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VS\Desktop\NĂM HOC 2024-2025\4. HỒ SƠ NHÓM LỚP ( Soạn bài)\1. Hồ sơ thực hiện chương trình\1.KH NĂM HỌC\"/>
    </mc:Choice>
  </mc:AlternateContent>
  <xr:revisionPtr revIDLastSave="0" documentId="13_ncr:1_{F4E8B48D-9E0E-427D-BD2E-BF84E5AC9FF3}" xr6:coauthVersionLast="47" xr6:coauthVersionMax="47" xr10:uidLastSave="{00000000-0000-0000-0000-000000000000}"/>
  <bookViews>
    <workbookView xWindow="-110" yWindow="-110" windowWidth="19420" windowHeight="11500" activeTab="3" xr2:uid="{00000000-000D-0000-FFFF-FFFF00000000}"/>
  </bookViews>
  <sheets>
    <sheet name="KHGD KHỐI 5-PHT" sheetId="46" r:id="rId1"/>
    <sheet name="Dự kiến thời gian" sheetId="56" r:id="rId2"/>
    <sheet name="KHGD KHỐI 5 " sheetId="49" r:id="rId3"/>
    <sheet name="BẢNG CHI TIẾT CÁC HĐ" sheetId="55" r:id="rId4"/>
    <sheet name="ĐÁNH GIÁ CUỐI NĂM" sheetId="52" r:id="rId5"/>
    <sheet name="IN từng trẻ" sheetId="53" r:id="rId6"/>
  </sheets>
  <externalReferences>
    <externalReference r:id="rId7"/>
    <externalReference r:id="rId8"/>
  </externalReferences>
  <definedNames>
    <definedName name="_xlnm._FilterDatabase" localSheetId="4" hidden="1">'ĐÁNH GIÁ CUỐI NĂM'!$A$5:$QNO$1030</definedName>
    <definedName name="_xlnm._FilterDatabase" localSheetId="2" hidden="1">'KHGD KHỐI 5 '!$A$5:$QNO$1030</definedName>
    <definedName name="_xlnm._FilterDatabase" localSheetId="0" hidden="1">'KHGD KHỐI 5-PHT'!$A$3:$VFB$1118</definedName>
    <definedName name="ĐÁNHGIÁHKI" localSheetId="3">#REF!</definedName>
    <definedName name="ĐÁNHGIÁHKI" localSheetId="4">#REF!</definedName>
    <definedName name="ĐÁNHGIÁHKI" localSheetId="1">#REF!</definedName>
    <definedName name="ĐÁNHGIÁHKI" localSheetId="5">#REF!</definedName>
    <definedName name="ĐÁNHGIÁHKI" localSheetId="0">#REF!</definedName>
    <definedName name="ĐÁNHGIÁHKI">#REF!</definedName>
    <definedName name="DDV" localSheetId="3">#REF!</definedName>
    <definedName name="DDV" localSheetId="4">#REF!</definedName>
    <definedName name="DDV" localSheetId="1">#REF!</definedName>
    <definedName name="DDV" localSheetId="5">#REF!</definedName>
    <definedName name="DDV" localSheetId="0">#REF!</definedName>
    <definedName name="DDV">#REF!</definedName>
    <definedName name="dg" localSheetId="3">#REF!</definedName>
    <definedName name="dg" localSheetId="4">#REF!</definedName>
    <definedName name="dg" localSheetId="1">#REF!</definedName>
    <definedName name="dg" localSheetId="5">#REF!</definedName>
    <definedName name="dg" localSheetId="0">#REF!</definedName>
    <definedName name="dg">#REF!</definedName>
    <definedName name="dieu_14" localSheetId="4">'ĐÁNH GIÁ CUỐI NĂM'!$I$161</definedName>
    <definedName name="dieu_14" localSheetId="2">'KHGD KHỐI 5 '!$I$161</definedName>
    <definedName name="dieu_15" localSheetId="4">'ĐÁNH GIÁ CUỐI NĂM'!$I$159</definedName>
    <definedName name="dieu_15" localSheetId="2">'KHGD KHỐI 5 '!$I$159</definedName>
    <definedName name="dieu_16" localSheetId="4">'ĐÁNH GIÁ CUỐI NĂM'!$I$253</definedName>
    <definedName name="dieu_16" localSheetId="2">'KHGD KHỐI 5 '!$I$253</definedName>
    <definedName name="dieu_17" localSheetId="4">'ĐÁNH GIÁ CUỐI NĂM'!$I$38</definedName>
    <definedName name="dieu_17" localSheetId="2">'KHGD KHỐI 5 '!$I$38</definedName>
    <definedName name="dieu_18" localSheetId="4">'ĐÁNH GIÁ CUỐI NĂM'!$I$782</definedName>
    <definedName name="dieu_18" localSheetId="2">'KHGD KHỐI 5 '!$I$782</definedName>
    <definedName name="dieu_22" localSheetId="4">'ĐÁNH GIÁ CUỐI NĂM'!$I$435</definedName>
    <definedName name="dieu_22" localSheetId="2">'KHGD KHỐI 5 '!$I$435</definedName>
    <definedName name="dieu_26" localSheetId="4">'ĐÁNH GIÁ CUỐI NĂM'!$I$723</definedName>
    <definedName name="dieu_26" localSheetId="2">'KHGD KHỐI 5 '!$I$723</definedName>
    <definedName name="dieu_27" localSheetId="4">'ĐÁNH GIÁ CUỐI NĂM'!$I$734</definedName>
    <definedName name="dieu_27" localSheetId="2">'KHGD KHỐI 5 '!$I$734</definedName>
    <definedName name="dieu_28" localSheetId="4">'ĐÁNH GIÁ CUỐI NĂM'!$I$220</definedName>
    <definedName name="dieu_28" localSheetId="2">'KHGD KHỐI 5 '!$I$220</definedName>
    <definedName name="dieu_34" localSheetId="4">'ĐÁNH GIÁ CUỐI NĂM'!$I$1030</definedName>
    <definedName name="dieu_34" localSheetId="2">'KHGD KHỐI 5 '!$I$1030</definedName>
    <definedName name="DM_MaTruong" localSheetId="3">[1]DanhMuc!#REF!</definedName>
    <definedName name="DM_MaTruong" localSheetId="4">[2]DanhMuc!#REF!</definedName>
    <definedName name="DM_MaTruong" localSheetId="1">[1]DanhMuc!#REF!</definedName>
    <definedName name="DM_MaTruong" localSheetId="0">[2]DanhMuc!#REF!</definedName>
    <definedName name="DM_MaTruong">[2]DanhMuc!#REF!</definedName>
    <definedName name="KH" localSheetId="3">#REF!</definedName>
    <definedName name="KH" localSheetId="4">#REF!</definedName>
    <definedName name="KH" localSheetId="1">#REF!</definedName>
    <definedName name="KH" localSheetId="5">#REF!</definedName>
    <definedName name="KH" localSheetId="0">#REF!</definedName>
    <definedName name="KH">#REF!</definedName>
    <definedName name="KQ_Truong" localSheetId="3">#REF!</definedName>
    <definedName name="KQ_Truong" localSheetId="4">#REF!</definedName>
    <definedName name="KQ_Truong" localSheetId="1">#REF!</definedName>
    <definedName name="KQ_Truong" localSheetId="5">#REF!</definedName>
    <definedName name="KQ_Truong" localSheetId="0">#REF!</definedName>
    <definedName name="KQ_Truong">#REF!</definedName>
    <definedName name="Múa" localSheetId="3">#REF!</definedName>
    <definedName name="Múa" localSheetId="4">#REF!</definedName>
    <definedName name="Múa" localSheetId="1">#REF!</definedName>
    <definedName name="Múa" localSheetId="5">#REF!</definedName>
    <definedName name="Múa" localSheetId="0">#REF!</definedName>
    <definedName name="Múa">#REF!</definedName>
    <definedName name="_xlnm.Print_Titles" localSheetId="3">'BẢNG CHI TIẾT CÁC HĐ'!$3:$5</definedName>
    <definedName name="_xlnm.Print_Titles" localSheetId="4">'ĐÁNH GIÁ CUỐI NĂM'!$2:$5</definedName>
    <definedName name="_xlnm.Print_Titles" localSheetId="1">'Dự kiến thời gian'!$4:$4</definedName>
    <definedName name="_xlnm.Print_Titles" localSheetId="2">'KHGD KHỐI 5 '!$2:$5</definedName>
    <definedName name="_xlnm.Print_Titles" localSheetId="0">'KHGD KHỐI 5-PHT'!$2:$5</definedName>
    <definedName name="_xlnm.Print_Titles">#N/A</definedName>
    <definedName name="PTGT" localSheetId="3">#REF!</definedName>
    <definedName name="PTGT" localSheetId="4">#REF!</definedName>
    <definedName name="PTGT" localSheetId="1">#REF!</definedName>
    <definedName name="PTGT" localSheetId="5">#REF!</definedName>
    <definedName name="PTGT" localSheetId="0">#REF!</definedName>
    <definedName name="PTGT">#REF!</definedName>
    <definedName name="Số_2__T2" localSheetId="3">#REF!</definedName>
    <definedName name="Số_2__T2" localSheetId="4">#REF!</definedName>
    <definedName name="Số_2__T2" localSheetId="1">#REF!</definedName>
    <definedName name="Số_2__T2" localSheetId="5">#REF!</definedName>
    <definedName name="Số_2__T2" localSheetId="0">#REF!</definedName>
    <definedName name="Số_2__T2">#REF!</definedName>
    <definedName name="T" localSheetId="3">#REF!</definedName>
    <definedName name="T" localSheetId="4">#REF!</definedName>
    <definedName name="T" localSheetId="1">#REF!</definedName>
    <definedName name="T" localSheetId="5">#REF!</definedName>
    <definedName name="T" localSheetId="2">#REF!</definedName>
    <definedName name="T" localSheetId="0">#REF!</definedName>
    <definedName name="T">#REF!</definedName>
    <definedName name="TCVĐ" localSheetId="3">#REF!</definedName>
    <definedName name="TCVĐ" localSheetId="4">#REF!</definedName>
    <definedName name="TCVĐ" localSheetId="1">#REF!</definedName>
    <definedName name="TCVĐ" localSheetId="5">#REF!</definedName>
    <definedName name="TCVĐ" localSheetId="0">#REF!</definedName>
    <definedName name="TCVĐ">#REF!</definedName>
    <definedName name="TDS" localSheetId="3">#REF!</definedName>
    <definedName name="TDS" localSheetId="4">#REF!</definedName>
    <definedName name="TDS" localSheetId="1">#REF!</definedName>
    <definedName name="TDS" localSheetId="5">#REF!</definedName>
    <definedName name="TDS" localSheetId="0">#REF!</definedName>
    <definedName name="TDS">#REF!</definedName>
    <definedName name="TMN" localSheetId="3">#REF!</definedName>
    <definedName name="TMN" localSheetId="4">#REF!</definedName>
    <definedName name="TMN" localSheetId="1">#REF!</definedName>
    <definedName name="TMN" localSheetId="5">#REF!</definedName>
    <definedName name="TMN" localSheetId="0">#REF!</definedName>
    <definedName name="TMN">#REF!</definedName>
    <definedName name="Toán" localSheetId="3">#REF!</definedName>
    <definedName name="Toán" localSheetId="4">#REF!</definedName>
    <definedName name="Toán" localSheetId="1">#REF!</definedName>
    <definedName name="Toán" localSheetId="5">#REF!</definedName>
    <definedName name="Toán" localSheetId="0">#REF!</definedName>
    <definedName name="Toán">#REF!</definedName>
    <definedName name="Toán__T2" localSheetId="3">#REF!</definedName>
    <definedName name="Toán__T2" localSheetId="4">#REF!</definedName>
    <definedName name="Toán__T2" localSheetId="1">#REF!</definedName>
    <definedName name="Toán__T2" localSheetId="5">#REF!</definedName>
    <definedName name="Toán__T2" localSheetId="0">#REF!</definedName>
    <definedName name="Toán__T2">#REF!</definedName>
    <definedName name="Toan_II" localSheetId="3">#REF!</definedName>
    <definedName name="Toan_II" localSheetId="4">#REF!</definedName>
    <definedName name="Toan_II" localSheetId="1">#REF!</definedName>
    <definedName name="Toan_II" localSheetId="5">#REF!</definedName>
    <definedName name="Toan_II" localSheetId="0">#REF!</definedName>
    <definedName name="Toan_II">#REF!</definedName>
    <definedName name="Toan_T1" localSheetId="3">#REF!</definedName>
    <definedName name="Toan_T1" localSheetId="4">#REF!</definedName>
    <definedName name="Toan_T1" localSheetId="1">#REF!</definedName>
    <definedName name="Toan_T1" localSheetId="5">#REF!</definedName>
    <definedName name="Toan_T1" localSheetId="0">#REF!</definedName>
    <definedName name="Toan_T1">#REF!</definedName>
    <definedName name="Toán2" localSheetId="3">#REF!</definedName>
    <definedName name="Toán2" localSheetId="4">#REF!</definedName>
    <definedName name="Toán2" localSheetId="1">#REF!</definedName>
    <definedName name="Toán2" localSheetId="5">#REF!</definedName>
    <definedName name="Toán2" localSheetId="0">#REF!</definedName>
    <definedName name="Toán2">#REF!</definedName>
    <definedName name="Toán3" localSheetId="3">#REF!</definedName>
    <definedName name="Toán3" localSheetId="4">#REF!</definedName>
    <definedName name="Toán3" localSheetId="1">#REF!</definedName>
    <definedName name="Toán3" localSheetId="5">#REF!</definedName>
    <definedName name="Toán3" localSheetId="0">#REF!</definedName>
    <definedName name="Toán3">#REF!</definedName>
    <definedName name="VĐ" localSheetId="3">#REF!</definedName>
    <definedName name="VĐ" localSheetId="4">#REF!</definedName>
    <definedName name="VĐ" localSheetId="1">#REF!</definedName>
    <definedName name="VĐ" localSheetId="5">#REF!</definedName>
    <definedName name="VĐ" localSheetId="0">#REF!</definedName>
    <definedName name="VĐ">#REF!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56" l="1"/>
  <c r="N30" i="55"/>
  <c r="M30" i="55"/>
  <c r="C30" i="55" s="1"/>
  <c r="L30" i="55"/>
  <c r="K30" i="55"/>
  <c r="J30" i="55"/>
  <c r="I30" i="55"/>
  <c r="H30" i="55"/>
  <c r="G30" i="55"/>
  <c r="F30" i="55"/>
  <c r="E30" i="55"/>
  <c r="D30" i="55"/>
  <c r="C29" i="55"/>
  <c r="C28" i="55"/>
  <c r="C19" i="55" s="1"/>
  <c r="C27" i="55"/>
  <c r="C26" i="55"/>
  <c r="C25" i="55"/>
  <c r="C24" i="55"/>
  <c r="C23" i="55"/>
  <c r="C22" i="55"/>
  <c r="C21" i="55"/>
  <c r="C20" i="55"/>
  <c r="C18" i="55"/>
  <c r="C16" i="55"/>
  <c r="C15" i="55"/>
  <c r="C13" i="55" s="1"/>
  <c r="C14" i="55"/>
  <c r="C12" i="55"/>
  <c r="C11" i="55"/>
  <c r="C10" i="55"/>
  <c r="C9" i="55"/>
  <c r="C8" i="55"/>
  <c r="C7" i="55"/>
  <c r="C6" i="55"/>
  <c r="O5" i="55"/>
  <c r="AB9" i="52" l="1"/>
  <c r="CL9" i="52"/>
  <c r="CN9" i="52"/>
  <c r="CP9" i="52"/>
  <c r="CQ9" i="52"/>
  <c r="CR9" i="52"/>
  <c r="CO9" i="52" s="1"/>
  <c r="CS9" i="52"/>
  <c r="CT9" i="52"/>
  <c r="CU9" i="52"/>
  <c r="AB10" i="52"/>
  <c r="CL10" i="52"/>
  <c r="CN10" i="52"/>
  <c r="CP10" i="52"/>
  <c r="CO10" i="52" s="1"/>
  <c r="CQ10" i="52"/>
  <c r="CR10" i="52"/>
  <c r="CS10" i="52"/>
  <c r="CT10" i="52"/>
  <c r="AB11" i="52"/>
  <c r="CL11" i="52"/>
  <c r="CN11" i="52"/>
  <c r="CP11" i="52"/>
  <c r="CR11" i="52"/>
  <c r="AB12" i="52"/>
  <c r="CL12" i="52"/>
  <c r="CN12" i="52"/>
  <c r="CP12" i="52"/>
  <c r="CR12" i="52"/>
  <c r="CS12" i="52" s="1"/>
  <c r="CT12" i="52"/>
  <c r="AB13" i="52"/>
  <c r="CL13" i="52"/>
  <c r="CN13" i="52"/>
  <c r="CP13" i="52"/>
  <c r="CR13" i="52"/>
  <c r="CS13" i="52" s="1"/>
  <c r="CT13" i="52"/>
  <c r="CU13" i="52"/>
  <c r="AB14" i="52"/>
  <c r="CL14" i="52"/>
  <c r="CM14" i="52"/>
  <c r="CN14" i="52"/>
  <c r="CP14" i="52"/>
  <c r="CR14" i="52"/>
  <c r="AB15" i="52"/>
  <c r="CL15" i="52"/>
  <c r="CN15" i="52"/>
  <c r="CP15" i="52"/>
  <c r="CQ15" i="52" s="1"/>
  <c r="CR15" i="52"/>
  <c r="AB16" i="52"/>
  <c r="CL16" i="52"/>
  <c r="CN16" i="52"/>
  <c r="CM16" i="52" s="1"/>
  <c r="CO16" i="52"/>
  <c r="CP16" i="52"/>
  <c r="CQ16" i="52"/>
  <c r="CR16" i="52"/>
  <c r="CS16" i="52" s="1"/>
  <c r="CT16" i="52"/>
  <c r="AB17" i="52"/>
  <c r="CL17" i="52"/>
  <c r="CM17" i="52"/>
  <c r="CN17" i="52"/>
  <c r="CP17" i="52"/>
  <c r="CR17" i="52"/>
  <c r="AB18" i="52"/>
  <c r="CL18" i="52"/>
  <c r="CN18" i="52"/>
  <c r="CP18" i="52"/>
  <c r="CR18" i="52"/>
  <c r="AB21" i="52"/>
  <c r="CL21" i="52"/>
  <c r="CN21" i="52"/>
  <c r="CO21" i="52"/>
  <c r="CP21" i="52"/>
  <c r="CQ21" i="52"/>
  <c r="CR21" i="52"/>
  <c r="AB22" i="52"/>
  <c r="CL22" i="52"/>
  <c r="CM22" i="52"/>
  <c r="CN22" i="52"/>
  <c r="CO22" i="52"/>
  <c r="CP22" i="52"/>
  <c r="CR22" i="52"/>
  <c r="CS22" i="52"/>
  <c r="CT22" i="52"/>
  <c r="AB23" i="52"/>
  <c r="CL23" i="52"/>
  <c r="CN23" i="52"/>
  <c r="CP23" i="52"/>
  <c r="CR23" i="52"/>
  <c r="CS23" i="52" s="1"/>
  <c r="CT23" i="52"/>
  <c r="AB24" i="52"/>
  <c r="CL24" i="52"/>
  <c r="CN24" i="52"/>
  <c r="CP24" i="52"/>
  <c r="CR24" i="52"/>
  <c r="CT24" i="52"/>
  <c r="AB25" i="52"/>
  <c r="CL25" i="52"/>
  <c r="CN25" i="52"/>
  <c r="CP25" i="52"/>
  <c r="CQ25" i="52"/>
  <c r="CR25" i="52"/>
  <c r="CT25" i="52"/>
  <c r="AB26" i="52"/>
  <c r="CL26" i="52"/>
  <c r="CM26" i="52"/>
  <c r="CN26" i="52"/>
  <c r="CP26" i="52"/>
  <c r="CQ26" i="52" s="1"/>
  <c r="CR26" i="52"/>
  <c r="CS26" i="52"/>
  <c r="AB27" i="52"/>
  <c r="CL27" i="52"/>
  <c r="CM27" i="52"/>
  <c r="CN27" i="52"/>
  <c r="CP27" i="52"/>
  <c r="CR27" i="52"/>
  <c r="AB28" i="52"/>
  <c r="CL28" i="52"/>
  <c r="CM28" i="52"/>
  <c r="CN28" i="52"/>
  <c r="CP28" i="52"/>
  <c r="CR28" i="52"/>
  <c r="CS28" i="52"/>
  <c r="CT28" i="52"/>
  <c r="AB29" i="52"/>
  <c r="CL29" i="52"/>
  <c r="CN29" i="52"/>
  <c r="CP29" i="52"/>
  <c r="CR29" i="52"/>
  <c r="AB30" i="52"/>
  <c r="CL30" i="52"/>
  <c r="CN30" i="52"/>
  <c r="CP30" i="52"/>
  <c r="CQ30" i="52" s="1"/>
  <c r="CR30" i="52"/>
  <c r="AB31" i="52"/>
  <c r="CL31" i="52"/>
  <c r="CN31" i="52"/>
  <c r="CO31" i="52"/>
  <c r="CP31" i="52"/>
  <c r="CR31" i="52"/>
  <c r="CS31" i="52" s="1"/>
  <c r="AB33" i="52"/>
  <c r="CL33" i="52"/>
  <c r="CN33" i="52"/>
  <c r="CP33" i="52"/>
  <c r="CR33" i="52"/>
  <c r="AB34" i="52"/>
  <c r="CL34" i="52"/>
  <c r="CN34" i="52"/>
  <c r="CP34" i="52"/>
  <c r="CR34" i="52"/>
  <c r="AB35" i="52"/>
  <c r="CL35" i="52"/>
  <c r="CN35" i="52"/>
  <c r="CP35" i="52"/>
  <c r="CR35" i="52"/>
  <c r="AB36" i="52"/>
  <c r="CL36" i="52"/>
  <c r="CN36" i="52"/>
  <c r="CP36" i="52"/>
  <c r="CQ36" i="52"/>
  <c r="CR36" i="52"/>
  <c r="CS36" i="52"/>
  <c r="AB37" i="52"/>
  <c r="CL37" i="52"/>
  <c r="CN37" i="52"/>
  <c r="CO37" i="52"/>
  <c r="CP37" i="52"/>
  <c r="CR37" i="52"/>
  <c r="AB38" i="52"/>
  <c r="CL38" i="52"/>
  <c r="CN38" i="52"/>
  <c r="CP38" i="52"/>
  <c r="CR38" i="52"/>
  <c r="CQ38" i="52" s="1"/>
  <c r="CS38" i="52"/>
  <c r="AB39" i="52"/>
  <c r="CL39" i="52"/>
  <c r="CM39" i="52"/>
  <c r="CN39" i="52"/>
  <c r="CP39" i="52"/>
  <c r="CR39" i="52"/>
  <c r="AB40" i="52"/>
  <c r="CL40" i="52"/>
  <c r="CN40" i="52"/>
  <c r="CP40" i="52"/>
  <c r="CR40" i="52"/>
  <c r="CS40" i="52" s="1"/>
  <c r="CT40" i="52"/>
  <c r="CU40" i="52" s="1"/>
  <c r="AB41" i="52"/>
  <c r="CL41" i="52"/>
  <c r="CM41" i="52"/>
  <c r="CN41" i="52"/>
  <c r="CO41" i="52"/>
  <c r="CP41" i="52"/>
  <c r="CR41" i="52"/>
  <c r="AB43" i="52"/>
  <c r="CL43" i="52"/>
  <c r="CN43" i="52"/>
  <c r="CO43" i="52"/>
  <c r="CP43" i="52"/>
  <c r="CR43" i="52"/>
  <c r="AB44" i="52"/>
  <c r="CL44" i="52"/>
  <c r="CN44" i="52"/>
  <c r="CP44" i="52"/>
  <c r="CR44" i="52"/>
  <c r="CT44" i="52"/>
  <c r="AB45" i="52"/>
  <c r="CL45" i="52"/>
  <c r="CN45" i="52"/>
  <c r="CP45" i="52"/>
  <c r="CR45" i="52"/>
  <c r="AB46" i="52"/>
  <c r="CL46" i="52"/>
  <c r="CN46" i="52"/>
  <c r="CP46" i="52"/>
  <c r="CR46" i="52"/>
  <c r="AB47" i="52"/>
  <c r="CL47" i="52"/>
  <c r="CN47" i="52"/>
  <c r="CP47" i="52"/>
  <c r="CR47" i="52"/>
  <c r="AB49" i="52"/>
  <c r="CL49" i="52"/>
  <c r="CN49" i="52"/>
  <c r="CP49" i="52"/>
  <c r="CR49" i="52"/>
  <c r="AB50" i="52"/>
  <c r="CL50" i="52"/>
  <c r="CN50" i="52"/>
  <c r="CP50" i="52"/>
  <c r="CR50" i="52"/>
  <c r="CS50" i="52" s="1"/>
  <c r="CT50" i="52"/>
  <c r="CU50" i="52"/>
  <c r="AB51" i="52"/>
  <c r="CL51" i="52"/>
  <c r="CN51" i="52"/>
  <c r="CT51" i="52" s="1"/>
  <c r="CO51" i="52"/>
  <c r="CP51" i="52"/>
  <c r="CR51" i="52"/>
  <c r="AB52" i="52"/>
  <c r="CL52" i="52"/>
  <c r="CN52" i="52"/>
  <c r="CP52" i="52"/>
  <c r="CR52" i="52"/>
  <c r="CQ52" i="52" s="1"/>
  <c r="CS52" i="52"/>
  <c r="CT52" i="52"/>
  <c r="CU52" i="52" s="1"/>
  <c r="AB53" i="52"/>
  <c r="CL53" i="52"/>
  <c r="CM53" i="52"/>
  <c r="CN53" i="52"/>
  <c r="CO53" i="52" s="1"/>
  <c r="CP53" i="52"/>
  <c r="CQ53" i="52" s="1"/>
  <c r="CR53" i="52"/>
  <c r="CS53" i="52"/>
  <c r="CT53" i="52"/>
  <c r="CU53" i="52"/>
  <c r="AB54" i="52"/>
  <c r="CL54" i="52"/>
  <c r="CN54" i="52"/>
  <c r="CP54" i="52"/>
  <c r="CR54" i="52"/>
  <c r="CL55" i="52"/>
  <c r="CN55" i="52"/>
  <c r="CP55" i="52"/>
  <c r="CR55" i="52"/>
  <c r="AB56" i="52"/>
  <c r="CL56" i="52"/>
  <c r="CN56" i="52"/>
  <c r="CO56" i="52"/>
  <c r="CP56" i="52"/>
  <c r="CQ56" i="52"/>
  <c r="CR56" i="52"/>
  <c r="CS56" i="52" s="1"/>
  <c r="CT56" i="52"/>
  <c r="AB57" i="52"/>
  <c r="CL57" i="52"/>
  <c r="CN57" i="52"/>
  <c r="CO57" i="52" s="1"/>
  <c r="CP57" i="52"/>
  <c r="CQ57" i="52"/>
  <c r="CR57" i="52"/>
  <c r="AB58" i="52"/>
  <c r="CL58" i="52"/>
  <c r="CT58" i="52" s="1"/>
  <c r="CM58" i="52"/>
  <c r="CN58" i="52"/>
  <c r="CO58" i="52"/>
  <c r="CP58" i="52"/>
  <c r="CQ58" i="52"/>
  <c r="CR58" i="52"/>
  <c r="AB59" i="52"/>
  <c r="CL59" i="52"/>
  <c r="CN59" i="52"/>
  <c r="CP59" i="52"/>
  <c r="CR59" i="52"/>
  <c r="AB60" i="52"/>
  <c r="CL60" i="52"/>
  <c r="CN60" i="52"/>
  <c r="CO60" i="52" s="1"/>
  <c r="CP60" i="52"/>
  <c r="CQ60" i="52"/>
  <c r="CR60" i="52"/>
  <c r="AB61" i="52"/>
  <c r="CL61" i="52"/>
  <c r="CN61" i="52"/>
  <c r="CP61" i="52"/>
  <c r="CR61" i="52"/>
  <c r="AB62" i="52"/>
  <c r="CL62" i="52"/>
  <c r="CN62" i="52"/>
  <c r="CT62" i="52" s="1"/>
  <c r="CO62" i="52"/>
  <c r="CP62" i="52"/>
  <c r="CR62" i="52"/>
  <c r="AB63" i="52"/>
  <c r="CL63" i="52"/>
  <c r="CN63" i="52"/>
  <c r="CP63" i="52"/>
  <c r="CR63" i="52"/>
  <c r="CS63" i="52" s="1"/>
  <c r="CU63" i="52" s="1"/>
  <c r="CT63" i="52"/>
  <c r="AB64" i="52"/>
  <c r="CL64" i="52"/>
  <c r="CM64" i="52"/>
  <c r="CN64" i="52"/>
  <c r="CP64" i="52"/>
  <c r="CR64" i="52"/>
  <c r="AB65" i="52"/>
  <c r="CL65" i="52"/>
  <c r="CN65" i="52"/>
  <c r="CP65" i="52"/>
  <c r="CR65" i="52"/>
  <c r="AB66" i="52"/>
  <c r="CL66" i="52"/>
  <c r="CN66" i="52"/>
  <c r="CM66" i="52" s="1"/>
  <c r="CO66" i="52"/>
  <c r="CP66" i="52"/>
  <c r="CR66" i="52"/>
  <c r="CS66" i="52"/>
  <c r="AB68" i="52"/>
  <c r="CL68" i="52"/>
  <c r="CM68" i="52"/>
  <c r="CN68" i="52"/>
  <c r="CP68" i="52"/>
  <c r="CQ68" i="52" s="1"/>
  <c r="CR68" i="52"/>
  <c r="AB69" i="52"/>
  <c r="CL69" i="52"/>
  <c r="CN69" i="52"/>
  <c r="CP69" i="52"/>
  <c r="CR69" i="52"/>
  <c r="CT69" i="52"/>
  <c r="AB70" i="52"/>
  <c r="CL70" i="52"/>
  <c r="CN70" i="52"/>
  <c r="CO70" i="52" s="1"/>
  <c r="CP70" i="52"/>
  <c r="CR70" i="52"/>
  <c r="AB71" i="52"/>
  <c r="CL71" i="52"/>
  <c r="CN71" i="52"/>
  <c r="CO71" i="52" s="1"/>
  <c r="CP71" i="52"/>
  <c r="CQ71" i="52"/>
  <c r="CR71" i="52"/>
  <c r="AB72" i="52"/>
  <c r="CL72" i="52"/>
  <c r="CN72" i="52"/>
  <c r="CP72" i="52"/>
  <c r="CR72" i="52"/>
  <c r="CT72" i="52"/>
  <c r="AB73" i="52"/>
  <c r="CL73" i="52"/>
  <c r="CN73" i="52"/>
  <c r="CM73" i="52" s="1"/>
  <c r="CO73" i="52"/>
  <c r="CP73" i="52"/>
  <c r="CR73" i="52"/>
  <c r="CS73" i="52"/>
  <c r="CT73" i="52"/>
  <c r="AB74" i="52"/>
  <c r="CL74" i="52"/>
  <c r="CM74" i="52"/>
  <c r="CN74" i="52"/>
  <c r="CO74" i="52"/>
  <c r="CP74" i="52"/>
  <c r="CT74" i="52" s="1"/>
  <c r="CR74" i="52"/>
  <c r="AB76" i="52"/>
  <c r="CL76" i="52"/>
  <c r="CN76" i="52"/>
  <c r="CP76" i="52"/>
  <c r="CR76" i="52"/>
  <c r="AB77" i="52"/>
  <c r="CL77" i="52"/>
  <c r="CN77" i="52"/>
  <c r="CO77" i="52"/>
  <c r="CP77" i="52"/>
  <c r="CQ77" i="52"/>
  <c r="CR77" i="52"/>
  <c r="CS77" i="52"/>
  <c r="CT77" i="52"/>
  <c r="CU77" i="52"/>
  <c r="AB79" i="52"/>
  <c r="CL79" i="52"/>
  <c r="CT79" i="52" s="1"/>
  <c r="CM79" i="52"/>
  <c r="CN79" i="52"/>
  <c r="CP79" i="52"/>
  <c r="CQ79" i="52"/>
  <c r="CR79" i="52"/>
  <c r="CS79" i="52"/>
  <c r="CU79" i="52" s="1"/>
  <c r="AB80" i="52"/>
  <c r="CL80" i="52"/>
  <c r="CM80" i="52"/>
  <c r="CN80" i="52"/>
  <c r="CP80" i="52"/>
  <c r="CR80" i="52"/>
  <c r="CT80" i="52"/>
  <c r="AB81" i="52"/>
  <c r="CL81" i="52"/>
  <c r="CN81" i="52"/>
  <c r="CO81" i="52" s="1"/>
  <c r="CP81" i="52"/>
  <c r="CR81" i="52"/>
  <c r="AB83" i="52"/>
  <c r="CL83" i="52"/>
  <c r="CM83" i="52"/>
  <c r="CN83" i="52"/>
  <c r="CP83" i="52"/>
  <c r="CR83" i="52"/>
  <c r="CS83" i="52"/>
  <c r="AB84" i="52"/>
  <c r="CL84" i="52"/>
  <c r="CN84" i="52"/>
  <c r="CO84" i="52"/>
  <c r="CP84" i="52"/>
  <c r="CR84" i="52"/>
  <c r="AB85" i="52"/>
  <c r="CL85" i="52"/>
  <c r="CN85" i="52"/>
  <c r="CO85" i="52" s="1"/>
  <c r="CP85" i="52"/>
  <c r="CR85" i="52"/>
  <c r="AB86" i="52"/>
  <c r="CL86" i="52"/>
  <c r="CN86" i="52"/>
  <c r="CP86" i="52"/>
  <c r="CR86" i="52"/>
  <c r="AB87" i="52"/>
  <c r="CL87" i="52"/>
  <c r="CN87" i="52"/>
  <c r="CO87" i="52"/>
  <c r="CP87" i="52"/>
  <c r="CR87" i="52"/>
  <c r="AB88" i="52"/>
  <c r="CL88" i="52"/>
  <c r="CN88" i="52"/>
  <c r="CO88" i="52"/>
  <c r="CP88" i="52"/>
  <c r="CR88" i="52"/>
  <c r="CS88" i="52"/>
  <c r="CT88" i="52"/>
  <c r="AB89" i="52"/>
  <c r="CL89" i="52"/>
  <c r="CM89" i="52"/>
  <c r="CN89" i="52"/>
  <c r="CP89" i="52"/>
  <c r="CO89" i="52" s="1"/>
  <c r="CQ89" i="52"/>
  <c r="CR89" i="52"/>
  <c r="CT89" i="52"/>
  <c r="AB90" i="52"/>
  <c r="CL90" i="52"/>
  <c r="CN90" i="52"/>
  <c r="CT90" i="52" s="1"/>
  <c r="CO90" i="52"/>
  <c r="CP90" i="52"/>
  <c r="CR90" i="52"/>
  <c r="AB91" i="52"/>
  <c r="CL92" i="52"/>
  <c r="CN92" i="52"/>
  <c r="CP92" i="52"/>
  <c r="CQ92" i="52"/>
  <c r="CR92" i="52"/>
  <c r="AB93" i="52"/>
  <c r="CL93" i="52"/>
  <c r="CN93" i="52"/>
  <c r="CP93" i="52"/>
  <c r="CR93" i="52"/>
  <c r="CS93" i="52" s="1"/>
  <c r="AB95" i="52"/>
  <c r="CL95" i="52"/>
  <c r="CN95" i="52"/>
  <c r="CP95" i="52"/>
  <c r="CR95" i="52"/>
  <c r="AB96" i="52"/>
  <c r="CL96" i="52"/>
  <c r="CN96" i="52"/>
  <c r="CP96" i="52"/>
  <c r="CR96" i="52"/>
  <c r="CM96" i="52" s="1"/>
  <c r="CS96" i="52"/>
  <c r="AB97" i="52"/>
  <c r="CL97" i="52"/>
  <c r="CN97" i="52"/>
  <c r="CO97" i="52"/>
  <c r="CP97" i="52"/>
  <c r="CR97" i="52"/>
  <c r="AB98" i="52"/>
  <c r="CL98" i="52"/>
  <c r="CN98" i="52"/>
  <c r="CO98" i="52" s="1"/>
  <c r="CP98" i="52"/>
  <c r="CR98" i="52"/>
  <c r="CT98" i="52"/>
  <c r="AB99" i="52"/>
  <c r="CL99" i="52"/>
  <c r="CN99" i="52"/>
  <c r="CP99" i="52"/>
  <c r="CR99" i="52"/>
  <c r="AB100" i="52"/>
  <c r="CL100" i="52"/>
  <c r="CT100" i="52" s="1"/>
  <c r="CN100" i="52"/>
  <c r="CO100" i="52"/>
  <c r="CP100" i="52"/>
  <c r="CR100" i="52"/>
  <c r="AB101" i="52"/>
  <c r="CL101" i="52"/>
  <c r="CN101" i="52"/>
  <c r="CP101" i="52"/>
  <c r="CR101" i="52"/>
  <c r="AB102" i="52"/>
  <c r="CL102" i="52"/>
  <c r="CN102" i="52"/>
  <c r="CP102" i="52"/>
  <c r="CR102" i="52"/>
  <c r="CS102" i="52"/>
  <c r="AB103" i="52"/>
  <c r="CL103" i="52"/>
  <c r="CN103" i="52"/>
  <c r="CP103" i="52"/>
  <c r="CR103" i="52"/>
  <c r="CQ103" i="52" s="1"/>
  <c r="CS103" i="52"/>
  <c r="AB104" i="52"/>
  <c r="CL104" i="52"/>
  <c r="CN104" i="52"/>
  <c r="CP104" i="52"/>
  <c r="CR104" i="52"/>
  <c r="AB105" i="52"/>
  <c r="CL105" i="52"/>
  <c r="CN105" i="52"/>
  <c r="CP105" i="52"/>
  <c r="CR105" i="52"/>
  <c r="CT105" i="52"/>
  <c r="AB106" i="52"/>
  <c r="CL106" i="52"/>
  <c r="CT106" i="52" s="1"/>
  <c r="CM106" i="52"/>
  <c r="CN106" i="52"/>
  <c r="CP106" i="52"/>
  <c r="CQ106" i="52"/>
  <c r="CR106" i="52"/>
  <c r="CS106" i="52" s="1"/>
  <c r="CU106" i="52" s="1"/>
  <c r="AB107" i="52"/>
  <c r="CL107" i="52"/>
  <c r="CN107" i="52"/>
  <c r="CP107" i="52"/>
  <c r="CR107" i="52"/>
  <c r="CS107" i="52"/>
  <c r="CT107" i="52"/>
  <c r="AB108" i="52"/>
  <c r="CL108" i="52"/>
  <c r="CN108" i="52"/>
  <c r="CP108" i="52"/>
  <c r="CQ108" i="52" s="1"/>
  <c r="CR108" i="52"/>
  <c r="CO108" i="52" s="1"/>
  <c r="CS108" i="52"/>
  <c r="CL109" i="52"/>
  <c r="CN109" i="52"/>
  <c r="CO109" i="52"/>
  <c r="CP109" i="52"/>
  <c r="CR109" i="52"/>
  <c r="CL110" i="52"/>
  <c r="CN110" i="52"/>
  <c r="CP110" i="52"/>
  <c r="CQ110" i="52"/>
  <c r="CR110" i="52"/>
  <c r="AB111" i="52"/>
  <c r="CL111" i="52"/>
  <c r="CN111" i="52"/>
  <c r="CO111" i="52"/>
  <c r="CP111" i="52"/>
  <c r="CR111" i="52"/>
  <c r="CS111" i="52"/>
  <c r="CT111" i="52"/>
  <c r="AB112" i="52"/>
  <c r="CL112" i="52"/>
  <c r="CN112" i="52"/>
  <c r="CO112" i="52"/>
  <c r="CP112" i="52"/>
  <c r="CR112" i="52"/>
  <c r="CS112" i="52"/>
  <c r="AB113" i="52"/>
  <c r="CL113" i="52"/>
  <c r="CM113" i="52"/>
  <c r="CN113" i="52"/>
  <c r="CO113" i="52"/>
  <c r="CP113" i="52"/>
  <c r="CT113" i="52" s="1"/>
  <c r="CQ113" i="52"/>
  <c r="CR113" i="52"/>
  <c r="AB114" i="52"/>
  <c r="CL114" i="52"/>
  <c r="CN114" i="52"/>
  <c r="CO114" i="52" s="1"/>
  <c r="CP114" i="52"/>
  <c r="CR114" i="52"/>
  <c r="CS114" i="52"/>
  <c r="CT114" i="52"/>
  <c r="AB115" i="52"/>
  <c r="CL115" i="52"/>
  <c r="CN115" i="52"/>
  <c r="CP115" i="52"/>
  <c r="CR115" i="52"/>
  <c r="CQ115" i="52" s="1"/>
  <c r="CS115" i="52"/>
  <c r="AB116" i="52"/>
  <c r="CL116" i="52"/>
  <c r="CM116" i="52"/>
  <c r="CN116" i="52"/>
  <c r="CO116" i="52" s="1"/>
  <c r="CP116" i="52"/>
  <c r="CR116" i="52"/>
  <c r="CT116" i="52"/>
  <c r="AB117" i="52"/>
  <c r="CL117" i="52"/>
  <c r="CQ117" i="52" s="1"/>
  <c r="CM117" i="52"/>
  <c r="CN117" i="52"/>
  <c r="CP117" i="52"/>
  <c r="CR117" i="52"/>
  <c r="CT117" i="52"/>
  <c r="AB118" i="52"/>
  <c r="CL118" i="52"/>
  <c r="CN118" i="52"/>
  <c r="CO118" i="52"/>
  <c r="CP118" i="52"/>
  <c r="CR118" i="52"/>
  <c r="AB119" i="52"/>
  <c r="CL119" i="52"/>
  <c r="CN119" i="52"/>
  <c r="CP119" i="52"/>
  <c r="CR119" i="52"/>
  <c r="AB120" i="52"/>
  <c r="CL120" i="52"/>
  <c r="CN120" i="52"/>
  <c r="CP120" i="52"/>
  <c r="CR120" i="52"/>
  <c r="AB121" i="52"/>
  <c r="CL121" i="52"/>
  <c r="CN121" i="52"/>
  <c r="CM121" i="52" s="1"/>
  <c r="CP121" i="52"/>
  <c r="CQ121" i="52"/>
  <c r="CR121" i="52"/>
  <c r="AB124" i="52"/>
  <c r="CL124" i="52"/>
  <c r="CN124" i="52"/>
  <c r="CP124" i="52"/>
  <c r="CR124" i="52"/>
  <c r="AB125" i="52"/>
  <c r="CL125" i="52"/>
  <c r="CN125" i="52"/>
  <c r="CM125" i="52" s="1"/>
  <c r="CO125" i="52"/>
  <c r="CP125" i="52"/>
  <c r="CR125" i="52"/>
  <c r="AB126" i="52"/>
  <c r="CL126" i="52"/>
  <c r="CN126" i="52"/>
  <c r="CP126" i="52"/>
  <c r="CS126" i="52" s="1"/>
  <c r="CQ126" i="52"/>
  <c r="CR126" i="52"/>
  <c r="AB127" i="52"/>
  <c r="CL127" i="52"/>
  <c r="CN127" i="52"/>
  <c r="CP127" i="52"/>
  <c r="CR127" i="52"/>
  <c r="AB128" i="52"/>
  <c r="CL128" i="52"/>
  <c r="CN128" i="52"/>
  <c r="CO128" i="52"/>
  <c r="CP128" i="52"/>
  <c r="CR128" i="52"/>
  <c r="CS128" i="52"/>
  <c r="AB129" i="52"/>
  <c r="CL129" i="52"/>
  <c r="CN129" i="52"/>
  <c r="CP129" i="52"/>
  <c r="CR129" i="52"/>
  <c r="AB130" i="52"/>
  <c r="CL130" i="52"/>
  <c r="CN130" i="52"/>
  <c r="CP130" i="52"/>
  <c r="CQ130" i="52"/>
  <c r="CR130" i="52"/>
  <c r="AB131" i="52"/>
  <c r="CL131" i="52"/>
  <c r="CM131" i="52"/>
  <c r="CN131" i="52"/>
  <c r="CP131" i="52"/>
  <c r="CR131" i="52"/>
  <c r="AB132" i="52"/>
  <c r="CL132" i="52"/>
  <c r="CN132" i="52"/>
  <c r="CO132" i="52"/>
  <c r="CP132" i="52"/>
  <c r="CR132" i="52"/>
  <c r="CS132" i="52" s="1"/>
  <c r="CT132" i="52"/>
  <c r="CU132" i="52"/>
  <c r="AB133" i="52"/>
  <c r="CL133" i="52"/>
  <c r="CN133" i="52"/>
  <c r="CP133" i="52"/>
  <c r="CQ133" i="52" s="1"/>
  <c r="CR133" i="52"/>
  <c r="AB134" i="52"/>
  <c r="CL134" i="52"/>
  <c r="CN134" i="52"/>
  <c r="CP134" i="52"/>
  <c r="CQ134" i="52"/>
  <c r="CR134" i="52"/>
  <c r="AB135" i="52"/>
  <c r="CL135" i="52"/>
  <c r="CM135" i="52"/>
  <c r="CN135" i="52"/>
  <c r="CO135" i="52"/>
  <c r="CP135" i="52"/>
  <c r="CQ135" i="52" s="1"/>
  <c r="CR135" i="52"/>
  <c r="AB136" i="52"/>
  <c r="CL136" i="52"/>
  <c r="CN136" i="52"/>
  <c r="CO136" i="52" s="1"/>
  <c r="CP136" i="52"/>
  <c r="CQ136" i="52"/>
  <c r="CR136" i="52"/>
  <c r="CS136" i="52"/>
  <c r="AB137" i="52"/>
  <c r="CL137" i="52"/>
  <c r="CN137" i="52"/>
  <c r="CP137" i="52"/>
  <c r="CR137" i="52"/>
  <c r="AB138" i="52"/>
  <c r="CL138" i="52"/>
  <c r="CN138" i="52"/>
  <c r="CP138" i="52"/>
  <c r="CQ138" i="52" s="1"/>
  <c r="CR138" i="52"/>
  <c r="AB139" i="52"/>
  <c r="CL139" i="52"/>
  <c r="CN139" i="52"/>
  <c r="CP139" i="52"/>
  <c r="CR139" i="52"/>
  <c r="AB140" i="52"/>
  <c r="CL140" i="52"/>
  <c r="CN140" i="52"/>
  <c r="CP140" i="52"/>
  <c r="CR140" i="52"/>
  <c r="CQ140" i="52" s="1"/>
  <c r="CS140" i="52"/>
  <c r="CU140" i="52" s="1"/>
  <c r="CT140" i="52"/>
  <c r="AB141" i="52"/>
  <c r="CL141" i="52"/>
  <c r="CN141" i="52"/>
  <c r="CO141" i="52"/>
  <c r="CP141" i="52"/>
  <c r="CR141" i="52"/>
  <c r="CS141" i="52"/>
  <c r="AB142" i="52"/>
  <c r="CL142" i="52"/>
  <c r="CM142" i="52"/>
  <c r="CN142" i="52"/>
  <c r="CP142" i="52"/>
  <c r="CT142" i="52" s="1"/>
  <c r="CR142" i="52"/>
  <c r="CS142" i="52" s="1"/>
  <c r="CU142" i="52" s="1"/>
  <c r="AB143" i="52"/>
  <c r="CL143" i="52"/>
  <c r="CM143" i="52"/>
  <c r="CN143" i="52"/>
  <c r="CP143" i="52"/>
  <c r="CR143" i="52"/>
  <c r="CT143" i="52"/>
  <c r="AB144" i="52"/>
  <c r="CL144" i="52"/>
  <c r="CN144" i="52"/>
  <c r="CP144" i="52"/>
  <c r="CR144" i="52"/>
  <c r="AB145" i="52"/>
  <c r="CL145" i="52"/>
  <c r="CN145" i="52"/>
  <c r="CO145" i="52"/>
  <c r="CP145" i="52"/>
  <c r="CR145" i="52"/>
  <c r="CT145" i="52"/>
  <c r="AB146" i="52"/>
  <c r="CL146" i="52"/>
  <c r="CN146" i="52"/>
  <c r="CO146" i="52"/>
  <c r="CP146" i="52"/>
  <c r="CR146" i="52"/>
  <c r="AB147" i="52"/>
  <c r="CL147" i="52"/>
  <c r="CM147" i="52"/>
  <c r="CN147" i="52"/>
  <c r="CP147" i="52"/>
  <c r="CR147" i="52"/>
  <c r="AB148" i="52"/>
  <c r="CL148" i="52"/>
  <c r="CN148" i="52"/>
  <c r="CO148" i="52" s="1"/>
  <c r="CP148" i="52"/>
  <c r="CR148" i="52"/>
  <c r="AB149" i="52"/>
  <c r="CL149" i="52"/>
  <c r="CN149" i="52"/>
  <c r="CP149" i="52"/>
  <c r="CR149" i="52"/>
  <c r="AB150" i="52"/>
  <c r="CL150" i="52"/>
  <c r="CN150" i="52"/>
  <c r="CP150" i="52"/>
  <c r="CR150" i="52"/>
  <c r="CS150" i="52"/>
  <c r="AB151" i="52"/>
  <c r="CL151" i="52"/>
  <c r="CN151" i="52"/>
  <c r="CP151" i="52"/>
  <c r="CR151" i="52"/>
  <c r="AB152" i="52"/>
  <c r="CL152" i="52"/>
  <c r="CN152" i="52"/>
  <c r="CP152" i="52"/>
  <c r="CR152" i="52"/>
  <c r="CS152" i="52" s="1"/>
  <c r="AB154" i="52"/>
  <c r="CL154" i="52"/>
  <c r="CN154" i="52"/>
  <c r="CO154" i="52"/>
  <c r="CP154" i="52"/>
  <c r="CR154" i="52"/>
  <c r="CT154" i="52"/>
  <c r="AB155" i="52"/>
  <c r="CL155" i="52"/>
  <c r="CM155" i="52"/>
  <c r="CN155" i="52"/>
  <c r="CP155" i="52"/>
  <c r="CT155" i="52" s="1"/>
  <c r="CR155" i="52"/>
  <c r="CQ155" i="52" s="1"/>
  <c r="CS155" i="52"/>
  <c r="CU155" i="52" s="1"/>
  <c r="AB156" i="52"/>
  <c r="CL156" i="52"/>
  <c r="CT156" i="52" s="1"/>
  <c r="CM156" i="52"/>
  <c r="CN156" i="52"/>
  <c r="CP156" i="52"/>
  <c r="CR156" i="52"/>
  <c r="CS156" i="52" s="1"/>
  <c r="CU156" i="52"/>
  <c r="AB157" i="52"/>
  <c r="CL157" i="52"/>
  <c r="CN157" i="52"/>
  <c r="CO157" i="52"/>
  <c r="CP157" i="52"/>
  <c r="CR157" i="52"/>
  <c r="CS157" i="52"/>
  <c r="CT157" i="52"/>
  <c r="CU157" i="52" s="1"/>
  <c r="AB158" i="52"/>
  <c r="CL158" i="52"/>
  <c r="CN158" i="52"/>
  <c r="CO158" i="52" s="1"/>
  <c r="CP158" i="52"/>
  <c r="CR158" i="52"/>
  <c r="AB159" i="52"/>
  <c r="CL159" i="52"/>
  <c r="CN159" i="52"/>
  <c r="CO159" i="52"/>
  <c r="CP159" i="52"/>
  <c r="CQ159" i="52"/>
  <c r="CR159" i="52"/>
  <c r="AB161" i="52"/>
  <c r="CL161" i="52"/>
  <c r="CM161" i="52"/>
  <c r="CN161" i="52"/>
  <c r="CP161" i="52"/>
  <c r="CQ161" i="52" s="1"/>
  <c r="CR161" i="52"/>
  <c r="AB162" i="52"/>
  <c r="CL162" i="52"/>
  <c r="CN162" i="52"/>
  <c r="CO162" i="52" s="1"/>
  <c r="CP162" i="52"/>
  <c r="CR162" i="52"/>
  <c r="AB163" i="52"/>
  <c r="CL163" i="52"/>
  <c r="CM163" i="52"/>
  <c r="CN163" i="52"/>
  <c r="CP163" i="52"/>
  <c r="CR163" i="52"/>
  <c r="AB164" i="52"/>
  <c r="CL164" i="52"/>
  <c r="CM164" i="52"/>
  <c r="CN164" i="52"/>
  <c r="CP164" i="52"/>
  <c r="CQ164" i="52"/>
  <c r="CR164" i="52"/>
  <c r="AB165" i="52"/>
  <c r="CL165" i="52"/>
  <c r="CN165" i="52"/>
  <c r="CP165" i="52"/>
  <c r="CR165" i="52"/>
  <c r="AB166" i="52"/>
  <c r="CL166" i="52"/>
  <c r="CN166" i="52"/>
  <c r="CP166" i="52"/>
  <c r="CR166" i="52"/>
  <c r="AB167" i="52"/>
  <c r="CL167" i="52"/>
  <c r="CN167" i="52"/>
  <c r="CO167" i="52"/>
  <c r="CP167" i="52"/>
  <c r="CR167" i="52"/>
  <c r="CS167" i="52" s="1"/>
  <c r="AB168" i="52"/>
  <c r="CL168" i="52"/>
  <c r="CM168" i="52"/>
  <c r="CN168" i="52"/>
  <c r="CP168" i="52"/>
  <c r="CQ168" i="52"/>
  <c r="CR168" i="52"/>
  <c r="CS168" i="52"/>
  <c r="CT168" i="52"/>
  <c r="AB169" i="52"/>
  <c r="CL169" i="52"/>
  <c r="CM169" i="52"/>
  <c r="CN169" i="52"/>
  <c r="CP169" i="52"/>
  <c r="CR169" i="52"/>
  <c r="AB170" i="52"/>
  <c r="CL170" i="52"/>
  <c r="CN170" i="52"/>
  <c r="CP170" i="52"/>
  <c r="CR170" i="52"/>
  <c r="CS170" i="52" s="1"/>
  <c r="CU170" i="52" s="1"/>
  <c r="CT170" i="52"/>
  <c r="AB171" i="52"/>
  <c r="CL171" i="52"/>
  <c r="CM171" i="52"/>
  <c r="CN171" i="52"/>
  <c r="CP171" i="52"/>
  <c r="CR171" i="52"/>
  <c r="AB172" i="52"/>
  <c r="CL172" i="52"/>
  <c r="CM172" i="52"/>
  <c r="CN172" i="52"/>
  <c r="CP172" i="52"/>
  <c r="CR172" i="52"/>
  <c r="AB173" i="52"/>
  <c r="CL173" i="52"/>
  <c r="CN173" i="52"/>
  <c r="CP173" i="52"/>
  <c r="CR173" i="52"/>
  <c r="CS173" i="52" s="1"/>
  <c r="AB174" i="52"/>
  <c r="CL174" i="52"/>
  <c r="CN174" i="52"/>
  <c r="CP174" i="52"/>
  <c r="CR174" i="52"/>
  <c r="CS174" i="52" s="1"/>
  <c r="AB175" i="52"/>
  <c r="CL175" i="52"/>
  <c r="CN175" i="52"/>
  <c r="CO175" i="52"/>
  <c r="CP175" i="52"/>
  <c r="CQ175" i="52"/>
  <c r="CR175" i="52"/>
  <c r="AB176" i="52"/>
  <c r="CL176" i="52"/>
  <c r="CM176" i="52"/>
  <c r="CN176" i="52"/>
  <c r="CP176" i="52"/>
  <c r="CO176" i="52" s="1"/>
  <c r="CQ176" i="52"/>
  <c r="CR176" i="52"/>
  <c r="CS176" i="52"/>
  <c r="CT176" i="52"/>
  <c r="AB177" i="52"/>
  <c r="CL177" i="52"/>
  <c r="CN177" i="52"/>
  <c r="CP177" i="52"/>
  <c r="CQ177" i="52"/>
  <c r="CR177" i="52"/>
  <c r="CS177" i="52" s="1"/>
  <c r="AB178" i="52"/>
  <c r="CL178" i="52"/>
  <c r="CN178" i="52"/>
  <c r="CP178" i="52"/>
  <c r="CR178" i="52"/>
  <c r="AB179" i="52"/>
  <c r="CL179" i="52"/>
  <c r="CN179" i="52"/>
  <c r="CO179" i="52"/>
  <c r="CP179" i="52"/>
  <c r="CR179" i="52"/>
  <c r="CL181" i="52"/>
  <c r="CN181" i="52"/>
  <c r="CP181" i="52"/>
  <c r="CR181" i="52"/>
  <c r="CS181" i="52"/>
  <c r="AB183" i="52"/>
  <c r="CL183" i="52"/>
  <c r="CN183" i="52"/>
  <c r="CP183" i="52"/>
  <c r="CR183" i="52"/>
  <c r="AB184" i="52"/>
  <c r="CL184" i="52"/>
  <c r="CN184" i="52"/>
  <c r="CM184" i="52" s="1"/>
  <c r="CO184" i="52"/>
  <c r="CP184" i="52"/>
  <c r="CR184" i="52"/>
  <c r="CS184" i="52"/>
  <c r="CT184" i="52"/>
  <c r="CU184" i="52"/>
  <c r="AB185" i="52"/>
  <c r="CL185" i="52"/>
  <c r="CN185" i="52"/>
  <c r="CO185" i="52"/>
  <c r="CP185" i="52"/>
  <c r="CM185" i="52" s="1"/>
  <c r="CQ185" i="52"/>
  <c r="CR185" i="52"/>
  <c r="AB186" i="52"/>
  <c r="CL186" i="52"/>
  <c r="CN186" i="52"/>
  <c r="CP186" i="52"/>
  <c r="CR186" i="52"/>
  <c r="AB187" i="52"/>
  <c r="CL187" i="52"/>
  <c r="CN187" i="52"/>
  <c r="CP187" i="52"/>
  <c r="CQ187" i="52"/>
  <c r="CR187" i="52"/>
  <c r="CS187" i="52"/>
  <c r="AB188" i="52"/>
  <c r="CL188" i="52"/>
  <c r="CN188" i="52"/>
  <c r="CP188" i="52"/>
  <c r="CR188" i="52"/>
  <c r="CS188" i="52"/>
  <c r="AB189" i="52"/>
  <c r="CL189" i="52"/>
  <c r="CN189" i="52"/>
  <c r="CO189" i="52"/>
  <c r="CP189" i="52"/>
  <c r="CR189" i="52"/>
  <c r="AB190" i="52"/>
  <c r="CL190" i="52"/>
  <c r="CN190" i="52"/>
  <c r="CP190" i="52"/>
  <c r="CR190" i="52"/>
  <c r="CS190" i="52"/>
  <c r="CU190" i="52" s="1"/>
  <c r="CT190" i="52"/>
  <c r="AB191" i="52"/>
  <c r="CL191" i="52"/>
  <c r="CN191" i="52"/>
  <c r="CP191" i="52"/>
  <c r="CR191" i="52"/>
  <c r="AB192" i="52"/>
  <c r="CL192" i="52"/>
  <c r="CN192" i="52"/>
  <c r="CO192" i="52"/>
  <c r="CP192" i="52"/>
  <c r="CS192" i="52" s="1"/>
  <c r="CQ192" i="52"/>
  <c r="CR192" i="52"/>
  <c r="AB193" i="52"/>
  <c r="CL193" i="52"/>
  <c r="CN193" i="52"/>
  <c r="CP193" i="52"/>
  <c r="CR193" i="52"/>
  <c r="AB194" i="52"/>
  <c r="CL194" i="52"/>
  <c r="CN194" i="52"/>
  <c r="CP194" i="52"/>
  <c r="CR194" i="52"/>
  <c r="CS194" i="52"/>
  <c r="CU194" i="52" s="1"/>
  <c r="CT194" i="52"/>
  <c r="AB195" i="52"/>
  <c r="CL195" i="52"/>
  <c r="CN195" i="52"/>
  <c r="CP195" i="52"/>
  <c r="CR195" i="52"/>
  <c r="CS195" i="52" s="1"/>
  <c r="AB196" i="52"/>
  <c r="CL196" i="52"/>
  <c r="CN196" i="52"/>
  <c r="CP196" i="52"/>
  <c r="CR196" i="52"/>
  <c r="AB197" i="52"/>
  <c r="CL197" i="52"/>
  <c r="CN197" i="52"/>
  <c r="CP197" i="52"/>
  <c r="CR197" i="52"/>
  <c r="CT197" i="52"/>
  <c r="AB198" i="52"/>
  <c r="CL198" i="52"/>
  <c r="CN198" i="52"/>
  <c r="CO198" i="52" s="1"/>
  <c r="CP198" i="52"/>
  <c r="CR198" i="52"/>
  <c r="AB199" i="52"/>
  <c r="CL199" i="52"/>
  <c r="CM199" i="52"/>
  <c r="CN199" i="52"/>
  <c r="CP199" i="52"/>
  <c r="CR199" i="52"/>
  <c r="AB200" i="52"/>
  <c r="CL200" i="52"/>
  <c r="CN200" i="52"/>
  <c r="CP200" i="52"/>
  <c r="CQ200" i="52"/>
  <c r="CR200" i="52"/>
  <c r="CS200" i="52"/>
  <c r="AB201" i="52"/>
  <c r="CL201" i="52"/>
  <c r="CN201" i="52"/>
  <c r="CP201" i="52"/>
  <c r="CR201" i="52"/>
  <c r="CT201" i="52"/>
  <c r="AB203" i="52"/>
  <c r="CL203" i="52"/>
  <c r="CN203" i="52"/>
  <c r="CP203" i="52"/>
  <c r="CQ203" i="52" s="1"/>
  <c r="CR203" i="52"/>
  <c r="AB204" i="52"/>
  <c r="CL204" i="52"/>
  <c r="CN204" i="52"/>
  <c r="CP204" i="52"/>
  <c r="CS204" i="52" s="1"/>
  <c r="CQ204" i="52"/>
  <c r="CR204" i="52"/>
  <c r="AB205" i="52"/>
  <c r="CL205" i="52"/>
  <c r="CN205" i="52"/>
  <c r="CO205" i="52"/>
  <c r="CP205" i="52"/>
  <c r="CR205" i="52"/>
  <c r="AB206" i="52"/>
  <c r="CL206" i="52"/>
  <c r="CN206" i="52"/>
  <c r="CP206" i="52"/>
  <c r="CR206" i="52"/>
  <c r="AB207" i="52"/>
  <c r="CL207" i="52"/>
  <c r="CN207" i="52"/>
  <c r="CP207" i="52"/>
  <c r="CO207" i="52" s="1"/>
  <c r="CQ207" i="52"/>
  <c r="CR207" i="52"/>
  <c r="CT207" i="52"/>
  <c r="AB208" i="52"/>
  <c r="CL208" i="52"/>
  <c r="CN208" i="52"/>
  <c r="CP208" i="52"/>
  <c r="CQ208" i="52"/>
  <c r="CR208" i="52"/>
  <c r="CS208" i="52"/>
  <c r="CT208" i="52"/>
  <c r="AB209" i="52"/>
  <c r="CL209" i="52"/>
  <c r="CN209" i="52"/>
  <c r="CO209" i="52" s="1"/>
  <c r="CP209" i="52"/>
  <c r="CR209" i="52"/>
  <c r="AB210" i="52"/>
  <c r="CL210" i="52"/>
  <c r="CN210" i="52"/>
  <c r="CM210" i="52" s="1"/>
  <c r="CO210" i="52"/>
  <c r="CP210" i="52"/>
  <c r="CR210" i="52"/>
  <c r="CS210" i="52"/>
  <c r="CT210" i="52"/>
  <c r="AB211" i="52"/>
  <c r="CL211" i="52"/>
  <c r="CM211" i="52"/>
  <c r="CN211" i="52"/>
  <c r="CP211" i="52"/>
  <c r="CR211" i="52"/>
  <c r="AB212" i="52"/>
  <c r="CL212" i="52"/>
  <c r="CN212" i="52"/>
  <c r="CP212" i="52"/>
  <c r="CR212" i="52"/>
  <c r="AB213" i="52"/>
  <c r="CL213" i="52"/>
  <c r="CN213" i="52"/>
  <c r="CP213" i="52"/>
  <c r="CR213" i="52"/>
  <c r="CQ213" i="52" s="1"/>
  <c r="CS213" i="52"/>
  <c r="AB214" i="52"/>
  <c r="CL214" i="52"/>
  <c r="CN214" i="52"/>
  <c r="CP214" i="52"/>
  <c r="CQ214" i="52" s="1"/>
  <c r="CR214" i="52"/>
  <c r="AB215" i="52"/>
  <c r="CL215" i="52"/>
  <c r="CN215" i="52"/>
  <c r="CP215" i="52"/>
  <c r="CR215" i="52"/>
  <c r="CS215" i="52"/>
  <c r="CT215" i="52"/>
  <c r="AB216" i="52"/>
  <c r="CL216" i="52"/>
  <c r="CN216" i="52"/>
  <c r="CP216" i="52"/>
  <c r="CR216" i="52"/>
  <c r="AB217" i="52"/>
  <c r="CL217" i="52"/>
  <c r="CN217" i="52"/>
  <c r="CP217" i="52"/>
  <c r="CQ217" i="52"/>
  <c r="CR217" i="52"/>
  <c r="AB218" i="52"/>
  <c r="CL218" i="52"/>
  <c r="CN218" i="52"/>
  <c r="CP218" i="52"/>
  <c r="CR218" i="52"/>
  <c r="CT218" i="52"/>
  <c r="AB219" i="52"/>
  <c r="CL219" i="52"/>
  <c r="CN219" i="52"/>
  <c r="CP219" i="52"/>
  <c r="CQ219" i="52" s="1"/>
  <c r="CR219" i="52"/>
  <c r="CS219" i="52"/>
  <c r="CT219" i="52"/>
  <c r="CU219" i="52"/>
  <c r="AB220" i="52"/>
  <c r="CL220" i="52"/>
  <c r="CN220" i="52"/>
  <c r="CP220" i="52"/>
  <c r="CR220" i="52"/>
  <c r="AB221" i="52"/>
  <c r="CL221" i="52"/>
  <c r="CN221" i="52"/>
  <c r="CM221" i="52" s="1"/>
  <c r="CP221" i="52"/>
  <c r="CR221" i="52"/>
  <c r="CS221" i="52" s="1"/>
  <c r="AB222" i="52"/>
  <c r="CL222" i="52"/>
  <c r="CM222" i="52"/>
  <c r="CN222" i="52"/>
  <c r="CP222" i="52"/>
  <c r="CR222" i="52"/>
  <c r="CS222" i="52"/>
  <c r="AB223" i="52"/>
  <c r="CL223" i="52"/>
  <c r="CN223" i="52"/>
  <c r="CP223" i="52"/>
  <c r="CR223" i="52"/>
  <c r="CT223" i="52"/>
  <c r="AB224" i="52"/>
  <c r="CL224" i="52"/>
  <c r="CN224" i="52"/>
  <c r="CO224" i="52"/>
  <c r="CP224" i="52"/>
  <c r="CR224" i="52"/>
  <c r="CS224" i="52"/>
  <c r="CT224" i="52"/>
  <c r="CU224" i="52"/>
  <c r="AB225" i="52"/>
  <c r="CL225" i="52"/>
  <c r="CM225" i="52"/>
  <c r="CN225" i="52"/>
  <c r="CP225" i="52"/>
  <c r="CQ225" i="52" s="1"/>
  <c r="CR225" i="52"/>
  <c r="CS225" i="52"/>
  <c r="CU225" i="52" s="1"/>
  <c r="CT225" i="52"/>
  <c r="AB226" i="52"/>
  <c r="CL226" i="52"/>
  <c r="CN226" i="52"/>
  <c r="CP226" i="52"/>
  <c r="CQ226" i="52"/>
  <c r="CR226" i="52"/>
  <c r="AB227" i="52"/>
  <c r="CL227" i="52"/>
  <c r="CN227" i="52"/>
  <c r="CP227" i="52"/>
  <c r="CR227" i="52"/>
  <c r="AB228" i="52"/>
  <c r="CL228" i="52"/>
  <c r="CN228" i="52"/>
  <c r="CP228" i="52"/>
  <c r="CR228" i="52"/>
  <c r="CQ228" i="52" s="1"/>
  <c r="CS228" i="52"/>
  <c r="AB229" i="52"/>
  <c r="CL229" i="52"/>
  <c r="CN229" i="52"/>
  <c r="CP229" i="52"/>
  <c r="CQ229" i="52"/>
  <c r="CR229" i="52"/>
  <c r="CS229" i="52"/>
  <c r="CT229" i="52"/>
  <c r="CU229" i="52"/>
  <c r="AB230" i="52"/>
  <c r="CL230" i="52"/>
  <c r="CM230" i="52"/>
  <c r="CN230" i="52"/>
  <c r="CP230" i="52"/>
  <c r="CR230" i="52"/>
  <c r="CT230" i="52"/>
  <c r="AB231" i="52"/>
  <c r="CL231" i="52"/>
  <c r="CN231" i="52"/>
  <c r="CO231" i="52" s="1"/>
  <c r="CP231" i="52"/>
  <c r="CR231" i="52"/>
  <c r="AB232" i="52"/>
  <c r="CL232" i="52"/>
  <c r="CN232" i="52"/>
  <c r="CR232" i="52"/>
  <c r="AB236" i="52"/>
  <c r="CL236" i="52"/>
  <c r="CN236" i="52"/>
  <c r="CR236" i="52"/>
  <c r="AB237" i="52"/>
  <c r="CL237" i="52"/>
  <c r="CN237" i="52"/>
  <c r="CR237" i="52"/>
  <c r="AB238" i="52"/>
  <c r="CL238" i="52"/>
  <c r="CN238" i="52"/>
  <c r="CP238" i="52"/>
  <c r="CR238" i="52"/>
  <c r="AB239" i="52"/>
  <c r="CL239" i="52"/>
  <c r="CN239" i="52"/>
  <c r="CP239" i="52"/>
  <c r="CQ239" i="52"/>
  <c r="CR239" i="52"/>
  <c r="CS239" i="52"/>
  <c r="CT239" i="52"/>
  <c r="AB240" i="52"/>
  <c r="CL240" i="52"/>
  <c r="CN240" i="52"/>
  <c r="CP240" i="52"/>
  <c r="CR240" i="52"/>
  <c r="CS240" i="52"/>
  <c r="CT240" i="52"/>
  <c r="CU240" i="52" s="1"/>
  <c r="AB241" i="52"/>
  <c r="CL241" i="52"/>
  <c r="CN241" i="52"/>
  <c r="CO241" i="52"/>
  <c r="CP241" i="52"/>
  <c r="CR241" i="52"/>
  <c r="CL242" i="52"/>
  <c r="CN242" i="52"/>
  <c r="CP242" i="52"/>
  <c r="CR242" i="52"/>
  <c r="CT242" i="52"/>
  <c r="AB243" i="52"/>
  <c r="CL243" i="52"/>
  <c r="CM243" i="52"/>
  <c r="CN243" i="52"/>
  <c r="CO243" i="52" s="1"/>
  <c r="CP243" i="52"/>
  <c r="CQ243" i="52"/>
  <c r="CR243" i="52"/>
  <c r="CT243" i="52"/>
  <c r="AB246" i="52"/>
  <c r="CL246" i="52"/>
  <c r="CM246" i="52"/>
  <c r="CN246" i="52"/>
  <c r="CP246" i="52"/>
  <c r="CR246" i="52"/>
  <c r="CS246" i="52"/>
  <c r="AB247" i="52"/>
  <c r="CL247" i="52"/>
  <c r="CN247" i="52"/>
  <c r="CP247" i="52"/>
  <c r="CR247" i="52"/>
  <c r="AB248" i="52"/>
  <c r="CL248" i="52"/>
  <c r="CN248" i="52"/>
  <c r="CO248" i="52"/>
  <c r="CP248" i="52"/>
  <c r="CM248" i="52" s="1"/>
  <c r="CQ248" i="52"/>
  <c r="CR248" i="52"/>
  <c r="CT248" i="52"/>
  <c r="AB249" i="52"/>
  <c r="CL249" i="52"/>
  <c r="CN249" i="52"/>
  <c r="CP249" i="52"/>
  <c r="CQ249" i="52"/>
  <c r="CR249" i="52"/>
  <c r="AB250" i="52"/>
  <c r="CL250" i="52"/>
  <c r="CN250" i="52"/>
  <c r="CO250" i="52" s="1"/>
  <c r="CP250" i="52"/>
  <c r="CR250" i="52"/>
  <c r="AB251" i="52"/>
  <c r="CL251" i="52"/>
  <c r="CN251" i="52"/>
  <c r="CP251" i="52"/>
  <c r="CQ251" i="52" s="1"/>
  <c r="CR251" i="52"/>
  <c r="AB252" i="52"/>
  <c r="CL252" i="52"/>
  <c r="CN252" i="52"/>
  <c r="CP252" i="52"/>
  <c r="CR252" i="52"/>
  <c r="CT252" i="52"/>
  <c r="AB253" i="52"/>
  <c r="CL253" i="52"/>
  <c r="CN253" i="52"/>
  <c r="CO253" i="52"/>
  <c r="CP253" i="52"/>
  <c r="CR253" i="52"/>
  <c r="CQ253" i="52" s="1"/>
  <c r="CS253" i="52"/>
  <c r="CT253" i="52"/>
  <c r="CU253" i="52"/>
  <c r="AB254" i="52"/>
  <c r="CL254" i="52"/>
  <c r="CN254" i="52"/>
  <c r="CP254" i="52"/>
  <c r="CR254" i="52"/>
  <c r="CS254" i="52"/>
  <c r="CU254" i="52" s="1"/>
  <c r="CT254" i="52"/>
  <c r="AB255" i="52"/>
  <c r="CL255" i="52"/>
  <c r="CN255" i="52"/>
  <c r="CP255" i="52"/>
  <c r="CR255" i="52"/>
  <c r="CS255" i="52" s="1"/>
  <c r="AB256" i="52"/>
  <c r="CL256" i="52"/>
  <c r="CN256" i="52"/>
  <c r="CP256" i="52"/>
  <c r="CR256" i="52"/>
  <c r="CT256" i="52"/>
  <c r="AB257" i="52"/>
  <c r="CL257" i="52"/>
  <c r="CN257" i="52"/>
  <c r="CP257" i="52"/>
  <c r="CR257" i="52"/>
  <c r="CT257" i="52"/>
  <c r="AB258" i="52"/>
  <c r="CL258" i="52"/>
  <c r="CM258" i="52"/>
  <c r="CN258" i="52"/>
  <c r="CP258" i="52"/>
  <c r="CR258" i="52"/>
  <c r="CT258" i="52"/>
  <c r="AB259" i="52"/>
  <c r="CL259" i="52"/>
  <c r="CM259" i="52"/>
  <c r="CN259" i="52"/>
  <c r="CT259" i="52" s="1"/>
  <c r="CO259" i="52"/>
  <c r="CP259" i="52"/>
  <c r="CR259" i="52"/>
  <c r="CS259" i="52"/>
  <c r="CU259" i="52" s="1"/>
  <c r="AB260" i="52"/>
  <c r="CL260" i="52"/>
  <c r="CN260" i="52"/>
  <c r="CP260" i="52"/>
  <c r="CQ260" i="52" s="1"/>
  <c r="CR260" i="52"/>
  <c r="AB261" i="52"/>
  <c r="CL261" i="52"/>
  <c r="CN261" i="52"/>
  <c r="CO261" i="52"/>
  <c r="CP261" i="52"/>
  <c r="CR261" i="52"/>
  <c r="AB262" i="52"/>
  <c r="CL262" i="52"/>
  <c r="CN262" i="52"/>
  <c r="CP262" i="52"/>
  <c r="CR262" i="52"/>
  <c r="CS262" i="52" s="1"/>
  <c r="AB263" i="52"/>
  <c r="CL263" i="52"/>
  <c r="CN263" i="52"/>
  <c r="CO263" i="52" s="1"/>
  <c r="CP263" i="52"/>
  <c r="CR263" i="52"/>
  <c r="AB264" i="52"/>
  <c r="CL264" i="52"/>
  <c r="CN264" i="52"/>
  <c r="CP264" i="52"/>
  <c r="CR264" i="52"/>
  <c r="AB265" i="52"/>
  <c r="CL265" i="52"/>
  <c r="CN265" i="52"/>
  <c r="CP265" i="52"/>
  <c r="CR265" i="52"/>
  <c r="CS265" i="52" s="1"/>
  <c r="AB266" i="52"/>
  <c r="CL266" i="52"/>
  <c r="CN266" i="52"/>
  <c r="CP266" i="52"/>
  <c r="CQ266" i="52" s="1"/>
  <c r="CR266" i="52"/>
  <c r="AB267" i="52"/>
  <c r="CL267" i="52"/>
  <c r="CN267" i="52"/>
  <c r="CP267" i="52"/>
  <c r="CO267" i="52" s="1"/>
  <c r="CR267" i="52"/>
  <c r="CS267" i="52"/>
  <c r="CT267" i="52"/>
  <c r="AB268" i="52"/>
  <c r="CL268" i="52"/>
  <c r="CN268" i="52"/>
  <c r="CP268" i="52"/>
  <c r="CQ268" i="52"/>
  <c r="CR268" i="52"/>
  <c r="CT268" i="52"/>
  <c r="AB269" i="52"/>
  <c r="CL269" i="52"/>
  <c r="CN269" i="52"/>
  <c r="CP269" i="52"/>
  <c r="CR269" i="52"/>
  <c r="AB270" i="52"/>
  <c r="CL270" i="52"/>
  <c r="CM270" i="52"/>
  <c r="CN270" i="52"/>
  <c r="CO270" i="52"/>
  <c r="CP270" i="52"/>
  <c r="CR270" i="52"/>
  <c r="AB271" i="52"/>
  <c r="CL271" i="52"/>
  <c r="CN271" i="52"/>
  <c r="CM271" i="52" s="1"/>
  <c r="CP271" i="52"/>
  <c r="CQ271" i="52" s="1"/>
  <c r="CR271" i="52"/>
  <c r="CS271" i="52"/>
  <c r="CT271" i="52"/>
  <c r="AB272" i="52"/>
  <c r="CL272" i="52"/>
  <c r="CN272" i="52"/>
  <c r="CO272" i="52"/>
  <c r="CP272" i="52"/>
  <c r="CM272" i="52" s="1"/>
  <c r="CQ272" i="52"/>
  <c r="CR272" i="52"/>
  <c r="CT272" i="52"/>
  <c r="AB274" i="52"/>
  <c r="CL274" i="52"/>
  <c r="CN274" i="52"/>
  <c r="CP274" i="52"/>
  <c r="CR274" i="52"/>
  <c r="AB275" i="52"/>
  <c r="CL275" i="52"/>
  <c r="CN275" i="52"/>
  <c r="CP275" i="52"/>
  <c r="CQ275" i="52" s="1"/>
  <c r="CR275" i="52"/>
  <c r="AB276" i="52"/>
  <c r="CL276" i="52"/>
  <c r="CO276" i="52" s="1"/>
  <c r="CM276" i="52"/>
  <c r="CN276" i="52"/>
  <c r="CP276" i="52"/>
  <c r="CR276" i="52"/>
  <c r="CS276" i="52"/>
  <c r="AB277" i="52"/>
  <c r="CL277" i="52"/>
  <c r="CN277" i="52"/>
  <c r="CO277" i="52"/>
  <c r="CP277" i="52"/>
  <c r="CR277" i="52"/>
  <c r="AB278" i="52"/>
  <c r="CL278" i="52"/>
  <c r="CN278" i="52"/>
  <c r="CP278" i="52"/>
  <c r="CR278" i="52"/>
  <c r="CS278" i="52" s="1"/>
  <c r="CT278" i="52"/>
  <c r="CU278" i="52"/>
  <c r="AB279" i="52"/>
  <c r="CL279" i="52"/>
  <c r="CN279" i="52"/>
  <c r="CP279" i="52"/>
  <c r="CR279" i="52"/>
  <c r="CT279" i="52"/>
  <c r="AB280" i="52"/>
  <c r="CL280" i="52"/>
  <c r="CN280" i="52"/>
  <c r="CP280" i="52"/>
  <c r="CQ280" i="52" s="1"/>
  <c r="CR280" i="52"/>
  <c r="AB281" i="52"/>
  <c r="CL281" i="52"/>
  <c r="CN281" i="52"/>
  <c r="CP281" i="52"/>
  <c r="CR281" i="52"/>
  <c r="CT281" i="52"/>
  <c r="AB282" i="52"/>
  <c r="CL282" i="52"/>
  <c r="CN282" i="52"/>
  <c r="CP282" i="52"/>
  <c r="CR282" i="52"/>
  <c r="CT282" i="52"/>
  <c r="AB284" i="52"/>
  <c r="CL284" i="52"/>
  <c r="CN284" i="52"/>
  <c r="CP284" i="52"/>
  <c r="CR284" i="52"/>
  <c r="AB285" i="52"/>
  <c r="CL285" i="52"/>
  <c r="CN285" i="52"/>
  <c r="CP285" i="52"/>
  <c r="CR285" i="52"/>
  <c r="AB286" i="52"/>
  <c r="CL286" i="52"/>
  <c r="CN286" i="52"/>
  <c r="CO286" i="52"/>
  <c r="CP286" i="52"/>
  <c r="CR286" i="52"/>
  <c r="CL287" i="52"/>
  <c r="CN287" i="52"/>
  <c r="CP287" i="52"/>
  <c r="CR287" i="52"/>
  <c r="CL288" i="52"/>
  <c r="CN288" i="52"/>
  <c r="CP288" i="52"/>
  <c r="CQ288" i="52"/>
  <c r="CR288" i="52"/>
  <c r="AB289" i="52"/>
  <c r="CL289" i="52"/>
  <c r="CN289" i="52"/>
  <c r="CP289" i="52"/>
  <c r="CR289" i="52"/>
  <c r="CO289" i="52" s="1"/>
  <c r="CS289" i="52"/>
  <c r="CT289" i="52"/>
  <c r="AB290" i="52"/>
  <c r="CL290" i="52"/>
  <c r="CN290" i="52"/>
  <c r="CP290" i="52"/>
  <c r="CR290" i="52"/>
  <c r="AB291" i="52"/>
  <c r="CL291" i="52"/>
  <c r="CN291" i="52"/>
  <c r="CP291" i="52"/>
  <c r="CR291" i="52"/>
  <c r="AB292" i="52"/>
  <c r="CL292" i="52"/>
  <c r="CN292" i="52"/>
  <c r="CP292" i="52"/>
  <c r="CR292" i="52"/>
  <c r="CT292" i="52"/>
  <c r="AB293" i="52"/>
  <c r="CL293" i="52"/>
  <c r="CN293" i="52"/>
  <c r="CP293" i="52"/>
  <c r="CR293" i="52"/>
  <c r="AB294" i="52"/>
  <c r="CL294" i="52"/>
  <c r="CN294" i="52"/>
  <c r="CP294" i="52"/>
  <c r="CR294" i="52"/>
  <c r="AB295" i="52"/>
  <c r="CL295" i="52"/>
  <c r="CN295" i="52"/>
  <c r="CM295" i="52" s="1"/>
  <c r="CO295" i="52"/>
  <c r="CP295" i="52"/>
  <c r="CR295" i="52"/>
  <c r="CS295" i="52"/>
  <c r="CT295" i="52"/>
  <c r="CU295" i="52"/>
  <c r="AB296" i="52"/>
  <c r="CL296" i="52"/>
  <c r="CN296" i="52"/>
  <c r="CP296" i="52"/>
  <c r="CR296" i="52"/>
  <c r="AB297" i="52"/>
  <c r="CL297" i="52"/>
  <c r="CN297" i="52"/>
  <c r="CO297" i="52"/>
  <c r="CP297" i="52"/>
  <c r="CR297" i="52"/>
  <c r="AB298" i="52"/>
  <c r="CL298" i="52"/>
  <c r="CN298" i="52"/>
  <c r="CP298" i="52"/>
  <c r="CR298" i="52"/>
  <c r="CS298" i="52"/>
  <c r="AB299" i="52"/>
  <c r="CL299" i="52"/>
  <c r="CN299" i="52"/>
  <c r="CO299" i="52" s="1"/>
  <c r="CP299" i="52"/>
  <c r="CQ299" i="52"/>
  <c r="CR299" i="52"/>
  <c r="AB300" i="52"/>
  <c r="CL300" i="52"/>
  <c r="CN300" i="52"/>
  <c r="CM300" i="52" s="1"/>
  <c r="CO300" i="52"/>
  <c r="CP300" i="52"/>
  <c r="CQ300" i="52" s="1"/>
  <c r="CR300" i="52"/>
  <c r="AB301" i="52"/>
  <c r="CL301" i="52"/>
  <c r="CN301" i="52"/>
  <c r="CP301" i="52"/>
  <c r="CQ301" i="52" s="1"/>
  <c r="CR301" i="52"/>
  <c r="AB302" i="52"/>
  <c r="CL302" i="52"/>
  <c r="CN302" i="52"/>
  <c r="CP302" i="52"/>
  <c r="CR302" i="52"/>
  <c r="CO302" i="52" s="1"/>
  <c r="CS302" i="52"/>
  <c r="CU302" i="52" s="1"/>
  <c r="CT302" i="52"/>
  <c r="AB303" i="52"/>
  <c r="CL303" i="52"/>
  <c r="CN303" i="52"/>
  <c r="CO303" i="52"/>
  <c r="CP303" i="52"/>
  <c r="CS303" i="52" s="1"/>
  <c r="CQ303" i="52"/>
  <c r="CR303" i="52"/>
  <c r="CT303" i="52"/>
  <c r="CU303" i="52" s="1"/>
  <c r="AB304" i="52"/>
  <c r="CL304" i="52"/>
  <c r="CN304" i="52"/>
  <c r="CP304" i="52"/>
  <c r="CR304" i="52"/>
  <c r="AB305" i="52"/>
  <c r="CL305" i="52"/>
  <c r="CN305" i="52"/>
  <c r="CP305" i="52"/>
  <c r="CR305" i="52"/>
  <c r="CT305" i="52"/>
  <c r="AB306" i="52"/>
  <c r="CL306" i="52"/>
  <c r="CN306" i="52"/>
  <c r="CP306" i="52"/>
  <c r="CR306" i="52"/>
  <c r="AB307" i="52"/>
  <c r="AB310" i="52"/>
  <c r="CL310" i="52"/>
  <c r="CO310" i="52" s="1"/>
  <c r="CN310" i="52"/>
  <c r="CP310" i="52"/>
  <c r="CR310" i="52"/>
  <c r="AB311" i="52"/>
  <c r="CL311" i="52"/>
  <c r="CN311" i="52"/>
  <c r="CP311" i="52"/>
  <c r="CQ311" i="52" s="1"/>
  <c r="CR311" i="52"/>
  <c r="CT311" i="52"/>
  <c r="AB312" i="52"/>
  <c r="CL312" i="52"/>
  <c r="CN312" i="52"/>
  <c r="CP312" i="52"/>
  <c r="CO312" i="52" s="1"/>
  <c r="CQ312" i="52"/>
  <c r="CR312" i="52"/>
  <c r="CT312" i="52"/>
  <c r="AB313" i="52"/>
  <c r="CL313" i="52"/>
  <c r="CN313" i="52"/>
  <c r="CP313" i="52"/>
  <c r="CQ313" i="52" s="1"/>
  <c r="CR313" i="52"/>
  <c r="AB314" i="52"/>
  <c r="CL314" i="52"/>
  <c r="CN314" i="52"/>
  <c r="CO314" i="52"/>
  <c r="CP314" i="52"/>
  <c r="CQ314" i="52" s="1"/>
  <c r="CR314" i="52"/>
  <c r="AB315" i="52"/>
  <c r="CL315" i="52"/>
  <c r="CN315" i="52"/>
  <c r="CP315" i="52"/>
  <c r="CQ315" i="52"/>
  <c r="CR315" i="52"/>
  <c r="AB316" i="52"/>
  <c r="CL316" i="52"/>
  <c r="CN316" i="52"/>
  <c r="CP316" i="52"/>
  <c r="CR316" i="52"/>
  <c r="AB317" i="52"/>
  <c r="CL317" i="52"/>
  <c r="CN317" i="52"/>
  <c r="CM317" i="52" s="1"/>
  <c r="CP317" i="52"/>
  <c r="CR317" i="52"/>
  <c r="CQ317" i="52" s="1"/>
  <c r="CS317" i="52"/>
  <c r="CT317" i="52"/>
  <c r="AB319" i="52"/>
  <c r="CL319" i="52"/>
  <c r="CN319" i="52"/>
  <c r="CP319" i="52"/>
  <c r="CR319" i="52"/>
  <c r="CS319" i="52" s="1"/>
  <c r="AB321" i="52"/>
  <c r="CL321" i="52"/>
  <c r="CN321" i="52"/>
  <c r="CP321" i="52"/>
  <c r="CQ321" i="52" s="1"/>
  <c r="CR321" i="52"/>
  <c r="AB322" i="52"/>
  <c r="CL322" i="52"/>
  <c r="CN322" i="52"/>
  <c r="CP322" i="52"/>
  <c r="CR322" i="52"/>
  <c r="CS322" i="52"/>
  <c r="AB323" i="52"/>
  <c r="CL323" i="52"/>
  <c r="CN323" i="52"/>
  <c r="CO323" i="52" s="1"/>
  <c r="CP323" i="52"/>
  <c r="CR323" i="52"/>
  <c r="CT323" i="52"/>
  <c r="AB324" i="52"/>
  <c r="CL324" i="52"/>
  <c r="CN324" i="52"/>
  <c r="CO324" i="52"/>
  <c r="CP324" i="52"/>
  <c r="CR324" i="52"/>
  <c r="AB325" i="52"/>
  <c r="CL325" i="52"/>
  <c r="CN325" i="52"/>
  <c r="CP325" i="52"/>
  <c r="CR325" i="52"/>
  <c r="CS325" i="52"/>
  <c r="AB326" i="52"/>
  <c r="CL326" i="52"/>
  <c r="CN326" i="52"/>
  <c r="CP326" i="52"/>
  <c r="CO326" i="52" s="1"/>
  <c r="CQ326" i="52"/>
  <c r="CR326" i="52"/>
  <c r="AB327" i="52"/>
  <c r="CL327" i="52"/>
  <c r="CM327" i="52"/>
  <c r="CN327" i="52"/>
  <c r="CP327" i="52"/>
  <c r="CR327" i="52"/>
  <c r="AB328" i="52"/>
  <c r="CL328" i="52"/>
  <c r="CM328" i="52"/>
  <c r="CN328" i="52"/>
  <c r="CO328" i="52"/>
  <c r="CP328" i="52"/>
  <c r="CR328" i="52"/>
  <c r="AB329" i="52"/>
  <c r="CL329" i="52"/>
  <c r="CM329" i="52"/>
  <c r="CN329" i="52"/>
  <c r="CR329" i="52"/>
  <c r="CS329" i="52"/>
  <c r="CT329" i="52"/>
  <c r="AB330" i="52"/>
  <c r="CL330" i="52"/>
  <c r="CN330" i="52"/>
  <c r="CP330" i="52"/>
  <c r="CR330" i="52"/>
  <c r="AB331" i="52"/>
  <c r="CL331" i="52"/>
  <c r="CN331" i="52"/>
  <c r="CP331" i="52"/>
  <c r="CR331" i="52"/>
  <c r="CS331" i="52" s="1"/>
  <c r="CT331" i="52"/>
  <c r="AB332" i="52"/>
  <c r="CL332" i="52"/>
  <c r="CN332" i="52"/>
  <c r="CP332" i="52"/>
  <c r="CR332" i="52"/>
  <c r="CS332" i="52" s="1"/>
  <c r="AB333" i="52"/>
  <c r="CL333" i="52"/>
  <c r="CM333" i="52"/>
  <c r="CN333" i="52"/>
  <c r="CO333" i="52" s="1"/>
  <c r="CP333" i="52"/>
  <c r="CR333" i="52"/>
  <c r="AB334" i="52"/>
  <c r="CL334" i="52"/>
  <c r="CN334" i="52"/>
  <c r="CP334" i="52"/>
  <c r="CR334" i="52"/>
  <c r="AB335" i="52"/>
  <c r="CL335" i="52"/>
  <c r="CN335" i="52"/>
  <c r="CP335" i="52"/>
  <c r="CR335" i="52"/>
  <c r="CR336" i="52"/>
  <c r="CT336" i="52"/>
  <c r="CL337" i="52"/>
  <c r="CN337" i="52"/>
  <c r="CP337" i="52"/>
  <c r="CR337" i="52"/>
  <c r="CS337" i="52" s="1"/>
  <c r="CL338" i="52"/>
  <c r="CN338" i="52"/>
  <c r="CO338" i="52" s="1"/>
  <c r="CP338" i="52"/>
  <c r="CR338" i="52"/>
  <c r="AB339" i="52"/>
  <c r="CL339" i="52"/>
  <c r="CN339" i="52"/>
  <c r="CP339" i="52"/>
  <c r="CO339" i="52" s="1"/>
  <c r="CQ339" i="52"/>
  <c r="CR339" i="52"/>
  <c r="AB340" i="52"/>
  <c r="CL340" i="52"/>
  <c r="CN340" i="52"/>
  <c r="CO340" i="52"/>
  <c r="CP340" i="52"/>
  <c r="CR340" i="52"/>
  <c r="CS340" i="52"/>
  <c r="AB341" i="52"/>
  <c r="CL341" i="52"/>
  <c r="CN341" i="52"/>
  <c r="CO341" i="52"/>
  <c r="CP341" i="52"/>
  <c r="CR341" i="52"/>
  <c r="CS341" i="52"/>
  <c r="CL342" i="52"/>
  <c r="CN342" i="52"/>
  <c r="CP342" i="52"/>
  <c r="CR342" i="52"/>
  <c r="AB343" i="52"/>
  <c r="CL343" i="52"/>
  <c r="CN343" i="52"/>
  <c r="CP343" i="52"/>
  <c r="CR343" i="52"/>
  <c r="CL344" i="52"/>
  <c r="CN344" i="52"/>
  <c r="CO344" i="52"/>
  <c r="CP344" i="52"/>
  <c r="CQ344" i="52" s="1"/>
  <c r="CR344" i="52"/>
  <c r="CL345" i="52"/>
  <c r="CN345" i="52"/>
  <c r="CO345" i="52" s="1"/>
  <c r="CP345" i="52"/>
  <c r="CR345" i="52"/>
  <c r="CL346" i="52"/>
  <c r="CN346" i="52"/>
  <c r="CP346" i="52"/>
  <c r="CR346" i="52"/>
  <c r="CQ346" i="52" s="1"/>
  <c r="CS346" i="52"/>
  <c r="CT346" i="52"/>
  <c r="CU346" i="52"/>
  <c r="CL347" i="52"/>
  <c r="CN347" i="52"/>
  <c r="CO347" i="52"/>
  <c r="CP347" i="52"/>
  <c r="CR347" i="52"/>
  <c r="CT347" i="52"/>
  <c r="CL348" i="52"/>
  <c r="CN348" i="52"/>
  <c r="CP348" i="52"/>
  <c r="CR348" i="52"/>
  <c r="CL349" i="52"/>
  <c r="CN349" i="52"/>
  <c r="CO349" i="52"/>
  <c r="CP349" i="52"/>
  <c r="CR349" i="52"/>
  <c r="AB350" i="52"/>
  <c r="CL350" i="52"/>
  <c r="CN350" i="52"/>
  <c r="CP350" i="52"/>
  <c r="CR350" i="52"/>
  <c r="CS350" i="52"/>
  <c r="CU350" i="52" s="1"/>
  <c r="CT350" i="52"/>
  <c r="AB351" i="52"/>
  <c r="CL351" i="52"/>
  <c r="CN351" i="52"/>
  <c r="CO351" i="52"/>
  <c r="CP351" i="52"/>
  <c r="CQ351" i="52" s="1"/>
  <c r="CR351" i="52"/>
  <c r="CL353" i="52"/>
  <c r="CN353" i="52"/>
  <c r="CP353" i="52"/>
  <c r="AB354" i="52"/>
  <c r="CL354" i="52"/>
  <c r="CN354" i="52"/>
  <c r="CP354" i="52"/>
  <c r="CR354" i="52"/>
  <c r="CT354" i="52"/>
  <c r="CL355" i="52"/>
  <c r="CN355" i="52"/>
  <c r="CP355" i="52"/>
  <c r="CR355" i="52"/>
  <c r="CL356" i="52"/>
  <c r="CN356" i="52"/>
  <c r="CO356" i="52"/>
  <c r="CP356" i="52"/>
  <c r="CQ356" i="52"/>
  <c r="CR356" i="52"/>
  <c r="AB357" i="52"/>
  <c r="CL357" i="52"/>
  <c r="CN357" i="52"/>
  <c r="CP357" i="52"/>
  <c r="CR357" i="52"/>
  <c r="CS357" i="52"/>
  <c r="AB359" i="52"/>
  <c r="CL359" i="52"/>
  <c r="CN359" i="52"/>
  <c r="CP359" i="52"/>
  <c r="CR359" i="52"/>
  <c r="AB360" i="52"/>
  <c r="CL360" i="52"/>
  <c r="CN360" i="52"/>
  <c r="CP360" i="52"/>
  <c r="CR360" i="52"/>
  <c r="CT360" i="52"/>
  <c r="AB361" i="52"/>
  <c r="CL361" i="52"/>
  <c r="CN361" i="52"/>
  <c r="CP361" i="52"/>
  <c r="CR361" i="52"/>
  <c r="AB362" i="52"/>
  <c r="CL362" i="52"/>
  <c r="CN362" i="52"/>
  <c r="CP362" i="52"/>
  <c r="CQ362" i="52"/>
  <c r="CR362" i="52"/>
  <c r="AB365" i="52"/>
  <c r="CL365" i="52"/>
  <c r="CN365" i="52"/>
  <c r="CP365" i="52"/>
  <c r="CR365" i="52"/>
  <c r="AB366" i="52"/>
  <c r="CL366" i="52"/>
  <c r="CM366" i="52"/>
  <c r="CN366" i="52"/>
  <c r="CP366" i="52"/>
  <c r="CR366" i="52"/>
  <c r="CQ366" i="52" s="1"/>
  <c r="CS366" i="52"/>
  <c r="AB367" i="52"/>
  <c r="CL367" i="52"/>
  <c r="CN367" i="52"/>
  <c r="CQ367" i="52" s="1"/>
  <c r="CP367" i="52"/>
  <c r="CR367" i="52"/>
  <c r="AB368" i="52"/>
  <c r="CL368" i="52"/>
  <c r="CM368" i="52"/>
  <c r="CN368" i="52"/>
  <c r="CO368" i="52" s="1"/>
  <c r="CP368" i="52"/>
  <c r="CR368" i="52"/>
  <c r="CS368" i="52"/>
  <c r="AB369" i="52"/>
  <c r="CL369" i="52"/>
  <c r="CM369" i="52"/>
  <c r="CN369" i="52"/>
  <c r="CP369" i="52"/>
  <c r="CO369" i="52" s="1"/>
  <c r="CQ369" i="52"/>
  <c r="CR369" i="52"/>
  <c r="AB370" i="52"/>
  <c r="CL370" i="52"/>
  <c r="CN370" i="52"/>
  <c r="CP370" i="52"/>
  <c r="CR370" i="52"/>
  <c r="AB371" i="52"/>
  <c r="CL371" i="52"/>
  <c r="CN371" i="52"/>
  <c r="CP371" i="52"/>
  <c r="CR371" i="52"/>
  <c r="AB372" i="52"/>
  <c r="CL372" i="52"/>
  <c r="CN372" i="52"/>
  <c r="CP372" i="52"/>
  <c r="CR372" i="52"/>
  <c r="CS372" i="52"/>
  <c r="CT372" i="52"/>
  <c r="CU372" i="52"/>
  <c r="AB373" i="52"/>
  <c r="CL373" i="52"/>
  <c r="CM373" i="52"/>
  <c r="CN373" i="52"/>
  <c r="CP373" i="52"/>
  <c r="CR373" i="52"/>
  <c r="AB374" i="52"/>
  <c r="CL374" i="52"/>
  <c r="CN374" i="52"/>
  <c r="CM374" i="52" s="1"/>
  <c r="CO374" i="52"/>
  <c r="CP374" i="52"/>
  <c r="CR374" i="52"/>
  <c r="AB375" i="52"/>
  <c r="CL375" i="52"/>
  <c r="CN375" i="52"/>
  <c r="CP375" i="52"/>
  <c r="CR375" i="52"/>
  <c r="CT375" i="52"/>
  <c r="AB376" i="52"/>
  <c r="CL376" i="52"/>
  <c r="CN376" i="52"/>
  <c r="CP376" i="52"/>
  <c r="CR376" i="52"/>
  <c r="AB377" i="52"/>
  <c r="CL377" i="52"/>
  <c r="CM377" i="52"/>
  <c r="CN377" i="52"/>
  <c r="CP377" i="52"/>
  <c r="CR377" i="52"/>
  <c r="CS377" i="52" s="1"/>
  <c r="AB378" i="52"/>
  <c r="CL378" i="52"/>
  <c r="CN378" i="52"/>
  <c r="CP378" i="52"/>
  <c r="CQ378" i="52"/>
  <c r="CR378" i="52"/>
  <c r="AB379" i="52"/>
  <c r="CL379" i="52"/>
  <c r="CN379" i="52"/>
  <c r="CP379" i="52"/>
  <c r="CR379" i="52"/>
  <c r="AB380" i="52"/>
  <c r="CL380" i="52"/>
  <c r="CN380" i="52"/>
  <c r="CM380" i="52" s="1"/>
  <c r="CO380" i="52"/>
  <c r="CP380" i="52"/>
  <c r="CQ380" i="52"/>
  <c r="CR380" i="52"/>
  <c r="AB381" i="52"/>
  <c r="CL381" i="52"/>
  <c r="CN381" i="52"/>
  <c r="CP381" i="52"/>
  <c r="CO381" i="52" s="1"/>
  <c r="CR381" i="52"/>
  <c r="CQ381" i="52" s="1"/>
  <c r="CS381" i="52"/>
  <c r="CT381" i="52"/>
  <c r="AB382" i="52"/>
  <c r="CL382" i="52"/>
  <c r="CN382" i="52"/>
  <c r="CP382" i="52"/>
  <c r="CR382" i="52"/>
  <c r="AB383" i="52"/>
  <c r="CL383" i="52"/>
  <c r="CN383" i="52"/>
  <c r="CP383" i="52"/>
  <c r="CS383" i="52" s="1"/>
  <c r="CQ383" i="52"/>
  <c r="CR383" i="52"/>
  <c r="CT383" i="52"/>
  <c r="CU383" i="52"/>
  <c r="AB385" i="52"/>
  <c r="CL385" i="52"/>
  <c r="CN385" i="52"/>
  <c r="CP385" i="52"/>
  <c r="CR385" i="52"/>
  <c r="AB387" i="52"/>
  <c r="CL387" i="52"/>
  <c r="CN387" i="52"/>
  <c r="CP387" i="52"/>
  <c r="CR387" i="52"/>
  <c r="CS387" i="52"/>
  <c r="AB388" i="52"/>
  <c r="CL388" i="52"/>
  <c r="CN388" i="52"/>
  <c r="CM388" i="52" s="1"/>
  <c r="CO388" i="52"/>
  <c r="CP388" i="52"/>
  <c r="CQ388" i="52"/>
  <c r="CR388" i="52"/>
  <c r="CS388" i="52"/>
  <c r="CT388" i="52"/>
  <c r="CU388" i="52"/>
  <c r="AB389" i="52"/>
  <c r="CL389" i="52"/>
  <c r="CN389" i="52"/>
  <c r="CP389" i="52"/>
  <c r="CR389" i="52"/>
  <c r="CS389" i="52" s="1"/>
  <c r="AB390" i="52"/>
  <c r="CL390" i="52"/>
  <c r="CN390" i="52"/>
  <c r="CM390" i="52" s="1"/>
  <c r="CO390" i="52"/>
  <c r="CP390" i="52"/>
  <c r="CR390" i="52"/>
  <c r="AB391" i="52"/>
  <c r="CL391" i="52"/>
  <c r="CN391" i="52"/>
  <c r="CM391" i="52" s="1"/>
  <c r="CO391" i="52"/>
  <c r="CP391" i="52"/>
  <c r="CR391" i="52"/>
  <c r="AB392" i="52"/>
  <c r="CL392" i="52"/>
  <c r="CN392" i="52"/>
  <c r="CP392" i="52"/>
  <c r="CR392" i="52"/>
  <c r="AB393" i="52"/>
  <c r="CL393" i="52"/>
  <c r="CN393" i="52"/>
  <c r="CP393" i="52"/>
  <c r="CR393" i="52"/>
  <c r="CS393" i="52"/>
  <c r="CU393" i="52" s="1"/>
  <c r="CT393" i="52"/>
  <c r="AB394" i="52"/>
  <c r="CL394" i="52"/>
  <c r="CN394" i="52"/>
  <c r="CO394" i="52"/>
  <c r="CP394" i="52"/>
  <c r="CR394" i="52"/>
  <c r="CT394" i="52"/>
  <c r="AB395" i="52"/>
  <c r="CL395" i="52"/>
  <c r="CN395" i="52"/>
  <c r="CO395" i="52"/>
  <c r="CP395" i="52"/>
  <c r="CR395" i="52"/>
  <c r="AB396" i="52"/>
  <c r="CL396" i="52"/>
  <c r="CN396" i="52"/>
  <c r="CP396" i="52"/>
  <c r="CQ396" i="52"/>
  <c r="CR396" i="52"/>
  <c r="CT396" i="52"/>
  <c r="AB397" i="52"/>
  <c r="CL397" i="52"/>
  <c r="CN397" i="52"/>
  <c r="CP397" i="52"/>
  <c r="CR397" i="52"/>
  <c r="CS397" i="52"/>
  <c r="AB399" i="52"/>
  <c r="CL399" i="52"/>
  <c r="CN399" i="52"/>
  <c r="CP399" i="52"/>
  <c r="CR399" i="52"/>
  <c r="AB400" i="52"/>
  <c r="CL400" i="52"/>
  <c r="CT400" i="52" s="1"/>
  <c r="CM400" i="52"/>
  <c r="CN400" i="52"/>
  <c r="CP400" i="52"/>
  <c r="CR400" i="52"/>
  <c r="CQ400" i="52" s="1"/>
  <c r="CS400" i="52"/>
  <c r="AB401" i="52"/>
  <c r="CL401" i="52"/>
  <c r="CN401" i="52"/>
  <c r="CP401" i="52"/>
  <c r="CR401" i="52"/>
  <c r="CS401" i="52"/>
  <c r="CU401" i="52" s="1"/>
  <c r="CT401" i="52"/>
  <c r="AB402" i="52"/>
  <c r="CL402" i="52"/>
  <c r="CN402" i="52"/>
  <c r="CP402" i="52"/>
  <c r="CR402" i="52"/>
  <c r="CS402" i="52"/>
  <c r="CT402" i="52"/>
  <c r="CU402" i="52" s="1"/>
  <c r="AB403" i="52"/>
  <c r="CL403" i="52"/>
  <c r="CM403" i="52"/>
  <c r="CN403" i="52"/>
  <c r="CP403" i="52"/>
  <c r="CR403" i="52"/>
  <c r="AB404" i="52"/>
  <c r="CL404" i="52"/>
  <c r="CN404" i="52"/>
  <c r="CM404" i="52" s="1"/>
  <c r="CO404" i="52"/>
  <c r="CP404" i="52"/>
  <c r="CR404" i="52"/>
  <c r="AB405" i="52"/>
  <c r="CL405" i="52"/>
  <c r="CN405" i="52"/>
  <c r="CP405" i="52"/>
  <c r="CR405" i="52"/>
  <c r="AB406" i="52"/>
  <c r="CL406" i="52"/>
  <c r="CN406" i="52"/>
  <c r="CP406" i="52"/>
  <c r="CR406" i="52"/>
  <c r="CT406" i="52"/>
  <c r="AB408" i="52"/>
  <c r="CL408" i="52"/>
  <c r="CN408" i="52"/>
  <c r="CP408" i="52"/>
  <c r="CM408" i="52" s="1"/>
  <c r="CQ408" i="52"/>
  <c r="CR408" i="52"/>
  <c r="AB409" i="52"/>
  <c r="CL409" i="52"/>
  <c r="CN409" i="52"/>
  <c r="CO409" i="52"/>
  <c r="CP409" i="52"/>
  <c r="CR409" i="52"/>
  <c r="AB410" i="52"/>
  <c r="CL410" i="52"/>
  <c r="CN410" i="52"/>
  <c r="CP410" i="52"/>
  <c r="CR410" i="52"/>
  <c r="CQ410" i="52" s="1"/>
  <c r="CS410" i="52"/>
  <c r="AB411" i="52"/>
  <c r="CL411" i="52"/>
  <c r="CN411" i="52"/>
  <c r="CO411" i="52" s="1"/>
  <c r="CP411" i="52"/>
  <c r="CR411" i="52"/>
  <c r="CT411" i="52"/>
  <c r="AB412" i="52"/>
  <c r="CL412" i="52"/>
  <c r="CN412" i="52"/>
  <c r="CO412" i="52"/>
  <c r="CP412" i="52"/>
  <c r="CR412" i="52"/>
  <c r="AB413" i="52"/>
  <c r="CL413" i="52"/>
  <c r="CN413" i="52"/>
  <c r="CP413" i="52"/>
  <c r="CT413" i="52" s="1"/>
  <c r="CQ413" i="52"/>
  <c r="CR413" i="52"/>
  <c r="AB414" i="52"/>
  <c r="CL414" i="52"/>
  <c r="CN414" i="52"/>
  <c r="CP414" i="52"/>
  <c r="CR414" i="52"/>
  <c r="AB416" i="52"/>
  <c r="CL416" i="52"/>
  <c r="CN416" i="52"/>
  <c r="CP416" i="52"/>
  <c r="CR416" i="52"/>
  <c r="AB417" i="52"/>
  <c r="CL417" i="52"/>
  <c r="CN417" i="52"/>
  <c r="CM417" i="52" s="1"/>
  <c r="CP417" i="52"/>
  <c r="CR417" i="52"/>
  <c r="CO417" i="52" s="1"/>
  <c r="CS417" i="52"/>
  <c r="AB418" i="52"/>
  <c r="CL418" i="52"/>
  <c r="CM418" i="52"/>
  <c r="CN418" i="52"/>
  <c r="CP418" i="52"/>
  <c r="CR418" i="52"/>
  <c r="CT418" i="52"/>
  <c r="AB419" i="52"/>
  <c r="CL419" i="52"/>
  <c r="CN419" i="52"/>
  <c r="CP419" i="52"/>
  <c r="CQ419" i="52"/>
  <c r="CR419" i="52"/>
  <c r="AB420" i="52"/>
  <c r="CL420" i="52"/>
  <c r="CM420" i="52"/>
  <c r="CN420" i="52"/>
  <c r="CP420" i="52"/>
  <c r="CR420" i="52"/>
  <c r="CT420" i="52"/>
  <c r="AB421" i="52"/>
  <c r="CL421" i="52"/>
  <c r="CN421" i="52"/>
  <c r="CP421" i="52"/>
  <c r="CR421" i="52"/>
  <c r="AB422" i="52"/>
  <c r="CL422" i="52"/>
  <c r="CN422" i="52"/>
  <c r="CP422" i="52"/>
  <c r="CQ422" i="52" s="1"/>
  <c r="CR422" i="52"/>
  <c r="AB423" i="52"/>
  <c r="CL423" i="52"/>
  <c r="CN423" i="52"/>
  <c r="CP423" i="52"/>
  <c r="CR423" i="52"/>
  <c r="CS423" i="52" s="1"/>
  <c r="AB424" i="52"/>
  <c r="CL424" i="52"/>
  <c r="CN424" i="52"/>
  <c r="CP424" i="52"/>
  <c r="CR424" i="52"/>
  <c r="AB425" i="52"/>
  <c r="CL425" i="52"/>
  <c r="CN425" i="52"/>
  <c r="CO425" i="52"/>
  <c r="CP425" i="52"/>
  <c r="CR425" i="52"/>
  <c r="CS425" i="52"/>
  <c r="AB426" i="52"/>
  <c r="CL426" i="52"/>
  <c r="CN426" i="52"/>
  <c r="CP426" i="52"/>
  <c r="CR426" i="52"/>
  <c r="AB427" i="52"/>
  <c r="CL427" i="52"/>
  <c r="CN427" i="52"/>
  <c r="CP427" i="52"/>
  <c r="CR427" i="52"/>
  <c r="AB428" i="52"/>
  <c r="CL428" i="52"/>
  <c r="CM428" i="52"/>
  <c r="CN428" i="52"/>
  <c r="CP428" i="52"/>
  <c r="CR428" i="52"/>
  <c r="AB429" i="52"/>
  <c r="CL429" i="52"/>
  <c r="CN429" i="52"/>
  <c r="CP429" i="52"/>
  <c r="CR429" i="52"/>
  <c r="CO429" i="52" s="1"/>
  <c r="CS429" i="52"/>
  <c r="CT429" i="52"/>
  <c r="CU429" i="52"/>
  <c r="AB432" i="52"/>
  <c r="CL432" i="52"/>
  <c r="CN432" i="52"/>
  <c r="CP432" i="52"/>
  <c r="CR432" i="52"/>
  <c r="CT432" i="52"/>
  <c r="CL433" i="52"/>
  <c r="CN433" i="52"/>
  <c r="CO433" i="52"/>
  <c r="CP433" i="52"/>
  <c r="CR433" i="52"/>
  <c r="AB434" i="52"/>
  <c r="CL434" i="52"/>
  <c r="CN434" i="52"/>
  <c r="CP434" i="52"/>
  <c r="CR434" i="52"/>
  <c r="CQ434" i="52" s="1"/>
  <c r="CS434" i="52"/>
  <c r="AB435" i="52"/>
  <c r="CL435" i="52"/>
  <c r="CN435" i="52"/>
  <c r="CP435" i="52"/>
  <c r="CQ435" i="52" s="1"/>
  <c r="CR435" i="52"/>
  <c r="AB436" i="52"/>
  <c r="CL436" i="52"/>
  <c r="CN436" i="52"/>
  <c r="CP436" i="52"/>
  <c r="CR436" i="52"/>
  <c r="AB437" i="52"/>
  <c r="CL437" i="52"/>
  <c r="CN437" i="52"/>
  <c r="CP437" i="52"/>
  <c r="CR437" i="52"/>
  <c r="AB438" i="52"/>
  <c r="CL438" i="52"/>
  <c r="CM438" i="52"/>
  <c r="CN438" i="52"/>
  <c r="CP438" i="52"/>
  <c r="CR438" i="52"/>
  <c r="CS438" i="52" s="1"/>
  <c r="AB439" i="52"/>
  <c r="CL439" i="52"/>
  <c r="CN439" i="52"/>
  <c r="CO439" i="52"/>
  <c r="CP439" i="52"/>
  <c r="CR439" i="52"/>
  <c r="CT439" i="52"/>
  <c r="AB440" i="52"/>
  <c r="CL440" i="52"/>
  <c r="CN440" i="52"/>
  <c r="CP440" i="52"/>
  <c r="CR440" i="52"/>
  <c r="CS440" i="52" s="1"/>
  <c r="AB441" i="52"/>
  <c r="CL441" i="52"/>
  <c r="CN441" i="52"/>
  <c r="CP441" i="52"/>
  <c r="CR441" i="52"/>
  <c r="AB442" i="52"/>
  <c r="CL442" i="52"/>
  <c r="CM442" i="52"/>
  <c r="CN442" i="52"/>
  <c r="CP442" i="52"/>
  <c r="CR442" i="52"/>
  <c r="AB443" i="52"/>
  <c r="CL443" i="52"/>
  <c r="CN443" i="52"/>
  <c r="CP443" i="52"/>
  <c r="CR443" i="52"/>
  <c r="CS443" i="52" s="1"/>
  <c r="AB444" i="52"/>
  <c r="CL444" i="52"/>
  <c r="CN444" i="52"/>
  <c r="CP444" i="52"/>
  <c r="CR444" i="52"/>
  <c r="AB445" i="52"/>
  <c r="CL445" i="52"/>
  <c r="CN445" i="52"/>
  <c r="CP445" i="52"/>
  <c r="CQ445" i="52" s="1"/>
  <c r="CR445" i="52"/>
  <c r="AB446" i="52"/>
  <c r="CL446" i="52"/>
  <c r="CN446" i="52"/>
  <c r="CP446" i="52"/>
  <c r="CR446" i="52"/>
  <c r="AB448" i="52"/>
  <c r="CL448" i="52"/>
  <c r="CN448" i="52"/>
  <c r="CP448" i="52"/>
  <c r="CR448" i="52"/>
  <c r="AB449" i="52"/>
  <c r="CL449" i="52"/>
  <c r="CN449" i="52"/>
  <c r="CP449" i="52"/>
  <c r="CR449" i="52"/>
  <c r="AB450" i="52"/>
  <c r="CL450" i="52"/>
  <c r="CM450" i="52"/>
  <c r="CN450" i="52"/>
  <c r="CP450" i="52"/>
  <c r="CR450" i="52"/>
  <c r="AB451" i="52"/>
  <c r="CL451" i="52"/>
  <c r="CN451" i="52"/>
  <c r="CO451" i="52"/>
  <c r="CP451" i="52"/>
  <c r="CQ451" i="52"/>
  <c r="CR451" i="52"/>
  <c r="AB452" i="52"/>
  <c r="CL452" i="52"/>
  <c r="CN452" i="52"/>
  <c r="CP452" i="52"/>
  <c r="CR452" i="52"/>
  <c r="AB453" i="52"/>
  <c r="CL453" i="52"/>
  <c r="CN453" i="52"/>
  <c r="CP453" i="52"/>
  <c r="CR453" i="52"/>
  <c r="AB454" i="52"/>
  <c r="CL454" i="52"/>
  <c r="CM454" i="52"/>
  <c r="CN454" i="52"/>
  <c r="CP454" i="52"/>
  <c r="CQ454" i="52"/>
  <c r="CR454" i="52"/>
  <c r="AB455" i="52"/>
  <c r="CL455" i="52"/>
  <c r="CN455" i="52"/>
  <c r="CP455" i="52"/>
  <c r="CR455" i="52"/>
  <c r="CO455" i="52" s="1"/>
  <c r="CS455" i="52"/>
  <c r="AB456" i="52"/>
  <c r="CL456" i="52"/>
  <c r="CN456" i="52"/>
  <c r="CM456" i="52" s="1"/>
  <c r="CP456" i="52"/>
  <c r="CQ456" i="52" s="1"/>
  <c r="CR456" i="52"/>
  <c r="CT456" i="52"/>
  <c r="AB457" i="52"/>
  <c r="CL457" i="52"/>
  <c r="CN457" i="52"/>
  <c r="CO457" i="52"/>
  <c r="CP457" i="52"/>
  <c r="CR457" i="52"/>
  <c r="AB459" i="52"/>
  <c r="CL459" i="52"/>
  <c r="CN459" i="52"/>
  <c r="CP459" i="52"/>
  <c r="CR459" i="52"/>
  <c r="CT459" i="52"/>
  <c r="AB460" i="52"/>
  <c r="CL460" i="52"/>
  <c r="CN460" i="52"/>
  <c r="CO460" i="52"/>
  <c r="CP460" i="52"/>
  <c r="CR460" i="52"/>
  <c r="AB461" i="52"/>
  <c r="CL461" i="52"/>
  <c r="CN461" i="52"/>
  <c r="CP461" i="52"/>
  <c r="CR461" i="52"/>
  <c r="CS461" i="52" s="1"/>
  <c r="CU461" i="52" s="1"/>
  <c r="CT461" i="52"/>
  <c r="AB462" i="52"/>
  <c r="CL462" i="52"/>
  <c r="CN462" i="52"/>
  <c r="CP462" i="52"/>
  <c r="CM462" i="52" s="1"/>
  <c r="CQ462" i="52"/>
  <c r="CR462" i="52"/>
  <c r="AB463" i="52"/>
  <c r="CL463" i="52"/>
  <c r="CN463" i="52"/>
  <c r="CP463" i="52"/>
  <c r="CQ463" i="52"/>
  <c r="CR463" i="52"/>
  <c r="AB464" i="52"/>
  <c r="CL464" i="52"/>
  <c r="CN464" i="52"/>
  <c r="CP464" i="52"/>
  <c r="CR464" i="52"/>
  <c r="CS464" i="52"/>
  <c r="AB465" i="52"/>
  <c r="CL465" i="52"/>
  <c r="CN465" i="52"/>
  <c r="CP465" i="52"/>
  <c r="CQ465" i="52"/>
  <c r="CR465" i="52"/>
  <c r="AB466" i="52"/>
  <c r="CL466" i="52"/>
  <c r="CM466" i="52"/>
  <c r="CN466" i="52"/>
  <c r="CP466" i="52"/>
  <c r="CR466" i="52"/>
  <c r="AB468" i="52"/>
  <c r="CL468" i="52"/>
  <c r="CN468" i="52"/>
  <c r="CP468" i="52"/>
  <c r="CR468" i="52"/>
  <c r="AB469" i="52"/>
  <c r="CL469" i="52"/>
  <c r="CN469" i="52"/>
  <c r="CP469" i="52"/>
  <c r="CR469" i="52"/>
  <c r="CS469" i="52"/>
  <c r="CU469" i="52" s="1"/>
  <c r="CT469" i="52"/>
  <c r="AB470" i="52"/>
  <c r="CL470" i="52"/>
  <c r="CN470" i="52"/>
  <c r="CP470" i="52"/>
  <c r="CR470" i="52"/>
  <c r="CS470" i="52"/>
  <c r="CT470" i="52"/>
  <c r="CU470" i="52"/>
  <c r="AB471" i="52"/>
  <c r="CL471" i="52"/>
  <c r="CN471" i="52"/>
  <c r="CP471" i="52"/>
  <c r="CR471" i="52"/>
  <c r="AB472" i="52"/>
  <c r="CL472" i="52"/>
  <c r="CN472" i="52"/>
  <c r="CP472" i="52"/>
  <c r="CR472" i="52"/>
  <c r="CS472" i="52" s="1"/>
  <c r="CT472" i="52"/>
  <c r="AB474" i="52"/>
  <c r="CL474" i="52"/>
  <c r="CN474" i="52"/>
  <c r="CP474" i="52"/>
  <c r="CR474" i="52"/>
  <c r="AB475" i="52"/>
  <c r="CL475" i="52"/>
  <c r="CN475" i="52"/>
  <c r="CP475" i="52"/>
  <c r="CO475" i="52" s="1"/>
  <c r="CQ475" i="52"/>
  <c r="CR475" i="52"/>
  <c r="CS475" i="52"/>
  <c r="CT475" i="52"/>
  <c r="AB476" i="52"/>
  <c r="CL476" i="52"/>
  <c r="CN476" i="52"/>
  <c r="CP476" i="52"/>
  <c r="CR476" i="52"/>
  <c r="AB477" i="52"/>
  <c r="CL477" i="52"/>
  <c r="CN477" i="52"/>
  <c r="CO477" i="52" s="1"/>
  <c r="CP477" i="52"/>
  <c r="CR477" i="52"/>
  <c r="AB478" i="52"/>
  <c r="CL478" i="52"/>
  <c r="CN478" i="52"/>
  <c r="CP478" i="52"/>
  <c r="CR478" i="52"/>
  <c r="AB479" i="52"/>
  <c r="CL479" i="52"/>
  <c r="CN479" i="52"/>
  <c r="CP479" i="52"/>
  <c r="CO479" i="52" s="1"/>
  <c r="CQ479" i="52"/>
  <c r="CR479" i="52"/>
  <c r="CS479" i="52"/>
  <c r="CL481" i="52"/>
  <c r="CN481" i="52"/>
  <c r="CP481" i="52"/>
  <c r="CR481" i="52"/>
  <c r="CL482" i="52"/>
  <c r="CN482" i="52"/>
  <c r="CP482" i="52"/>
  <c r="CR482" i="52"/>
  <c r="CT482" i="52"/>
  <c r="CL483" i="52"/>
  <c r="CN483" i="52"/>
  <c r="CP483" i="52"/>
  <c r="CR483" i="52"/>
  <c r="CS483" i="52" s="1"/>
  <c r="CU483" i="52" s="1"/>
  <c r="CT483" i="52"/>
  <c r="CL484" i="52"/>
  <c r="CM484" i="52"/>
  <c r="CN484" i="52"/>
  <c r="CP484" i="52"/>
  <c r="CR484" i="52"/>
  <c r="CL485" i="52"/>
  <c r="CN485" i="52"/>
  <c r="CP485" i="52"/>
  <c r="CR485" i="52"/>
  <c r="CT485" i="52"/>
  <c r="CL486" i="52"/>
  <c r="CN486" i="52"/>
  <c r="CP486" i="52"/>
  <c r="CR486" i="52"/>
  <c r="CL487" i="52"/>
  <c r="CN487" i="52"/>
  <c r="CP487" i="52"/>
  <c r="CQ487" i="52" s="1"/>
  <c r="CR487" i="52"/>
  <c r="CL488" i="52"/>
  <c r="CN488" i="52"/>
  <c r="CO488" i="52" s="1"/>
  <c r="CP488" i="52"/>
  <c r="CR488" i="52"/>
  <c r="CL489" i="52"/>
  <c r="CN489" i="52"/>
  <c r="CP489" i="52"/>
  <c r="CR489" i="52"/>
  <c r="CT489" i="52"/>
  <c r="CL490" i="52"/>
  <c r="CN490" i="52"/>
  <c r="CM490" i="52" s="1"/>
  <c r="CO490" i="52"/>
  <c r="CP490" i="52"/>
  <c r="CR490" i="52"/>
  <c r="CT490" i="52"/>
  <c r="CL491" i="52"/>
  <c r="CN491" i="52"/>
  <c r="CP491" i="52"/>
  <c r="CQ491" i="52" s="1"/>
  <c r="CR491" i="52"/>
  <c r="CL492" i="52"/>
  <c r="CN492" i="52"/>
  <c r="CP492" i="52"/>
  <c r="CQ492" i="52"/>
  <c r="CR492" i="52"/>
  <c r="CS492" i="52"/>
  <c r="CU492" i="52" s="1"/>
  <c r="CT492" i="52"/>
  <c r="CL493" i="52"/>
  <c r="CN493" i="52"/>
  <c r="CP493" i="52"/>
  <c r="CQ493" i="52"/>
  <c r="CR493" i="52"/>
  <c r="CL494" i="52"/>
  <c r="CN494" i="52"/>
  <c r="CP494" i="52"/>
  <c r="CR494" i="52"/>
  <c r="CL495" i="52"/>
  <c r="CN495" i="52"/>
  <c r="CP495" i="52"/>
  <c r="CR495" i="52"/>
  <c r="CT495" i="52"/>
  <c r="CL496" i="52"/>
  <c r="CM496" i="52"/>
  <c r="CN496" i="52"/>
  <c r="CP496" i="52"/>
  <c r="CQ496" i="52" s="1"/>
  <c r="CR496" i="52"/>
  <c r="CL497" i="52"/>
  <c r="CN497" i="52"/>
  <c r="CP497" i="52"/>
  <c r="CR497" i="52"/>
  <c r="CQ497" i="52" s="1"/>
  <c r="CS497" i="52"/>
  <c r="CT497" i="52"/>
  <c r="CL498" i="52"/>
  <c r="CN498" i="52"/>
  <c r="CP498" i="52"/>
  <c r="CR498" i="52"/>
  <c r="CL499" i="52"/>
  <c r="CN499" i="52"/>
  <c r="CP499" i="52"/>
  <c r="CR499" i="52"/>
  <c r="CL500" i="52"/>
  <c r="CM500" i="52"/>
  <c r="CN500" i="52"/>
  <c r="CP500" i="52"/>
  <c r="CR500" i="52"/>
  <c r="CT500" i="52"/>
  <c r="CL501" i="52"/>
  <c r="CN501" i="52"/>
  <c r="CP501" i="52"/>
  <c r="CR501" i="52"/>
  <c r="CT501" i="52"/>
  <c r="AB504" i="52"/>
  <c r="CL504" i="52"/>
  <c r="CN504" i="52"/>
  <c r="CO504" i="52"/>
  <c r="CP504" i="52"/>
  <c r="CR504" i="52"/>
  <c r="AB505" i="52"/>
  <c r="CL505" i="52"/>
  <c r="CN505" i="52"/>
  <c r="CP505" i="52"/>
  <c r="CR505" i="52"/>
  <c r="AB506" i="52"/>
  <c r="CL506" i="52"/>
  <c r="CN506" i="52"/>
  <c r="CM506" i="52" s="1"/>
  <c r="CO506" i="52"/>
  <c r="CP506" i="52"/>
  <c r="CR506" i="52"/>
  <c r="CT506" i="52"/>
  <c r="AB507" i="52"/>
  <c r="CL507" i="52"/>
  <c r="CN507" i="52"/>
  <c r="CP507" i="52"/>
  <c r="CO507" i="52" s="1"/>
  <c r="CQ507" i="52"/>
  <c r="CR507" i="52"/>
  <c r="CS507" i="52"/>
  <c r="CT507" i="52"/>
  <c r="CU507" i="52"/>
  <c r="AB508" i="52"/>
  <c r="CL508" i="52"/>
  <c r="CN508" i="52"/>
  <c r="CP508" i="52"/>
  <c r="CR508" i="52"/>
  <c r="CT508" i="52"/>
  <c r="AB509" i="52"/>
  <c r="CL509" i="52"/>
  <c r="CN509" i="52"/>
  <c r="CP509" i="52"/>
  <c r="CQ509" i="52" s="1"/>
  <c r="CR509" i="52"/>
  <c r="AB510" i="52"/>
  <c r="CL510" i="52"/>
  <c r="CN510" i="52"/>
  <c r="CO510" i="52"/>
  <c r="CP510" i="52"/>
  <c r="CR510" i="52"/>
  <c r="AB511" i="52"/>
  <c r="CL511" i="52"/>
  <c r="CN511" i="52"/>
  <c r="CM511" i="52" s="1"/>
  <c r="CP511" i="52"/>
  <c r="CR511" i="52"/>
  <c r="CQ511" i="52" s="1"/>
  <c r="CS511" i="52"/>
  <c r="CT511" i="52"/>
  <c r="AB512" i="52"/>
  <c r="CL512" i="52"/>
  <c r="CN512" i="52"/>
  <c r="CP512" i="52"/>
  <c r="CR512" i="52"/>
  <c r="AB513" i="52"/>
  <c r="CL513" i="52"/>
  <c r="CN513" i="52"/>
  <c r="CP513" i="52"/>
  <c r="CR513" i="52"/>
  <c r="CS513" i="52" s="1"/>
  <c r="AB514" i="52"/>
  <c r="CL514" i="52"/>
  <c r="CM514" i="52"/>
  <c r="CN514" i="52"/>
  <c r="CP514" i="52"/>
  <c r="CR514" i="52"/>
  <c r="CT514" i="52"/>
  <c r="AB515" i="52"/>
  <c r="CL515" i="52"/>
  <c r="CN515" i="52"/>
  <c r="CP515" i="52"/>
  <c r="CR515" i="52"/>
  <c r="CS515" i="52" s="1"/>
  <c r="AB516" i="52"/>
  <c r="CL516" i="52"/>
  <c r="CM516" i="52"/>
  <c r="CN516" i="52"/>
  <c r="CP516" i="52"/>
  <c r="CQ516" i="52"/>
  <c r="CR516" i="52"/>
  <c r="AB517" i="52"/>
  <c r="CL517" i="52"/>
  <c r="CN517" i="52"/>
  <c r="CP517" i="52"/>
  <c r="CR517" i="52"/>
  <c r="AB518" i="52"/>
  <c r="CL518" i="52"/>
  <c r="CN518" i="52"/>
  <c r="CP518" i="52"/>
  <c r="CR518" i="52"/>
  <c r="AB519" i="52"/>
  <c r="CL519" i="52"/>
  <c r="CN519" i="52"/>
  <c r="CP519" i="52"/>
  <c r="CQ519" i="52"/>
  <c r="CR519" i="52"/>
  <c r="AB520" i="52"/>
  <c r="CL520" i="52"/>
  <c r="CN520" i="52"/>
  <c r="CP520" i="52"/>
  <c r="CR520" i="52"/>
  <c r="CQ520" i="52" s="1"/>
  <c r="CS520" i="52"/>
  <c r="CT520" i="52"/>
  <c r="CU520" i="52"/>
  <c r="AB521" i="52"/>
  <c r="CL521" i="52"/>
  <c r="CN521" i="52"/>
  <c r="CO521" i="52" s="1"/>
  <c r="CP521" i="52"/>
  <c r="CR521" i="52"/>
  <c r="AB522" i="52"/>
  <c r="CL522" i="52"/>
  <c r="CM522" i="52"/>
  <c r="CN522" i="52"/>
  <c r="CO522" i="52"/>
  <c r="CP522" i="52"/>
  <c r="CQ522" i="52"/>
  <c r="CR522" i="52"/>
  <c r="AB523" i="52"/>
  <c r="CL523" i="52"/>
  <c r="CN523" i="52"/>
  <c r="CP523" i="52"/>
  <c r="CQ523" i="52"/>
  <c r="CR523" i="52"/>
  <c r="CS523" i="52"/>
  <c r="AB524" i="52"/>
  <c r="CL524" i="52"/>
  <c r="CN524" i="52"/>
  <c r="CM524" i="52" s="1"/>
  <c r="CO524" i="52"/>
  <c r="CP524" i="52"/>
  <c r="CR524" i="52"/>
  <c r="CS524" i="52" s="1"/>
  <c r="CT524" i="52"/>
  <c r="CU524" i="52"/>
  <c r="AB525" i="52"/>
  <c r="CL525" i="52"/>
  <c r="CN525" i="52"/>
  <c r="CP525" i="52"/>
  <c r="CR525" i="52"/>
  <c r="CM525" i="52" s="1"/>
  <c r="CS525" i="52"/>
  <c r="CT525" i="52"/>
  <c r="AB526" i="52"/>
  <c r="CL526" i="52"/>
  <c r="CN526" i="52"/>
  <c r="CP526" i="52"/>
  <c r="CM526" i="52" s="1"/>
  <c r="CQ526" i="52"/>
  <c r="CR526" i="52"/>
  <c r="CL527" i="52"/>
  <c r="CN527" i="52"/>
  <c r="CO527" i="52"/>
  <c r="CP527" i="52"/>
  <c r="CR527" i="52"/>
  <c r="CL528" i="52"/>
  <c r="CN528" i="52"/>
  <c r="CP528" i="52"/>
  <c r="CQ528" i="52"/>
  <c r="CR528" i="52"/>
  <c r="CS528" i="52" s="1"/>
  <c r="CL529" i="52"/>
  <c r="CM529" i="52"/>
  <c r="CN529" i="52"/>
  <c r="CP529" i="52"/>
  <c r="CQ529" i="52" s="1"/>
  <c r="CR529" i="52"/>
  <c r="AB530" i="52"/>
  <c r="CL530" i="52"/>
  <c r="CN530" i="52"/>
  <c r="CP530" i="52"/>
  <c r="CR530" i="52"/>
  <c r="AB531" i="52"/>
  <c r="CL531" i="52"/>
  <c r="CN531" i="52"/>
  <c r="CP531" i="52"/>
  <c r="CQ531" i="52"/>
  <c r="CR531" i="52"/>
  <c r="AB532" i="52"/>
  <c r="CL532" i="52"/>
  <c r="CN532" i="52"/>
  <c r="CP532" i="52"/>
  <c r="CR532" i="52"/>
  <c r="CL533" i="52"/>
  <c r="CN533" i="52"/>
  <c r="CO533" i="52"/>
  <c r="CP533" i="52"/>
  <c r="CR533" i="52"/>
  <c r="AB534" i="52"/>
  <c r="CL534" i="52"/>
  <c r="CN534" i="52"/>
  <c r="CP534" i="52"/>
  <c r="CQ534" i="52"/>
  <c r="CR534" i="52"/>
  <c r="CS534" i="52"/>
  <c r="AB535" i="52"/>
  <c r="CL535" i="52"/>
  <c r="CM535" i="52"/>
  <c r="CN535" i="52"/>
  <c r="CP535" i="52"/>
  <c r="CR535" i="52"/>
  <c r="CS535" i="52" s="1"/>
  <c r="CT535" i="52"/>
  <c r="CU535" i="52" s="1"/>
  <c r="CL536" i="52"/>
  <c r="CN536" i="52"/>
  <c r="CP536" i="52"/>
  <c r="CR536" i="52"/>
  <c r="AB537" i="52"/>
  <c r="CL537" i="52"/>
  <c r="CN537" i="52"/>
  <c r="CM537" i="52" s="1"/>
  <c r="CO537" i="52"/>
  <c r="CP537" i="52"/>
  <c r="CR537" i="52"/>
  <c r="AB538" i="52"/>
  <c r="CL538" i="52"/>
  <c r="CM538" i="52"/>
  <c r="CN538" i="52"/>
  <c r="CP538" i="52"/>
  <c r="CR538" i="52"/>
  <c r="AB539" i="52"/>
  <c r="CL539" i="52"/>
  <c r="CN539" i="52"/>
  <c r="CO539" i="52"/>
  <c r="CP539" i="52"/>
  <c r="CQ539" i="52"/>
  <c r="CR539" i="52"/>
  <c r="AB540" i="52"/>
  <c r="CL540" i="52"/>
  <c r="CN540" i="52"/>
  <c r="CP540" i="52"/>
  <c r="CR540" i="52"/>
  <c r="CQ540" i="52" s="1"/>
  <c r="CS540" i="52"/>
  <c r="CT540" i="52"/>
  <c r="CU540" i="52"/>
  <c r="AB541" i="52"/>
  <c r="CL541" i="52"/>
  <c r="CN541" i="52"/>
  <c r="CO541" i="52"/>
  <c r="CP541" i="52"/>
  <c r="CR541" i="52"/>
  <c r="CQ541" i="52" s="1"/>
  <c r="CS541" i="52"/>
  <c r="CT541" i="52"/>
  <c r="CU541" i="52"/>
  <c r="AB542" i="52"/>
  <c r="CL542" i="52"/>
  <c r="CM542" i="52"/>
  <c r="CN542" i="52"/>
  <c r="CP542" i="52"/>
  <c r="CR542" i="52"/>
  <c r="AB543" i="52"/>
  <c r="CL543" i="52"/>
  <c r="CN543" i="52"/>
  <c r="CP543" i="52"/>
  <c r="CR543" i="52"/>
  <c r="CS543" i="52"/>
  <c r="AB544" i="52"/>
  <c r="CL544" i="52"/>
  <c r="CN544" i="52"/>
  <c r="CO544" i="52"/>
  <c r="CP544" i="52"/>
  <c r="CR544" i="52"/>
  <c r="AB545" i="52"/>
  <c r="CL545" i="52"/>
  <c r="CN545" i="52"/>
  <c r="CM545" i="52" s="1"/>
  <c r="CP545" i="52"/>
  <c r="CO545" i="52" s="1"/>
  <c r="CQ545" i="52"/>
  <c r="CR545" i="52"/>
  <c r="AB546" i="52"/>
  <c r="CL546" i="52"/>
  <c r="CN546" i="52"/>
  <c r="CP546" i="52"/>
  <c r="CR546" i="52"/>
  <c r="AB547" i="52"/>
  <c r="CL547" i="52"/>
  <c r="CN547" i="52"/>
  <c r="CP547" i="52"/>
  <c r="CR547" i="52"/>
  <c r="CQ547" i="52" s="1"/>
  <c r="CS547" i="52"/>
  <c r="AB548" i="52"/>
  <c r="CL548" i="52"/>
  <c r="CM548" i="52"/>
  <c r="CN548" i="52"/>
  <c r="CP548" i="52"/>
  <c r="CR548" i="52"/>
  <c r="CQ548" i="52" s="1"/>
  <c r="CS548" i="52"/>
  <c r="CT548" i="52"/>
  <c r="AB549" i="52"/>
  <c r="CL549" i="52"/>
  <c r="CN549" i="52"/>
  <c r="CP549" i="52"/>
  <c r="CR549" i="52"/>
  <c r="AB550" i="52"/>
  <c r="CL550" i="52"/>
  <c r="CN550" i="52"/>
  <c r="CP550" i="52"/>
  <c r="CR550" i="52"/>
  <c r="AB551" i="52"/>
  <c r="CL551" i="52"/>
  <c r="CM551" i="52"/>
  <c r="CN551" i="52"/>
  <c r="CT551" i="52" s="1"/>
  <c r="CO551" i="52"/>
  <c r="CP551" i="52"/>
  <c r="CQ551" i="52"/>
  <c r="CR551" i="52"/>
  <c r="AB552" i="52"/>
  <c r="CL552" i="52"/>
  <c r="CN552" i="52"/>
  <c r="CP552" i="52"/>
  <c r="CO552" i="52" s="1"/>
  <c r="CQ552" i="52"/>
  <c r="CR552" i="52"/>
  <c r="AB553" i="52"/>
  <c r="CL553" i="52"/>
  <c r="CN553" i="52"/>
  <c r="CO553" i="52"/>
  <c r="CP553" i="52"/>
  <c r="CR553" i="52"/>
  <c r="CS553" i="52" s="1"/>
  <c r="AB554" i="52"/>
  <c r="CL554" i="52"/>
  <c r="CN554" i="52"/>
  <c r="CP554" i="52"/>
  <c r="CR554" i="52"/>
  <c r="CS554" i="52"/>
  <c r="CT554" i="52"/>
  <c r="AB555" i="52"/>
  <c r="CL555" i="52"/>
  <c r="CN555" i="52"/>
  <c r="CP555" i="52"/>
  <c r="CR555" i="52"/>
  <c r="AB556" i="52"/>
  <c r="CL556" i="52"/>
  <c r="CN556" i="52"/>
  <c r="CP556" i="52"/>
  <c r="CR556" i="52"/>
  <c r="CS556" i="52"/>
  <c r="CT556" i="52"/>
  <c r="AB557" i="52"/>
  <c r="CL557" i="52"/>
  <c r="CN557" i="52"/>
  <c r="CP557" i="52"/>
  <c r="CO557" i="52" s="1"/>
  <c r="CQ557" i="52"/>
  <c r="CR557" i="52"/>
  <c r="AB558" i="52"/>
  <c r="CL558" i="52"/>
  <c r="CM558" i="52"/>
  <c r="CN558" i="52"/>
  <c r="CP558" i="52"/>
  <c r="CR558" i="52"/>
  <c r="AB559" i="52"/>
  <c r="CL559" i="52"/>
  <c r="CN559" i="52"/>
  <c r="CM559" i="52" s="1"/>
  <c r="CO559" i="52"/>
  <c r="CP559" i="52"/>
  <c r="CR559" i="52"/>
  <c r="AB560" i="52"/>
  <c r="CL560" i="52"/>
  <c r="CN560" i="52"/>
  <c r="CP560" i="52"/>
  <c r="CO560" i="52" s="1"/>
  <c r="CQ560" i="52"/>
  <c r="CR560" i="52"/>
  <c r="CS560" i="52"/>
  <c r="AB561" i="52"/>
  <c r="CL561" i="52"/>
  <c r="CN561" i="52"/>
  <c r="CP561" i="52"/>
  <c r="CQ561" i="52"/>
  <c r="CR561" i="52"/>
  <c r="AB562" i="52"/>
  <c r="CL562" i="52"/>
  <c r="CN562" i="52"/>
  <c r="CP562" i="52"/>
  <c r="CR562" i="52"/>
  <c r="AB563" i="52"/>
  <c r="CL563" i="52"/>
  <c r="CN563" i="52"/>
  <c r="CO563" i="52"/>
  <c r="CP563" i="52"/>
  <c r="CR563" i="52"/>
  <c r="CT563" i="52"/>
  <c r="AB564" i="52"/>
  <c r="CL564" i="52"/>
  <c r="CN564" i="52"/>
  <c r="CO564" i="52"/>
  <c r="CP564" i="52"/>
  <c r="CR564" i="52"/>
  <c r="AB565" i="52"/>
  <c r="CL565" i="52"/>
  <c r="CN565" i="52"/>
  <c r="CP565" i="52"/>
  <c r="AB566" i="52"/>
  <c r="CL566" i="52"/>
  <c r="CN566" i="52"/>
  <c r="CP566" i="52"/>
  <c r="CQ566" i="52"/>
  <c r="CS566" i="52"/>
  <c r="CT566" i="52"/>
  <c r="CU566" i="52"/>
  <c r="AB567" i="52"/>
  <c r="CL567" i="52"/>
  <c r="CN567" i="52"/>
  <c r="CP567" i="52"/>
  <c r="AB568" i="52"/>
  <c r="CL568" i="52"/>
  <c r="CN568" i="52"/>
  <c r="CP568" i="52"/>
  <c r="CS568" i="52"/>
  <c r="AB569" i="52"/>
  <c r="CL569" i="52"/>
  <c r="CM569" i="52"/>
  <c r="CN569" i="52"/>
  <c r="CP569" i="52"/>
  <c r="AB570" i="52"/>
  <c r="CL570" i="52"/>
  <c r="CN570" i="52"/>
  <c r="CP570" i="52"/>
  <c r="CR570" i="52"/>
  <c r="AB571" i="52"/>
  <c r="CL571" i="52"/>
  <c r="CN571" i="52"/>
  <c r="CP571" i="52"/>
  <c r="CR571" i="52"/>
  <c r="CT571" i="52"/>
  <c r="AB572" i="52"/>
  <c r="CL572" i="52"/>
  <c r="CQ572" i="52" s="1"/>
  <c r="CM572" i="52"/>
  <c r="CN572" i="52"/>
  <c r="CO572" i="52"/>
  <c r="CP572" i="52"/>
  <c r="CR572" i="52"/>
  <c r="CS572" i="52"/>
  <c r="CU572" i="52" s="1"/>
  <c r="CT572" i="52"/>
  <c r="AB573" i="52"/>
  <c r="CL573" i="52"/>
  <c r="CN573" i="52"/>
  <c r="CM573" i="52" s="1"/>
  <c r="CP573" i="52"/>
  <c r="CQ573" i="52" s="1"/>
  <c r="CR573" i="52"/>
  <c r="AB574" i="52"/>
  <c r="CL574" i="52"/>
  <c r="CN574" i="52"/>
  <c r="CM574" i="52" s="1"/>
  <c r="CO574" i="52"/>
  <c r="CP574" i="52"/>
  <c r="CR574" i="52"/>
  <c r="CT574" i="52"/>
  <c r="AB576" i="52"/>
  <c r="CL576" i="52"/>
  <c r="CN576" i="52"/>
  <c r="CP576" i="52"/>
  <c r="CR576" i="52"/>
  <c r="AB577" i="52"/>
  <c r="CL577" i="52"/>
  <c r="CN577" i="52"/>
  <c r="CP577" i="52"/>
  <c r="CQ577" i="52"/>
  <c r="CR577" i="52"/>
  <c r="AB578" i="52"/>
  <c r="CL578" i="52"/>
  <c r="CN578" i="52"/>
  <c r="CP578" i="52"/>
  <c r="CR578" i="52"/>
  <c r="AB579" i="52"/>
  <c r="CL579" i="52"/>
  <c r="CN579" i="52"/>
  <c r="CO579" i="52"/>
  <c r="CP579" i="52"/>
  <c r="CR579" i="52"/>
  <c r="AB580" i="52"/>
  <c r="CL580" i="52"/>
  <c r="CN580" i="52"/>
  <c r="CP580" i="52"/>
  <c r="CR580" i="52"/>
  <c r="AB581" i="52"/>
  <c r="CL581" i="52"/>
  <c r="CN581" i="52"/>
  <c r="CP581" i="52"/>
  <c r="CR581" i="52"/>
  <c r="CS581" i="52"/>
  <c r="CT581" i="52"/>
  <c r="AB582" i="52"/>
  <c r="CL582" i="52"/>
  <c r="CN582" i="52"/>
  <c r="CP582" i="52"/>
  <c r="CO582" i="52" s="1"/>
  <c r="CQ582" i="52"/>
  <c r="CR582" i="52"/>
  <c r="CS582" i="52"/>
  <c r="CT582" i="52"/>
  <c r="CU582" i="52"/>
  <c r="AB583" i="52"/>
  <c r="CL583" i="52"/>
  <c r="CN583" i="52"/>
  <c r="CM583" i="52" s="1"/>
  <c r="CO583" i="52"/>
  <c r="CP583" i="52"/>
  <c r="CR583" i="52"/>
  <c r="CS583" i="52" s="1"/>
  <c r="CT583" i="52"/>
  <c r="CU583" i="52"/>
  <c r="AB584" i="52"/>
  <c r="CL584" i="52"/>
  <c r="CN584" i="52"/>
  <c r="CO584" i="52"/>
  <c r="CP584" i="52"/>
  <c r="CR584" i="52"/>
  <c r="CS584" i="52" s="1"/>
  <c r="AB585" i="52"/>
  <c r="CL585" i="52"/>
  <c r="CN585" i="52"/>
  <c r="CP585" i="52"/>
  <c r="CQ585" i="52"/>
  <c r="CR585" i="52"/>
  <c r="AB586" i="52"/>
  <c r="CL586" i="52"/>
  <c r="CN586" i="52"/>
  <c r="CP586" i="52"/>
  <c r="CR586" i="52"/>
  <c r="CQ586" i="52" s="1"/>
  <c r="CS586" i="52"/>
  <c r="AB587" i="52"/>
  <c r="CL587" i="52"/>
  <c r="CN587" i="52"/>
  <c r="CO587" i="52"/>
  <c r="CP587" i="52"/>
  <c r="CR587" i="52"/>
  <c r="CT587" i="52"/>
  <c r="AB588" i="52"/>
  <c r="CL588" i="52"/>
  <c r="CN588" i="52"/>
  <c r="CP588" i="52"/>
  <c r="CR588" i="52"/>
  <c r="AB589" i="52"/>
  <c r="CL589" i="52"/>
  <c r="CN589" i="52"/>
  <c r="CP589" i="52"/>
  <c r="CR589" i="52"/>
  <c r="CT589" i="52"/>
  <c r="AB590" i="52"/>
  <c r="CL590" i="52"/>
  <c r="CN590" i="52"/>
  <c r="CP590" i="52"/>
  <c r="CR590" i="52"/>
  <c r="AB591" i="52"/>
  <c r="CL591" i="52"/>
  <c r="CM591" i="52"/>
  <c r="CN591" i="52"/>
  <c r="CP591" i="52"/>
  <c r="CR591" i="52"/>
  <c r="CL592" i="52"/>
  <c r="CN592" i="52"/>
  <c r="CO592" i="52"/>
  <c r="CP592" i="52"/>
  <c r="CR592" i="52"/>
  <c r="AB593" i="52"/>
  <c r="CL593" i="52"/>
  <c r="CN593" i="52"/>
  <c r="CP593" i="52"/>
  <c r="CO593" i="52" s="1"/>
  <c r="CQ593" i="52"/>
  <c r="CR593" i="52"/>
  <c r="AB594" i="52"/>
  <c r="CL594" i="52"/>
  <c r="CN594" i="52"/>
  <c r="CP594" i="52"/>
  <c r="CQ594" i="52"/>
  <c r="CR594" i="52"/>
  <c r="AB595" i="52"/>
  <c r="CL595" i="52"/>
  <c r="CN595" i="52"/>
  <c r="CP595" i="52"/>
  <c r="CQ595" i="52"/>
  <c r="CR595" i="52"/>
  <c r="AB596" i="52"/>
  <c r="CL596" i="52"/>
  <c r="CN596" i="52"/>
  <c r="CP596" i="52"/>
  <c r="CR596" i="52"/>
  <c r="CT596" i="52"/>
  <c r="AB597" i="52"/>
  <c r="CL597" i="52"/>
  <c r="CM597" i="52"/>
  <c r="CN597" i="52"/>
  <c r="CP597" i="52"/>
  <c r="CR597" i="52"/>
  <c r="AB598" i="52"/>
  <c r="CL598" i="52"/>
  <c r="CN598" i="52"/>
  <c r="CQ598" i="52" s="1"/>
  <c r="CO598" i="52"/>
  <c r="CP598" i="52"/>
  <c r="CR598" i="52"/>
  <c r="AB599" i="52"/>
  <c r="CL599" i="52"/>
  <c r="CN599" i="52"/>
  <c r="CP599" i="52"/>
  <c r="CO599" i="52" s="1"/>
  <c r="CR599" i="52"/>
  <c r="CS599" i="52" s="1"/>
  <c r="AB600" i="52"/>
  <c r="CL600" i="52"/>
  <c r="CN600" i="52"/>
  <c r="CM600" i="52" s="1"/>
  <c r="CP600" i="52"/>
  <c r="CQ600" i="52"/>
  <c r="CR600" i="52"/>
  <c r="AB601" i="52"/>
  <c r="CL601" i="52"/>
  <c r="CN601" i="52"/>
  <c r="CO601" i="52"/>
  <c r="CP601" i="52"/>
  <c r="CR601" i="52"/>
  <c r="AB602" i="52"/>
  <c r="CL602" i="52"/>
  <c r="CN602" i="52"/>
  <c r="CP602" i="52"/>
  <c r="CR602" i="52"/>
  <c r="AB603" i="52"/>
  <c r="CL603" i="52"/>
  <c r="CN603" i="52"/>
  <c r="CP603" i="52"/>
  <c r="CQ603" i="52" s="1"/>
  <c r="CR603" i="52"/>
  <c r="AB604" i="52"/>
  <c r="CL604" i="52"/>
  <c r="CN604" i="52"/>
  <c r="CM604" i="52" s="1"/>
  <c r="CO604" i="52"/>
  <c r="CP604" i="52"/>
  <c r="CQ604" i="52"/>
  <c r="CR604" i="52"/>
  <c r="CS604" i="52" s="1"/>
  <c r="AB605" i="52"/>
  <c r="CL605" i="52"/>
  <c r="CN605" i="52"/>
  <c r="CO605" i="52" s="1"/>
  <c r="CP605" i="52"/>
  <c r="CR605" i="52"/>
  <c r="CS605" i="52"/>
  <c r="CT605" i="52"/>
  <c r="AB606" i="52"/>
  <c r="CL606" i="52"/>
  <c r="CN606" i="52"/>
  <c r="CP606" i="52"/>
  <c r="CR606" i="52"/>
  <c r="AB607" i="52"/>
  <c r="CL607" i="52"/>
  <c r="CN607" i="52"/>
  <c r="CP607" i="52"/>
  <c r="CR607" i="52"/>
  <c r="CQ607" i="52" s="1"/>
  <c r="CS607" i="52"/>
  <c r="AB608" i="52"/>
  <c r="CL608" i="52"/>
  <c r="CN608" i="52"/>
  <c r="CP608" i="52"/>
  <c r="CR608" i="52"/>
  <c r="CS608" i="52" s="1"/>
  <c r="AB609" i="52"/>
  <c r="CL609" i="52"/>
  <c r="CN609" i="52"/>
  <c r="CP609" i="52"/>
  <c r="CR609" i="52"/>
  <c r="AB610" i="52"/>
  <c r="CL610" i="52"/>
  <c r="CN610" i="52"/>
  <c r="CP610" i="52"/>
  <c r="CR610" i="52"/>
  <c r="AB611" i="52"/>
  <c r="CL611" i="52"/>
  <c r="CN611" i="52"/>
  <c r="CP611" i="52"/>
  <c r="CR611" i="52"/>
  <c r="CO611" i="52" s="1"/>
  <c r="CS611" i="52"/>
  <c r="AB612" i="52"/>
  <c r="CL612" i="52"/>
  <c r="CM612" i="52"/>
  <c r="CN612" i="52"/>
  <c r="CP612" i="52"/>
  <c r="CQ612" i="52"/>
  <c r="CR612" i="52"/>
  <c r="CS612" i="52"/>
  <c r="CT612" i="52"/>
  <c r="AB613" i="52"/>
  <c r="CL613" i="52"/>
  <c r="CN613" i="52"/>
  <c r="CP613" i="52"/>
  <c r="CQ613" i="52"/>
  <c r="CR613" i="52"/>
  <c r="CT613" i="52"/>
  <c r="AB614" i="52"/>
  <c r="CL614" i="52"/>
  <c r="CN614" i="52"/>
  <c r="CP614" i="52"/>
  <c r="CR614" i="52"/>
  <c r="AB615" i="52"/>
  <c r="CL615" i="52"/>
  <c r="CN615" i="52"/>
  <c r="CP615" i="52"/>
  <c r="CR615" i="52"/>
  <c r="AB616" i="52"/>
  <c r="CL616" i="52"/>
  <c r="CN616" i="52"/>
  <c r="CO616" i="52"/>
  <c r="CP616" i="52"/>
  <c r="CR616" i="52"/>
  <c r="AB617" i="52"/>
  <c r="CL617" i="52"/>
  <c r="CN617" i="52"/>
  <c r="CP617" i="52"/>
  <c r="CR617" i="52"/>
  <c r="AB618" i="52"/>
  <c r="CL618" i="52"/>
  <c r="CN618" i="52"/>
  <c r="CQ618" i="52" s="1"/>
  <c r="CO618" i="52"/>
  <c r="CP618" i="52"/>
  <c r="CR618" i="52"/>
  <c r="CS618" i="52"/>
  <c r="CT618" i="52"/>
  <c r="AB619" i="52"/>
  <c r="CL619" i="52"/>
  <c r="CN619" i="52"/>
  <c r="CP619" i="52"/>
  <c r="CR619" i="52"/>
  <c r="AB620" i="52"/>
  <c r="CL620" i="52"/>
  <c r="CN620" i="52"/>
  <c r="CP620" i="52"/>
  <c r="CR620" i="52"/>
  <c r="CS620" i="52"/>
  <c r="CT620" i="52"/>
  <c r="CU620" i="52"/>
  <c r="AB621" i="52"/>
  <c r="CL621" i="52"/>
  <c r="CN621" i="52"/>
  <c r="CP621" i="52"/>
  <c r="CR621" i="52"/>
  <c r="CM621" i="52" s="1"/>
  <c r="CS621" i="52"/>
  <c r="CU621" i="52" s="1"/>
  <c r="CT621" i="52"/>
  <c r="AB622" i="52"/>
  <c r="CL622" i="52"/>
  <c r="CM622" i="52"/>
  <c r="CN622" i="52"/>
  <c r="CP622" i="52"/>
  <c r="CR622" i="52"/>
  <c r="AB623" i="52"/>
  <c r="CL623" i="52"/>
  <c r="CN623" i="52"/>
  <c r="CO623" i="52" s="1"/>
  <c r="CP623" i="52"/>
  <c r="CR623" i="52"/>
  <c r="AB624" i="52"/>
  <c r="CL624" i="52"/>
  <c r="CN624" i="52"/>
  <c r="CP624" i="52"/>
  <c r="CQ624" i="52"/>
  <c r="CR624" i="52"/>
  <c r="CT624" i="52"/>
  <c r="AB625" i="52"/>
  <c r="CL625" i="52"/>
  <c r="CN625" i="52"/>
  <c r="CP625" i="52"/>
  <c r="CR625" i="52"/>
  <c r="CT625" i="52"/>
  <c r="AB626" i="52"/>
  <c r="CL626" i="52"/>
  <c r="CN626" i="52"/>
  <c r="CP626" i="52"/>
  <c r="CR626" i="52"/>
  <c r="AB627" i="52"/>
  <c r="CL627" i="52"/>
  <c r="CM627" i="52"/>
  <c r="CN627" i="52"/>
  <c r="CP627" i="52"/>
  <c r="CR627" i="52"/>
  <c r="CT627" i="52"/>
  <c r="AB628" i="52"/>
  <c r="CL628" i="52"/>
  <c r="CM628" i="52"/>
  <c r="CN628" i="52"/>
  <c r="CP628" i="52"/>
  <c r="CR628" i="52"/>
  <c r="CS628" i="52"/>
  <c r="AB629" i="52"/>
  <c r="CL629" i="52"/>
  <c r="CN629" i="52"/>
  <c r="CM629" i="52" s="1"/>
  <c r="CP629" i="52"/>
  <c r="CQ629" i="52" s="1"/>
  <c r="CR629" i="52"/>
  <c r="AB630" i="52"/>
  <c r="CL630" i="52"/>
  <c r="CN630" i="52"/>
  <c r="CP630" i="52"/>
  <c r="CR630" i="52"/>
  <c r="CS630" i="52"/>
  <c r="AB631" i="52"/>
  <c r="CL631" i="52"/>
  <c r="CN631" i="52"/>
  <c r="CO631" i="52"/>
  <c r="CP631" i="52"/>
  <c r="CR631" i="52"/>
  <c r="AB632" i="52"/>
  <c r="CL632" i="52"/>
  <c r="CN632" i="52"/>
  <c r="CP632" i="52"/>
  <c r="CR632" i="52"/>
  <c r="CS632" i="52" s="1"/>
  <c r="AB633" i="52"/>
  <c r="CL633" i="52"/>
  <c r="CN633" i="52"/>
  <c r="CP633" i="52"/>
  <c r="CR633" i="52"/>
  <c r="CM633" i="52" s="1"/>
  <c r="CS633" i="52"/>
  <c r="CT633" i="52"/>
  <c r="CU633" i="52"/>
  <c r="AB634" i="52"/>
  <c r="CL634" i="52"/>
  <c r="CN634" i="52"/>
  <c r="CP634" i="52"/>
  <c r="CR634" i="52"/>
  <c r="CO634" i="52" s="1"/>
  <c r="CS634" i="52"/>
  <c r="CT634" i="52"/>
  <c r="CU634" i="52" s="1"/>
  <c r="AB635" i="52"/>
  <c r="CL635" i="52"/>
  <c r="CN635" i="52"/>
  <c r="CP635" i="52"/>
  <c r="CR635" i="52"/>
  <c r="AB636" i="52"/>
  <c r="CL636" i="52"/>
  <c r="CN636" i="52"/>
  <c r="CP636" i="52"/>
  <c r="CQ636" i="52"/>
  <c r="CR636" i="52"/>
  <c r="CS636" i="52"/>
  <c r="AB637" i="52"/>
  <c r="CL637" i="52"/>
  <c r="CN637" i="52"/>
  <c r="CP637" i="52"/>
  <c r="CR637" i="52"/>
  <c r="AB638" i="52"/>
  <c r="CL638" i="52"/>
  <c r="CN638" i="52"/>
  <c r="CP638" i="52"/>
  <c r="CQ638" i="52"/>
  <c r="CR638" i="52"/>
  <c r="AB639" i="52"/>
  <c r="CL639" i="52"/>
  <c r="CM639" i="52"/>
  <c r="CN639" i="52"/>
  <c r="CP639" i="52"/>
  <c r="CR639" i="52"/>
  <c r="CS639" i="52"/>
  <c r="AB640" i="52"/>
  <c r="CL640" i="52"/>
  <c r="CM640" i="52"/>
  <c r="CN640" i="52"/>
  <c r="CP640" i="52"/>
  <c r="CR640" i="52"/>
  <c r="CS640" i="52"/>
  <c r="AB641" i="52"/>
  <c r="CL641" i="52"/>
  <c r="CN641" i="52"/>
  <c r="CP641" i="52"/>
  <c r="CR641" i="52"/>
  <c r="AB642" i="52"/>
  <c r="CL642" i="52"/>
  <c r="CN642" i="52"/>
  <c r="CP642" i="52"/>
  <c r="CO642" i="52" s="1"/>
  <c r="CQ642" i="52"/>
  <c r="CR642" i="52"/>
  <c r="AB643" i="52"/>
  <c r="CL643" i="52"/>
  <c r="CN643" i="52"/>
  <c r="CP643" i="52"/>
  <c r="CR643" i="52"/>
  <c r="CS643" i="52"/>
  <c r="CT643" i="52"/>
  <c r="AB644" i="52"/>
  <c r="CL644" i="52"/>
  <c r="CM644" i="52"/>
  <c r="CN644" i="52"/>
  <c r="CP644" i="52"/>
  <c r="CR644" i="52"/>
  <c r="AB645" i="52"/>
  <c r="CL645" i="52"/>
  <c r="CN645" i="52"/>
  <c r="CP645" i="52"/>
  <c r="CR645" i="52"/>
  <c r="CS645" i="52"/>
  <c r="CT645" i="52"/>
  <c r="CU645" i="52"/>
  <c r="AB646" i="52"/>
  <c r="CL646" i="52"/>
  <c r="CN646" i="52"/>
  <c r="CP646" i="52"/>
  <c r="CQ646" i="52"/>
  <c r="CR646" i="52"/>
  <c r="CS646" i="52"/>
  <c r="CT646" i="52"/>
  <c r="CU646" i="52"/>
  <c r="AB647" i="52"/>
  <c r="CL647" i="52"/>
  <c r="CN647" i="52"/>
  <c r="CP647" i="52"/>
  <c r="CR647" i="52"/>
  <c r="AB648" i="52"/>
  <c r="CL648" i="52"/>
  <c r="CN648" i="52"/>
  <c r="CO648" i="52" s="1"/>
  <c r="CP648" i="52"/>
  <c r="CR648" i="52"/>
  <c r="AB649" i="52"/>
  <c r="CL649" i="52"/>
  <c r="CM649" i="52"/>
  <c r="CN649" i="52"/>
  <c r="CP649" i="52"/>
  <c r="CR649" i="52"/>
  <c r="CT649" i="52"/>
  <c r="AB651" i="52"/>
  <c r="CL651" i="52"/>
  <c r="CN651" i="52"/>
  <c r="CP651" i="52"/>
  <c r="CR651" i="52"/>
  <c r="AB652" i="52"/>
  <c r="CL652" i="52"/>
  <c r="CN652" i="52"/>
  <c r="CP652" i="52"/>
  <c r="CR652" i="52"/>
  <c r="CT652" i="52"/>
  <c r="AB653" i="52"/>
  <c r="CL653" i="52"/>
  <c r="CN653" i="52"/>
  <c r="CO653" i="52" s="1"/>
  <c r="CP653" i="52"/>
  <c r="CR653" i="52"/>
  <c r="CS653" i="52"/>
  <c r="CU653" i="52" s="1"/>
  <c r="CT653" i="52"/>
  <c r="AB654" i="52"/>
  <c r="CL654" i="52"/>
  <c r="CM654" i="52"/>
  <c r="CN654" i="52"/>
  <c r="CP654" i="52"/>
  <c r="CR654" i="52"/>
  <c r="AB655" i="52"/>
  <c r="CL655" i="52"/>
  <c r="CN655" i="52"/>
  <c r="CP655" i="52"/>
  <c r="CQ655" i="52"/>
  <c r="CR655" i="52"/>
  <c r="AB656" i="52"/>
  <c r="CL656" i="52"/>
  <c r="CN656" i="52"/>
  <c r="CP656" i="52"/>
  <c r="CR656" i="52"/>
  <c r="CQ656" i="52" s="1"/>
  <c r="CS656" i="52"/>
  <c r="AB657" i="52"/>
  <c r="CL657" i="52"/>
  <c r="CN657" i="52"/>
  <c r="CP657" i="52"/>
  <c r="CR657" i="52"/>
  <c r="AB658" i="52"/>
  <c r="CL658" i="52"/>
  <c r="CN658" i="52"/>
  <c r="CP658" i="52"/>
  <c r="CQ658" i="52" s="1"/>
  <c r="CR658" i="52"/>
  <c r="CT658" i="52"/>
  <c r="AB659" i="52"/>
  <c r="CL659" i="52"/>
  <c r="CN659" i="52"/>
  <c r="CP659" i="52"/>
  <c r="CR659" i="52"/>
  <c r="CT659" i="52"/>
  <c r="AB660" i="52"/>
  <c r="CL660" i="52"/>
  <c r="CN660" i="52"/>
  <c r="CO660" i="52"/>
  <c r="CP660" i="52"/>
  <c r="CR660" i="52"/>
  <c r="AB661" i="52"/>
  <c r="CL661" i="52"/>
  <c r="CN661" i="52"/>
  <c r="CP661" i="52"/>
  <c r="CQ661" i="52"/>
  <c r="CR661" i="52"/>
  <c r="AB662" i="52"/>
  <c r="CL662" i="52"/>
  <c r="CN662" i="52"/>
  <c r="CP662" i="52"/>
  <c r="CR662" i="52"/>
  <c r="CS662" i="52" s="1"/>
  <c r="CT662" i="52"/>
  <c r="AB663" i="52"/>
  <c r="CL663" i="52"/>
  <c r="CN663" i="52"/>
  <c r="CM663" i="52" s="1"/>
  <c r="CO663" i="52"/>
  <c r="CP663" i="52"/>
  <c r="CR663" i="52"/>
  <c r="AB664" i="52"/>
  <c r="CL664" i="52"/>
  <c r="CN664" i="52"/>
  <c r="CP664" i="52"/>
  <c r="CQ664" i="52" s="1"/>
  <c r="CR664" i="52"/>
  <c r="CS664" i="52"/>
  <c r="AB665" i="52"/>
  <c r="CL665" i="52"/>
  <c r="CN665" i="52"/>
  <c r="CP665" i="52"/>
  <c r="CR665" i="52"/>
  <c r="CT665" i="52"/>
  <c r="AB666" i="52"/>
  <c r="CL666" i="52"/>
  <c r="CN666" i="52"/>
  <c r="CP666" i="52"/>
  <c r="CR666" i="52"/>
  <c r="AB667" i="52"/>
  <c r="CL667" i="52"/>
  <c r="CN667" i="52"/>
  <c r="CO667" i="52"/>
  <c r="CP667" i="52"/>
  <c r="CR667" i="52"/>
  <c r="AB668" i="52"/>
  <c r="CL668" i="52"/>
  <c r="CN668" i="52"/>
  <c r="CP668" i="52"/>
  <c r="CR668" i="52"/>
  <c r="AB669" i="52"/>
  <c r="CL669" i="52"/>
  <c r="CM669" i="52"/>
  <c r="CN669" i="52"/>
  <c r="CP669" i="52"/>
  <c r="CR669" i="52"/>
  <c r="CQ669" i="52" s="1"/>
  <c r="CS669" i="52"/>
  <c r="CU669" i="52" s="1"/>
  <c r="CT669" i="52"/>
  <c r="AB670" i="52"/>
  <c r="CL670" i="52"/>
  <c r="CN670" i="52"/>
  <c r="CP670" i="52"/>
  <c r="CR670" i="52"/>
  <c r="AB671" i="52"/>
  <c r="CL671" i="52"/>
  <c r="CN671" i="52"/>
  <c r="CO671" i="52"/>
  <c r="CP671" i="52"/>
  <c r="CR671" i="52"/>
  <c r="CT671" i="52"/>
  <c r="AB672" i="52"/>
  <c r="CL672" i="52"/>
  <c r="CN672" i="52"/>
  <c r="CP672" i="52"/>
  <c r="CR672" i="52"/>
  <c r="CS672" i="52"/>
  <c r="AB673" i="52"/>
  <c r="CL673" i="52"/>
  <c r="CN673" i="52"/>
  <c r="CP673" i="52"/>
  <c r="CR673" i="52"/>
  <c r="AB674" i="52"/>
  <c r="CL674" i="52"/>
  <c r="CN674" i="52"/>
  <c r="CP674" i="52"/>
  <c r="CQ674" i="52"/>
  <c r="CR674" i="52"/>
  <c r="AB675" i="52"/>
  <c r="CL675" i="52"/>
  <c r="CN675" i="52"/>
  <c r="CP675" i="52"/>
  <c r="CR675" i="52"/>
  <c r="AB676" i="52"/>
  <c r="CL676" i="52"/>
  <c r="CN676" i="52"/>
  <c r="CP676" i="52"/>
  <c r="CR676" i="52"/>
  <c r="CS676" i="52" s="1"/>
  <c r="AB677" i="52"/>
  <c r="CL677" i="52"/>
  <c r="CN677" i="52"/>
  <c r="CP677" i="52"/>
  <c r="CQ677" i="52"/>
  <c r="CR677" i="52"/>
  <c r="CO677" i="52" s="1"/>
  <c r="CS677" i="52"/>
  <c r="CT677" i="52"/>
  <c r="CU677" i="52"/>
  <c r="AB678" i="52"/>
  <c r="CL678" i="52"/>
  <c r="CN678" i="52"/>
  <c r="CP678" i="52"/>
  <c r="CR678" i="52"/>
  <c r="CS678" i="52"/>
  <c r="CT678" i="52"/>
  <c r="CU678" i="52"/>
  <c r="AB679" i="52"/>
  <c r="CL679" i="52"/>
  <c r="CM679" i="52"/>
  <c r="CN679" i="52"/>
  <c r="CQ679" i="52" s="1"/>
  <c r="CO679" i="52"/>
  <c r="CP679" i="52"/>
  <c r="CR679" i="52"/>
  <c r="CS679" i="52"/>
  <c r="CT679" i="52"/>
  <c r="CU679" i="52"/>
  <c r="AB680" i="52"/>
  <c r="CL680" i="52"/>
  <c r="CN680" i="52"/>
  <c r="CP680" i="52"/>
  <c r="CR680" i="52"/>
  <c r="AB681" i="52"/>
  <c r="CL681" i="52"/>
  <c r="CN681" i="52"/>
  <c r="CP681" i="52"/>
  <c r="CR681" i="52"/>
  <c r="CQ681" i="52" s="1"/>
  <c r="CS681" i="52"/>
  <c r="AB682" i="52"/>
  <c r="CL682" i="52"/>
  <c r="CN682" i="52"/>
  <c r="CP682" i="52"/>
  <c r="CQ682" i="52"/>
  <c r="CR682" i="52"/>
  <c r="AB683" i="52"/>
  <c r="CL683" i="52"/>
  <c r="CN683" i="52"/>
  <c r="CP683" i="52"/>
  <c r="CR683" i="52"/>
  <c r="CO683" i="52" s="1"/>
  <c r="CS683" i="52"/>
  <c r="CU683" i="52" s="1"/>
  <c r="CT683" i="52"/>
  <c r="AB684" i="52"/>
  <c r="CL684" i="52"/>
  <c r="CN684" i="52"/>
  <c r="CP684" i="52"/>
  <c r="CQ684" i="52" s="1"/>
  <c r="CR684" i="52"/>
  <c r="AB688" i="52"/>
  <c r="CL688" i="52"/>
  <c r="CN688" i="52"/>
  <c r="CP688" i="52"/>
  <c r="CQ688" i="52" s="1"/>
  <c r="CR688" i="52"/>
  <c r="AB689" i="52"/>
  <c r="CL689" i="52"/>
  <c r="CM689" i="52"/>
  <c r="CN689" i="52"/>
  <c r="CO689" i="52" s="1"/>
  <c r="CP689" i="52"/>
  <c r="CQ689" i="52"/>
  <c r="CR689" i="52"/>
  <c r="AB690" i="52"/>
  <c r="CL690" i="52"/>
  <c r="CN690" i="52"/>
  <c r="CP690" i="52"/>
  <c r="CQ690" i="52"/>
  <c r="CR690" i="52"/>
  <c r="CS690" i="52"/>
  <c r="CL691" i="52"/>
  <c r="CN691" i="52"/>
  <c r="CO691" i="52"/>
  <c r="CP691" i="52"/>
  <c r="CR691" i="52"/>
  <c r="AB692" i="52"/>
  <c r="CL692" i="52"/>
  <c r="CN692" i="52"/>
  <c r="CP692" i="52"/>
  <c r="CO692" i="52" s="1"/>
  <c r="CQ692" i="52"/>
  <c r="CR692" i="52"/>
  <c r="CS692" i="52"/>
  <c r="AB693" i="52"/>
  <c r="CL693" i="52"/>
  <c r="CN693" i="52"/>
  <c r="CP693" i="52"/>
  <c r="CR693" i="52"/>
  <c r="CT693" i="52"/>
  <c r="AB694" i="52"/>
  <c r="CL694" i="52"/>
  <c r="CN694" i="52"/>
  <c r="CO694" i="52"/>
  <c r="CP694" i="52"/>
  <c r="CR694" i="52"/>
  <c r="CS694" i="52"/>
  <c r="CT694" i="52"/>
  <c r="CU694" i="52"/>
  <c r="AB695" i="52"/>
  <c r="CL695" i="52"/>
  <c r="CM695" i="52"/>
  <c r="CN695" i="52"/>
  <c r="CP695" i="52"/>
  <c r="CR695" i="52"/>
  <c r="CS695" i="52"/>
  <c r="AB696" i="52"/>
  <c r="CL696" i="52"/>
  <c r="CM696" i="52"/>
  <c r="CN696" i="52"/>
  <c r="CO696" i="52" s="1"/>
  <c r="CP696" i="52"/>
  <c r="CR696" i="52"/>
  <c r="AB697" i="52"/>
  <c r="CL697" i="52"/>
  <c r="CN697" i="52"/>
  <c r="CP697" i="52"/>
  <c r="CR697" i="52"/>
  <c r="CT697" i="52"/>
  <c r="AB698" i="52"/>
  <c r="CL698" i="52"/>
  <c r="CN698" i="52"/>
  <c r="CP698" i="52"/>
  <c r="CR698" i="52"/>
  <c r="CT698" i="52"/>
  <c r="AB699" i="52"/>
  <c r="CL699" i="52"/>
  <c r="CN699" i="52"/>
  <c r="CP699" i="52"/>
  <c r="CR699" i="52"/>
  <c r="CS699" i="52"/>
  <c r="CU699" i="52"/>
  <c r="AB700" i="52"/>
  <c r="CL700" i="52"/>
  <c r="CN700" i="52"/>
  <c r="CO700" i="52" s="1"/>
  <c r="CP700" i="52"/>
  <c r="CR700" i="52"/>
  <c r="AB701" i="52"/>
  <c r="CL701" i="52"/>
  <c r="CN701" i="52"/>
  <c r="CO701" i="52"/>
  <c r="CP701" i="52"/>
  <c r="CQ701" i="52" s="1"/>
  <c r="CR701" i="52"/>
  <c r="AB702" i="52"/>
  <c r="CL702" i="52"/>
  <c r="CN702" i="52"/>
  <c r="CP702" i="52"/>
  <c r="CR702" i="52"/>
  <c r="AB703" i="52"/>
  <c r="CL703" i="52"/>
  <c r="CN703" i="52"/>
  <c r="CO703" i="52" s="1"/>
  <c r="CP703" i="52"/>
  <c r="CR703" i="52"/>
  <c r="AB704" i="52"/>
  <c r="CL704" i="52"/>
  <c r="CN704" i="52"/>
  <c r="CO704" i="52"/>
  <c r="CP704" i="52"/>
  <c r="CQ704" i="52"/>
  <c r="CR704" i="52"/>
  <c r="AB705" i="52"/>
  <c r="CL705" i="52"/>
  <c r="CN705" i="52"/>
  <c r="CP705" i="52"/>
  <c r="CR705" i="52"/>
  <c r="AB706" i="52"/>
  <c r="CL706" i="52"/>
  <c r="CN706" i="52"/>
  <c r="CP706" i="52"/>
  <c r="CR706" i="52"/>
  <c r="AB707" i="52"/>
  <c r="CL707" i="52"/>
  <c r="CN707" i="52"/>
  <c r="CP707" i="52"/>
  <c r="CR707" i="52"/>
  <c r="AB708" i="52"/>
  <c r="CL708" i="52"/>
  <c r="CN708" i="52"/>
  <c r="CP708" i="52"/>
  <c r="CQ708" i="52" s="1"/>
  <c r="CR708" i="52"/>
  <c r="AB709" i="52"/>
  <c r="CL709" i="52"/>
  <c r="CN709" i="52"/>
  <c r="CO709" i="52" s="1"/>
  <c r="CP709" i="52"/>
  <c r="CR709" i="52"/>
  <c r="CS709" i="52"/>
  <c r="AB710" i="52"/>
  <c r="CL710" i="52"/>
  <c r="CN710" i="52"/>
  <c r="CP710" i="52"/>
  <c r="CR710" i="52"/>
  <c r="AB711" i="52"/>
  <c r="CL711" i="52"/>
  <c r="CN711" i="52"/>
  <c r="CP711" i="52"/>
  <c r="CQ711" i="52"/>
  <c r="CR711" i="52"/>
  <c r="CT711" i="52"/>
  <c r="AB712" i="52"/>
  <c r="CL712" i="52"/>
  <c r="CN712" i="52"/>
  <c r="CP712" i="52"/>
  <c r="CQ712" i="52"/>
  <c r="CR712" i="52"/>
  <c r="CS712" i="52" s="1"/>
  <c r="CT712" i="52"/>
  <c r="CU712" i="52"/>
  <c r="AB713" i="52"/>
  <c r="CL713" i="52"/>
  <c r="CM713" i="52"/>
  <c r="CN713" i="52"/>
  <c r="CP713" i="52"/>
  <c r="CR713" i="52"/>
  <c r="AB714" i="52"/>
  <c r="CL714" i="52"/>
  <c r="CN714" i="52"/>
  <c r="CP714" i="52"/>
  <c r="CO714" i="52" s="1"/>
  <c r="CQ714" i="52"/>
  <c r="CR714" i="52"/>
  <c r="AB715" i="52"/>
  <c r="CL715" i="52"/>
  <c r="CN715" i="52"/>
  <c r="CO715" i="52"/>
  <c r="CP715" i="52"/>
  <c r="CR715" i="52"/>
  <c r="AB716" i="52"/>
  <c r="CL716" i="52"/>
  <c r="CN716" i="52"/>
  <c r="CP716" i="52"/>
  <c r="CR716" i="52"/>
  <c r="CT716" i="52"/>
  <c r="AB717" i="52"/>
  <c r="CL717" i="52"/>
  <c r="CM717" i="52"/>
  <c r="CN717" i="52"/>
  <c r="CP717" i="52"/>
  <c r="CR717" i="52"/>
  <c r="CQ717" i="52" s="1"/>
  <c r="CS717" i="52"/>
  <c r="CT717" i="52"/>
  <c r="CU717" i="52"/>
  <c r="AB718" i="52"/>
  <c r="CL718" i="52"/>
  <c r="CN718" i="52"/>
  <c r="CO718" i="52"/>
  <c r="CP718" i="52"/>
  <c r="CR718" i="52"/>
  <c r="AB719" i="52"/>
  <c r="CL719" i="52"/>
  <c r="CN719" i="52"/>
  <c r="CP719" i="52"/>
  <c r="CR719" i="52"/>
  <c r="AB720" i="52"/>
  <c r="CL720" i="52"/>
  <c r="CN720" i="52"/>
  <c r="CP720" i="52"/>
  <c r="CR720" i="52"/>
  <c r="AB721" i="52"/>
  <c r="CL721" i="52"/>
  <c r="CM721" i="52"/>
  <c r="CN721" i="52"/>
  <c r="CP721" i="52"/>
  <c r="CR721" i="52"/>
  <c r="CT721" i="52"/>
  <c r="AB723" i="52"/>
  <c r="CL723" i="52"/>
  <c r="CN723" i="52"/>
  <c r="CP723" i="52"/>
  <c r="CR723" i="52"/>
  <c r="AB724" i="52"/>
  <c r="CL724" i="52"/>
  <c r="CN724" i="52"/>
  <c r="CO724" i="52"/>
  <c r="CP724" i="52"/>
  <c r="CR724" i="52"/>
  <c r="AB725" i="52"/>
  <c r="CL725" i="52"/>
  <c r="CN725" i="52"/>
  <c r="CP725" i="52"/>
  <c r="CR725" i="52"/>
  <c r="CT725" i="52"/>
  <c r="AB726" i="52"/>
  <c r="CL726" i="52"/>
  <c r="CM726" i="52"/>
  <c r="CN726" i="52"/>
  <c r="CP726" i="52"/>
  <c r="CR726" i="52"/>
  <c r="CS726" i="52"/>
  <c r="CL727" i="52"/>
  <c r="CM727" i="52"/>
  <c r="CN727" i="52"/>
  <c r="CP727" i="52"/>
  <c r="CQ727" i="52" s="1"/>
  <c r="CR727" i="52"/>
  <c r="CL728" i="52"/>
  <c r="CN728" i="52"/>
  <c r="CP728" i="52"/>
  <c r="CR728" i="52"/>
  <c r="CO728" i="52" s="1"/>
  <c r="CS728" i="52"/>
  <c r="AB729" i="52"/>
  <c r="CL729" i="52"/>
  <c r="CN729" i="52"/>
  <c r="CP729" i="52"/>
  <c r="CQ729" i="52"/>
  <c r="CR729" i="52"/>
  <c r="CS729" i="52"/>
  <c r="AB730" i="52"/>
  <c r="CL730" i="52"/>
  <c r="CN730" i="52"/>
  <c r="CP730" i="52"/>
  <c r="CR730" i="52"/>
  <c r="CL731" i="52"/>
  <c r="CN731" i="52"/>
  <c r="CP731" i="52"/>
  <c r="CR731" i="52"/>
  <c r="AB732" i="52"/>
  <c r="CL732" i="52"/>
  <c r="CN732" i="52"/>
  <c r="CM732" i="52" s="1"/>
  <c r="CP732" i="52"/>
  <c r="CR732" i="52"/>
  <c r="AB733" i="52"/>
  <c r="CL733" i="52"/>
  <c r="CN733" i="52"/>
  <c r="CO733" i="52"/>
  <c r="CP733" i="52"/>
  <c r="CQ733" i="52"/>
  <c r="CR733" i="52"/>
  <c r="CS733" i="52"/>
  <c r="CL734" i="52"/>
  <c r="CN734" i="52"/>
  <c r="CO734" i="52"/>
  <c r="CP734" i="52"/>
  <c r="CR734" i="52"/>
  <c r="CL735" i="52"/>
  <c r="CN735" i="52"/>
  <c r="CP735" i="52"/>
  <c r="CR735" i="52"/>
  <c r="CS735" i="52"/>
  <c r="CU735" i="52" s="1"/>
  <c r="CT735" i="52"/>
  <c r="CL736" i="52"/>
  <c r="CN736" i="52"/>
  <c r="CO736" i="52"/>
  <c r="CP736" i="52"/>
  <c r="CR736" i="52"/>
  <c r="AB737" i="52"/>
  <c r="CL737" i="52"/>
  <c r="CN737" i="52"/>
  <c r="CP737" i="52"/>
  <c r="CR737" i="52"/>
  <c r="CS737" i="52" s="1"/>
  <c r="AB738" i="52"/>
  <c r="CL738" i="52"/>
  <c r="CM738" i="52"/>
  <c r="CN738" i="52"/>
  <c r="CO738" i="52"/>
  <c r="CP738" i="52"/>
  <c r="CR738" i="52"/>
  <c r="AB739" i="52"/>
  <c r="CL739" i="52"/>
  <c r="CS739" i="52" s="1"/>
  <c r="CN739" i="52"/>
  <c r="CP739" i="52"/>
  <c r="CQ739" i="52"/>
  <c r="CR739" i="52"/>
  <c r="CT739" i="52"/>
  <c r="AB740" i="52"/>
  <c r="CL740" i="52"/>
  <c r="CN740" i="52"/>
  <c r="CP740" i="52"/>
  <c r="CR740" i="52"/>
  <c r="CT740" i="52"/>
  <c r="AB741" i="52"/>
  <c r="CL741" i="52"/>
  <c r="CN741" i="52"/>
  <c r="CP741" i="52"/>
  <c r="CR741" i="52"/>
  <c r="CS741" i="52"/>
  <c r="CU741" i="52" s="1"/>
  <c r="CT741" i="52"/>
  <c r="AB742" i="52"/>
  <c r="CL742" i="52"/>
  <c r="CN742" i="52"/>
  <c r="CP742" i="52"/>
  <c r="CR742" i="52"/>
  <c r="AB743" i="52"/>
  <c r="CL743" i="52"/>
  <c r="CM743" i="52"/>
  <c r="CN743" i="52"/>
  <c r="CP743" i="52"/>
  <c r="CR743" i="52"/>
  <c r="AB744" i="52"/>
  <c r="CL744" i="52"/>
  <c r="CN744" i="52"/>
  <c r="CP744" i="52"/>
  <c r="CR744" i="52"/>
  <c r="CS744" i="52" s="1"/>
  <c r="AB745" i="52"/>
  <c r="CL745" i="52"/>
  <c r="CN745" i="52"/>
  <c r="CP745" i="52"/>
  <c r="CR745" i="52"/>
  <c r="AB746" i="52"/>
  <c r="CL746" i="52"/>
  <c r="CN746" i="52"/>
  <c r="CO746" i="52"/>
  <c r="CP746" i="52"/>
  <c r="CR746" i="52"/>
  <c r="CS746" i="52"/>
  <c r="CT746" i="52"/>
  <c r="AB747" i="52"/>
  <c r="CL747" i="52"/>
  <c r="CN747" i="52"/>
  <c r="CP747" i="52"/>
  <c r="CR747" i="52"/>
  <c r="AB748" i="52"/>
  <c r="CL748" i="52"/>
  <c r="CN748" i="52"/>
  <c r="CP748" i="52"/>
  <c r="CR748" i="52"/>
  <c r="CT748" i="52"/>
  <c r="AB749" i="52"/>
  <c r="CL749" i="52"/>
  <c r="CN749" i="52"/>
  <c r="CP749" i="52"/>
  <c r="CR749" i="52"/>
  <c r="CS749" i="52" s="1"/>
  <c r="AB750" i="52"/>
  <c r="CL750" i="52"/>
  <c r="CN750" i="52"/>
  <c r="CP750" i="52"/>
  <c r="CR750" i="52"/>
  <c r="CM750" i="52" s="1"/>
  <c r="CS750" i="52"/>
  <c r="AB751" i="52"/>
  <c r="CL751" i="52"/>
  <c r="CN751" i="52"/>
  <c r="CP751" i="52"/>
  <c r="CR751" i="52"/>
  <c r="AB752" i="52"/>
  <c r="CL752" i="52"/>
  <c r="CN752" i="52"/>
  <c r="CO752" i="52"/>
  <c r="CP752" i="52"/>
  <c r="CQ752" i="52"/>
  <c r="CR752" i="52"/>
  <c r="AB753" i="52"/>
  <c r="CL753" i="52"/>
  <c r="CN753" i="52"/>
  <c r="CP753" i="52"/>
  <c r="CR753" i="52"/>
  <c r="CS753" i="52" s="1"/>
  <c r="CU753" i="52" s="1"/>
  <c r="CT753" i="52"/>
  <c r="AB754" i="52"/>
  <c r="CL754" i="52"/>
  <c r="CM754" i="52"/>
  <c r="CN754" i="52"/>
  <c r="CP754" i="52"/>
  <c r="CR754" i="52"/>
  <c r="AB755" i="52"/>
  <c r="CL755" i="52"/>
  <c r="CN755" i="52"/>
  <c r="CO755" i="52" s="1"/>
  <c r="CP755" i="52"/>
  <c r="CR755" i="52"/>
  <c r="AB756" i="52"/>
  <c r="CL756" i="52"/>
  <c r="CN756" i="52"/>
  <c r="CP756" i="52"/>
  <c r="CR756" i="52"/>
  <c r="CQ756" i="52" s="1"/>
  <c r="CS756" i="52"/>
  <c r="AB757" i="52"/>
  <c r="CL757" i="52"/>
  <c r="CN757" i="52"/>
  <c r="CP757" i="52"/>
  <c r="CR757" i="52"/>
  <c r="AB758" i="52"/>
  <c r="CL758" i="52"/>
  <c r="CN758" i="52"/>
  <c r="CP758" i="52"/>
  <c r="CR758" i="52"/>
  <c r="CS758" i="52"/>
  <c r="CT758" i="52"/>
  <c r="CU758" i="52"/>
  <c r="AB759" i="52"/>
  <c r="CL759" i="52"/>
  <c r="CN759" i="52"/>
  <c r="CO759" i="52" s="1"/>
  <c r="CP759" i="52"/>
  <c r="CQ759" i="52"/>
  <c r="CR759" i="52"/>
  <c r="AB760" i="52"/>
  <c r="CL760" i="52"/>
  <c r="CM760" i="52"/>
  <c r="CN760" i="52"/>
  <c r="CP760" i="52"/>
  <c r="CR760" i="52"/>
  <c r="AB761" i="52"/>
  <c r="CL761" i="52"/>
  <c r="CN761" i="52"/>
  <c r="CP761" i="52"/>
  <c r="CO761" i="52" s="1"/>
  <c r="CQ761" i="52"/>
  <c r="CR761" i="52"/>
  <c r="AB762" i="52"/>
  <c r="CL762" i="52"/>
  <c r="CN762" i="52"/>
  <c r="CP762" i="52"/>
  <c r="CR762" i="52"/>
  <c r="CM762" i="52" s="1"/>
  <c r="CS762" i="52"/>
  <c r="CU762" i="52" s="1"/>
  <c r="CT762" i="52"/>
  <c r="AB763" i="52"/>
  <c r="CL763" i="52"/>
  <c r="CN763" i="52"/>
  <c r="CO763" i="52" s="1"/>
  <c r="CP763" i="52"/>
  <c r="CR763" i="52"/>
  <c r="AB764" i="52"/>
  <c r="CL764" i="52"/>
  <c r="CN764" i="52"/>
  <c r="CP764" i="52"/>
  <c r="CQ764" i="52"/>
  <c r="CR764" i="52"/>
  <c r="CO764" i="52" s="1"/>
  <c r="CS764" i="52"/>
  <c r="CU764" i="52" s="1"/>
  <c r="CT764" i="52"/>
  <c r="AB765" i="52"/>
  <c r="CL765" i="52"/>
  <c r="CN765" i="52"/>
  <c r="CP765" i="52"/>
  <c r="CR765" i="52"/>
  <c r="CS765" i="52"/>
  <c r="AB766" i="52"/>
  <c r="CL766" i="52"/>
  <c r="CN766" i="52"/>
  <c r="CM766" i="52" s="1"/>
  <c r="CO766" i="52"/>
  <c r="CP766" i="52"/>
  <c r="CR766" i="52"/>
  <c r="CS766" i="52"/>
  <c r="CT766" i="52"/>
  <c r="CU766" i="52"/>
  <c r="AB768" i="52"/>
  <c r="CL768" i="52"/>
  <c r="CM768" i="52"/>
  <c r="CN768" i="52"/>
  <c r="CP768" i="52"/>
  <c r="CR768" i="52"/>
  <c r="AB769" i="52"/>
  <c r="CL769" i="52"/>
  <c r="CN769" i="52"/>
  <c r="CO769" i="52"/>
  <c r="CP769" i="52"/>
  <c r="CQ769" i="52"/>
  <c r="CR769" i="52"/>
  <c r="AB770" i="52"/>
  <c r="CL770" i="52"/>
  <c r="CM770" i="52"/>
  <c r="CN770" i="52"/>
  <c r="CP770" i="52"/>
  <c r="CR770" i="52"/>
  <c r="CQ770" i="52" s="1"/>
  <c r="CS770" i="52"/>
  <c r="CU770" i="52" s="1"/>
  <c r="CT770" i="52"/>
  <c r="AB771" i="52"/>
  <c r="CL771" i="52"/>
  <c r="CN771" i="52"/>
  <c r="CO771" i="52"/>
  <c r="CP771" i="52"/>
  <c r="CR771" i="52"/>
  <c r="AB772" i="52"/>
  <c r="CL772" i="52"/>
  <c r="CN772" i="52"/>
  <c r="CP772" i="52"/>
  <c r="CR772" i="52"/>
  <c r="CQ772" i="52" s="1"/>
  <c r="CS772" i="52"/>
  <c r="CU772" i="52" s="1"/>
  <c r="CT772" i="52"/>
  <c r="AB773" i="52"/>
  <c r="CL773" i="52"/>
  <c r="CN773" i="52"/>
  <c r="CP773" i="52"/>
  <c r="CR773" i="52"/>
  <c r="AB774" i="52"/>
  <c r="CL774" i="52"/>
  <c r="CN774" i="52"/>
  <c r="CP774" i="52"/>
  <c r="CR774" i="52"/>
  <c r="AB775" i="52"/>
  <c r="CL775" i="52"/>
  <c r="CT775" i="52" s="1"/>
  <c r="CN775" i="52"/>
  <c r="CO775" i="52"/>
  <c r="CP775" i="52"/>
  <c r="CQ775" i="52"/>
  <c r="CR775" i="52"/>
  <c r="AB776" i="52"/>
  <c r="CL776" i="52"/>
  <c r="CQ776" i="52" s="1"/>
  <c r="CM776" i="52"/>
  <c r="CN776" i="52"/>
  <c r="CP776" i="52"/>
  <c r="CR776" i="52"/>
  <c r="CS776" i="52"/>
  <c r="CT776" i="52"/>
  <c r="CU776" i="52"/>
  <c r="AB777" i="52"/>
  <c r="CL777" i="52"/>
  <c r="CN777" i="52"/>
  <c r="CQ777" i="52" s="1"/>
  <c r="CO777" i="52"/>
  <c r="CP777" i="52"/>
  <c r="CR777" i="52"/>
  <c r="CT777" i="52"/>
  <c r="AB778" i="52"/>
  <c r="CL778" i="52"/>
  <c r="CN778" i="52"/>
  <c r="CP778" i="52"/>
  <c r="CQ778" i="52" s="1"/>
  <c r="CR778" i="52"/>
  <c r="AB779" i="52"/>
  <c r="CL779" i="52"/>
  <c r="CN779" i="52"/>
  <c r="CM779" i="52" s="1"/>
  <c r="CO779" i="52"/>
  <c r="CP779" i="52"/>
  <c r="CR779" i="52"/>
  <c r="CS779" i="52"/>
  <c r="CU779" i="52" s="1"/>
  <c r="CT779" i="52"/>
  <c r="AB780" i="52"/>
  <c r="CL780" i="52"/>
  <c r="CN780" i="52"/>
  <c r="CP780" i="52"/>
  <c r="CR780" i="52"/>
  <c r="AB781" i="52"/>
  <c r="CL781" i="52"/>
  <c r="CN781" i="52"/>
  <c r="CO781" i="52"/>
  <c r="CP781" i="52"/>
  <c r="CR781" i="52"/>
  <c r="AB782" i="52"/>
  <c r="CL782" i="52"/>
  <c r="CM782" i="52"/>
  <c r="CN782" i="52"/>
  <c r="CP782" i="52"/>
  <c r="CQ782" i="52"/>
  <c r="CR782" i="52"/>
  <c r="AB783" i="52"/>
  <c r="CL783" i="52"/>
  <c r="CN783" i="52"/>
  <c r="CP783" i="52"/>
  <c r="CR783" i="52"/>
  <c r="CS783" i="52" s="1"/>
  <c r="CT783" i="52"/>
  <c r="CU783" i="52"/>
  <c r="AB784" i="52"/>
  <c r="CL784" i="52"/>
  <c r="CN784" i="52"/>
  <c r="CP784" i="52"/>
  <c r="CR784" i="52"/>
  <c r="AB785" i="52"/>
  <c r="CL785" i="52"/>
  <c r="CM785" i="52"/>
  <c r="CN785" i="52"/>
  <c r="CP785" i="52"/>
  <c r="CR785" i="52"/>
  <c r="CT785" i="52"/>
  <c r="AB786" i="52"/>
  <c r="CL786" i="52"/>
  <c r="CN786" i="52"/>
  <c r="CP786" i="52"/>
  <c r="CR786" i="52"/>
  <c r="AB787" i="52"/>
  <c r="CL787" i="52"/>
  <c r="CN787" i="52"/>
  <c r="CO787" i="52"/>
  <c r="CP787" i="52"/>
  <c r="CR787" i="52"/>
  <c r="CQ787" i="52" s="1"/>
  <c r="CS787" i="52"/>
  <c r="CT787" i="52"/>
  <c r="AB788" i="52"/>
  <c r="CL788" i="52"/>
  <c r="CN788" i="52"/>
  <c r="CP788" i="52"/>
  <c r="CQ788" i="52"/>
  <c r="CR788" i="52"/>
  <c r="AB791" i="52"/>
  <c r="CL791" i="52"/>
  <c r="CN791" i="52"/>
  <c r="CO791" i="52"/>
  <c r="CP791" i="52"/>
  <c r="CR791" i="52"/>
  <c r="CQ791" i="52" s="1"/>
  <c r="CS791" i="52"/>
  <c r="CT791" i="52"/>
  <c r="CU791" i="52"/>
  <c r="AB792" i="52"/>
  <c r="CL792" i="52"/>
  <c r="CN792" i="52"/>
  <c r="CP792" i="52"/>
  <c r="CR792" i="52"/>
  <c r="CS792" i="52" s="1"/>
  <c r="AB793" i="52"/>
  <c r="CL793" i="52"/>
  <c r="CN793" i="52"/>
  <c r="CM793" i="52" s="1"/>
  <c r="CO793" i="52"/>
  <c r="CP793" i="52"/>
  <c r="CR793" i="52"/>
  <c r="AB794" i="52"/>
  <c r="CL794" i="52"/>
  <c r="CN794" i="52"/>
  <c r="CP794" i="52"/>
  <c r="CR794" i="52"/>
  <c r="AB795" i="52"/>
  <c r="CL795" i="52"/>
  <c r="CN795" i="52"/>
  <c r="CP795" i="52"/>
  <c r="CR795" i="52"/>
  <c r="AB796" i="52"/>
  <c r="CL796" i="52"/>
  <c r="CN796" i="52"/>
  <c r="CP796" i="52"/>
  <c r="CQ796" i="52" s="1"/>
  <c r="CR796" i="52"/>
  <c r="CL797" i="52"/>
  <c r="CN797" i="52"/>
  <c r="CO797" i="52"/>
  <c r="CP797" i="52"/>
  <c r="CR797" i="52"/>
  <c r="CS797" i="52"/>
  <c r="CT797" i="52"/>
  <c r="CL798" i="52"/>
  <c r="CN798" i="52"/>
  <c r="CP798" i="52"/>
  <c r="CR798" i="52"/>
  <c r="CT798" i="52"/>
  <c r="AB799" i="52"/>
  <c r="CL799" i="52"/>
  <c r="CN799" i="52"/>
  <c r="CP799" i="52"/>
  <c r="CR799" i="52"/>
  <c r="AB800" i="52"/>
  <c r="CL800" i="52"/>
  <c r="CM800" i="52"/>
  <c r="CN800" i="52"/>
  <c r="CO800" i="52"/>
  <c r="CP800" i="52"/>
  <c r="CR800" i="52"/>
  <c r="CT800" i="52"/>
  <c r="AB801" i="52"/>
  <c r="CL801" i="52"/>
  <c r="CN801" i="52"/>
  <c r="CP801" i="52"/>
  <c r="CR801" i="52"/>
  <c r="AB802" i="52"/>
  <c r="CL802" i="52"/>
  <c r="CM802" i="52"/>
  <c r="CN802" i="52"/>
  <c r="CP802" i="52"/>
  <c r="CR802" i="52"/>
  <c r="AB803" i="52"/>
  <c r="CL803" i="52"/>
  <c r="CN803" i="52"/>
  <c r="CP803" i="52"/>
  <c r="CR803" i="52"/>
  <c r="CS803" i="52"/>
  <c r="CT803" i="52"/>
  <c r="AB804" i="52"/>
  <c r="CL804" i="52"/>
  <c r="CN804" i="52"/>
  <c r="CP804" i="52"/>
  <c r="CR804" i="52"/>
  <c r="CS804" i="52"/>
  <c r="CU804" i="52" s="1"/>
  <c r="CT804" i="52"/>
  <c r="AB805" i="52"/>
  <c r="CL805" i="52"/>
  <c r="CN805" i="52"/>
  <c r="CP805" i="52"/>
  <c r="CR805" i="52"/>
  <c r="AB806" i="52"/>
  <c r="CL806" i="52"/>
  <c r="CN806" i="52"/>
  <c r="CO806" i="52" s="1"/>
  <c r="CP806" i="52"/>
  <c r="CQ806" i="52"/>
  <c r="CR806" i="52"/>
  <c r="CS806" i="52"/>
  <c r="AB807" i="52"/>
  <c r="CL807" i="52"/>
  <c r="CN807" i="52"/>
  <c r="CP807" i="52"/>
  <c r="CR807" i="52"/>
  <c r="AB808" i="52"/>
  <c r="CL808" i="52"/>
  <c r="CN808" i="52"/>
  <c r="CP808" i="52"/>
  <c r="CR808" i="52"/>
  <c r="AB809" i="52"/>
  <c r="CL809" i="52"/>
  <c r="CN809" i="52"/>
  <c r="CO809" i="52" s="1"/>
  <c r="CP809" i="52"/>
  <c r="CR809" i="52"/>
  <c r="AB810" i="52"/>
  <c r="CL810" i="52"/>
  <c r="CN810" i="52"/>
  <c r="CP810" i="52"/>
  <c r="CR810" i="52"/>
  <c r="CS810" i="52" s="1"/>
  <c r="AB811" i="52"/>
  <c r="CL811" i="52"/>
  <c r="CN811" i="52"/>
  <c r="CP811" i="52"/>
  <c r="CR811" i="52"/>
  <c r="AB812" i="52"/>
  <c r="CL812" i="52"/>
  <c r="CN812" i="52"/>
  <c r="CP812" i="52"/>
  <c r="CR812" i="52"/>
  <c r="AB813" i="52"/>
  <c r="CL813" i="52"/>
  <c r="CN813" i="52"/>
  <c r="CP813" i="52"/>
  <c r="CR813" i="52"/>
  <c r="AB814" i="52"/>
  <c r="CL814" i="52"/>
  <c r="CN814" i="52"/>
  <c r="CO814" i="52" s="1"/>
  <c r="CP814" i="52"/>
  <c r="CR814" i="52"/>
  <c r="CT814" i="52"/>
  <c r="AB815" i="52"/>
  <c r="CL815" i="52"/>
  <c r="CN815" i="52"/>
  <c r="CO815" i="52" s="1"/>
  <c r="CP815" i="52"/>
  <c r="CR815" i="52"/>
  <c r="AB816" i="52"/>
  <c r="CL816" i="52"/>
  <c r="CN816" i="52"/>
  <c r="CO816" i="52"/>
  <c r="CP816" i="52"/>
  <c r="CR816" i="52"/>
  <c r="AB817" i="52"/>
  <c r="CL817" i="52"/>
  <c r="CN817" i="52"/>
  <c r="CP817" i="52"/>
  <c r="CR817" i="52"/>
  <c r="CO817" i="52" s="1"/>
  <c r="AB818" i="52"/>
  <c r="CL818" i="52"/>
  <c r="CN818" i="52"/>
  <c r="CP818" i="52"/>
  <c r="CR818" i="52"/>
  <c r="AB819" i="52"/>
  <c r="CL819" i="52"/>
  <c r="CN819" i="52"/>
  <c r="CP819" i="52"/>
  <c r="CR819" i="52"/>
  <c r="AB820" i="52"/>
  <c r="CL820" i="52"/>
  <c r="CN820" i="52"/>
  <c r="CP820" i="52"/>
  <c r="CR820" i="52"/>
  <c r="AB821" i="52"/>
  <c r="CL821" i="52"/>
  <c r="CN821" i="52"/>
  <c r="CP821" i="52"/>
  <c r="CR821" i="52"/>
  <c r="CS821" i="52"/>
  <c r="AB822" i="52"/>
  <c r="CL822" i="52"/>
  <c r="CM822" i="52"/>
  <c r="CN822" i="52"/>
  <c r="CP822" i="52"/>
  <c r="CR822" i="52"/>
  <c r="AB823" i="52"/>
  <c r="CL823" i="52"/>
  <c r="CN823" i="52"/>
  <c r="CP823" i="52"/>
  <c r="CR823" i="52"/>
  <c r="CT823" i="52"/>
  <c r="AB824" i="52"/>
  <c r="CL824" i="52"/>
  <c r="CM824" i="52"/>
  <c r="CN824" i="52"/>
  <c r="CP824" i="52"/>
  <c r="CR824" i="52"/>
  <c r="CT824" i="52"/>
  <c r="AB825" i="52"/>
  <c r="CL825" i="52"/>
  <c r="CM825" i="52"/>
  <c r="CN825" i="52"/>
  <c r="CO825" i="52" s="1"/>
  <c r="CP825" i="52"/>
  <c r="CR825" i="52"/>
  <c r="AB826" i="52"/>
  <c r="CL826" i="52"/>
  <c r="CN826" i="52"/>
  <c r="CP826" i="52"/>
  <c r="CQ826" i="52"/>
  <c r="CR826" i="52"/>
  <c r="AB827" i="52"/>
  <c r="CL827" i="52"/>
  <c r="CN827" i="52"/>
  <c r="CP827" i="52"/>
  <c r="CR827" i="52"/>
  <c r="AB828" i="52"/>
  <c r="CL828" i="52"/>
  <c r="CN828" i="52"/>
  <c r="CP828" i="52"/>
  <c r="CO828" i="52" s="1"/>
  <c r="CQ828" i="52"/>
  <c r="CR828" i="52"/>
  <c r="CS828" i="52"/>
  <c r="CU828" i="52" s="1"/>
  <c r="CT828" i="52"/>
  <c r="AB829" i="52"/>
  <c r="CL829" i="52"/>
  <c r="CN829" i="52"/>
  <c r="CO829" i="52"/>
  <c r="CP829" i="52"/>
  <c r="CR829" i="52"/>
  <c r="AB830" i="52"/>
  <c r="CL830" i="52"/>
  <c r="CQ830" i="52" s="1"/>
  <c r="CN830" i="52"/>
  <c r="CP830" i="52"/>
  <c r="CR830" i="52"/>
  <c r="AB831" i="52"/>
  <c r="CL831" i="52"/>
  <c r="CN831" i="52"/>
  <c r="CP831" i="52"/>
  <c r="CR831" i="52"/>
  <c r="AB832" i="52"/>
  <c r="CL832" i="52"/>
  <c r="CN832" i="52"/>
  <c r="CP832" i="52"/>
  <c r="CR832" i="52"/>
  <c r="AB833" i="52"/>
  <c r="CL833" i="52"/>
  <c r="CN833" i="52"/>
  <c r="CO833" i="52" s="1"/>
  <c r="CP833" i="52"/>
  <c r="CR833" i="52"/>
  <c r="AB834" i="52"/>
  <c r="CL834" i="52"/>
  <c r="CN834" i="52"/>
  <c r="CP834" i="52"/>
  <c r="CO834" i="52" s="1"/>
  <c r="CQ834" i="52"/>
  <c r="CR834" i="52"/>
  <c r="AB835" i="52"/>
  <c r="CL835" i="52"/>
  <c r="CN835" i="52"/>
  <c r="CO835" i="52"/>
  <c r="CP835" i="52"/>
  <c r="CR835" i="52"/>
  <c r="AB836" i="52"/>
  <c r="CL836" i="52"/>
  <c r="CN836" i="52"/>
  <c r="CP836" i="52"/>
  <c r="CR836" i="52"/>
  <c r="CS836" i="52"/>
  <c r="AB838" i="52"/>
  <c r="CL838" i="52"/>
  <c r="CN838" i="52"/>
  <c r="CP838" i="52"/>
  <c r="CR838" i="52"/>
  <c r="CS838" i="52" s="1"/>
  <c r="CT838" i="52"/>
  <c r="CU838" i="52"/>
  <c r="AB839" i="52"/>
  <c r="CL839" i="52"/>
  <c r="CN839" i="52"/>
  <c r="CP839" i="52"/>
  <c r="CR839" i="52"/>
  <c r="CS839" i="52"/>
  <c r="CU839" i="52" s="1"/>
  <c r="CT839" i="52"/>
  <c r="AB840" i="52"/>
  <c r="CL840" i="52"/>
  <c r="CN840" i="52"/>
  <c r="CM840" i="52" s="1"/>
  <c r="CO840" i="52"/>
  <c r="CP840" i="52"/>
  <c r="CR840" i="52"/>
  <c r="CL841" i="52"/>
  <c r="CN841" i="52"/>
  <c r="CO841" i="52"/>
  <c r="CP841" i="52"/>
  <c r="CR841" i="52"/>
  <c r="AB842" i="52"/>
  <c r="CL842" i="52"/>
  <c r="CN842" i="52"/>
  <c r="CP842" i="52"/>
  <c r="CO842" i="52" s="1"/>
  <c r="CR842" i="52"/>
  <c r="CQ842" i="52" s="1"/>
  <c r="CS842" i="52"/>
  <c r="AB843" i="52"/>
  <c r="CL843" i="52"/>
  <c r="CM843" i="52"/>
  <c r="CN843" i="52"/>
  <c r="CP843" i="52"/>
  <c r="CO843" i="52" s="1"/>
  <c r="CR843" i="52"/>
  <c r="CQ843" i="52" s="1"/>
  <c r="CS843" i="52"/>
  <c r="CT843" i="52"/>
  <c r="AB844" i="52"/>
  <c r="CL844" i="52"/>
  <c r="CN844" i="52"/>
  <c r="CP844" i="52"/>
  <c r="CQ844" i="52" s="1"/>
  <c r="CR844" i="52"/>
  <c r="AB845" i="52"/>
  <c r="CL845" i="52"/>
  <c r="CN845" i="52"/>
  <c r="CP845" i="52"/>
  <c r="CR845" i="52"/>
  <c r="CS845" i="52" s="1"/>
  <c r="AB846" i="52"/>
  <c r="CL846" i="52"/>
  <c r="CN846" i="52"/>
  <c r="CP846" i="52"/>
  <c r="CR846" i="52"/>
  <c r="AB847" i="52"/>
  <c r="CL847" i="52"/>
  <c r="CN847" i="52"/>
  <c r="CP847" i="52"/>
  <c r="CR847" i="52"/>
  <c r="CS847" i="52"/>
  <c r="AB848" i="52"/>
  <c r="CL848" i="52"/>
  <c r="CN848" i="52"/>
  <c r="CP848" i="52"/>
  <c r="CR848" i="52"/>
  <c r="AB849" i="52"/>
  <c r="CL849" i="52"/>
  <c r="CM849" i="52"/>
  <c r="CN849" i="52"/>
  <c r="CP849" i="52"/>
  <c r="CR849" i="52"/>
  <c r="AB850" i="52"/>
  <c r="CL850" i="52"/>
  <c r="CN850" i="52"/>
  <c r="CO850" i="52" s="1"/>
  <c r="CP850" i="52"/>
  <c r="CR850" i="52"/>
  <c r="AB851" i="52"/>
  <c r="CL851" i="52"/>
  <c r="CN851" i="52"/>
  <c r="CP851" i="52"/>
  <c r="CR851" i="52"/>
  <c r="CT851" i="52"/>
  <c r="AB853" i="52"/>
  <c r="CL853" i="52"/>
  <c r="CN853" i="52"/>
  <c r="CP853" i="52"/>
  <c r="CO853" i="52" s="1"/>
  <c r="CQ853" i="52"/>
  <c r="CR853" i="52"/>
  <c r="CS853" i="52"/>
  <c r="CT853" i="52"/>
  <c r="CL854" i="52"/>
  <c r="CM854" i="52"/>
  <c r="CN854" i="52"/>
  <c r="CP854" i="52"/>
  <c r="CR854" i="52"/>
  <c r="CL855" i="52"/>
  <c r="CM855" i="52"/>
  <c r="CN855" i="52"/>
  <c r="CP855" i="52"/>
  <c r="CQ855" i="52" s="1"/>
  <c r="CR855" i="52"/>
  <c r="CL856" i="52"/>
  <c r="CN856" i="52"/>
  <c r="CP856" i="52"/>
  <c r="CR856" i="52"/>
  <c r="CL857" i="52"/>
  <c r="CN857" i="52"/>
  <c r="CP857" i="52"/>
  <c r="CR857" i="52"/>
  <c r="CQ857" i="52" s="1"/>
  <c r="CS857" i="52"/>
  <c r="CT857" i="52"/>
  <c r="CL858" i="52"/>
  <c r="CN858" i="52"/>
  <c r="CQ858" i="52" s="1"/>
  <c r="CO858" i="52"/>
  <c r="CP858" i="52"/>
  <c r="CR858" i="52"/>
  <c r="CS858" i="52"/>
  <c r="CT858" i="52"/>
  <c r="CL859" i="52"/>
  <c r="CN859" i="52"/>
  <c r="CP859" i="52"/>
  <c r="CR859" i="52"/>
  <c r="CL860" i="52"/>
  <c r="CN860" i="52"/>
  <c r="CP860" i="52"/>
  <c r="CR860" i="52"/>
  <c r="CL861" i="52"/>
  <c r="CN861" i="52"/>
  <c r="CP861" i="52"/>
  <c r="CR861" i="52"/>
  <c r="CL862" i="52"/>
  <c r="CN862" i="52"/>
  <c r="CP862" i="52"/>
  <c r="CR862" i="52"/>
  <c r="CL863" i="52"/>
  <c r="CN863" i="52"/>
  <c r="CO863" i="52"/>
  <c r="CP863" i="52"/>
  <c r="CQ863" i="52"/>
  <c r="CR863" i="52"/>
  <c r="CS863" i="52"/>
  <c r="AB864" i="52"/>
  <c r="CL864" i="52"/>
  <c r="CM864" i="52"/>
  <c r="CN864" i="52"/>
  <c r="CP864" i="52"/>
  <c r="CR864" i="52"/>
  <c r="CQ864" i="52" s="1"/>
  <c r="CS864" i="52"/>
  <c r="CU864" i="52" s="1"/>
  <c r="CT864" i="52"/>
  <c r="AB865" i="52"/>
  <c r="CL865" i="52"/>
  <c r="CN865" i="52"/>
  <c r="CO865" i="52"/>
  <c r="CP865" i="52"/>
  <c r="CR865" i="52"/>
  <c r="CQ865" i="52" s="1"/>
  <c r="CS865" i="52"/>
  <c r="CT865" i="52"/>
  <c r="CU865" i="52"/>
  <c r="AB866" i="52"/>
  <c r="CL866" i="52"/>
  <c r="CN866" i="52"/>
  <c r="CP866" i="52"/>
  <c r="CR866" i="52"/>
  <c r="AB867" i="52"/>
  <c r="CL867" i="52"/>
  <c r="CN867" i="52"/>
  <c r="CP867" i="52"/>
  <c r="CR867" i="52"/>
  <c r="AB868" i="52"/>
  <c r="CL868" i="52"/>
  <c r="CM868" i="52"/>
  <c r="CN868" i="52"/>
  <c r="CO868" i="52" s="1"/>
  <c r="CP868" i="52"/>
  <c r="CR868" i="52"/>
  <c r="AB869" i="52"/>
  <c r="CL869" i="52"/>
  <c r="CN869" i="52"/>
  <c r="CP869" i="52"/>
  <c r="CQ869" i="52"/>
  <c r="CR869" i="52"/>
  <c r="AB870" i="52"/>
  <c r="CL870" i="52"/>
  <c r="CN870" i="52"/>
  <c r="CP870" i="52"/>
  <c r="CR870" i="52"/>
  <c r="CT870" i="52"/>
  <c r="AB873" i="52"/>
  <c r="CL873" i="52"/>
  <c r="CN873" i="52"/>
  <c r="CO873" i="52"/>
  <c r="CP873" i="52"/>
  <c r="CR873" i="52"/>
  <c r="CS873" i="52"/>
  <c r="CT873" i="52"/>
  <c r="CU873" i="52"/>
  <c r="AB874" i="52"/>
  <c r="CL874" i="52"/>
  <c r="CN874" i="52"/>
  <c r="CP874" i="52"/>
  <c r="CR874" i="52"/>
  <c r="AB875" i="52"/>
  <c r="CL875" i="52"/>
  <c r="CN875" i="52"/>
  <c r="CP875" i="52"/>
  <c r="CR875" i="52"/>
  <c r="AB877" i="52"/>
  <c r="CL877" i="52"/>
  <c r="CN877" i="52"/>
  <c r="CP877" i="52"/>
  <c r="CR877" i="52"/>
  <c r="CS877" i="52"/>
  <c r="CT877" i="52"/>
  <c r="AB878" i="52"/>
  <c r="CL878" i="52"/>
  <c r="CN878" i="52"/>
  <c r="CM878" i="52" s="1"/>
  <c r="CP878" i="52"/>
  <c r="CQ878" i="52"/>
  <c r="CR878" i="52"/>
  <c r="CT878" i="52"/>
  <c r="AB879" i="52"/>
  <c r="CL879" i="52"/>
  <c r="CM879" i="52"/>
  <c r="CN879" i="52"/>
  <c r="CP879" i="52"/>
  <c r="CR879" i="52"/>
  <c r="AB880" i="52"/>
  <c r="CL880" i="52"/>
  <c r="CN880" i="52"/>
  <c r="CP880" i="52"/>
  <c r="CQ880" i="52" s="1"/>
  <c r="CR880" i="52"/>
  <c r="AB881" i="52"/>
  <c r="CL881" i="52"/>
  <c r="CN881" i="52"/>
  <c r="CO881" i="52"/>
  <c r="CP881" i="52"/>
  <c r="CR881" i="52"/>
  <c r="AB882" i="52"/>
  <c r="CL882" i="52"/>
  <c r="CN882" i="52"/>
  <c r="CP882" i="52"/>
  <c r="CQ882" i="52" s="1"/>
  <c r="CR882" i="52"/>
  <c r="AB883" i="52"/>
  <c r="CL883" i="52"/>
  <c r="CN883" i="52"/>
  <c r="CP883" i="52"/>
  <c r="CR883" i="52"/>
  <c r="CS883" i="52"/>
  <c r="AB884" i="52"/>
  <c r="CL884" i="52"/>
  <c r="CN884" i="52"/>
  <c r="CO884" i="52" s="1"/>
  <c r="CP884" i="52"/>
  <c r="CR884" i="52"/>
  <c r="CS884" i="52"/>
  <c r="CT884" i="52"/>
  <c r="AB885" i="52"/>
  <c r="CL885" i="52"/>
  <c r="CN885" i="52"/>
  <c r="CM885" i="52" s="1"/>
  <c r="CO885" i="52"/>
  <c r="CP885" i="52"/>
  <c r="CR885" i="52"/>
  <c r="AB886" i="52"/>
  <c r="CL886" i="52"/>
  <c r="CN886" i="52"/>
  <c r="CP886" i="52"/>
  <c r="CR886" i="52"/>
  <c r="AB887" i="52"/>
  <c r="CL887" i="52"/>
  <c r="CN887" i="52"/>
  <c r="CP887" i="52"/>
  <c r="CR887" i="52"/>
  <c r="AB888" i="52"/>
  <c r="AB889" i="52"/>
  <c r="CL889" i="52"/>
  <c r="CN889" i="52"/>
  <c r="CP889" i="52"/>
  <c r="CR889" i="52"/>
  <c r="AB890" i="52"/>
  <c r="CL890" i="52"/>
  <c r="CN890" i="52"/>
  <c r="CP890" i="52"/>
  <c r="CR890" i="52"/>
  <c r="AB891" i="52"/>
  <c r="CL891" i="52"/>
  <c r="CN891" i="52"/>
  <c r="CP891" i="52"/>
  <c r="CT891" i="52" s="1"/>
  <c r="CQ891" i="52"/>
  <c r="CR891" i="52"/>
  <c r="AB892" i="52"/>
  <c r="CL892" i="52"/>
  <c r="CN892" i="52"/>
  <c r="CP892" i="52"/>
  <c r="CQ892" i="52"/>
  <c r="CR892" i="52"/>
  <c r="CS892" i="52"/>
  <c r="AB893" i="52"/>
  <c r="CL893" i="52"/>
  <c r="CN893" i="52"/>
  <c r="CP893" i="52"/>
  <c r="CR893" i="52"/>
  <c r="CT893" i="52"/>
  <c r="AB894" i="52"/>
  <c r="CL894" i="52"/>
  <c r="CM894" i="52"/>
  <c r="CN894" i="52"/>
  <c r="CP894" i="52"/>
  <c r="CR894" i="52"/>
  <c r="CS894" i="52" s="1"/>
  <c r="AB895" i="52"/>
  <c r="CL895" i="52"/>
  <c r="CN895" i="52"/>
  <c r="CP895" i="52"/>
  <c r="CR895" i="52"/>
  <c r="CS895" i="52"/>
  <c r="AB896" i="52"/>
  <c r="CL896" i="52"/>
  <c r="CN896" i="52"/>
  <c r="CM896" i="52" s="1"/>
  <c r="CO896" i="52"/>
  <c r="CP896" i="52"/>
  <c r="CR896" i="52"/>
  <c r="CT896" i="52"/>
  <c r="AB897" i="52"/>
  <c r="CL897" i="52"/>
  <c r="CN897" i="52"/>
  <c r="CP897" i="52"/>
  <c r="CR897" i="52"/>
  <c r="AB898" i="52"/>
  <c r="CL898" i="52"/>
  <c r="CN898" i="52"/>
  <c r="CP898" i="52"/>
  <c r="CQ898" i="52" s="1"/>
  <c r="CR898" i="52"/>
  <c r="AB899" i="52"/>
  <c r="CL899" i="52"/>
  <c r="CN899" i="52"/>
  <c r="CP899" i="52"/>
  <c r="CR899" i="52"/>
  <c r="CS899" i="52" s="1"/>
  <c r="AB900" i="52"/>
  <c r="CL900" i="52"/>
  <c r="CN900" i="52"/>
  <c r="CP900" i="52"/>
  <c r="CQ900" i="52"/>
  <c r="CR900" i="52"/>
  <c r="CS900" i="52"/>
  <c r="CU900" i="52" s="1"/>
  <c r="CT900" i="52"/>
  <c r="AB901" i="52"/>
  <c r="CL901" i="52"/>
  <c r="CN901" i="52"/>
  <c r="CP901" i="52"/>
  <c r="CQ901" i="52" s="1"/>
  <c r="CR901" i="52"/>
  <c r="CS901" i="52"/>
  <c r="CT901" i="52"/>
  <c r="CU901" i="52"/>
  <c r="AB902" i="52"/>
  <c r="CL902" i="52"/>
  <c r="CN902" i="52"/>
  <c r="CO902" i="52" s="1"/>
  <c r="CP902" i="52"/>
  <c r="CQ902" i="52"/>
  <c r="CR902" i="52"/>
  <c r="AB903" i="52"/>
  <c r="CL903" i="52"/>
  <c r="CN903" i="52"/>
  <c r="CP903" i="52"/>
  <c r="CR903" i="52"/>
  <c r="CM903" i="52" s="1"/>
  <c r="CS903" i="52"/>
  <c r="CU903" i="52" s="1"/>
  <c r="CT903" i="52"/>
  <c r="AB904" i="52"/>
  <c r="CL904" i="52"/>
  <c r="CN904" i="52"/>
  <c r="CP904" i="52"/>
  <c r="CR904" i="52"/>
  <c r="AB905" i="52"/>
  <c r="CL905" i="52"/>
  <c r="CM905" i="52"/>
  <c r="CN905" i="52"/>
  <c r="CP905" i="52"/>
  <c r="CR905" i="52"/>
  <c r="AB906" i="52"/>
  <c r="CL906" i="52"/>
  <c r="CN906" i="52"/>
  <c r="CP906" i="52"/>
  <c r="CR906" i="52"/>
  <c r="AB907" i="52"/>
  <c r="CL907" i="52"/>
  <c r="CN907" i="52"/>
  <c r="CP907" i="52"/>
  <c r="CS907" i="52" s="1"/>
  <c r="CQ907" i="52"/>
  <c r="CR907" i="52"/>
  <c r="AB908" i="52"/>
  <c r="CL908" i="52"/>
  <c r="CN908" i="52"/>
  <c r="CM908" i="52" s="1"/>
  <c r="CP908" i="52"/>
  <c r="CO908" i="52" s="1"/>
  <c r="CQ908" i="52"/>
  <c r="CR908" i="52"/>
  <c r="CS908" i="52" s="1"/>
  <c r="CT908" i="52"/>
  <c r="CU908" i="52"/>
  <c r="AB909" i="52"/>
  <c r="CL909" i="52"/>
  <c r="CN909" i="52"/>
  <c r="CO909" i="52"/>
  <c r="CP909" i="52"/>
  <c r="CR909" i="52"/>
  <c r="CQ909" i="52" s="1"/>
  <c r="CS909" i="52"/>
  <c r="AB910" i="52"/>
  <c r="CL910" i="52"/>
  <c r="CT910" i="52" s="1"/>
  <c r="CM910" i="52"/>
  <c r="CN910" i="52"/>
  <c r="CP910" i="52"/>
  <c r="CQ910" i="52"/>
  <c r="CR910" i="52"/>
  <c r="CS910" i="52" s="1"/>
  <c r="CU910" i="52" s="1"/>
  <c r="AB911" i="52"/>
  <c r="CL911" i="52"/>
  <c r="CN911" i="52"/>
  <c r="CP911" i="52"/>
  <c r="CR911" i="52"/>
  <c r="AB912" i="52"/>
  <c r="CL912" i="52"/>
  <c r="CN912" i="52"/>
  <c r="CP912" i="52"/>
  <c r="CO912" i="52" s="1"/>
  <c r="CQ912" i="52"/>
  <c r="CR912" i="52"/>
  <c r="AB913" i="52"/>
  <c r="CL913" i="52"/>
  <c r="CM913" i="52"/>
  <c r="CN913" i="52"/>
  <c r="CO913" i="52"/>
  <c r="CP913" i="52"/>
  <c r="CR913" i="52"/>
  <c r="AB914" i="52"/>
  <c r="CL914" i="52"/>
  <c r="CN914" i="52"/>
  <c r="CP914" i="52"/>
  <c r="CT914" i="52" s="1"/>
  <c r="CR914" i="52"/>
  <c r="CS914" i="52" s="1"/>
  <c r="CU914" i="52" s="1"/>
  <c r="AB915" i="52"/>
  <c r="CL915" i="52"/>
  <c r="CN915" i="52"/>
  <c r="CP915" i="52"/>
  <c r="CQ915" i="52"/>
  <c r="CR915" i="52"/>
  <c r="CM915" i="52" s="1"/>
  <c r="CS915" i="52"/>
  <c r="CT915" i="52"/>
  <c r="AB916" i="52"/>
  <c r="CL916" i="52"/>
  <c r="CN916" i="52"/>
  <c r="CP916" i="52"/>
  <c r="CQ916" i="52" s="1"/>
  <c r="CR916" i="52"/>
  <c r="CS916" i="52"/>
  <c r="CT916" i="52"/>
  <c r="CU916" i="52"/>
  <c r="AB917" i="52"/>
  <c r="CL917" i="52"/>
  <c r="CN917" i="52"/>
  <c r="CP917" i="52"/>
  <c r="CR917" i="52"/>
  <c r="AB918" i="52"/>
  <c r="CL918" i="52"/>
  <c r="CN918" i="52"/>
  <c r="CP918" i="52"/>
  <c r="CR918" i="52"/>
  <c r="CS918" i="52" s="1"/>
  <c r="CT918" i="52"/>
  <c r="AB919" i="52"/>
  <c r="CL919" i="52"/>
  <c r="CN919" i="52"/>
  <c r="CM919" i="52" s="1"/>
  <c r="CO919" i="52"/>
  <c r="CP919" i="52"/>
  <c r="CR919" i="52"/>
  <c r="CS919" i="52"/>
  <c r="CU919" i="52" s="1"/>
  <c r="CT919" i="52"/>
  <c r="AB920" i="52"/>
  <c r="CL920" i="52"/>
  <c r="CN920" i="52"/>
  <c r="CP920" i="52"/>
  <c r="CQ920" i="52" s="1"/>
  <c r="CR920" i="52"/>
  <c r="CT920" i="52"/>
  <c r="AB921" i="52"/>
  <c r="CL921" i="52"/>
  <c r="CM921" i="52"/>
  <c r="CN921" i="52"/>
  <c r="CO921" i="52"/>
  <c r="CP921" i="52"/>
  <c r="CR921" i="52"/>
  <c r="AB922" i="52"/>
  <c r="CL922" i="52"/>
  <c r="CM922" i="52"/>
  <c r="CN922" i="52"/>
  <c r="CP922" i="52"/>
  <c r="CR922" i="52"/>
  <c r="CS922" i="52"/>
  <c r="AB923" i="52"/>
  <c r="CL923" i="52"/>
  <c r="CN923" i="52"/>
  <c r="CP923" i="52"/>
  <c r="CR923" i="52"/>
  <c r="CQ923" i="52" s="1"/>
  <c r="CS923" i="52"/>
  <c r="AB924" i="52"/>
  <c r="CL924" i="52"/>
  <c r="CN924" i="52"/>
  <c r="CP924" i="52"/>
  <c r="CR924" i="52"/>
  <c r="CT924" i="52"/>
  <c r="AB925" i="52"/>
  <c r="CL925" i="52"/>
  <c r="CN925" i="52"/>
  <c r="CP925" i="52"/>
  <c r="CR925" i="52"/>
  <c r="AB926" i="52"/>
  <c r="CL926" i="52"/>
  <c r="CN926" i="52"/>
  <c r="CP926" i="52"/>
  <c r="CR926" i="52"/>
  <c r="AB927" i="52"/>
  <c r="CL927" i="52"/>
  <c r="CN927" i="52"/>
  <c r="CP927" i="52"/>
  <c r="CR927" i="52"/>
  <c r="AB928" i="52"/>
  <c r="CL928" i="52"/>
  <c r="CM928" i="52"/>
  <c r="CN928" i="52"/>
  <c r="CP928" i="52"/>
  <c r="CR928" i="52"/>
  <c r="CT928" i="52"/>
  <c r="AB929" i="52"/>
  <c r="CL929" i="52"/>
  <c r="CM929" i="52"/>
  <c r="CN929" i="52"/>
  <c r="CQ929" i="52" s="1"/>
  <c r="CO929" i="52"/>
  <c r="CP929" i="52"/>
  <c r="CR929" i="52"/>
  <c r="AB930" i="52"/>
  <c r="CL930" i="52"/>
  <c r="CN930" i="52"/>
  <c r="CP930" i="52"/>
  <c r="CQ930" i="52" s="1"/>
  <c r="CR930" i="52"/>
  <c r="CS930" i="52"/>
  <c r="CT930" i="52"/>
  <c r="AB931" i="52"/>
  <c r="CL931" i="52"/>
  <c r="CN931" i="52"/>
  <c r="CP931" i="52"/>
  <c r="CR931" i="52"/>
  <c r="AB932" i="52"/>
  <c r="CL932" i="52"/>
  <c r="CM932" i="52"/>
  <c r="CN932" i="52"/>
  <c r="CP932" i="52"/>
  <c r="CO932" i="52" s="1"/>
  <c r="CQ932" i="52"/>
  <c r="CR932" i="52"/>
  <c r="AB933" i="52"/>
  <c r="CL933" i="52"/>
  <c r="CN933" i="52"/>
  <c r="CP933" i="52"/>
  <c r="CQ933" i="52" s="1"/>
  <c r="CR933" i="52"/>
  <c r="AB934" i="52"/>
  <c r="CL934" i="52"/>
  <c r="CM934" i="52"/>
  <c r="CN934" i="52"/>
  <c r="CP934" i="52"/>
  <c r="CQ934" i="52"/>
  <c r="CR934" i="52"/>
  <c r="CS934" i="52"/>
  <c r="CT934" i="52"/>
  <c r="AB935" i="52"/>
  <c r="CL935" i="52"/>
  <c r="CN935" i="52"/>
  <c r="CP935" i="52"/>
  <c r="CR935" i="52"/>
  <c r="CS935" i="52"/>
  <c r="AB936" i="52"/>
  <c r="CL936" i="52"/>
  <c r="CN936" i="52"/>
  <c r="CP936" i="52"/>
  <c r="CR936" i="52"/>
  <c r="AB937" i="52"/>
  <c r="CL937" i="52"/>
  <c r="CN937" i="52"/>
  <c r="CO937" i="52"/>
  <c r="CP937" i="52"/>
  <c r="CR937" i="52"/>
  <c r="AB938" i="52"/>
  <c r="CL938" i="52"/>
  <c r="CN938" i="52"/>
  <c r="CP938" i="52"/>
  <c r="CR938" i="52"/>
  <c r="CS938" i="52" s="1"/>
  <c r="CT938" i="52"/>
  <c r="AB939" i="52"/>
  <c r="CL939" i="52"/>
  <c r="CN939" i="52"/>
  <c r="CP939" i="52"/>
  <c r="CQ939" i="52"/>
  <c r="CR939" i="52"/>
  <c r="CS939" i="52"/>
  <c r="CT939" i="52"/>
  <c r="CU939" i="52"/>
  <c r="AB940" i="52"/>
  <c r="CL940" i="52"/>
  <c r="CN940" i="52"/>
  <c r="CP940" i="52"/>
  <c r="CR940" i="52"/>
  <c r="CQ940" i="52" s="1"/>
  <c r="CS940" i="52"/>
  <c r="CT940" i="52"/>
  <c r="CU940" i="52"/>
  <c r="AB941" i="52"/>
  <c r="CL941" i="52"/>
  <c r="CN941" i="52"/>
  <c r="CO941" i="52"/>
  <c r="CP941" i="52"/>
  <c r="CR941" i="52"/>
  <c r="AB942" i="52"/>
  <c r="CL942" i="52"/>
  <c r="CM942" i="52"/>
  <c r="CN942" i="52"/>
  <c r="CP942" i="52"/>
  <c r="CR942" i="52"/>
  <c r="AB943" i="52"/>
  <c r="CL943" i="52"/>
  <c r="CN943" i="52"/>
  <c r="CP943" i="52"/>
  <c r="CR943" i="52"/>
  <c r="CS943" i="52"/>
  <c r="CT943" i="52"/>
  <c r="AB944" i="52"/>
  <c r="CL944" i="52"/>
  <c r="CN944" i="52"/>
  <c r="CP944" i="52"/>
  <c r="CR944" i="52"/>
  <c r="AB945" i="52"/>
  <c r="AC945" i="52"/>
  <c r="AD945" i="52"/>
  <c r="AE945" i="52"/>
  <c r="AF945" i="52"/>
  <c r="AG945" i="52"/>
  <c r="AH945" i="52"/>
  <c r="AI945" i="52"/>
  <c r="AJ945" i="52"/>
  <c r="AK945" i="52"/>
  <c r="AL945" i="52"/>
  <c r="AM945" i="52"/>
  <c r="AM1037" i="52" s="1"/>
  <c r="AN945" i="52"/>
  <c r="AO945" i="52"/>
  <c r="AP945" i="52"/>
  <c r="AQ945" i="52"/>
  <c r="AR945" i="52"/>
  <c r="AS945" i="52"/>
  <c r="AT945" i="52"/>
  <c r="AU945" i="52"/>
  <c r="AV945" i="52"/>
  <c r="AW945" i="52"/>
  <c r="AX945" i="52"/>
  <c r="AX1042" i="52" s="1"/>
  <c r="BA945" i="52"/>
  <c r="BB945" i="52"/>
  <c r="BC945" i="52"/>
  <c r="BD945" i="52"/>
  <c r="BE945" i="52"/>
  <c r="BF945" i="52"/>
  <c r="BG945" i="52"/>
  <c r="CL945" i="52"/>
  <c r="CQ945" i="52" s="1"/>
  <c r="CM945" i="52"/>
  <c r="CN945" i="52"/>
  <c r="CP945" i="52"/>
  <c r="CR945" i="52"/>
  <c r="CT945" i="52"/>
  <c r="AB946" i="52"/>
  <c r="CL946" i="52"/>
  <c r="CN946" i="52"/>
  <c r="CM946" i="52" s="1"/>
  <c r="CO946" i="52"/>
  <c r="CP946" i="52"/>
  <c r="CR946" i="52"/>
  <c r="AB947" i="52"/>
  <c r="CL947" i="52"/>
  <c r="CN947" i="52"/>
  <c r="CP947" i="52"/>
  <c r="CR947" i="52"/>
  <c r="CL948" i="52"/>
  <c r="CN948" i="52"/>
  <c r="CP948" i="52"/>
  <c r="CR948" i="52"/>
  <c r="CT948" i="52"/>
  <c r="CL949" i="52"/>
  <c r="CN949" i="52"/>
  <c r="CP949" i="52"/>
  <c r="CR949" i="52"/>
  <c r="CL950" i="52"/>
  <c r="CN950" i="52"/>
  <c r="CP950" i="52"/>
  <c r="CR950" i="52"/>
  <c r="CS950" i="52"/>
  <c r="AB951" i="52"/>
  <c r="CL951" i="52"/>
  <c r="CN951" i="52"/>
  <c r="CP951" i="52"/>
  <c r="CR951" i="52"/>
  <c r="AB952" i="52"/>
  <c r="CL952" i="52"/>
  <c r="CN952" i="52"/>
  <c r="CP952" i="52"/>
  <c r="CR952" i="52"/>
  <c r="CS952" i="52"/>
  <c r="CT952" i="52"/>
  <c r="CU952" i="52"/>
  <c r="AB953" i="52"/>
  <c r="CL953" i="52"/>
  <c r="CM953" i="52"/>
  <c r="CN953" i="52"/>
  <c r="CO953" i="52"/>
  <c r="CP953" i="52"/>
  <c r="CR953" i="52"/>
  <c r="AB954" i="52"/>
  <c r="CL954" i="52"/>
  <c r="CN954" i="52"/>
  <c r="CO954" i="52" s="1"/>
  <c r="CP954" i="52"/>
  <c r="CR954" i="52"/>
  <c r="AB955" i="52"/>
  <c r="CL955" i="52"/>
  <c r="CN955" i="52"/>
  <c r="CO955" i="52"/>
  <c r="CP955" i="52"/>
  <c r="CR955" i="52"/>
  <c r="CS955" i="52"/>
  <c r="AB956" i="52"/>
  <c r="CL956" i="52"/>
  <c r="CN956" i="52"/>
  <c r="CP956" i="52"/>
  <c r="CR956" i="52"/>
  <c r="AB957" i="52"/>
  <c r="CL957" i="52"/>
  <c r="CN957" i="52"/>
  <c r="CO957" i="52"/>
  <c r="CP957" i="52"/>
  <c r="CR957" i="52"/>
  <c r="AB958" i="52"/>
  <c r="CL958" i="52"/>
  <c r="CN958" i="52"/>
  <c r="CP958" i="52"/>
  <c r="CQ958" i="52"/>
  <c r="CR958" i="52"/>
  <c r="AB959" i="52"/>
  <c r="CL959" i="52"/>
  <c r="CN959" i="52"/>
  <c r="CP959" i="52"/>
  <c r="CR959" i="52"/>
  <c r="AB960" i="52"/>
  <c r="CL960" i="52"/>
  <c r="CN960" i="52"/>
  <c r="CP960" i="52"/>
  <c r="CR960" i="52"/>
  <c r="CS960" i="52" s="1"/>
  <c r="AB961" i="52"/>
  <c r="CL961" i="52"/>
  <c r="CN961" i="52"/>
  <c r="CP961" i="52"/>
  <c r="CR961" i="52"/>
  <c r="AB962" i="52"/>
  <c r="CL962" i="52"/>
  <c r="CN962" i="52"/>
  <c r="CP962" i="52"/>
  <c r="CQ962" i="52"/>
  <c r="CR962" i="52"/>
  <c r="AB963" i="52"/>
  <c r="CL963" i="52"/>
  <c r="CN963" i="52"/>
  <c r="CP963" i="52"/>
  <c r="CR963" i="52"/>
  <c r="CS963" i="52" s="1"/>
  <c r="AB964" i="52"/>
  <c r="CL964" i="52"/>
  <c r="CN964" i="52"/>
  <c r="CP964" i="52"/>
  <c r="CR964" i="52"/>
  <c r="CT964" i="52"/>
  <c r="AB965" i="52"/>
  <c r="CL965" i="52"/>
  <c r="CM965" i="52"/>
  <c r="CN965" i="52"/>
  <c r="CO965" i="52"/>
  <c r="CP965" i="52"/>
  <c r="CS965" i="52" s="1"/>
  <c r="CQ965" i="52"/>
  <c r="CR965" i="52"/>
  <c r="CT965" i="52"/>
  <c r="CU965" i="52"/>
  <c r="AB966" i="52"/>
  <c r="CL966" i="52"/>
  <c r="CN966" i="52"/>
  <c r="CP966" i="52"/>
  <c r="CQ966" i="52" s="1"/>
  <c r="CR966" i="52"/>
  <c r="AB967" i="52"/>
  <c r="CL967" i="52"/>
  <c r="CN967" i="52"/>
  <c r="CP967" i="52"/>
  <c r="CR967" i="52"/>
  <c r="CS967" i="52"/>
  <c r="CT967" i="52"/>
  <c r="AB968" i="52"/>
  <c r="CL968" i="52"/>
  <c r="CN968" i="52"/>
  <c r="CP968" i="52"/>
  <c r="CR968" i="52"/>
  <c r="CO968" i="52" s="1"/>
  <c r="CS968" i="52"/>
  <c r="CT968" i="52"/>
  <c r="AB969" i="52"/>
  <c r="CL969" i="52"/>
  <c r="CM969" i="52"/>
  <c r="CN969" i="52"/>
  <c r="CP969" i="52"/>
  <c r="CR969" i="52"/>
  <c r="CT969" i="52"/>
  <c r="AB970" i="52"/>
  <c r="CL970" i="52"/>
  <c r="CT970" i="52" s="1"/>
  <c r="CM970" i="52"/>
  <c r="CN970" i="52"/>
  <c r="CP970" i="52"/>
  <c r="CQ970" i="52"/>
  <c r="CR970" i="52"/>
  <c r="AB971" i="52"/>
  <c r="CL971" i="52"/>
  <c r="CN971" i="52"/>
  <c r="CP971" i="52"/>
  <c r="CR971" i="52"/>
  <c r="CL972" i="52"/>
  <c r="CN972" i="52"/>
  <c r="CM972" i="52" s="1"/>
  <c r="CP972" i="52"/>
  <c r="CO972" i="52" s="1"/>
  <c r="CQ972" i="52"/>
  <c r="CR972" i="52"/>
  <c r="CS972" i="52"/>
  <c r="CT972" i="52"/>
  <c r="CL973" i="52"/>
  <c r="CM973" i="52"/>
  <c r="CN973" i="52"/>
  <c r="CO973" i="52"/>
  <c r="CP973" i="52"/>
  <c r="CR973" i="52"/>
  <c r="CQ973" i="52" s="1"/>
  <c r="CS973" i="52"/>
  <c r="CT973" i="52"/>
  <c r="CU973" i="52"/>
  <c r="CL974" i="52"/>
  <c r="CN974" i="52"/>
  <c r="CO974" i="52"/>
  <c r="CP974" i="52"/>
  <c r="CR974" i="52"/>
  <c r="CS974" i="52" s="1"/>
  <c r="AB975" i="52"/>
  <c r="CL975" i="52"/>
  <c r="CM975" i="52"/>
  <c r="CN975" i="52"/>
  <c r="CP975" i="52"/>
  <c r="CQ975" i="52"/>
  <c r="CR975" i="52"/>
  <c r="CS975" i="52"/>
  <c r="CT975" i="52"/>
  <c r="AB976" i="52"/>
  <c r="CL976" i="52"/>
  <c r="CN976" i="52"/>
  <c r="CP976" i="52"/>
  <c r="CR976" i="52"/>
  <c r="AB977" i="52"/>
  <c r="CL977" i="52"/>
  <c r="CN977" i="52"/>
  <c r="CP977" i="52"/>
  <c r="CR977" i="52"/>
  <c r="CS977" i="52" s="1"/>
  <c r="AB978" i="52"/>
  <c r="CL978" i="52"/>
  <c r="CN978" i="52"/>
  <c r="CP978" i="52"/>
  <c r="CR978" i="52"/>
  <c r="AB979" i="52"/>
  <c r="CL979" i="52"/>
  <c r="CM979" i="52"/>
  <c r="CN979" i="52"/>
  <c r="CO979" i="52" s="1"/>
  <c r="CP979" i="52"/>
  <c r="CR979" i="52"/>
  <c r="CT979" i="52"/>
  <c r="AB980" i="52"/>
  <c r="CL980" i="52"/>
  <c r="CN980" i="52"/>
  <c r="CP980" i="52"/>
  <c r="CR980" i="52"/>
  <c r="CS980" i="52"/>
  <c r="AB981" i="52"/>
  <c r="CL981" i="52"/>
  <c r="CN981" i="52"/>
  <c r="CP981" i="52"/>
  <c r="CR981" i="52"/>
  <c r="CS981" i="52"/>
  <c r="CU981" i="52" s="1"/>
  <c r="CT981" i="52"/>
  <c r="AB982" i="52"/>
  <c r="CL982" i="52"/>
  <c r="CN982" i="52"/>
  <c r="CP982" i="52"/>
  <c r="CQ982" i="52" s="1"/>
  <c r="CR982" i="52"/>
  <c r="AB983" i="52"/>
  <c r="CL983" i="52"/>
  <c r="CN983" i="52"/>
  <c r="CP983" i="52"/>
  <c r="CR983" i="52"/>
  <c r="AB984" i="52"/>
  <c r="CL984" i="52"/>
  <c r="CN984" i="52"/>
  <c r="CP984" i="52"/>
  <c r="CR984" i="52"/>
  <c r="CS984" i="52" s="1"/>
  <c r="CU984" i="52" s="1"/>
  <c r="CT984" i="52"/>
  <c r="AB985" i="52"/>
  <c r="CL985" i="52"/>
  <c r="CN985" i="52"/>
  <c r="CP985" i="52"/>
  <c r="CR985" i="52"/>
  <c r="CS985" i="52"/>
  <c r="AB986" i="52"/>
  <c r="CL986" i="52"/>
  <c r="CN986" i="52"/>
  <c r="CP986" i="52"/>
  <c r="CQ986" i="52"/>
  <c r="CR986" i="52"/>
  <c r="AB987" i="52"/>
  <c r="CL987" i="52"/>
  <c r="CN987" i="52"/>
  <c r="CP987" i="52"/>
  <c r="CR987" i="52"/>
  <c r="CS987" i="52"/>
  <c r="AB988" i="52"/>
  <c r="CL988" i="52"/>
  <c r="CN988" i="52"/>
  <c r="CO988" i="52"/>
  <c r="CP988" i="52"/>
  <c r="CQ988" i="52"/>
  <c r="CR988" i="52"/>
  <c r="CT988" i="52"/>
  <c r="AB989" i="52"/>
  <c r="CL989" i="52"/>
  <c r="CN989" i="52"/>
  <c r="CP989" i="52"/>
  <c r="CR989" i="52"/>
  <c r="CS989" i="52"/>
  <c r="AB990" i="52"/>
  <c r="CL990" i="52"/>
  <c r="CM990" i="52"/>
  <c r="CN990" i="52"/>
  <c r="CP990" i="52"/>
  <c r="CR990" i="52"/>
  <c r="AB991" i="52"/>
  <c r="CL991" i="52"/>
  <c r="CN991" i="52"/>
  <c r="CP991" i="52"/>
  <c r="CR991" i="52"/>
  <c r="CS991" i="52" s="1"/>
  <c r="CT991" i="52"/>
  <c r="AB992" i="52"/>
  <c r="CL992" i="52"/>
  <c r="CN992" i="52"/>
  <c r="CO992" i="52"/>
  <c r="CP992" i="52"/>
  <c r="CQ992" i="52"/>
  <c r="CR992" i="52"/>
  <c r="AB993" i="52"/>
  <c r="CL993" i="52"/>
  <c r="CM993" i="52"/>
  <c r="CN993" i="52"/>
  <c r="CP993" i="52"/>
  <c r="CR993" i="52"/>
  <c r="AB994" i="52"/>
  <c r="CL994" i="52"/>
  <c r="CN994" i="52"/>
  <c r="CP994" i="52"/>
  <c r="CR994" i="52"/>
  <c r="AB995" i="52"/>
  <c r="CL995" i="52"/>
  <c r="CN995" i="52"/>
  <c r="CP995" i="52"/>
  <c r="CQ995" i="52"/>
  <c r="CR995" i="52"/>
  <c r="CS995" i="52" s="1"/>
  <c r="AB996" i="52"/>
  <c r="CL996" i="52"/>
  <c r="CN996" i="52"/>
  <c r="CP996" i="52"/>
  <c r="CO996" i="52" s="1"/>
  <c r="CR996" i="52"/>
  <c r="CS996" i="52" s="1"/>
  <c r="CT996" i="52"/>
  <c r="AB997" i="52"/>
  <c r="CL997" i="52"/>
  <c r="CN997" i="52"/>
  <c r="CP997" i="52"/>
  <c r="CR997" i="52"/>
  <c r="CT997" i="52"/>
  <c r="AB998" i="52"/>
  <c r="CL998" i="52"/>
  <c r="CN998" i="52"/>
  <c r="CO998" i="52"/>
  <c r="CP998" i="52"/>
  <c r="CR998" i="52"/>
  <c r="AB999" i="52"/>
  <c r="CL999" i="52"/>
  <c r="CN999" i="52"/>
  <c r="CP999" i="52"/>
  <c r="CR999" i="52"/>
  <c r="AB1000" i="52"/>
  <c r="CL1000" i="52"/>
  <c r="CN1000" i="52"/>
  <c r="CP1000" i="52"/>
  <c r="CR1000" i="52"/>
  <c r="AB1001" i="52"/>
  <c r="CL1001" i="52"/>
  <c r="CN1001" i="52"/>
  <c r="CM1001" i="52" s="1"/>
  <c r="CP1001" i="52"/>
  <c r="CR1001" i="52"/>
  <c r="CS1001" i="52" s="1"/>
  <c r="AB1002" i="52"/>
  <c r="CL1002" i="52"/>
  <c r="CN1002" i="52"/>
  <c r="CO1002" i="52"/>
  <c r="CP1002" i="52"/>
  <c r="CR1002" i="52"/>
  <c r="CT1002" i="52"/>
  <c r="AB1003" i="52"/>
  <c r="CL1003" i="52"/>
  <c r="CM1003" i="52"/>
  <c r="CN1003" i="52"/>
  <c r="CO1003" i="52"/>
  <c r="CP1003" i="52"/>
  <c r="CQ1003" i="52"/>
  <c r="CR1003" i="52"/>
  <c r="AB1004" i="52"/>
  <c r="CL1004" i="52"/>
  <c r="CN1004" i="52"/>
  <c r="CP1004" i="52"/>
  <c r="CR1004" i="52"/>
  <c r="CS1004" i="52" s="1"/>
  <c r="AB1005" i="52"/>
  <c r="CL1005" i="52"/>
  <c r="CN1005" i="52"/>
  <c r="CP1005" i="52"/>
  <c r="CR1005" i="52"/>
  <c r="CS1005" i="52"/>
  <c r="CU1005" i="52" s="1"/>
  <c r="CT1005" i="52"/>
  <c r="AB1006" i="52"/>
  <c r="CL1006" i="52"/>
  <c r="CN1006" i="52"/>
  <c r="CP1006" i="52"/>
  <c r="CR1006" i="52"/>
  <c r="AB1007" i="52"/>
  <c r="CL1007" i="52"/>
  <c r="CN1007" i="52"/>
  <c r="CP1007" i="52"/>
  <c r="CQ1007" i="52"/>
  <c r="CR1007" i="52"/>
  <c r="CL1008" i="52"/>
  <c r="CN1008" i="52"/>
  <c r="CP1008" i="52"/>
  <c r="CO1008" i="52" s="1"/>
  <c r="CQ1008" i="52"/>
  <c r="CR1008" i="52"/>
  <c r="CS1008" i="52"/>
  <c r="CT1008" i="52"/>
  <c r="AB1009" i="52"/>
  <c r="CL1009" i="52"/>
  <c r="CS1009" i="52" s="1"/>
  <c r="CU1009" i="52" s="1"/>
  <c r="CN1009" i="52"/>
  <c r="CP1009" i="52"/>
  <c r="CR1009" i="52"/>
  <c r="CT1009" i="52"/>
  <c r="AB1010" i="52"/>
  <c r="CL1010" i="52"/>
  <c r="CM1010" i="52"/>
  <c r="CN1010" i="52"/>
  <c r="CP1010" i="52"/>
  <c r="CR1010" i="52"/>
  <c r="AB1011" i="52"/>
  <c r="CL1011" i="52"/>
  <c r="CN1011" i="52"/>
  <c r="CS1011" i="52" s="1"/>
  <c r="CO1011" i="52"/>
  <c r="CP1011" i="52"/>
  <c r="CR1011" i="52"/>
  <c r="AB1012" i="52"/>
  <c r="CL1012" i="52"/>
  <c r="CN1012" i="52"/>
  <c r="CP1012" i="52"/>
  <c r="CR1012" i="52"/>
  <c r="AB1013" i="52"/>
  <c r="CL1013" i="52"/>
  <c r="CN1013" i="52"/>
  <c r="CP1013" i="52"/>
  <c r="CR1013" i="52"/>
  <c r="AB1015" i="52"/>
  <c r="CL1015" i="52"/>
  <c r="CT1015" i="52" s="1"/>
  <c r="CM1015" i="52"/>
  <c r="CN1015" i="52"/>
  <c r="CO1015" i="52"/>
  <c r="CP1015" i="52"/>
  <c r="CR1015" i="52"/>
  <c r="AB1016" i="52"/>
  <c r="CL1016" i="52"/>
  <c r="CN1016" i="52"/>
  <c r="CP1016" i="52"/>
  <c r="CO1016" i="52" s="1"/>
  <c r="CQ1016" i="52"/>
  <c r="CR1016" i="52"/>
  <c r="AB1017" i="52"/>
  <c r="CL1017" i="52"/>
  <c r="CN1017" i="52"/>
  <c r="CP1017" i="52"/>
  <c r="CQ1017" i="52"/>
  <c r="CR1017" i="52"/>
  <c r="CS1017" i="52"/>
  <c r="CT1017" i="52"/>
  <c r="AB1018" i="52"/>
  <c r="CL1018" i="52"/>
  <c r="CN1018" i="52"/>
  <c r="CP1018" i="52"/>
  <c r="CR1018" i="52"/>
  <c r="CS1018" i="52"/>
  <c r="CT1018" i="52"/>
  <c r="AB1019" i="52"/>
  <c r="CL1019" i="52"/>
  <c r="CN1019" i="52"/>
  <c r="CO1019" i="52"/>
  <c r="CP1019" i="52"/>
  <c r="CR1019" i="52"/>
  <c r="AB1020" i="52"/>
  <c r="CL1021" i="52"/>
  <c r="CN1021" i="52"/>
  <c r="CP1021" i="52"/>
  <c r="CQ1021" i="52" s="1"/>
  <c r="CR1021" i="52"/>
  <c r="AB1022" i="52"/>
  <c r="CL1022" i="52"/>
  <c r="CN1022" i="52"/>
  <c r="CP1022" i="52"/>
  <c r="CR1022" i="52"/>
  <c r="CS1022" i="52"/>
  <c r="CT1022" i="52"/>
  <c r="CU1022" i="52"/>
  <c r="AB1023" i="52"/>
  <c r="CL1023" i="52"/>
  <c r="CN1023" i="52"/>
  <c r="CP1023" i="52"/>
  <c r="CR1023" i="52"/>
  <c r="CT1023" i="52"/>
  <c r="AB1024" i="52"/>
  <c r="CL1024" i="52"/>
  <c r="CN1024" i="52"/>
  <c r="CP1024" i="52"/>
  <c r="CQ1024" i="52" s="1"/>
  <c r="CR1024" i="52"/>
  <c r="AB1025" i="52"/>
  <c r="CL1025" i="52"/>
  <c r="CM1025" i="52"/>
  <c r="CN1025" i="52"/>
  <c r="CO1025" i="52" s="1"/>
  <c r="CP1025" i="52"/>
  <c r="CR1025" i="52"/>
  <c r="AB1026" i="52"/>
  <c r="CL1026" i="52"/>
  <c r="CN1026" i="52"/>
  <c r="CP1026" i="52"/>
  <c r="CR1026" i="52"/>
  <c r="CL1027" i="52"/>
  <c r="CM1027" i="52"/>
  <c r="CN1027" i="52"/>
  <c r="CP1027" i="52"/>
  <c r="CR1027" i="52"/>
  <c r="CL1028" i="52"/>
  <c r="CN1028" i="52"/>
  <c r="CP1028" i="52"/>
  <c r="CR1028" i="52"/>
  <c r="CL1029" i="52"/>
  <c r="CN1029" i="52"/>
  <c r="CP1029" i="52"/>
  <c r="CR1029" i="52"/>
  <c r="AB1030" i="52"/>
  <c r="CL1030" i="52"/>
  <c r="CN1030" i="52"/>
  <c r="CM1030" i="52" s="1"/>
  <c r="CP1030" i="52"/>
  <c r="CR1030" i="52"/>
  <c r="CT1030" i="52"/>
  <c r="AJ1032" i="52"/>
  <c r="AS1032" i="52"/>
  <c r="AW1032" i="52"/>
  <c r="AX1032" i="52"/>
  <c r="AY1032" i="52"/>
  <c r="Q1033" i="52"/>
  <c r="R1033" i="52"/>
  <c r="S1033" i="52"/>
  <c r="T1033" i="52"/>
  <c r="T1032" i="52" s="1"/>
  <c r="U1033" i="52"/>
  <c r="V1033" i="52"/>
  <c r="W1033" i="52"/>
  <c r="X1033" i="52"/>
  <c r="Y1033" i="52"/>
  <c r="Z1033" i="52"/>
  <c r="AA1033" i="52"/>
  <c r="AC1033" i="52"/>
  <c r="AD1033" i="52"/>
  <c r="AE1033" i="52"/>
  <c r="AF1033" i="52"/>
  <c r="AF1032" i="52" s="1"/>
  <c r="AG1033" i="52"/>
  <c r="AH1033" i="52"/>
  <c r="AI1033" i="52"/>
  <c r="AJ1033" i="52"/>
  <c r="AK1033" i="52"/>
  <c r="AL1033" i="52"/>
  <c r="AM1033" i="52"/>
  <c r="AN1033" i="52"/>
  <c r="AO1033" i="52"/>
  <c r="AP1033" i="52"/>
  <c r="AQ1033" i="52"/>
  <c r="AQ1032" i="52" s="1"/>
  <c r="AR1033" i="52"/>
  <c r="AS1033" i="52"/>
  <c r="AT1033" i="52"/>
  <c r="AU1033" i="52"/>
  <c r="AV1033" i="52"/>
  <c r="AW1033" i="52"/>
  <c r="AX1033" i="52"/>
  <c r="AZ1033" i="52"/>
  <c r="BA1033" i="52"/>
  <c r="BC1033" i="52"/>
  <c r="BE1033" i="52"/>
  <c r="BF1033" i="52"/>
  <c r="BG1033" i="52"/>
  <c r="BH1033" i="52"/>
  <c r="BI1033" i="52"/>
  <c r="BJ1033" i="52"/>
  <c r="BK1033" i="52"/>
  <c r="Q1034" i="52"/>
  <c r="R1034" i="52"/>
  <c r="S1034" i="52"/>
  <c r="T1034" i="52"/>
  <c r="U1034" i="52"/>
  <c r="V1034" i="52"/>
  <c r="W1034" i="52"/>
  <c r="W1032" i="52" s="1"/>
  <c r="X1034" i="52"/>
  <c r="X1032" i="52" s="1"/>
  <c r="Y1034" i="52"/>
  <c r="Z1034" i="52"/>
  <c r="AA1034" i="52"/>
  <c r="AC1034" i="52"/>
  <c r="AD1034" i="52"/>
  <c r="AE1034" i="52"/>
  <c r="AF1034" i="52"/>
  <c r="AG1034" i="52"/>
  <c r="AH1034" i="52"/>
  <c r="AI1034" i="52"/>
  <c r="AJ1034" i="52"/>
  <c r="AK1034" i="52"/>
  <c r="AL1034" i="52"/>
  <c r="AM1034" i="52"/>
  <c r="AN1034" i="52"/>
  <c r="AO1034" i="52"/>
  <c r="AP1034" i="52"/>
  <c r="AQ1034" i="52"/>
  <c r="AR1034" i="52"/>
  <c r="AS1034" i="52"/>
  <c r="AT1034" i="52"/>
  <c r="AU1034" i="52"/>
  <c r="AV1034" i="52"/>
  <c r="AV1032" i="52" s="1"/>
  <c r="AW1034" i="52"/>
  <c r="AX1034" i="52"/>
  <c r="BA1034" i="52"/>
  <c r="BB1034" i="52"/>
  <c r="BC1034" i="52"/>
  <c r="BE1034" i="52"/>
  <c r="BG1034" i="52"/>
  <c r="BH1034" i="52"/>
  <c r="BH1032" i="52" s="1"/>
  <c r="BI1034" i="52"/>
  <c r="BJ1034" i="52"/>
  <c r="BK1034" i="52"/>
  <c r="BK1032" i="52" s="1"/>
  <c r="Q1035" i="52"/>
  <c r="Q1032" i="52" s="1"/>
  <c r="R1035" i="52"/>
  <c r="S1035" i="52"/>
  <c r="T1035" i="52"/>
  <c r="U1035" i="52"/>
  <c r="V1035" i="52"/>
  <c r="W1035" i="52"/>
  <c r="X1035" i="52"/>
  <c r="Y1035" i="52"/>
  <c r="Z1035" i="52"/>
  <c r="AA1035" i="52"/>
  <c r="AC1035" i="52"/>
  <c r="AD1035" i="52"/>
  <c r="AE1035" i="52"/>
  <c r="AF1035" i="52"/>
  <c r="AG1035" i="52"/>
  <c r="AH1035" i="52"/>
  <c r="AI1035" i="52"/>
  <c r="AJ1035" i="52"/>
  <c r="AK1035" i="52"/>
  <c r="AL1035" i="52"/>
  <c r="AM1035" i="52"/>
  <c r="AN1035" i="52"/>
  <c r="AO1035" i="52"/>
  <c r="AP1035" i="52"/>
  <c r="AQ1035" i="52"/>
  <c r="AR1035" i="52"/>
  <c r="AS1035" i="52"/>
  <c r="AT1035" i="52"/>
  <c r="AU1035" i="52"/>
  <c r="AV1035" i="52"/>
  <c r="AW1035" i="52"/>
  <c r="AX1035" i="52"/>
  <c r="AY1035" i="52"/>
  <c r="AZ1035" i="52"/>
  <c r="BA1035" i="52"/>
  <c r="BB1035" i="52"/>
  <c r="BC1035" i="52"/>
  <c r="BD1035" i="52"/>
  <c r="BE1035" i="52"/>
  <c r="BF1035" i="52"/>
  <c r="BG1035" i="52"/>
  <c r="BH1035" i="52"/>
  <c r="BI1035" i="52"/>
  <c r="BJ1035" i="52"/>
  <c r="BJ1032" i="52" s="1"/>
  <c r="BK1035" i="52"/>
  <c r="Q1036" i="52"/>
  <c r="R1036" i="52"/>
  <c r="S1036" i="52"/>
  <c r="T1036" i="52"/>
  <c r="U1036" i="52"/>
  <c r="V1036" i="52"/>
  <c r="W1036" i="52"/>
  <c r="X1036" i="52"/>
  <c r="Y1036" i="52"/>
  <c r="Z1036" i="52"/>
  <c r="AA1036" i="52"/>
  <c r="AC1036" i="52"/>
  <c r="AD1036" i="52"/>
  <c r="AE1036" i="52"/>
  <c r="AF1036" i="52"/>
  <c r="AG1036" i="52"/>
  <c r="AH1036" i="52"/>
  <c r="AI1036" i="52"/>
  <c r="AJ1036" i="52"/>
  <c r="AK1036" i="52"/>
  <c r="AL1036" i="52"/>
  <c r="AM1036" i="52"/>
  <c r="AN1036" i="52"/>
  <c r="AO1036" i="52"/>
  <c r="AP1036" i="52"/>
  <c r="AQ1036" i="52"/>
  <c r="AR1036" i="52"/>
  <c r="AS1036" i="52"/>
  <c r="AT1036" i="52"/>
  <c r="AU1036" i="52"/>
  <c r="AV1036" i="52"/>
  <c r="AW1036" i="52"/>
  <c r="AX1036" i="52"/>
  <c r="BA1036" i="52"/>
  <c r="BB1036" i="52"/>
  <c r="BC1036" i="52"/>
  <c r="BE1036" i="52"/>
  <c r="BF1036" i="52"/>
  <c r="BG1036" i="52"/>
  <c r="BH1036" i="52"/>
  <c r="BI1036" i="52"/>
  <c r="BJ1036" i="52"/>
  <c r="BK1036" i="52"/>
  <c r="Q1037" i="52"/>
  <c r="R1037" i="52"/>
  <c r="S1037" i="52"/>
  <c r="T1037" i="52"/>
  <c r="U1037" i="52"/>
  <c r="V1037" i="52"/>
  <c r="W1037" i="52"/>
  <c r="X1037" i="52"/>
  <c r="Y1037" i="52"/>
  <c r="Z1037" i="52"/>
  <c r="AA1037" i="52"/>
  <c r="AC1037" i="52"/>
  <c r="AD1037" i="52"/>
  <c r="AE1037" i="52"/>
  <c r="AF1037" i="52"/>
  <c r="AJ1037" i="52"/>
  <c r="AK1037" i="52"/>
  <c r="AP1037" i="52"/>
  <c r="AQ1037" i="52"/>
  <c r="AR1037" i="52"/>
  <c r="AS1037" i="52"/>
  <c r="AV1037" i="52"/>
  <c r="AW1037" i="52"/>
  <c r="AX1037" i="52"/>
  <c r="AY1037" i="52"/>
  <c r="AZ1037" i="52"/>
  <c r="BC1037" i="52"/>
  <c r="BD1037" i="52"/>
  <c r="BE1037" i="52"/>
  <c r="BH1037" i="52"/>
  <c r="BI1037" i="52"/>
  <c r="BJ1037" i="52"/>
  <c r="BK1037" i="52"/>
  <c r="BD1038" i="52"/>
  <c r="AD1039" i="52"/>
  <c r="AE1039" i="52"/>
  <c r="AJ1039" i="52"/>
  <c r="AK1039" i="52"/>
  <c r="AK1038" i="52" s="1"/>
  <c r="AL1039" i="52"/>
  <c r="AP1039" i="52"/>
  <c r="AQ1039" i="52"/>
  <c r="AR1039" i="52"/>
  <c r="AS1039" i="52"/>
  <c r="AV1039" i="52"/>
  <c r="AW1039" i="52"/>
  <c r="AX1039" i="52"/>
  <c r="AY1039" i="52"/>
  <c r="AY1038" i="52" s="1"/>
  <c r="AZ1039" i="52"/>
  <c r="BD1039" i="52"/>
  <c r="BE1039" i="52"/>
  <c r="BG1039" i="52"/>
  <c r="BH1039" i="52"/>
  <c r="BH1038" i="52" s="1"/>
  <c r="BI1039" i="52"/>
  <c r="BI1038" i="52" s="1"/>
  <c r="BJ1039" i="52"/>
  <c r="BK1039" i="52"/>
  <c r="AC1040" i="52"/>
  <c r="AD1040" i="52"/>
  <c r="AE1040" i="52"/>
  <c r="AI1040" i="52"/>
  <c r="AJ1040" i="52"/>
  <c r="AK1040" i="52"/>
  <c r="AL1040" i="52"/>
  <c r="AM1040" i="52"/>
  <c r="AN1040" i="52"/>
  <c r="AO1040" i="52"/>
  <c r="AP1040" i="52"/>
  <c r="AQ1040" i="52"/>
  <c r="BD1040" i="52"/>
  <c r="BJ1040" i="52"/>
  <c r="BK1040" i="52"/>
  <c r="AC1041" i="52"/>
  <c r="AD1041" i="52"/>
  <c r="AD1038" i="52" s="1"/>
  <c r="AE1041" i="52"/>
  <c r="AG1041" i="52"/>
  <c r="AJ1041" i="52"/>
  <c r="AK1041" i="52"/>
  <c r="AO1041" i="52"/>
  <c r="AP1041" i="52"/>
  <c r="AQ1041" i="52"/>
  <c r="AV1041" i="52"/>
  <c r="AW1041" i="52"/>
  <c r="AX1041" i="52"/>
  <c r="AX1038" i="52" s="1"/>
  <c r="AY1041" i="52"/>
  <c r="BD1041" i="52"/>
  <c r="BE1041" i="52"/>
  <c r="BF1041" i="52"/>
  <c r="BG1041" i="52"/>
  <c r="BH1041" i="52"/>
  <c r="BI1041" i="52"/>
  <c r="BJ1041" i="52"/>
  <c r="BK1041" i="52"/>
  <c r="AC1042" i="52"/>
  <c r="AD1042" i="52"/>
  <c r="AE1042" i="52"/>
  <c r="AI1042" i="52"/>
  <c r="AJ1042" i="52"/>
  <c r="AK1042" i="52"/>
  <c r="AM1042" i="52"/>
  <c r="AO1042" i="52"/>
  <c r="AP1042" i="52"/>
  <c r="AQ1042" i="52"/>
  <c r="AV1042" i="52"/>
  <c r="AW1042" i="52"/>
  <c r="AY1042" i="52"/>
  <c r="AZ1042" i="52"/>
  <c r="BA1042" i="52"/>
  <c r="BC1042" i="52"/>
  <c r="BD1042" i="52"/>
  <c r="BE1042" i="52"/>
  <c r="BH1042" i="52"/>
  <c r="BI1042" i="52"/>
  <c r="BJ1042" i="52"/>
  <c r="BK1042" i="52"/>
  <c r="AC1043" i="52"/>
  <c r="AD1043" i="52"/>
  <c r="AE1043" i="52"/>
  <c r="AF1043" i="52"/>
  <c r="AG1043" i="52"/>
  <c r="AJ1043" i="52"/>
  <c r="AK1043" i="52"/>
  <c r="AL1043" i="52"/>
  <c r="AO1043" i="52"/>
  <c r="AP1043" i="52"/>
  <c r="AQ1043" i="52"/>
  <c r="AV1043" i="52"/>
  <c r="AW1043" i="52"/>
  <c r="AX1043" i="52"/>
  <c r="AY1043" i="52"/>
  <c r="AZ1043" i="52"/>
  <c r="BA1043" i="52"/>
  <c r="BB1043" i="52"/>
  <c r="BC1043" i="52"/>
  <c r="BD1043" i="52"/>
  <c r="BE1043" i="52"/>
  <c r="BF1043" i="52"/>
  <c r="BH1043" i="52"/>
  <c r="BI1043" i="52"/>
  <c r="BJ1043" i="52"/>
  <c r="BK1043" i="52"/>
  <c r="AD1044" i="52"/>
  <c r="AE1044" i="52"/>
  <c r="AF1044" i="52"/>
  <c r="AG1044" i="52"/>
  <c r="AJ1044" i="52"/>
  <c r="AK1044" i="52"/>
  <c r="AP1044" i="52"/>
  <c r="AQ1044" i="52"/>
  <c r="AR1044" i="52"/>
  <c r="AS1044" i="52"/>
  <c r="AU1044" i="52"/>
  <c r="AV1044" i="52"/>
  <c r="AW1044" i="52"/>
  <c r="AX1044" i="52"/>
  <c r="AY1044" i="52"/>
  <c r="AZ1044" i="52"/>
  <c r="BD1044" i="52"/>
  <c r="BE1044" i="52"/>
  <c r="BF1044" i="52"/>
  <c r="BG1044" i="52"/>
  <c r="BH1044" i="52"/>
  <c r="BI1044" i="52"/>
  <c r="BJ1044" i="52"/>
  <c r="BK1044" i="52"/>
  <c r="AD1045" i="52"/>
  <c r="AE1045" i="52"/>
  <c r="AJ1045" i="52"/>
  <c r="AK1045" i="52"/>
  <c r="AL1045" i="52"/>
  <c r="AM1045" i="52"/>
  <c r="AP1045" i="52"/>
  <c r="AQ1045" i="52"/>
  <c r="AV1045" i="52"/>
  <c r="AW1045" i="52"/>
  <c r="AX1045" i="52"/>
  <c r="AY1045" i="52"/>
  <c r="AZ1045" i="52"/>
  <c r="BC1045" i="52"/>
  <c r="BD1045" i="52"/>
  <c r="BE1045" i="52"/>
  <c r="BH1045" i="52"/>
  <c r="BI1045" i="52"/>
  <c r="BJ1045" i="52"/>
  <c r="BK1045" i="52"/>
  <c r="AC1046" i="52"/>
  <c r="AD1046" i="52"/>
  <c r="AE1046" i="52"/>
  <c r="AG1046" i="52"/>
  <c r="AH1046" i="52"/>
  <c r="AI1046" i="52"/>
  <c r="AJ1046" i="52"/>
  <c r="AK1046" i="52"/>
  <c r="AL1046" i="52"/>
  <c r="AM1046" i="52"/>
  <c r="AN1046" i="52"/>
  <c r="AO1046" i="52"/>
  <c r="AP1046" i="52"/>
  <c r="AQ1046" i="52"/>
  <c r="AR1046" i="52"/>
  <c r="AS1046" i="52"/>
  <c r="AT1046" i="52"/>
  <c r="AU1046" i="52"/>
  <c r="AV1046" i="52"/>
  <c r="AW1046" i="52"/>
  <c r="AX1046" i="52"/>
  <c r="AY1046" i="52"/>
  <c r="AZ1046" i="52"/>
  <c r="BA1046" i="52"/>
  <c r="BB1046" i="52"/>
  <c r="BC1046" i="52"/>
  <c r="BD1046" i="52"/>
  <c r="BE1046" i="52"/>
  <c r="BE1038" i="52" s="1"/>
  <c r="BF1046" i="52"/>
  <c r="BG1046" i="52"/>
  <c r="BH1046" i="52"/>
  <c r="BI1046" i="52"/>
  <c r="BJ1046" i="52"/>
  <c r="BK1046" i="52"/>
  <c r="AC1047" i="52"/>
  <c r="AD1047" i="52"/>
  <c r="AE1047" i="52"/>
  <c r="AH1047" i="52"/>
  <c r="AI1047" i="52"/>
  <c r="AJ1047" i="52"/>
  <c r="AK1047" i="52"/>
  <c r="AL1047" i="52"/>
  <c r="AP1047" i="52"/>
  <c r="AQ1047" i="52"/>
  <c r="AV1047" i="52"/>
  <c r="AW1047" i="52"/>
  <c r="AX1047" i="52"/>
  <c r="AY1047" i="52"/>
  <c r="AZ1047" i="52"/>
  <c r="BD1047" i="52"/>
  <c r="BE1047" i="52"/>
  <c r="BH1047" i="52"/>
  <c r="BI1047" i="52"/>
  <c r="BJ1047" i="52"/>
  <c r="BK1047" i="52"/>
  <c r="AJ1048" i="52"/>
  <c r="AK1048" i="52"/>
  <c r="AL1048" i="52"/>
  <c r="AM1048" i="52"/>
  <c r="AN1048" i="52"/>
  <c r="AO1048" i="52"/>
  <c r="AP1048" i="52"/>
  <c r="AQ1048" i="52"/>
  <c r="AV1048" i="52"/>
  <c r="AW1048" i="52"/>
  <c r="AX1048" i="52"/>
  <c r="BE1048" i="52"/>
  <c r="BH1048" i="52"/>
  <c r="BI1048" i="52"/>
  <c r="BJ1048" i="52"/>
  <c r="BK1048" i="52"/>
  <c r="AC1049" i="52"/>
  <c r="AD1049" i="52"/>
  <c r="AF1049" i="52"/>
  <c r="AG1049" i="52"/>
  <c r="AH1049" i="52"/>
  <c r="AI1049" i="52"/>
  <c r="AJ1049" i="52"/>
  <c r="AK1049" i="52"/>
  <c r="AL1049" i="52"/>
  <c r="AM1049" i="52"/>
  <c r="AN1049" i="52"/>
  <c r="AO1049" i="52"/>
  <c r="AP1049" i="52"/>
  <c r="AQ1049" i="52"/>
  <c r="AR1049" i="52"/>
  <c r="AT1049" i="52"/>
  <c r="AU1049" i="52"/>
  <c r="AV1049" i="52"/>
  <c r="AW1049" i="52"/>
  <c r="AX1049" i="52"/>
  <c r="BA1049" i="52"/>
  <c r="BB1049" i="52"/>
  <c r="BC1049" i="52"/>
  <c r="BE1049" i="52"/>
  <c r="BF1049" i="52"/>
  <c r="BG1049" i="52"/>
  <c r="BH1049" i="52"/>
  <c r="BI1049" i="52"/>
  <c r="BJ1049" i="52"/>
  <c r="BK1049" i="52"/>
  <c r="AC1050" i="52"/>
  <c r="AD1050" i="52"/>
  <c r="AE1050" i="52"/>
  <c r="AF1050" i="52"/>
  <c r="AG1050" i="52"/>
  <c r="AH1050" i="52"/>
  <c r="AI1050" i="52"/>
  <c r="AJ1050" i="52"/>
  <c r="AK1050" i="52"/>
  <c r="AL1050" i="52"/>
  <c r="AM1050" i="52"/>
  <c r="AN1050" i="52"/>
  <c r="AO1050" i="52"/>
  <c r="AP1050" i="52"/>
  <c r="AQ1050" i="52"/>
  <c r="AR1050" i="52"/>
  <c r="AT1050" i="52"/>
  <c r="AU1050" i="52"/>
  <c r="AV1050" i="52"/>
  <c r="AW1050" i="52"/>
  <c r="AX1050" i="52"/>
  <c r="BA1050" i="52"/>
  <c r="BB1050" i="52"/>
  <c r="BC1050" i="52"/>
  <c r="BD1050" i="52"/>
  <c r="BE1050" i="52"/>
  <c r="BF1050" i="52"/>
  <c r="BH1050" i="52"/>
  <c r="BI1050" i="52"/>
  <c r="BJ1050" i="52"/>
  <c r="BK1050" i="52"/>
  <c r="AC1051" i="52"/>
  <c r="AD1051" i="52"/>
  <c r="AE1051" i="52"/>
  <c r="AF1051" i="52"/>
  <c r="AG1051" i="52"/>
  <c r="AH1051" i="52"/>
  <c r="AI1051" i="52"/>
  <c r="AJ1051" i="52"/>
  <c r="AK1051" i="52"/>
  <c r="AL1051" i="52"/>
  <c r="AM1051" i="52"/>
  <c r="AN1051" i="52"/>
  <c r="AO1051" i="52"/>
  <c r="AP1051" i="52"/>
  <c r="AQ1051" i="52"/>
  <c r="AR1051" i="52"/>
  <c r="AS1051" i="52"/>
  <c r="AT1051" i="52"/>
  <c r="AU1051" i="52"/>
  <c r="AV1051" i="52"/>
  <c r="AW1051" i="52"/>
  <c r="AX1051" i="52"/>
  <c r="AZ1051" i="52"/>
  <c r="BA1051" i="52"/>
  <c r="BB1051" i="52"/>
  <c r="BC1051" i="52"/>
  <c r="BD1051" i="52"/>
  <c r="BE1051" i="52"/>
  <c r="BF1051" i="52"/>
  <c r="BG1051" i="52"/>
  <c r="BH1051" i="52"/>
  <c r="BI1051" i="52"/>
  <c r="BJ1051" i="52"/>
  <c r="BK1051" i="52"/>
  <c r="AC1052" i="52"/>
  <c r="AD1052" i="52"/>
  <c r="AG1052" i="52"/>
  <c r="AH1052" i="52"/>
  <c r="AI1052" i="52"/>
  <c r="AJ1052" i="52"/>
  <c r="AK1052" i="52"/>
  <c r="AL1052" i="52"/>
  <c r="AM1052" i="52"/>
  <c r="AN1052" i="52"/>
  <c r="AO1052" i="52"/>
  <c r="AP1052" i="52"/>
  <c r="AQ1052" i="52"/>
  <c r="AR1052" i="52"/>
  <c r="AS1052" i="52"/>
  <c r="AT1052" i="52"/>
  <c r="AU1052" i="52"/>
  <c r="AV1052" i="52"/>
  <c r="AW1052" i="52"/>
  <c r="AX1052" i="52"/>
  <c r="AY1052" i="52"/>
  <c r="AZ1052" i="52"/>
  <c r="BA1052" i="52"/>
  <c r="BB1052" i="52"/>
  <c r="BC1052" i="52"/>
  <c r="BD1052" i="52"/>
  <c r="BE1052" i="52"/>
  <c r="BF1052" i="52"/>
  <c r="BG1052" i="52"/>
  <c r="BH1052" i="52"/>
  <c r="BI1052" i="52"/>
  <c r="BJ1052" i="52"/>
  <c r="BK1052" i="52"/>
  <c r="AC1053" i="52"/>
  <c r="AD1053" i="52"/>
  <c r="AE1053" i="52"/>
  <c r="AF1053" i="52"/>
  <c r="AG1053" i="52"/>
  <c r="AJ1053" i="52"/>
  <c r="AK1053" i="52"/>
  <c r="AP1053" i="52"/>
  <c r="AQ1053" i="52"/>
  <c r="AR1053" i="52"/>
  <c r="AV1053" i="52"/>
  <c r="AW1053" i="52"/>
  <c r="AX1053" i="52"/>
  <c r="AY1053" i="52"/>
  <c r="AZ1053" i="52"/>
  <c r="BE1053" i="52"/>
  <c r="BH1053" i="52"/>
  <c r="BI1053" i="52"/>
  <c r="BJ1053" i="52"/>
  <c r="BK1053" i="52"/>
  <c r="BL1056" i="52"/>
  <c r="BM1056" i="52"/>
  <c r="BN1056" i="52"/>
  <c r="BO1056" i="52"/>
  <c r="BP1056" i="52"/>
  <c r="BP1061" i="52" s="1"/>
  <c r="BQ1056" i="52"/>
  <c r="BR1056" i="52"/>
  <c r="BS1056" i="52"/>
  <c r="BT1056" i="52"/>
  <c r="BU1056" i="52"/>
  <c r="BV1056" i="52"/>
  <c r="BW1056" i="52"/>
  <c r="BX1056" i="52"/>
  <c r="BY1056" i="52"/>
  <c r="BZ1056" i="52"/>
  <c r="CA1056" i="52"/>
  <c r="CB1056" i="52"/>
  <c r="CB1061" i="52" s="1"/>
  <c r="CC1056" i="52"/>
  <c r="CD1056" i="52"/>
  <c r="CE1056" i="52"/>
  <c r="CF1056" i="52"/>
  <c r="CG1056" i="52"/>
  <c r="CH1056" i="52"/>
  <c r="CI1056" i="52"/>
  <c r="CJ1056" i="52"/>
  <c r="CK1056" i="52"/>
  <c r="CK1061" i="52" s="1"/>
  <c r="BL1057" i="52"/>
  <c r="BM1057" i="52"/>
  <c r="BN1057" i="52"/>
  <c r="BO1057" i="52"/>
  <c r="BP1057" i="52"/>
  <c r="BQ1057" i="52"/>
  <c r="BR1057" i="52"/>
  <c r="BS1057" i="52"/>
  <c r="BT1057" i="52"/>
  <c r="BU1057" i="52"/>
  <c r="BV1057" i="52"/>
  <c r="BW1057" i="52"/>
  <c r="BX1057" i="52"/>
  <c r="BY1057" i="52"/>
  <c r="BZ1057" i="52"/>
  <c r="BZ1061" i="52" s="1"/>
  <c r="CA1057" i="52"/>
  <c r="CB1057" i="52"/>
  <c r="CC1057" i="52"/>
  <c r="CD1057" i="52"/>
  <c r="CE1057" i="52"/>
  <c r="CF1057" i="52"/>
  <c r="CG1057" i="52"/>
  <c r="CH1057" i="52"/>
  <c r="CI1057" i="52"/>
  <c r="CJ1057" i="52"/>
  <c r="CK1057" i="52"/>
  <c r="BL1058" i="52"/>
  <c r="BM1058" i="52"/>
  <c r="BN1058" i="52"/>
  <c r="BO1058" i="52"/>
  <c r="BP1058" i="52"/>
  <c r="BQ1058" i="52"/>
  <c r="BR1058" i="52"/>
  <c r="BS1058" i="52"/>
  <c r="BT1058" i="52"/>
  <c r="BU1058" i="52"/>
  <c r="BV1058" i="52"/>
  <c r="BW1058" i="52"/>
  <c r="BX1058" i="52"/>
  <c r="BY1058" i="52"/>
  <c r="BZ1058" i="52"/>
  <c r="CA1058" i="52"/>
  <c r="CB1058" i="52"/>
  <c r="CC1058" i="52"/>
  <c r="CD1058" i="52"/>
  <c r="CD1061" i="52" s="1"/>
  <c r="CE1058" i="52"/>
  <c r="CF1058" i="52"/>
  <c r="CG1058" i="52"/>
  <c r="CG1060" i="52" s="1"/>
  <c r="CH1058" i="52"/>
  <c r="CI1058" i="52"/>
  <c r="CJ1058" i="52"/>
  <c r="CK1058" i="52"/>
  <c r="BL1059" i="52"/>
  <c r="BM1059" i="52"/>
  <c r="BN1059" i="52"/>
  <c r="BO1059" i="52"/>
  <c r="BP1059" i="52"/>
  <c r="BQ1059" i="52"/>
  <c r="BR1059" i="52"/>
  <c r="BR1060" i="52" s="1"/>
  <c r="BS1059" i="52"/>
  <c r="BS1060" i="52" s="1"/>
  <c r="BS1062" i="52" s="1"/>
  <c r="BT1059" i="52"/>
  <c r="BU1059" i="52"/>
  <c r="BV1059" i="52"/>
  <c r="BW1059" i="52"/>
  <c r="BX1059" i="52"/>
  <c r="BY1059" i="52"/>
  <c r="BZ1059" i="52"/>
  <c r="CA1059" i="52"/>
  <c r="CB1059" i="52"/>
  <c r="CC1059" i="52"/>
  <c r="CC1060" i="52" s="1"/>
  <c r="CD1059" i="52"/>
  <c r="CD1060" i="52" s="1"/>
  <c r="CD1062" i="52" s="1"/>
  <c r="CE1059" i="52"/>
  <c r="CE1060" i="52" s="1"/>
  <c r="CF1059" i="52"/>
  <c r="CG1059" i="52"/>
  <c r="CH1059" i="52"/>
  <c r="CI1059" i="52"/>
  <c r="CJ1059" i="52"/>
  <c r="CK1059" i="52"/>
  <c r="CK1060" i="52" s="1"/>
  <c r="CK1062" i="52" s="1"/>
  <c r="BO1060" i="52"/>
  <c r="BO1062" i="52" s="1"/>
  <c r="BQ1060" i="52"/>
  <c r="BT1060" i="52"/>
  <c r="BU1060" i="52"/>
  <c r="BU1062" i="52" s="1"/>
  <c r="BV1060" i="52"/>
  <c r="CA1060" i="52"/>
  <c r="CA1062" i="52" s="1"/>
  <c r="CB1060" i="52"/>
  <c r="CB1062" i="52" s="1"/>
  <c r="CF1060" i="52"/>
  <c r="CF1062" i="52" s="1"/>
  <c r="CH1060" i="52"/>
  <c r="CH1062" i="52" s="1"/>
  <c r="BO1061" i="52"/>
  <c r="BR1061" i="52"/>
  <c r="BS1061" i="52"/>
  <c r="BT1061" i="52"/>
  <c r="BU1061" i="52"/>
  <c r="BV1061" i="52"/>
  <c r="BX1061" i="52"/>
  <c r="CA1061" i="52"/>
  <c r="CE1061" i="52"/>
  <c r="CF1061" i="52"/>
  <c r="CH1061" i="52"/>
  <c r="BR1062" i="52"/>
  <c r="BL1063" i="52"/>
  <c r="BL1068" i="52" s="1"/>
  <c r="BM1063" i="52"/>
  <c r="BN1063" i="52"/>
  <c r="BO1063" i="52"/>
  <c r="BP1063" i="52"/>
  <c r="BQ1063" i="52"/>
  <c r="BQ1068" i="52" s="1"/>
  <c r="BR1063" i="52"/>
  <c r="BR1068" i="52" s="1"/>
  <c r="BS1063" i="52"/>
  <c r="BT1063" i="52"/>
  <c r="BU1063" i="52"/>
  <c r="BV1063" i="52"/>
  <c r="BW1063" i="52"/>
  <c r="BX1063" i="52"/>
  <c r="BY1063" i="52"/>
  <c r="BZ1063" i="52"/>
  <c r="CA1063" i="52"/>
  <c r="CB1063" i="52"/>
  <c r="CB1068" i="52" s="1"/>
  <c r="CC1063" i="52"/>
  <c r="CD1063" i="52"/>
  <c r="CD1068" i="52" s="1"/>
  <c r="CE1063" i="52"/>
  <c r="CF1063" i="52"/>
  <c r="CG1063" i="52"/>
  <c r="CH1063" i="52"/>
  <c r="CI1063" i="52"/>
  <c r="CJ1063" i="52"/>
  <c r="CK1063" i="52"/>
  <c r="BL1064" i="52"/>
  <c r="BM1064" i="52"/>
  <c r="BN1064" i="52"/>
  <c r="BO1064" i="52"/>
  <c r="BP1064" i="52"/>
  <c r="BQ1064" i="52"/>
  <c r="BR1064" i="52"/>
  <c r="BS1064" i="52"/>
  <c r="BT1064" i="52"/>
  <c r="BU1064" i="52"/>
  <c r="BU1068" i="52" s="1"/>
  <c r="BV1064" i="52"/>
  <c r="BV1068" i="52" s="1"/>
  <c r="BW1064" i="52"/>
  <c r="BX1064" i="52"/>
  <c r="BY1064" i="52"/>
  <c r="BZ1064" i="52"/>
  <c r="BZ1067" i="52" s="1"/>
  <c r="CA1064" i="52"/>
  <c r="CA1068" i="52" s="1"/>
  <c r="CB1064" i="52"/>
  <c r="CC1064" i="52"/>
  <c r="CD1064" i="52"/>
  <c r="CE1064" i="52"/>
  <c r="CF1064" i="52"/>
  <c r="CG1064" i="52"/>
  <c r="CG1068" i="52" s="1"/>
  <c r="CH1064" i="52"/>
  <c r="CH1067" i="52" s="1"/>
  <c r="CH1069" i="52" s="1"/>
  <c r="CI1064" i="52"/>
  <c r="CJ1064" i="52"/>
  <c r="CK1064" i="52"/>
  <c r="BL1065" i="52"/>
  <c r="BM1065" i="52"/>
  <c r="BN1065" i="52"/>
  <c r="BO1065" i="52"/>
  <c r="BP1065" i="52"/>
  <c r="BQ1065" i="52"/>
  <c r="BR1065" i="52"/>
  <c r="BS1065" i="52"/>
  <c r="BS1068" i="52" s="1"/>
  <c r="BT1065" i="52"/>
  <c r="BU1065" i="52"/>
  <c r="BV1065" i="52"/>
  <c r="BW1065" i="52"/>
  <c r="BX1065" i="52"/>
  <c r="BY1065" i="52"/>
  <c r="BY1068" i="52" s="1"/>
  <c r="BZ1065" i="52"/>
  <c r="CA1065" i="52"/>
  <c r="CB1065" i="52"/>
  <c r="CC1065" i="52"/>
  <c r="CD1065" i="52"/>
  <c r="CE1065" i="52"/>
  <c r="CE1068" i="52" s="1"/>
  <c r="CF1065" i="52"/>
  <c r="CF1068" i="52" s="1"/>
  <c r="CG1065" i="52"/>
  <c r="CH1065" i="52"/>
  <c r="CI1065" i="52"/>
  <c r="CJ1065" i="52"/>
  <c r="CK1065" i="52"/>
  <c r="BL1066" i="52"/>
  <c r="BM1066" i="52"/>
  <c r="BN1066" i="52"/>
  <c r="BO1066" i="52"/>
  <c r="BP1066" i="52"/>
  <c r="BQ1066" i="52"/>
  <c r="BR1066" i="52"/>
  <c r="BR1067" i="52" s="1"/>
  <c r="BR1069" i="52" s="1"/>
  <c r="BS1066" i="52"/>
  <c r="BT1066" i="52"/>
  <c r="BU1066" i="52"/>
  <c r="BV1066" i="52"/>
  <c r="BW1066" i="52"/>
  <c r="BW1067" i="52" s="1"/>
  <c r="BW1069" i="52" s="1"/>
  <c r="BX1066" i="52"/>
  <c r="BY1066" i="52"/>
  <c r="BZ1066" i="52"/>
  <c r="CA1066" i="52"/>
  <c r="CB1066" i="52"/>
  <c r="CC1066" i="52"/>
  <c r="CD1066" i="52"/>
  <c r="CD1067" i="52" s="1"/>
  <c r="CD1069" i="52" s="1"/>
  <c r="CE1066" i="52"/>
  <c r="CF1066" i="52"/>
  <c r="CG1066" i="52"/>
  <c r="CH1066" i="52"/>
  <c r="CI1066" i="52"/>
  <c r="CI1067" i="52" s="1"/>
  <c r="CI1069" i="52" s="1"/>
  <c r="CJ1066" i="52"/>
  <c r="CK1066" i="52"/>
  <c r="BU1067" i="52"/>
  <c r="BU1069" i="52" s="1"/>
  <c r="CG1067" i="52"/>
  <c r="CG1069" i="52" s="1"/>
  <c r="BW1068" i="52"/>
  <c r="BZ1068" i="52"/>
  <c r="CH1068" i="52"/>
  <c r="CI1068" i="52"/>
  <c r="BL1070" i="52"/>
  <c r="BM1070" i="52"/>
  <c r="BM1075" i="52" s="1"/>
  <c r="BN1070" i="52"/>
  <c r="BO1070" i="52"/>
  <c r="BP1070" i="52"/>
  <c r="BQ1070" i="52"/>
  <c r="BR1070" i="52"/>
  <c r="BS1070" i="52"/>
  <c r="BS1075" i="52" s="1"/>
  <c r="BT1070" i="52"/>
  <c r="BT1075" i="52" s="1"/>
  <c r="BU1070" i="52"/>
  <c r="BV1070" i="52"/>
  <c r="BW1070" i="52"/>
  <c r="BX1070" i="52"/>
  <c r="BY1070" i="52"/>
  <c r="BY1075" i="52" s="1"/>
  <c r="BZ1070" i="52"/>
  <c r="CA1070" i="52"/>
  <c r="CB1070" i="52"/>
  <c r="CC1070" i="52"/>
  <c r="CD1070" i="52"/>
  <c r="CE1070" i="52"/>
  <c r="CE1075" i="52" s="1"/>
  <c r="CF1070" i="52"/>
  <c r="CG1070" i="52"/>
  <c r="CH1070" i="52"/>
  <c r="CI1070" i="52"/>
  <c r="CJ1070" i="52"/>
  <c r="CK1070" i="52"/>
  <c r="CK1075" i="52" s="1"/>
  <c r="BL1071" i="52"/>
  <c r="BM1071" i="52"/>
  <c r="BN1071" i="52"/>
  <c r="BN1075" i="52" s="1"/>
  <c r="BO1071" i="52"/>
  <c r="BP1071" i="52"/>
  <c r="BQ1071" i="52"/>
  <c r="BR1071" i="52"/>
  <c r="BS1071" i="52"/>
  <c r="BT1071" i="52"/>
  <c r="BU1071" i="52"/>
  <c r="BV1071" i="52"/>
  <c r="BW1071" i="52"/>
  <c r="BX1071" i="52"/>
  <c r="BY1071" i="52"/>
  <c r="BZ1071" i="52"/>
  <c r="BZ1075" i="52" s="1"/>
  <c r="CA1071" i="52"/>
  <c r="CB1071" i="52"/>
  <c r="CC1071" i="52"/>
  <c r="CD1071" i="52"/>
  <c r="CE1071" i="52"/>
  <c r="CF1071" i="52"/>
  <c r="CG1071" i="52"/>
  <c r="CH1071" i="52"/>
  <c r="CI1071" i="52"/>
  <c r="CJ1071" i="52"/>
  <c r="CK1071" i="52"/>
  <c r="BL1072" i="52"/>
  <c r="BM1072" i="52"/>
  <c r="BN1072" i="52"/>
  <c r="BO1072" i="52"/>
  <c r="BP1072" i="52"/>
  <c r="BQ1072" i="52"/>
  <c r="BR1072" i="52"/>
  <c r="BS1072" i="52"/>
  <c r="BT1072" i="52"/>
  <c r="BU1072" i="52"/>
  <c r="BV1072" i="52"/>
  <c r="BW1072" i="52"/>
  <c r="BX1072" i="52"/>
  <c r="BX1075" i="52" s="1"/>
  <c r="BY1072" i="52"/>
  <c r="BZ1072" i="52"/>
  <c r="CA1072" i="52"/>
  <c r="CB1072" i="52"/>
  <c r="CC1072" i="52"/>
  <c r="CD1072" i="52"/>
  <c r="CE1072" i="52"/>
  <c r="CF1072" i="52"/>
  <c r="CG1072" i="52"/>
  <c r="CH1072" i="52"/>
  <c r="CI1072" i="52"/>
  <c r="CJ1072" i="52"/>
  <c r="CK1072" i="52"/>
  <c r="BL1073" i="52"/>
  <c r="BM1073" i="52"/>
  <c r="BN1073" i="52"/>
  <c r="BO1073" i="52"/>
  <c r="BP1073" i="52"/>
  <c r="BQ1073" i="52"/>
  <c r="BR1073" i="52"/>
  <c r="BS1073" i="52"/>
  <c r="BS1074" i="52" s="1"/>
  <c r="BS1076" i="52" s="1"/>
  <c r="BT1073" i="52"/>
  <c r="BU1073" i="52"/>
  <c r="BV1073" i="52"/>
  <c r="BV1074" i="52" s="1"/>
  <c r="BV1076" i="52" s="1"/>
  <c r="BW1073" i="52"/>
  <c r="BX1073" i="52"/>
  <c r="BY1073" i="52"/>
  <c r="BZ1073" i="52"/>
  <c r="CA1073" i="52"/>
  <c r="CB1073" i="52"/>
  <c r="CC1073" i="52"/>
  <c r="CC1074" i="52" s="1"/>
  <c r="CD1073" i="52"/>
  <c r="CE1073" i="52"/>
  <c r="CE1074" i="52" s="1"/>
  <c r="CE1076" i="52" s="1"/>
  <c r="CF1073" i="52"/>
  <c r="CG1073" i="52"/>
  <c r="CH1073" i="52"/>
  <c r="CH1074" i="52" s="1"/>
  <c r="CH1076" i="52" s="1"/>
  <c r="CI1073" i="52"/>
  <c r="CJ1073" i="52"/>
  <c r="CK1073" i="52"/>
  <c r="BQ1074" i="52"/>
  <c r="BT1074" i="52"/>
  <c r="BW1074" i="52"/>
  <c r="BW1076" i="52" s="1"/>
  <c r="BV1075" i="52"/>
  <c r="BW1075" i="52"/>
  <c r="CA1075" i="52"/>
  <c r="CD1075" i="52"/>
  <c r="CH1075" i="52"/>
  <c r="BT1076" i="52"/>
  <c r="BL1077" i="52"/>
  <c r="BM1077" i="52"/>
  <c r="BN1077" i="52"/>
  <c r="BO1077" i="52"/>
  <c r="BP1077" i="52"/>
  <c r="BQ1077" i="52"/>
  <c r="BR1077" i="52"/>
  <c r="BS1077" i="52"/>
  <c r="BT1077" i="52"/>
  <c r="BU1077" i="52"/>
  <c r="BV1077" i="52"/>
  <c r="BW1077" i="52"/>
  <c r="BX1077" i="52"/>
  <c r="BY1077" i="52"/>
  <c r="BZ1077" i="52"/>
  <c r="CA1077" i="52"/>
  <c r="CB1077" i="52"/>
  <c r="CC1077" i="52"/>
  <c r="CD1077" i="52"/>
  <c r="CE1077" i="52"/>
  <c r="CF1077" i="52"/>
  <c r="CG1077" i="52"/>
  <c r="CH1077" i="52"/>
  <c r="CH1082" i="52" s="1"/>
  <c r="CI1077" i="52"/>
  <c r="CJ1077" i="52"/>
  <c r="CK1077" i="52"/>
  <c r="BL1078" i="52"/>
  <c r="BM1078" i="52"/>
  <c r="BN1078" i="52"/>
  <c r="BO1078" i="52"/>
  <c r="BP1078" i="52"/>
  <c r="BQ1078" i="52"/>
  <c r="BR1078" i="52"/>
  <c r="BS1078" i="52"/>
  <c r="BT1078" i="52"/>
  <c r="BU1078" i="52"/>
  <c r="BV1078" i="52"/>
  <c r="BW1078" i="52"/>
  <c r="BX1078" i="52"/>
  <c r="BY1078" i="52"/>
  <c r="BZ1078" i="52"/>
  <c r="CA1078" i="52"/>
  <c r="CA1082" i="52" s="1"/>
  <c r="CB1078" i="52"/>
  <c r="CC1078" i="52"/>
  <c r="CD1078" i="52"/>
  <c r="CE1078" i="52"/>
  <c r="CE1082" i="52" s="1"/>
  <c r="CF1078" i="52"/>
  <c r="CG1078" i="52"/>
  <c r="CH1078" i="52"/>
  <c r="CI1078" i="52"/>
  <c r="CJ1078" i="52"/>
  <c r="CK1078" i="52"/>
  <c r="BL1079" i="52"/>
  <c r="BM1079" i="52"/>
  <c r="BN1079" i="52"/>
  <c r="BO1079" i="52"/>
  <c r="BP1079" i="52"/>
  <c r="BQ1079" i="52"/>
  <c r="BR1079" i="52"/>
  <c r="BS1079" i="52"/>
  <c r="BT1079" i="52"/>
  <c r="BU1079" i="52"/>
  <c r="BV1079" i="52"/>
  <c r="BW1079" i="52"/>
  <c r="BX1079" i="52"/>
  <c r="BY1079" i="52"/>
  <c r="BZ1079" i="52"/>
  <c r="CA1079" i="52"/>
  <c r="CB1079" i="52"/>
  <c r="CC1079" i="52"/>
  <c r="CD1079" i="52"/>
  <c r="CE1079" i="52"/>
  <c r="CF1079" i="52"/>
  <c r="CG1079" i="52"/>
  <c r="CH1079" i="52"/>
  <c r="CI1079" i="52"/>
  <c r="CJ1079" i="52"/>
  <c r="CJ1082" i="52" s="1"/>
  <c r="CK1079" i="52"/>
  <c r="BL1080" i="52"/>
  <c r="BM1080" i="52"/>
  <c r="BN1080" i="52"/>
  <c r="BO1080" i="52"/>
  <c r="BO1081" i="52" s="1"/>
  <c r="BO1083" i="52" s="1"/>
  <c r="BP1080" i="52"/>
  <c r="BP1081" i="52" s="1"/>
  <c r="BQ1080" i="52"/>
  <c r="BR1080" i="52"/>
  <c r="BS1080" i="52"/>
  <c r="BT1080" i="52"/>
  <c r="BU1080" i="52"/>
  <c r="BV1080" i="52"/>
  <c r="BW1080" i="52"/>
  <c r="BX1080" i="52"/>
  <c r="BX1081" i="52" s="1"/>
  <c r="BY1080" i="52"/>
  <c r="BZ1080" i="52"/>
  <c r="CA1080" i="52"/>
  <c r="CA1081" i="52" s="1"/>
  <c r="CA1083" i="52" s="1"/>
  <c r="CB1080" i="52"/>
  <c r="CB1081" i="52" s="1"/>
  <c r="CC1080" i="52"/>
  <c r="CD1080" i="52"/>
  <c r="CE1080" i="52"/>
  <c r="CF1080" i="52"/>
  <c r="CG1080" i="52"/>
  <c r="CH1080" i="52"/>
  <c r="CI1080" i="52"/>
  <c r="CI1081" i="52" s="1"/>
  <c r="CJ1080" i="52"/>
  <c r="CJ1081" i="52" s="1"/>
  <c r="CK1080" i="52"/>
  <c r="BL1081" i="52"/>
  <c r="BM1081" i="52"/>
  <c r="BM1083" i="52" s="1"/>
  <c r="BN1081" i="52"/>
  <c r="BN1083" i="52" s="1"/>
  <c r="BW1081" i="52"/>
  <c r="BY1081" i="52"/>
  <c r="BY1083" i="52" s="1"/>
  <c r="BZ1081" i="52"/>
  <c r="BZ1083" i="52" s="1"/>
  <c r="CK1081" i="52"/>
  <c r="BL1082" i="52"/>
  <c r="BM1082" i="52"/>
  <c r="BN1082" i="52"/>
  <c r="BO1082" i="52"/>
  <c r="BW1082" i="52"/>
  <c r="BX1082" i="52"/>
  <c r="BX1083" i="52" s="1"/>
  <c r="BY1082" i="52"/>
  <c r="BZ1082" i="52"/>
  <c r="CI1082" i="52"/>
  <c r="CK1082" i="52"/>
  <c r="CI1083" i="52"/>
  <c r="CJ1083" i="52"/>
  <c r="CK1083" i="52"/>
  <c r="BL1084" i="52"/>
  <c r="BM1084" i="52"/>
  <c r="BN1084" i="52"/>
  <c r="BO1084" i="52"/>
  <c r="BP1084" i="52"/>
  <c r="BQ1084" i="52"/>
  <c r="BR1084" i="52"/>
  <c r="BR1089" i="52" s="1"/>
  <c r="BS1084" i="52"/>
  <c r="BT1084" i="52"/>
  <c r="BU1084" i="52"/>
  <c r="BV1084" i="52"/>
  <c r="BW1084" i="52"/>
  <c r="BX1084" i="52"/>
  <c r="BX1089" i="52" s="1"/>
  <c r="BY1084" i="52"/>
  <c r="BZ1084" i="52"/>
  <c r="CA1084" i="52"/>
  <c r="CB1084" i="52"/>
  <c r="CC1084" i="52"/>
  <c r="CD1084" i="52"/>
  <c r="CE1084" i="52"/>
  <c r="CF1084" i="52"/>
  <c r="CG1084" i="52"/>
  <c r="CH1084" i="52"/>
  <c r="CH1089" i="52" s="1"/>
  <c r="CI1084" i="52"/>
  <c r="CI1089" i="52" s="1"/>
  <c r="CJ1084" i="52"/>
  <c r="CJ1089" i="52" s="1"/>
  <c r="CK1084" i="52"/>
  <c r="BL1085" i="52"/>
  <c r="BM1085" i="52"/>
  <c r="BN1085" i="52"/>
  <c r="BO1085" i="52"/>
  <c r="BP1085" i="52"/>
  <c r="BQ1085" i="52"/>
  <c r="BR1085" i="52"/>
  <c r="BS1085" i="52"/>
  <c r="BT1085" i="52"/>
  <c r="BT1089" i="52" s="1"/>
  <c r="BU1085" i="52"/>
  <c r="BV1085" i="52"/>
  <c r="BW1085" i="52"/>
  <c r="BX1085" i="52"/>
  <c r="BY1085" i="52"/>
  <c r="BZ1085" i="52"/>
  <c r="CA1085" i="52"/>
  <c r="CA1089" i="52" s="1"/>
  <c r="CB1085" i="52"/>
  <c r="CC1085" i="52"/>
  <c r="CD1085" i="52"/>
  <c r="CE1085" i="52"/>
  <c r="CF1085" i="52"/>
  <c r="CG1085" i="52"/>
  <c r="CH1085" i="52"/>
  <c r="CI1085" i="52"/>
  <c r="CJ1085" i="52"/>
  <c r="CK1085" i="52"/>
  <c r="BL1086" i="52"/>
  <c r="BM1086" i="52"/>
  <c r="BN1086" i="52"/>
  <c r="BN1088" i="52" s="1"/>
  <c r="BO1086" i="52"/>
  <c r="BP1086" i="52"/>
  <c r="BQ1086" i="52"/>
  <c r="BR1086" i="52"/>
  <c r="BS1086" i="52"/>
  <c r="BT1086" i="52"/>
  <c r="BU1086" i="52"/>
  <c r="BV1086" i="52"/>
  <c r="BW1086" i="52"/>
  <c r="BX1086" i="52"/>
  <c r="BY1086" i="52"/>
  <c r="BY1089" i="52" s="1"/>
  <c r="BY1090" i="52" s="1"/>
  <c r="BZ1086" i="52"/>
  <c r="CA1086" i="52"/>
  <c r="CB1086" i="52"/>
  <c r="CC1086" i="52"/>
  <c r="CD1086" i="52"/>
  <c r="CE1086" i="52"/>
  <c r="CF1086" i="52"/>
  <c r="CG1086" i="52"/>
  <c r="CH1086" i="52"/>
  <c r="CI1086" i="52"/>
  <c r="CJ1086" i="52"/>
  <c r="CK1086" i="52"/>
  <c r="CK1089" i="52" s="1"/>
  <c r="BL1087" i="52"/>
  <c r="BL1088" i="52" s="1"/>
  <c r="BL1090" i="52" s="1"/>
  <c r="BM1087" i="52"/>
  <c r="BN1087" i="52"/>
  <c r="BO1087" i="52"/>
  <c r="BP1087" i="52"/>
  <c r="BQ1087" i="52"/>
  <c r="BQ1088" i="52" s="1"/>
  <c r="BR1087" i="52"/>
  <c r="BS1087" i="52"/>
  <c r="BT1087" i="52"/>
  <c r="BU1087" i="52"/>
  <c r="BV1087" i="52"/>
  <c r="BW1087" i="52"/>
  <c r="BX1087" i="52"/>
  <c r="BX1088" i="52" s="1"/>
  <c r="BX1090" i="52" s="1"/>
  <c r="BY1087" i="52"/>
  <c r="BY1088" i="52" s="1"/>
  <c r="BZ1087" i="52"/>
  <c r="CA1087" i="52"/>
  <c r="CA1088" i="52" s="1"/>
  <c r="CB1087" i="52"/>
  <c r="CB1088" i="52" s="1"/>
  <c r="CC1087" i="52"/>
  <c r="CC1088" i="52" s="1"/>
  <c r="CD1087" i="52"/>
  <c r="CE1087" i="52"/>
  <c r="CF1087" i="52"/>
  <c r="CG1087" i="52"/>
  <c r="CH1087" i="52"/>
  <c r="CI1087" i="52"/>
  <c r="CJ1087" i="52"/>
  <c r="CJ1088" i="52" s="1"/>
  <c r="CJ1090" i="52" s="1"/>
  <c r="CK1087" i="52"/>
  <c r="BM1088" i="52"/>
  <c r="BO1088" i="52"/>
  <c r="BO1090" i="52" s="1"/>
  <c r="BP1088" i="52"/>
  <c r="CK1088" i="52"/>
  <c r="CK1090" i="52" s="1"/>
  <c r="BL1089" i="52"/>
  <c r="BM1089" i="52"/>
  <c r="BN1089" i="52"/>
  <c r="BO1089" i="52"/>
  <c r="BL1091" i="52"/>
  <c r="BL1096" i="52" s="1"/>
  <c r="BM1091" i="52"/>
  <c r="BM1095" i="52" s="1"/>
  <c r="BN1091" i="52"/>
  <c r="BO1091" i="52"/>
  <c r="BP1091" i="52"/>
  <c r="BQ1091" i="52"/>
  <c r="BR1091" i="52"/>
  <c r="BR1096" i="52" s="1"/>
  <c r="BS1091" i="52"/>
  <c r="BT1091" i="52"/>
  <c r="BT1095" i="52" s="1"/>
  <c r="BU1091" i="52"/>
  <c r="BV1091" i="52"/>
  <c r="BW1091" i="52"/>
  <c r="BX1091" i="52"/>
  <c r="BX1096" i="52" s="1"/>
  <c r="BY1091" i="52"/>
  <c r="BY1096" i="52" s="1"/>
  <c r="BZ1091" i="52"/>
  <c r="CA1091" i="52"/>
  <c r="CB1091" i="52"/>
  <c r="CC1091" i="52"/>
  <c r="CD1091" i="52"/>
  <c r="CE1091" i="52"/>
  <c r="CF1091" i="52"/>
  <c r="CF1096" i="52" s="1"/>
  <c r="CG1091" i="52"/>
  <c r="CH1091" i="52"/>
  <c r="CH1095" i="52" s="1"/>
  <c r="CI1091" i="52"/>
  <c r="CJ1091" i="52"/>
  <c r="CK1091" i="52"/>
  <c r="CK1096" i="52" s="1"/>
  <c r="BL1092" i="52"/>
  <c r="BM1092" i="52"/>
  <c r="BN1092" i="52"/>
  <c r="BO1092" i="52"/>
  <c r="BP1092" i="52"/>
  <c r="BP1095" i="52" s="1"/>
  <c r="BQ1092" i="52"/>
  <c r="BR1092" i="52"/>
  <c r="BS1092" i="52"/>
  <c r="BT1092" i="52"/>
  <c r="BU1092" i="52"/>
  <c r="BV1092" i="52"/>
  <c r="BW1092" i="52"/>
  <c r="BX1092" i="52"/>
  <c r="BY1092" i="52"/>
  <c r="BZ1092" i="52"/>
  <c r="CA1092" i="52"/>
  <c r="CB1092" i="52"/>
  <c r="CC1092" i="52"/>
  <c r="CD1092" i="52"/>
  <c r="CE1092" i="52"/>
  <c r="CF1092" i="52"/>
  <c r="CG1092" i="52"/>
  <c r="CH1092" i="52"/>
  <c r="CH1096" i="52" s="1"/>
  <c r="CH1097" i="52" s="1"/>
  <c r="CI1092" i="52"/>
  <c r="CI1096" i="52" s="1"/>
  <c r="CI1097" i="52" s="1"/>
  <c r="CJ1092" i="52"/>
  <c r="CK1092" i="52"/>
  <c r="BL1093" i="52"/>
  <c r="BM1093" i="52"/>
  <c r="BN1093" i="52"/>
  <c r="BN1096" i="52" s="1"/>
  <c r="BO1093" i="52"/>
  <c r="BP1093" i="52"/>
  <c r="BQ1093" i="52"/>
  <c r="BR1093" i="52"/>
  <c r="BS1093" i="52"/>
  <c r="BT1093" i="52"/>
  <c r="BU1093" i="52"/>
  <c r="BV1093" i="52"/>
  <c r="BW1093" i="52"/>
  <c r="BX1093" i="52"/>
  <c r="BY1093" i="52"/>
  <c r="BZ1093" i="52"/>
  <c r="BZ1096" i="52" s="1"/>
  <c r="CA1093" i="52"/>
  <c r="CB1093" i="52"/>
  <c r="CC1093" i="52"/>
  <c r="CD1093" i="52"/>
  <c r="CE1093" i="52"/>
  <c r="CF1093" i="52"/>
  <c r="CG1093" i="52"/>
  <c r="CH1093" i="52"/>
  <c r="CI1093" i="52"/>
  <c r="CJ1093" i="52"/>
  <c r="CK1093" i="52"/>
  <c r="BL1094" i="52"/>
  <c r="BL1095" i="52" s="1"/>
  <c r="BL1097" i="52" s="1"/>
  <c r="BM1094" i="52"/>
  <c r="BN1094" i="52"/>
  <c r="BO1094" i="52"/>
  <c r="BP1094" i="52"/>
  <c r="BQ1094" i="52"/>
  <c r="BR1094" i="52"/>
  <c r="BS1094" i="52"/>
  <c r="BS1095" i="52" s="1"/>
  <c r="BT1094" i="52"/>
  <c r="BU1094" i="52"/>
  <c r="BV1094" i="52"/>
  <c r="BW1094" i="52"/>
  <c r="BX1094" i="52"/>
  <c r="BY1094" i="52"/>
  <c r="BZ1094" i="52"/>
  <c r="CA1094" i="52"/>
  <c r="CB1094" i="52"/>
  <c r="CC1094" i="52"/>
  <c r="CD1094" i="52"/>
  <c r="CE1094" i="52"/>
  <c r="CE1095" i="52" s="1"/>
  <c r="CF1094" i="52"/>
  <c r="CG1094" i="52"/>
  <c r="CH1094" i="52"/>
  <c r="CI1094" i="52"/>
  <c r="CI1095" i="52" s="1"/>
  <c r="CJ1094" i="52"/>
  <c r="CJ1095" i="52" s="1"/>
  <c r="CJ1097" i="52" s="1"/>
  <c r="CK1094" i="52"/>
  <c r="BO1095" i="52"/>
  <c r="BQ1095" i="52"/>
  <c r="BX1095" i="52"/>
  <c r="BX1097" i="52" s="1"/>
  <c r="BY1095" i="52"/>
  <c r="BY1097" i="52" s="1"/>
  <c r="BZ1095" i="52"/>
  <c r="BZ1097" i="52" s="1"/>
  <c r="CA1095" i="52"/>
  <c r="CA1097" i="52" s="1"/>
  <c r="CC1095" i="52"/>
  <c r="CF1095" i="52"/>
  <c r="CF1097" i="52" s="1"/>
  <c r="CG1095" i="52"/>
  <c r="BO1096" i="52"/>
  <c r="BS1096" i="52"/>
  <c r="BT1096" i="52"/>
  <c r="BV1096" i="52"/>
  <c r="CA1096" i="52"/>
  <c r="CD1096" i="52"/>
  <c r="CE1096" i="52"/>
  <c r="CJ1096" i="52"/>
  <c r="BL1098" i="52"/>
  <c r="BM1098" i="52"/>
  <c r="BN1098" i="52"/>
  <c r="BO1098" i="52"/>
  <c r="BP1098" i="52"/>
  <c r="BQ1098" i="52"/>
  <c r="BR1098" i="52"/>
  <c r="BS1098" i="52"/>
  <c r="BT1098" i="52"/>
  <c r="BU1098" i="52"/>
  <c r="BV1098" i="52"/>
  <c r="BW1098" i="52"/>
  <c r="BX1098" i="52"/>
  <c r="BY1098" i="52"/>
  <c r="BZ1098" i="52"/>
  <c r="CA1098" i="52"/>
  <c r="CB1098" i="52"/>
  <c r="CC1098" i="52"/>
  <c r="CD1098" i="52"/>
  <c r="CE1098" i="52"/>
  <c r="CF1098" i="52"/>
  <c r="CG1098" i="52"/>
  <c r="CH1098" i="52"/>
  <c r="CI1098" i="52"/>
  <c r="CJ1098" i="52"/>
  <c r="CJ1102" i="52" s="1"/>
  <c r="CK1098" i="52"/>
  <c r="CK1103" i="52" s="1"/>
  <c r="BL1099" i="52"/>
  <c r="BM1099" i="52"/>
  <c r="BN1099" i="52"/>
  <c r="BO1099" i="52"/>
  <c r="BP1099" i="52"/>
  <c r="BQ1099" i="52"/>
  <c r="BR1099" i="52"/>
  <c r="BS1099" i="52"/>
  <c r="BT1099" i="52"/>
  <c r="BU1099" i="52"/>
  <c r="BV1099" i="52"/>
  <c r="BV1103" i="52" s="1"/>
  <c r="BW1099" i="52"/>
  <c r="BX1099" i="52"/>
  <c r="BY1099" i="52"/>
  <c r="BZ1099" i="52"/>
  <c r="BZ1103" i="52" s="1"/>
  <c r="CA1099" i="52"/>
  <c r="CB1099" i="52"/>
  <c r="CC1099" i="52"/>
  <c r="CD1099" i="52"/>
  <c r="CE1099" i="52"/>
  <c r="CF1099" i="52"/>
  <c r="CG1099" i="52"/>
  <c r="CH1099" i="52"/>
  <c r="CH1103" i="52" s="1"/>
  <c r="CI1099" i="52"/>
  <c r="CJ1099" i="52"/>
  <c r="CK1099" i="52"/>
  <c r="BL1100" i="52"/>
  <c r="BM1100" i="52"/>
  <c r="BN1100" i="52"/>
  <c r="BO1100" i="52"/>
  <c r="BP1100" i="52"/>
  <c r="BQ1100" i="52"/>
  <c r="BR1100" i="52"/>
  <c r="BS1100" i="52"/>
  <c r="BT1100" i="52"/>
  <c r="BT1102" i="52" s="1"/>
  <c r="BU1100" i="52"/>
  <c r="BV1100" i="52"/>
  <c r="BW1100" i="52"/>
  <c r="BX1100" i="52"/>
  <c r="BY1100" i="52"/>
  <c r="BZ1100" i="52"/>
  <c r="CA1100" i="52"/>
  <c r="CB1100" i="52"/>
  <c r="CB1102" i="52" s="1"/>
  <c r="CC1100" i="52"/>
  <c r="CD1100" i="52"/>
  <c r="CE1100" i="52"/>
  <c r="CE1103" i="52" s="1"/>
  <c r="CF1100" i="52"/>
  <c r="CF1103" i="52" s="1"/>
  <c r="CG1100" i="52"/>
  <c r="CH1100" i="52"/>
  <c r="CI1100" i="52"/>
  <c r="CJ1100" i="52"/>
  <c r="CK1100" i="52"/>
  <c r="BL1101" i="52"/>
  <c r="BM1101" i="52"/>
  <c r="BN1101" i="52"/>
  <c r="BN1102" i="52" s="1"/>
  <c r="BN1104" i="52" s="1"/>
  <c r="BO1101" i="52"/>
  <c r="BP1101" i="52"/>
  <c r="BQ1101" i="52"/>
  <c r="BR1101" i="52"/>
  <c r="BR1102" i="52" s="1"/>
  <c r="BR1104" i="52" s="1"/>
  <c r="BS1101" i="52"/>
  <c r="BS1102" i="52" s="1"/>
  <c r="BT1101" i="52"/>
  <c r="BU1101" i="52"/>
  <c r="BV1101" i="52"/>
  <c r="BW1101" i="52"/>
  <c r="BX1101" i="52"/>
  <c r="BY1101" i="52"/>
  <c r="BZ1101" i="52"/>
  <c r="BZ1102" i="52" s="1"/>
  <c r="BZ1104" i="52" s="1"/>
  <c r="CA1101" i="52"/>
  <c r="CA1102" i="52" s="1"/>
  <c r="CA1104" i="52" s="1"/>
  <c r="CB1101" i="52"/>
  <c r="CC1101" i="52"/>
  <c r="CC1102" i="52" s="1"/>
  <c r="CD1101" i="52"/>
  <c r="CD1102" i="52" s="1"/>
  <c r="CD1104" i="52" s="1"/>
  <c r="CE1101" i="52"/>
  <c r="CE1102" i="52" s="1"/>
  <c r="CE1104" i="52" s="1"/>
  <c r="CF1101" i="52"/>
  <c r="CG1101" i="52"/>
  <c r="CH1101" i="52"/>
  <c r="CI1101" i="52"/>
  <c r="CJ1101" i="52"/>
  <c r="CK1101" i="52"/>
  <c r="BO1102" i="52"/>
  <c r="BO1104" i="52" s="1"/>
  <c r="BP1102" i="52"/>
  <c r="BQ1102" i="52"/>
  <c r="CH1102" i="52"/>
  <c r="CI1102" i="52"/>
  <c r="BN1103" i="52"/>
  <c r="BO1103" i="52"/>
  <c r="BR1103" i="52"/>
  <c r="CA1103" i="52"/>
  <c r="CD1103" i="52"/>
  <c r="BL1105" i="52"/>
  <c r="BM1105" i="52"/>
  <c r="BN1105" i="52"/>
  <c r="BO1105" i="52"/>
  <c r="BP1105" i="52"/>
  <c r="BQ1105" i="52"/>
  <c r="BQ1110" i="52" s="1"/>
  <c r="BR1105" i="52"/>
  <c r="BS1105" i="52"/>
  <c r="BT1105" i="52"/>
  <c r="BU1105" i="52"/>
  <c r="BV1105" i="52"/>
  <c r="BW1105" i="52"/>
  <c r="BW1109" i="52" s="1"/>
  <c r="BX1105" i="52"/>
  <c r="BY1105" i="52"/>
  <c r="BY1109" i="52" s="1"/>
  <c r="BZ1105" i="52"/>
  <c r="CA1105" i="52"/>
  <c r="CB1105" i="52"/>
  <c r="CB1110" i="52" s="1"/>
  <c r="CC1105" i="52"/>
  <c r="CC1110" i="52" s="1"/>
  <c r="CD1105" i="52"/>
  <c r="CD1110" i="52" s="1"/>
  <c r="CE1105" i="52"/>
  <c r="CF1105" i="52"/>
  <c r="CG1105" i="52"/>
  <c r="CH1105" i="52"/>
  <c r="CI1105" i="52"/>
  <c r="CJ1105" i="52"/>
  <c r="CK1105" i="52"/>
  <c r="CK1109" i="52" s="1"/>
  <c r="BL1106" i="52"/>
  <c r="BM1106" i="52"/>
  <c r="BN1106" i="52"/>
  <c r="BO1106" i="52"/>
  <c r="BO1110" i="52" s="1"/>
  <c r="BP1106" i="52"/>
  <c r="BQ1106" i="52"/>
  <c r="BR1106" i="52"/>
  <c r="BS1106" i="52"/>
  <c r="BT1106" i="52"/>
  <c r="BU1106" i="52"/>
  <c r="BU1110" i="52" s="1"/>
  <c r="BV1106" i="52"/>
  <c r="BV1110" i="52" s="1"/>
  <c r="BW1106" i="52"/>
  <c r="BX1106" i="52"/>
  <c r="BY1106" i="52"/>
  <c r="BZ1106" i="52"/>
  <c r="CA1106" i="52"/>
  <c r="CB1106" i="52"/>
  <c r="CC1106" i="52"/>
  <c r="CD1106" i="52"/>
  <c r="CE1106" i="52"/>
  <c r="CF1106" i="52"/>
  <c r="CG1106" i="52"/>
  <c r="CH1106" i="52"/>
  <c r="CH1110" i="52" s="1"/>
  <c r="CI1106" i="52"/>
  <c r="CJ1106" i="52"/>
  <c r="CK1106" i="52"/>
  <c r="BL1107" i="52"/>
  <c r="BM1107" i="52"/>
  <c r="BN1107" i="52"/>
  <c r="BO1107" i="52"/>
  <c r="BP1107" i="52"/>
  <c r="BQ1107" i="52"/>
  <c r="BR1107" i="52"/>
  <c r="BS1107" i="52"/>
  <c r="BS1110" i="52" s="1"/>
  <c r="BT1107" i="52"/>
  <c r="BT1110" i="52" s="1"/>
  <c r="BU1107" i="52"/>
  <c r="BV1107" i="52"/>
  <c r="BW1107" i="52"/>
  <c r="BX1107" i="52"/>
  <c r="BX1109" i="52" s="1"/>
  <c r="BY1107" i="52"/>
  <c r="BZ1107" i="52"/>
  <c r="CA1107" i="52"/>
  <c r="CB1107" i="52"/>
  <c r="CC1107" i="52"/>
  <c r="CD1107" i="52"/>
  <c r="CE1107" i="52"/>
  <c r="CE1110" i="52" s="1"/>
  <c r="CF1107" i="52"/>
  <c r="CF1110" i="52" s="1"/>
  <c r="CG1107" i="52"/>
  <c r="CH1107" i="52"/>
  <c r="CI1107" i="52"/>
  <c r="CJ1107" i="52"/>
  <c r="CK1107" i="52"/>
  <c r="BL1108" i="52"/>
  <c r="BM1108" i="52"/>
  <c r="BN1108" i="52"/>
  <c r="BO1108" i="52"/>
  <c r="BP1108" i="52"/>
  <c r="BQ1108" i="52"/>
  <c r="BQ1109" i="52" s="1"/>
  <c r="BQ1111" i="52" s="1"/>
  <c r="BR1108" i="52"/>
  <c r="BR1109" i="52" s="1"/>
  <c r="BS1108" i="52"/>
  <c r="BT1108" i="52"/>
  <c r="BU1108" i="52"/>
  <c r="BV1108" i="52"/>
  <c r="BW1108" i="52"/>
  <c r="BX1108" i="52"/>
  <c r="BY1108" i="52"/>
  <c r="BZ1108" i="52"/>
  <c r="CA1108" i="52"/>
  <c r="CB1108" i="52"/>
  <c r="CC1108" i="52"/>
  <c r="CC1109" i="52" s="1"/>
  <c r="CC1111" i="52" s="1"/>
  <c r="CD1108" i="52"/>
  <c r="CD1109" i="52" s="1"/>
  <c r="CE1108" i="52"/>
  <c r="CF1108" i="52"/>
  <c r="CG1108" i="52"/>
  <c r="CH1108" i="52"/>
  <c r="CH1109" i="52" s="1"/>
  <c r="CI1108" i="52"/>
  <c r="CJ1108" i="52"/>
  <c r="CK1108" i="52"/>
  <c r="BO1109" i="52"/>
  <c r="BO1111" i="52" s="1"/>
  <c r="BT1109" i="52"/>
  <c r="BT1111" i="52" s="1"/>
  <c r="BV1109" i="52"/>
  <c r="BV1111" i="52" s="1"/>
  <c r="CF1109" i="52"/>
  <c r="BR1110" i="52"/>
  <c r="BX1110" i="52"/>
  <c r="BY1110" i="52"/>
  <c r="CK1110" i="52"/>
  <c r="CD1111" i="52"/>
  <c r="CF1111" i="52"/>
  <c r="CH1111" i="52"/>
  <c r="BL1112" i="52"/>
  <c r="BM1112" i="52"/>
  <c r="BN1112" i="52"/>
  <c r="BO1112" i="52"/>
  <c r="BP1112" i="52"/>
  <c r="BQ1112" i="52"/>
  <c r="BR1112" i="52"/>
  <c r="BR1117" i="52" s="1"/>
  <c r="BS1112" i="52"/>
  <c r="BS1117" i="52" s="1"/>
  <c r="BT1112" i="52"/>
  <c r="BT1117" i="52" s="1"/>
  <c r="BU1112" i="52"/>
  <c r="BV1112" i="52"/>
  <c r="BW1112" i="52"/>
  <c r="BX1112" i="52"/>
  <c r="BX1117" i="52" s="1"/>
  <c r="BY1112" i="52"/>
  <c r="BZ1112" i="52"/>
  <c r="CA1112" i="52"/>
  <c r="CB1112" i="52"/>
  <c r="CC1112" i="52"/>
  <c r="CD1112" i="52"/>
  <c r="CE1112" i="52"/>
  <c r="CE1117" i="52" s="1"/>
  <c r="CF1112" i="52"/>
  <c r="CG1112" i="52"/>
  <c r="CH1112" i="52"/>
  <c r="CI1112" i="52"/>
  <c r="CJ1112" i="52"/>
  <c r="CK1112" i="52"/>
  <c r="BL1113" i="52"/>
  <c r="BM1113" i="52"/>
  <c r="BN1113" i="52"/>
  <c r="BO1113" i="52"/>
  <c r="BP1113" i="52"/>
  <c r="BQ1113" i="52"/>
  <c r="BR1113" i="52"/>
  <c r="BS1113" i="52"/>
  <c r="BT1113" i="52"/>
  <c r="BU1113" i="52"/>
  <c r="BV1113" i="52"/>
  <c r="BV1117" i="52" s="1"/>
  <c r="BW1113" i="52"/>
  <c r="BX1113" i="52"/>
  <c r="BY1113" i="52"/>
  <c r="BZ1113" i="52"/>
  <c r="BZ1116" i="52" s="1"/>
  <c r="CA1113" i="52"/>
  <c r="CB1113" i="52"/>
  <c r="CC1113" i="52"/>
  <c r="CD1113" i="52"/>
  <c r="CE1113" i="52"/>
  <c r="CF1113" i="52"/>
  <c r="CG1113" i="52"/>
  <c r="CH1113" i="52"/>
  <c r="CI1113" i="52"/>
  <c r="CJ1113" i="52"/>
  <c r="CK1113" i="52"/>
  <c r="BL1114" i="52"/>
  <c r="BM1114" i="52"/>
  <c r="BN1114" i="52"/>
  <c r="BO1114" i="52"/>
  <c r="BP1114" i="52"/>
  <c r="BQ1114" i="52"/>
  <c r="BR1114" i="52"/>
  <c r="BS1114" i="52"/>
  <c r="BT1114" i="52"/>
  <c r="BU1114" i="52"/>
  <c r="BV1114" i="52"/>
  <c r="BW1114" i="52"/>
  <c r="BX1114" i="52"/>
  <c r="BY1114" i="52"/>
  <c r="BZ1114" i="52"/>
  <c r="BZ1117" i="52" s="1"/>
  <c r="CA1114" i="52"/>
  <c r="CA1117" i="52" s="1"/>
  <c r="CB1114" i="52"/>
  <c r="CC1114" i="52"/>
  <c r="CD1114" i="52"/>
  <c r="CE1114" i="52"/>
  <c r="CF1114" i="52"/>
  <c r="CF1116" i="52" s="1"/>
  <c r="CG1114" i="52"/>
  <c r="CG1117" i="52" s="1"/>
  <c r="CH1114" i="52"/>
  <c r="CI1114" i="52"/>
  <c r="CJ1114" i="52"/>
  <c r="CK1114" i="52"/>
  <c r="BL1115" i="52"/>
  <c r="BM1115" i="52"/>
  <c r="BM1116" i="52" s="1"/>
  <c r="BM1118" i="52" s="1"/>
  <c r="BN1115" i="52"/>
  <c r="BO1115" i="52"/>
  <c r="BP1115" i="52"/>
  <c r="BQ1115" i="52"/>
  <c r="BR1115" i="52"/>
  <c r="BR1116" i="52" s="1"/>
  <c r="BR1118" i="52" s="1"/>
  <c r="BS1115" i="52"/>
  <c r="BT1115" i="52"/>
  <c r="BU1115" i="52"/>
  <c r="BV1115" i="52"/>
  <c r="BW1115" i="52"/>
  <c r="BW1116" i="52" s="1"/>
  <c r="BW1118" i="52" s="1"/>
  <c r="BX1115" i="52"/>
  <c r="BY1115" i="52"/>
  <c r="BY1116" i="52" s="1"/>
  <c r="BZ1115" i="52"/>
  <c r="CA1115" i="52"/>
  <c r="CB1115" i="52"/>
  <c r="CC1115" i="52"/>
  <c r="CC1116" i="52" s="1"/>
  <c r="CD1115" i="52"/>
  <c r="CD1116" i="52" s="1"/>
  <c r="CE1115" i="52"/>
  <c r="CF1115" i="52"/>
  <c r="CG1115" i="52"/>
  <c r="CH1115" i="52"/>
  <c r="CI1115" i="52"/>
  <c r="CJ1115" i="52"/>
  <c r="CK1115" i="52"/>
  <c r="BP1116" i="52"/>
  <c r="BQ1116" i="52"/>
  <c r="BT1116" i="52"/>
  <c r="BT1118" i="52" s="1"/>
  <c r="BU1116" i="52"/>
  <c r="BU1118" i="52" s="1"/>
  <c r="BV1116" i="52"/>
  <c r="CG1116" i="52"/>
  <c r="CG1118" i="52" s="1"/>
  <c r="CI1116" i="52"/>
  <c r="CI1118" i="52" s="1"/>
  <c r="CJ1116" i="52"/>
  <c r="CJ1118" i="52" s="1"/>
  <c r="CK1116" i="52"/>
  <c r="BL1117" i="52"/>
  <c r="BM1117" i="52"/>
  <c r="BN1117" i="52"/>
  <c r="BU1117" i="52"/>
  <c r="BW1117" i="52"/>
  <c r="CD1117" i="52"/>
  <c r="CH1117" i="52"/>
  <c r="CI1117" i="52"/>
  <c r="CJ1117" i="52"/>
  <c r="BV1118" i="52"/>
  <c r="BZ1118" i="52"/>
  <c r="BL1119" i="52"/>
  <c r="BM1119" i="52"/>
  <c r="BN1119" i="52"/>
  <c r="BO1119" i="52"/>
  <c r="BP1119" i="52"/>
  <c r="BP1124" i="52" s="1"/>
  <c r="BQ1119" i="52"/>
  <c r="BR1119" i="52"/>
  <c r="BS1119" i="52"/>
  <c r="BT1119" i="52"/>
  <c r="BU1119" i="52"/>
  <c r="BV1119" i="52"/>
  <c r="BV1124" i="52" s="1"/>
  <c r="BW1119" i="52"/>
  <c r="BX1119" i="52"/>
  <c r="BY1119" i="52"/>
  <c r="BZ1119" i="52"/>
  <c r="CA1119" i="52"/>
  <c r="CB1119" i="52"/>
  <c r="CC1119" i="52"/>
  <c r="CD1119" i="52"/>
  <c r="CD1124" i="52" s="1"/>
  <c r="CE1119" i="52"/>
  <c r="CF1119" i="52"/>
  <c r="CG1119" i="52"/>
  <c r="CH1119" i="52"/>
  <c r="CH1124" i="52" s="1"/>
  <c r="CI1119" i="52"/>
  <c r="CJ1119" i="52"/>
  <c r="CK1119" i="52"/>
  <c r="BL1120" i="52"/>
  <c r="BM1120" i="52"/>
  <c r="BN1120" i="52"/>
  <c r="BO1120" i="52"/>
  <c r="BP1120" i="52"/>
  <c r="BQ1120" i="52"/>
  <c r="BR1120" i="52"/>
  <c r="BS1120" i="52"/>
  <c r="BT1120" i="52"/>
  <c r="BU1120" i="52"/>
  <c r="BV1120" i="52"/>
  <c r="BW1120" i="52"/>
  <c r="BX1120" i="52"/>
  <c r="BY1120" i="52"/>
  <c r="BZ1120" i="52"/>
  <c r="BZ1124" i="52" s="1"/>
  <c r="CA1120" i="52"/>
  <c r="CB1120" i="52"/>
  <c r="CC1120" i="52"/>
  <c r="CD1120" i="52"/>
  <c r="CE1120" i="52"/>
  <c r="CF1120" i="52"/>
  <c r="CF1124" i="52" s="1"/>
  <c r="CG1120" i="52"/>
  <c r="CH1120" i="52"/>
  <c r="CI1120" i="52"/>
  <c r="CJ1120" i="52"/>
  <c r="CK1120" i="52"/>
  <c r="BL1121" i="52"/>
  <c r="BL1124" i="52" s="1"/>
  <c r="BM1121" i="52"/>
  <c r="BN1121" i="52"/>
  <c r="BO1121" i="52"/>
  <c r="BP1121" i="52"/>
  <c r="BQ1121" i="52"/>
  <c r="BR1121" i="52"/>
  <c r="BS1121" i="52"/>
  <c r="BT1121" i="52"/>
  <c r="BU1121" i="52"/>
  <c r="BV1121" i="52"/>
  <c r="BW1121" i="52"/>
  <c r="BX1121" i="52"/>
  <c r="BX1123" i="52" s="1"/>
  <c r="BX1125" i="52" s="1"/>
  <c r="BY1121" i="52"/>
  <c r="BZ1121" i="52"/>
  <c r="CA1121" i="52"/>
  <c r="CB1121" i="52"/>
  <c r="CC1121" i="52"/>
  <c r="CD1121" i="52"/>
  <c r="CE1121" i="52"/>
  <c r="CF1121" i="52"/>
  <c r="CG1121" i="52"/>
  <c r="CH1121" i="52"/>
  <c r="CI1121" i="52"/>
  <c r="CJ1121" i="52"/>
  <c r="CJ1124" i="52" s="1"/>
  <c r="CK1121" i="52"/>
  <c r="BL1122" i="52"/>
  <c r="BM1122" i="52"/>
  <c r="BN1122" i="52"/>
  <c r="BO1122" i="52"/>
  <c r="BO1123" i="52" s="1"/>
  <c r="BP1122" i="52"/>
  <c r="BQ1122" i="52"/>
  <c r="BR1122" i="52"/>
  <c r="BS1122" i="52"/>
  <c r="BT1122" i="52"/>
  <c r="BU1122" i="52"/>
  <c r="BV1122" i="52"/>
  <c r="BW1122" i="52"/>
  <c r="BX1122" i="52"/>
  <c r="BY1122" i="52"/>
  <c r="BZ1122" i="52"/>
  <c r="CA1122" i="52"/>
  <c r="CB1122" i="52"/>
  <c r="CC1122" i="52"/>
  <c r="CD1122" i="52"/>
  <c r="CE1122" i="52"/>
  <c r="CF1122" i="52"/>
  <c r="CG1122" i="52"/>
  <c r="CH1122" i="52"/>
  <c r="CI1122" i="52"/>
  <c r="CJ1122" i="52"/>
  <c r="CK1122" i="52"/>
  <c r="BM1123" i="52"/>
  <c r="BT1123" i="52"/>
  <c r="BV1123" i="52"/>
  <c r="BV1125" i="52" s="1"/>
  <c r="BW1123" i="52"/>
  <c r="BW1125" i="52" s="1"/>
  <c r="BY1123" i="52"/>
  <c r="BY1125" i="52" s="1"/>
  <c r="CA1123" i="52"/>
  <c r="CH1123" i="52"/>
  <c r="CH1125" i="52" s="1"/>
  <c r="CI1123" i="52"/>
  <c r="CK1123" i="52"/>
  <c r="CK1125" i="52" s="1"/>
  <c r="BM1124" i="52"/>
  <c r="BO1124" i="52"/>
  <c r="BR1124" i="52"/>
  <c r="BW1124" i="52"/>
  <c r="BX1124" i="52"/>
  <c r="BY1124" i="52"/>
  <c r="CA1124" i="52"/>
  <c r="CI1124" i="52"/>
  <c r="CK1124" i="52"/>
  <c r="BO1125" i="52"/>
  <c r="CI1125" i="52"/>
  <c r="BL1126" i="52"/>
  <c r="BM1126" i="52"/>
  <c r="BN1126" i="52"/>
  <c r="BO1126" i="52"/>
  <c r="BP1126" i="52"/>
  <c r="BQ1126" i="52"/>
  <c r="BR1126" i="52"/>
  <c r="BS1126" i="52"/>
  <c r="BT1126" i="52"/>
  <c r="BU1126" i="52"/>
  <c r="BV1126" i="52"/>
  <c r="BV1131" i="52" s="1"/>
  <c r="BW1126" i="52"/>
  <c r="BW1131" i="52" s="1"/>
  <c r="BX1126" i="52"/>
  <c r="BY1126" i="52"/>
  <c r="BZ1126" i="52"/>
  <c r="CA1126" i="52"/>
  <c r="CB1126" i="52"/>
  <c r="CC1126" i="52"/>
  <c r="CD1126" i="52"/>
  <c r="CD1131" i="52" s="1"/>
  <c r="CE1126" i="52"/>
  <c r="CF1126" i="52"/>
  <c r="CG1126" i="52"/>
  <c r="CH1126" i="52"/>
  <c r="CH1131" i="52" s="1"/>
  <c r="CI1126" i="52"/>
  <c r="CI1131" i="52" s="1"/>
  <c r="CJ1126" i="52"/>
  <c r="CK1126" i="52"/>
  <c r="BL1127" i="52"/>
  <c r="BM1127" i="52"/>
  <c r="BN1127" i="52"/>
  <c r="BO1127" i="52"/>
  <c r="BO1131" i="52" s="1"/>
  <c r="BP1127" i="52"/>
  <c r="BQ1127" i="52"/>
  <c r="BR1127" i="52"/>
  <c r="BS1127" i="52"/>
  <c r="BS1131" i="52" s="1"/>
  <c r="BT1127" i="52"/>
  <c r="BU1127" i="52"/>
  <c r="BV1127" i="52"/>
  <c r="BW1127" i="52"/>
  <c r="BX1127" i="52"/>
  <c r="BY1127" i="52"/>
  <c r="BZ1127" i="52"/>
  <c r="CA1127" i="52"/>
  <c r="CB1127" i="52"/>
  <c r="CC1127" i="52"/>
  <c r="CD1127" i="52"/>
  <c r="CE1127" i="52"/>
  <c r="CE1131" i="52" s="1"/>
  <c r="CF1127" i="52"/>
  <c r="CG1127" i="52"/>
  <c r="CH1127" i="52"/>
  <c r="CI1127" i="52"/>
  <c r="CJ1127" i="52"/>
  <c r="CK1127" i="52"/>
  <c r="BL1128" i="52"/>
  <c r="BL1131" i="52" s="1"/>
  <c r="BM1128" i="52"/>
  <c r="BM1131" i="52" s="1"/>
  <c r="BN1128" i="52"/>
  <c r="BO1128" i="52"/>
  <c r="BP1128" i="52"/>
  <c r="BQ1128" i="52"/>
  <c r="BR1128" i="52"/>
  <c r="BS1128" i="52"/>
  <c r="BT1128" i="52"/>
  <c r="BU1128" i="52"/>
  <c r="BV1128" i="52"/>
  <c r="BW1128" i="52"/>
  <c r="BX1128" i="52"/>
  <c r="BY1128" i="52"/>
  <c r="BY1130" i="52" s="1"/>
  <c r="BZ1128" i="52"/>
  <c r="BZ1131" i="52" s="1"/>
  <c r="CA1128" i="52"/>
  <c r="CB1128" i="52"/>
  <c r="CC1128" i="52"/>
  <c r="CC1130" i="52" s="1"/>
  <c r="CD1128" i="52"/>
  <c r="CE1128" i="52"/>
  <c r="CF1128" i="52"/>
  <c r="CG1128" i="52"/>
  <c r="CH1128" i="52"/>
  <c r="CI1128" i="52"/>
  <c r="CJ1128" i="52"/>
  <c r="CK1128" i="52"/>
  <c r="CK1131" i="52" s="1"/>
  <c r="BL1129" i="52"/>
  <c r="BM1129" i="52"/>
  <c r="BN1129" i="52"/>
  <c r="BN1130" i="52" s="1"/>
  <c r="BO1129" i="52"/>
  <c r="BO1130" i="52" s="1"/>
  <c r="BO1132" i="52" s="1"/>
  <c r="BP1129" i="52"/>
  <c r="BQ1129" i="52"/>
  <c r="BR1129" i="52"/>
  <c r="BS1129" i="52"/>
  <c r="BT1129" i="52"/>
  <c r="BU1129" i="52"/>
  <c r="BV1129" i="52"/>
  <c r="BV1130" i="52" s="1"/>
  <c r="BV1132" i="52" s="1"/>
  <c r="BW1129" i="52"/>
  <c r="BW1130" i="52" s="1"/>
  <c r="BW1132" i="52" s="1"/>
  <c r="BX1129" i="52"/>
  <c r="BX1130" i="52" s="1"/>
  <c r="BY1129" i="52"/>
  <c r="BZ1129" i="52"/>
  <c r="BZ1130" i="52" s="1"/>
  <c r="BZ1132" i="52" s="1"/>
  <c r="CA1129" i="52"/>
  <c r="CA1130" i="52" s="1"/>
  <c r="CB1129" i="52"/>
  <c r="CC1129" i="52"/>
  <c r="CD1129" i="52"/>
  <c r="CE1129" i="52"/>
  <c r="CF1129" i="52"/>
  <c r="CG1129" i="52"/>
  <c r="CH1129" i="52"/>
  <c r="CH1130" i="52" s="1"/>
  <c r="CH1132" i="52" s="1"/>
  <c r="CI1129" i="52"/>
  <c r="CI1130" i="52" s="1"/>
  <c r="CI1132" i="52" s="1"/>
  <c r="CJ1129" i="52"/>
  <c r="CK1129" i="52"/>
  <c r="BL1130" i="52"/>
  <c r="BL1132" i="52" s="1"/>
  <c r="BM1130" i="52"/>
  <c r="BM1132" i="52" s="1"/>
  <c r="CF1130" i="52"/>
  <c r="CJ1130" i="52"/>
  <c r="CA1131" i="52"/>
  <c r="CF1131" i="52"/>
  <c r="BL1134" i="52"/>
  <c r="BM1134" i="52"/>
  <c r="BN1134" i="52"/>
  <c r="BO1134" i="52"/>
  <c r="BP1134" i="52"/>
  <c r="BQ1134" i="52"/>
  <c r="BR1134" i="52"/>
  <c r="BR1169" i="52" s="1"/>
  <c r="BS1134" i="52"/>
  <c r="BS1169" i="52" s="1"/>
  <c r="BT1134" i="52"/>
  <c r="BU1134" i="52"/>
  <c r="BU1139" i="52" s="1"/>
  <c r="BV1134" i="52"/>
  <c r="BW1134" i="52"/>
  <c r="BX1134" i="52"/>
  <c r="BX1139" i="52" s="1"/>
  <c r="BY1134" i="52"/>
  <c r="BZ1134" i="52"/>
  <c r="CA1134" i="52"/>
  <c r="CB1134" i="52"/>
  <c r="CC1134" i="52"/>
  <c r="CD1134" i="52"/>
  <c r="CE1134" i="52"/>
  <c r="CE1169" i="52" s="1"/>
  <c r="CF1134" i="52"/>
  <c r="CG1134" i="52"/>
  <c r="CH1134" i="52"/>
  <c r="CI1134" i="52"/>
  <c r="CJ1134" i="52"/>
  <c r="CK1134" i="52"/>
  <c r="BL1135" i="52"/>
  <c r="BM1135" i="52"/>
  <c r="BN1135" i="52"/>
  <c r="BO1135" i="52"/>
  <c r="BP1135" i="52"/>
  <c r="BQ1135" i="52"/>
  <c r="BR1135" i="52"/>
  <c r="BS1135" i="52"/>
  <c r="BS1170" i="52" s="1"/>
  <c r="BT1135" i="52"/>
  <c r="BU1135" i="52"/>
  <c r="BU1170" i="52" s="1"/>
  <c r="BV1135" i="52"/>
  <c r="BW1135" i="52"/>
  <c r="BX1135" i="52"/>
  <c r="BY1135" i="52"/>
  <c r="BZ1135" i="52"/>
  <c r="CA1135" i="52"/>
  <c r="CB1135" i="52"/>
  <c r="CC1135" i="52"/>
  <c r="CD1135" i="52"/>
  <c r="CE1135" i="52"/>
  <c r="CF1135" i="52"/>
  <c r="CG1135" i="52"/>
  <c r="CH1135" i="52"/>
  <c r="CI1135" i="52"/>
  <c r="CJ1135" i="52"/>
  <c r="CK1135" i="52"/>
  <c r="BL1136" i="52"/>
  <c r="BM1136" i="52"/>
  <c r="BN1136" i="52"/>
  <c r="BN1171" i="52" s="1"/>
  <c r="BO1136" i="52"/>
  <c r="BO1139" i="52" s="1"/>
  <c r="BP1136" i="52"/>
  <c r="BQ1136" i="52"/>
  <c r="BR1136" i="52"/>
  <c r="BS1136" i="52"/>
  <c r="BS1171" i="52" s="1"/>
  <c r="BT1136" i="52"/>
  <c r="BU1136" i="52"/>
  <c r="BV1136" i="52"/>
  <c r="BW1136" i="52"/>
  <c r="BX1136" i="52"/>
  <c r="BY1136" i="52"/>
  <c r="BZ1136" i="52"/>
  <c r="BZ1139" i="52" s="1"/>
  <c r="CA1136" i="52"/>
  <c r="CA1171" i="52" s="1"/>
  <c r="CB1136" i="52"/>
  <c r="CC1136" i="52"/>
  <c r="CD1136" i="52"/>
  <c r="CD1139" i="52" s="1"/>
  <c r="CE1136" i="52"/>
  <c r="CE1171" i="52" s="1"/>
  <c r="CF1136" i="52"/>
  <c r="CG1136" i="52"/>
  <c r="CH1136" i="52"/>
  <c r="CI1136" i="52"/>
  <c r="CJ1136" i="52"/>
  <c r="CK1136" i="52"/>
  <c r="BL1137" i="52"/>
  <c r="BM1137" i="52"/>
  <c r="BN1137" i="52"/>
  <c r="BO1137" i="52"/>
  <c r="BO1172" i="52" s="1"/>
  <c r="BP1137" i="52"/>
  <c r="BP1172" i="52" s="1"/>
  <c r="BQ1137" i="52"/>
  <c r="BQ1172" i="52" s="1"/>
  <c r="BR1137" i="52"/>
  <c r="BS1137" i="52"/>
  <c r="BT1137" i="52"/>
  <c r="BU1137" i="52"/>
  <c r="BV1137" i="52"/>
  <c r="BW1137" i="52"/>
  <c r="BX1137" i="52"/>
  <c r="BY1137" i="52"/>
  <c r="BY1172" i="52" s="1"/>
  <c r="BZ1137" i="52"/>
  <c r="CA1137" i="52"/>
  <c r="CB1137" i="52"/>
  <c r="CC1137" i="52"/>
  <c r="CD1137" i="52"/>
  <c r="CE1137" i="52"/>
  <c r="CF1137" i="52"/>
  <c r="CG1137" i="52"/>
  <c r="CH1137" i="52"/>
  <c r="CI1137" i="52"/>
  <c r="CJ1137" i="52"/>
  <c r="CK1137" i="52"/>
  <c r="BN1138" i="52"/>
  <c r="BO1138" i="52"/>
  <c r="BO1140" i="52" s="1"/>
  <c r="BP1138" i="52"/>
  <c r="BQ1138" i="52"/>
  <c r="BY1138" i="52"/>
  <c r="BZ1138" i="52"/>
  <c r="BZ1140" i="52" s="1"/>
  <c r="BL1139" i="52"/>
  <c r="BM1139" i="52"/>
  <c r="BN1139" i="52"/>
  <c r="BR1139" i="52"/>
  <c r="CJ1139" i="52"/>
  <c r="BL1141" i="52"/>
  <c r="BL1146" i="52" s="1"/>
  <c r="BM1141" i="52"/>
  <c r="BM1146" i="52" s="1"/>
  <c r="BN1141" i="52"/>
  <c r="BO1141" i="52"/>
  <c r="BP1141" i="52"/>
  <c r="BQ1141" i="52"/>
  <c r="BR1141" i="52"/>
  <c r="BS1141" i="52"/>
  <c r="BT1141" i="52"/>
  <c r="BU1141" i="52"/>
  <c r="BU1145" i="52" s="1"/>
  <c r="BV1141" i="52"/>
  <c r="BW1141" i="52"/>
  <c r="BX1141" i="52"/>
  <c r="BX1145" i="52" s="1"/>
  <c r="BY1141" i="52"/>
  <c r="BZ1141" i="52"/>
  <c r="CA1141" i="52"/>
  <c r="CB1141" i="52"/>
  <c r="CC1141" i="52"/>
  <c r="CD1141" i="52"/>
  <c r="CE1141" i="52"/>
  <c r="CF1141" i="52"/>
  <c r="CG1141" i="52"/>
  <c r="CG1146" i="52" s="1"/>
  <c r="CH1141" i="52"/>
  <c r="CI1141" i="52"/>
  <c r="CJ1141" i="52"/>
  <c r="CJ1145" i="52" s="1"/>
  <c r="CK1141" i="52"/>
  <c r="BL1142" i="52"/>
  <c r="BM1142" i="52"/>
  <c r="BN1142" i="52"/>
  <c r="BO1142" i="52"/>
  <c r="BP1142" i="52"/>
  <c r="BQ1142" i="52"/>
  <c r="BR1142" i="52"/>
  <c r="BR1146" i="52" s="1"/>
  <c r="BS1142" i="52"/>
  <c r="BS1146" i="52" s="1"/>
  <c r="BT1142" i="52"/>
  <c r="BU1142" i="52"/>
  <c r="BV1142" i="52"/>
  <c r="BW1142" i="52"/>
  <c r="BX1142" i="52"/>
  <c r="BY1142" i="52"/>
  <c r="BZ1142" i="52"/>
  <c r="BZ1146" i="52" s="1"/>
  <c r="CA1142" i="52"/>
  <c r="CB1142" i="52"/>
  <c r="CC1142" i="52"/>
  <c r="CD1142" i="52"/>
  <c r="CD1146" i="52" s="1"/>
  <c r="CE1142" i="52"/>
  <c r="CF1142" i="52"/>
  <c r="CG1142" i="52"/>
  <c r="CH1142" i="52"/>
  <c r="CI1142" i="52"/>
  <c r="CI1146" i="52" s="1"/>
  <c r="CJ1142" i="52"/>
  <c r="CK1142" i="52"/>
  <c r="BL1143" i="52"/>
  <c r="BM1143" i="52"/>
  <c r="BN1143" i="52"/>
  <c r="BO1143" i="52"/>
  <c r="BP1143" i="52"/>
  <c r="BP1145" i="52" s="1"/>
  <c r="BQ1143" i="52"/>
  <c r="BQ1145" i="52" s="1"/>
  <c r="BR1143" i="52"/>
  <c r="BS1143" i="52"/>
  <c r="BT1143" i="52"/>
  <c r="BU1143" i="52"/>
  <c r="BV1143" i="52"/>
  <c r="BW1143" i="52"/>
  <c r="BX1143" i="52"/>
  <c r="BY1143" i="52"/>
  <c r="BZ1143" i="52"/>
  <c r="CA1143" i="52"/>
  <c r="CB1143" i="52"/>
  <c r="CB1145" i="52" s="1"/>
  <c r="CC1143" i="52"/>
  <c r="CD1143" i="52"/>
  <c r="CE1143" i="52"/>
  <c r="CF1143" i="52"/>
  <c r="CG1143" i="52"/>
  <c r="CH1143" i="52"/>
  <c r="CI1143" i="52"/>
  <c r="CJ1143" i="52"/>
  <c r="CK1143" i="52"/>
  <c r="BL1144" i="52"/>
  <c r="BM1144" i="52"/>
  <c r="BN1144" i="52"/>
  <c r="BO1144" i="52"/>
  <c r="BO1145" i="52" s="1"/>
  <c r="BO1147" i="52" s="1"/>
  <c r="BP1144" i="52"/>
  <c r="BQ1144" i="52"/>
  <c r="BR1144" i="52"/>
  <c r="BS1144" i="52"/>
  <c r="BT1144" i="52"/>
  <c r="BU1144" i="52"/>
  <c r="BV1144" i="52"/>
  <c r="BW1144" i="52"/>
  <c r="BX1144" i="52"/>
  <c r="BY1144" i="52"/>
  <c r="BZ1144" i="52"/>
  <c r="BZ1172" i="52" s="1"/>
  <c r="CA1144" i="52"/>
  <c r="CB1144" i="52"/>
  <c r="CC1144" i="52"/>
  <c r="CD1144" i="52"/>
  <c r="CE1144" i="52"/>
  <c r="CF1144" i="52"/>
  <c r="CG1144" i="52"/>
  <c r="CH1144" i="52"/>
  <c r="CI1144" i="52"/>
  <c r="CJ1144" i="52"/>
  <c r="CK1144" i="52"/>
  <c r="CK1145" i="52" s="1"/>
  <c r="CK1147" i="52" s="1"/>
  <c r="BL1145" i="52"/>
  <c r="BM1145" i="52"/>
  <c r="BZ1145" i="52"/>
  <c r="BZ1147" i="52" s="1"/>
  <c r="CA1145" i="52"/>
  <c r="CA1147" i="52" s="1"/>
  <c r="CC1145" i="52"/>
  <c r="CF1145" i="52"/>
  <c r="CG1145" i="52"/>
  <c r="CG1147" i="52" s="1"/>
  <c r="CI1145" i="52"/>
  <c r="CI1147" i="52" s="1"/>
  <c r="BN1146" i="52"/>
  <c r="BO1146" i="52"/>
  <c r="BU1146" i="52"/>
  <c r="BV1146" i="52"/>
  <c r="BW1146" i="52"/>
  <c r="BX1146" i="52"/>
  <c r="BX1147" i="52" s="1"/>
  <c r="CA1146" i="52"/>
  <c r="CE1146" i="52"/>
  <c r="CJ1146" i="52"/>
  <c r="CK1146" i="52"/>
  <c r="BL1147" i="52"/>
  <c r="BM1147" i="52"/>
  <c r="CJ1147" i="52"/>
  <c r="BL1148" i="52"/>
  <c r="BM1148" i="52"/>
  <c r="BN1148" i="52"/>
  <c r="BO1148" i="52"/>
  <c r="BP1148" i="52"/>
  <c r="BP1153" i="52" s="1"/>
  <c r="BQ1148" i="52"/>
  <c r="BR1148" i="52"/>
  <c r="BS1148" i="52"/>
  <c r="BT1148" i="52"/>
  <c r="BU1148" i="52"/>
  <c r="BV1148" i="52"/>
  <c r="BW1148" i="52"/>
  <c r="BX1148" i="52"/>
  <c r="BY1148" i="52"/>
  <c r="BZ1148" i="52"/>
  <c r="CA1148" i="52"/>
  <c r="CB1148" i="52"/>
  <c r="CB1153" i="52" s="1"/>
  <c r="CC1148" i="52"/>
  <c r="CC1153" i="52" s="1"/>
  <c r="CD1148" i="52"/>
  <c r="CE1148" i="52"/>
  <c r="CF1148" i="52"/>
  <c r="CG1148" i="52"/>
  <c r="CH1148" i="52"/>
  <c r="CI1148" i="52"/>
  <c r="CJ1148" i="52"/>
  <c r="CJ1169" i="52" s="1"/>
  <c r="CK1148" i="52"/>
  <c r="CK1153" i="52" s="1"/>
  <c r="BL1149" i="52"/>
  <c r="BM1149" i="52"/>
  <c r="BN1149" i="52"/>
  <c r="BO1149" i="52"/>
  <c r="BO1153" i="52" s="1"/>
  <c r="BP1149" i="52"/>
  <c r="BQ1149" i="52"/>
  <c r="BR1149" i="52"/>
  <c r="BS1149" i="52"/>
  <c r="BT1149" i="52"/>
  <c r="BU1149" i="52"/>
  <c r="BV1149" i="52"/>
  <c r="BW1149" i="52"/>
  <c r="BW1153" i="52" s="1"/>
  <c r="BX1149" i="52"/>
  <c r="BY1149" i="52"/>
  <c r="BZ1149" i="52"/>
  <c r="BZ1152" i="52" s="1"/>
  <c r="CA1149" i="52"/>
  <c r="CB1149" i="52"/>
  <c r="CC1149" i="52"/>
  <c r="CD1149" i="52"/>
  <c r="CE1149" i="52"/>
  <c r="CF1149" i="52"/>
  <c r="CG1149" i="52"/>
  <c r="CH1149" i="52"/>
  <c r="CH1152" i="52" s="1"/>
  <c r="CI1149" i="52"/>
  <c r="CI1152" i="52" s="1"/>
  <c r="CJ1149" i="52"/>
  <c r="CK1149" i="52"/>
  <c r="BL1150" i="52"/>
  <c r="BM1150" i="52"/>
  <c r="BN1150" i="52"/>
  <c r="BO1150" i="52"/>
  <c r="BP1150" i="52"/>
  <c r="BQ1150" i="52"/>
  <c r="BR1150" i="52"/>
  <c r="BR1153" i="52" s="1"/>
  <c r="BS1150" i="52"/>
  <c r="BT1150" i="52"/>
  <c r="BT1171" i="52" s="1"/>
  <c r="BU1150" i="52"/>
  <c r="BU1153" i="52" s="1"/>
  <c r="BV1150" i="52"/>
  <c r="BW1150" i="52"/>
  <c r="BX1150" i="52"/>
  <c r="BY1150" i="52"/>
  <c r="BZ1150" i="52"/>
  <c r="CA1150" i="52"/>
  <c r="CB1150" i="52"/>
  <c r="CC1150" i="52"/>
  <c r="CD1150" i="52"/>
  <c r="CE1150" i="52"/>
  <c r="CE1153" i="52" s="1"/>
  <c r="CF1150" i="52"/>
  <c r="CF1171" i="52" s="1"/>
  <c r="CG1150" i="52"/>
  <c r="CG1152" i="52" s="1"/>
  <c r="CH1150" i="52"/>
  <c r="CI1150" i="52"/>
  <c r="CJ1150" i="52"/>
  <c r="CK1150" i="52"/>
  <c r="CK1171" i="52" s="1"/>
  <c r="BL1151" i="52"/>
  <c r="BM1151" i="52"/>
  <c r="BN1151" i="52"/>
  <c r="BO1151" i="52"/>
  <c r="BP1151" i="52"/>
  <c r="BQ1151" i="52"/>
  <c r="BR1151" i="52"/>
  <c r="BR1152" i="52" s="1"/>
  <c r="BR1154" i="52" s="1"/>
  <c r="BS1151" i="52"/>
  <c r="BS1152" i="52" s="1"/>
  <c r="BS1154" i="52" s="1"/>
  <c r="BT1151" i="52"/>
  <c r="BU1151" i="52"/>
  <c r="BV1151" i="52"/>
  <c r="BW1151" i="52"/>
  <c r="BX1151" i="52"/>
  <c r="BY1151" i="52"/>
  <c r="BZ1151" i="52"/>
  <c r="CA1151" i="52"/>
  <c r="CB1151" i="52"/>
  <c r="CB1152" i="52" s="1"/>
  <c r="CB1154" i="52" s="1"/>
  <c r="CC1151" i="52"/>
  <c r="CD1151" i="52"/>
  <c r="CE1151" i="52"/>
  <c r="CE1152" i="52" s="1"/>
  <c r="CE1154" i="52" s="1"/>
  <c r="CF1151" i="52"/>
  <c r="CG1151" i="52"/>
  <c r="CH1151" i="52"/>
  <c r="CI1151" i="52"/>
  <c r="CJ1151" i="52"/>
  <c r="CK1151" i="52"/>
  <c r="BN1152" i="52"/>
  <c r="BO1152" i="52"/>
  <c r="BP1152" i="52"/>
  <c r="BP1154" i="52" s="1"/>
  <c r="BV1152" i="52"/>
  <c r="CC1152" i="52"/>
  <c r="CC1154" i="52" s="1"/>
  <c r="BS1153" i="52"/>
  <c r="BZ1153" i="52"/>
  <c r="BO1154" i="52"/>
  <c r="BL1155" i="52"/>
  <c r="BM1155" i="52"/>
  <c r="BN1155" i="52"/>
  <c r="BO1155" i="52"/>
  <c r="BP1155" i="52"/>
  <c r="BQ1155" i="52"/>
  <c r="BR1155" i="52"/>
  <c r="BS1155" i="52"/>
  <c r="BS1160" i="52" s="1"/>
  <c r="BT1155" i="52"/>
  <c r="BU1155" i="52"/>
  <c r="BV1155" i="52"/>
  <c r="BW1155" i="52"/>
  <c r="BX1155" i="52"/>
  <c r="BY1155" i="52"/>
  <c r="BZ1155" i="52"/>
  <c r="CA1155" i="52"/>
  <c r="CB1155" i="52"/>
  <c r="CB1160" i="52" s="1"/>
  <c r="CC1155" i="52"/>
  <c r="CD1155" i="52"/>
  <c r="CE1155" i="52"/>
  <c r="CE1160" i="52" s="1"/>
  <c r="CF1155" i="52"/>
  <c r="CG1155" i="52"/>
  <c r="CH1155" i="52"/>
  <c r="CI1155" i="52"/>
  <c r="CJ1155" i="52"/>
  <c r="CK1155" i="52"/>
  <c r="BL1156" i="52"/>
  <c r="BM1156" i="52"/>
  <c r="BN1156" i="52"/>
  <c r="BN1160" i="52" s="1"/>
  <c r="BO1156" i="52"/>
  <c r="BP1156" i="52"/>
  <c r="BQ1156" i="52"/>
  <c r="BR1156" i="52"/>
  <c r="BS1156" i="52"/>
  <c r="BT1156" i="52"/>
  <c r="BU1156" i="52"/>
  <c r="BV1156" i="52"/>
  <c r="BV1160" i="52" s="1"/>
  <c r="BW1156" i="52"/>
  <c r="BW1159" i="52" s="1"/>
  <c r="BW1161" i="52" s="1"/>
  <c r="BX1156" i="52"/>
  <c r="BY1156" i="52"/>
  <c r="BZ1156" i="52"/>
  <c r="CA1156" i="52"/>
  <c r="CB1156" i="52"/>
  <c r="CC1156" i="52"/>
  <c r="CD1156" i="52"/>
  <c r="CE1156" i="52"/>
  <c r="CF1156" i="52"/>
  <c r="CG1156" i="52"/>
  <c r="CH1156" i="52"/>
  <c r="CH1160" i="52" s="1"/>
  <c r="CI1156" i="52"/>
  <c r="CJ1156" i="52"/>
  <c r="CK1156" i="52"/>
  <c r="BL1157" i="52"/>
  <c r="BL1171" i="52" s="1"/>
  <c r="BM1157" i="52"/>
  <c r="BN1157" i="52"/>
  <c r="BO1157" i="52"/>
  <c r="BP1157" i="52"/>
  <c r="BQ1157" i="52"/>
  <c r="BR1157" i="52"/>
  <c r="BS1157" i="52"/>
  <c r="BT1157" i="52"/>
  <c r="BU1157" i="52"/>
  <c r="BU1160" i="52" s="1"/>
  <c r="BV1157" i="52"/>
  <c r="BW1157" i="52"/>
  <c r="BX1157" i="52"/>
  <c r="BX1171" i="52" s="1"/>
  <c r="BY1157" i="52"/>
  <c r="BZ1157" i="52"/>
  <c r="CA1157" i="52"/>
  <c r="CB1157" i="52"/>
  <c r="CC1157" i="52"/>
  <c r="CD1157" i="52"/>
  <c r="CE1157" i="52"/>
  <c r="CF1157" i="52"/>
  <c r="CG1157" i="52"/>
  <c r="CH1157" i="52"/>
  <c r="CI1157" i="52"/>
  <c r="CJ1157" i="52"/>
  <c r="CK1157" i="52"/>
  <c r="BL1158" i="52"/>
  <c r="BM1158" i="52"/>
  <c r="BN1158" i="52"/>
  <c r="BO1158" i="52"/>
  <c r="BP1158" i="52"/>
  <c r="BQ1158" i="52"/>
  <c r="BR1158" i="52"/>
  <c r="BR1159" i="52" s="1"/>
  <c r="BS1158" i="52"/>
  <c r="BS1159" i="52" s="1"/>
  <c r="BS1161" i="52" s="1"/>
  <c r="BT1158" i="52"/>
  <c r="BU1158" i="52"/>
  <c r="BV1158" i="52"/>
  <c r="BV1172" i="52" s="1"/>
  <c r="BW1158" i="52"/>
  <c r="BX1158" i="52"/>
  <c r="BY1158" i="52"/>
  <c r="BZ1158" i="52"/>
  <c r="CA1158" i="52"/>
  <c r="CB1158" i="52"/>
  <c r="CB1159" i="52" s="1"/>
  <c r="CB1161" i="52" s="1"/>
  <c r="CC1158" i="52"/>
  <c r="CD1158" i="52"/>
  <c r="CD1159" i="52" s="1"/>
  <c r="CD1161" i="52" s="1"/>
  <c r="CE1158" i="52"/>
  <c r="CE1159" i="52" s="1"/>
  <c r="CE1161" i="52" s="1"/>
  <c r="CF1158" i="52"/>
  <c r="CG1158" i="52"/>
  <c r="CH1158" i="52"/>
  <c r="CH1159" i="52" s="1"/>
  <c r="CH1161" i="52" s="1"/>
  <c r="CI1158" i="52"/>
  <c r="CJ1158" i="52"/>
  <c r="CK1158" i="52"/>
  <c r="BQ1159" i="52"/>
  <c r="BU1159" i="52"/>
  <c r="BV1159" i="52"/>
  <c r="BM1160" i="52"/>
  <c r="BW1160" i="52"/>
  <c r="CA1160" i="52"/>
  <c r="CD1160" i="52"/>
  <c r="CI1160" i="52"/>
  <c r="BU1161" i="52"/>
  <c r="BV1161" i="52"/>
  <c r="BL1162" i="52"/>
  <c r="BM1162" i="52"/>
  <c r="BN1162" i="52"/>
  <c r="BO1162" i="52"/>
  <c r="BP1162" i="52"/>
  <c r="BP1167" i="52" s="1"/>
  <c r="BQ1162" i="52"/>
  <c r="BR1162" i="52"/>
  <c r="BS1162" i="52"/>
  <c r="BT1162" i="52"/>
  <c r="BU1162" i="52"/>
  <c r="BU1167" i="52" s="1"/>
  <c r="BV1162" i="52"/>
  <c r="BW1162" i="52"/>
  <c r="BX1162" i="52"/>
  <c r="BY1162" i="52"/>
  <c r="BZ1162" i="52"/>
  <c r="CA1162" i="52"/>
  <c r="CB1162" i="52"/>
  <c r="CB1167" i="52" s="1"/>
  <c r="CC1162" i="52"/>
  <c r="CD1162" i="52"/>
  <c r="CE1162" i="52"/>
  <c r="CF1162" i="52"/>
  <c r="CG1162" i="52"/>
  <c r="CH1162" i="52"/>
  <c r="CH1167" i="52" s="1"/>
  <c r="CI1162" i="52"/>
  <c r="CJ1162" i="52"/>
  <c r="CK1162" i="52"/>
  <c r="BL1163" i="52"/>
  <c r="BM1163" i="52"/>
  <c r="BN1163" i="52"/>
  <c r="BN1166" i="52" s="1"/>
  <c r="BO1163" i="52"/>
  <c r="BP1163" i="52"/>
  <c r="BQ1163" i="52"/>
  <c r="BR1163" i="52"/>
  <c r="BS1163" i="52"/>
  <c r="BT1163" i="52"/>
  <c r="BU1163" i="52"/>
  <c r="BV1163" i="52"/>
  <c r="BW1163" i="52"/>
  <c r="BX1163" i="52"/>
  <c r="BY1163" i="52"/>
  <c r="BZ1163" i="52"/>
  <c r="BZ1167" i="52" s="1"/>
  <c r="CA1163" i="52"/>
  <c r="CA1167" i="52" s="1"/>
  <c r="CB1163" i="52"/>
  <c r="CC1163" i="52"/>
  <c r="CD1163" i="52"/>
  <c r="CE1163" i="52"/>
  <c r="CF1163" i="52"/>
  <c r="CG1163" i="52"/>
  <c r="CH1163" i="52"/>
  <c r="CI1163" i="52"/>
  <c r="CJ1163" i="52"/>
  <c r="CK1163" i="52"/>
  <c r="BL1164" i="52"/>
  <c r="BM1164" i="52"/>
  <c r="BM1166" i="52" s="1"/>
  <c r="BN1164" i="52"/>
  <c r="BO1164" i="52"/>
  <c r="BP1164" i="52"/>
  <c r="BQ1164" i="52"/>
  <c r="BR1164" i="52"/>
  <c r="BS1164" i="52"/>
  <c r="BT1164" i="52"/>
  <c r="BU1164" i="52"/>
  <c r="BV1164" i="52"/>
  <c r="BW1164" i="52"/>
  <c r="BX1164" i="52"/>
  <c r="BY1164" i="52"/>
  <c r="BZ1164" i="52"/>
  <c r="CA1164" i="52"/>
  <c r="CB1164" i="52"/>
  <c r="CC1164" i="52"/>
  <c r="CD1164" i="52"/>
  <c r="CE1164" i="52"/>
  <c r="CF1164" i="52"/>
  <c r="CG1164" i="52"/>
  <c r="CH1164" i="52"/>
  <c r="CI1164" i="52"/>
  <c r="CJ1164" i="52"/>
  <c r="CJ1166" i="52" s="1"/>
  <c r="CK1164" i="52"/>
  <c r="CK1166" i="52" s="1"/>
  <c r="BL1165" i="52"/>
  <c r="BM1165" i="52"/>
  <c r="BN1165" i="52"/>
  <c r="BO1165" i="52"/>
  <c r="BP1165" i="52"/>
  <c r="BQ1165" i="52"/>
  <c r="BR1165" i="52"/>
  <c r="BS1165" i="52"/>
  <c r="BT1165" i="52"/>
  <c r="BU1165" i="52"/>
  <c r="BV1165" i="52"/>
  <c r="BW1165" i="52"/>
  <c r="BW1166" i="52" s="1"/>
  <c r="BW1168" i="52" s="1"/>
  <c r="BX1165" i="52"/>
  <c r="BY1165" i="52"/>
  <c r="BZ1165" i="52"/>
  <c r="CA1165" i="52"/>
  <c r="CB1165" i="52"/>
  <c r="CC1165" i="52"/>
  <c r="CD1165" i="52"/>
  <c r="CE1165" i="52"/>
  <c r="CF1165" i="52"/>
  <c r="CG1165" i="52"/>
  <c r="CG1172" i="52" s="1"/>
  <c r="CH1165" i="52"/>
  <c r="CH1166" i="52" s="1"/>
  <c r="CH1168" i="52" s="1"/>
  <c r="CI1165" i="52"/>
  <c r="CI1166" i="52" s="1"/>
  <c r="CI1168" i="52" s="1"/>
  <c r="CJ1165" i="52"/>
  <c r="CK1165" i="52"/>
  <c r="BT1166" i="52"/>
  <c r="BU1166" i="52"/>
  <c r="BU1168" i="52" s="1"/>
  <c r="BV1166" i="52"/>
  <c r="BX1166" i="52"/>
  <c r="BY1166" i="52"/>
  <c r="BZ1166" i="52"/>
  <c r="BZ1168" i="52" s="1"/>
  <c r="BN1167" i="52"/>
  <c r="BO1167" i="52"/>
  <c r="BR1167" i="52"/>
  <c r="BV1167" i="52"/>
  <c r="BW1167" i="52"/>
  <c r="BX1167" i="52"/>
  <c r="BX1168" i="52" s="1"/>
  <c r="CD1167" i="52"/>
  <c r="CE1167" i="52"/>
  <c r="CF1167" i="52"/>
  <c r="CI1167" i="52"/>
  <c r="BN1169" i="52"/>
  <c r="BO1169" i="52"/>
  <c r="BP1169" i="52"/>
  <c r="BP1174" i="52" s="1"/>
  <c r="BQ1169" i="52"/>
  <c r="BQ1174" i="52" s="1"/>
  <c r="BZ1169" i="52"/>
  <c r="CA1169" i="52"/>
  <c r="CD1169" i="52"/>
  <c r="BL1170" i="52"/>
  <c r="BM1170" i="52"/>
  <c r="BO1170" i="52"/>
  <c r="BO1174" i="52" s="1"/>
  <c r="BP1170" i="52"/>
  <c r="BQ1170" i="52"/>
  <c r="BR1170" i="52"/>
  <c r="BX1170" i="52"/>
  <c r="BY1170" i="52"/>
  <c r="CB1170" i="52"/>
  <c r="CC1170" i="52"/>
  <c r="CD1170" i="52"/>
  <c r="CE1170" i="52"/>
  <c r="CF1170" i="52"/>
  <c r="CJ1170" i="52"/>
  <c r="CK1170" i="52"/>
  <c r="BM1171" i="52"/>
  <c r="BO1171" i="52"/>
  <c r="BP1171" i="52"/>
  <c r="BQ1171" i="52"/>
  <c r="BR1171" i="52"/>
  <c r="BV1171" i="52"/>
  <c r="BW1171" i="52"/>
  <c r="BZ1171" i="52"/>
  <c r="CB1171" i="52"/>
  <c r="CC1171" i="52"/>
  <c r="CD1171" i="52"/>
  <c r="CD1174" i="52" s="1"/>
  <c r="CH1171" i="52"/>
  <c r="CI1171" i="52"/>
  <c r="BL1172" i="52"/>
  <c r="BM1172" i="52"/>
  <c r="BT1172" i="52"/>
  <c r="BU1172" i="52"/>
  <c r="CF1172" i="52"/>
  <c r="CI1172" i="52"/>
  <c r="CJ1172" i="52"/>
  <c r="CK1172" i="52"/>
  <c r="BS1174" i="52"/>
  <c r="BV1154" i="52" l="1"/>
  <c r="BY1152" i="52"/>
  <c r="BY1153" i="52"/>
  <c r="BM1103" i="52"/>
  <c r="BM1102" i="52"/>
  <c r="BV1082" i="52"/>
  <c r="BV1081" i="52"/>
  <c r="BV1083" i="52" s="1"/>
  <c r="CD1152" i="52"/>
  <c r="CD1172" i="52"/>
  <c r="CD1173" i="52" s="1"/>
  <c r="CD1175" i="52" s="1"/>
  <c r="CJ1174" i="52"/>
  <c r="BX1152" i="52"/>
  <c r="BX1153" i="52"/>
  <c r="BX1169" i="52"/>
  <c r="BX1174" i="52" s="1"/>
  <c r="CG1109" i="52"/>
  <c r="CG1110" i="52"/>
  <c r="CI1109" i="52"/>
  <c r="CI1110" i="52"/>
  <c r="CJ1104" i="52"/>
  <c r="BL1103" i="52"/>
  <c r="BL1102" i="52"/>
  <c r="CG1082" i="52"/>
  <c r="CG1081" i="52"/>
  <c r="CG1083" i="52" s="1"/>
  <c r="BT1152" i="52"/>
  <c r="BT1154" i="52" s="1"/>
  <c r="BQ1118" i="52"/>
  <c r="BU1109" i="52"/>
  <c r="BU1111" i="52" s="1"/>
  <c r="CF1088" i="52"/>
  <c r="CF1089" i="52"/>
  <c r="BX1068" i="52"/>
  <c r="BX1067" i="52"/>
  <c r="BZ1160" i="52"/>
  <c r="BZ1159" i="52"/>
  <c r="BZ1161" i="52" s="1"/>
  <c r="CF1132" i="52"/>
  <c r="BP1075" i="52"/>
  <c r="BP1074" i="52"/>
  <c r="CA1132" i="52"/>
  <c r="CC1132" i="52"/>
  <c r="CG1130" i="52"/>
  <c r="CG1132" i="52" s="1"/>
  <c r="CG1131" i="52"/>
  <c r="CF1067" i="52"/>
  <c r="CF1069" i="52" s="1"/>
  <c r="CE1138" i="52"/>
  <c r="CE1172" i="52"/>
  <c r="CE1173" i="52" s="1"/>
  <c r="CG1171" i="52"/>
  <c r="BX1111" i="52"/>
  <c r="BZ1109" i="52"/>
  <c r="BZ1110" i="52"/>
  <c r="BN1090" i="52"/>
  <c r="CD1089" i="52"/>
  <c r="BY1160" i="52"/>
  <c r="BY1159" i="52"/>
  <c r="BY1161" i="52" s="1"/>
  <c r="CG1075" i="52"/>
  <c r="CG1074" i="52"/>
  <c r="CG1076" i="52" s="1"/>
  <c r="CI1075" i="52"/>
  <c r="CI1074" i="52"/>
  <c r="CI1076" i="52" s="1"/>
  <c r="BR1161" i="52"/>
  <c r="BT1160" i="52"/>
  <c r="BT1159" i="52"/>
  <c r="BT1161" i="52" s="1"/>
  <c r="BX1160" i="52"/>
  <c r="CC1138" i="52"/>
  <c r="CC1140" i="52" s="1"/>
  <c r="CC1172" i="52"/>
  <c r="CG1170" i="52"/>
  <c r="CG1139" i="52"/>
  <c r="CI1169" i="52"/>
  <c r="CI1139" i="52"/>
  <c r="CU1004" i="52"/>
  <c r="CU950" i="52"/>
  <c r="CQ742" i="52"/>
  <c r="CS742" i="52"/>
  <c r="CT742" i="52"/>
  <c r="CO742" i="52"/>
  <c r="CM742" i="52"/>
  <c r="CO702" i="52"/>
  <c r="CQ702" i="52"/>
  <c r="CS702" i="52"/>
  <c r="CU702" i="52" s="1"/>
  <c r="CU640" i="52"/>
  <c r="CT576" i="52"/>
  <c r="CM576" i="52"/>
  <c r="CO576" i="52"/>
  <c r="CT555" i="52"/>
  <c r="CM555" i="52"/>
  <c r="CQ555" i="52"/>
  <c r="CT416" i="52"/>
  <c r="CS416" i="52"/>
  <c r="CU416" i="52" s="1"/>
  <c r="CM416" i="52"/>
  <c r="BM1153" i="52"/>
  <c r="BM1152" i="52"/>
  <c r="BM1154" i="52" s="1"/>
  <c r="CI1104" i="52"/>
  <c r="BS1104" i="52"/>
  <c r="BY1103" i="52"/>
  <c r="BY1102" i="52"/>
  <c r="BY1104" i="52" s="1"/>
  <c r="CO1006" i="52"/>
  <c r="CM1006" i="52"/>
  <c r="CS994" i="52"/>
  <c r="CT994" i="52"/>
  <c r="CO994" i="52"/>
  <c r="CM994" i="52"/>
  <c r="CU842" i="52"/>
  <c r="CM773" i="52"/>
  <c r="CQ773" i="52"/>
  <c r="CS773" i="52"/>
  <c r="CU773" i="52" s="1"/>
  <c r="CT773" i="52"/>
  <c r="CO720" i="52"/>
  <c r="CQ720" i="52"/>
  <c r="CM720" i="52"/>
  <c r="CT424" i="52"/>
  <c r="CQ424" i="52"/>
  <c r="CM424" i="52"/>
  <c r="CS421" i="52"/>
  <c r="CO421" i="52"/>
  <c r="CU222" i="52"/>
  <c r="BU1152" i="52"/>
  <c r="BU1154" i="52" s="1"/>
  <c r="BL1153" i="52"/>
  <c r="BL1169" i="52"/>
  <c r="BW1111" i="52"/>
  <c r="CH1104" i="52"/>
  <c r="BX1102" i="52"/>
  <c r="BX1103" i="52"/>
  <c r="BU1082" i="52"/>
  <c r="BU1081" i="52"/>
  <c r="BU1083" i="52" s="1"/>
  <c r="CQ990" i="52"/>
  <c r="CT990" i="52"/>
  <c r="CS990" i="52"/>
  <c r="CU990" i="52" s="1"/>
  <c r="CQ984" i="52"/>
  <c r="CQ971" i="52"/>
  <c r="CO971" i="52"/>
  <c r="CM971" i="52"/>
  <c r="CO962" i="52"/>
  <c r="CS962" i="52"/>
  <c r="CO778" i="52"/>
  <c r="CM623" i="52"/>
  <c r="CS615" i="52"/>
  <c r="CO615" i="52"/>
  <c r="CT518" i="52"/>
  <c r="CM518" i="52"/>
  <c r="CO518" i="52"/>
  <c r="CQ518" i="52"/>
  <c r="CS485" i="52"/>
  <c r="CU485" i="52" s="1"/>
  <c r="CQ485" i="52"/>
  <c r="CU1018" i="52"/>
  <c r="CO982" i="52"/>
  <c r="CT944" i="52"/>
  <c r="CM944" i="52"/>
  <c r="CQ914" i="52"/>
  <c r="CU907" i="52"/>
  <c r="CO860" i="52"/>
  <c r="CQ860" i="52"/>
  <c r="CM860" i="52"/>
  <c r="CQ848" i="52"/>
  <c r="CT848" i="52"/>
  <c r="CO846" i="52"/>
  <c r="CQ846" i="52"/>
  <c r="CS846" i="52"/>
  <c r="CT846" i="52"/>
  <c r="CM844" i="52"/>
  <c r="CS844" i="52"/>
  <c r="CO844" i="52"/>
  <c r="CT844" i="52"/>
  <c r="CS652" i="52"/>
  <c r="CU652" i="52" s="1"/>
  <c r="CQ652" i="52"/>
  <c r="CI1153" i="52"/>
  <c r="CI1154" i="52" s="1"/>
  <c r="CB1090" i="52"/>
  <c r="BV1089" i="52"/>
  <c r="BV1088" i="52"/>
  <c r="CD1082" i="52"/>
  <c r="BT1068" i="52"/>
  <c r="BT1067" i="52"/>
  <c r="BT1069" i="52" s="1"/>
  <c r="CJ1067" i="52"/>
  <c r="CJ1068" i="52"/>
  <c r="CO914" i="52"/>
  <c r="CT886" i="52"/>
  <c r="CO886" i="52"/>
  <c r="CQ343" i="52"/>
  <c r="CS343" i="52"/>
  <c r="CU343" i="52" s="1"/>
  <c r="CT343" i="52"/>
  <c r="CM343" i="52"/>
  <c r="CS335" i="52"/>
  <c r="CO335" i="52"/>
  <c r="CQ335" i="52"/>
  <c r="CH1153" i="52"/>
  <c r="CH1154" i="52" s="1"/>
  <c r="CJ1132" i="52"/>
  <c r="CJ1103" i="52"/>
  <c r="CO959" i="52"/>
  <c r="CS959" i="52"/>
  <c r="CU959" i="52" s="1"/>
  <c r="CM886" i="52"/>
  <c r="CO882" i="52"/>
  <c r="CO880" i="52"/>
  <c r="CT816" i="52"/>
  <c r="CM816" i="52"/>
  <c r="CQ705" i="52"/>
  <c r="CT705" i="52"/>
  <c r="CO705" i="52"/>
  <c r="CS705" i="52"/>
  <c r="CQ590" i="52"/>
  <c r="CM590" i="52"/>
  <c r="CT590" i="52"/>
  <c r="CM227" i="52"/>
  <c r="CS227" i="52"/>
  <c r="CT227" i="52"/>
  <c r="CQ227" i="52"/>
  <c r="CO227" i="52"/>
  <c r="CT222" i="52"/>
  <c r="CO222" i="52"/>
  <c r="CQ222" i="52"/>
  <c r="BP1160" i="52"/>
  <c r="BP1159" i="52"/>
  <c r="BP1161" i="52" s="1"/>
  <c r="CG1153" i="52"/>
  <c r="CG1154" i="52" s="1"/>
  <c r="CJ1074" i="52"/>
  <c r="CJ1076" i="52" s="1"/>
  <c r="CJ1075" i="52"/>
  <c r="BL1074" i="52"/>
  <c r="BL1075" i="52"/>
  <c r="CB1075" i="52"/>
  <c r="CB1074" i="52"/>
  <c r="CB1076" i="52" s="1"/>
  <c r="CQ961" i="52"/>
  <c r="CM961" i="52"/>
  <c r="CM959" i="52"/>
  <c r="CT949" i="52"/>
  <c r="CQ949" i="52"/>
  <c r="CM949" i="52"/>
  <c r="CT862" i="52"/>
  <c r="CQ862" i="52"/>
  <c r="CS862" i="52"/>
  <c r="CU862" i="52" s="1"/>
  <c r="CM862" i="52"/>
  <c r="CO862" i="52"/>
  <c r="CM792" i="52"/>
  <c r="CT519" i="52"/>
  <c r="CS519" i="52"/>
  <c r="CO517" i="52"/>
  <c r="CM517" i="52"/>
  <c r="CS501" i="52"/>
  <c r="CU501" i="52" s="1"/>
  <c r="CQ501" i="52"/>
  <c r="CO499" i="52"/>
  <c r="CM499" i="52"/>
  <c r="CT499" i="52"/>
  <c r="CO494" i="52"/>
  <c r="CT494" i="52"/>
  <c r="CM494" i="52"/>
  <c r="CS406" i="52"/>
  <c r="CU406" i="52" s="1"/>
  <c r="CQ406" i="52"/>
  <c r="CM406" i="52"/>
  <c r="CQ238" i="52"/>
  <c r="CM238" i="52"/>
  <c r="CO30" i="52"/>
  <c r="CM30" i="52"/>
  <c r="CT30" i="52"/>
  <c r="BU1131" i="52"/>
  <c r="BU1130" i="52"/>
  <c r="BU1132" i="52" s="1"/>
  <c r="CO951" i="52"/>
  <c r="CM951" i="52"/>
  <c r="CS951" i="52"/>
  <c r="CT951" i="52"/>
  <c r="CS936" i="52"/>
  <c r="CU936" i="52" s="1"/>
  <c r="CQ936" i="52"/>
  <c r="CO936" i="52"/>
  <c r="CM936" i="52"/>
  <c r="CT936" i="52"/>
  <c r="CU930" i="52"/>
  <c r="CQ867" i="52"/>
  <c r="CO867" i="52"/>
  <c r="CM859" i="52"/>
  <c r="CS859" i="52"/>
  <c r="CU859" i="52" s="1"/>
  <c r="CT859" i="52"/>
  <c r="CQ859" i="52"/>
  <c r="CO859" i="52"/>
  <c r="CU836" i="52"/>
  <c r="CQ832" i="52"/>
  <c r="CO832" i="52"/>
  <c r="CQ794" i="52"/>
  <c r="CO794" i="52"/>
  <c r="CU709" i="52"/>
  <c r="CS602" i="52"/>
  <c r="CU602" i="52" s="1"/>
  <c r="CQ602" i="52"/>
  <c r="CT530" i="52"/>
  <c r="CQ530" i="52"/>
  <c r="CO519" i="52"/>
  <c r="CO238" i="52"/>
  <c r="CO33" i="52"/>
  <c r="CM33" i="52"/>
  <c r="CB1169" i="52"/>
  <c r="CB1174" i="52" s="1"/>
  <c r="BW1152" i="52"/>
  <c r="BW1154" i="52" s="1"/>
  <c r="BS1138" i="52"/>
  <c r="BS1172" i="52"/>
  <c r="BS1173" i="52" s="1"/>
  <c r="BS1175" i="52" s="1"/>
  <c r="BU1171" i="52"/>
  <c r="BT1130" i="52"/>
  <c r="BT1131" i="52"/>
  <c r="BN1110" i="52"/>
  <c r="BN1109" i="52"/>
  <c r="BN1111" i="52" s="1"/>
  <c r="BP1110" i="52"/>
  <c r="BP1109" i="52"/>
  <c r="BP1111" i="52" s="1"/>
  <c r="BZ1088" i="52"/>
  <c r="BZ1090" i="52" s="1"/>
  <c r="BZ1089" i="52"/>
  <c r="CO1029" i="52"/>
  <c r="CM1029" i="52"/>
  <c r="CS1029" i="52"/>
  <c r="CU1029" i="52" s="1"/>
  <c r="CT1029" i="52"/>
  <c r="CO983" i="52"/>
  <c r="CQ983" i="52"/>
  <c r="CS983" i="52"/>
  <c r="CS948" i="52"/>
  <c r="CU948" i="52" s="1"/>
  <c r="CQ948" i="52"/>
  <c r="CQ904" i="52"/>
  <c r="CT904" i="52"/>
  <c r="CO869" i="52"/>
  <c r="CS869" i="52"/>
  <c r="CT869" i="52"/>
  <c r="CS817" i="52"/>
  <c r="CU817" i="52" s="1"/>
  <c r="CQ817" i="52"/>
  <c r="CM730" i="52"/>
  <c r="CO730" i="52"/>
  <c r="CQ730" i="52"/>
  <c r="CT730" i="52"/>
  <c r="CQ665" i="52"/>
  <c r="CS665" i="52"/>
  <c r="CU665" i="52" s="1"/>
  <c r="CO637" i="52"/>
  <c r="CQ637" i="52"/>
  <c r="CT637" i="52"/>
  <c r="CQ608" i="52"/>
  <c r="CS567" i="52"/>
  <c r="CU567" i="52" s="1"/>
  <c r="CT567" i="52"/>
  <c r="CM567" i="52"/>
  <c r="CO530" i="52"/>
  <c r="CQ247" i="52"/>
  <c r="CO247" i="52"/>
  <c r="CQ46" i="52"/>
  <c r="CM46" i="52"/>
  <c r="CO46" i="52"/>
  <c r="BL1160" i="52"/>
  <c r="CG1160" i="52"/>
  <c r="CG1159" i="52"/>
  <c r="CK1159" i="52"/>
  <c r="CK1160" i="52"/>
  <c r="CK1152" i="52"/>
  <c r="CK1154" i="52" s="1"/>
  <c r="BW1110" i="52"/>
  <c r="BZ1074" i="52"/>
  <c r="BZ1076" i="52" s="1"/>
  <c r="BU1075" i="52"/>
  <c r="BU1074" i="52"/>
  <c r="CT1026" i="52"/>
  <c r="CM1026" i="52"/>
  <c r="CO1026" i="52"/>
  <c r="CM983" i="52"/>
  <c r="CO906" i="52"/>
  <c r="CM906" i="52"/>
  <c r="CS887" i="52"/>
  <c r="CU887" i="52" s="1"/>
  <c r="CQ887" i="52"/>
  <c r="CO887" i="52"/>
  <c r="CS698" i="52"/>
  <c r="CU698" i="52" s="1"/>
  <c r="CO698" i="52"/>
  <c r="CM637" i="52"/>
  <c r="CM578" i="52"/>
  <c r="CT578" i="52"/>
  <c r="CQ578" i="52"/>
  <c r="CS426" i="52"/>
  <c r="CQ426" i="52"/>
  <c r="CO426" i="52"/>
  <c r="CS65" i="52"/>
  <c r="CM65" i="52"/>
  <c r="CT65" i="52"/>
  <c r="CQ65" i="52"/>
  <c r="CS49" i="52"/>
  <c r="CQ49" i="52"/>
  <c r="BZ1170" i="52"/>
  <c r="BX1159" i="52"/>
  <c r="BX1161" i="52" s="1"/>
  <c r="CJ1159" i="52"/>
  <c r="CJ1160" i="52"/>
  <c r="BL1159" i="52"/>
  <c r="BQ1140" i="52"/>
  <c r="BQ1173" i="52"/>
  <c r="BQ1175" i="52" s="1"/>
  <c r="BW1139" i="52"/>
  <c r="BW1138" i="52"/>
  <c r="BW1140" i="52" s="1"/>
  <c r="BX1132" i="52"/>
  <c r="BR1131" i="52"/>
  <c r="BY1074" i="52"/>
  <c r="BY1076" i="52" s="1"/>
  <c r="CU960" i="52"/>
  <c r="CS890" i="52"/>
  <c r="CO890" i="52"/>
  <c r="BR1172" i="52"/>
  <c r="BR1173" i="52" s="1"/>
  <c r="BW1169" i="52"/>
  <c r="BV1168" i="52"/>
  <c r="BP1173" i="52"/>
  <c r="BP1175" i="52" s="1"/>
  <c r="BN1123" i="52"/>
  <c r="BN1124" i="52"/>
  <c r="CB1124" i="52"/>
  <c r="CB1123" i="52"/>
  <c r="BP1097" i="52"/>
  <c r="BX1074" i="52"/>
  <c r="BX1076" i="52" s="1"/>
  <c r="CC1076" i="52"/>
  <c r="CK1067" i="52"/>
  <c r="CK1068" i="52"/>
  <c r="BO1068" i="52"/>
  <c r="BO1067" i="52"/>
  <c r="BO1069" i="52" s="1"/>
  <c r="CC1068" i="52"/>
  <c r="CC1067" i="52"/>
  <c r="CC1069" i="52" s="1"/>
  <c r="CM1028" i="52"/>
  <c r="CS1028" i="52"/>
  <c r="CT1028" i="52"/>
  <c r="CQ1028" i="52"/>
  <c r="CO1028" i="52"/>
  <c r="CQ1012" i="52"/>
  <c r="CO1012" i="52"/>
  <c r="CM1012" i="52"/>
  <c r="CS1000" i="52"/>
  <c r="CU1000" i="52" s="1"/>
  <c r="CO1000" i="52"/>
  <c r="CT856" i="52"/>
  <c r="CO856" i="52"/>
  <c r="CQ856" i="52"/>
  <c r="CM856" i="52"/>
  <c r="CO773" i="52"/>
  <c r="CS610" i="52"/>
  <c r="CU610" i="52" s="1"/>
  <c r="CQ610" i="52"/>
  <c r="CT610" i="52"/>
  <c r="CO610" i="52"/>
  <c r="CM610" i="52"/>
  <c r="CT481" i="52"/>
  <c r="CS481" i="52"/>
  <c r="CU481" i="52" s="1"/>
  <c r="CM481" i="52"/>
  <c r="CM453" i="52"/>
  <c r="CQ453" i="52"/>
  <c r="CO453" i="52"/>
  <c r="CS453" i="52"/>
  <c r="CT453" i="52"/>
  <c r="CM485" i="52"/>
  <c r="CO452" i="52"/>
  <c r="CT452" i="52"/>
  <c r="CQ452" i="52"/>
  <c r="CT428" i="52"/>
  <c r="CQ428" i="52"/>
  <c r="CU325" i="52"/>
  <c r="CM252" i="52"/>
  <c r="CQ252" i="52"/>
  <c r="CS252" i="52"/>
  <c r="CU252" i="52" s="1"/>
  <c r="CJ1153" i="52"/>
  <c r="BS1139" i="52"/>
  <c r="BR1174" i="52"/>
  <c r="CC1090" i="52"/>
  <c r="BW1089" i="52"/>
  <c r="BW1088" i="52"/>
  <c r="BW1090" i="52" s="1"/>
  <c r="CO1021" i="52"/>
  <c r="CO986" i="52"/>
  <c r="CS986" i="52"/>
  <c r="CT986" i="52"/>
  <c r="CM986" i="52"/>
  <c r="CM982" i="52"/>
  <c r="CO907" i="52"/>
  <c r="CM846" i="52"/>
  <c r="CQ751" i="52"/>
  <c r="CM751" i="52"/>
  <c r="CO747" i="52"/>
  <c r="CS747" i="52"/>
  <c r="CU747" i="52" s="1"/>
  <c r="CT747" i="52"/>
  <c r="CM747" i="52"/>
  <c r="CQ747" i="52"/>
  <c r="CS668" i="52"/>
  <c r="CQ668" i="52"/>
  <c r="CQ544" i="52"/>
  <c r="CT544" i="52"/>
  <c r="CO442" i="52"/>
  <c r="CS442" i="52"/>
  <c r="CU442" i="52" s="1"/>
  <c r="CU821" i="52"/>
  <c r="CM813" i="52"/>
  <c r="CQ813" i="52"/>
  <c r="CS813" i="52"/>
  <c r="CT813" i="52"/>
  <c r="CT755" i="52"/>
  <c r="CM755" i="52"/>
  <c r="CO749" i="52"/>
  <c r="CO595" i="52"/>
  <c r="CS595" i="52"/>
  <c r="CT595" i="52"/>
  <c r="CT580" i="52"/>
  <c r="CS580" i="52"/>
  <c r="CU580" i="52" s="1"/>
  <c r="CM580" i="52"/>
  <c r="BT1153" i="52"/>
  <c r="BV1153" i="52"/>
  <c r="BT1170" i="52"/>
  <c r="BT1138" i="52"/>
  <c r="CH1139" i="52"/>
  <c r="CH1169" i="52"/>
  <c r="CH1138" i="52"/>
  <c r="CH1140" i="52" s="1"/>
  <c r="BV1138" i="52"/>
  <c r="BV1139" i="52"/>
  <c r="BV1169" i="52"/>
  <c r="BY1132" i="52"/>
  <c r="CC1131" i="52"/>
  <c r="BQ1131" i="52"/>
  <c r="BT1125" i="52"/>
  <c r="BP1104" i="52"/>
  <c r="CI1103" i="52"/>
  <c r="CT1013" i="52"/>
  <c r="CM1013" i="52"/>
  <c r="CO1013" i="52"/>
  <c r="CQ1013" i="52"/>
  <c r="CS1013" i="52"/>
  <c r="CU1013" i="52" s="1"/>
  <c r="CM1007" i="52"/>
  <c r="CO1007" i="52"/>
  <c r="CO995" i="52"/>
  <c r="CM995" i="52"/>
  <c r="CT954" i="52"/>
  <c r="CS954" i="52"/>
  <c r="CQ954" i="52"/>
  <c r="CM954" i="52"/>
  <c r="CU895" i="52"/>
  <c r="CU877" i="52"/>
  <c r="CU847" i="52"/>
  <c r="CM296" i="52"/>
  <c r="CO296" i="52"/>
  <c r="CQ296" i="52"/>
  <c r="BY1167" i="52"/>
  <c r="BY1168" i="52" s="1"/>
  <c r="BY1171" i="52"/>
  <c r="CC1167" i="52"/>
  <c r="CC1166" i="52"/>
  <c r="CA1172" i="52"/>
  <c r="CA1138" i="52"/>
  <c r="CE1139" i="52"/>
  <c r="CG1169" i="52"/>
  <c r="CG1138" i="52"/>
  <c r="CG1140" i="52" s="1"/>
  <c r="BN1131" i="52"/>
  <c r="BN1132" i="52" s="1"/>
  <c r="CB1131" i="52"/>
  <c r="AR1032" i="52"/>
  <c r="CQ950" i="52"/>
  <c r="CM950" i="52"/>
  <c r="CO950" i="52"/>
  <c r="CT950" i="52"/>
  <c r="AN1044" i="52"/>
  <c r="AN1043" i="52"/>
  <c r="AN1041" i="52"/>
  <c r="AN1039" i="52"/>
  <c r="AN1047" i="52"/>
  <c r="AN1053" i="52"/>
  <c r="AN1037" i="52"/>
  <c r="AN1032" i="52" s="1"/>
  <c r="AN1042" i="52"/>
  <c r="AN1045" i="52"/>
  <c r="CU922" i="52"/>
  <c r="CS861" i="52"/>
  <c r="CU861" i="52" s="1"/>
  <c r="CM861" i="52"/>
  <c r="CO861" i="52"/>
  <c r="CQ861" i="52"/>
  <c r="CT861" i="52"/>
  <c r="CT710" i="52"/>
  <c r="CO710" i="52"/>
  <c r="CK1173" i="52"/>
  <c r="CK1175" i="52" s="1"/>
  <c r="CK1167" i="52"/>
  <c r="CK1168" i="52" s="1"/>
  <c r="BM1167" i="52"/>
  <c r="BS1109" i="52"/>
  <c r="BS1111" i="52" s="1"/>
  <c r="CK1111" i="52"/>
  <c r="BY1111" i="52"/>
  <c r="BM1110" i="52"/>
  <c r="BM1109" i="52"/>
  <c r="BM1111" i="52" s="1"/>
  <c r="BS1103" i="52"/>
  <c r="CG1102" i="52"/>
  <c r="CG1103" i="52"/>
  <c r="BU1102" i="52"/>
  <c r="BU1103" i="52"/>
  <c r="BN1095" i="52"/>
  <c r="BN1097" i="52" s="1"/>
  <c r="BT1097" i="52"/>
  <c r="CK1074" i="52"/>
  <c r="CK1076" i="52" s="1"/>
  <c r="AC1032" i="52"/>
  <c r="BF1032" i="52"/>
  <c r="R1032" i="52"/>
  <c r="AB1033" i="52"/>
  <c r="CM1023" i="52"/>
  <c r="CO1023" i="52"/>
  <c r="CQ1023" i="52"/>
  <c r="CS1023" i="52"/>
  <c r="CU1023" i="52" s="1"/>
  <c r="CS999" i="52"/>
  <c r="CT999" i="52"/>
  <c r="CM999" i="52"/>
  <c r="CQ999" i="52"/>
  <c r="CS945" i="52"/>
  <c r="CU945" i="52" s="1"/>
  <c r="CS942" i="52"/>
  <c r="CQ899" i="52"/>
  <c r="CT899" i="52"/>
  <c r="CQ886" i="52"/>
  <c r="CS830" i="52"/>
  <c r="CU830" i="52" s="1"/>
  <c r="CM812" i="52"/>
  <c r="CS812" i="52"/>
  <c r="CT812" i="52"/>
  <c r="CQ812" i="52"/>
  <c r="CO812" i="52"/>
  <c r="CM810" i="52"/>
  <c r="CU756" i="52"/>
  <c r="CM710" i="52"/>
  <c r="CM601" i="52"/>
  <c r="CQ601" i="52"/>
  <c r="CT601" i="52"/>
  <c r="CS588" i="52"/>
  <c r="CU588" i="52" s="1"/>
  <c r="CO588" i="52"/>
  <c r="CU584" i="52"/>
  <c r="CU581" i="52"/>
  <c r="CQ562" i="52"/>
  <c r="CM562" i="52"/>
  <c r="CO562" i="52"/>
  <c r="CS562" i="52"/>
  <c r="CT562" i="52"/>
  <c r="CS478" i="52"/>
  <c r="CM478" i="52"/>
  <c r="CT478" i="52"/>
  <c r="CO478" i="52"/>
  <c r="CM471" i="52"/>
  <c r="CS471" i="52"/>
  <c r="CT471" i="52"/>
  <c r="CO471" i="52"/>
  <c r="CM469" i="52"/>
  <c r="CQ469" i="52"/>
  <c r="CT446" i="52"/>
  <c r="CQ446" i="52"/>
  <c r="CM446" i="52"/>
  <c r="CO446" i="52"/>
  <c r="CS446" i="52"/>
  <c r="CU446" i="52" s="1"/>
  <c r="CO354" i="52"/>
  <c r="CM209" i="52"/>
  <c r="CT850" i="52"/>
  <c r="CM850" i="52"/>
  <c r="CQ850" i="52"/>
  <c r="CT700" i="52"/>
  <c r="CQ700" i="52"/>
  <c r="CM700" i="52"/>
  <c r="CS691" i="52"/>
  <c r="CT691" i="52"/>
  <c r="CM691" i="52"/>
  <c r="CO659" i="52"/>
  <c r="CS659" i="52"/>
  <c r="CU659" i="52" s="1"/>
  <c r="CM659" i="52"/>
  <c r="CQ659" i="52"/>
  <c r="CS617" i="52"/>
  <c r="CQ617" i="52"/>
  <c r="CO569" i="52"/>
  <c r="CS569" i="52"/>
  <c r="CQ569" i="52"/>
  <c r="CT569" i="52"/>
  <c r="CQ549" i="52"/>
  <c r="CM549" i="52"/>
  <c r="CO549" i="52"/>
  <c r="CS549" i="52"/>
  <c r="CT549" i="52"/>
  <c r="CO505" i="52"/>
  <c r="CM505" i="52"/>
  <c r="CM405" i="52"/>
  <c r="CO405" i="52"/>
  <c r="CQ405" i="52"/>
  <c r="CO401" i="52"/>
  <c r="CQ401" i="52"/>
  <c r="CU387" i="52"/>
  <c r="CO304" i="52"/>
  <c r="CM304" i="52"/>
  <c r="CT304" i="52"/>
  <c r="CQ304" i="52"/>
  <c r="CS304" i="52"/>
  <c r="CM292" i="52"/>
  <c r="CS292" i="52"/>
  <c r="CU292" i="52" s="1"/>
  <c r="CM251" i="52"/>
  <c r="CS251" i="52"/>
  <c r="CO251" i="52"/>
  <c r="CT193" i="52"/>
  <c r="CQ193" i="52"/>
  <c r="CM193" i="52"/>
  <c r="CS193" i="52"/>
  <c r="CT166" i="52"/>
  <c r="CO166" i="52"/>
  <c r="CQ166" i="52"/>
  <c r="CU22" i="52"/>
  <c r="CF1153" i="52"/>
  <c r="CF1152" i="52"/>
  <c r="CF1154" i="52" s="1"/>
  <c r="CB1138" i="52"/>
  <c r="CB1172" i="52"/>
  <c r="CB1173" i="52" s="1"/>
  <c r="CB1175" i="52" s="1"/>
  <c r="CF1138" i="52"/>
  <c r="CF1139" i="52"/>
  <c r="BW1102" i="52"/>
  <c r="BW1103" i="52"/>
  <c r="BG1038" i="52"/>
  <c r="CU991" i="52"/>
  <c r="CT874" i="52"/>
  <c r="CS874" i="52"/>
  <c r="CU874" i="52" s="1"/>
  <c r="CQ874" i="52"/>
  <c r="CO874" i="52"/>
  <c r="CU845" i="52"/>
  <c r="CQ838" i="52"/>
  <c r="CQ819" i="52"/>
  <c r="CS819" i="52"/>
  <c r="CT819" i="52"/>
  <c r="CM819" i="52"/>
  <c r="CO819" i="52"/>
  <c r="CS655" i="52"/>
  <c r="CT655" i="52"/>
  <c r="CO655" i="52"/>
  <c r="CM655" i="52"/>
  <c r="CO641" i="52"/>
  <c r="CQ641" i="52"/>
  <c r="CQ632" i="52"/>
  <c r="CS626" i="52"/>
  <c r="CU626" i="52" s="1"/>
  <c r="CQ626" i="52"/>
  <c r="CS532" i="52"/>
  <c r="CU532" i="52" s="1"/>
  <c r="CM532" i="52"/>
  <c r="CQ532" i="52"/>
  <c r="CT532" i="52"/>
  <c r="CT498" i="52"/>
  <c r="CQ498" i="52"/>
  <c r="CM444" i="52"/>
  <c r="CO444" i="52"/>
  <c r="CT444" i="52"/>
  <c r="CS444" i="52"/>
  <c r="CU444" i="52" s="1"/>
  <c r="CQ444" i="52"/>
  <c r="CO435" i="52"/>
  <c r="CS294" i="52"/>
  <c r="CU294" i="52" s="1"/>
  <c r="CO294" i="52"/>
  <c r="CQ292" i="52"/>
  <c r="CO76" i="52"/>
  <c r="CQ76" i="52"/>
  <c r="CS76" i="52"/>
  <c r="CT76" i="52"/>
  <c r="CT33" i="52"/>
  <c r="CS33" i="52"/>
  <c r="CU33" i="52" s="1"/>
  <c r="BM1168" i="52"/>
  <c r="BQ1167" i="52"/>
  <c r="BQ1166" i="52"/>
  <c r="BQ1168" i="52" s="1"/>
  <c r="BO1173" i="52"/>
  <c r="BO1175" i="52" s="1"/>
  <c r="BU1138" i="52"/>
  <c r="BU1140" i="52" s="1"/>
  <c r="BU1169" i="52"/>
  <c r="BY1131" i="52"/>
  <c r="BP1131" i="52"/>
  <c r="CU967" i="52"/>
  <c r="BB1039" i="52"/>
  <c r="BB1045" i="52"/>
  <c r="BB1048" i="52"/>
  <c r="BB1053" i="52"/>
  <c r="BB1044" i="52"/>
  <c r="BB1047" i="52"/>
  <c r="BB1037" i="52"/>
  <c r="CQ924" i="52"/>
  <c r="CS924" i="52"/>
  <c r="CU924" i="52" s="1"/>
  <c r="CU899" i="52"/>
  <c r="CQ845" i="52"/>
  <c r="CQ823" i="52"/>
  <c r="CO823" i="52"/>
  <c r="CS823" i="52"/>
  <c r="CU823" i="52" s="1"/>
  <c r="CO810" i="52"/>
  <c r="CT808" i="52"/>
  <c r="CM808" i="52"/>
  <c r="CO808" i="52"/>
  <c r="CQ808" i="52"/>
  <c r="CM796" i="52"/>
  <c r="CS786" i="52"/>
  <c r="CQ786" i="52"/>
  <c r="CU739" i="52"/>
  <c r="CU728" i="52"/>
  <c r="CU690" i="52"/>
  <c r="CM641" i="52"/>
  <c r="CO603" i="52"/>
  <c r="CS597" i="52"/>
  <c r="CT597" i="52"/>
  <c r="CU568" i="52"/>
  <c r="CU556" i="52"/>
  <c r="CM474" i="52"/>
  <c r="CQ474" i="52"/>
  <c r="CS474" i="52"/>
  <c r="CO474" i="52"/>
  <c r="CS354" i="52"/>
  <c r="CU354" i="52" s="1"/>
  <c r="CQ354" i="52"/>
  <c r="CU56" i="52"/>
  <c r="BL1166" i="52"/>
  <c r="BL1167" i="52"/>
  <c r="BN1168" i="52"/>
  <c r="BQ1147" i="52"/>
  <c r="BU1147" i="52"/>
  <c r="BN1140" i="52"/>
  <c r="CE1109" i="52"/>
  <c r="CE1111" i="52" s="1"/>
  <c r="CJ1173" i="52"/>
  <c r="CJ1175" i="52" s="1"/>
  <c r="CC1169" i="52"/>
  <c r="CC1174" i="52" s="1"/>
  <c r="CJ1167" i="52"/>
  <c r="CJ1168" i="52" s="1"/>
  <c r="CB1166" i="52"/>
  <c r="CB1168" i="52" s="1"/>
  <c r="BN1172" i="52"/>
  <c r="BN1173" i="52" s="1"/>
  <c r="BN1175" i="52" s="1"/>
  <c r="BN1145" i="52"/>
  <c r="BN1147" i="52" s="1"/>
  <c r="BP1147" i="52"/>
  <c r="CF1146" i="52"/>
  <c r="CF1147" i="52" s="1"/>
  <c r="CF1169" i="52"/>
  <c r="BT1145" i="52"/>
  <c r="BT1169" i="52"/>
  <c r="BT1146" i="52"/>
  <c r="BT1139" i="52"/>
  <c r="CE1174" i="52"/>
  <c r="CK1130" i="52"/>
  <c r="CK1132" i="52" s="1"/>
  <c r="CK1118" i="52"/>
  <c r="BR1111" i="52"/>
  <c r="CJ1109" i="52"/>
  <c r="CJ1110" i="52"/>
  <c r="BL1110" i="52"/>
  <c r="CF1102" i="52"/>
  <c r="CF1104" i="52" s="1"/>
  <c r="BT1103" i="52"/>
  <c r="BT1104" i="52" s="1"/>
  <c r="CD1088" i="52"/>
  <c r="CD1090" i="52" s="1"/>
  <c r="BR1088" i="52"/>
  <c r="BR1090" i="52" s="1"/>
  <c r="BW1083" i="52"/>
  <c r="AB1036" i="52"/>
  <c r="AB1035" i="52"/>
  <c r="V1032" i="52"/>
  <c r="BE1032" i="52"/>
  <c r="AP1032" i="52"/>
  <c r="AD1032" i="52"/>
  <c r="CS1021" i="52"/>
  <c r="CS978" i="52"/>
  <c r="CT978" i="52"/>
  <c r="CM978" i="52"/>
  <c r="CQ978" i="52"/>
  <c r="CO978" i="52"/>
  <c r="CQ947" i="52"/>
  <c r="CO947" i="52"/>
  <c r="CO899" i="52"/>
  <c r="CT897" i="52"/>
  <c r="CO897" i="52"/>
  <c r="CQ897" i="52"/>
  <c r="CM897" i="52"/>
  <c r="CU884" i="52"/>
  <c r="CS880" i="52"/>
  <c r="CO866" i="52"/>
  <c r="CM866" i="52"/>
  <c r="CT866" i="52"/>
  <c r="CU866" i="52" s="1"/>
  <c r="CQ780" i="52"/>
  <c r="CO780" i="52"/>
  <c r="CT780" i="52"/>
  <c r="CQ760" i="52"/>
  <c r="CO760" i="52"/>
  <c r="CT760" i="52"/>
  <c r="CS732" i="52"/>
  <c r="CO732" i="52"/>
  <c r="CQ715" i="52"/>
  <c r="CT715" i="52"/>
  <c r="CU664" i="52"/>
  <c r="CS590" i="52"/>
  <c r="CM512" i="52"/>
  <c r="CQ512" i="52"/>
  <c r="CT512" i="52"/>
  <c r="CO512" i="52"/>
  <c r="CS512" i="52"/>
  <c r="CO449" i="52"/>
  <c r="CM449" i="52"/>
  <c r="CO316" i="52"/>
  <c r="CT316" i="52"/>
  <c r="CS316" i="52"/>
  <c r="CU316" i="52" s="1"/>
  <c r="CQ316" i="52"/>
  <c r="CS209" i="52"/>
  <c r="CU209" i="52" s="1"/>
  <c r="CQ209" i="52"/>
  <c r="CT209" i="52"/>
  <c r="CQ379" i="52"/>
  <c r="CT379" i="52"/>
  <c r="CS379" i="52"/>
  <c r="CO379" i="52"/>
  <c r="CM379" i="52"/>
  <c r="CO367" i="52"/>
  <c r="CM367" i="52"/>
  <c r="CT367" i="52"/>
  <c r="CS367" i="52"/>
  <c r="CU367" i="52" s="1"/>
  <c r="CQ365" i="52"/>
  <c r="CO365" i="52"/>
  <c r="CQ359" i="52"/>
  <c r="CT359" i="52"/>
  <c r="CS359" i="52"/>
  <c r="CU359" i="52" s="1"/>
  <c r="CM359" i="52"/>
  <c r="CQ348" i="52"/>
  <c r="CM348" i="52"/>
  <c r="CS334" i="52"/>
  <c r="CT334" i="52"/>
  <c r="CQ334" i="52"/>
  <c r="CO334" i="52"/>
  <c r="CM334" i="52"/>
  <c r="CQ310" i="52"/>
  <c r="CT310" i="52"/>
  <c r="CS310" i="52"/>
  <c r="CU310" i="52" s="1"/>
  <c r="CM310" i="52"/>
  <c r="CT274" i="52"/>
  <c r="CO274" i="52"/>
  <c r="CM274" i="52"/>
  <c r="CQ274" i="52"/>
  <c r="CU255" i="52"/>
  <c r="CO196" i="52"/>
  <c r="CM196" i="52"/>
  <c r="CQ196" i="52"/>
  <c r="CS139" i="52"/>
  <c r="CU139" i="52" s="1"/>
  <c r="CQ139" i="52"/>
  <c r="CQ104" i="52"/>
  <c r="CO104" i="52"/>
  <c r="CT104" i="52"/>
  <c r="CJ1171" i="52"/>
  <c r="BZ1154" i="52"/>
  <c r="CA1090" i="52"/>
  <c r="CG1088" i="52"/>
  <c r="CG1089" i="52"/>
  <c r="BU1089" i="52"/>
  <c r="BU1088" i="52"/>
  <c r="BU1090" i="52" s="1"/>
  <c r="CM1021" i="52"/>
  <c r="CT1021" i="52"/>
  <c r="CM957" i="52"/>
  <c r="CS957" i="52"/>
  <c r="CU957" i="52" s="1"/>
  <c r="CQ957" i="52"/>
  <c r="CT957" i="52"/>
  <c r="CO949" i="52"/>
  <c r="AU1037" i="52"/>
  <c r="AU1032" i="52" s="1"/>
  <c r="AU1041" i="52"/>
  <c r="AU1045" i="52"/>
  <c r="AU1043" i="52"/>
  <c r="AU1039" i="52"/>
  <c r="AU1038" i="52" s="1"/>
  <c r="AU1042" i="52"/>
  <c r="AU1047" i="52"/>
  <c r="AI1037" i="52"/>
  <c r="AI1032" i="52" s="1"/>
  <c r="AI1041" i="52"/>
  <c r="AI1043" i="52"/>
  <c r="AI1045" i="52"/>
  <c r="AI1053" i="52"/>
  <c r="AI1044" i="52"/>
  <c r="AI1039" i="52"/>
  <c r="CO942" i="52"/>
  <c r="CT942" i="52"/>
  <c r="CQ931" i="52"/>
  <c r="CO931" i="52"/>
  <c r="CS931" i="52"/>
  <c r="CT931" i="52"/>
  <c r="CT882" i="52"/>
  <c r="CM882" i="52"/>
  <c r="CM832" i="52"/>
  <c r="CT830" i="52"/>
  <c r="CM830" i="52"/>
  <c r="CO820" i="52"/>
  <c r="CQ820" i="52"/>
  <c r="CT818" i="52"/>
  <c r="CO818" i="52"/>
  <c r="CQ818" i="52"/>
  <c r="CS818" i="52"/>
  <c r="CM818" i="52"/>
  <c r="CQ736" i="52"/>
  <c r="CM736" i="52"/>
  <c r="CT736" i="52"/>
  <c r="CO644" i="52"/>
  <c r="CT644" i="52"/>
  <c r="CS644" i="52"/>
  <c r="CU644" i="52" s="1"/>
  <c r="CT614" i="52"/>
  <c r="CO614" i="52"/>
  <c r="CQ614" i="52"/>
  <c r="CM614" i="52"/>
  <c r="CS614" i="52"/>
  <c r="CM608" i="52"/>
  <c r="CT608" i="52"/>
  <c r="CU608" i="52" s="1"/>
  <c r="CT606" i="52"/>
  <c r="CS606" i="52"/>
  <c r="CU606" i="52" s="1"/>
  <c r="CQ606" i="52"/>
  <c r="CO606" i="52"/>
  <c r="CM606" i="52"/>
  <c r="CM594" i="52"/>
  <c r="CO594" i="52"/>
  <c r="CS594" i="52"/>
  <c r="CU594" i="52" s="1"/>
  <c r="CT594" i="52"/>
  <c r="CO565" i="52"/>
  <c r="CT565" i="52"/>
  <c r="CQ565" i="52"/>
  <c r="CS565" i="52"/>
  <c r="CS452" i="52"/>
  <c r="CU452" i="52" s="1"/>
  <c r="CO422" i="52"/>
  <c r="CS361" i="52"/>
  <c r="CT361" i="52"/>
  <c r="CM361" i="52"/>
  <c r="CM261" i="52"/>
  <c r="CQ261" i="52"/>
  <c r="CS257" i="52"/>
  <c r="CU257" i="52" s="1"/>
  <c r="CQ257" i="52"/>
  <c r="CO218" i="52"/>
  <c r="CS218" i="52"/>
  <c r="CU218" i="52" s="1"/>
  <c r="CQ151" i="52"/>
  <c r="CO151" i="52"/>
  <c r="CT151" i="52"/>
  <c r="CM151" i="52"/>
  <c r="CS119" i="52"/>
  <c r="CM119" i="52"/>
  <c r="CT119" i="52"/>
  <c r="BW1172" i="52"/>
  <c r="BW1173" i="52" s="1"/>
  <c r="CB1130" i="52"/>
  <c r="BP1130" i="52"/>
  <c r="BP1132" i="52" s="1"/>
  <c r="CA1125" i="52"/>
  <c r="CD1118" i="52"/>
  <c r="BV1102" i="52"/>
  <c r="BV1104" i="52" s="1"/>
  <c r="CE1062" i="52"/>
  <c r="CG1062" i="52"/>
  <c r="CI1060" i="52"/>
  <c r="CI1061" i="52"/>
  <c r="BY1061" i="52"/>
  <c r="BY1060" i="52"/>
  <c r="BM1061" i="52"/>
  <c r="BM1060" i="52"/>
  <c r="BM1062" i="52" s="1"/>
  <c r="CO1027" i="52"/>
  <c r="CQ1027" i="52"/>
  <c r="CT1027" i="52"/>
  <c r="CO990" i="52"/>
  <c r="CS966" i="52"/>
  <c r="CT961" i="52"/>
  <c r="AT1041" i="52"/>
  <c r="AT1045" i="52"/>
  <c r="AT1042" i="52"/>
  <c r="AT1044" i="52"/>
  <c r="AT1039" i="52"/>
  <c r="AT1043" i="52"/>
  <c r="AT1047" i="52"/>
  <c r="AT1037" i="52"/>
  <c r="AT1032" i="52" s="1"/>
  <c r="AH1041" i="52"/>
  <c r="AH1043" i="52"/>
  <c r="AH1040" i="52"/>
  <c r="AH1045" i="52"/>
  <c r="AH1048" i="52"/>
  <c r="AH1042" i="52"/>
  <c r="AH1053" i="52"/>
  <c r="AH1044" i="52"/>
  <c r="AH1037" i="52"/>
  <c r="AH1032" i="52" s="1"/>
  <c r="AH1039" i="52"/>
  <c r="AH1038" i="52" s="1"/>
  <c r="CM836" i="52"/>
  <c r="CO836" i="52"/>
  <c r="CT836" i="52"/>
  <c r="CQ836" i="52"/>
  <c r="CO822" i="52"/>
  <c r="CT822" i="52"/>
  <c r="CS822" i="52"/>
  <c r="CU822" i="52" s="1"/>
  <c r="CQ822" i="52"/>
  <c r="CS725" i="52"/>
  <c r="CU725" i="52" s="1"/>
  <c r="CQ725" i="52"/>
  <c r="CQ723" i="52"/>
  <c r="CO723" i="52"/>
  <c r="CQ718" i="52"/>
  <c r="CT718" i="52"/>
  <c r="CS711" i="52"/>
  <c r="CU711" i="52" s="1"/>
  <c r="CO711" i="52"/>
  <c r="CT654" i="52"/>
  <c r="CS654" i="52"/>
  <c r="CU654" i="52" s="1"/>
  <c r="CO654" i="52"/>
  <c r="CT647" i="52"/>
  <c r="CM647" i="52"/>
  <c r="CO647" i="52"/>
  <c r="CS647" i="52"/>
  <c r="CQ546" i="52"/>
  <c r="CO546" i="52"/>
  <c r="CT546" i="52"/>
  <c r="CM546" i="52"/>
  <c r="CU515" i="52"/>
  <c r="CS494" i="52"/>
  <c r="CU494" i="52" s="1"/>
  <c r="CS459" i="52"/>
  <c r="CU459" i="52" s="1"/>
  <c r="CQ459" i="52"/>
  <c r="CM422" i="52"/>
  <c r="CT422" i="52"/>
  <c r="CO416" i="52"/>
  <c r="CS284" i="52"/>
  <c r="CU284" i="52" s="1"/>
  <c r="CM284" i="52"/>
  <c r="CM263" i="52"/>
  <c r="CS220" i="52"/>
  <c r="CQ220" i="52"/>
  <c r="CT220" i="52"/>
  <c r="CM220" i="52"/>
  <c r="CO214" i="52"/>
  <c r="CM214" i="52"/>
  <c r="CT214" i="52"/>
  <c r="CS149" i="52"/>
  <c r="CT149" i="52"/>
  <c r="CO149" i="52"/>
  <c r="CQ149" i="52"/>
  <c r="CM149" i="52"/>
  <c r="CQ129" i="52"/>
  <c r="CO129" i="52"/>
  <c r="CS129" i="52"/>
  <c r="CI1170" i="52"/>
  <c r="BW1170" i="52"/>
  <c r="CK1139" i="52"/>
  <c r="CK1169" i="52"/>
  <c r="CK1174" i="52" s="1"/>
  <c r="BY1169" i="52"/>
  <c r="BY1139" i="52"/>
  <c r="BY1140" i="52" s="1"/>
  <c r="BM1169" i="52"/>
  <c r="BM1138" i="52"/>
  <c r="BM1140" i="52" s="1"/>
  <c r="CK1102" i="52"/>
  <c r="CK1104" i="52" s="1"/>
  <c r="BM1090" i="52"/>
  <c r="BV1067" i="52"/>
  <c r="BV1069" i="52" s="1"/>
  <c r="BZ1069" i="52"/>
  <c r="BN1067" i="52"/>
  <c r="BN1068" i="52"/>
  <c r="BP1068" i="52"/>
  <c r="BP1067" i="52"/>
  <c r="BP1069" i="52" s="1"/>
  <c r="CQ1026" i="52"/>
  <c r="CQ1004" i="52"/>
  <c r="CM997" i="52"/>
  <c r="CQ997" i="52"/>
  <c r="CS997" i="52"/>
  <c r="CU997" i="52" s="1"/>
  <c r="CQ991" i="52"/>
  <c r="CO991" i="52"/>
  <c r="CM976" i="52"/>
  <c r="CO976" i="52"/>
  <c r="CT976" i="52"/>
  <c r="CO966" i="52"/>
  <c r="CQ942" i="52"/>
  <c r="CQ935" i="52"/>
  <c r="CM935" i="52"/>
  <c r="CT935" i="52"/>
  <c r="CU935" i="52" s="1"/>
  <c r="CQ922" i="52"/>
  <c r="CU915" i="52"/>
  <c r="CS851" i="52"/>
  <c r="CU851" i="52" s="1"/>
  <c r="CO851" i="52"/>
  <c r="CQ847" i="52"/>
  <c r="CO847" i="52"/>
  <c r="CQ827" i="52"/>
  <c r="CT827" i="52"/>
  <c r="CS827" i="52"/>
  <c r="CU827" i="52" s="1"/>
  <c r="CO795" i="52"/>
  <c r="CM795" i="52"/>
  <c r="CQ795" i="52"/>
  <c r="CT795" i="52"/>
  <c r="CO740" i="52"/>
  <c r="CS740" i="52"/>
  <c r="CU740" i="52" s="1"/>
  <c r="CT676" i="52"/>
  <c r="CU676" i="52" s="1"/>
  <c r="CQ676" i="52"/>
  <c r="CM676" i="52"/>
  <c r="CQ644" i="52"/>
  <c r="CM632" i="52"/>
  <c r="CT632" i="52"/>
  <c r="CU632" i="52" s="1"/>
  <c r="CO632" i="52"/>
  <c r="CO630" i="52"/>
  <c r="CQ630" i="52"/>
  <c r="CM536" i="52"/>
  <c r="CT536" i="52"/>
  <c r="CQ536" i="52"/>
  <c r="CS536" i="52"/>
  <c r="CU536" i="52" s="1"/>
  <c r="CU525" i="52"/>
  <c r="CO487" i="52"/>
  <c r="CM487" i="52"/>
  <c r="CM451" i="52"/>
  <c r="CS451" i="52"/>
  <c r="CT451" i="52"/>
  <c r="CQ443" i="52"/>
  <c r="CO443" i="52"/>
  <c r="CQ403" i="52"/>
  <c r="CT403" i="52"/>
  <c r="CS403" i="52"/>
  <c r="CU403" i="52" s="1"/>
  <c r="CS281" i="52"/>
  <c r="CU281" i="52" s="1"/>
  <c r="CQ281" i="52"/>
  <c r="CT263" i="52"/>
  <c r="CQ263" i="52"/>
  <c r="CU210" i="52"/>
  <c r="CQ190" i="52"/>
  <c r="CO190" i="52"/>
  <c r="CQ69" i="52"/>
  <c r="CO69" i="52"/>
  <c r="CM69" i="52"/>
  <c r="CD1138" i="52"/>
  <c r="CD1140" i="52" s="1"/>
  <c r="BR1138" i="52"/>
  <c r="BR1140" i="52" s="1"/>
  <c r="CH1170" i="52"/>
  <c r="BV1170" i="52"/>
  <c r="CJ1123" i="52"/>
  <c r="CJ1125" i="52" s="1"/>
  <c r="BL1123" i="52"/>
  <c r="BL1125" i="52" s="1"/>
  <c r="BX1116" i="52"/>
  <c r="BX1118" i="52" s="1"/>
  <c r="BL1116" i="52"/>
  <c r="BL1118" i="52" s="1"/>
  <c r="CE1089" i="52"/>
  <c r="BS1089" i="52"/>
  <c r="BN1061" i="52"/>
  <c r="BN1060" i="52"/>
  <c r="BN1062" i="52" s="1"/>
  <c r="AJ1038" i="52"/>
  <c r="CO1004" i="52"/>
  <c r="CQ974" i="52"/>
  <c r="CM947" i="52"/>
  <c r="CS947" i="52"/>
  <c r="CT947" i="52"/>
  <c r="CO944" i="52"/>
  <c r="CT937" i="52"/>
  <c r="CM937" i="52"/>
  <c r="CM926" i="52"/>
  <c r="CQ926" i="52"/>
  <c r="CS926" i="52"/>
  <c r="CT926" i="52"/>
  <c r="CO922" i="52"/>
  <c r="CM917" i="52"/>
  <c r="CT917" i="52"/>
  <c r="CQ917" i="52"/>
  <c r="CO917" i="52"/>
  <c r="CS897" i="52"/>
  <c r="CU897" i="52" s="1"/>
  <c r="CM875" i="52"/>
  <c r="CQ875" i="52"/>
  <c r="CS875" i="52"/>
  <c r="CT875" i="52"/>
  <c r="CO827" i="52"/>
  <c r="CM799" i="52"/>
  <c r="CO799" i="52"/>
  <c r="CT799" i="52"/>
  <c r="CS799" i="52"/>
  <c r="CM778" i="52"/>
  <c r="CT778" i="52"/>
  <c r="CS778" i="52"/>
  <c r="CU778" i="52" s="1"/>
  <c r="CQ740" i="52"/>
  <c r="CQ693" i="52"/>
  <c r="CS693" i="52"/>
  <c r="CU693" i="52" s="1"/>
  <c r="CO676" i="52"/>
  <c r="CT672" i="52"/>
  <c r="CU672" i="52" s="1"/>
  <c r="CO672" i="52"/>
  <c r="CM672" i="52"/>
  <c r="CM670" i="52"/>
  <c r="CT670" i="52"/>
  <c r="CS670" i="52"/>
  <c r="CU670" i="52" s="1"/>
  <c r="CO668" i="52"/>
  <c r="CM531" i="52"/>
  <c r="CS531" i="52"/>
  <c r="CM510" i="52"/>
  <c r="CQ510" i="52"/>
  <c r="CS496" i="52"/>
  <c r="CO496" i="52"/>
  <c r="CT496" i="52"/>
  <c r="CS489" i="52"/>
  <c r="CU489" i="52" s="1"/>
  <c r="CQ489" i="52"/>
  <c r="CT468" i="52"/>
  <c r="CM468" i="52"/>
  <c r="CQ468" i="52"/>
  <c r="CS468" i="52"/>
  <c r="CU468" i="52" s="1"/>
  <c r="CM345" i="52"/>
  <c r="CQ342" i="52"/>
  <c r="CS342" i="52"/>
  <c r="CM286" i="52"/>
  <c r="CQ286" i="52"/>
  <c r="CQ212" i="52"/>
  <c r="CM212" i="52"/>
  <c r="CS104" i="52"/>
  <c r="CU104" i="52" s="1"/>
  <c r="CM71" i="52"/>
  <c r="BQ1067" i="52"/>
  <c r="BQ1069" i="52" s="1"/>
  <c r="BV1062" i="52"/>
  <c r="CM1009" i="52"/>
  <c r="CO1009" i="52"/>
  <c r="CQ1009" i="52"/>
  <c r="CQ979" i="52"/>
  <c r="CM956" i="52"/>
  <c r="CO956" i="52"/>
  <c r="CT956" i="52"/>
  <c r="CS956" i="52"/>
  <c r="CS927" i="52"/>
  <c r="CM927" i="52"/>
  <c r="CO927" i="52"/>
  <c r="CM911" i="52"/>
  <c r="CT911" i="52"/>
  <c r="CO911" i="52"/>
  <c r="CM899" i="52"/>
  <c r="CQ881" i="52"/>
  <c r="CS881" i="52"/>
  <c r="CM881" i="52"/>
  <c r="CT881" i="52"/>
  <c r="CT879" i="52"/>
  <c r="CQ879" i="52"/>
  <c r="CM877" i="52"/>
  <c r="CO877" i="52"/>
  <c r="CM874" i="52"/>
  <c r="CO830" i="52"/>
  <c r="CQ810" i="52"/>
  <c r="CQ802" i="52"/>
  <c r="CS802" i="52"/>
  <c r="CT802" i="52"/>
  <c r="CO802" i="52"/>
  <c r="CO796" i="52"/>
  <c r="CM794" i="52"/>
  <c r="CO757" i="52"/>
  <c r="CM757" i="52"/>
  <c r="CS757" i="52"/>
  <c r="CU757" i="52" s="1"/>
  <c r="CT757" i="52"/>
  <c r="CQ749" i="52"/>
  <c r="CQ743" i="52"/>
  <c r="CO743" i="52"/>
  <c r="CQ673" i="52"/>
  <c r="CO673" i="52"/>
  <c r="CM673" i="52"/>
  <c r="CT603" i="52"/>
  <c r="CS603" i="52"/>
  <c r="CM603" i="52"/>
  <c r="CO571" i="52"/>
  <c r="CS571" i="52"/>
  <c r="CU571" i="52" s="1"/>
  <c r="CM544" i="52"/>
  <c r="CM539" i="52"/>
  <c r="CT539" i="52"/>
  <c r="CQ471" i="52"/>
  <c r="CO436" i="52"/>
  <c r="CM436" i="52"/>
  <c r="CT436" i="52"/>
  <c r="CQ436" i="52"/>
  <c r="CO424" i="52"/>
  <c r="CO359" i="52"/>
  <c r="CS247" i="52"/>
  <c r="CU247" i="52" s="1"/>
  <c r="CT247" i="52"/>
  <c r="CM247" i="52"/>
  <c r="CS162" i="52"/>
  <c r="CU162" i="52" s="1"/>
  <c r="CO649" i="52"/>
  <c r="CQ649" i="52"/>
  <c r="CT642" i="52"/>
  <c r="CM642" i="52"/>
  <c r="CM619" i="52"/>
  <c r="CT619" i="52"/>
  <c r="CO619" i="52"/>
  <c r="CM615" i="52"/>
  <c r="CM581" i="52"/>
  <c r="CO581" i="52"/>
  <c r="CS577" i="52"/>
  <c r="CT577" i="52"/>
  <c r="CO577" i="52"/>
  <c r="CU543" i="52"/>
  <c r="CU472" i="52"/>
  <c r="CM435" i="52"/>
  <c r="CS435" i="52"/>
  <c r="CU435" i="52" s="1"/>
  <c r="CT435" i="52"/>
  <c r="CT399" i="52"/>
  <c r="CQ399" i="52"/>
  <c r="CO399" i="52"/>
  <c r="CM399" i="52"/>
  <c r="CM376" i="52"/>
  <c r="CT376" i="52"/>
  <c r="CO376" i="52"/>
  <c r="CS370" i="52"/>
  <c r="CQ370" i="52"/>
  <c r="CU357" i="52"/>
  <c r="CM331" i="52"/>
  <c r="CO331" i="52"/>
  <c r="CQ331" i="52"/>
  <c r="CO325" i="52"/>
  <c r="CM325" i="52"/>
  <c r="CT325" i="52"/>
  <c r="CO305" i="52"/>
  <c r="CS305" i="52"/>
  <c r="CU305" i="52" s="1"/>
  <c r="CT288" i="52"/>
  <c r="CS288" i="52"/>
  <c r="CU288" i="52" s="1"/>
  <c r="CM288" i="52"/>
  <c r="CM277" i="52"/>
  <c r="CT277" i="52"/>
  <c r="CQ277" i="52"/>
  <c r="CM275" i="52"/>
  <c r="CO275" i="52"/>
  <c r="CQ255" i="52"/>
  <c r="CM198" i="52"/>
  <c r="CS198" i="52"/>
  <c r="CQ198" i="52"/>
  <c r="CT198" i="52"/>
  <c r="CQ165" i="52"/>
  <c r="CO165" i="52"/>
  <c r="CM165" i="52"/>
  <c r="CT165" i="52"/>
  <c r="CM104" i="52"/>
  <c r="CT102" i="52"/>
  <c r="CU102" i="52" s="1"/>
  <c r="CM102" i="52"/>
  <c r="CQ102" i="52"/>
  <c r="CS64" i="52"/>
  <c r="CT64" i="52"/>
  <c r="CQ64" i="52"/>
  <c r="CT60" i="52"/>
  <c r="CM60" i="52"/>
  <c r="CT54" i="52"/>
  <c r="CQ54" i="52"/>
  <c r="CM54" i="52"/>
  <c r="BQ1161" i="52"/>
  <c r="CJ1152" i="52"/>
  <c r="CJ1154" i="52" s="1"/>
  <c r="BO1117" i="52"/>
  <c r="BO1116" i="52"/>
  <c r="BO1118" i="52" s="1"/>
  <c r="BQ1117" i="52"/>
  <c r="CB1109" i="52"/>
  <c r="CB1111" i="52" s="1"/>
  <c r="BS1097" i="52"/>
  <c r="CI1088" i="52"/>
  <c r="CI1090" i="52" s="1"/>
  <c r="BQ1089" i="52"/>
  <c r="BQ1090" i="52" s="1"/>
  <c r="CF1081" i="52"/>
  <c r="CF1083" i="52" s="1"/>
  <c r="CB1067" i="52"/>
  <c r="CB1069" i="52" s="1"/>
  <c r="CJ1060" i="52"/>
  <c r="CJ1062" i="52" s="1"/>
  <c r="BL1060" i="52"/>
  <c r="BL1061" i="52"/>
  <c r="CQ993" i="52"/>
  <c r="CO993" i="52"/>
  <c r="CS993" i="52"/>
  <c r="CT993" i="52"/>
  <c r="CO969" i="52"/>
  <c r="CS969" i="52"/>
  <c r="CU969" i="52" s="1"/>
  <c r="CQ969" i="52"/>
  <c r="AS1047" i="52"/>
  <c r="AS1042" i="52"/>
  <c r="AS1045" i="52"/>
  <c r="AS1038" i="52" s="1"/>
  <c r="AG1047" i="52"/>
  <c r="AG1040" i="52"/>
  <c r="AG1042" i="52"/>
  <c r="AG1048" i="52"/>
  <c r="AG1045" i="52"/>
  <c r="AG1037" i="52"/>
  <c r="AG1032" i="52" s="1"/>
  <c r="AG1039" i="52"/>
  <c r="CU943" i="52"/>
  <c r="CM845" i="52"/>
  <c r="CM817" i="52"/>
  <c r="CQ807" i="52"/>
  <c r="CS807" i="52"/>
  <c r="CT807" i="52"/>
  <c r="CM716" i="52"/>
  <c r="CO716" i="52"/>
  <c r="CQ716" i="52"/>
  <c r="CS716" i="52"/>
  <c r="CU716" i="52" s="1"/>
  <c r="CS701" i="52"/>
  <c r="CM635" i="52"/>
  <c r="CT635" i="52"/>
  <c r="CO489" i="52"/>
  <c r="CQ472" i="52"/>
  <c r="CU455" i="52"/>
  <c r="CS419" i="52"/>
  <c r="CU419" i="52" s="1"/>
  <c r="CT419" i="52"/>
  <c r="CU400" i="52"/>
  <c r="CO396" i="52"/>
  <c r="CS396" i="52"/>
  <c r="CU396" i="52" s="1"/>
  <c r="CQ357" i="52"/>
  <c r="CM357" i="52"/>
  <c r="CU337" i="52"/>
  <c r="CT327" i="52"/>
  <c r="CQ327" i="52"/>
  <c r="CO327" i="52"/>
  <c r="CM305" i="52"/>
  <c r="CM282" i="52"/>
  <c r="CS282" i="52"/>
  <c r="CU282" i="52" s="1"/>
  <c r="CQ264" i="52"/>
  <c r="CO264" i="52"/>
  <c r="CS264" i="52"/>
  <c r="CT264" i="52"/>
  <c r="CO260" i="52"/>
  <c r="CO255" i="52"/>
  <c r="CO252" i="52"/>
  <c r="CU213" i="52"/>
  <c r="CU181" i="52"/>
  <c r="CO138" i="52"/>
  <c r="CU111" i="52"/>
  <c r="CU107" i="52"/>
  <c r="CO86" i="52"/>
  <c r="CM86" i="52"/>
  <c r="CS86" i="52"/>
  <c r="CT81" i="52"/>
  <c r="CM81" i="52"/>
  <c r="CS81" i="52"/>
  <c r="CS72" i="52"/>
  <c r="CU72" i="52" s="1"/>
  <c r="CQ72" i="52"/>
  <c r="CU38" i="52"/>
  <c r="CS34" i="52"/>
  <c r="CQ34" i="52"/>
  <c r="CM34" i="52"/>
  <c r="CF1160" i="52"/>
  <c r="CA1153" i="52"/>
  <c r="CA1152" i="52"/>
  <c r="CA1154" i="52" s="1"/>
  <c r="CA1170" i="52"/>
  <c r="CA1174" i="52" s="1"/>
  <c r="CE1145" i="52"/>
  <c r="CE1147" i="52" s="1"/>
  <c r="CH1116" i="52"/>
  <c r="CH1118" i="52" s="1"/>
  <c r="BP1117" i="52"/>
  <c r="BP1118" i="52" s="1"/>
  <c r="CH1088" i="52"/>
  <c r="CH1090" i="52" s="1"/>
  <c r="CA1067" i="52"/>
  <c r="CA1069" i="52" s="1"/>
  <c r="CT1007" i="52"/>
  <c r="CS1007" i="52"/>
  <c r="CU1007" i="52" s="1"/>
  <c r="CM1005" i="52"/>
  <c r="CS1002" i="52"/>
  <c r="CU1002" i="52" s="1"/>
  <c r="CQ1002" i="52"/>
  <c r="CM1002" i="52"/>
  <c r="AR1047" i="52"/>
  <c r="AR1045" i="52"/>
  <c r="AR1040" i="52"/>
  <c r="AR1042" i="52"/>
  <c r="CQ938" i="52"/>
  <c r="CO933" i="52"/>
  <c r="CQ895" i="52"/>
  <c r="CO895" i="52"/>
  <c r="CM895" i="52"/>
  <c r="CT895" i="52"/>
  <c r="CM893" i="52"/>
  <c r="CQ893" i="52"/>
  <c r="CS893" i="52"/>
  <c r="CU893" i="52" s="1"/>
  <c r="CO893" i="52"/>
  <c r="CO870" i="52"/>
  <c r="CT847" i="52"/>
  <c r="CO826" i="52"/>
  <c r="CS826" i="52"/>
  <c r="CO821" i="52"/>
  <c r="CQ821" i="52"/>
  <c r="CM821" i="52"/>
  <c r="CT821" i="52"/>
  <c r="CO807" i="52"/>
  <c r="CU803" i="52"/>
  <c r="CM788" i="52"/>
  <c r="CT788" i="52"/>
  <c r="CS788" i="52"/>
  <c r="CU788" i="52" s="1"/>
  <c r="CT709" i="52"/>
  <c r="CQ709" i="52"/>
  <c r="CM709" i="52"/>
  <c r="CM701" i="52"/>
  <c r="CS675" i="52"/>
  <c r="CO675" i="52"/>
  <c r="CM675" i="52"/>
  <c r="CU662" i="52"/>
  <c r="CQ651" i="52"/>
  <c r="CM651" i="52"/>
  <c r="CO629" i="52"/>
  <c r="CM624" i="52"/>
  <c r="CU607" i="52"/>
  <c r="CQ527" i="52"/>
  <c r="CS527" i="52"/>
  <c r="CU527" i="52" s="1"/>
  <c r="CM527" i="52"/>
  <c r="CM491" i="52"/>
  <c r="CQ477" i="52"/>
  <c r="CT477" i="52"/>
  <c r="CS477" i="52"/>
  <c r="CU477" i="52" s="1"/>
  <c r="CT466" i="52"/>
  <c r="CO466" i="52"/>
  <c r="CO445" i="52"/>
  <c r="CT445" i="52"/>
  <c r="CM445" i="52"/>
  <c r="CT433" i="52"/>
  <c r="CQ433" i="52"/>
  <c r="CM433" i="52"/>
  <c r="CM423" i="52"/>
  <c r="CO423" i="52"/>
  <c r="CQ423" i="52"/>
  <c r="CM396" i="52"/>
  <c r="CS360" i="52"/>
  <c r="CU360" i="52" s="1"/>
  <c r="CO360" i="52"/>
  <c r="CQ337" i="52"/>
  <c r="CT313" i="52"/>
  <c r="CO313" i="52"/>
  <c r="CM313" i="52"/>
  <c r="CT301" i="52"/>
  <c r="CM301" i="52"/>
  <c r="CS301" i="52"/>
  <c r="CO301" i="52"/>
  <c r="CM264" i="52"/>
  <c r="CQ230" i="52"/>
  <c r="CS230" i="52"/>
  <c r="CU230" i="52" s="1"/>
  <c r="CO223" i="52"/>
  <c r="CQ223" i="52"/>
  <c r="CU215" i="52"/>
  <c r="CM138" i="52"/>
  <c r="CU114" i="52"/>
  <c r="CU103" i="52"/>
  <c r="CQ47" i="52"/>
  <c r="CO47" i="52"/>
  <c r="CU10" i="52"/>
  <c r="BO1166" i="52"/>
  <c r="BO1168" i="52" s="1"/>
  <c r="CD1145" i="52"/>
  <c r="CD1147" i="52" s="1"/>
  <c r="BX1138" i="52"/>
  <c r="BX1140" i="52" s="1"/>
  <c r="CG1124" i="52"/>
  <c r="CG1123" i="52"/>
  <c r="CG1125" i="52" s="1"/>
  <c r="BP1103" i="52"/>
  <c r="BM1096" i="52"/>
  <c r="BM1097" i="52" s="1"/>
  <c r="BO1097" i="52"/>
  <c r="BW1096" i="52"/>
  <c r="BW1095" i="52"/>
  <c r="BW1097" i="52" s="1"/>
  <c r="CF1082" i="52"/>
  <c r="AR1048" i="52"/>
  <c r="AR1043" i="52"/>
  <c r="AA1032" i="52"/>
  <c r="CM998" i="52"/>
  <c r="CQ998" i="52"/>
  <c r="CT998" i="52"/>
  <c r="CS998" i="52"/>
  <c r="CU998" i="52" s="1"/>
  <c r="CM991" i="52"/>
  <c r="CO980" i="52"/>
  <c r="CQ980" i="52"/>
  <c r="CT960" i="52"/>
  <c r="CM960" i="52"/>
  <c r="CO960" i="52"/>
  <c r="CM948" i="52"/>
  <c r="CO938" i="52"/>
  <c r="CO923" i="52"/>
  <c r="CT923" i="52"/>
  <c r="CU923" i="52" s="1"/>
  <c r="CT905" i="52"/>
  <c r="CO905" i="52"/>
  <c r="CQ905" i="52"/>
  <c r="CO898" i="52"/>
  <c r="CM807" i="52"/>
  <c r="CS795" i="52"/>
  <c r="CU795" i="52" s="1"/>
  <c r="CM752" i="52"/>
  <c r="CT752" i="52"/>
  <c r="CQ744" i="52"/>
  <c r="CM719" i="52"/>
  <c r="CO719" i="52"/>
  <c r="CT719" i="52"/>
  <c r="CS719" i="52"/>
  <c r="CU719" i="52" s="1"/>
  <c r="CO543" i="52"/>
  <c r="CT484" i="52"/>
  <c r="CS484" i="52"/>
  <c r="CU484" i="52" s="1"/>
  <c r="CO484" i="52"/>
  <c r="CM427" i="52"/>
  <c r="CQ427" i="52"/>
  <c r="CO427" i="52"/>
  <c r="CS427" i="52"/>
  <c r="CT427" i="52"/>
  <c r="CQ412" i="52"/>
  <c r="CT412" i="52"/>
  <c r="CQ387" i="52"/>
  <c r="CT387" i="52"/>
  <c r="CM387" i="52"/>
  <c r="CO337" i="52"/>
  <c r="CT315" i="52"/>
  <c r="CM315" i="52"/>
  <c r="CO315" i="52"/>
  <c r="CS315" i="52"/>
  <c r="CU315" i="52" s="1"/>
  <c r="CO311" i="52"/>
  <c r="CO285" i="52"/>
  <c r="CS285" i="52"/>
  <c r="CT285" i="52"/>
  <c r="CO280" i="52"/>
  <c r="CU276" i="52"/>
  <c r="CM266" i="52"/>
  <c r="CO266" i="52"/>
  <c r="CS266" i="52"/>
  <c r="CT266" i="52"/>
  <c r="CM260" i="52"/>
  <c r="CU204" i="52"/>
  <c r="CU168" i="52"/>
  <c r="CO124" i="52"/>
  <c r="CQ124" i="52"/>
  <c r="CS124" i="52"/>
  <c r="CU124" i="52" s="1"/>
  <c r="CM118" i="52"/>
  <c r="CT118" i="52"/>
  <c r="CS118" i="52"/>
  <c r="CT45" i="52"/>
  <c r="CO45" i="52"/>
  <c r="CM45" i="52"/>
  <c r="CQ45" i="52"/>
  <c r="CU23" i="52"/>
  <c r="CU12" i="52"/>
  <c r="BT1167" i="52"/>
  <c r="BT1168" i="52" s="1"/>
  <c r="BR1160" i="52"/>
  <c r="CI1138" i="52"/>
  <c r="CI1140" i="52" s="1"/>
  <c r="BZ1123" i="52"/>
  <c r="BZ1125" i="52" s="1"/>
  <c r="CF1123" i="52"/>
  <c r="CF1125" i="52" s="1"/>
  <c r="CB1095" i="52"/>
  <c r="CB1097" i="52" s="1"/>
  <c r="BQ1082" i="52"/>
  <c r="BQ1081" i="52"/>
  <c r="BQ1083" i="52" s="1"/>
  <c r="CJ1061" i="52"/>
  <c r="CG1061" i="52"/>
  <c r="CS454" i="52"/>
  <c r="CT454" i="52"/>
  <c r="CO437" i="52"/>
  <c r="CM437" i="52"/>
  <c r="CT437" i="52"/>
  <c r="CA1116" i="52"/>
  <c r="CA1118" i="52" s="1"/>
  <c r="CC1117" i="52"/>
  <c r="CC1118" i="52" s="1"/>
  <c r="BQ1097" i="52"/>
  <c r="CE1097" i="52"/>
  <c r="CC1089" i="52"/>
  <c r="BL1083" i="52"/>
  <c r="BT1081" i="52"/>
  <c r="BT1082" i="52"/>
  <c r="BT1062" i="52"/>
  <c r="BX1060" i="52"/>
  <c r="BX1062" i="52" s="1"/>
  <c r="CU996" i="52"/>
  <c r="CU987" i="52"/>
  <c r="CM964" i="52"/>
  <c r="CO964" i="52"/>
  <c r="CS964" i="52"/>
  <c r="CU964" i="52" s="1"/>
  <c r="BG1037" i="52"/>
  <c r="BG1032" i="52" s="1"/>
  <c r="BG1045" i="52"/>
  <c r="BG1042" i="52"/>
  <c r="BG1053" i="52"/>
  <c r="BG1043" i="52"/>
  <c r="BG1047" i="52"/>
  <c r="CU938" i="52"/>
  <c r="CM870" i="52"/>
  <c r="CQ870" i="52"/>
  <c r="CS870" i="52"/>
  <c r="CU870" i="52" s="1"/>
  <c r="CU863" i="52"/>
  <c r="CM728" i="52"/>
  <c r="CQ728" i="52"/>
  <c r="CT728" i="52"/>
  <c r="CT707" i="52"/>
  <c r="CS707" i="52"/>
  <c r="CU707" i="52" s="1"/>
  <c r="CO707" i="52"/>
  <c r="CQ707" i="52"/>
  <c r="CM707" i="52"/>
  <c r="CM680" i="52"/>
  <c r="CT680" i="52"/>
  <c r="CS680" i="52"/>
  <c r="CO680" i="52"/>
  <c r="CO624" i="52"/>
  <c r="CS624" i="52"/>
  <c r="CU624" i="52" s="1"/>
  <c r="CM568" i="52"/>
  <c r="CO568" i="52"/>
  <c r="CT533" i="52"/>
  <c r="CS533" i="52"/>
  <c r="CU533" i="52" s="1"/>
  <c r="CO509" i="52"/>
  <c r="CO491" i="52"/>
  <c r="CM477" i="52"/>
  <c r="CQ441" i="52"/>
  <c r="CS441" i="52"/>
  <c r="CT441" i="52"/>
  <c r="CM441" i="52"/>
  <c r="CM421" i="52"/>
  <c r="BP1166" i="52"/>
  <c r="BP1168" i="52" s="1"/>
  <c r="BN1159" i="52"/>
  <c r="BN1161" i="52" s="1"/>
  <c r="BQ1153" i="52"/>
  <c r="BQ1152" i="52"/>
  <c r="BQ1154" i="52" s="1"/>
  <c r="BS1145" i="52"/>
  <c r="BS1147" i="52" s="1"/>
  <c r="BY1146" i="52"/>
  <c r="BY1145" i="52"/>
  <c r="BY1147" i="52" s="1"/>
  <c r="CK1138" i="52"/>
  <c r="CK1140" i="52" s="1"/>
  <c r="BP1123" i="52"/>
  <c r="BP1125" i="52" s="1"/>
  <c r="CB1117" i="52"/>
  <c r="CB1116" i="52"/>
  <c r="CB1118" i="52" s="1"/>
  <c r="CD1095" i="52"/>
  <c r="CD1097" i="52" s="1"/>
  <c r="BR1095" i="52"/>
  <c r="BR1097" i="52" s="1"/>
  <c r="AS1043" i="52"/>
  <c r="AS1041" i="52"/>
  <c r="AW1038" i="52"/>
  <c r="BI1032" i="52"/>
  <c r="CM1024" i="52"/>
  <c r="CS1024" i="52"/>
  <c r="CT1024" i="52"/>
  <c r="CO1018" i="52"/>
  <c r="CM1018" i="52"/>
  <c r="CU1008" i="52"/>
  <c r="CQ1000" i="52"/>
  <c r="CM1000" i="52"/>
  <c r="CT1000" i="52"/>
  <c r="CQ996" i="52"/>
  <c r="CO967" i="52"/>
  <c r="CM967" i="52"/>
  <c r="CQ967" i="52"/>
  <c r="BF1045" i="52"/>
  <c r="BF1042" i="52"/>
  <c r="BF1053" i="52"/>
  <c r="BF1039" i="52"/>
  <c r="BF1037" i="52"/>
  <c r="AF1047" i="52"/>
  <c r="AF1048" i="52"/>
  <c r="AF1040" i="52"/>
  <c r="AF1045" i="52"/>
  <c r="AF1042" i="52"/>
  <c r="AF1041" i="52"/>
  <c r="CU853" i="52"/>
  <c r="CM851" i="52"/>
  <c r="CO786" i="52"/>
  <c r="CM703" i="52"/>
  <c r="CQ666" i="52"/>
  <c r="CO666" i="52"/>
  <c r="CT666" i="52"/>
  <c r="CS666" i="52"/>
  <c r="CM666" i="52"/>
  <c r="CO664" i="52"/>
  <c r="CM533" i="52"/>
  <c r="CM472" i="52"/>
  <c r="CQ464" i="52"/>
  <c r="CO464" i="52"/>
  <c r="CM464" i="52"/>
  <c r="CT464" i="52"/>
  <c r="CU464" i="52" s="1"/>
  <c r="CA1166" i="52"/>
  <c r="CA1168" i="52" s="1"/>
  <c r="CG1167" i="52"/>
  <c r="CG1166" i="52"/>
  <c r="BM1159" i="52"/>
  <c r="BM1161" i="52" s="1"/>
  <c r="BN1153" i="52"/>
  <c r="BN1154" i="52" s="1"/>
  <c r="BN1170" i="52"/>
  <c r="BN1174" i="52" s="1"/>
  <c r="BR1145" i="52"/>
  <c r="BR1147" i="52" s="1"/>
  <c r="CJ1138" i="52"/>
  <c r="CJ1140" i="52" s="1"/>
  <c r="BL1138" i="52"/>
  <c r="BL1140" i="52" s="1"/>
  <c r="BM1125" i="52"/>
  <c r="BU1124" i="52"/>
  <c r="BU1123" i="52"/>
  <c r="BU1125" i="52" s="1"/>
  <c r="CB1103" i="52"/>
  <c r="CB1104" i="52" s="1"/>
  <c r="BR1082" i="52"/>
  <c r="BN1074" i="52"/>
  <c r="BN1076" i="52" s="1"/>
  <c r="CF1075" i="52"/>
  <c r="CF1074" i="52"/>
  <c r="CF1076" i="52" s="1"/>
  <c r="BP1060" i="52"/>
  <c r="BP1062" i="52" s="1"/>
  <c r="AR1041" i="52"/>
  <c r="AR1038" i="52" s="1"/>
  <c r="AF1039" i="52"/>
  <c r="AZ1032" i="52"/>
  <c r="AM1032" i="52"/>
  <c r="CT989" i="52"/>
  <c r="CU989" i="52" s="1"/>
  <c r="CM989" i="52"/>
  <c r="CO989" i="52"/>
  <c r="CU963" i="52"/>
  <c r="CM930" i="52"/>
  <c r="CU918" i="52"/>
  <c r="CO903" i="52"/>
  <c r="CO891" i="52"/>
  <c r="CS889" i="52"/>
  <c r="CQ889" i="52"/>
  <c r="CU857" i="52"/>
  <c r="CT849" i="52"/>
  <c r="CQ849" i="52"/>
  <c r="CS849" i="52"/>
  <c r="CM826" i="52"/>
  <c r="CM815" i="52"/>
  <c r="CU797" i="52"/>
  <c r="CM763" i="52"/>
  <c r="CM758" i="52"/>
  <c r="CO758" i="52"/>
  <c r="CQ754" i="52"/>
  <c r="CO754" i="52"/>
  <c r="CT754" i="52"/>
  <c r="CS754" i="52"/>
  <c r="CU754" i="52" s="1"/>
  <c r="CM748" i="52"/>
  <c r="CQ748" i="52"/>
  <c r="CO748" i="52"/>
  <c r="CS748" i="52"/>
  <c r="CU748" i="52" s="1"/>
  <c r="CQ703" i="52"/>
  <c r="CS703" i="52"/>
  <c r="CT703" i="52"/>
  <c r="CM664" i="52"/>
  <c r="CO651" i="52"/>
  <c r="CU553" i="52"/>
  <c r="CM552" i="52"/>
  <c r="CS552" i="52"/>
  <c r="CT552" i="52"/>
  <c r="CU534" i="52"/>
  <c r="CU497" i="52"/>
  <c r="CS436" i="52"/>
  <c r="CF1166" i="52"/>
  <c r="CF1168" i="52" s="1"/>
  <c r="CA1139" i="52"/>
  <c r="BX1131" i="52"/>
  <c r="BT1124" i="52"/>
  <c r="BV1095" i="52"/>
  <c r="BV1097" i="52" s="1"/>
  <c r="CC1082" i="52"/>
  <c r="CC1081" i="52"/>
  <c r="CC1083" i="52" s="1"/>
  <c r="BM1074" i="52"/>
  <c r="BM1076" i="52" s="1"/>
  <c r="BF1047" i="52"/>
  <c r="AE1038" i="52"/>
  <c r="AL1032" i="52"/>
  <c r="CS1025" i="52"/>
  <c r="CS1019" i="52"/>
  <c r="CT1019" i="52"/>
  <c r="CQ1019" i="52"/>
  <c r="CU1001" i="52"/>
  <c r="CQ994" i="52"/>
  <c r="CO987" i="52"/>
  <c r="CO985" i="52"/>
  <c r="CQ985" i="52"/>
  <c r="CT985" i="52"/>
  <c r="CU985" i="52" s="1"/>
  <c r="CU968" i="52"/>
  <c r="CQ963" i="52"/>
  <c r="CM958" i="52"/>
  <c r="CO958" i="52"/>
  <c r="CT958" i="52"/>
  <c r="CQ953" i="52"/>
  <c r="CT953" i="52"/>
  <c r="CS953" i="52"/>
  <c r="CU953" i="52" s="1"/>
  <c r="CU934" i="52"/>
  <c r="CT933" i="52"/>
  <c r="CM933" i="52"/>
  <c r="CS933" i="52"/>
  <c r="CO930" i="52"/>
  <c r="CQ918" i="52"/>
  <c r="CM918" i="52"/>
  <c r="CQ911" i="52"/>
  <c r="CO889" i="52"/>
  <c r="CO855" i="52"/>
  <c r="CM833" i="52"/>
  <c r="CM831" i="52"/>
  <c r="CO831" i="52"/>
  <c r="CS831" i="52"/>
  <c r="CT831" i="52"/>
  <c r="CS820" i="52"/>
  <c r="CU820" i="52" s="1"/>
  <c r="CS815" i="52"/>
  <c r="CT815" i="52"/>
  <c r="CT811" i="52"/>
  <c r="CO811" i="52"/>
  <c r="CM809" i="52"/>
  <c r="CM805" i="52"/>
  <c r="CT805" i="52"/>
  <c r="CO805" i="52"/>
  <c r="CQ803" i="52"/>
  <c r="CO803" i="52"/>
  <c r="CM774" i="52"/>
  <c r="CT774" i="52"/>
  <c r="CQ774" i="52"/>
  <c r="CS763" i="52"/>
  <c r="CT763" i="52"/>
  <c r="CO739" i="52"/>
  <c r="CT724" i="52"/>
  <c r="CM724" i="52"/>
  <c r="CS724" i="52"/>
  <c r="CU724" i="52" s="1"/>
  <c r="CQ724" i="52"/>
  <c r="CQ721" i="52"/>
  <c r="CO721" i="52"/>
  <c r="CS721" i="52"/>
  <c r="CU721" i="52" s="1"/>
  <c r="CT714" i="52"/>
  <c r="CM714" i="52"/>
  <c r="CS710" i="52"/>
  <c r="CQ697" i="52"/>
  <c r="CS697" i="52"/>
  <c r="CU697" i="52" s="1"/>
  <c r="CM697" i="52"/>
  <c r="CO688" i="52"/>
  <c r="CO656" i="52"/>
  <c r="CM631" i="52"/>
  <c r="CT631" i="52"/>
  <c r="CS631" i="52"/>
  <c r="CU631" i="52" s="1"/>
  <c r="CM585" i="52"/>
  <c r="CT585" i="52"/>
  <c r="CQ580" i="52"/>
  <c r="CS576" i="52"/>
  <c r="CQ553" i="52"/>
  <c r="CO550" i="52"/>
  <c r="CM550" i="52"/>
  <c r="CT550" i="52"/>
  <c r="CM543" i="52"/>
  <c r="CQ481" i="52"/>
  <c r="CT450" i="52"/>
  <c r="CQ450" i="52"/>
  <c r="CT425" i="52"/>
  <c r="CU425" i="52" s="1"/>
  <c r="CM425" i="52"/>
  <c r="CM412" i="52"/>
  <c r="CM392" i="52"/>
  <c r="CS392" i="52"/>
  <c r="CQ392" i="52"/>
  <c r="CO392" i="52"/>
  <c r="CS345" i="52"/>
  <c r="CU345" i="52" s="1"/>
  <c r="CM341" i="52"/>
  <c r="CQ341" i="52"/>
  <c r="CT341" i="52"/>
  <c r="CU341" i="52" s="1"/>
  <c r="CM330" i="52"/>
  <c r="CT330" i="52"/>
  <c r="CO330" i="52"/>
  <c r="CS311" i="52"/>
  <c r="CU311" i="52" s="1"/>
  <c r="CM311" i="52"/>
  <c r="CQ291" i="52"/>
  <c r="CS291" i="52"/>
  <c r="CU289" i="52"/>
  <c r="CM285" i="52"/>
  <c r="CQ270" i="52"/>
  <c r="CS270" i="52"/>
  <c r="CT270" i="52"/>
  <c r="CU187" i="52"/>
  <c r="CO170" i="52"/>
  <c r="CO126" i="52"/>
  <c r="CM120" i="52"/>
  <c r="CT120" i="52"/>
  <c r="CQ120" i="52"/>
  <c r="CT109" i="52"/>
  <c r="CM109" i="52"/>
  <c r="CQ63" i="52"/>
  <c r="CQ27" i="52"/>
  <c r="CT27" i="52"/>
  <c r="CQ23" i="52"/>
  <c r="CO23" i="52"/>
  <c r="CQ12" i="52"/>
  <c r="CM12" i="52"/>
  <c r="BX1172" i="52"/>
  <c r="BS1167" i="52"/>
  <c r="CF1159" i="52"/>
  <c r="CF1161" i="52" s="1"/>
  <c r="CI1159" i="52"/>
  <c r="CI1161" i="52" s="1"/>
  <c r="CA1159" i="52"/>
  <c r="CA1161" i="52" s="1"/>
  <c r="BO1160" i="52"/>
  <c r="BO1159" i="52"/>
  <c r="BO1161" i="52" s="1"/>
  <c r="CC1160" i="52"/>
  <c r="CC1159" i="52"/>
  <c r="CC1161" i="52" s="1"/>
  <c r="BQ1160" i="52"/>
  <c r="CH1146" i="52"/>
  <c r="BV1145" i="52"/>
  <c r="BV1147" i="52" s="1"/>
  <c r="BQ1130" i="52"/>
  <c r="CE1124" i="52"/>
  <c r="BS1124" i="52"/>
  <c r="CE1116" i="52"/>
  <c r="CE1118" i="52" s="1"/>
  <c r="BS1116" i="52"/>
  <c r="BS1118" i="52" s="1"/>
  <c r="CK1117" i="52"/>
  <c r="BY1117" i="52"/>
  <c r="BY1118" i="52" s="1"/>
  <c r="BL1109" i="52"/>
  <c r="CG1096" i="52"/>
  <c r="CG1097" i="52" s="1"/>
  <c r="BU1095" i="52"/>
  <c r="BU1096" i="52"/>
  <c r="CH1081" i="52"/>
  <c r="CH1083" i="52" s="1"/>
  <c r="CB1082" i="52"/>
  <c r="CB1083" i="52" s="1"/>
  <c r="BP1082" i="52"/>
  <c r="BP1083" i="52" s="1"/>
  <c r="BR1075" i="52"/>
  <c r="BL1067" i="52"/>
  <c r="BL1069" i="52" s="1"/>
  <c r="BZ1060" i="52"/>
  <c r="BZ1062" i="52" s="1"/>
  <c r="AP1038" i="52"/>
  <c r="BJ1038" i="52"/>
  <c r="AB1037" i="52"/>
  <c r="AB1034" i="52"/>
  <c r="AK1032" i="52"/>
  <c r="CM1019" i="52"/>
  <c r="CU1017" i="52"/>
  <c r="CM1016" i="52"/>
  <c r="CQ1001" i="52"/>
  <c r="CO1001" i="52"/>
  <c r="CQ987" i="52"/>
  <c r="CM987" i="52"/>
  <c r="CT987" i="52"/>
  <c r="CS976" i="52"/>
  <c r="CO963" i="52"/>
  <c r="CM963" i="52"/>
  <c r="CT963" i="52"/>
  <c r="CQ951" i="52"/>
  <c r="BC1040" i="52"/>
  <c r="BC1041" i="52"/>
  <c r="BC1044" i="52"/>
  <c r="BC1047" i="52"/>
  <c r="BC1039" i="52"/>
  <c r="BC1053" i="52"/>
  <c r="AO1039" i="52"/>
  <c r="AO1045" i="52"/>
  <c r="AO1044" i="52"/>
  <c r="AO1047" i="52"/>
  <c r="AO1053" i="52"/>
  <c r="AO1037" i="52"/>
  <c r="AC1039" i="52"/>
  <c r="AC1045" i="52"/>
  <c r="AC1044" i="52"/>
  <c r="AC1048" i="52"/>
  <c r="CQ943" i="52"/>
  <c r="CM943" i="52"/>
  <c r="CO943" i="52"/>
  <c r="CM941" i="52"/>
  <c r="CQ941" i="52"/>
  <c r="CT941" i="52"/>
  <c r="CQ906" i="52"/>
  <c r="CM898" i="52"/>
  <c r="CQ894" i="52"/>
  <c r="CT894" i="52"/>
  <c r="CU894" i="52" s="1"/>
  <c r="CM891" i="52"/>
  <c r="CS879" i="52"/>
  <c r="CU879" i="52" s="1"/>
  <c r="CS850" i="52"/>
  <c r="CM841" i="52"/>
  <c r="CQ841" i="52"/>
  <c r="CM835" i="52"/>
  <c r="CT835" i="52"/>
  <c r="CS835" i="52"/>
  <c r="CU835" i="52" s="1"/>
  <c r="CT833" i="52"/>
  <c r="CQ833" i="52"/>
  <c r="CT809" i="52"/>
  <c r="CQ809" i="52"/>
  <c r="CS809" i="52"/>
  <c r="CU809" i="52" s="1"/>
  <c r="CM803" i="52"/>
  <c r="CQ797" i="52"/>
  <c r="CM784" i="52"/>
  <c r="CQ784" i="52"/>
  <c r="CT784" i="52"/>
  <c r="CS784" i="52"/>
  <c r="CU784" i="52" s="1"/>
  <c r="CO782" i="52"/>
  <c r="CS782" i="52"/>
  <c r="CU782" i="52" s="1"/>
  <c r="CM744" i="52"/>
  <c r="CM739" i="52"/>
  <c r="CO737" i="52"/>
  <c r="CQ731" i="52"/>
  <c r="CS731" i="52"/>
  <c r="CT731" i="52"/>
  <c r="CM731" i="52"/>
  <c r="CO727" i="52"/>
  <c r="CQ710" i="52"/>
  <c r="CO695" i="52"/>
  <c r="CT695" i="52"/>
  <c r="CU695" i="52" s="1"/>
  <c r="CM688" i="52"/>
  <c r="CQ683" i="52"/>
  <c r="CS674" i="52"/>
  <c r="CM648" i="52"/>
  <c r="CM620" i="52"/>
  <c r="CQ620" i="52"/>
  <c r="CQ616" i="52"/>
  <c r="CM616" i="52"/>
  <c r="CO607" i="52"/>
  <c r="CO596" i="52"/>
  <c r="CM596" i="52"/>
  <c r="CQ596" i="52"/>
  <c r="CS596" i="52"/>
  <c r="CU596" i="52" s="1"/>
  <c r="CT593" i="52"/>
  <c r="CM593" i="52"/>
  <c r="CS593" i="52"/>
  <c r="CU593" i="52" s="1"/>
  <c r="CM589" i="52"/>
  <c r="CS589" i="52"/>
  <c r="CU589" i="52" s="1"/>
  <c r="CQ589" i="52"/>
  <c r="CO589" i="52"/>
  <c r="CM587" i="52"/>
  <c r="CQ587" i="52"/>
  <c r="CS587" i="52"/>
  <c r="CU587" i="52" s="1"/>
  <c r="CO585" i="52"/>
  <c r="CM553" i="52"/>
  <c r="CT553" i="52"/>
  <c r="CS510" i="52"/>
  <c r="CQ505" i="52"/>
  <c r="CM497" i="52"/>
  <c r="CM495" i="52"/>
  <c r="CO495" i="52"/>
  <c r="CQ495" i="52"/>
  <c r="CQ478" i="52"/>
  <c r="CM440" i="52"/>
  <c r="CO440" i="52"/>
  <c r="CQ440" i="52"/>
  <c r="CO400" i="52"/>
  <c r="CQ397" i="52"/>
  <c r="CO397" i="52"/>
  <c r="CO377" i="52"/>
  <c r="CQ377" i="52"/>
  <c r="CQ375" i="52"/>
  <c r="CO375" i="52"/>
  <c r="CS375" i="52"/>
  <c r="CU375" i="52" s="1"/>
  <c r="CO332" i="52"/>
  <c r="CM332" i="52"/>
  <c r="CT332" i="52"/>
  <c r="CQ319" i="52"/>
  <c r="CO293" i="52"/>
  <c r="CQ293" i="52"/>
  <c r="CS293" i="52"/>
  <c r="CT293" i="52"/>
  <c r="CM293" i="52"/>
  <c r="CO291" i="52"/>
  <c r="CO287" i="52"/>
  <c r="CM287" i="52"/>
  <c r="CO278" i="52"/>
  <c r="CQ278" i="52"/>
  <c r="CU271" i="52"/>
  <c r="CS242" i="52"/>
  <c r="CU242" i="52" s="1"/>
  <c r="CM242" i="52"/>
  <c r="CQ242" i="52"/>
  <c r="CO217" i="52"/>
  <c r="CM217" i="52"/>
  <c r="CQ189" i="52"/>
  <c r="CM189" i="52"/>
  <c r="CM181" i="52"/>
  <c r="CT181" i="52"/>
  <c r="CQ181" i="52"/>
  <c r="CT172" i="52"/>
  <c r="CQ172" i="52"/>
  <c r="CO172" i="52"/>
  <c r="CS151" i="52"/>
  <c r="CU151" i="52" s="1"/>
  <c r="CS833" i="52"/>
  <c r="CU833" i="52" s="1"/>
  <c r="CT825" i="52"/>
  <c r="CS825" i="52"/>
  <c r="CU825" i="52" s="1"/>
  <c r="CQ825" i="52"/>
  <c r="CT781" i="52"/>
  <c r="CM781" i="52"/>
  <c r="CQ781" i="52"/>
  <c r="CS781" i="52"/>
  <c r="CU781" i="52" s="1"/>
  <c r="CQ765" i="52"/>
  <c r="CM765" i="52"/>
  <c r="CT765" i="52"/>
  <c r="CU765" i="52" s="1"/>
  <c r="CS751" i="52"/>
  <c r="CT751" i="52"/>
  <c r="CO745" i="52"/>
  <c r="CQ745" i="52"/>
  <c r="CT745" i="52"/>
  <c r="CS745" i="52"/>
  <c r="CU745" i="52" s="1"/>
  <c r="CO731" i="52"/>
  <c r="CO708" i="52"/>
  <c r="CM708" i="52"/>
  <c r="CO706" i="52"/>
  <c r="CT706" i="52"/>
  <c r="CO697" i="52"/>
  <c r="CQ680" i="52"/>
  <c r="CS667" i="52"/>
  <c r="CT667" i="52"/>
  <c r="CM667" i="52"/>
  <c r="CO658" i="52"/>
  <c r="CM658" i="52"/>
  <c r="CS658" i="52"/>
  <c r="CU658" i="52" s="1"/>
  <c r="CO638" i="52"/>
  <c r="CS638" i="52"/>
  <c r="CU638" i="52" s="1"/>
  <c r="CU636" i="52"/>
  <c r="CO626" i="52"/>
  <c r="CT623" i="52"/>
  <c r="CQ619" i="52"/>
  <c r="CU612" i="52"/>
  <c r="CM609" i="52"/>
  <c r="CT609" i="52"/>
  <c r="CS609" i="52"/>
  <c r="CU609" i="52" s="1"/>
  <c r="CU605" i="52"/>
  <c r="CO580" i="52"/>
  <c r="CQ568" i="52"/>
  <c r="CO558" i="52"/>
  <c r="CT558" i="52"/>
  <c r="CQ558" i="52"/>
  <c r="CQ543" i="52"/>
  <c r="CT543" i="52"/>
  <c r="CT538" i="52"/>
  <c r="CQ538" i="52"/>
  <c r="CO538" i="52"/>
  <c r="CO515" i="52"/>
  <c r="CT515" i="52"/>
  <c r="CQ513" i="52"/>
  <c r="CM513" i="52"/>
  <c r="CT513" i="52"/>
  <c r="CU513" i="52" s="1"/>
  <c r="CS506" i="52"/>
  <c r="CU506" i="52" s="1"/>
  <c r="CQ482" i="52"/>
  <c r="CS482" i="52"/>
  <c r="CU482" i="52" s="1"/>
  <c r="CM460" i="52"/>
  <c r="CQ460" i="52"/>
  <c r="CM457" i="52"/>
  <c r="CQ457" i="52"/>
  <c r="CM448" i="52"/>
  <c r="CT448" i="52"/>
  <c r="CO448" i="52"/>
  <c r="CT434" i="52"/>
  <c r="CU434" i="52" s="1"/>
  <c r="CM434" i="52"/>
  <c r="CO434" i="52"/>
  <c r="CM395" i="52"/>
  <c r="CT395" i="52"/>
  <c r="CS395" i="52"/>
  <c r="CU395" i="52" s="1"/>
  <c r="CM393" i="52"/>
  <c r="CQ393" i="52"/>
  <c r="CO385" i="52"/>
  <c r="CT385" i="52"/>
  <c r="CS385" i="52"/>
  <c r="CM385" i="52"/>
  <c r="CQ385" i="52"/>
  <c r="CM382" i="52"/>
  <c r="CQ382" i="52"/>
  <c r="CO382" i="52"/>
  <c r="CT382" i="52"/>
  <c r="CS382" i="52"/>
  <c r="CU382" i="52" s="1"/>
  <c r="CQ371" i="52"/>
  <c r="CS371" i="52"/>
  <c r="CT371" i="52"/>
  <c r="CO355" i="52"/>
  <c r="CS355" i="52"/>
  <c r="CQ355" i="52"/>
  <c r="CT355" i="52"/>
  <c r="CT338" i="52"/>
  <c r="CM338" i="52"/>
  <c r="CQ322" i="52"/>
  <c r="CM322" i="52"/>
  <c r="CT322" i="52"/>
  <c r="CU322" i="52" s="1"/>
  <c r="CS263" i="52"/>
  <c r="CU239" i="52"/>
  <c r="CS238" i="52"/>
  <c r="CU238" i="52" s="1"/>
  <c r="CT238" i="52"/>
  <c r="CT199" i="52"/>
  <c r="CQ199" i="52"/>
  <c r="CS197" i="52"/>
  <c r="CU197" i="52" s="1"/>
  <c r="CM197" i="52"/>
  <c r="CT186" i="52"/>
  <c r="CM186" i="52"/>
  <c r="CO186" i="52"/>
  <c r="CO178" i="52"/>
  <c r="CS178" i="52"/>
  <c r="CQ178" i="52"/>
  <c r="CT178" i="52"/>
  <c r="CS172" i="52"/>
  <c r="CT169" i="52"/>
  <c r="CS169" i="52"/>
  <c r="CU169" i="52" s="1"/>
  <c r="CQ169" i="52"/>
  <c r="CT162" i="52"/>
  <c r="CM162" i="52"/>
  <c r="CQ162" i="52"/>
  <c r="CS137" i="52"/>
  <c r="CQ137" i="52"/>
  <c r="CT137" i="52"/>
  <c r="CM137" i="52"/>
  <c r="CO137" i="52"/>
  <c r="CM95" i="52"/>
  <c r="CS95" i="52"/>
  <c r="CT95" i="52"/>
  <c r="CQ95" i="52"/>
  <c r="CM92" i="52"/>
  <c r="CO92" i="52"/>
  <c r="CT92" i="52"/>
  <c r="CS92" i="52"/>
  <c r="CU92" i="52" s="1"/>
  <c r="CO39" i="52"/>
  <c r="CT39" i="52"/>
  <c r="CM35" i="52"/>
  <c r="CT35" i="52"/>
  <c r="CQ35" i="52"/>
  <c r="CS35" i="52"/>
  <c r="CM11" i="52"/>
  <c r="CO11" i="52"/>
  <c r="CQ11" i="52"/>
  <c r="CS11" i="52"/>
  <c r="CT11" i="52"/>
  <c r="CH1172" i="52"/>
  <c r="CB1146" i="52"/>
  <c r="CB1147" i="52" s="1"/>
  <c r="BP1146" i="52"/>
  <c r="CD1130" i="52"/>
  <c r="CD1132" i="52" s="1"/>
  <c r="BR1130" i="52"/>
  <c r="BR1132" i="52" s="1"/>
  <c r="CJ1131" i="52"/>
  <c r="CC1124" i="52"/>
  <c r="CC1123" i="52"/>
  <c r="CC1125" i="52" s="1"/>
  <c r="BQ1124" i="52"/>
  <c r="BQ1123" i="52"/>
  <c r="BN1116" i="52"/>
  <c r="BN1118" i="52" s="1"/>
  <c r="CF1117" i="52"/>
  <c r="CF1118" i="52" s="1"/>
  <c r="CK1095" i="52"/>
  <c r="CK1097" i="52" s="1"/>
  <c r="BT1088" i="52"/>
  <c r="BT1090" i="52" s="1"/>
  <c r="BS1082" i="52"/>
  <c r="CA1074" i="52"/>
  <c r="CA1076" i="52" s="1"/>
  <c r="BO1075" i="52"/>
  <c r="BO1074" i="52"/>
  <c r="CC1075" i="52"/>
  <c r="BQ1075" i="52"/>
  <c r="BQ1076" i="52" s="1"/>
  <c r="CE1067" i="52"/>
  <c r="CE1069" i="52" s="1"/>
  <c r="BS1067" i="52"/>
  <c r="BS1069" i="52" s="1"/>
  <c r="BY1067" i="52"/>
  <c r="BY1069" i="52" s="1"/>
  <c r="BM1068" i="52"/>
  <c r="BM1067" i="52"/>
  <c r="BM1069" i="52" s="1"/>
  <c r="BW1060" i="52"/>
  <c r="BK1038" i="52"/>
  <c r="AV1038" i="52"/>
  <c r="CS1027" i="52"/>
  <c r="CU1027" i="52" s="1"/>
  <c r="CQ1022" i="52"/>
  <c r="CS1016" i="52"/>
  <c r="CS992" i="52"/>
  <c r="CU992" i="52" s="1"/>
  <c r="CO984" i="52"/>
  <c r="CM955" i="52"/>
  <c r="CQ955" i="52"/>
  <c r="CQ937" i="52"/>
  <c r="CO926" i="52"/>
  <c r="CO924" i="52"/>
  <c r="CM907" i="52"/>
  <c r="CM902" i="52"/>
  <c r="CT902" i="52"/>
  <c r="CS902" i="52"/>
  <c r="CO883" i="52"/>
  <c r="CQ883" i="52"/>
  <c r="CM869" i="52"/>
  <c r="CS860" i="52"/>
  <c r="CU858" i="52"/>
  <c r="CM857" i="52"/>
  <c r="CO857" i="52"/>
  <c r="CQ835" i="52"/>
  <c r="CQ816" i="52"/>
  <c r="CM806" i="52"/>
  <c r="CS752" i="52"/>
  <c r="CU752" i="52" s="1"/>
  <c r="CM745" i="52"/>
  <c r="CO729" i="52"/>
  <c r="CT729" i="52"/>
  <c r="CU729" i="52" s="1"/>
  <c r="CS714" i="52"/>
  <c r="CU714" i="52" s="1"/>
  <c r="CT713" i="52"/>
  <c r="CS713" i="52"/>
  <c r="CU713" i="52" s="1"/>
  <c r="CO713" i="52"/>
  <c r="CO682" i="52"/>
  <c r="CM682" i="52"/>
  <c r="CT682" i="52"/>
  <c r="CS682" i="52"/>
  <c r="CU682" i="52" s="1"/>
  <c r="CM660" i="52"/>
  <c r="CT660" i="52"/>
  <c r="CS660" i="52"/>
  <c r="CU660" i="52" s="1"/>
  <c r="CO645" i="52"/>
  <c r="CM645" i="52"/>
  <c r="CT640" i="52"/>
  <c r="CO640" i="52"/>
  <c r="CQ633" i="52"/>
  <c r="CM598" i="52"/>
  <c r="CT592" i="52"/>
  <c r="CQ592" i="52"/>
  <c r="CM592" i="52"/>
  <c r="CS578" i="52"/>
  <c r="CU578" i="52" s="1"/>
  <c r="CQ570" i="52"/>
  <c r="CS570" i="52"/>
  <c r="CT570" i="52"/>
  <c r="CO570" i="52"/>
  <c r="CS561" i="52"/>
  <c r="CM561" i="52"/>
  <c r="CM556" i="52"/>
  <c r="CO556" i="52"/>
  <c r="CS539" i="52"/>
  <c r="CU539" i="52" s="1"/>
  <c r="CM534" i="52"/>
  <c r="CO534" i="52"/>
  <c r="CS530" i="52"/>
  <c r="CU530" i="52" s="1"/>
  <c r="CS522" i="52"/>
  <c r="CT522" i="52"/>
  <c r="CS518" i="52"/>
  <c r="CU518" i="52" s="1"/>
  <c r="CS517" i="52"/>
  <c r="CU517" i="52" s="1"/>
  <c r="CT517" i="52"/>
  <c r="CQ517" i="52"/>
  <c r="CM515" i="52"/>
  <c r="CO513" i="52"/>
  <c r="CQ506" i="52"/>
  <c r="CT491" i="52"/>
  <c r="CQ486" i="52"/>
  <c r="CT486" i="52"/>
  <c r="CO482" i="52"/>
  <c r="CM455" i="52"/>
  <c r="CO450" i="52"/>
  <c r="CQ439" i="52"/>
  <c r="CQ417" i="52"/>
  <c r="CO371" i="52"/>
  <c r="CS362" i="52"/>
  <c r="CT362" i="52"/>
  <c r="CO362" i="52"/>
  <c r="CM362" i="52"/>
  <c r="CM355" i="52"/>
  <c r="CO350" i="52"/>
  <c r="CM350" i="52"/>
  <c r="CM335" i="52"/>
  <c r="CQ324" i="52"/>
  <c r="CM324" i="52"/>
  <c r="CS324" i="52"/>
  <c r="CT324" i="52"/>
  <c r="CM319" i="52"/>
  <c r="CO319" i="52"/>
  <c r="CT319" i="52"/>
  <c r="CU319" i="52" s="1"/>
  <c r="CT297" i="52"/>
  <c r="CM297" i="52"/>
  <c r="CQ297" i="52"/>
  <c r="CO271" i="52"/>
  <c r="CU267" i="52"/>
  <c r="CU246" i="52"/>
  <c r="CM241" i="52"/>
  <c r="CS241" i="52"/>
  <c r="CQ241" i="52"/>
  <c r="CT241" i="52"/>
  <c r="CO220" i="52"/>
  <c r="CM206" i="52"/>
  <c r="CT206" i="52"/>
  <c r="CQ206" i="52"/>
  <c r="CS206" i="52"/>
  <c r="CU206" i="52" s="1"/>
  <c r="CQ201" i="52"/>
  <c r="CM201" i="52"/>
  <c r="CO201" i="52"/>
  <c r="CS201" i="52"/>
  <c r="CU201" i="52" s="1"/>
  <c r="CO199" i="52"/>
  <c r="CQ197" i="52"/>
  <c r="CQ167" i="52"/>
  <c r="CU150" i="52"/>
  <c r="CQ87" i="52"/>
  <c r="CT87" i="52"/>
  <c r="CQ43" i="52"/>
  <c r="CS43" i="52"/>
  <c r="CU43" i="52" s="1"/>
  <c r="CM43" i="52"/>
  <c r="CQ29" i="52"/>
  <c r="CO29" i="52"/>
  <c r="BL1152" i="52"/>
  <c r="BL1154" i="52" s="1"/>
  <c r="CD1153" i="52"/>
  <c r="CH1145" i="52"/>
  <c r="CH1147" i="52" s="1"/>
  <c r="BW1145" i="52"/>
  <c r="BW1147" i="52" s="1"/>
  <c r="CA1110" i="52"/>
  <c r="CA1109" i="52"/>
  <c r="CA1111" i="52" s="1"/>
  <c r="BW1061" i="52"/>
  <c r="AQ1038" i="52"/>
  <c r="CQ1030" i="52"/>
  <c r="CO1030" i="52"/>
  <c r="CS1030" i="52"/>
  <c r="CU1030" i="52" s="1"/>
  <c r="CT1025" i="52"/>
  <c r="CQ1025" i="52"/>
  <c r="CQ1010" i="52"/>
  <c r="CT1010" i="52"/>
  <c r="CS1010" i="52"/>
  <c r="CU1010" i="52" s="1"/>
  <c r="CT982" i="52"/>
  <c r="CU975" i="52"/>
  <c r="CU972" i="52"/>
  <c r="CM966" i="52"/>
  <c r="CT966" i="52"/>
  <c r="CO961" i="52"/>
  <c r="CQ959" i="52"/>
  <c r="CO925" i="52"/>
  <c r="CQ925" i="52"/>
  <c r="CS925" i="52"/>
  <c r="CT925" i="52"/>
  <c r="CS898" i="52"/>
  <c r="CT898" i="52"/>
  <c r="CO879" i="52"/>
  <c r="CO875" i="52"/>
  <c r="CQ851" i="52"/>
  <c r="CQ839" i="52"/>
  <c r="CM839" i="52"/>
  <c r="CT826" i="52"/>
  <c r="CS801" i="52"/>
  <c r="CU801" i="52" s="1"/>
  <c r="CQ801" i="52"/>
  <c r="CT796" i="52"/>
  <c r="CS796" i="52"/>
  <c r="CU796" i="52" s="1"/>
  <c r="CO770" i="52"/>
  <c r="CQ757" i="52"/>
  <c r="CO744" i="52"/>
  <c r="CT734" i="52"/>
  <c r="CQ734" i="52"/>
  <c r="CM734" i="52"/>
  <c r="CS734" i="52"/>
  <c r="CT727" i="52"/>
  <c r="CS727" i="52"/>
  <c r="CU727" i="52" s="1"/>
  <c r="CS715" i="52"/>
  <c r="CU715" i="52" s="1"/>
  <c r="CM698" i="52"/>
  <c r="CQ691" i="52"/>
  <c r="CT688" i="52"/>
  <c r="CS688" i="52"/>
  <c r="CU688" i="52" s="1"/>
  <c r="CS673" i="52"/>
  <c r="CT673" i="52"/>
  <c r="CM657" i="52"/>
  <c r="CO657" i="52"/>
  <c r="CQ657" i="52"/>
  <c r="CS657" i="52"/>
  <c r="CT657" i="52"/>
  <c r="CS642" i="52"/>
  <c r="CU642" i="52" s="1"/>
  <c r="CS641" i="52"/>
  <c r="CT641" i="52"/>
  <c r="CT629" i="52"/>
  <c r="CQ622" i="52"/>
  <c r="CO622" i="52"/>
  <c r="CS622" i="52"/>
  <c r="CT622" i="52"/>
  <c r="CU604" i="52"/>
  <c r="CM599" i="52"/>
  <c r="CO597" i="52"/>
  <c r="CM584" i="52"/>
  <c r="CQ584" i="52"/>
  <c r="CT584" i="52"/>
  <c r="CO567" i="52"/>
  <c r="CM564" i="52"/>
  <c r="CT564" i="52"/>
  <c r="CT542" i="52"/>
  <c r="CS542" i="52"/>
  <c r="CU542" i="52" s="1"/>
  <c r="CQ542" i="52"/>
  <c r="CM521" i="52"/>
  <c r="CS521" i="52"/>
  <c r="CT521" i="52"/>
  <c r="CM509" i="52"/>
  <c r="CS509" i="52"/>
  <c r="CU509" i="52" s="1"/>
  <c r="CT509" i="52"/>
  <c r="CS488" i="52"/>
  <c r="CU488" i="52" s="1"/>
  <c r="CT488" i="52"/>
  <c r="CM488" i="52"/>
  <c r="CM461" i="52"/>
  <c r="CO461" i="52"/>
  <c r="CQ461" i="52"/>
  <c r="CQ374" i="52"/>
  <c r="CT374" i="52"/>
  <c r="CS356" i="52"/>
  <c r="CT356" i="52"/>
  <c r="CM354" i="52"/>
  <c r="CM349" i="52"/>
  <c r="CS349" i="52"/>
  <c r="CT349" i="52"/>
  <c r="CT345" i="52"/>
  <c r="CQ345" i="52"/>
  <c r="CM339" i="52"/>
  <c r="CQ328" i="52"/>
  <c r="CM291" i="52"/>
  <c r="CT291" i="52"/>
  <c r="CM280" i="52"/>
  <c r="CT280" i="52"/>
  <c r="CT276" i="52"/>
  <c r="CS268" i="52"/>
  <c r="CU268" i="52" s="1"/>
  <c r="CM268" i="52"/>
  <c r="CO256" i="52"/>
  <c r="CQ256" i="52"/>
  <c r="CM256" i="52"/>
  <c r="CQ246" i="52"/>
  <c r="CT246" i="52"/>
  <c r="CQ231" i="52"/>
  <c r="CO216" i="52"/>
  <c r="CT216" i="52"/>
  <c r="CS216" i="52"/>
  <c r="CU216" i="52" s="1"/>
  <c r="CM216" i="52"/>
  <c r="CQ216" i="52"/>
  <c r="CM205" i="52"/>
  <c r="CQ205" i="52"/>
  <c r="CS205" i="52"/>
  <c r="CT205" i="52"/>
  <c r="CO102" i="52"/>
  <c r="CM98" i="52"/>
  <c r="CQ98" i="52"/>
  <c r="CS74" i="52"/>
  <c r="CU74" i="52" s="1"/>
  <c r="CQ74" i="52"/>
  <c r="CS69" i="52"/>
  <c r="CU69" i="52" s="1"/>
  <c r="CO55" i="52"/>
  <c r="CT55" i="52"/>
  <c r="CM55" i="52"/>
  <c r="CU28" i="52"/>
  <c r="CM23" i="52"/>
  <c r="CO14" i="52"/>
  <c r="CS14" i="52"/>
  <c r="CT14" i="52"/>
  <c r="CO12" i="52"/>
  <c r="CT977" i="52"/>
  <c r="CU977" i="52" s="1"/>
  <c r="CM977" i="52"/>
  <c r="CO977" i="52"/>
  <c r="CM974" i="52"/>
  <c r="CT974" i="52"/>
  <c r="CU974" i="52" s="1"/>
  <c r="CM962" i="52"/>
  <c r="CS958" i="52"/>
  <c r="CU958" i="52" s="1"/>
  <c r="CQ946" i="52"/>
  <c r="CS946" i="52"/>
  <c r="CU946" i="52" s="1"/>
  <c r="CT946" i="52"/>
  <c r="CS941" i="52"/>
  <c r="CO934" i="52"/>
  <c r="CM931" i="52"/>
  <c r="CS928" i="52"/>
  <c r="CU928" i="52" s="1"/>
  <c r="CQ928" i="52"/>
  <c r="CM923" i="52"/>
  <c r="CM912" i="52"/>
  <c r="CS906" i="52"/>
  <c r="CT906" i="52"/>
  <c r="CM892" i="52"/>
  <c r="CS885" i="52"/>
  <c r="CU885" i="52" s="1"/>
  <c r="CT885" i="52"/>
  <c r="CM880" i="52"/>
  <c r="CT868" i="52"/>
  <c r="CQ868" i="52"/>
  <c r="CM863" i="52"/>
  <c r="CT854" i="52"/>
  <c r="CO854" i="52"/>
  <c r="CQ854" i="52"/>
  <c r="CS854" i="52"/>
  <c r="CU854" i="52" s="1"/>
  <c r="CS841" i="52"/>
  <c r="CS840" i="52"/>
  <c r="CT840" i="52"/>
  <c r="CM829" i="52"/>
  <c r="CQ829" i="52"/>
  <c r="CT829" i="52"/>
  <c r="CO798" i="52"/>
  <c r="CM798" i="52"/>
  <c r="CQ798" i="52"/>
  <c r="CS798" i="52"/>
  <c r="CU798" i="52" s="1"/>
  <c r="CQ793" i="52"/>
  <c r="CS793" i="52"/>
  <c r="CT793" i="52"/>
  <c r="CQ771" i="52"/>
  <c r="CS771" i="52"/>
  <c r="CU771" i="52" s="1"/>
  <c r="CT771" i="52"/>
  <c r="CT768" i="52"/>
  <c r="CO768" i="52"/>
  <c r="CU746" i="52"/>
  <c r="CT743" i="52"/>
  <c r="CS736" i="52"/>
  <c r="CU736" i="52" s="1"/>
  <c r="CO725" i="52"/>
  <c r="CM725" i="52"/>
  <c r="CM723" i="52"/>
  <c r="CS718" i="52"/>
  <c r="CU718" i="52" s="1"/>
  <c r="CM704" i="52"/>
  <c r="CS704" i="52"/>
  <c r="CU704" i="52" s="1"/>
  <c r="CT704" i="52"/>
  <c r="CT701" i="52"/>
  <c r="CT681" i="52"/>
  <c r="CU681" i="52" s="1"/>
  <c r="CM681" i="52"/>
  <c r="CO681" i="52"/>
  <c r="CT663" i="52"/>
  <c r="CS663" i="52"/>
  <c r="CU663" i="52" s="1"/>
  <c r="CQ663" i="52"/>
  <c r="CO661" i="52"/>
  <c r="CM661" i="52"/>
  <c r="CS651" i="52"/>
  <c r="CU651" i="52" s="1"/>
  <c r="CQ645" i="52"/>
  <c r="CU643" i="52"/>
  <c r="CO635" i="52"/>
  <c r="CU628" i="52"/>
  <c r="CM625" i="52"/>
  <c r="CO625" i="52"/>
  <c r="CQ625" i="52"/>
  <c r="CU618" i="52"/>
  <c r="CT617" i="52"/>
  <c r="CM617" i="52"/>
  <c r="CO617" i="52"/>
  <c r="CO600" i="52"/>
  <c r="CT600" i="52"/>
  <c r="CS600" i="52"/>
  <c r="CQ581" i="52"/>
  <c r="CO555" i="52"/>
  <c r="CO547" i="52"/>
  <c r="CO514" i="52"/>
  <c r="CQ514" i="52"/>
  <c r="CS514" i="52"/>
  <c r="CU514" i="52" s="1"/>
  <c r="CO500" i="52"/>
  <c r="CS500" i="52"/>
  <c r="CU500" i="52" s="1"/>
  <c r="CQ494" i="52"/>
  <c r="CS486" i="52"/>
  <c r="CU486" i="52" s="1"/>
  <c r="CQ484" i="52"/>
  <c r="CQ476" i="52"/>
  <c r="CM476" i="52"/>
  <c r="CM463" i="52"/>
  <c r="CT463" i="52"/>
  <c r="CS463" i="52"/>
  <c r="CQ442" i="52"/>
  <c r="CT442" i="52"/>
  <c r="CM409" i="52"/>
  <c r="CS409" i="52"/>
  <c r="CT409" i="52"/>
  <c r="CO406" i="52"/>
  <c r="CU381" i="52"/>
  <c r="CS328" i="52"/>
  <c r="CM314" i="52"/>
  <c r="CS261" i="52"/>
  <c r="CU261" i="52" s="1"/>
  <c r="CS260" i="52"/>
  <c r="CU260" i="52" s="1"/>
  <c r="CT260" i="52"/>
  <c r="CM255" i="52"/>
  <c r="CT255" i="52"/>
  <c r="CO228" i="52"/>
  <c r="CT228" i="52"/>
  <c r="CU228" i="52" s="1"/>
  <c r="CM228" i="52"/>
  <c r="CS217" i="52"/>
  <c r="CU217" i="52" s="1"/>
  <c r="CT212" i="52"/>
  <c r="CO212" i="52"/>
  <c r="CM177" i="52"/>
  <c r="CT177" i="52"/>
  <c r="CU177" i="52" s="1"/>
  <c r="CT150" i="52"/>
  <c r="CQ150" i="52"/>
  <c r="CM150" i="52"/>
  <c r="CO150" i="52"/>
  <c r="CS121" i="52"/>
  <c r="CU121" i="52" s="1"/>
  <c r="CO121" i="52"/>
  <c r="CS85" i="52"/>
  <c r="CU85" i="52" s="1"/>
  <c r="CT71" i="52"/>
  <c r="CS71" i="52"/>
  <c r="CU71" i="52" s="1"/>
  <c r="CQ18" i="52"/>
  <c r="CO18" i="52"/>
  <c r="CS18" i="52"/>
  <c r="U1032" i="52"/>
  <c r="BC1032" i="52"/>
  <c r="AO1032" i="52"/>
  <c r="CS1012" i="52"/>
  <c r="CU1012" i="52" s="1"/>
  <c r="CM1011" i="52"/>
  <c r="CQ1011" i="52"/>
  <c r="CT1011" i="52"/>
  <c r="CU1011" i="52" s="1"/>
  <c r="CT1006" i="52"/>
  <c r="CT1003" i="52"/>
  <c r="CT995" i="52"/>
  <c r="CU995" i="52" s="1"/>
  <c r="CM984" i="52"/>
  <c r="CQ981" i="52"/>
  <c r="CM981" i="52"/>
  <c r="CS979" i="52"/>
  <c r="CU979" i="52" s="1"/>
  <c r="CO970" i="52"/>
  <c r="CT921" i="52"/>
  <c r="CQ921" i="52"/>
  <c r="CO918" i="52"/>
  <c r="CT913" i="52"/>
  <c r="CQ913" i="52"/>
  <c r="CM890" i="52"/>
  <c r="CQ890" i="52"/>
  <c r="CT890" i="52"/>
  <c r="CS886" i="52"/>
  <c r="CM867" i="52"/>
  <c r="CS816" i="52"/>
  <c r="CU816" i="52" s="1"/>
  <c r="CM811" i="52"/>
  <c r="CQ811" i="52"/>
  <c r="CS811" i="52"/>
  <c r="CU811" i="52" s="1"/>
  <c r="CT806" i="52"/>
  <c r="CU806" i="52" s="1"/>
  <c r="CQ785" i="52"/>
  <c r="CO785" i="52"/>
  <c r="CT782" i="52"/>
  <c r="CM775" i="52"/>
  <c r="CS775" i="52"/>
  <c r="CU775" i="52" s="1"/>
  <c r="CM769" i="52"/>
  <c r="CQ763" i="52"/>
  <c r="CS761" i="52"/>
  <c r="CO756" i="52"/>
  <c r="CO751" i="52"/>
  <c r="CM746" i="52"/>
  <c r="CQ746" i="52"/>
  <c r="CT738" i="52"/>
  <c r="CQ738" i="52"/>
  <c r="CQ732" i="52"/>
  <c r="CQ698" i="52"/>
  <c r="CO652" i="52"/>
  <c r="CS649" i="52"/>
  <c r="CU649" i="52" s="1"/>
  <c r="CS629" i="52"/>
  <c r="CU629" i="52" s="1"/>
  <c r="CQ628" i="52"/>
  <c r="CT628" i="52"/>
  <c r="CO628" i="52"/>
  <c r="CQ611" i="52"/>
  <c r="CQ588" i="52"/>
  <c r="CT588" i="52"/>
  <c r="CM588" i="52"/>
  <c r="CQ564" i="52"/>
  <c r="CU554" i="52"/>
  <c r="CS538" i="52"/>
  <c r="CQ533" i="52"/>
  <c r="CT505" i="52"/>
  <c r="CS505" i="52"/>
  <c r="CU505" i="52" s="1"/>
  <c r="CQ499" i="52"/>
  <c r="CU475" i="52"/>
  <c r="CO468" i="52"/>
  <c r="CS449" i="52"/>
  <c r="CS428" i="52"/>
  <c r="CU428" i="52" s="1"/>
  <c r="CQ425" i="52"/>
  <c r="CO420" i="52"/>
  <c r="CQ420" i="52"/>
  <c r="CO418" i="52"/>
  <c r="CS418" i="52"/>
  <c r="CU418" i="52" s="1"/>
  <c r="CQ416" i="52"/>
  <c r="CM410" i="52"/>
  <c r="CQ391" i="52"/>
  <c r="CO370" i="52"/>
  <c r="CM365" i="52"/>
  <c r="CO298" i="52"/>
  <c r="CQ298" i="52"/>
  <c r="CS249" i="52"/>
  <c r="CU249" i="52" s="1"/>
  <c r="CM249" i="52"/>
  <c r="CT217" i="52"/>
  <c r="CO206" i="52"/>
  <c r="CM204" i="52"/>
  <c r="CT196" i="52"/>
  <c r="CS196" i="52"/>
  <c r="CU196" i="52" s="1"/>
  <c r="CQ194" i="52"/>
  <c r="CM194" i="52"/>
  <c r="CO164" i="52"/>
  <c r="CT164" i="52"/>
  <c r="CS164" i="52"/>
  <c r="CU164" i="52" s="1"/>
  <c r="CT147" i="52"/>
  <c r="CO147" i="52"/>
  <c r="CQ141" i="52"/>
  <c r="CT141" i="52"/>
  <c r="CU141" i="52" s="1"/>
  <c r="CT138" i="52"/>
  <c r="CS138" i="52"/>
  <c r="CU138" i="52" s="1"/>
  <c r="CO110" i="52"/>
  <c r="CS110" i="52"/>
  <c r="CU110" i="52" s="1"/>
  <c r="CO68" i="52"/>
  <c r="CS68" i="52"/>
  <c r="CT68" i="52"/>
  <c r="CM62" i="52"/>
  <c r="CU26" i="52"/>
  <c r="CB1089" i="52"/>
  <c r="BR1074" i="52"/>
  <c r="CO1017" i="52"/>
  <c r="CQ989" i="52"/>
  <c r="CT971" i="52"/>
  <c r="CS971" i="52"/>
  <c r="CU971" i="52" s="1"/>
  <c r="CQ956" i="52"/>
  <c r="BA1039" i="52"/>
  <c r="BA1045" i="52"/>
  <c r="BA1048" i="52"/>
  <c r="BA1053" i="52"/>
  <c r="BA1044" i="52"/>
  <c r="CM939" i="52"/>
  <c r="CO904" i="52"/>
  <c r="CM900" i="52"/>
  <c r="CO900" i="52"/>
  <c r="CS891" i="52"/>
  <c r="CU891" i="52" s="1"/>
  <c r="CT860" i="52"/>
  <c r="CS855" i="52"/>
  <c r="CT855" i="52"/>
  <c r="CQ831" i="52"/>
  <c r="CU787" i="52"/>
  <c r="CQ783" i="52"/>
  <c r="CQ753" i="52"/>
  <c r="CQ735" i="52"/>
  <c r="CQ719" i="52"/>
  <c r="CM715" i="52"/>
  <c r="CM705" i="52"/>
  <c r="CT674" i="52"/>
  <c r="CM674" i="52"/>
  <c r="CO674" i="52"/>
  <c r="CM671" i="52"/>
  <c r="CQ671" i="52"/>
  <c r="CS671" i="52"/>
  <c r="CU671" i="52" s="1"/>
  <c r="CM668" i="52"/>
  <c r="CT668" i="52"/>
  <c r="CO662" i="52"/>
  <c r="CO636" i="52"/>
  <c r="CO627" i="52"/>
  <c r="CQ627" i="52"/>
  <c r="CS627" i="52"/>
  <c r="CU627" i="52" s="1"/>
  <c r="CS598" i="52"/>
  <c r="CT598" i="52"/>
  <c r="CM571" i="52"/>
  <c r="CQ571" i="52"/>
  <c r="CT559" i="52"/>
  <c r="CQ559" i="52"/>
  <c r="CS559" i="52"/>
  <c r="CU559" i="52" s="1"/>
  <c r="CU548" i="52"/>
  <c r="CM540" i="52"/>
  <c r="CO540" i="52"/>
  <c r="CM519" i="52"/>
  <c r="CS508" i="52"/>
  <c r="CU508" i="52" s="1"/>
  <c r="CQ508" i="52"/>
  <c r="CT487" i="52"/>
  <c r="CO459" i="52"/>
  <c r="CS414" i="52"/>
  <c r="CU414" i="52" s="1"/>
  <c r="CM414" i="52"/>
  <c r="CO348" i="52"/>
  <c r="CT348" i="52"/>
  <c r="CE1166" i="52"/>
  <c r="CE1168" i="52" s="1"/>
  <c r="BQ1139" i="52"/>
  <c r="BS1123" i="52"/>
  <c r="BQ1096" i="52"/>
  <c r="BS1081" i="52"/>
  <c r="BS1083" i="52" s="1"/>
  <c r="AM1041" i="52"/>
  <c r="BA1037" i="52"/>
  <c r="BA1032" i="52" s="1"/>
  <c r="Y1032" i="52"/>
  <c r="CM1022" i="52"/>
  <c r="CQ1018" i="52"/>
  <c r="CM1017" i="52"/>
  <c r="CS1006" i="52"/>
  <c r="CT992" i="52"/>
  <c r="CM992" i="52"/>
  <c r="CM988" i="52"/>
  <c r="CS988" i="52"/>
  <c r="CU988" i="52" s="1"/>
  <c r="CQ976" i="52"/>
  <c r="CQ964" i="52"/>
  <c r="CT955" i="52"/>
  <c r="CU955" i="52" s="1"/>
  <c r="CQ952" i="52"/>
  <c r="CS949" i="52"/>
  <c r="AL1053" i="52"/>
  <c r="AL1042" i="52"/>
  <c r="CO916" i="52"/>
  <c r="CS848" i="52"/>
  <c r="CM848" i="52"/>
  <c r="CO848" i="52"/>
  <c r="CM814" i="52"/>
  <c r="CO801" i="52"/>
  <c r="CM797" i="52"/>
  <c r="CT769" i="52"/>
  <c r="CS760" i="52"/>
  <c r="CU760" i="52" s="1"/>
  <c r="CM759" i="52"/>
  <c r="CO753" i="52"/>
  <c r="CT699" i="52"/>
  <c r="CM699" i="52"/>
  <c r="CO699" i="52"/>
  <c r="CQ699" i="52"/>
  <c r="CM684" i="52"/>
  <c r="CO684" i="52"/>
  <c r="CT684" i="52"/>
  <c r="CS684" i="52"/>
  <c r="CU684" i="52" s="1"/>
  <c r="CQ672" i="52"/>
  <c r="CM662" i="52"/>
  <c r="CM656" i="52"/>
  <c r="CT656" i="52"/>
  <c r="CU656" i="52" s="1"/>
  <c r="CM653" i="52"/>
  <c r="CQ640" i="52"/>
  <c r="CO602" i="52"/>
  <c r="CS592" i="52"/>
  <c r="CS550" i="52"/>
  <c r="CQ550" i="52"/>
  <c r="CQ535" i="52"/>
  <c r="CO523" i="52"/>
  <c r="CO497" i="52"/>
  <c r="CQ455" i="52"/>
  <c r="CT455" i="52"/>
  <c r="CT443" i="52"/>
  <c r="CU443" i="52" s="1"/>
  <c r="CS424" i="52"/>
  <c r="CU424" i="52" s="1"/>
  <c r="CT408" i="52"/>
  <c r="CO408" i="52"/>
  <c r="CS408" i="52"/>
  <c r="CU408" i="52" s="1"/>
  <c r="CQ404" i="52"/>
  <c r="CT404" i="52"/>
  <c r="CM370" i="52"/>
  <c r="CT370" i="52"/>
  <c r="CO290" i="52"/>
  <c r="CQ290" i="52"/>
  <c r="CT290" i="52"/>
  <c r="CB1139" i="52"/>
  <c r="BP1139" i="52"/>
  <c r="BP1140" i="52" s="1"/>
  <c r="CD1123" i="52"/>
  <c r="CD1125" i="52" s="1"/>
  <c r="BR1123" i="52"/>
  <c r="BR1125" i="52" s="1"/>
  <c r="CB1096" i="52"/>
  <c r="BP1096" i="52"/>
  <c r="CD1081" i="52"/>
  <c r="CD1083" i="52" s="1"/>
  <c r="BR1081" i="52"/>
  <c r="AM1044" i="52"/>
  <c r="BA1041" i="52"/>
  <c r="AL1041" i="52"/>
  <c r="AL1038" i="52" s="1"/>
  <c r="CS1015" i="52"/>
  <c r="CU1015" i="52" s="1"/>
  <c r="CM1008" i="52"/>
  <c r="CQ1006" i="52"/>
  <c r="CQ1005" i="52"/>
  <c r="CT1001" i="52"/>
  <c r="CO981" i="52"/>
  <c r="CM968" i="52"/>
  <c r="CS961" i="52"/>
  <c r="CU961" i="52" s="1"/>
  <c r="CO935" i="52"/>
  <c r="CS929" i="52"/>
  <c r="CS921" i="52"/>
  <c r="CU921" i="52" s="1"/>
  <c r="CM916" i="52"/>
  <c r="CO901" i="52"/>
  <c r="CM884" i="52"/>
  <c r="CT880" i="52"/>
  <c r="CT867" i="52"/>
  <c r="CT863" i="52"/>
  <c r="CM858" i="52"/>
  <c r="CO845" i="52"/>
  <c r="CT845" i="52"/>
  <c r="CO839" i="52"/>
  <c r="CS834" i="52"/>
  <c r="CT834" i="52"/>
  <c r="CS832" i="52"/>
  <c r="CS824" i="52"/>
  <c r="CU824" i="52" s="1"/>
  <c r="CO824" i="52"/>
  <c r="CQ824" i="52"/>
  <c r="CQ814" i="52"/>
  <c r="CS814" i="52"/>
  <c r="CU814" i="52" s="1"/>
  <c r="CQ805" i="52"/>
  <c r="CM801" i="52"/>
  <c r="CO765" i="52"/>
  <c r="CS759" i="52"/>
  <c r="CT759" i="52"/>
  <c r="CT756" i="52"/>
  <c r="CM756" i="52"/>
  <c r="CT750" i="52"/>
  <c r="CU750" i="52" s="1"/>
  <c r="CO750" i="52"/>
  <c r="CQ750" i="52"/>
  <c r="CT732" i="52"/>
  <c r="CS720" i="52"/>
  <c r="CT690" i="52"/>
  <c r="CM690" i="52"/>
  <c r="CO690" i="52"/>
  <c r="CQ678" i="52"/>
  <c r="CM678" i="52"/>
  <c r="CM677" i="52"/>
  <c r="CQ675" i="52"/>
  <c r="CM665" i="52"/>
  <c r="CQ662" i="52"/>
  <c r="CQ653" i="52"/>
  <c r="CT636" i="52"/>
  <c r="CS619" i="52"/>
  <c r="CS616" i="52"/>
  <c r="CU616" i="52" s="1"/>
  <c r="CM605" i="52"/>
  <c r="CM602" i="52"/>
  <c r="CT579" i="52"/>
  <c r="CM579" i="52"/>
  <c r="CS579" i="52"/>
  <c r="CU579" i="52" s="1"/>
  <c r="CS564" i="52"/>
  <c r="CS563" i="52"/>
  <c r="CU563" i="52" s="1"/>
  <c r="CQ563" i="52"/>
  <c r="CO554" i="52"/>
  <c r="CM554" i="52"/>
  <c r="CQ554" i="52"/>
  <c r="CS544" i="52"/>
  <c r="CU544" i="52" s="1"/>
  <c r="CT534" i="52"/>
  <c r="CO529" i="52"/>
  <c r="CO526" i="52"/>
  <c r="CT526" i="52"/>
  <c r="CS526" i="52"/>
  <c r="CU526" i="52" s="1"/>
  <c r="CM523" i="52"/>
  <c r="CT510" i="52"/>
  <c r="CT504" i="52"/>
  <c r="CM504" i="52"/>
  <c r="CQ504" i="52"/>
  <c r="CQ500" i="52"/>
  <c r="CS491" i="52"/>
  <c r="CO483" i="52"/>
  <c r="CT476" i="52"/>
  <c r="CO476" i="52"/>
  <c r="CS476" i="52"/>
  <c r="CU476" i="52" s="1"/>
  <c r="CM465" i="52"/>
  <c r="CS465" i="52"/>
  <c r="CT465" i="52"/>
  <c r="CO465" i="52"/>
  <c r="CM443" i="52"/>
  <c r="CO438" i="52"/>
  <c r="CQ418" i="52"/>
  <c r="CO414" i="52"/>
  <c r="CS412" i="52"/>
  <c r="CU412" i="52" s="1"/>
  <c r="CM411" i="52"/>
  <c r="CT389" i="52"/>
  <c r="CU389" i="52" s="1"/>
  <c r="CM389" i="52"/>
  <c r="CO389" i="52"/>
  <c r="CQ376" i="52"/>
  <c r="CS374" i="52"/>
  <c r="CU374" i="52" s="1"/>
  <c r="CQ373" i="52"/>
  <c r="CS373" i="52"/>
  <c r="CU373" i="52" s="1"/>
  <c r="CT373" i="52"/>
  <c r="CO346" i="52"/>
  <c r="CS338" i="52"/>
  <c r="CU338" i="52" s="1"/>
  <c r="CM321" i="52"/>
  <c r="CO321" i="52"/>
  <c r="CS321" i="52"/>
  <c r="CT321" i="52"/>
  <c r="CT314" i="52"/>
  <c r="CS314" i="52"/>
  <c r="CU314" i="52" s="1"/>
  <c r="CQ306" i="52"/>
  <c r="CT306" i="52"/>
  <c r="CS306" i="52"/>
  <c r="CM306" i="52"/>
  <c r="CO306" i="52"/>
  <c r="CS300" i="52"/>
  <c r="CT300" i="52"/>
  <c r="CS274" i="52"/>
  <c r="CU274" i="52" s="1"/>
  <c r="CQ265" i="52"/>
  <c r="CT250" i="52"/>
  <c r="CM223" i="52"/>
  <c r="CS223" i="52"/>
  <c r="CU223" i="52" s="1"/>
  <c r="CM218" i="52"/>
  <c r="CS214" i="52"/>
  <c r="CU214" i="52" s="1"/>
  <c r="CS211" i="52"/>
  <c r="CT211" i="52"/>
  <c r="CO211" i="52"/>
  <c r="CQ211" i="52"/>
  <c r="CT203" i="52"/>
  <c r="CT188" i="52"/>
  <c r="CU188" i="52" s="1"/>
  <c r="CM188" i="52"/>
  <c r="CQ173" i="52"/>
  <c r="CO173" i="52"/>
  <c r="CT163" i="52"/>
  <c r="CO163" i="52"/>
  <c r="CQ163" i="52"/>
  <c r="CT130" i="52"/>
  <c r="CM130" i="52"/>
  <c r="CT101" i="52"/>
  <c r="CM101" i="52"/>
  <c r="CM97" i="52"/>
  <c r="CT97" i="52"/>
  <c r="CT57" i="52"/>
  <c r="CM57" i="52"/>
  <c r="CQ55" i="52"/>
  <c r="BP1089" i="52"/>
  <c r="BP1090" i="52" s="1"/>
  <c r="CD1074" i="52"/>
  <c r="CD1076" i="52" s="1"/>
  <c r="Z1032" i="52"/>
  <c r="CS1026" i="52"/>
  <c r="CO1022" i="52"/>
  <c r="CT1012" i="52"/>
  <c r="CO1005" i="52"/>
  <c r="CM996" i="52"/>
  <c r="CT983" i="52"/>
  <c r="CQ977" i="52"/>
  <c r="CQ960" i="52"/>
  <c r="CT959" i="52"/>
  <c r="CO948" i="52"/>
  <c r="AM1043" i="52"/>
  <c r="AM1053" i="52"/>
  <c r="CM938" i="52"/>
  <c r="CT922" i="52"/>
  <c r="CS911" i="52"/>
  <c r="CU911" i="52" s="1"/>
  <c r="CS905" i="52"/>
  <c r="CU905" i="52" s="1"/>
  <c r="CQ903" i="52"/>
  <c r="CO892" i="52"/>
  <c r="CT892" i="52"/>
  <c r="CU892" i="52" s="1"/>
  <c r="CT887" i="52"/>
  <c r="CS856" i="52"/>
  <c r="CU856" i="52" s="1"/>
  <c r="CT841" i="52"/>
  <c r="CM827" i="52"/>
  <c r="CM820" i="52"/>
  <c r="CT820" i="52"/>
  <c r="CT810" i="52"/>
  <c r="CU810" i="52" s="1"/>
  <c r="CM804" i="52"/>
  <c r="CO804" i="52"/>
  <c r="CQ804" i="52"/>
  <c r="CS800" i="52"/>
  <c r="CU800" i="52" s="1"/>
  <c r="CQ800" i="52"/>
  <c r="CQ792" i="52"/>
  <c r="CS774" i="52"/>
  <c r="CM737" i="52"/>
  <c r="CT737" i="52"/>
  <c r="CU737" i="52" s="1"/>
  <c r="CQ737" i="52"/>
  <c r="CS730" i="52"/>
  <c r="CT696" i="52"/>
  <c r="CQ696" i="52"/>
  <c r="CM692" i="52"/>
  <c r="CT692" i="52"/>
  <c r="CU692" i="52" s="1"/>
  <c r="CS648" i="52"/>
  <c r="CU648" i="52" s="1"/>
  <c r="CT648" i="52"/>
  <c r="CQ648" i="52"/>
  <c r="CT639" i="52"/>
  <c r="CU639" i="52" s="1"/>
  <c r="CO639" i="52"/>
  <c r="CQ639" i="52"/>
  <c r="CS637" i="52"/>
  <c r="CS625" i="52"/>
  <c r="CU625" i="52" s="1"/>
  <c r="CM611" i="52"/>
  <c r="CT611" i="52"/>
  <c r="CU611" i="52" s="1"/>
  <c r="CQ599" i="52"/>
  <c r="CQ576" i="52"/>
  <c r="CQ574" i="52"/>
  <c r="CU511" i="52"/>
  <c r="CS499" i="52"/>
  <c r="CU499" i="52" s="1"/>
  <c r="CM482" i="52"/>
  <c r="CS462" i="52"/>
  <c r="CU462" i="52" s="1"/>
  <c r="CT462" i="52"/>
  <c r="CM413" i="52"/>
  <c r="CS413" i="52"/>
  <c r="CU413" i="52" s="1"/>
  <c r="CO413" i="52"/>
  <c r="CS380" i="52"/>
  <c r="CU380" i="52" s="1"/>
  <c r="CM360" i="52"/>
  <c r="CM342" i="52"/>
  <c r="CT342" i="52"/>
  <c r="CT333" i="52"/>
  <c r="CS333" i="52"/>
  <c r="CU333" i="52" s="1"/>
  <c r="CU317" i="52"/>
  <c r="CQ284" i="52"/>
  <c r="CO284" i="52"/>
  <c r="CT284" i="52"/>
  <c r="CS269" i="52"/>
  <c r="CM269" i="52"/>
  <c r="CQ269" i="52"/>
  <c r="CT269" i="52"/>
  <c r="CU262" i="52"/>
  <c r="CM239" i="52"/>
  <c r="CO239" i="52"/>
  <c r="CQ221" i="52"/>
  <c r="CM215" i="52"/>
  <c r="CQ215" i="52"/>
  <c r="CO215" i="52"/>
  <c r="CO203" i="52"/>
  <c r="CQ143" i="52"/>
  <c r="CS143" i="52"/>
  <c r="CU143" i="52" s="1"/>
  <c r="CO107" i="52"/>
  <c r="CM107" i="52"/>
  <c r="CT85" i="52"/>
  <c r="CM85" i="52"/>
  <c r="CQ85" i="52"/>
  <c r="CO61" i="52"/>
  <c r="CT61" i="52"/>
  <c r="CM61" i="52"/>
  <c r="CQ61" i="52"/>
  <c r="CM59" i="52"/>
  <c r="CT59" i="52"/>
  <c r="CO59" i="52"/>
  <c r="CO24" i="52"/>
  <c r="CQ24" i="52"/>
  <c r="CT17" i="52"/>
  <c r="CO17" i="52"/>
  <c r="CQ17" i="52"/>
  <c r="BS1166" i="52"/>
  <c r="CC1139" i="52"/>
  <c r="CE1123" i="52"/>
  <c r="CC1096" i="52"/>
  <c r="CC1097" i="52" s="1"/>
  <c r="CE1081" i="52"/>
  <c r="CE1083" i="52" s="1"/>
  <c r="CO939" i="52"/>
  <c r="CQ927" i="52"/>
  <c r="CT927" i="52"/>
  <c r="CO920" i="52"/>
  <c r="CS917" i="52"/>
  <c r="CO915" i="52"/>
  <c r="CS913" i="52"/>
  <c r="CU913" i="52" s="1"/>
  <c r="CT907" i="52"/>
  <c r="CM904" i="52"/>
  <c r="CM887" i="52"/>
  <c r="CS868" i="52"/>
  <c r="CU843" i="52"/>
  <c r="CS808" i="52"/>
  <c r="CU808" i="52" s="1"/>
  <c r="CM786" i="52"/>
  <c r="CT786" i="52"/>
  <c r="CO783" i="52"/>
  <c r="CM780" i="52"/>
  <c r="CS738" i="52"/>
  <c r="CU738" i="52" s="1"/>
  <c r="CO735" i="52"/>
  <c r="CM712" i="52"/>
  <c r="CS708" i="52"/>
  <c r="CT708" i="52"/>
  <c r="CS706" i="52"/>
  <c r="CU706" i="52" s="1"/>
  <c r="CO693" i="52"/>
  <c r="CM636" i="52"/>
  <c r="CT591" i="52"/>
  <c r="CO591" i="52"/>
  <c r="CM547" i="52"/>
  <c r="CT537" i="52"/>
  <c r="CS537" i="52"/>
  <c r="CU537" i="52" s="1"/>
  <c r="CO520" i="52"/>
  <c r="CT516" i="52"/>
  <c r="CO516" i="52"/>
  <c r="CM492" i="52"/>
  <c r="CO492" i="52"/>
  <c r="CO485" i="52"/>
  <c r="CM459" i="52"/>
  <c r="CS450" i="52"/>
  <c r="CU450" i="52" s="1"/>
  <c r="CT449" i="52"/>
  <c r="CQ449" i="52"/>
  <c r="CQ437" i="52"/>
  <c r="CS437" i="52"/>
  <c r="CU437" i="52" s="1"/>
  <c r="CM429" i="52"/>
  <c r="CM401" i="52"/>
  <c r="CM394" i="52"/>
  <c r="CS394" i="52"/>
  <c r="CU394" i="52" s="1"/>
  <c r="CQ394" i="52"/>
  <c r="CT391" i="52"/>
  <c r="CS351" i="52"/>
  <c r="CM351" i="52"/>
  <c r="CT351" i="52"/>
  <c r="CS344" i="52"/>
  <c r="CT344" i="52"/>
  <c r="CM344" i="52"/>
  <c r="CT287" i="52"/>
  <c r="CS287" i="52"/>
  <c r="CM281" i="52"/>
  <c r="CQ276" i="52"/>
  <c r="CQ267" i="52"/>
  <c r="CQ262" i="52"/>
  <c r="CM250" i="52"/>
  <c r="CO242" i="52"/>
  <c r="CQ240" i="52"/>
  <c r="CM240" i="52"/>
  <c r="CO240" i="52"/>
  <c r="CO221" i="52"/>
  <c r="CT213" i="52"/>
  <c r="CM213" i="52"/>
  <c r="CO213" i="52"/>
  <c r="CM203" i="52"/>
  <c r="CQ195" i="52"/>
  <c r="CM183" i="52"/>
  <c r="CT183" i="52"/>
  <c r="CS183" i="52"/>
  <c r="CU183" i="52" s="1"/>
  <c r="CM179" i="52"/>
  <c r="CS179" i="52"/>
  <c r="CQ179" i="52"/>
  <c r="CT179" i="52"/>
  <c r="CQ152" i="52"/>
  <c r="CS144" i="52"/>
  <c r="CO144" i="52"/>
  <c r="CO139" i="52"/>
  <c r="CT134" i="52"/>
  <c r="CM134" i="52"/>
  <c r="CO134" i="52"/>
  <c r="CU128" i="52"/>
  <c r="CM114" i="52"/>
  <c r="CM111" i="52"/>
  <c r="CQ111" i="52"/>
  <c r="CU88" i="52"/>
  <c r="CO72" i="52"/>
  <c r="CM49" i="52"/>
  <c r="CO49" i="52"/>
  <c r="CT49" i="52"/>
  <c r="CM44" i="52"/>
  <c r="CQ44" i="52"/>
  <c r="CO44" i="52"/>
  <c r="CO15" i="52"/>
  <c r="CM9" i="52"/>
  <c r="CD1166" i="52"/>
  <c r="CD1168" i="52" s="1"/>
  <c r="BR1166" i="52"/>
  <c r="BR1168" i="52" s="1"/>
  <c r="CC1146" i="52"/>
  <c r="CC1147" i="52" s="1"/>
  <c r="BQ1146" i="52"/>
  <c r="CE1130" i="52"/>
  <c r="CE1132" i="52" s="1"/>
  <c r="BS1130" i="52"/>
  <c r="BS1132" i="52" s="1"/>
  <c r="CC1103" i="52"/>
  <c r="CC1104" i="52" s="1"/>
  <c r="BQ1103" i="52"/>
  <c r="BQ1104" i="52" s="1"/>
  <c r="CE1088" i="52"/>
  <c r="CE1090" i="52" s="1"/>
  <c r="BS1088" i="52"/>
  <c r="BS1090" i="52" s="1"/>
  <c r="CC1061" i="52"/>
  <c r="CC1062" i="52" s="1"/>
  <c r="BQ1061" i="52"/>
  <c r="BQ1062" i="52" s="1"/>
  <c r="BA1047" i="52"/>
  <c r="AM1047" i="52"/>
  <c r="AL1044" i="52"/>
  <c r="AM1039" i="52"/>
  <c r="AL1037" i="52"/>
  <c r="BD1032" i="52"/>
  <c r="CQ1015" i="52"/>
  <c r="CS1003" i="52"/>
  <c r="CO997" i="52"/>
  <c r="CS982" i="52"/>
  <c r="CU982" i="52" s="1"/>
  <c r="CS970" i="52"/>
  <c r="CU970" i="52" s="1"/>
  <c r="CM952" i="52"/>
  <c r="CO952" i="52"/>
  <c r="CQ944" i="52"/>
  <c r="CT932" i="52"/>
  <c r="CO928" i="52"/>
  <c r="CM924" i="52"/>
  <c r="CM920" i="52"/>
  <c r="CS912" i="52"/>
  <c r="CT912" i="52"/>
  <c r="CM901" i="52"/>
  <c r="CT889" i="52"/>
  <c r="CM889" i="52"/>
  <c r="CQ885" i="52"/>
  <c r="CQ884" i="52"/>
  <c r="CS882" i="52"/>
  <c r="CM873" i="52"/>
  <c r="CQ873" i="52"/>
  <c r="CO864" i="52"/>
  <c r="CO849" i="52"/>
  <c r="CM842" i="52"/>
  <c r="CM834" i="52"/>
  <c r="CT801" i="52"/>
  <c r="CO792" i="52"/>
  <c r="CT792" i="52"/>
  <c r="CU792" i="52" s="1"/>
  <c r="CM787" i="52"/>
  <c r="CM777" i="52"/>
  <c r="CO774" i="52"/>
  <c r="CO762" i="52"/>
  <c r="CQ762" i="52"/>
  <c r="CO741" i="52"/>
  <c r="CM741" i="52"/>
  <c r="CM735" i="52"/>
  <c r="CT726" i="52"/>
  <c r="CU726" i="52" s="1"/>
  <c r="CO726" i="52"/>
  <c r="CT723" i="52"/>
  <c r="CM693" i="52"/>
  <c r="CO646" i="52"/>
  <c r="CM646" i="52"/>
  <c r="CM643" i="52"/>
  <c r="CO643" i="52"/>
  <c r="CQ643" i="52"/>
  <c r="CQ631" i="52"/>
  <c r="CM618" i="52"/>
  <c r="CT615" i="52"/>
  <c r="CQ615" i="52"/>
  <c r="CS613" i="52"/>
  <c r="CU613" i="52" s="1"/>
  <c r="CO613" i="52"/>
  <c r="CO612" i="52"/>
  <c r="CM563" i="52"/>
  <c r="CM560" i="52"/>
  <c r="CT560" i="52"/>
  <c r="CU560" i="52" s="1"/>
  <c r="CS558" i="52"/>
  <c r="CU558" i="52" s="1"/>
  <c r="CS555" i="52"/>
  <c r="CO548" i="52"/>
  <c r="CO535" i="52"/>
  <c r="CT529" i="52"/>
  <c r="CS529" i="52"/>
  <c r="CU529" i="52" s="1"/>
  <c r="CQ524" i="52"/>
  <c r="CT523" i="52"/>
  <c r="CU523" i="52" s="1"/>
  <c r="CM508" i="52"/>
  <c r="CS498" i="52"/>
  <c r="CU498" i="52" s="1"/>
  <c r="CT493" i="52"/>
  <c r="CS493" i="52"/>
  <c r="CU493" i="52" s="1"/>
  <c r="CQ490" i="52"/>
  <c r="CS490" i="52"/>
  <c r="CU490" i="52" s="1"/>
  <c r="CQ488" i="52"/>
  <c r="CM483" i="52"/>
  <c r="CO472" i="52"/>
  <c r="CQ466" i="52"/>
  <c r="CO456" i="52"/>
  <c r="CQ438" i="52"/>
  <c r="CT438" i="52"/>
  <c r="CU438" i="52" s="1"/>
  <c r="CQ432" i="52"/>
  <c r="CM432" i="52"/>
  <c r="CT421" i="52"/>
  <c r="CQ421" i="52"/>
  <c r="CT417" i="52"/>
  <c r="CU417" i="52" s="1"/>
  <c r="CQ411" i="52"/>
  <c r="CS411" i="52"/>
  <c r="CU411" i="52" s="1"/>
  <c r="CQ409" i="52"/>
  <c r="CQ395" i="52"/>
  <c r="CT340" i="52"/>
  <c r="CU340" i="52" s="1"/>
  <c r="CM340" i="52"/>
  <c r="CQ340" i="52"/>
  <c r="CO329" i="52"/>
  <c r="CS327" i="52"/>
  <c r="CU327" i="52" s="1"/>
  <c r="CO317" i="52"/>
  <c r="CS277" i="52"/>
  <c r="CU277" i="52" s="1"/>
  <c r="CO265" i="52"/>
  <c r="CQ191" i="52"/>
  <c r="CO191" i="52"/>
  <c r="CT191" i="52"/>
  <c r="CS191" i="52"/>
  <c r="CU191" i="52" s="1"/>
  <c r="CS189" i="52"/>
  <c r="CU189" i="52" s="1"/>
  <c r="CU176" i="52"/>
  <c r="CT175" i="52"/>
  <c r="CM175" i="52"/>
  <c r="CM173" i="52"/>
  <c r="CQ156" i="52"/>
  <c r="CT148" i="52"/>
  <c r="CM148" i="52"/>
  <c r="CQ148" i="52"/>
  <c r="CS148" i="52"/>
  <c r="CU148" i="52" s="1"/>
  <c r="CT146" i="52"/>
  <c r="CM146" i="52"/>
  <c r="CQ146" i="52"/>
  <c r="CQ125" i="52"/>
  <c r="CS125" i="52"/>
  <c r="CT125" i="52"/>
  <c r="CM105" i="52"/>
  <c r="CO105" i="52"/>
  <c r="CO95" i="52"/>
  <c r="CS60" i="52"/>
  <c r="CQ37" i="52"/>
  <c r="CS37" i="52"/>
  <c r="CT37" i="52"/>
  <c r="CU16" i="52"/>
  <c r="CM15" i="52"/>
  <c r="CQ13" i="52"/>
  <c r="CQ877" i="52"/>
  <c r="CM853" i="52"/>
  <c r="CS777" i="52"/>
  <c r="CU777" i="52" s="1"/>
  <c r="CQ768" i="52"/>
  <c r="CM749" i="52"/>
  <c r="CT749" i="52"/>
  <c r="CU749" i="52" s="1"/>
  <c r="CT744" i="52"/>
  <c r="CU744" i="52" s="1"/>
  <c r="CT733" i="52"/>
  <c r="CU733" i="52" s="1"/>
  <c r="CQ726" i="52"/>
  <c r="CQ695" i="52"/>
  <c r="CT689" i="52"/>
  <c r="CO669" i="52"/>
  <c r="CQ634" i="52"/>
  <c r="CQ609" i="52"/>
  <c r="CQ591" i="52"/>
  <c r="CO586" i="52"/>
  <c r="CS574" i="52"/>
  <c r="CU574" i="52" s="1"/>
  <c r="CT568" i="52"/>
  <c r="CM565" i="52"/>
  <c r="CM557" i="52"/>
  <c r="CS557" i="52"/>
  <c r="CT557" i="52"/>
  <c r="CS546" i="52"/>
  <c r="CU546" i="52" s="1"/>
  <c r="CO528" i="52"/>
  <c r="CQ525" i="52"/>
  <c r="CS504" i="52"/>
  <c r="CU504" i="52" s="1"/>
  <c r="CO501" i="52"/>
  <c r="CT426" i="52"/>
  <c r="CQ402" i="52"/>
  <c r="CO378" i="52"/>
  <c r="CO372" i="52"/>
  <c r="CM372" i="52"/>
  <c r="CQ372" i="52"/>
  <c r="CQ1029" i="52"/>
  <c r="CO1024" i="52"/>
  <c r="CM985" i="52"/>
  <c r="CO940" i="52"/>
  <c r="CT929" i="52"/>
  <c r="CQ919" i="52"/>
  <c r="CT909" i="52"/>
  <c r="CU909" i="52" s="1"/>
  <c r="CM909" i="52"/>
  <c r="CS904" i="52"/>
  <c r="CO894" i="52"/>
  <c r="CM865" i="52"/>
  <c r="CS805" i="52"/>
  <c r="CO788" i="52"/>
  <c r="CO784" i="52"/>
  <c r="CM771" i="52"/>
  <c r="CQ758" i="52"/>
  <c r="CM733" i="52"/>
  <c r="CM711" i="52"/>
  <c r="CM702" i="52"/>
  <c r="CT702" i="52"/>
  <c r="CS696" i="52"/>
  <c r="CO678" i="52"/>
  <c r="CO670" i="52"/>
  <c r="CS661" i="52"/>
  <c r="CT661" i="52"/>
  <c r="CM638" i="52"/>
  <c r="CQ635" i="52"/>
  <c r="CM634" i="52"/>
  <c r="CT630" i="52"/>
  <c r="CU630" i="52" s="1"/>
  <c r="CS623" i="52"/>
  <c r="CU623" i="52" s="1"/>
  <c r="CM613" i="52"/>
  <c r="CO609" i="52"/>
  <c r="CQ605" i="52"/>
  <c r="CM586" i="52"/>
  <c r="CQ583" i="52"/>
  <c r="CO536" i="52"/>
  <c r="CO532" i="52"/>
  <c r="CM528" i="52"/>
  <c r="CO525" i="52"/>
  <c r="CO508" i="52"/>
  <c r="CM501" i="52"/>
  <c r="CM498" i="52"/>
  <c r="CS487" i="52"/>
  <c r="CU487" i="52" s="1"/>
  <c r="CM486" i="52"/>
  <c r="CO486" i="52"/>
  <c r="CT474" i="52"/>
  <c r="CO470" i="52"/>
  <c r="CO469" i="52"/>
  <c r="CS466" i="52"/>
  <c r="CT460" i="52"/>
  <c r="CS460" i="52"/>
  <c r="CS448" i="52"/>
  <c r="CU448" i="52" s="1"/>
  <c r="CQ448" i="52"/>
  <c r="CS445" i="52"/>
  <c r="CU445" i="52" s="1"/>
  <c r="CS432" i="52"/>
  <c r="CU432" i="52" s="1"/>
  <c r="CO432" i="52"/>
  <c r="CS422" i="52"/>
  <c r="CM419" i="52"/>
  <c r="CO419" i="52"/>
  <c r="CS405" i="52"/>
  <c r="CT405" i="52"/>
  <c r="CO402" i="52"/>
  <c r="CS399" i="52"/>
  <c r="CM378" i="52"/>
  <c r="CT353" i="52"/>
  <c r="CM347" i="52"/>
  <c r="CS347" i="52"/>
  <c r="CU347" i="52" s="1"/>
  <c r="CQ347" i="52"/>
  <c r="CT335" i="52"/>
  <c r="CM323" i="52"/>
  <c r="CS313" i="52"/>
  <c r="CU313" i="52" s="1"/>
  <c r="CM312" i="52"/>
  <c r="CM302" i="52"/>
  <c r="CQ302" i="52"/>
  <c r="CM299" i="52"/>
  <c r="CS296" i="52"/>
  <c r="CT296" i="52"/>
  <c r="CQ289" i="52"/>
  <c r="CO282" i="52"/>
  <c r="CQ282" i="52"/>
  <c r="CT275" i="52"/>
  <c r="CO262" i="52"/>
  <c r="CT251" i="52"/>
  <c r="CO225" i="52"/>
  <c r="CM224" i="52"/>
  <c r="CQ224" i="52"/>
  <c r="CU208" i="52"/>
  <c r="CQ147" i="52"/>
  <c r="CM144" i="52"/>
  <c r="CT144" i="52"/>
  <c r="CQ142" i="52"/>
  <c r="CQ107" i="52"/>
  <c r="CT103" i="52"/>
  <c r="CM103" i="52"/>
  <c r="CS90" i="52"/>
  <c r="CU90" i="52" s="1"/>
  <c r="CT86" i="52"/>
  <c r="CQ86" i="52"/>
  <c r="CM84" i="52"/>
  <c r="CT84" i="52"/>
  <c r="CQ84" i="52"/>
  <c r="CQ39" i="52"/>
  <c r="CO36" i="52"/>
  <c r="CT36" i="52"/>
  <c r="CU36" i="52" s="1"/>
  <c r="CO34" i="52"/>
  <c r="CO878" i="52"/>
  <c r="CQ866" i="52"/>
  <c r="CM847" i="52"/>
  <c r="CS829" i="52"/>
  <c r="CT817" i="52"/>
  <c r="CQ799" i="52"/>
  <c r="CT794" i="52"/>
  <c r="CS785" i="52"/>
  <c r="CU785" i="52" s="1"/>
  <c r="CM783" i="52"/>
  <c r="CQ779" i="52"/>
  <c r="CO772" i="52"/>
  <c r="CM761" i="52"/>
  <c r="CT761" i="52"/>
  <c r="CM753" i="52"/>
  <c r="CQ741" i="52"/>
  <c r="CT720" i="52"/>
  <c r="CM706" i="52"/>
  <c r="CQ706" i="52"/>
  <c r="CQ694" i="52"/>
  <c r="CQ670" i="52"/>
  <c r="CO665" i="52"/>
  <c r="CS635" i="52"/>
  <c r="CT616" i="52"/>
  <c r="CO608" i="52"/>
  <c r="CS601" i="52"/>
  <c r="CT599" i="52"/>
  <c r="CU599" i="52" s="1"/>
  <c r="CO590" i="52"/>
  <c r="CS585" i="52"/>
  <c r="CU585" i="52" s="1"/>
  <c r="CM577" i="52"/>
  <c r="CO573" i="52"/>
  <c r="CT561" i="52"/>
  <c r="CO561" i="52"/>
  <c r="CT531" i="52"/>
  <c r="CO531" i="52"/>
  <c r="CO511" i="52"/>
  <c r="CO498" i="52"/>
  <c r="CM439" i="52"/>
  <c r="CS439" i="52"/>
  <c r="CU439" i="52" s="1"/>
  <c r="CS420" i="52"/>
  <c r="CU420" i="52" s="1"/>
  <c r="CM381" i="52"/>
  <c r="CT368" i="52"/>
  <c r="CU368" i="52" s="1"/>
  <c r="CQ305" i="52"/>
  <c r="CS297" i="52"/>
  <c r="CU297" i="52" s="1"/>
  <c r="CO288" i="52"/>
  <c r="CM279" i="52"/>
  <c r="CO279" i="52"/>
  <c r="CQ279" i="52"/>
  <c r="CS279" i="52"/>
  <c r="CU279" i="52" s="1"/>
  <c r="CQ258" i="52"/>
  <c r="CO258" i="52"/>
  <c r="CS258" i="52"/>
  <c r="CU258" i="52" s="1"/>
  <c r="CS256" i="52"/>
  <c r="CU256" i="52" s="1"/>
  <c r="CM231" i="52"/>
  <c r="CS231" i="52"/>
  <c r="CT231" i="52"/>
  <c r="CT221" i="52"/>
  <c r="CU221" i="52" s="1"/>
  <c r="CM207" i="52"/>
  <c r="CS207" i="52"/>
  <c r="CU207" i="52" s="1"/>
  <c r="CO204" i="52"/>
  <c r="CT200" i="52"/>
  <c r="CU200" i="52" s="1"/>
  <c r="CM200" i="52"/>
  <c r="CO200" i="52"/>
  <c r="CM190" i="52"/>
  <c r="CM170" i="52"/>
  <c r="CM167" i="52"/>
  <c r="CT167" i="52"/>
  <c r="CU167" i="52" s="1"/>
  <c r="CT159" i="52"/>
  <c r="CM159" i="52"/>
  <c r="CS147" i="52"/>
  <c r="CQ131" i="52"/>
  <c r="CT131" i="52"/>
  <c r="CS131" i="52"/>
  <c r="CU131" i="52" s="1"/>
  <c r="CT127" i="52"/>
  <c r="CO127" i="52"/>
  <c r="CQ127" i="52"/>
  <c r="CS101" i="52"/>
  <c r="CU101" i="52" s="1"/>
  <c r="CS99" i="52"/>
  <c r="CQ99" i="52"/>
  <c r="CS80" i="52"/>
  <c r="CU80" i="52" s="1"/>
  <c r="CQ80" i="52"/>
  <c r="CO63" i="52"/>
  <c r="CS59" i="52"/>
  <c r="CS39" i="52"/>
  <c r="CQ22" i="52"/>
  <c r="CT15" i="52"/>
  <c r="CS15" i="52"/>
  <c r="CU15" i="52" s="1"/>
  <c r="CT1016" i="52"/>
  <c r="CO1010" i="52"/>
  <c r="CT1004" i="52"/>
  <c r="CM1004" i="52"/>
  <c r="CO999" i="52"/>
  <c r="CT980" i="52"/>
  <c r="CU980" i="52" s="1"/>
  <c r="CM980" i="52"/>
  <c r="CO975" i="52"/>
  <c r="CT962" i="52"/>
  <c r="CM940" i="52"/>
  <c r="CS937" i="52"/>
  <c r="CS932" i="52"/>
  <c r="CM925" i="52"/>
  <c r="CM914" i="52"/>
  <c r="CO910" i="52"/>
  <c r="CQ896" i="52"/>
  <c r="CT883" i="52"/>
  <c r="CU883" i="52" s="1"/>
  <c r="CM883" i="52"/>
  <c r="CS878" i="52"/>
  <c r="CU878" i="52" s="1"/>
  <c r="CT842" i="52"/>
  <c r="CM838" i="52"/>
  <c r="CT832" i="52"/>
  <c r="CM828" i="52"/>
  <c r="CM823" i="52"/>
  <c r="CO776" i="52"/>
  <c r="CM772" i="52"/>
  <c r="CS769" i="52"/>
  <c r="CQ766" i="52"/>
  <c r="CQ755" i="52"/>
  <c r="CS723" i="52"/>
  <c r="CU723" i="52" s="1"/>
  <c r="CO717" i="52"/>
  <c r="CQ713" i="52"/>
  <c r="CS700" i="52"/>
  <c r="CU700" i="52" s="1"/>
  <c r="CM683" i="52"/>
  <c r="CQ667" i="52"/>
  <c r="CM652" i="52"/>
  <c r="CM630" i="52"/>
  <c r="CM626" i="52"/>
  <c r="CQ623" i="52"/>
  <c r="CT604" i="52"/>
  <c r="CQ597" i="52"/>
  <c r="CT586" i="52"/>
  <c r="CU586" i="52" s="1"/>
  <c r="CM582" i="52"/>
  <c r="CQ579" i="52"/>
  <c r="CO578" i="52"/>
  <c r="CS573" i="52"/>
  <c r="CT573" i="52"/>
  <c r="CO566" i="52"/>
  <c r="CM566" i="52"/>
  <c r="CS551" i="52"/>
  <c r="CU551" i="52" s="1"/>
  <c r="CS545" i="52"/>
  <c r="CT545" i="52"/>
  <c r="CQ537" i="52"/>
  <c r="CT528" i="52"/>
  <c r="CU528" i="52" s="1"/>
  <c r="CQ521" i="52"/>
  <c r="CM507" i="52"/>
  <c r="CQ483" i="52"/>
  <c r="CM479" i="52"/>
  <c r="CT479" i="52"/>
  <c r="CU479" i="52" s="1"/>
  <c r="CM475" i="52"/>
  <c r="CM470" i="52"/>
  <c r="CS456" i="52"/>
  <c r="CU456" i="52" s="1"/>
  <c r="CT414" i="52"/>
  <c r="CQ414" i="52"/>
  <c r="CO410" i="52"/>
  <c r="CT410" i="52"/>
  <c r="CU410" i="52" s="1"/>
  <c r="CO393" i="52"/>
  <c r="CQ390" i="52"/>
  <c r="CS390" i="52"/>
  <c r="CT390" i="52"/>
  <c r="CO387" i="52"/>
  <c r="CM375" i="52"/>
  <c r="CO373" i="52"/>
  <c r="CT369" i="52"/>
  <c r="CO366" i="52"/>
  <c r="CO361" i="52"/>
  <c r="CS348" i="52"/>
  <c r="CU348" i="52" s="1"/>
  <c r="CT339" i="52"/>
  <c r="CQ330" i="52"/>
  <c r="CQ323" i="52"/>
  <c r="CT299" i="52"/>
  <c r="CO292" i="52"/>
  <c r="CM289" i="52"/>
  <c r="CS280" i="52"/>
  <c r="CO268" i="52"/>
  <c r="CM262" i="52"/>
  <c r="CO246" i="52"/>
  <c r="CS226" i="52"/>
  <c r="CU226" i="52" s="1"/>
  <c r="CO226" i="52"/>
  <c r="CQ183" i="52"/>
  <c r="CS166" i="52"/>
  <c r="CO161" i="52"/>
  <c r="CM154" i="52"/>
  <c r="CS154" i="52"/>
  <c r="CU154" i="52" s="1"/>
  <c r="CT139" i="52"/>
  <c r="CM139" i="52"/>
  <c r="CS130" i="52"/>
  <c r="CU130" i="52" s="1"/>
  <c r="CM127" i="52"/>
  <c r="CO120" i="52"/>
  <c r="CO99" i="52"/>
  <c r="CQ93" i="52"/>
  <c r="CM93" i="52"/>
  <c r="CT93" i="52"/>
  <c r="CU93" i="52" s="1"/>
  <c r="CQ90" i="52"/>
  <c r="CU73" i="52"/>
  <c r="CQ70" i="52"/>
  <c r="CQ51" i="52"/>
  <c r="CT47" i="52"/>
  <c r="CM47" i="52"/>
  <c r="CS47" i="52"/>
  <c r="CQ41" i="52"/>
  <c r="CT41" i="52"/>
  <c r="CM36" i="52"/>
  <c r="CO26" i="52"/>
  <c r="CT18" i="52"/>
  <c r="CM18" i="52"/>
  <c r="CS944" i="52"/>
  <c r="CU944" i="52" s="1"/>
  <c r="CS920" i="52"/>
  <c r="CU920" i="52" s="1"/>
  <c r="CS896" i="52"/>
  <c r="CU896" i="52" s="1"/>
  <c r="CS867" i="52"/>
  <c r="CU867" i="52" s="1"/>
  <c r="CO838" i="52"/>
  <c r="CO813" i="52"/>
  <c r="CS780" i="52"/>
  <c r="CU780" i="52" s="1"/>
  <c r="CS755" i="52"/>
  <c r="CU755" i="52" s="1"/>
  <c r="CM729" i="52"/>
  <c r="CQ621" i="52"/>
  <c r="CM607" i="52"/>
  <c r="CT607" i="52"/>
  <c r="CS591" i="52"/>
  <c r="CM570" i="52"/>
  <c r="CQ567" i="52"/>
  <c r="CQ515" i="52"/>
  <c r="CO493" i="52"/>
  <c r="CQ470" i="52"/>
  <c r="CO463" i="52"/>
  <c r="CO462" i="52"/>
  <c r="CT440" i="52"/>
  <c r="CU440" i="52" s="1"/>
  <c r="CQ389" i="52"/>
  <c r="CT378" i="52"/>
  <c r="CS378" i="52"/>
  <c r="CU378" i="52" s="1"/>
  <c r="CQ368" i="52"/>
  <c r="CS365" i="52"/>
  <c r="CO357" i="52"/>
  <c r="CT357" i="52"/>
  <c r="CQ350" i="52"/>
  <c r="CM346" i="52"/>
  <c r="CS330" i="52"/>
  <c r="CQ329" i="52"/>
  <c r="CT326" i="52"/>
  <c r="CS323" i="52"/>
  <c r="CU323" i="52" s="1"/>
  <c r="CQ287" i="52"/>
  <c r="CS286" i="52"/>
  <c r="CT286" i="52"/>
  <c r="CO269" i="52"/>
  <c r="CM265" i="52"/>
  <c r="CT265" i="52"/>
  <c r="CU265" i="52" s="1"/>
  <c r="CO257" i="52"/>
  <c r="CQ250" i="52"/>
  <c r="CT249" i="52"/>
  <c r="CO249" i="52"/>
  <c r="CS243" i="52"/>
  <c r="CU243" i="52" s="1"/>
  <c r="CM229" i="52"/>
  <c r="CT204" i="52"/>
  <c r="CO197" i="52"/>
  <c r="CM195" i="52"/>
  <c r="CO195" i="52"/>
  <c r="CT195" i="52"/>
  <c r="CU195" i="52" s="1"/>
  <c r="CT189" i="52"/>
  <c r="CM187" i="52"/>
  <c r="CO187" i="52"/>
  <c r="CS161" i="52"/>
  <c r="CS135" i="52"/>
  <c r="CU135" i="52" s="1"/>
  <c r="CS127" i="52"/>
  <c r="CU127" i="52" s="1"/>
  <c r="CS117" i="52"/>
  <c r="CU117" i="52" s="1"/>
  <c r="CO101" i="52"/>
  <c r="CQ96" i="52"/>
  <c r="CM88" i="52"/>
  <c r="CS84" i="52"/>
  <c r="CT70" i="52"/>
  <c r="CM70" i="52"/>
  <c r="CS55" i="52"/>
  <c r="CU55" i="52" s="1"/>
  <c r="CS27" i="52"/>
  <c r="CT26" i="52"/>
  <c r="CS24" i="52"/>
  <c r="CU24" i="52" s="1"/>
  <c r="AE1032" i="52"/>
  <c r="S1032" i="52"/>
  <c r="CQ968" i="52"/>
  <c r="CO945" i="52"/>
  <c r="CQ840" i="52"/>
  <c r="CQ815" i="52"/>
  <c r="CS794" i="52"/>
  <c r="CM791" i="52"/>
  <c r="CS768" i="52"/>
  <c r="CU768" i="52" s="1"/>
  <c r="CM764" i="52"/>
  <c r="CS743" i="52"/>
  <c r="CU743" i="52" s="1"/>
  <c r="CM740" i="52"/>
  <c r="CO712" i="52"/>
  <c r="CS689" i="52"/>
  <c r="CT664" i="52"/>
  <c r="CQ660" i="52"/>
  <c r="CQ654" i="52"/>
  <c r="CQ647" i="52"/>
  <c r="CT638" i="52"/>
  <c r="CO633" i="52"/>
  <c r="CO621" i="52"/>
  <c r="CO620" i="52"/>
  <c r="CM595" i="52"/>
  <c r="CQ556" i="52"/>
  <c r="CT547" i="52"/>
  <c r="CU547" i="52" s="1"/>
  <c r="CM541" i="52"/>
  <c r="CM530" i="52"/>
  <c r="CM520" i="52"/>
  <c r="CS516" i="52"/>
  <c r="CU516" i="52" s="1"/>
  <c r="CM493" i="52"/>
  <c r="CM489" i="52"/>
  <c r="CS457" i="52"/>
  <c r="CT457" i="52"/>
  <c r="CO441" i="52"/>
  <c r="CS433" i="52"/>
  <c r="CU433" i="52" s="1"/>
  <c r="CQ429" i="52"/>
  <c r="CT423" i="52"/>
  <c r="CU423" i="52" s="1"/>
  <c r="CO403" i="52"/>
  <c r="CM397" i="52"/>
  <c r="CT397" i="52"/>
  <c r="CU397" i="52" s="1"/>
  <c r="CO383" i="52"/>
  <c r="CS369" i="52"/>
  <c r="CT337" i="52"/>
  <c r="CM337" i="52"/>
  <c r="CM326" i="52"/>
  <c r="CO322" i="52"/>
  <c r="CM316" i="52"/>
  <c r="CS299" i="52"/>
  <c r="CU299" i="52" s="1"/>
  <c r="CM298" i="52"/>
  <c r="CQ294" i="52"/>
  <c r="CT294" i="52"/>
  <c r="CM294" i="52"/>
  <c r="CM290" i="52"/>
  <c r="CS290" i="52"/>
  <c r="CO281" i="52"/>
  <c r="CT261" i="52"/>
  <c r="CM257" i="52"/>
  <c r="CM254" i="52"/>
  <c r="CO254" i="52"/>
  <c r="CQ254" i="52"/>
  <c r="CO230" i="52"/>
  <c r="CM226" i="52"/>
  <c r="CT226" i="52"/>
  <c r="CO219" i="52"/>
  <c r="CQ218" i="52"/>
  <c r="CS199" i="52"/>
  <c r="CQ154" i="52"/>
  <c r="CM126" i="52"/>
  <c r="CT126" i="52"/>
  <c r="CU126" i="52" s="1"/>
  <c r="CO106" i="52"/>
  <c r="CO96" i="52"/>
  <c r="CT83" i="52"/>
  <c r="CU83" i="52" s="1"/>
  <c r="CO83" i="52"/>
  <c r="CS61" i="52"/>
  <c r="CS54" i="52"/>
  <c r="CO50" i="52"/>
  <c r="CM50" i="52"/>
  <c r="CS41" i="52"/>
  <c r="CM40" i="52"/>
  <c r="CQ40" i="52"/>
  <c r="CQ33" i="52"/>
  <c r="CM29" i="52"/>
  <c r="CS29" i="52"/>
  <c r="CT29" i="52"/>
  <c r="CM452" i="52"/>
  <c r="CM426" i="52"/>
  <c r="CS404" i="52"/>
  <c r="CT380" i="52"/>
  <c r="CT366" i="52"/>
  <c r="CU366" i="52" s="1"/>
  <c r="CQ361" i="52"/>
  <c r="CQ338" i="52"/>
  <c r="CQ333" i="52"/>
  <c r="CQ332" i="52"/>
  <c r="CT328" i="52"/>
  <c r="CM303" i="52"/>
  <c r="CM278" i="52"/>
  <c r="CS275" i="52"/>
  <c r="CU275" i="52" s="1"/>
  <c r="CM267" i="52"/>
  <c r="CT262" i="52"/>
  <c r="CM253" i="52"/>
  <c r="CS250" i="52"/>
  <c r="CO229" i="52"/>
  <c r="CS212" i="52"/>
  <c r="CU212" i="52" s="1"/>
  <c r="CS203" i="52"/>
  <c r="CU203" i="52" s="1"/>
  <c r="CO194" i="52"/>
  <c r="CQ188" i="52"/>
  <c r="CS186" i="52"/>
  <c r="CU186" i="52" s="1"/>
  <c r="CO174" i="52"/>
  <c r="CS171" i="52"/>
  <c r="CT171" i="52"/>
  <c r="CS158" i="52"/>
  <c r="CM158" i="52"/>
  <c r="CT158" i="52"/>
  <c r="CS146" i="52"/>
  <c r="CU146" i="52" s="1"/>
  <c r="CO133" i="52"/>
  <c r="CQ114" i="52"/>
  <c r="CT110" i="52"/>
  <c r="CM110" i="52"/>
  <c r="CQ105" i="52"/>
  <c r="CS100" i="52"/>
  <c r="CU100" i="52" s="1"/>
  <c r="CM100" i="52"/>
  <c r="CT96" i="52"/>
  <c r="CU96" i="52" s="1"/>
  <c r="CQ83" i="52"/>
  <c r="CS62" i="52"/>
  <c r="CU62" i="52" s="1"/>
  <c r="CT46" i="52"/>
  <c r="CS46" i="52"/>
  <c r="CU46" i="52" s="1"/>
  <c r="CT43" i="52"/>
  <c r="CM37" i="52"/>
  <c r="CO13" i="52"/>
  <c r="CM718" i="52"/>
  <c r="CM694" i="52"/>
  <c r="CT675" i="52"/>
  <c r="CT651" i="52"/>
  <c r="CT626" i="52"/>
  <c r="CT602" i="52"/>
  <c r="CO542" i="52"/>
  <c r="CT527" i="52"/>
  <c r="CS495" i="52"/>
  <c r="CU495" i="52" s="1"/>
  <c r="CO481" i="52"/>
  <c r="CO454" i="52"/>
  <c r="CO428" i="52"/>
  <c r="CM402" i="52"/>
  <c r="CS391" i="52"/>
  <c r="CU391" i="52" s="1"/>
  <c r="CS376" i="52"/>
  <c r="CU376" i="52" s="1"/>
  <c r="CQ360" i="52"/>
  <c r="CQ349" i="52"/>
  <c r="CS339" i="52"/>
  <c r="CQ325" i="52"/>
  <c r="CT298" i="52"/>
  <c r="CU298" i="52" s="1"/>
  <c r="CQ295" i="52"/>
  <c r="CQ285" i="52"/>
  <c r="CS272" i="52"/>
  <c r="CU272" i="52" s="1"/>
  <c r="CQ259" i="52"/>
  <c r="CS248" i="52"/>
  <c r="CU248" i="52" s="1"/>
  <c r="CM219" i="52"/>
  <c r="CO188" i="52"/>
  <c r="CO181" i="52"/>
  <c r="CT174" i="52"/>
  <c r="CU174" i="52" s="1"/>
  <c r="CM174" i="52"/>
  <c r="CQ174" i="52"/>
  <c r="CO168" i="52"/>
  <c r="CS159" i="52"/>
  <c r="CO155" i="52"/>
  <c r="CS145" i="52"/>
  <c r="CU145" i="52" s="1"/>
  <c r="CM145" i="52"/>
  <c r="CS133" i="52"/>
  <c r="CT133" i="52"/>
  <c r="CM133" i="52"/>
  <c r="CQ128" i="52"/>
  <c r="CT128" i="52"/>
  <c r="CM108" i="52"/>
  <c r="CQ100" i="52"/>
  <c r="CT99" i="52"/>
  <c r="CM99" i="52"/>
  <c r="CQ97" i="52"/>
  <c r="CQ88" i="52"/>
  <c r="CM72" i="52"/>
  <c r="CQ66" i="52"/>
  <c r="CQ62" i="52"/>
  <c r="CS57" i="52"/>
  <c r="CU57" i="52" s="1"/>
  <c r="CM56" i="52"/>
  <c r="CO40" i="52"/>
  <c r="CQ31" i="52"/>
  <c r="CM31" i="52"/>
  <c r="CT21" i="52"/>
  <c r="CM21" i="52"/>
  <c r="CS21" i="52"/>
  <c r="CU21" i="52" s="1"/>
  <c r="CT392" i="52"/>
  <c r="CM383" i="52"/>
  <c r="CT377" i="52"/>
  <c r="CU377" i="52" s="1"/>
  <c r="CM371" i="52"/>
  <c r="CT365" i="52"/>
  <c r="CM356" i="52"/>
  <c r="CO343" i="52"/>
  <c r="CO342" i="52"/>
  <c r="CS326" i="52"/>
  <c r="CS312" i="52"/>
  <c r="CU312" i="52" s="1"/>
  <c r="CM208" i="52"/>
  <c r="CM191" i="52"/>
  <c r="CQ186" i="52"/>
  <c r="CT185" i="52"/>
  <c r="CO177" i="52"/>
  <c r="CO171" i="52"/>
  <c r="CS165" i="52"/>
  <c r="CU165" i="52" s="1"/>
  <c r="CM157" i="52"/>
  <c r="CT121" i="52"/>
  <c r="CQ116" i="52"/>
  <c r="CS116" i="52"/>
  <c r="CU116" i="52" s="1"/>
  <c r="CT112" i="52"/>
  <c r="CU112" i="52" s="1"/>
  <c r="CM112" i="52"/>
  <c r="CQ112" i="52"/>
  <c r="CQ109" i="52"/>
  <c r="CO103" i="52"/>
  <c r="CS98" i="52"/>
  <c r="CU98" i="52" s="1"/>
  <c r="CS89" i="52"/>
  <c r="CU89" i="52" s="1"/>
  <c r="CM76" i="52"/>
  <c r="CS70" i="52"/>
  <c r="CO65" i="52"/>
  <c r="CQ59" i="52"/>
  <c r="CM52" i="52"/>
  <c r="CO52" i="52"/>
  <c r="CM38" i="52"/>
  <c r="CO38" i="52"/>
  <c r="CT38" i="52"/>
  <c r="CQ28" i="52"/>
  <c r="CO28" i="52"/>
  <c r="CM25" i="52"/>
  <c r="CO25" i="52"/>
  <c r="CS25" i="52"/>
  <c r="CU25" i="52" s="1"/>
  <c r="CM13" i="52"/>
  <c r="CO208" i="52"/>
  <c r="CQ171" i="52"/>
  <c r="CQ158" i="52"/>
  <c r="CO152" i="52"/>
  <c r="CT152" i="52"/>
  <c r="CU152" i="52" s="1"/>
  <c r="CM140" i="52"/>
  <c r="CO140" i="52"/>
  <c r="CT135" i="52"/>
  <c r="CQ119" i="52"/>
  <c r="CS109" i="52"/>
  <c r="CU109" i="52" s="1"/>
  <c r="CS105" i="52"/>
  <c r="CU105" i="52" s="1"/>
  <c r="CQ101" i="52"/>
  <c r="CO93" i="52"/>
  <c r="CM63" i="52"/>
  <c r="CQ50" i="52"/>
  <c r="CO35" i="52"/>
  <c r="CQ210" i="52"/>
  <c r="CS185" i="52"/>
  <c r="CU185" i="52" s="1"/>
  <c r="CQ184" i="52"/>
  <c r="CS175" i="52"/>
  <c r="CU175" i="52" s="1"/>
  <c r="CS163" i="52"/>
  <c r="CU163" i="52" s="1"/>
  <c r="CM152" i="52"/>
  <c r="CQ145" i="52"/>
  <c r="CQ144" i="52"/>
  <c r="CM132" i="52"/>
  <c r="CM128" i="52"/>
  <c r="CO119" i="52"/>
  <c r="CM115" i="52"/>
  <c r="CO115" i="52"/>
  <c r="CT115" i="52"/>
  <c r="CU115" i="52" s="1"/>
  <c r="CS113" i="52"/>
  <c r="CU113" i="52" s="1"/>
  <c r="CS97" i="52"/>
  <c r="CM87" i="52"/>
  <c r="CO79" i="52"/>
  <c r="CM77" i="52"/>
  <c r="CQ73" i="52"/>
  <c r="CO64" i="52"/>
  <c r="CS58" i="52"/>
  <c r="CU58" i="52" s="1"/>
  <c r="CS51" i="52"/>
  <c r="CU51" i="52" s="1"/>
  <c r="CM24" i="52"/>
  <c r="CO193" i="52"/>
  <c r="CM192" i="52"/>
  <c r="CO183" i="52"/>
  <c r="CM166" i="52"/>
  <c r="CT161" i="52"/>
  <c r="CO130" i="52"/>
  <c r="CM129" i="52"/>
  <c r="CT124" i="52"/>
  <c r="CM124" i="52"/>
  <c r="CS120" i="52"/>
  <c r="CT108" i="52"/>
  <c r="CU108" i="52" s="1"/>
  <c r="CM90" i="52"/>
  <c r="CS87" i="52"/>
  <c r="CU87" i="52" s="1"/>
  <c r="CQ81" i="52"/>
  <c r="CO80" i="52"/>
  <c r="CT66" i="52"/>
  <c r="CU66" i="52" s="1"/>
  <c r="CT34" i="52"/>
  <c r="CQ14" i="52"/>
  <c r="CT192" i="52"/>
  <c r="CU192" i="52" s="1"/>
  <c r="CM178" i="52"/>
  <c r="CT173" i="52"/>
  <c r="CU173" i="52" s="1"/>
  <c r="CM141" i="52"/>
  <c r="CT136" i="52"/>
  <c r="CU136" i="52" s="1"/>
  <c r="CM136" i="52"/>
  <c r="CS134" i="52"/>
  <c r="CU134" i="52" s="1"/>
  <c r="CT129" i="52"/>
  <c r="CO54" i="52"/>
  <c r="CS45" i="52"/>
  <c r="CT31" i="52"/>
  <c r="CU31" i="52" s="1"/>
  <c r="CO27" i="52"/>
  <c r="CS17" i="52"/>
  <c r="CT187" i="52"/>
  <c r="CQ170" i="52"/>
  <c r="CO169" i="52"/>
  <c r="CQ157" i="52"/>
  <c r="CO156" i="52"/>
  <c r="CO143" i="52"/>
  <c r="CO142" i="52"/>
  <c r="CQ132" i="52"/>
  <c r="CO131" i="52"/>
  <c r="CQ118" i="52"/>
  <c r="CO117" i="52"/>
  <c r="CM51" i="52"/>
  <c r="CS44" i="52"/>
  <c r="CU44" i="52" s="1"/>
  <c r="CS30" i="52"/>
  <c r="CU30" i="52" s="1"/>
  <c r="CM10" i="52"/>
  <c r="CK1175" i="49"/>
  <c r="CJ1175" i="49"/>
  <c r="CI1175" i="49"/>
  <c r="CH1175" i="49"/>
  <c r="CG1175" i="49"/>
  <c r="CF1175" i="49"/>
  <c r="CE1175" i="49"/>
  <c r="CD1175" i="49"/>
  <c r="CC1175" i="49"/>
  <c r="CB1175" i="49"/>
  <c r="CA1175" i="49"/>
  <c r="BZ1175" i="49"/>
  <c r="BY1175" i="49"/>
  <c r="BX1175" i="49"/>
  <c r="BW1175" i="49"/>
  <c r="BV1175" i="49"/>
  <c r="BU1175" i="49"/>
  <c r="BT1175" i="49"/>
  <c r="BS1175" i="49"/>
  <c r="BR1175" i="49"/>
  <c r="BQ1175" i="49"/>
  <c r="BP1175" i="49"/>
  <c r="BO1175" i="49"/>
  <c r="BN1175" i="49"/>
  <c r="BM1175" i="49"/>
  <c r="BL1175" i="49"/>
  <c r="CU1174" i="49"/>
  <c r="CT1174" i="49"/>
  <c r="CS1174" i="49"/>
  <c r="CR1174" i="49"/>
  <c r="CQ1174" i="49"/>
  <c r="CP1174" i="49"/>
  <c r="CO1174" i="49"/>
  <c r="CN1174" i="49"/>
  <c r="CM1174" i="49"/>
  <c r="CL1174" i="49"/>
  <c r="CK1174" i="49"/>
  <c r="CJ1174" i="49"/>
  <c r="CI1174" i="49"/>
  <c r="CH1174" i="49"/>
  <c r="CG1174" i="49"/>
  <c r="CF1174" i="49"/>
  <c r="CE1174" i="49"/>
  <c r="CD1174" i="49"/>
  <c r="CC1174" i="49"/>
  <c r="CB1174" i="49"/>
  <c r="CA1174" i="49"/>
  <c r="BZ1174" i="49"/>
  <c r="BY1174" i="49"/>
  <c r="BX1174" i="49"/>
  <c r="BW1174" i="49"/>
  <c r="BV1174" i="49"/>
  <c r="BU1174" i="49"/>
  <c r="BT1174" i="49"/>
  <c r="BS1174" i="49"/>
  <c r="BR1174" i="49"/>
  <c r="BQ1174" i="49"/>
  <c r="BP1174" i="49"/>
  <c r="BO1174" i="49"/>
  <c r="BN1174" i="49"/>
  <c r="BM1174" i="49"/>
  <c r="BL1174" i="49"/>
  <c r="CK1173" i="49"/>
  <c r="CJ1173" i="49"/>
  <c r="CI1173" i="49"/>
  <c r="CH1173" i="49"/>
  <c r="CG1173" i="49"/>
  <c r="CF1173" i="49"/>
  <c r="CE1173" i="49"/>
  <c r="CD1173" i="49"/>
  <c r="CC1173" i="49"/>
  <c r="CB1173" i="49"/>
  <c r="CA1173" i="49"/>
  <c r="BZ1173" i="49"/>
  <c r="BY1173" i="49"/>
  <c r="BX1173" i="49"/>
  <c r="BW1173" i="49"/>
  <c r="BV1173" i="49"/>
  <c r="BU1173" i="49"/>
  <c r="BT1173" i="49"/>
  <c r="BS1173" i="49"/>
  <c r="BR1173" i="49"/>
  <c r="BQ1173" i="49"/>
  <c r="BP1173" i="49"/>
  <c r="BO1173" i="49"/>
  <c r="BN1173" i="49"/>
  <c r="BM1173" i="49"/>
  <c r="BL1173" i="49"/>
  <c r="CK1172" i="49"/>
  <c r="CJ1172" i="49"/>
  <c r="CI1172" i="49"/>
  <c r="CH1172" i="49"/>
  <c r="CG1172" i="49"/>
  <c r="CF1172" i="49"/>
  <c r="CE1172" i="49"/>
  <c r="CD1172" i="49"/>
  <c r="CC1172" i="49"/>
  <c r="CB1172" i="49"/>
  <c r="CA1172" i="49"/>
  <c r="BZ1172" i="49"/>
  <c r="BY1172" i="49"/>
  <c r="BX1172" i="49"/>
  <c r="BW1172" i="49"/>
  <c r="BV1172" i="49"/>
  <c r="BU1172" i="49"/>
  <c r="BT1172" i="49"/>
  <c r="BS1172" i="49"/>
  <c r="BR1172" i="49"/>
  <c r="BQ1172" i="49"/>
  <c r="BP1172" i="49"/>
  <c r="BO1172" i="49"/>
  <c r="BN1172" i="49"/>
  <c r="BM1172" i="49"/>
  <c r="BL1172" i="49"/>
  <c r="CK1171" i="49"/>
  <c r="CJ1171" i="49"/>
  <c r="CI1171" i="49"/>
  <c r="CH1171" i="49"/>
  <c r="CG1171" i="49"/>
  <c r="CF1171" i="49"/>
  <c r="CE1171" i="49"/>
  <c r="CD1171" i="49"/>
  <c r="CC1171" i="49"/>
  <c r="CB1171" i="49"/>
  <c r="CA1171" i="49"/>
  <c r="BZ1171" i="49"/>
  <c r="BY1171" i="49"/>
  <c r="BX1171" i="49"/>
  <c r="BW1171" i="49"/>
  <c r="BV1171" i="49"/>
  <c r="BU1171" i="49"/>
  <c r="BT1171" i="49"/>
  <c r="BS1171" i="49"/>
  <c r="BR1171" i="49"/>
  <c r="BQ1171" i="49"/>
  <c r="BP1171" i="49"/>
  <c r="BO1171" i="49"/>
  <c r="BN1171" i="49"/>
  <c r="BM1171" i="49"/>
  <c r="BL1171" i="49"/>
  <c r="CK1170" i="49"/>
  <c r="CJ1170" i="49"/>
  <c r="CI1170" i="49"/>
  <c r="CH1170" i="49"/>
  <c r="CG1170" i="49"/>
  <c r="CF1170" i="49"/>
  <c r="CE1170" i="49"/>
  <c r="CD1170" i="49"/>
  <c r="CC1170" i="49"/>
  <c r="CB1170" i="49"/>
  <c r="CA1170" i="49"/>
  <c r="BZ1170" i="49"/>
  <c r="BY1170" i="49"/>
  <c r="BX1170" i="49"/>
  <c r="BW1170" i="49"/>
  <c r="BV1170" i="49"/>
  <c r="BU1170" i="49"/>
  <c r="BT1170" i="49"/>
  <c r="BS1170" i="49"/>
  <c r="BR1170" i="49"/>
  <c r="BQ1170" i="49"/>
  <c r="BP1170" i="49"/>
  <c r="BO1170" i="49"/>
  <c r="BN1170" i="49"/>
  <c r="BM1170" i="49"/>
  <c r="BL1170" i="49"/>
  <c r="CK1169" i="49"/>
  <c r="CJ1169" i="49"/>
  <c r="CI1169" i="49"/>
  <c r="CH1169" i="49"/>
  <c r="CG1169" i="49"/>
  <c r="CF1169" i="49"/>
  <c r="CE1169" i="49"/>
  <c r="CD1169" i="49"/>
  <c r="CC1169" i="49"/>
  <c r="CB1169" i="49"/>
  <c r="CA1169" i="49"/>
  <c r="BZ1169" i="49"/>
  <c r="BY1169" i="49"/>
  <c r="BX1169" i="49"/>
  <c r="BW1169" i="49"/>
  <c r="BV1169" i="49"/>
  <c r="BU1169" i="49"/>
  <c r="BT1169" i="49"/>
  <c r="BS1169" i="49"/>
  <c r="BR1169" i="49"/>
  <c r="BQ1169" i="49"/>
  <c r="BP1169" i="49"/>
  <c r="BO1169" i="49"/>
  <c r="BN1169" i="49"/>
  <c r="BM1169" i="49"/>
  <c r="BL1169" i="49"/>
  <c r="CK1168" i="49"/>
  <c r="CJ1168" i="49"/>
  <c r="CI1168" i="49"/>
  <c r="CH1168" i="49"/>
  <c r="CG1168" i="49"/>
  <c r="CF1168" i="49"/>
  <c r="CE1168" i="49"/>
  <c r="CD1168" i="49"/>
  <c r="CC1168" i="49"/>
  <c r="CB1168" i="49"/>
  <c r="CA1168" i="49"/>
  <c r="BZ1168" i="49"/>
  <c r="BY1168" i="49"/>
  <c r="BX1168" i="49"/>
  <c r="BW1168" i="49"/>
  <c r="BV1168" i="49"/>
  <c r="BU1168" i="49"/>
  <c r="BT1168" i="49"/>
  <c r="BS1168" i="49"/>
  <c r="BR1168" i="49"/>
  <c r="BQ1168" i="49"/>
  <c r="BP1168" i="49"/>
  <c r="BO1168" i="49"/>
  <c r="BN1168" i="49"/>
  <c r="BM1168" i="49"/>
  <c r="BL1168" i="49"/>
  <c r="CU1167" i="49"/>
  <c r="CT1167" i="49"/>
  <c r="CS1167" i="49"/>
  <c r="CR1167" i="49"/>
  <c r="CQ1167" i="49"/>
  <c r="CP1167" i="49"/>
  <c r="CO1167" i="49"/>
  <c r="CN1167" i="49"/>
  <c r="CM1167" i="49"/>
  <c r="CL1167" i="49"/>
  <c r="CK1167" i="49"/>
  <c r="CJ1167" i="49"/>
  <c r="CI1167" i="49"/>
  <c r="CH1167" i="49"/>
  <c r="CG1167" i="49"/>
  <c r="CF1167" i="49"/>
  <c r="CE1167" i="49"/>
  <c r="CD1167" i="49"/>
  <c r="CC1167" i="49"/>
  <c r="CB1167" i="49"/>
  <c r="CA1167" i="49"/>
  <c r="BZ1167" i="49"/>
  <c r="BY1167" i="49"/>
  <c r="BX1167" i="49"/>
  <c r="BW1167" i="49"/>
  <c r="BV1167" i="49"/>
  <c r="BU1167" i="49"/>
  <c r="BT1167" i="49"/>
  <c r="BS1167" i="49"/>
  <c r="BR1167" i="49"/>
  <c r="BQ1167" i="49"/>
  <c r="BP1167" i="49"/>
  <c r="BO1167" i="49"/>
  <c r="BN1167" i="49"/>
  <c r="BM1167" i="49"/>
  <c r="BL1167" i="49"/>
  <c r="CK1166" i="49"/>
  <c r="CJ1166" i="49"/>
  <c r="CI1166" i="49"/>
  <c r="CH1166" i="49"/>
  <c r="CG1166" i="49"/>
  <c r="CF1166" i="49"/>
  <c r="CE1166" i="49"/>
  <c r="CD1166" i="49"/>
  <c r="CC1166" i="49"/>
  <c r="CB1166" i="49"/>
  <c r="CA1166" i="49"/>
  <c r="BZ1166" i="49"/>
  <c r="BY1166" i="49"/>
  <c r="BX1166" i="49"/>
  <c r="BW1166" i="49"/>
  <c r="BV1166" i="49"/>
  <c r="BU1166" i="49"/>
  <c r="BT1166" i="49"/>
  <c r="BS1166" i="49"/>
  <c r="BR1166" i="49"/>
  <c r="BQ1166" i="49"/>
  <c r="BP1166" i="49"/>
  <c r="BO1166" i="49"/>
  <c r="BN1166" i="49"/>
  <c r="BM1166" i="49"/>
  <c r="BL1166" i="49"/>
  <c r="CK1165" i="49"/>
  <c r="CJ1165" i="49"/>
  <c r="CI1165" i="49"/>
  <c r="CH1165" i="49"/>
  <c r="CG1165" i="49"/>
  <c r="CF1165" i="49"/>
  <c r="CE1165" i="49"/>
  <c r="CD1165" i="49"/>
  <c r="CC1165" i="49"/>
  <c r="CB1165" i="49"/>
  <c r="CA1165" i="49"/>
  <c r="BZ1165" i="49"/>
  <c r="BY1165" i="49"/>
  <c r="BX1165" i="49"/>
  <c r="BW1165" i="49"/>
  <c r="BV1165" i="49"/>
  <c r="BU1165" i="49"/>
  <c r="BT1165" i="49"/>
  <c r="BS1165" i="49"/>
  <c r="BR1165" i="49"/>
  <c r="BQ1165" i="49"/>
  <c r="BP1165" i="49"/>
  <c r="BO1165" i="49"/>
  <c r="BN1165" i="49"/>
  <c r="BM1165" i="49"/>
  <c r="BL1165" i="49"/>
  <c r="CK1164" i="49"/>
  <c r="CJ1164" i="49"/>
  <c r="CI1164" i="49"/>
  <c r="CH1164" i="49"/>
  <c r="CG1164" i="49"/>
  <c r="CF1164" i="49"/>
  <c r="CE1164" i="49"/>
  <c r="CD1164" i="49"/>
  <c r="CC1164" i="49"/>
  <c r="CB1164" i="49"/>
  <c r="CA1164" i="49"/>
  <c r="BZ1164" i="49"/>
  <c r="BY1164" i="49"/>
  <c r="BX1164" i="49"/>
  <c r="BW1164" i="49"/>
  <c r="BV1164" i="49"/>
  <c r="BU1164" i="49"/>
  <c r="BT1164" i="49"/>
  <c r="BS1164" i="49"/>
  <c r="BR1164" i="49"/>
  <c r="BQ1164" i="49"/>
  <c r="BP1164" i="49"/>
  <c r="BO1164" i="49"/>
  <c r="BN1164" i="49"/>
  <c r="BM1164" i="49"/>
  <c r="BL1164" i="49"/>
  <c r="CK1163" i="49"/>
  <c r="CJ1163" i="49"/>
  <c r="CI1163" i="49"/>
  <c r="CH1163" i="49"/>
  <c r="CG1163" i="49"/>
  <c r="CF1163" i="49"/>
  <c r="CE1163" i="49"/>
  <c r="CD1163" i="49"/>
  <c r="CC1163" i="49"/>
  <c r="CB1163" i="49"/>
  <c r="CA1163" i="49"/>
  <c r="BZ1163" i="49"/>
  <c r="BY1163" i="49"/>
  <c r="BX1163" i="49"/>
  <c r="BW1163" i="49"/>
  <c r="BV1163" i="49"/>
  <c r="BU1163" i="49"/>
  <c r="BT1163" i="49"/>
  <c r="BS1163" i="49"/>
  <c r="BR1163" i="49"/>
  <c r="BQ1163" i="49"/>
  <c r="BP1163" i="49"/>
  <c r="BO1163" i="49"/>
  <c r="BN1163" i="49"/>
  <c r="BM1163" i="49"/>
  <c r="BL1163" i="49"/>
  <c r="CK1162" i="49"/>
  <c r="CJ1162" i="49"/>
  <c r="CI1162" i="49"/>
  <c r="CH1162" i="49"/>
  <c r="CG1162" i="49"/>
  <c r="CF1162" i="49"/>
  <c r="CE1162" i="49"/>
  <c r="CD1162" i="49"/>
  <c r="CC1162" i="49"/>
  <c r="CB1162" i="49"/>
  <c r="CA1162" i="49"/>
  <c r="BZ1162" i="49"/>
  <c r="BY1162" i="49"/>
  <c r="BX1162" i="49"/>
  <c r="BW1162" i="49"/>
  <c r="BV1162" i="49"/>
  <c r="BU1162" i="49"/>
  <c r="BT1162" i="49"/>
  <c r="BS1162" i="49"/>
  <c r="BR1162" i="49"/>
  <c r="BQ1162" i="49"/>
  <c r="BP1162" i="49"/>
  <c r="BO1162" i="49"/>
  <c r="BN1162" i="49"/>
  <c r="BM1162" i="49"/>
  <c r="BL1162" i="49"/>
  <c r="CK1161" i="49"/>
  <c r="CJ1161" i="49"/>
  <c r="CI1161" i="49"/>
  <c r="CH1161" i="49"/>
  <c r="CG1161" i="49"/>
  <c r="CF1161" i="49"/>
  <c r="CE1161" i="49"/>
  <c r="CD1161" i="49"/>
  <c r="CC1161" i="49"/>
  <c r="CB1161" i="49"/>
  <c r="CA1161" i="49"/>
  <c r="BZ1161" i="49"/>
  <c r="BY1161" i="49"/>
  <c r="BX1161" i="49"/>
  <c r="BW1161" i="49"/>
  <c r="BV1161" i="49"/>
  <c r="BU1161" i="49"/>
  <c r="BT1161" i="49"/>
  <c r="BS1161" i="49"/>
  <c r="BR1161" i="49"/>
  <c r="BQ1161" i="49"/>
  <c r="BP1161" i="49"/>
  <c r="BO1161" i="49"/>
  <c r="BN1161" i="49"/>
  <c r="BM1161" i="49"/>
  <c r="BL1161" i="49"/>
  <c r="CU1160" i="49"/>
  <c r="CT1160" i="49"/>
  <c r="CS1160" i="49"/>
  <c r="CR1160" i="49"/>
  <c r="CQ1160" i="49"/>
  <c r="CP1160" i="49"/>
  <c r="CO1160" i="49"/>
  <c r="CN1160" i="49"/>
  <c r="CM1160" i="49"/>
  <c r="CL1160" i="49"/>
  <c r="CK1160" i="49"/>
  <c r="CJ1160" i="49"/>
  <c r="CI1160" i="49"/>
  <c r="CH1160" i="49"/>
  <c r="CG1160" i="49"/>
  <c r="CF1160" i="49"/>
  <c r="CE1160" i="49"/>
  <c r="CD1160" i="49"/>
  <c r="CC1160" i="49"/>
  <c r="CB1160" i="49"/>
  <c r="CA1160" i="49"/>
  <c r="BZ1160" i="49"/>
  <c r="BY1160" i="49"/>
  <c r="BX1160" i="49"/>
  <c r="BW1160" i="49"/>
  <c r="BV1160" i="49"/>
  <c r="BU1160" i="49"/>
  <c r="BT1160" i="49"/>
  <c r="BS1160" i="49"/>
  <c r="BR1160" i="49"/>
  <c r="BQ1160" i="49"/>
  <c r="BP1160" i="49"/>
  <c r="BO1160" i="49"/>
  <c r="BN1160" i="49"/>
  <c r="BM1160" i="49"/>
  <c r="BL1160" i="49"/>
  <c r="CK1159" i="49"/>
  <c r="CJ1159" i="49"/>
  <c r="CI1159" i="49"/>
  <c r="CH1159" i="49"/>
  <c r="CG1159" i="49"/>
  <c r="CF1159" i="49"/>
  <c r="CE1159" i="49"/>
  <c r="CD1159" i="49"/>
  <c r="CC1159" i="49"/>
  <c r="CB1159" i="49"/>
  <c r="CA1159" i="49"/>
  <c r="BZ1159" i="49"/>
  <c r="BY1159" i="49"/>
  <c r="BX1159" i="49"/>
  <c r="BW1159" i="49"/>
  <c r="BV1159" i="49"/>
  <c r="BU1159" i="49"/>
  <c r="BT1159" i="49"/>
  <c r="BS1159" i="49"/>
  <c r="BR1159" i="49"/>
  <c r="BQ1159" i="49"/>
  <c r="BP1159" i="49"/>
  <c r="BO1159" i="49"/>
  <c r="BN1159" i="49"/>
  <c r="BM1159" i="49"/>
  <c r="BL1159" i="49"/>
  <c r="CK1158" i="49"/>
  <c r="CJ1158" i="49"/>
  <c r="CI1158" i="49"/>
  <c r="CH1158" i="49"/>
  <c r="CG1158" i="49"/>
  <c r="CF1158" i="49"/>
  <c r="CE1158" i="49"/>
  <c r="CD1158" i="49"/>
  <c r="CC1158" i="49"/>
  <c r="CB1158" i="49"/>
  <c r="CA1158" i="49"/>
  <c r="BZ1158" i="49"/>
  <c r="BY1158" i="49"/>
  <c r="BX1158" i="49"/>
  <c r="BW1158" i="49"/>
  <c r="BV1158" i="49"/>
  <c r="BU1158" i="49"/>
  <c r="BT1158" i="49"/>
  <c r="BS1158" i="49"/>
  <c r="BR1158" i="49"/>
  <c r="BQ1158" i="49"/>
  <c r="BP1158" i="49"/>
  <c r="BO1158" i="49"/>
  <c r="BN1158" i="49"/>
  <c r="BM1158" i="49"/>
  <c r="BL1158" i="49"/>
  <c r="CK1157" i="49"/>
  <c r="CJ1157" i="49"/>
  <c r="CI1157" i="49"/>
  <c r="CH1157" i="49"/>
  <c r="CG1157" i="49"/>
  <c r="CF1157" i="49"/>
  <c r="CE1157" i="49"/>
  <c r="CD1157" i="49"/>
  <c r="CC1157" i="49"/>
  <c r="CB1157" i="49"/>
  <c r="CA1157" i="49"/>
  <c r="BZ1157" i="49"/>
  <c r="BY1157" i="49"/>
  <c r="BX1157" i="49"/>
  <c r="BW1157" i="49"/>
  <c r="BV1157" i="49"/>
  <c r="BU1157" i="49"/>
  <c r="BT1157" i="49"/>
  <c r="BS1157" i="49"/>
  <c r="BR1157" i="49"/>
  <c r="BQ1157" i="49"/>
  <c r="BP1157" i="49"/>
  <c r="BO1157" i="49"/>
  <c r="BN1157" i="49"/>
  <c r="BM1157" i="49"/>
  <c r="BL1157" i="49"/>
  <c r="CK1156" i="49"/>
  <c r="CJ1156" i="49"/>
  <c r="CI1156" i="49"/>
  <c r="CH1156" i="49"/>
  <c r="CG1156" i="49"/>
  <c r="CF1156" i="49"/>
  <c r="CE1156" i="49"/>
  <c r="CD1156" i="49"/>
  <c r="CC1156" i="49"/>
  <c r="CB1156" i="49"/>
  <c r="CA1156" i="49"/>
  <c r="BZ1156" i="49"/>
  <c r="BY1156" i="49"/>
  <c r="BX1156" i="49"/>
  <c r="BW1156" i="49"/>
  <c r="BV1156" i="49"/>
  <c r="BU1156" i="49"/>
  <c r="BT1156" i="49"/>
  <c r="BS1156" i="49"/>
  <c r="BR1156" i="49"/>
  <c r="BQ1156" i="49"/>
  <c r="BP1156" i="49"/>
  <c r="BO1156" i="49"/>
  <c r="BN1156" i="49"/>
  <c r="BM1156" i="49"/>
  <c r="BL1156" i="49"/>
  <c r="CK1155" i="49"/>
  <c r="CJ1155" i="49"/>
  <c r="CI1155" i="49"/>
  <c r="CH1155" i="49"/>
  <c r="CG1155" i="49"/>
  <c r="CF1155" i="49"/>
  <c r="CE1155" i="49"/>
  <c r="CD1155" i="49"/>
  <c r="CC1155" i="49"/>
  <c r="CB1155" i="49"/>
  <c r="CA1155" i="49"/>
  <c r="BZ1155" i="49"/>
  <c r="BY1155" i="49"/>
  <c r="BX1155" i="49"/>
  <c r="BW1155" i="49"/>
  <c r="BV1155" i="49"/>
  <c r="BU1155" i="49"/>
  <c r="BT1155" i="49"/>
  <c r="BS1155" i="49"/>
  <c r="BR1155" i="49"/>
  <c r="BQ1155" i="49"/>
  <c r="BP1155" i="49"/>
  <c r="BO1155" i="49"/>
  <c r="BN1155" i="49"/>
  <c r="BM1155" i="49"/>
  <c r="BL1155" i="49"/>
  <c r="CK1154" i="49"/>
  <c r="CJ1154" i="49"/>
  <c r="CI1154" i="49"/>
  <c r="CH1154" i="49"/>
  <c r="CG1154" i="49"/>
  <c r="CF1154" i="49"/>
  <c r="CE1154" i="49"/>
  <c r="CD1154" i="49"/>
  <c r="CC1154" i="49"/>
  <c r="CB1154" i="49"/>
  <c r="CA1154" i="49"/>
  <c r="BZ1154" i="49"/>
  <c r="BY1154" i="49"/>
  <c r="BX1154" i="49"/>
  <c r="BW1154" i="49"/>
  <c r="BV1154" i="49"/>
  <c r="BU1154" i="49"/>
  <c r="BT1154" i="49"/>
  <c r="BS1154" i="49"/>
  <c r="BR1154" i="49"/>
  <c r="BQ1154" i="49"/>
  <c r="BP1154" i="49"/>
  <c r="BO1154" i="49"/>
  <c r="BN1154" i="49"/>
  <c r="BM1154" i="49"/>
  <c r="BL1154" i="49"/>
  <c r="CU1153" i="49"/>
  <c r="CT1153" i="49"/>
  <c r="CS1153" i="49"/>
  <c r="CR1153" i="49"/>
  <c r="CQ1153" i="49"/>
  <c r="CP1153" i="49"/>
  <c r="CO1153" i="49"/>
  <c r="CN1153" i="49"/>
  <c r="CM1153" i="49"/>
  <c r="CL1153" i="49"/>
  <c r="CK1153" i="49"/>
  <c r="CJ1153" i="49"/>
  <c r="CI1153" i="49"/>
  <c r="CH1153" i="49"/>
  <c r="CG1153" i="49"/>
  <c r="CF1153" i="49"/>
  <c r="CE1153" i="49"/>
  <c r="CD1153" i="49"/>
  <c r="CC1153" i="49"/>
  <c r="CB1153" i="49"/>
  <c r="CA1153" i="49"/>
  <c r="BZ1153" i="49"/>
  <c r="BY1153" i="49"/>
  <c r="BX1153" i="49"/>
  <c r="BW1153" i="49"/>
  <c r="BV1153" i="49"/>
  <c r="BU1153" i="49"/>
  <c r="BT1153" i="49"/>
  <c r="BS1153" i="49"/>
  <c r="BR1153" i="49"/>
  <c r="BQ1153" i="49"/>
  <c r="BP1153" i="49"/>
  <c r="BO1153" i="49"/>
  <c r="BN1153" i="49"/>
  <c r="BM1153" i="49"/>
  <c r="BL1153" i="49"/>
  <c r="CK1152" i="49"/>
  <c r="CJ1152" i="49"/>
  <c r="CI1152" i="49"/>
  <c r="CH1152" i="49"/>
  <c r="CG1152" i="49"/>
  <c r="CF1152" i="49"/>
  <c r="CE1152" i="49"/>
  <c r="CD1152" i="49"/>
  <c r="CC1152" i="49"/>
  <c r="CB1152" i="49"/>
  <c r="CA1152" i="49"/>
  <c r="BZ1152" i="49"/>
  <c r="BY1152" i="49"/>
  <c r="BX1152" i="49"/>
  <c r="BW1152" i="49"/>
  <c r="BV1152" i="49"/>
  <c r="BU1152" i="49"/>
  <c r="BT1152" i="49"/>
  <c r="BS1152" i="49"/>
  <c r="BR1152" i="49"/>
  <c r="BQ1152" i="49"/>
  <c r="BP1152" i="49"/>
  <c r="BO1152" i="49"/>
  <c r="BN1152" i="49"/>
  <c r="BM1152" i="49"/>
  <c r="BL1152" i="49"/>
  <c r="CK1151" i="49"/>
  <c r="CJ1151" i="49"/>
  <c r="CI1151" i="49"/>
  <c r="CH1151" i="49"/>
  <c r="CG1151" i="49"/>
  <c r="CF1151" i="49"/>
  <c r="CE1151" i="49"/>
  <c r="CD1151" i="49"/>
  <c r="CC1151" i="49"/>
  <c r="CB1151" i="49"/>
  <c r="CA1151" i="49"/>
  <c r="BZ1151" i="49"/>
  <c r="BY1151" i="49"/>
  <c r="BX1151" i="49"/>
  <c r="BW1151" i="49"/>
  <c r="BV1151" i="49"/>
  <c r="BU1151" i="49"/>
  <c r="BT1151" i="49"/>
  <c r="BS1151" i="49"/>
  <c r="BR1151" i="49"/>
  <c r="BQ1151" i="49"/>
  <c r="BP1151" i="49"/>
  <c r="BO1151" i="49"/>
  <c r="BN1151" i="49"/>
  <c r="BM1151" i="49"/>
  <c r="BL1151" i="49"/>
  <c r="CK1150" i="49"/>
  <c r="CJ1150" i="49"/>
  <c r="CI1150" i="49"/>
  <c r="CH1150" i="49"/>
  <c r="CG1150" i="49"/>
  <c r="CF1150" i="49"/>
  <c r="CE1150" i="49"/>
  <c r="CD1150" i="49"/>
  <c r="CC1150" i="49"/>
  <c r="CB1150" i="49"/>
  <c r="CA1150" i="49"/>
  <c r="BZ1150" i="49"/>
  <c r="BY1150" i="49"/>
  <c r="BX1150" i="49"/>
  <c r="BW1150" i="49"/>
  <c r="BV1150" i="49"/>
  <c r="BU1150" i="49"/>
  <c r="BT1150" i="49"/>
  <c r="BS1150" i="49"/>
  <c r="BR1150" i="49"/>
  <c r="BQ1150" i="49"/>
  <c r="BP1150" i="49"/>
  <c r="BO1150" i="49"/>
  <c r="BN1150" i="49"/>
  <c r="BM1150" i="49"/>
  <c r="BL1150" i="49"/>
  <c r="CK1149" i="49"/>
  <c r="CJ1149" i="49"/>
  <c r="CI1149" i="49"/>
  <c r="CH1149" i="49"/>
  <c r="CG1149" i="49"/>
  <c r="CF1149" i="49"/>
  <c r="CE1149" i="49"/>
  <c r="CD1149" i="49"/>
  <c r="CC1149" i="49"/>
  <c r="CB1149" i="49"/>
  <c r="CA1149" i="49"/>
  <c r="BZ1149" i="49"/>
  <c r="BY1149" i="49"/>
  <c r="BX1149" i="49"/>
  <c r="BW1149" i="49"/>
  <c r="BV1149" i="49"/>
  <c r="BU1149" i="49"/>
  <c r="BT1149" i="49"/>
  <c r="BS1149" i="49"/>
  <c r="BR1149" i="49"/>
  <c r="BQ1149" i="49"/>
  <c r="BP1149" i="49"/>
  <c r="BO1149" i="49"/>
  <c r="BN1149" i="49"/>
  <c r="BM1149" i="49"/>
  <c r="BL1149" i="49"/>
  <c r="CK1148" i="49"/>
  <c r="CJ1148" i="49"/>
  <c r="CI1148" i="49"/>
  <c r="CH1148" i="49"/>
  <c r="CG1148" i="49"/>
  <c r="CF1148" i="49"/>
  <c r="CE1148" i="49"/>
  <c r="CD1148" i="49"/>
  <c r="CC1148" i="49"/>
  <c r="CB1148" i="49"/>
  <c r="CA1148" i="49"/>
  <c r="BZ1148" i="49"/>
  <c r="BY1148" i="49"/>
  <c r="BX1148" i="49"/>
  <c r="BW1148" i="49"/>
  <c r="BV1148" i="49"/>
  <c r="BU1148" i="49"/>
  <c r="BT1148" i="49"/>
  <c r="BS1148" i="49"/>
  <c r="BR1148" i="49"/>
  <c r="BQ1148" i="49"/>
  <c r="BP1148" i="49"/>
  <c r="BO1148" i="49"/>
  <c r="BN1148" i="49"/>
  <c r="BM1148" i="49"/>
  <c r="BL1148" i="49"/>
  <c r="CK1147" i="49"/>
  <c r="CJ1147" i="49"/>
  <c r="CI1147" i="49"/>
  <c r="CH1147" i="49"/>
  <c r="CG1147" i="49"/>
  <c r="CF1147" i="49"/>
  <c r="CE1147" i="49"/>
  <c r="CD1147" i="49"/>
  <c r="CC1147" i="49"/>
  <c r="CB1147" i="49"/>
  <c r="CA1147" i="49"/>
  <c r="BZ1147" i="49"/>
  <c r="BY1147" i="49"/>
  <c r="BX1147" i="49"/>
  <c r="BW1147" i="49"/>
  <c r="BV1147" i="49"/>
  <c r="BU1147" i="49"/>
  <c r="BT1147" i="49"/>
  <c r="BS1147" i="49"/>
  <c r="BR1147" i="49"/>
  <c r="BQ1147" i="49"/>
  <c r="BP1147" i="49"/>
  <c r="BO1147" i="49"/>
  <c r="BN1147" i="49"/>
  <c r="BM1147" i="49"/>
  <c r="BL1147" i="49"/>
  <c r="CU1146" i="49"/>
  <c r="CT1146" i="49"/>
  <c r="CS1146" i="49"/>
  <c r="CR1146" i="49"/>
  <c r="CQ1146" i="49"/>
  <c r="CP1146" i="49"/>
  <c r="CO1146" i="49"/>
  <c r="CN1146" i="49"/>
  <c r="CM1146" i="49"/>
  <c r="CL1146" i="49"/>
  <c r="CK1146" i="49"/>
  <c r="CJ1146" i="49"/>
  <c r="CI1146" i="49"/>
  <c r="CH1146" i="49"/>
  <c r="CG1146" i="49"/>
  <c r="CF1146" i="49"/>
  <c r="CE1146" i="49"/>
  <c r="CD1146" i="49"/>
  <c r="CC1146" i="49"/>
  <c r="CB1146" i="49"/>
  <c r="CA1146" i="49"/>
  <c r="BZ1146" i="49"/>
  <c r="BY1146" i="49"/>
  <c r="BX1146" i="49"/>
  <c r="BW1146" i="49"/>
  <c r="BV1146" i="49"/>
  <c r="BU1146" i="49"/>
  <c r="BT1146" i="49"/>
  <c r="BS1146" i="49"/>
  <c r="BR1146" i="49"/>
  <c r="BQ1146" i="49"/>
  <c r="BP1146" i="49"/>
  <c r="BO1146" i="49"/>
  <c r="BN1146" i="49"/>
  <c r="BM1146" i="49"/>
  <c r="BL1146" i="49"/>
  <c r="CK1145" i="49"/>
  <c r="CJ1145" i="49"/>
  <c r="CI1145" i="49"/>
  <c r="CH1145" i="49"/>
  <c r="CG1145" i="49"/>
  <c r="CF1145" i="49"/>
  <c r="CE1145" i="49"/>
  <c r="CD1145" i="49"/>
  <c r="CC1145" i="49"/>
  <c r="CB1145" i="49"/>
  <c r="CA1145" i="49"/>
  <c r="BZ1145" i="49"/>
  <c r="BY1145" i="49"/>
  <c r="BX1145" i="49"/>
  <c r="BW1145" i="49"/>
  <c r="BV1145" i="49"/>
  <c r="BU1145" i="49"/>
  <c r="BT1145" i="49"/>
  <c r="BS1145" i="49"/>
  <c r="BR1145" i="49"/>
  <c r="BQ1145" i="49"/>
  <c r="BP1145" i="49"/>
  <c r="BO1145" i="49"/>
  <c r="BN1145" i="49"/>
  <c r="BM1145" i="49"/>
  <c r="BL1145" i="49"/>
  <c r="CK1144" i="49"/>
  <c r="CJ1144" i="49"/>
  <c r="CI1144" i="49"/>
  <c r="CH1144" i="49"/>
  <c r="CG1144" i="49"/>
  <c r="CF1144" i="49"/>
  <c r="CE1144" i="49"/>
  <c r="CD1144" i="49"/>
  <c r="CC1144" i="49"/>
  <c r="CB1144" i="49"/>
  <c r="CA1144" i="49"/>
  <c r="BZ1144" i="49"/>
  <c r="BY1144" i="49"/>
  <c r="BX1144" i="49"/>
  <c r="BW1144" i="49"/>
  <c r="BV1144" i="49"/>
  <c r="BU1144" i="49"/>
  <c r="BT1144" i="49"/>
  <c r="BS1144" i="49"/>
  <c r="BR1144" i="49"/>
  <c r="BQ1144" i="49"/>
  <c r="BP1144" i="49"/>
  <c r="BO1144" i="49"/>
  <c r="BN1144" i="49"/>
  <c r="BM1144" i="49"/>
  <c r="BL1144" i="49"/>
  <c r="CK1143" i="49"/>
  <c r="CJ1143" i="49"/>
  <c r="CI1143" i="49"/>
  <c r="CH1143" i="49"/>
  <c r="CG1143" i="49"/>
  <c r="CF1143" i="49"/>
  <c r="CE1143" i="49"/>
  <c r="CD1143" i="49"/>
  <c r="CC1143" i="49"/>
  <c r="CB1143" i="49"/>
  <c r="CA1143" i="49"/>
  <c r="BZ1143" i="49"/>
  <c r="BY1143" i="49"/>
  <c r="BX1143" i="49"/>
  <c r="BW1143" i="49"/>
  <c r="BV1143" i="49"/>
  <c r="BU1143" i="49"/>
  <c r="BT1143" i="49"/>
  <c r="BS1143" i="49"/>
  <c r="BR1143" i="49"/>
  <c r="BQ1143" i="49"/>
  <c r="BP1143" i="49"/>
  <c r="BO1143" i="49"/>
  <c r="BN1143" i="49"/>
  <c r="BM1143" i="49"/>
  <c r="BL1143" i="49"/>
  <c r="CK1142" i="49"/>
  <c r="CJ1142" i="49"/>
  <c r="CI1142" i="49"/>
  <c r="CH1142" i="49"/>
  <c r="CG1142" i="49"/>
  <c r="CF1142" i="49"/>
  <c r="CE1142" i="49"/>
  <c r="CD1142" i="49"/>
  <c r="CC1142" i="49"/>
  <c r="CB1142" i="49"/>
  <c r="CA1142" i="49"/>
  <c r="BZ1142" i="49"/>
  <c r="BY1142" i="49"/>
  <c r="BX1142" i="49"/>
  <c r="BW1142" i="49"/>
  <c r="BV1142" i="49"/>
  <c r="BU1142" i="49"/>
  <c r="BT1142" i="49"/>
  <c r="BS1142" i="49"/>
  <c r="BR1142" i="49"/>
  <c r="BQ1142" i="49"/>
  <c r="BP1142" i="49"/>
  <c r="BO1142" i="49"/>
  <c r="BN1142" i="49"/>
  <c r="BM1142" i="49"/>
  <c r="BL1142" i="49"/>
  <c r="CK1141" i="49"/>
  <c r="CJ1141" i="49"/>
  <c r="CI1141" i="49"/>
  <c r="CH1141" i="49"/>
  <c r="CG1141" i="49"/>
  <c r="CF1141" i="49"/>
  <c r="CE1141" i="49"/>
  <c r="CD1141" i="49"/>
  <c r="CC1141" i="49"/>
  <c r="CB1141" i="49"/>
  <c r="CA1141" i="49"/>
  <c r="BZ1141" i="49"/>
  <c r="BY1141" i="49"/>
  <c r="BX1141" i="49"/>
  <c r="BW1141" i="49"/>
  <c r="BV1141" i="49"/>
  <c r="BU1141" i="49"/>
  <c r="BT1141" i="49"/>
  <c r="BS1141" i="49"/>
  <c r="BR1141" i="49"/>
  <c r="BQ1141" i="49"/>
  <c r="BP1141" i="49"/>
  <c r="BO1141" i="49"/>
  <c r="BN1141" i="49"/>
  <c r="BM1141" i="49"/>
  <c r="BL1141" i="49"/>
  <c r="CK1140" i="49"/>
  <c r="CJ1140" i="49"/>
  <c r="CI1140" i="49"/>
  <c r="CH1140" i="49"/>
  <c r="CG1140" i="49"/>
  <c r="CF1140" i="49"/>
  <c r="CE1140" i="49"/>
  <c r="CD1140" i="49"/>
  <c r="CC1140" i="49"/>
  <c r="CB1140" i="49"/>
  <c r="CA1140" i="49"/>
  <c r="BZ1140" i="49"/>
  <c r="BY1140" i="49"/>
  <c r="BX1140" i="49"/>
  <c r="BW1140" i="49"/>
  <c r="BV1140" i="49"/>
  <c r="BU1140" i="49"/>
  <c r="BT1140" i="49"/>
  <c r="BS1140" i="49"/>
  <c r="BR1140" i="49"/>
  <c r="BQ1140" i="49"/>
  <c r="BP1140" i="49"/>
  <c r="BO1140" i="49"/>
  <c r="BN1140" i="49"/>
  <c r="BM1140" i="49"/>
  <c r="BL1140" i="49"/>
  <c r="CU1139" i="49"/>
  <c r="CT1139" i="49"/>
  <c r="CS1139" i="49"/>
  <c r="CR1139" i="49"/>
  <c r="CQ1139" i="49"/>
  <c r="CP1139" i="49"/>
  <c r="CO1139" i="49"/>
  <c r="CN1139" i="49"/>
  <c r="CM1139" i="49"/>
  <c r="CL1139" i="49"/>
  <c r="CK1139" i="49"/>
  <c r="CJ1139" i="49"/>
  <c r="CI1139" i="49"/>
  <c r="CH1139" i="49"/>
  <c r="CG1139" i="49"/>
  <c r="CF1139" i="49"/>
  <c r="CE1139" i="49"/>
  <c r="CD1139" i="49"/>
  <c r="CC1139" i="49"/>
  <c r="CB1139" i="49"/>
  <c r="CA1139" i="49"/>
  <c r="BZ1139" i="49"/>
  <c r="BY1139" i="49"/>
  <c r="BX1139" i="49"/>
  <c r="BW1139" i="49"/>
  <c r="BV1139" i="49"/>
  <c r="BU1139" i="49"/>
  <c r="BT1139" i="49"/>
  <c r="BS1139" i="49"/>
  <c r="BR1139" i="49"/>
  <c r="BQ1139" i="49"/>
  <c r="BP1139" i="49"/>
  <c r="BO1139" i="49"/>
  <c r="BN1139" i="49"/>
  <c r="BM1139" i="49"/>
  <c r="BL1139" i="49"/>
  <c r="CK1138" i="49"/>
  <c r="CJ1138" i="49"/>
  <c r="CI1138" i="49"/>
  <c r="CH1138" i="49"/>
  <c r="CG1138" i="49"/>
  <c r="CF1138" i="49"/>
  <c r="CE1138" i="49"/>
  <c r="CD1138" i="49"/>
  <c r="CC1138" i="49"/>
  <c r="CB1138" i="49"/>
  <c r="CA1138" i="49"/>
  <c r="BZ1138" i="49"/>
  <c r="BY1138" i="49"/>
  <c r="BX1138" i="49"/>
  <c r="BW1138" i="49"/>
  <c r="BV1138" i="49"/>
  <c r="BU1138" i="49"/>
  <c r="BT1138" i="49"/>
  <c r="BS1138" i="49"/>
  <c r="BR1138" i="49"/>
  <c r="BQ1138" i="49"/>
  <c r="BP1138" i="49"/>
  <c r="BO1138" i="49"/>
  <c r="BN1138" i="49"/>
  <c r="BM1138" i="49"/>
  <c r="BL1138" i="49"/>
  <c r="CK1137" i="49"/>
  <c r="CJ1137" i="49"/>
  <c r="CI1137" i="49"/>
  <c r="CH1137" i="49"/>
  <c r="CG1137" i="49"/>
  <c r="CF1137" i="49"/>
  <c r="CE1137" i="49"/>
  <c r="CD1137" i="49"/>
  <c r="CC1137" i="49"/>
  <c r="CB1137" i="49"/>
  <c r="CA1137" i="49"/>
  <c r="BZ1137" i="49"/>
  <c r="BY1137" i="49"/>
  <c r="BX1137" i="49"/>
  <c r="BW1137" i="49"/>
  <c r="BV1137" i="49"/>
  <c r="BU1137" i="49"/>
  <c r="BT1137" i="49"/>
  <c r="BS1137" i="49"/>
  <c r="BR1137" i="49"/>
  <c r="BQ1137" i="49"/>
  <c r="BP1137" i="49"/>
  <c r="BO1137" i="49"/>
  <c r="BN1137" i="49"/>
  <c r="BM1137" i="49"/>
  <c r="BL1137" i="49"/>
  <c r="CK1136" i="49"/>
  <c r="CJ1136" i="49"/>
  <c r="CI1136" i="49"/>
  <c r="CH1136" i="49"/>
  <c r="CG1136" i="49"/>
  <c r="CF1136" i="49"/>
  <c r="CE1136" i="49"/>
  <c r="CD1136" i="49"/>
  <c r="CC1136" i="49"/>
  <c r="CB1136" i="49"/>
  <c r="CA1136" i="49"/>
  <c r="BZ1136" i="49"/>
  <c r="BY1136" i="49"/>
  <c r="BX1136" i="49"/>
  <c r="BW1136" i="49"/>
  <c r="BV1136" i="49"/>
  <c r="BU1136" i="49"/>
  <c r="BT1136" i="49"/>
  <c r="BS1136" i="49"/>
  <c r="BR1136" i="49"/>
  <c r="BQ1136" i="49"/>
  <c r="BP1136" i="49"/>
  <c r="BO1136" i="49"/>
  <c r="BN1136" i="49"/>
  <c r="BM1136" i="49"/>
  <c r="BL1136" i="49"/>
  <c r="CK1135" i="49"/>
  <c r="CJ1135" i="49"/>
  <c r="CI1135" i="49"/>
  <c r="CH1135" i="49"/>
  <c r="CG1135" i="49"/>
  <c r="CF1135" i="49"/>
  <c r="CE1135" i="49"/>
  <c r="CD1135" i="49"/>
  <c r="CC1135" i="49"/>
  <c r="CB1135" i="49"/>
  <c r="CA1135" i="49"/>
  <c r="BZ1135" i="49"/>
  <c r="BY1135" i="49"/>
  <c r="BX1135" i="49"/>
  <c r="BW1135" i="49"/>
  <c r="BV1135" i="49"/>
  <c r="BU1135" i="49"/>
  <c r="BT1135" i="49"/>
  <c r="BS1135" i="49"/>
  <c r="BR1135" i="49"/>
  <c r="BQ1135" i="49"/>
  <c r="BP1135" i="49"/>
  <c r="BO1135" i="49"/>
  <c r="BN1135" i="49"/>
  <c r="BM1135" i="49"/>
  <c r="BL1135" i="49"/>
  <c r="CK1134" i="49"/>
  <c r="CJ1134" i="49"/>
  <c r="CI1134" i="49"/>
  <c r="CH1134" i="49"/>
  <c r="CG1134" i="49"/>
  <c r="CF1134" i="49"/>
  <c r="CE1134" i="49"/>
  <c r="CD1134" i="49"/>
  <c r="CC1134" i="49"/>
  <c r="CB1134" i="49"/>
  <c r="CA1134" i="49"/>
  <c r="BZ1134" i="49"/>
  <c r="BY1134" i="49"/>
  <c r="BX1134" i="49"/>
  <c r="BW1134" i="49"/>
  <c r="BV1134" i="49"/>
  <c r="BU1134" i="49"/>
  <c r="BT1134" i="49"/>
  <c r="BS1134" i="49"/>
  <c r="BR1134" i="49"/>
  <c r="BQ1134" i="49"/>
  <c r="BP1134" i="49"/>
  <c r="BO1134" i="49"/>
  <c r="BN1134" i="49"/>
  <c r="BM1134" i="49"/>
  <c r="BL1134" i="49"/>
  <c r="CK1132" i="49"/>
  <c r="CJ1132" i="49"/>
  <c r="CI1132" i="49"/>
  <c r="CH1132" i="49"/>
  <c r="CG1132" i="49"/>
  <c r="CF1132" i="49"/>
  <c r="CE1132" i="49"/>
  <c r="CD1132" i="49"/>
  <c r="CC1132" i="49"/>
  <c r="CB1132" i="49"/>
  <c r="CA1132" i="49"/>
  <c r="BZ1132" i="49"/>
  <c r="BY1132" i="49"/>
  <c r="BX1132" i="49"/>
  <c r="BW1132" i="49"/>
  <c r="BV1132" i="49"/>
  <c r="BU1132" i="49"/>
  <c r="BT1132" i="49"/>
  <c r="BS1132" i="49"/>
  <c r="BR1132" i="49"/>
  <c r="BQ1132" i="49"/>
  <c r="BP1132" i="49"/>
  <c r="BO1132" i="49"/>
  <c r="BN1132" i="49"/>
  <c r="BM1132" i="49"/>
  <c r="BL1132" i="49"/>
  <c r="CU1131" i="49"/>
  <c r="CT1131" i="49"/>
  <c r="CS1131" i="49"/>
  <c r="CR1131" i="49"/>
  <c r="CQ1131" i="49"/>
  <c r="CP1131" i="49"/>
  <c r="CO1131" i="49"/>
  <c r="CN1131" i="49"/>
  <c r="CM1131" i="49"/>
  <c r="CL1131" i="49"/>
  <c r="CK1131" i="49"/>
  <c r="CJ1131" i="49"/>
  <c r="CI1131" i="49"/>
  <c r="CH1131" i="49"/>
  <c r="CG1131" i="49"/>
  <c r="CF1131" i="49"/>
  <c r="CE1131" i="49"/>
  <c r="CD1131" i="49"/>
  <c r="CC1131" i="49"/>
  <c r="CB1131" i="49"/>
  <c r="CA1131" i="49"/>
  <c r="BZ1131" i="49"/>
  <c r="BY1131" i="49"/>
  <c r="BX1131" i="49"/>
  <c r="BW1131" i="49"/>
  <c r="BV1131" i="49"/>
  <c r="BU1131" i="49"/>
  <c r="BT1131" i="49"/>
  <c r="BS1131" i="49"/>
  <c r="BR1131" i="49"/>
  <c r="BQ1131" i="49"/>
  <c r="BP1131" i="49"/>
  <c r="BO1131" i="49"/>
  <c r="BN1131" i="49"/>
  <c r="BM1131" i="49"/>
  <c r="BL1131" i="49"/>
  <c r="CK1130" i="49"/>
  <c r="CJ1130" i="49"/>
  <c r="CI1130" i="49"/>
  <c r="CH1130" i="49"/>
  <c r="CG1130" i="49"/>
  <c r="CF1130" i="49"/>
  <c r="CE1130" i="49"/>
  <c r="CD1130" i="49"/>
  <c r="CC1130" i="49"/>
  <c r="CB1130" i="49"/>
  <c r="CA1130" i="49"/>
  <c r="BZ1130" i="49"/>
  <c r="BY1130" i="49"/>
  <c r="BX1130" i="49"/>
  <c r="BW1130" i="49"/>
  <c r="BV1130" i="49"/>
  <c r="BU1130" i="49"/>
  <c r="BT1130" i="49"/>
  <c r="BS1130" i="49"/>
  <c r="BR1130" i="49"/>
  <c r="BQ1130" i="49"/>
  <c r="BP1130" i="49"/>
  <c r="BO1130" i="49"/>
  <c r="BN1130" i="49"/>
  <c r="BM1130" i="49"/>
  <c r="BL1130" i="49"/>
  <c r="CK1129" i="49"/>
  <c r="CJ1129" i="49"/>
  <c r="CI1129" i="49"/>
  <c r="CH1129" i="49"/>
  <c r="CG1129" i="49"/>
  <c r="CF1129" i="49"/>
  <c r="CE1129" i="49"/>
  <c r="CD1129" i="49"/>
  <c r="CC1129" i="49"/>
  <c r="CB1129" i="49"/>
  <c r="CA1129" i="49"/>
  <c r="BZ1129" i="49"/>
  <c r="BY1129" i="49"/>
  <c r="BX1129" i="49"/>
  <c r="BW1129" i="49"/>
  <c r="BV1129" i="49"/>
  <c r="BU1129" i="49"/>
  <c r="BT1129" i="49"/>
  <c r="BS1129" i="49"/>
  <c r="BR1129" i="49"/>
  <c r="BQ1129" i="49"/>
  <c r="BP1129" i="49"/>
  <c r="BO1129" i="49"/>
  <c r="BN1129" i="49"/>
  <c r="BM1129" i="49"/>
  <c r="BL1129" i="49"/>
  <c r="CK1128" i="49"/>
  <c r="CJ1128" i="49"/>
  <c r="CI1128" i="49"/>
  <c r="CH1128" i="49"/>
  <c r="CG1128" i="49"/>
  <c r="CF1128" i="49"/>
  <c r="CE1128" i="49"/>
  <c r="CD1128" i="49"/>
  <c r="CC1128" i="49"/>
  <c r="CB1128" i="49"/>
  <c r="CA1128" i="49"/>
  <c r="BZ1128" i="49"/>
  <c r="BY1128" i="49"/>
  <c r="BX1128" i="49"/>
  <c r="BW1128" i="49"/>
  <c r="BV1128" i="49"/>
  <c r="BU1128" i="49"/>
  <c r="BT1128" i="49"/>
  <c r="BS1128" i="49"/>
  <c r="BR1128" i="49"/>
  <c r="BQ1128" i="49"/>
  <c r="BP1128" i="49"/>
  <c r="BO1128" i="49"/>
  <c r="BN1128" i="49"/>
  <c r="BM1128" i="49"/>
  <c r="BL1128" i="49"/>
  <c r="CK1127" i="49"/>
  <c r="CJ1127" i="49"/>
  <c r="CI1127" i="49"/>
  <c r="CH1127" i="49"/>
  <c r="CG1127" i="49"/>
  <c r="CF1127" i="49"/>
  <c r="CE1127" i="49"/>
  <c r="CD1127" i="49"/>
  <c r="CC1127" i="49"/>
  <c r="CB1127" i="49"/>
  <c r="CA1127" i="49"/>
  <c r="BZ1127" i="49"/>
  <c r="BY1127" i="49"/>
  <c r="BX1127" i="49"/>
  <c r="BW1127" i="49"/>
  <c r="BV1127" i="49"/>
  <c r="BU1127" i="49"/>
  <c r="BT1127" i="49"/>
  <c r="BS1127" i="49"/>
  <c r="BR1127" i="49"/>
  <c r="BQ1127" i="49"/>
  <c r="BP1127" i="49"/>
  <c r="BO1127" i="49"/>
  <c r="BN1127" i="49"/>
  <c r="BM1127" i="49"/>
  <c r="BL1127" i="49"/>
  <c r="CK1126" i="49"/>
  <c r="CJ1126" i="49"/>
  <c r="CI1126" i="49"/>
  <c r="CH1126" i="49"/>
  <c r="CG1126" i="49"/>
  <c r="CF1126" i="49"/>
  <c r="CE1126" i="49"/>
  <c r="CD1126" i="49"/>
  <c r="CC1126" i="49"/>
  <c r="CB1126" i="49"/>
  <c r="CA1126" i="49"/>
  <c r="BZ1126" i="49"/>
  <c r="BY1126" i="49"/>
  <c r="BX1126" i="49"/>
  <c r="BW1126" i="49"/>
  <c r="BV1126" i="49"/>
  <c r="BU1126" i="49"/>
  <c r="BT1126" i="49"/>
  <c r="BS1126" i="49"/>
  <c r="BR1126" i="49"/>
  <c r="BQ1126" i="49"/>
  <c r="BP1126" i="49"/>
  <c r="BO1126" i="49"/>
  <c r="BN1126" i="49"/>
  <c r="BM1126" i="49"/>
  <c r="BL1126" i="49"/>
  <c r="CK1125" i="49"/>
  <c r="CJ1125" i="49"/>
  <c r="CI1125" i="49"/>
  <c r="CH1125" i="49"/>
  <c r="CG1125" i="49"/>
  <c r="CF1125" i="49"/>
  <c r="CE1125" i="49"/>
  <c r="CD1125" i="49"/>
  <c r="CC1125" i="49"/>
  <c r="CB1125" i="49"/>
  <c r="CA1125" i="49"/>
  <c r="BZ1125" i="49"/>
  <c r="BY1125" i="49"/>
  <c r="BX1125" i="49"/>
  <c r="BW1125" i="49"/>
  <c r="BV1125" i="49"/>
  <c r="BU1125" i="49"/>
  <c r="BT1125" i="49"/>
  <c r="BS1125" i="49"/>
  <c r="BR1125" i="49"/>
  <c r="BQ1125" i="49"/>
  <c r="BP1125" i="49"/>
  <c r="BO1125" i="49"/>
  <c r="BN1125" i="49"/>
  <c r="BM1125" i="49"/>
  <c r="BL1125" i="49"/>
  <c r="CU1124" i="49"/>
  <c r="CT1124" i="49"/>
  <c r="CS1124" i="49"/>
  <c r="CR1124" i="49"/>
  <c r="CQ1124" i="49"/>
  <c r="CP1124" i="49"/>
  <c r="CO1124" i="49"/>
  <c r="CN1124" i="49"/>
  <c r="CM1124" i="49"/>
  <c r="CL1124" i="49"/>
  <c r="CK1124" i="49"/>
  <c r="CJ1124" i="49"/>
  <c r="CI1124" i="49"/>
  <c r="CH1124" i="49"/>
  <c r="CG1124" i="49"/>
  <c r="CF1124" i="49"/>
  <c r="CE1124" i="49"/>
  <c r="CD1124" i="49"/>
  <c r="CC1124" i="49"/>
  <c r="CB1124" i="49"/>
  <c r="CA1124" i="49"/>
  <c r="BZ1124" i="49"/>
  <c r="BY1124" i="49"/>
  <c r="BX1124" i="49"/>
  <c r="BW1124" i="49"/>
  <c r="BV1124" i="49"/>
  <c r="BU1124" i="49"/>
  <c r="BT1124" i="49"/>
  <c r="BS1124" i="49"/>
  <c r="BR1124" i="49"/>
  <c r="BQ1124" i="49"/>
  <c r="BP1124" i="49"/>
  <c r="BO1124" i="49"/>
  <c r="BN1124" i="49"/>
  <c r="BM1124" i="49"/>
  <c r="BL1124" i="49"/>
  <c r="CK1123" i="49"/>
  <c r="CJ1123" i="49"/>
  <c r="CI1123" i="49"/>
  <c r="CH1123" i="49"/>
  <c r="CG1123" i="49"/>
  <c r="CF1123" i="49"/>
  <c r="CE1123" i="49"/>
  <c r="CD1123" i="49"/>
  <c r="CC1123" i="49"/>
  <c r="CB1123" i="49"/>
  <c r="CA1123" i="49"/>
  <c r="BZ1123" i="49"/>
  <c r="BY1123" i="49"/>
  <c r="BX1123" i="49"/>
  <c r="BW1123" i="49"/>
  <c r="BV1123" i="49"/>
  <c r="BU1123" i="49"/>
  <c r="BT1123" i="49"/>
  <c r="BS1123" i="49"/>
  <c r="BR1123" i="49"/>
  <c r="BQ1123" i="49"/>
  <c r="BP1123" i="49"/>
  <c r="BO1123" i="49"/>
  <c r="BN1123" i="49"/>
  <c r="BM1123" i="49"/>
  <c r="BL1123" i="49"/>
  <c r="CK1122" i="49"/>
  <c r="CJ1122" i="49"/>
  <c r="CI1122" i="49"/>
  <c r="CH1122" i="49"/>
  <c r="CG1122" i="49"/>
  <c r="CF1122" i="49"/>
  <c r="CE1122" i="49"/>
  <c r="CD1122" i="49"/>
  <c r="CC1122" i="49"/>
  <c r="CB1122" i="49"/>
  <c r="CA1122" i="49"/>
  <c r="BZ1122" i="49"/>
  <c r="BY1122" i="49"/>
  <c r="BX1122" i="49"/>
  <c r="BW1122" i="49"/>
  <c r="BV1122" i="49"/>
  <c r="BU1122" i="49"/>
  <c r="BT1122" i="49"/>
  <c r="BS1122" i="49"/>
  <c r="BR1122" i="49"/>
  <c r="BQ1122" i="49"/>
  <c r="BP1122" i="49"/>
  <c r="BO1122" i="49"/>
  <c r="BN1122" i="49"/>
  <c r="BM1122" i="49"/>
  <c r="BL1122" i="49"/>
  <c r="CK1121" i="49"/>
  <c r="CJ1121" i="49"/>
  <c r="CI1121" i="49"/>
  <c r="CH1121" i="49"/>
  <c r="CG1121" i="49"/>
  <c r="CF1121" i="49"/>
  <c r="CE1121" i="49"/>
  <c r="CD1121" i="49"/>
  <c r="CC1121" i="49"/>
  <c r="CB1121" i="49"/>
  <c r="CA1121" i="49"/>
  <c r="BZ1121" i="49"/>
  <c r="BY1121" i="49"/>
  <c r="BX1121" i="49"/>
  <c r="BW1121" i="49"/>
  <c r="BV1121" i="49"/>
  <c r="BU1121" i="49"/>
  <c r="BT1121" i="49"/>
  <c r="BS1121" i="49"/>
  <c r="BR1121" i="49"/>
  <c r="BQ1121" i="49"/>
  <c r="BP1121" i="49"/>
  <c r="BO1121" i="49"/>
  <c r="BN1121" i="49"/>
  <c r="BM1121" i="49"/>
  <c r="BL1121" i="49"/>
  <c r="CK1120" i="49"/>
  <c r="CJ1120" i="49"/>
  <c r="CI1120" i="49"/>
  <c r="CH1120" i="49"/>
  <c r="CG1120" i="49"/>
  <c r="CF1120" i="49"/>
  <c r="CE1120" i="49"/>
  <c r="CD1120" i="49"/>
  <c r="CC1120" i="49"/>
  <c r="CB1120" i="49"/>
  <c r="CA1120" i="49"/>
  <c r="BZ1120" i="49"/>
  <c r="BY1120" i="49"/>
  <c r="BX1120" i="49"/>
  <c r="BW1120" i="49"/>
  <c r="BV1120" i="49"/>
  <c r="BU1120" i="49"/>
  <c r="BT1120" i="49"/>
  <c r="BS1120" i="49"/>
  <c r="BR1120" i="49"/>
  <c r="BQ1120" i="49"/>
  <c r="BP1120" i="49"/>
  <c r="BO1120" i="49"/>
  <c r="BN1120" i="49"/>
  <c r="BM1120" i="49"/>
  <c r="BL1120" i="49"/>
  <c r="CK1119" i="49"/>
  <c r="CJ1119" i="49"/>
  <c r="CI1119" i="49"/>
  <c r="CH1119" i="49"/>
  <c r="CG1119" i="49"/>
  <c r="CF1119" i="49"/>
  <c r="CE1119" i="49"/>
  <c r="CD1119" i="49"/>
  <c r="CC1119" i="49"/>
  <c r="CB1119" i="49"/>
  <c r="CA1119" i="49"/>
  <c r="BZ1119" i="49"/>
  <c r="BY1119" i="49"/>
  <c r="BX1119" i="49"/>
  <c r="BW1119" i="49"/>
  <c r="BV1119" i="49"/>
  <c r="BU1119" i="49"/>
  <c r="BT1119" i="49"/>
  <c r="BS1119" i="49"/>
  <c r="BR1119" i="49"/>
  <c r="BQ1119" i="49"/>
  <c r="BP1119" i="49"/>
  <c r="BO1119" i="49"/>
  <c r="BN1119" i="49"/>
  <c r="BM1119" i="49"/>
  <c r="BL1119" i="49"/>
  <c r="CK1118" i="49"/>
  <c r="CJ1118" i="49"/>
  <c r="CI1118" i="49"/>
  <c r="CH1118" i="49"/>
  <c r="CG1118" i="49"/>
  <c r="CF1118" i="49"/>
  <c r="CE1118" i="49"/>
  <c r="CD1118" i="49"/>
  <c r="CC1118" i="49"/>
  <c r="CB1118" i="49"/>
  <c r="CA1118" i="49"/>
  <c r="BZ1118" i="49"/>
  <c r="BY1118" i="49"/>
  <c r="BX1118" i="49"/>
  <c r="BW1118" i="49"/>
  <c r="BV1118" i="49"/>
  <c r="BU1118" i="49"/>
  <c r="BT1118" i="49"/>
  <c r="BS1118" i="49"/>
  <c r="BR1118" i="49"/>
  <c r="BQ1118" i="49"/>
  <c r="BP1118" i="49"/>
  <c r="BO1118" i="49"/>
  <c r="BN1118" i="49"/>
  <c r="BM1118" i="49"/>
  <c r="BL1118" i="49"/>
  <c r="CU1117" i="49"/>
  <c r="CT1117" i="49"/>
  <c r="CS1117" i="49"/>
  <c r="CR1117" i="49"/>
  <c r="CQ1117" i="49"/>
  <c r="CP1117" i="49"/>
  <c r="CO1117" i="49"/>
  <c r="CN1117" i="49"/>
  <c r="CM1117" i="49"/>
  <c r="CL1117" i="49"/>
  <c r="CK1117" i="49"/>
  <c r="CJ1117" i="49"/>
  <c r="CI1117" i="49"/>
  <c r="CH1117" i="49"/>
  <c r="CG1117" i="49"/>
  <c r="CF1117" i="49"/>
  <c r="CE1117" i="49"/>
  <c r="CD1117" i="49"/>
  <c r="CC1117" i="49"/>
  <c r="CB1117" i="49"/>
  <c r="CA1117" i="49"/>
  <c r="BZ1117" i="49"/>
  <c r="BY1117" i="49"/>
  <c r="BX1117" i="49"/>
  <c r="BW1117" i="49"/>
  <c r="BV1117" i="49"/>
  <c r="BU1117" i="49"/>
  <c r="BT1117" i="49"/>
  <c r="BS1117" i="49"/>
  <c r="BR1117" i="49"/>
  <c r="BQ1117" i="49"/>
  <c r="BP1117" i="49"/>
  <c r="BO1117" i="49"/>
  <c r="BN1117" i="49"/>
  <c r="BM1117" i="49"/>
  <c r="BL1117" i="49"/>
  <c r="CK1116" i="49"/>
  <c r="CJ1116" i="49"/>
  <c r="CI1116" i="49"/>
  <c r="CH1116" i="49"/>
  <c r="CG1116" i="49"/>
  <c r="CF1116" i="49"/>
  <c r="CE1116" i="49"/>
  <c r="CD1116" i="49"/>
  <c r="CC1116" i="49"/>
  <c r="CB1116" i="49"/>
  <c r="CA1116" i="49"/>
  <c r="BZ1116" i="49"/>
  <c r="BY1116" i="49"/>
  <c r="BX1116" i="49"/>
  <c r="BW1116" i="49"/>
  <c r="BV1116" i="49"/>
  <c r="BU1116" i="49"/>
  <c r="BT1116" i="49"/>
  <c r="BS1116" i="49"/>
  <c r="BR1116" i="49"/>
  <c r="BQ1116" i="49"/>
  <c r="BP1116" i="49"/>
  <c r="BO1116" i="49"/>
  <c r="BN1116" i="49"/>
  <c r="BM1116" i="49"/>
  <c r="BL1116" i="49"/>
  <c r="CK1115" i="49"/>
  <c r="CJ1115" i="49"/>
  <c r="CI1115" i="49"/>
  <c r="CH1115" i="49"/>
  <c r="CG1115" i="49"/>
  <c r="CF1115" i="49"/>
  <c r="CE1115" i="49"/>
  <c r="CD1115" i="49"/>
  <c r="CC1115" i="49"/>
  <c r="CB1115" i="49"/>
  <c r="CA1115" i="49"/>
  <c r="BZ1115" i="49"/>
  <c r="BY1115" i="49"/>
  <c r="BX1115" i="49"/>
  <c r="BW1115" i="49"/>
  <c r="BV1115" i="49"/>
  <c r="BU1115" i="49"/>
  <c r="BT1115" i="49"/>
  <c r="BS1115" i="49"/>
  <c r="BR1115" i="49"/>
  <c r="BQ1115" i="49"/>
  <c r="BP1115" i="49"/>
  <c r="BO1115" i="49"/>
  <c r="BN1115" i="49"/>
  <c r="BM1115" i="49"/>
  <c r="BL1115" i="49"/>
  <c r="CK1114" i="49"/>
  <c r="CJ1114" i="49"/>
  <c r="CI1114" i="49"/>
  <c r="CH1114" i="49"/>
  <c r="CG1114" i="49"/>
  <c r="CF1114" i="49"/>
  <c r="CE1114" i="49"/>
  <c r="CD1114" i="49"/>
  <c r="CC1114" i="49"/>
  <c r="CB1114" i="49"/>
  <c r="CA1114" i="49"/>
  <c r="BZ1114" i="49"/>
  <c r="BY1114" i="49"/>
  <c r="BX1114" i="49"/>
  <c r="BW1114" i="49"/>
  <c r="BV1114" i="49"/>
  <c r="BU1114" i="49"/>
  <c r="BT1114" i="49"/>
  <c r="BS1114" i="49"/>
  <c r="BR1114" i="49"/>
  <c r="BQ1114" i="49"/>
  <c r="BP1114" i="49"/>
  <c r="BO1114" i="49"/>
  <c r="BN1114" i="49"/>
  <c r="BM1114" i="49"/>
  <c r="BL1114" i="49"/>
  <c r="CK1113" i="49"/>
  <c r="CJ1113" i="49"/>
  <c r="CI1113" i="49"/>
  <c r="CH1113" i="49"/>
  <c r="CG1113" i="49"/>
  <c r="CF1113" i="49"/>
  <c r="CE1113" i="49"/>
  <c r="CD1113" i="49"/>
  <c r="CC1113" i="49"/>
  <c r="CB1113" i="49"/>
  <c r="CA1113" i="49"/>
  <c r="BZ1113" i="49"/>
  <c r="BY1113" i="49"/>
  <c r="BX1113" i="49"/>
  <c r="BW1113" i="49"/>
  <c r="BV1113" i="49"/>
  <c r="BU1113" i="49"/>
  <c r="BT1113" i="49"/>
  <c r="BS1113" i="49"/>
  <c r="BR1113" i="49"/>
  <c r="BQ1113" i="49"/>
  <c r="BP1113" i="49"/>
  <c r="BO1113" i="49"/>
  <c r="BN1113" i="49"/>
  <c r="BM1113" i="49"/>
  <c r="BL1113" i="49"/>
  <c r="CK1112" i="49"/>
  <c r="CJ1112" i="49"/>
  <c r="CI1112" i="49"/>
  <c r="CH1112" i="49"/>
  <c r="CG1112" i="49"/>
  <c r="CF1112" i="49"/>
  <c r="CE1112" i="49"/>
  <c r="CD1112" i="49"/>
  <c r="CC1112" i="49"/>
  <c r="CB1112" i="49"/>
  <c r="CA1112" i="49"/>
  <c r="BZ1112" i="49"/>
  <c r="BY1112" i="49"/>
  <c r="BX1112" i="49"/>
  <c r="BW1112" i="49"/>
  <c r="BV1112" i="49"/>
  <c r="BU1112" i="49"/>
  <c r="BT1112" i="49"/>
  <c r="BS1112" i="49"/>
  <c r="BR1112" i="49"/>
  <c r="BQ1112" i="49"/>
  <c r="BP1112" i="49"/>
  <c r="BO1112" i="49"/>
  <c r="BN1112" i="49"/>
  <c r="BM1112" i="49"/>
  <c r="BL1112" i="49"/>
  <c r="CK1111" i="49"/>
  <c r="CJ1111" i="49"/>
  <c r="CI1111" i="49"/>
  <c r="CH1111" i="49"/>
  <c r="CG1111" i="49"/>
  <c r="CF1111" i="49"/>
  <c r="CE1111" i="49"/>
  <c r="CD1111" i="49"/>
  <c r="CC1111" i="49"/>
  <c r="CB1111" i="49"/>
  <c r="CA1111" i="49"/>
  <c r="BZ1111" i="49"/>
  <c r="BY1111" i="49"/>
  <c r="BX1111" i="49"/>
  <c r="BW1111" i="49"/>
  <c r="BV1111" i="49"/>
  <c r="BU1111" i="49"/>
  <c r="BT1111" i="49"/>
  <c r="BS1111" i="49"/>
  <c r="BR1111" i="49"/>
  <c r="BQ1111" i="49"/>
  <c r="BP1111" i="49"/>
  <c r="BO1111" i="49"/>
  <c r="BN1111" i="49"/>
  <c r="BM1111" i="49"/>
  <c r="BL1111" i="49"/>
  <c r="CU1110" i="49"/>
  <c r="CT1110" i="49"/>
  <c r="CS1110" i="49"/>
  <c r="CR1110" i="49"/>
  <c r="CQ1110" i="49"/>
  <c r="CP1110" i="49"/>
  <c r="CO1110" i="49"/>
  <c r="CN1110" i="49"/>
  <c r="CM1110" i="49"/>
  <c r="CL1110" i="49"/>
  <c r="CK1110" i="49"/>
  <c r="CJ1110" i="49"/>
  <c r="CI1110" i="49"/>
  <c r="CH1110" i="49"/>
  <c r="CG1110" i="49"/>
  <c r="CF1110" i="49"/>
  <c r="CE1110" i="49"/>
  <c r="CD1110" i="49"/>
  <c r="CC1110" i="49"/>
  <c r="CB1110" i="49"/>
  <c r="CA1110" i="49"/>
  <c r="BZ1110" i="49"/>
  <c r="BY1110" i="49"/>
  <c r="BX1110" i="49"/>
  <c r="BW1110" i="49"/>
  <c r="BV1110" i="49"/>
  <c r="BU1110" i="49"/>
  <c r="BT1110" i="49"/>
  <c r="BS1110" i="49"/>
  <c r="BR1110" i="49"/>
  <c r="BQ1110" i="49"/>
  <c r="BP1110" i="49"/>
  <c r="BO1110" i="49"/>
  <c r="BN1110" i="49"/>
  <c r="BM1110" i="49"/>
  <c r="BL1110" i="49"/>
  <c r="CK1109" i="49"/>
  <c r="CJ1109" i="49"/>
  <c r="CI1109" i="49"/>
  <c r="CH1109" i="49"/>
  <c r="CG1109" i="49"/>
  <c r="CF1109" i="49"/>
  <c r="CE1109" i="49"/>
  <c r="CD1109" i="49"/>
  <c r="CC1109" i="49"/>
  <c r="CB1109" i="49"/>
  <c r="CA1109" i="49"/>
  <c r="BZ1109" i="49"/>
  <c r="BY1109" i="49"/>
  <c r="BX1109" i="49"/>
  <c r="BW1109" i="49"/>
  <c r="BV1109" i="49"/>
  <c r="BU1109" i="49"/>
  <c r="BT1109" i="49"/>
  <c r="BS1109" i="49"/>
  <c r="BR1109" i="49"/>
  <c r="BQ1109" i="49"/>
  <c r="BP1109" i="49"/>
  <c r="BO1109" i="49"/>
  <c r="BN1109" i="49"/>
  <c r="BM1109" i="49"/>
  <c r="BL1109" i="49"/>
  <c r="CK1108" i="49"/>
  <c r="CJ1108" i="49"/>
  <c r="CI1108" i="49"/>
  <c r="CH1108" i="49"/>
  <c r="CG1108" i="49"/>
  <c r="CF1108" i="49"/>
  <c r="CE1108" i="49"/>
  <c r="CD1108" i="49"/>
  <c r="CC1108" i="49"/>
  <c r="CB1108" i="49"/>
  <c r="CA1108" i="49"/>
  <c r="BZ1108" i="49"/>
  <c r="BY1108" i="49"/>
  <c r="BX1108" i="49"/>
  <c r="BW1108" i="49"/>
  <c r="BV1108" i="49"/>
  <c r="BU1108" i="49"/>
  <c r="BT1108" i="49"/>
  <c r="BS1108" i="49"/>
  <c r="BR1108" i="49"/>
  <c r="BQ1108" i="49"/>
  <c r="BP1108" i="49"/>
  <c r="BO1108" i="49"/>
  <c r="BN1108" i="49"/>
  <c r="BM1108" i="49"/>
  <c r="BL1108" i="49"/>
  <c r="CK1107" i="49"/>
  <c r="CJ1107" i="49"/>
  <c r="CI1107" i="49"/>
  <c r="CH1107" i="49"/>
  <c r="CG1107" i="49"/>
  <c r="CF1107" i="49"/>
  <c r="CE1107" i="49"/>
  <c r="CD1107" i="49"/>
  <c r="CC1107" i="49"/>
  <c r="CB1107" i="49"/>
  <c r="CA1107" i="49"/>
  <c r="BZ1107" i="49"/>
  <c r="BY1107" i="49"/>
  <c r="BX1107" i="49"/>
  <c r="BW1107" i="49"/>
  <c r="BV1107" i="49"/>
  <c r="BU1107" i="49"/>
  <c r="BT1107" i="49"/>
  <c r="BS1107" i="49"/>
  <c r="BR1107" i="49"/>
  <c r="BQ1107" i="49"/>
  <c r="BP1107" i="49"/>
  <c r="BO1107" i="49"/>
  <c r="BN1107" i="49"/>
  <c r="BM1107" i="49"/>
  <c r="BL1107" i="49"/>
  <c r="CK1106" i="49"/>
  <c r="CJ1106" i="49"/>
  <c r="CI1106" i="49"/>
  <c r="CH1106" i="49"/>
  <c r="CG1106" i="49"/>
  <c r="CF1106" i="49"/>
  <c r="CE1106" i="49"/>
  <c r="CD1106" i="49"/>
  <c r="CC1106" i="49"/>
  <c r="CB1106" i="49"/>
  <c r="CA1106" i="49"/>
  <c r="BZ1106" i="49"/>
  <c r="BY1106" i="49"/>
  <c r="BX1106" i="49"/>
  <c r="BW1106" i="49"/>
  <c r="BV1106" i="49"/>
  <c r="BU1106" i="49"/>
  <c r="BT1106" i="49"/>
  <c r="BS1106" i="49"/>
  <c r="BR1106" i="49"/>
  <c r="BQ1106" i="49"/>
  <c r="BP1106" i="49"/>
  <c r="BO1106" i="49"/>
  <c r="BN1106" i="49"/>
  <c r="BM1106" i="49"/>
  <c r="BL1106" i="49"/>
  <c r="CK1105" i="49"/>
  <c r="CJ1105" i="49"/>
  <c r="CI1105" i="49"/>
  <c r="CH1105" i="49"/>
  <c r="CG1105" i="49"/>
  <c r="CF1105" i="49"/>
  <c r="CE1105" i="49"/>
  <c r="CD1105" i="49"/>
  <c r="CC1105" i="49"/>
  <c r="CB1105" i="49"/>
  <c r="CA1105" i="49"/>
  <c r="BZ1105" i="49"/>
  <c r="BY1105" i="49"/>
  <c r="BX1105" i="49"/>
  <c r="BW1105" i="49"/>
  <c r="BV1105" i="49"/>
  <c r="BU1105" i="49"/>
  <c r="BT1105" i="49"/>
  <c r="BS1105" i="49"/>
  <c r="BR1105" i="49"/>
  <c r="BQ1105" i="49"/>
  <c r="BP1105" i="49"/>
  <c r="BO1105" i="49"/>
  <c r="BN1105" i="49"/>
  <c r="BM1105" i="49"/>
  <c r="BL1105" i="49"/>
  <c r="CK1104" i="49"/>
  <c r="CJ1104" i="49"/>
  <c r="CI1104" i="49"/>
  <c r="CH1104" i="49"/>
  <c r="CG1104" i="49"/>
  <c r="CF1104" i="49"/>
  <c r="CE1104" i="49"/>
  <c r="CD1104" i="49"/>
  <c r="CC1104" i="49"/>
  <c r="CB1104" i="49"/>
  <c r="CA1104" i="49"/>
  <c r="BZ1104" i="49"/>
  <c r="BY1104" i="49"/>
  <c r="BX1104" i="49"/>
  <c r="BW1104" i="49"/>
  <c r="BV1104" i="49"/>
  <c r="BU1104" i="49"/>
  <c r="BT1104" i="49"/>
  <c r="BS1104" i="49"/>
  <c r="BR1104" i="49"/>
  <c r="BQ1104" i="49"/>
  <c r="BP1104" i="49"/>
  <c r="BO1104" i="49"/>
  <c r="BN1104" i="49"/>
  <c r="BM1104" i="49"/>
  <c r="BL1104" i="49"/>
  <c r="CU1103" i="49"/>
  <c r="CT1103" i="49"/>
  <c r="CS1103" i="49"/>
  <c r="CR1103" i="49"/>
  <c r="CQ1103" i="49"/>
  <c r="CP1103" i="49"/>
  <c r="CO1103" i="49"/>
  <c r="CN1103" i="49"/>
  <c r="CM1103" i="49"/>
  <c r="CL1103" i="49"/>
  <c r="CK1103" i="49"/>
  <c r="CJ1103" i="49"/>
  <c r="CI1103" i="49"/>
  <c r="CH1103" i="49"/>
  <c r="CG1103" i="49"/>
  <c r="CF1103" i="49"/>
  <c r="CE1103" i="49"/>
  <c r="CD1103" i="49"/>
  <c r="CC1103" i="49"/>
  <c r="CB1103" i="49"/>
  <c r="CA1103" i="49"/>
  <c r="BZ1103" i="49"/>
  <c r="BY1103" i="49"/>
  <c r="BX1103" i="49"/>
  <c r="BW1103" i="49"/>
  <c r="BV1103" i="49"/>
  <c r="BU1103" i="49"/>
  <c r="BT1103" i="49"/>
  <c r="BS1103" i="49"/>
  <c r="BR1103" i="49"/>
  <c r="BQ1103" i="49"/>
  <c r="BP1103" i="49"/>
  <c r="BO1103" i="49"/>
  <c r="BN1103" i="49"/>
  <c r="BM1103" i="49"/>
  <c r="BL1103" i="49"/>
  <c r="CK1102" i="49"/>
  <c r="CJ1102" i="49"/>
  <c r="CI1102" i="49"/>
  <c r="CH1102" i="49"/>
  <c r="CG1102" i="49"/>
  <c r="CF1102" i="49"/>
  <c r="CE1102" i="49"/>
  <c r="CD1102" i="49"/>
  <c r="CC1102" i="49"/>
  <c r="CB1102" i="49"/>
  <c r="CA1102" i="49"/>
  <c r="BZ1102" i="49"/>
  <c r="BY1102" i="49"/>
  <c r="BX1102" i="49"/>
  <c r="BW1102" i="49"/>
  <c r="BV1102" i="49"/>
  <c r="BU1102" i="49"/>
  <c r="BT1102" i="49"/>
  <c r="BS1102" i="49"/>
  <c r="BR1102" i="49"/>
  <c r="BQ1102" i="49"/>
  <c r="BP1102" i="49"/>
  <c r="BO1102" i="49"/>
  <c r="BN1102" i="49"/>
  <c r="BM1102" i="49"/>
  <c r="BL1102" i="49"/>
  <c r="CK1101" i="49"/>
  <c r="CJ1101" i="49"/>
  <c r="CI1101" i="49"/>
  <c r="CH1101" i="49"/>
  <c r="CG1101" i="49"/>
  <c r="CF1101" i="49"/>
  <c r="CE1101" i="49"/>
  <c r="CD1101" i="49"/>
  <c r="CC1101" i="49"/>
  <c r="CB1101" i="49"/>
  <c r="CA1101" i="49"/>
  <c r="BZ1101" i="49"/>
  <c r="BY1101" i="49"/>
  <c r="BX1101" i="49"/>
  <c r="BW1101" i="49"/>
  <c r="BV1101" i="49"/>
  <c r="BU1101" i="49"/>
  <c r="BT1101" i="49"/>
  <c r="BS1101" i="49"/>
  <c r="BR1101" i="49"/>
  <c r="BQ1101" i="49"/>
  <c r="BP1101" i="49"/>
  <c r="BO1101" i="49"/>
  <c r="BN1101" i="49"/>
  <c r="BM1101" i="49"/>
  <c r="BL1101" i="49"/>
  <c r="CK1100" i="49"/>
  <c r="CJ1100" i="49"/>
  <c r="CI1100" i="49"/>
  <c r="CH1100" i="49"/>
  <c r="CG1100" i="49"/>
  <c r="CF1100" i="49"/>
  <c r="CE1100" i="49"/>
  <c r="CD1100" i="49"/>
  <c r="CC1100" i="49"/>
  <c r="CB1100" i="49"/>
  <c r="CA1100" i="49"/>
  <c r="BZ1100" i="49"/>
  <c r="BY1100" i="49"/>
  <c r="BX1100" i="49"/>
  <c r="BW1100" i="49"/>
  <c r="BV1100" i="49"/>
  <c r="BU1100" i="49"/>
  <c r="BT1100" i="49"/>
  <c r="BS1100" i="49"/>
  <c r="BR1100" i="49"/>
  <c r="BQ1100" i="49"/>
  <c r="BP1100" i="49"/>
  <c r="BO1100" i="49"/>
  <c r="BN1100" i="49"/>
  <c r="BM1100" i="49"/>
  <c r="BL1100" i="49"/>
  <c r="CK1099" i="49"/>
  <c r="CJ1099" i="49"/>
  <c r="CI1099" i="49"/>
  <c r="CH1099" i="49"/>
  <c r="CG1099" i="49"/>
  <c r="CF1099" i="49"/>
  <c r="CE1099" i="49"/>
  <c r="CD1099" i="49"/>
  <c r="CC1099" i="49"/>
  <c r="CB1099" i="49"/>
  <c r="CA1099" i="49"/>
  <c r="BZ1099" i="49"/>
  <c r="BY1099" i="49"/>
  <c r="BX1099" i="49"/>
  <c r="BW1099" i="49"/>
  <c r="BV1099" i="49"/>
  <c r="BU1099" i="49"/>
  <c r="BT1099" i="49"/>
  <c r="BS1099" i="49"/>
  <c r="BR1099" i="49"/>
  <c r="BQ1099" i="49"/>
  <c r="BP1099" i="49"/>
  <c r="BO1099" i="49"/>
  <c r="BN1099" i="49"/>
  <c r="BM1099" i="49"/>
  <c r="BL1099" i="49"/>
  <c r="CK1098" i="49"/>
  <c r="CJ1098" i="49"/>
  <c r="CI1098" i="49"/>
  <c r="CH1098" i="49"/>
  <c r="CG1098" i="49"/>
  <c r="CF1098" i="49"/>
  <c r="CE1098" i="49"/>
  <c r="CD1098" i="49"/>
  <c r="CC1098" i="49"/>
  <c r="CB1098" i="49"/>
  <c r="CA1098" i="49"/>
  <c r="BZ1098" i="49"/>
  <c r="BY1098" i="49"/>
  <c r="BX1098" i="49"/>
  <c r="BW1098" i="49"/>
  <c r="BV1098" i="49"/>
  <c r="BU1098" i="49"/>
  <c r="BT1098" i="49"/>
  <c r="BS1098" i="49"/>
  <c r="BR1098" i="49"/>
  <c r="BQ1098" i="49"/>
  <c r="BP1098" i="49"/>
  <c r="BO1098" i="49"/>
  <c r="BN1098" i="49"/>
  <c r="BM1098" i="49"/>
  <c r="BL1098" i="49"/>
  <c r="CK1097" i="49"/>
  <c r="CJ1097" i="49"/>
  <c r="CI1097" i="49"/>
  <c r="CH1097" i="49"/>
  <c r="CG1097" i="49"/>
  <c r="CF1097" i="49"/>
  <c r="CE1097" i="49"/>
  <c r="CD1097" i="49"/>
  <c r="CC1097" i="49"/>
  <c r="CB1097" i="49"/>
  <c r="CA1097" i="49"/>
  <c r="BZ1097" i="49"/>
  <c r="BY1097" i="49"/>
  <c r="BX1097" i="49"/>
  <c r="BW1097" i="49"/>
  <c r="BV1097" i="49"/>
  <c r="BU1097" i="49"/>
  <c r="BT1097" i="49"/>
  <c r="BS1097" i="49"/>
  <c r="BR1097" i="49"/>
  <c r="BQ1097" i="49"/>
  <c r="BP1097" i="49"/>
  <c r="BO1097" i="49"/>
  <c r="BN1097" i="49"/>
  <c r="BM1097" i="49"/>
  <c r="BL1097" i="49"/>
  <c r="CU1096" i="49"/>
  <c r="CT1096" i="49"/>
  <c r="CS1096" i="49"/>
  <c r="CR1096" i="49"/>
  <c r="CQ1096" i="49"/>
  <c r="CP1096" i="49"/>
  <c r="CO1096" i="49"/>
  <c r="CN1096" i="49"/>
  <c r="CM1096" i="49"/>
  <c r="CL1096" i="49"/>
  <c r="CK1096" i="49"/>
  <c r="CJ1096" i="49"/>
  <c r="CI1096" i="49"/>
  <c r="CH1096" i="49"/>
  <c r="CG1096" i="49"/>
  <c r="CF1096" i="49"/>
  <c r="CE1096" i="49"/>
  <c r="CD1096" i="49"/>
  <c r="CC1096" i="49"/>
  <c r="CB1096" i="49"/>
  <c r="CA1096" i="49"/>
  <c r="BZ1096" i="49"/>
  <c r="BY1096" i="49"/>
  <c r="BX1096" i="49"/>
  <c r="BW1096" i="49"/>
  <c r="BV1096" i="49"/>
  <c r="BU1096" i="49"/>
  <c r="BT1096" i="49"/>
  <c r="BS1096" i="49"/>
  <c r="BR1096" i="49"/>
  <c r="BQ1096" i="49"/>
  <c r="BP1096" i="49"/>
  <c r="BO1096" i="49"/>
  <c r="BN1096" i="49"/>
  <c r="BM1096" i="49"/>
  <c r="BL1096" i="49"/>
  <c r="CK1095" i="49"/>
  <c r="CJ1095" i="49"/>
  <c r="CI1095" i="49"/>
  <c r="CH1095" i="49"/>
  <c r="CG1095" i="49"/>
  <c r="CF1095" i="49"/>
  <c r="CE1095" i="49"/>
  <c r="CD1095" i="49"/>
  <c r="CC1095" i="49"/>
  <c r="CB1095" i="49"/>
  <c r="CA1095" i="49"/>
  <c r="BZ1095" i="49"/>
  <c r="BY1095" i="49"/>
  <c r="BX1095" i="49"/>
  <c r="BW1095" i="49"/>
  <c r="BV1095" i="49"/>
  <c r="BU1095" i="49"/>
  <c r="BT1095" i="49"/>
  <c r="BS1095" i="49"/>
  <c r="BR1095" i="49"/>
  <c r="BQ1095" i="49"/>
  <c r="BP1095" i="49"/>
  <c r="BO1095" i="49"/>
  <c r="BN1095" i="49"/>
  <c r="BM1095" i="49"/>
  <c r="BL1095" i="49"/>
  <c r="CK1094" i="49"/>
  <c r="CJ1094" i="49"/>
  <c r="CI1094" i="49"/>
  <c r="CH1094" i="49"/>
  <c r="CG1094" i="49"/>
  <c r="CF1094" i="49"/>
  <c r="CE1094" i="49"/>
  <c r="CD1094" i="49"/>
  <c r="CC1094" i="49"/>
  <c r="CB1094" i="49"/>
  <c r="CA1094" i="49"/>
  <c r="BZ1094" i="49"/>
  <c r="BY1094" i="49"/>
  <c r="BX1094" i="49"/>
  <c r="BW1094" i="49"/>
  <c r="BV1094" i="49"/>
  <c r="BU1094" i="49"/>
  <c r="BT1094" i="49"/>
  <c r="BS1094" i="49"/>
  <c r="BR1094" i="49"/>
  <c r="BQ1094" i="49"/>
  <c r="BP1094" i="49"/>
  <c r="BO1094" i="49"/>
  <c r="BN1094" i="49"/>
  <c r="BM1094" i="49"/>
  <c r="BL1094" i="49"/>
  <c r="CK1093" i="49"/>
  <c r="CJ1093" i="49"/>
  <c r="CI1093" i="49"/>
  <c r="CH1093" i="49"/>
  <c r="CG1093" i="49"/>
  <c r="CF1093" i="49"/>
  <c r="CE1093" i="49"/>
  <c r="CD1093" i="49"/>
  <c r="CC1093" i="49"/>
  <c r="CB1093" i="49"/>
  <c r="CA1093" i="49"/>
  <c r="BZ1093" i="49"/>
  <c r="BY1093" i="49"/>
  <c r="BX1093" i="49"/>
  <c r="BW1093" i="49"/>
  <c r="BV1093" i="49"/>
  <c r="BU1093" i="49"/>
  <c r="BT1093" i="49"/>
  <c r="BS1093" i="49"/>
  <c r="BR1093" i="49"/>
  <c r="BQ1093" i="49"/>
  <c r="BP1093" i="49"/>
  <c r="BO1093" i="49"/>
  <c r="BN1093" i="49"/>
  <c r="BM1093" i="49"/>
  <c r="BL1093" i="49"/>
  <c r="CK1092" i="49"/>
  <c r="CJ1092" i="49"/>
  <c r="CI1092" i="49"/>
  <c r="CH1092" i="49"/>
  <c r="CG1092" i="49"/>
  <c r="CF1092" i="49"/>
  <c r="CE1092" i="49"/>
  <c r="CD1092" i="49"/>
  <c r="CC1092" i="49"/>
  <c r="CB1092" i="49"/>
  <c r="CA1092" i="49"/>
  <c r="BZ1092" i="49"/>
  <c r="BY1092" i="49"/>
  <c r="BX1092" i="49"/>
  <c r="BW1092" i="49"/>
  <c r="BV1092" i="49"/>
  <c r="BU1092" i="49"/>
  <c r="BT1092" i="49"/>
  <c r="BS1092" i="49"/>
  <c r="BR1092" i="49"/>
  <c r="BQ1092" i="49"/>
  <c r="BP1092" i="49"/>
  <c r="BO1092" i="49"/>
  <c r="BN1092" i="49"/>
  <c r="BM1092" i="49"/>
  <c r="BL1092" i="49"/>
  <c r="CK1091" i="49"/>
  <c r="CJ1091" i="49"/>
  <c r="CI1091" i="49"/>
  <c r="CH1091" i="49"/>
  <c r="CG1091" i="49"/>
  <c r="CF1091" i="49"/>
  <c r="CE1091" i="49"/>
  <c r="CD1091" i="49"/>
  <c r="CC1091" i="49"/>
  <c r="CB1091" i="49"/>
  <c r="CA1091" i="49"/>
  <c r="BZ1091" i="49"/>
  <c r="BY1091" i="49"/>
  <c r="BX1091" i="49"/>
  <c r="BW1091" i="49"/>
  <c r="BV1091" i="49"/>
  <c r="BU1091" i="49"/>
  <c r="BT1091" i="49"/>
  <c r="BS1091" i="49"/>
  <c r="BR1091" i="49"/>
  <c r="BQ1091" i="49"/>
  <c r="BP1091" i="49"/>
  <c r="BO1091" i="49"/>
  <c r="BN1091" i="49"/>
  <c r="BM1091" i="49"/>
  <c r="BL1091" i="49"/>
  <c r="CK1090" i="49"/>
  <c r="CJ1090" i="49"/>
  <c r="CI1090" i="49"/>
  <c r="CH1090" i="49"/>
  <c r="CG1090" i="49"/>
  <c r="CF1090" i="49"/>
  <c r="CE1090" i="49"/>
  <c r="CD1090" i="49"/>
  <c r="CC1090" i="49"/>
  <c r="CB1090" i="49"/>
  <c r="CA1090" i="49"/>
  <c r="BZ1090" i="49"/>
  <c r="BY1090" i="49"/>
  <c r="BX1090" i="49"/>
  <c r="BW1090" i="49"/>
  <c r="BV1090" i="49"/>
  <c r="BU1090" i="49"/>
  <c r="BT1090" i="49"/>
  <c r="BS1090" i="49"/>
  <c r="BR1090" i="49"/>
  <c r="BQ1090" i="49"/>
  <c r="BP1090" i="49"/>
  <c r="BO1090" i="49"/>
  <c r="BN1090" i="49"/>
  <c r="BM1090" i="49"/>
  <c r="BL1090" i="49"/>
  <c r="CU1089" i="49"/>
  <c r="CT1089" i="49"/>
  <c r="CS1089" i="49"/>
  <c r="CR1089" i="49"/>
  <c r="CQ1089" i="49"/>
  <c r="CP1089" i="49"/>
  <c r="CO1089" i="49"/>
  <c r="CN1089" i="49"/>
  <c r="CM1089" i="49"/>
  <c r="CL1089" i="49"/>
  <c r="CK1089" i="49"/>
  <c r="CJ1089" i="49"/>
  <c r="CI1089" i="49"/>
  <c r="CH1089" i="49"/>
  <c r="CG1089" i="49"/>
  <c r="CF1089" i="49"/>
  <c r="CE1089" i="49"/>
  <c r="CD1089" i="49"/>
  <c r="CC1089" i="49"/>
  <c r="CB1089" i="49"/>
  <c r="CA1089" i="49"/>
  <c r="BZ1089" i="49"/>
  <c r="BY1089" i="49"/>
  <c r="BX1089" i="49"/>
  <c r="BW1089" i="49"/>
  <c r="BV1089" i="49"/>
  <c r="BU1089" i="49"/>
  <c r="BT1089" i="49"/>
  <c r="BS1089" i="49"/>
  <c r="BR1089" i="49"/>
  <c r="BQ1089" i="49"/>
  <c r="BP1089" i="49"/>
  <c r="BO1089" i="49"/>
  <c r="BN1089" i="49"/>
  <c r="BM1089" i="49"/>
  <c r="BL1089" i="49"/>
  <c r="CK1088" i="49"/>
  <c r="CJ1088" i="49"/>
  <c r="CI1088" i="49"/>
  <c r="CH1088" i="49"/>
  <c r="CG1088" i="49"/>
  <c r="CF1088" i="49"/>
  <c r="CE1088" i="49"/>
  <c r="CD1088" i="49"/>
  <c r="CC1088" i="49"/>
  <c r="CB1088" i="49"/>
  <c r="CA1088" i="49"/>
  <c r="BZ1088" i="49"/>
  <c r="BY1088" i="49"/>
  <c r="BX1088" i="49"/>
  <c r="BW1088" i="49"/>
  <c r="BV1088" i="49"/>
  <c r="BU1088" i="49"/>
  <c r="BT1088" i="49"/>
  <c r="BS1088" i="49"/>
  <c r="BR1088" i="49"/>
  <c r="BQ1088" i="49"/>
  <c r="BP1088" i="49"/>
  <c r="BO1088" i="49"/>
  <c r="BN1088" i="49"/>
  <c r="BM1088" i="49"/>
  <c r="BL1088" i="49"/>
  <c r="CK1087" i="49"/>
  <c r="CJ1087" i="49"/>
  <c r="CI1087" i="49"/>
  <c r="CH1087" i="49"/>
  <c r="CG1087" i="49"/>
  <c r="CF1087" i="49"/>
  <c r="CE1087" i="49"/>
  <c r="CD1087" i="49"/>
  <c r="CC1087" i="49"/>
  <c r="CB1087" i="49"/>
  <c r="CA1087" i="49"/>
  <c r="BZ1087" i="49"/>
  <c r="BY1087" i="49"/>
  <c r="BX1087" i="49"/>
  <c r="BW1087" i="49"/>
  <c r="BV1087" i="49"/>
  <c r="BU1087" i="49"/>
  <c r="BT1087" i="49"/>
  <c r="BS1087" i="49"/>
  <c r="BR1087" i="49"/>
  <c r="BQ1087" i="49"/>
  <c r="BP1087" i="49"/>
  <c r="BO1087" i="49"/>
  <c r="BN1087" i="49"/>
  <c r="BM1087" i="49"/>
  <c r="BL1087" i="49"/>
  <c r="CK1086" i="49"/>
  <c r="CJ1086" i="49"/>
  <c r="CI1086" i="49"/>
  <c r="CH1086" i="49"/>
  <c r="CG1086" i="49"/>
  <c r="CF1086" i="49"/>
  <c r="CE1086" i="49"/>
  <c r="CD1086" i="49"/>
  <c r="CC1086" i="49"/>
  <c r="CB1086" i="49"/>
  <c r="CA1086" i="49"/>
  <c r="BZ1086" i="49"/>
  <c r="BY1086" i="49"/>
  <c r="BX1086" i="49"/>
  <c r="BW1086" i="49"/>
  <c r="BV1086" i="49"/>
  <c r="BU1086" i="49"/>
  <c r="BT1086" i="49"/>
  <c r="BS1086" i="49"/>
  <c r="BR1086" i="49"/>
  <c r="BQ1086" i="49"/>
  <c r="BP1086" i="49"/>
  <c r="BO1086" i="49"/>
  <c r="BN1086" i="49"/>
  <c r="BM1086" i="49"/>
  <c r="BL1086" i="49"/>
  <c r="CK1085" i="49"/>
  <c r="CJ1085" i="49"/>
  <c r="CI1085" i="49"/>
  <c r="CH1085" i="49"/>
  <c r="CG1085" i="49"/>
  <c r="CF1085" i="49"/>
  <c r="CE1085" i="49"/>
  <c r="CD1085" i="49"/>
  <c r="CC1085" i="49"/>
  <c r="CB1085" i="49"/>
  <c r="CA1085" i="49"/>
  <c r="BZ1085" i="49"/>
  <c r="BY1085" i="49"/>
  <c r="BX1085" i="49"/>
  <c r="BW1085" i="49"/>
  <c r="BV1085" i="49"/>
  <c r="BU1085" i="49"/>
  <c r="BT1085" i="49"/>
  <c r="BS1085" i="49"/>
  <c r="BR1085" i="49"/>
  <c r="BQ1085" i="49"/>
  <c r="BP1085" i="49"/>
  <c r="BO1085" i="49"/>
  <c r="BN1085" i="49"/>
  <c r="BM1085" i="49"/>
  <c r="BL1085" i="49"/>
  <c r="CK1084" i="49"/>
  <c r="CJ1084" i="49"/>
  <c r="CI1084" i="49"/>
  <c r="CH1084" i="49"/>
  <c r="CG1084" i="49"/>
  <c r="CF1084" i="49"/>
  <c r="CE1084" i="49"/>
  <c r="CD1084" i="49"/>
  <c r="CC1084" i="49"/>
  <c r="CB1084" i="49"/>
  <c r="CA1084" i="49"/>
  <c r="BZ1084" i="49"/>
  <c r="BY1084" i="49"/>
  <c r="BX1084" i="49"/>
  <c r="BW1084" i="49"/>
  <c r="BV1084" i="49"/>
  <c r="BU1084" i="49"/>
  <c r="BT1084" i="49"/>
  <c r="BS1084" i="49"/>
  <c r="BR1084" i="49"/>
  <c r="BQ1084" i="49"/>
  <c r="BP1084" i="49"/>
  <c r="BO1084" i="49"/>
  <c r="BN1084" i="49"/>
  <c r="BM1084" i="49"/>
  <c r="BL1084" i="49"/>
  <c r="CK1083" i="49"/>
  <c r="CJ1083" i="49"/>
  <c r="CI1083" i="49"/>
  <c r="CH1083" i="49"/>
  <c r="CG1083" i="49"/>
  <c r="CF1083" i="49"/>
  <c r="CE1083" i="49"/>
  <c r="CD1083" i="49"/>
  <c r="CC1083" i="49"/>
  <c r="CB1083" i="49"/>
  <c r="CA1083" i="49"/>
  <c r="BZ1083" i="49"/>
  <c r="BY1083" i="49"/>
  <c r="BX1083" i="49"/>
  <c r="BW1083" i="49"/>
  <c r="BV1083" i="49"/>
  <c r="BU1083" i="49"/>
  <c r="BT1083" i="49"/>
  <c r="BS1083" i="49"/>
  <c r="BR1083" i="49"/>
  <c r="BQ1083" i="49"/>
  <c r="BP1083" i="49"/>
  <c r="BO1083" i="49"/>
  <c r="BN1083" i="49"/>
  <c r="BM1083" i="49"/>
  <c r="BL1083" i="49"/>
  <c r="CU1082" i="49"/>
  <c r="CT1082" i="49"/>
  <c r="CS1082" i="49"/>
  <c r="CR1082" i="49"/>
  <c r="CQ1082" i="49"/>
  <c r="CP1082" i="49"/>
  <c r="CO1082" i="49"/>
  <c r="CN1082" i="49"/>
  <c r="CM1082" i="49"/>
  <c r="CL1082" i="49"/>
  <c r="CK1082" i="49"/>
  <c r="CJ1082" i="49"/>
  <c r="CI1082" i="49"/>
  <c r="CH1082" i="49"/>
  <c r="CG1082" i="49"/>
  <c r="CF1082" i="49"/>
  <c r="CE1082" i="49"/>
  <c r="CD1082" i="49"/>
  <c r="CC1082" i="49"/>
  <c r="CB1082" i="49"/>
  <c r="CA1082" i="49"/>
  <c r="BZ1082" i="49"/>
  <c r="BY1082" i="49"/>
  <c r="BX1082" i="49"/>
  <c r="BW1082" i="49"/>
  <c r="BV1082" i="49"/>
  <c r="BU1082" i="49"/>
  <c r="BT1082" i="49"/>
  <c r="BS1082" i="49"/>
  <c r="BR1082" i="49"/>
  <c r="BQ1082" i="49"/>
  <c r="BP1082" i="49"/>
  <c r="BO1082" i="49"/>
  <c r="BN1082" i="49"/>
  <c r="BM1082" i="49"/>
  <c r="BL1082" i="49"/>
  <c r="CK1081" i="49"/>
  <c r="CJ1081" i="49"/>
  <c r="CI1081" i="49"/>
  <c r="CH1081" i="49"/>
  <c r="CG1081" i="49"/>
  <c r="CF1081" i="49"/>
  <c r="CE1081" i="49"/>
  <c r="CD1081" i="49"/>
  <c r="CC1081" i="49"/>
  <c r="CB1081" i="49"/>
  <c r="CA1081" i="49"/>
  <c r="BZ1081" i="49"/>
  <c r="BY1081" i="49"/>
  <c r="BX1081" i="49"/>
  <c r="BW1081" i="49"/>
  <c r="BV1081" i="49"/>
  <c r="BU1081" i="49"/>
  <c r="BT1081" i="49"/>
  <c r="BS1081" i="49"/>
  <c r="BR1081" i="49"/>
  <c r="BQ1081" i="49"/>
  <c r="BP1081" i="49"/>
  <c r="BO1081" i="49"/>
  <c r="BN1081" i="49"/>
  <c r="BM1081" i="49"/>
  <c r="BL1081" i="49"/>
  <c r="CK1080" i="49"/>
  <c r="CJ1080" i="49"/>
  <c r="CI1080" i="49"/>
  <c r="CH1080" i="49"/>
  <c r="CG1080" i="49"/>
  <c r="CF1080" i="49"/>
  <c r="CE1080" i="49"/>
  <c r="CD1080" i="49"/>
  <c r="CC1080" i="49"/>
  <c r="CB1080" i="49"/>
  <c r="CA1080" i="49"/>
  <c r="BZ1080" i="49"/>
  <c r="BY1080" i="49"/>
  <c r="BX1080" i="49"/>
  <c r="BW1080" i="49"/>
  <c r="BV1080" i="49"/>
  <c r="BU1080" i="49"/>
  <c r="BT1080" i="49"/>
  <c r="BS1080" i="49"/>
  <c r="BR1080" i="49"/>
  <c r="BQ1080" i="49"/>
  <c r="BP1080" i="49"/>
  <c r="BO1080" i="49"/>
  <c r="BN1080" i="49"/>
  <c r="BM1080" i="49"/>
  <c r="BL1080" i="49"/>
  <c r="CK1079" i="49"/>
  <c r="CJ1079" i="49"/>
  <c r="CI1079" i="49"/>
  <c r="CH1079" i="49"/>
  <c r="CG1079" i="49"/>
  <c r="CF1079" i="49"/>
  <c r="CE1079" i="49"/>
  <c r="CD1079" i="49"/>
  <c r="CC1079" i="49"/>
  <c r="CB1079" i="49"/>
  <c r="CA1079" i="49"/>
  <c r="BZ1079" i="49"/>
  <c r="BY1079" i="49"/>
  <c r="BX1079" i="49"/>
  <c r="BW1079" i="49"/>
  <c r="BV1079" i="49"/>
  <c r="BU1079" i="49"/>
  <c r="BT1079" i="49"/>
  <c r="BS1079" i="49"/>
  <c r="BR1079" i="49"/>
  <c r="BQ1079" i="49"/>
  <c r="BP1079" i="49"/>
  <c r="BO1079" i="49"/>
  <c r="BN1079" i="49"/>
  <c r="BM1079" i="49"/>
  <c r="BL1079" i="49"/>
  <c r="CK1078" i="49"/>
  <c r="CJ1078" i="49"/>
  <c r="CI1078" i="49"/>
  <c r="CH1078" i="49"/>
  <c r="CG1078" i="49"/>
  <c r="CF1078" i="49"/>
  <c r="CE1078" i="49"/>
  <c r="CD1078" i="49"/>
  <c r="CC1078" i="49"/>
  <c r="CB1078" i="49"/>
  <c r="CA1078" i="49"/>
  <c r="BZ1078" i="49"/>
  <c r="BY1078" i="49"/>
  <c r="BX1078" i="49"/>
  <c r="BW1078" i="49"/>
  <c r="BV1078" i="49"/>
  <c r="BU1078" i="49"/>
  <c r="BT1078" i="49"/>
  <c r="BS1078" i="49"/>
  <c r="BR1078" i="49"/>
  <c r="BQ1078" i="49"/>
  <c r="BP1078" i="49"/>
  <c r="BO1078" i="49"/>
  <c r="BN1078" i="49"/>
  <c r="BM1078" i="49"/>
  <c r="BL1078" i="49"/>
  <c r="CK1077" i="49"/>
  <c r="CJ1077" i="49"/>
  <c r="CI1077" i="49"/>
  <c r="CH1077" i="49"/>
  <c r="CG1077" i="49"/>
  <c r="CF1077" i="49"/>
  <c r="CE1077" i="49"/>
  <c r="CD1077" i="49"/>
  <c r="CC1077" i="49"/>
  <c r="CB1077" i="49"/>
  <c r="CA1077" i="49"/>
  <c r="BZ1077" i="49"/>
  <c r="BY1077" i="49"/>
  <c r="BX1077" i="49"/>
  <c r="BW1077" i="49"/>
  <c r="BV1077" i="49"/>
  <c r="BU1077" i="49"/>
  <c r="BT1077" i="49"/>
  <c r="BS1077" i="49"/>
  <c r="BR1077" i="49"/>
  <c r="BQ1077" i="49"/>
  <c r="BP1077" i="49"/>
  <c r="BO1077" i="49"/>
  <c r="BN1077" i="49"/>
  <c r="BM1077" i="49"/>
  <c r="BL1077" i="49"/>
  <c r="CK1076" i="49"/>
  <c r="CJ1076" i="49"/>
  <c r="CI1076" i="49"/>
  <c r="CH1076" i="49"/>
  <c r="CG1076" i="49"/>
  <c r="CF1076" i="49"/>
  <c r="CE1076" i="49"/>
  <c r="CD1076" i="49"/>
  <c r="CC1076" i="49"/>
  <c r="CB1076" i="49"/>
  <c r="CA1076" i="49"/>
  <c r="BZ1076" i="49"/>
  <c r="BY1076" i="49"/>
  <c r="BX1076" i="49"/>
  <c r="BW1076" i="49"/>
  <c r="BV1076" i="49"/>
  <c r="BU1076" i="49"/>
  <c r="BT1076" i="49"/>
  <c r="BS1076" i="49"/>
  <c r="BR1076" i="49"/>
  <c r="BQ1076" i="49"/>
  <c r="BP1076" i="49"/>
  <c r="BO1076" i="49"/>
  <c r="BN1076" i="49"/>
  <c r="BM1076" i="49"/>
  <c r="BL1076" i="49"/>
  <c r="CU1075" i="49"/>
  <c r="CT1075" i="49"/>
  <c r="CS1075" i="49"/>
  <c r="CR1075" i="49"/>
  <c r="CQ1075" i="49"/>
  <c r="CP1075" i="49"/>
  <c r="CO1075" i="49"/>
  <c r="CN1075" i="49"/>
  <c r="CM1075" i="49"/>
  <c r="CL1075" i="49"/>
  <c r="CK1075" i="49"/>
  <c r="CJ1075" i="49"/>
  <c r="CI1075" i="49"/>
  <c r="CH1075" i="49"/>
  <c r="CG1075" i="49"/>
  <c r="CF1075" i="49"/>
  <c r="CE1075" i="49"/>
  <c r="CD1075" i="49"/>
  <c r="CC1075" i="49"/>
  <c r="CB1075" i="49"/>
  <c r="CA1075" i="49"/>
  <c r="BZ1075" i="49"/>
  <c r="BY1075" i="49"/>
  <c r="BX1075" i="49"/>
  <c r="BW1075" i="49"/>
  <c r="BV1075" i="49"/>
  <c r="BU1075" i="49"/>
  <c r="BT1075" i="49"/>
  <c r="BS1075" i="49"/>
  <c r="BR1075" i="49"/>
  <c r="BQ1075" i="49"/>
  <c r="BP1075" i="49"/>
  <c r="BO1075" i="49"/>
  <c r="BN1075" i="49"/>
  <c r="BM1075" i="49"/>
  <c r="BL1075" i="49"/>
  <c r="CK1074" i="49"/>
  <c r="CJ1074" i="49"/>
  <c r="CI1074" i="49"/>
  <c r="CH1074" i="49"/>
  <c r="CG1074" i="49"/>
  <c r="CF1074" i="49"/>
  <c r="CE1074" i="49"/>
  <c r="CD1074" i="49"/>
  <c r="CC1074" i="49"/>
  <c r="CB1074" i="49"/>
  <c r="CA1074" i="49"/>
  <c r="BZ1074" i="49"/>
  <c r="BY1074" i="49"/>
  <c r="BX1074" i="49"/>
  <c r="BW1074" i="49"/>
  <c r="BV1074" i="49"/>
  <c r="BU1074" i="49"/>
  <c r="BT1074" i="49"/>
  <c r="BS1074" i="49"/>
  <c r="BR1074" i="49"/>
  <c r="BQ1074" i="49"/>
  <c r="BP1074" i="49"/>
  <c r="BO1074" i="49"/>
  <c r="BN1074" i="49"/>
  <c r="BM1074" i="49"/>
  <c r="BL1074" i="49"/>
  <c r="CK1073" i="49"/>
  <c r="CJ1073" i="49"/>
  <c r="CI1073" i="49"/>
  <c r="CH1073" i="49"/>
  <c r="CG1073" i="49"/>
  <c r="CF1073" i="49"/>
  <c r="CE1073" i="49"/>
  <c r="CD1073" i="49"/>
  <c r="CC1073" i="49"/>
  <c r="CB1073" i="49"/>
  <c r="CA1073" i="49"/>
  <c r="BZ1073" i="49"/>
  <c r="BY1073" i="49"/>
  <c r="BX1073" i="49"/>
  <c r="BW1073" i="49"/>
  <c r="BV1073" i="49"/>
  <c r="BU1073" i="49"/>
  <c r="BT1073" i="49"/>
  <c r="BS1073" i="49"/>
  <c r="BR1073" i="49"/>
  <c r="BQ1073" i="49"/>
  <c r="BP1073" i="49"/>
  <c r="BO1073" i="49"/>
  <c r="BN1073" i="49"/>
  <c r="BM1073" i="49"/>
  <c r="BL1073" i="49"/>
  <c r="CK1072" i="49"/>
  <c r="CJ1072" i="49"/>
  <c r="CI1072" i="49"/>
  <c r="CH1072" i="49"/>
  <c r="CG1072" i="49"/>
  <c r="CF1072" i="49"/>
  <c r="CE1072" i="49"/>
  <c r="CD1072" i="49"/>
  <c r="CC1072" i="49"/>
  <c r="CB1072" i="49"/>
  <c r="CA1072" i="49"/>
  <c r="BZ1072" i="49"/>
  <c r="BY1072" i="49"/>
  <c r="BX1072" i="49"/>
  <c r="BW1072" i="49"/>
  <c r="BV1072" i="49"/>
  <c r="BU1072" i="49"/>
  <c r="BT1072" i="49"/>
  <c r="BS1072" i="49"/>
  <c r="BR1072" i="49"/>
  <c r="BQ1072" i="49"/>
  <c r="BP1072" i="49"/>
  <c r="BO1072" i="49"/>
  <c r="BN1072" i="49"/>
  <c r="BM1072" i="49"/>
  <c r="BL1072" i="49"/>
  <c r="CK1071" i="49"/>
  <c r="CJ1071" i="49"/>
  <c r="CI1071" i="49"/>
  <c r="CH1071" i="49"/>
  <c r="CG1071" i="49"/>
  <c r="CF1071" i="49"/>
  <c r="CE1071" i="49"/>
  <c r="CD1071" i="49"/>
  <c r="CC1071" i="49"/>
  <c r="CB1071" i="49"/>
  <c r="CA1071" i="49"/>
  <c r="BZ1071" i="49"/>
  <c r="BY1071" i="49"/>
  <c r="BX1071" i="49"/>
  <c r="BW1071" i="49"/>
  <c r="BV1071" i="49"/>
  <c r="BU1071" i="49"/>
  <c r="BT1071" i="49"/>
  <c r="BS1071" i="49"/>
  <c r="BR1071" i="49"/>
  <c r="BQ1071" i="49"/>
  <c r="BP1071" i="49"/>
  <c r="BO1071" i="49"/>
  <c r="BN1071" i="49"/>
  <c r="BM1071" i="49"/>
  <c r="BL1071" i="49"/>
  <c r="CK1070" i="49"/>
  <c r="CJ1070" i="49"/>
  <c r="CI1070" i="49"/>
  <c r="CH1070" i="49"/>
  <c r="CG1070" i="49"/>
  <c r="CF1070" i="49"/>
  <c r="CE1070" i="49"/>
  <c r="CD1070" i="49"/>
  <c r="CC1070" i="49"/>
  <c r="CB1070" i="49"/>
  <c r="CA1070" i="49"/>
  <c r="BZ1070" i="49"/>
  <c r="BY1070" i="49"/>
  <c r="BX1070" i="49"/>
  <c r="BW1070" i="49"/>
  <c r="BV1070" i="49"/>
  <c r="BU1070" i="49"/>
  <c r="BT1070" i="49"/>
  <c r="BS1070" i="49"/>
  <c r="BR1070" i="49"/>
  <c r="BQ1070" i="49"/>
  <c r="BP1070" i="49"/>
  <c r="BO1070" i="49"/>
  <c r="BN1070" i="49"/>
  <c r="BM1070" i="49"/>
  <c r="BL1070" i="49"/>
  <c r="CK1069" i="49"/>
  <c r="CJ1069" i="49"/>
  <c r="CI1069" i="49"/>
  <c r="CH1069" i="49"/>
  <c r="CG1069" i="49"/>
  <c r="CF1069" i="49"/>
  <c r="CE1069" i="49"/>
  <c r="CD1069" i="49"/>
  <c r="CC1069" i="49"/>
  <c r="CB1069" i="49"/>
  <c r="CA1069" i="49"/>
  <c r="BZ1069" i="49"/>
  <c r="BY1069" i="49"/>
  <c r="BX1069" i="49"/>
  <c r="BW1069" i="49"/>
  <c r="BV1069" i="49"/>
  <c r="BU1069" i="49"/>
  <c r="BT1069" i="49"/>
  <c r="BS1069" i="49"/>
  <c r="BR1069" i="49"/>
  <c r="BQ1069" i="49"/>
  <c r="BP1069" i="49"/>
  <c r="BO1069" i="49"/>
  <c r="BN1069" i="49"/>
  <c r="BM1069" i="49"/>
  <c r="BL1069" i="49"/>
  <c r="CU1068" i="49"/>
  <c r="CT1068" i="49"/>
  <c r="CS1068" i="49"/>
  <c r="CR1068" i="49"/>
  <c r="CQ1068" i="49"/>
  <c r="CP1068" i="49"/>
  <c r="CO1068" i="49"/>
  <c r="CN1068" i="49"/>
  <c r="CM1068" i="49"/>
  <c r="CL1068" i="49"/>
  <c r="CK1068" i="49"/>
  <c r="CJ1068" i="49"/>
  <c r="CI1068" i="49"/>
  <c r="CH1068" i="49"/>
  <c r="CG1068" i="49"/>
  <c r="CF1068" i="49"/>
  <c r="CE1068" i="49"/>
  <c r="CD1068" i="49"/>
  <c r="CC1068" i="49"/>
  <c r="CB1068" i="49"/>
  <c r="CA1068" i="49"/>
  <c r="BZ1068" i="49"/>
  <c r="BY1068" i="49"/>
  <c r="BX1068" i="49"/>
  <c r="BW1068" i="49"/>
  <c r="BV1068" i="49"/>
  <c r="BU1068" i="49"/>
  <c r="BT1068" i="49"/>
  <c r="BS1068" i="49"/>
  <c r="BR1068" i="49"/>
  <c r="BQ1068" i="49"/>
  <c r="BP1068" i="49"/>
  <c r="BO1068" i="49"/>
  <c r="BN1068" i="49"/>
  <c r="BM1068" i="49"/>
  <c r="BL1068" i="49"/>
  <c r="CK1067" i="49"/>
  <c r="CJ1067" i="49"/>
  <c r="CI1067" i="49"/>
  <c r="CH1067" i="49"/>
  <c r="CG1067" i="49"/>
  <c r="CF1067" i="49"/>
  <c r="CE1067" i="49"/>
  <c r="CD1067" i="49"/>
  <c r="CC1067" i="49"/>
  <c r="CB1067" i="49"/>
  <c r="CA1067" i="49"/>
  <c r="BZ1067" i="49"/>
  <c r="BY1067" i="49"/>
  <c r="BX1067" i="49"/>
  <c r="BW1067" i="49"/>
  <c r="BV1067" i="49"/>
  <c r="BU1067" i="49"/>
  <c r="BT1067" i="49"/>
  <c r="BS1067" i="49"/>
  <c r="BR1067" i="49"/>
  <c r="BQ1067" i="49"/>
  <c r="BP1067" i="49"/>
  <c r="BO1067" i="49"/>
  <c r="BN1067" i="49"/>
  <c r="BM1067" i="49"/>
  <c r="BL1067" i="49"/>
  <c r="CK1066" i="49"/>
  <c r="CJ1066" i="49"/>
  <c r="CI1066" i="49"/>
  <c r="CH1066" i="49"/>
  <c r="CG1066" i="49"/>
  <c r="CF1066" i="49"/>
  <c r="CE1066" i="49"/>
  <c r="CD1066" i="49"/>
  <c r="CC1066" i="49"/>
  <c r="CB1066" i="49"/>
  <c r="CA1066" i="49"/>
  <c r="BZ1066" i="49"/>
  <c r="BY1066" i="49"/>
  <c r="BX1066" i="49"/>
  <c r="BW1066" i="49"/>
  <c r="BV1066" i="49"/>
  <c r="BU1066" i="49"/>
  <c r="BT1066" i="49"/>
  <c r="BS1066" i="49"/>
  <c r="BR1066" i="49"/>
  <c r="BQ1066" i="49"/>
  <c r="BP1066" i="49"/>
  <c r="BO1066" i="49"/>
  <c r="BN1066" i="49"/>
  <c r="BM1066" i="49"/>
  <c r="BL1066" i="49"/>
  <c r="CK1065" i="49"/>
  <c r="CJ1065" i="49"/>
  <c r="CI1065" i="49"/>
  <c r="CH1065" i="49"/>
  <c r="CG1065" i="49"/>
  <c r="CF1065" i="49"/>
  <c r="CE1065" i="49"/>
  <c r="CD1065" i="49"/>
  <c r="CC1065" i="49"/>
  <c r="CB1065" i="49"/>
  <c r="CA1065" i="49"/>
  <c r="BZ1065" i="49"/>
  <c r="BY1065" i="49"/>
  <c r="BX1065" i="49"/>
  <c r="BW1065" i="49"/>
  <c r="BV1065" i="49"/>
  <c r="BU1065" i="49"/>
  <c r="BT1065" i="49"/>
  <c r="BS1065" i="49"/>
  <c r="BR1065" i="49"/>
  <c r="BQ1065" i="49"/>
  <c r="BP1065" i="49"/>
  <c r="BO1065" i="49"/>
  <c r="BN1065" i="49"/>
  <c r="BM1065" i="49"/>
  <c r="BL1065" i="49"/>
  <c r="CK1064" i="49"/>
  <c r="CJ1064" i="49"/>
  <c r="CI1064" i="49"/>
  <c r="CH1064" i="49"/>
  <c r="CG1064" i="49"/>
  <c r="CF1064" i="49"/>
  <c r="CE1064" i="49"/>
  <c r="CD1064" i="49"/>
  <c r="CC1064" i="49"/>
  <c r="CB1064" i="49"/>
  <c r="CA1064" i="49"/>
  <c r="BZ1064" i="49"/>
  <c r="BY1064" i="49"/>
  <c r="BX1064" i="49"/>
  <c r="BW1064" i="49"/>
  <c r="BV1064" i="49"/>
  <c r="BU1064" i="49"/>
  <c r="BT1064" i="49"/>
  <c r="BS1064" i="49"/>
  <c r="BR1064" i="49"/>
  <c r="BQ1064" i="49"/>
  <c r="BP1064" i="49"/>
  <c r="BO1064" i="49"/>
  <c r="BN1064" i="49"/>
  <c r="BM1064" i="49"/>
  <c r="BL1064" i="49"/>
  <c r="CK1063" i="49"/>
  <c r="CJ1063" i="49"/>
  <c r="CI1063" i="49"/>
  <c r="CH1063" i="49"/>
  <c r="CG1063" i="49"/>
  <c r="CF1063" i="49"/>
  <c r="CE1063" i="49"/>
  <c r="CD1063" i="49"/>
  <c r="CC1063" i="49"/>
  <c r="CB1063" i="49"/>
  <c r="CA1063" i="49"/>
  <c r="BZ1063" i="49"/>
  <c r="BY1063" i="49"/>
  <c r="BX1063" i="49"/>
  <c r="BW1063" i="49"/>
  <c r="BV1063" i="49"/>
  <c r="BU1063" i="49"/>
  <c r="BT1063" i="49"/>
  <c r="BS1063" i="49"/>
  <c r="BR1063" i="49"/>
  <c r="BQ1063" i="49"/>
  <c r="BP1063" i="49"/>
  <c r="BO1063" i="49"/>
  <c r="BN1063" i="49"/>
  <c r="BM1063" i="49"/>
  <c r="BL1063" i="49"/>
  <c r="CK1062" i="49"/>
  <c r="CJ1062" i="49"/>
  <c r="CI1062" i="49"/>
  <c r="CH1062" i="49"/>
  <c r="CG1062" i="49"/>
  <c r="CF1062" i="49"/>
  <c r="CE1062" i="49"/>
  <c r="CD1062" i="49"/>
  <c r="CC1062" i="49"/>
  <c r="CB1062" i="49"/>
  <c r="CA1062" i="49"/>
  <c r="BZ1062" i="49"/>
  <c r="BY1062" i="49"/>
  <c r="BX1062" i="49"/>
  <c r="BW1062" i="49"/>
  <c r="BV1062" i="49"/>
  <c r="BU1062" i="49"/>
  <c r="BT1062" i="49"/>
  <c r="BS1062" i="49"/>
  <c r="BR1062" i="49"/>
  <c r="BQ1062" i="49"/>
  <c r="BP1062" i="49"/>
  <c r="BO1062" i="49"/>
  <c r="BN1062" i="49"/>
  <c r="BM1062" i="49"/>
  <c r="BL1062" i="49"/>
  <c r="CU1061" i="49"/>
  <c r="CT1061" i="49"/>
  <c r="CS1061" i="49"/>
  <c r="CR1061" i="49"/>
  <c r="CQ1061" i="49"/>
  <c r="CP1061" i="49"/>
  <c r="CO1061" i="49"/>
  <c r="CN1061" i="49"/>
  <c r="CM1061" i="49"/>
  <c r="CL1061" i="49"/>
  <c r="CK1061" i="49"/>
  <c r="CJ1061" i="49"/>
  <c r="CI1061" i="49"/>
  <c r="CH1061" i="49"/>
  <c r="CG1061" i="49"/>
  <c r="CF1061" i="49"/>
  <c r="CE1061" i="49"/>
  <c r="CD1061" i="49"/>
  <c r="CC1061" i="49"/>
  <c r="CB1061" i="49"/>
  <c r="CA1061" i="49"/>
  <c r="BZ1061" i="49"/>
  <c r="BY1061" i="49"/>
  <c r="BX1061" i="49"/>
  <c r="BW1061" i="49"/>
  <c r="BV1061" i="49"/>
  <c r="BU1061" i="49"/>
  <c r="BT1061" i="49"/>
  <c r="BS1061" i="49"/>
  <c r="BR1061" i="49"/>
  <c r="BQ1061" i="49"/>
  <c r="BP1061" i="49"/>
  <c r="BO1061" i="49"/>
  <c r="BN1061" i="49"/>
  <c r="BM1061" i="49"/>
  <c r="BL1061" i="49"/>
  <c r="CK1060" i="49"/>
  <c r="CJ1060" i="49"/>
  <c r="CI1060" i="49"/>
  <c r="CH1060" i="49"/>
  <c r="CG1060" i="49"/>
  <c r="CF1060" i="49"/>
  <c r="CE1060" i="49"/>
  <c r="CD1060" i="49"/>
  <c r="CC1060" i="49"/>
  <c r="CB1060" i="49"/>
  <c r="CA1060" i="49"/>
  <c r="BZ1060" i="49"/>
  <c r="BY1060" i="49"/>
  <c r="BX1060" i="49"/>
  <c r="BW1060" i="49"/>
  <c r="BV1060" i="49"/>
  <c r="BU1060" i="49"/>
  <c r="BT1060" i="49"/>
  <c r="BS1060" i="49"/>
  <c r="BR1060" i="49"/>
  <c r="BQ1060" i="49"/>
  <c r="BP1060" i="49"/>
  <c r="BO1060" i="49"/>
  <c r="BN1060" i="49"/>
  <c r="BM1060" i="49"/>
  <c r="BL1060" i="49"/>
  <c r="CK1059" i="49"/>
  <c r="CJ1059" i="49"/>
  <c r="CI1059" i="49"/>
  <c r="CH1059" i="49"/>
  <c r="CG1059" i="49"/>
  <c r="CF1059" i="49"/>
  <c r="CE1059" i="49"/>
  <c r="CD1059" i="49"/>
  <c r="CC1059" i="49"/>
  <c r="CB1059" i="49"/>
  <c r="CA1059" i="49"/>
  <c r="BZ1059" i="49"/>
  <c r="BY1059" i="49"/>
  <c r="BX1059" i="49"/>
  <c r="BW1059" i="49"/>
  <c r="BV1059" i="49"/>
  <c r="BU1059" i="49"/>
  <c r="BT1059" i="49"/>
  <c r="BS1059" i="49"/>
  <c r="BR1059" i="49"/>
  <c r="BQ1059" i="49"/>
  <c r="BP1059" i="49"/>
  <c r="BO1059" i="49"/>
  <c r="BN1059" i="49"/>
  <c r="BM1059" i="49"/>
  <c r="BL1059" i="49"/>
  <c r="CK1058" i="49"/>
  <c r="CJ1058" i="49"/>
  <c r="CI1058" i="49"/>
  <c r="CH1058" i="49"/>
  <c r="CG1058" i="49"/>
  <c r="CF1058" i="49"/>
  <c r="CE1058" i="49"/>
  <c r="CD1058" i="49"/>
  <c r="CC1058" i="49"/>
  <c r="CB1058" i="49"/>
  <c r="CA1058" i="49"/>
  <c r="BZ1058" i="49"/>
  <c r="BY1058" i="49"/>
  <c r="BX1058" i="49"/>
  <c r="BW1058" i="49"/>
  <c r="BV1058" i="49"/>
  <c r="BU1058" i="49"/>
  <c r="BT1058" i="49"/>
  <c r="BS1058" i="49"/>
  <c r="BR1058" i="49"/>
  <c r="BQ1058" i="49"/>
  <c r="BP1058" i="49"/>
  <c r="BO1058" i="49"/>
  <c r="BN1058" i="49"/>
  <c r="BM1058" i="49"/>
  <c r="BL1058" i="49"/>
  <c r="CK1057" i="49"/>
  <c r="CJ1057" i="49"/>
  <c r="CI1057" i="49"/>
  <c r="CH1057" i="49"/>
  <c r="CG1057" i="49"/>
  <c r="CF1057" i="49"/>
  <c r="CE1057" i="49"/>
  <c r="CD1057" i="49"/>
  <c r="CC1057" i="49"/>
  <c r="CB1057" i="49"/>
  <c r="CA1057" i="49"/>
  <c r="BZ1057" i="49"/>
  <c r="BY1057" i="49"/>
  <c r="BX1057" i="49"/>
  <c r="BW1057" i="49"/>
  <c r="BV1057" i="49"/>
  <c r="BU1057" i="49"/>
  <c r="BT1057" i="49"/>
  <c r="BS1057" i="49"/>
  <c r="BR1057" i="49"/>
  <c r="BQ1057" i="49"/>
  <c r="BP1057" i="49"/>
  <c r="BO1057" i="49"/>
  <c r="BN1057" i="49"/>
  <c r="BM1057" i="49"/>
  <c r="BL1057" i="49"/>
  <c r="CK1056" i="49"/>
  <c r="CJ1056" i="49"/>
  <c r="CI1056" i="49"/>
  <c r="CH1056" i="49"/>
  <c r="CG1056" i="49"/>
  <c r="CF1056" i="49"/>
  <c r="CE1056" i="49"/>
  <c r="CD1056" i="49"/>
  <c r="CC1056" i="49"/>
  <c r="CB1056" i="49"/>
  <c r="CA1056" i="49"/>
  <c r="BZ1056" i="49"/>
  <c r="BY1056" i="49"/>
  <c r="BX1056" i="49"/>
  <c r="BW1056" i="49"/>
  <c r="BV1056" i="49"/>
  <c r="BU1056" i="49"/>
  <c r="BT1056" i="49"/>
  <c r="BS1056" i="49"/>
  <c r="BR1056" i="49"/>
  <c r="BQ1056" i="49"/>
  <c r="BP1056" i="49"/>
  <c r="BO1056" i="49"/>
  <c r="BN1056" i="49"/>
  <c r="BM1056" i="49"/>
  <c r="BL1056" i="49"/>
  <c r="BK1053" i="49"/>
  <c r="BJ1053" i="49"/>
  <c r="BI1053" i="49"/>
  <c r="BH1053" i="49"/>
  <c r="BG1053" i="49"/>
  <c r="BF1053" i="49"/>
  <c r="BE1053" i="49"/>
  <c r="BC1053" i="49"/>
  <c r="BB1053" i="49"/>
  <c r="BA1053" i="49"/>
  <c r="AZ1053" i="49"/>
  <c r="AY1053" i="49"/>
  <c r="AX1053" i="49"/>
  <c r="AW1053" i="49"/>
  <c r="AV1053" i="49"/>
  <c r="AR1053" i="49"/>
  <c r="AQ1053" i="49"/>
  <c r="AP1053" i="49"/>
  <c r="AO1053" i="49"/>
  <c r="AN1053" i="49"/>
  <c r="AM1053" i="49"/>
  <c r="AL1053" i="49"/>
  <c r="AK1053" i="49"/>
  <c r="AJ1053" i="49"/>
  <c r="AI1053" i="49"/>
  <c r="AH1053" i="49"/>
  <c r="AG1053" i="49"/>
  <c r="AF1053" i="49"/>
  <c r="AE1053" i="49"/>
  <c r="AD1053" i="49"/>
  <c r="AC1053" i="49"/>
  <c r="BK1052" i="49"/>
  <c r="BJ1052" i="49"/>
  <c r="BI1052" i="49"/>
  <c r="BH1052" i="49"/>
  <c r="BG1052" i="49"/>
  <c r="BF1052" i="49"/>
  <c r="BE1052" i="49"/>
  <c r="BD1052" i="49"/>
  <c r="BC1052" i="49"/>
  <c r="BB1052" i="49"/>
  <c r="BA1052" i="49"/>
  <c r="AZ1052" i="49"/>
  <c r="AY1052" i="49"/>
  <c r="AX1052" i="49"/>
  <c r="AW1052" i="49"/>
  <c r="AV1052" i="49"/>
  <c r="AU1052" i="49"/>
  <c r="AT1052" i="49"/>
  <c r="AS1052" i="49"/>
  <c r="AR1052" i="49"/>
  <c r="AQ1052" i="49"/>
  <c r="AP1052" i="49"/>
  <c r="AO1052" i="49"/>
  <c r="AN1052" i="49"/>
  <c r="AM1052" i="49"/>
  <c r="AL1052" i="49"/>
  <c r="AK1052" i="49"/>
  <c r="AJ1052" i="49"/>
  <c r="AI1052" i="49"/>
  <c r="AH1052" i="49"/>
  <c r="AG1052" i="49"/>
  <c r="AD1052" i="49"/>
  <c r="AC1052" i="49"/>
  <c r="BK1051" i="49"/>
  <c r="BJ1051" i="49"/>
  <c r="BI1051" i="49"/>
  <c r="BH1051" i="49"/>
  <c r="BG1051" i="49"/>
  <c r="BF1051" i="49"/>
  <c r="BE1051" i="49"/>
  <c r="BD1051" i="49"/>
  <c r="BC1051" i="49"/>
  <c r="BB1051" i="49"/>
  <c r="BA1051" i="49"/>
  <c r="AZ1051" i="49"/>
  <c r="AX1051" i="49"/>
  <c r="AW1051" i="49"/>
  <c r="AV1051" i="49"/>
  <c r="AU1051" i="49"/>
  <c r="AT1051" i="49"/>
  <c r="AS1051" i="49"/>
  <c r="AR1051" i="49"/>
  <c r="AQ1051" i="49"/>
  <c r="AP1051" i="49"/>
  <c r="AO1051" i="49"/>
  <c r="AN1051" i="49"/>
  <c r="AM1051" i="49"/>
  <c r="AL1051" i="49"/>
  <c r="AK1051" i="49"/>
  <c r="AJ1051" i="49"/>
  <c r="AI1051" i="49"/>
  <c r="AH1051" i="49"/>
  <c r="AG1051" i="49"/>
  <c r="AF1051" i="49"/>
  <c r="AE1051" i="49"/>
  <c r="AD1051" i="49"/>
  <c r="AC1051" i="49"/>
  <c r="BK1050" i="49"/>
  <c r="BJ1050" i="49"/>
  <c r="BI1050" i="49"/>
  <c r="BH1050" i="49"/>
  <c r="BF1050" i="49"/>
  <c r="BE1050" i="49"/>
  <c r="BD1050" i="49"/>
  <c r="BC1050" i="49"/>
  <c r="BB1050" i="49"/>
  <c r="BA1050" i="49"/>
  <c r="AX1050" i="49"/>
  <c r="AW1050" i="49"/>
  <c r="AV1050" i="49"/>
  <c r="AU1050" i="49"/>
  <c r="AT1050" i="49"/>
  <c r="AR1050" i="49"/>
  <c r="AQ1050" i="49"/>
  <c r="AP1050" i="49"/>
  <c r="AO1050" i="49"/>
  <c r="AN1050" i="49"/>
  <c r="AM1050" i="49"/>
  <c r="AL1050" i="49"/>
  <c r="AK1050" i="49"/>
  <c r="AJ1050" i="49"/>
  <c r="AI1050" i="49"/>
  <c r="AH1050" i="49"/>
  <c r="AG1050" i="49"/>
  <c r="AF1050" i="49"/>
  <c r="AE1050" i="49"/>
  <c r="AD1050" i="49"/>
  <c r="AC1050" i="49"/>
  <c r="BK1049" i="49"/>
  <c r="BJ1049" i="49"/>
  <c r="BI1049" i="49"/>
  <c r="BH1049" i="49"/>
  <c r="BG1049" i="49"/>
  <c r="BF1049" i="49"/>
  <c r="BE1049" i="49"/>
  <c r="BC1049" i="49"/>
  <c r="BB1049" i="49"/>
  <c r="BA1049" i="49"/>
  <c r="AX1049" i="49"/>
  <c r="AW1049" i="49"/>
  <c r="AV1049" i="49"/>
  <c r="AU1049" i="49"/>
  <c r="AT1049" i="49"/>
  <c r="AR1049" i="49"/>
  <c r="AQ1049" i="49"/>
  <c r="AP1049" i="49"/>
  <c r="AO1049" i="49"/>
  <c r="AN1049" i="49"/>
  <c r="AM1049" i="49"/>
  <c r="AL1049" i="49"/>
  <c r="AK1049" i="49"/>
  <c r="AJ1049" i="49"/>
  <c r="AI1049" i="49"/>
  <c r="AH1049" i="49"/>
  <c r="AG1049" i="49"/>
  <c r="AF1049" i="49"/>
  <c r="AD1049" i="49"/>
  <c r="AC1049" i="49"/>
  <c r="BK1048" i="49"/>
  <c r="BJ1048" i="49"/>
  <c r="BI1048" i="49"/>
  <c r="BH1048" i="49"/>
  <c r="BE1048" i="49"/>
  <c r="BB1048" i="49"/>
  <c r="BA1048" i="49"/>
  <c r="AX1048" i="49"/>
  <c r="AW1048" i="49"/>
  <c r="AV1048" i="49"/>
  <c r="AR1048" i="49"/>
  <c r="AQ1048" i="49"/>
  <c r="AP1048" i="49"/>
  <c r="AO1048" i="49"/>
  <c r="AN1048" i="49"/>
  <c r="AM1048" i="49"/>
  <c r="AL1048" i="49"/>
  <c r="AK1048" i="49"/>
  <c r="AJ1048" i="49"/>
  <c r="AH1048" i="49"/>
  <c r="AG1048" i="49"/>
  <c r="AF1048" i="49"/>
  <c r="AC1048" i="49"/>
  <c r="BK1047" i="49"/>
  <c r="BJ1047" i="49"/>
  <c r="BI1047" i="49"/>
  <c r="BH1047" i="49"/>
  <c r="BG1047" i="49"/>
  <c r="BF1047" i="49"/>
  <c r="BE1047" i="49"/>
  <c r="BD1047" i="49"/>
  <c r="BC1047" i="49"/>
  <c r="BB1047" i="49"/>
  <c r="BA1047" i="49"/>
  <c r="AZ1047" i="49"/>
  <c r="AY1047" i="49"/>
  <c r="AX1047" i="49"/>
  <c r="AW1047" i="49"/>
  <c r="AV1047" i="49"/>
  <c r="AU1047" i="49"/>
  <c r="AT1047" i="49"/>
  <c r="AS1047" i="49"/>
  <c r="AR1047" i="49"/>
  <c r="AQ1047" i="49"/>
  <c r="AP1047" i="49"/>
  <c r="AO1047" i="49"/>
  <c r="AN1047" i="49"/>
  <c r="AM1047" i="49"/>
  <c r="AL1047" i="49"/>
  <c r="AK1047" i="49"/>
  <c r="AJ1047" i="49"/>
  <c r="AI1047" i="49"/>
  <c r="AH1047" i="49"/>
  <c r="AG1047" i="49"/>
  <c r="AF1047" i="49"/>
  <c r="AE1047" i="49"/>
  <c r="AD1047" i="49"/>
  <c r="AC1047" i="49"/>
  <c r="BK1046" i="49"/>
  <c r="BJ1046" i="49"/>
  <c r="BI1046" i="49"/>
  <c r="BH1046" i="49"/>
  <c r="BG1046" i="49"/>
  <c r="BF1046" i="49"/>
  <c r="BE1046" i="49"/>
  <c r="BD1046" i="49"/>
  <c r="BC1046" i="49"/>
  <c r="BB1046" i="49"/>
  <c r="BA1046" i="49"/>
  <c r="AZ1046" i="49"/>
  <c r="AY1046" i="49"/>
  <c r="AX1046" i="49"/>
  <c r="AW1046" i="49"/>
  <c r="AV1046" i="49"/>
  <c r="AU1046" i="49"/>
  <c r="AT1046" i="49"/>
  <c r="AS1046" i="49"/>
  <c r="AR1046" i="49"/>
  <c r="AQ1046" i="49"/>
  <c r="AP1046" i="49"/>
  <c r="AO1046" i="49"/>
  <c r="AN1046" i="49"/>
  <c r="AM1046" i="49"/>
  <c r="AL1046" i="49"/>
  <c r="AK1046" i="49"/>
  <c r="AJ1046" i="49"/>
  <c r="AI1046" i="49"/>
  <c r="AH1046" i="49"/>
  <c r="AG1046" i="49"/>
  <c r="AE1046" i="49"/>
  <c r="AD1046" i="49"/>
  <c r="AC1046" i="49"/>
  <c r="BK1045" i="49"/>
  <c r="BJ1045" i="49"/>
  <c r="BI1045" i="49"/>
  <c r="BH1045" i="49"/>
  <c r="BG1045" i="49"/>
  <c r="BF1045" i="49"/>
  <c r="BE1045" i="49"/>
  <c r="BD1045" i="49"/>
  <c r="BC1045" i="49"/>
  <c r="BB1045" i="49"/>
  <c r="BA1045" i="49"/>
  <c r="AZ1045" i="49"/>
  <c r="AY1045" i="49"/>
  <c r="AX1045" i="49"/>
  <c r="AW1045" i="49"/>
  <c r="AV1045" i="49"/>
  <c r="AU1045" i="49"/>
  <c r="AT1045" i="49"/>
  <c r="AS1045" i="49"/>
  <c r="AR1045" i="49"/>
  <c r="AQ1045" i="49"/>
  <c r="AP1045" i="49"/>
  <c r="AO1045" i="49"/>
  <c r="AN1045" i="49"/>
  <c r="AM1045" i="49"/>
  <c r="AL1045" i="49"/>
  <c r="AK1045" i="49"/>
  <c r="AJ1045" i="49"/>
  <c r="AI1045" i="49"/>
  <c r="AH1045" i="49"/>
  <c r="AG1045" i="49"/>
  <c r="AF1045" i="49"/>
  <c r="AE1045" i="49"/>
  <c r="AD1045" i="49"/>
  <c r="AC1045" i="49"/>
  <c r="BK1044" i="49"/>
  <c r="BJ1044" i="49"/>
  <c r="BI1044" i="49"/>
  <c r="BH1044" i="49"/>
  <c r="BG1044" i="49"/>
  <c r="BF1044" i="49"/>
  <c r="BE1044" i="49"/>
  <c r="BD1044" i="49"/>
  <c r="BC1044" i="49"/>
  <c r="BB1044" i="49"/>
  <c r="BA1044" i="49"/>
  <c r="AZ1044" i="49"/>
  <c r="AY1044" i="49"/>
  <c r="AX1044" i="49"/>
  <c r="AW1044" i="49"/>
  <c r="AV1044" i="49"/>
  <c r="AU1044" i="49"/>
  <c r="AT1044" i="49"/>
  <c r="AS1044" i="49"/>
  <c r="AR1044" i="49"/>
  <c r="AQ1044" i="49"/>
  <c r="AP1044" i="49"/>
  <c r="AO1044" i="49"/>
  <c r="AN1044" i="49"/>
  <c r="AM1044" i="49"/>
  <c r="AL1044" i="49"/>
  <c r="AK1044" i="49"/>
  <c r="AJ1044" i="49"/>
  <c r="AI1044" i="49"/>
  <c r="AH1044" i="49"/>
  <c r="AG1044" i="49"/>
  <c r="AF1044" i="49"/>
  <c r="AE1044" i="49"/>
  <c r="AD1044" i="49"/>
  <c r="AC1044" i="49"/>
  <c r="BK1043" i="49"/>
  <c r="BJ1043" i="49"/>
  <c r="BI1043" i="49"/>
  <c r="BH1043" i="49"/>
  <c r="BG1043" i="49"/>
  <c r="BF1043" i="49"/>
  <c r="BE1043" i="49"/>
  <c r="BD1043" i="49"/>
  <c r="BC1043" i="49"/>
  <c r="BB1043" i="49"/>
  <c r="BA1043" i="49"/>
  <c r="AZ1043" i="49"/>
  <c r="AY1043" i="49"/>
  <c r="AX1043" i="49"/>
  <c r="AW1043" i="49"/>
  <c r="AV1043" i="49"/>
  <c r="AU1043" i="49"/>
  <c r="AT1043" i="49"/>
  <c r="AS1043" i="49"/>
  <c r="AR1043" i="49"/>
  <c r="AQ1043" i="49"/>
  <c r="AP1043" i="49"/>
  <c r="AO1043" i="49"/>
  <c r="AN1043" i="49"/>
  <c r="AM1043" i="49"/>
  <c r="AL1043" i="49"/>
  <c r="AK1043" i="49"/>
  <c r="AJ1043" i="49"/>
  <c r="AI1043" i="49"/>
  <c r="AH1043" i="49"/>
  <c r="AG1043" i="49"/>
  <c r="AF1043" i="49"/>
  <c r="AE1043" i="49"/>
  <c r="AD1043" i="49"/>
  <c r="AC1043" i="49"/>
  <c r="BK1042" i="49"/>
  <c r="BJ1042" i="49"/>
  <c r="BI1042" i="49"/>
  <c r="BH1042" i="49"/>
  <c r="BG1042" i="49"/>
  <c r="BF1042" i="49"/>
  <c r="BE1042" i="49"/>
  <c r="BD1042" i="49"/>
  <c r="BC1042" i="49"/>
  <c r="BA1042" i="49"/>
  <c r="AZ1042" i="49"/>
  <c r="AY1042" i="49"/>
  <c r="AX1042" i="49"/>
  <c r="AW1042" i="49"/>
  <c r="AV1042" i="49"/>
  <c r="AU1042" i="49"/>
  <c r="AT1042" i="49"/>
  <c r="AS1042" i="49"/>
  <c r="AR1042" i="49"/>
  <c r="AQ1042" i="49"/>
  <c r="AP1042" i="49"/>
  <c r="AO1042" i="49"/>
  <c r="AN1042" i="49"/>
  <c r="AM1042" i="49"/>
  <c r="AL1042" i="49"/>
  <c r="AK1042" i="49"/>
  <c r="AJ1042" i="49"/>
  <c r="AI1042" i="49"/>
  <c r="AH1042" i="49"/>
  <c r="AG1042" i="49"/>
  <c r="AF1042" i="49"/>
  <c r="AE1042" i="49"/>
  <c r="AD1042" i="49"/>
  <c r="AC1042" i="49"/>
  <c r="BK1041" i="49"/>
  <c r="BJ1041" i="49"/>
  <c r="BI1041" i="49"/>
  <c r="BH1041" i="49"/>
  <c r="BG1041" i="49"/>
  <c r="BF1041" i="49"/>
  <c r="BE1041" i="49"/>
  <c r="BD1041" i="49"/>
  <c r="BC1041" i="49"/>
  <c r="BA1041" i="49"/>
  <c r="AY1041" i="49"/>
  <c r="AX1041" i="49"/>
  <c r="AW1041" i="49"/>
  <c r="AV1041" i="49"/>
  <c r="AU1041" i="49"/>
  <c r="AT1041" i="49"/>
  <c r="AS1041" i="49"/>
  <c r="AR1041" i="49"/>
  <c r="AQ1041" i="49"/>
  <c r="AP1041" i="49"/>
  <c r="AO1041" i="49"/>
  <c r="AN1041" i="49"/>
  <c r="AM1041" i="49"/>
  <c r="AL1041" i="49"/>
  <c r="AK1041" i="49"/>
  <c r="AJ1041" i="49"/>
  <c r="AI1041" i="49"/>
  <c r="AH1041" i="49"/>
  <c r="AG1041" i="49"/>
  <c r="AF1041" i="49"/>
  <c r="AE1041" i="49"/>
  <c r="AD1041" i="49"/>
  <c r="AC1041" i="49"/>
  <c r="BK1040" i="49"/>
  <c r="BJ1040" i="49"/>
  <c r="BD1040" i="49"/>
  <c r="BC1040" i="49"/>
  <c r="AR1040" i="49"/>
  <c r="AQ1040" i="49"/>
  <c r="AP1040" i="49"/>
  <c r="AO1040" i="49"/>
  <c r="AN1040" i="49"/>
  <c r="AM1040" i="49"/>
  <c r="AL1040" i="49"/>
  <c r="AK1040" i="49"/>
  <c r="AJ1040" i="49"/>
  <c r="AI1040" i="49"/>
  <c r="AH1040" i="49"/>
  <c r="AG1040" i="49"/>
  <c r="AF1040" i="49"/>
  <c r="AE1040" i="49"/>
  <c r="AD1040" i="49"/>
  <c r="AC1040" i="49"/>
  <c r="BK1039" i="49"/>
  <c r="BJ1039" i="49"/>
  <c r="BI1039" i="49"/>
  <c r="BH1039" i="49"/>
  <c r="BG1039" i="49"/>
  <c r="BF1039" i="49"/>
  <c r="BE1039" i="49"/>
  <c r="BD1039" i="49"/>
  <c r="BC1039" i="49"/>
  <c r="BB1039" i="49"/>
  <c r="BA1039" i="49"/>
  <c r="AZ1039" i="49"/>
  <c r="AY1039" i="49"/>
  <c r="AX1039" i="49"/>
  <c r="AW1039" i="49"/>
  <c r="AV1039" i="49"/>
  <c r="AU1039" i="49"/>
  <c r="AT1039" i="49"/>
  <c r="AS1039" i="49"/>
  <c r="AR1039" i="49"/>
  <c r="AQ1039" i="49"/>
  <c r="AP1039" i="49"/>
  <c r="AO1039" i="49"/>
  <c r="AN1039" i="49"/>
  <c r="AM1039" i="49"/>
  <c r="AL1039" i="49"/>
  <c r="AK1039" i="49"/>
  <c r="AJ1039" i="49"/>
  <c r="AI1039" i="49"/>
  <c r="AH1039" i="49"/>
  <c r="AG1039" i="49"/>
  <c r="AF1039" i="49"/>
  <c r="AE1039" i="49"/>
  <c r="AD1039" i="49"/>
  <c r="AC1039" i="49"/>
  <c r="BK1038" i="49"/>
  <c r="BJ1038" i="49"/>
  <c r="BI1038" i="49"/>
  <c r="BH1038" i="49"/>
  <c r="BG1038" i="49"/>
  <c r="BE1038" i="49"/>
  <c r="BD1038" i="49"/>
  <c r="BA1038" i="49"/>
  <c r="AY1038" i="49"/>
  <c r="AX1038" i="49"/>
  <c r="AW1038" i="49"/>
  <c r="AV1038" i="49"/>
  <c r="AU1038" i="49"/>
  <c r="AT1038" i="49"/>
  <c r="AS1038" i="49"/>
  <c r="AR1038" i="49"/>
  <c r="AQ1038" i="49"/>
  <c r="AP1038" i="49"/>
  <c r="AO1038" i="49"/>
  <c r="AN1038" i="49"/>
  <c r="AM1038" i="49"/>
  <c r="AL1038" i="49"/>
  <c r="AK1038" i="49"/>
  <c r="AJ1038" i="49"/>
  <c r="AI1038" i="49"/>
  <c r="AH1038" i="49"/>
  <c r="AG1038" i="49"/>
  <c r="AF1038" i="49"/>
  <c r="AE1038" i="49"/>
  <c r="AD1038" i="49"/>
  <c r="AC1038" i="49"/>
  <c r="BK1037" i="49"/>
  <c r="BJ1037" i="49"/>
  <c r="BI1037" i="49"/>
  <c r="BH1037" i="49"/>
  <c r="BG1037" i="49"/>
  <c r="BF1037" i="49"/>
  <c r="BE1037" i="49"/>
  <c r="BD1037" i="49"/>
  <c r="BC1037" i="49"/>
  <c r="BB1037" i="49"/>
  <c r="BA1037" i="49"/>
  <c r="AZ1037" i="49"/>
  <c r="AY1037" i="49"/>
  <c r="AX1037" i="49"/>
  <c r="AW1037" i="49"/>
  <c r="AV1037" i="49"/>
  <c r="AU1037" i="49"/>
  <c r="AT1037" i="49"/>
  <c r="AS1037" i="49"/>
  <c r="AR1037" i="49"/>
  <c r="AQ1037" i="49"/>
  <c r="AP1037" i="49"/>
  <c r="AO1037" i="49"/>
  <c r="AN1037" i="49"/>
  <c r="AM1037" i="49"/>
  <c r="AL1037" i="49"/>
  <c r="AK1037" i="49"/>
  <c r="AJ1037" i="49"/>
  <c r="AI1037" i="49"/>
  <c r="AH1037" i="49"/>
  <c r="AG1037" i="49"/>
  <c r="AF1037" i="49"/>
  <c r="AE1037" i="49"/>
  <c r="AD1037" i="49"/>
  <c r="AC1037" i="49"/>
  <c r="AB1037" i="49"/>
  <c r="AA1037" i="49"/>
  <c r="Z1037" i="49"/>
  <c r="Y1037" i="49"/>
  <c r="X1037" i="49"/>
  <c r="W1037" i="49"/>
  <c r="V1037" i="49"/>
  <c r="U1037" i="49"/>
  <c r="T1037" i="49"/>
  <c r="S1037" i="49"/>
  <c r="R1037" i="49"/>
  <c r="Q1037" i="49"/>
  <c r="BK1036" i="49"/>
  <c r="BJ1036" i="49"/>
  <c r="BI1036" i="49"/>
  <c r="BH1036" i="49"/>
  <c r="BG1036" i="49"/>
  <c r="BF1036" i="49"/>
  <c r="BE1036" i="49"/>
  <c r="BC1036" i="49"/>
  <c r="BB1036" i="49"/>
  <c r="BA1036" i="49"/>
  <c r="AX1036" i="49"/>
  <c r="AW1036" i="49"/>
  <c r="AV1036" i="49"/>
  <c r="AU1036" i="49"/>
  <c r="AT1036" i="49"/>
  <c r="AS1036" i="49"/>
  <c r="AR1036" i="49"/>
  <c r="AQ1036" i="49"/>
  <c r="AP1036" i="49"/>
  <c r="AO1036" i="49"/>
  <c r="AN1036" i="49"/>
  <c r="AM1036" i="49"/>
  <c r="AL1036" i="49"/>
  <c r="AK1036" i="49"/>
  <c r="AJ1036" i="49"/>
  <c r="AI1036" i="49"/>
  <c r="AH1036" i="49"/>
  <c r="AG1036" i="49"/>
  <c r="AF1036" i="49"/>
  <c r="AE1036" i="49"/>
  <c r="AD1036" i="49"/>
  <c r="AC1036" i="49"/>
  <c r="AB1036" i="49"/>
  <c r="AA1036" i="49"/>
  <c r="Z1036" i="49"/>
  <c r="Y1036" i="49"/>
  <c r="X1036" i="49"/>
  <c r="W1036" i="49"/>
  <c r="V1036" i="49"/>
  <c r="U1036" i="49"/>
  <c r="T1036" i="49"/>
  <c r="S1036" i="49"/>
  <c r="R1036" i="49"/>
  <c r="Q1036" i="49"/>
  <c r="BK1035" i="49"/>
  <c r="BJ1035" i="49"/>
  <c r="BI1035" i="49"/>
  <c r="BH1035" i="49"/>
  <c r="BG1035" i="49"/>
  <c r="BF1035" i="49"/>
  <c r="BE1035" i="49"/>
  <c r="BD1035" i="49"/>
  <c r="BC1035" i="49"/>
  <c r="BB1035" i="49"/>
  <c r="BA1035" i="49"/>
  <c r="AZ1035" i="49"/>
  <c r="AY1035" i="49"/>
  <c r="AX1035" i="49"/>
  <c r="AW1035" i="49"/>
  <c r="AV1035" i="49"/>
  <c r="AU1035" i="49"/>
  <c r="AT1035" i="49"/>
  <c r="AS1035" i="49"/>
  <c r="AR1035" i="49"/>
  <c r="AQ1035" i="49"/>
  <c r="AP1035" i="49"/>
  <c r="AO1035" i="49"/>
  <c r="AN1035" i="49"/>
  <c r="AM1035" i="49"/>
  <c r="AL1035" i="49"/>
  <c r="AK1035" i="49"/>
  <c r="AJ1035" i="49"/>
  <c r="AI1035" i="49"/>
  <c r="AH1035" i="49"/>
  <c r="AG1035" i="49"/>
  <c r="AF1035" i="49"/>
  <c r="AE1035" i="49"/>
  <c r="AD1035" i="49"/>
  <c r="AC1035" i="49"/>
  <c r="AB1035" i="49"/>
  <c r="AA1035" i="49"/>
  <c r="Z1035" i="49"/>
  <c r="Y1035" i="49"/>
  <c r="X1035" i="49"/>
  <c r="W1035" i="49"/>
  <c r="V1035" i="49"/>
  <c r="U1035" i="49"/>
  <c r="T1035" i="49"/>
  <c r="S1035" i="49"/>
  <c r="R1035" i="49"/>
  <c r="Q1035" i="49"/>
  <c r="BK1034" i="49"/>
  <c r="BJ1034" i="49"/>
  <c r="BI1034" i="49"/>
  <c r="BH1034" i="49"/>
  <c r="BG1034" i="49"/>
  <c r="BE1034" i="49"/>
  <c r="BC1034" i="49"/>
  <c r="BB1034" i="49"/>
  <c r="BA1034" i="49"/>
  <c r="AX1034" i="49"/>
  <c r="AW1034" i="49"/>
  <c r="AV1034" i="49"/>
  <c r="AU1034" i="49"/>
  <c r="AT1034" i="49"/>
  <c r="AS1034" i="49"/>
  <c r="AR1034" i="49"/>
  <c r="AQ1034" i="49"/>
  <c r="AP1034" i="49"/>
  <c r="AO1034" i="49"/>
  <c r="AN1034" i="49"/>
  <c r="AM1034" i="49"/>
  <c r="AL1034" i="49"/>
  <c r="AK1034" i="49"/>
  <c r="AJ1034" i="49"/>
  <c r="AI1034" i="49"/>
  <c r="AH1034" i="49"/>
  <c r="AG1034" i="49"/>
  <c r="AF1034" i="49"/>
  <c r="AE1034" i="49"/>
  <c r="AD1034" i="49"/>
  <c r="AC1034" i="49"/>
  <c r="AB1034" i="49"/>
  <c r="AA1034" i="49"/>
  <c r="Z1034" i="49"/>
  <c r="Y1034" i="49"/>
  <c r="X1034" i="49"/>
  <c r="W1034" i="49"/>
  <c r="V1034" i="49"/>
  <c r="U1034" i="49"/>
  <c r="T1034" i="49"/>
  <c r="S1034" i="49"/>
  <c r="R1034" i="49"/>
  <c r="Q1034" i="49"/>
  <c r="BK1033" i="49"/>
  <c r="BJ1033" i="49"/>
  <c r="BI1033" i="49"/>
  <c r="BH1033" i="49"/>
  <c r="BG1033" i="49"/>
  <c r="BF1033" i="49"/>
  <c r="BE1033" i="49"/>
  <c r="BC1033" i="49"/>
  <c r="BA1033" i="49"/>
  <c r="AZ1033" i="49"/>
  <c r="AX1033" i="49"/>
  <c r="AW1033" i="49"/>
  <c r="AV1033" i="49"/>
  <c r="AU1033" i="49"/>
  <c r="AT1033" i="49"/>
  <c r="AS1033" i="49"/>
  <c r="AR1033" i="49"/>
  <c r="AQ1033" i="49"/>
  <c r="AP1033" i="49"/>
  <c r="AO1033" i="49"/>
  <c r="AN1033" i="49"/>
  <c r="AM1033" i="49"/>
  <c r="AL1033" i="49"/>
  <c r="AK1033" i="49"/>
  <c r="AJ1033" i="49"/>
  <c r="AI1033" i="49"/>
  <c r="AH1033" i="49"/>
  <c r="AG1033" i="49"/>
  <c r="AF1033" i="49"/>
  <c r="AE1033" i="49"/>
  <c r="AD1033" i="49"/>
  <c r="AC1033" i="49"/>
  <c r="AB1033" i="49"/>
  <c r="AA1033" i="49"/>
  <c r="Z1033" i="49"/>
  <c r="Y1033" i="49"/>
  <c r="X1033" i="49"/>
  <c r="W1033" i="49"/>
  <c r="V1033" i="49"/>
  <c r="U1033" i="49"/>
  <c r="T1033" i="49"/>
  <c r="S1033" i="49"/>
  <c r="R1033" i="49"/>
  <c r="Q1033" i="49"/>
  <c r="BK1032" i="49"/>
  <c r="BJ1032" i="49"/>
  <c r="BI1032" i="49"/>
  <c r="BH1032" i="49"/>
  <c r="BG1032" i="49"/>
  <c r="BF1032" i="49"/>
  <c r="BE1032" i="49"/>
  <c r="BD1032" i="49"/>
  <c r="BC1032" i="49"/>
  <c r="BA1032" i="49"/>
  <c r="AZ1032" i="49"/>
  <c r="AY1032" i="49"/>
  <c r="AX1032" i="49"/>
  <c r="AW1032" i="49"/>
  <c r="AV1032" i="49"/>
  <c r="AU1032" i="49"/>
  <c r="AT1032" i="49"/>
  <c r="AS1032" i="49"/>
  <c r="AR1032" i="49"/>
  <c r="AQ1032" i="49"/>
  <c r="AP1032" i="49"/>
  <c r="AO1032" i="49"/>
  <c r="AN1032" i="49"/>
  <c r="AM1032" i="49"/>
  <c r="AL1032" i="49"/>
  <c r="AK1032" i="49"/>
  <c r="AJ1032" i="49"/>
  <c r="AI1032" i="49"/>
  <c r="AH1032" i="49"/>
  <c r="AG1032" i="49"/>
  <c r="AF1032" i="49"/>
  <c r="AE1032" i="49"/>
  <c r="AD1032" i="49"/>
  <c r="AC1032" i="49"/>
  <c r="AB1032" i="49"/>
  <c r="AA1032" i="49"/>
  <c r="Z1032" i="49"/>
  <c r="Y1032" i="49"/>
  <c r="X1032" i="49"/>
  <c r="W1032" i="49"/>
  <c r="V1032" i="49"/>
  <c r="U1032" i="49"/>
  <c r="T1032" i="49"/>
  <c r="S1032" i="49"/>
  <c r="R1032" i="49"/>
  <c r="Q1032" i="49"/>
  <c r="CU1030" i="49"/>
  <c r="CT1030" i="49"/>
  <c r="CS1030" i="49"/>
  <c r="CR1030" i="49"/>
  <c r="CQ1030" i="49"/>
  <c r="CP1030" i="49"/>
  <c r="CO1030" i="49"/>
  <c r="CN1030" i="49"/>
  <c r="CM1030" i="49"/>
  <c r="CL1030" i="49"/>
  <c r="AB1030" i="49"/>
  <c r="CU1029" i="49"/>
  <c r="CT1029" i="49"/>
  <c r="CS1029" i="49"/>
  <c r="CR1029" i="49"/>
  <c r="CQ1029" i="49"/>
  <c r="CP1029" i="49"/>
  <c r="CO1029" i="49"/>
  <c r="CN1029" i="49"/>
  <c r="CM1029" i="49"/>
  <c r="CL1029" i="49"/>
  <c r="CU1028" i="49"/>
  <c r="CT1028" i="49"/>
  <c r="CS1028" i="49"/>
  <c r="CR1028" i="49"/>
  <c r="CQ1028" i="49"/>
  <c r="CP1028" i="49"/>
  <c r="CO1028" i="49"/>
  <c r="CN1028" i="49"/>
  <c r="CM1028" i="49"/>
  <c r="CL1028" i="49"/>
  <c r="CU1027" i="49"/>
  <c r="CT1027" i="49"/>
  <c r="CS1027" i="49"/>
  <c r="CR1027" i="49"/>
  <c r="CQ1027" i="49"/>
  <c r="CP1027" i="49"/>
  <c r="CO1027" i="49"/>
  <c r="CN1027" i="49"/>
  <c r="CM1027" i="49"/>
  <c r="CL1027" i="49"/>
  <c r="CU1026" i="49"/>
  <c r="CT1026" i="49"/>
  <c r="CS1026" i="49"/>
  <c r="CR1026" i="49"/>
  <c r="CQ1026" i="49"/>
  <c r="CP1026" i="49"/>
  <c r="CO1026" i="49"/>
  <c r="CN1026" i="49"/>
  <c r="CM1026" i="49"/>
  <c r="CL1026" i="49"/>
  <c r="AB1026" i="49"/>
  <c r="CU1025" i="49"/>
  <c r="CT1025" i="49"/>
  <c r="CS1025" i="49"/>
  <c r="CR1025" i="49"/>
  <c r="CQ1025" i="49"/>
  <c r="CP1025" i="49"/>
  <c r="CO1025" i="49"/>
  <c r="CN1025" i="49"/>
  <c r="CM1025" i="49"/>
  <c r="CL1025" i="49"/>
  <c r="AB1025" i="49"/>
  <c r="CU1024" i="49"/>
  <c r="CT1024" i="49"/>
  <c r="CS1024" i="49"/>
  <c r="CR1024" i="49"/>
  <c r="CQ1024" i="49"/>
  <c r="CP1024" i="49"/>
  <c r="CO1024" i="49"/>
  <c r="CN1024" i="49"/>
  <c r="CM1024" i="49"/>
  <c r="CL1024" i="49"/>
  <c r="AB1024" i="49"/>
  <c r="CU1023" i="49"/>
  <c r="CT1023" i="49"/>
  <c r="CS1023" i="49"/>
  <c r="CR1023" i="49"/>
  <c r="CQ1023" i="49"/>
  <c r="CP1023" i="49"/>
  <c r="CO1023" i="49"/>
  <c r="CN1023" i="49"/>
  <c r="CM1023" i="49"/>
  <c r="CL1023" i="49"/>
  <c r="AB1023" i="49"/>
  <c r="CU1022" i="49"/>
  <c r="CT1022" i="49"/>
  <c r="CS1022" i="49"/>
  <c r="CR1022" i="49"/>
  <c r="CQ1022" i="49"/>
  <c r="CP1022" i="49"/>
  <c r="CO1022" i="49"/>
  <c r="CN1022" i="49"/>
  <c r="CM1022" i="49"/>
  <c r="CL1022" i="49"/>
  <c r="AB1022" i="49"/>
  <c r="CU1021" i="49"/>
  <c r="CT1021" i="49"/>
  <c r="CS1021" i="49"/>
  <c r="CR1021" i="49"/>
  <c r="CQ1021" i="49"/>
  <c r="CP1021" i="49"/>
  <c r="CO1021" i="49"/>
  <c r="CN1021" i="49"/>
  <c r="CM1021" i="49"/>
  <c r="CL1021" i="49"/>
  <c r="AB1020" i="49"/>
  <c r="CU1019" i="49"/>
  <c r="CT1019" i="49"/>
  <c r="CS1019" i="49"/>
  <c r="CR1019" i="49"/>
  <c r="CQ1019" i="49"/>
  <c r="CP1019" i="49"/>
  <c r="CO1019" i="49"/>
  <c r="CN1019" i="49"/>
  <c r="CM1019" i="49"/>
  <c r="CL1019" i="49"/>
  <c r="AB1019" i="49"/>
  <c r="CU1018" i="49"/>
  <c r="CT1018" i="49"/>
  <c r="CS1018" i="49"/>
  <c r="CR1018" i="49"/>
  <c r="CQ1018" i="49"/>
  <c r="CP1018" i="49"/>
  <c r="CO1018" i="49"/>
  <c r="CN1018" i="49"/>
  <c r="CM1018" i="49"/>
  <c r="CL1018" i="49"/>
  <c r="AB1018" i="49"/>
  <c r="CU1017" i="49"/>
  <c r="CT1017" i="49"/>
  <c r="CS1017" i="49"/>
  <c r="CR1017" i="49"/>
  <c r="CQ1017" i="49"/>
  <c r="CP1017" i="49"/>
  <c r="CO1017" i="49"/>
  <c r="CN1017" i="49"/>
  <c r="CM1017" i="49"/>
  <c r="CL1017" i="49"/>
  <c r="AB1017" i="49"/>
  <c r="CU1016" i="49"/>
  <c r="CT1016" i="49"/>
  <c r="CS1016" i="49"/>
  <c r="CR1016" i="49"/>
  <c r="CQ1016" i="49"/>
  <c r="CP1016" i="49"/>
  <c r="CO1016" i="49"/>
  <c r="CN1016" i="49"/>
  <c r="CM1016" i="49"/>
  <c r="CL1016" i="49"/>
  <c r="AB1016" i="49"/>
  <c r="CU1015" i="49"/>
  <c r="CT1015" i="49"/>
  <c r="CS1015" i="49"/>
  <c r="CR1015" i="49"/>
  <c r="CQ1015" i="49"/>
  <c r="CP1015" i="49"/>
  <c r="CO1015" i="49"/>
  <c r="CN1015" i="49"/>
  <c r="CM1015" i="49"/>
  <c r="CL1015" i="49"/>
  <c r="AB1015" i="49"/>
  <c r="CU1013" i="49"/>
  <c r="CT1013" i="49"/>
  <c r="CS1013" i="49"/>
  <c r="CR1013" i="49"/>
  <c r="CQ1013" i="49"/>
  <c r="CP1013" i="49"/>
  <c r="CO1013" i="49"/>
  <c r="CN1013" i="49"/>
  <c r="CM1013" i="49"/>
  <c r="CL1013" i="49"/>
  <c r="AB1013" i="49"/>
  <c r="CU1012" i="49"/>
  <c r="CT1012" i="49"/>
  <c r="CS1012" i="49"/>
  <c r="CR1012" i="49"/>
  <c r="CQ1012" i="49"/>
  <c r="CP1012" i="49"/>
  <c r="CO1012" i="49"/>
  <c r="CN1012" i="49"/>
  <c r="CM1012" i="49"/>
  <c r="CL1012" i="49"/>
  <c r="AB1012" i="49"/>
  <c r="CU1011" i="49"/>
  <c r="CT1011" i="49"/>
  <c r="CS1011" i="49"/>
  <c r="CR1011" i="49"/>
  <c r="CQ1011" i="49"/>
  <c r="CP1011" i="49"/>
  <c r="CO1011" i="49"/>
  <c r="CN1011" i="49"/>
  <c r="CM1011" i="49"/>
  <c r="CL1011" i="49"/>
  <c r="AB1011" i="49"/>
  <c r="CU1010" i="49"/>
  <c r="CT1010" i="49"/>
  <c r="CS1010" i="49"/>
  <c r="CR1010" i="49"/>
  <c r="CQ1010" i="49"/>
  <c r="CP1010" i="49"/>
  <c r="CO1010" i="49"/>
  <c r="CN1010" i="49"/>
  <c r="CM1010" i="49"/>
  <c r="CL1010" i="49"/>
  <c r="AB1010" i="49"/>
  <c r="CU1009" i="49"/>
  <c r="CT1009" i="49"/>
  <c r="CS1009" i="49"/>
  <c r="CR1009" i="49"/>
  <c r="CQ1009" i="49"/>
  <c r="CP1009" i="49"/>
  <c r="CO1009" i="49"/>
  <c r="CN1009" i="49"/>
  <c r="CM1009" i="49"/>
  <c r="CL1009" i="49"/>
  <c r="AB1009" i="49"/>
  <c r="CU1008" i="49"/>
  <c r="CT1008" i="49"/>
  <c r="CS1008" i="49"/>
  <c r="CR1008" i="49"/>
  <c r="CQ1008" i="49"/>
  <c r="CP1008" i="49"/>
  <c r="CO1008" i="49"/>
  <c r="CN1008" i="49"/>
  <c r="CM1008" i="49"/>
  <c r="CL1008" i="49"/>
  <c r="CU1007" i="49"/>
  <c r="CT1007" i="49"/>
  <c r="CS1007" i="49"/>
  <c r="CR1007" i="49"/>
  <c r="CQ1007" i="49"/>
  <c r="CP1007" i="49"/>
  <c r="CO1007" i="49"/>
  <c r="CN1007" i="49"/>
  <c r="CM1007" i="49"/>
  <c r="CL1007" i="49"/>
  <c r="AB1007" i="49"/>
  <c r="CU1006" i="49"/>
  <c r="CT1006" i="49"/>
  <c r="CS1006" i="49"/>
  <c r="CR1006" i="49"/>
  <c r="CQ1006" i="49"/>
  <c r="CP1006" i="49"/>
  <c r="CO1006" i="49"/>
  <c r="CN1006" i="49"/>
  <c r="CM1006" i="49"/>
  <c r="CL1006" i="49"/>
  <c r="AB1006" i="49"/>
  <c r="CU1005" i="49"/>
  <c r="CT1005" i="49"/>
  <c r="CS1005" i="49"/>
  <c r="CR1005" i="49"/>
  <c r="CQ1005" i="49"/>
  <c r="CP1005" i="49"/>
  <c r="CO1005" i="49"/>
  <c r="CN1005" i="49"/>
  <c r="CM1005" i="49"/>
  <c r="CL1005" i="49"/>
  <c r="AB1005" i="49"/>
  <c r="CU1004" i="49"/>
  <c r="CT1004" i="49"/>
  <c r="CS1004" i="49"/>
  <c r="CR1004" i="49"/>
  <c r="CQ1004" i="49"/>
  <c r="CP1004" i="49"/>
  <c r="CO1004" i="49"/>
  <c r="CN1004" i="49"/>
  <c r="CM1004" i="49"/>
  <c r="CL1004" i="49"/>
  <c r="AB1004" i="49"/>
  <c r="CU1003" i="49"/>
  <c r="CT1003" i="49"/>
  <c r="CS1003" i="49"/>
  <c r="CR1003" i="49"/>
  <c r="CQ1003" i="49"/>
  <c r="CP1003" i="49"/>
  <c r="CO1003" i="49"/>
  <c r="CN1003" i="49"/>
  <c r="CM1003" i="49"/>
  <c r="CL1003" i="49"/>
  <c r="AB1003" i="49"/>
  <c r="CU1002" i="49"/>
  <c r="CT1002" i="49"/>
  <c r="CS1002" i="49"/>
  <c r="CR1002" i="49"/>
  <c r="CQ1002" i="49"/>
  <c r="CP1002" i="49"/>
  <c r="CO1002" i="49"/>
  <c r="CN1002" i="49"/>
  <c r="CM1002" i="49"/>
  <c r="CL1002" i="49"/>
  <c r="AB1002" i="49"/>
  <c r="CU1001" i="49"/>
  <c r="CT1001" i="49"/>
  <c r="CS1001" i="49"/>
  <c r="CR1001" i="49"/>
  <c r="CQ1001" i="49"/>
  <c r="CP1001" i="49"/>
  <c r="CO1001" i="49"/>
  <c r="CN1001" i="49"/>
  <c r="CM1001" i="49"/>
  <c r="CL1001" i="49"/>
  <c r="AB1001" i="49"/>
  <c r="CU1000" i="49"/>
  <c r="CT1000" i="49"/>
  <c r="CS1000" i="49"/>
  <c r="CR1000" i="49"/>
  <c r="CQ1000" i="49"/>
  <c r="CP1000" i="49"/>
  <c r="CO1000" i="49"/>
  <c r="CN1000" i="49"/>
  <c r="CM1000" i="49"/>
  <c r="CL1000" i="49"/>
  <c r="AB1000" i="49"/>
  <c r="CU999" i="49"/>
  <c r="CT999" i="49"/>
  <c r="CS999" i="49"/>
  <c r="CR999" i="49"/>
  <c r="CQ999" i="49"/>
  <c r="CP999" i="49"/>
  <c r="CO999" i="49"/>
  <c r="CN999" i="49"/>
  <c r="CM999" i="49"/>
  <c r="CL999" i="49"/>
  <c r="AB999" i="49"/>
  <c r="CU998" i="49"/>
  <c r="CT998" i="49"/>
  <c r="CS998" i="49"/>
  <c r="CR998" i="49"/>
  <c r="CQ998" i="49"/>
  <c r="CP998" i="49"/>
  <c r="CO998" i="49"/>
  <c r="CN998" i="49"/>
  <c r="CM998" i="49"/>
  <c r="CL998" i="49"/>
  <c r="AB998" i="49"/>
  <c r="CU997" i="49"/>
  <c r="CT997" i="49"/>
  <c r="CS997" i="49"/>
  <c r="CR997" i="49"/>
  <c r="CQ997" i="49"/>
  <c r="CP997" i="49"/>
  <c r="CO997" i="49"/>
  <c r="CN997" i="49"/>
  <c r="CM997" i="49"/>
  <c r="CL997" i="49"/>
  <c r="AB997" i="49"/>
  <c r="CU996" i="49"/>
  <c r="CT996" i="49"/>
  <c r="CS996" i="49"/>
  <c r="CR996" i="49"/>
  <c r="CQ996" i="49"/>
  <c r="CP996" i="49"/>
  <c r="CO996" i="49"/>
  <c r="CN996" i="49"/>
  <c r="CM996" i="49"/>
  <c r="CL996" i="49"/>
  <c r="AB996" i="49"/>
  <c r="CU995" i="49"/>
  <c r="CT995" i="49"/>
  <c r="CS995" i="49"/>
  <c r="CR995" i="49"/>
  <c r="CQ995" i="49"/>
  <c r="CP995" i="49"/>
  <c r="CO995" i="49"/>
  <c r="CN995" i="49"/>
  <c r="CM995" i="49"/>
  <c r="CL995" i="49"/>
  <c r="AB995" i="49"/>
  <c r="CU994" i="49"/>
  <c r="CT994" i="49"/>
  <c r="CS994" i="49"/>
  <c r="CR994" i="49"/>
  <c r="CQ994" i="49"/>
  <c r="CP994" i="49"/>
  <c r="CO994" i="49"/>
  <c r="CN994" i="49"/>
  <c r="CM994" i="49"/>
  <c r="CL994" i="49"/>
  <c r="AB994" i="49"/>
  <c r="CU993" i="49"/>
  <c r="CT993" i="49"/>
  <c r="CS993" i="49"/>
  <c r="CR993" i="49"/>
  <c r="CQ993" i="49"/>
  <c r="CP993" i="49"/>
  <c r="CO993" i="49"/>
  <c r="CN993" i="49"/>
  <c r="CM993" i="49"/>
  <c r="CL993" i="49"/>
  <c r="AB993" i="49"/>
  <c r="CU992" i="49"/>
  <c r="CT992" i="49"/>
  <c r="CS992" i="49"/>
  <c r="CR992" i="49"/>
  <c r="CQ992" i="49"/>
  <c r="CP992" i="49"/>
  <c r="CO992" i="49"/>
  <c r="CN992" i="49"/>
  <c r="CM992" i="49"/>
  <c r="CL992" i="49"/>
  <c r="AB992" i="49"/>
  <c r="CU991" i="49"/>
  <c r="CT991" i="49"/>
  <c r="CS991" i="49"/>
  <c r="CR991" i="49"/>
  <c r="CQ991" i="49"/>
  <c r="CP991" i="49"/>
  <c r="CO991" i="49"/>
  <c r="CN991" i="49"/>
  <c r="CM991" i="49"/>
  <c r="CL991" i="49"/>
  <c r="AB991" i="49"/>
  <c r="CU990" i="49"/>
  <c r="CT990" i="49"/>
  <c r="CS990" i="49"/>
  <c r="CR990" i="49"/>
  <c r="CQ990" i="49"/>
  <c r="CP990" i="49"/>
  <c r="CO990" i="49"/>
  <c r="CN990" i="49"/>
  <c r="CM990" i="49"/>
  <c r="CL990" i="49"/>
  <c r="AB990" i="49"/>
  <c r="CU989" i="49"/>
  <c r="CT989" i="49"/>
  <c r="CS989" i="49"/>
  <c r="CR989" i="49"/>
  <c r="CQ989" i="49"/>
  <c r="CP989" i="49"/>
  <c r="CO989" i="49"/>
  <c r="CN989" i="49"/>
  <c r="CM989" i="49"/>
  <c r="CL989" i="49"/>
  <c r="AB989" i="49"/>
  <c r="CU988" i="49"/>
  <c r="CT988" i="49"/>
  <c r="CS988" i="49"/>
  <c r="CR988" i="49"/>
  <c r="CQ988" i="49"/>
  <c r="CP988" i="49"/>
  <c r="CO988" i="49"/>
  <c r="CN988" i="49"/>
  <c r="CM988" i="49"/>
  <c r="CL988" i="49"/>
  <c r="AB988" i="49"/>
  <c r="CU987" i="49"/>
  <c r="CT987" i="49"/>
  <c r="CS987" i="49"/>
  <c r="CR987" i="49"/>
  <c r="CQ987" i="49"/>
  <c r="CP987" i="49"/>
  <c r="CO987" i="49"/>
  <c r="CN987" i="49"/>
  <c r="CM987" i="49"/>
  <c r="CL987" i="49"/>
  <c r="AB987" i="49"/>
  <c r="CU986" i="49"/>
  <c r="CT986" i="49"/>
  <c r="CS986" i="49"/>
  <c r="CR986" i="49"/>
  <c r="CQ986" i="49"/>
  <c r="CP986" i="49"/>
  <c r="CO986" i="49"/>
  <c r="CN986" i="49"/>
  <c r="CM986" i="49"/>
  <c r="CL986" i="49"/>
  <c r="AB986" i="49"/>
  <c r="CU985" i="49"/>
  <c r="CT985" i="49"/>
  <c r="CS985" i="49"/>
  <c r="CR985" i="49"/>
  <c r="CQ985" i="49"/>
  <c r="CP985" i="49"/>
  <c r="CO985" i="49"/>
  <c r="CN985" i="49"/>
  <c r="CM985" i="49"/>
  <c r="CL985" i="49"/>
  <c r="AB985" i="49"/>
  <c r="CU984" i="49"/>
  <c r="CT984" i="49"/>
  <c r="CS984" i="49"/>
  <c r="CR984" i="49"/>
  <c r="CQ984" i="49"/>
  <c r="CP984" i="49"/>
  <c r="CO984" i="49"/>
  <c r="CN984" i="49"/>
  <c r="CM984" i="49"/>
  <c r="CL984" i="49"/>
  <c r="AB984" i="49"/>
  <c r="CU983" i="49"/>
  <c r="CT983" i="49"/>
  <c r="CS983" i="49"/>
  <c r="CR983" i="49"/>
  <c r="CQ983" i="49"/>
  <c r="CP983" i="49"/>
  <c r="CO983" i="49"/>
  <c r="CN983" i="49"/>
  <c r="CM983" i="49"/>
  <c r="CL983" i="49"/>
  <c r="AB983" i="49"/>
  <c r="CU982" i="49"/>
  <c r="CT982" i="49"/>
  <c r="CS982" i="49"/>
  <c r="CR982" i="49"/>
  <c r="CQ982" i="49"/>
  <c r="CP982" i="49"/>
  <c r="CO982" i="49"/>
  <c r="CN982" i="49"/>
  <c r="CM982" i="49"/>
  <c r="CL982" i="49"/>
  <c r="AB982" i="49"/>
  <c r="CU981" i="49"/>
  <c r="CT981" i="49"/>
  <c r="CS981" i="49"/>
  <c r="CR981" i="49"/>
  <c r="CQ981" i="49"/>
  <c r="CP981" i="49"/>
  <c r="CO981" i="49"/>
  <c r="CN981" i="49"/>
  <c r="CM981" i="49"/>
  <c r="CL981" i="49"/>
  <c r="AB981" i="49"/>
  <c r="CU980" i="49"/>
  <c r="CT980" i="49"/>
  <c r="CS980" i="49"/>
  <c r="CR980" i="49"/>
  <c r="CQ980" i="49"/>
  <c r="CP980" i="49"/>
  <c r="CO980" i="49"/>
  <c r="CN980" i="49"/>
  <c r="CM980" i="49"/>
  <c r="CL980" i="49"/>
  <c r="AB980" i="49"/>
  <c r="CU979" i="49"/>
  <c r="CT979" i="49"/>
  <c r="CS979" i="49"/>
  <c r="CR979" i="49"/>
  <c r="CQ979" i="49"/>
  <c r="CP979" i="49"/>
  <c r="CO979" i="49"/>
  <c r="CN979" i="49"/>
  <c r="CM979" i="49"/>
  <c r="CL979" i="49"/>
  <c r="AB979" i="49"/>
  <c r="CU978" i="49"/>
  <c r="CT978" i="49"/>
  <c r="CS978" i="49"/>
  <c r="CR978" i="49"/>
  <c r="CQ978" i="49"/>
  <c r="CP978" i="49"/>
  <c r="CO978" i="49"/>
  <c r="CN978" i="49"/>
  <c r="CM978" i="49"/>
  <c r="CL978" i="49"/>
  <c r="AB978" i="49"/>
  <c r="CU977" i="49"/>
  <c r="CT977" i="49"/>
  <c r="CS977" i="49"/>
  <c r="CR977" i="49"/>
  <c r="CQ977" i="49"/>
  <c r="CP977" i="49"/>
  <c r="CO977" i="49"/>
  <c r="CN977" i="49"/>
  <c r="CM977" i="49"/>
  <c r="CL977" i="49"/>
  <c r="AB977" i="49"/>
  <c r="CU976" i="49"/>
  <c r="CT976" i="49"/>
  <c r="CS976" i="49"/>
  <c r="CR976" i="49"/>
  <c r="CQ976" i="49"/>
  <c r="CP976" i="49"/>
  <c r="CO976" i="49"/>
  <c r="CN976" i="49"/>
  <c r="CM976" i="49"/>
  <c r="CL976" i="49"/>
  <c r="AB976" i="49"/>
  <c r="CU975" i="49"/>
  <c r="CT975" i="49"/>
  <c r="CS975" i="49"/>
  <c r="CR975" i="49"/>
  <c r="CQ975" i="49"/>
  <c r="CP975" i="49"/>
  <c r="CO975" i="49"/>
  <c r="CN975" i="49"/>
  <c r="CM975" i="49"/>
  <c r="CL975" i="49"/>
  <c r="AB975" i="49"/>
  <c r="CU974" i="49"/>
  <c r="CT974" i="49"/>
  <c r="CS974" i="49"/>
  <c r="CR974" i="49"/>
  <c r="CQ974" i="49"/>
  <c r="CP974" i="49"/>
  <c r="CO974" i="49"/>
  <c r="CN974" i="49"/>
  <c r="CM974" i="49"/>
  <c r="CL974" i="49"/>
  <c r="CU973" i="49"/>
  <c r="CT973" i="49"/>
  <c r="CS973" i="49"/>
  <c r="CR973" i="49"/>
  <c r="CQ973" i="49"/>
  <c r="CP973" i="49"/>
  <c r="CO973" i="49"/>
  <c r="CN973" i="49"/>
  <c r="CM973" i="49"/>
  <c r="CL973" i="49"/>
  <c r="CU972" i="49"/>
  <c r="CT972" i="49"/>
  <c r="CS972" i="49"/>
  <c r="CR972" i="49"/>
  <c r="CQ972" i="49"/>
  <c r="CP972" i="49"/>
  <c r="CO972" i="49"/>
  <c r="CN972" i="49"/>
  <c r="CM972" i="49"/>
  <c r="CL972" i="49"/>
  <c r="CU971" i="49"/>
  <c r="CT971" i="49"/>
  <c r="CS971" i="49"/>
  <c r="CR971" i="49"/>
  <c r="CQ971" i="49"/>
  <c r="CP971" i="49"/>
  <c r="CO971" i="49"/>
  <c r="CN971" i="49"/>
  <c r="CM971" i="49"/>
  <c r="CL971" i="49"/>
  <c r="AB971" i="49"/>
  <c r="CU970" i="49"/>
  <c r="CT970" i="49"/>
  <c r="CS970" i="49"/>
  <c r="CR970" i="49"/>
  <c r="CQ970" i="49"/>
  <c r="CP970" i="49"/>
  <c r="CO970" i="49"/>
  <c r="CN970" i="49"/>
  <c r="CM970" i="49"/>
  <c r="CL970" i="49"/>
  <c r="AB970" i="49"/>
  <c r="CU969" i="49"/>
  <c r="CT969" i="49"/>
  <c r="CS969" i="49"/>
  <c r="CR969" i="49"/>
  <c r="CQ969" i="49"/>
  <c r="CP969" i="49"/>
  <c r="CO969" i="49"/>
  <c r="CN969" i="49"/>
  <c r="CM969" i="49"/>
  <c r="CL969" i="49"/>
  <c r="AB969" i="49"/>
  <c r="CU968" i="49"/>
  <c r="CT968" i="49"/>
  <c r="CS968" i="49"/>
  <c r="CR968" i="49"/>
  <c r="CQ968" i="49"/>
  <c r="CP968" i="49"/>
  <c r="CO968" i="49"/>
  <c r="CN968" i="49"/>
  <c r="CM968" i="49"/>
  <c r="CL968" i="49"/>
  <c r="AB968" i="49"/>
  <c r="CU967" i="49"/>
  <c r="CT967" i="49"/>
  <c r="CS967" i="49"/>
  <c r="CR967" i="49"/>
  <c r="CQ967" i="49"/>
  <c r="CP967" i="49"/>
  <c r="CO967" i="49"/>
  <c r="CN967" i="49"/>
  <c r="CM967" i="49"/>
  <c r="CL967" i="49"/>
  <c r="AB967" i="49"/>
  <c r="CU966" i="49"/>
  <c r="CT966" i="49"/>
  <c r="CS966" i="49"/>
  <c r="CR966" i="49"/>
  <c r="CQ966" i="49"/>
  <c r="CP966" i="49"/>
  <c r="CO966" i="49"/>
  <c r="CN966" i="49"/>
  <c r="CM966" i="49"/>
  <c r="CL966" i="49"/>
  <c r="AB966" i="49"/>
  <c r="CU965" i="49"/>
  <c r="CT965" i="49"/>
  <c r="CS965" i="49"/>
  <c r="CR965" i="49"/>
  <c r="CQ965" i="49"/>
  <c r="CP965" i="49"/>
  <c r="CO965" i="49"/>
  <c r="CN965" i="49"/>
  <c r="CM965" i="49"/>
  <c r="CL965" i="49"/>
  <c r="AB965" i="49"/>
  <c r="CU964" i="49"/>
  <c r="CT964" i="49"/>
  <c r="CS964" i="49"/>
  <c r="CR964" i="49"/>
  <c r="CQ964" i="49"/>
  <c r="CP964" i="49"/>
  <c r="CO964" i="49"/>
  <c r="CN964" i="49"/>
  <c r="CM964" i="49"/>
  <c r="CL964" i="49"/>
  <c r="AB964" i="49"/>
  <c r="CU963" i="49"/>
  <c r="CT963" i="49"/>
  <c r="CS963" i="49"/>
  <c r="CR963" i="49"/>
  <c r="CQ963" i="49"/>
  <c r="CP963" i="49"/>
  <c r="CO963" i="49"/>
  <c r="CN963" i="49"/>
  <c r="CM963" i="49"/>
  <c r="CL963" i="49"/>
  <c r="AB963" i="49"/>
  <c r="CU962" i="49"/>
  <c r="CT962" i="49"/>
  <c r="CS962" i="49"/>
  <c r="CR962" i="49"/>
  <c r="CQ962" i="49"/>
  <c r="CP962" i="49"/>
  <c r="CO962" i="49"/>
  <c r="CN962" i="49"/>
  <c r="CM962" i="49"/>
  <c r="CL962" i="49"/>
  <c r="AB962" i="49"/>
  <c r="CU961" i="49"/>
  <c r="CT961" i="49"/>
  <c r="CS961" i="49"/>
  <c r="CR961" i="49"/>
  <c r="CQ961" i="49"/>
  <c r="CP961" i="49"/>
  <c r="CO961" i="49"/>
  <c r="CN961" i="49"/>
  <c r="CM961" i="49"/>
  <c r="CL961" i="49"/>
  <c r="AB961" i="49"/>
  <c r="CU960" i="49"/>
  <c r="CT960" i="49"/>
  <c r="CS960" i="49"/>
  <c r="CR960" i="49"/>
  <c r="CQ960" i="49"/>
  <c r="CP960" i="49"/>
  <c r="CO960" i="49"/>
  <c r="CN960" i="49"/>
  <c r="CM960" i="49"/>
  <c r="CL960" i="49"/>
  <c r="AB960" i="49"/>
  <c r="CU959" i="49"/>
  <c r="CT959" i="49"/>
  <c r="CS959" i="49"/>
  <c r="CR959" i="49"/>
  <c r="CQ959" i="49"/>
  <c r="CP959" i="49"/>
  <c r="CO959" i="49"/>
  <c r="CN959" i="49"/>
  <c r="CM959" i="49"/>
  <c r="CL959" i="49"/>
  <c r="AB959" i="49"/>
  <c r="CU958" i="49"/>
  <c r="CT958" i="49"/>
  <c r="CS958" i="49"/>
  <c r="CR958" i="49"/>
  <c r="CQ958" i="49"/>
  <c r="CP958" i="49"/>
  <c r="CO958" i="49"/>
  <c r="CN958" i="49"/>
  <c r="CM958" i="49"/>
  <c r="CL958" i="49"/>
  <c r="AB958" i="49"/>
  <c r="CU957" i="49"/>
  <c r="CT957" i="49"/>
  <c r="CS957" i="49"/>
  <c r="CR957" i="49"/>
  <c r="CQ957" i="49"/>
  <c r="CP957" i="49"/>
  <c r="CO957" i="49"/>
  <c r="CN957" i="49"/>
  <c r="CM957" i="49"/>
  <c r="CL957" i="49"/>
  <c r="AB957" i="49"/>
  <c r="CU956" i="49"/>
  <c r="CT956" i="49"/>
  <c r="CS956" i="49"/>
  <c r="CR956" i="49"/>
  <c r="CQ956" i="49"/>
  <c r="CP956" i="49"/>
  <c r="CO956" i="49"/>
  <c r="CN956" i="49"/>
  <c r="CM956" i="49"/>
  <c r="CL956" i="49"/>
  <c r="AB956" i="49"/>
  <c r="CU955" i="49"/>
  <c r="CT955" i="49"/>
  <c r="CS955" i="49"/>
  <c r="CR955" i="49"/>
  <c r="CQ955" i="49"/>
  <c r="CP955" i="49"/>
  <c r="CO955" i="49"/>
  <c r="CN955" i="49"/>
  <c r="CM955" i="49"/>
  <c r="CL955" i="49"/>
  <c r="AB955" i="49"/>
  <c r="CU954" i="49"/>
  <c r="CT954" i="49"/>
  <c r="CS954" i="49"/>
  <c r="CR954" i="49"/>
  <c r="CQ954" i="49"/>
  <c r="CP954" i="49"/>
  <c r="CO954" i="49"/>
  <c r="CN954" i="49"/>
  <c r="CM954" i="49"/>
  <c r="CL954" i="49"/>
  <c r="AB954" i="49"/>
  <c r="CU953" i="49"/>
  <c r="CT953" i="49"/>
  <c r="CS953" i="49"/>
  <c r="CR953" i="49"/>
  <c r="CQ953" i="49"/>
  <c r="CP953" i="49"/>
  <c r="CO953" i="49"/>
  <c r="CN953" i="49"/>
  <c r="CM953" i="49"/>
  <c r="CL953" i="49"/>
  <c r="AB953" i="49"/>
  <c r="CU952" i="49"/>
  <c r="CT952" i="49"/>
  <c r="CS952" i="49"/>
  <c r="CR952" i="49"/>
  <c r="CQ952" i="49"/>
  <c r="CP952" i="49"/>
  <c r="CO952" i="49"/>
  <c r="CN952" i="49"/>
  <c r="CM952" i="49"/>
  <c r="CL952" i="49"/>
  <c r="AB952" i="49"/>
  <c r="CU951" i="49"/>
  <c r="CT951" i="49"/>
  <c r="CS951" i="49"/>
  <c r="CR951" i="49"/>
  <c r="CQ951" i="49"/>
  <c r="CP951" i="49"/>
  <c r="CO951" i="49"/>
  <c r="CN951" i="49"/>
  <c r="CM951" i="49"/>
  <c r="CL951" i="49"/>
  <c r="AB951" i="49"/>
  <c r="CU950" i="49"/>
  <c r="CT950" i="49"/>
  <c r="CS950" i="49"/>
  <c r="CR950" i="49"/>
  <c r="CQ950" i="49"/>
  <c r="CP950" i="49"/>
  <c r="CO950" i="49"/>
  <c r="CN950" i="49"/>
  <c r="CM950" i="49"/>
  <c r="CL950" i="49"/>
  <c r="CU949" i="49"/>
  <c r="CT949" i="49"/>
  <c r="CS949" i="49"/>
  <c r="CR949" i="49"/>
  <c r="CQ949" i="49"/>
  <c r="CP949" i="49"/>
  <c r="CO949" i="49"/>
  <c r="CN949" i="49"/>
  <c r="CM949" i="49"/>
  <c r="CL949" i="49"/>
  <c r="CU948" i="49"/>
  <c r="CT948" i="49"/>
  <c r="CS948" i="49"/>
  <c r="CR948" i="49"/>
  <c r="CQ948" i="49"/>
  <c r="CP948" i="49"/>
  <c r="CO948" i="49"/>
  <c r="CN948" i="49"/>
  <c r="CM948" i="49"/>
  <c r="CL948" i="49"/>
  <c r="CU947" i="49"/>
  <c r="CT947" i="49"/>
  <c r="CS947" i="49"/>
  <c r="CR947" i="49"/>
  <c r="CQ947" i="49"/>
  <c r="CP947" i="49"/>
  <c r="CO947" i="49"/>
  <c r="CN947" i="49"/>
  <c r="CM947" i="49"/>
  <c r="CL947" i="49"/>
  <c r="AB947" i="49"/>
  <c r="CU946" i="49"/>
  <c r="CT946" i="49"/>
  <c r="CS946" i="49"/>
  <c r="CR946" i="49"/>
  <c r="CQ946" i="49"/>
  <c r="CP946" i="49"/>
  <c r="CO946" i="49"/>
  <c r="CN946" i="49"/>
  <c r="CM946" i="49"/>
  <c r="CL946" i="49"/>
  <c r="AB946" i="49"/>
  <c r="CU945" i="49"/>
  <c r="CT945" i="49"/>
  <c r="CS945" i="49"/>
  <c r="CR945" i="49"/>
  <c r="CQ945" i="49"/>
  <c r="CP945" i="49"/>
  <c r="CO945" i="49"/>
  <c r="CN945" i="49"/>
  <c r="CM945" i="49"/>
  <c r="CL945" i="49"/>
  <c r="BG945" i="49"/>
  <c r="BF945" i="49"/>
  <c r="BE945" i="49"/>
  <c r="BD945" i="49"/>
  <c r="BC945" i="49"/>
  <c r="BB945" i="49"/>
  <c r="BA945" i="49"/>
  <c r="AX945" i="49"/>
  <c r="AW945" i="49"/>
  <c r="AV945" i="49"/>
  <c r="AU945" i="49"/>
  <c r="AT945" i="49"/>
  <c r="AS945" i="49"/>
  <c r="AR945" i="49"/>
  <c r="AQ945" i="49"/>
  <c r="AP945" i="49"/>
  <c r="AO945" i="49"/>
  <c r="AN945" i="49"/>
  <c r="AM945" i="49"/>
  <c r="AL945" i="49"/>
  <c r="AK945" i="49"/>
  <c r="AJ945" i="49"/>
  <c r="AI945" i="49"/>
  <c r="AH945" i="49"/>
  <c r="AG945" i="49"/>
  <c r="AF945" i="49"/>
  <c r="AE945" i="49"/>
  <c r="AD945" i="49"/>
  <c r="AC945" i="49"/>
  <c r="AB945" i="49"/>
  <c r="CU944" i="49"/>
  <c r="CT944" i="49"/>
  <c r="CS944" i="49"/>
  <c r="CR944" i="49"/>
  <c r="CQ944" i="49"/>
  <c r="CP944" i="49"/>
  <c r="CO944" i="49"/>
  <c r="CN944" i="49"/>
  <c r="CM944" i="49"/>
  <c r="CL944" i="49"/>
  <c r="AB944" i="49"/>
  <c r="CU943" i="49"/>
  <c r="CT943" i="49"/>
  <c r="CS943" i="49"/>
  <c r="CR943" i="49"/>
  <c r="CQ943" i="49"/>
  <c r="CP943" i="49"/>
  <c r="CO943" i="49"/>
  <c r="CN943" i="49"/>
  <c r="CM943" i="49"/>
  <c r="CL943" i="49"/>
  <c r="AB943" i="49"/>
  <c r="CU942" i="49"/>
  <c r="CT942" i="49"/>
  <c r="CS942" i="49"/>
  <c r="CR942" i="49"/>
  <c r="CQ942" i="49"/>
  <c r="CP942" i="49"/>
  <c r="CO942" i="49"/>
  <c r="CN942" i="49"/>
  <c r="CM942" i="49"/>
  <c r="CL942" i="49"/>
  <c r="AB942" i="49"/>
  <c r="CU941" i="49"/>
  <c r="CT941" i="49"/>
  <c r="CS941" i="49"/>
  <c r="CR941" i="49"/>
  <c r="CQ941" i="49"/>
  <c r="CP941" i="49"/>
  <c r="CO941" i="49"/>
  <c r="CN941" i="49"/>
  <c r="CM941" i="49"/>
  <c r="CL941" i="49"/>
  <c r="AB941" i="49"/>
  <c r="CU940" i="49"/>
  <c r="CT940" i="49"/>
  <c r="CS940" i="49"/>
  <c r="CR940" i="49"/>
  <c r="CQ940" i="49"/>
  <c r="CP940" i="49"/>
  <c r="CO940" i="49"/>
  <c r="CN940" i="49"/>
  <c r="CM940" i="49"/>
  <c r="CL940" i="49"/>
  <c r="AB940" i="49"/>
  <c r="CU939" i="49"/>
  <c r="CT939" i="49"/>
  <c r="CS939" i="49"/>
  <c r="CR939" i="49"/>
  <c r="CQ939" i="49"/>
  <c r="CP939" i="49"/>
  <c r="CO939" i="49"/>
  <c r="CN939" i="49"/>
  <c r="CM939" i="49"/>
  <c r="CL939" i="49"/>
  <c r="AB939" i="49"/>
  <c r="CU938" i="49"/>
  <c r="CT938" i="49"/>
  <c r="CS938" i="49"/>
  <c r="CR938" i="49"/>
  <c r="CQ938" i="49"/>
  <c r="CP938" i="49"/>
  <c r="CO938" i="49"/>
  <c r="CN938" i="49"/>
  <c r="CM938" i="49"/>
  <c r="CL938" i="49"/>
  <c r="AB938" i="49"/>
  <c r="CU937" i="49"/>
  <c r="CT937" i="49"/>
  <c r="CS937" i="49"/>
  <c r="CR937" i="49"/>
  <c r="CQ937" i="49"/>
  <c r="CP937" i="49"/>
  <c r="CO937" i="49"/>
  <c r="CN937" i="49"/>
  <c r="CM937" i="49"/>
  <c r="CL937" i="49"/>
  <c r="AB937" i="49"/>
  <c r="CU936" i="49"/>
  <c r="CT936" i="49"/>
  <c r="CS936" i="49"/>
  <c r="CR936" i="49"/>
  <c r="CQ936" i="49"/>
  <c r="CP936" i="49"/>
  <c r="CO936" i="49"/>
  <c r="CN936" i="49"/>
  <c r="CM936" i="49"/>
  <c r="CL936" i="49"/>
  <c r="AB936" i="49"/>
  <c r="CU935" i="49"/>
  <c r="CT935" i="49"/>
  <c r="CS935" i="49"/>
  <c r="CR935" i="49"/>
  <c r="CQ935" i="49"/>
  <c r="CP935" i="49"/>
  <c r="CO935" i="49"/>
  <c r="CN935" i="49"/>
  <c r="CM935" i="49"/>
  <c r="CL935" i="49"/>
  <c r="AB935" i="49"/>
  <c r="CU934" i="49"/>
  <c r="CT934" i="49"/>
  <c r="CS934" i="49"/>
  <c r="CR934" i="49"/>
  <c r="CQ934" i="49"/>
  <c r="CP934" i="49"/>
  <c r="CO934" i="49"/>
  <c r="CN934" i="49"/>
  <c r="CM934" i="49"/>
  <c r="CL934" i="49"/>
  <c r="AB934" i="49"/>
  <c r="CU933" i="49"/>
  <c r="CT933" i="49"/>
  <c r="CS933" i="49"/>
  <c r="CR933" i="49"/>
  <c r="CQ933" i="49"/>
  <c r="CP933" i="49"/>
  <c r="CO933" i="49"/>
  <c r="CN933" i="49"/>
  <c r="CM933" i="49"/>
  <c r="CL933" i="49"/>
  <c r="AB933" i="49"/>
  <c r="CU932" i="49"/>
  <c r="CT932" i="49"/>
  <c r="CS932" i="49"/>
  <c r="CR932" i="49"/>
  <c r="CQ932" i="49"/>
  <c r="CP932" i="49"/>
  <c r="CO932" i="49"/>
  <c r="CN932" i="49"/>
  <c r="CM932" i="49"/>
  <c r="CL932" i="49"/>
  <c r="AB932" i="49"/>
  <c r="CU931" i="49"/>
  <c r="CT931" i="49"/>
  <c r="CS931" i="49"/>
  <c r="CR931" i="49"/>
  <c r="CQ931" i="49"/>
  <c r="CP931" i="49"/>
  <c r="CO931" i="49"/>
  <c r="CN931" i="49"/>
  <c r="CM931" i="49"/>
  <c r="CL931" i="49"/>
  <c r="AB931" i="49"/>
  <c r="CU930" i="49"/>
  <c r="CT930" i="49"/>
  <c r="CS930" i="49"/>
  <c r="CR930" i="49"/>
  <c r="CQ930" i="49"/>
  <c r="CP930" i="49"/>
  <c r="CO930" i="49"/>
  <c r="CN930" i="49"/>
  <c r="CM930" i="49"/>
  <c r="CL930" i="49"/>
  <c r="AB930" i="49"/>
  <c r="CU929" i="49"/>
  <c r="CT929" i="49"/>
  <c r="CS929" i="49"/>
  <c r="CR929" i="49"/>
  <c r="CQ929" i="49"/>
  <c r="CP929" i="49"/>
  <c r="CO929" i="49"/>
  <c r="CN929" i="49"/>
  <c r="CM929" i="49"/>
  <c r="CL929" i="49"/>
  <c r="AB929" i="49"/>
  <c r="CU928" i="49"/>
  <c r="CT928" i="49"/>
  <c r="CS928" i="49"/>
  <c r="CR928" i="49"/>
  <c r="CQ928" i="49"/>
  <c r="CP928" i="49"/>
  <c r="CO928" i="49"/>
  <c r="CN928" i="49"/>
  <c r="CM928" i="49"/>
  <c r="CL928" i="49"/>
  <c r="AB928" i="49"/>
  <c r="CU927" i="49"/>
  <c r="CT927" i="49"/>
  <c r="CS927" i="49"/>
  <c r="CR927" i="49"/>
  <c r="CQ927" i="49"/>
  <c r="CP927" i="49"/>
  <c r="CO927" i="49"/>
  <c r="CN927" i="49"/>
  <c r="CM927" i="49"/>
  <c r="CL927" i="49"/>
  <c r="AB927" i="49"/>
  <c r="CU926" i="49"/>
  <c r="CT926" i="49"/>
  <c r="CS926" i="49"/>
  <c r="CR926" i="49"/>
  <c r="CQ926" i="49"/>
  <c r="CP926" i="49"/>
  <c r="CO926" i="49"/>
  <c r="CN926" i="49"/>
  <c r="CM926" i="49"/>
  <c r="CL926" i="49"/>
  <c r="AB926" i="49"/>
  <c r="CU925" i="49"/>
  <c r="CT925" i="49"/>
  <c r="CS925" i="49"/>
  <c r="CR925" i="49"/>
  <c r="CQ925" i="49"/>
  <c r="CP925" i="49"/>
  <c r="CO925" i="49"/>
  <c r="CN925" i="49"/>
  <c r="CM925" i="49"/>
  <c r="CL925" i="49"/>
  <c r="AB925" i="49"/>
  <c r="CU924" i="49"/>
  <c r="CT924" i="49"/>
  <c r="CS924" i="49"/>
  <c r="CR924" i="49"/>
  <c r="CQ924" i="49"/>
  <c r="CP924" i="49"/>
  <c r="CO924" i="49"/>
  <c r="CN924" i="49"/>
  <c r="CM924" i="49"/>
  <c r="CL924" i="49"/>
  <c r="AB924" i="49"/>
  <c r="CU923" i="49"/>
  <c r="CT923" i="49"/>
  <c r="CS923" i="49"/>
  <c r="CR923" i="49"/>
  <c r="CQ923" i="49"/>
  <c r="CP923" i="49"/>
  <c r="CO923" i="49"/>
  <c r="CN923" i="49"/>
  <c r="CM923" i="49"/>
  <c r="CL923" i="49"/>
  <c r="AB923" i="49"/>
  <c r="CU922" i="49"/>
  <c r="CT922" i="49"/>
  <c r="CS922" i="49"/>
  <c r="CR922" i="49"/>
  <c r="CQ922" i="49"/>
  <c r="CP922" i="49"/>
  <c r="CO922" i="49"/>
  <c r="CN922" i="49"/>
  <c r="CM922" i="49"/>
  <c r="CL922" i="49"/>
  <c r="AB922" i="49"/>
  <c r="CU921" i="49"/>
  <c r="CT921" i="49"/>
  <c r="CS921" i="49"/>
  <c r="CR921" i="49"/>
  <c r="CQ921" i="49"/>
  <c r="CP921" i="49"/>
  <c r="CO921" i="49"/>
  <c r="CN921" i="49"/>
  <c r="CM921" i="49"/>
  <c r="CL921" i="49"/>
  <c r="AB921" i="49"/>
  <c r="CU920" i="49"/>
  <c r="CT920" i="49"/>
  <c r="CS920" i="49"/>
  <c r="CR920" i="49"/>
  <c r="CQ920" i="49"/>
  <c r="CP920" i="49"/>
  <c r="CO920" i="49"/>
  <c r="CN920" i="49"/>
  <c r="CM920" i="49"/>
  <c r="CL920" i="49"/>
  <c r="AB920" i="49"/>
  <c r="CU919" i="49"/>
  <c r="CT919" i="49"/>
  <c r="CS919" i="49"/>
  <c r="CR919" i="49"/>
  <c r="CQ919" i="49"/>
  <c r="CP919" i="49"/>
  <c r="CO919" i="49"/>
  <c r="CN919" i="49"/>
  <c r="CM919" i="49"/>
  <c r="CL919" i="49"/>
  <c r="AB919" i="49"/>
  <c r="CU918" i="49"/>
  <c r="CT918" i="49"/>
  <c r="CS918" i="49"/>
  <c r="CR918" i="49"/>
  <c r="CQ918" i="49"/>
  <c r="CP918" i="49"/>
  <c r="CO918" i="49"/>
  <c r="CN918" i="49"/>
  <c r="CM918" i="49"/>
  <c r="CL918" i="49"/>
  <c r="AB918" i="49"/>
  <c r="CU917" i="49"/>
  <c r="CT917" i="49"/>
  <c r="CS917" i="49"/>
  <c r="CR917" i="49"/>
  <c r="CQ917" i="49"/>
  <c r="CP917" i="49"/>
  <c r="CO917" i="49"/>
  <c r="CN917" i="49"/>
  <c r="CM917" i="49"/>
  <c r="CL917" i="49"/>
  <c r="AB917" i="49"/>
  <c r="CU916" i="49"/>
  <c r="CT916" i="49"/>
  <c r="CS916" i="49"/>
  <c r="CR916" i="49"/>
  <c r="CQ916" i="49"/>
  <c r="CP916" i="49"/>
  <c r="CO916" i="49"/>
  <c r="CN916" i="49"/>
  <c r="CM916" i="49"/>
  <c r="CL916" i="49"/>
  <c r="AB916" i="49"/>
  <c r="CU915" i="49"/>
  <c r="CT915" i="49"/>
  <c r="CS915" i="49"/>
  <c r="CR915" i="49"/>
  <c r="CQ915" i="49"/>
  <c r="CP915" i="49"/>
  <c r="CO915" i="49"/>
  <c r="CN915" i="49"/>
  <c r="CM915" i="49"/>
  <c r="CL915" i="49"/>
  <c r="AB915" i="49"/>
  <c r="CU914" i="49"/>
  <c r="CT914" i="49"/>
  <c r="CS914" i="49"/>
  <c r="CR914" i="49"/>
  <c r="CQ914" i="49"/>
  <c r="CP914" i="49"/>
  <c r="CO914" i="49"/>
  <c r="CN914" i="49"/>
  <c r="CM914" i="49"/>
  <c r="CL914" i="49"/>
  <c r="AB914" i="49"/>
  <c r="CU913" i="49"/>
  <c r="CT913" i="49"/>
  <c r="CS913" i="49"/>
  <c r="CR913" i="49"/>
  <c r="CQ913" i="49"/>
  <c r="CP913" i="49"/>
  <c r="CO913" i="49"/>
  <c r="CN913" i="49"/>
  <c r="CM913" i="49"/>
  <c r="CL913" i="49"/>
  <c r="AB913" i="49"/>
  <c r="CU912" i="49"/>
  <c r="CT912" i="49"/>
  <c r="CS912" i="49"/>
  <c r="CR912" i="49"/>
  <c r="CQ912" i="49"/>
  <c r="CP912" i="49"/>
  <c r="CO912" i="49"/>
  <c r="CN912" i="49"/>
  <c r="CM912" i="49"/>
  <c r="CL912" i="49"/>
  <c r="AB912" i="49"/>
  <c r="CU911" i="49"/>
  <c r="CT911" i="49"/>
  <c r="CS911" i="49"/>
  <c r="CR911" i="49"/>
  <c r="CQ911" i="49"/>
  <c r="CP911" i="49"/>
  <c r="CO911" i="49"/>
  <c r="CN911" i="49"/>
  <c r="CM911" i="49"/>
  <c r="CL911" i="49"/>
  <c r="AB911" i="49"/>
  <c r="CU910" i="49"/>
  <c r="CT910" i="49"/>
  <c r="CS910" i="49"/>
  <c r="CR910" i="49"/>
  <c r="CQ910" i="49"/>
  <c r="CP910" i="49"/>
  <c r="CO910" i="49"/>
  <c r="CN910" i="49"/>
  <c r="CM910" i="49"/>
  <c r="CL910" i="49"/>
  <c r="AB910" i="49"/>
  <c r="CU909" i="49"/>
  <c r="CT909" i="49"/>
  <c r="CS909" i="49"/>
  <c r="CR909" i="49"/>
  <c r="CQ909" i="49"/>
  <c r="CP909" i="49"/>
  <c r="CO909" i="49"/>
  <c r="CN909" i="49"/>
  <c r="CM909" i="49"/>
  <c r="CL909" i="49"/>
  <c r="AB909" i="49"/>
  <c r="CU908" i="49"/>
  <c r="CT908" i="49"/>
  <c r="CS908" i="49"/>
  <c r="CR908" i="49"/>
  <c r="CQ908" i="49"/>
  <c r="CP908" i="49"/>
  <c r="CO908" i="49"/>
  <c r="CN908" i="49"/>
  <c r="CM908" i="49"/>
  <c r="CL908" i="49"/>
  <c r="AB908" i="49"/>
  <c r="CU907" i="49"/>
  <c r="CT907" i="49"/>
  <c r="CS907" i="49"/>
  <c r="CR907" i="49"/>
  <c r="CQ907" i="49"/>
  <c r="CP907" i="49"/>
  <c r="CO907" i="49"/>
  <c r="CN907" i="49"/>
  <c r="CM907" i="49"/>
  <c r="CL907" i="49"/>
  <c r="AB907" i="49"/>
  <c r="CU906" i="49"/>
  <c r="CT906" i="49"/>
  <c r="CS906" i="49"/>
  <c r="CR906" i="49"/>
  <c r="CQ906" i="49"/>
  <c r="CP906" i="49"/>
  <c r="CO906" i="49"/>
  <c r="CN906" i="49"/>
  <c r="CM906" i="49"/>
  <c r="CL906" i="49"/>
  <c r="AB906" i="49"/>
  <c r="CU905" i="49"/>
  <c r="CT905" i="49"/>
  <c r="CS905" i="49"/>
  <c r="CR905" i="49"/>
  <c r="CQ905" i="49"/>
  <c r="CP905" i="49"/>
  <c r="CO905" i="49"/>
  <c r="CN905" i="49"/>
  <c r="CM905" i="49"/>
  <c r="CL905" i="49"/>
  <c r="AB905" i="49"/>
  <c r="CU904" i="49"/>
  <c r="CT904" i="49"/>
  <c r="CS904" i="49"/>
  <c r="CR904" i="49"/>
  <c r="CQ904" i="49"/>
  <c r="CP904" i="49"/>
  <c r="CO904" i="49"/>
  <c r="CN904" i="49"/>
  <c r="CM904" i="49"/>
  <c r="CL904" i="49"/>
  <c r="AB904" i="49"/>
  <c r="CU903" i="49"/>
  <c r="CT903" i="49"/>
  <c r="CS903" i="49"/>
  <c r="CR903" i="49"/>
  <c r="CQ903" i="49"/>
  <c r="CP903" i="49"/>
  <c r="CO903" i="49"/>
  <c r="CN903" i="49"/>
  <c r="CM903" i="49"/>
  <c r="CL903" i="49"/>
  <c r="AB903" i="49"/>
  <c r="CU902" i="49"/>
  <c r="CT902" i="49"/>
  <c r="CS902" i="49"/>
  <c r="CR902" i="49"/>
  <c r="CQ902" i="49"/>
  <c r="CP902" i="49"/>
  <c r="CO902" i="49"/>
  <c r="CN902" i="49"/>
  <c r="CM902" i="49"/>
  <c r="CL902" i="49"/>
  <c r="AB902" i="49"/>
  <c r="CU901" i="49"/>
  <c r="CT901" i="49"/>
  <c r="CS901" i="49"/>
  <c r="CR901" i="49"/>
  <c r="CQ901" i="49"/>
  <c r="CP901" i="49"/>
  <c r="CO901" i="49"/>
  <c r="CN901" i="49"/>
  <c r="CM901" i="49"/>
  <c r="CL901" i="49"/>
  <c r="AB901" i="49"/>
  <c r="CU900" i="49"/>
  <c r="CT900" i="49"/>
  <c r="CS900" i="49"/>
  <c r="CR900" i="49"/>
  <c r="CQ900" i="49"/>
  <c r="CP900" i="49"/>
  <c r="CO900" i="49"/>
  <c r="CN900" i="49"/>
  <c r="CM900" i="49"/>
  <c r="CL900" i="49"/>
  <c r="AB900" i="49"/>
  <c r="CU899" i="49"/>
  <c r="CT899" i="49"/>
  <c r="CS899" i="49"/>
  <c r="CR899" i="49"/>
  <c r="CQ899" i="49"/>
  <c r="CP899" i="49"/>
  <c r="CO899" i="49"/>
  <c r="CN899" i="49"/>
  <c r="CM899" i="49"/>
  <c r="CL899" i="49"/>
  <c r="AB899" i="49"/>
  <c r="CU898" i="49"/>
  <c r="CT898" i="49"/>
  <c r="CS898" i="49"/>
  <c r="CR898" i="49"/>
  <c r="CQ898" i="49"/>
  <c r="CP898" i="49"/>
  <c r="CO898" i="49"/>
  <c r="CN898" i="49"/>
  <c r="CM898" i="49"/>
  <c r="CL898" i="49"/>
  <c r="AB898" i="49"/>
  <c r="CU897" i="49"/>
  <c r="CT897" i="49"/>
  <c r="CS897" i="49"/>
  <c r="CR897" i="49"/>
  <c r="CQ897" i="49"/>
  <c r="CP897" i="49"/>
  <c r="CO897" i="49"/>
  <c r="CN897" i="49"/>
  <c r="CM897" i="49"/>
  <c r="CL897" i="49"/>
  <c r="AB897" i="49"/>
  <c r="CU896" i="49"/>
  <c r="CT896" i="49"/>
  <c r="CS896" i="49"/>
  <c r="CR896" i="49"/>
  <c r="CQ896" i="49"/>
  <c r="CP896" i="49"/>
  <c r="CO896" i="49"/>
  <c r="CN896" i="49"/>
  <c r="CM896" i="49"/>
  <c r="CL896" i="49"/>
  <c r="AB896" i="49"/>
  <c r="CU895" i="49"/>
  <c r="CT895" i="49"/>
  <c r="CS895" i="49"/>
  <c r="CR895" i="49"/>
  <c r="CQ895" i="49"/>
  <c r="CP895" i="49"/>
  <c r="CO895" i="49"/>
  <c r="CN895" i="49"/>
  <c r="CM895" i="49"/>
  <c r="CL895" i="49"/>
  <c r="AB895" i="49"/>
  <c r="CU894" i="49"/>
  <c r="CT894" i="49"/>
  <c r="CS894" i="49"/>
  <c r="CR894" i="49"/>
  <c r="CQ894" i="49"/>
  <c r="CP894" i="49"/>
  <c r="CO894" i="49"/>
  <c r="CN894" i="49"/>
  <c r="CM894" i="49"/>
  <c r="CL894" i="49"/>
  <c r="AB894" i="49"/>
  <c r="CU893" i="49"/>
  <c r="CT893" i="49"/>
  <c r="CS893" i="49"/>
  <c r="CR893" i="49"/>
  <c r="CQ893" i="49"/>
  <c r="CP893" i="49"/>
  <c r="CO893" i="49"/>
  <c r="CN893" i="49"/>
  <c r="CM893" i="49"/>
  <c r="CL893" i="49"/>
  <c r="AB893" i="49"/>
  <c r="CU892" i="49"/>
  <c r="CT892" i="49"/>
  <c r="CS892" i="49"/>
  <c r="CR892" i="49"/>
  <c r="CQ892" i="49"/>
  <c r="CP892" i="49"/>
  <c r="CO892" i="49"/>
  <c r="CN892" i="49"/>
  <c r="CM892" i="49"/>
  <c r="CL892" i="49"/>
  <c r="AB892" i="49"/>
  <c r="CU891" i="49"/>
  <c r="CT891" i="49"/>
  <c r="CS891" i="49"/>
  <c r="CR891" i="49"/>
  <c r="CQ891" i="49"/>
  <c r="CP891" i="49"/>
  <c r="CO891" i="49"/>
  <c r="CN891" i="49"/>
  <c r="CM891" i="49"/>
  <c r="CL891" i="49"/>
  <c r="AB891" i="49"/>
  <c r="CU890" i="49"/>
  <c r="CT890" i="49"/>
  <c r="CS890" i="49"/>
  <c r="CR890" i="49"/>
  <c r="CQ890" i="49"/>
  <c r="CP890" i="49"/>
  <c r="CO890" i="49"/>
  <c r="CN890" i="49"/>
  <c r="CM890" i="49"/>
  <c r="CL890" i="49"/>
  <c r="AB890" i="49"/>
  <c r="CU889" i="49"/>
  <c r="CT889" i="49"/>
  <c r="CS889" i="49"/>
  <c r="CR889" i="49"/>
  <c r="CQ889" i="49"/>
  <c r="CP889" i="49"/>
  <c r="CO889" i="49"/>
  <c r="CN889" i="49"/>
  <c r="CM889" i="49"/>
  <c r="CL889" i="49"/>
  <c r="AB889" i="49"/>
  <c r="AB888" i="49"/>
  <c r="CU887" i="49"/>
  <c r="CT887" i="49"/>
  <c r="CS887" i="49"/>
  <c r="CR887" i="49"/>
  <c r="CQ887" i="49"/>
  <c r="CP887" i="49"/>
  <c r="CO887" i="49"/>
  <c r="CN887" i="49"/>
  <c r="CM887" i="49"/>
  <c r="CL887" i="49"/>
  <c r="AB887" i="49"/>
  <c r="CU886" i="49"/>
  <c r="CT886" i="49"/>
  <c r="CS886" i="49"/>
  <c r="CR886" i="49"/>
  <c r="CQ886" i="49"/>
  <c r="CP886" i="49"/>
  <c r="CO886" i="49"/>
  <c r="CN886" i="49"/>
  <c r="CM886" i="49"/>
  <c r="CL886" i="49"/>
  <c r="AB886" i="49"/>
  <c r="CU885" i="49"/>
  <c r="CT885" i="49"/>
  <c r="CS885" i="49"/>
  <c r="CR885" i="49"/>
  <c r="CQ885" i="49"/>
  <c r="CP885" i="49"/>
  <c r="CO885" i="49"/>
  <c r="CN885" i="49"/>
  <c r="CM885" i="49"/>
  <c r="CL885" i="49"/>
  <c r="AB885" i="49"/>
  <c r="CU884" i="49"/>
  <c r="CT884" i="49"/>
  <c r="CS884" i="49"/>
  <c r="CR884" i="49"/>
  <c r="CQ884" i="49"/>
  <c r="CP884" i="49"/>
  <c r="CO884" i="49"/>
  <c r="CN884" i="49"/>
  <c r="CM884" i="49"/>
  <c r="CL884" i="49"/>
  <c r="AB884" i="49"/>
  <c r="CU883" i="49"/>
  <c r="CT883" i="49"/>
  <c r="CS883" i="49"/>
  <c r="CR883" i="49"/>
  <c r="CQ883" i="49"/>
  <c r="CP883" i="49"/>
  <c r="CO883" i="49"/>
  <c r="CN883" i="49"/>
  <c r="CM883" i="49"/>
  <c r="CL883" i="49"/>
  <c r="AB883" i="49"/>
  <c r="CU882" i="49"/>
  <c r="CT882" i="49"/>
  <c r="CS882" i="49"/>
  <c r="CR882" i="49"/>
  <c r="CQ882" i="49"/>
  <c r="CP882" i="49"/>
  <c r="CO882" i="49"/>
  <c r="CN882" i="49"/>
  <c r="CM882" i="49"/>
  <c r="CL882" i="49"/>
  <c r="AB882" i="49"/>
  <c r="CU881" i="49"/>
  <c r="CT881" i="49"/>
  <c r="CS881" i="49"/>
  <c r="CR881" i="49"/>
  <c r="CQ881" i="49"/>
  <c r="CP881" i="49"/>
  <c r="CO881" i="49"/>
  <c r="CN881" i="49"/>
  <c r="CM881" i="49"/>
  <c r="CL881" i="49"/>
  <c r="AB881" i="49"/>
  <c r="CU880" i="49"/>
  <c r="CT880" i="49"/>
  <c r="CS880" i="49"/>
  <c r="CR880" i="49"/>
  <c r="CQ880" i="49"/>
  <c r="CP880" i="49"/>
  <c r="CO880" i="49"/>
  <c r="CN880" i="49"/>
  <c r="CM880" i="49"/>
  <c r="CL880" i="49"/>
  <c r="AB880" i="49"/>
  <c r="CU879" i="49"/>
  <c r="CT879" i="49"/>
  <c r="CS879" i="49"/>
  <c r="CR879" i="49"/>
  <c r="CQ879" i="49"/>
  <c r="CP879" i="49"/>
  <c r="CO879" i="49"/>
  <c r="CN879" i="49"/>
  <c r="CM879" i="49"/>
  <c r="CL879" i="49"/>
  <c r="AB879" i="49"/>
  <c r="CU878" i="49"/>
  <c r="CT878" i="49"/>
  <c r="CS878" i="49"/>
  <c r="CR878" i="49"/>
  <c r="CQ878" i="49"/>
  <c r="CP878" i="49"/>
  <c r="CO878" i="49"/>
  <c r="CN878" i="49"/>
  <c r="CM878" i="49"/>
  <c r="CL878" i="49"/>
  <c r="AB878" i="49"/>
  <c r="CU877" i="49"/>
  <c r="CT877" i="49"/>
  <c r="CS877" i="49"/>
  <c r="CR877" i="49"/>
  <c r="CQ877" i="49"/>
  <c r="CP877" i="49"/>
  <c r="CO877" i="49"/>
  <c r="CN877" i="49"/>
  <c r="CM877" i="49"/>
  <c r="CL877" i="49"/>
  <c r="AB877" i="49"/>
  <c r="CU875" i="49"/>
  <c r="CT875" i="49"/>
  <c r="CS875" i="49"/>
  <c r="CR875" i="49"/>
  <c r="CQ875" i="49"/>
  <c r="CP875" i="49"/>
  <c r="CO875" i="49"/>
  <c r="CN875" i="49"/>
  <c r="CM875" i="49"/>
  <c r="CL875" i="49"/>
  <c r="AB875" i="49"/>
  <c r="CU874" i="49"/>
  <c r="CT874" i="49"/>
  <c r="CS874" i="49"/>
  <c r="CR874" i="49"/>
  <c r="CQ874" i="49"/>
  <c r="CP874" i="49"/>
  <c r="CO874" i="49"/>
  <c r="CN874" i="49"/>
  <c r="CM874" i="49"/>
  <c r="CL874" i="49"/>
  <c r="AB874" i="49"/>
  <c r="CU873" i="49"/>
  <c r="CT873" i="49"/>
  <c r="CS873" i="49"/>
  <c r="CR873" i="49"/>
  <c r="CQ873" i="49"/>
  <c r="CP873" i="49"/>
  <c r="CO873" i="49"/>
  <c r="CN873" i="49"/>
  <c r="CM873" i="49"/>
  <c r="CL873" i="49"/>
  <c r="AB873" i="49"/>
  <c r="CU870" i="49"/>
  <c r="CT870" i="49"/>
  <c r="CS870" i="49"/>
  <c r="CR870" i="49"/>
  <c r="CQ870" i="49"/>
  <c r="CP870" i="49"/>
  <c r="CO870" i="49"/>
  <c r="CN870" i="49"/>
  <c r="CM870" i="49"/>
  <c r="CL870" i="49"/>
  <c r="AB870" i="49"/>
  <c r="CU869" i="49"/>
  <c r="CT869" i="49"/>
  <c r="CS869" i="49"/>
  <c r="CR869" i="49"/>
  <c r="CQ869" i="49"/>
  <c r="CP869" i="49"/>
  <c r="CO869" i="49"/>
  <c r="CN869" i="49"/>
  <c r="CM869" i="49"/>
  <c r="CL869" i="49"/>
  <c r="AB869" i="49"/>
  <c r="CU868" i="49"/>
  <c r="CT868" i="49"/>
  <c r="CS868" i="49"/>
  <c r="CR868" i="49"/>
  <c r="CQ868" i="49"/>
  <c r="CP868" i="49"/>
  <c r="CO868" i="49"/>
  <c r="CN868" i="49"/>
  <c r="CM868" i="49"/>
  <c r="CL868" i="49"/>
  <c r="AB868" i="49"/>
  <c r="CU867" i="49"/>
  <c r="CT867" i="49"/>
  <c r="CS867" i="49"/>
  <c r="CR867" i="49"/>
  <c r="CQ867" i="49"/>
  <c r="CP867" i="49"/>
  <c r="CO867" i="49"/>
  <c r="CN867" i="49"/>
  <c r="CM867" i="49"/>
  <c r="CL867" i="49"/>
  <c r="AB867" i="49"/>
  <c r="CU866" i="49"/>
  <c r="CT866" i="49"/>
  <c r="CR866" i="49"/>
  <c r="CQ866" i="49"/>
  <c r="CP866" i="49"/>
  <c r="CO866" i="49"/>
  <c r="CN866" i="49"/>
  <c r="CM866" i="49"/>
  <c r="CL866" i="49"/>
  <c r="AB866" i="49"/>
  <c r="CU865" i="49"/>
  <c r="CT865" i="49"/>
  <c r="CS865" i="49"/>
  <c r="CR865" i="49"/>
  <c r="CQ865" i="49"/>
  <c r="CP865" i="49"/>
  <c r="CO865" i="49"/>
  <c r="CN865" i="49"/>
  <c r="CM865" i="49"/>
  <c r="CL865" i="49"/>
  <c r="AB865" i="49"/>
  <c r="CU864" i="49"/>
  <c r="CT864" i="49"/>
  <c r="CS864" i="49"/>
  <c r="CR864" i="49"/>
  <c r="CQ864" i="49"/>
  <c r="CP864" i="49"/>
  <c r="CO864" i="49"/>
  <c r="CN864" i="49"/>
  <c r="CM864" i="49"/>
  <c r="CL864" i="49"/>
  <c r="AB864" i="49"/>
  <c r="CU863" i="49"/>
  <c r="CT863" i="49"/>
  <c r="CS863" i="49"/>
  <c r="CR863" i="49"/>
  <c r="CQ863" i="49"/>
  <c r="CP863" i="49"/>
  <c r="CO863" i="49"/>
  <c r="CN863" i="49"/>
  <c r="CM863" i="49"/>
  <c r="CL863" i="49"/>
  <c r="CU862" i="49"/>
  <c r="CT862" i="49"/>
  <c r="CS862" i="49"/>
  <c r="CR862" i="49"/>
  <c r="CQ862" i="49"/>
  <c r="CP862" i="49"/>
  <c r="CO862" i="49"/>
  <c r="CN862" i="49"/>
  <c r="CM862" i="49"/>
  <c r="CL862" i="49"/>
  <c r="CU861" i="49"/>
  <c r="CT861" i="49"/>
  <c r="CS861" i="49"/>
  <c r="CR861" i="49"/>
  <c r="CQ861" i="49"/>
  <c r="CP861" i="49"/>
  <c r="CO861" i="49"/>
  <c r="CN861" i="49"/>
  <c r="CM861" i="49"/>
  <c r="CL861" i="49"/>
  <c r="CU860" i="49"/>
  <c r="CT860" i="49"/>
  <c r="CS860" i="49"/>
  <c r="CR860" i="49"/>
  <c r="CQ860" i="49"/>
  <c r="CP860" i="49"/>
  <c r="CO860" i="49"/>
  <c r="CN860" i="49"/>
  <c r="CM860" i="49"/>
  <c r="CL860" i="49"/>
  <c r="CU859" i="49"/>
  <c r="CT859" i="49"/>
  <c r="CS859" i="49"/>
  <c r="CR859" i="49"/>
  <c r="CQ859" i="49"/>
  <c r="CP859" i="49"/>
  <c r="CO859" i="49"/>
  <c r="CN859" i="49"/>
  <c r="CM859" i="49"/>
  <c r="CL859" i="49"/>
  <c r="CU858" i="49"/>
  <c r="CT858" i="49"/>
  <c r="CS858" i="49"/>
  <c r="CR858" i="49"/>
  <c r="CQ858" i="49"/>
  <c r="CP858" i="49"/>
  <c r="CO858" i="49"/>
  <c r="CN858" i="49"/>
  <c r="CM858" i="49"/>
  <c r="CL858" i="49"/>
  <c r="CU857" i="49"/>
  <c r="CT857" i="49"/>
  <c r="CS857" i="49"/>
  <c r="CR857" i="49"/>
  <c r="CQ857" i="49"/>
  <c r="CP857" i="49"/>
  <c r="CO857" i="49"/>
  <c r="CN857" i="49"/>
  <c r="CM857" i="49"/>
  <c r="CL857" i="49"/>
  <c r="CU856" i="49"/>
  <c r="CT856" i="49"/>
  <c r="CS856" i="49"/>
  <c r="CR856" i="49"/>
  <c r="CQ856" i="49"/>
  <c r="CP856" i="49"/>
  <c r="CO856" i="49"/>
  <c r="CN856" i="49"/>
  <c r="CM856" i="49"/>
  <c r="CL856" i="49"/>
  <c r="CU855" i="49"/>
  <c r="CT855" i="49"/>
  <c r="CS855" i="49"/>
  <c r="CR855" i="49"/>
  <c r="CQ855" i="49"/>
  <c r="CP855" i="49"/>
  <c r="CO855" i="49"/>
  <c r="CN855" i="49"/>
  <c r="CM855" i="49"/>
  <c r="CL855" i="49"/>
  <c r="CU854" i="49"/>
  <c r="CT854" i="49"/>
  <c r="CS854" i="49"/>
  <c r="CR854" i="49"/>
  <c r="CQ854" i="49"/>
  <c r="CP854" i="49"/>
  <c r="CO854" i="49"/>
  <c r="CN854" i="49"/>
  <c r="CM854" i="49"/>
  <c r="CL854" i="49"/>
  <c r="CU853" i="49"/>
  <c r="CT853" i="49"/>
  <c r="CS853" i="49"/>
  <c r="CR853" i="49"/>
  <c r="CQ853" i="49"/>
  <c r="CP853" i="49"/>
  <c r="CO853" i="49"/>
  <c r="CN853" i="49"/>
  <c r="CM853" i="49"/>
  <c r="CL853" i="49"/>
  <c r="AB853" i="49"/>
  <c r="CU851" i="49"/>
  <c r="CT851" i="49"/>
  <c r="CS851" i="49"/>
  <c r="CR851" i="49"/>
  <c r="CQ851" i="49"/>
  <c r="CP851" i="49"/>
  <c r="CO851" i="49"/>
  <c r="CN851" i="49"/>
  <c r="CM851" i="49"/>
  <c r="CL851" i="49"/>
  <c r="AB851" i="49"/>
  <c r="CU850" i="49"/>
  <c r="CT850" i="49"/>
  <c r="CS850" i="49"/>
  <c r="CR850" i="49"/>
  <c r="CQ850" i="49"/>
  <c r="CP850" i="49"/>
  <c r="CO850" i="49"/>
  <c r="CN850" i="49"/>
  <c r="CM850" i="49"/>
  <c r="CL850" i="49"/>
  <c r="AB850" i="49"/>
  <c r="CU849" i="49"/>
  <c r="CT849" i="49"/>
  <c r="CS849" i="49"/>
  <c r="CR849" i="49"/>
  <c r="CQ849" i="49"/>
  <c r="CP849" i="49"/>
  <c r="CO849" i="49"/>
  <c r="CN849" i="49"/>
  <c r="CM849" i="49"/>
  <c r="CL849" i="49"/>
  <c r="AB849" i="49"/>
  <c r="CU848" i="49"/>
  <c r="CT848" i="49"/>
  <c r="CS848" i="49"/>
  <c r="CR848" i="49"/>
  <c r="CQ848" i="49"/>
  <c r="CP848" i="49"/>
  <c r="CO848" i="49"/>
  <c r="CN848" i="49"/>
  <c r="CM848" i="49"/>
  <c r="CL848" i="49"/>
  <c r="AB848" i="49"/>
  <c r="CU847" i="49"/>
  <c r="CT847" i="49"/>
  <c r="CS847" i="49"/>
  <c r="CR847" i="49"/>
  <c r="CQ847" i="49"/>
  <c r="CP847" i="49"/>
  <c r="CO847" i="49"/>
  <c r="CN847" i="49"/>
  <c r="CM847" i="49"/>
  <c r="CL847" i="49"/>
  <c r="AB847" i="49"/>
  <c r="CU846" i="49"/>
  <c r="CT846" i="49"/>
  <c r="CS846" i="49"/>
  <c r="CR846" i="49"/>
  <c r="CQ846" i="49"/>
  <c r="CP846" i="49"/>
  <c r="CO846" i="49"/>
  <c r="CN846" i="49"/>
  <c r="CM846" i="49"/>
  <c r="CL846" i="49"/>
  <c r="AB846" i="49"/>
  <c r="CU845" i="49"/>
  <c r="CT845" i="49"/>
  <c r="CS845" i="49"/>
  <c r="CR845" i="49"/>
  <c r="CQ845" i="49"/>
  <c r="CP845" i="49"/>
  <c r="CO845" i="49"/>
  <c r="CN845" i="49"/>
  <c r="CM845" i="49"/>
  <c r="CL845" i="49"/>
  <c r="AB845" i="49"/>
  <c r="CU844" i="49"/>
  <c r="CT844" i="49"/>
  <c r="CS844" i="49"/>
  <c r="CR844" i="49"/>
  <c r="CQ844" i="49"/>
  <c r="CP844" i="49"/>
  <c r="CO844" i="49"/>
  <c r="CN844" i="49"/>
  <c r="CM844" i="49"/>
  <c r="CL844" i="49"/>
  <c r="AB844" i="49"/>
  <c r="CU843" i="49"/>
  <c r="CT843" i="49"/>
  <c r="CS843" i="49"/>
  <c r="CR843" i="49"/>
  <c r="CQ843" i="49"/>
  <c r="CP843" i="49"/>
  <c r="CO843" i="49"/>
  <c r="CN843" i="49"/>
  <c r="CM843" i="49"/>
  <c r="CL843" i="49"/>
  <c r="AB843" i="49"/>
  <c r="CU842" i="49"/>
  <c r="CT842" i="49"/>
  <c r="CS842" i="49"/>
  <c r="CR842" i="49"/>
  <c r="CQ842" i="49"/>
  <c r="CP842" i="49"/>
  <c r="CO842" i="49"/>
  <c r="CN842" i="49"/>
  <c r="CM842" i="49"/>
  <c r="CL842" i="49"/>
  <c r="AB842" i="49"/>
  <c r="CU841" i="49"/>
  <c r="CT841" i="49"/>
  <c r="CS841" i="49"/>
  <c r="CR841" i="49"/>
  <c r="CQ841" i="49"/>
  <c r="CP841" i="49"/>
  <c r="CO841" i="49"/>
  <c r="CN841" i="49"/>
  <c r="CM841" i="49"/>
  <c r="CL841" i="49"/>
  <c r="CU840" i="49"/>
  <c r="CT840" i="49"/>
  <c r="CS840" i="49"/>
  <c r="CR840" i="49"/>
  <c r="CQ840" i="49"/>
  <c r="CP840" i="49"/>
  <c r="CO840" i="49"/>
  <c r="CN840" i="49"/>
  <c r="CM840" i="49"/>
  <c r="CL840" i="49"/>
  <c r="AB840" i="49"/>
  <c r="CU839" i="49"/>
  <c r="CT839" i="49"/>
  <c r="CS839" i="49"/>
  <c r="CR839" i="49"/>
  <c r="CQ839" i="49"/>
  <c r="CP839" i="49"/>
  <c r="CO839" i="49"/>
  <c r="CN839" i="49"/>
  <c r="CM839" i="49"/>
  <c r="CL839" i="49"/>
  <c r="AB839" i="49"/>
  <c r="CU838" i="49"/>
  <c r="CT838" i="49"/>
  <c r="CS838" i="49"/>
  <c r="CR838" i="49"/>
  <c r="CQ838" i="49"/>
  <c r="CP838" i="49"/>
  <c r="CO838" i="49"/>
  <c r="CN838" i="49"/>
  <c r="CM838" i="49"/>
  <c r="CL838" i="49"/>
  <c r="AB838" i="49"/>
  <c r="CU836" i="49"/>
  <c r="CT836" i="49"/>
  <c r="CS836" i="49"/>
  <c r="CR836" i="49"/>
  <c r="CQ836" i="49"/>
  <c r="CP836" i="49"/>
  <c r="CO836" i="49"/>
  <c r="CN836" i="49"/>
  <c r="CM836" i="49"/>
  <c r="CL836" i="49"/>
  <c r="AB836" i="49"/>
  <c r="CU835" i="49"/>
  <c r="CT835" i="49"/>
  <c r="CS835" i="49"/>
  <c r="CR835" i="49"/>
  <c r="CQ835" i="49"/>
  <c r="CP835" i="49"/>
  <c r="CO835" i="49"/>
  <c r="CN835" i="49"/>
  <c r="CM835" i="49"/>
  <c r="CL835" i="49"/>
  <c r="AB835" i="49"/>
  <c r="CU834" i="49"/>
  <c r="CT834" i="49"/>
  <c r="CS834" i="49"/>
  <c r="CR834" i="49"/>
  <c r="CQ834" i="49"/>
  <c r="CP834" i="49"/>
  <c r="CO834" i="49"/>
  <c r="CN834" i="49"/>
  <c r="CM834" i="49"/>
  <c r="CL834" i="49"/>
  <c r="AB834" i="49"/>
  <c r="CU833" i="49"/>
  <c r="CT833" i="49"/>
  <c r="CS833" i="49"/>
  <c r="CR833" i="49"/>
  <c r="CQ833" i="49"/>
  <c r="CP833" i="49"/>
  <c r="CO833" i="49"/>
  <c r="CN833" i="49"/>
  <c r="CM833" i="49"/>
  <c r="CL833" i="49"/>
  <c r="AB833" i="49"/>
  <c r="CU832" i="49"/>
  <c r="CT832" i="49"/>
  <c r="CS832" i="49"/>
  <c r="CR832" i="49"/>
  <c r="CQ832" i="49"/>
  <c r="CP832" i="49"/>
  <c r="CO832" i="49"/>
  <c r="CN832" i="49"/>
  <c r="CM832" i="49"/>
  <c r="CL832" i="49"/>
  <c r="AB832" i="49"/>
  <c r="CU831" i="49"/>
  <c r="CT831" i="49"/>
  <c r="CS831" i="49"/>
  <c r="CR831" i="49"/>
  <c r="CQ831" i="49"/>
  <c r="CP831" i="49"/>
  <c r="CO831" i="49"/>
  <c r="CN831" i="49"/>
  <c r="CM831" i="49"/>
  <c r="CL831" i="49"/>
  <c r="AB831" i="49"/>
  <c r="CU830" i="49"/>
  <c r="CT830" i="49"/>
  <c r="CS830" i="49"/>
  <c r="CR830" i="49"/>
  <c r="CQ830" i="49"/>
  <c r="CP830" i="49"/>
  <c r="CO830" i="49"/>
  <c r="CN830" i="49"/>
  <c r="CM830" i="49"/>
  <c r="CL830" i="49"/>
  <c r="AB830" i="49"/>
  <c r="CU829" i="49"/>
  <c r="CT829" i="49"/>
  <c r="CS829" i="49"/>
  <c r="CR829" i="49"/>
  <c r="CQ829" i="49"/>
  <c r="CP829" i="49"/>
  <c r="CO829" i="49"/>
  <c r="CN829" i="49"/>
  <c r="CM829" i="49"/>
  <c r="CL829" i="49"/>
  <c r="AB829" i="49"/>
  <c r="CU828" i="49"/>
  <c r="CT828" i="49"/>
  <c r="CS828" i="49"/>
  <c r="CR828" i="49"/>
  <c r="CQ828" i="49"/>
  <c r="CP828" i="49"/>
  <c r="CO828" i="49"/>
  <c r="CN828" i="49"/>
  <c r="CM828" i="49"/>
  <c r="CL828" i="49"/>
  <c r="AB828" i="49"/>
  <c r="CU827" i="49"/>
  <c r="CT827" i="49"/>
  <c r="CS827" i="49"/>
  <c r="CR827" i="49"/>
  <c r="CQ827" i="49"/>
  <c r="CP827" i="49"/>
  <c r="CO827" i="49"/>
  <c r="CN827" i="49"/>
  <c r="CM827" i="49"/>
  <c r="CL827" i="49"/>
  <c r="AB827" i="49"/>
  <c r="CU826" i="49"/>
  <c r="CT826" i="49"/>
  <c r="CS826" i="49"/>
  <c r="CR826" i="49"/>
  <c r="CQ826" i="49"/>
  <c r="CP826" i="49"/>
  <c r="CO826" i="49"/>
  <c r="CN826" i="49"/>
  <c r="CM826" i="49"/>
  <c r="CL826" i="49"/>
  <c r="AB826" i="49"/>
  <c r="CU825" i="49"/>
  <c r="CT825" i="49"/>
  <c r="CS825" i="49"/>
  <c r="CR825" i="49"/>
  <c r="CQ825" i="49"/>
  <c r="CP825" i="49"/>
  <c r="CO825" i="49"/>
  <c r="CN825" i="49"/>
  <c r="CM825" i="49"/>
  <c r="CL825" i="49"/>
  <c r="AB825" i="49"/>
  <c r="CU824" i="49"/>
  <c r="CT824" i="49"/>
  <c r="CS824" i="49"/>
  <c r="CR824" i="49"/>
  <c r="CQ824" i="49"/>
  <c r="CP824" i="49"/>
  <c r="CO824" i="49"/>
  <c r="CN824" i="49"/>
  <c r="CM824" i="49"/>
  <c r="CL824" i="49"/>
  <c r="AB824" i="49"/>
  <c r="CU823" i="49"/>
  <c r="CT823" i="49"/>
  <c r="CS823" i="49"/>
  <c r="CR823" i="49"/>
  <c r="CQ823" i="49"/>
  <c r="CP823" i="49"/>
  <c r="CO823" i="49"/>
  <c r="CN823" i="49"/>
  <c r="CM823" i="49"/>
  <c r="CL823" i="49"/>
  <c r="AB823" i="49"/>
  <c r="CU822" i="49"/>
  <c r="CT822" i="49"/>
  <c r="CS822" i="49"/>
  <c r="CR822" i="49"/>
  <c r="CQ822" i="49"/>
  <c r="CP822" i="49"/>
  <c r="CO822" i="49"/>
  <c r="CN822" i="49"/>
  <c r="CM822" i="49"/>
  <c r="CL822" i="49"/>
  <c r="AB822" i="49"/>
  <c r="CU821" i="49"/>
  <c r="CT821" i="49"/>
  <c r="CS821" i="49"/>
  <c r="CR821" i="49"/>
  <c r="CQ821" i="49"/>
  <c r="CP821" i="49"/>
  <c r="CO821" i="49"/>
  <c r="CN821" i="49"/>
  <c r="CM821" i="49"/>
  <c r="CL821" i="49"/>
  <c r="AB821" i="49"/>
  <c r="CU820" i="49"/>
  <c r="CT820" i="49"/>
  <c r="CS820" i="49"/>
  <c r="CR820" i="49"/>
  <c r="CQ820" i="49"/>
  <c r="CP820" i="49"/>
  <c r="CO820" i="49"/>
  <c r="CN820" i="49"/>
  <c r="CM820" i="49"/>
  <c r="CL820" i="49"/>
  <c r="AB820" i="49"/>
  <c r="CU819" i="49"/>
  <c r="CT819" i="49"/>
  <c r="CS819" i="49"/>
  <c r="CR819" i="49"/>
  <c r="CQ819" i="49"/>
  <c r="CP819" i="49"/>
  <c r="CO819" i="49"/>
  <c r="CN819" i="49"/>
  <c r="CM819" i="49"/>
  <c r="CL819" i="49"/>
  <c r="AB819" i="49"/>
  <c r="CU818" i="49"/>
  <c r="CT818" i="49"/>
  <c r="CS818" i="49"/>
  <c r="CR818" i="49"/>
  <c r="CQ818" i="49"/>
  <c r="CP818" i="49"/>
  <c r="CO818" i="49"/>
  <c r="CN818" i="49"/>
  <c r="CM818" i="49"/>
  <c r="CL818" i="49"/>
  <c r="AB818" i="49"/>
  <c r="CU817" i="49"/>
  <c r="CT817" i="49"/>
  <c r="CS817" i="49"/>
  <c r="CR817" i="49"/>
  <c r="CQ817" i="49"/>
  <c r="CP817" i="49"/>
  <c r="CO817" i="49"/>
  <c r="CN817" i="49"/>
  <c r="CM817" i="49"/>
  <c r="CL817" i="49"/>
  <c r="AB817" i="49"/>
  <c r="CU816" i="49"/>
  <c r="CT816" i="49"/>
  <c r="CS816" i="49"/>
  <c r="CR816" i="49"/>
  <c r="CQ816" i="49"/>
  <c r="CP816" i="49"/>
  <c r="CO816" i="49"/>
  <c r="CN816" i="49"/>
  <c r="CM816" i="49"/>
  <c r="CL816" i="49"/>
  <c r="AB816" i="49"/>
  <c r="CU815" i="49"/>
  <c r="CT815" i="49"/>
  <c r="CS815" i="49"/>
  <c r="CR815" i="49"/>
  <c r="CQ815" i="49"/>
  <c r="CP815" i="49"/>
  <c r="CO815" i="49"/>
  <c r="CN815" i="49"/>
  <c r="CM815" i="49"/>
  <c r="CL815" i="49"/>
  <c r="AB815" i="49"/>
  <c r="CU814" i="49"/>
  <c r="CT814" i="49"/>
  <c r="CS814" i="49"/>
  <c r="CR814" i="49"/>
  <c r="CQ814" i="49"/>
  <c r="CP814" i="49"/>
  <c r="CO814" i="49"/>
  <c r="CN814" i="49"/>
  <c r="CM814" i="49"/>
  <c r="CL814" i="49"/>
  <c r="AB814" i="49"/>
  <c r="CU813" i="49"/>
  <c r="CT813" i="49"/>
  <c r="CS813" i="49"/>
  <c r="CR813" i="49"/>
  <c r="CQ813" i="49"/>
  <c r="CP813" i="49"/>
  <c r="CO813" i="49"/>
  <c r="CN813" i="49"/>
  <c r="CM813" i="49"/>
  <c r="CL813" i="49"/>
  <c r="AB813" i="49"/>
  <c r="CU812" i="49"/>
  <c r="CT812" i="49"/>
  <c r="CS812" i="49"/>
  <c r="CR812" i="49"/>
  <c r="CQ812" i="49"/>
  <c r="CP812" i="49"/>
  <c r="CO812" i="49"/>
  <c r="CN812" i="49"/>
  <c r="CM812" i="49"/>
  <c r="CL812" i="49"/>
  <c r="AB812" i="49"/>
  <c r="CU811" i="49"/>
  <c r="CT811" i="49"/>
  <c r="CS811" i="49"/>
  <c r="CR811" i="49"/>
  <c r="CQ811" i="49"/>
  <c r="CP811" i="49"/>
  <c r="CO811" i="49"/>
  <c r="CN811" i="49"/>
  <c r="CM811" i="49"/>
  <c r="CL811" i="49"/>
  <c r="AB811" i="49"/>
  <c r="CU810" i="49"/>
  <c r="CT810" i="49"/>
  <c r="CS810" i="49"/>
  <c r="CR810" i="49"/>
  <c r="CQ810" i="49"/>
  <c r="CP810" i="49"/>
  <c r="CO810" i="49"/>
  <c r="CN810" i="49"/>
  <c r="CM810" i="49"/>
  <c r="CL810" i="49"/>
  <c r="AB810" i="49"/>
  <c r="CU809" i="49"/>
  <c r="CT809" i="49"/>
  <c r="CS809" i="49"/>
  <c r="CR809" i="49"/>
  <c r="CQ809" i="49"/>
  <c r="CP809" i="49"/>
  <c r="CO809" i="49"/>
  <c r="CN809" i="49"/>
  <c r="CM809" i="49"/>
  <c r="CL809" i="49"/>
  <c r="AB809" i="49"/>
  <c r="CU808" i="49"/>
  <c r="CT808" i="49"/>
  <c r="CS808" i="49"/>
  <c r="CR808" i="49"/>
  <c r="CQ808" i="49"/>
  <c r="CP808" i="49"/>
  <c r="CO808" i="49"/>
  <c r="CN808" i="49"/>
  <c r="CM808" i="49"/>
  <c r="CL808" i="49"/>
  <c r="AB808" i="49"/>
  <c r="CU807" i="49"/>
  <c r="CT807" i="49"/>
  <c r="CS807" i="49"/>
  <c r="CR807" i="49"/>
  <c r="CQ807" i="49"/>
  <c r="CP807" i="49"/>
  <c r="CO807" i="49"/>
  <c r="CN807" i="49"/>
  <c r="CM807" i="49"/>
  <c r="CL807" i="49"/>
  <c r="AB807" i="49"/>
  <c r="CU806" i="49"/>
  <c r="CT806" i="49"/>
  <c r="CS806" i="49"/>
  <c r="CR806" i="49"/>
  <c r="CQ806" i="49"/>
  <c r="CP806" i="49"/>
  <c r="CO806" i="49"/>
  <c r="CN806" i="49"/>
  <c r="CM806" i="49"/>
  <c r="CL806" i="49"/>
  <c r="AB806" i="49"/>
  <c r="CU805" i="49"/>
  <c r="CT805" i="49"/>
  <c r="CS805" i="49"/>
  <c r="CR805" i="49"/>
  <c r="CQ805" i="49"/>
  <c r="CP805" i="49"/>
  <c r="CO805" i="49"/>
  <c r="CN805" i="49"/>
  <c r="CM805" i="49"/>
  <c r="CL805" i="49"/>
  <c r="AB805" i="49"/>
  <c r="CU804" i="49"/>
  <c r="CT804" i="49"/>
  <c r="CS804" i="49"/>
  <c r="CR804" i="49"/>
  <c r="CQ804" i="49"/>
  <c r="CP804" i="49"/>
  <c r="CO804" i="49"/>
  <c r="CN804" i="49"/>
  <c r="CM804" i="49"/>
  <c r="CL804" i="49"/>
  <c r="AB804" i="49"/>
  <c r="CU803" i="49"/>
  <c r="CT803" i="49"/>
  <c r="CS803" i="49"/>
  <c r="CR803" i="49"/>
  <c r="CQ803" i="49"/>
  <c r="CP803" i="49"/>
  <c r="CO803" i="49"/>
  <c r="CN803" i="49"/>
  <c r="CM803" i="49"/>
  <c r="CL803" i="49"/>
  <c r="AB803" i="49"/>
  <c r="CU802" i="49"/>
  <c r="CT802" i="49"/>
  <c r="CS802" i="49"/>
  <c r="CR802" i="49"/>
  <c r="CQ802" i="49"/>
  <c r="CP802" i="49"/>
  <c r="CO802" i="49"/>
  <c r="CN802" i="49"/>
  <c r="CM802" i="49"/>
  <c r="CL802" i="49"/>
  <c r="AB802" i="49"/>
  <c r="CU801" i="49"/>
  <c r="CT801" i="49"/>
  <c r="CS801" i="49"/>
  <c r="CR801" i="49"/>
  <c r="CQ801" i="49"/>
  <c r="CP801" i="49"/>
  <c r="CO801" i="49"/>
  <c r="CN801" i="49"/>
  <c r="CM801" i="49"/>
  <c r="CL801" i="49"/>
  <c r="AB801" i="49"/>
  <c r="CU800" i="49"/>
  <c r="CT800" i="49"/>
  <c r="CS800" i="49"/>
  <c r="CR800" i="49"/>
  <c r="CQ800" i="49"/>
  <c r="CP800" i="49"/>
  <c r="CO800" i="49"/>
  <c r="CN800" i="49"/>
  <c r="CM800" i="49"/>
  <c r="CL800" i="49"/>
  <c r="AB800" i="49"/>
  <c r="CU799" i="49"/>
  <c r="CT799" i="49"/>
  <c r="CS799" i="49"/>
  <c r="CR799" i="49"/>
  <c r="CQ799" i="49"/>
  <c r="CP799" i="49"/>
  <c r="CO799" i="49"/>
  <c r="CN799" i="49"/>
  <c r="CM799" i="49"/>
  <c r="CL799" i="49"/>
  <c r="AB799" i="49"/>
  <c r="CU798" i="49"/>
  <c r="CT798" i="49"/>
  <c r="CS798" i="49"/>
  <c r="CR798" i="49"/>
  <c r="CQ798" i="49"/>
  <c r="CP798" i="49"/>
  <c r="CO798" i="49"/>
  <c r="CN798" i="49"/>
  <c r="CM798" i="49"/>
  <c r="CL798" i="49"/>
  <c r="CU797" i="49"/>
  <c r="CT797" i="49"/>
  <c r="CS797" i="49"/>
  <c r="CR797" i="49"/>
  <c r="CQ797" i="49"/>
  <c r="CP797" i="49"/>
  <c r="CO797" i="49"/>
  <c r="CN797" i="49"/>
  <c r="CM797" i="49"/>
  <c r="CL797" i="49"/>
  <c r="CU796" i="49"/>
  <c r="CT796" i="49"/>
  <c r="CS796" i="49"/>
  <c r="CR796" i="49"/>
  <c r="CQ796" i="49"/>
  <c r="CP796" i="49"/>
  <c r="CO796" i="49"/>
  <c r="CN796" i="49"/>
  <c r="CM796" i="49"/>
  <c r="CL796" i="49"/>
  <c r="AB796" i="49"/>
  <c r="CU795" i="49"/>
  <c r="CT795" i="49"/>
  <c r="CS795" i="49"/>
  <c r="CR795" i="49"/>
  <c r="CQ795" i="49"/>
  <c r="CP795" i="49"/>
  <c r="CO795" i="49"/>
  <c r="CN795" i="49"/>
  <c r="CM795" i="49"/>
  <c r="CL795" i="49"/>
  <c r="AB795" i="49"/>
  <c r="CU794" i="49"/>
  <c r="CT794" i="49"/>
  <c r="CS794" i="49"/>
  <c r="CR794" i="49"/>
  <c r="CQ794" i="49"/>
  <c r="CP794" i="49"/>
  <c r="CO794" i="49"/>
  <c r="CN794" i="49"/>
  <c r="CM794" i="49"/>
  <c r="CL794" i="49"/>
  <c r="AB794" i="49"/>
  <c r="CU793" i="49"/>
  <c r="CT793" i="49"/>
  <c r="CS793" i="49"/>
  <c r="CR793" i="49"/>
  <c r="CQ793" i="49"/>
  <c r="CP793" i="49"/>
  <c r="CO793" i="49"/>
  <c r="CN793" i="49"/>
  <c r="CM793" i="49"/>
  <c r="CL793" i="49"/>
  <c r="AB793" i="49"/>
  <c r="CU792" i="49"/>
  <c r="CT792" i="49"/>
  <c r="CS792" i="49"/>
  <c r="CR792" i="49"/>
  <c r="CQ792" i="49"/>
  <c r="CP792" i="49"/>
  <c r="CO792" i="49"/>
  <c r="CN792" i="49"/>
  <c r="CM792" i="49"/>
  <c r="CL792" i="49"/>
  <c r="AB792" i="49"/>
  <c r="CU791" i="49"/>
  <c r="CT791" i="49"/>
  <c r="CS791" i="49"/>
  <c r="CR791" i="49"/>
  <c r="CQ791" i="49"/>
  <c r="CP791" i="49"/>
  <c r="CO791" i="49"/>
  <c r="CN791" i="49"/>
  <c r="CM791" i="49"/>
  <c r="CL791" i="49"/>
  <c r="AB791" i="49"/>
  <c r="CU788" i="49"/>
  <c r="CT788" i="49"/>
  <c r="CS788" i="49"/>
  <c r="CR788" i="49"/>
  <c r="CQ788" i="49"/>
  <c r="CP788" i="49"/>
  <c r="CO788" i="49"/>
  <c r="CN788" i="49"/>
  <c r="CM788" i="49"/>
  <c r="CL788" i="49"/>
  <c r="AB788" i="49"/>
  <c r="CU787" i="49"/>
  <c r="CT787" i="49"/>
  <c r="CS787" i="49"/>
  <c r="CR787" i="49"/>
  <c r="CQ787" i="49"/>
  <c r="CP787" i="49"/>
  <c r="CO787" i="49"/>
  <c r="CN787" i="49"/>
  <c r="CM787" i="49"/>
  <c r="CL787" i="49"/>
  <c r="AB787" i="49"/>
  <c r="CU786" i="49"/>
  <c r="CT786" i="49"/>
  <c r="CS786" i="49"/>
  <c r="CR786" i="49"/>
  <c r="CQ786" i="49"/>
  <c r="CP786" i="49"/>
  <c r="CO786" i="49"/>
  <c r="CN786" i="49"/>
  <c r="CM786" i="49"/>
  <c r="CL786" i="49"/>
  <c r="AB786" i="49"/>
  <c r="CU785" i="49"/>
  <c r="CT785" i="49"/>
  <c r="CS785" i="49"/>
  <c r="CR785" i="49"/>
  <c r="CQ785" i="49"/>
  <c r="CP785" i="49"/>
  <c r="CO785" i="49"/>
  <c r="CN785" i="49"/>
  <c r="CM785" i="49"/>
  <c r="CL785" i="49"/>
  <c r="AB785" i="49"/>
  <c r="CU784" i="49"/>
  <c r="CT784" i="49"/>
  <c r="CS784" i="49"/>
  <c r="CR784" i="49"/>
  <c r="CQ784" i="49"/>
  <c r="CP784" i="49"/>
  <c r="CO784" i="49"/>
  <c r="CN784" i="49"/>
  <c r="CM784" i="49"/>
  <c r="CL784" i="49"/>
  <c r="AB784" i="49"/>
  <c r="CU783" i="49"/>
  <c r="CT783" i="49"/>
  <c r="CS783" i="49"/>
  <c r="CR783" i="49"/>
  <c r="CQ783" i="49"/>
  <c r="CP783" i="49"/>
  <c r="CO783" i="49"/>
  <c r="CN783" i="49"/>
  <c r="CM783" i="49"/>
  <c r="CL783" i="49"/>
  <c r="AB783" i="49"/>
  <c r="CU782" i="49"/>
  <c r="CT782" i="49"/>
  <c r="CS782" i="49"/>
  <c r="CR782" i="49"/>
  <c r="CQ782" i="49"/>
  <c r="CP782" i="49"/>
  <c r="CO782" i="49"/>
  <c r="CN782" i="49"/>
  <c r="CM782" i="49"/>
  <c r="CL782" i="49"/>
  <c r="AB782" i="49"/>
  <c r="CU781" i="49"/>
  <c r="CT781" i="49"/>
  <c r="CS781" i="49"/>
  <c r="CR781" i="49"/>
  <c r="CQ781" i="49"/>
  <c r="CP781" i="49"/>
  <c r="CO781" i="49"/>
  <c r="CN781" i="49"/>
  <c r="CM781" i="49"/>
  <c r="CL781" i="49"/>
  <c r="AB781" i="49"/>
  <c r="CU780" i="49"/>
  <c r="CT780" i="49"/>
  <c r="CS780" i="49"/>
  <c r="CR780" i="49"/>
  <c r="CQ780" i="49"/>
  <c r="CP780" i="49"/>
  <c r="CO780" i="49"/>
  <c r="CN780" i="49"/>
  <c r="CM780" i="49"/>
  <c r="CL780" i="49"/>
  <c r="AB780" i="49"/>
  <c r="CU779" i="49"/>
  <c r="CT779" i="49"/>
  <c r="CS779" i="49"/>
  <c r="CR779" i="49"/>
  <c r="CQ779" i="49"/>
  <c r="CP779" i="49"/>
  <c r="CO779" i="49"/>
  <c r="CN779" i="49"/>
  <c r="CM779" i="49"/>
  <c r="CL779" i="49"/>
  <c r="AB779" i="49"/>
  <c r="CU778" i="49"/>
  <c r="CT778" i="49"/>
  <c r="CS778" i="49"/>
  <c r="CR778" i="49"/>
  <c r="CQ778" i="49"/>
  <c r="CP778" i="49"/>
  <c r="CO778" i="49"/>
  <c r="CN778" i="49"/>
  <c r="CM778" i="49"/>
  <c r="CL778" i="49"/>
  <c r="AB778" i="49"/>
  <c r="CU777" i="49"/>
  <c r="CT777" i="49"/>
  <c r="CS777" i="49"/>
  <c r="CR777" i="49"/>
  <c r="CQ777" i="49"/>
  <c r="CP777" i="49"/>
  <c r="CO777" i="49"/>
  <c r="CN777" i="49"/>
  <c r="CM777" i="49"/>
  <c r="CL777" i="49"/>
  <c r="AB777" i="49"/>
  <c r="CU776" i="49"/>
  <c r="CT776" i="49"/>
  <c r="CS776" i="49"/>
  <c r="CR776" i="49"/>
  <c r="CQ776" i="49"/>
  <c r="CP776" i="49"/>
  <c r="CO776" i="49"/>
  <c r="CN776" i="49"/>
  <c r="CM776" i="49"/>
  <c r="CL776" i="49"/>
  <c r="AB776" i="49"/>
  <c r="CU775" i="49"/>
  <c r="CT775" i="49"/>
  <c r="CS775" i="49"/>
  <c r="CR775" i="49"/>
  <c r="CQ775" i="49"/>
  <c r="CP775" i="49"/>
  <c r="CO775" i="49"/>
  <c r="CN775" i="49"/>
  <c r="CM775" i="49"/>
  <c r="CL775" i="49"/>
  <c r="AB775" i="49"/>
  <c r="CU774" i="49"/>
  <c r="CT774" i="49"/>
  <c r="CS774" i="49"/>
  <c r="CR774" i="49"/>
  <c r="CQ774" i="49"/>
  <c r="CP774" i="49"/>
  <c r="CO774" i="49"/>
  <c r="CN774" i="49"/>
  <c r="CM774" i="49"/>
  <c r="CL774" i="49"/>
  <c r="AB774" i="49"/>
  <c r="CU773" i="49"/>
  <c r="CT773" i="49"/>
  <c r="CS773" i="49"/>
  <c r="CR773" i="49"/>
  <c r="CQ773" i="49"/>
  <c r="CP773" i="49"/>
  <c r="CO773" i="49"/>
  <c r="CN773" i="49"/>
  <c r="CM773" i="49"/>
  <c r="CL773" i="49"/>
  <c r="AB773" i="49"/>
  <c r="CU772" i="49"/>
  <c r="CT772" i="49"/>
  <c r="CS772" i="49"/>
  <c r="CR772" i="49"/>
  <c r="CQ772" i="49"/>
  <c r="CP772" i="49"/>
  <c r="CO772" i="49"/>
  <c r="CN772" i="49"/>
  <c r="CM772" i="49"/>
  <c r="CL772" i="49"/>
  <c r="AB772" i="49"/>
  <c r="CU771" i="49"/>
  <c r="CT771" i="49"/>
  <c r="CS771" i="49"/>
  <c r="CR771" i="49"/>
  <c r="CQ771" i="49"/>
  <c r="CP771" i="49"/>
  <c r="CO771" i="49"/>
  <c r="CN771" i="49"/>
  <c r="CM771" i="49"/>
  <c r="CL771" i="49"/>
  <c r="AB771" i="49"/>
  <c r="CU770" i="49"/>
  <c r="CT770" i="49"/>
  <c r="CS770" i="49"/>
  <c r="CR770" i="49"/>
  <c r="CQ770" i="49"/>
  <c r="CP770" i="49"/>
  <c r="CO770" i="49"/>
  <c r="CN770" i="49"/>
  <c r="CM770" i="49"/>
  <c r="CL770" i="49"/>
  <c r="AB770" i="49"/>
  <c r="CU769" i="49"/>
  <c r="CT769" i="49"/>
  <c r="CS769" i="49"/>
  <c r="CR769" i="49"/>
  <c r="CQ769" i="49"/>
  <c r="CP769" i="49"/>
  <c r="CO769" i="49"/>
  <c r="CN769" i="49"/>
  <c r="CM769" i="49"/>
  <c r="CL769" i="49"/>
  <c r="AB769" i="49"/>
  <c r="CU768" i="49"/>
  <c r="CT768" i="49"/>
  <c r="CS768" i="49"/>
  <c r="CR768" i="49"/>
  <c r="CQ768" i="49"/>
  <c r="CP768" i="49"/>
  <c r="CO768" i="49"/>
  <c r="CN768" i="49"/>
  <c r="CM768" i="49"/>
  <c r="CL768" i="49"/>
  <c r="AB768" i="49"/>
  <c r="CU766" i="49"/>
  <c r="CT766" i="49"/>
  <c r="CS766" i="49"/>
  <c r="CR766" i="49"/>
  <c r="CQ766" i="49"/>
  <c r="CP766" i="49"/>
  <c r="CO766" i="49"/>
  <c r="CN766" i="49"/>
  <c r="CM766" i="49"/>
  <c r="CL766" i="49"/>
  <c r="AB766" i="49"/>
  <c r="CU765" i="49"/>
  <c r="CT765" i="49"/>
  <c r="CS765" i="49"/>
  <c r="CR765" i="49"/>
  <c r="CQ765" i="49"/>
  <c r="CP765" i="49"/>
  <c r="CO765" i="49"/>
  <c r="CN765" i="49"/>
  <c r="CM765" i="49"/>
  <c r="CL765" i="49"/>
  <c r="AB765" i="49"/>
  <c r="CU764" i="49"/>
  <c r="CT764" i="49"/>
  <c r="CS764" i="49"/>
  <c r="CR764" i="49"/>
  <c r="CQ764" i="49"/>
  <c r="CP764" i="49"/>
  <c r="CO764" i="49"/>
  <c r="CN764" i="49"/>
  <c r="CM764" i="49"/>
  <c r="CL764" i="49"/>
  <c r="AB764" i="49"/>
  <c r="CU763" i="49"/>
  <c r="CT763" i="49"/>
  <c r="CS763" i="49"/>
  <c r="CR763" i="49"/>
  <c r="CQ763" i="49"/>
  <c r="CP763" i="49"/>
  <c r="CO763" i="49"/>
  <c r="CN763" i="49"/>
  <c r="CM763" i="49"/>
  <c r="CL763" i="49"/>
  <c r="AB763" i="49"/>
  <c r="CU762" i="49"/>
  <c r="CT762" i="49"/>
  <c r="CS762" i="49"/>
  <c r="CR762" i="49"/>
  <c r="CQ762" i="49"/>
  <c r="CP762" i="49"/>
  <c r="CO762" i="49"/>
  <c r="CN762" i="49"/>
  <c r="CM762" i="49"/>
  <c r="CL762" i="49"/>
  <c r="AB762" i="49"/>
  <c r="CU761" i="49"/>
  <c r="CT761" i="49"/>
  <c r="CS761" i="49"/>
  <c r="CR761" i="49"/>
  <c r="CQ761" i="49"/>
  <c r="CP761" i="49"/>
  <c r="CO761" i="49"/>
  <c r="CN761" i="49"/>
  <c r="CM761" i="49"/>
  <c r="CL761" i="49"/>
  <c r="AB761" i="49"/>
  <c r="CU760" i="49"/>
  <c r="CT760" i="49"/>
  <c r="CS760" i="49"/>
  <c r="CR760" i="49"/>
  <c r="CQ760" i="49"/>
  <c r="CP760" i="49"/>
  <c r="CO760" i="49"/>
  <c r="CN760" i="49"/>
  <c r="CM760" i="49"/>
  <c r="CL760" i="49"/>
  <c r="AB760" i="49"/>
  <c r="CU759" i="49"/>
  <c r="CT759" i="49"/>
  <c r="CS759" i="49"/>
  <c r="CR759" i="49"/>
  <c r="CQ759" i="49"/>
  <c r="CP759" i="49"/>
  <c r="CO759" i="49"/>
  <c r="CN759" i="49"/>
  <c r="CM759" i="49"/>
  <c r="CL759" i="49"/>
  <c r="AB759" i="49"/>
  <c r="CU758" i="49"/>
  <c r="CT758" i="49"/>
  <c r="CS758" i="49"/>
  <c r="CR758" i="49"/>
  <c r="CQ758" i="49"/>
  <c r="CP758" i="49"/>
  <c r="CO758" i="49"/>
  <c r="CN758" i="49"/>
  <c r="CM758" i="49"/>
  <c r="CL758" i="49"/>
  <c r="AB758" i="49"/>
  <c r="CU757" i="49"/>
  <c r="CT757" i="49"/>
  <c r="CS757" i="49"/>
  <c r="CR757" i="49"/>
  <c r="CQ757" i="49"/>
  <c r="CP757" i="49"/>
  <c r="CO757" i="49"/>
  <c r="CN757" i="49"/>
  <c r="CM757" i="49"/>
  <c r="CL757" i="49"/>
  <c r="AB757" i="49"/>
  <c r="CU756" i="49"/>
  <c r="CT756" i="49"/>
  <c r="CS756" i="49"/>
  <c r="CR756" i="49"/>
  <c r="CQ756" i="49"/>
  <c r="CP756" i="49"/>
  <c r="CO756" i="49"/>
  <c r="CN756" i="49"/>
  <c r="CM756" i="49"/>
  <c r="CL756" i="49"/>
  <c r="AB756" i="49"/>
  <c r="CU755" i="49"/>
  <c r="CT755" i="49"/>
  <c r="CS755" i="49"/>
  <c r="CR755" i="49"/>
  <c r="CQ755" i="49"/>
  <c r="CP755" i="49"/>
  <c r="CO755" i="49"/>
  <c r="CN755" i="49"/>
  <c r="CM755" i="49"/>
  <c r="CL755" i="49"/>
  <c r="AB755" i="49"/>
  <c r="CU754" i="49"/>
  <c r="CT754" i="49"/>
  <c r="CS754" i="49"/>
  <c r="CR754" i="49"/>
  <c r="CQ754" i="49"/>
  <c r="CP754" i="49"/>
  <c r="CO754" i="49"/>
  <c r="CN754" i="49"/>
  <c r="CM754" i="49"/>
  <c r="CL754" i="49"/>
  <c r="AB754" i="49"/>
  <c r="CU753" i="49"/>
  <c r="CT753" i="49"/>
  <c r="CS753" i="49"/>
  <c r="CR753" i="49"/>
  <c r="CQ753" i="49"/>
  <c r="CP753" i="49"/>
  <c r="CO753" i="49"/>
  <c r="CN753" i="49"/>
  <c r="CM753" i="49"/>
  <c r="CL753" i="49"/>
  <c r="AB753" i="49"/>
  <c r="CU752" i="49"/>
  <c r="CT752" i="49"/>
  <c r="CS752" i="49"/>
  <c r="CR752" i="49"/>
  <c r="CQ752" i="49"/>
  <c r="CP752" i="49"/>
  <c r="CO752" i="49"/>
  <c r="CN752" i="49"/>
  <c r="CM752" i="49"/>
  <c r="CL752" i="49"/>
  <c r="AB752" i="49"/>
  <c r="CU751" i="49"/>
  <c r="CT751" i="49"/>
  <c r="CS751" i="49"/>
  <c r="CR751" i="49"/>
  <c r="CQ751" i="49"/>
  <c r="CP751" i="49"/>
  <c r="CO751" i="49"/>
  <c r="CN751" i="49"/>
  <c r="CM751" i="49"/>
  <c r="CL751" i="49"/>
  <c r="AB751" i="49"/>
  <c r="CU750" i="49"/>
  <c r="CT750" i="49"/>
  <c r="CS750" i="49"/>
  <c r="CR750" i="49"/>
  <c r="CQ750" i="49"/>
  <c r="CP750" i="49"/>
  <c r="CO750" i="49"/>
  <c r="CN750" i="49"/>
  <c r="CM750" i="49"/>
  <c r="CL750" i="49"/>
  <c r="AB750" i="49"/>
  <c r="CU749" i="49"/>
  <c r="CT749" i="49"/>
  <c r="CS749" i="49"/>
  <c r="CR749" i="49"/>
  <c r="CQ749" i="49"/>
  <c r="CP749" i="49"/>
  <c r="CO749" i="49"/>
  <c r="CN749" i="49"/>
  <c r="CM749" i="49"/>
  <c r="CL749" i="49"/>
  <c r="AB749" i="49"/>
  <c r="CU748" i="49"/>
  <c r="CT748" i="49"/>
  <c r="CS748" i="49"/>
  <c r="CR748" i="49"/>
  <c r="CQ748" i="49"/>
  <c r="CP748" i="49"/>
  <c r="CO748" i="49"/>
  <c r="CN748" i="49"/>
  <c r="CM748" i="49"/>
  <c r="CL748" i="49"/>
  <c r="AB748" i="49"/>
  <c r="CU747" i="49"/>
  <c r="CT747" i="49"/>
  <c r="CS747" i="49"/>
  <c r="CR747" i="49"/>
  <c r="CQ747" i="49"/>
  <c r="CP747" i="49"/>
  <c r="CO747" i="49"/>
  <c r="CN747" i="49"/>
  <c r="CM747" i="49"/>
  <c r="CL747" i="49"/>
  <c r="AB747" i="49"/>
  <c r="CU746" i="49"/>
  <c r="CT746" i="49"/>
  <c r="CS746" i="49"/>
  <c r="CR746" i="49"/>
  <c r="CQ746" i="49"/>
  <c r="CP746" i="49"/>
  <c r="CO746" i="49"/>
  <c r="CN746" i="49"/>
  <c r="CM746" i="49"/>
  <c r="CL746" i="49"/>
  <c r="AB746" i="49"/>
  <c r="CU745" i="49"/>
  <c r="CT745" i="49"/>
  <c r="CS745" i="49"/>
  <c r="CR745" i="49"/>
  <c r="CQ745" i="49"/>
  <c r="CP745" i="49"/>
  <c r="CO745" i="49"/>
  <c r="CN745" i="49"/>
  <c r="CM745" i="49"/>
  <c r="CL745" i="49"/>
  <c r="AB745" i="49"/>
  <c r="CU744" i="49"/>
  <c r="CT744" i="49"/>
  <c r="CS744" i="49"/>
  <c r="CR744" i="49"/>
  <c r="CQ744" i="49"/>
  <c r="CP744" i="49"/>
  <c r="CO744" i="49"/>
  <c r="CN744" i="49"/>
  <c r="CM744" i="49"/>
  <c r="CL744" i="49"/>
  <c r="AB744" i="49"/>
  <c r="CU743" i="49"/>
  <c r="CT743" i="49"/>
  <c r="CS743" i="49"/>
  <c r="CR743" i="49"/>
  <c r="CQ743" i="49"/>
  <c r="CP743" i="49"/>
  <c r="CO743" i="49"/>
  <c r="CN743" i="49"/>
  <c r="CM743" i="49"/>
  <c r="CL743" i="49"/>
  <c r="AB743" i="49"/>
  <c r="CU742" i="49"/>
  <c r="CT742" i="49"/>
  <c r="CS742" i="49"/>
  <c r="CR742" i="49"/>
  <c r="CQ742" i="49"/>
  <c r="CP742" i="49"/>
  <c r="CO742" i="49"/>
  <c r="CN742" i="49"/>
  <c r="CM742" i="49"/>
  <c r="CL742" i="49"/>
  <c r="AB742" i="49"/>
  <c r="CU741" i="49"/>
  <c r="CT741" i="49"/>
  <c r="CS741" i="49"/>
  <c r="CR741" i="49"/>
  <c r="CQ741" i="49"/>
  <c r="CP741" i="49"/>
  <c r="CO741" i="49"/>
  <c r="CN741" i="49"/>
  <c r="CM741" i="49"/>
  <c r="CL741" i="49"/>
  <c r="AB741" i="49"/>
  <c r="CU740" i="49"/>
  <c r="CT740" i="49"/>
  <c r="CS740" i="49"/>
  <c r="CR740" i="49"/>
  <c r="CQ740" i="49"/>
  <c r="CP740" i="49"/>
  <c r="CO740" i="49"/>
  <c r="CN740" i="49"/>
  <c r="CM740" i="49"/>
  <c r="CL740" i="49"/>
  <c r="AB740" i="49"/>
  <c r="CU739" i="49"/>
  <c r="CT739" i="49"/>
  <c r="CS739" i="49"/>
  <c r="CR739" i="49"/>
  <c r="CQ739" i="49"/>
  <c r="CP739" i="49"/>
  <c r="CO739" i="49"/>
  <c r="CN739" i="49"/>
  <c r="CM739" i="49"/>
  <c r="CL739" i="49"/>
  <c r="AB739" i="49"/>
  <c r="CU738" i="49"/>
  <c r="CT738" i="49"/>
  <c r="CS738" i="49"/>
  <c r="CR738" i="49"/>
  <c r="CQ738" i="49"/>
  <c r="CP738" i="49"/>
  <c r="CO738" i="49"/>
  <c r="CN738" i="49"/>
  <c r="CM738" i="49"/>
  <c r="CL738" i="49"/>
  <c r="AB738" i="49"/>
  <c r="CU737" i="49"/>
  <c r="CT737" i="49"/>
  <c r="CS737" i="49"/>
  <c r="CR737" i="49"/>
  <c r="CQ737" i="49"/>
  <c r="CP737" i="49"/>
  <c r="CO737" i="49"/>
  <c r="CN737" i="49"/>
  <c r="CM737" i="49"/>
  <c r="CL737" i="49"/>
  <c r="AB737" i="49"/>
  <c r="CU736" i="49"/>
  <c r="CT736" i="49"/>
  <c r="CS736" i="49"/>
  <c r="CR736" i="49"/>
  <c r="CQ736" i="49"/>
  <c r="CP736" i="49"/>
  <c r="CO736" i="49"/>
  <c r="CN736" i="49"/>
  <c r="CM736" i="49"/>
  <c r="CL736" i="49"/>
  <c r="CU735" i="49"/>
  <c r="CT735" i="49"/>
  <c r="CS735" i="49"/>
  <c r="CR735" i="49"/>
  <c r="CQ735" i="49"/>
  <c r="CP735" i="49"/>
  <c r="CO735" i="49"/>
  <c r="CN735" i="49"/>
  <c r="CM735" i="49"/>
  <c r="CL735" i="49"/>
  <c r="CU734" i="49"/>
  <c r="CT734" i="49"/>
  <c r="CS734" i="49"/>
  <c r="CR734" i="49"/>
  <c r="CQ734" i="49"/>
  <c r="CP734" i="49"/>
  <c r="CO734" i="49"/>
  <c r="CN734" i="49"/>
  <c r="CM734" i="49"/>
  <c r="CL734" i="49"/>
  <c r="CU733" i="49"/>
  <c r="CT733" i="49"/>
  <c r="CS733" i="49"/>
  <c r="CR733" i="49"/>
  <c r="CQ733" i="49"/>
  <c r="CP733" i="49"/>
  <c r="CO733" i="49"/>
  <c r="CN733" i="49"/>
  <c r="CM733" i="49"/>
  <c r="CL733" i="49"/>
  <c r="AB733" i="49"/>
  <c r="CU732" i="49"/>
  <c r="CT732" i="49"/>
  <c r="CS732" i="49"/>
  <c r="CR732" i="49"/>
  <c r="CQ732" i="49"/>
  <c r="CP732" i="49"/>
  <c r="CO732" i="49"/>
  <c r="CN732" i="49"/>
  <c r="CM732" i="49"/>
  <c r="CL732" i="49"/>
  <c r="AB732" i="49"/>
  <c r="CU731" i="49"/>
  <c r="CT731" i="49"/>
  <c r="CS731" i="49"/>
  <c r="CR731" i="49"/>
  <c r="CQ731" i="49"/>
  <c r="CP731" i="49"/>
  <c r="CO731" i="49"/>
  <c r="CN731" i="49"/>
  <c r="CM731" i="49"/>
  <c r="CL731" i="49"/>
  <c r="CU730" i="49"/>
  <c r="CT730" i="49"/>
  <c r="CS730" i="49"/>
  <c r="CR730" i="49"/>
  <c r="CQ730" i="49"/>
  <c r="CP730" i="49"/>
  <c r="CO730" i="49"/>
  <c r="CN730" i="49"/>
  <c r="CM730" i="49"/>
  <c r="CL730" i="49"/>
  <c r="AB730" i="49"/>
  <c r="CU729" i="49"/>
  <c r="CT729" i="49"/>
  <c r="CS729" i="49"/>
  <c r="CR729" i="49"/>
  <c r="CQ729" i="49"/>
  <c r="CP729" i="49"/>
  <c r="CO729" i="49"/>
  <c r="CN729" i="49"/>
  <c r="CM729" i="49"/>
  <c r="CL729" i="49"/>
  <c r="AB729" i="49"/>
  <c r="CU728" i="49"/>
  <c r="CT728" i="49"/>
  <c r="CS728" i="49"/>
  <c r="CR728" i="49"/>
  <c r="CQ728" i="49"/>
  <c r="CP728" i="49"/>
  <c r="CO728" i="49"/>
  <c r="CN728" i="49"/>
  <c r="CM728" i="49"/>
  <c r="CL728" i="49"/>
  <c r="CU727" i="49"/>
  <c r="CT727" i="49"/>
  <c r="CS727" i="49"/>
  <c r="CR727" i="49"/>
  <c r="CQ727" i="49"/>
  <c r="CP727" i="49"/>
  <c r="CO727" i="49"/>
  <c r="CN727" i="49"/>
  <c r="CM727" i="49"/>
  <c r="CL727" i="49"/>
  <c r="CU726" i="49"/>
  <c r="CT726" i="49"/>
  <c r="CS726" i="49"/>
  <c r="CR726" i="49"/>
  <c r="CQ726" i="49"/>
  <c r="CP726" i="49"/>
  <c r="CO726" i="49"/>
  <c r="CN726" i="49"/>
  <c r="CM726" i="49"/>
  <c r="CL726" i="49"/>
  <c r="AB726" i="49"/>
  <c r="CU725" i="49"/>
  <c r="CT725" i="49"/>
  <c r="CS725" i="49"/>
  <c r="CR725" i="49"/>
  <c r="CQ725" i="49"/>
  <c r="CP725" i="49"/>
  <c r="CO725" i="49"/>
  <c r="CN725" i="49"/>
  <c r="CM725" i="49"/>
  <c r="CL725" i="49"/>
  <c r="AB725" i="49"/>
  <c r="CU724" i="49"/>
  <c r="CT724" i="49"/>
  <c r="CS724" i="49"/>
  <c r="CR724" i="49"/>
  <c r="CQ724" i="49"/>
  <c r="CP724" i="49"/>
  <c r="CO724" i="49"/>
  <c r="CN724" i="49"/>
  <c r="CM724" i="49"/>
  <c r="CL724" i="49"/>
  <c r="AB724" i="49"/>
  <c r="CU723" i="49"/>
  <c r="CT723" i="49"/>
  <c r="CS723" i="49"/>
  <c r="CR723" i="49"/>
  <c r="CQ723" i="49"/>
  <c r="CP723" i="49"/>
  <c r="CO723" i="49"/>
  <c r="CN723" i="49"/>
  <c r="CM723" i="49"/>
  <c r="CL723" i="49"/>
  <c r="AB723" i="49"/>
  <c r="CU721" i="49"/>
  <c r="CT721" i="49"/>
  <c r="CS721" i="49"/>
  <c r="CR721" i="49"/>
  <c r="CQ721" i="49"/>
  <c r="CP721" i="49"/>
  <c r="CO721" i="49"/>
  <c r="CN721" i="49"/>
  <c r="CM721" i="49"/>
  <c r="CL721" i="49"/>
  <c r="AB721" i="49"/>
  <c r="CU720" i="49"/>
  <c r="CT720" i="49"/>
  <c r="CS720" i="49"/>
  <c r="CR720" i="49"/>
  <c r="CQ720" i="49"/>
  <c r="CP720" i="49"/>
  <c r="CO720" i="49"/>
  <c r="CN720" i="49"/>
  <c r="CM720" i="49"/>
  <c r="CL720" i="49"/>
  <c r="AB720" i="49"/>
  <c r="CU719" i="49"/>
  <c r="CT719" i="49"/>
  <c r="CS719" i="49"/>
  <c r="CR719" i="49"/>
  <c r="CQ719" i="49"/>
  <c r="CP719" i="49"/>
  <c r="CO719" i="49"/>
  <c r="CN719" i="49"/>
  <c r="CM719" i="49"/>
  <c r="CL719" i="49"/>
  <c r="AB719" i="49"/>
  <c r="CU718" i="49"/>
  <c r="CT718" i="49"/>
  <c r="CS718" i="49"/>
  <c r="CR718" i="49"/>
  <c r="CQ718" i="49"/>
  <c r="CP718" i="49"/>
  <c r="CO718" i="49"/>
  <c r="CN718" i="49"/>
  <c r="CM718" i="49"/>
  <c r="CL718" i="49"/>
  <c r="AB718" i="49"/>
  <c r="CU717" i="49"/>
  <c r="CT717" i="49"/>
  <c r="CS717" i="49"/>
  <c r="CR717" i="49"/>
  <c r="CQ717" i="49"/>
  <c r="CP717" i="49"/>
  <c r="CO717" i="49"/>
  <c r="CN717" i="49"/>
  <c r="CM717" i="49"/>
  <c r="CL717" i="49"/>
  <c r="AB717" i="49"/>
  <c r="CU716" i="49"/>
  <c r="CT716" i="49"/>
  <c r="CS716" i="49"/>
  <c r="CR716" i="49"/>
  <c r="CQ716" i="49"/>
  <c r="CP716" i="49"/>
  <c r="CO716" i="49"/>
  <c r="CN716" i="49"/>
  <c r="CM716" i="49"/>
  <c r="CL716" i="49"/>
  <c r="AB716" i="49"/>
  <c r="CU715" i="49"/>
  <c r="CT715" i="49"/>
  <c r="CS715" i="49"/>
  <c r="CR715" i="49"/>
  <c r="CQ715" i="49"/>
  <c r="CP715" i="49"/>
  <c r="CO715" i="49"/>
  <c r="CN715" i="49"/>
  <c r="CM715" i="49"/>
  <c r="CL715" i="49"/>
  <c r="AB715" i="49"/>
  <c r="CU714" i="49"/>
  <c r="CT714" i="49"/>
  <c r="CS714" i="49"/>
  <c r="CR714" i="49"/>
  <c r="CQ714" i="49"/>
  <c r="CP714" i="49"/>
  <c r="CO714" i="49"/>
  <c r="CN714" i="49"/>
  <c r="CM714" i="49"/>
  <c r="CL714" i="49"/>
  <c r="AB714" i="49"/>
  <c r="CU713" i="49"/>
  <c r="CT713" i="49"/>
  <c r="CS713" i="49"/>
  <c r="CR713" i="49"/>
  <c r="CQ713" i="49"/>
  <c r="CP713" i="49"/>
  <c r="CO713" i="49"/>
  <c r="CN713" i="49"/>
  <c r="CM713" i="49"/>
  <c r="CL713" i="49"/>
  <c r="AB713" i="49"/>
  <c r="CU712" i="49"/>
  <c r="CT712" i="49"/>
  <c r="CS712" i="49"/>
  <c r="CR712" i="49"/>
  <c r="CQ712" i="49"/>
  <c r="CP712" i="49"/>
  <c r="CO712" i="49"/>
  <c r="CN712" i="49"/>
  <c r="CM712" i="49"/>
  <c r="CL712" i="49"/>
  <c r="AB712" i="49"/>
  <c r="CU711" i="49"/>
  <c r="CT711" i="49"/>
  <c r="CS711" i="49"/>
  <c r="CR711" i="49"/>
  <c r="CQ711" i="49"/>
  <c r="CP711" i="49"/>
  <c r="CO711" i="49"/>
  <c r="CN711" i="49"/>
  <c r="CM711" i="49"/>
  <c r="CL711" i="49"/>
  <c r="AB711" i="49"/>
  <c r="CU710" i="49"/>
  <c r="CT710" i="49"/>
  <c r="CS710" i="49"/>
  <c r="CR710" i="49"/>
  <c r="CQ710" i="49"/>
  <c r="CP710" i="49"/>
  <c r="CO710" i="49"/>
  <c r="CN710" i="49"/>
  <c r="CM710" i="49"/>
  <c r="CL710" i="49"/>
  <c r="AB710" i="49"/>
  <c r="CU709" i="49"/>
  <c r="CT709" i="49"/>
  <c r="CS709" i="49"/>
  <c r="CR709" i="49"/>
  <c r="CQ709" i="49"/>
  <c r="CP709" i="49"/>
  <c r="CO709" i="49"/>
  <c r="CN709" i="49"/>
  <c r="CM709" i="49"/>
  <c r="CL709" i="49"/>
  <c r="AB709" i="49"/>
  <c r="CU708" i="49"/>
  <c r="CT708" i="49"/>
  <c r="CS708" i="49"/>
  <c r="CR708" i="49"/>
  <c r="CQ708" i="49"/>
  <c r="CP708" i="49"/>
  <c r="CO708" i="49"/>
  <c r="CN708" i="49"/>
  <c r="CM708" i="49"/>
  <c r="CL708" i="49"/>
  <c r="AB708" i="49"/>
  <c r="CU707" i="49"/>
  <c r="CT707" i="49"/>
  <c r="CS707" i="49"/>
  <c r="CR707" i="49"/>
  <c r="CQ707" i="49"/>
  <c r="CP707" i="49"/>
  <c r="CO707" i="49"/>
  <c r="CN707" i="49"/>
  <c r="CM707" i="49"/>
  <c r="CL707" i="49"/>
  <c r="AB707" i="49"/>
  <c r="CU706" i="49"/>
  <c r="CT706" i="49"/>
  <c r="CS706" i="49"/>
  <c r="CR706" i="49"/>
  <c r="CQ706" i="49"/>
  <c r="CP706" i="49"/>
  <c r="CO706" i="49"/>
  <c r="CN706" i="49"/>
  <c r="CM706" i="49"/>
  <c r="CL706" i="49"/>
  <c r="AB706" i="49"/>
  <c r="CU705" i="49"/>
  <c r="CT705" i="49"/>
  <c r="CS705" i="49"/>
  <c r="CR705" i="49"/>
  <c r="CQ705" i="49"/>
  <c r="CP705" i="49"/>
  <c r="CO705" i="49"/>
  <c r="CN705" i="49"/>
  <c r="CM705" i="49"/>
  <c r="CL705" i="49"/>
  <c r="AB705" i="49"/>
  <c r="CU704" i="49"/>
  <c r="CT704" i="49"/>
  <c r="CS704" i="49"/>
  <c r="CR704" i="49"/>
  <c r="CQ704" i="49"/>
  <c r="CP704" i="49"/>
  <c r="CO704" i="49"/>
  <c r="CN704" i="49"/>
  <c r="CM704" i="49"/>
  <c r="CL704" i="49"/>
  <c r="AB704" i="49"/>
  <c r="CU703" i="49"/>
  <c r="CT703" i="49"/>
  <c r="CS703" i="49"/>
  <c r="CR703" i="49"/>
  <c r="CQ703" i="49"/>
  <c r="CP703" i="49"/>
  <c r="CO703" i="49"/>
  <c r="CN703" i="49"/>
  <c r="CM703" i="49"/>
  <c r="CL703" i="49"/>
  <c r="AB703" i="49"/>
  <c r="CU702" i="49"/>
  <c r="CT702" i="49"/>
  <c r="CS702" i="49"/>
  <c r="CR702" i="49"/>
  <c r="CQ702" i="49"/>
  <c r="CP702" i="49"/>
  <c r="CO702" i="49"/>
  <c r="CN702" i="49"/>
  <c r="CM702" i="49"/>
  <c r="CL702" i="49"/>
  <c r="AB702" i="49"/>
  <c r="CU701" i="49"/>
  <c r="CT701" i="49"/>
  <c r="CS701" i="49"/>
  <c r="CR701" i="49"/>
  <c r="CQ701" i="49"/>
  <c r="CP701" i="49"/>
  <c r="CO701" i="49"/>
  <c r="CN701" i="49"/>
  <c r="CM701" i="49"/>
  <c r="CL701" i="49"/>
  <c r="AB701" i="49"/>
  <c r="CU700" i="49"/>
  <c r="CT700" i="49"/>
  <c r="CS700" i="49"/>
  <c r="CR700" i="49"/>
  <c r="CQ700" i="49"/>
  <c r="CP700" i="49"/>
  <c r="CO700" i="49"/>
  <c r="CN700" i="49"/>
  <c r="CM700" i="49"/>
  <c r="CL700" i="49"/>
  <c r="AB700" i="49"/>
  <c r="CU699" i="49"/>
  <c r="CT699" i="49"/>
  <c r="CS699" i="49"/>
  <c r="CR699" i="49"/>
  <c r="CQ699" i="49"/>
  <c r="CP699" i="49"/>
  <c r="CO699" i="49"/>
  <c r="CN699" i="49"/>
  <c r="CM699" i="49"/>
  <c r="CL699" i="49"/>
  <c r="AB699" i="49"/>
  <c r="CU698" i="49"/>
  <c r="CT698" i="49"/>
  <c r="CS698" i="49"/>
  <c r="CR698" i="49"/>
  <c r="CQ698" i="49"/>
  <c r="CP698" i="49"/>
  <c r="CO698" i="49"/>
  <c r="CN698" i="49"/>
  <c r="CM698" i="49"/>
  <c r="CL698" i="49"/>
  <c r="AB698" i="49"/>
  <c r="CU697" i="49"/>
  <c r="CT697" i="49"/>
  <c r="CS697" i="49"/>
  <c r="CR697" i="49"/>
  <c r="CQ697" i="49"/>
  <c r="CP697" i="49"/>
  <c r="CO697" i="49"/>
  <c r="CN697" i="49"/>
  <c r="CM697" i="49"/>
  <c r="CL697" i="49"/>
  <c r="AB697" i="49"/>
  <c r="CU696" i="49"/>
  <c r="CT696" i="49"/>
  <c r="CS696" i="49"/>
  <c r="CR696" i="49"/>
  <c r="CQ696" i="49"/>
  <c r="CP696" i="49"/>
  <c r="CO696" i="49"/>
  <c r="CN696" i="49"/>
  <c r="CM696" i="49"/>
  <c r="CL696" i="49"/>
  <c r="AB696" i="49"/>
  <c r="CU695" i="49"/>
  <c r="CT695" i="49"/>
  <c r="CS695" i="49"/>
  <c r="CR695" i="49"/>
  <c r="CQ695" i="49"/>
  <c r="CP695" i="49"/>
  <c r="CO695" i="49"/>
  <c r="CN695" i="49"/>
  <c r="CM695" i="49"/>
  <c r="CL695" i="49"/>
  <c r="AB695" i="49"/>
  <c r="CU694" i="49"/>
  <c r="CT694" i="49"/>
  <c r="CS694" i="49"/>
  <c r="CR694" i="49"/>
  <c r="CQ694" i="49"/>
  <c r="CP694" i="49"/>
  <c r="CO694" i="49"/>
  <c r="CN694" i="49"/>
  <c r="CM694" i="49"/>
  <c r="CL694" i="49"/>
  <c r="AB694" i="49"/>
  <c r="CU693" i="49"/>
  <c r="CT693" i="49"/>
  <c r="CS693" i="49"/>
  <c r="CR693" i="49"/>
  <c r="CQ693" i="49"/>
  <c r="CP693" i="49"/>
  <c r="CO693" i="49"/>
  <c r="CN693" i="49"/>
  <c r="CM693" i="49"/>
  <c r="CL693" i="49"/>
  <c r="AB693" i="49"/>
  <c r="CU692" i="49"/>
  <c r="CT692" i="49"/>
  <c r="CS692" i="49"/>
  <c r="CR692" i="49"/>
  <c r="CQ692" i="49"/>
  <c r="CP692" i="49"/>
  <c r="CO692" i="49"/>
  <c r="CN692" i="49"/>
  <c r="CM692" i="49"/>
  <c r="CL692" i="49"/>
  <c r="AB692" i="49"/>
  <c r="CU691" i="49"/>
  <c r="CT691" i="49"/>
  <c r="CS691" i="49"/>
  <c r="CR691" i="49"/>
  <c r="CQ691" i="49"/>
  <c r="CP691" i="49"/>
  <c r="CO691" i="49"/>
  <c r="CN691" i="49"/>
  <c r="CM691" i="49"/>
  <c r="CL691" i="49"/>
  <c r="CU690" i="49"/>
  <c r="CT690" i="49"/>
  <c r="CS690" i="49"/>
  <c r="CR690" i="49"/>
  <c r="CQ690" i="49"/>
  <c r="CP690" i="49"/>
  <c r="CO690" i="49"/>
  <c r="CN690" i="49"/>
  <c r="CM690" i="49"/>
  <c r="CL690" i="49"/>
  <c r="AB690" i="49"/>
  <c r="CU689" i="49"/>
  <c r="CT689" i="49"/>
  <c r="CS689" i="49"/>
  <c r="CR689" i="49"/>
  <c r="CQ689" i="49"/>
  <c r="CP689" i="49"/>
  <c r="CO689" i="49"/>
  <c r="CN689" i="49"/>
  <c r="CM689" i="49"/>
  <c r="CL689" i="49"/>
  <c r="AB689" i="49"/>
  <c r="CU688" i="49"/>
  <c r="CT688" i="49"/>
  <c r="CS688" i="49"/>
  <c r="CR688" i="49"/>
  <c r="CQ688" i="49"/>
  <c r="CP688" i="49"/>
  <c r="CO688" i="49"/>
  <c r="CN688" i="49"/>
  <c r="CM688" i="49"/>
  <c r="CL688" i="49"/>
  <c r="AB688" i="49"/>
  <c r="CU684" i="49"/>
  <c r="CT684" i="49"/>
  <c r="CS684" i="49"/>
  <c r="CR684" i="49"/>
  <c r="CQ684" i="49"/>
  <c r="CP684" i="49"/>
  <c r="CO684" i="49"/>
  <c r="CN684" i="49"/>
  <c r="CM684" i="49"/>
  <c r="CL684" i="49"/>
  <c r="AB684" i="49"/>
  <c r="CU683" i="49"/>
  <c r="CT683" i="49"/>
  <c r="CS683" i="49"/>
  <c r="CR683" i="49"/>
  <c r="CQ683" i="49"/>
  <c r="CP683" i="49"/>
  <c r="CO683" i="49"/>
  <c r="CN683" i="49"/>
  <c r="CM683" i="49"/>
  <c r="CL683" i="49"/>
  <c r="AB683" i="49"/>
  <c r="CU682" i="49"/>
  <c r="CT682" i="49"/>
  <c r="CS682" i="49"/>
  <c r="CR682" i="49"/>
  <c r="CQ682" i="49"/>
  <c r="CP682" i="49"/>
  <c r="CO682" i="49"/>
  <c r="CN682" i="49"/>
  <c r="CM682" i="49"/>
  <c r="CL682" i="49"/>
  <c r="AB682" i="49"/>
  <c r="CU681" i="49"/>
  <c r="CT681" i="49"/>
  <c r="CS681" i="49"/>
  <c r="CR681" i="49"/>
  <c r="CQ681" i="49"/>
  <c r="CP681" i="49"/>
  <c r="CO681" i="49"/>
  <c r="CN681" i="49"/>
  <c r="CM681" i="49"/>
  <c r="CL681" i="49"/>
  <c r="AB681" i="49"/>
  <c r="CU680" i="49"/>
  <c r="CT680" i="49"/>
  <c r="CS680" i="49"/>
  <c r="CR680" i="49"/>
  <c r="CQ680" i="49"/>
  <c r="CP680" i="49"/>
  <c r="CO680" i="49"/>
  <c r="CN680" i="49"/>
  <c r="CM680" i="49"/>
  <c r="CL680" i="49"/>
  <c r="AB680" i="49"/>
  <c r="CU679" i="49"/>
  <c r="CT679" i="49"/>
  <c r="CS679" i="49"/>
  <c r="CR679" i="49"/>
  <c r="CQ679" i="49"/>
  <c r="CP679" i="49"/>
  <c r="CO679" i="49"/>
  <c r="CN679" i="49"/>
  <c r="CM679" i="49"/>
  <c r="CL679" i="49"/>
  <c r="AB679" i="49"/>
  <c r="CU678" i="49"/>
  <c r="CT678" i="49"/>
  <c r="CS678" i="49"/>
  <c r="CR678" i="49"/>
  <c r="CQ678" i="49"/>
  <c r="CP678" i="49"/>
  <c r="CO678" i="49"/>
  <c r="CN678" i="49"/>
  <c r="CM678" i="49"/>
  <c r="CL678" i="49"/>
  <c r="AB678" i="49"/>
  <c r="CU677" i="49"/>
  <c r="CT677" i="49"/>
  <c r="CS677" i="49"/>
  <c r="CR677" i="49"/>
  <c r="CQ677" i="49"/>
  <c r="CP677" i="49"/>
  <c r="CO677" i="49"/>
  <c r="CN677" i="49"/>
  <c r="CM677" i="49"/>
  <c r="CL677" i="49"/>
  <c r="AB677" i="49"/>
  <c r="CU676" i="49"/>
  <c r="CT676" i="49"/>
  <c r="CS676" i="49"/>
  <c r="CR676" i="49"/>
  <c r="CQ676" i="49"/>
  <c r="CP676" i="49"/>
  <c r="CO676" i="49"/>
  <c r="CN676" i="49"/>
  <c r="CM676" i="49"/>
  <c r="CL676" i="49"/>
  <c r="AB676" i="49"/>
  <c r="CU675" i="49"/>
  <c r="CT675" i="49"/>
  <c r="CS675" i="49"/>
  <c r="CR675" i="49"/>
  <c r="CQ675" i="49"/>
  <c r="CP675" i="49"/>
  <c r="CO675" i="49"/>
  <c r="CN675" i="49"/>
  <c r="CM675" i="49"/>
  <c r="CL675" i="49"/>
  <c r="AB675" i="49"/>
  <c r="CU674" i="49"/>
  <c r="CT674" i="49"/>
  <c r="CS674" i="49"/>
  <c r="CR674" i="49"/>
  <c r="CQ674" i="49"/>
  <c r="CP674" i="49"/>
  <c r="CO674" i="49"/>
  <c r="CN674" i="49"/>
  <c r="CM674" i="49"/>
  <c r="CL674" i="49"/>
  <c r="AB674" i="49"/>
  <c r="CU673" i="49"/>
  <c r="CT673" i="49"/>
  <c r="CS673" i="49"/>
  <c r="CR673" i="49"/>
  <c r="CQ673" i="49"/>
  <c r="CP673" i="49"/>
  <c r="CO673" i="49"/>
  <c r="CN673" i="49"/>
  <c r="CM673" i="49"/>
  <c r="CL673" i="49"/>
  <c r="AB673" i="49"/>
  <c r="CU672" i="49"/>
  <c r="CT672" i="49"/>
  <c r="CS672" i="49"/>
  <c r="CR672" i="49"/>
  <c r="CQ672" i="49"/>
  <c r="CP672" i="49"/>
  <c r="CO672" i="49"/>
  <c r="CN672" i="49"/>
  <c r="CM672" i="49"/>
  <c r="CL672" i="49"/>
  <c r="AB672" i="49"/>
  <c r="CU671" i="49"/>
  <c r="CT671" i="49"/>
  <c r="CS671" i="49"/>
  <c r="CR671" i="49"/>
  <c r="CQ671" i="49"/>
  <c r="CP671" i="49"/>
  <c r="CO671" i="49"/>
  <c r="CN671" i="49"/>
  <c r="CM671" i="49"/>
  <c r="CL671" i="49"/>
  <c r="AB671" i="49"/>
  <c r="CU670" i="49"/>
  <c r="CT670" i="49"/>
  <c r="CS670" i="49"/>
  <c r="CR670" i="49"/>
  <c r="CQ670" i="49"/>
  <c r="CP670" i="49"/>
  <c r="CO670" i="49"/>
  <c r="CN670" i="49"/>
  <c r="CM670" i="49"/>
  <c r="CL670" i="49"/>
  <c r="AB670" i="49"/>
  <c r="CU669" i="49"/>
  <c r="CT669" i="49"/>
  <c r="CS669" i="49"/>
  <c r="CR669" i="49"/>
  <c r="CQ669" i="49"/>
  <c r="CP669" i="49"/>
  <c r="CO669" i="49"/>
  <c r="CN669" i="49"/>
  <c r="CM669" i="49"/>
  <c r="CL669" i="49"/>
  <c r="AB669" i="49"/>
  <c r="CU668" i="49"/>
  <c r="CT668" i="49"/>
  <c r="CS668" i="49"/>
  <c r="CR668" i="49"/>
  <c r="CQ668" i="49"/>
  <c r="CP668" i="49"/>
  <c r="CO668" i="49"/>
  <c r="CN668" i="49"/>
  <c r="CM668" i="49"/>
  <c r="CL668" i="49"/>
  <c r="AB668" i="49"/>
  <c r="CU667" i="49"/>
  <c r="CT667" i="49"/>
  <c r="CS667" i="49"/>
  <c r="CR667" i="49"/>
  <c r="CQ667" i="49"/>
  <c r="CP667" i="49"/>
  <c r="CO667" i="49"/>
  <c r="CN667" i="49"/>
  <c r="CM667" i="49"/>
  <c r="CL667" i="49"/>
  <c r="AB667" i="49"/>
  <c r="CU666" i="49"/>
  <c r="CT666" i="49"/>
  <c r="CS666" i="49"/>
  <c r="CR666" i="49"/>
  <c r="CQ666" i="49"/>
  <c r="CP666" i="49"/>
  <c r="CO666" i="49"/>
  <c r="CN666" i="49"/>
  <c r="CM666" i="49"/>
  <c r="CL666" i="49"/>
  <c r="AB666" i="49"/>
  <c r="CU665" i="49"/>
  <c r="CT665" i="49"/>
  <c r="CS665" i="49"/>
  <c r="CR665" i="49"/>
  <c r="CQ665" i="49"/>
  <c r="CP665" i="49"/>
  <c r="CO665" i="49"/>
  <c r="CN665" i="49"/>
  <c r="CM665" i="49"/>
  <c r="CL665" i="49"/>
  <c r="AB665" i="49"/>
  <c r="CU664" i="49"/>
  <c r="CT664" i="49"/>
  <c r="CS664" i="49"/>
  <c r="CR664" i="49"/>
  <c r="CQ664" i="49"/>
  <c r="CP664" i="49"/>
  <c r="CO664" i="49"/>
  <c r="CN664" i="49"/>
  <c r="CM664" i="49"/>
  <c r="CL664" i="49"/>
  <c r="AB664" i="49"/>
  <c r="CU663" i="49"/>
  <c r="CT663" i="49"/>
  <c r="CS663" i="49"/>
  <c r="CR663" i="49"/>
  <c r="CQ663" i="49"/>
  <c r="CP663" i="49"/>
  <c r="CO663" i="49"/>
  <c r="CN663" i="49"/>
  <c r="CM663" i="49"/>
  <c r="CL663" i="49"/>
  <c r="AB663" i="49"/>
  <c r="CU662" i="49"/>
  <c r="CT662" i="49"/>
  <c r="CS662" i="49"/>
  <c r="CR662" i="49"/>
  <c r="CQ662" i="49"/>
  <c r="CP662" i="49"/>
  <c r="CO662" i="49"/>
  <c r="CN662" i="49"/>
  <c r="CM662" i="49"/>
  <c r="CL662" i="49"/>
  <c r="AB662" i="49"/>
  <c r="CU661" i="49"/>
  <c r="CT661" i="49"/>
  <c r="CS661" i="49"/>
  <c r="CR661" i="49"/>
  <c r="CQ661" i="49"/>
  <c r="CP661" i="49"/>
  <c r="CO661" i="49"/>
  <c r="CN661" i="49"/>
  <c r="CM661" i="49"/>
  <c r="CL661" i="49"/>
  <c r="AB661" i="49"/>
  <c r="CU660" i="49"/>
  <c r="CT660" i="49"/>
  <c r="CS660" i="49"/>
  <c r="CR660" i="49"/>
  <c r="CQ660" i="49"/>
  <c r="CP660" i="49"/>
  <c r="CO660" i="49"/>
  <c r="CN660" i="49"/>
  <c r="CM660" i="49"/>
  <c r="CL660" i="49"/>
  <c r="AB660" i="49"/>
  <c r="CU659" i="49"/>
  <c r="CT659" i="49"/>
  <c r="CS659" i="49"/>
  <c r="CR659" i="49"/>
  <c r="CQ659" i="49"/>
  <c r="CP659" i="49"/>
  <c r="CO659" i="49"/>
  <c r="CN659" i="49"/>
  <c r="CM659" i="49"/>
  <c r="CL659" i="49"/>
  <c r="AB659" i="49"/>
  <c r="CU658" i="49"/>
  <c r="CT658" i="49"/>
  <c r="CS658" i="49"/>
  <c r="CR658" i="49"/>
  <c r="CQ658" i="49"/>
  <c r="CP658" i="49"/>
  <c r="CO658" i="49"/>
  <c r="CN658" i="49"/>
  <c r="CM658" i="49"/>
  <c r="CL658" i="49"/>
  <c r="AB658" i="49"/>
  <c r="CU657" i="49"/>
  <c r="CT657" i="49"/>
  <c r="CS657" i="49"/>
  <c r="CR657" i="49"/>
  <c r="CQ657" i="49"/>
  <c r="CP657" i="49"/>
  <c r="CO657" i="49"/>
  <c r="CN657" i="49"/>
  <c r="CM657" i="49"/>
  <c r="CL657" i="49"/>
  <c r="AB657" i="49"/>
  <c r="CU656" i="49"/>
  <c r="CT656" i="49"/>
  <c r="CS656" i="49"/>
  <c r="CR656" i="49"/>
  <c r="CQ656" i="49"/>
  <c r="CP656" i="49"/>
  <c r="CO656" i="49"/>
  <c r="CN656" i="49"/>
  <c r="CM656" i="49"/>
  <c r="CL656" i="49"/>
  <c r="AB656" i="49"/>
  <c r="CU655" i="49"/>
  <c r="CT655" i="49"/>
  <c r="CS655" i="49"/>
  <c r="CR655" i="49"/>
  <c r="CQ655" i="49"/>
  <c r="CP655" i="49"/>
  <c r="CO655" i="49"/>
  <c r="CN655" i="49"/>
  <c r="CM655" i="49"/>
  <c r="CL655" i="49"/>
  <c r="AB655" i="49"/>
  <c r="CU654" i="49"/>
  <c r="CT654" i="49"/>
  <c r="CS654" i="49"/>
  <c r="CR654" i="49"/>
  <c r="CQ654" i="49"/>
  <c r="CP654" i="49"/>
  <c r="CO654" i="49"/>
  <c r="CN654" i="49"/>
  <c r="CM654" i="49"/>
  <c r="CL654" i="49"/>
  <c r="AB654" i="49"/>
  <c r="CU653" i="49"/>
  <c r="CT653" i="49"/>
  <c r="CS653" i="49"/>
  <c r="CR653" i="49"/>
  <c r="CQ653" i="49"/>
  <c r="CP653" i="49"/>
  <c r="CO653" i="49"/>
  <c r="CN653" i="49"/>
  <c r="CM653" i="49"/>
  <c r="CL653" i="49"/>
  <c r="AB653" i="49"/>
  <c r="CU652" i="49"/>
  <c r="CT652" i="49"/>
  <c r="CS652" i="49"/>
  <c r="CR652" i="49"/>
  <c r="CQ652" i="49"/>
  <c r="CP652" i="49"/>
  <c r="CO652" i="49"/>
  <c r="CN652" i="49"/>
  <c r="CM652" i="49"/>
  <c r="CL652" i="49"/>
  <c r="AB652" i="49"/>
  <c r="CU651" i="49"/>
  <c r="CT651" i="49"/>
  <c r="CS651" i="49"/>
  <c r="CR651" i="49"/>
  <c r="CQ651" i="49"/>
  <c r="CP651" i="49"/>
  <c r="CO651" i="49"/>
  <c r="CN651" i="49"/>
  <c r="CM651" i="49"/>
  <c r="CL651" i="49"/>
  <c r="AB651" i="49"/>
  <c r="CU649" i="49"/>
  <c r="CT649" i="49"/>
  <c r="CS649" i="49"/>
  <c r="CR649" i="49"/>
  <c r="CQ649" i="49"/>
  <c r="CP649" i="49"/>
  <c r="CO649" i="49"/>
  <c r="CN649" i="49"/>
  <c r="CM649" i="49"/>
  <c r="CL649" i="49"/>
  <c r="AB649" i="49"/>
  <c r="CU648" i="49"/>
  <c r="CT648" i="49"/>
  <c r="CS648" i="49"/>
  <c r="CR648" i="49"/>
  <c r="CQ648" i="49"/>
  <c r="CP648" i="49"/>
  <c r="CO648" i="49"/>
  <c r="CN648" i="49"/>
  <c r="CM648" i="49"/>
  <c r="CL648" i="49"/>
  <c r="AB648" i="49"/>
  <c r="CU647" i="49"/>
  <c r="CT647" i="49"/>
  <c r="CS647" i="49"/>
  <c r="CR647" i="49"/>
  <c r="CQ647" i="49"/>
  <c r="CP647" i="49"/>
  <c r="CO647" i="49"/>
  <c r="CN647" i="49"/>
  <c r="CM647" i="49"/>
  <c r="CL647" i="49"/>
  <c r="AB647" i="49"/>
  <c r="CU646" i="49"/>
  <c r="CT646" i="49"/>
  <c r="CS646" i="49"/>
  <c r="CR646" i="49"/>
  <c r="CQ646" i="49"/>
  <c r="CP646" i="49"/>
  <c r="CO646" i="49"/>
  <c r="CN646" i="49"/>
  <c r="CM646" i="49"/>
  <c r="CL646" i="49"/>
  <c r="AB646" i="49"/>
  <c r="CU645" i="49"/>
  <c r="CT645" i="49"/>
  <c r="CS645" i="49"/>
  <c r="CR645" i="49"/>
  <c r="CQ645" i="49"/>
  <c r="CP645" i="49"/>
  <c r="CO645" i="49"/>
  <c r="CN645" i="49"/>
  <c r="CM645" i="49"/>
  <c r="CL645" i="49"/>
  <c r="AB645" i="49"/>
  <c r="CU644" i="49"/>
  <c r="CT644" i="49"/>
  <c r="CS644" i="49"/>
  <c r="CR644" i="49"/>
  <c r="CQ644" i="49"/>
  <c r="CP644" i="49"/>
  <c r="CO644" i="49"/>
  <c r="CN644" i="49"/>
  <c r="CM644" i="49"/>
  <c r="CL644" i="49"/>
  <c r="AB644" i="49"/>
  <c r="CU643" i="49"/>
  <c r="CT643" i="49"/>
  <c r="CS643" i="49"/>
  <c r="CR643" i="49"/>
  <c r="CQ643" i="49"/>
  <c r="CP643" i="49"/>
  <c r="CO643" i="49"/>
  <c r="CN643" i="49"/>
  <c r="CM643" i="49"/>
  <c r="CL643" i="49"/>
  <c r="AB643" i="49"/>
  <c r="CU642" i="49"/>
  <c r="CT642" i="49"/>
  <c r="CS642" i="49"/>
  <c r="CR642" i="49"/>
  <c r="CQ642" i="49"/>
  <c r="CP642" i="49"/>
  <c r="CO642" i="49"/>
  <c r="CN642" i="49"/>
  <c r="CM642" i="49"/>
  <c r="CL642" i="49"/>
  <c r="AB642" i="49"/>
  <c r="CU641" i="49"/>
  <c r="CT641" i="49"/>
  <c r="CS641" i="49"/>
  <c r="CR641" i="49"/>
  <c r="CQ641" i="49"/>
  <c r="CP641" i="49"/>
  <c r="CO641" i="49"/>
  <c r="CN641" i="49"/>
  <c r="CM641" i="49"/>
  <c r="CL641" i="49"/>
  <c r="AB641" i="49"/>
  <c r="CU640" i="49"/>
  <c r="CT640" i="49"/>
  <c r="CS640" i="49"/>
  <c r="CR640" i="49"/>
  <c r="CQ640" i="49"/>
  <c r="CP640" i="49"/>
  <c r="CO640" i="49"/>
  <c r="CN640" i="49"/>
  <c r="CM640" i="49"/>
  <c r="CL640" i="49"/>
  <c r="AB640" i="49"/>
  <c r="CU639" i="49"/>
  <c r="CT639" i="49"/>
  <c r="CS639" i="49"/>
  <c r="CR639" i="49"/>
  <c r="CQ639" i="49"/>
  <c r="CP639" i="49"/>
  <c r="CO639" i="49"/>
  <c r="CN639" i="49"/>
  <c r="CM639" i="49"/>
  <c r="CL639" i="49"/>
  <c r="AB639" i="49"/>
  <c r="CU638" i="49"/>
  <c r="CT638" i="49"/>
  <c r="CS638" i="49"/>
  <c r="CR638" i="49"/>
  <c r="CQ638" i="49"/>
  <c r="CP638" i="49"/>
  <c r="CO638" i="49"/>
  <c r="CN638" i="49"/>
  <c r="CM638" i="49"/>
  <c r="CL638" i="49"/>
  <c r="AB638" i="49"/>
  <c r="CU637" i="49"/>
  <c r="CT637" i="49"/>
  <c r="CS637" i="49"/>
  <c r="CR637" i="49"/>
  <c r="CQ637" i="49"/>
  <c r="CP637" i="49"/>
  <c r="CO637" i="49"/>
  <c r="CN637" i="49"/>
  <c r="CM637" i="49"/>
  <c r="CL637" i="49"/>
  <c r="AB637" i="49"/>
  <c r="CU636" i="49"/>
  <c r="CT636" i="49"/>
  <c r="CS636" i="49"/>
  <c r="CR636" i="49"/>
  <c r="CQ636" i="49"/>
  <c r="CP636" i="49"/>
  <c r="CO636" i="49"/>
  <c r="CN636" i="49"/>
  <c r="CM636" i="49"/>
  <c r="CL636" i="49"/>
  <c r="AB636" i="49"/>
  <c r="CU635" i="49"/>
  <c r="CT635" i="49"/>
  <c r="CS635" i="49"/>
  <c r="CR635" i="49"/>
  <c r="CQ635" i="49"/>
  <c r="CP635" i="49"/>
  <c r="CO635" i="49"/>
  <c r="CN635" i="49"/>
  <c r="CM635" i="49"/>
  <c r="CL635" i="49"/>
  <c r="AB635" i="49"/>
  <c r="CU634" i="49"/>
  <c r="CT634" i="49"/>
  <c r="CS634" i="49"/>
  <c r="CR634" i="49"/>
  <c r="CQ634" i="49"/>
  <c r="CP634" i="49"/>
  <c r="CO634" i="49"/>
  <c r="CN634" i="49"/>
  <c r="CM634" i="49"/>
  <c r="CL634" i="49"/>
  <c r="AB634" i="49"/>
  <c r="CU633" i="49"/>
  <c r="CT633" i="49"/>
  <c r="CS633" i="49"/>
  <c r="CR633" i="49"/>
  <c r="CQ633" i="49"/>
  <c r="CP633" i="49"/>
  <c r="CO633" i="49"/>
  <c r="CN633" i="49"/>
  <c r="CM633" i="49"/>
  <c r="CL633" i="49"/>
  <c r="AB633" i="49"/>
  <c r="CU632" i="49"/>
  <c r="CT632" i="49"/>
  <c r="CS632" i="49"/>
  <c r="CR632" i="49"/>
  <c r="CQ632" i="49"/>
  <c r="CP632" i="49"/>
  <c r="CO632" i="49"/>
  <c r="CN632" i="49"/>
  <c r="CM632" i="49"/>
  <c r="CL632" i="49"/>
  <c r="AB632" i="49"/>
  <c r="CU631" i="49"/>
  <c r="CT631" i="49"/>
  <c r="CS631" i="49"/>
  <c r="CR631" i="49"/>
  <c r="CQ631" i="49"/>
  <c r="CP631" i="49"/>
  <c r="CO631" i="49"/>
  <c r="CN631" i="49"/>
  <c r="CM631" i="49"/>
  <c r="CL631" i="49"/>
  <c r="AB631" i="49"/>
  <c r="CU630" i="49"/>
  <c r="CT630" i="49"/>
  <c r="CS630" i="49"/>
  <c r="CR630" i="49"/>
  <c r="CQ630" i="49"/>
  <c r="CP630" i="49"/>
  <c r="CO630" i="49"/>
  <c r="CN630" i="49"/>
  <c r="CM630" i="49"/>
  <c r="CL630" i="49"/>
  <c r="AB630" i="49"/>
  <c r="CU629" i="49"/>
  <c r="CT629" i="49"/>
  <c r="CS629" i="49"/>
  <c r="CR629" i="49"/>
  <c r="CQ629" i="49"/>
  <c r="CP629" i="49"/>
  <c r="CO629" i="49"/>
  <c r="CN629" i="49"/>
  <c r="CM629" i="49"/>
  <c r="CL629" i="49"/>
  <c r="AB629" i="49"/>
  <c r="CU628" i="49"/>
  <c r="CT628" i="49"/>
  <c r="CS628" i="49"/>
  <c r="CR628" i="49"/>
  <c r="CQ628" i="49"/>
  <c r="CP628" i="49"/>
  <c r="CO628" i="49"/>
  <c r="CN628" i="49"/>
  <c r="CM628" i="49"/>
  <c r="CL628" i="49"/>
  <c r="AB628" i="49"/>
  <c r="CU627" i="49"/>
  <c r="CT627" i="49"/>
  <c r="CS627" i="49"/>
  <c r="CR627" i="49"/>
  <c r="CQ627" i="49"/>
  <c r="CP627" i="49"/>
  <c r="CO627" i="49"/>
  <c r="CN627" i="49"/>
  <c r="CM627" i="49"/>
  <c r="CL627" i="49"/>
  <c r="AB627" i="49"/>
  <c r="CU626" i="49"/>
  <c r="CT626" i="49"/>
  <c r="CS626" i="49"/>
  <c r="CR626" i="49"/>
  <c r="CQ626" i="49"/>
  <c r="CP626" i="49"/>
  <c r="CO626" i="49"/>
  <c r="CN626" i="49"/>
  <c r="CM626" i="49"/>
  <c r="CL626" i="49"/>
  <c r="AB626" i="49"/>
  <c r="CU625" i="49"/>
  <c r="CT625" i="49"/>
  <c r="CS625" i="49"/>
  <c r="CR625" i="49"/>
  <c r="CQ625" i="49"/>
  <c r="CP625" i="49"/>
  <c r="CO625" i="49"/>
  <c r="CN625" i="49"/>
  <c r="CM625" i="49"/>
  <c r="CL625" i="49"/>
  <c r="AB625" i="49"/>
  <c r="CU624" i="49"/>
  <c r="CT624" i="49"/>
  <c r="CS624" i="49"/>
  <c r="CR624" i="49"/>
  <c r="CQ624" i="49"/>
  <c r="CP624" i="49"/>
  <c r="CO624" i="49"/>
  <c r="CN624" i="49"/>
  <c r="CM624" i="49"/>
  <c r="CL624" i="49"/>
  <c r="AB624" i="49"/>
  <c r="CU623" i="49"/>
  <c r="CT623" i="49"/>
  <c r="CS623" i="49"/>
  <c r="CR623" i="49"/>
  <c r="CQ623" i="49"/>
  <c r="CP623" i="49"/>
  <c r="CO623" i="49"/>
  <c r="CN623" i="49"/>
  <c r="CM623" i="49"/>
  <c r="CL623" i="49"/>
  <c r="AB623" i="49"/>
  <c r="CU622" i="49"/>
  <c r="CT622" i="49"/>
  <c r="CS622" i="49"/>
  <c r="CR622" i="49"/>
  <c r="CQ622" i="49"/>
  <c r="CP622" i="49"/>
  <c r="CO622" i="49"/>
  <c r="CN622" i="49"/>
  <c r="CM622" i="49"/>
  <c r="CL622" i="49"/>
  <c r="AB622" i="49"/>
  <c r="CU621" i="49"/>
  <c r="CT621" i="49"/>
  <c r="CS621" i="49"/>
  <c r="CR621" i="49"/>
  <c r="CQ621" i="49"/>
  <c r="CP621" i="49"/>
  <c r="CO621" i="49"/>
  <c r="CN621" i="49"/>
  <c r="CM621" i="49"/>
  <c r="CL621" i="49"/>
  <c r="AB621" i="49"/>
  <c r="CU620" i="49"/>
  <c r="CT620" i="49"/>
  <c r="CS620" i="49"/>
  <c r="CR620" i="49"/>
  <c r="CQ620" i="49"/>
  <c r="CP620" i="49"/>
  <c r="CO620" i="49"/>
  <c r="CN620" i="49"/>
  <c r="CM620" i="49"/>
  <c r="CL620" i="49"/>
  <c r="AB620" i="49"/>
  <c r="CU619" i="49"/>
  <c r="CT619" i="49"/>
  <c r="CS619" i="49"/>
  <c r="CR619" i="49"/>
  <c r="CQ619" i="49"/>
  <c r="CP619" i="49"/>
  <c r="CO619" i="49"/>
  <c r="CN619" i="49"/>
  <c r="CM619" i="49"/>
  <c r="CL619" i="49"/>
  <c r="AB619" i="49"/>
  <c r="CU618" i="49"/>
  <c r="CT618" i="49"/>
  <c r="CS618" i="49"/>
  <c r="CR618" i="49"/>
  <c r="CQ618" i="49"/>
  <c r="CP618" i="49"/>
  <c r="CO618" i="49"/>
  <c r="CN618" i="49"/>
  <c r="CM618" i="49"/>
  <c r="CL618" i="49"/>
  <c r="AB618" i="49"/>
  <c r="CU617" i="49"/>
  <c r="CT617" i="49"/>
  <c r="CS617" i="49"/>
  <c r="CR617" i="49"/>
  <c r="CQ617" i="49"/>
  <c r="CP617" i="49"/>
  <c r="CO617" i="49"/>
  <c r="CN617" i="49"/>
  <c r="CM617" i="49"/>
  <c r="CL617" i="49"/>
  <c r="AB617" i="49"/>
  <c r="CU616" i="49"/>
  <c r="CT616" i="49"/>
  <c r="CS616" i="49"/>
  <c r="CR616" i="49"/>
  <c r="CQ616" i="49"/>
  <c r="CP616" i="49"/>
  <c r="CO616" i="49"/>
  <c r="CN616" i="49"/>
  <c r="CM616" i="49"/>
  <c r="CL616" i="49"/>
  <c r="AB616" i="49"/>
  <c r="CU615" i="49"/>
  <c r="CT615" i="49"/>
  <c r="CS615" i="49"/>
  <c r="CR615" i="49"/>
  <c r="CQ615" i="49"/>
  <c r="CP615" i="49"/>
  <c r="CO615" i="49"/>
  <c r="CN615" i="49"/>
  <c r="CM615" i="49"/>
  <c r="CL615" i="49"/>
  <c r="AB615" i="49"/>
  <c r="CU614" i="49"/>
  <c r="CT614" i="49"/>
  <c r="CS614" i="49"/>
  <c r="CR614" i="49"/>
  <c r="CQ614" i="49"/>
  <c r="CP614" i="49"/>
  <c r="CO614" i="49"/>
  <c r="CN614" i="49"/>
  <c r="CM614" i="49"/>
  <c r="CL614" i="49"/>
  <c r="AB614" i="49"/>
  <c r="CU613" i="49"/>
  <c r="CT613" i="49"/>
  <c r="CS613" i="49"/>
  <c r="CR613" i="49"/>
  <c r="CQ613" i="49"/>
  <c r="CP613" i="49"/>
  <c r="CO613" i="49"/>
  <c r="CN613" i="49"/>
  <c r="CM613" i="49"/>
  <c r="CL613" i="49"/>
  <c r="AB613" i="49"/>
  <c r="CU612" i="49"/>
  <c r="CT612" i="49"/>
  <c r="CS612" i="49"/>
  <c r="CR612" i="49"/>
  <c r="CQ612" i="49"/>
  <c r="CP612" i="49"/>
  <c r="CO612" i="49"/>
  <c r="CN612" i="49"/>
  <c r="CM612" i="49"/>
  <c r="CL612" i="49"/>
  <c r="AB612" i="49"/>
  <c r="CU611" i="49"/>
  <c r="CT611" i="49"/>
  <c r="CS611" i="49"/>
  <c r="CR611" i="49"/>
  <c r="CQ611" i="49"/>
  <c r="CP611" i="49"/>
  <c r="CO611" i="49"/>
  <c r="CN611" i="49"/>
  <c r="CM611" i="49"/>
  <c r="CL611" i="49"/>
  <c r="AB611" i="49"/>
  <c r="CU610" i="49"/>
  <c r="CT610" i="49"/>
  <c r="CS610" i="49"/>
  <c r="CR610" i="49"/>
  <c r="CQ610" i="49"/>
  <c r="CP610" i="49"/>
  <c r="CO610" i="49"/>
  <c r="CN610" i="49"/>
  <c r="CM610" i="49"/>
  <c r="CL610" i="49"/>
  <c r="AB610" i="49"/>
  <c r="CU609" i="49"/>
  <c r="CT609" i="49"/>
  <c r="CS609" i="49"/>
  <c r="CR609" i="49"/>
  <c r="CQ609" i="49"/>
  <c r="CP609" i="49"/>
  <c r="CO609" i="49"/>
  <c r="CN609" i="49"/>
  <c r="CM609" i="49"/>
  <c r="CL609" i="49"/>
  <c r="AB609" i="49"/>
  <c r="CU608" i="49"/>
  <c r="CT608" i="49"/>
  <c r="CS608" i="49"/>
  <c r="CR608" i="49"/>
  <c r="CQ608" i="49"/>
  <c r="CP608" i="49"/>
  <c r="CO608" i="49"/>
  <c r="CN608" i="49"/>
  <c r="CM608" i="49"/>
  <c r="CL608" i="49"/>
  <c r="AB608" i="49"/>
  <c r="CU607" i="49"/>
  <c r="CT607" i="49"/>
  <c r="CS607" i="49"/>
  <c r="CR607" i="49"/>
  <c r="CQ607" i="49"/>
  <c r="CP607" i="49"/>
  <c r="CO607" i="49"/>
  <c r="CN607" i="49"/>
  <c r="CM607" i="49"/>
  <c r="CL607" i="49"/>
  <c r="AB607" i="49"/>
  <c r="CU606" i="49"/>
  <c r="CT606" i="49"/>
  <c r="CS606" i="49"/>
  <c r="CR606" i="49"/>
  <c r="CQ606" i="49"/>
  <c r="CP606" i="49"/>
  <c r="CO606" i="49"/>
  <c r="CN606" i="49"/>
  <c r="CM606" i="49"/>
  <c r="CL606" i="49"/>
  <c r="AB606" i="49"/>
  <c r="CU605" i="49"/>
  <c r="CT605" i="49"/>
  <c r="CS605" i="49"/>
  <c r="CR605" i="49"/>
  <c r="CQ605" i="49"/>
  <c r="CP605" i="49"/>
  <c r="CO605" i="49"/>
  <c r="CN605" i="49"/>
  <c r="CM605" i="49"/>
  <c r="CL605" i="49"/>
  <c r="AB605" i="49"/>
  <c r="CU604" i="49"/>
  <c r="CT604" i="49"/>
  <c r="CS604" i="49"/>
  <c r="CR604" i="49"/>
  <c r="CQ604" i="49"/>
  <c r="CP604" i="49"/>
  <c r="CO604" i="49"/>
  <c r="CN604" i="49"/>
  <c r="CM604" i="49"/>
  <c r="CL604" i="49"/>
  <c r="AB604" i="49"/>
  <c r="CU603" i="49"/>
  <c r="CT603" i="49"/>
  <c r="CS603" i="49"/>
  <c r="CR603" i="49"/>
  <c r="CQ603" i="49"/>
  <c r="CP603" i="49"/>
  <c r="CO603" i="49"/>
  <c r="CN603" i="49"/>
  <c r="CM603" i="49"/>
  <c r="CL603" i="49"/>
  <c r="AB603" i="49"/>
  <c r="CU602" i="49"/>
  <c r="CT602" i="49"/>
  <c r="CS602" i="49"/>
  <c r="CR602" i="49"/>
  <c r="CQ602" i="49"/>
  <c r="CP602" i="49"/>
  <c r="CO602" i="49"/>
  <c r="CN602" i="49"/>
  <c r="CM602" i="49"/>
  <c r="CL602" i="49"/>
  <c r="AB602" i="49"/>
  <c r="CU601" i="49"/>
  <c r="CT601" i="49"/>
  <c r="CS601" i="49"/>
  <c r="CR601" i="49"/>
  <c r="CQ601" i="49"/>
  <c r="CP601" i="49"/>
  <c r="CO601" i="49"/>
  <c r="CN601" i="49"/>
  <c r="CM601" i="49"/>
  <c r="CL601" i="49"/>
  <c r="AB601" i="49"/>
  <c r="CU600" i="49"/>
  <c r="CT600" i="49"/>
  <c r="CS600" i="49"/>
  <c r="CR600" i="49"/>
  <c r="CQ600" i="49"/>
  <c r="CP600" i="49"/>
  <c r="CO600" i="49"/>
  <c r="CN600" i="49"/>
  <c r="CM600" i="49"/>
  <c r="CL600" i="49"/>
  <c r="AB600" i="49"/>
  <c r="CU599" i="49"/>
  <c r="CT599" i="49"/>
  <c r="CS599" i="49"/>
  <c r="CR599" i="49"/>
  <c r="CQ599" i="49"/>
  <c r="CP599" i="49"/>
  <c r="CO599" i="49"/>
  <c r="CN599" i="49"/>
  <c r="CM599" i="49"/>
  <c r="CL599" i="49"/>
  <c r="AB599" i="49"/>
  <c r="CU598" i="49"/>
  <c r="CT598" i="49"/>
  <c r="CS598" i="49"/>
  <c r="CR598" i="49"/>
  <c r="CQ598" i="49"/>
  <c r="CP598" i="49"/>
  <c r="CO598" i="49"/>
  <c r="CN598" i="49"/>
  <c r="CM598" i="49"/>
  <c r="CL598" i="49"/>
  <c r="AB598" i="49"/>
  <c r="CU597" i="49"/>
  <c r="CT597" i="49"/>
  <c r="CS597" i="49"/>
  <c r="CR597" i="49"/>
  <c r="CQ597" i="49"/>
  <c r="CP597" i="49"/>
  <c r="CO597" i="49"/>
  <c r="CN597" i="49"/>
  <c r="CM597" i="49"/>
  <c r="CL597" i="49"/>
  <c r="AB597" i="49"/>
  <c r="CU596" i="49"/>
  <c r="CT596" i="49"/>
  <c r="CS596" i="49"/>
  <c r="CR596" i="49"/>
  <c r="CQ596" i="49"/>
  <c r="CP596" i="49"/>
  <c r="CO596" i="49"/>
  <c r="CN596" i="49"/>
  <c r="CM596" i="49"/>
  <c r="CL596" i="49"/>
  <c r="AB596" i="49"/>
  <c r="CU595" i="49"/>
  <c r="CT595" i="49"/>
  <c r="CS595" i="49"/>
  <c r="CR595" i="49"/>
  <c r="CQ595" i="49"/>
  <c r="CP595" i="49"/>
  <c r="CO595" i="49"/>
  <c r="CN595" i="49"/>
  <c r="CM595" i="49"/>
  <c r="CL595" i="49"/>
  <c r="AB595" i="49"/>
  <c r="CU594" i="49"/>
  <c r="CT594" i="49"/>
  <c r="CS594" i="49"/>
  <c r="CR594" i="49"/>
  <c r="CQ594" i="49"/>
  <c r="CP594" i="49"/>
  <c r="CO594" i="49"/>
  <c r="CN594" i="49"/>
  <c r="CM594" i="49"/>
  <c r="CL594" i="49"/>
  <c r="AB594" i="49"/>
  <c r="CU593" i="49"/>
  <c r="CT593" i="49"/>
  <c r="CS593" i="49"/>
  <c r="CR593" i="49"/>
  <c r="CQ593" i="49"/>
  <c r="CP593" i="49"/>
  <c r="CO593" i="49"/>
  <c r="CN593" i="49"/>
  <c r="CM593" i="49"/>
  <c r="CL593" i="49"/>
  <c r="AB593" i="49"/>
  <c r="CU592" i="49"/>
  <c r="CT592" i="49"/>
  <c r="CS592" i="49"/>
  <c r="CR592" i="49"/>
  <c r="CQ592" i="49"/>
  <c r="CP592" i="49"/>
  <c r="CO592" i="49"/>
  <c r="CN592" i="49"/>
  <c r="CM592" i="49"/>
  <c r="CL592" i="49"/>
  <c r="CU591" i="49"/>
  <c r="CT591" i="49"/>
  <c r="CS591" i="49"/>
  <c r="CR591" i="49"/>
  <c r="CQ591" i="49"/>
  <c r="CP591" i="49"/>
  <c r="CO591" i="49"/>
  <c r="CN591" i="49"/>
  <c r="CM591" i="49"/>
  <c r="CL591" i="49"/>
  <c r="AB591" i="49"/>
  <c r="CU590" i="49"/>
  <c r="CT590" i="49"/>
  <c r="CS590" i="49"/>
  <c r="CR590" i="49"/>
  <c r="CQ590" i="49"/>
  <c r="CP590" i="49"/>
  <c r="CO590" i="49"/>
  <c r="CN590" i="49"/>
  <c r="CM590" i="49"/>
  <c r="CL590" i="49"/>
  <c r="AB590" i="49"/>
  <c r="CU589" i="49"/>
  <c r="CT589" i="49"/>
  <c r="CS589" i="49"/>
  <c r="CR589" i="49"/>
  <c r="CQ589" i="49"/>
  <c r="CP589" i="49"/>
  <c r="CO589" i="49"/>
  <c r="CN589" i="49"/>
  <c r="CM589" i="49"/>
  <c r="CL589" i="49"/>
  <c r="AB589" i="49"/>
  <c r="CU588" i="49"/>
  <c r="CT588" i="49"/>
  <c r="CS588" i="49"/>
  <c r="CR588" i="49"/>
  <c r="CQ588" i="49"/>
  <c r="CP588" i="49"/>
  <c r="CO588" i="49"/>
  <c r="CN588" i="49"/>
  <c r="CM588" i="49"/>
  <c r="CL588" i="49"/>
  <c r="AB588" i="49"/>
  <c r="CU587" i="49"/>
  <c r="CT587" i="49"/>
  <c r="CS587" i="49"/>
  <c r="CR587" i="49"/>
  <c r="CQ587" i="49"/>
  <c r="CP587" i="49"/>
  <c r="CO587" i="49"/>
  <c r="CN587" i="49"/>
  <c r="CM587" i="49"/>
  <c r="CL587" i="49"/>
  <c r="AB587" i="49"/>
  <c r="CU586" i="49"/>
  <c r="CT586" i="49"/>
  <c r="CS586" i="49"/>
  <c r="CR586" i="49"/>
  <c r="CQ586" i="49"/>
  <c r="CP586" i="49"/>
  <c r="CO586" i="49"/>
  <c r="CN586" i="49"/>
  <c r="CM586" i="49"/>
  <c r="CL586" i="49"/>
  <c r="AB586" i="49"/>
  <c r="CU585" i="49"/>
  <c r="CT585" i="49"/>
  <c r="CS585" i="49"/>
  <c r="CR585" i="49"/>
  <c r="CQ585" i="49"/>
  <c r="CP585" i="49"/>
  <c r="CO585" i="49"/>
  <c r="CN585" i="49"/>
  <c r="CM585" i="49"/>
  <c r="CL585" i="49"/>
  <c r="AB585" i="49"/>
  <c r="CU584" i="49"/>
  <c r="CT584" i="49"/>
  <c r="CS584" i="49"/>
  <c r="CR584" i="49"/>
  <c r="CQ584" i="49"/>
  <c r="CP584" i="49"/>
  <c r="CO584" i="49"/>
  <c r="CN584" i="49"/>
  <c r="CM584" i="49"/>
  <c r="CL584" i="49"/>
  <c r="AB584" i="49"/>
  <c r="CU583" i="49"/>
  <c r="CT583" i="49"/>
  <c r="CS583" i="49"/>
  <c r="CR583" i="49"/>
  <c r="CQ583" i="49"/>
  <c r="CP583" i="49"/>
  <c r="CO583" i="49"/>
  <c r="CN583" i="49"/>
  <c r="CM583" i="49"/>
  <c r="CL583" i="49"/>
  <c r="AB583" i="49"/>
  <c r="CU582" i="49"/>
  <c r="CT582" i="49"/>
  <c r="CS582" i="49"/>
  <c r="CR582" i="49"/>
  <c r="CQ582" i="49"/>
  <c r="CP582" i="49"/>
  <c r="CO582" i="49"/>
  <c r="CN582" i="49"/>
  <c r="CM582" i="49"/>
  <c r="CL582" i="49"/>
  <c r="AB582" i="49"/>
  <c r="CU581" i="49"/>
  <c r="CT581" i="49"/>
  <c r="CS581" i="49"/>
  <c r="CR581" i="49"/>
  <c r="CQ581" i="49"/>
  <c r="CP581" i="49"/>
  <c r="CO581" i="49"/>
  <c r="CN581" i="49"/>
  <c r="CM581" i="49"/>
  <c r="CL581" i="49"/>
  <c r="AB581" i="49"/>
  <c r="CU580" i="49"/>
  <c r="CT580" i="49"/>
  <c r="CS580" i="49"/>
  <c r="CR580" i="49"/>
  <c r="CQ580" i="49"/>
  <c r="CP580" i="49"/>
  <c r="CO580" i="49"/>
  <c r="CN580" i="49"/>
  <c r="CM580" i="49"/>
  <c r="CL580" i="49"/>
  <c r="AB580" i="49"/>
  <c r="CU579" i="49"/>
  <c r="CT579" i="49"/>
  <c r="CS579" i="49"/>
  <c r="CR579" i="49"/>
  <c r="CQ579" i="49"/>
  <c r="CP579" i="49"/>
  <c r="CO579" i="49"/>
  <c r="CN579" i="49"/>
  <c r="CM579" i="49"/>
  <c r="CL579" i="49"/>
  <c r="AB579" i="49"/>
  <c r="CU578" i="49"/>
  <c r="CT578" i="49"/>
  <c r="CS578" i="49"/>
  <c r="CR578" i="49"/>
  <c r="CQ578" i="49"/>
  <c r="CP578" i="49"/>
  <c r="CO578" i="49"/>
  <c r="CN578" i="49"/>
  <c r="CM578" i="49"/>
  <c r="CL578" i="49"/>
  <c r="AB578" i="49"/>
  <c r="CU577" i="49"/>
  <c r="CT577" i="49"/>
  <c r="CS577" i="49"/>
  <c r="CR577" i="49"/>
  <c r="CQ577" i="49"/>
  <c r="CP577" i="49"/>
  <c r="CO577" i="49"/>
  <c r="CN577" i="49"/>
  <c r="CM577" i="49"/>
  <c r="CL577" i="49"/>
  <c r="AB577" i="49"/>
  <c r="CU576" i="49"/>
  <c r="CT576" i="49"/>
  <c r="CS576" i="49"/>
  <c r="CR576" i="49"/>
  <c r="CQ576" i="49"/>
  <c r="CP576" i="49"/>
  <c r="CO576" i="49"/>
  <c r="CN576" i="49"/>
  <c r="CM576" i="49"/>
  <c r="CL576" i="49"/>
  <c r="AB576" i="49"/>
  <c r="CU574" i="49"/>
  <c r="CT574" i="49"/>
  <c r="CS574" i="49"/>
  <c r="CR574" i="49"/>
  <c r="CQ574" i="49"/>
  <c r="CP574" i="49"/>
  <c r="CO574" i="49"/>
  <c r="CN574" i="49"/>
  <c r="CM574" i="49"/>
  <c r="CL574" i="49"/>
  <c r="AB574" i="49"/>
  <c r="CU573" i="49"/>
  <c r="CT573" i="49"/>
  <c r="CS573" i="49"/>
  <c r="CR573" i="49"/>
  <c r="CQ573" i="49"/>
  <c r="CP573" i="49"/>
  <c r="CO573" i="49"/>
  <c r="CN573" i="49"/>
  <c r="CM573" i="49"/>
  <c r="CL573" i="49"/>
  <c r="AB573" i="49"/>
  <c r="CU572" i="49"/>
  <c r="CT572" i="49"/>
  <c r="CS572" i="49"/>
  <c r="CR572" i="49"/>
  <c r="CQ572" i="49"/>
  <c r="CP572" i="49"/>
  <c r="CO572" i="49"/>
  <c r="CN572" i="49"/>
  <c r="CM572" i="49"/>
  <c r="CL572" i="49"/>
  <c r="AB572" i="49"/>
  <c r="CU571" i="49"/>
  <c r="CT571" i="49"/>
  <c r="CS571" i="49"/>
  <c r="CR571" i="49"/>
  <c r="CQ571" i="49"/>
  <c r="CP571" i="49"/>
  <c r="CO571" i="49"/>
  <c r="CN571" i="49"/>
  <c r="CM571" i="49"/>
  <c r="CL571" i="49"/>
  <c r="AB571" i="49"/>
  <c r="CU570" i="49"/>
  <c r="CT570" i="49"/>
  <c r="CS570" i="49"/>
  <c r="CR570" i="49"/>
  <c r="CQ570" i="49"/>
  <c r="CP570" i="49"/>
  <c r="CO570" i="49"/>
  <c r="CN570" i="49"/>
  <c r="CM570" i="49"/>
  <c r="CL570" i="49"/>
  <c r="AB570" i="49"/>
  <c r="CU569" i="49"/>
  <c r="CT569" i="49"/>
  <c r="CS569" i="49"/>
  <c r="CQ569" i="49"/>
  <c r="CP569" i="49"/>
  <c r="CO569" i="49"/>
  <c r="CN569" i="49"/>
  <c r="CM569" i="49"/>
  <c r="CL569" i="49"/>
  <c r="AB569" i="49"/>
  <c r="CU568" i="49"/>
  <c r="CT568" i="49"/>
  <c r="CS568" i="49"/>
  <c r="CQ568" i="49"/>
  <c r="CP568" i="49"/>
  <c r="CO568" i="49"/>
  <c r="CN568" i="49"/>
  <c r="CM568" i="49"/>
  <c r="CL568" i="49"/>
  <c r="AB568" i="49"/>
  <c r="CU567" i="49"/>
  <c r="CT567" i="49"/>
  <c r="CS567" i="49"/>
  <c r="CQ567" i="49"/>
  <c r="CP567" i="49"/>
  <c r="CO567" i="49"/>
  <c r="CN567" i="49"/>
  <c r="CM567" i="49"/>
  <c r="CL567" i="49"/>
  <c r="AB567" i="49"/>
  <c r="CU566" i="49"/>
  <c r="CT566" i="49"/>
  <c r="CS566" i="49"/>
  <c r="CQ566" i="49"/>
  <c r="CP566" i="49"/>
  <c r="CO566" i="49"/>
  <c r="CN566" i="49"/>
  <c r="CM566" i="49"/>
  <c r="CL566" i="49"/>
  <c r="AB566" i="49"/>
  <c r="CU565" i="49"/>
  <c r="CT565" i="49"/>
  <c r="CS565" i="49"/>
  <c r="CQ565" i="49"/>
  <c r="CP565" i="49"/>
  <c r="CO565" i="49"/>
  <c r="CN565" i="49"/>
  <c r="CM565" i="49"/>
  <c r="CL565" i="49"/>
  <c r="AB565" i="49"/>
  <c r="CU564" i="49"/>
  <c r="CT564" i="49"/>
  <c r="CS564" i="49"/>
  <c r="CR564" i="49"/>
  <c r="CQ564" i="49"/>
  <c r="CP564" i="49"/>
  <c r="CO564" i="49"/>
  <c r="CN564" i="49"/>
  <c r="CM564" i="49"/>
  <c r="CL564" i="49"/>
  <c r="AB564" i="49"/>
  <c r="CU563" i="49"/>
  <c r="CT563" i="49"/>
  <c r="CS563" i="49"/>
  <c r="CR563" i="49"/>
  <c r="CQ563" i="49"/>
  <c r="CP563" i="49"/>
  <c r="CO563" i="49"/>
  <c r="CN563" i="49"/>
  <c r="CM563" i="49"/>
  <c r="CL563" i="49"/>
  <c r="AB563" i="49"/>
  <c r="CU562" i="49"/>
  <c r="CT562" i="49"/>
  <c r="CS562" i="49"/>
  <c r="CR562" i="49"/>
  <c r="CQ562" i="49"/>
  <c r="CP562" i="49"/>
  <c r="CO562" i="49"/>
  <c r="CN562" i="49"/>
  <c r="CM562" i="49"/>
  <c r="CL562" i="49"/>
  <c r="AB562" i="49"/>
  <c r="CU561" i="49"/>
  <c r="CT561" i="49"/>
  <c r="CS561" i="49"/>
  <c r="CR561" i="49"/>
  <c r="CQ561" i="49"/>
  <c r="CP561" i="49"/>
  <c r="CO561" i="49"/>
  <c r="CN561" i="49"/>
  <c r="CM561" i="49"/>
  <c r="CL561" i="49"/>
  <c r="AB561" i="49"/>
  <c r="CU560" i="49"/>
  <c r="CT560" i="49"/>
  <c r="CS560" i="49"/>
  <c r="CR560" i="49"/>
  <c r="CQ560" i="49"/>
  <c r="CP560" i="49"/>
  <c r="CO560" i="49"/>
  <c r="CN560" i="49"/>
  <c r="CM560" i="49"/>
  <c r="CL560" i="49"/>
  <c r="AB560" i="49"/>
  <c r="CU559" i="49"/>
  <c r="CT559" i="49"/>
  <c r="CS559" i="49"/>
  <c r="CR559" i="49"/>
  <c r="CQ559" i="49"/>
  <c r="CP559" i="49"/>
  <c r="CO559" i="49"/>
  <c r="CN559" i="49"/>
  <c r="CM559" i="49"/>
  <c r="CL559" i="49"/>
  <c r="AB559" i="49"/>
  <c r="CU558" i="49"/>
  <c r="CT558" i="49"/>
  <c r="CS558" i="49"/>
  <c r="CR558" i="49"/>
  <c r="CQ558" i="49"/>
  <c r="CP558" i="49"/>
  <c r="CO558" i="49"/>
  <c r="CN558" i="49"/>
  <c r="CM558" i="49"/>
  <c r="CL558" i="49"/>
  <c r="AB558" i="49"/>
  <c r="CU557" i="49"/>
  <c r="CT557" i="49"/>
  <c r="CS557" i="49"/>
  <c r="CR557" i="49"/>
  <c r="CQ557" i="49"/>
  <c r="CP557" i="49"/>
  <c r="CO557" i="49"/>
  <c r="CN557" i="49"/>
  <c r="CM557" i="49"/>
  <c r="CL557" i="49"/>
  <c r="AB557" i="49"/>
  <c r="CU556" i="49"/>
  <c r="CT556" i="49"/>
  <c r="CS556" i="49"/>
  <c r="CR556" i="49"/>
  <c r="CQ556" i="49"/>
  <c r="CP556" i="49"/>
  <c r="CO556" i="49"/>
  <c r="CN556" i="49"/>
  <c r="CM556" i="49"/>
  <c r="CL556" i="49"/>
  <c r="AB556" i="49"/>
  <c r="CU555" i="49"/>
  <c r="CT555" i="49"/>
  <c r="CS555" i="49"/>
  <c r="CR555" i="49"/>
  <c r="CQ555" i="49"/>
  <c r="CP555" i="49"/>
  <c r="CO555" i="49"/>
  <c r="CN555" i="49"/>
  <c r="CM555" i="49"/>
  <c r="CL555" i="49"/>
  <c r="AB555" i="49"/>
  <c r="CU554" i="49"/>
  <c r="CT554" i="49"/>
  <c r="CS554" i="49"/>
  <c r="CR554" i="49"/>
  <c r="CQ554" i="49"/>
  <c r="CP554" i="49"/>
  <c r="CO554" i="49"/>
  <c r="CN554" i="49"/>
  <c r="CM554" i="49"/>
  <c r="CL554" i="49"/>
  <c r="AB554" i="49"/>
  <c r="CU553" i="49"/>
  <c r="CT553" i="49"/>
  <c r="CS553" i="49"/>
  <c r="CR553" i="49"/>
  <c r="CQ553" i="49"/>
  <c r="CP553" i="49"/>
  <c r="CO553" i="49"/>
  <c r="CN553" i="49"/>
  <c r="CM553" i="49"/>
  <c r="CL553" i="49"/>
  <c r="AB553" i="49"/>
  <c r="CU552" i="49"/>
  <c r="CT552" i="49"/>
  <c r="CS552" i="49"/>
  <c r="CR552" i="49"/>
  <c r="CQ552" i="49"/>
  <c r="CP552" i="49"/>
  <c r="CO552" i="49"/>
  <c r="CN552" i="49"/>
  <c r="CM552" i="49"/>
  <c r="CL552" i="49"/>
  <c r="AB552" i="49"/>
  <c r="CU551" i="49"/>
  <c r="CT551" i="49"/>
  <c r="CS551" i="49"/>
  <c r="CR551" i="49"/>
  <c r="CQ551" i="49"/>
  <c r="CP551" i="49"/>
  <c r="CO551" i="49"/>
  <c r="CN551" i="49"/>
  <c r="CM551" i="49"/>
  <c r="CL551" i="49"/>
  <c r="AB551" i="49"/>
  <c r="CU550" i="49"/>
  <c r="CT550" i="49"/>
  <c r="CS550" i="49"/>
  <c r="CR550" i="49"/>
  <c r="CQ550" i="49"/>
  <c r="CP550" i="49"/>
  <c r="CO550" i="49"/>
  <c r="CN550" i="49"/>
  <c r="CM550" i="49"/>
  <c r="CL550" i="49"/>
  <c r="AB550" i="49"/>
  <c r="CU549" i="49"/>
  <c r="CT549" i="49"/>
  <c r="CS549" i="49"/>
  <c r="CR549" i="49"/>
  <c r="CQ549" i="49"/>
  <c r="CP549" i="49"/>
  <c r="CO549" i="49"/>
  <c r="CN549" i="49"/>
  <c r="CM549" i="49"/>
  <c r="CL549" i="49"/>
  <c r="AB549" i="49"/>
  <c r="CU548" i="49"/>
  <c r="CT548" i="49"/>
  <c r="CS548" i="49"/>
  <c r="CR548" i="49"/>
  <c r="CQ548" i="49"/>
  <c r="CP548" i="49"/>
  <c r="CO548" i="49"/>
  <c r="CN548" i="49"/>
  <c r="CM548" i="49"/>
  <c r="CL548" i="49"/>
  <c r="AB548" i="49"/>
  <c r="CU547" i="49"/>
  <c r="CT547" i="49"/>
  <c r="CS547" i="49"/>
  <c r="CR547" i="49"/>
  <c r="CQ547" i="49"/>
  <c r="CP547" i="49"/>
  <c r="CO547" i="49"/>
  <c r="CN547" i="49"/>
  <c r="CM547" i="49"/>
  <c r="CL547" i="49"/>
  <c r="AB547" i="49"/>
  <c r="CU546" i="49"/>
  <c r="CT546" i="49"/>
  <c r="CS546" i="49"/>
  <c r="CR546" i="49"/>
  <c r="CQ546" i="49"/>
  <c r="CP546" i="49"/>
  <c r="CO546" i="49"/>
  <c r="CN546" i="49"/>
  <c r="CM546" i="49"/>
  <c r="CL546" i="49"/>
  <c r="AB546" i="49"/>
  <c r="CU545" i="49"/>
  <c r="CT545" i="49"/>
  <c r="CS545" i="49"/>
  <c r="CR545" i="49"/>
  <c r="CQ545" i="49"/>
  <c r="CP545" i="49"/>
  <c r="CO545" i="49"/>
  <c r="CN545" i="49"/>
  <c r="CM545" i="49"/>
  <c r="CL545" i="49"/>
  <c r="AB545" i="49"/>
  <c r="CU544" i="49"/>
  <c r="CT544" i="49"/>
  <c r="CS544" i="49"/>
  <c r="CR544" i="49"/>
  <c r="CQ544" i="49"/>
  <c r="CP544" i="49"/>
  <c r="CO544" i="49"/>
  <c r="CN544" i="49"/>
  <c r="CM544" i="49"/>
  <c r="CL544" i="49"/>
  <c r="AB544" i="49"/>
  <c r="CU543" i="49"/>
  <c r="CT543" i="49"/>
  <c r="CS543" i="49"/>
  <c r="CR543" i="49"/>
  <c r="CQ543" i="49"/>
  <c r="CP543" i="49"/>
  <c r="CO543" i="49"/>
  <c r="CN543" i="49"/>
  <c r="CM543" i="49"/>
  <c r="CL543" i="49"/>
  <c r="AB543" i="49"/>
  <c r="CU542" i="49"/>
  <c r="CT542" i="49"/>
  <c r="CS542" i="49"/>
  <c r="CR542" i="49"/>
  <c r="CQ542" i="49"/>
  <c r="CP542" i="49"/>
  <c r="CO542" i="49"/>
  <c r="CN542" i="49"/>
  <c r="CM542" i="49"/>
  <c r="CL542" i="49"/>
  <c r="AB542" i="49"/>
  <c r="CU541" i="49"/>
  <c r="CT541" i="49"/>
  <c r="CS541" i="49"/>
  <c r="CR541" i="49"/>
  <c r="CQ541" i="49"/>
  <c r="CP541" i="49"/>
  <c r="CO541" i="49"/>
  <c r="CN541" i="49"/>
  <c r="CM541" i="49"/>
  <c r="CL541" i="49"/>
  <c r="AB541" i="49"/>
  <c r="CU540" i="49"/>
  <c r="CT540" i="49"/>
  <c r="CS540" i="49"/>
  <c r="CR540" i="49"/>
  <c r="CQ540" i="49"/>
  <c r="CP540" i="49"/>
  <c r="CO540" i="49"/>
  <c r="CN540" i="49"/>
  <c r="CM540" i="49"/>
  <c r="CL540" i="49"/>
  <c r="AB540" i="49"/>
  <c r="CU539" i="49"/>
  <c r="CT539" i="49"/>
  <c r="CS539" i="49"/>
  <c r="CR539" i="49"/>
  <c r="CQ539" i="49"/>
  <c r="CP539" i="49"/>
  <c r="CO539" i="49"/>
  <c r="CN539" i="49"/>
  <c r="CM539" i="49"/>
  <c r="CL539" i="49"/>
  <c r="AB539" i="49"/>
  <c r="CU538" i="49"/>
  <c r="CT538" i="49"/>
  <c r="CS538" i="49"/>
  <c r="CR538" i="49"/>
  <c r="CQ538" i="49"/>
  <c r="CP538" i="49"/>
  <c r="CO538" i="49"/>
  <c r="CN538" i="49"/>
  <c r="CM538" i="49"/>
  <c r="CL538" i="49"/>
  <c r="AB538" i="49"/>
  <c r="CU537" i="49"/>
  <c r="CT537" i="49"/>
  <c r="CS537" i="49"/>
  <c r="CR537" i="49"/>
  <c r="CQ537" i="49"/>
  <c r="CP537" i="49"/>
  <c r="CO537" i="49"/>
  <c r="CN537" i="49"/>
  <c r="CM537" i="49"/>
  <c r="CL537" i="49"/>
  <c r="AB537" i="49"/>
  <c r="CU536" i="49"/>
  <c r="CT536" i="49"/>
  <c r="CS536" i="49"/>
  <c r="CR536" i="49"/>
  <c r="CQ536" i="49"/>
  <c r="CP536" i="49"/>
  <c r="CO536" i="49"/>
  <c r="CN536" i="49"/>
  <c r="CM536" i="49"/>
  <c r="CL536" i="49"/>
  <c r="CU535" i="49"/>
  <c r="CT535" i="49"/>
  <c r="CS535" i="49"/>
  <c r="CR535" i="49"/>
  <c r="CQ535" i="49"/>
  <c r="CP535" i="49"/>
  <c r="CO535" i="49"/>
  <c r="CN535" i="49"/>
  <c r="CM535" i="49"/>
  <c r="CL535" i="49"/>
  <c r="AB535" i="49"/>
  <c r="CU534" i="49"/>
  <c r="CT534" i="49"/>
  <c r="CS534" i="49"/>
  <c r="CR534" i="49"/>
  <c r="CQ534" i="49"/>
  <c r="CP534" i="49"/>
  <c r="CO534" i="49"/>
  <c r="CN534" i="49"/>
  <c r="CM534" i="49"/>
  <c r="CL534" i="49"/>
  <c r="AB534" i="49"/>
  <c r="CU533" i="49"/>
  <c r="CT533" i="49"/>
  <c r="CS533" i="49"/>
  <c r="CR533" i="49"/>
  <c r="CQ533" i="49"/>
  <c r="CP533" i="49"/>
  <c r="CO533" i="49"/>
  <c r="CN533" i="49"/>
  <c r="CM533" i="49"/>
  <c r="CL533" i="49"/>
  <c r="CU532" i="49"/>
  <c r="CT532" i="49"/>
  <c r="CS532" i="49"/>
  <c r="CR532" i="49"/>
  <c r="CQ532" i="49"/>
  <c r="CP532" i="49"/>
  <c r="CO532" i="49"/>
  <c r="CN532" i="49"/>
  <c r="CM532" i="49"/>
  <c r="CL532" i="49"/>
  <c r="AB532" i="49"/>
  <c r="CU531" i="49"/>
  <c r="CT531" i="49"/>
  <c r="CS531" i="49"/>
  <c r="CR531" i="49"/>
  <c r="CQ531" i="49"/>
  <c r="CP531" i="49"/>
  <c r="CO531" i="49"/>
  <c r="CN531" i="49"/>
  <c r="CM531" i="49"/>
  <c r="CL531" i="49"/>
  <c r="AB531" i="49"/>
  <c r="CU530" i="49"/>
  <c r="CT530" i="49"/>
  <c r="CS530" i="49"/>
  <c r="CR530" i="49"/>
  <c r="CQ530" i="49"/>
  <c r="CP530" i="49"/>
  <c r="CO530" i="49"/>
  <c r="CN530" i="49"/>
  <c r="CM530" i="49"/>
  <c r="CL530" i="49"/>
  <c r="AB530" i="49"/>
  <c r="CU529" i="49"/>
  <c r="CT529" i="49"/>
  <c r="CS529" i="49"/>
  <c r="CR529" i="49"/>
  <c r="CQ529" i="49"/>
  <c r="CP529" i="49"/>
  <c r="CO529" i="49"/>
  <c r="CN529" i="49"/>
  <c r="CM529" i="49"/>
  <c r="CL529" i="49"/>
  <c r="CU528" i="49"/>
  <c r="CT528" i="49"/>
  <c r="CS528" i="49"/>
  <c r="CR528" i="49"/>
  <c r="CQ528" i="49"/>
  <c r="CP528" i="49"/>
  <c r="CO528" i="49"/>
  <c r="CN528" i="49"/>
  <c r="CM528" i="49"/>
  <c r="CL528" i="49"/>
  <c r="CU527" i="49"/>
  <c r="CT527" i="49"/>
  <c r="CS527" i="49"/>
  <c r="CR527" i="49"/>
  <c r="CQ527" i="49"/>
  <c r="CP527" i="49"/>
  <c r="CO527" i="49"/>
  <c r="CN527" i="49"/>
  <c r="CM527" i="49"/>
  <c r="CL527" i="49"/>
  <c r="CU526" i="49"/>
  <c r="CT526" i="49"/>
  <c r="CS526" i="49"/>
  <c r="CR526" i="49"/>
  <c r="CQ526" i="49"/>
  <c r="CP526" i="49"/>
  <c r="CO526" i="49"/>
  <c r="CN526" i="49"/>
  <c r="CM526" i="49"/>
  <c r="CL526" i="49"/>
  <c r="AB526" i="49"/>
  <c r="CU525" i="49"/>
  <c r="CT525" i="49"/>
  <c r="CS525" i="49"/>
  <c r="CR525" i="49"/>
  <c r="CQ525" i="49"/>
  <c r="CP525" i="49"/>
  <c r="CO525" i="49"/>
  <c r="CN525" i="49"/>
  <c r="CM525" i="49"/>
  <c r="CL525" i="49"/>
  <c r="AB525" i="49"/>
  <c r="CU524" i="49"/>
  <c r="CT524" i="49"/>
  <c r="CS524" i="49"/>
  <c r="CR524" i="49"/>
  <c r="CQ524" i="49"/>
  <c r="CP524" i="49"/>
  <c r="CO524" i="49"/>
  <c r="CN524" i="49"/>
  <c r="CM524" i="49"/>
  <c r="CL524" i="49"/>
  <c r="AB524" i="49"/>
  <c r="CU523" i="49"/>
  <c r="CT523" i="49"/>
  <c r="CS523" i="49"/>
  <c r="CR523" i="49"/>
  <c r="CQ523" i="49"/>
  <c r="CP523" i="49"/>
  <c r="CO523" i="49"/>
  <c r="CN523" i="49"/>
  <c r="CM523" i="49"/>
  <c r="CL523" i="49"/>
  <c r="AB523" i="49"/>
  <c r="CU522" i="49"/>
  <c r="CT522" i="49"/>
  <c r="CS522" i="49"/>
  <c r="CR522" i="49"/>
  <c r="CQ522" i="49"/>
  <c r="CP522" i="49"/>
  <c r="CO522" i="49"/>
  <c r="CN522" i="49"/>
  <c r="CM522" i="49"/>
  <c r="CL522" i="49"/>
  <c r="AB522" i="49"/>
  <c r="CU521" i="49"/>
  <c r="CT521" i="49"/>
  <c r="CS521" i="49"/>
  <c r="CR521" i="49"/>
  <c r="CQ521" i="49"/>
  <c r="CP521" i="49"/>
  <c r="CO521" i="49"/>
  <c r="CN521" i="49"/>
  <c r="CM521" i="49"/>
  <c r="CL521" i="49"/>
  <c r="AB521" i="49"/>
  <c r="CU520" i="49"/>
  <c r="CT520" i="49"/>
  <c r="CS520" i="49"/>
  <c r="CR520" i="49"/>
  <c r="CQ520" i="49"/>
  <c r="CP520" i="49"/>
  <c r="CO520" i="49"/>
  <c r="CN520" i="49"/>
  <c r="CM520" i="49"/>
  <c r="CL520" i="49"/>
  <c r="AB520" i="49"/>
  <c r="CU519" i="49"/>
  <c r="CT519" i="49"/>
  <c r="CS519" i="49"/>
  <c r="CR519" i="49"/>
  <c r="CQ519" i="49"/>
  <c r="CP519" i="49"/>
  <c r="CO519" i="49"/>
  <c r="CN519" i="49"/>
  <c r="CM519" i="49"/>
  <c r="CL519" i="49"/>
  <c r="AB519" i="49"/>
  <c r="CU518" i="49"/>
  <c r="CT518" i="49"/>
  <c r="CS518" i="49"/>
  <c r="CR518" i="49"/>
  <c r="CQ518" i="49"/>
  <c r="CP518" i="49"/>
  <c r="CO518" i="49"/>
  <c r="CN518" i="49"/>
  <c r="CM518" i="49"/>
  <c r="CL518" i="49"/>
  <c r="AB518" i="49"/>
  <c r="CU517" i="49"/>
  <c r="CT517" i="49"/>
  <c r="CS517" i="49"/>
  <c r="CR517" i="49"/>
  <c r="CQ517" i="49"/>
  <c r="CP517" i="49"/>
  <c r="CO517" i="49"/>
  <c r="CN517" i="49"/>
  <c r="CM517" i="49"/>
  <c r="CL517" i="49"/>
  <c r="AB517" i="49"/>
  <c r="CU516" i="49"/>
  <c r="CT516" i="49"/>
  <c r="CS516" i="49"/>
  <c r="CR516" i="49"/>
  <c r="CQ516" i="49"/>
  <c r="CP516" i="49"/>
  <c r="CO516" i="49"/>
  <c r="CN516" i="49"/>
  <c r="CM516" i="49"/>
  <c r="CL516" i="49"/>
  <c r="AB516" i="49"/>
  <c r="CU515" i="49"/>
  <c r="CT515" i="49"/>
  <c r="CS515" i="49"/>
  <c r="CR515" i="49"/>
  <c r="CQ515" i="49"/>
  <c r="CP515" i="49"/>
  <c r="CO515" i="49"/>
  <c r="CN515" i="49"/>
  <c r="CM515" i="49"/>
  <c r="CL515" i="49"/>
  <c r="AB515" i="49"/>
  <c r="CU514" i="49"/>
  <c r="CT514" i="49"/>
  <c r="CS514" i="49"/>
  <c r="CR514" i="49"/>
  <c r="CQ514" i="49"/>
  <c r="CP514" i="49"/>
  <c r="CO514" i="49"/>
  <c r="CN514" i="49"/>
  <c r="CM514" i="49"/>
  <c r="CL514" i="49"/>
  <c r="AB514" i="49"/>
  <c r="CU513" i="49"/>
  <c r="CT513" i="49"/>
  <c r="CS513" i="49"/>
  <c r="CR513" i="49"/>
  <c r="CQ513" i="49"/>
  <c r="CP513" i="49"/>
  <c r="CO513" i="49"/>
  <c r="CN513" i="49"/>
  <c r="CM513" i="49"/>
  <c r="CL513" i="49"/>
  <c r="AB513" i="49"/>
  <c r="CU512" i="49"/>
  <c r="CT512" i="49"/>
  <c r="CS512" i="49"/>
  <c r="CR512" i="49"/>
  <c r="CQ512" i="49"/>
  <c r="CP512" i="49"/>
  <c r="CO512" i="49"/>
  <c r="CN512" i="49"/>
  <c r="CM512" i="49"/>
  <c r="CL512" i="49"/>
  <c r="AB512" i="49"/>
  <c r="CU511" i="49"/>
  <c r="CT511" i="49"/>
  <c r="CS511" i="49"/>
  <c r="CR511" i="49"/>
  <c r="CQ511" i="49"/>
  <c r="CP511" i="49"/>
  <c r="CO511" i="49"/>
  <c r="CN511" i="49"/>
  <c r="CM511" i="49"/>
  <c r="CL511" i="49"/>
  <c r="AB511" i="49"/>
  <c r="CU510" i="49"/>
  <c r="CT510" i="49"/>
  <c r="CS510" i="49"/>
  <c r="CR510" i="49"/>
  <c r="CQ510" i="49"/>
  <c r="CP510" i="49"/>
  <c r="CO510" i="49"/>
  <c r="CN510" i="49"/>
  <c r="CM510" i="49"/>
  <c r="CL510" i="49"/>
  <c r="AB510" i="49"/>
  <c r="CU509" i="49"/>
  <c r="CT509" i="49"/>
  <c r="CS509" i="49"/>
  <c r="CR509" i="49"/>
  <c r="CQ509" i="49"/>
  <c r="CP509" i="49"/>
  <c r="CO509" i="49"/>
  <c r="CN509" i="49"/>
  <c r="CM509" i="49"/>
  <c r="CL509" i="49"/>
  <c r="AB509" i="49"/>
  <c r="CU508" i="49"/>
  <c r="CT508" i="49"/>
  <c r="CS508" i="49"/>
  <c r="CR508" i="49"/>
  <c r="CQ508" i="49"/>
  <c r="CP508" i="49"/>
  <c r="CO508" i="49"/>
  <c r="CN508" i="49"/>
  <c r="CM508" i="49"/>
  <c r="CL508" i="49"/>
  <c r="AB508" i="49"/>
  <c r="CU507" i="49"/>
  <c r="CT507" i="49"/>
  <c r="CS507" i="49"/>
  <c r="CR507" i="49"/>
  <c r="CQ507" i="49"/>
  <c r="CP507" i="49"/>
  <c r="CO507" i="49"/>
  <c r="CN507" i="49"/>
  <c r="CM507" i="49"/>
  <c r="CL507" i="49"/>
  <c r="AB507" i="49"/>
  <c r="CU506" i="49"/>
  <c r="CT506" i="49"/>
  <c r="CS506" i="49"/>
  <c r="CR506" i="49"/>
  <c r="CQ506" i="49"/>
  <c r="CP506" i="49"/>
  <c r="CO506" i="49"/>
  <c r="CN506" i="49"/>
  <c r="CM506" i="49"/>
  <c r="CL506" i="49"/>
  <c r="AB506" i="49"/>
  <c r="CU505" i="49"/>
  <c r="CT505" i="49"/>
  <c r="CS505" i="49"/>
  <c r="CR505" i="49"/>
  <c r="CQ505" i="49"/>
  <c r="CP505" i="49"/>
  <c r="CO505" i="49"/>
  <c r="CN505" i="49"/>
  <c r="CM505" i="49"/>
  <c r="CL505" i="49"/>
  <c r="AB505" i="49"/>
  <c r="CU504" i="49"/>
  <c r="CT504" i="49"/>
  <c r="CS504" i="49"/>
  <c r="CR504" i="49"/>
  <c r="CQ504" i="49"/>
  <c r="CP504" i="49"/>
  <c r="CO504" i="49"/>
  <c r="CN504" i="49"/>
  <c r="CM504" i="49"/>
  <c r="CL504" i="49"/>
  <c r="AB504" i="49"/>
  <c r="CU501" i="49"/>
  <c r="CT501" i="49"/>
  <c r="CS501" i="49"/>
  <c r="CR501" i="49"/>
  <c r="CQ501" i="49"/>
  <c r="CP501" i="49"/>
  <c r="CO501" i="49"/>
  <c r="CN501" i="49"/>
  <c r="CM501" i="49"/>
  <c r="CL501" i="49"/>
  <c r="CU500" i="49"/>
  <c r="CT500" i="49"/>
  <c r="CS500" i="49"/>
  <c r="CR500" i="49"/>
  <c r="CQ500" i="49"/>
  <c r="CP500" i="49"/>
  <c r="CO500" i="49"/>
  <c r="CN500" i="49"/>
  <c r="CM500" i="49"/>
  <c r="CL500" i="49"/>
  <c r="CU499" i="49"/>
  <c r="CT499" i="49"/>
  <c r="CS499" i="49"/>
  <c r="CR499" i="49"/>
  <c r="CQ499" i="49"/>
  <c r="CP499" i="49"/>
  <c r="CO499" i="49"/>
  <c r="CN499" i="49"/>
  <c r="CM499" i="49"/>
  <c r="CL499" i="49"/>
  <c r="CU498" i="49"/>
  <c r="CT498" i="49"/>
  <c r="CS498" i="49"/>
  <c r="CR498" i="49"/>
  <c r="CQ498" i="49"/>
  <c r="CP498" i="49"/>
  <c r="CO498" i="49"/>
  <c r="CN498" i="49"/>
  <c r="CM498" i="49"/>
  <c r="CL498" i="49"/>
  <c r="CU497" i="49"/>
  <c r="CT497" i="49"/>
  <c r="CS497" i="49"/>
  <c r="CR497" i="49"/>
  <c r="CQ497" i="49"/>
  <c r="CP497" i="49"/>
  <c r="CO497" i="49"/>
  <c r="CN497" i="49"/>
  <c r="CM497" i="49"/>
  <c r="CL497" i="49"/>
  <c r="CU496" i="49"/>
  <c r="CT496" i="49"/>
  <c r="CS496" i="49"/>
  <c r="CR496" i="49"/>
  <c r="CQ496" i="49"/>
  <c r="CP496" i="49"/>
  <c r="CO496" i="49"/>
  <c r="CN496" i="49"/>
  <c r="CM496" i="49"/>
  <c r="CL496" i="49"/>
  <c r="CU495" i="49"/>
  <c r="CT495" i="49"/>
  <c r="CS495" i="49"/>
  <c r="CR495" i="49"/>
  <c r="CQ495" i="49"/>
  <c r="CP495" i="49"/>
  <c r="CO495" i="49"/>
  <c r="CN495" i="49"/>
  <c r="CM495" i="49"/>
  <c r="CL495" i="49"/>
  <c r="CU494" i="49"/>
  <c r="CT494" i="49"/>
  <c r="CS494" i="49"/>
  <c r="CR494" i="49"/>
  <c r="CQ494" i="49"/>
  <c r="CP494" i="49"/>
  <c r="CO494" i="49"/>
  <c r="CN494" i="49"/>
  <c r="CM494" i="49"/>
  <c r="CL494" i="49"/>
  <c r="CU493" i="49"/>
  <c r="CT493" i="49"/>
  <c r="CS493" i="49"/>
  <c r="CR493" i="49"/>
  <c r="CQ493" i="49"/>
  <c r="CP493" i="49"/>
  <c r="CO493" i="49"/>
  <c r="CN493" i="49"/>
  <c r="CM493" i="49"/>
  <c r="CL493" i="49"/>
  <c r="CU492" i="49"/>
  <c r="CT492" i="49"/>
  <c r="CS492" i="49"/>
  <c r="CR492" i="49"/>
  <c r="CQ492" i="49"/>
  <c r="CP492" i="49"/>
  <c r="CO492" i="49"/>
  <c r="CN492" i="49"/>
  <c r="CM492" i="49"/>
  <c r="CL492" i="49"/>
  <c r="CU491" i="49"/>
  <c r="CT491" i="49"/>
  <c r="CS491" i="49"/>
  <c r="CR491" i="49"/>
  <c r="CQ491" i="49"/>
  <c r="CP491" i="49"/>
  <c r="CO491" i="49"/>
  <c r="CN491" i="49"/>
  <c r="CM491" i="49"/>
  <c r="CL491" i="49"/>
  <c r="CU490" i="49"/>
  <c r="CT490" i="49"/>
  <c r="CS490" i="49"/>
  <c r="CR490" i="49"/>
  <c r="CQ490" i="49"/>
  <c r="CP490" i="49"/>
  <c r="CO490" i="49"/>
  <c r="CN490" i="49"/>
  <c r="CM490" i="49"/>
  <c r="CL490" i="49"/>
  <c r="CU489" i="49"/>
  <c r="CT489" i="49"/>
  <c r="CS489" i="49"/>
  <c r="CR489" i="49"/>
  <c r="CQ489" i="49"/>
  <c r="CP489" i="49"/>
  <c r="CO489" i="49"/>
  <c r="CN489" i="49"/>
  <c r="CM489" i="49"/>
  <c r="CL489" i="49"/>
  <c r="CU488" i="49"/>
  <c r="CT488" i="49"/>
  <c r="CS488" i="49"/>
  <c r="CR488" i="49"/>
  <c r="CQ488" i="49"/>
  <c r="CP488" i="49"/>
  <c r="CO488" i="49"/>
  <c r="CN488" i="49"/>
  <c r="CM488" i="49"/>
  <c r="CL488" i="49"/>
  <c r="CU487" i="49"/>
  <c r="CT487" i="49"/>
  <c r="CS487" i="49"/>
  <c r="CR487" i="49"/>
  <c r="CQ487" i="49"/>
  <c r="CP487" i="49"/>
  <c r="CO487" i="49"/>
  <c r="CN487" i="49"/>
  <c r="CM487" i="49"/>
  <c r="CL487" i="49"/>
  <c r="CU486" i="49"/>
  <c r="CT486" i="49"/>
  <c r="CS486" i="49"/>
  <c r="CR486" i="49"/>
  <c r="CQ486" i="49"/>
  <c r="CP486" i="49"/>
  <c r="CO486" i="49"/>
  <c r="CN486" i="49"/>
  <c r="CM486" i="49"/>
  <c r="CL486" i="49"/>
  <c r="CU485" i="49"/>
  <c r="CT485" i="49"/>
  <c r="CS485" i="49"/>
  <c r="CR485" i="49"/>
  <c r="CQ485" i="49"/>
  <c r="CP485" i="49"/>
  <c r="CO485" i="49"/>
  <c r="CN485" i="49"/>
  <c r="CM485" i="49"/>
  <c r="CL485" i="49"/>
  <c r="CU484" i="49"/>
  <c r="CT484" i="49"/>
  <c r="CS484" i="49"/>
  <c r="CR484" i="49"/>
  <c r="CQ484" i="49"/>
  <c r="CP484" i="49"/>
  <c r="CO484" i="49"/>
  <c r="CN484" i="49"/>
  <c r="CM484" i="49"/>
  <c r="CL484" i="49"/>
  <c r="CU483" i="49"/>
  <c r="CT483" i="49"/>
  <c r="CS483" i="49"/>
  <c r="CR483" i="49"/>
  <c r="CQ483" i="49"/>
  <c r="CP483" i="49"/>
  <c r="CO483" i="49"/>
  <c r="CN483" i="49"/>
  <c r="CM483" i="49"/>
  <c r="CL483" i="49"/>
  <c r="CU482" i="49"/>
  <c r="CT482" i="49"/>
  <c r="CS482" i="49"/>
  <c r="CR482" i="49"/>
  <c r="CQ482" i="49"/>
  <c r="CP482" i="49"/>
  <c r="CO482" i="49"/>
  <c r="CN482" i="49"/>
  <c r="CM482" i="49"/>
  <c r="CL482" i="49"/>
  <c r="CU481" i="49"/>
  <c r="CT481" i="49"/>
  <c r="CS481" i="49"/>
  <c r="CR481" i="49"/>
  <c r="CQ481" i="49"/>
  <c r="CP481" i="49"/>
  <c r="CO481" i="49"/>
  <c r="CN481" i="49"/>
  <c r="CM481" i="49"/>
  <c r="CL481" i="49"/>
  <c r="CU479" i="49"/>
  <c r="CT479" i="49"/>
  <c r="CS479" i="49"/>
  <c r="CR479" i="49"/>
  <c r="CQ479" i="49"/>
  <c r="CP479" i="49"/>
  <c r="CO479" i="49"/>
  <c r="CN479" i="49"/>
  <c r="CM479" i="49"/>
  <c r="CL479" i="49"/>
  <c r="AB479" i="49"/>
  <c r="CU478" i="49"/>
  <c r="CT478" i="49"/>
  <c r="CS478" i="49"/>
  <c r="CR478" i="49"/>
  <c r="CQ478" i="49"/>
  <c r="CP478" i="49"/>
  <c r="CO478" i="49"/>
  <c r="CN478" i="49"/>
  <c r="CM478" i="49"/>
  <c r="CL478" i="49"/>
  <c r="AB478" i="49"/>
  <c r="CU477" i="49"/>
  <c r="CT477" i="49"/>
  <c r="CS477" i="49"/>
  <c r="CR477" i="49"/>
  <c r="CQ477" i="49"/>
  <c r="CP477" i="49"/>
  <c r="CO477" i="49"/>
  <c r="CN477" i="49"/>
  <c r="CM477" i="49"/>
  <c r="CL477" i="49"/>
  <c r="AB477" i="49"/>
  <c r="CU476" i="49"/>
  <c r="CT476" i="49"/>
  <c r="CS476" i="49"/>
  <c r="CR476" i="49"/>
  <c r="CQ476" i="49"/>
  <c r="CP476" i="49"/>
  <c r="CO476" i="49"/>
  <c r="CN476" i="49"/>
  <c r="CM476" i="49"/>
  <c r="CL476" i="49"/>
  <c r="AB476" i="49"/>
  <c r="CU475" i="49"/>
  <c r="CT475" i="49"/>
  <c r="CS475" i="49"/>
  <c r="CR475" i="49"/>
  <c r="CQ475" i="49"/>
  <c r="CP475" i="49"/>
  <c r="CO475" i="49"/>
  <c r="CN475" i="49"/>
  <c r="CM475" i="49"/>
  <c r="CL475" i="49"/>
  <c r="AB475" i="49"/>
  <c r="CU474" i="49"/>
  <c r="CT474" i="49"/>
  <c r="CS474" i="49"/>
  <c r="CR474" i="49"/>
  <c r="CQ474" i="49"/>
  <c r="CP474" i="49"/>
  <c r="CO474" i="49"/>
  <c r="CN474" i="49"/>
  <c r="CM474" i="49"/>
  <c r="CL474" i="49"/>
  <c r="AB474" i="49"/>
  <c r="CU472" i="49"/>
  <c r="CT472" i="49"/>
  <c r="CS472" i="49"/>
  <c r="CR472" i="49"/>
  <c r="CQ472" i="49"/>
  <c r="CP472" i="49"/>
  <c r="CO472" i="49"/>
  <c r="CN472" i="49"/>
  <c r="CM472" i="49"/>
  <c r="CL472" i="49"/>
  <c r="AB472" i="49"/>
  <c r="CU471" i="49"/>
  <c r="CT471" i="49"/>
  <c r="CS471" i="49"/>
  <c r="CR471" i="49"/>
  <c r="CQ471" i="49"/>
  <c r="CP471" i="49"/>
  <c r="CO471" i="49"/>
  <c r="CN471" i="49"/>
  <c r="CM471" i="49"/>
  <c r="CL471" i="49"/>
  <c r="AB471" i="49"/>
  <c r="CU470" i="49"/>
  <c r="CT470" i="49"/>
  <c r="CS470" i="49"/>
  <c r="CR470" i="49"/>
  <c r="CQ470" i="49"/>
  <c r="CP470" i="49"/>
  <c r="CO470" i="49"/>
  <c r="CN470" i="49"/>
  <c r="CM470" i="49"/>
  <c r="CL470" i="49"/>
  <c r="AB470" i="49"/>
  <c r="CU469" i="49"/>
  <c r="CT469" i="49"/>
  <c r="CS469" i="49"/>
  <c r="CR469" i="49"/>
  <c r="CQ469" i="49"/>
  <c r="CP469" i="49"/>
  <c r="CO469" i="49"/>
  <c r="CN469" i="49"/>
  <c r="CM469" i="49"/>
  <c r="CL469" i="49"/>
  <c r="AB469" i="49"/>
  <c r="CU468" i="49"/>
  <c r="CT468" i="49"/>
  <c r="CS468" i="49"/>
  <c r="CR468" i="49"/>
  <c r="CQ468" i="49"/>
  <c r="CP468" i="49"/>
  <c r="CO468" i="49"/>
  <c r="CN468" i="49"/>
  <c r="CM468" i="49"/>
  <c r="CL468" i="49"/>
  <c r="AB468" i="49"/>
  <c r="CU466" i="49"/>
  <c r="CT466" i="49"/>
  <c r="CS466" i="49"/>
  <c r="CR466" i="49"/>
  <c r="CQ466" i="49"/>
  <c r="CP466" i="49"/>
  <c r="CO466" i="49"/>
  <c r="CN466" i="49"/>
  <c r="CM466" i="49"/>
  <c r="CL466" i="49"/>
  <c r="AB466" i="49"/>
  <c r="CU465" i="49"/>
  <c r="CT465" i="49"/>
  <c r="CS465" i="49"/>
  <c r="CR465" i="49"/>
  <c r="CQ465" i="49"/>
  <c r="CP465" i="49"/>
  <c r="CO465" i="49"/>
  <c r="CN465" i="49"/>
  <c r="CM465" i="49"/>
  <c r="CL465" i="49"/>
  <c r="AB465" i="49"/>
  <c r="CU464" i="49"/>
  <c r="CT464" i="49"/>
  <c r="CS464" i="49"/>
  <c r="CR464" i="49"/>
  <c r="CQ464" i="49"/>
  <c r="CP464" i="49"/>
  <c r="CO464" i="49"/>
  <c r="CN464" i="49"/>
  <c r="CM464" i="49"/>
  <c r="CL464" i="49"/>
  <c r="AB464" i="49"/>
  <c r="CU463" i="49"/>
  <c r="CT463" i="49"/>
  <c r="CS463" i="49"/>
  <c r="CR463" i="49"/>
  <c r="CQ463" i="49"/>
  <c r="CP463" i="49"/>
  <c r="CO463" i="49"/>
  <c r="CN463" i="49"/>
  <c r="CM463" i="49"/>
  <c r="CL463" i="49"/>
  <c r="AB463" i="49"/>
  <c r="CU462" i="49"/>
  <c r="CT462" i="49"/>
  <c r="CS462" i="49"/>
  <c r="CR462" i="49"/>
  <c r="CQ462" i="49"/>
  <c r="CP462" i="49"/>
  <c r="CO462" i="49"/>
  <c r="CN462" i="49"/>
  <c r="CM462" i="49"/>
  <c r="CL462" i="49"/>
  <c r="AB462" i="49"/>
  <c r="CU461" i="49"/>
  <c r="CT461" i="49"/>
  <c r="CS461" i="49"/>
  <c r="CR461" i="49"/>
  <c r="CQ461" i="49"/>
  <c r="CP461" i="49"/>
  <c r="CO461" i="49"/>
  <c r="CN461" i="49"/>
  <c r="CM461" i="49"/>
  <c r="CL461" i="49"/>
  <c r="AB461" i="49"/>
  <c r="CU460" i="49"/>
  <c r="CT460" i="49"/>
  <c r="CS460" i="49"/>
  <c r="CR460" i="49"/>
  <c r="CQ460" i="49"/>
  <c r="CP460" i="49"/>
  <c r="CO460" i="49"/>
  <c r="CN460" i="49"/>
  <c r="CM460" i="49"/>
  <c r="CL460" i="49"/>
  <c r="AB460" i="49"/>
  <c r="CU459" i="49"/>
  <c r="CT459" i="49"/>
  <c r="CS459" i="49"/>
  <c r="CR459" i="49"/>
  <c r="CQ459" i="49"/>
  <c r="CP459" i="49"/>
  <c r="CO459" i="49"/>
  <c r="CN459" i="49"/>
  <c r="CM459" i="49"/>
  <c r="CL459" i="49"/>
  <c r="AB459" i="49"/>
  <c r="CU457" i="49"/>
  <c r="CT457" i="49"/>
  <c r="CS457" i="49"/>
  <c r="CR457" i="49"/>
  <c r="CQ457" i="49"/>
  <c r="CP457" i="49"/>
  <c r="CO457" i="49"/>
  <c r="CN457" i="49"/>
  <c r="CM457" i="49"/>
  <c r="CL457" i="49"/>
  <c r="AB457" i="49"/>
  <c r="CU456" i="49"/>
  <c r="CT456" i="49"/>
  <c r="CS456" i="49"/>
  <c r="CR456" i="49"/>
  <c r="CQ456" i="49"/>
  <c r="CP456" i="49"/>
  <c r="CO456" i="49"/>
  <c r="CN456" i="49"/>
  <c r="CM456" i="49"/>
  <c r="CL456" i="49"/>
  <c r="AB456" i="49"/>
  <c r="CU455" i="49"/>
  <c r="CT455" i="49"/>
  <c r="CS455" i="49"/>
  <c r="CR455" i="49"/>
  <c r="CQ455" i="49"/>
  <c r="CP455" i="49"/>
  <c r="CO455" i="49"/>
  <c r="CN455" i="49"/>
  <c r="CM455" i="49"/>
  <c r="CL455" i="49"/>
  <c r="AB455" i="49"/>
  <c r="CU454" i="49"/>
  <c r="CT454" i="49"/>
  <c r="CS454" i="49"/>
  <c r="CR454" i="49"/>
  <c r="CQ454" i="49"/>
  <c r="CP454" i="49"/>
  <c r="CO454" i="49"/>
  <c r="CN454" i="49"/>
  <c r="CM454" i="49"/>
  <c r="CL454" i="49"/>
  <c r="AB454" i="49"/>
  <c r="CU453" i="49"/>
  <c r="CT453" i="49"/>
  <c r="CS453" i="49"/>
  <c r="CR453" i="49"/>
  <c r="CQ453" i="49"/>
  <c r="CP453" i="49"/>
  <c r="CO453" i="49"/>
  <c r="CN453" i="49"/>
  <c r="CM453" i="49"/>
  <c r="CL453" i="49"/>
  <c r="AB453" i="49"/>
  <c r="CU452" i="49"/>
  <c r="CT452" i="49"/>
  <c r="CS452" i="49"/>
  <c r="CR452" i="49"/>
  <c r="CQ452" i="49"/>
  <c r="CP452" i="49"/>
  <c r="CO452" i="49"/>
  <c r="CN452" i="49"/>
  <c r="CM452" i="49"/>
  <c r="CL452" i="49"/>
  <c r="AB452" i="49"/>
  <c r="CU451" i="49"/>
  <c r="CT451" i="49"/>
  <c r="CS451" i="49"/>
  <c r="CR451" i="49"/>
  <c r="CQ451" i="49"/>
  <c r="CP451" i="49"/>
  <c r="CO451" i="49"/>
  <c r="CN451" i="49"/>
  <c r="CM451" i="49"/>
  <c r="CL451" i="49"/>
  <c r="AB451" i="49"/>
  <c r="CU450" i="49"/>
  <c r="CT450" i="49"/>
  <c r="CS450" i="49"/>
  <c r="CR450" i="49"/>
  <c r="CQ450" i="49"/>
  <c r="CP450" i="49"/>
  <c r="CO450" i="49"/>
  <c r="CN450" i="49"/>
  <c r="CM450" i="49"/>
  <c r="CL450" i="49"/>
  <c r="AB450" i="49"/>
  <c r="CU449" i="49"/>
  <c r="CT449" i="49"/>
  <c r="CS449" i="49"/>
  <c r="CR449" i="49"/>
  <c r="CQ449" i="49"/>
  <c r="CP449" i="49"/>
  <c r="CO449" i="49"/>
  <c r="CN449" i="49"/>
  <c r="CM449" i="49"/>
  <c r="CL449" i="49"/>
  <c r="AB449" i="49"/>
  <c r="CU448" i="49"/>
  <c r="CT448" i="49"/>
  <c r="CS448" i="49"/>
  <c r="CR448" i="49"/>
  <c r="CQ448" i="49"/>
  <c r="CP448" i="49"/>
  <c r="CO448" i="49"/>
  <c r="CN448" i="49"/>
  <c r="CM448" i="49"/>
  <c r="CL448" i="49"/>
  <c r="AB448" i="49"/>
  <c r="CU446" i="49"/>
  <c r="CT446" i="49"/>
  <c r="CS446" i="49"/>
  <c r="CR446" i="49"/>
  <c r="CQ446" i="49"/>
  <c r="CP446" i="49"/>
  <c r="CO446" i="49"/>
  <c r="CN446" i="49"/>
  <c r="CM446" i="49"/>
  <c r="CL446" i="49"/>
  <c r="AB446" i="49"/>
  <c r="CU445" i="49"/>
  <c r="CT445" i="49"/>
  <c r="CS445" i="49"/>
  <c r="CR445" i="49"/>
  <c r="CQ445" i="49"/>
  <c r="CP445" i="49"/>
  <c r="CO445" i="49"/>
  <c r="CN445" i="49"/>
  <c r="CM445" i="49"/>
  <c r="CL445" i="49"/>
  <c r="AB445" i="49"/>
  <c r="CU444" i="49"/>
  <c r="CT444" i="49"/>
  <c r="CS444" i="49"/>
  <c r="CR444" i="49"/>
  <c r="CQ444" i="49"/>
  <c r="CP444" i="49"/>
  <c r="CO444" i="49"/>
  <c r="CN444" i="49"/>
  <c r="CM444" i="49"/>
  <c r="CL444" i="49"/>
  <c r="AB444" i="49"/>
  <c r="CU443" i="49"/>
  <c r="CT443" i="49"/>
  <c r="CS443" i="49"/>
  <c r="CR443" i="49"/>
  <c r="CQ443" i="49"/>
  <c r="CP443" i="49"/>
  <c r="CO443" i="49"/>
  <c r="CN443" i="49"/>
  <c r="CM443" i="49"/>
  <c r="CL443" i="49"/>
  <c r="AB443" i="49"/>
  <c r="CU442" i="49"/>
  <c r="CT442" i="49"/>
  <c r="CS442" i="49"/>
  <c r="CR442" i="49"/>
  <c r="CQ442" i="49"/>
  <c r="CP442" i="49"/>
  <c r="CO442" i="49"/>
  <c r="CN442" i="49"/>
  <c r="CM442" i="49"/>
  <c r="CL442" i="49"/>
  <c r="AB442" i="49"/>
  <c r="CU441" i="49"/>
  <c r="CT441" i="49"/>
  <c r="CS441" i="49"/>
  <c r="CR441" i="49"/>
  <c r="CQ441" i="49"/>
  <c r="CP441" i="49"/>
  <c r="CO441" i="49"/>
  <c r="CN441" i="49"/>
  <c r="CM441" i="49"/>
  <c r="CL441" i="49"/>
  <c r="AB441" i="49"/>
  <c r="CU440" i="49"/>
  <c r="CT440" i="49"/>
  <c r="CS440" i="49"/>
  <c r="CR440" i="49"/>
  <c r="CQ440" i="49"/>
  <c r="CP440" i="49"/>
  <c r="CO440" i="49"/>
  <c r="CN440" i="49"/>
  <c r="CM440" i="49"/>
  <c r="CL440" i="49"/>
  <c r="AB440" i="49"/>
  <c r="CU439" i="49"/>
  <c r="CT439" i="49"/>
  <c r="CS439" i="49"/>
  <c r="CR439" i="49"/>
  <c r="CQ439" i="49"/>
  <c r="CP439" i="49"/>
  <c r="CO439" i="49"/>
  <c r="CN439" i="49"/>
  <c r="CM439" i="49"/>
  <c r="CL439" i="49"/>
  <c r="AB439" i="49"/>
  <c r="CU438" i="49"/>
  <c r="CT438" i="49"/>
  <c r="CS438" i="49"/>
  <c r="CR438" i="49"/>
  <c r="CQ438" i="49"/>
  <c r="CP438" i="49"/>
  <c r="CO438" i="49"/>
  <c r="CN438" i="49"/>
  <c r="CM438" i="49"/>
  <c r="CL438" i="49"/>
  <c r="AB438" i="49"/>
  <c r="CU437" i="49"/>
  <c r="CT437" i="49"/>
  <c r="CS437" i="49"/>
  <c r="CR437" i="49"/>
  <c r="CQ437" i="49"/>
  <c r="CP437" i="49"/>
  <c r="CO437" i="49"/>
  <c r="CN437" i="49"/>
  <c r="CM437" i="49"/>
  <c r="CL437" i="49"/>
  <c r="AB437" i="49"/>
  <c r="CU436" i="49"/>
  <c r="CT436" i="49"/>
  <c r="CS436" i="49"/>
  <c r="CR436" i="49"/>
  <c r="CQ436" i="49"/>
  <c r="CP436" i="49"/>
  <c r="CO436" i="49"/>
  <c r="CN436" i="49"/>
  <c r="CM436" i="49"/>
  <c r="CL436" i="49"/>
  <c r="AB436" i="49"/>
  <c r="CU435" i="49"/>
  <c r="CT435" i="49"/>
  <c r="CS435" i="49"/>
  <c r="CR435" i="49"/>
  <c r="CQ435" i="49"/>
  <c r="CP435" i="49"/>
  <c r="CO435" i="49"/>
  <c r="CN435" i="49"/>
  <c r="CM435" i="49"/>
  <c r="CL435" i="49"/>
  <c r="AB435" i="49"/>
  <c r="CU434" i="49"/>
  <c r="CT434" i="49"/>
  <c r="CS434" i="49"/>
  <c r="CR434" i="49"/>
  <c r="CQ434" i="49"/>
  <c r="CP434" i="49"/>
  <c r="CO434" i="49"/>
  <c r="CN434" i="49"/>
  <c r="CM434" i="49"/>
  <c r="CL434" i="49"/>
  <c r="AB434" i="49"/>
  <c r="CU433" i="49"/>
  <c r="CT433" i="49"/>
  <c r="CS433" i="49"/>
  <c r="CR433" i="49"/>
  <c r="CQ433" i="49"/>
  <c r="CP433" i="49"/>
  <c r="CO433" i="49"/>
  <c r="CN433" i="49"/>
  <c r="CM433" i="49"/>
  <c r="CL433" i="49"/>
  <c r="CU432" i="49"/>
  <c r="CT432" i="49"/>
  <c r="CS432" i="49"/>
  <c r="CR432" i="49"/>
  <c r="CQ432" i="49"/>
  <c r="CP432" i="49"/>
  <c r="CO432" i="49"/>
  <c r="CN432" i="49"/>
  <c r="CM432" i="49"/>
  <c r="CL432" i="49"/>
  <c r="AB432" i="49"/>
  <c r="CU429" i="49"/>
  <c r="CT429" i="49"/>
  <c r="CS429" i="49"/>
  <c r="CR429" i="49"/>
  <c r="CQ429" i="49"/>
  <c r="CP429" i="49"/>
  <c r="CO429" i="49"/>
  <c r="CN429" i="49"/>
  <c r="CM429" i="49"/>
  <c r="CL429" i="49"/>
  <c r="AB429" i="49"/>
  <c r="CU428" i="49"/>
  <c r="CT428" i="49"/>
  <c r="CS428" i="49"/>
  <c r="CR428" i="49"/>
  <c r="CQ428" i="49"/>
  <c r="CP428" i="49"/>
  <c r="CO428" i="49"/>
  <c r="CN428" i="49"/>
  <c r="CM428" i="49"/>
  <c r="CL428" i="49"/>
  <c r="AB428" i="49"/>
  <c r="CU427" i="49"/>
  <c r="CT427" i="49"/>
  <c r="CS427" i="49"/>
  <c r="CR427" i="49"/>
  <c r="CQ427" i="49"/>
  <c r="CP427" i="49"/>
  <c r="CO427" i="49"/>
  <c r="CN427" i="49"/>
  <c r="CM427" i="49"/>
  <c r="CL427" i="49"/>
  <c r="AB427" i="49"/>
  <c r="CU426" i="49"/>
  <c r="CT426" i="49"/>
  <c r="CS426" i="49"/>
  <c r="CR426" i="49"/>
  <c r="CQ426" i="49"/>
  <c r="CP426" i="49"/>
  <c r="CO426" i="49"/>
  <c r="CN426" i="49"/>
  <c r="CM426" i="49"/>
  <c r="CL426" i="49"/>
  <c r="AB426" i="49"/>
  <c r="CU425" i="49"/>
  <c r="CT425" i="49"/>
  <c r="CS425" i="49"/>
  <c r="CR425" i="49"/>
  <c r="CQ425" i="49"/>
  <c r="CP425" i="49"/>
  <c r="CO425" i="49"/>
  <c r="CN425" i="49"/>
  <c r="CM425" i="49"/>
  <c r="CL425" i="49"/>
  <c r="AB425" i="49"/>
  <c r="CU424" i="49"/>
  <c r="CT424" i="49"/>
  <c r="CS424" i="49"/>
  <c r="CR424" i="49"/>
  <c r="CQ424" i="49"/>
  <c r="CP424" i="49"/>
  <c r="CO424" i="49"/>
  <c r="CN424" i="49"/>
  <c r="CM424" i="49"/>
  <c r="CL424" i="49"/>
  <c r="AB424" i="49"/>
  <c r="CU423" i="49"/>
  <c r="CT423" i="49"/>
  <c r="CS423" i="49"/>
  <c r="CR423" i="49"/>
  <c r="CQ423" i="49"/>
  <c r="CP423" i="49"/>
  <c r="CO423" i="49"/>
  <c r="CN423" i="49"/>
  <c r="CM423" i="49"/>
  <c r="CL423" i="49"/>
  <c r="AB423" i="49"/>
  <c r="CU422" i="49"/>
  <c r="CT422" i="49"/>
  <c r="CS422" i="49"/>
  <c r="CR422" i="49"/>
  <c r="CQ422" i="49"/>
  <c r="CP422" i="49"/>
  <c r="CO422" i="49"/>
  <c r="CN422" i="49"/>
  <c r="CM422" i="49"/>
  <c r="CL422" i="49"/>
  <c r="AB422" i="49"/>
  <c r="CU421" i="49"/>
  <c r="CT421" i="49"/>
  <c r="CS421" i="49"/>
  <c r="CR421" i="49"/>
  <c r="CQ421" i="49"/>
  <c r="CP421" i="49"/>
  <c r="CO421" i="49"/>
  <c r="CN421" i="49"/>
  <c r="CM421" i="49"/>
  <c r="CL421" i="49"/>
  <c r="AB421" i="49"/>
  <c r="CU420" i="49"/>
  <c r="CT420" i="49"/>
  <c r="CS420" i="49"/>
  <c r="CR420" i="49"/>
  <c r="CQ420" i="49"/>
  <c r="CP420" i="49"/>
  <c r="CO420" i="49"/>
  <c r="CN420" i="49"/>
  <c r="CM420" i="49"/>
  <c r="CL420" i="49"/>
  <c r="AB420" i="49"/>
  <c r="CU419" i="49"/>
  <c r="CT419" i="49"/>
  <c r="CS419" i="49"/>
  <c r="CR419" i="49"/>
  <c r="CQ419" i="49"/>
  <c r="CP419" i="49"/>
  <c r="CO419" i="49"/>
  <c r="CN419" i="49"/>
  <c r="CM419" i="49"/>
  <c r="CL419" i="49"/>
  <c r="AB419" i="49"/>
  <c r="CU418" i="49"/>
  <c r="CT418" i="49"/>
  <c r="CS418" i="49"/>
  <c r="CR418" i="49"/>
  <c r="CQ418" i="49"/>
  <c r="CP418" i="49"/>
  <c r="CO418" i="49"/>
  <c r="CN418" i="49"/>
  <c r="CM418" i="49"/>
  <c r="CL418" i="49"/>
  <c r="AB418" i="49"/>
  <c r="CU417" i="49"/>
  <c r="CT417" i="49"/>
  <c r="CS417" i="49"/>
  <c r="CR417" i="49"/>
  <c r="CQ417" i="49"/>
  <c r="CP417" i="49"/>
  <c r="CO417" i="49"/>
  <c r="CN417" i="49"/>
  <c r="CM417" i="49"/>
  <c r="CL417" i="49"/>
  <c r="AB417" i="49"/>
  <c r="CU416" i="49"/>
  <c r="CT416" i="49"/>
  <c r="CS416" i="49"/>
  <c r="CR416" i="49"/>
  <c r="CQ416" i="49"/>
  <c r="CP416" i="49"/>
  <c r="CO416" i="49"/>
  <c r="CN416" i="49"/>
  <c r="CM416" i="49"/>
  <c r="CL416" i="49"/>
  <c r="AB416" i="49"/>
  <c r="CU414" i="49"/>
  <c r="CT414" i="49"/>
  <c r="CS414" i="49"/>
  <c r="CR414" i="49"/>
  <c r="CQ414" i="49"/>
  <c r="CP414" i="49"/>
  <c r="CO414" i="49"/>
  <c r="CN414" i="49"/>
  <c r="CM414" i="49"/>
  <c r="CL414" i="49"/>
  <c r="AB414" i="49"/>
  <c r="CU413" i="49"/>
  <c r="CT413" i="49"/>
  <c r="CS413" i="49"/>
  <c r="CR413" i="49"/>
  <c r="CQ413" i="49"/>
  <c r="CP413" i="49"/>
  <c r="CO413" i="49"/>
  <c r="CN413" i="49"/>
  <c r="CM413" i="49"/>
  <c r="CL413" i="49"/>
  <c r="AB413" i="49"/>
  <c r="CU412" i="49"/>
  <c r="CT412" i="49"/>
  <c r="CS412" i="49"/>
  <c r="CR412" i="49"/>
  <c r="CQ412" i="49"/>
  <c r="CP412" i="49"/>
  <c r="CO412" i="49"/>
  <c r="CN412" i="49"/>
  <c r="CM412" i="49"/>
  <c r="CL412" i="49"/>
  <c r="AB412" i="49"/>
  <c r="CU411" i="49"/>
  <c r="CT411" i="49"/>
  <c r="CS411" i="49"/>
  <c r="CR411" i="49"/>
  <c r="CQ411" i="49"/>
  <c r="CP411" i="49"/>
  <c r="CO411" i="49"/>
  <c r="CN411" i="49"/>
  <c r="CM411" i="49"/>
  <c r="CL411" i="49"/>
  <c r="AB411" i="49"/>
  <c r="CU410" i="49"/>
  <c r="CT410" i="49"/>
  <c r="CS410" i="49"/>
  <c r="CR410" i="49"/>
  <c r="CQ410" i="49"/>
  <c r="CP410" i="49"/>
  <c r="CO410" i="49"/>
  <c r="CN410" i="49"/>
  <c r="CM410" i="49"/>
  <c r="CL410" i="49"/>
  <c r="AB410" i="49"/>
  <c r="CU409" i="49"/>
  <c r="CT409" i="49"/>
  <c r="CS409" i="49"/>
  <c r="CR409" i="49"/>
  <c r="CQ409" i="49"/>
  <c r="CP409" i="49"/>
  <c r="CO409" i="49"/>
  <c r="CN409" i="49"/>
  <c r="CM409" i="49"/>
  <c r="CL409" i="49"/>
  <c r="AB409" i="49"/>
  <c r="CU408" i="49"/>
  <c r="CT408" i="49"/>
  <c r="CS408" i="49"/>
  <c r="CR408" i="49"/>
  <c r="CQ408" i="49"/>
  <c r="CP408" i="49"/>
  <c r="CO408" i="49"/>
  <c r="CN408" i="49"/>
  <c r="CM408" i="49"/>
  <c r="CL408" i="49"/>
  <c r="AB408" i="49"/>
  <c r="CU406" i="49"/>
  <c r="CT406" i="49"/>
  <c r="CS406" i="49"/>
  <c r="CR406" i="49"/>
  <c r="CQ406" i="49"/>
  <c r="CP406" i="49"/>
  <c r="CO406" i="49"/>
  <c r="CN406" i="49"/>
  <c r="CM406" i="49"/>
  <c r="CL406" i="49"/>
  <c r="AB406" i="49"/>
  <c r="CU405" i="49"/>
  <c r="CT405" i="49"/>
  <c r="CS405" i="49"/>
  <c r="CR405" i="49"/>
  <c r="CQ405" i="49"/>
  <c r="CP405" i="49"/>
  <c r="CO405" i="49"/>
  <c r="CN405" i="49"/>
  <c r="CM405" i="49"/>
  <c r="CL405" i="49"/>
  <c r="AB405" i="49"/>
  <c r="CU404" i="49"/>
  <c r="CT404" i="49"/>
  <c r="CS404" i="49"/>
  <c r="CR404" i="49"/>
  <c r="CQ404" i="49"/>
  <c r="CP404" i="49"/>
  <c r="CO404" i="49"/>
  <c r="CN404" i="49"/>
  <c r="CM404" i="49"/>
  <c r="CL404" i="49"/>
  <c r="AB404" i="49"/>
  <c r="CU403" i="49"/>
  <c r="CT403" i="49"/>
  <c r="CS403" i="49"/>
  <c r="CR403" i="49"/>
  <c r="CQ403" i="49"/>
  <c r="CP403" i="49"/>
  <c r="CO403" i="49"/>
  <c r="CN403" i="49"/>
  <c r="CM403" i="49"/>
  <c r="CL403" i="49"/>
  <c r="AB403" i="49"/>
  <c r="CU402" i="49"/>
  <c r="CT402" i="49"/>
  <c r="CS402" i="49"/>
  <c r="CR402" i="49"/>
  <c r="CQ402" i="49"/>
  <c r="CP402" i="49"/>
  <c r="CO402" i="49"/>
  <c r="CN402" i="49"/>
  <c r="CM402" i="49"/>
  <c r="CL402" i="49"/>
  <c r="AB402" i="49"/>
  <c r="CU401" i="49"/>
  <c r="CT401" i="49"/>
  <c r="CS401" i="49"/>
  <c r="CR401" i="49"/>
  <c r="CQ401" i="49"/>
  <c r="CP401" i="49"/>
  <c r="CO401" i="49"/>
  <c r="CN401" i="49"/>
  <c r="CM401" i="49"/>
  <c r="CL401" i="49"/>
  <c r="AB401" i="49"/>
  <c r="CU400" i="49"/>
  <c r="CT400" i="49"/>
  <c r="CS400" i="49"/>
  <c r="CR400" i="49"/>
  <c r="CQ400" i="49"/>
  <c r="CP400" i="49"/>
  <c r="CO400" i="49"/>
  <c r="CN400" i="49"/>
  <c r="CM400" i="49"/>
  <c r="CL400" i="49"/>
  <c r="AB400" i="49"/>
  <c r="CU399" i="49"/>
  <c r="CT399" i="49"/>
  <c r="CS399" i="49"/>
  <c r="CR399" i="49"/>
  <c r="CQ399" i="49"/>
  <c r="CP399" i="49"/>
  <c r="CO399" i="49"/>
  <c r="CN399" i="49"/>
  <c r="CM399" i="49"/>
  <c r="CL399" i="49"/>
  <c r="AB399" i="49"/>
  <c r="CU397" i="49"/>
  <c r="CT397" i="49"/>
  <c r="CS397" i="49"/>
  <c r="CR397" i="49"/>
  <c r="CQ397" i="49"/>
  <c r="CP397" i="49"/>
  <c r="CO397" i="49"/>
  <c r="CN397" i="49"/>
  <c r="CM397" i="49"/>
  <c r="CL397" i="49"/>
  <c r="AB397" i="49"/>
  <c r="CU396" i="49"/>
  <c r="CT396" i="49"/>
  <c r="CS396" i="49"/>
  <c r="CR396" i="49"/>
  <c r="CQ396" i="49"/>
  <c r="CP396" i="49"/>
  <c r="CO396" i="49"/>
  <c r="CN396" i="49"/>
  <c r="CM396" i="49"/>
  <c r="CL396" i="49"/>
  <c r="AB396" i="49"/>
  <c r="CU395" i="49"/>
  <c r="CT395" i="49"/>
  <c r="CS395" i="49"/>
  <c r="CR395" i="49"/>
  <c r="CQ395" i="49"/>
  <c r="CP395" i="49"/>
  <c r="CO395" i="49"/>
  <c r="CN395" i="49"/>
  <c r="CM395" i="49"/>
  <c r="CL395" i="49"/>
  <c r="AB395" i="49"/>
  <c r="CU394" i="49"/>
  <c r="CT394" i="49"/>
  <c r="CS394" i="49"/>
  <c r="CR394" i="49"/>
  <c r="CQ394" i="49"/>
  <c r="CP394" i="49"/>
  <c r="CO394" i="49"/>
  <c r="CN394" i="49"/>
  <c r="CM394" i="49"/>
  <c r="CL394" i="49"/>
  <c r="AB394" i="49"/>
  <c r="CU393" i="49"/>
  <c r="CT393" i="49"/>
  <c r="CS393" i="49"/>
  <c r="CR393" i="49"/>
  <c r="CQ393" i="49"/>
  <c r="CP393" i="49"/>
  <c r="CO393" i="49"/>
  <c r="CN393" i="49"/>
  <c r="CM393" i="49"/>
  <c r="CL393" i="49"/>
  <c r="AB393" i="49"/>
  <c r="CU392" i="49"/>
  <c r="CT392" i="49"/>
  <c r="CS392" i="49"/>
  <c r="CR392" i="49"/>
  <c r="CQ392" i="49"/>
  <c r="CP392" i="49"/>
  <c r="CO392" i="49"/>
  <c r="CN392" i="49"/>
  <c r="CM392" i="49"/>
  <c r="CL392" i="49"/>
  <c r="AB392" i="49"/>
  <c r="CU391" i="49"/>
  <c r="CT391" i="49"/>
  <c r="CS391" i="49"/>
  <c r="CR391" i="49"/>
  <c r="CQ391" i="49"/>
  <c r="CP391" i="49"/>
  <c r="CO391" i="49"/>
  <c r="CN391" i="49"/>
  <c r="CM391" i="49"/>
  <c r="CL391" i="49"/>
  <c r="AB391" i="49"/>
  <c r="CU390" i="49"/>
  <c r="CT390" i="49"/>
  <c r="CS390" i="49"/>
  <c r="CR390" i="49"/>
  <c r="CQ390" i="49"/>
  <c r="CP390" i="49"/>
  <c r="CO390" i="49"/>
  <c r="CN390" i="49"/>
  <c r="CM390" i="49"/>
  <c r="CL390" i="49"/>
  <c r="AB390" i="49"/>
  <c r="CU389" i="49"/>
  <c r="CT389" i="49"/>
  <c r="CS389" i="49"/>
  <c r="CR389" i="49"/>
  <c r="CQ389" i="49"/>
  <c r="CP389" i="49"/>
  <c r="CO389" i="49"/>
  <c r="CN389" i="49"/>
  <c r="CM389" i="49"/>
  <c r="CL389" i="49"/>
  <c r="AB389" i="49"/>
  <c r="CU388" i="49"/>
  <c r="CT388" i="49"/>
  <c r="CS388" i="49"/>
  <c r="CR388" i="49"/>
  <c r="CQ388" i="49"/>
  <c r="CP388" i="49"/>
  <c r="CO388" i="49"/>
  <c r="CN388" i="49"/>
  <c r="CM388" i="49"/>
  <c r="CL388" i="49"/>
  <c r="AB388" i="49"/>
  <c r="CU387" i="49"/>
  <c r="CT387" i="49"/>
  <c r="CS387" i="49"/>
  <c r="CR387" i="49"/>
  <c r="CQ387" i="49"/>
  <c r="CP387" i="49"/>
  <c r="CO387" i="49"/>
  <c r="CN387" i="49"/>
  <c r="CM387" i="49"/>
  <c r="CL387" i="49"/>
  <c r="AB387" i="49"/>
  <c r="CU385" i="49"/>
  <c r="CT385" i="49"/>
  <c r="CS385" i="49"/>
  <c r="CR385" i="49"/>
  <c r="CQ385" i="49"/>
  <c r="CP385" i="49"/>
  <c r="CO385" i="49"/>
  <c r="CN385" i="49"/>
  <c r="CM385" i="49"/>
  <c r="CL385" i="49"/>
  <c r="AB385" i="49"/>
  <c r="CU383" i="49"/>
  <c r="CT383" i="49"/>
  <c r="CS383" i="49"/>
  <c r="CR383" i="49"/>
  <c r="CQ383" i="49"/>
  <c r="CP383" i="49"/>
  <c r="CO383" i="49"/>
  <c r="CN383" i="49"/>
  <c r="CM383" i="49"/>
  <c r="CL383" i="49"/>
  <c r="AB383" i="49"/>
  <c r="CU382" i="49"/>
  <c r="CT382" i="49"/>
  <c r="CS382" i="49"/>
  <c r="CR382" i="49"/>
  <c r="CQ382" i="49"/>
  <c r="CP382" i="49"/>
  <c r="CO382" i="49"/>
  <c r="CN382" i="49"/>
  <c r="CM382" i="49"/>
  <c r="CL382" i="49"/>
  <c r="AB382" i="49"/>
  <c r="CU381" i="49"/>
  <c r="CT381" i="49"/>
  <c r="CS381" i="49"/>
  <c r="CR381" i="49"/>
  <c r="CQ381" i="49"/>
  <c r="CP381" i="49"/>
  <c r="CO381" i="49"/>
  <c r="CN381" i="49"/>
  <c r="CM381" i="49"/>
  <c r="CL381" i="49"/>
  <c r="AB381" i="49"/>
  <c r="CU380" i="49"/>
  <c r="CT380" i="49"/>
  <c r="CS380" i="49"/>
  <c r="CR380" i="49"/>
  <c r="CQ380" i="49"/>
  <c r="CP380" i="49"/>
  <c r="CO380" i="49"/>
  <c r="CN380" i="49"/>
  <c r="CM380" i="49"/>
  <c r="CL380" i="49"/>
  <c r="AB380" i="49"/>
  <c r="CU379" i="49"/>
  <c r="CT379" i="49"/>
  <c r="CS379" i="49"/>
  <c r="CR379" i="49"/>
  <c r="CQ379" i="49"/>
  <c r="CP379" i="49"/>
  <c r="CO379" i="49"/>
  <c r="CN379" i="49"/>
  <c r="CM379" i="49"/>
  <c r="CL379" i="49"/>
  <c r="AB379" i="49"/>
  <c r="CU378" i="49"/>
  <c r="CT378" i="49"/>
  <c r="CS378" i="49"/>
  <c r="CR378" i="49"/>
  <c r="CQ378" i="49"/>
  <c r="CP378" i="49"/>
  <c r="CO378" i="49"/>
  <c r="CN378" i="49"/>
  <c r="CM378" i="49"/>
  <c r="CL378" i="49"/>
  <c r="AB378" i="49"/>
  <c r="CU377" i="49"/>
  <c r="CT377" i="49"/>
  <c r="CS377" i="49"/>
  <c r="CR377" i="49"/>
  <c r="CQ377" i="49"/>
  <c r="CP377" i="49"/>
  <c r="CO377" i="49"/>
  <c r="CN377" i="49"/>
  <c r="CM377" i="49"/>
  <c r="CL377" i="49"/>
  <c r="AB377" i="49"/>
  <c r="CU376" i="49"/>
  <c r="CT376" i="49"/>
  <c r="CS376" i="49"/>
  <c r="CR376" i="49"/>
  <c r="CQ376" i="49"/>
  <c r="CP376" i="49"/>
  <c r="CO376" i="49"/>
  <c r="CN376" i="49"/>
  <c r="CM376" i="49"/>
  <c r="CL376" i="49"/>
  <c r="AB376" i="49"/>
  <c r="CU375" i="49"/>
  <c r="CT375" i="49"/>
  <c r="CS375" i="49"/>
  <c r="CR375" i="49"/>
  <c r="CQ375" i="49"/>
  <c r="CP375" i="49"/>
  <c r="CO375" i="49"/>
  <c r="CN375" i="49"/>
  <c r="CM375" i="49"/>
  <c r="CL375" i="49"/>
  <c r="AB375" i="49"/>
  <c r="CU374" i="49"/>
  <c r="CT374" i="49"/>
  <c r="CS374" i="49"/>
  <c r="CR374" i="49"/>
  <c r="CQ374" i="49"/>
  <c r="CP374" i="49"/>
  <c r="CO374" i="49"/>
  <c r="CN374" i="49"/>
  <c r="CM374" i="49"/>
  <c r="CL374" i="49"/>
  <c r="AB374" i="49"/>
  <c r="CU373" i="49"/>
  <c r="CT373" i="49"/>
  <c r="CS373" i="49"/>
  <c r="CR373" i="49"/>
  <c r="CQ373" i="49"/>
  <c r="CP373" i="49"/>
  <c r="CO373" i="49"/>
  <c r="CN373" i="49"/>
  <c r="CM373" i="49"/>
  <c r="CL373" i="49"/>
  <c r="AB373" i="49"/>
  <c r="CU372" i="49"/>
  <c r="CT372" i="49"/>
  <c r="CS372" i="49"/>
  <c r="CR372" i="49"/>
  <c r="CQ372" i="49"/>
  <c r="CP372" i="49"/>
  <c r="CO372" i="49"/>
  <c r="CN372" i="49"/>
  <c r="CM372" i="49"/>
  <c r="CL372" i="49"/>
  <c r="AB372" i="49"/>
  <c r="CU371" i="49"/>
  <c r="CT371" i="49"/>
  <c r="CS371" i="49"/>
  <c r="CR371" i="49"/>
  <c r="CQ371" i="49"/>
  <c r="CP371" i="49"/>
  <c r="CO371" i="49"/>
  <c r="CN371" i="49"/>
  <c r="CM371" i="49"/>
  <c r="CL371" i="49"/>
  <c r="AB371" i="49"/>
  <c r="CU370" i="49"/>
  <c r="CT370" i="49"/>
  <c r="CS370" i="49"/>
  <c r="CR370" i="49"/>
  <c r="CQ370" i="49"/>
  <c r="CP370" i="49"/>
  <c r="CO370" i="49"/>
  <c r="CN370" i="49"/>
  <c r="CM370" i="49"/>
  <c r="CL370" i="49"/>
  <c r="AB370" i="49"/>
  <c r="CU369" i="49"/>
  <c r="CT369" i="49"/>
  <c r="CS369" i="49"/>
  <c r="CR369" i="49"/>
  <c r="CQ369" i="49"/>
  <c r="CP369" i="49"/>
  <c r="CO369" i="49"/>
  <c r="CN369" i="49"/>
  <c r="CM369" i="49"/>
  <c r="CL369" i="49"/>
  <c r="AB369" i="49"/>
  <c r="CU368" i="49"/>
  <c r="CT368" i="49"/>
  <c r="CS368" i="49"/>
  <c r="CR368" i="49"/>
  <c r="CQ368" i="49"/>
  <c r="CP368" i="49"/>
  <c r="CO368" i="49"/>
  <c r="CN368" i="49"/>
  <c r="CM368" i="49"/>
  <c r="CL368" i="49"/>
  <c r="AB368" i="49"/>
  <c r="CU367" i="49"/>
  <c r="CT367" i="49"/>
  <c r="CS367" i="49"/>
  <c r="CR367" i="49"/>
  <c r="CQ367" i="49"/>
  <c r="CP367" i="49"/>
  <c r="CO367" i="49"/>
  <c r="CN367" i="49"/>
  <c r="CM367" i="49"/>
  <c r="CL367" i="49"/>
  <c r="AB367" i="49"/>
  <c r="CU366" i="49"/>
  <c r="CT366" i="49"/>
  <c r="CS366" i="49"/>
  <c r="CR366" i="49"/>
  <c r="CQ366" i="49"/>
  <c r="CP366" i="49"/>
  <c r="CO366" i="49"/>
  <c r="CN366" i="49"/>
  <c r="CM366" i="49"/>
  <c r="CL366" i="49"/>
  <c r="AB366" i="49"/>
  <c r="CU365" i="49"/>
  <c r="CT365" i="49"/>
  <c r="CS365" i="49"/>
  <c r="CR365" i="49"/>
  <c r="CQ365" i="49"/>
  <c r="CP365" i="49"/>
  <c r="CO365" i="49"/>
  <c r="CN365" i="49"/>
  <c r="CM365" i="49"/>
  <c r="CL365" i="49"/>
  <c r="AB365" i="49"/>
  <c r="CU362" i="49"/>
  <c r="CT362" i="49"/>
  <c r="CS362" i="49"/>
  <c r="CR362" i="49"/>
  <c r="CQ362" i="49"/>
  <c r="CP362" i="49"/>
  <c r="CO362" i="49"/>
  <c r="CN362" i="49"/>
  <c r="CM362" i="49"/>
  <c r="CL362" i="49"/>
  <c r="AB362" i="49"/>
  <c r="CU361" i="49"/>
  <c r="CT361" i="49"/>
  <c r="CS361" i="49"/>
  <c r="CR361" i="49"/>
  <c r="CQ361" i="49"/>
  <c r="CP361" i="49"/>
  <c r="CO361" i="49"/>
  <c r="CN361" i="49"/>
  <c r="CM361" i="49"/>
  <c r="CL361" i="49"/>
  <c r="AB361" i="49"/>
  <c r="CU360" i="49"/>
  <c r="CT360" i="49"/>
  <c r="CS360" i="49"/>
  <c r="CR360" i="49"/>
  <c r="CQ360" i="49"/>
  <c r="CP360" i="49"/>
  <c r="CO360" i="49"/>
  <c r="CN360" i="49"/>
  <c r="CM360" i="49"/>
  <c r="CL360" i="49"/>
  <c r="AB360" i="49"/>
  <c r="CU359" i="49"/>
  <c r="CT359" i="49"/>
  <c r="CS359" i="49"/>
  <c r="CR359" i="49"/>
  <c r="CQ359" i="49"/>
  <c r="CP359" i="49"/>
  <c r="CO359" i="49"/>
  <c r="CN359" i="49"/>
  <c r="CM359" i="49"/>
  <c r="CL359" i="49"/>
  <c r="AB359" i="49"/>
  <c r="CU357" i="49"/>
  <c r="CT357" i="49"/>
  <c r="CS357" i="49"/>
  <c r="CR357" i="49"/>
  <c r="CQ357" i="49"/>
  <c r="CP357" i="49"/>
  <c r="CO357" i="49"/>
  <c r="CN357" i="49"/>
  <c r="CM357" i="49"/>
  <c r="CL357" i="49"/>
  <c r="AB357" i="49"/>
  <c r="CU356" i="49"/>
  <c r="CT356" i="49"/>
  <c r="CS356" i="49"/>
  <c r="CR356" i="49"/>
  <c r="CQ356" i="49"/>
  <c r="CP356" i="49"/>
  <c r="CO356" i="49"/>
  <c r="CN356" i="49"/>
  <c r="CM356" i="49"/>
  <c r="CL356" i="49"/>
  <c r="CU355" i="49"/>
  <c r="CT355" i="49"/>
  <c r="CS355" i="49"/>
  <c r="CR355" i="49"/>
  <c r="CQ355" i="49"/>
  <c r="CP355" i="49"/>
  <c r="CO355" i="49"/>
  <c r="CN355" i="49"/>
  <c r="CM355" i="49"/>
  <c r="CL355" i="49"/>
  <c r="CU354" i="49"/>
  <c r="CT354" i="49"/>
  <c r="CS354" i="49"/>
  <c r="CR354" i="49"/>
  <c r="CQ354" i="49"/>
  <c r="CP354" i="49"/>
  <c r="CO354" i="49"/>
  <c r="CN354" i="49"/>
  <c r="CM354" i="49"/>
  <c r="CL354" i="49"/>
  <c r="AB354" i="49"/>
  <c r="CT353" i="49"/>
  <c r="CP353" i="49"/>
  <c r="CN353" i="49"/>
  <c r="CL353" i="49"/>
  <c r="CU351" i="49"/>
  <c r="CT351" i="49"/>
  <c r="CS351" i="49"/>
  <c r="CR351" i="49"/>
  <c r="CQ351" i="49"/>
  <c r="CP351" i="49"/>
  <c r="CO351" i="49"/>
  <c r="CN351" i="49"/>
  <c r="CM351" i="49"/>
  <c r="CL351" i="49"/>
  <c r="AB351" i="49"/>
  <c r="CU350" i="49"/>
  <c r="CT350" i="49"/>
  <c r="CS350" i="49"/>
  <c r="CR350" i="49"/>
  <c r="CQ350" i="49"/>
  <c r="CP350" i="49"/>
  <c r="CO350" i="49"/>
  <c r="CN350" i="49"/>
  <c r="CM350" i="49"/>
  <c r="CL350" i="49"/>
  <c r="AB350" i="49"/>
  <c r="CU349" i="49"/>
  <c r="CT349" i="49"/>
  <c r="CS349" i="49"/>
  <c r="CR349" i="49"/>
  <c r="CQ349" i="49"/>
  <c r="CP349" i="49"/>
  <c r="CO349" i="49"/>
  <c r="CN349" i="49"/>
  <c r="CM349" i="49"/>
  <c r="CL349" i="49"/>
  <c r="CU348" i="49"/>
  <c r="CT348" i="49"/>
  <c r="CS348" i="49"/>
  <c r="CR348" i="49"/>
  <c r="CQ348" i="49"/>
  <c r="CP348" i="49"/>
  <c r="CO348" i="49"/>
  <c r="CN348" i="49"/>
  <c r="CM348" i="49"/>
  <c r="CL348" i="49"/>
  <c r="CU347" i="49"/>
  <c r="CT347" i="49"/>
  <c r="CS347" i="49"/>
  <c r="CR347" i="49"/>
  <c r="CQ347" i="49"/>
  <c r="CP347" i="49"/>
  <c r="CO347" i="49"/>
  <c r="CN347" i="49"/>
  <c r="CM347" i="49"/>
  <c r="CL347" i="49"/>
  <c r="CU346" i="49"/>
  <c r="CT346" i="49"/>
  <c r="CS346" i="49"/>
  <c r="CR346" i="49"/>
  <c r="CQ346" i="49"/>
  <c r="CP346" i="49"/>
  <c r="CO346" i="49"/>
  <c r="CN346" i="49"/>
  <c r="CM346" i="49"/>
  <c r="CL346" i="49"/>
  <c r="CU345" i="49"/>
  <c r="CT345" i="49"/>
  <c r="CS345" i="49"/>
  <c r="CR345" i="49"/>
  <c r="CQ345" i="49"/>
  <c r="CP345" i="49"/>
  <c r="CO345" i="49"/>
  <c r="CN345" i="49"/>
  <c r="CM345" i="49"/>
  <c r="CL345" i="49"/>
  <c r="CT344" i="49"/>
  <c r="CS344" i="49"/>
  <c r="CR344" i="49"/>
  <c r="CQ344" i="49"/>
  <c r="CP344" i="49"/>
  <c r="CO344" i="49"/>
  <c r="CN344" i="49"/>
  <c r="CM344" i="49"/>
  <c r="CL344" i="49"/>
  <c r="CU343" i="49"/>
  <c r="CT343" i="49"/>
  <c r="CS343" i="49"/>
  <c r="CR343" i="49"/>
  <c r="CQ343" i="49"/>
  <c r="CP343" i="49"/>
  <c r="CO343" i="49"/>
  <c r="CN343" i="49"/>
  <c r="CM343" i="49"/>
  <c r="CL343" i="49"/>
  <c r="AB343" i="49"/>
  <c r="CU342" i="49"/>
  <c r="CT342" i="49"/>
  <c r="CS342" i="49"/>
  <c r="CR342" i="49"/>
  <c r="CQ342" i="49"/>
  <c r="CP342" i="49"/>
  <c r="CO342" i="49"/>
  <c r="CN342" i="49"/>
  <c r="CM342" i="49"/>
  <c r="CL342" i="49"/>
  <c r="CU341" i="49"/>
  <c r="CT341" i="49"/>
  <c r="CS341" i="49"/>
  <c r="CR341" i="49"/>
  <c r="CQ341" i="49"/>
  <c r="CP341" i="49"/>
  <c r="CO341" i="49"/>
  <c r="CN341" i="49"/>
  <c r="CM341" i="49"/>
  <c r="CL341" i="49"/>
  <c r="AB341" i="49"/>
  <c r="CU340" i="49"/>
  <c r="CT340" i="49"/>
  <c r="CS340" i="49"/>
  <c r="CR340" i="49"/>
  <c r="CQ340" i="49"/>
  <c r="CP340" i="49"/>
  <c r="CO340" i="49"/>
  <c r="CN340" i="49"/>
  <c r="CM340" i="49"/>
  <c r="CL340" i="49"/>
  <c r="AB340" i="49"/>
  <c r="CU339" i="49"/>
  <c r="CT339" i="49"/>
  <c r="CS339" i="49"/>
  <c r="CR339" i="49"/>
  <c r="CQ339" i="49"/>
  <c r="CP339" i="49"/>
  <c r="CO339" i="49"/>
  <c r="CN339" i="49"/>
  <c r="CM339" i="49"/>
  <c r="CL339" i="49"/>
  <c r="AB339" i="49"/>
  <c r="CU338" i="49"/>
  <c r="CT338" i="49"/>
  <c r="CS338" i="49"/>
  <c r="CR338" i="49"/>
  <c r="CQ338" i="49"/>
  <c r="CP338" i="49"/>
  <c r="CO338" i="49"/>
  <c r="CN338" i="49"/>
  <c r="CM338" i="49"/>
  <c r="CL338" i="49"/>
  <c r="CU337" i="49"/>
  <c r="CT337" i="49"/>
  <c r="CS337" i="49"/>
  <c r="CR337" i="49"/>
  <c r="CQ337" i="49"/>
  <c r="CP337" i="49"/>
  <c r="CO337" i="49"/>
  <c r="CN337" i="49"/>
  <c r="CM337" i="49"/>
  <c r="CL337" i="49"/>
  <c r="CT336" i="49"/>
  <c r="CR336" i="49"/>
  <c r="CU335" i="49"/>
  <c r="CT335" i="49"/>
  <c r="CS335" i="49"/>
  <c r="CR335" i="49"/>
  <c r="CQ335" i="49"/>
  <c r="CP335" i="49"/>
  <c r="CO335" i="49"/>
  <c r="CN335" i="49"/>
  <c r="CM335" i="49"/>
  <c r="CL335" i="49"/>
  <c r="AB335" i="49"/>
  <c r="CU334" i="49"/>
  <c r="CT334" i="49"/>
  <c r="CS334" i="49"/>
  <c r="CR334" i="49"/>
  <c r="CQ334" i="49"/>
  <c r="CP334" i="49"/>
  <c r="CO334" i="49"/>
  <c r="CN334" i="49"/>
  <c r="CM334" i="49"/>
  <c r="CL334" i="49"/>
  <c r="AB334" i="49"/>
  <c r="CU333" i="49"/>
  <c r="CT333" i="49"/>
  <c r="CS333" i="49"/>
  <c r="CR333" i="49"/>
  <c r="CQ333" i="49"/>
  <c r="CP333" i="49"/>
  <c r="CO333" i="49"/>
  <c r="CN333" i="49"/>
  <c r="CM333" i="49"/>
  <c r="CL333" i="49"/>
  <c r="AB333" i="49"/>
  <c r="CT332" i="49"/>
  <c r="CS332" i="49"/>
  <c r="CR332" i="49"/>
  <c r="CQ332" i="49"/>
  <c r="CP332" i="49"/>
  <c r="CO332" i="49"/>
  <c r="CN332" i="49"/>
  <c r="CM332" i="49"/>
  <c r="CL332" i="49"/>
  <c r="AB332" i="49"/>
  <c r="CT331" i="49"/>
  <c r="CS331" i="49"/>
  <c r="CR331" i="49"/>
  <c r="CQ331" i="49"/>
  <c r="CP331" i="49"/>
  <c r="CO331" i="49"/>
  <c r="CN331" i="49"/>
  <c r="CM331" i="49"/>
  <c r="CL331" i="49"/>
  <c r="AB331" i="49"/>
  <c r="CU330" i="49"/>
  <c r="CT330" i="49"/>
  <c r="CS330" i="49"/>
  <c r="CR330" i="49"/>
  <c r="CQ330" i="49"/>
  <c r="CP330" i="49"/>
  <c r="CO330" i="49"/>
  <c r="CN330" i="49"/>
  <c r="CM330" i="49"/>
  <c r="CL330" i="49"/>
  <c r="AB330" i="49"/>
  <c r="CT329" i="49"/>
  <c r="CS329" i="49"/>
  <c r="CR329" i="49"/>
  <c r="CQ329" i="49"/>
  <c r="CO329" i="49"/>
  <c r="CN329" i="49"/>
  <c r="CM329" i="49"/>
  <c r="CL329" i="49"/>
  <c r="AB329" i="49"/>
  <c r="CU328" i="49"/>
  <c r="CT328" i="49"/>
  <c r="CS328" i="49"/>
  <c r="CR328" i="49"/>
  <c r="CQ328" i="49"/>
  <c r="CP328" i="49"/>
  <c r="CO328" i="49"/>
  <c r="CN328" i="49"/>
  <c r="CM328" i="49"/>
  <c r="CL328" i="49"/>
  <c r="AB328" i="49"/>
  <c r="CU327" i="49"/>
  <c r="CT327" i="49"/>
  <c r="CS327" i="49"/>
  <c r="CR327" i="49"/>
  <c r="CQ327" i="49"/>
  <c r="CP327" i="49"/>
  <c r="CO327" i="49"/>
  <c r="CN327" i="49"/>
  <c r="CM327" i="49"/>
  <c r="CL327" i="49"/>
  <c r="AB327" i="49"/>
  <c r="CU326" i="49"/>
  <c r="CT326" i="49"/>
  <c r="CS326" i="49"/>
  <c r="CR326" i="49"/>
  <c r="CQ326" i="49"/>
  <c r="CP326" i="49"/>
  <c r="CO326" i="49"/>
  <c r="CN326" i="49"/>
  <c r="CM326" i="49"/>
  <c r="CL326" i="49"/>
  <c r="AB326" i="49"/>
  <c r="CU325" i="49"/>
  <c r="CT325" i="49"/>
  <c r="CS325" i="49"/>
  <c r="CR325" i="49"/>
  <c r="CQ325" i="49"/>
  <c r="CP325" i="49"/>
  <c r="CO325" i="49"/>
  <c r="CN325" i="49"/>
  <c r="CM325" i="49"/>
  <c r="CL325" i="49"/>
  <c r="AB325" i="49"/>
  <c r="CU324" i="49"/>
  <c r="CT324" i="49"/>
  <c r="CS324" i="49"/>
  <c r="CR324" i="49"/>
  <c r="CQ324" i="49"/>
  <c r="CP324" i="49"/>
  <c r="CO324" i="49"/>
  <c r="CN324" i="49"/>
  <c r="CM324" i="49"/>
  <c r="CL324" i="49"/>
  <c r="AB324" i="49"/>
  <c r="CU323" i="49"/>
  <c r="CT323" i="49"/>
  <c r="CS323" i="49"/>
  <c r="CR323" i="49"/>
  <c r="CQ323" i="49"/>
  <c r="CP323" i="49"/>
  <c r="CO323" i="49"/>
  <c r="CN323" i="49"/>
  <c r="CM323" i="49"/>
  <c r="CL323" i="49"/>
  <c r="AB323" i="49"/>
  <c r="CU322" i="49"/>
  <c r="CT322" i="49"/>
  <c r="CS322" i="49"/>
  <c r="CR322" i="49"/>
  <c r="CQ322" i="49"/>
  <c r="CP322" i="49"/>
  <c r="CO322" i="49"/>
  <c r="CN322" i="49"/>
  <c r="CM322" i="49"/>
  <c r="CL322" i="49"/>
  <c r="AB322" i="49"/>
  <c r="CU321" i="49"/>
  <c r="CT321" i="49"/>
  <c r="CS321" i="49"/>
  <c r="CR321" i="49"/>
  <c r="CQ321" i="49"/>
  <c r="CP321" i="49"/>
  <c r="CO321" i="49"/>
  <c r="CN321" i="49"/>
  <c r="CM321" i="49"/>
  <c r="CL321" i="49"/>
  <c r="AB321" i="49"/>
  <c r="CU319" i="49"/>
  <c r="CT319" i="49"/>
  <c r="CS319" i="49"/>
  <c r="CR319" i="49"/>
  <c r="CQ319" i="49"/>
  <c r="CP319" i="49"/>
  <c r="CO319" i="49"/>
  <c r="CN319" i="49"/>
  <c r="CM319" i="49"/>
  <c r="CL319" i="49"/>
  <c r="AB319" i="49"/>
  <c r="CU317" i="49"/>
  <c r="CT317" i="49"/>
  <c r="CS317" i="49"/>
  <c r="CR317" i="49"/>
  <c r="CQ317" i="49"/>
  <c r="CP317" i="49"/>
  <c r="CO317" i="49"/>
  <c r="CN317" i="49"/>
  <c r="CM317" i="49"/>
  <c r="CL317" i="49"/>
  <c r="AB317" i="49"/>
  <c r="CU316" i="49"/>
  <c r="CT316" i="49"/>
  <c r="CS316" i="49"/>
  <c r="CR316" i="49"/>
  <c r="CQ316" i="49"/>
  <c r="CP316" i="49"/>
  <c r="CO316" i="49"/>
  <c r="CN316" i="49"/>
  <c r="CM316" i="49"/>
  <c r="CL316" i="49"/>
  <c r="AB316" i="49"/>
  <c r="CU315" i="49"/>
  <c r="CT315" i="49"/>
  <c r="CS315" i="49"/>
  <c r="CR315" i="49"/>
  <c r="CQ315" i="49"/>
  <c r="CP315" i="49"/>
  <c r="CO315" i="49"/>
  <c r="CN315" i="49"/>
  <c r="CM315" i="49"/>
  <c r="CL315" i="49"/>
  <c r="AB315" i="49"/>
  <c r="CU314" i="49"/>
  <c r="CT314" i="49"/>
  <c r="CS314" i="49"/>
  <c r="CR314" i="49"/>
  <c r="CQ314" i="49"/>
  <c r="CP314" i="49"/>
  <c r="CO314" i="49"/>
  <c r="CN314" i="49"/>
  <c r="CM314" i="49"/>
  <c r="CL314" i="49"/>
  <c r="AB314" i="49"/>
  <c r="CU313" i="49"/>
  <c r="CT313" i="49"/>
  <c r="CS313" i="49"/>
  <c r="CR313" i="49"/>
  <c r="CQ313" i="49"/>
  <c r="CP313" i="49"/>
  <c r="CO313" i="49"/>
  <c r="CN313" i="49"/>
  <c r="CM313" i="49"/>
  <c r="CL313" i="49"/>
  <c r="AB313" i="49"/>
  <c r="CU312" i="49"/>
  <c r="CT312" i="49"/>
  <c r="CS312" i="49"/>
  <c r="CR312" i="49"/>
  <c r="CQ312" i="49"/>
  <c r="CP312" i="49"/>
  <c r="CO312" i="49"/>
  <c r="CN312" i="49"/>
  <c r="CM312" i="49"/>
  <c r="CL312" i="49"/>
  <c r="AB312" i="49"/>
  <c r="CU311" i="49"/>
  <c r="CT311" i="49"/>
  <c r="CS311" i="49"/>
  <c r="CR311" i="49"/>
  <c r="CQ311" i="49"/>
  <c r="CP311" i="49"/>
  <c r="CO311" i="49"/>
  <c r="CN311" i="49"/>
  <c r="CM311" i="49"/>
  <c r="CL311" i="49"/>
  <c r="AB311" i="49"/>
  <c r="CU310" i="49"/>
  <c r="CT310" i="49"/>
  <c r="CS310" i="49"/>
  <c r="CR310" i="49"/>
  <c r="CQ310" i="49"/>
  <c r="CP310" i="49"/>
  <c r="CO310" i="49"/>
  <c r="CN310" i="49"/>
  <c r="CM310" i="49"/>
  <c r="CL310" i="49"/>
  <c r="AB310" i="49"/>
  <c r="AB307" i="49"/>
  <c r="CU306" i="49"/>
  <c r="CT306" i="49"/>
  <c r="CS306" i="49"/>
  <c r="CR306" i="49"/>
  <c r="CQ306" i="49"/>
  <c r="CP306" i="49"/>
  <c r="CO306" i="49"/>
  <c r="CN306" i="49"/>
  <c r="CM306" i="49"/>
  <c r="CL306" i="49"/>
  <c r="AB306" i="49"/>
  <c r="CU305" i="49"/>
  <c r="CT305" i="49"/>
  <c r="CS305" i="49"/>
  <c r="CR305" i="49"/>
  <c r="CQ305" i="49"/>
  <c r="CP305" i="49"/>
  <c r="CO305" i="49"/>
  <c r="CN305" i="49"/>
  <c r="CM305" i="49"/>
  <c r="CL305" i="49"/>
  <c r="AB305" i="49"/>
  <c r="CU304" i="49"/>
  <c r="CT304" i="49"/>
  <c r="CS304" i="49"/>
  <c r="CR304" i="49"/>
  <c r="CQ304" i="49"/>
  <c r="CP304" i="49"/>
  <c r="CO304" i="49"/>
  <c r="CN304" i="49"/>
  <c r="CM304" i="49"/>
  <c r="CL304" i="49"/>
  <c r="AB304" i="49"/>
  <c r="CU303" i="49"/>
  <c r="CT303" i="49"/>
  <c r="CS303" i="49"/>
  <c r="CR303" i="49"/>
  <c r="CQ303" i="49"/>
  <c r="CP303" i="49"/>
  <c r="CO303" i="49"/>
  <c r="CN303" i="49"/>
  <c r="CM303" i="49"/>
  <c r="CL303" i="49"/>
  <c r="AB303" i="49"/>
  <c r="CU302" i="49"/>
  <c r="CT302" i="49"/>
  <c r="CS302" i="49"/>
  <c r="CR302" i="49"/>
  <c r="CQ302" i="49"/>
  <c r="CP302" i="49"/>
  <c r="CO302" i="49"/>
  <c r="CN302" i="49"/>
  <c r="CM302" i="49"/>
  <c r="CL302" i="49"/>
  <c r="AB302" i="49"/>
  <c r="CU301" i="49"/>
  <c r="CT301" i="49"/>
  <c r="CS301" i="49"/>
  <c r="CR301" i="49"/>
  <c r="CQ301" i="49"/>
  <c r="CP301" i="49"/>
  <c r="CO301" i="49"/>
  <c r="CN301" i="49"/>
  <c r="CM301" i="49"/>
  <c r="CL301" i="49"/>
  <c r="AB301" i="49"/>
  <c r="CU300" i="49"/>
  <c r="CT300" i="49"/>
  <c r="CS300" i="49"/>
  <c r="CR300" i="49"/>
  <c r="CQ300" i="49"/>
  <c r="CP300" i="49"/>
  <c r="CO300" i="49"/>
  <c r="CN300" i="49"/>
  <c r="CM300" i="49"/>
  <c r="CL300" i="49"/>
  <c r="AB300" i="49"/>
  <c r="CU299" i="49"/>
  <c r="CT299" i="49"/>
  <c r="CS299" i="49"/>
  <c r="CR299" i="49"/>
  <c r="CQ299" i="49"/>
  <c r="CP299" i="49"/>
  <c r="CO299" i="49"/>
  <c r="CN299" i="49"/>
  <c r="CM299" i="49"/>
  <c r="CL299" i="49"/>
  <c r="AB299" i="49"/>
  <c r="CU298" i="49"/>
  <c r="CT298" i="49"/>
  <c r="CS298" i="49"/>
  <c r="CR298" i="49"/>
  <c r="CQ298" i="49"/>
  <c r="CP298" i="49"/>
  <c r="CO298" i="49"/>
  <c r="CN298" i="49"/>
  <c r="CM298" i="49"/>
  <c r="CL298" i="49"/>
  <c r="AB298" i="49"/>
  <c r="CU297" i="49"/>
  <c r="CT297" i="49"/>
  <c r="CS297" i="49"/>
  <c r="CR297" i="49"/>
  <c r="CQ297" i="49"/>
  <c r="CP297" i="49"/>
  <c r="CO297" i="49"/>
  <c r="CN297" i="49"/>
  <c r="CM297" i="49"/>
  <c r="CL297" i="49"/>
  <c r="AB297" i="49"/>
  <c r="CU296" i="49"/>
  <c r="CT296" i="49"/>
  <c r="CS296" i="49"/>
  <c r="CR296" i="49"/>
  <c r="CQ296" i="49"/>
  <c r="CP296" i="49"/>
  <c r="CO296" i="49"/>
  <c r="CN296" i="49"/>
  <c r="CM296" i="49"/>
  <c r="CL296" i="49"/>
  <c r="AB296" i="49"/>
  <c r="CU295" i="49"/>
  <c r="CT295" i="49"/>
  <c r="CS295" i="49"/>
  <c r="CR295" i="49"/>
  <c r="CQ295" i="49"/>
  <c r="CP295" i="49"/>
  <c r="CO295" i="49"/>
  <c r="CN295" i="49"/>
  <c r="CM295" i="49"/>
  <c r="CL295" i="49"/>
  <c r="AB295" i="49"/>
  <c r="CU294" i="49"/>
  <c r="CT294" i="49"/>
  <c r="CS294" i="49"/>
  <c r="CR294" i="49"/>
  <c r="CQ294" i="49"/>
  <c r="CP294" i="49"/>
  <c r="CO294" i="49"/>
  <c r="CN294" i="49"/>
  <c r="CM294" i="49"/>
  <c r="CL294" i="49"/>
  <c r="AB294" i="49"/>
  <c r="CU293" i="49"/>
  <c r="CT293" i="49"/>
  <c r="CS293" i="49"/>
  <c r="CR293" i="49"/>
  <c r="CQ293" i="49"/>
  <c r="CP293" i="49"/>
  <c r="CO293" i="49"/>
  <c r="CN293" i="49"/>
  <c r="CM293" i="49"/>
  <c r="CL293" i="49"/>
  <c r="AB293" i="49"/>
  <c r="CU292" i="49"/>
  <c r="CT292" i="49"/>
  <c r="CS292" i="49"/>
  <c r="CR292" i="49"/>
  <c r="CQ292" i="49"/>
  <c r="CP292" i="49"/>
  <c r="CO292" i="49"/>
  <c r="CN292" i="49"/>
  <c r="CM292" i="49"/>
  <c r="CL292" i="49"/>
  <c r="AB292" i="49"/>
  <c r="CU291" i="49"/>
  <c r="CT291" i="49"/>
  <c r="CS291" i="49"/>
  <c r="CR291" i="49"/>
  <c r="CQ291" i="49"/>
  <c r="CP291" i="49"/>
  <c r="CO291" i="49"/>
  <c r="CN291" i="49"/>
  <c r="CM291" i="49"/>
  <c r="CL291" i="49"/>
  <c r="AB291" i="49"/>
  <c r="CU290" i="49"/>
  <c r="CT290" i="49"/>
  <c r="CS290" i="49"/>
  <c r="CR290" i="49"/>
  <c r="CQ290" i="49"/>
  <c r="CP290" i="49"/>
  <c r="CO290" i="49"/>
  <c r="CN290" i="49"/>
  <c r="CM290" i="49"/>
  <c r="CL290" i="49"/>
  <c r="AB290" i="49"/>
  <c r="CU289" i="49"/>
  <c r="CT289" i="49"/>
  <c r="CS289" i="49"/>
  <c r="CR289" i="49"/>
  <c r="CQ289" i="49"/>
  <c r="CP289" i="49"/>
  <c r="CO289" i="49"/>
  <c r="CN289" i="49"/>
  <c r="CM289" i="49"/>
  <c r="CL289" i="49"/>
  <c r="AB289" i="49"/>
  <c r="CU288" i="49"/>
  <c r="CT288" i="49"/>
  <c r="CS288" i="49"/>
  <c r="CR288" i="49"/>
  <c r="CQ288" i="49"/>
  <c r="CP288" i="49"/>
  <c r="CO288" i="49"/>
  <c r="CN288" i="49"/>
  <c r="CM288" i="49"/>
  <c r="CL288" i="49"/>
  <c r="CU287" i="49"/>
  <c r="CT287" i="49"/>
  <c r="CS287" i="49"/>
  <c r="CR287" i="49"/>
  <c r="CQ287" i="49"/>
  <c r="CP287" i="49"/>
  <c r="CO287" i="49"/>
  <c r="CN287" i="49"/>
  <c r="CM287" i="49"/>
  <c r="CL287" i="49"/>
  <c r="CU286" i="49"/>
  <c r="CT286" i="49"/>
  <c r="CS286" i="49"/>
  <c r="CR286" i="49"/>
  <c r="CQ286" i="49"/>
  <c r="CP286" i="49"/>
  <c r="CO286" i="49"/>
  <c r="CN286" i="49"/>
  <c r="CM286" i="49"/>
  <c r="CL286" i="49"/>
  <c r="AB286" i="49"/>
  <c r="CU285" i="49"/>
  <c r="CT285" i="49"/>
  <c r="CS285" i="49"/>
  <c r="CR285" i="49"/>
  <c r="CQ285" i="49"/>
  <c r="CP285" i="49"/>
  <c r="CO285" i="49"/>
  <c r="CN285" i="49"/>
  <c r="CM285" i="49"/>
  <c r="CL285" i="49"/>
  <c r="AB285" i="49"/>
  <c r="CU284" i="49"/>
  <c r="CT284" i="49"/>
  <c r="CS284" i="49"/>
  <c r="CR284" i="49"/>
  <c r="CQ284" i="49"/>
  <c r="CP284" i="49"/>
  <c r="CO284" i="49"/>
  <c r="CN284" i="49"/>
  <c r="CM284" i="49"/>
  <c r="CL284" i="49"/>
  <c r="AB284" i="49"/>
  <c r="CU282" i="49"/>
  <c r="CT282" i="49"/>
  <c r="CS282" i="49"/>
  <c r="CR282" i="49"/>
  <c r="CQ282" i="49"/>
  <c r="CP282" i="49"/>
  <c r="CO282" i="49"/>
  <c r="CN282" i="49"/>
  <c r="CM282" i="49"/>
  <c r="CL282" i="49"/>
  <c r="AB282" i="49"/>
  <c r="CU281" i="49"/>
  <c r="CT281" i="49"/>
  <c r="CS281" i="49"/>
  <c r="CR281" i="49"/>
  <c r="CQ281" i="49"/>
  <c r="CP281" i="49"/>
  <c r="CO281" i="49"/>
  <c r="CN281" i="49"/>
  <c r="CM281" i="49"/>
  <c r="CL281" i="49"/>
  <c r="AB281" i="49"/>
  <c r="CU280" i="49"/>
  <c r="CT280" i="49"/>
  <c r="CS280" i="49"/>
  <c r="CR280" i="49"/>
  <c r="CQ280" i="49"/>
  <c r="CP280" i="49"/>
  <c r="CO280" i="49"/>
  <c r="CN280" i="49"/>
  <c r="CM280" i="49"/>
  <c r="CL280" i="49"/>
  <c r="AB280" i="49"/>
  <c r="CU279" i="49"/>
  <c r="CT279" i="49"/>
  <c r="CS279" i="49"/>
  <c r="CR279" i="49"/>
  <c r="CQ279" i="49"/>
  <c r="CP279" i="49"/>
  <c r="CO279" i="49"/>
  <c r="CN279" i="49"/>
  <c r="CM279" i="49"/>
  <c r="CL279" i="49"/>
  <c r="AB279" i="49"/>
  <c r="CU278" i="49"/>
  <c r="CT278" i="49"/>
  <c r="CS278" i="49"/>
  <c r="CR278" i="49"/>
  <c r="CQ278" i="49"/>
  <c r="CP278" i="49"/>
  <c r="CO278" i="49"/>
  <c r="CN278" i="49"/>
  <c r="CM278" i="49"/>
  <c r="CL278" i="49"/>
  <c r="AB278" i="49"/>
  <c r="CU277" i="49"/>
  <c r="CT277" i="49"/>
  <c r="CS277" i="49"/>
  <c r="CR277" i="49"/>
  <c r="CQ277" i="49"/>
  <c r="CP277" i="49"/>
  <c r="CO277" i="49"/>
  <c r="CN277" i="49"/>
  <c r="CM277" i="49"/>
  <c r="CL277" i="49"/>
  <c r="AB277" i="49"/>
  <c r="CU276" i="49"/>
  <c r="CT276" i="49"/>
  <c r="CS276" i="49"/>
  <c r="CR276" i="49"/>
  <c r="CQ276" i="49"/>
  <c r="CP276" i="49"/>
  <c r="CO276" i="49"/>
  <c r="CN276" i="49"/>
  <c r="CM276" i="49"/>
  <c r="CL276" i="49"/>
  <c r="AB276" i="49"/>
  <c r="CU275" i="49"/>
  <c r="CT275" i="49"/>
  <c r="CS275" i="49"/>
  <c r="CR275" i="49"/>
  <c r="CQ275" i="49"/>
  <c r="CP275" i="49"/>
  <c r="CO275" i="49"/>
  <c r="CN275" i="49"/>
  <c r="CM275" i="49"/>
  <c r="CL275" i="49"/>
  <c r="AB275" i="49"/>
  <c r="CU274" i="49"/>
  <c r="CT274" i="49"/>
  <c r="CS274" i="49"/>
  <c r="CR274" i="49"/>
  <c r="CQ274" i="49"/>
  <c r="CP274" i="49"/>
  <c r="CO274" i="49"/>
  <c r="CN274" i="49"/>
  <c r="CM274" i="49"/>
  <c r="CL274" i="49"/>
  <c r="AB274" i="49"/>
  <c r="CU272" i="49"/>
  <c r="CT272" i="49"/>
  <c r="CS272" i="49"/>
  <c r="CR272" i="49"/>
  <c r="CQ272" i="49"/>
  <c r="CP272" i="49"/>
  <c r="CO272" i="49"/>
  <c r="CN272" i="49"/>
  <c r="CM272" i="49"/>
  <c r="CL272" i="49"/>
  <c r="AB272" i="49"/>
  <c r="CU271" i="49"/>
  <c r="CT271" i="49"/>
  <c r="CS271" i="49"/>
  <c r="CR271" i="49"/>
  <c r="CQ271" i="49"/>
  <c r="CP271" i="49"/>
  <c r="CO271" i="49"/>
  <c r="CN271" i="49"/>
  <c r="CM271" i="49"/>
  <c r="CL271" i="49"/>
  <c r="AB271" i="49"/>
  <c r="CU270" i="49"/>
  <c r="CT270" i="49"/>
  <c r="CS270" i="49"/>
  <c r="CR270" i="49"/>
  <c r="CQ270" i="49"/>
  <c r="CP270" i="49"/>
  <c r="CO270" i="49"/>
  <c r="CN270" i="49"/>
  <c r="CM270" i="49"/>
  <c r="CL270" i="49"/>
  <c r="AB270" i="49"/>
  <c r="CU269" i="49"/>
  <c r="CT269" i="49"/>
  <c r="CS269" i="49"/>
  <c r="CR269" i="49"/>
  <c r="CQ269" i="49"/>
  <c r="CP269" i="49"/>
  <c r="CO269" i="49"/>
  <c r="CN269" i="49"/>
  <c r="CM269" i="49"/>
  <c r="CL269" i="49"/>
  <c r="AB269" i="49"/>
  <c r="CU268" i="49"/>
  <c r="CT268" i="49"/>
  <c r="CS268" i="49"/>
  <c r="CR268" i="49"/>
  <c r="CQ268" i="49"/>
  <c r="CP268" i="49"/>
  <c r="CO268" i="49"/>
  <c r="CN268" i="49"/>
  <c r="CM268" i="49"/>
  <c r="CL268" i="49"/>
  <c r="AB268" i="49"/>
  <c r="CU267" i="49"/>
  <c r="CT267" i="49"/>
  <c r="CS267" i="49"/>
  <c r="CR267" i="49"/>
  <c r="CQ267" i="49"/>
  <c r="CP267" i="49"/>
  <c r="CO267" i="49"/>
  <c r="CN267" i="49"/>
  <c r="CM267" i="49"/>
  <c r="CL267" i="49"/>
  <c r="AB267" i="49"/>
  <c r="CU266" i="49"/>
  <c r="CT266" i="49"/>
  <c r="CS266" i="49"/>
  <c r="CR266" i="49"/>
  <c r="CQ266" i="49"/>
  <c r="CP266" i="49"/>
  <c r="CO266" i="49"/>
  <c r="CN266" i="49"/>
  <c r="CM266" i="49"/>
  <c r="CL266" i="49"/>
  <c r="AB266" i="49"/>
  <c r="CU265" i="49"/>
  <c r="CT265" i="49"/>
  <c r="CS265" i="49"/>
  <c r="CR265" i="49"/>
  <c r="CQ265" i="49"/>
  <c r="CP265" i="49"/>
  <c r="CO265" i="49"/>
  <c r="CN265" i="49"/>
  <c r="CM265" i="49"/>
  <c r="CL265" i="49"/>
  <c r="AB265" i="49"/>
  <c r="CU264" i="49"/>
  <c r="CT264" i="49"/>
  <c r="CS264" i="49"/>
  <c r="CR264" i="49"/>
  <c r="CQ264" i="49"/>
  <c r="CP264" i="49"/>
  <c r="CO264" i="49"/>
  <c r="CN264" i="49"/>
  <c r="CM264" i="49"/>
  <c r="CL264" i="49"/>
  <c r="AB264" i="49"/>
  <c r="CU263" i="49"/>
  <c r="CT263" i="49"/>
  <c r="CS263" i="49"/>
  <c r="CR263" i="49"/>
  <c r="CQ263" i="49"/>
  <c r="CP263" i="49"/>
  <c r="CO263" i="49"/>
  <c r="CN263" i="49"/>
  <c r="CM263" i="49"/>
  <c r="CL263" i="49"/>
  <c r="AB263" i="49"/>
  <c r="CU262" i="49"/>
  <c r="CT262" i="49"/>
  <c r="CS262" i="49"/>
  <c r="CR262" i="49"/>
  <c r="CQ262" i="49"/>
  <c r="CP262" i="49"/>
  <c r="CO262" i="49"/>
  <c r="CN262" i="49"/>
  <c r="CM262" i="49"/>
  <c r="CL262" i="49"/>
  <c r="AB262" i="49"/>
  <c r="CU261" i="49"/>
  <c r="CT261" i="49"/>
  <c r="CS261" i="49"/>
  <c r="CR261" i="49"/>
  <c r="CQ261" i="49"/>
  <c r="CP261" i="49"/>
  <c r="CO261" i="49"/>
  <c r="CN261" i="49"/>
  <c r="CM261" i="49"/>
  <c r="CL261" i="49"/>
  <c r="AB261" i="49"/>
  <c r="CU260" i="49"/>
  <c r="CT260" i="49"/>
  <c r="CS260" i="49"/>
  <c r="CR260" i="49"/>
  <c r="CQ260" i="49"/>
  <c r="CP260" i="49"/>
  <c r="CO260" i="49"/>
  <c r="CN260" i="49"/>
  <c r="CM260" i="49"/>
  <c r="CL260" i="49"/>
  <c r="AB260" i="49"/>
  <c r="CU259" i="49"/>
  <c r="CT259" i="49"/>
  <c r="CS259" i="49"/>
  <c r="CR259" i="49"/>
  <c r="CQ259" i="49"/>
  <c r="CP259" i="49"/>
  <c r="CO259" i="49"/>
  <c r="CN259" i="49"/>
  <c r="CM259" i="49"/>
  <c r="CL259" i="49"/>
  <c r="AB259" i="49"/>
  <c r="CU258" i="49"/>
  <c r="CT258" i="49"/>
  <c r="CS258" i="49"/>
  <c r="CR258" i="49"/>
  <c r="CQ258" i="49"/>
  <c r="CP258" i="49"/>
  <c r="CO258" i="49"/>
  <c r="CN258" i="49"/>
  <c r="CM258" i="49"/>
  <c r="CL258" i="49"/>
  <c r="AB258" i="49"/>
  <c r="CU257" i="49"/>
  <c r="CT257" i="49"/>
  <c r="CS257" i="49"/>
  <c r="CR257" i="49"/>
  <c r="CQ257" i="49"/>
  <c r="CP257" i="49"/>
  <c r="CO257" i="49"/>
  <c r="CN257" i="49"/>
  <c r="CM257" i="49"/>
  <c r="CL257" i="49"/>
  <c r="AB257" i="49"/>
  <c r="CU256" i="49"/>
  <c r="CT256" i="49"/>
  <c r="CS256" i="49"/>
  <c r="CR256" i="49"/>
  <c r="CQ256" i="49"/>
  <c r="CP256" i="49"/>
  <c r="CO256" i="49"/>
  <c r="CN256" i="49"/>
  <c r="CM256" i="49"/>
  <c r="CL256" i="49"/>
  <c r="AB256" i="49"/>
  <c r="CU255" i="49"/>
  <c r="CT255" i="49"/>
  <c r="CS255" i="49"/>
  <c r="CR255" i="49"/>
  <c r="CQ255" i="49"/>
  <c r="CP255" i="49"/>
  <c r="CO255" i="49"/>
  <c r="CN255" i="49"/>
  <c r="CM255" i="49"/>
  <c r="CL255" i="49"/>
  <c r="AB255" i="49"/>
  <c r="CU254" i="49"/>
  <c r="CT254" i="49"/>
  <c r="CS254" i="49"/>
  <c r="CR254" i="49"/>
  <c r="CQ254" i="49"/>
  <c r="CP254" i="49"/>
  <c r="CO254" i="49"/>
  <c r="CN254" i="49"/>
  <c r="CM254" i="49"/>
  <c r="CL254" i="49"/>
  <c r="AB254" i="49"/>
  <c r="CU253" i="49"/>
  <c r="CT253" i="49"/>
  <c r="CS253" i="49"/>
  <c r="CR253" i="49"/>
  <c r="CQ253" i="49"/>
  <c r="CP253" i="49"/>
  <c r="CO253" i="49"/>
  <c r="CN253" i="49"/>
  <c r="CM253" i="49"/>
  <c r="CL253" i="49"/>
  <c r="AB253" i="49"/>
  <c r="CU252" i="49"/>
  <c r="CT252" i="49"/>
  <c r="CS252" i="49"/>
  <c r="CR252" i="49"/>
  <c r="CQ252" i="49"/>
  <c r="CP252" i="49"/>
  <c r="CO252" i="49"/>
  <c r="CN252" i="49"/>
  <c r="CM252" i="49"/>
  <c r="CL252" i="49"/>
  <c r="AB252" i="49"/>
  <c r="CU251" i="49"/>
  <c r="CT251" i="49"/>
  <c r="CS251" i="49"/>
  <c r="CR251" i="49"/>
  <c r="CQ251" i="49"/>
  <c r="CP251" i="49"/>
  <c r="CO251" i="49"/>
  <c r="CN251" i="49"/>
  <c r="CM251" i="49"/>
  <c r="CL251" i="49"/>
  <c r="AB251" i="49"/>
  <c r="CU250" i="49"/>
  <c r="CT250" i="49"/>
  <c r="CS250" i="49"/>
  <c r="CR250" i="49"/>
  <c r="CQ250" i="49"/>
  <c r="CP250" i="49"/>
  <c r="CO250" i="49"/>
  <c r="CN250" i="49"/>
  <c r="CM250" i="49"/>
  <c r="CL250" i="49"/>
  <c r="AB250" i="49"/>
  <c r="CU249" i="49"/>
  <c r="CT249" i="49"/>
  <c r="CS249" i="49"/>
  <c r="CR249" i="49"/>
  <c r="CQ249" i="49"/>
  <c r="CP249" i="49"/>
  <c r="CO249" i="49"/>
  <c r="CN249" i="49"/>
  <c r="CM249" i="49"/>
  <c r="CL249" i="49"/>
  <c r="AB249" i="49"/>
  <c r="CU248" i="49"/>
  <c r="CT248" i="49"/>
  <c r="CS248" i="49"/>
  <c r="CR248" i="49"/>
  <c r="CQ248" i="49"/>
  <c r="CP248" i="49"/>
  <c r="CO248" i="49"/>
  <c r="CN248" i="49"/>
  <c r="CM248" i="49"/>
  <c r="CL248" i="49"/>
  <c r="AB248" i="49"/>
  <c r="CU247" i="49"/>
  <c r="CT247" i="49"/>
  <c r="CS247" i="49"/>
  <c r="CR247" i="49"/>
  <c r="CQ247" i="49"/>
  <c r="CP247" i="49"/>
  <c r="CO247" i="49"/>
  <c r="CN247" i="49"/>
  <c r="CM247" i="49"/>
  <c r="CL247" i="49"/>
  <c r="AB247" i="49"/>
  <c r="CU246" i="49"/>
  <c r="CT246" i="49"/>
  <c r="CS246" i="49"/>
  <c r="CR246" i="49"/>
  <c r="CQ246" i="49"/>
  <c r="CP246" i="49"/>
  <c r="CO246" i="49"/>
  <c r="CN246" i="49"/>
  <c r="CM246" i="49"/>
  <c r="CL246" i="49"/>
  <c r="AB246" i="49"/>
  <c r="CU243" i="49"/>
  <c r="CT243" i="49"/>
  <c r="CS243" i="49"/>
  <c r="CR243" i="49"/>
  <c r="CQ243" i="49"/>
  <c r="CP243" i="49"/>
  <c r="CO243" i="49"/>
  <c r="CN243" i="49"/>
  <c r="CM243" i="49"/>
  <c r="CL243" i="49"/>
  <c r="AB243" i="49"/>
  <c r="CU242" i="49"/>
  <c r="CT242" i="49"/>
  <c r="CS242" i="49"/>
  <c r="CR242" i="49"/>
  <c r="CQ242" i="49"/>
  <c r="CP242" i="49"/>
  <c r="CO242" i="49"/>
  <c r="CN242" i="49"/>
  <c r="CM242" i="49"/>
  <c r="CL242" i="49"/>
  <c r="CU241" i="49"/>
  <c r="CT241" i="49"/>
  <c r="CS241" i="49"/>
  <c r="CR241" i="49"/>
  <c r="CQ241" i="49"/>
  <c r="CP241" i="49"/>
  <c r="CO241" i="49"/>
  <c r="CN241" i="49"/>
  <c r="CM241" i="49"/>
  <c r="CL241" i="49"/>
  <c r="AB241" i="49"/>
  <c r="CU240" i="49"/>
  <c r="CT240" i="49"/>
  <c r="CS240" i="49"/>
  <c r="CR240" i="49"/>
  <c r="CQ240" i="49"/>
  <c r="CP240" i="49"/>
  <c r="CO240" i="49"/>
  <c r="CN240" i="49"/>
  <c r="CM240" i="49"/>
  <c r="CL240" i="49"/>
  <c r="AB240" i="49"/>
  <c r="CU239" i="49"/>
  <c r="CT239" i="49"/>
  <c r="CS239" i="49"/>
  <c r="CR239" i="49"/>
  <c r="CQ239" i="49"/>
  <c r="CP239" i="49"/>
  <c r="CO239" i="49"/>
  <c r="CN239" i="49"/>
  <c r="CM239" i="49"/>
  <c r="CL239" i="49"/>
  <c r="AB239" i="49"/>
  <c r="CU238" i="49"/>
  <c r="CT238" i="49"/>
  <c r="CS238" i="49"/>
  <c r="CR238" i="49"/>
  <c r="CQ238" i="49"/>
  <c r="CP238" i="49"/>
  <c r="CO238" i="49"/>
  <c r="CN238" i="49"/>
  <c r="CM238" i="49"/>
  <c r="CL238" i="49"/>
  <c r="AB238" i="49"/>
  <c r="CR237" i="49"/>
  <c r="CN237" i="49"/>
  <c r="CL237" i="49"/>
  <c r="AB237" i="49"/>
  <c r="CR236" i="49"/>
  <c r="CN236" i="49"/>
  <c r="CL236" i="49"/>
  <c r="AB236" i="49"/>
  <c r="CR232" i="49"/>
  <c r="CN232" i="49"/>
  <c r="CL232" i="49"/>
  <c r="AB232" i="49"/>
  <c r="CU231" i="49"/>
  <c r="CT231" i="49"/>
  <c r="CS231" i="49"/>
  <c r="CR231" i="49"/>
  <c r="CQ231" i="49"/>
  <c r="CP231" i="49"/>
  <c r="CO231" i="49"/>
  <c r="CN231" i="49"/>
  <c r="CM231" i="49"/>
  <c r="CL231" i="49"/>
  <c r="AB231" i="49"/>
  <c r="CU230" i="49"/>
  <c r="CT230" i="49"/>
  <c r="CS230" i="49"/>
  <c r="CR230" i="49"/>
  <c r="CQ230" i="49"/>
  <c r="CP230" i="49"/>
  <c r="CO230" i="49"/>
  <c r="CN230" i="49"/>
  <c r="CM230" i="49"/>
  <c r="CL230" i="49"/>
  <c r="AB230" i="49"/>
  <c r="CU229" i="49"/>
  <c r="CT229" i="49"/>
  <c r="CS229" i="49"/>
  <c r="CR229" i="49"/>
  <c r="CQ229" i="49"/>
  <c r="CP229" i="49"/>
  <c r="CO229" i="49"/>
  <c r="CN229" i="49"/>
  <c r="CM229" i="49"/>
  <c r="CL229" i="49"/>
  <c r="AB229" i="49"/>
  <c r="CU228" i="49"/>
  <c r="CT228" i="49"/>
  <c r="CS228" i="49"/>
  <c r="CR228" i="49"/>
  <c r="CQ228" i="49"/>
  <c r="CP228" i="49"/>
  <c r="CO228" i="49"/>
  <c r="CN228" i="49"/>
  <c r="CM228" i="49"/>
  <c r="CL228" i="49"/>
  <c r="AB228" i="49"/>
  <c r="CU227" i="49"/>
  <c r="CT227" i="49"/>
  <c r="CS227" i="49"/>
  <c r="CR227" i="49"/>
  <c r="CQ227" i="49"/>
  <c r="CP227" i="49"/>
  <c r="CO227" i="49"/>
  <c r="CN227" i="49"/>
  <c r="CM227" i="49"/>
  <c r="CL227" i="49"/>
  <c r="AB227" i="49"/>
  <c r="CU226" i="49"/>
  <c r="CT226" i="49"/>
  <c r="CS226" i="49"/>
  <c r="CR226" i="49"/>
  <c r="CQ226" i="49"/>
  <c r="CP226" i="49"/>
  <c r="CO226" i="49"/>
  <c r="CN226" i="49"/>
  <c r="CM226" i="49"/>
  <c r="CL226" i="49"/>
  <c r="AB226" i="49"/>
  <c r="CU225" i="49"/>
  <c r="CT225" i="49"/>
  <c r="CS225" i="49"/>
  <c r="CR225" i="49"/>
  <c r="CQ225" i="49"/>
  <c r="CP225" i="49"/>
  <c r="CO225" i="49"/>
  <c r="CN225" i="49"/>
  <c r="CM225" i="49"/>
  <c r="CL225" i="49"/>
  <c r="AB225" i="49"/>
  <c r="CU224" i="49"/>
  <c r="CT224" i="49"/>
  <c r="CS224" i="49"/>
  <c r="CR224" i="49"/>
  <c r="CQ224" i="49"/>
  <c r="CP224" i="49"/>
  <c r="CO224" i="49"/>
  <c r="CN224" i="49"/>
  <c r="CM224" i="49"/>
  <c r="CL224" i="49"/>
  <c r="AB224" i="49"/>
  <c r="CU223" i="49"/>
  <c r="CT223" i="49"/>
  <c r="CS223" i="49"/>
  <c r="CR223" i="49"/>
  <c r="CQ223" i="49"/>
  <c r="CP223" i="49"/>
  <c r="CO223" i="49"/>
  <c r="CN223" i="49"/>
  <c r="CM223" i="49"/>
  <c r="CL223" i="49"/>
  <c r="AB223" i="49"/>
  <c r="CU222" i="49"/>
  <c r="CT222" i="49"/>
  <c r="CS222" i="49"/>
  <c r="CR222" i="49"/>
  <c r="CQ222" i="49"/>
  <c r="CP222" i="49"/>
  <c r="CO222" i="49"/>
  <c r="CN222" i="49"/>
  <c r="CM222" i="49"/>
  <c r="CL222" i="49"/>
  <c r="AB222" i="49"/>
  <c r="CU221" i="49"/>
  <c r="CT221" i="49"/>
  <c r="CS221" i="49"/>
  <c r="CR221" i="49"/>
  <c r="CQ221" i="49"/>
  <c r="CP221" i="49"/>
  <c r="CO221" i="49"/>
  <c r="CN221" i="49"/>
  <c r="CM221" i="49"/>
  <c r="CL221" i="49"/>
  <c r="AB221" i="49"/>
  <c r="CU220" i="49"/>
  <c r="CT220" i="49"/>
  <c r="CS220" i="49"/>
  <c r="CR220" i="49"/>
  <c r="CQ220" i="49"/>
  <c r="CP220" i="49"/>
  <c r="CO220" i="49"/>
  <c r="CN220" i="49"/>
  <c r="CM220" i="49"/>
  <c r="CL220" i="49"/>
  <c r="AB220" i="49"/>
  <c r="CU219" i="49"/>
  <c r="CT219" i="49"/>
  <c r="CS219" i="49"/>
  <c r="CR219" i="49"/>
  <c r="CQ219" i="49"/>
  <c r="CP219" i="49"/>
  <c r="CO219" i="49"/>
  <c r="CN219" i="49"/>
  <c r="CM219" i="49"/>
  <c r="CL219" i="49"/>
  <c r="AB219" i="49"/>
  <c r="CU218" i="49"/>
  <c r="CT218" i="49"/>
  <c r="CS218" i="49"/>
  <c r="CR218" i="49"/>
  <c r="CQ218" i="49"/>
  <c r="CP218" i="49"/>
  <c r="CO218" i="49"/>
  <c r="CN218" i="49"/>
  <c r="CM218" i="49"/>
  <c r="CL218" i="49"/>
  <c r="AB218" i="49"/>
  <c r="CU217" i="49"/>
  <c r="CT217" i="49"/>
  <c r="CS217" i="49"/>
  <c r="CR217" i="49"/>
  <c r="CQ217" i="49"/>
  <c r="CP217" i="49"/>
  <c r="CO217" i="49"/>
  <c r="CN217" i="49"/>
  <c r="CM217" i="49"/>
  <c r="CL217" i="49"/>
  <c r="AB217" i="49"/>
  <c r="CU216" i="49"/>
  <c r="CT216" i="49"/>
  <c r="CS216" i="49"/>
  <c r="CR216" i="49"/>
  <c r="CQ216" i="49"/>
  <c r="CP216" i="49"/>
  <c r="CO216" i="49"/>
  <c r="CN216" i="49"/>
  <c r="CM216" i="49"/>
  <c r="CL216" i="49"/>
  <c r="AB216" i="49"/>
  <c r="CU215" i="49"/>
  <c r="CT215" i="49"/>
  <c r="CS215" i="49"/>
  <c r="CR215" i="49"/>
  <c r="CQ215" i="49"/>
  <c r="CP215" i="49"/>
  <c r="CO215" i="49"/>
  <c r="CN215" i="49"/>
  <c r="CM215" i="49"/>
  <c r="CL215" i="49"/>
  <c r="AB215" i="49"/>
  <c r="CU214" i="49"/>
  <c r="CT214" i="49"/>
  <c r="CS214" i="49"/>
  <c r="CR214" i="49"/>
  <c r="CQ214" i="49"/>
  <c r="CP214" i="49"/>
  <c r="CO214" i="49"/>
  <c r="CN214" i="49"/>
  <c r="CM214" i="49"/>
  <c r="CL214" i="49"/>
  <c r="AB214" i="49"/>
  <c r="CU213" i="49"/>
  <c r="CT213" i="49"/>
  <c r="CS213" i="49"/>
  <c r="CR213" i="49"/>
  <c r="CQ213" i="49"/>
  <c r="CP213" i="49"/>
  <c r="CO213" i="49"/>
  <c r="CN213" i="49"/>
  <c r="CM213" i="49"/>
  <c r="CL213" i="49"/>
  <c r="AB213" i="49"/>
  <c r="CU212" i="49"/>
  <c r="CT212" i="49"/>
  <c r="CS212" i="49"/>
  <c r="CR212" i="49"/>
  <c r="CQ212" i="49"/>
  <c r="CP212" i="49"/>
  <c r="CO212" i="49"/>
  <c r="CN212" i="49"/>
  <c r="CM212" i="49"/>
  <c r="CL212" i="49"/>
  <c r="AB212" i="49"/>
  <c r="CU211" i="49"/>
  <c r="CT211" i="49"/>
  <c r="CS211" i="49"/>
  <c r="CR211" i="49"/>
  <c r="CQ211" i="49"/>
  <c r="CP211" i="49"/>
  <c r="CO211" i="49"/>
  <c r="CN211" i="49"/>
  <c r="CM211" i="49"/>
  <c r="CL211" i="49"/>
  <c r="AB211" i="49"/>
  <c r="CU210" i="49"/>
  <c r="CT210" i="49"/>
  <c r="CS210" i="49"/>
  <c r="CR210" i="49"/>
  <c r="CQ210" i="49"/>
  <c r="CP210" i="49"/>
  <c r="CO210" i="49"/>
  <c r="CN210" i="49"/>
  <c r="CM210" i="49"/>
  <c r="CL210" i="49"/>
  <c r="AB210" i="49"/>
  <c r="CU209" i="49"/>
  <c r="CT209" i="49"/>
  <c r="CS209" i="49"/>
  <c r="CR209" i="49"/>
  <c r="CQ209" i="49"/>
  <c r="CP209" i="49"/>
  <c r="CO209" i="49"/>
  <c r="CN209" i="49"/>
  <c r="CM209" i="49"/>
  <c r="CL209" i="49"/>
  <c r="AB209" i="49"/>
  <c r="CU208" i="49"/>
  <c r="CT208" i="49"/>
  <c r="CS208" i="49"/>
  <c r="CR208" i="49"/>
  <c r="CQ208" i="49"/>
  <c r="CP208" i="49"/>
  <c r="CO208" i="49"/>
  <c r="CN208" i="49"/>
  <c r="CM208" i="49"/>
  <c r="CL208" i="49"/>
  <c r="AB208" i="49"/>
  <c r="CU207" i="49"/>
  <c r="CT207" i="49"/>
  <c r="CS207" i="49"/>
  <c r="CR207" i="49"/>
  <c r="CQ207" i="49"/>
  <c r="CP207" i="49"/>
  <c r="CO207" i="49"/>
  <c r="CN207" i="49"/>
  <c r="CM207" i="49"/>
  <c r="CL207" i="49"/>
  <c r="AB207" i="49"/>
  <c r="CU206" i="49"/>
  <c r="CT206" i="49"/>
  <c r="CS206" i="49"/>
  <c r="CR206" i="49"/>
  <c r="CQ206" i="49"/>
  <c r="CP206" i="49"/>
  <c r="CO206" i="49"/>
  <c r="CN206" i="49"/>
  <c r="CM206" i="49"/>
  <c r="CL206" i="49"/>
  <c r="AB206" i="49"/>
  <c r="CU205" i="49"/>
  <c r="CT205" i="49"/>
  <c r="CS205" i="49"/>
  <c r="CR205" i="49"/>
  <c r="CQ205" i="49"/>
  <c r="CP205" i="49"/>
  <c r="CO205" i="49"/>
  <c r="CN205" i="49"/>
  <c r="CM205" i="49"/>
  <c r="CL205" i="49"/>
  <c r="AB205" i="49"/>
  <c r="CU204" i="49"/>
  <c r="CT204" i="49"/>
  <c r="CS204" i="49"/>
  <c r="CR204" i="49"/>
  <c r="CQ204" i="49"/>
  <c r="CP204" i="49"/>
  <c r="CO204" i="49"/>
  <c r="CN204" i="49"/>
  <c r="CM204" i="49"/>
  <c r="CL204" i="49"/>
  <c r="AB204" i="49"/>
  <c r="CU203" i="49"/>
  <c r="CT203" i="49"/>
  <c r="CS203" i="49"/>
  <c r="CR203" i="49"/>
  <c r="CQ203" i="49"/>
  <c r="CP203" i="49"/>
  <c r="CO203" i="49"/>
  <c r="CN203" i="49"/>
  <c r="CM203" i="49"/>
  <c r="CL203" i="49"/>
  <c r="AB203" i="49"/>
  <c r="CU201" i="49"/>
  <c r="CT201" i="49"/>
  <c r="CS201" i="49"/>
  <c r="CR201" i="49"/>
  <c r="CQ201" i="49"/>
  <c r="CP201" i="49"/>
  <c r="CO201" i="49"/>
  <c r="CN201" i="49"/>
  <c r="CM201" i="49"/>
  <c r="CL201" i="49"/>
  <c r="AB201" i="49"/>
  <c r="CU200" i="49"/>
  <c r="CT200" i="49"/>
  <c r="CS200" i="49"/>
  <c r="CR200" i="49"/>
  <c r="CQ200" i="49"/>
  <c r="CP200" i="49"/>
  <c r="CO200" i="49"/>
  <c r="CN200" i="49"/>
  <c r="CM200" i="49"/>
  <c r="CL200" i="49"/>
  <c r="AB200" i="49"/>
  <c r="CU199" i="49"/>
  <c r="CT199" i="49"/>
  <c r="CS199" i="49"/>
  <c r="CR199" i="49"/>
  <c r="CQ199" i="49"/>
  <c r="CP199" i="49"/>
  <c r="CO199" i="49"/>
  <c r="CN199" i="49"/>
  <c r="CM199" i="49"/>
  <c r="CL199" i="49"/>
  <c r="AB199" i="49"/>
  <c r="CU198" i="49"/>
  <c r="CT198" i="49"/>
  <c r="CS198" i="49"/>
  <c r="CR198" i="49"/>
  <c r="CQ198" i="49"/>
  <c r="CP198" i="49"/>
  <c r="CO198" i="49"/>
  <c r="CN198" i="49"/>
  <c r="CM198" i="49"/>
  <c r="CL198" i="49"/>
  <c r="AB198" i="49"/>
  <c r="CU197" i="49"/>
  <c r="CT197" i="49"/>
  <c r="CS197" i="49"/>
  <c r="CR197" i="49"/>
  <c r="CQ197" i="49"/>
  <c r="CP197" i="49"/>
  <c r="CO197" i="49"/>
  <c r="CN197" i="49"/>
  <c r="CM197" i="49"/>
  <c r="CL197" i="49"/>
  <c r="AB197" i="49"/>
  <c r="CU196" i="49"/>
  <c r="CT196" i="49"/>
  <c r="CS196" i="49"/>
  <c r="CR196" i="49"/>
  <c r="CQ196" i="49"/>
  <c r="CP196" i="49"/>
  <c r="CO196" i="49"/>
  <c r="CN196" i="49"/>
  <c r="CM196" i="49"/>
  <c r="CL196" i="49"/>
  <c r="AB196" i="49"/>
  <c r="CU195" i="49"/>
  <c r="CT195" i="49"/>
  <c r="CS195" i="49"/>
  <c r="CR195" i="49"/>
  <c r="CQ195" i="49"/>
  <c r="CP195" i="49"/>
  <c r="CO195" i="49"/>
  <c r="CN195" i="49"/>
  <c r="CM195" i="49"/>
  <c r="CL195" i="49"/>
  <c r="AB195" i="49"/>
  <c r="CU194" i="49"/>
  <c r="CT194" i="49"/>
  <c r="CS194" i="49"/>
  <c r="CR194" i="49"/>
  <c r="CQ194" i="49"/>
  <c r="CP194" i="49"/>
  <c r="CO194" i="49"/>
  <c r="CN194" i="49"/>
  <c r="CM194" i="49"/>
  <c r="CL194" i="49"/>
  <c r="AB194" i="49"/>
  <c r="CU193" i="49"/>
  <c r="CT193" i="49"/>
  <c r="CS193" i="49"/>
  <c r="CR193" i="49"/>
  <c r="CQ193" i="49"/>
  <c r="CP193" i="49"/>
  <c r="CO193" i="49"/>
  <c r="CN193" i="49"/>
  <c r="CM193" i="49"/>
  <c r="CL193" i="49"/>
  <c r="AB193" i="49"/>
  <c r="CU192" i="49"/>
  <c r="CT192" i="49"/>
  <c r="CS192" i="49"/>
  <c r="CR192" i="49"/>
  <c r="CQ192" i="49"/>
  <c r="CP192" i="49"/>
  <c r="CO192" i="49"/>
  <c r="CN192" i="49"/>
  <c r="CM192" i="49"/>
  <c r="CL192" i="49"/>
  <c r="AB192" i="49"/>
  <c r="CU191" i="49"/>
  <c r="CT191" i="49"/>
  <c r="CS191" i="49"/>
  <c r="CR191" i="49"/>
  <c r="CQ191" i="49"/>
  <c r="CP191" i="49"/>
  <c r="CO191" i="49"/>
  <c r="CN191" i="49"/>
  <c r="CM191" i="49"/>
  <c r="CL191" i="49"/>
  <c r="AB191" i="49"/>
  <c r="CU190" i="49"/>
  <c r="CT190" i="49"/>
  <c r="CS190" i="49"/>
  <c r="CR190" i="49"/>
  <c r="CQ190" i="49"/>
  <c r="CP190" i="49"/>
  <c r="CO190" i="49"/>
  <c r="CN190" i="49"/>
  <c r="CM190" i="49"/>
  <c r="CL190" i="49"/>
  <c r="AB190" i="49"/>
  <c r="CU189" i="49"/>
  <c r="CT189" i="49"/>
  <c r="CS189" i="49"/>
  <c r="CR189" i="49"/>
  <c r="CQ189" i="49"/>
  <c r="CP189" i="49"/>
  <c r="CO189" i="49"/>
  <c r="CN189" i="49"/>
  <c r="CM189" i="49"/>
  <c r="CL189" i="49"/>
  <c r="AB189" i="49"/>
  <c r="CU188" i="49"/>
  <c r="CT188" i="49"/>
  <c r="CS188" i="49"/>
  <c r="CR188" i="49"/>
  <c r="CQ188" i="49"/>
  <c r="CP188" i="49"/>
  <c r="CO188" i="49"/>
  <c r="CN188" i="49"/>
  <c r="CM188" i="49"/>
  <c r="CL188" i="49"/>
  <c r="AB188" i="49"/>
  <c r="CU187" i="49"/>
  <c r="CT187" i="49"/>
  <c r="CS187" i="49"/>
  <c r="CR187" i="49"/>
  <c r="CQ187" i="49"/>
  <c r="CP187" i="49"/>
  <c r="CO187" i="49"/>
  <c r="CN187" i="49"/>
  <c r="CM187" i="49"/>
  <c r="CL187" i="49"/>
  <c r="AB187" i="49"/>
  <c r="CU186" i="49"/>
  <c r="CT186" i="49"/>
  <c r="CS186" i="49"/>
  <c r="CR186" i="49"/>
  <c r="CQ186" i="49"/>
  <c r="CP186" i="49"/>
  <c r="CO186" i="49"/>
  <c r="CN186" i="49"/>
  <c r="CM186" i="49"/>
  <c r="CL186" i="49"/>
  <c r="AB186" i="49"/>
  <c r="CU185" i="49"/>
  <c r="CT185" i="49"/>
  <c r="CS185" i="49"/>
  <c r="CR185" i="49"/>
  <c r="CQ185" i="49"/>
  <c r="CP185" i="49"/>
  <c r="CO185" i="49"/>
  <c r="CN185" i="49"/>
  <c r="CM185" i="49"/>
  <c r="CL185" i="49"/>
  <c r="AB185" i="49"/>
  <c r="CU184" i="49"/>
  <c r="CT184" i="49"/>
  <c r="CS184" i="49"/>
  <c r="CR184" i="49"/>
  <c r="CQ184" i="49"/>
  <c r="CP184" i="49"/>
  <c r="CO184" i="49"/>
  <c r="CN184" i="49"/>
  <c r="CM184" i="49"/>
  <c r="CL184" i="49"/>
  <c r="AB184" i="49"/>
  <c r="CU183" i="49"/>
  <c r="CT183" i="49"/>
  <c r="CS183" i="49"/>
  <c r="CR183" i="49"/>
  <c r="CQ183" i="49"/>
  <c r="CP183" i="49"/>
  <c r="CO183" i="49"/>
  <c r="CN183" i="49"/>
  <c r="CM183" i="49"/>
  <c r="CL183" i="49"/>
  <c r="AB183" i="49"/>
  <c r="CU181" i="49"/>
  <c r="CT181" i="49"/>
  <c r="CS181" i="49"/>
  <c r="CR181" i="49"/>
  <c r="CQ181" i="49"/>
  <c r="CP181" i="49"/>
  <c r="CO181" i="49"/>
  <c r="CN181" i="49"/>
  <c r="CM181" i="49"/>
  <c r="CL181" i="49"/>
  <c r="CU179" i="49"/>
  <c r="CT179" i="49"/>
  <c r="CS179" i="49"/>
  <c r="CR179" i="49"/>
  <c r="CQ179" i="49"/>
  <c r="CP179" i="49"/>
  <c r="CO179" i="49"/>
  <c r="CN179" i="49"/>
  <c r="CM179" i="49"/>
  <c r="CL179" i="49"/>
  <c r="AB179" i="49"/>
  <c r="CU178" i="49"/>
  <c r="CT178" i="49"/>
  <c r="CS178" i="49"/>
  <c r="CR178" i="49"/>
  <c r="CQ178" i="49"/>
  <c r="CP178" i="49"/>
  <c r="CO178" i="49"/>
  <c r="CN178" i="49"/>
  <c r="CM178" i="49"/>
  <c r="CL178" i="49"/>
  <c r="AB178" i="49"/>
  <c r="CU177" i="49"/>
  <c r="CT177" i="49"/>
  <c r="CS177" i="49"/>
  <c r="CR177" i="49"/>
  <c r="CQ177" i="49"/>
  <c r="CP177" i="49"/>
  <c r="CO177" i="49"/>
  <c r="CN177" i="49"/>
  <c r="CM177" i="49"/>
  <c r="CL177" i="49"/>
  <c r="AB177" i="49"/>
  <c r="CU176" i="49"/>
  <c r="CT176" i="49"/>
  <c r="CS176" i="49"/>
  <c r="CR176" i="49"/>
  <c r="CQ176" i="49"/>
  <c r="CP176" i="49"/>
  <c r="CO176" i="49"/>
  <c r="CN176" i="49"/>
  <c r="CM176" i="49"/>
  <c r="CL176" i="49"/>
  <c r="AB176" i="49"/>
  <c r="CU175" i="49"/>
  <c r="CT175" i="49"/>
  <c r="CS175" i="49"/>
  <c r="CR175" i="49"/>
  <c r="CQ175" i="49"/>
  <c r="CP175" i="49"/>
  <c r="CO175" i="49"/>
  <c r="CN175" i="49"/>
  <c r="CM175" i="49"/>
  <c r="CL175" i="49"/>
  <c r="AB175" i="49"/>
  <c r="CU174" i="49"/>
  <c r="CT174" i="49"/>
  <c r="CS174" i="49"/>
  <c r="CR174" i="49"/>
  <c r="CQ174" i="49"/>
  <c r="CP174" i="49"/>
  <c r="CO174" i="49"/>
  <c r="CN174" i="49"/>
  <c r="CM174" i="49"/>
  <c r="CL174" i="49"/>
  <c r="AB174" i="49"/>
  <c r="CU173" i="49"/>
  <c r="CT173" i="49"/>
  <c r="CS173" i="49"/>
  <c r="CR173" i="49"/>
  <c r="CQ173" i="49"/>
  <c r="CP173" i="49"/>
  <c r="CO173" i="49"/>
  <c r="CN173" i="49"/>
  <c r="CM173" i="49"/>
  <c r="CL173" i="49"/>
  <c r="AB173" i="49"/>
  <c r="CU172" i="49"/>
  <c r="CT172" i="49"/>
  <c r="CS172" i="49"/>
  <c r="CR172" i="49"/>
  <c r="CQ172" i="49"/>
  <c r="CP172" i="49"/>
  <c r="CO172" i="49"/>
  <c r="CN172" i="49"/>
  <c r="CM172" i="49"/>
  <c r="CL172" i="49"/>
  <c r="AB172" i="49"/>
  <c r="CU171" i="49"/>
  <c r="CT171" i="49"/>
  <c r="CS171" i="49"/>
  <c r="CR171" i="49"/>
  <c r="CQ171" i="49"/>
  <c r="CP171" i="49"/>
  <c r="CO171" i="49"/>
  <c r="CN171" i="49"/>
  <c r="CM171" i="49"/>
  <c r="CL171" i="49"/>
  <c r="AB171" i="49"/>
  <c r="CU170" i="49"/>
  <c r="CT170" i="49"/>
  <c r="CS170" i="49"/>
  <c r="CR170" i="49"/>
  <c r="CQ170" i="49"/>
  <c r="CP170" i="49"/>
  <c r="CO170" i="49"/>
  <c r="CN170" i="49"/>
  <c r="CM170" i="49"/>
  <c r="CL170" i="49"/>
  <c r="AB170" i="49"/>
  <c r="CU169" i="49"/>
  <c r="CT169" i="49"/>
  <c r="CS169" i="49"/>
  <c r="CR169" i="49"/>
  <c r="CQ169" i="49"/>
  <c r="CP169" i="49"/>
  <c r="CO169" i="49"/>
  <c r="CN169" i="49"/>
  <c r="CM169" i="49"/>
  <c r="CL169" i="49"/>
  <c r="AB169" i="49"/>
  <c r="CU168" i="49"/>
  <c r="CT168" i="49"/>
  <c r="CS168" i="49"/>
  <c r="CR168" i="49"/>
  <c r="CQ168" i="49"/>
  <c r="CP168" i="49"/>
  <c r="CO168" i="49"/>
  <c r="CN168" i="49"/>
  <c r="CM168" i="49"/>
  <c r="CL168" i="49"/>
  <c r="AB168" i="49"/>
  <c r="CU167" i="49"/>
  <c r="CT167" i="49"/>
  <c r="CS167" i="49"/>
  <c r="CR167" i="49"/>
  <c r="CQ167" i="49"/>
  <c r="CP167" i="49"/>
  <c r="CO167" i="49"/>
  <c r="CN167" i="49"/>
  <c r="CM167" i="49"/>
  <c r="CL167" i="49"/>
  <c r="AB167" i="49"/>
  <c r="CU166" i="49"/>
  <c r="CT166" i="49"/>
  <c r="CS166" i="49"/>
  <c r="CR166" i="49"/>
  <c r="CQ166" i="49"/>
  <c r="CP166" i="49"/>
  <c r="CO166" i="49"/>
  <c r="CN166" i="49"/>
  <c r="CM166" i="49"/>
  <c r="CL166" i="49"/>
  <c r="AB166" i="49"/>
  <c r="CU165" i="49"/>
  <c r="CT165" i="49"/>
  <c r="CS165" i="49"/>
  <c r="CR165" i="49"/>
  <c r="CQ165" i="49"/>
  <c r="CP165" i="49"/>
  <c r="CO165" i="49"/>
  <c r="CN165" i="49"/>
  <c r="CM165" i="49"/>
  <c r="CL165" i="49"/>
  <c r="AB165" i="49"/>
  <c r="CU164" i="49"/>
  <c r="CT164" i="49"/>
  <c r="CS164" i="49"/>
  <c r="CR164" i="49"/>
  <c r="CQ164" i="49"/>
  <c r="CP164" i="49"/>
  <c r="CO164" i="49"/>
  <c r="CN164" i="49"/>
  <c r="CM164" i="49"/>
  <c r="CL164" i="49"/>
  <c r="AB164" i="49"/>
  <c r="CU163" i="49"/>
  <c r="CT163" i="49"/>
  <c r="CS163" i="49"/>
  <c r="CR163" i="49"/>
  <c r="CQ163" i="49"/>
  <c r="CP163" i="49"/>
  <c r="CO163" i="49"/>
  <c r="CN163" i="49"/>
  <c r="CM163" i="49"/>
  <c r="CL163" i="49"/>
  <c r="AB163" i="49"/>
  <c r="CU162" i="49"/>
  <c r="CT162" i="49"/>
  <c r="CS162" i="49"/>
  <c r="CR162" i="49"/>
  <c r="CQ162" i="49"/>
  <c r="CP162" i="49"/>
  <c r="CO162" i="49"/>
  <c r="CN162" i="49"/>
  <c r="CM162" i="49"/>
  <c r="CL162" i="49"/>
  <c r="AB162" i="49"/>
  <c r="CU161" i="49"/>
  <c r="CT161" i="49"/>
  <c r="CS161" i="49"/>
  <c r="CR161" i="49"/>
  <c r="CQ161" i="49"/>
  <c r="CP161" i="49"/>
  <c r="CO161" i="49"/>
  <c r="CN161" i="49"/>
  <c r="CM161" i="49"/>
  <c r="CL161" i="49"/>
  <c r="AB161" i="49"/>
  <c r="CU159" i="49"/>
  <c r="CT159" i="49"/>
  <c r="CS159" i="49"/>
  <c r="CR159" i="49"/>
  <c r="CQ159" i="49"/>
  <c r="CP159" i="49"/>
  <c r="CO159" i="49"/>
  <c r="CN159" i="49"/>
  <c r="CM159" i="49"/>
  <c r="CL159" i="49"/>
  <c r="AB159" i="49"/>
  <c r="CU158" i="49"/>
  <c r="CT158" i="49"/>
  <c r="CS158" i="49"/>
  <c r="CR158" i="49"/>
  <c r="CQ158" i="49"/>
  <c r="CP158" i="49"/>
  <c r="CO158" i="49"/>
  <c r="CN158" i="49"/>
  <c r="CM158" i="49"/>
  <c r="CL158" i="49"/>
  <c r="AB158" i="49"/>
  <c r="CU157" i="49"/>
  <c r="CT157" i="49"/>
  <c r="CS157" i="49"/>
  <c r="CR157" i="49"/>
  <c r="CQ157" i="49"/>
  <c r="CP157" i="49"/>
  <c r="CO157" i="49"/>
  <c r="CN157" i="49"/>
  <c r="CM157" i="49"/>
  <c r="CL157" i="49"/>
  <c r="AB157" i="49"/>
  <c r="CU156" i="49"/>
  <c r="CT156" i="49"/>
  <c r="CS156" i="49"/>
  <c r="CR156" i="49"/>
  <c r="CQ156" i="49"/>
  <c r="CP156" i="49"/>
  <c r="CO156" i="49"/>
  <c r="CN156" i="49"/>
  <c r="CM156" i="49"/>
  <c r="CL156" i="49"/>
  <c r="AB156" i="49"/>
  <c r="CU155" i="49"/>
  <c r="CT155" i="49"/>
  <c r="CS155" i="49"/>
  <c r="CR155" i="49"/>
  <c r="CQ155" i="49"/>
  <c r="CP155" i="49"/>
  <c r="CO155" i="49"/>
  <c r="CN155" i="49"/>
  <c r="CM155" i="49"/>
  <c r="CL155" i="49"/>
  <c r="AB155" i="49"/>
  <c r="CU154" i="49"/>
  <c r="CT154" i="49"/>
  <c r="CS154" i="49"/>
  <c r="CR154" i="49"/>
  <c r="CQ154" i="49"/>
  <c r="CP154" i="49"/>
  <c r="CO154" i="49"/>
  <c r="CN154" i="49"/>
  <c r="CM154" i="49"/>
  <c r="CL154" i="49"/>
  <c r="AB154" i="49"/>
  <c r="CU152" i="49"/>
  <c r="CT152" i="49"/>
  <c r="CS152" i="49"/>
  <c r="CR152" i="49"/>
  <c r="CQ152" i="49"/>
  <c r="CP152" i="49"/>
  <c r="CO152" i="49"/>
  <c r="CN152" i="49"/>
  <c r="CM152" i="49"/>
  <c r="CL152" i="49"/>
  <c r="AB152" i="49"/>
  <c r="CU151" i="49"/>
  <c r="CT151" i="49"/>
  <c r="CS151" i="49"/>
  <c r="CR151" i="49"/>
  <c r="CQ151" i="49"/>
  <c r="CP151" i="49"/>
  <c r="CO151" i="49"/>
  <c r="CN151" i="49"/>
  <c r="CM151" i="49"/>
  <c r="CL151" i="49"/>
  <c r="AB151" i="49"/>
  <c r="CU150" i="49"/>
  <c r="CT150" i="49"/>
  <c r="CS150" i="49"/>
  <c r="CR150" i="49"/>
  <c r="CQ150" i="49"/>
  <c r="CP150" i="49"/>
  <c r="CO150" i="49"/>
  <c r="CN150" i="49"/>
  <c r="CM150" i="49"/>
  <c r="CL150" i="49"/>
  <c r="AB150" i="49"/>
  <c r="CU149" i="49"/>
  <c r="CT149" i="49"/>
  <c r="CS149" i="49"/>
  <c r="CR149" i="49"/>
  <c r="CQ149" i="49"/>
  <c r="CP149" i="49"/>
  <c r="CO149" i="49"/>
  <c r="CN149" i="49"/>
  <c r="CM149" i="49"/>
  <c r="CL149" i="49"/>
  <c r="AB149" i="49"/>
  <c r="CU148" i="49"/>
  <c r="CT148" i="49"/>
  <c r="CS148" i="49"/>
  <c r="CR148" i="49"/>
  <c r="CQ148" i="49"/>
  <c r="CP148" i="49"/>
  <c r="CO148" i="49"/>
  <c r="CN148" i="49"/>
  <c r="CM148" i="49"/>
  <c r="CL148" i="49"/>
  <c r="AB148" i="49"/>
  <c r="CU147" i="49"/>
  <c r="CT147" i="49"/>
  <c r="CS147" i="49"/>
  <c r="CR147" i="49"/>
  <c r="CQ147" i="49"/>
  <c r="CP147" i="49"/>
  <c r="CO147" i="49"/>
  <c r="CN147" i="49"/>
  <c r="CM147" i="49"/>
  <c r="CL147" i="49"/>
  <c r="AB147" i="49"/>
  <c r="CU146" i="49"/>
  <c r="CT146" i="49"/>
  <c r="CS146" i="49"/>
  <c r="CR146" i="49"/>
  <c r="CQ146" i="49"/>
  <c r="CP146" i="49"/>
  <c r="CO146" i="49"/>
  <c r="CN146" i="49"/>
  <c r="CM146" i="49"/>
  <c r="CL146" i="49"/>
  <c r="AB146" i="49"/>
  <c r="CU145" i="49"/>
  <c r="CT145" i="49"/>
  <c r="CS145" i="49"/>
  <c r="CR145" i="49"/>
  <c r="CQ145" i="49"/>
  <c r="CP145" i="49"/>
  <c r="CO145" i="49"/>
  <c r="CN145" i="49"/>
  <c r="CM145" i="49"/>
  <c r="CL145" i="49"/>
  <c r="AB145" i="49"/>
  <c r="CU144" i="49"/>
  <c r="CT144" i="49"/>
  <c r="CS144" i="49"/>
  <c r="CR144" i="49"/>
  <c r="CQ144" i="49"/>
  <c r="CP144" i="49"/>
  <c r="CO144" i="49"/>
  <c r="CN144" i="49"/>
  <c r="CM144" i="49"/>
  <c r="CL144" i="49"/>
  <c r="AB144" i="49"/>
  <c r="CU143" i="49"/>
  <c r="CT143" i="49"/>
  <c r="CS143" i="49"/>
  <c r="CR143" i="49"/>
  <c r="CQ143" i="49"/>
  <c r="CP143" i="49"/>
  <c r="CO143" i="49"/>
  <c r="CN143" i="49"/>
  <c r="CM143" i="49"/>
  <c r="CL143" i="49"/>
  <c r="AB143" i="49"/>
  <c r="CU142" i="49"/>
  <c r="CT142" i="49"/>
  <c r="CS142" i="49"/>
  <c r="CR142" i="49"/>
  <c r="CQ142" i="49"/>
  <c r="CP142" i="49"/>
  <c r="CO142" i="49"/>
  <c r="CN142" i="49"/>
  <c r="CM142" i="49"/>
  <c r="CL142" i="49"/>
  <c r="AB142" i="49"/>
  <c r="CU141" i="49"/>
  <c r="CT141" i="49"/>
  <c r="CS141" i="49"/>
  <c r="CR141" i="49"/>
  <c r="CQ141" i="49"/>
  <c r="CP141" i="49"/>
  <c r="CO141" i="49"/>
  <c r="CN141" i="49"/>
  <c r="CM141" i="49"/>
  <c r="CL141" i="49"/>
  <c r="AB141" i="49"/>
  <c r="CU140" i="49"/>
  <c r="CT140" i="49"/>
  <c r="CS140" i="49"/>
  <c r="CR140" i="49"/>
  <c r="CQ140" i="49"/>
  <c r="CP140" i="49"/>
  <c r="CO140" i="49"/>
  <c r="CN140" i="49"/>
  <c r="CM140" i="49"/>
  <c r="CL140" i="49"/>
  <c r="AB140" i="49"/>
  <c r="CU139" i="49"/>
  <c r="CT139" i="49"/>
  <c r="CS139" i="49"/>
  <c r="CR139" i="49"/>
  <c r="CQ139" i="49"/>
  <c r="CP139" i="49"/>
  <c r="CO139" i="49"/>
  <c r="CN139" i="49"/>
  <c r="CM139" i="49"/>
  <c r="CL139" i="49"/>
  <c r="AB139" i="49"/>
  <c r="CU138" i="49"/>
  <c r="CT138" i="49"/>
  <c r="CS138" i="49"/>
  <c r="CR138" i="49"/>
  <c r="CQ138" i="49"/>
  <c r="CP138" i="49"/>
  <c r="CO138" i="49"/>
  <c r="CN138" i="49"/>
  <c r="CM138" i="49"/>
  <c r="CL138" i="49"/>
  <c r="AB138" i="49"/>
  <c r="CU137" i="49"/>
  <c r="CT137" i="49"/>
  <c r="CS137" i="49"/>
  <c r="CR137" i="49"/>
  <c r="CQ137" i="49"/>
  <c r="CP137" i="49"/>
  <c r="CO137" i="49"/>
  <c r="CN137" i="49"/>
  <c r="CM137" i="49"/>
  <c r="CL137" i="49"/>
  <c r="AB137" i="49"/>
  <c r="CU136" i="49"/>
  <c r="CT136" i="49"/>
  <c r="CS136" i="49"/>
  <c r="CR136" i="49"/>
  <c r="CQ136" i="49"/>
  <c r="CP136" i="49"/>
  <c r="CO136" i="49"/>
  <c r="CN136" i="49"/>
  <c r="CM136" i="49"/>
  <c r="CL136" i="49"/>
  <c r="AB136" i="49"/>
  <c r="CU135" i="49"/>
  <c r="CT135" i="49"/>
  <c r="CS135" i="49"/>
  <c r="CR135" i="49"/>
  <c r="CQ135" i="49"/>
  <c r="CP135" i="49"/>
  <c r="CO135" i="49"/>
  <c r="CN135" i="49"/>
  <c r="CM135" i="49"/>
  <c r="CL135" i="49"/>
  <c r="AB135" i="49"/>
  <c r="CU134" i="49"/>
  <c r="CT134" i="49"/>
  <c r="CS134" i="49"/>
  <c r="CR134" i="49"/>
  <c r="CQ134" i="49"/>
  <c r="CP134" i="49"/>
  <c r="CO134" i="49"/>
  <c r="CN134" i="49"/>
  <c r="CM134" i="49"/>
  <c r="CL134" i="49"/>
  <c r="AB134" i="49"/>
  <c r="CU133" i="49"/>
  <c r="CT133" i="49"/>
  <c r="CS133" i="49"/>
  <c r="CR133" i="49"/>
  <c r="CQ133" i="49"/>
  <c r="CP133" i="49"/>
  <c r="CO133" i="49"/>
  <c r="CN133" i="49"/>
  <c r="CM133" i="49"/>
  <c r="CL133" i="49"/>
  <c r="AB133" i="49"/>
  <c r="CU132" i="49"/>
  <c r="CT132" i="49"/>
  <c r="CS132" i="49"/>
  <c r="CR132" i="49"/>
  <c r="CQ132" i="49"/>
  <c r="CP132" i="49"/>
  <c r="CO132" i="49"/>
  <c r="CN132" i="49"/>
  <c r="CM132" i="49"/>
  <c r="CL132" i="49"/>
  <c r="AB132" i="49"/>
  <c r="CU131" i="49"/>
  <c r="CT131" i="49"/>
  <c r="CS131" i="49"/>
  <c r="CR131" i="49"/>
  <c r="CQ131" i="49"/>
  <c r="CP131" i="49"/>
  <c r="CO131" i="49"/>
  <c r="CN131" i="49"/>
  <c r="CM131" i="49"/>
  <c r="CL131" i="49"/>
  <c r="AB131" i="49"/>
  <c r="CU130" i="49"/>
  <c r="CT130" i="49"/>
  <c r="CS130" i="49"/>
  <c r="CR130" i="49"/>
  <c r="CQ130" i="49"/>
  <c r="CP130" i="49"/>
  <c r="CO130" i="49"/>
  <c r="CN130" i="49"/>
  <c r="CM130" i="49"/>
  <c r="CL130" i="49"/>
  <c r="AB130" i="49"/>
  <c r="CU129" i="49"/>
  <c r="CT129" i="49"/>
  <c r="CS129" i="49"/>
  <c r="CR129" i="49"/>
  <c r="CQ129" i="49"/>
  <c r="CP129" i="49"/>
  <c r="CO129" i="49"/>
  <c r="CN129" i="49"/>
  <c r="CM129" i="49"/>
  <c r="CL129" i="49"/>
  <c r="AB129" i="49"/>
  <c r="CU128" i="49"/>
  <c r="CT128" i="49"/>
  <c r="CS128" i="49"/>
  <c r="CR128" i="49"/>
  <c r="CQ128" i="49"/>
  <c r="CP128" i="49"/>
  <c r="CO128" i="49"/>
  <c r="CN128" i="49"/>
  <c r="CM128" i="49"/>
  <c r="CL128" i="49"/>
  <c r="AB128" i="49"/>
  <c r="CU127" i="49"/>
  <c r="CT127" i="49"/>
  <c r="CS127" i="49"/>
  <c r="CR127" i="49"/>
  <c r="CQ127" i="49"/>
  <c r="CP127" i="49"/>
  <c r="CO127" i="49"/>
  <c r="CN127" i="49"/>
  <c r="CM127" i="49"/>
  <c r="CL127" i="49"/>
  <c r="AB127" i="49"/>
  <c r="CU126" i="49"/>
  <c r="CT126" i="49"/>
  <c r="CS126" i="49"/>
  <c r="CR126" i="49"/>
  <c r="CQ126" i="49"/>
  <c r="CP126" i="49"/>
  <c r="CO126" i="49"/>
  <c r="CN126" i="49"/>
  <c r="CM126" i="49"/>
  <c r="CL126" i="49"/>
  <c r="AB126" i="49"/>
  <c r="CU125" i="49"/>
  <c r="CT125" i="49"/>
  <c r="CS125" i="49"/>
  <c r="CR125" i="49"/>
  <c r="CQ125" i="49"/>
  <c r="CP125" i="49"/>
  <c r="CO125" i="49"/>
  <c r="CN125" i="49"/>
  <c r="CM125" i="49"/>
  <c r="CL125" i="49"/>
  <c r="AB125" i="49"/>
  <c r="CU124" i="49"/>
  <c r="CT124" i="49"/>
  <c r="CS124" i="49"/>
  <c r="CR124" i="49"/>
  <c r="CQ124" i="49"/>
  <c r="CP124" i="49"/>
  <c r="CO124" i="49"/>
  <c r="CN124" i="49"/>
  <c r="CM124" i="49"/>
  <c r="CL124" i="49"/>
  <c r="AB124" i="49"/>
  <c r="CU121" i="49"/>
  <c r="CT121" i="49"/>
  <c r="CS121" i="49"/>
  <c r="CR121" i="49"/>
  <c r="CQ121" i="49"/>
  <c r="CP121" i="49"/>
  <c r="CO121" i="49"/>
  <c r="CN121" i="49"/>
  <c r="CM121" i="49"/>
  <c r="CL121" i="49"/>
  <c r="AB121" i="49"/>
  <c r="CU120" i="49"/>
  <c r="CT120" i="49"/>
  <c r="CS120" i="49"/>
  <c r="CR120" i="49"/>
  <c r="CQ120" i="49"/>
  <c r="CP120" i="49"/>
  <c r="CO120" i="49"/>
  <c r="CN120" i="49"/>
  <c r="CM120" i="49"/>
  <c r="CL120" i="49"/>
  <c r="AB120" i="49"/>
  <c r="CU119" i="49"/>
  <c r="CT119" i="49"/>
  <c r="CS119" i="49"/>
  <c r="CR119" i="49"/>
  <c r="CQ119" i="49"/>
  <c r="CP119" i="49"/>
  <c r="CO119" i="49"/>
  <c r="CN119" i="49"/>
  <c r="CM119" i="49"/>
  <c r="CL119" i="49"/>
  <c r="AB119" i="49"/>
  <c r="CU118" i="49"/>
  <c r="CT118" i="49"/>
  <c r="CS118" i="49"/>
  <c r="CR118" i="49"/>
  <c r="CQ118" i="49"/>
  <c r="CP118" i="49"/>
  <c r="CO118" i="49"/>
  <c r="CN118" i="49"/>
  <c r="CM118" i="49"/>
  <c r="CL118" i="49"/>
  <c r="AB118" i="49"/>
  <c r="CU117" i="49"/>
  <c r="CT117" i="49"/>
  <c r="CS117" i="49"/>
  <c r="CR117" i="49"/>
  <c r="CQ117" i="49"/>
  <c r="CP117" i="49"/>
  <c r="CO117" i="49"/>
  <c r="CN117" i="49"/>
  <c r="CM117" i="49"/>
  <c r="CL117" i="49"/>
  <c r="AB117" i="49"/>
  <c r="CU116" i="49"/>
  <c r="CT116" i="49"/>
  <c r="CS116" i="49"/>
  <c r="CR116" i="49"/>
  <c r="CQ116" i="49"/>
  <c r="CP116" i="49"/>
  <c r="CO116" i="49"/>
  <c r="CN116" i="49"/>
  <c r="CM116" i="49"/>
  <c r="CL116" i="49"/>
  <c r="AB116" i="49"/>
  <c r="CU115" i="49"/>
  <c r="CT115" i="49"/>
  <c r="CS115" i="49"/>
  <c r="CR115" i="49"/>
  <c r="CQ115" i="49"/>
  <c r="CP115" i="49"/>
  <c r="CO115" i="49"/>
  <c r="CN115" i="49"/>
  <c r="CM115" i="49"/>
  <c r="CL115" i="49"/>
  <c r="AB115" i="49"/>
  <c r="CU114" i="49"/>
  <c r="CT114" i="49"/>
  <c r="CS114" i="49"/>
  <c r="CR114" i="49"/>
  <c r="CQ114" i="49"/>
  <c r="CP114" i="49"/>
  <c r="CO114" i="49"/>
  <c r="CN114" i="49"/>
  <c r="CM114" i="49"/>
  <c r="CL114" i="49"/>
  <c r="AB114" i="49"/>
  <c r="CU113" i="49"/>
  <c r="CT113" i="49"/>
  <c r="CS113" i="49"/>
  <c r="CR113" i="49"/>
  <c r="CQ113" i="49"/>
  <c r="CP113" i="49"/>
  <c r="CO113" i="49"/>
  <c r="CN113" i="49"/>
  <c r="CM113" i="49"/>
  <c r="CL113" i="49"/>
  <c r="AB113" i="49"/>
  <c r="CU112" i="49"/>
  <c r="CT112" i="49"/>
  <c r="CS112" i="49"/>
  <c r="CR112" i="49"/>
  <c r="CQ112" i="49"/>
  <c r="CP112" i="49"/>
  <c r="CO112" i="49"/>
  <c r="CN112" i="49"/>
  <c r="CM112" i="49"/>
  <c r="CL112" i="49"/>
  <c r="AB112" i="49"/>
  <c r="CU111" i="49"/>
  <c r="CT111" i="49"/>
  <c r="CS111" i="49"/>
  <c r="CR111" i="49"/>
  <c r="CQ111" i="49"/>
  <c r="CP111" i="49"/>
  <c r="CO111" i="49"/>
  <c r="CN111" i="49"/>
  <c r="CM111" i="49"/>
  <c r="CL111" i="49"/>
  <c r="AB111" i="49"/>
  <c r="CU110" i="49"/>
  <c r="CT110" i="49"/>
  <c r="CS110" i="49"/>
  <c r="CR110" i="49"/>
  <c r="CQ110" i="49"/>
  <c r="CP110" i="49"/>
  <c r="CO110" i="49"/>
  <c r="CN110" i="49"/>
  <c r="CM110" i="49"/>
  <c r="CL110" i="49"/>
  <c r="CU109" i="49"/>
  <c r="CT109" i="49"/>
  <c r="CS109" i="49"/>
  <c r="CR109" i="49"/>
  <c r="CQ109" i="49"/>
  <c r="CP109" i="49"/>
  <c r="CO109" i="49"/>
  <c r="CN109" i="49"/>
  <c r="CM109" i="49"/>
  <c r="CL109" i="49"/>
  <c r="CU108" i="49"/>
  <c r="CT108" i="49"/>
  <c r="CS108" i="49"/>
  <c r="CR108" i="49"/>
  <c r="CQ108" i="49"/>
  <c r="CP108" i="49"/>
  <c r="CO108" i="49"/>
  <c r="CN108" i="49"/>
  <c r="CM108" i="49"/>
  <c r="CL108" i="49"/>
  <c r="AB108" i="49"/>
  <c r="CU107" i="49"/>
  <c r="CT107" i="49"/>
  <c r="CS107" i="49"/>
  <c r="CR107" i="49"/>
  <c r="CQ107" i="49"/>
  <c r="CP107" i="49"/>
  <c r="CO107" i="49"/>
  <c r="CN107" i="49"/>
  <c r="CM107" i="49"/>
  <c r="CL107" i="49"/>
  <c r="AB107" i="49"/>
  <c r="CU106" i="49"/>
  <c r="CT106" i="49"/>
  <c r="CS106" i="49"/>
  <c r="CR106" i="49"/>
  <c r="CQ106" i="49"/>
  <c r="CP106" i="49"/>
  <c r="CO106" i="49"/>
  <c r="CN106" i="49"/>
  <c r="CM106" i="49"/>
  <c r="CL106" i="49"/>
  <c r="AB106" i="49"/>
  <c r="CU105" i="49"/>
  <c r="CT105" i="49"/>
  <c r="CS105" i="49"/>
  <c r="CR105" i="49"/>
  <c r="CQ105" i="49"/>
  <c r="CP105" i="49"/>
  <c r="CO105" i="49"/>
  <c r="CN105" i="49"/>
  <c r="CM105" i="49"/>
  <c r="CL105" i="49"/>
  <c r="AB105" i="49"/>
  <c r="CU104" i="49"/>
  <c r="CT104" i="49"/>
  <c r="CS104" i="49"/>
  <c r="CR104" i="49"/>
  <c r="CQ104" i="49"/>
  <c r="CP104" i="49"/>
  <c r="CO104" i="49"/>
  <c r="CN104" i="49"/>
  <c r="CM104" i="49"/>
  <c r="CL104" i="49"/>
  <c r="AB104" i="49"/>
  <c r="CU103" i="49"/>
  <c r="CT103" i="49"/>
  <c r="CS103" i="49"/>
  <c r="CR103" i="49"/>
  <c r="CQ103" i="49"/>
  <c r="CP103" i="49"/>
  <c r="CO103" i="49"/>
  <c r="CN103" i="49"/>
  <c r="CM103" i="49"/>
  <c r="CL103" i="49"/>
  <c r="AB103" i="49"/>
  <c r="CU102" i="49"/>
  <c r="CT102" i="49"/>
  <c r="CS102" i="49"/>
  <c r="CR102" i="49"/>
  <c r="CQ102" i="49"/>
  <c r="CP102" i="49"/>
  <c r="CO102" i="49"/>
  <c r="CN102" i="49"/>
  <c r="CM102" i="49"/>
  <c r="CL102" i="49"/>
  <c r="AB102" i="49"/>
  <c r="CU101" i="49"/>
  <c r="CT101" i="49"/>
  <c r="CS101" i="49"/>
  <c r="CR101" i="49"/>
  <c r="CQ101" i="49"/>
  <c r="CP101" i="49"/>
  <c r="CO101" i="49"/>
  <c r="CN101" i="49"/>
  <c r="CM101" i="49"/>
  <c r="CL101" i="49"/>
  <c r="AB101" i="49"/>
  <c r="CU100" i="49"/>
  <c r="CT100" i="49"/>
  <c r="CS100" i="49"/>
  <c r="CR100" i="49"/>
  <c r="CQ100" i="49"/>
  <c r="CP100" i="49"/>
  <c r="CO100" i="49"/>
  <c r="CN100" i="49"/>
  <c r="CM100" i="49"/>
  <c r="CL100" i="49"/>
  <c r="AB100" i="49"/>
  <c r="CU99" i="49"/>
  <c r="CT99" i="49"/>
  <c r="CS99" i="49"/>
  <c r="CR99" i="49"/>
  <c r="CQ99" i="49"/>
  <c r="CP99" i="49"/>
  <c r="CO99" i="49"/>
  <c r="CN99" i="49"/>
  <c r="CM99" i="49"/>
  <c r="CL99" i="49"/>
  <c r="AB99" i="49"/>
  <c r="CU98" i="49"/>
  <c r="CT98" i="49"/>
  <c r="CS98" i="49"/>
  <c r="CR98" i="49"/>
  <c r="CQ98" i="49"/>
  <c r="CP98" i="49"/>
  <c r="CO98" i="49"/>
  <c r="CN98" i="49"/>
  <c r="CM98" i="49"/>
  <c r="CL98" i="49"/>
  <c r="AB98" i="49"/>
  <c r="CU97" i="49"/>
  <c r="CT97" i="49"/>
  <c r="CS97" i="49"/>
  <c r="CR97" i="49"/>
  <c r="CQ97" i="49"/>
  <c r="CP97" i="49"/>
  <c r="CO97" i="49"/>
  <c r="CN97" i="49"/>
  <c r="CM97" i="49"/>
  <c r="CL97" i="49"/>
  <c r="AB97" i="49"/>
  <c r="CU96" i="49"/>
  <c r="CT96" i="49"/>
  <c r="CS96" i="49"/>
  <c r="CR96" i="49"/>
  <c r="CQ96" i="49"/>
  <c r="CP96" i="49"/>
  <c r="CO96" i="49"/>
  <c r="CN96" i="49"/>
  <c r="CM96" i="49"/>
  <c r="CL96" i="49"/>
  <c r="AB96" i="49"/>
  <c r="CU95" i="49"/>
  <c r="CT95" i="49"/>
  <c r="CS95" i="49"/>
  <c r="CR95" i="49"/>
  <c r="CQ95" i="49"/>
  <c r="CP95" i="49"/>
  <c r="CO95" i="49"/>
  <c r="CN95" i="49"/>
  <c r="CM95" i="49"/>
  <c r="CL95" i="49"/>
  <c r="AB95" i="49"/>
  <c r="CU93" i="49"/>
  <c r="CT93" i="49"/>
  <c r="CS93" i="49"/>
  <c r="CR93" i="49"/>
  <c r="CQ93" i="49"/>
  <c r="CP93" i="49"/>
  <c r="CO93" i="49"/>
  <c r="CN93" i="49"/>
  <c r="CM93" i="49"/>
  <c r="CL93" i="49"/>
  <c r="AB93" i="49"/>
  <c r="CU92" i="49"/>
  <c r="CT92" i="49"/>
  <c r="CS92" i="49"/>
  <c r="CR92" i="49"/>
  <c r="CQ92" i="49"/>
  <c r="CP92" i="49"/>
  <c r="CO92" i="49"/>
  <c r="CN92" i="49"/>
  <c r="CM92" i="49"/>
  <c r="CL92" i="49"/>
  <c r="AB91" i="49"/>
  <c r="CU90" i="49"/>
  <c r="CT90" i="49"/>
  <c r="CS90" i="49"/>
  <c r="CR90" i="49"/>
  <c r="CQ90" i="49"/>
  <c r="CP90" i="49"/>
  <c r="CO90" i="49"/>
  <c r="CN90" i="49"/>
  <c r="CM90" i="49"/>
  <c r="CL90" i="49"/>
  <c r="AB90" i="49"/>
  <c r="CU89" i="49"/>
  <c r="CT89" i="49"/>
  <c r="CS89" i="49"/>
  <c r="CR89" i="49"/>
  <c r="CQ89" i="49"/>
  <c r="CP89" i="49"/>
  <c r="CO89" i="49"/>
  <c r="CN89" i="49"/>
  <c r="CM89" i="49"/>
  <c r="CL89" i="49"/>
  <c r="AB89" i="49"/>
  <c r="CU88" i="49"/>
  <c r="CT88" i="49"/>
  <c r="CS88" i="49"/>
  <c r="CR88" i="49"/>
  <c r="CQ88" i="49"/>
  <c r="CP88" i="49"/>
  <c r="CO88" i="49"/>
  <c r="CN88" i="49"/>
  <c r="CM88" i="49"/>
  <c r="CL88" i="49"/>
  <c r="AB88" i="49"/>
  <c r="CU87" i="49"/>
  <c r="CT87" i="49"/>
  <c r="CS87" i="49"/>
  <c r="CR87" i="49"/>
  <c r="CQ87" i="49"/>
  <c r="CP87" i="49"/>
  <c r="CO87" i="49"/>
  <c r="CN87" i="49"/>
  <c r="CM87" i="49"/>
  <c r="CL87" i="49"/>
  <c r="AB87" i="49"/>
  <c r="CU86" i="49"/>
  <c r="CT86" i="49"/>
  <c r="CS86" i="49"/>
  <c r="CR86" i="49"/>
  <c r="CQ86" i="49"/>
  <c r="CP86" i="49"/>
  <c r="CO86" i="49"/>
  <c r="CN86" i="49"/>
  <c r="CM86" i="49"/>
  <c r="CL86" i="49"/>
  <c r="AB86" i="49"/>
  <c r="CU85" i="49"/>
  <c r="CT85" i="49"/>
  <c r="CS85" i="49"/>
  <c r="CR85" i="49"/>
  <c r="CQ85" i="49"/>
  <c r="CP85" i="49"/>
  <c r="CO85" i="49"/>
  <c r="CN85" i="49"/>
  <c r="CM85" i="49"/>
  <c r="CL85" i="49"/>
  <c r="AB85" i="49"/>
  <c r="CU84" i="49"/>
  <c r="CT84" i="49"/>
  <c r="CS84" i="49"/>
  <c r="CR84" i="49"/>
  <c r="CQ84" i="49"/>
  <c r="CP84" i="49"/>
  <c r="CO84" i="49"/>
  <c r="CN84" i="49"/>
  <c r="CM84" i="49"/>
  <c r="CL84" i="49"/>
  <c r="AB84" i="49"/>
  <c r="CU83" i="49"/>
  <c r="CT83" i="49"/>
  <c r="CS83" i="49"/>
  <c r="CR83" i="49"/>
  <c r="CQ83" i="49"/>
  <c r="CP83" i="49"/>
  <c r="CO83" i="49"/>
  <c r="CN83" i="49"/>
  <c r="CM83" i="49"/>
  <c r="CL83" i="49"/>
  <c r="AB83" i="49"/>
  <c r="CU81" i="49"/>
  <c r="CT81" i="49"/>
  <c r="CS81" i="49"/>
  <c r="CR81" i="49"/>
  <c r="CQ81" i="49"/>
  <c r="CP81" i="49"/>
  <c r="CO81" i="49"/>
  <c r="CN81" i="49"/>
  <c r="CM81" i="49"/>
  <c r="CL81" i="49"/>
  <c r="AB81" i="49"/>
  <c r="CU80" i="49"/>
  <c r="CT80" i="49"/>
  <c r="CS80" i="49"/>
  <c r="CR80" i="49"/>
  <c r="CQ80" i="49"/>
  <c r="CP80" i="49"/>
  <c r="CO80" i="49"/>
  <c r="CN80" i="49"/>
  <c r="CM80" i="49"/>
  <c r="CL80" i="49"/>
  <c r="AB80" i="49"/>
  <c r="CU79" i="49"/>
  <c r="CT79" i="49"/>
  <c r="CS79" i="49"/>
  <c r="CR79" i="49"/>
  <c r="CQ79" i="49"/>
  <c r="CP79" i="49"/>
  <c r="CO79" i="49"/>
  <c r="CN79" i="49"/>
  <c r="CM79" i="49"/>
  <c r="CL79" i="49"/>
  <c r="AB79" i="49"/>
  <c r="CU77" i="49"/>
  <c r="CT77" i="49"/>
  <c r="CS77" i="49"/>
  <c r="CR77" i="49"/>
  <c r="CQ77" i="49"/>
  <c r="CP77" i="49"/>
  <c r="CO77" i="49"/>
  <c r="CN77" i="49"/>
  <c r="CM77" i="49"/>
  <c r="CL77" i="49"/>
  <c r="AB77" i="49"/>
  <c r="CU76" i="49"/>
  <c r="CT76" i="49"/>
  <c r="CS76" i="49"/>
  <c r="CR76" i="49"/>
  <c r="CQ76" i="49"/>
  <c r="CP76" i="49"/>
  <c r="CO76" i="49"/>
  <c r="CN76" i="49"/>
  <c r="CM76" i="49"/>
  <c r="CL76" i="49"/>
  <c r="AB76" i="49"/>
  <c r="CU74" i="49"/>
  <c r="CT74" i="49"/>
  <c r="CS74" i="49"/>
  <c r="CR74" i="49"/>
  <c r="CQ74" i="49"/>
  <c r="CP74" i="49"/>
  <c r="CO74" i="49"/>
  <c r="CN74" i="49"/>
  <c r="CM74" i="49"/>
  <c r="CL74" i="49"/>
  <c r="AB74" i="49"/>
  <c r="CU73" i="49"/>
  <c r="CT73" i="49"/>
  <c r="CS73" i="49"/>
  <c r="CR73" i="49"/>
  <c r="CQ73" i="49"/>
  <c r="CP73" i="49"/>
  <c r="CO73" i="49"/>
  <c r="CN73" i="49"/>
  <c r="CM73" i="49"/>
  <c r="CL73" i="49"/>
  <c r="AB73" i="49"/>
  <c r="CU72" i="49"/>
  <c r="CT72" i="49"/>
  <c r="CS72" i="49"/>
  <c r="CR72" i="49"/>
  <c r="CQ72" i="49"/>
  <c r="CP72" i="49"/>
  <c r="CO72" i="49"/>
  <c r="CN72" i="49"/>
  <c r="CM72" i="49"/>
  <c r="CL72" i="49"/>
  <c r="AB72" i="49"/>
  <c r="CU71" i="49"/>
  <c r="CT71" i="49"/>
  <c r="CS71" i="49"/>
  <c r="CR71" i="49"/>
  <c r="CQ71" i="49"/>
  <c r="CP71" i="49"/>
  <c r="CO71" i="49"/>
  <c r="CN71" i="49"/>
  <c r="CM71" i="49"/>
  <c r="CL71" i="49"/>
  <c r="AB71" i="49"/>
  <c r="CU70" i="49"/>
  <c r="CT70" i="49"/>
  <c r="CS70" i="49"/>
  <c r="CR70" i="49"/>
  <c r="CQ70" i="49"/>
  <c r="CP70" i="49"/>
  <c r="CO70" i="49"/>
  <c r="CN70" i="49"/>
  <c r="CM70" i="49"/>
  <c r="CL70" i="49"/>
  <c r="AB70" i="49"/>
  <c r="CU69" i="49"/>
  <c r="CT69" i="49"/>
  <c r="CS69" i="49"/>
  <c r="CR69" i="49"/>
  <c r="CQ69" i="49"/>
  <c r="CP69" i="49"/>
  <c r="CO69" i="49"/>
  <c r="CN69" i="49"/>
  <c r="CM69" i="49"/>
  <c r="CL69" i="49"/>
  <c r="AB69" i="49"/>
  <c r="CU68" i="49"/>
  <c r="CT68" i="49"/>
  <c r="CS68" i="49"/>
  <c r="CR68" i="49"/>
  <c r="CQ68" i="49"/>
  <c r="CP68" i="49"/>
  <c r="CO68" i="49"/>
  <c r="CN68" i="49"/>
  <c r="CM68" i="49"/>
  <c r="CL68" i="49"/>
  <c r="AB68" i="49"/>
  <c r="CU66" i="49"/>
  <c r="CT66" i="49"/>
  <c r="CS66" i="49"/>
  <c r="CR66" i="49"/>
  <c r="CQ66" i="49"/>
  <c r="CP66" i="49"/>
  <c r="CO66" i="49"/>
  <c r="CN66" i="49"/>
  <c r="CM66" i="49"/>
  <c r="CL66" i="49"/>
  <c r="AB66" i="49"/>
  <c r="CU65" i="49"/>
  <c r="CT65" i="49"/>
  <c r="CS65" i="49"/>
  <c r="CR65" i="49"/>
  <c r="CQ65" i="49"/>
  <c r="CP65" i="49"/>
  <c r="CO65" i="49"/>
  <c r="CN65" i="49"/>
  <c r="CM65" i="49"/>
  <c r="CL65" i="49"/>
  <c r="AB65" i="49"/>
  <c r="CU64" i="49"/>
  <c r="CT64" i="49"/>
  <c r="CS64" i="49"/>
  <c r="CR64" i="49"/>
  <c r="CQ64" i="49"/>
  <c r="CP64" i="49"/>
  <c r="CO64" i="49"/>
  <c r="CN64" i="49"/>
  <c r="CM64" i="49"/>
  <c r="CL64" i="49"/>
  <c r="AB64" i="49"/>
  <c r="CU63" i="49"/>
  <c r="CT63" i="49"/>
  <c r="CS63" i="49"/>
  <c r="CR63" i="49"/>
  <c r="CQ63" i="49"/>
  <c r="CP63" i="49"/>
  <c r="CO63" i="49"/>
  <c r="CN63" i="49"/>
  <c r="CM63" i="49"/>
  <c r="CL63" i="49"/>
  <c r="AB63" i="49"/>
  <c r="CU62" i="49"/>
  <c r="CT62" i="49"/>
  <c r="CS62" i="49"/>
  <c r="CR62" i="49"/>
  <c r="CQ62" i="49"/>
  <c r="CP62" i="49"/>
  <c r="CO62" i="49"/>
  <c r="CN62" i="49"/>
  <c r="CM62" i="49"/>
  <c r="CL62" i="49"/>
  <c r="AB62" i="49"/>
  <c r="CU61" i="49"/>
  <c r="CT61" i="49"/>
  <c r="CS61" i="49"/>
  <c r="CR61" i="49"/>
  <c r="CQ61" i="49"/>
  <c r="CP61" i="49"/>
  <c r="CO61" i="49"/>
  <c r="CN61" i="49"/>
  <c r="CM61" i="49"/>
  <c r="CL61" i="49"/>
  <c r="AB61" i="49"/>
  <c r="CU60" i="49"/>
  <c r="CT60" i="49"/>
  <c r="CS60" i="49"/>
  <c r="CR60" i="49"/>
  <c r="CQ60" i="49"/>
  <c r="CP60" i="49"/>
  <c r="CO60" i="49"/>
  <c r="CN60" i="49"/>
  <c r="CM60" i="49"/>
  <c r="CL60" i="49"/>
  <c r="AB60" i="49"/>
  <c r="CU59" i="49"/>
  <c r="CT59" i="49"/>
  <c r="CS59" i="49"/>
  <c r="CR59" i="49"/>
  <c r="CQ59" i="49"/>
  <c r="CP59" i="49"/>
  <c r="CO59" i="49"/>
  <c r="CN59" i="49"/>
  <c r="CM59" i="49"/>
  <c r="CL59" i="49"/>
  <c r="AB59" i="49"/>
  <c r="CU58" i="49"/>
  <c r="CT58" i="49"/>
  <c r="CS58" i="49"/>
  <c r="CR58" i="49"/>
  <c r="CQ58" i="49"/>
  <c r="CP58" i="49"/>
  <c r="CO58" i="49"/>
  <c r="CN58" i="49"/>
  <c r="CM58" i="49"/>
  <c r="CL58" i="49"/>
  <c r="AB58" i="49"/>
  <c r="CU57" i="49"/>
  <c r="CT57" i="49"/>
  <c r="CS57" i="49"/>
  <c r="CR57" i="49"/>
  <c r="CQ57" i="49"/>
  <c r="CP57" i="49"/>
  <c r="CO57" i="49"/>
  <c r="CN57" i="49"/>
  <c r="CM57" i="49"/>
  <c r="CL57" i="49"/>
  <c r="AB57" i="49"/>
  <c r="CU56" i="49"/>
  <c r="CT56" i="49"/>
  <c r="CS56" i="49"/>
  <c r="CR56" i="49"/>
  <c r="CQ56" i="49"/>
  <c r="CP56" i="49"/>
  <c r="CO56" i="49"/>
  <c r="CN56" i="49"/>
  <c r="CM56" i="49"/>
  <c r="CL56" i="49"/>
  <c r="AB56" i="49"/>
  <c r="CU55" i="49"/>
  <c r="CT55" i="49"/>
  <c r="CS55" i="49"/>
  <c r="CR55" i="49"/>
  <c r="CQ55" i="49"/>
  <c r="CP55" i="49"/>
  <c r="CO55" i="49"/>
  <c r="CN55" i="49"/>
  <c r="CM55" i="49"/>
  <c r="CL55" i="49"/>
  <c r="CU54" i="49"/>
  <c r="CT54" i="49"/>
  <c r="CS54" i="49"/>
  <c r="CR54" i="49"/>
  <c r="CQ54" i="49"/>
  <c r="CP54" i="49"/>
  <c r="CO54" i="49"/>
  <c r="CN54" i="49"/>
  <c r="CM54" i="49"/>
  <c r="CL54" i="49"/>
  <c r="AB54" i="49"/>
  <c r="CU53" i="49"/>
  <c r="CT53" i="49"/>
  <c r="CS53" i="49"/>
  <c r="CR53" i="49"/>
  <c r="CQ53" i="49"/>
  <c r="CP53" i="49"/>
  <c r="CO53" i="49"/>
  <c r="CN53" i="49"/>
  <c r="CM53" i="49"/>
  <c r="CL53" i="49"/>
  <c r="AB53" i="49"/>
  <c r="CU52" i="49"/>
  <c r="CT52" i="49"/>
  <c r="CS52" i="49"/>
  <c r="CR52" i="49"/>
  <c r="CQ52" i="49"/>
  <c r="CP52" i="49"/>
  <c r="CO52" i="49"/>
  <c r="CN52" i="49"/>
  <c r="CM52" i="49"/>
  <c r="CL52" i="49"/>
  <c r="AB52" i="49"/>
  <c r="CU51" i="49"/>
  <c r="CT51" i="49"/>
  <c r="CS51" i="49"/>
  <c r="CR51" i="49"/>
  <c r="CQ51" i="49"/>
  <c r="CP51" i="49"/>
  <c r="CO51" i="49"/>
  <c r="CN51" i="49"/>
  <c r="CM51" i="49"/>
  <c r="CL51" i="49"/>
  <c r="AB51" i="49"/>
  <c r="CU50" i="49"/>
  <c r="CT50" i="49"/>
  <c r="CS50" i="49"/>
  <c r="CR50" i="49"/>
  <c r="CQ50" i="49"/>
  <c r="CP50" i="49"/>
  <c r="CO50" i="49"/>
  <c r="CN50" i="49"/>
  <c r="CM50" i="49"/>
  <c r="CL50" i="49"/>
  <c r="AB50" i="49"/>
  <c r="CU49" i="49"/>
  <c r="CT49" i="49"/>
  <c r="CS49" i="49"/>
  <c r="CR49" i="49"/>
  <c r="CQ49" i="49"/>
  <c r="CP49" i="49"/>
  <c r="CO49" i="49"/>
  <c r="CN49" i="49"/>
  <c r="CM49" i="49"/>
  <c r="CL49" i="49"/>
  <c r="AB49" i="49"/>
  <c r="CU47" i="49"/>
  <c r="CT47" i="49"/>
  <c r="CS47" i="49"/>
  <c r="CR47" i="49"/>
  <c r="CQ47" i="49"/>
  <c r="CP47" i="49"/>
  <c r="CO47" i="49"/>
  <c r="CN47" i="49"/>
  <c r="CM47" i="49"/>
  <c r="CL47" i="49"/>
  <c r="AB47" i="49"/>
  <c r="CU46" i="49"/>
  <c r="CT46" i="49"/>
  <c r="CS46" i="49"/>
  <c r="CR46" i="49"/>
  <c r="CQ46" i="49"/>
  <c r="CP46" i="49"/>
  <c r="CO46" i="49"/>
  <c r="CN46" i="49"/>
  <c r="CM46" i="49"/>
  <c r="CL46" i="49"/>
  <c r="AB46" i="49"/>
  <c r="CU45" i="49"/>
  <c r="CT45" i="49"/>
  <c r="CS45" i="49"/>
  <c r="CR45" i="49"/>
  <c r="CQ45" i="49"/>
  <c r="CP45" i="49"/>
  <c r="CO45" i="49"/>
  <c r="CN45" i="49"/>
  <c r="CM45" i="49"/>
  <c r="CL45" i="49"/>
  <c r="AB45" i="49"/>
  <c r="CU44" i="49"/>
  <c r="CT44" i="49"/>
  <c r="CS44" i="49"/>
  <c r="CR44" i="49"/>
  <c r="CQ44" i="49"/>
  <c r="CP44" i="49"/>
  <c r="CO44" i="49"/>
  <c r="CN44" i="49"/>
  <c r="CM44" i="49"/>
  <c r="CL44" i="49"/>
  <c r="AB44" i="49"/>
  <c r="CU43" i="49"/>
  <c r="CT43" i="49"/>
  <c r="CS43" i="49"/>
  <c r="CR43" i="49"/>
  <c r="CQ43" i="49"/>
  <c r="CP43" i="49"/>
  <c r="CO43" i="49"/>
  <c r="CN43" i="49"/>
  <c r="CM43" i="49"/>
  <c r="CL43" i="49"/>
  <c r="AB43" i="49"/>
  <c r="CU41" i="49"/>
  <c r="CT41" i="49"/>
  <c r="CS41" i="49"/>
  <c r="CR41" i="49"/>
  <c r="CQ41" i="49"/>
  <c r="CP41" i="49"/>
  <c r="CO41" i="49"/>
  <c r="CN41" i="49"/>
  <c r="CM41" i="49"/>
  <c r="CL41" i="49"/>
  <c r="AB41" i="49"/>
  <c r="CU40" i="49"/>
  <c r="CT40" i="49"/>
  <c r="CS40" i="49"/>
  <c r="CR40" i="49"/>
  <c r="CQ40" i="49"/>
  <c r="CP40" i="49"/>
  <c r="CO40" i="49"/>
  <c r="CN40" i="49"/>
  <c r="CM40" i="49"/>
  <c r="CL40" i="49"/>
  <c r="AB40" i="49"/>
  <c r="CU39" i="49"/>
  <c r="CT39" i="49"/>
  <c r="CS39" i="49"/>
  <c r="CR39" i="49"/>
  <c r="CQ39" i="49"/>
  <c r="CP39" i="49"/>
  <c r="CO39" i="49"/>
  <c r="CN39" i="49"/>
  <c r="CM39" i="49"/>
  <c r="CL39" i="49"/>
  <c r="AB39" i="49"/>
  <c r="CU38" i="49"/>
  <c r="CT38" i="49"/>
  <c r="CS38" i="49"/>
  <c r="CR38" i="49"/>
  <c r="CQ38" i="49"/>
  <c r="CP38" i="49"/>
  <c r="CO38" i="49"/>
  <c r="CN38" i="49"/>
  <c r="CM38" i="49"/>
  <c r="CL38" i="49"/>
  <c r="AB38" i="49"/>
  <c r="CU37" i="49"/>
  <c r="CT37" i="49"/>
  <c r="CS37" i="49"/>
  <c r="CR37" i="49"/>
  <c r="CQ37" i="49"/>
  <c r="CP37" i="49"/>
  <c r="CO37" i="49"/>
  <c r="CN37" i="49"/>
  <c r="CM37" i="49"/>
  <c r="CL37" i="49"/>
  <c r="AB37" i="49"/>
  <c r="CU36" i="49"/>
  <c r="CT36" i="49"/>
  <c r="CS36" i="49"/>
  <c r="CR36" i="49"/>
  <c r="CQ36" i="49"/>
  <c r="CP36" i="49"/>
  <c r="CO36" i="49"/>
  <c r="CN36" i="49"/>
  <c r="CM36" i="49"/>
  <c r="CL36" i="49"/>
  <c r="AB36" i="49"/>
  <c r="CU35" i="49"/>
  <c r="CT35" i="49"/>
  <c r="CS35" i="49"/>
  <c r="CR35" i="49"/>
  <c r="CQ35" i="49"/>
  <c r="CP35" i="49"/>
  <c r="CO35" i="49"/>
  <c r="CN35" i="49"/>
  <c r="CM35" i="49"/>
  <c r="CL35" i="49"/>
  <c r="AB35" i="49"/>
  <c r="CU34" i="49"/>
  <c r="CT34" i="49"/>
  <c r="CS34" i="49"/>
  <c r="CR34" i="49"/>
  <c r="CQ34" i="49"/>
  <c r="CP34" i="49"/>
  <c r="CO34" i="49"/>
  <c r="CN34" i="49"/>
  <c r="CM34" i="49"/>
  <c r="CL34" i="49"/>
  <c r="AB34" i="49"/>
  <c r="CU33" i="49"/>
  <c r="CT33" i="49"/>
  <c r="CS33" i="49"/>
  <c r="CR33" i="49"/>
  <c r="CQ33" i="49"/>
  <c r="CP33" i="49"/>
  <c r="CO33" i="49"/>
  <c r="CN33" i="49"/>
  <c r="CM33" i="49"/>
  <c r="CL33" i="49"/>
  <c r="AB33" i="49"/>
  <c r="CU31" i="49"/>
  <c r="CT31" i="49"/>
  <c r="CS31" i="49"/>
  <c r="CR31" i="49"/>
  <c r="CQ31" i="49"/>
  <c r="CP31" i="49"/>
  <c r="CO31" i="49"/>
  <c r="CN31" i="49"/>
  <c r="CM31" i="49"/>
  <c r="CL31" i="49"/>
  <c r="AB31" i="49"/>
  <c r="CU30" i="49"/>
  <c r="CT30" i="49"/>
  <c r="CS30" i="49"/>
  <c r="CR30" i="49"/>
  <c r="CQ30" i="49"/>
  <c r="CP30" i="49"/>
  <c r="CO30" i="49"/>
  <c r="CN30" i="49"/>
  <c r="CM30" i="49"/>
  <c r="CL30" i="49"/>
  <c r="AB30" i="49"/>
  <c r="CU29" i="49"/>
  <c r="CT29" i="49"/>
  <c r="CS29" i="49"/>
  <c r="CR29" i="49"/>
  <c r="CQ29" i="49"/>
  <c r="CP29" i="49"/>
  <c r="CO29" i="49"/>
  <c r="CN29" i="49"/>
  <c r="CM29" i="49"/>
  <c r="CL29" i="49"/>
  <c r="AB29" i="49"/>
  <c r="CU28" i="49"/>
  <c r="CT28" i="49"/>
  <c r="CS28" i="49"/>
  <c r="CR28" i="49"/>
  <c r="CQ28" i="49"/>
  <c r="CP28" i="49"/>
  <c r="CO28" i="49"/>
  <c r="CN28" i="49"/>
  <c r="CM28" i="49"/>
  <c r="CL28" i="49"/>
  <c r="AB28" i="49"/>
  <c r="CU27" i="49"/>
  <c r="CT27" i="49"/>
  <c r="CS27" i="49"/>
  <c r="CR27" i="49"/>
  <c r="CQ27" i="49"/>
  <c r="CP27" i="49"/>
  <c r="CO27" i="49"/>
  <c r="CN27" i="49"/>
  <c r="CM27" i="49"/>
  <c r="CL27" i="49"/>
  <c r="AB27" i="49"/>
  <c r="CU26" i="49"/>
  <c r="CT26" i="49"/>
  <c r="CS26" i="49"/>
  <c r="CR26" i="49"/>
  <c r="CQ26" i="49"/>
  <c r="CP26" i="49"/>
  <c r="CO26" i="49"/>
  <c r="CN26" i="49"/>
  <c r="CM26" i="49"/>
  <c r="CL26" i="49"/>
  <c r="AB26" i="49"/>
  <c r="CU25" i="49"/>
  <c r="CT25" i="49"/>
  <c r="CS25" i="49"/>
  <c r="CR25" i="49"/>
  <c r="CQ25" i="49"/>
  <c r="CP25" i="49"/>
  <c r="CO25" i="49"/>
  <c r="CN25" i="49"/>
  <c r="CM25" i="49"/>
  <c r="CL25" i="49"/>
  <c r="AB25" i="49"/>
  <c r="CU24" i="49"/>
  <c r="CT24" i="49"/>
  <c r="CS24" i="49"/>
  <c r="CR24" i="49"/>
  <c r="CQ24" i="49"/>
  <c r="CP24" i="49"/>
  <c r="CO24" i="49"/>
  <c r="CN24" i="49"/>
  <c r="CM24" i="49"/>
  <c r="CL24" i="49"/>
  <c r="AB24" i="49"/>
  <c r="CU23" i="49"/>
  <c r="CT23" i="49"/>
  <c r="CS23" i="49"/>
  <c r="CR23" i="49"/>
  <c r="CQ23" i="49"/>
  <c r="CP23" i="49"/>
  <c r="CO23" i="49"/>
  <c r="CN23" i="49"/>
  <c r="CM23" i="49"/>
  <c r="CL23" i="49"/>
  <c r="AB23" i="49"/>
  <c r="CU22" i="49"/>
  <c r="CT22" i="49"/>
  <c r="CS22" i="49"/>
  <c r="CR22" i="49"/>
  <c r="CQ22" i="49"/>
  <c r="CP22" i="49"/>
  <c r="CO22" i="49"/>
  <c r="CN22" i="49"/>
  <c r="CM22" i="49"/>
  <c r="CL22" i="49"/>
  <c r="AB22" i="49"/>
  <c r="CU21" i="49"/>
  <c r="CT21" i="49"/>
  <c r="CS21" i="49"/>
  <c r="CR21" i="49"/>
  <c r="CQ21" i="49"/>
  <c r="CP21" i="49"/>
  <c r="CO21" i="49"/>
  <c r="CN21" i="49"/>
  <c r="CM21" i="49"/>
  <c r="CL21" i="49"/>
  <c r="AB21" i="49"/>
  <c r="CU18" i="49"/>
  <c r="CT18" i="49"/>
  <c r="CS18" i="49"/>
  <c r="CR18" i="49"/>
  <c r="CQ18" i="49"/>
  <c r="CP18" i="49"/>
  <c r="CO18" i="49"/>
  <c r="CN18" i="49"/>
  <c r="CM18" i="49"/>
  <c r="CL18" i="49"/>
  <c r="AB18" i="49"/>
  <c r="CU17" i="49"/>
  <c r="CT17" i="49"/>
  <c r="CS17" i="49"/>
  <c r="CR17" i="49"/>
  <c r="CQ17" i="49"/>
  <c r="CP17" i="49"/>
  <c r="CO17" i="49"/>
  <c r="CN17" i="49"/>
  <c r="CM17" i="49"/>
  <c r="CL17" i="49"/>
  <c r="AB17" i="49"/>
  <c r="CU16" i="49"/>
  <c r="CT16" i="49"/>
  <c r="CS16" i="49"/>
  <c r="CR16" i="49"/>
  <c r="CQ16" i="49"/>
  <c r="CP16" i="49"/>
  <c r="CO16" i="49"/>
  <c r="CN16" i="49"/>
  <c r="CM16" i="49"/>
  <c r="CL16" i="49"/>
  <c r="AB16" i="49"/>
  <c r="CU15" i="49"/>
  <c r="CT15" i="49"/>
  <c r="CS15" i="49"/>
  <c r="CR15" i="49"/>
  <c r="CQ15" i="49"/>
  <c r="CP15" i="49"/>
  <c r="CO15" i="49"/>
  <c r="CN15" i="49"/>
  <c r="CM15" i="49"/>
  <c r="CL15" i="49"/>
  <c r="AB15" i="49"/>
  <c r="CU14" i="49"/>
  <c r="CT14" i="49"/>
  <c r="CS14" i="49"/>
  <c r="CR14" i="49"/>
  <c r="CQ14" i="49"/>
  <c r="CP14" i="49"/>
  <c r="CO14" i="49"/>
  <c r="CN14" i="49"/>
  <c r="CM14" i="49"/>
  <c r="CL14" i="49"/>
  <c r="AB14" i="49"/>
  <c r="CU13" i="49"/>
  <c r="CT13" i="49"/>
  <c r="CS13" i="49"/>
  <c r="CR13" i="49"/>
  <c r="CQ13" i="49"/>
  <c r="CP13" i="49"/>
  <c r="CO13" i="49"/>
  <c r="CN13" i="49"/>
  <c r="CM13" i="49"/>
  <c r="CL13" i="49"/>
  <c r="AB13" i="49"/>
  <c r="CU12" i="49"/>
  <c r="CT12" i="49"/>
  <c r="CS12" i="49"/>
  <c r="CR12" i="49"/>
  <c r="CQ12" i="49"/>
  <c r="CP12" i="49"/>
  <c r="CO12" i="49"/>
  <c r="CN12" i="49"/>
  <c r="CM12" i="49"/>
  <c r="CL12" i="49"/>
  <c r="AB12" i="49"/>
  <c r="CU11" i="49"/>
  <c r="CT11" i="49"/>
  <c r="CS11" i="49"/>
  <c r="CR11" i="49"/>
  <c r="CQ11" i="49"/>
  <c r="CP11" i="49"/>
  <c r="CO11" i="49"/>
  <c r="CN11" i="49"/>
  <c r="CM11" i="49"/>
  <c r="CL11" i="49"/>
  <c r="AB11" i="49"/>
  <c r="CU10" i="49"/>
  <c r="CT10" i="49"/>
  <c r="CS10" i="49"/>
  <c r="CR10" i="49"/>
  <c r="CQ10" i="49"/>
  <c r="CP10" i="49"/>
  <c r="CO10" i="49"/>
  <c r="CN10" i="49"/>
  <c r="CM10" i="49"/>
  <c r="CL10" i="49"/>
  <c r="AB10" i="49"/>
  <c r="CU9" i="49"/>
  <c r="CT9" i="49"/>
  <c r="CS9" i="49"/>
  <c r="CR9" i="49"/>
  <c r="CQ9" i="49"/>
  <c r="CP9" i="49"/>
  <c r="CO9" i="49"/>
  <c r="CN9" i="49"/>
  <c r="CM9" i="49"/>
  <c r="CL9" i="49"/>
  <c r="AB9" i="49"/>
  <c r="CQ1112" i="46"/>
  <c r="CP1112" i="46"/>
  <c r="CO1112" i="46"/>
  <c r="CN1112" i="46"/>
  <c r="CM1112" i="46"/>
  <c r="CL1112" i="46"/>
  <c r="CK1112" i="46"/>
  <c r="CJ1112" i="46"/>
  <c r="CI1112" i="46"/>
  <c r="CH1112" i="46"/>
  <c r="CG1112" i="46"/>
  <c r="CF1112" i="46"/>
  <c r="CE1112" i="46"/>
  <c r="CD1112" i="46"/>
  <c r="CC1112" i="46"/>
  <c r="CB1112" i="46"/>
  <c r="CA1112" i="46"/>
  <c r="BZ1112" i="46"/>
  <c r="BY1112" i="46"/>
  <c r="BX1112" i="46"/>
  <c r="BW1112" i="46"/>
  <c r="BV1112" i="46"/>
  <c r="BU1112" i="46"/>
  <c r="BT1112" i="46"/>
  <c r="BS1112" i="46"/>
  <c r="BR1112" i="46"/>
  <c r="BQ1112" i="46"/>
  <c r="BP1112" i="46"/>
  <c r="BO1112" i="46"/>
  <c r="BN1112" i="46"/>
  <c r="BM1112" i="46"/>
  <c r="BL1112" i="46"/>
  <c r="BK1112" i="46"/>
  <c r="BJ1112" i="46"/>
  <c r="DA1111" i="46"/>
  <c r="CZ1111" i="46"/>
  <c r="CY1111" i="46"/>
  <c r="CX1111" i="46"/>
  <c r="CW1111" i="46"/>
  <c r="CV1111" i="46"/>
  <c r="CU1111" i="46"/>
  <c r="CT1111" i="46"/>
  <c r="CS1111" i="46"/>
  <c r="CR1111" i="46"/>
  <c r="CQ1111" i="46"/>
  <c r="CP1111" i="46"/>
  <c r="CO1111" i="46"/>
  <c r="CN1111" i="46"/>
  <c r="CM1111" i="46"/>
  <c r="CL1111" i="46"/>
  <c r="CK1111" i="46"/>
  <c r="CJ1111" i="46"/>
  <c r="CI1111" i="46"/>
  <c r="CH1111" i="46"/>
  <c r="CG1111" i="46"/>
  <c r="CF1111" i="46"/>
  <c r="CE1111" i="46"/>
  <c r="CD1111" i="46"/>
  <c r="CC1111" i="46"/>
  <c r="CB1111" i="46"/>
  <c r="CA1111" i="46"/>
  <c r="BZ1111" i="46"/>
  <c r="BY1111" i="46"/>
  <c r="BX1111" i="46"/>
  <c r="BW1111" i="46"/>
  <c r="BV1111" i="46"/>
  <c r="BU1111" i="46"/>
  <c r="BT1111" i="46"/>
  <c r="BS1111" i="46"/>
  <c r="BR1111" i="46"/>
  <c r="BQ1111" i="46"/>
  <c r="BP1111" i="46"/>
  <c r="BO1111" i="46"/>
  <c r="BN1111" i="46"/>
  <c r="BM1111" i="46"/>
  <c r="BL1111" i="46"/>
  <c r="BK1111" i="46"/>
  <c r="BJ1111" i="46"/>
  <c r="CQ1110" i="46"/>
  <c r="CP1110" i="46"/>
  <c r="CO1110" i="46"/>
  <c r="CN1110" i="46"/>
  <c r="CM1110" i="46"/>
  <c r="CL1110" i="46"/>
  <c r="CK1110" i="46"/>
  <c r="CJ1110" i="46"/>
  <c r="CI1110" i="46"/>
  <c r="CH1110" i="46"/>
  <c r="CG1110" i="46"/>
  <c r="CF1110" i="46"/>
  <c r="CE1110" i="46"/>
  <c r="CD1110" i="46"/>
  <c r="CC1110" i="46"/>
  <c r="CB1110" i="46"/>
  <c r="CA1110" i="46"/>
  <c r="BZ1110" i="46"/>
  <c r="BY1110" i="46"/>
  <c r="BX1110" i="46"/>
  <c r="BW1110" i="46"/>
  <c r="BV1110" i="46"/>
  <c r="BU1110" i="46"/>
  <c r="BT1110" i="46"/>
  <c r="BS1110" i="46"/>
  <c r="BR1110" i="46"/>
  <c r="BQ1110" i="46"/>
  <c r="BP1110" i="46"/>
  <c r="BO1110" i="46"/>
  <c r="BN1110" i="46"/>
  <c r="BM1110" i="46"/>
  <c r="BL1110" i="46"/>
  <c r="BK1110" i="46"/>
  <c r="BJ1110" i="46"/>
  <c r="CQ1109" i="46"/>
  <c r="CP1109" i="46"/>
  <c r="CO1109" i="46"/>
  <c r="CN1109" i="46"/>
  <c r="CM1109" i="46"/>
  <c r="CL1109" i="46"/>
  <c r="CK1109" i="46"/>
  <c r="CJ1109" i="46"/>
  <c r="CI1109" i="46"/>
  <c r="CH1109" i="46"/>
  <c r="CG1109" i="46"/>
  <c r="CF1109" i="46"/>
  <c r="CE1109" i="46"/>
  <c r="CD1109" i="46"/>
  <c r="CC1109" i="46"/>
  <c r="CB1109" i="46"/>
  <c r="CA1109" i="46"/>
  <c r="BZ1109" i="46"/>
  <c r="BY1109" i="46"/>
  <c r="BX1109" i="46"/>
  <c r="BW1109" i="46"/>
  <c r="BV1109" i="46"/>
  <c r="BU1109" i="46"/>
  <c r="BT1109" i="46"/>
  <c r="BS1109" i="46"/>
  <c r="BR1109" i="46"/>
  <c r="BQ1109" i="46"/>
  <c r="BP1109" i="46"/>
  <c r="BO1109" i="46"/>
  <c r="BN1109" i="46"/>
  <c r="BM1109" i="46"/>
  <c r="BL1109" i="46"/>
  <c r="BK1109" i="46"/>
  <c r="BJ1109" i="46"/>
  <c r="CQ1108" i="46"/>
  <c r="CP1108" i="46"/>
  <c r="CO1108" i="46"/>
  <c r="CN1108" i="46"/>
  <c r="CM1108" i="46"/>
  <c r="CL1108" i="46"/>
  <c r="CK1108" i="46"/>
  <c r="CJ1108" i="46"/>
  <c r="CI1108" i="46"/>
  <c r="CH1108" i="46"/>
  <c r="CG1108" i="46"/>
  <c r="CF1108" i="46"/>
  <c r="CE1108" i="46"/>
  <c r="CD1108" i="46"/>
  <c r="CC1108" i="46"/>
  <c r="CB1108" i="46"/>
  <c r="CA1108" i="46"/>
  <c r="BZ1108" i="46"/>
  <c r="BY1108" i="46"/>
  <c r="BX1108" i="46"/>
  <c r="BW1108" i="46"/>
  <c r="BV1108" i="46"/>
  <c r="BU1108" i="46"/>
  <c r="BT1108" i="46"/>
  <c r="BS1108" i="46"/>
  <c r="BR1108" i="46"/>
  <c r="BQ1108" i="46"/>
  <c r="BP1108" i="46"/>
  <c r="BO1108" i="46"/>
  <c r="BN1108" i="46"/>
  <c r="BM1108" i="46"/>
  <c r="BL1108" i="46"/>
  <c r="BK1108" i="46"/>
  <c r="BJ1108" i="46"/>
  <c r="CQ1107" i="46"/>
  <c r="CP1107" i="46"/>
  <c r="CO1107" i="46"/>
  <c r="CN1107" i="46"/>
  <c r="CM1107" i="46"/>
  <c r="CL1107" i="46"/>
  <c r="CK1107" i="46"/>
  <c r="CJ1107" i="46"/>
  <c r="CI1107" i="46"/>
  <c r="CH1107" i="46"/>
  <c r="CG1107" i="46"/>
  <c r="CF1107" i="46"/>
  <c r="CE1107" i="46"/>
  <c r="CD1107" i="46"/>
  <c r="CC1107" i="46"/>
  <c r="CB1107" i="46"/>
  <c r="CA1107" i="46"/>
  <c r="BZ1107" i="46"/>
  <c r="BY1107" i="46"/>
  <c r="BX1107" i="46"/>
  <c r="BW1107" i="46"/>
  <c r="BV1107" i="46"/>
  <c r="BU1107" i="46"/>
  <c r="BT1107" i="46"/>
  <c r="BS1107" i="46"/>
  <c r="BR1107" i="46"/>
  <c r="BQ1107" i="46"/>
  <c r="BP1107" i="46"/>
  <c r="BO1107" i="46"/>
  <c r="BN1107" i="46"/>
  <c r="BM1107" i="46"/>
  <c r="BL1107" i="46"/>
  <c r="BK1107" i="46"/>
  <c r="BJ1107" i="46"/>
  <c r="CQ1106" i="46"/>
  <c r="CP1106" i="46"/>
  <c r="CO1106" i="46"/>
  <c r="CN1106" i="46"/>
  <c r="CM1106" i="46"/>
  <c r="CL1106" i="46"/>
  <c r="CK1106" i="46"/>
  <c r="CJ1106" i="46"/>
  <c r="CI1106" i="46"/>
  <c r="CH1106" i="46"/>
  <c r="CG1106" i="46"/>
  <c r="CF1106" i="46"/>
  <c r="CE1106" i="46"/>
  <c r="CD1106" i="46"/>
  <c r="CC1106" i="46"/>
  <c r="CB1106" i="46"/>
  <c r="CA1106" i="46"/>
  <c r="BZ1106" i="46"/>
  <c r="BY1106" i="46"/>
  <c r="BX1106" i="46"/>
  <c r="BW1106" i="46"/>
  <c r="BV1106" i="46"/>
  <c r="BU1106" i="46"/>
  <c r="BT1106" i="46"/>
  <c r="BS1106" i="46"/>
  <c r="BR1106" i="46"/>
  <c r="BQ1106" i="46"/>
  <c r="BP1106" i="46"/>
  <c r="BO1106" i="46"/>
  <c r="BN1106" i="46"/>
  <c r="BM1106" i="46"/>
  <c r="BL1106" i="46"/>
  <c r="BK1106" i="46"/>
  <c r="BJ1106" i="46"/>
  <c r="CQ1105" i="46"/>
  <c r="CP1105" i="46"/>
  <c r="CO1105" i="46"/>
  <c r="CN1105" i="46"/>
  <c r="CM1105" i="46"/>
  <c r="CL1105" i="46"/>
  <c r="CK1105" i="46"/>
  <c r="CJ1105" i="46"/>
  <c r="CI1105" i="46"/>
  <c r="CH1105" i="46"/>
  <c r="CG1105" i="46"/>
  <c r="CF1105" i="46"/>
  <c r="CE1105" i="46"/>
  <c r="CD1105" i="46"/>
  <c r="CC1105" i="46"/>
  <c r="CB1105" i="46"/>
  <c r="CA1105" i="46"/>
  <c r="BZ1105" i="46"/>
  <c r="BY1105" i="46"/>
  <c r="BX1105" i="46"/>
  <c r="BW1105" i="46"/>
  <c r="BV1105" i="46"/>
  <c r="BU1105" i="46"/>
  <c r="BT1105" i="46"/>
  <c r="BS1105" i="46"/>
  <c r="BR1105" i="46"/>
  <c r="BQ1105" i="46"/>
  <c r="BP1105" i="46"/>
  <c r="BO1105" i="46"/>
  <c r="BN1105" i="46"/>
  <c r="BM1105" i="46"/>
  <c r="BL1105" i="46"/>
  <c r="BK1105" i="46"/>
  <c r="BJ1105" i="46"/>
  <c r="DA1104" i="46"/>
  <c r="CZ1104" i="46"/>
  <c r="CY1104" i="46"/>
  <c r="CX1104" i="46"/>
  <c r="CW1104" i="46"/>
  <c r="CV1104" i="46"/>
  <c r="CU1104" i="46"/>
  <c r="CT1104" i="46"/>
  <c r="CS1104" i="46"/>
  <c r="CR1104" i="46"/>
  <c r="CQ1104" i="46"/>
  <c r="CP1104" i="46"/>
  <c r="CO1104" i="46"/>
  <c r="CN1104" i="46"/>
  <c r="CM1104" i="46"/>
  <c r="CL1104" i="46"/>
  <c r="CK1104" i="46"/>
  <c r="CJ1104" i="46"/>
  <c r="CI1104" i="46"/>
  <c r="CH1104" i="46"/>
  <c r="CG1104" i="46"/>
  <c r="CF1104" i="46"/>
  <c r="CE1104" i="46"/>
  <c r="CD1104" i="46"/>
  <c r="CC1104" i="46"/>
  <c r="CB1104" i="46"/>
  <c r="CA1104" i="46"/>
  <c r="BZ1104" i="46"/>
  <c r="BY1104" i="46"/>
  <c r="BX1104" i="46"/>
  <c r="BW1104" i="46"/>
  <c r="BV1104" i="46"/>
  <c r="BU1104" i="46"/>
  <c r="BT1104" i="46"/>
  <c r="BS1104" i="46"/>
  <c r="BR1104" i="46"/>
  <c r="BQ1104" i="46"/>
  <c r="BP1104" i="46"/>
  <c r="BO1104" i="46"/>
  <c r="BN1104" i="46"/>
  <c r="BM1104" i="46"/>
  <c r="BL1104" i="46"/>
  <c r="BK1104" i="46"/>
  <c r="BJ1104" i="46"/>
  <c r="CQ1103" i="46"/>
  <c r="CP1103" i="46"/>
  <c r="CO1103" i="46"/>
  <c r="CN1103" i="46"/>
  <c r="CM1103" i="46"/>
  <c r="CL1103" i="46"/>
  <c r="CK1103" i="46"/>
  <c r="CJ1103" i="46"/>
  <c r="CI1103" i="46"/>
  <c r="CH1103" i="46"/>
  <c r="CG1103" i="46"/>
  <c r="CF1103" i="46"/>
  <c r="CE1103" i="46"/>
  <c r="CD1103" i="46"/>
  <c r="CC1103" i="46"/>
  <c r="CB1103" i="46"/>
  <c r="CA1103" i="46"/>
  <c r="BZ1103" i="46"/>
  <c r="BY1103" i="46"/>
  <c r="BX1103" i="46"/>
  <c r="BW1103" i="46"/>
  <c r="BV1103" i="46"/>
  <c r="BU1103" i="46"/>
  <c r="BT1103" i="46"/>
  <c r="BS1103" i="46"/>
  <c r="BR1103" i="46"/>
  <c r="BQ1103" i="46"/>
  <c r="BP1103" i="46"/>
  <c r="BO1103" i="46"/>
  <c r="BN1103" i="46"/>
  <c r="BM1103" i="46"/>
  <c r="BL1103" i="46"/>
  <c r="BK1103" i="46"/>
  <c r="BJ1103" i="46"/>
  <c r="CQ1102" i="46"/>
  <c r="CP1102" i="46"/>
  <c r="CO1102" i="46"/>
  <c r="CN1102" i="46"/>
  <c r="CM1102" i="46"/>
  <c r="CL1102" i="46"/>
  <c r="CK1102" i="46"/>
  <c r="CJ1102" i="46"/>
  <c r="CI1102" i="46"/>
  <c r="CH1102" i="46"/>
  <c r="CG1102" i="46"/>
  <c r="CF1102" i="46"/>
  <c r="CE1102" i="46"/>
  <c r="CD1102" i="46"/>
  <c r="CC1102" i="46"/>
  <c r="CB1102" i="46"/>
  <c r="CA1102" i="46"/>
  <c r="BZ1102" i="46"/>
  <c r="BY1102" i="46"/>
  <c r="BX1102" i="46"/>
  <c r="BW1102" i="46"/>
  <c r="BV1102" i="46"/>
  <c r="BU1102" i="46"/>
  <c r="BT1102" i="46"/>
  <c r="BS1102" i="46"/>
  <c r="BR1102" i="46"/>
  <c r="BQ1102" i="46"/>
  <c r="BP1102" i="46"/>
  <c r="BO1102" i="46"/>
  <c r="BN1102" i="46"/>
  <c r="BM1102" i="46"/>
  <c r="BL1102" i="46"/>
  <c r="BK1102" i="46"/>
  <c r="BJ1102" i="46"/>
  <c r="CQ1101" i="46"/>
  <c r="CP1101" i="46"/>
  <c r="CO1101" i="46"/>
  <c r="CN1101" i="46"/>
  <c r="CM1101" i="46"/>
  <c r="CL1101" i="46"/>
  <c r="CK1101" i="46"/>
  <c r="CJ1101" i="46"/>
  <c r="CI1101" i="46"/>
  <c r="CH1101" i="46"/>
  <c r="CG1101" i="46"/>
  <c r="CF1101" i="46"/>
  <c r="CE1101" i="46"/>
  <c r="CD1101" i="46"/>
  <c r="CC1101" i="46"/>
  <c r="CB1101" i="46"/>
  <c r="CA1101" i="46"/>
  <c r="BZ1101" i="46"/>
  <c r="BY1101" i="46"/>
  <c r="BX1101" i="46"/>
  <c r="BW1101" i="46"/>
  <c r="BV1101" i="46"/>
  <c r="BU1101" i="46"/>
  <c r="BT1101" i="46"/>
  <c r="BS1101" i="46"/>
  <c r="BR1101" i="46"/>
  <c r="BQ1101" i="46"/>
  <c r="BP1101" i="46"/>
  <c r="BO1101" i="46"/>
  <c r="BN1101" i="46"/>
  <c r="BM1101" i="46"/>
  <c r="BL1101" i="46"/>
  <c r="BK1101" i="46"/>
  <c r="BJ1101" i="46"/>
  <c r="CQ1100" i="46"/>
  <c r="CP1100" i="46"/>
  <c r="CO1100" i="46"/>
  <c r="CN1100" i="46"/>
  <c r="CM1100" i="46"/>
  <c r="CL1100" i="46"/>
  <c r="CK1100" i="46"/>
  <c r="CJ1100" i="46"/>
  <c r="CI1100" i="46"/>
  <c r="CH1100" i="46"/>
  <c r="CG1100" i="46"/>
  <c r="CF1100" i="46"/>
  <c r="CE1100" i="46"/>
  <c r="CD1100" i="46"/>
  <c r="CC1100" i="46"/>
  <c r="CB1100" i="46"/>
  <c r="CA1100" i="46"/>
  <c r="BZ1100" i="46"/>
  <c r="BY1100" i="46"/>
  <c r="BX1100" i="46"/>
  <c r="BW1100" i="46"/>
  <c r="BV1100" i="46"/>
  <c r="BU1100" i="46"/>
  <c r="BT1100" i="46"/>
  <c r="BS1100" i="46"/>
  <c r="BR1100" i="46"/>
  <c r="BQ1100" i="46"/>
  <c r="BP1100" i="46"/>
  <c r="BO1100" i="46"/>
  <c r="BN1100" i="46"/>
  <c r="BM1100" i="46"/>
  <c r="BL1100" i="46"/>
  <c r="BK1100" i="46"/>
  <c r="BJ1100" i="46"/>
  <c r="CQ1099" i="46"/>
  <c r="CP1099" i="46"/>
  <c r="CO1099" i="46"/>
  <c r="CN1099" i="46"/>
  <c r="CM1099" i="46"/>
  <c r="CL1099" i="46"/>
  <c r="CK1099" i="46"/>
  <c r="CJ1099" i="46"/>
  <c r="CI1099" i="46"/>
  <c r="CH1099" i="46"/>
  <c r="CG1099" i="46"/>
  <c r="CF1099" i="46"/>
  <c r="CE1099" i="46"/>
  <c r="CD1099" i="46"/>
  <c r="CC1099" i="46"/>
  <c r="CB1099" i="46"/>
  <c r="CA1099" i="46"/>
  <c r="BZ1099" i="46"/>
  <c r="BY1099" i="46"/>
  <c r="BX1099" i="46"/>
  <c r="BW1099" i="46"/>
  <c r="BV1099" i="46"/>
  <c r="BU1099" i="46"/>
  <c r="BT1099" i="46"/>
  <c r="BS1099" i="46"/>
  <c r="BR1099" i="46"/>
  <c r="BQ1099" i="46"/>
  <c r="BP1099" i="46"/>
  <c r="BO1099" i="46"/>
  <c r="BN1099" i="46"/>
  <c r="BM1099" i="46"/>
  <c r="BL1099" i="46"/>
  <c r="BK1099" i="46"/>
  <c r="BJ1099" i="46"/>
  <c r="CQ1098" i="46"/>
  <c r="CP1098" i="46"/>
  <c r="CO1098" i="46"/>
  <c r="CN1098" i="46"/>
  <c r="CM1098" i="46"/>
  <c r="CL1098" i="46"/>
  <c r="CK1098" i="46"/>
  <c r="CJ1098" i="46"/>
  <c r="CI1098" i="46"/>
  <c r="CH1098" i="46"/>
  <c r="CG1098" i="46"/>
  <c r="CF1098" i="46"/>
  <c r="CE1098" i="46"/>
  <c r="CD1098" i="46"/>
  <c r="CC1098" i="46"/>
  <c r="CB1098" i="46"/>
  <c r="CA1098" i="46"/>
  <c r="BZ1098" i="46"/>
  <c r="BY1098" i="46"/>
  <c r="BX1098" i="46"/>
  <c r="BW1098" i="46"/>
  <c r="BV1098" i="46"/>
  <c r="BU1098" i="46"/>
  <c r="BT1098" i="46"/>
  <c r="BS1098" i="46"/>
  <c r="BR1098" i="46"/>
  <c r="BQ1098" i="46"/>
  <c r="BP1098" i="46"/>
  <c r="BO1098" i="46"/>
  <c r="BN1098" i="46"/>
  <c r="BM1098" i="46"/>
  <c r="BL1098" i="46"/>
  <c r="BK1098" i="46"/>
  <c r="BJ1098" i="46"/>
  <c r="DA1097" i="46"/>
  <c r="CZ1097" i="46"/>
  <c r="CY1097" i="46"/>
  <c r="CX1097" i="46"/>
  <c r="CW1097" i="46"/>
  <c r="CV1097" i="46"/>
  <c r="CU1097" i="46"/>
  <c r="CT1097" i="46"/>
  <c r="CS1097" i="46"/>
  <c r="CR1097" i="46"/>
  <c r="CQ1097" i="46"/>
  <c r="CP1097" i="46"/>
  <c r="CO1097" i="46"/>
  <c r="CN1097" i="46"/>
  <c r="CM1097" i="46"/>
  <c r="CL1097" i="46"/>
  <c r="CK1097" i="46"/>
  <c r="CJ1097" i="46"/>
  <c r="CI1097" i="46"/>
  <c r="CH1097" i="46"/>
  <c r="CG1097" i="46"/>
  <c r="CF1097" i="46"/>
  <c r="CE1097" i="46"/>
  <c r="CD1097" i="46"/>
  <c r="CC1097" i="46"/>
  <c r="CB1097" i="46"/>
  <c r="CA1097" i="46"/>
  <c r="BZ1097" i="46"/>
  <c r="BY1097" i="46"/>
  <c r="BX1097" i="46"/>
  <c r="BW1097" i="46"/>
  <c r="BV1097" i="46"/>
  <c r="BU1097" i="46"/>
  <c r="BT1097" i="46"/>
  <c r="BS1097" i="46"/>
  <c r="BR1097" i="46"/>
  <c r="BQ1097" i="46"/>
  <c r="BP1097" i="46"/>
  <c r="BO1097" i="46"/>
  <c r="BN1097" i="46"/>
  <c r="BM1097" i="46"/>
  <c r="BL1097" i="46"/>
  <c r="BK1097" i="46"/>
  <c r="BJ1097" i="46"/>
  <c r="CQ1096" i="46"/>
  <c r="CP1096" i="46"/>
  <c r="CO1096" i="46"/>
  <c r="CN1096" i="46"/>
  <c r="CM1096" i="46"/>
  <c r="CL1096" i="46"/>
  <c r="CK1096" i="46"/>
  <c r="CJ1096" i="46"/>
  <c r="CI1096" i="46"/>
  <c r="CH1096" i="46"/>
  <c r="CG1096" i="46"/>
  <c r="CF1096" i="46"/>
  <c r="CE1096" i="46"/>
  <c r="CD1096" i="46"/>
  <c r="CC1096" i="46"/>
  <c r="CB1096" i="46"/>
  <c r="CA1096" i="46"/>
  <c r="BZ1096" i="46"/>
  <c r="BY1096" i="46"/>
  <c r="BX1096" i="46"/>
  <c r="BW1096" i="46"/>
  <c r="BV1096" i="46"/>
  <c r="BU1096" i="46"/>
  <c r="BT1096" i="46"/>
  <c r="BS1096" i="46"/>
  <c r="BR1096" i="46"/>
  <c r="BQ1096" i="46"/>
  <c r="BP1096" i="46"/>
  <c r="BO1096" i="46"/>
  <c r="BN1096" i="46"/>
  <c r="BM1096" i="46"/>
  <c r="BL1096" i="46"/>
  <c r="BK1096" i="46"/>
  <c r="BJ1096" i="46"/>
  <c r="CQ1095" i="46"/>
  <c r="CP1095" i="46"/>
  <c r="CO1095" i="46"/>
  <c r="CN1095" i="46"/>
  <c r="CM1095" i="46"/>
  <c r="CL1095" i="46"/>
  <c r="CK1095" i="46"/>
  <c r="CJ1095" i="46"/>
  <c r="CI1095" i="46"/>
  <c r="CH1095" i="46"/>
  <c r="CG1095" i="46"/>
  <c r="CF1095" i="46"/>
  <c r="CE1095" i="46"/>
  <c r="CD1095" i="46"/>
  <c r="CC1095" i="46"/>
  <c r="CB1095" i="46"/>
  <c r="CA1095" i="46"/>
  <c r="BZ1095" i="46"/>
  <c r="BY1095" i="46"/>
  <c r="BX1095" i="46"/>
  <c r="BW1095" i="46"/>
  <c r="BV1095" i="46"/>
  <c r="BU1095" i="46"/>
  <c r="BT1095" i="46"/>
  <c r="BS1095" i="46"/>
  <c r="BR1095" i="46"/>
  <c r="BQ1095" i="46"/>
  <c r="BP1095" i="46"/>
  <c r="BO1095" i="46"/>
  <c r="BN1095" i="46"/>
  <c r="BM1095" i="46"/>
  <c r="BL1095" i="46"/>
  <c r="BK1095" i="46"/>
  <c r="BJ1095" i="46"/>
  <c r="CQ1094" i="46"/>
  <c r="CP1094" i="46"/>
  <c r="CO1094" i="46"/>
  <c r="CN1094" i="46"/>
  <c r="CM1094" i="46"/>
  <c r="CL1094" i="46"/>
  <c r="CK1094" i="46"/>
  <c r="CJ1094" i="46"/>
  <c r="CI1094" i="46"/>
  <c r="CH1094" i="46"/>
  <c r="CG1094" i="46"/>
  <c r="CF1094" i="46"/>
  <c r="CE1094" i="46"/>
  <c r="CD1094" i="46"/>
  <c r="CC1094" i="46"/>
  <c r="CB1094" i="46"/>
  <c r="CA1094" i="46"/>
  <c r="BZ1094" i="46"/>
  <c r="BY1094" i="46"/>
  <c r="BX1094" i="46"/>
  <c r="BW1094" i="46"/>
  <c r="BV1094" i="46"/>
  <c r="BU1094" i="46"/>
  <c r="BT1094" i="46"/>
  <c r="BS1094" i="46"/>
  <c r="BR1094" i="46"/>
  <c r="BQ1094" i="46"/>
  <c r="BP1094" i="46"/>
  <c r="BO1094" i="46"/>
  <c r="BN1094" i="46"/>
  <c r="BM1094" i="46"/>
  <c r="BL1094" i="46"/>
  <c r="BK1094" i="46"/>
  <c r="BJ1094" i="46"/>
  <c r="CQ1093" i="46"/>
  <c r="CP1093" i="46"/>
  <c r="CO1093" i="46"/>
  <c r="CN1093" i="46"/>
  <c r="CM1093" i="46"/>
  <c r="CL1093" i="46"/>
  <c r="CK1093" i="46"/>
  <c r="CJ1093" i="46"/>
  <c r="CI1093" i="46"/>
  <c r="CH1093" i="46"/>
  <c r="CG1093" i="46"/>
  <c r="CF1093" i="46"/>
  <c r="CE1093" i="46"/>
  <c r="CD1093" i="46"/>
  <c r="CC1093" i="46"/>
  <c r="CB1093" i="46"/>
  <c r="CA1093" i="46"/>
  <c r="BZ1093" i="46"/>
  <c r="BY1093" i="46"/>
  <c r="BX1093" i="46"/>
  <c r="BW1093" i="46"/>
  <c r="BV1093" i="46"/>
  <c r="BU1093" i="46"/>
  <c r="BT1093" i="46"/>
  <c r="BS1093" i="46"/>
  <c r="BR1093" i="46"/>
  <c r="BQ1093" i="46"/>
  <c r="BP1093" i="46"/>
  <c r="BO1093" i="46"/>
  <c r="BN1093" i="46"/>
  <c r="BM1093" i="46"/>
  <c r="BL1093" i="46"/>
  <c r="BK1093" i="46"/>
  <c r="BJ1093" i="46"/>
  <c r="CQ1092" i="46"/>
  <c r="CP1092" i="46"/>
  <c r="CO1092" i="46"/>
  <c r="CN1092" i="46"/>
  <c r="CM1092" i="46"/>
  <c r="CL1092" i="46"/>
  <c r="CK1092" i="46"/>
  <c r="CJ1092" i="46"/>
  <c r="CI1092" i="46"/>
  <c r="CH1092" i="46"/>
  <c r="CG1092" i="46"/>
  <c r="CF1092" i="46"/>
  <c r="CE1092" i="46"/>
  <c r="CD1092" i="46"/>
  <c r="CC1092" i="46"/>
  <c r="CB1092" i="46"/>
  <c r="CA1092" i="46"/>
  <c r="BZ1092" i="46"/>
  <c r="BY1092" i="46"/>
  <c r="BX1092" i="46"/>
  <c r="BW1092" i="46"/>
  <c r="BV1092" i="46"/>
  <c r="BU1092" i="46"/>
  <c r="BT1092" i="46"/>
  <c r="BS1092" i="46"/>
  <c r="BR1092" i="46"/>
  <c r="BQ1092" i="46"/>
  <c r="BP1092" i="46"/>
  <c r="BO1092" i="46"/>
  <c r="BN1092" i="46"/>
  <c r="BM1092" i="46"/>
  <c r="BL1092" i="46"/>
  <c r="BK1092" i="46"/>
  <c r="BJ1092" i="46"/>
  <c r="CQ1091" i="46"/>
  <c r="CP1091" i="46"/>
  <c r="CO1091" i="46"/>
  <c r="CN1091" i="46"/>
  <c r="CM1091" i="46"/>
  <c r="CL1091" i="46"/>
  <c r="CK1091" i="46"/>
  <c r="CJ1091" i="46"/>
  <c r="CI1091" i="46"/>
  <c r="CH1091" i="46"/>
  <c r="CG1091" i="46"/>
  <c r="CF1091" i="46"/>
  <c r="CE1091" i="46"/>
  <c r="CD1091" i="46"/>
  <c r="CC1091" i="46"/>
  <c r="CB1091" i="46"/>
  <c r="CA1091" i="46"/>
  <c r="BZ1091" i="46"/>
  <c r="BY1091" i="46"/>
  <c r="BX1091" i="46"/>
  <c r="BW1091" i="46"/>
  <c r="BV1091" i="46"/>
  <c r="BU1091" i="46"/>
  <c r="BT1091" i="46"/>
  <c r="BS1091" i="46"/>
  <c r="BR1091" i="46"/>
  <c r="BQ1091" i="46"/>
  <c r="BP1091" i="46"/>
  <c r="BO1091" i="46"/>
  <c r="BN1091" i="46"/>
  <c r="BM1091" i="46"/>
  <c r="BL1091" i="46"/>
  <c r="BK1091" i="46"/>
  <c r="BJ1091" i="46"/>
  <c r="DA1090" i="46"/>
  <c r="CZ1090" i="46"/>
  <c r="CY1090" i="46"/>
  <c r="CX1090" i="46"/>
  <c r="CW1090" i="46"/>
  <c r="CV1090" i="46"/>
  <c r="CU1090" i="46"/>
  <c r="CT1090" i="46"/>
  <c r="CS1090" i="46"/>
  <c r="CR1090" i="46"/>
  <c r="CQ1090" i="46"/>
  <c r="CP1090" i="46"/>
  <c r="CO1090" i="46"/>
  <c r="CN1090" i="46"/>
  <c r="CM1090" i="46"/>
  <c r="CL1090" i="46"/>
  <c r="CK1090" i="46"/>
  <c r="CJ1090" i="46"/>
  <c r="CI1090" i="46"/>
  <c r="CH1090" i="46"/>
  <c r="CG1090" i="46"/>
  <c r="CF1090" i="46"/>
  <c r="CE1090" i="46"/>
  <c r="CD1090" i="46"/>
  <c r="CC1090" i="46"/>
  <c r="CB1090" i="46"/>
  <c r="CA1090" i="46"/>
  <c r="BZ1090" i="46"/>
  <c r="BY1090" i="46"/>
  <c r="BX1090" i="46"/>
  <c r="BW1090" i="46"/>
  <c r="BV1090" i="46"/>
  <c r="BU1090" i="46"/>
  <c r="BT1090" i="46"/>
  <c r="BS1090" i="46"/>
  <c r="BR1090" i="46"/>
  <c r="BQ1090" i="46"/>
  <c r="BP1090" i="46"/>
  <c r="BO1090" i="46"/>
  <c r="BN1090" i="46"/>
  <c r="BM1090" i="46"/>
  <c r="BL1090" i="46"/>
  <c r="BK1090" i="46"/>
  <c r="BJ1090" i="46"/>
  <c r="CQ1089" i="46"/>
  <c r="CP1089" i="46"/>
  <c r="CO1089" i="46"/>
  <c r="CN1089" i="46"/>
  <c r="CM1089" i="46"/>
  <c r="CL1089" i="46"/>
  <c r="CK1089" i="46"/>
  <c r="CJ1089" i="46"/>
  <c r="CI1089" i="46"/>
  <c r="CH1089" i="46"/>
  <c r="CG1089" i="46"/>
  <c r="CF1089" i="46"/>
  <c r="CE1089" i="46"/>
  <c r="CD1089" i="46"/>
  <c r="CC1089" i="46"/>
  <c r="CB1089" i="46"/>
  <c r="CA1089" i="46"/>
  <c r="BZ1089" i="46"/>
  <c r="BY1089" i="46"/>
  <c r="BX1089" i="46"/>
  <c r="BW1089" i="46"/>
  <c r="BV1089" i="46"/>
  <c r="BU1089" i="46"/>
  <c r="BT1089" i="46"/>
  <c r="BS1089" i="46"/>
  <c r="BR1089" i="46"/>
  <c r="BQ1089" i="46"/>
  <c r="BP1089" i="46"/>
  <c r="BO1089" i="46"/>
  <c r="BN1089" i="46"/>
  <c r="BM1089" i="46"/>
  <c r="BL1089" i="46"/>
  <c r="BK1089" i="46"/>
  <c r="BJ1089" i="46"/>
  <c r="CQ1088" i="46"/>
  <c r="CP1088" i="46"/>
  <c r="CO1088" i="46"/>
  <c r="CN1088" i="46"/>
  <c r="CM1088" i="46"/>
  <c r="CL1088" i="46"/>
  <c r="CK1088" i="46"/>
  <c r="CJ1088" i="46"/>
  <c r="CI1088" i="46"/>
  <c r="CH1088" i="46"/>
  <c r="CG1088" i="46"/>
  <c r="CF1088" i="46"/>
  <c r="CE1088" i="46"/>
  <c r="CD1088" i="46"/>
  <c r="CC1088" i="46"/>
  <c r="CB1088" i="46"/>
  <c r="CA1088" i="46"/>
  <c r="BZ1088" i="46"/>
  <c r="BY1088" i="46"/>
  <c r="BX1088" i="46"/>
  <c r="BW1088" i="46"/>
  <c r="BV1088" i="46"/>
  <c r="BU1088" i="46"/>
  <c r="BT1088" i="46"/>
  <c r="BS1088" i="46"/>
  <c r="BR1088" i="46"/>
  <c r="BQ1088" i="46"/>
  <c r="BP1088" i="46"/>
  <c r="BO1088" i="46"/>
  <c r="BN1088" i="46"/>
  <c r="BM1088" i="46"/>
  <c r="BL1088" i="46"/>
  <c r="BK1088" i="46"/>
  <c r="BJ1088" i="46"/>
  <c r="CQ1087" i="46"/>
  <c r="CP1087" i="46"/>
  <c r="CO1087" i="46"/>
  <c r="CN1087" i="46"/>
  <c r="CM1087" i="46"/>
  <c r="CL1087" i="46"/>
  <c r="CK1087" i="46"/>
  <c r="CJ1087" i="46"/>
  <c r="CI1087" i="46"/>
  <c r="CH1087" i="46"/>
  <c r="CG1087" i="46"/>
  <c r="CF1087" i="46"/>
  <c r="CE1087" i="46"/>
  <c r="CD1087" i="46"/>
  <c r="CC1087" i="46"/>
  <c r="CB1087" i="46"/>
  <c r="CA1087" i="46"/>
  <c r="BZ1087" i="46"/>
  <c r="BY1087" i="46"/>
  <c r="BX1087" i="46"/>
  <c r="BW1087" i="46"/>
  <c r="BV1087" i="46"/>
  <c r="BU1087" i="46"/>
  <c r="BT1087" i="46"/>
  <c r="BS1087" i="46"/>
  <c r="BR1087" i="46"/>
  <c r="BQ1087" i="46"/>
  <c r="BP1087" i="46"/>
  <c r="BO1087" i="46"/>
  <c r="BN1087" i="46"/>
  <c r="BM1087" i="46"/>
  <c r="BL1087" i="46"/>
  <c r="BK1087" i="46"/>
  <c r="BJ1087" i="46"/>
  <c r="CQ1086" i="46"/>
  <c r="CP1086" i="46"/>
  <c r="CO1086" i="46"/>
  <c r="CN1086" i="46"/>
  <c r="CM1086" i="46"/>
  <c r="CL1086" i="46"/>
  <c r="CK1086" i="46"/>
  <c r="CJ1086" i="46"/>
  <c r="CI1086" i="46"/>
  <c r="CH1086" i="46"/>
  <c r="CG1086" i="46"/>
  <c r="CF1086" i="46"/>
  <c r="CE1086" i="46"/>
  <c r="CD1086" i="46"/>
  <c r="CC1086" i="46"/>
  <c r="CB1086" i="46"/>
  <c r="CA1086" i="46"/>
  <c r="BZ1086" i="46"/>
  <c r="BY1086" i="46"/>
  <c r="BX1086" i="46"/>
  <c r="BW1086" i="46"/>
  <c r="BV1086" i="46"/>
  <c r="BU1086" i="46"/>
  <c r="BT1086" i="46"/>
  <c r="BS1086" i="46"/>
  <c r="BR1086" i="46"/>
  <c r="BQ1086" i="46"/>
  <c r="BP1086" i="46"/>
  <c r="BO1086" i="46"/>
  <c r="BN1086" i="46"/>
  <c r="BM1086" i="46"/>
  <c r="BL1086" i="46"/>
  <c r="BK1086" i="46"/>
  <c r="BJ1086" i="46"/>
  <c r="CQ1085" i="46"/>
  <c r="CP1085" i="46"/>
  <c r="CO1085" i="46"/>
  <c r="CN1085" i="46"/>
  <c r="CM1085" i="46"/>
  <c r="CL1085" i="46"/>
  <c r="CK1085" i="46"/>
  <c r="CJ1085" i="46"/>
  <c r="CI1085" i="46"/>
  <c r="CH1085" i="46"/>
  <c r="CG1085" i="46"/>
  <c r="CF1085" i="46"/>
  <c r="CE1085" i="46"/>
  <c r="CD1085" i="46"/>
  <c r="CC1085" i="46"/>
  <c r="CB1085" i="46"/>
  <c r="CA1085" i="46"/>
  <c r="BZ1085" i="46"/>
  <c r="BY1085" i="46"/>
  <c r="BX1085" i="46"/>
  <c r="BW1085" i="46"/>
  <c r="BV1085" i="46"/>
  <c r="BU1085" i="46"/>
  <c r="BT1085" i="46"/>
  <c r="BS1085" i="46"/>
  <c r="BR1085" i="46"/>
  <c r="BQ1085" i="46"/>
  <c r="BP1085" i="46"/>
  <c r="BO1085" i="46"/>
  <c r="BN1085" i="46"/>
  <c r="BM1085" i="46"/>
  <c r="BL1085" i="46"/>
  <c r="BK1085" i="46"/>
  <c r="BJ1085" i="46"/>
  <c r="CQ1084" i="46"/>
  <c r="CP1084" i="46"/>
  <c r="CO1084" i="46"/>
  <c r="CN1084" i="46"/>
  <c r="CM1084" i="46"/>
  <c r="CL1084" i="46"/>
  <c r="CK1084" i="46"/>
  <c r="CJ1084" i="46"/>
  <c r="CI1084" i="46"/>
  <c r="CH1084" i="46"/>
  <c r="CG1084" i="46"/>
  <c r="CF1084" i="46"/>
  <c r="CE1084" i="46"/>
  <c r="CD1084" i="46"/>
  <c r="CC1084" i="46"/>
  <c r="CB1084" i="46"/>
  <c r="CA1084" i="46"/>
  <c r="BZ1084" i="46"/>
  <c r="BY1084" i="46"/>
  <c r="BX1084" i="46"/>
  <c r="BW1084" i="46"/>
  <c r="BV1084" i="46"/>
  <c r="BU1084" i="46"/>
  <c r="BT1084" i="46"/>
  <c r="BS1084" i="46"/>
  <c r="BR1084" i="46"/>
  <c r="BQ1084" i="46"/>
  <c r="BP1084" i="46"/>
  <c r="BO1084" i="46"/>
  <c r="BN1084" i="46"/>
  <c r="BM1084" i="46"/>
  <c r="BL1084" i="46"/>
  <c r="BK1084" i="46"/>
  <c r="BJ1084" i="46"/>
  <c r="DA1083" i="46"/>
  <c r="CZ1083" i="46"/>
  <c r="CY1083" i="46"/>
  <c r="CX1083" i="46"/>
  <c r="CW1083" i="46"/>
  <c r="CV1083" i="46"/>
  <c r="CU1083" i="46"/>
  <c r="CT1083" i="46"/>
  <c r="CS1083" i="46"/>
  <c r="CR1083" i="46"/>
  <c r="CQ1083" i="46"/>
  <c r="CP1083" i="46"/>
  <c r="CO1083" i="46"/>
  <c r="CN1083" i="46"/>
  <c r="CM1083" i="46"/>
  <c r="CL1083" i="46"/>
  <c r="CK1083" i="46"/>
  <c r="CJ1083" i="46"/>
  <c r="CI1083" i="46"/>
  <c r="CH1083" i="46"/>
  <c r="CG1083" i="46"/>
  <c r="CF1083" i="46"/>
  <c r="CE1083" i="46"/>
  <c r="CD1083" i="46"/>
  <c r="CC1083" i="46"/>
  <c r="CB1083" i="46"/>
  <c r="CA1083" i="46"/>
  <c r="BZ1083" i="46"/>
  <c r="BY1083" i="46"/>
  <c r="BX1083" i="46"/>
  <c r="BW1083" i="46"/>
  <c r="BV1083" i="46"/>
  <c r="BU1083" i="46"/>
  <c r="BT1083" i="46"/>
  <c r="BS1083" i="46"/>
  <c r="BR1083" i="46"/>
  <c r="BQ1083" i="46"/>
  <c r="BP1083" i="46"/>
  <c r="BO1083" i="46"/>
  <c r="BN1083" i="46"/>
  <c r="BM1083" i="46"/>
  <c r="BL1083" i="46"/>
  <c r="BK1083" i="46"/>
  <c r="BJ1083" i="46"/>
  <c r="CQ1082" i="46"/>
  <c r="CP1082" i="46"/>
  <c r="CO1082" i="46"/>
  <c r="CN1082" i="46"/>
  <c r="CM1082" i="46"/>
  <c r="CL1082" i="46"/>
  <c r="CK1082" i="46"/>
  <c r="CJ1082" i="46"/>
  <c r="CI1082" i="46"/>
  <c r="CH1082" i="46"/>
  <c r="CG1082" i="46"/>
  <c r="CF1082" i="46"/>
  <c r="CE1082" i="46"/>
  <c r="CD1082" i="46"/>
  <c r="CC1082" i="46"/>
  <c r="CB1082" i="46"/>
  <c r="CA1082" i="46"/>
  <c r="BZ1082" i="46"/>
  <c r="BY1082" i="46"/>
  <c r="BX1082" i="46"/>
  <c r="BW1082" i="46"/>
  <c r="BV1082" i="46"/>
  <c r="BU1082" i="46"/>
  <c r="BT1082" i="46"/>
  <c r="BS1082" i="46"/>
  <c r="BR1082" i="46"/>
  <c r="BQ1082" i="46"/>
  <c r="BP1082" i="46"/>
  <c r="BO1082" i="46"/>
  <c r="BN1082" i="46"/>
  <c r="BM1082" i="46"/>
  <c r="BL1082" i="46"/>
  <c r="BK1082" i="46"/>
  <c r="BJ1082" i="46"/>
  <c r="CQ1081" i="46"/>
  <c r="CP1081" i="46"/>
  <c r="CO1081" i="46"/>
  <c r="CN1081" i="46"/>
  <c r="CM1081" i="46"/>
  <c r="CL1081" i="46"/>
  <c r="CK1081" i="46"/>
  <c r="CJ1081" i="46"/>
  <c r="CI1081" i="46"/>
  <c r="CH1081" i="46"/>
  <c r="CG1081" i="46"/>
  <c r="CF1081" i="46"/>
  <c r="CE1081" i="46"/>
  <c r="CD1081" i="46"/>
  <c r="CC1081" i="46"/>
  <c r="CB1081" i="46"/>
  <c r="CA1081" i="46"/>
  <c r="BZ1081" i="46"/>
  <c r="BY1081" i="46"/>
  <c r="BX1081" i="46"/>
  <c r="BW1081" i="46"/>
  <c r="BV1081" i="46"/>
  <c r="BU1081" i="46"/>
  <c r="BT1081" i="46"/>
  <c r="BS1081" i="46"/>
  <c r="BR1081" i="46"/>
  <c r="BQ1081" i="46"/>
  <c r="BP1081" i="46"/>
  <c r="BO1081" i="46"/>
  <c r="BN1081" i="46"/>
  <c r="BM1081" i="46"/>
  <c r="BL1081" i="46"/>
  <c r="BK1081" i="46"/>
  <c r="BJ1081" i="46"/>
  <c r="CQ1080" i="46"/>
  <c r="CP1080" i="46"/>
  <c r="CO1080" i="46"/>
  <c r="CN1080" i="46"/>
  <c r="CM1080" i="46"/>
  <c r="CL1080" i="46"/>
  <c r="CK1080" i="46"/>
  <c r="CJ1080" i="46"/>
  <c r="CI1080" i="46"/>
  <c r="CH1080" i="46"/>
  <c r="CG1080" i="46"/>
  <c r="CF1080" i="46"/>
  <c r="CE1080" i="46"/>
  <c r="CD1080" i="46"/>
  <c r="CC1080" i="46"/>
  <c r="CB1080" i="46"/>
  <c r="CA1080" i="46"/>
  <c r="BZ1080" i="46"/>
  <c r="BY1080" i="46"/>
  <c r="BX1080" i="46"/>
  <c r="BW1080" i="46"/>
  <c r="BV1080" i="46"/>
  <c r="BU1080" i="46"/>
  <c r="BT1080" i="46"/>
  <c r="BS1080" i="46"/>
  <c r="BR1080" i="46"/>
  <c r="BQ1080" i="46"/>
  <c r="BP1080" i="46"/>
  <c r="BO1080" i="46"/>
  <c r="BN1080" i="46"/>
  <c r="BM1080" i="46"/>
  <c r="BL1080" i="46"/>
  <c r="BK1080" i="46"/>
  <c r="BJ1080" i="46"/>
  <c r="CQ1079" i="46"/>
  <c r="CP1079" i="46"/>
  <c r="CO1079" i="46"/>
  <c r="CN1079" i="46"/>
  <c r="CM1079" i="46"/>
  <c r="CL1079" i="46"/>
  <c r="CK1079" i="46"/>
  <c r="CJ1079" i="46"/>
  <c r="CI1079" i="46"/>
  <c r="CH1079" i="46"/>
  <c r="CG1079" i="46"/>
  <c r="CF1079" i="46"/>
  <c r="CE1079" i="46"/>
  <c r="CD1079" i="46"/>
  <c r="CC1079" i="46"/>
  <c r="CB1079" i="46"/>
  <c r="CA1079" i="46"/>
  <c r="BZ1079" i="46"/>
  <c r="BY1079" i="46"/>
  <c r="BX1079" i="46"/>
  <c r="BW1079" i="46"/>
  <c r="BV1079" i="46"/>
  <c r="BU1079" i="46"/>
  <c r="BT1079" i="46"/>
  <c r="BS1079" i="46"/>
  <c r="BR1079" i="46"/>
  <c r="BQ1079" i="46"/>
  <c r="BP1079" i="46"/>
  <c r="BO1079" i="46"/>
  <c r="BN1079" i="46"/>
  <c r="BM1079" i="46"/>
  <c r="BL1079" i="46"/>
  <c r="BK1079" i="46"/>
  <c r="BJ1079" i="46"/>
  <c r="CQ1078" i="46"/>
  <c r="CP1078" i="46"/>
  <c r="CO1078" i="46"/>
  <c r="CN1078" i="46"/>
  <c r="CM1078" i="46"/>
  <c r="CL1078" i="46"/>
  <c r="CK1078" i="46"/>
  <c r="CJ1078" i="46"/>
  <c r="CI1078" i="46"/>
  <c r="CH1078" i="46"/>
  <c r="CG1078" i="46"/>
  <c r="CF1078" i="46"/>
  <c r="CE1078" i="46"/>
  <c r="CD1078" i="46"/>
  <c r="CC1078" i="46"/>
  <c r="CB1078" i="46"/>
  <c r="CA1078" i="46"/>
  <c r="BZ1078" i="46"/>
  <c r="BY1078" i="46"/>
  <c r="BX1078" i="46"/>
  <c r="BW1078" i="46"/>
  <c r="BV1078" i="46"/>
  <c r="BU1078" i="46"/>
  <c r="BT1078" i="46"/>
  <c r="BS1078" i="46"/>
  <c r="BR1078" i="46"/>
  <c r="BQ1078" i="46"/>
  <c r="BP1078" i="46"/>
  <c r="BO1078" i="46"/>
  <c r="BN1078" i="46"/>
  <c r="BM1078" i="46"/>
  <c r="BL1078" i="46"/>
  <c r="BK1078" i="46"/>
  <c r="BJ1078" i="46"/>
  <c r="CQ1077" i="46"/>
  <c r="CP1077" i="46"/>
  <c r="CO1077" i="46"/>
  <c r="CN1077" i="46"/>
  <c r="CM1077" i="46"/>
  <c r="CL1077" i="46"/>
  <c r="CK1077" i="46"/>
  <c r="CJ1077" i="46"/>
  <c r="CI1077" i="46"/>
  <c r="CH1077" i="46"/>
  <c r="CG1077" i="46"/>
  <c r="CF1077" i="46"/>
  <c r="CE1077" i="46"/>
  <c r="CD1077" i="46"/>
  <c r="CC1077" i="46"/>
  <c r="CB1077" i="46"/>
  <c r="CA1077" i="46"/>
  <c r="BZ1077" i="46"/>
  <c r="BY1077" i="46"/>
  <c r="BX1077" i="46"/>
  <c r="BW1077" i="46"/>
  <c r="BV1077" i="46"/>
  <c r="BU1077" i="46"/>
  <c r="BT1077" i="46"/>
  <c r="BS1077" i="46"/>
  <c r="BR1077" i="46"/>
  <c r="BQ1077" i="46"/>
  <c r="BP1077" i="46"/>
  <c r="BO1077" i="46"/>
  <c r="BN1077" i="46"/>
  <c r="BM1077" i="46"/>
  <c r="BL1077" i="46"/>
  <c r="BK1077" i="46"/>
  <c r="BJ1077" i="46"/>
  <c r="DA1076" i="46"/>
  <c r="CZ1076" i="46"/>
  <c r="CY1076" i="46"/>
  <c r="CX1076" i="46"/>
  <c r="CW1076" i="46"/>
  <c r="CV1076" i="46"/>
  <c r="CU1076" i="46"/>
  <c r="CT1076" i="46"/>
  <c r="CS1076" i="46"/>
  <c r="CR1076" i="46"/>
  <c r="CQ1076" i="46"/>
  <c r="CP1076" i="46"/>
  <c r="CO1076" i="46"/>
  <c r="CN1076" i="46"/>
  <c r="CM1076" i="46"/>
  <c r="CL1076" i="46"/>
  <c r="CK1076" i="46"/>
  <c r="CJ1076" i="46"/>
  <c r="CI1076" i="46"/>
  <c r="CH1076" i="46"/>
  <c r="CG1076" i="46"/>
  <c r="CF1076" i="46"/>
  <c r="CE1076" i="46"/>
  <c r="CD1076" i="46"/>
  <c r="CC1076" i="46"/>
  <c r="CB1076" i="46"/>
  <c r="CA1076" i="46"/>
  <c r="BZ1076" i="46"/>
  <c r="BY1076" i="46"/>
  <c r="BX1076" i="46"/>
  <c r="BW1076" i="46"/>
  <c r="BV1076" i="46"/>
  <c r="BU1076" i="46"/>
  <c r="BT1076" i="46"/>
  <c r="BS1076" i="46"/>
  <c r="BR1076" i="46"/>
  <c r="BQ1076" i="46"/>
  <c r="BP1076" i="46"/>
  <c r="BO1076" i="46"/>
  <c r="BN1076" i="46"/>
  <c r="BM1076" i="46"/>
  <c r="BL1076" i="46"/>
  <c r="BK1076" i="46"/>
  <c r="BJ1076" i="46"/>
  <c r="CQ1075" i="46"/>
  <c r="CP1075" i="46"/>
  <c r="CO1075" i="46"/>
  <c r="CN1075" i="46"/>
  <c r="CM1075" i="46"/>
  <c r="CL1075" i="46"/>
  <c r="CK1075" i="46"/>
  <c r="CJ1075" i="46"/>
  <c r="CI1075" i="46"/>
  <c r="CH1075" i="46"/>
  <c r="CG1075" i="46"/>
  <c r="CF1075" i="46"/>
  <c r="CE1075" i="46"/>
  <c r="CD1075" i="46"/>
  <c r="CC1075" i="46"/>
  <c r="CB1075" i="46"/>
  <c r="CA1075" i="46"/>
  <c r="BZ1075" i="46"/>
  <c r="BY1075" i="46"/>
  <c r="BX1075" i="46"/>
  <c r="BW1075" i="46"/>
  <c r="BV1075" i="46"/>
  <c r="BU1075" i="46"/>
  <c r="BT1075" i="46"/>
  <c r="BS1075" i="46"/>
  <c r="BR1075" i="46"/>
  <c r="BQ1075" i="46"/>
  <c r="BP1075" i="46"/>
  <c r="BO1075" i="46"/>
  <c r="BN1075" i="46"/>
  <c r="BM1075" i="46"/>
  <c r="BL1075" i="46"/>
  <c r="BK1075" i="46"/>
  <c r="BJ1075" i="46"/>
  <c r="CQ1074" i="46"/>
  <c r="CP1074" i="46"/>
  <c r="CO1074" i="46"/>
  <c r="CN1074" i="46"/>
  <c r="CM1074" i="46"/>
  <c r="CL1074" i="46"/>
  <c r="CK1074" i="46"/>
  <c r="CJ1074" i="46"/>
  <c r="CI1074" i="46"/>
  <c r="CH1074" i="46"/>
  <c r="CG1074" i="46"/>
  <c r="CF1074" i="46"/>
  <c r="CE1074" i="46"/>
  <c r="CD1074" i="46"/>
  <c r="CC1074" i="46"/>
  <c r="CB1074" i="46"/>
  <c r="CA1074" i="46"/>
  <c r="BZ1074" i="46"/>
  <c r="BY1074" i="46"/>
  <c r="BX1074" i="46"/>
  <c r="BW1074" i="46"/>
  <c r="BV1074" i="46"/>
  <c r="BU1074" i="46"/>
  <c r="BT1074" i="46"/>
  <c r="BS1074" i="46"/>
  <c r="BR1074" i="46"/>
  <c r="BQ1074" i="46"/>
  <c r="BP1074" i="46"/>
  <c r="BO1074" i="46"/>
  <c r="BN1074" i="46"/>
  <c r="BM1074" i="46"/>
  <c r="BL1074" i="46"/>
  <c r="BK1074" i="46"/>
  <c r="BJ1074" i="46"/>
  <c r="CQ1073" i="46"/>
  <c r="CP1073" i="46"/>
  <c r="CO1073" i="46"/>
  <c r="CN1073" i="46"/>
  <c r="CM1073" i="46"/>
  <c r="CL1073" i="46"/>
  <c r="CK1073" i="46"/>
  <c r="CJ1073" i="46"/>
  <c r="CI1073" i="46"/>
  <c r="CH1073" i="46"/>
  <c r="CG1073" i="46"/>
  <c r="CF1073" i="46"/>
  <c r="CE1073" i="46"/>
  <c r="CD1073" i="46"/>
  <c r="CC1073" i="46"/>
  <c r="CB1073" i="46"/>
  <c r="CA1073" i="46"/>
  <c r="BZ1073" i="46"/>
  <c r="BY1073" i="46"/>
  <c r="BX1073" i="46"/>
  <c r="BW1073" i="46"/>
  <c r="BV1073" i="46"/>
  <c r="BU1073" i="46"/>
  <c r="BT1073" i="46"/>
  <c r="BS1073" i="46"/>
  <c r="BR1073" i="46"/>
  <c r="BQ1073" i="46"/>
  <c r="BP1073" i="46"/>
  <c r="BO1073" i="46"/>
  <c r="BN1073" i="46"/>
  <c r="BM1073" i="46"/>
  <c r="BL1073" i="46"/>
  <c r="BK1073" i="46"/>
  <c r="BJ1073" i="46"/>
  <c r="CQ1072" i="46"/>
  <c r="CP1072" i="46"/>
  <c r="CO1072" i="46"/>
  <c r="CN1072" i="46"/>
  <c r="CM1072" i="46"/>
  <c r="CL1072" i="46"/>
  <c r="CK1072" i="46"/>
  <c r="CJ1072" i="46"/>
  <c r="CI1072" i="46"/>
  <c r="CH1072" i="46"/>
  <c r="CG1072" i="46"/>
  <c r="CF1072" i="46"/>
  <c r="CE1072" i="46"/>
  <c r="CD1072" i="46"/>
  <c r="CC1072" i="46"/>
  <c r="CB1072" i="46"/>
  <c r="CA1072" i="46"/>
  <c r="BZ1072" i="46"/>
  <c r="BY1072" i="46"/>
  <c r="BX1072" i="46"/>
  <c r="BW1072" i="46"/>
  <c r="BV1072" i="46"/>
  <c r="BU1072" i="46"/>
  <c r="BT1072" i="46"/>
  <c r="BS1072" i="46"/>
  <c r="BR1072" i="46"/>
  <c r="BQ1072" i="46"/>
  <c r="BP1072" i="46"/>
  <c r="BO1072" i="46"/>
  <c r="BN1072" i="46"/>
  <c r="BM1072" i="46"/>
  <c r="BL1072" i="46"/>
  <c r="BK1072" i="46"/>
  <c r="BJ1072" i="46"/>
  <c r="CQ1071" i="46"/>
  <c r="CP1071" i="46"/>
  <c r="CO1071" i="46"/>
  <c r="CN1071" i="46"/>
  <c r="CM1071" i="46"/>
  <c r="CL1071" i="46"/>
  <c r="CK1071" i="46"/>
  <c r="CJ1071" i="46"/>
  <c r="CI1071" i="46"/>
  <c r="CH1071" i="46"/>
  <c r="CG1071" i="46"/>
  <c r="CF1071" i="46"/>
  <c r="CE1071" i="46"/>
  <c r="CD1071" i="46"/>
  <c r="CC1071" i="46"/>
  <c r="CB1071" i="46"/>
  <c r="CA1071" i="46"/>
  <c r="BZ1071" i="46"/>
  <c r="BY1071" i="46"/>
  <c r="BX1071" i="46"/>
  <c r="BW1071" i="46"/>
  <c r="BV1071" i="46"/>
  <c r="BU1071" i="46"/>
  <c r="BT1071" i="46"/>
  <c r="BS1071" i="46"/>
  <c r="BR1071" i="46"/>
  <c r="BQ1071" i="46"/>
  <c r="BP1071" i="46"/>
  <c r="BO1071" i="46"/>
  <c r="BN1071" i="46"/>
  <c r="BM1071" i="46"/>
  <c r="BL1071" i="46"/>
  <c r="BK1071" i="46"/>
  <c r="BJ1071" i="46"/>
  <c r="CQ1069" i="46"/>
  <c r="CP1069" i="46"/>
  <c r="CO1069" i="46"/>
  <c r="CN1069" i="46"/>
  <c r="CM1069" i="46"/>
  <c r="CL1069" i="46"/>
  <c r="CK1069" i="46"/>
  <c r="CJ1069" i="46"/>
  <c r="CI1069" i="46"/>
  <c r="CH1069" i="46"/>
  <c r="CG1069" i="46"/>
  <c r="CF1069" i="46"/>
  <c r="CE1069" i="46"/>
  <c r="CD1069" i="46"/>
  <c r="CC1069" i="46"/>
  <c r="CB1069" i="46"/>
  <c r="CA1069" i="46"/>
  <c r="BZ1069" i="46"/>
  <c r="BY1069" i="46"/>
  <c r="BX1069" i="46"/>
  <c r="BW1069" i="46"/>
  <c r="BV1069" i="46"/>
  <c r="BU1069" i="46"/>
  <c r="BT1069" i="46"/>
  <c r="BS1069" i="46"/>
  <c r="BR1069" i="46"/>
  <c r="BQ1069" i="46"/>
  <c r="BP1069" i="46"/>
  <c r="BO1069" i="46"/>
  <c r="BN1069" i="46"/>
  <c r="BM1069" i="46"/>
  <c r="BL1069" i="46"/>
  <c r="BK1069" i="46"/>
  <c r="BJ1069" i="46"/>
  <c r="DA1068" i="46"/>
  <c r="CZ1068" i="46"/>
  <c r="CY1068" i="46"/>
  <c r="CX1068" i="46"/>
  <c r="CW1068" i="46"/>
  <c r="CV1068" i="46"/>
  <c r="CU1068" i="46"/>
  <c r="CT1068" i="46"/>
  <c r="CS1068" i="46"/>
  <c r="CR1068" i="46"/>
  <c r="CQ1068" i="46"/>
  <c r="CP1068" i="46"/>
  <c r="CO1068" i="46"/>
  <c r="CN1068" i="46"/>
  <c r="CM1068" i="46"/>
  <c r="CL1068" i="46"/>
  <c r="CK1068" i="46"/>
  <c r="CJ1068" i="46"/>
  <c r="CI1068" i="46"/>
  <c r="CH1068" i="46"/>
  <c r="CG1068" i="46"/>
  <c r="CF1068" i="46"/>
  <c r="CE1068" i="46"/>
  <c r="CD1068" i="46"/>
  <c r="CC1068" i="46"/>
  <c r="CB1068" i="46"/>
  <c r="CA1068" i="46"/>
  <c r="BZ1068" i="46"/>
  <c r="BY1068" i="46"/>
  <c r="BX1068" i="46"/>
  <c r="BW1068" i="46"/>
  <c r="BV1068" i="46"/>
  <c r="BU1068" i="46"/>
  <c r="BT1068" i="46"/>
  <c r="BS1068" i="46"/>
  <c r="BR1068" i="46"/>
  <c r="BQ1068" i="46"/>
  <c r="BP1068" i="46"/>
  <c r="BO1068" i="46"/>
  <c r="BN1068" i="46"/>
  <c r="BM1068" i="46"/>
  <c r="BL1068" i="46"/>
  <c r="BK1068" i="46"/>
  <c r="BJ1068" i="46"/>
  <c r="CQ1067" i="46"/>
  <c r="CP1067" i="46"/>
  <c r="CO1067" i="46"/>
  <c r="CN1067" i="46"/>
  <c r="CM1067" i="46"/>
  <c r="CL1067" i="46"/>
  <c r="CK1067" i="46"/>
  <c r="CJ1067" i="46"/>
  <c r="CI1067" i="46"/>
  <c r="CH1067" i="46"/>
  <c r="CG1067" i="46"/>
  <c r="CF1067" i="46"/>
  <c r="CE1067" i="46"/>
  <c r="CD1067" i="46"/>
  <c r="CC1067" i="46"/>
  <c r="CB1067" i="46"/>
  <c r="CA1067" i="46"/>
  <c r="BZ1067" i="46"/>
  <c r="BY1067" i="46"/>
  <c r="BX1067" i="46"/>
  <c r="BW1067" i="46"/>
  <c r="BV1067" i="46"/>
  <c r="BU1067" i="46"/>
  <c r="BT1067" i="46"/>
  <c r="BS1067" i="46"/>
  <c r="BR1067" i="46"/>
  <c r="BQ1067" i="46"/>
  <c r="BP1067" i="46"/>
  <c r="BO1067" i="46"/>
  <c r="BN1067" i="46"/>
  <c r="BM1067" i="46"/>
  <c r="BL1067" i="46"/>
  <c r="BK1067" i="46"/>
  <c r="BJ1067" i="46"/>
  <c r="CQ1066" i="46"/>
  <c r="CP1066" i="46"/>
  <c r="CO1066" i="46"/>
  <c r="CN1066" i="46"/>
  <c r="CM1066" i="46"/>
  <c r="CL1066" i="46"/>
  <c r="CK1066" i="46"/>
  <c r="CJ1066" i="46"/>
  <c r="CI1066" i="46"/>
  <c r="CH1066" i="46"/>
  <c r="CG1066" i="46"/>
  <c r="CF1066" i="46"/>
  <c r="CE1066" i="46"/>
  <c r="CD1066" i="46"/>
  <c r="CC1066" i="46"/>
  <c r="CB1066" i="46"/>
  <c r="CA1066" i="46"/>
  <c r="BZ1066" i="46"/>
  <c r="BY1066" i="46"/>
  <c r="BX1066" i="46"/>
  <c r="BW1066" i="46"/>
  <c r="BV1066" i="46"/>
  <c r="BU1066" i="46"/>
  <c r="BT1066" i="46"/>
  <c r="BS1066" i="46"/>
  <c r="BR1066" i="46"/>
  <c r="BQ1066" i="46"/>
  <c r="BP1066" i="46"/>
  <c r="BO1066" i="46"/>
  <c r="BN1066" i="46"/>
  <c r="BM1066" i="46"/>
  <c r="BL1066" i="46"/>
  <c r="BK1066" i="46"/>
  <c r="BJ1066" i="46"/>
  <c r="CQ1065" i="46"/>
  <c r="CP1065" i="46"/>
  <c r="CO1065" i="46"/>
  <c r="CN1065" i="46"/>
  <c r="CM1065" i="46"/>
  <c r="CL1065" i="46"/>
  <c r="CK1065" i="46"/>
  <c r="CJ1065" i="46"/>
  <c r="CI1065" i="46"/>
  <c r="CH1065" i="46"/>
  <c r="CG1065" i="46"/>
  <c r="CF1065" i="46"/>
  <c r="CE1065" i="46"/>
  <c r="CD1065" i="46"/>
  <c r="CC1065" i="46"/>
  <c r="CB1065" i="46"/>
  <c r="CA1065" i="46"/>
  <c r="BZ1065" i="46"/>
  <c r="BY1065" i="46"/>
  <c r="BX1065" i="46"/>
  <c r="BW1065" i="46"/>
  <c r="BV1065" i="46"/>
  <c r="BU1065" i="46"/>
  <c r="BT1065" i="46"/>
  <c r="BS1065" i="46"/>
  <c r="BR1065" i="46"/>
  <c r="BQ1065" i="46"/>
  <c r="BP1065" i="46"/>
  <c r="BO1065" i="46"/>
  <c r="BN1065" i="46"/>
  <c r="BM1065" i="46"/>
  <c r="BL1065" i="46"/>
  <c r="BK1065" i="46"/>
  <c r="BJ1065" i="46"/>
  <c r="CQ1064" i="46"/>
  <c r="CP1064" i="46"/>
  <c r="CO1064" i="46"/>
  <c r="CN1064" i="46"/>
  <c r="CM1064" i="46"/>
  <c r="CL1064" i="46"/>
  <c r="CK1064" i="46"/>
  <c r="CJ1064" i="46"/>
  <c r="CI1064" i="46"/>
  <c r="CH1064" i="46"/>
  <c r="CG1064" i="46"/>
  <c r="CF1064" i="46"/>
  <c r="CE1064" i="46"/>
  <c r="CD1064" i="46"/>
  <c r="CC1064" i="46"/>
  <c r="CB1064" i="46"/>
  <c r="CA1064" i="46"/>
  <c r="BZ1064" i="46"/>
  <c r="BY1064" i="46"/>
  <c r="BX1064" i="46"/>
  <c r="BW1064" i="46"/>
  <c r="BV1064" i="46"/>
  <c r="BU1064" i="46"/>
  <c r="BT1064" i="46"/>
  <c r="BS1064" i="46"/>
  <c r="BR1064" i="46"/>
  <c r="BQ1064" i="46"/>
  <c r="BP1064" i="46"/>
  <c r="BO1064" i="46"/>
  <c r="BN1064" i="46"/>
  <c r="BM1064" i="46"/>
  <c r="BL1064" i="46"/>
  <c r="BK1064" i="46"/>
  <c r="BJ1064" i="46"/>
  <c r="CQ1063" i="46"/>
  <c r="CP1063" i="46"/>
  <c r="CO1063" i="46"/>
  <c r="CN1063" i="46"/>
  <c r="CM1063" i="46"/>
  <c r="CL1063" i="46"/>
  <c r="CK1063" i="46"/>
  <c r="CJ1063" i="46"/>
  <c r="CI1063" i="46"/>
  <c r="CH1063" i="46"/>
  <c r="CG1063" i="46"/>
  <c r="CF1063" i="46"/>
  <c r="CE1063" i="46"/>
  <c r="CD1063" i="46"/>
  <c r="CC1063" i="46"/>
  <c r="CB1063" i="46"/>
  <c r="CA1063" i="46"/>
  <c r="BZ1063" i="46"/>
  <c r="BY1063" i="46"/>
  <c r="BX1063" i="46"/>
  <c r="BW1063" i="46"/>
  <c r="BV1063" i="46"/>
  <c r="BU1063" i="46"/>
  <c r="BT1063" i="46"/>
  <c r="BS1063" i="46"/>
  <c r="BR1063" i="46"/>
  <c r="BQ1063" i="46"/>
  <c r="BP1063" i="46"/>
  <c r="BO1063" i="46"/>
  <c r="BN1063" i="46"/>
  <c r="BM1063" i="46"/>
  <c r="BL1063" i="46"/>
  <c r="BK1063" i="46"/>
  <c r="BJ1063" i="46"/>
  <c r="CQ1062" i="46"/>
  <c r="CP1062" i="46"/>
  <c r="CO1062" i="46"/>
  <c r="CN1062" i="46"/>
  <c r="CM1062" i="46"/>
  <c r="CL1062" i="46"/>
  <c r="CK1062" i="46"/>
  <c r="CJ1062" i="46"/>
  <c r="CI1062" i="46"/>
  <c r="CH1062" i="46"/>
  <c r="CG1062" i="46"/>
  <c r="CF1062" i="46"/>
  <c r="CE1062" i="46"/>
  <c r="CD1062" i="46"/>
  <c r="CC1062" i="46"/>
  <c r="CB1062" i="46"/>
  <c r="CA1062" i="46"/>
  <c r="BZ1062" i="46"/>
  <c r="BY1062" i="46"/>
  <c r="BX1062" i="46"/>
  <c r="BW1062" i="46"/>
  <c r="BV1062" i="46"/>
  <c r="BU1062" i="46"/>
  <c r="BT1062" i="46"/>
  <c r="BS1062" i="46"/>
  <c r="BR1062" i="46"/>
  <c r="BQ1062" i="46"/>
  <c r="BP1062" i="46"/>
  <c r="BO1062" i="46"/>
  <c r="BN1062" i="46"/>
  <c r="BM1062" i="46"/>
  <c r="BL1062" i="46"/>
  <c r="BK1062" i="46"/>
  <c r="BJ1062" i="46"/>
  <c r="DA1061" i="46"/>
  <c r="CZ1061" i="46"/>
  <c r="CY1061" i="46"/>
  <c r="CX1061" i="46"/>
  <c r="CW1061" i="46"/>
  <c r="CV1061" i="46"/>
  <c r="CU1061" i="46"/>
  <c r="CT1061" i="46"/>
  <c r="CS1061" i="46"/>
  <c r="CR1061" i="46"/>
  <c r="CQ1061" i="46"/>
  <c r="CP1061" i="46"/>
  <c r="CO1061" i="46"/>
  <c r="CN1061" i="46"/>
  <c r="CM1061" i="46"/>
  <c r="CL1061" i="46"/>
  <c r="CK1061" i="46"/>
  <c r="CJ1061" i="46"/>
  <c r="CI1061" i="46"/>
  <c r="CH1061" i="46"/>
  <c r="CG1061" i="46"/>
  <c r="CF1061" i="46"/>
  <c r="CE1061" i="46"/>
  <c r="CD1061" i="46"/>
  <c r="CC1061" i="46"/>
  <c r="CB1061" i="46"/>
  <c r="CA1061" i="46"/>
  <c r="BZ1061" i="46"/>
  <c r="BY1061" i="46"/>
  <c r="BX1061" i="46"/>
  <c r="BW1061" i="46"/>
  <c r="BV1061" i="46"/>
  <c r="BU1061" i="46"/>
  <c r="BT1061" i="46"/>
  <c r="BS1061" i="46"/>
  <c r="BR1061" i="46"/>
  <c r="BQ1061" i="46"/>
  <c r="BP1061" i="46"/>
  <c r="BO1061" i="46"/>
  <c r="BN1061" i="46"/>
  <c r="BM1061" i="46"/>
  <c r="BL1061" i="46"/>
  <c r="BK1061" i="46"/>
  <c r="BJ1061" i="46"/>
  <c r="CQ1060" i="46"/>
  <c r="CP1060" i="46"/>
  <c r="CO1060" i="46"/>
  <c r="CN1060" i="46"/>
  <c r="CM1060" i="46"/>
  <c r="CL1060" i="46"/>
  <c r="CK1060" i="46"/>
  <c r="CJ1060" i="46"/>
  <c r="CI1060" i="46"/>
  <c r="CH1060" i="46"/>
  <c r="CG1060" i="46"/>
  <c r="CF1060" i="46"/>
  <c r="CE1060" i="46"/>
  <c r="CD1060" i="46"/>
  <c r="CC1060" i="46"/>
  <c r="CB1060" i="46"/>
  <c r="CA1060" i="46"/>
  <c r="BZ1060" i="46"/>
  <c r="BY1060" i="46"/>
  <c r="BX1060" i="46"/>
  <c r="BW1060" i="46"/>
  <c r="BV1060" i="46"/>
  <c r="BU1060" i="46"/>
  <c r="BT1060" i="46"/>
  <c r="BS1060" i="46"/>
  <c r="BR1060" i="46"/>
  <c r="BQ1060" i="46"/>
  <c r="BP1060" i="46"/>
  <c r="BO1060" i="46"/>
  <c r="BN1060" i="46"/>
  <c r="BM1060" i="46"/>
  <c r="BL1060" i="46"/>
  <c r="BK1060" i="46"/>
  <c r="BJ1060" i="46"/>
  <c r="CQ1059" i="46"/>
  <c r="CP1059" i="46"/>
  <c r="CO1059" i="46"/>
  <c r="CN1059" i="46"/>
  <c r="CM1059" i="46"/>
  <c r="CL1059" i="46"/>
  <c r="CK1059" i="46"/>
  <c r="CJ1059" i="46"/>
  <c r="CI1059" i="46"/>
  <c r="CH1059" i="46"/>
  <c r="CG1059" i="46"/>
  <c r="CF1059" i="46"/>
  <c r="CE1059" i="46"/>
  <c r="CD1059" i="46"/>
  <c r="CC1059" i="46"/>
  <c r="CB1059" i="46"/>
  <c r="CA1059" i="46"/>
  <c r="BZ1059" i="46"/>
  <c r="BY1059" i="46"/>
  <c r="BX1059" i="46"/>
  <c r="BW1059" i="46"/>
  <c r="BV1059" i="46"/>
  <c r="BU1059" i="46"/>
  <c r="BT1059" i="46"/>
  <c r="BS1059" i="46"/>
  <c r="BR1059" i="46"/>
  <c r="BQ1059" i="46"/>
  <c r="BP1059" i="46"/>
  <c r="BO1059" i="46"/>
  <c r="BN1059" i="46"/>
  <c r="BM1059" i="46"/>
  <c r="BL1059" i="46"/>
  <c r="BK1059" i="46"/>
  <c r="BJ1059" i="46"/>
  <c r="CQ1058" i="46"/>
  <c r="CP1058" i="46"/>
  <c r="CO1058" i="46"/>
  <c r="CN1058" i="46"/>
  <c r="CM1058" i="46"/>
  <c r="CL1058" i="46"/>
  <c r="CK1058" i="46"/>
  <c r="CJ1058" i="46"/>
  <c r="CI1058" i="46"/>
  <c r="CH1058" i="46"/>
  <c r="CG1058" i="46"/>
  <c r="CF1058" i="46"/>
  <c r="CE1058" i="46"/>
  <c r="CD1058" i="46"/>
  <c r="CC1058" i="46"/>
  <c r="CB1058" i="46"/>
  <c r="CA1058" i="46"/>
  <c r="BZ1058" i="46"/>
  <c r="BY1058" i="46"/>
  <c r="BX1058" i="46"/>
  <c r="BW1058" i="46"/>
  <c r="BV1058" i="46"/>
  <c r="BU1058" i="46"/>
  <c r="BT1058" i="46"/>
  <c r="BS1058" i="46"/>
  <c r="BR1058" i="46"/>
  <c r="BQ1058" i="46"/>
  <c r="BP1058" i="46"/>
  <c r="BO1058" i="46"/>
  <c r="BN1058" i="46"/>
  <c r="BM1058" i="46"/>
  <c r="BL1058" i="46"/>
  <c r="BK1058" i="46"/>
  <c r="BJ1058" i="46"/>
  <c r="CQ1057" i="46"/>
  <c r="CP1057" i="46"/>
  <c r="CO1057" i="46"/>
  <c r="CN1057" i="46"/>
  <c r="CM1057" i="46"/>
  <c r="CL1057" i="46"/>
  <c r="CK1057" i="46"/>
  <c r="CJ1057" i="46"/>
  <c r="CI1057" i="46"/>
  <c r="CH1057" i="46"/>
  <c r="CG1057" i="46"/>
  <c r="CF1057" i="46"/>
  <c r="CE1057" i="46"/>
  <c r="CD1057" i="46"/>
  <c r="CC1057" i="46"/>
  <c r="CB1057" i="46"/>
  <c r="CA1057" i="46"/>
  <c r="BZ1057" i="46"/>
  <c r="BY1057" i="46"/>
  <c r="BX1057" i="46"/>
  <c r="BW1057" i="46"/>
  <c r="BV1057" i="46"/>
  <c r="BU1057" i="46"/>
  <c r="BT1057" i="46"/>
  <c r="BS1057" i="46"/>
  <c r="BR1057" i="46"/>
  <c r="BQ1057" i="46"/>
  <c r="BP1057" i="46"/>
  <c r="BO1057" i="46"/>
  <c r="BN1057" i="46"/>
  <c r="BM1057" i="46"/>
  <c r="BL1057" i="46"/>
  <c r="BK1057" i="46"/>
  <c r="BJ1057" i="46"/>
  <c r="CQ1056" i="46"/>
  <c r="CP1056" i="46"/>
  <c r="CO1056" i="46"/>
  <c r="CN1056" i="46"/>
  <c r="CM1056" i="46"/>
  <c r="CL1056" i="46"/>
  <c r="CK1056" i="46"/>
  <c r="CJ1056" i="46"/>
  <c r="CI1056" i="46"/>
  <c r="CH1056" i="46"/>
  <c r="CG1056" i="46"/>
  <c r="CF1056" i="46"/>
  <c r="CE1056" i="46"/>
  <c r="CD1056" i="46"/>
  <c r="CC1056" i="46"/>
  <c r="CB1056" i="46"/>
  <c r="CA1056" i="46"/>
  <c r="BZ1056" i="46"/>
  <c r="BY1056" i="46"/>
  <c r="BX1056" i="46"/>
  <c r="BW1056" i="46"/>
  <c r="BV1056" i="46"/>
  <c r="BU1056" i="46"/>
  <c r="BT1056" i="46"/>
  <c r="BS1056" i="46"/>
  <c r="BR1056" i="46"/>
  <c r="BQ1056" i="46"/>
  <c r="BP1056" i="46"/>
  <c r="BO1056" i="46"/>
  <c r="BN1056" i="46"/>
  <c r="BM1056" i="46"/>
  <c r="BL1056" i="46"/>
  <c r="BK1056" i="46"/>
  <c r="BJ1056" i="46"/>
  <c r="CQ1055" i="46"/>
  <c r="CP1055" i="46"/>
  <c r="CO1055" i="46"/>
  <c r="CN1055" i="46"/>
  <c r="CM1055" i="46"/>
  <c r="CL1055" i="46"/>
  <c r="CK1055" i="46"/>
  <c r="CJ1055" i="46"/>
  <c r="CI1055" i="46"/>
  <c r="CH1055" i="46"/>
  <c r="CG1055" i="46"/>
  <c r="CF1055" i="46"/>
  <c r="CE1055" i="46"/>
  <c r="CD1055" i="46"/>
  <c r="CC1055" i="46"/>
  <c r="CB1055" i="46"/>
  <c r="CA1055" i="46"/>
  <c r="BZ1055" i="46"/>
  <c r="BY1055" i="46"/>
  <c r="BX1055" i="46"/>
  <c r="BW1055" i="46"/>
  <c r="BV1055" i="46"/>
  <c r="BU1055" i="46"/>
  <c r="BT1055" i="46"/>
  <c r="BS1055" i="46"/>
  <c r="BR1055" i="46"/>
  <c r="BQ1055" i="46"/>
  <c r="BP1055" i="46"/>
  <c r="BO1055" i="46"/>
  <c r="BN1055" i="46"/>
  <c r="BM1055" i="46"/>
  <c r="BL1055" i="46"/>
  <c r="BK1055" i="46"/>
  <c r="BJ1055" i="46"/>
  <c r="DA1054" i="46"/>
  <c r="CZ1054" i="46"/>
  <c r="CY1054" i="46"/>
  <c r="CX1054" i="46"/>
  <c r="CW1054" i="46"/>
  <c r="CV1054" i="46"/>
  <c r="CU1054" i="46"/>
  <c r="CT1054" i="46"/>
  <c r="CS1054" i="46"/>
  <c r="CR1054" i="46"/>
  <c r="CQ1054" i="46"/>
  <c r="CP1054" i="46"/>
  <c r="CO1054" i="46"/>
  <c r="CN1054" i="46"/>
  <c r="CM1054" i="46"/>
  <c r="CL1054" i="46"/>
  <c r="CK1054" i="46"/>
  <c r="CJ1054" i="46"/>
  <c r="CI1054" i="46"/>
  <c r="CH1054" i="46"/>
  <c r="CG1054" i="46"/>
  <c r="CF1054" i="46"/>
  <c r="CE1054" i="46"/>
  <c r="CD1054" i="46"/>
  <c r="CC1054" i="46"/>
  <c r="CB1054" i="46"/>
  <c r="CA1054" i="46"/>
  <c r="BZ1054" i="46"/>
  <c r="BY1054" i="46"/>
  <c r="BX1054" i="46"/>
  <c r="BW1054" i="46"/>
  <c r="BV1054" i="46"/>
  <c r="BU1054" i="46"/>
  <c r="BT1054" i="46"/>
  <c r="BS1054" i="46"/>
  <c r="BR1054" i="46"/>
  <c r="BQ1054" i="46"/>
  <c r="BP1054" i="46"/>
  <c r="BO1054" i="46"/>
  <c r="BN1054" i="46"/>
  <c r="BM1054" i="46"/>
  <c r="BL1054" i="46"/>
  <c r="BK1054" i="46"/>
  <c r="BJ1054" i="46"/>
  <c r="CQ1053" i="46"/>
  <c r="CP1053" i="46"/>
  <c r="CO1053" i="46"/>
  <c r="CN1053" i="46"/>
  <c r="CM1053" i="46"/>
  <c r="CL1053" i="46"/>
  <c r="CK1053" i="46"/>
  <c r="CJ1053" i="46"/>
  <c r="CI1053" i="46"/>
  <c r="CH1053" i="46"/>
  <c r="CG1053" i="46"/>
  <c r="CF1053" i="46"/>
  <c r="CE1053" i="46"/>
  <c r="CD1053" i="46"/>
  <c r="CC1053" i="46"/>
  <c r="CB1053" i="46"/>
  <c r="CA1053" i="46"/>
  <c r="BZ1053" i="46"/>
  <c r="BY1053" i="46"/>
  <c r="BX1053" i="46"/>
  <c r="BW1053" i="46"/>
  <c r="BV1053" i="46"/>
  <c r="BU1053" i="46"/>
  <c r="BT1053" i="46"/>
  <c r="BS1053" i="46"/>
  <c r="BR1053" i="46"/>
  <c r="BQ1053" i="46"/>
  <c r="BP1053" i="46"/>
  <c r="BO1053" i="46"/>
  <c r="BN1053" i="46"/>
  <c r="BM1053" i="46"/>
  <c r="BL1053" i="46"/>
  <c r="BK1053" i="46"/>
  <c r="BJ1053" i="46"/>
  <c r="CQ1052" i="46"/>
  <c r="CP1052" i="46"/>
  <c r="CO1052" i="46"/>
  <c r="CN1052" i="46"/>
  <c r="CM1052" i="46"/>
  <c r="CL1052" i="46"/>
  <c r="CK1052" i="46"/>
  <c r="CJ1052" i="46"/>
  <c r="CI1052" i="46"/>
  <c r="CH1052" i="46"/>
  <c r="CG1052" i="46"/>
  <c r="CF1052" i="46"/>
  <c r="CE1052" i="46"/>
  <c r="CD1052" i="46"/>
  <c r="CC1052" i="46"/>
  <c r="CB1052" i="46"/>
  <c r="CA1052" i="46"/>
  <c r="BZ1052" i="46"/>
  <c r="BY1052" i="46"/>
  <c r="BX1052" i="46"/>
  <c r="BW1052" i="46"/>
  <c r="BV1052" i="46"/>
  <c r="BU1052" i="46"/>
  <c r="BT1052" i="46"/>
  <c r="BS1052" i="46"/>
  <c r="BR1052" i="46"/>
  <c r="BQ1052" i="46"/>
  <c r="BP1052" i="46"/>
  <c r="BO1052" i="46"/>
  <c r="BN1052" i="46"/>
  <c r="BM1052" i="46"/>
  <c r="BL1052" i="46"/>
  <c r="BK1052" i="46"/>
  <c r="BJ1052" i="46"/>
  <c r="CQ1051" i="46"/>
  <c r="CP1051" i="46"/>
  <c r="CO1051" i="46"/>
  <c r="CN1051" i="46"/>
  <c r="CM1051" i="46"/>
  <c r="CL1051" i="46"/>
  <c r="CK1051" i="46"/>
  <c r="CJ1051" i="46"/>
  <c r="CI1051" i="46"/>
  <c r="CH1051" i="46"/>
  <c r="CG1051" i="46"/>
  <c r="CF1051" i="46"/>
  <c r="CE1051" i="46"/>
  <c r="CD1051" i="46"/>
  <c r="CC1051" i="46"/>
  <c r="CB1051" i="46"/>
  <c r="CA1051" i="46"/>
  <c r="BZ1051" i="46"/>
  <c r="BY1051" i="46"/>
  <c r="BX1051" i="46"/>
  <c r="BW1051" i="46"/>
  <c r="BV1051" i="46"/>
  <c r="BU1051" i="46"/>
  <c r="BT1051" i="46"/>
  <c r="BS1051" i="46"/>
  <c r="BR1051" i="46"/>
  <c r="BQ1051" i="46"/>
  <c r="BP1051" i="46"/>
  <c r="BO1051" i="46"/>
  <c r="BN1051" i="46"/>
  <c r="BM1051" i="46"/>
  <c r="BL1051" i="46"/>
  <c r="BK1051" i="46"/>
  <c r="BJ1051" i="46"/>
  <c r="CQ1050" i="46"/>
  <c r="CP1050" i="46"/>
  <c r="CO1050" i="46"/>
  <c r="CN1050" i="46"/>
  <c r="CM1050" i="46"/>
  <c r="CL1050" i="46"/>
  <c r="CK1050" i="46"/>
  <c r="CJ1050" i="46"/>
  <c r="CI1050" i="46"/>
  <c r="CH1050" i="46"/>
  <c r="CG1050" i="46"/>
  <c r="CF1050" i="46"/>
  <c r="CE1050" i="46"/>
  <c r="CD1050" i="46"/>
  <c r="CC1050" i="46"/>
  <c r="CB1050" i="46"/>
  <c r="CA1050" i="46"/>
  <c r="BZ1050" i="46"/>
  <c r="BY1050" i="46"/>
  <c r="BX1050" i="46"/>
  <c r="BW1050" i="46"/>
  <c r="BV1050" i="46"/>
  <c r="BU1050" i="46"/>
  <c r="BT1050" i="46"/>
  <c r="BS1050" i="46"/>
  <c r="BR1050" i="46"/>
  <c r="BQ1050" i="46"/>
  <c r="BP1050" i="46"/>
  <c r="BO1050" i="46"/>
  <c r="BN1050" i="46"/>
  <c r="BM1050" i="46"/>
  <c r="BL1050" i="46"/>
  <c r="BK1050" i="46"/>
  <c r="BJ1050" i="46"/>
  <c r="CQ1049" i="46"/>
  <c r="CP1049" i="46"/>
  <c r="CO1049" i="46"/>
  <c r="CN1049" i="46"/>
  <c r="CM1049" i="46"/>
  <c r="CL1049" i="46"/>
  <c r="CK1049" i="46"/>
  <c r="CJ1049" i="46"/>
  <c r="CI1049" i="46"/>
  <c r="CH1049" i="46"/>
  <c r="CG1049" i="46"/>
  <c r="CF1049" i="46"/>
  <c r="CE1049" i="46"/>
  <c r="CD1049" i="46"/>
  <c r="CC1049" i="46"/>
  <c r="CB1049" i="46"/>
  <c r="CA1049" i="46"/>
  <c r="BZ1049" i="46"/>
  <c r="BY1049" i="46"/>
  <c r="BX1049" i="46"/>
  <c r="BW1049" i="46"/>
  <c r="BV1049" i="46"/>
  <c r="BU1049" i="46"/>
  <c r="BT1049" i="46"/>
  <c r="BS1049" i="46"/>
  <c r="BR1049" i="46"/>
  <c r="BQ1049" i="46"/>
  <c r="BP1049" i="46"/>
  <c r="BO1049" i="46"/>
  <c r="BN1049" i="46"/>
  <c r="BM1049" i="46"/>
  <c r="BL1049" i="46"/>
  <c r="BK1049" i="46"/>
  <c r="BJ1049" i="46"/>
  <c r="CQ1048" i="46"/>
  <c r="CP1048" i="46"/>
  <c r="CO1048" i="46"/>
  <c r="CN1048" i="46"/>
  <c r="CM1048" i="46"/>
  <c r="CL1048" i="46"/>
  <c r="CK1048" i="46"/>
  <c r="CJ1048" i="46"/>
  <c r="CI1048" i="46"/>
  <c r="CH1048" i="46"/>
  <c r="CG1048" i="46"/>
  <c r="CF1048" i="46"/>
  <c r="CE1048" i="46"/>
  <c r="CD1048" i="46"/>
  <c r="CC1048" i="46"/>
  <c r="CB1048" i="46"/>
  <c r="CA1048" i="46"/>
  <c r="BZ1048" i="46"/>
  <c r="BY1048" i="46"/>
  <c r="BX1048" i="46"/>
  <c r="BW1048" i="46"/>
  <c r="BV1048" i="46"/>
  <c r="BU1048" i="46"/>
  <c r="BT1048" i="46"/>
  <c r="BS1048" i="46"/>
  <c r="BR1048" i="46"/>
  <c r="BQ1048" i="46"/>
  <c r="BP1048" i="46"/>
  <c r="BO1048" i="46"/>
  <c r="BN1048" i="46"/>
  <c r="BM1048" i="46"/>
  <c r="BL1048" i="46"/>
  <c r="BK1048" i="46"/>
  <c r="BJ1048" i="46"/>
  <c r="DA1047" i="46"/>
  <c r="CZ1047" i="46"/>
  <c r="CY1047" i="46"/>
  <c r="CX1047" i="46"/>
  <c r="CW1047" i="46"/>
  <c r="CV1047" i="46"/>
  <c r="CU1047" i="46"/>
  <c r="CT1047" i="46"/>
  <c r="CS1047" i="46"/>
  <c r="CR1047" i="46"/>
  <c r="CQ1047" i="46"/>
  <c r="CP1047" i="46"/>
  <c r="CO1047" i="46"/>
  <c r="CN1047" i="46"/>
  <c r="CM1047" i="46"/>
  <c r="CL1047" i="46"/>
  <c r="CK1047" i="46"/>
  <c r="CJ1047" i="46"/>
  <c r="CI1047" i="46"/>
  <c r="CH1047" i="46"/>
  <c r="CG1047" i="46"/>
  <c r="CF1047" i="46"/>
  <c r="CE1047" i="46"/>
  <c r="CD1047" i="46"/>
  <c r="CC1047" i="46"/>
  <c r="CB1047" i="46"/>
  <c r="CA1047" i="46"/>
  <c r="BZ1047" i="46"/>
  <c r="BY1047" i="46"/>
  <c r="BX1047" i="46"/>
  <c r="BW1047" i="46"/>
  <c r="BV1047" i="46"/>
  <c r="BU1047" i="46"/>
  <c r="BT1047" i="46"/>
  <c r="BS1047" i="46"/>
  <c r="BR1047" i="46"/>
  <c r="BQ1047" i="46"/>
  <c r="BP1047" i="46"/>
  <c r="BO1047" i="46"/>
  <c r="BN1047" i="46"/>
  <c r="BM1047" i="46"/>
  <c r="BL1047" i="46"/>
  <c r="BK1047" i="46"/>
  <c r="BJ1047" i="46"/>
  <c r="CQ1046" i="46"/>
  <c r="CP1046" i="46"/>
  <c r="CO1046" i="46"/>
  <c r="CN1046" i="46"/>
  <c r="CM1046" i="46"/>
  <c r="CL1046" i="46"/>
  <c r="CK1046" i="46"/>
  <c r="CJ1046" i="46"/>
  <c r="CI1046" i="46"/>
  <c r="CH1046" i="46"/>
  <c r="CG1046" i="46"/>
  <c r="CF1046" i="46"/>
  <c r="CE1046" i="46"/>
  <c r="CD1046" i="46"/>
  <c r="CC1046" i="46"/>
  <c r="CB1046" i="46"/>
  <c r="CA1046" i="46"/>
  <c r="BZ1046" i="46"/>
  <c r="BY1046" i="46"/>
  <c r="BX1046" i="46"/>
  <c r="BW1046" i="46"/>
  <c r="BV1046" i="46"/>
  <c r="BU1046" i="46"/>
  <c r="BT1046" i="46"/>
  <c r="BS1046" i="46"/>
  <c r="BR1046" i="46"/>
  <c r="BQ1046" i="46"/>
  <c r="BP1046" i="46"/>
  <c r="BO1046" i="46"/>
  <c r="BN1046" i="46"/>
  <c r="BM1046" i="46"/>
  <c r="BL1046" i="46"/>
  <c r="BK1046" i="46"/>
  <c r="BJ1046" i="46"/>
  <c r="CQ1045" i="46"/>
  <c r="CP1045" i="46"/>
  <c r="CO1045" i="46"/>
  <c r="CN1045" i="46"/>
  <c r="CM1045" i="46"/>
  <c r="CL1045" i="46"/>
  <c r="CK1045" i="46"/>
  <c r="CJ1045" i="46"/>
  <c r="CI1045" i="46"/>
  <c r="CH1045" i="46"/>
  <c r="CG1045" i="46"/>
  <c r="CF1045" i="46"/>
  <c r="CE1045" i="46"/>
  <c r="CD1045" i="46"/>
  <c r="CC1045" i="46"/>
  <c r="CB1045" i="46"/>
  <c r="CA1045" i="46"/>
  <c r="BZ1045" i="46"/>
  <c r="BY1045" i="46"/>
  <c r="BX1045" i="46"/>
  <c r="BW1045" i="46"/>
  <c r="BV1045" i="46"/>
  <c r="BU1045" i="46"/>
  <c r="BT1045" i="46"/>
  <c r="BS1045" i="46"/>
  <c r="BR1045" i="46"/>
  <c r="BQ1045" i="46"/>
  <c r="BP1045" i="46"/>
  <c r="BO1045" i="46"/>
  <c r="BN1045" i="46"/>
  <c r="BM1045" i="46"/>
  <c r="BL1045" i="46"/>
  <c r="BK1045" i="46"/>
  <c r="BJ1045" i="46"/>
  <c r="CQ1044" i="46"/>
  <c r="CP1044" i="46"/>
  <c r="CO1044" i="46"/>
  <c r="CN1044" i="46"/>
  <c r="CM1044" i="46"/>
  <c r="CL1044" i="46"/>
  <c r="CK1044" i="46"/>
  <c r="CJ1044" i="46"/>
  <c r="CI1044" i="46"/>
  <c r="CH1044" i="46"/>
  <c r="CG1044" i="46"/>
  <c r="CF1044" i="46"/>
  <c r="CE1044" i="46"/>
  <c r="CD1044" i="46"/>
  <c r="CC1044" i="46"/>
  <c r="CB1044" i="46"/>
  <c r="CA1044" i="46"/>
  <c r="BZ1044" i="46"/>
  <c r="BY1044" i="46"/>
  <c r="BX1044" i="46"/>
  <c r="BW1044" i="46"/>
  <c r="BV1044" i="46"/>
  <c r="BU1044" i="46"/>
  <c r="BT1044" i="46"/>
  <c r="BS1044" i="46"/>
  <c r="BR1044" i="46"/>
  <c r="BQ1044" i="46"/>
  <c r="BP1044" i="46"/>
  <c r="BO1044" i="46"/>
  <c r="BN1044" i="46"/>
  <c r="BM1044" i="46"/>
  <c r="BL1044" i="46"/>
  <c r="BK1044" i="46"/>
  <c r="BJ1044" i="46"/>
  <c r="CQ1043" i="46"/>
  <c r="CP1043" i="46"/>
  <c r="CO1043" i="46"/>
  <c r="CN1043" i="46"/>
  <c r="CM1043" i="46"/>
  <c r="CL1043" i="46"/>
  <c r="CK1043" i="46"/>
  <c r="CJ1043" i="46"/>
  <c r="CI1043" i="46"/>
  <c r="CH1043" i="46"/>
  <c r="CG1043" i="46"/>
  <c r="CF1043" i="46"/>
  <c r="CE1043" i="46"/>
  <c r="CD1043" i="46"/>
  <c r="CC1043" i="46"/>
  <c r="CB1043" i="46"/>
  <c r="CA1043" i="46"/>
  <c r="BZ1043" i="46"/>
  <c r="BY1043" i="46"/>
  <c r="BX1043" i="46"/>
  <c r="BW1043" i="46"/>
  <c r="BV1043" i="46"/>
  <c r="BU1043" i="46"/>
  <c r="BT1043" i="46"/>
  <c r="BS1043" i="46"/>
  <c r="BR1043" i="46"/>
  <c r="BQ1043" i="46"/>
  <c r="BP1043" i="46"/>
  <c r="BO1043" i="46"/>
  <c r="BN1043" i="46"/>
  <c r="BM1043" i="46"/>
  <c r="BL1043" i="46"/>
  <c r="BK1043" i="46"/>
  <c r="BJ1043" i="46"/>
  <c r="CQ1042" i="46"/>
  <c r="CP1042" i="46"/>
  <c r="CO1042" i="46"/>
  <c r="CN1042" i="46"/>
  <c r="CM1042" i="46"/>
  <c r="CL1042" i="46"/>
  <c r="CK1042" i="46"/>
  <c r="CJ1042" i="46"/>
  <c r="CI1042" i="46"/>
  <c r="CH1042" i="46"/>
  <c r="CG1042" i="46"/>
  <c r="CF1042" i="46"/>
  <c r="CE1042" i="46"/>
  <c r="CD1042" i="46"/>
  <c r="CC1042" i="46"/>
  <c r="CB1042" i="46"/>
  <c r="CA1042" i="46"/>
  <c r="BZ1042" i="46"/>
  <c r="BY1042" i="46"/>
  <c r="BX1042" i="46"/>
  <c r="BW1042" i="46"/>
  <c r="BV1042" i="46"/>
  <c r="BU1042" i="46"/>
  <c r="BT1042" i="46"/>
  <c r="BS1042" i="46"/>
  <c r="BR1042" i="46"/>
  <c r="BQ1042" i="46"/>
  <c r="BP1042" i="46"/>
  <c r="BO1042" i="46"/>
  <c r="BN1042" i="46"/>
  <c r="BM1042" i="46"/>
  <c r="BL1042" i="46"/>
  <c r="BK1042" i="46"/>
  <c r="BJ1042" i="46"/>
  <c r="CQ1041" i="46"/>
  <c r="CP1041" i="46"/>
  <c r="CO1041" i="46"/>
  <c r="CN1041" i="46"/>
  <c r="CM1041" i="46"/>
  <c r="CL1041" i="46"/>
  <c r="CK1041" i="46"/>
  <c r="CJ1041" i="46"/>
  <c r="CI1041" i="46"/>
  <c r="CH1041" i="46"/>
  <c r="CG1041" i="46"/>
  <c r="CF1041" i="46"/>
  <c r="CE1041" i="46"/>
  <c r="CD1041" i="46"/>
  <c r="CC1041" i="46"/>
  <c r="CB1041" i="46"/>
  <c r="CA1041" i="46"/>
  <c r="BZ1041" i="46"/>
  <c r="BY1041" i="46"/>
  <c r="BX1041" i="46"/>
  <c r="BW1041" i="46"/>
  <c r="BV1041" i="46"/>
  <c r="BU1041" i="46"/>
  <c r="BT1041" i="46"/>
  <c r="BS1041" i="46"/>
  <c r="BR1041" i="46"/>
  <c r="BQ1041" i="46"/>
  <c r="BP1041" i="46"/>
  <c r="BO1041" i="46"/>
  <c r="BN1041" i="46"/>
  <c r="BM1041" i="46"/>
  <c r="BL1041" i="46"/>
  <c r="BK1041" i="46"/>
  <c r="BJ1041" i="46"/>
  <c r="DA1040" i="46"/>
  <c r="CZ1040" i="46"/>
  <c r="CY1040" i="46"/>
  <c r="CX1040" i="46"/>
  <c r="CW1040" i="46"/>
  <c r="CV1040" i="46"/>
  <c r="CU1040" i="46"/>
  <c r="CT1040" i="46"/>
  <c r="CS1040" i="46"/>
  <c r="CR1040" i="46"/>
  <c r="CQ1040" i="46"/>
  <c r="CP1040" i="46"/>
  <c r="CO1040" i="46"/>
  <c r="CN1040" i="46"/>
  <c r="CM1040" i="46"/>
  <c r="CL1040" i="46"/>
  <c r="CK1040" i="46"/>
  <c r="CJ1040" i="46"/>
  <c r="CI1040" i="46"/>
  <c r="CH1040" i="46"/>
  <c r="CG1040" i="46"/>
  <c r="CF1040" i="46"/>
  <c r="CE1040" i="46"/>
  <c r="CD1040" i="46"/>
  <c r="CC1040" i="46"/>
  <c r="CB1040" i="46"/>
  <c r="CA1040" i="46"/>
  <c r="BZ1040" i="46"/>
  <c r="BY1040" i="46"/>
  <c r="BX1040" i="46"/>
  <c r="BW1040" i="46"/>
  <c r="BV1040" i="46"/>
  <c r="BU1040" i="46"/>
  <c r="BT1040" i="46"/>
  <c r="BS1040" i="46"/>
  <c r="BR1040" i="46"/>
  <c r="BQ1040" i="46"/>
  <c r="BP1040" i="46"/>
  <c r="BO1040" i="46"/>
  <c r="BN1040" i="46"/>
  <c r="BM1040" i="46"/>
  <c r="BL1040" i="46"/>
  <c r="BK1040" i="46"/>
  <c r="BJ1040" i="46"/>
  <c r="CQ1039" i="46"/>
  <c r="CP1039" i="46"/>
  <c r="CO1039" i="46"/>
  <c r="CN1039" i="46"/>
  <c r="CM1039" i="46"/>
  <c r="CL1039" i="46"/>
  <c r="CK1039" i="46"/>
  <c r="CJ1039" i="46"/>
  <c r="CI1039" i="46"/>
  <c r="CH1039" i="46"/>
  <c r="CG1039" i="46"/>
  <c r="CF1039" i="46"/>
  <c r="CE1039" i="46"/>
  <c r="CD1039" i="46"/>
  <c r="CC1039" i="46"/>
  <c r="CB1039" i="46"/>
  <c r="CA1039" i="46"/>
  <c r="BZ1039" i="46"/>
  <c r="BY1039" i="46"/>
  <c r="BX1039" i="46"/>
  <c r="BW1039" i="46"/>
  <c r="BV1039" i="46"/>
  <c r="BU1039" i="46"/>
  <c r="BT1039" i="46"/>
  <c r="BS1039" i="46"/>
  <c r="BR1039" i="46"/>
  <c r="BQ1039" i="46"/>
  <c r="BP1039" i="46"/>
  <c r="BO1039" i="46"/>
  <c r="BN1039" i="46"/>
  <c r="BM1039" i="46"/>
  <c r="BL1039" i="46"/>
  <c r="BK1039" i="46"/>
  <c r="BJ1039" i="46"/>
  <c r="CQ1038" i="46"/>
  <c r="CP1038" i="46"/>
  <c r="CO1038" i="46"/>
  <c r="CN1038" i="46"/>
  <c r="CM1038" i="46"/>
  <c r="CL1038" i="46"/>
  <c r="CK1038" i="46"/>
  <c r="CJ1038" i="46"/>
  <c r="CI1038" i="46"/>
  <c r="CH1038" i="46"/>
  <c r="CG1038" i="46"/>
  <c r="CF1038" i="46"/>
  <c r="CE1038" i="46"/>
  <c r="CD1038" i="46"/>
  <c r="CC1038" i="46"/>
  <c r="CB1038" i="46"/>
  <c r="CA1038" i="46"/>
  <c r="BZ1038" i="46"/>
  <c r="BY1038" i="46"/>
  <c r="BX1038" i="46"/>
  <c r="BW1038" i="46"/>
  <c r="BV1038" i="46"/>
  <c r="BU1038" i="46"/>
  <c r="BT1038" i="46"/>
  <c r="BS1038" i="46"/>
  <c r="BR1038" i="46"/>
  <c r="BQ1038" i="46"/>
  <c r="BP1038" i="46"/>
  <c r="BO1038" i="46"/>
  <c r="BN1038" i="46"/>
  <c r="BM1038" i="46"/>
  <c r="BL1038" i="46"/>
  <c r="BK1038" i="46"/>
  <c r="BJ1038" i="46"/>
  <c r="CQ1037" i="46"/>
  <c r="CP1037" i="46"/>
  <c r="CO1037" i="46"/>
  <c r="CN1037" i="46"/>
  <c r="CM1037" i="46"/>
  <c r="CL1037" i="46"/>
  <c r="CK1037" i="46"/>
  <c r="CJ1037" i="46"/>
  <c r="CI1037" i="46"/>
  <c r="CH1037" i="46"/>
  <c r="CG1037" i="46"/>
  <c r="CF1037" i="46"/>
  <c r="CE1037" i="46"/>
  <c r="CD1037" i="46"/>
  <c r="CC1037" i="46"/>
  <c r="CB1037" i="46"/>
  <c r="CA1037" i="46"/>
  <c r="BZ1037" i="46"/>
  <c r="BY1037" i="46"/>
  <c r="BX1037" i="46"/>
  <c r="BW1037" i="46"/>
  <c r="BV1037" i="46"/>
  <c r="BU1037" i="46"/>
  <c r="BT1037" i="46"/>
  <c r="BS1037" i="46"/>
  <c r="BR1037" i="46"/>
  <c r="BQ1037" i="46"/>
  <c r="BP1037" i="46"/>
  <c r="BO1037" i="46"/>
  <c r="BN1037" i="46"/>
  <c r="BM1037" i="46"/>
  <c r="BL1037" i="46"/>
  <c r="BK1037" i="46"/>
  <c r="BJ1037" i="46"/>
  <c r="CQ1036" i="46"/>
  <c r="CP1036" i="46"/>
  <c r="CO1036" i="46"/>
  <c r="CN1036" i="46"/>
  <c r="CM1036" i="46"/>
  <c r="CL1036" i="46"/>
  <c r="CK1036" i="46"/>
  <c r="CJ1036" i="46"/>
  <c r="CI1036" i="46"/>
  <c r="CH1036" i="46"/>
  <c r="CG1036" i="46"/>
  <c r="CF1036" i="46"/>
  <c r="CE1036" i="46"/>
  <c r="CD1036" i="46"/>
  <c r="CC1036" i="46"/>
  <c r="CB1036" i="46"/>
  <c r="CA1036" i="46"/>
  <c r="BZ1036" i="46"/>
  <c r="BY1036" i="46"/>
  <c r="BX1036" i="46"/>
  <c r="BW1036" i="46"/>
  <c r="BV1036" i="46"/>
  <c r="BU1036" i="46"/>
  <c r="BT1036" i="46"/>
  <c r="BS1036" i="46"/>
  <c r="BR1036" i="46"/>
  <c r="BQ1036" i="46"/>
  <c r="BP1036" i="46"/>
  <c r="BO1036" i="46"/>
  <c r="BN1036" i="46"/>
  <c r="BM1036" i="46"/>
  <c r="BL1036" i="46"/>
  <c r="BK1036" i="46"/>
  <c r="BJ1036" i="46"/>
  <c r="CQ1035" i="46"/>
  <c r="CP1035" i="46"/>
  <c r="CO1035" i="46"/>
  <c r="CN1035" i="46"/>
  <c r="CM1035" i="46"/>
  <c r="CL1035" i="46"/>
  <c r="CK1035" i="46"/>
  <c r="CJ1035" i="46"/>
  <c r="CI1035" i="46"/>
  <c r="CH1035" i="46"/>
  <c r="CG1035" i="46"/>
  <c r="CF1035" i="46"/>
  <c r="CE1035" i="46"/>
  <c r="CD1035" i="46"/>
  <c r="CC1035" i="46"/>
  <c r="CB1035" i="46"/>
  <c r="CA1035" i="46"/>
  <c r="BZ1035" i="46"/>
  <c r="BY1035" i="46"/>
  <c r="BX1035" i="46"/>
  <c r="BW1035" i="46"/>
  <c r="BV1035" i="46"/>
  <c r="BU1035" i="46"/>
  <c r="BT1035" i="46"/>
  <c r="BS1035" i="46"/>
  <c r="BR1035" i="46"/>
  <c r="BQ1035" i="46"/>
  <c r="BP1035" i="46"/>
  <c r="BO1035" i="46"/>
  <c r="BN1035" i="46"/>
  <c r="BM1035" i="46"/>
  <c r="BL1035" i="46"/>
  <c r="BK1035" i="46"/>
  <c r="BJ1035" i="46"/>
  <c r="CQ1034" i="46"/>
  <c r="CP1034" i="46"/>
  <c r="CO1034" i="46"/>
  <c r="CN1034" i="46"/>
  <c r="CM1034" i="46"/>
  <c r="CL1034" i="46"/>
  <c r="CK1034" i="46"/>
  <c r="CJ1034" i="46"/>
  <c r="CI1034" i="46"/>
  <c r="CH1034" i="46"/>
  <c r="CG1034" i="46"/>
  <c r="CF1034" i="46"/>
  <c r="CE1034" i="46"/>
  <c r="CD1034" i="46"/>
  <c r="CC1034" i="46"/>
  <c r="CB1034" i="46"/>
  <c r="CA1034" i="46"/>
  <c r="BZ1034" i="46"/>
  <c r="BY1034" i="46"/>
  <c r="BX1034" i="46"/>
  <c r="BW1034" i="46"/>
  <c r="BV1034" i="46"/>
  <c r="BU1034" i="46"/>
  <c r="BT1034" i="46"/>
  <c r="BS1034" i="46"/>
  <c r="BR1034" i="46"/>
  <c r="BQ1034" i="46"/>
  <c r="BP1034" i="46"/>
  <c r="BO1034" i="46"/>
  <c r="BN1034" i="46"/>
  <c r="BM1034" i="46"/>
  <c r="BL1034" i="46"/>
  <c r="BK1034" i="46"/>
  <c r="BJ1034" i="46"/>
  <c r="DA1033" i="46"/>
  <c r="CZ1033" i="46"/>
  <c r="CY1033" i="46"/>
  <c r="CX1033" i="46"/>
  <c r="CW1033" i="46"/>
  <c r="CV1033" i="46"/>
  <c r="CU1033" i="46"/>
  <c r="CT1033" i="46"/>
  <c r="CS1033" i="46"/>
  <c r="CR1033" i="46"/>
  <c r="CQ1033" i="46"/>
  <c r="CP1033" i="46"/>
  <c r="CO1033" i="46"/>
  <c r="CN1033" i="46"/>
  <c r="CM1033" i="46"/>
  <c r="CL1033" i="46"/>
  <c r="CK1033" i="46"/>
  <c r="CJ1033" i="46"/>
  <c r="CI1033" i="46"/>
  <c r="CH1033" i="46"/>
  <c r="CG1033" i="46"/>
  <c r="CF1033" i="46"/>
  <c r="CE1033" i="46"/>
  <c r="CD1033" i="46"/>
  <c r="CC1033" i="46"/>
  <c r="CB1033" i="46"/>
  <c r="CA1033" i="46"/>
  <c r="BZ1033" i="46"/>
  <c r="BY1033" i="46"/>
  <c r="BX1033" i="46"/>
  <c r="BW1033" i="46"/>
  <c r="BV1033" i="46"/>
  <c r="BU1033" i="46"/>
  <c r="BT1033" i="46"/>
  <c r="BS1033" i="46"/>
  <c r="BR1033" i="46"/>
  <c r="BQ1033" i="46"/>
  <c r="BP1033" i="46"/>
  <c r="BO1033" i="46"/>
  <c r="BN1033" i="46"/>
  <c r="BM1033" i="46"/>
  <c r="BL1033" i="46"/>
  <c r="BK1033" i="46"/>
  <c r="BJ1033" i="46"/>
  <c r="CQ1032" i="46"/>
  <c r="CP1032" i="46"/>
  <c r="CO1032" i="46"/>
  <c r="CN1032" i="46"/>
  <c r="CM1032" i="46"/>
  <c r="CL1032" i="46"/>
  <c r="CK1032" i="46"/>
  <c r="CJ1032" i="46"/>
  <c r="CI1032" i="46"/>
  <c r="CH1032" i="46"/>
  <c r="CG1032" i="46"/>
  <c r="CF1032" i="46"/>
  <c r="CE1032" i="46"/>
  <c r="CD1032" i="46"/>
  <c r="CC1032" i="46"/>
  <c r="CB1032" i="46"/>
  <c r="CA1032" i="46"/>
  <c r="BZ1032" i="46"/>
  <c r="BY1032" i="46"/>
  <c r="BX1032" i="46"/>
  <c r="BW1032" i="46"/>
  <c r="BV1032" i="46"/>
  <c r="BU1032" i="46"/>
  <c r="BT1032" i="46"/>
  <c r="BS1032" i="46"/>
  <c r="BR1032" i="46"/>
  <c r="BQ1032" i="46"/>
  <c r="BP1032" i="46"/>
  <c r="BO1032" i="46"/>
  <c r="BN1032" i="46"/>
  <c r="BM1032" i="46"/>
  <c r="BL1032" i="46"/>
  <c r="BK1032" i="46"/>
  <c r="BJ1032" i="46"/>
  <c r="CQ1031" i="46"/>
  <c r="CP1031" i="46"/>
  <c r="CO1031" i="46"/>
  <c r="CN1031" i="46"/>
  <c r="CM1031" i="46"/>
  <c r="CL1031" i="46"/>
  <c r="CK1031" i="46"/>
  <c r="CJ1031" i="46"/>
  <c r="CI1031" i="46"/>
  <c r="CH1031" i="46"/>
  <c r="CG1031" i="46"/>
  <c r="CF1031" i="46"/>
  <c r="CE1031" i="46"/>
  <c r="CD1031" i="46"/>
  <c r="CC1031" i="46"/>
  <c r="CB1031" i="46"/>
  <c r="CA1031" i="46"/>
  <c r="BZ1031" i="46"/>
  <c r="BY1031" i="46"/>
  <c r="BX1031" i="46"/>
  <c r="BW1031" i="46"/>
  <c r="BV1031" i="46"/>
  <c r="BU1031" i="46"/>
  <c r="BT1031" i="46"/>
  <c r="BS1031" i="46"/>
  <c r="BR1031" i="46"/>
  <c r="BQ1031" i="46"/>
  <c r="BP1031" i="46"/>
  <c r="BO1031" i="46"/>
  <c r="BN1031" i="46"/>
  <c r="BM1031" i="46"/>
  <c r="BL1031" i="46"/>
  <c r="BK1031" i="46"/>
  <c r="BJ1031" i="46"/>
  <c r="CQ1030" i="46"/>
  <c r="CP1030" i="46"/>
  <c r="CO1030" i="46"/>
  <c r="CN1030" i="46"/>
  <c r="CM1030" i="46"/>
  <c r="CL1030" i="46"/>
  <c r="CK1030" i="46"/>
  <c r="CJ1030" i="46"/>
  <c r="CI1030" i="46"/>
  <c r="CH1030" i="46"/>
  <c r="CG1030" i="46"/>
  <c r="CF1030" i="46"/>
  <c r="CE1030" i="46"/>
  <c r="CD1030" i="46"/>
  <c r="CC1030" i="46"/>
  <c r="CB1030" i="46"/>
  <c r="CA1030" i="46"/>
  <c r="BZ1030" i="46"/>
  <c r="BY1030" i="46"/>
  <c r="BX1030" i="46"/>
  <c r="BW1030" i="46"/>
  <c r="BV1030" i="46"/>
  <c r="BU1030" i="46"/>
  <c r="BT1030" i="46"/>
  <c r="BS1030" i="46"/>
  <c r="BR1030" i="46"/>
  <c r="BQ1030" i="46"/>
  <c r="BP1030" i="46"/>
  <c r="BO1030" i="46"/>
  <c r="BN1030" i="46"/>
  <c r="BM1030" i="46"/>
  <c r="BL1030" i="46"/>
  <c r="BK1030" i="46"/>
  <c r="BJ1030" i="46"/>
  <c r="CQ1029" i="46"/>
  <c r="CP1029" i="46"/>
  <c r="CO1029" i="46"/>
  <c r="CN1029" i="46"/>
  <c r="CM1029" i="46"/>
  <c r="CL1029" i="46"/>
  <c r="CK1029" i="46"/>
  <c r="CJ1029" i="46"/>
  <c r="CI1029" i="46"/>
  <c r="CH1029" i="46"/>
  <c r="CG1029" i="46"/>
  <c r="CF1029" i="46"/>
  <c r="CE1029" i="46"/>
  <c r="CD1029" i="46"/>
  <c r="CC1029" i="46"/>
  <c r="CB1029" i="46"/>
  <c r="CA1029" i="46"/>
  <c r="BZ1029" i="46"/>
  <c r="BY1029" i="46"/>
  <c r="BX1029" i="46"/>
  <c r="BW1029" i="46"/>
  <c r="BV1029" i="46"/>
  <c r="BU1029" i="46"/>
  <c r="BT1029" i="46"/>
  <c r="BS1029" i="46"/>
  <c r="BR1029" i="46"/>
  <c r="BQ1029" i="46"/>
  <c r="BP1029" i="46"/>
  <c r="BO1029" i="46"/>
  <c r="BN1029" i="46"/>
  <c r="BM1029" i="46"/>
  <c r="BL1029" i="46"/>
  <c r="BK1029" i="46"/>
  <c r="BJ1029" i="46"/>
  <c r="CQ1028" i="46"/>
  <c r="CP1028" i="46"/>
  <c r="CO1028" i="46"/>
  <c r="CN1028" i="46"/>
  <c r="CM1028" i="46"/>
  <c r="CL1028" i="46"/>
  <c r="CK1028" i="46"/>
  <c r="CJ1028" i="46"/>
  <c r="CI1028" i="46"/>
  <c r="CH1028" i="46"/>
  <c r="CG1028" i="46"/>
  <c r="CF1028" i="46"/>
  <c r="CE1028" i="46"/>
  <c r="CD1028" i="46"/>
  <c r="CC1028" i="46"/>
  <c r="CB1028" i="46"/>
  <c r="CA1028" i="46"/>
  <c r="BZ1028" i="46"/>
  <c r="BY1028" i="46"/>
  <c r="BX1028" i="46"/>
  <c r="BW1028" i="46"/>
  <c r="BV1028" i="46"/>
  <c r="BU1028" i="46"/>
  <c r="BT1028" i="46"/>
  <c r="BS1028" i="46"/>
  <c r="BR1028" i="46"/>
  <c r="BQ1028" i="46"/>
  <c r="BP1028" i="46"/>
  <c r="BO1028" i="46"/>
  <c r="BN1028" i="46"/>
  <c r="BM1028" i="46"/>
  <c r="BL1028" i="46"/>
  <c r="BK1028" i="46"/>
  <c r="BJ1028" i="46"/>
  <c r="CQ1027" i="46"/>
  <c r="CP1027" i="46"/>
  <c r="CO1027" i="46"/>
  <c r="CN1027" i="46"/>
  <c r="CM1027" i="46"/>
  <c r="CL1027" i="46"/>
  <c r="CK1027" i="46"/>
  <c r="CJ1027" i="46"/>
  <c r="CI1027" i="46"/>
  <c r="CH1027" i="46"/>
  <c r="CG1027" i="46"/>
  <c r="CF1027" i="46"/>
  <c r="CE1027" i="46"/>
  <c r="CD1027" i="46"/>
  <c r="CC1027" i="46"/>
  <c r="CB1027" i="46"/>
  <c r="CA1027" i="46"/>
  <c r="BZ1027" i="46"/>
  <c r="BY1027" i="46"/>
  <c r="BX1027" i="46"/>
  <c r="BW1027" i="46"/>
  <c r="BV1027" i="46"/>
  <c r="BU1027" i="46"/>
  <c r="BT1027" i="46"/>
  <c r="BS1027" i="46"/>
  <c r="BR1027" i="46"/>
  <c r="BQ1027" i="46"/>
  <c r="BP1027" i="46"/>
  <c r="BO1027" i="46"/>
  <c r="BN1027" i="46"/>
  <c r="BM1027" i="46"/>
  <c r="BL1027" i="46"/>
  <c r="BK1027" i="46"/>
  <c r="BJ1027" i="46"/>
  <c r="DA1026" i="46"/>
  <c r="CZ1026" i="46"/>
  <c r="CY1026" i="46"/>
  <c r="CX1026" i="46"/>
  <c r="CW1026" i="46"/>
  <c r="CV1026" i="46"/>
  <c r="CU1026" i="46"/>
  <c r="CT1026" i="46"/>
  <c r="CS1026" i="46"/>
  <c r="CR1026" i="46"/>
  <c r="CQ1026" i="46"/>
  <c r="CP1026" i="46"/>
  <c r="CO1026" i="46"/>
  <c r="CN1026" i="46"/>
  <c r="CM1026" i="46"/>
  <c r="CL1026" i="46"/>
  <c r="CK1026" i="46"/>
  <c r="CJ1026" i="46"/>
  <c r="CI1026" i="46"/>
  <c r="CH1026" i="46"/>
  <c r="CG1026" i="46"/>
  <c r="CF1026" i="46"/>
  <c r="CE1026" i="46"/>
  <c r="CD1026" i="46"/>
  <c r="CC1026" i="46"/>
  <c r="CB1026" i="46"/>
  <c r="CA1026" i="46"/>
  <c r="BZ1026" i="46"/>
  <c r="BY1026" i="46"/>
  <c r="BX1026" i="46"/>
  <c r="BW1026" i="46"/>
  <c r="BV1026" i="46"/>
  <c r="BU1026" i="46"/>
  <c r="BT1026" i="46"/>
  <c r="BS1026" i="46"/>
  <c r="BR1026" i="46"/>
  <c r="BQ1026" i="46"/>
  <c r="BP1026" i="46"/>
  <c r="BO1026" i="46"/>
  <c r="BN1026" i="46"/>
  <c r="BM1026" i="46"/>
  <c r="BL1026" i="46"/>
  <c r="BK1026" i="46"/>
  <c r="BJ1026" i="46"/>
  <c r="CQ1025" i="46"/>
  <c r="CP1025" i="46"/>
  <c r="CO1025" i="46"/>
  <c r="CN1025" i="46"/>
  <c r="CM1025" i="46"/>
  <c r="CL1025" i="46"/>
  <c r="CK1025" i="46"/>
  <c r="CJ1025" i="46"/>
  <c r="CI1025" i="46"/>
  <c r="CH1025" i="46"/>
  <c r="CG1025" i="46"/>
  <c r="CF1025" i="46"/>
  <c r="CE1025" i="46"/>
  <c r="CD1025" i="46"/>
  <c r="CC1025" i="46"/>
  <c r="CB1025" i="46"/>
  <c r="CA1025" i="46"/>
  <c r="BZ1025" i="46"/>
  <c r="BY1025" i="46"/>
  <c r="BX1025" i="46"/>
  <c r="BW1025" i="46"/>
  <c r="BV1025" i="46"/>
  <c r="BU1025" i="46"/>
  <c r="BT1025" i="46"/>
  <c r="BS1025" i="46"/>
  <c r="BR1025" i="46"/>
  <c r="BQ1025" i="46"/>
  <c r="BP1025" i="46"/>
  <c r="BO1025" i="46"/>
  <c r="BN1025" i="46"/>
  <c r="BM1025" i="46"/>
  <c r="BL1025" i="46"/>
  <c r="BK1025" i="46"/>
  <c r="BJ1025" i="46"/>
  <c r="CQ1024" i="46"/>
  <c r="CP1024" i="46"/>
  <c r="CO1024" i="46"/>
  <c r="CN1024" i="46"/>
  <c r="CM1024" i="46"/>
  <c r="CL1024" i="46"/>
  <c r="CK1024" i="46"/>
  <c r="CJ1024" i="46"/>
  <c r="CI1024" i="46"/>
  <c r="CH1024" i="46"/>
  <c r="CG1024" i="46"/>
  <c r="CF1024" i="46"/>
  <c r="CE1024" i="46"/>
  <c r="CD1024" i="46"/>
  <c r="CC1024" i="46"/>
  <c r="CB1024" i="46"/>
  <c r="CA1024" i="46"/>
  <c r="BZ1024" i="46"/>
  <c r="BY1024" i="46"/>
  <c r="BX1024" i="46"/>
  <c r="BW1024" i="46"/>
  <c r="BV1024" i="46"/>
  <c r="BU1024" i="46"/>
  <c r="BT1024" i="46"/>
  <c r="BS1024" i="46"/>
  <c r="BR1024" i="46"/>
  <c r="BQ1024" i="46"/>
  <c r="BP1024" i="46"/>
  <c r="BO1024" i="46"/>
  <c r="BN1024" i="46"/>
  <c r="BM1024" i="46"/>
  <c r="BL1024" i="46"/>
  <c r="BK1024" i="46"/>
  <c r="BJ1024" i="46"/>
  <c r="CQ1023" i="46"/>
  <c r="CP1023" i="46"/>
  <c r="CO1023" i="46"/>
  <c r="CN1023" i="46"/>
  <c r="CM1023" i="46"/>
  <c r="CL1023" i="46"/>
  <c r="CK1023" i="46"/>
  <c r="CJ1023" i="46"/>
  <c r="CI1023" i="46"/>
  <c r="CH1023" i="46"/>
  <c r="CG1023" i="46"/>
  <c r="CF1023" i="46"/>
  <c r="CE1023" i="46"/>
  <c r="CD1023" i="46"/>
  <c r="CC1023" i="46"/>
  <c r="CB1023" i="46"/>
  <c r="CA1023" i="46"/>
  <c r="BZ1023" i="46"/>
  <c r="BY1023" i="46"/>
  <c r="BX1023" i="46"/>
  <c r="BW1023" i="46"/>
  <c r="BV1023" i="46"/>
  <c r="BU1023" i="46"/>
  <c r="BT1023" i="46"/>
  <c r="BS1023" i="46"/>
  <c r="BR1023" i="46"/>
  <c r="BQ1023" i="46"/>
  <c r="BP1023" i="46"/>
  <c r="BO1023" i="46"/>
  <c r="BN1023" i="46"/>
  <c r="BM1023" i="46"/>
  <c r="BL1023" i="46"/>
  <c r="BK1023" i="46"/>
  <c r="BJ1023" i="46"/>
  <c r="CQ1022" i="46"/>
  <c r="CP1022" i="46"/>
  <c r="CO1022" i="46"/>
  <c r="CN1022" i="46"/>
  <c r="CM1022" i="46"/>
  <c r="CL1022" i="46"/>
  <c r="CK1022" i="46"/>
  <c r="CJ1022" i="46"/>
  <c r="CI1022" i="46"/>
  <c r="CH1022" i="46"/>
  <c r="CG1022" i="46"/>
  <c r="CF1022" i="46"/>
  <c r="CE1022" i="46"/>
  <c r="CD1022" i="46"/>
  <c r="CC1022" i="46"/>
  <c r="CB1022" i="46"/>
  <c r="CA1022" i="46"/>
  <c r="BZ1022" i="46"/>
  <c r="BY1022" i="46"/>
  <c r="BX1022" i="46"/>
  <c r="BW1022" i="46"/>
  <c r="BV1022" i="46"/>
  <c r="BU1022" i="46"/>
  <c r="BT1022" i="46"/>
  <c r="BS1022" i="46"/>
  <c r="BR1022" i="46"/>
  <c r="BQ1022" i="46"/>
  <c r="BP1022" i="46"/>
  <c r="BO1022" i="46"/>
  <c r="BN1022" i="46"/>
  <c r="BM1022" i="46"/>
  <c r="BL1022" i="46"/>
  <c r="BK1022" i="46"/>
  <c r="BJ1022" i="46"/>
  <c r="CQ1021" i="46"/>
  <c r="CP1021" i="46"/>
  <c r="CO1021" i="46"/>
  <c r="CN1021" i="46"/>
  <c r="CM1021" i="46"/>
  <c r="CL1021" i="46"/>
  <c r="CK1021" i="46"/>
  <c r="CJ1021" i="46"/>
  <c r="CI1021" i="46"/>
  <c r="CH1021" i="46"/>
  <c r="CG1021" i="46"/>
  <c r="CF1021" i="46"/>
  <c r="CE1021" i="46"/>
  <c r="CD1021" i="46"/>
  <c r="CC1021" i="46"/>
  <c r="CB1021" i="46"/>
  <c r="CA1021" i="46"/>
  <c r="BZ1021" i="46"/>
  <c r="BY1021" i="46"/>
  <c r="BX1021" i="46"/>
  <c r="BW1021" i="46"/>
  <c r="BV1021" i="46"/>
  <c r="BU1021" i="46"/>
  <c r="BT1021" i="46"/>
  <c r="BS1021" i="46"/>
  <c r="BR1021" i="46"/>
  <c r="BQ1021" i="46"/>
  <c r="BP1021" i="46"/>
  <c r="BO1021" i="46"/>
  <c r="BN1021" i="46"/>
  <c r="BM1021" i="46"/>
  <c r="BL1021" i="46"/>
  <c r="BK1021" i="46"/>
  <c r="BJ1021" i="46"/>
  <c r="CQ1020" i="46"/>
  <c r="CP1020" i="46"/>
  <c r="CO1020" i="46"/>
  <c r="CN1020" i="46"/>
  <c r="CM1020" i="46"/>
  <c r="CL1020" i="46"/>
  <c r="CK1020" i="46"/>
  <c r="CJ1020" i="46"/>
  <c r="CI1020" i="46"/>
  <c r="CH1020" i="46"/>
  <c r="CG1020" i="46"/>
  <c r="CF1020" i="46"/>
  <c r="CE1020" i="46"/>
  <c r="CD1020" i="46"/>
  <c r="CC1020" i="46"/>
  <c r="CB1020" i="46"/>
  <c r="CA1020" i="46"/>
  <c r="BZ1020" i="46"/>
  <c r="BY1020" i="46"/>
  <c r="BX1020" i="46"/>
  <c r="BW1020" i="46"/>
  <c r="BV1020" i="46"/>
  <c r="BU1020" i="46"/>
  <c r="BT1020" i="46"/>
  <c r="BS1020" i="46"/>
  <c r="BR1020" i="46"/>
  <c r="BQ1020" i="46"/>
  <c r="BP1020" i="46"/>
  <c r="BO1020" i="46"/>
  <c r="BN1020" i="46"/>
  <c r="BM1020" i="46"/>
  <c r="BL1020" i="46"/>
  <c r="BK1020" i="46"/>
  <c r="BJ1020" i="46"/>
  <c r="DA1019" i="46"/>
  <c r="CZ1019" i="46"/>
  <c r="CY1019" i="46"/>
  <c r="CX1019" i="46"/>
  <c r="CW1019" i="46"/>
  <c r="CV1019" i="46"/>
  <c r="CU1019" i="46"/>
  <c r="CT1019" i="46"/>
  <c r="CS1019" i="46"/>
  <c r="CR1019" i="46"/>
  <c r="CQ1019" i="46"/>
  <c r="CP1019" i="46"/>
  <c r="CO1019" i="46"/>
  <c r="CN1019" i="46"/>
  <c r="CM1019" i="46"/>
  <c r="CL1019" i="46"/>
  <c r="CK1019" i="46"/>
  <c r="CJ1019" i="46"/>
  <c r="CI1019" i="46"/>
  <c r="CH1019" i="46"/>
  <c r="CG1019" i="46"/>
  <c r="CF1019" i="46"/>
  <c r="CE1019" i="46"/>
  <c r="CD1019" i="46"/>
  <c r="CC1019" i="46"/>
  <c r="CB1019" i="46"/>
  <c r="CA1019" i="46"/>
  <c r="BZ1019" i="46"/>
  <c r="BY1019" i="46"/>
  <c r="BX1019" i="46"/>
  <c r="BW1019" i="46"/>
  <c r="BV1019" i="46"/>
  <c r="BU1019" i="46"/>
  <c r="BT1019" i="46"/>
  <c r="BS1019" i="46"/>
  <c r="BR1019" i="46"/>
  <c r="BQ1019" i="46"/>
  <c r="BP1019" i="46"/>
  <c r="BO1019" i="46"/>
  <c r="BN1019" i="46"/>
  <c r="BM1019" i="46"/>
  <c r="BL1019" i="46"/>
  <c r="BK1019" i="46"/>
  <c r="BJ1019" i="46"/>
  <c r="CQ1018" i="46"/>
  <c r="CP1018" i="46"/>
  <c r="CO1018" i="46"/>
  <c r="CN1018" i="46"/>
  <c r="CM1018" i="46"/>
  <c r="CL1018" i="46"/>
  <c r="CK1018" i="46"/>
  <c r="CJ1018" i="46"/>
  <c r="CI1018" i="46"/>
  <c r="CH1018" i="46"/>
  <c r="CG1018" i="46"/>
  <c r="CF1018" i="46"/>
  <c r="CE1018" i="46"/>
  <c r="CD1018" i="46"/>
  <c r="CC1018" i="46"/>
  <c r="CB1018" i="46"/>
  <c r="CA1018" i="46"/>
  <c r="BZ1018" i="46"/>
  <c r="BY1018" i="46"/>
  <c r="BX1018" i="46"/>
  <c r="BW1018" i="46"/>
  <c r="BV1018" i="46"/>
  <c r="BU1018" i="46"/>
  <c r="BT1018" i="46"/>
  <c r="BS1018" i="46"/>
  <c r="BR1018" i="46"/>
  <c r="BQ1018" i="46"/>
  <c r="BP1018" i="46"/>
  <c r="BO1018" i="46"/>
  <c r="BN1018" i="46"/>
  <c r="BM1018" i="46"/>
  <c r="BL1018" i="46"/>
  <c r="BK1018" i="46"/>
  <c r="BJ1018" i="46"/>
  <c r="CQ1017" i="46"/>
  <c r="CP1017" i="46"/>
  <c r="CO1017" i="46"/>
  <c r="CN1017" i="46"/>
  <c r="CM1017" i="46"/>
  <c r="CL1017" i="46"/>
  <c r="CK1017" i="46"/>
  <c r="CJ1017" i="46"/>
  <c r="CI1017" i="46"/>
  <c r="CH1017" i="46"/>
  <c r="CG1017" i="46"/>
  <c r="CF1017" i="46"/>
  <c r="CE1017" i="46"/>
  <c r="CD1017" i="46"/>
  <c r="CC1017" i="46"/>
  <c r="CB1017" i="46"/>
  <c r="CA1017" i="46"/>
  <c r="BZ1017" i="46"/>
  <c r="BY1017" i="46"/>
  <c r="BX1017" i="46"/>
  <c r="BW1017" i="46"/>
  <c r="BV1017" i="46"/>
  <c r="BU1017" i="46"/>
  <c r="BT1017" i="46"/>
  <c r="BS1017" i="46"/>
  <c r="BR1017" i="46"/>
  <c r="BQ1017" i="46"/>
  <c r="BP1017" i="46"/>
  <c r="BO1017" i="46"/>
  <c r="BN1017" i="46"/>
  <c r="BM1017" i="46"/>
  <c r="BL1017" i="46"/>
  <c r="BK1017" i="46"/>
  <c r="BJ1017" i="46"/>
  <c r="CQ1016" i="46"/>
  <c r="CP1016" i="46"/>
  <c r="CO1016" i="46"/>
  <c r="CN1016" i="46"/>
  <c r="CM1016" i="46"/>
  <c r="CL1016" i="46"/>
  <c r="CK1016" i="46"/>
  <c r="CJ1016" i="46"/>
  <c r="CI1016" i="46"/>
  <c r="CH1016" i="46"/>
  <c r="CG1016" i="46"/>
  <c r="CF1016" i="46"/>
  <c r="CE1016" i="46"/>
  <c r="CD1016" i="46"/>
  <c r="CC1016" i="46"/>
  <c r="CB1016" i="46"/>
  <c r="CA1016" i="46"/>
  <c r="BZ1016" i="46"/>
  <c r="BY1016" i="46"/>
  <c r="BX1016" i="46"/>
  <c r="BW1016" i="46"/>
  <c r="BV1016" i="46"/>
  <c r="BU1016" i="46"/>
  <c r="BT1016" i="46"/>
  <c r="BS1016" i="46"/>
  <c r="BR1016" i="46"/>
  <c r="BQ1016" i="46"/>
  <c r="BP1016" i="46"/>
  <c r="BO1016" i="46"/>
  <c r="BN1016" i="46"/>
  <c r="BM1016" i="46"/>
  <c r="BL1016" i="46"/>
  <c r="BK1016" i="46"/>
  <c r="BJ1016" i="46"/>
  <c r="CQ1015" i="46"/>
  <c r="CP1015" i="46"/>
  <c r="CO1015" i="46"/>
  <c r="CN1015" i="46"/>
  <c r="CM1015" i="46"/>
  <c r="CL1015" i="46"/>
  <c r="CK1015" i="46"/>
  <c r="CJ1015" i="46"/>
  <c r="CI1015" i="46"/>
  <c r="CH1015" i="46"/>
  <c r="CG1015" i="46"/>
  <c r="CF1015" i="46"/>
  <c r="CE1015" i="46"/>
  <c r="CD1015" i="46"/>
  <c r="CC1015" i="46"/>
  <c r="CB1015" i="46"/>
  <c r="CA1015" i="46"/>
  <c r="BZ1015" i="46"/>
  <c r="BY1015" i="46"/>
  <c r="BX1015" i="46"/>
  <c r="BW1015" i="46"/>
  <c r="BV1015" i="46"/>
  <c r="BU1015" i="46"/>
  <c r="BT1015" i="46"/>
  <c r="BS1015" i="46"/>
  <c r="BR1015" i="46"/>
  <c r="BQ1015" i="46"/>
  <c r="BP1015" i="46"/>
  <c r="BO1015" i="46"/>
  <c r="BN1015" i="46"/>
  <c r="BM1015" i="46"/>
  <c r="BL1015" i="46"/>
  <c r="BK1015" i="46"/>
  <c r="BJ1015" i="46"/>
  <c r="CQ1014" i="46"/>
  <c r="CP1014" i="46"/>
  <c r="CO1014" i="46"/>
  <c r="CN1014" i="46"/>
  <c r="CM1014" i="46"/>
  <c r="CL1014" i="46"/>
  <c r="CK1014" i="46"/>
  <c r="CJ1014" i="46"/>
  <c r="CI1014" i="46"/>
  <c r="CH1014" i="46"/>
  <c r="CG1014" i="46"/>
  <c r="CF1014" i="46"/>
  <c r="CE1014" i="46"/>
  <c r="CD1014" i="46"/>
  <c r="CC1014" i="46"/>
  <c r="CB1014" i="46"/>
  <c r="CA1014" i="46"/>
  <c r="BZ1014" i="46"/>
  <c r="BY1014" i="46"/>
  <c r="BX1014" i="46"/>
  <c r="BW1014" i="46"/>
  <c r="BV1014" i="46"/>
  <c r="BU1014" i="46"/>
  <c r="BT1014" i="46"/>
  <c r="BS1014" i="46"/>
  <c r="BR1014" i="46"/>
  <c r="BQ1014" i="46"/>
  <c r="BP1014" i="46"/>
  <c r="BO1014" i="46"/>
  <c r="BN1014" i="46"/>
  <c r="BM1014" i="46"/>
  <c r="BL1014" i="46"/>
  <c r="BK1014" i="46"/>
  <c r="BJ1014" i="46"/>
  <c r="CQ1013" i="46"/>
  <c r="CP1013" i="46"/>
  <c r="CO1013" i="46"/>
  <c r="CN1013" i="46"/>
  <c r="CM1013" i="46"/>
  <c r="CL1013" i="46"/>
  <c r="CK1013" i="46"/>
  <c r="CJ1013" i="46"/>
  <c r="CI1013" i="46"/>
  <c r="CH1013" i="46"/>
  <c r="CG1013" i="46"/>
  <c r="CF1013" i="46"/>
  <c r="CE1013" i="46"/>
  <c r="CD1013" i="46"/>
  <c r="CC1013" i="46"/>
  <c r="CB1013" i="46"/>
  <c r="CA1013" i="46"/>
  <c r="BZ1013" i="46"/>
  <c r="BY1013" i="46"/>
  <c r="BX1013" i="46"/>
  <c r="BW1013" i="46"/>
  <c r="BV1013" i="46"/>
  <c r="BU1013" i="46"/>
  <c r="BT1013" i="46"/>
  <c r="BS1013" i="46"/>
  <c r="BR1013" i="46"/>
  <c r="BQ1013" i="46"/>
  <c r="BP1013" i="46"/>
  <c r="BO1013" i="46"/>
  <c r="BN1013" i="46"/>
  <c r="BM1013" i="46"/>
  <c r="BL1013" i="46"/>
  <c r="BK1013" i="46"/>
  <c r="BJ1013" i="46"/>
  <c r="DA1012" i="46"/>
  <c r="CZ1012" i="46"/>
  <c r="CY1012" i="46"/>
  <c r="CX1012" i="46"/>
  <c r="CW1012" i="46"/>
  <c r="CV1012" i="46"/>
  <c r="CU1012" i="46"/>
  <c r="CT1012" i="46"/>
  <c r="CS1012" i="46"/>
  <c r="CR1012" i="46"/>
  <c r="CQ1012" i="46"/>
  <c r="CP1012" i="46"/>
  <c r="CO1012" i="46"/>
  <c r="CN1012" i="46"/>
  <c r="CM1012" i="46"/>
  <c r="CL1012" i="46"/>
  <c r="CK1012" i="46"/>
  <c r="CJ1012" i="46"/>
  <c r="CI1012" i="46"/>
  <c r="CH1012" i="46"/>
  <c r="CG1012" i="46"/>
  <c r="CF1012" i="46"/>
  <c r="CE1012" i="46"/>
  <c r="CD1012" i="46"/>
  <c r="CC1012" i="46"/>
  <c r="CB1012" i="46"/>
  <c r="CA1012" i="46"/>
  <c r="BZ1012" i="46"/>
  <c r="BY1012" i="46"/>
  <c r="BX1012" i="46"/>
  <c r="BW1012" i="46"/>
  <c r="BV1012" i="46"/>
  <c r="BU1012" i="46"/>
  <c r="BT1012" i="46"/>
  <c r="BS1012" i="46"/>
  <c r="BR1012" i="46"/>
  <c r="BQ1012" i="46"/>
  <c r="BP1012" i="46"/>
  <c r="BO1012" i="46"/>
  <c r="BN1012" i="46"/>
  <c r="BM1012" i="46"/>
  <c r="BL1012" i="46"/>
  <c r="BK1012" i="46"/>
  <c r="BJ1012" i="46"/>
  <c r="CQ1011" i="46"/>
  <c r="CP1011" i="46"/>
  <c r="CO1011" i="46"/>
  <c r="CN1011" i="46"/>
  <c r="CM1011" i="46"/>
  <c r="CL1011" i="46"/>
  <c r="CK1011" i="46"/>
  <c r="CJ1011" i="46"/>
  <c r="CI1011" i="46"/>
  <c r="CH1011" i="46"/>
  <c r="CG1011" i="46"/>
  <c r="CF1011" i="46"/>
  <c r="CE1011" i="46"/>
  <c r="CD1011" i="46"/>
  <c r="CC1011" i="46"/>
  <c r="CB1011" i="46"/>
  <c r="CA1011" i="46"/>
  <c r="BZ1011" i="46"/>
  <c r="BY1011" i="46"/>
  <c r="BX1011" i="46"/>
  <c r="BW1011" i="46"/>
  <c r="BV1011" i="46"/>
  <c r="BU1011" i="46"/>
  <c r="BT1011" i="46"/>
  <c r="BS1011" i="46"/>
  <c r="BR1011" i="46"/>
  <c r="BQ1011" i="46"/>
  <c r="BP1011" i="46"/>
  <c r="BO1011" i="46"/>
  <c r="BN1011" i="46"/>
  <c r="BM1011" i="46"/>
  <c r="BL1011" i="46"/>
  <c r="BK1011" i="46"/>
  <c r="BJ1011" i="46"/>
  <c r="CQ1010" i="46"/>
  <c r="CP1010" i="46"/>
  <c r="CO1010" i="46"/>
  <c r="CN1010" i="46"/>
  <c r="CM1010" i="46"/>
  <c r="CL1010" i="46"/>
  <c r="CK1010" i="46"/>
  <c r="CJ1010" i="46"/>
  <c r="CI1010" i="46"/>
  <c r="CH1010" i="46"/>
  <c r="CG1010" i="46"/>
  <c r="CF1010" i="46"/>
  <c r="CE1010" i="46"/>
  <c r="CD1010" i="46"/>
  <c r="CC1010" i="46"/>
  <c r="CB1010" i="46"/>
  <c r="CA1010" i="46"/>
  <c r="BZ1010" i="46"/>
  <c r="BY1010" i="46"/>
  <c r="BX1010" i="46"/>
  <c r="BW1010" i="46"/>
  <c r="BV1010" i="46"/>
  <c r="BU1010" i="46"/>
  <c r="BT1010" i="46"/>
  <c r="BS1010" i="46"/>
  <c r="BR1010" i="46"/>
  <c r="BQ1010" i="46"/>
  <c r="BP1010" i="46"/>
  <c r="BO1010" i="46"/>
  <c r="BN1010" i="46"/>
  <c r="BM1010" i="46"/>
  <c r="BL1010" i="46"/>
  <c r="BK1010" i="46"/>
  <c r="BJ1010" i="46"/>
  <c r="CQ1009" i="46"/>
  <c r="CP1009" i="46"/>
  <c r="CO1009" i="46"/>
  <c r="CN1009" i="46"/>
  <c r="CM1009" i="46"/>
  <c r="CL1009" i="46"/>
  <c r="CK1009" i="46"/>
  <c r="CJ1009" i="46"/>
  <c r="CI1009" i="46"/>
  <c r="CH1009" i="46"/>
  <c r="CG1009" i="46"/>
  <c r="CF1009" i="46"/>
  <c r="CE1009" i="46"/>
  <c r="CD1009" i="46"/>
  <c r="CC1009" i="46"/>
  <c r="CB1009" i="46"/>
  <c r="CA1009" i="46"/>
  <c r="BZ1009" i="46"/>
  <c r="BY1009" i="46"/>
  <c r="BX1009" i="46"/>
  <c r="BW1009" i="46"/>
  <c r="BV1009" i="46"/>
  <c r="BU1009" i="46"/>
  <c r="BT1009" i="46"/>
  <c r="BS1009" i="46"/>
  <c r="BR1009" i="46"/>
  <c r="BQ1009" i="46"/>
  <c r="BP1009" i="46"/>
  <c r="BO1009" i="46"/>
  <c r="BN1009" i="46"/>
  <c r="BM1009" i="46"/>
  <c r="BL1009" i="46"/>
  <c r="BK1009" i="46"/>
  <c r="BJ1009" i="46"/>
  <c r="CQ1008" i="46"/>
  <c r="CP1008" i="46"/>
  <c r="CO1008" i="46"/>
  <c r="CN1008" i="46"/>
  <c r="CM1008" i="46"/>
  <c r="CL1008" i="46"/>
  <c r="CK1008" i="46"/>
  <c r="CJ1008" i="46"/>
  <c r="CI1008" i="46"/>
  <c r="CH1008" i="46"/>
  <c r="CG1008" i="46"/>
  <c r="CF1008" i="46"/>
  <c r="CE1008" i="46"/>
  <c r="CD1008" i="46"/>
  <c r="CC1008" i="46"/>
  <c r="CB1008" i="46"/>
  <c r="CA1008" i="46"/>
  <c r="BZ1008" i="46"/>
  <c r="BY1008" i="46"/>
  <c r="BX1008" i="46"/>
  <c r="BW1008" i="46"/>
  <c r="BV1008" i="46"/>
  <c r="BU1008" i="46"/>
  <c r="BT1008" i="46"/>
  <c r="BS1008" i="46"/>
  <c r="BR1008" i="46"/>
  <c r="BQ1008" i="46"/>
  <c r="BP1008" i="46"/>
  <c r="BO1008" i="46"/>
  <c r="BN1008" i="46"/>
  <c r="BM1008" i="46"/>
  <c r="BL1008" i="46"/>
  <c r="BK1008" i="46"/>
  <c r="BJ1008" i="46"/>
  <c r="CQ1007" i="46"/>
  <c r="CP1007" i="46"/>
  <c r="CO1007" i="46"/>
  <c r="CN1007" i="46"/>
  <c r="CM1007" i="46"/>
  <c r="CL1007" i="46"/>
  <c r="CK1007" i="46"/>
  <c r="CJ1007" i="46"/>
  <c r="CI1007" i="46"/>
  <c r="CH1007" i="46"/>
  <c r="CG1007" i="46"/>
  <c r="CF1007" i="46"/>
  <c r="CE1007" i="46"/>
  <c r="CD1007" i="46"/>
  <c r="CC1007" i="46"/>
  <c r="CB1007" i="46"/>
  <c r="CA1007" i="46"/>
  <c r="BZ1007" i="46"/>
  <c r="BY1007" i="46"/>
  <c r="BX1007" i="46"/>
  <c r="BW1007" i="46"/>
  <c r="BV1007" i="46"/>
  <c r="BU1007" i="46"/>
  <c r="BT1007" i="46"/>
  <c r="BS1007" i="46"/>
  <c r="BR1007" i="46"/>
  <c r="BQ1007" i="46"/>
  <c r="BP1007" i="46"/>
  <c r="BO1007" i="46"/>
  <c r="BN1007" i="46"/>
  <c r="BM1007" i="46"/>
  <c r="BL1007" i="46"/>
  <c r="BK1007" i="46"/>
  <c r="BJ1007" i="46"/>
  <c r="CQ1006" i="46"/>
  <c r="CP1006" i="46"/>
  <c r="CO1006" i="46"/>
  <c r="CN1006" i="46"/>
  <c r="CM1006" i="46"/>
  <c r="CL1006" i="46"/>
  <c r="CK1006" i="46"/>
  <c r="CJ1006" i="46"/>
  <c r="CI1006" i="46"/>
  <c r="CH1006" i="46"/>
  <c r="CG1006" i="46"/>
  <c r="CF1006" i="46"/>
  <c r="CE1006" i="46"/>
  <c r="CD1006" i="46"/>
  <c r="CC1006" i="46"/>
  <c r="CB1006" i="46"/>
  <c r="CA1006" i="46"/>
  <c r="BZ1006" i="46"/>
  <c r="BY1006" i="46"/>
  <c r="BX1006" i="46"/>
  <c r="BW1006" i="46"/>
  <c r="BV1006" i="46"/>
  <c r="BU1006" i="46"/>
  <c r="BT1006" i="46"/>
  <c r="BS1006" i="46"/>
  <c r="BR1006" i="46"/>
  <c r="BQ1006" i="46"/>
  <c r="BP1006" i="46"/>
  <c r="BO1006" i="46"/>
  <c r="BN1006" i="46"/>
  <c r="BM1006" i="46"/>
  <c r="BL1006" i="46"/>
  <c r="BK1006" i="46"/>
  <c r="BJ1006" i="46"/>
  <c r="DA1005" i="46"/>
  <c r="CZ1005" i="46"/>
  <c r="CY1005" i="46"/>
  <c r="CX1005" i="46"/>
  <c r="CW1005" i="46"/>
  <c r="CV1005" i="46"/>
  <c r="CU1005" i="46"/>
  <c r="CT1005" i="46"/>
  <c r="CS1005" i="46"/>
  <c r="CR1005" i="46"/>
  <c r="CQ1005" i="46"/>
  <c r="CP1005" i="46"/>
  <c r="CO1005" i="46"/>
  <c r="CN1005" i="46"/>
  <c r="CM1005" i="46"/>
  <c r="CL1005" i="46"/>
  <c r="CK1005" i="46"/>
  <c r="CJ1005" i="46"/>
  <c r="CI1005" i="46"/>
  <c r="CH1005" i="46"/>
  <c r="CG1005" i="46"/>
  <c r="CF1005" i="46"/>
  <c r="CE1005" i="46"/>
  <c r="CD1005" i="46"/>
  <c r="CC1005" i="46"/>
  <c r="CB1005" i="46"/>
  <c r="CA1005" i="46"/>
  <c r="BZ1005" i="46"/>
  <c r="BY1005" i="46"/>
  <c r="BX1005" i="46"/>
  <c r="BW1005" i="46"/>
  <c r="BV1005" i="46"/>
  <c r="BU1005" i="46"/>
  <c r="BT1005" i="46"/>
  <c r="BS1005" i="46"/>
  <c r="BR1005" i="46"/>
  <c r="BQ1005" i="46"/>
  <c r="BP1005" i="46"/>
  <c r="BO1005" i="46"/>
  <c r="BN1005" i="46"/>
  <c r="BM1005" i="46"/>
  <c r="BL1005" i="46"/>
  <c r="BK1005" i="46"/>
  <c r="BJ1005" i="46"/>
  <c r="CQ1004" i="46"/>
  <c r="CP1004" i="46"/>
  <c r="CO1004" i="46"/>
  <c r="CN1004" i="46"/>
  <c r="CM1004" i="46"/>
  <c r="CL1004" i="46"/>
  <c r="CK1004" i="46"/>
  <c r="CJ1004" i="46"/>
  <c r="CI1004" i="46"/>
  <c r="CH1004" i="46"/>
  <c r="CG1004" i="46"/>
  <c r="CF1004" i="46"/>
  <c r="CE1004" i="46"/>
  <c r="CD1004" i="46"/>
  <c r="CC1004" i="46"/>
  <c r="CB1004" i="46"/>
  <c r="CA1004" i="46"/>
  <c r="BZ1004" i="46"/>
  <c r="BY1004" i="46"/>
  <c r="BX1004" i="46"/>
  <c r="BW1004" i="46"/>
  <c r="BV1004" i="46"/>
  <c r="BU1004" i="46"/>
  <c r="BT1004" i="46"/>
  <c r="BS1004" i="46"/>
  <c r="BR1004" i="46"/>
  <c r="BQ1004" i="46"/>
  <c r="BP1004" i="46"/>
  <c r="BO1004" i="46"/>
  <c r="BN1004" i="46"/>
  <c r="BM1004" i="46"/>
  <c r="BL1004" i="46"/>
  <c r="BK1004" i="46"/>
  <c r="BJ1004" i="46"/>
  <c r="CQ1003" i="46"/>
  <c r="CP1003" i="46"/>
  <c r="CO1003" i="46"/>
  <c r="CN1003" i="46"/>
  <c r="CM1003" i="46"/>
  <c r="CL1003" i="46"/>
  <c r="CK1003" i="46"/>
  <c r="CJ1003" i="46"/>
  <c r="CI1003" i="46"/>
  <c r="CH1003" i="46"/>
  <c r="CG1003" i="46"/>
  <c r="CF1003" i="46"/>
  <c r="CE1003" i="46"/>
  <c r="CD1003" i="46"/>
  <c r="CC1003" i="46"/>
  <c r="CB1003" i="46"/>
  <c r="CA1003" i="46"/>
  <c r="BZ1003" i="46"/>
  <c r="BY1003" i="46"/>
  <c r="BX1003" i="46"/>
  <c r="BW1003" i="46"/>
  <c r="BV1003" i="46"/>
  <c r="BU1003" i="46"/>
  <c r="BT1003" i="46"/>
  <c r="BS1003" i="46"/>
  <c r="BR1003" i="46"/>
  <c r="BQ1003" i="46"/>
  <c r="BP1003" i="46"/>
  <c r="BO1003" i="46"/>
  <c r="BN1003" i="46"/>
  <c r="BM1003" i="46"/>
  <c r="BL1003" i="46"/>
  <c r="BK1003" i="46"/>
  <c r="BJ1003" i="46"/>
  <c r="CQ1002" i="46"/>
  <c r="CP1002" i="46"/>
  <c r="CO1002" i="46"/>
  <c r="CN1002" i="46"/>
  <c r="CM1002" i="46"/>
  <c r="CL1002" i="46"/>
  <c r="CK1002" i="46"/>
  <c r="CJ1002" i="46"/>
  <c r="CI1002" i="46"/>
  <c r="CH1002" i="46"/>
  <c r="CG1002" i="46"/>
  <c r="CF1002" i="46"/>
  <c r="CE1002" i="46"/>
  <c r="CD1002" i="46"/>
  <c r="CC1002" i="46"/>
  <c r="CB1002" i="46"/>
  <c r="CA1002" i="46"/>
  <c r="BZ1002" i="46"/>
  <c r="BY1002" i="46"/>
  <c r="BX1002" i="46"/>
  <c r="BW1002" i="46"/>
  <c r="BV1002" i="46"/>
  <c r="BU1002" i="46"/>
  <c r="BT1002" i="46"/>
  <c r="BS1002" i="46"/>
  <c r="BR1002" i="46"/>
  <c r="BQ1002" i="46"/>
  <c r="BP1002" i="46"/>
  <c r="BO1002" i="46"/>
  <c r="BN1002" i="46"/>
  <c r="BM1002" i="46"/>
  <c r="BL1002" i="46"/>
  <c r="BK1002" i="46"/>
  <c r="BJ1002" i="46"/>
  <c r="CQ1001" i="46"/>
  <c r="CP1001" i="46"/>
  <c r="CO1001" i="46"/>
  <c r="CN1001" i="46"/>
  <c r="CM1001" i="46"/>
  <c r="CL1001" i="46"/>
  <c r="CK1001" i="46"/>
  <c r="CJ1001" i="46"/>
  <c r="CI1001" i="46"/>
  <c r="CH1001" i="46"/>
  <c r="CG1001" i="46"/>
  <c r="CF1001" i="46"/>
  <c r="CE1001" i="46"/>
  <c r="CD1001" i="46"/>
  <c r="CC1001" i="46"/>
  <c r="CB1001" i="46"/>
  <c r="CA1001" i="46"/>
  <c r="BZ1001" i="46"/>
  <c r="BY1001" i="46"/>
  <c r="BX1001" i="46"/>
  <c r="BW1001" i="46"/>
  <c r="BV1001" i="46"/>
  <c r="BU1001" i="46"/>
  <c r="BT1001" i="46"/>
  <c r="BS1001" i="46"/>
  <c r="BR1001" i="46"/>
  <c r="BQ1001" i="46"/>
  <c r="BP1001" i="46"/>
  <c r="BO1001" i="46"/>
  <c r="BN1001" i="46"/>
  <c r="BM1001" i="46"/>
  <c r="BL1001" i="46"/>
  <c r="BK1001" i="46"/>
  <c r="BJ1001" i="46"/>
  <c r="CQ1000" i="46"/>
  <c r="CP1000" i="46"/>
  <c r="CO1000" i="46"/>
  <c r="CN1000" i="46"/>
  <c r="CM1000" i="46"/>
  <c r="CL1000" i="46"/>
  <c r="CK1000" i="46"/>
  <c r="CJ1000" i="46"/>
  <c r="CI1000" i="46"/>
  <c r="CH1000" i="46"/>
  <c r="CG1000" i="46"/>
  <c r="CF1000" i="46"/>
  <c r="CE1000" i="46"/>
  <c r="CD1000" i="46"/>
  <c r="CC1000" i="46"/>
  <c r="CB1000" i="46"/>
  <c r="CA1000" i="46"/>
  <c r="BZ1000" i="46"/>
  <c r="BY1000" i="46"/>
  <c r="BX1000" i="46"/>
  <c r="BW1000" i="46"/>
  <c r="BV1000" i="46"/>
  <c r="BU1000" i="46"/>
  <c r="BT1000" i="46"/>
  <c r="BS1000" i="46"/>
  <c r="BR1000" i="46"/>
  <c r="BQ1000" i="46"/>
  <c r="BP1000" i="46"/>
  <c r="BO1000" i="46"/>
  <c r="BN1000" i="46"/>
  <c r="BM1000" i="46"/>
  <c r="BL1000" i="46"/>
  <c r="BK1000" i="46"/>
  <c r="BJ1000" i="46"/>
  <c r="CQ999" i="46"/>
  <c r="CP999" i="46"/>
  <c r="CO999" i="46"/>
  <c r="CN999" i="46"/>
  <c r="CM999" i="46"/>
  <c r="CL999" i="46"/>
  <c r="CK999" i="46"/>
  <c r="CJ999" i="46"/>
  <c r="CI999" i="46"/>
  <c r="CH999" i="46"/>
  <c r="CG999" i="46"/>
  <c r="CF999" i="46"/>
  <c r="CE999" i="46"/>
  <c r="CD999" i="46"/>
  <c r="CC999" i="46"/>
  <c r="CB999" i="46"/>
  <c r="CA999" i="46"/>
  <c r="BZ999" i="46"/>
  <c r="BY999" i="46"/>
  <c r="BX999" i="46"/>
  <c r="BW999" i="46"/>
  <c r="BV999" i="46"/>
  <c r="BU999" i="46"/>
  <c r="BT999" i="46"/>
  <c r="BS999" i="46"/>
  <c r="BR999" i="46"/>
  <c r="BQ999" i="46"/>
  <c r="BP999" i="46"/>
  <c r="BO999" i="46"/>
  <c r="BN999" i="46"/>
  <c r="BM999" i="46"/>
  <c r="BL999" i="46"/>
  <c r="BK999" i="46"/>
  <c r="BJ999" i="46"/>
  <c r="DA998" i="46"/>
  <c r="CZ998" i="46"/>
  <c r="CY998" i="46"/>
  <c r="CX998" i="46"/>
  <c r="CW998" i="46"/>
  <c r="CV998" i="46"/>
  <c r="CU998" i="46"/>
  <c r="CT998" i="46"/>
  <c r="CS998" i="46"/>
  <c r="CR998" i="46"/>
  <c r="CQ998" i="46"/>
  <c r="CP998" i="46"/>
  <c r="CO998" i="46"/>
  <c r="CN998" i="46"/>
  <c r="CM998" i="46"/>
  <c r="CL998" i="46"/>
  <c r="CK998" i="46"/>
  <c r="CJ998" i="46"/>
  <c r="CI998" i="46"/>
  <c r="CH998" i="46"/>
  <c r="CG998" i="46"/>
  <c r="CF998" i="46"/>
  <c r="CE998" i="46"/>
  <c r="CD998" i="46"/>
  <c r="CC998" i="46"/>
  <c r="CB998" i="46"/>
  <c r="CA998" i="46"/>
  <c r="BZ998" i="46"/>
  <c r="BY998" i="46"/>
  <c r="BX998" i="46"/>
  <c r="BW998" i="46"/>
  <c r="BV998" i="46"/>
  <c r="BU998" i="46"/>
  <c r="BT998" i="46"/>
  <c r="BS998" i="46"/>
  <c r="BR998" i="46"/>
  <c r="BQ998" i="46"/>
  <c r="BP998" i="46"/>
  <c r="BO998" i="46"/>
  <c r="BN998" i="46"/>
  <c r="BM998" i="46"/>
  <c r="BL998" i="46"/>
  <c r="BK998" i="46"/>
  <c r="BJ998" i="46"/>
  <c r="CQ997" i="46"/>
  <c r="CP997" i="46"/>
  <c r="CO997" i="46"/>
  <c r="CN997" i="46"/>
  <c r="CM997" i="46"/>
  <c r="CL997" i="46"/>
  <c r="CK997" i="46"/>
  <c r="CJ997" i="46"/>
  <c r="CI997" i="46"/>
  <c r="CH997" i="46"/>
  <c r="CG997" i="46"/>
  <c r="CF997" i="46"/>
  <c r="CE997" i="46"/>
  <c r="CD997" i="46"/>
  <c r="CC997" i="46"/>
  <c r="CB997" i="46"/>
  <c r="CA997" i="46"/>
  <c r="BZ997" i="46"/>
  <c r="BY997" i="46"/>
  <c r="BX997" i="46"/>
  <c r="BW997" i="46"/>
  <c r="BV997" i="46"/>
  <c r="BU997" i="46"/>
  <c r="BT997" i="46"/>
  <c r="BS997" i="46"/>
  <c r="BR997" i="46"/>
  <c r="BQ997" i="46"/>
  <c r="BP997" i="46"/>
  <c r="BO997" i="46"/>
  <c r="BN997" i="46"/>
  <c r="BM997" i="46"/>
  <c r="BL997" i="46"/>
  <c r="BK997" i="46"/>
  <c r="BJ997" i="46"/>
  <c r="CQ996" i="46"/>
  <c r="CP996" i="46"/>
  <c r="CO996" i="46"/>
  <c r="CN996" i="46"/>
  <c r="CM996" i="46"/>
  <c r="CL996" i="46"/>
  <c r="CK996" i="46"/>
  <c r="CJ996" i="46"/>
  <c r="CI996" i="46"/>
  <c r="CH996" i="46"/>
  <c r="CG996" i="46"/>
  <c r="CF996" i="46"/>
  <c r="CE996" i="46"/>
  <c r="CD996" i="46"/>
  <c r="CC996" i="46"/>
  <c r="CB996" i="46"/>
  <c r="CA996" i="46"/>
  <c r="BZ996" i="46"/>
  <c r="BY996" i="46"/>
  <c r="BX996" i="46"/>
  <c r="BW996" i="46"/>
  <c r="BV996" i="46"/>
  <c r="BU996" i="46"/>
  <c r="BT996" i="46"/>
  <c r="BS996" i="46"/>
  <c r="BR996" i="46"/>
  <c r="BQ996" i="46"/>
  <c r="BP996" i="46"/>
  <c r="BO996" i="46"/>
  <c r="BN996" i="46"/>
  <c r="BM996" i="46"/>
  <c r="BL996" i="46"/>
  <c r="BK996" i="46"/>
  <c r="BJ996" i="46"/>
  <c r="CQ995" i="46"/>
  <c r="CP995" i="46"/>
  <c r="CO995" i="46"/>
  <c r="CN995" i="46"/>
  <c r="CM995" i="46"/>
  <c r="CL995" i="46"/>
  <c r="CK995" i="46"/>
  <c r="CJ995" i="46"/>
  <c r="CI995" i="46"/>
  <c r="CH995" i="46"/>
  <c r="CG995" i="46"/>
  <c r="CF995" i="46"/>
  <c r="CE995" i="46"/>
  <c r="CD995" i="46"/>
  <c r="CC995" i="46"/>
  <c r="CB995" i="46"/>
  <c r="CA995" i="46"/>
  <c r="BZ995" i="46"/>
  <c r="BY995" i="46"/>
  <c r="BX995" i="46"/>
  <c r="BW995" i="46"/>
  <c r="BV995" i="46"/>
  <c r="BU995" i="46"/>
  <c r="BT995" i="46"/>
  <c r="BS995" i="46"/>
  <c r="BR995" i="46"/>
  <c r="BQ995" i="46"/>
  <c r="BP995" i="46"/>
  <c r="BO995" i="46"/>
  <c r="BN995" i="46"/>
  <c r="BM995" i="46"/>
  <c r="BL995" i="46"/>
  <c r="BK995" i="46"/>
  <c r="BJ995" i="46"/>
  <c r="CQ994" i="46"/>
  <c r="CP994" i="46"/>
  <c r="CO994" i="46"/>
  <c r="CN994" i="46"/>
  <c r="CM994" i="46"/>
  <c r="CL994" i="46"/>
  <c r="CK994" i="46"/>
  <c r="CJ994" i="46"/>
  <c r="CI994" i="46"/>
  <c r="CH994" i="46"/>
  <c r="CG994" i="46"/>
  <c r="CF994" i="46"/>
  <c r="CE994" i="46"/>
  <c r="CD994" i="46"/>
  <c r="CC994" i="46"/>
  <c r="CB994" i="46"/>
  <c r="CA994" i="46"/>
  <c r="BZ994" i="46"/>
  <c r="BY994" i="46"/>
  <c r="BX994" i="46"/>
  <c r="BW994" i="46"/>
  <c r="BV994" i="46"/>
  <c r="BU994" i="46"/>
  <c r="BT994" i="46"/>
  <c r="BS994" i="46"/>
  <c r="BR994" i="46"/>
  <c r="BQ994" i="46"/>
  <c r="BP994" i="46"/>
  <c r="BO994" i="46"/>
  <c r="BN994" i="46"/>
  <c r="BM994" i="46"/>
  <c r="BL994" i="46"/>
  <c r="BK994" i="46"/>
  <c r="BJ994" i="46"/>
  <c r="CQ993" i="46"/>
  <c r="CP993" i="46"/>
  <c r="CO993" i="46"/>
  <c r="CN993" i="46"/>
  <c r="CM993" i="46"/>
  <c r="CL993" i="46"/>
  <c r="CK993" i="46"/>
  <c r="CJ993" i="46"/>
  <c r="CI993" i="46"/>
  <c r="CH993" i="46"/>
  <c r="CG993" i="46"/>
  <c r="CF993" i="46"/>
  <c r="CE993" i="46"/>
  <c r="CD993" i="46"/>
  <c r="CC993" i="46"/>
  <c r="CB993" i="46"/>
  <c r="CA993" i="46"/>
  <c r="BZ993" i="46"/>
  <c r="BY993" i="46"/>
  <c r="BX993" i="46"/>
  <c r="BW993" i="46"/>
  <c r="BV993" i="46"/>
  <c r="BU993" i="46"/>
  <c r="BT993" i="46"/>
  <c r="BS993" i="46"/>
  <c r="BR993" i="46"/>
  <c r="BQ993" i="46"/>
  <c r="BP993" i="46"/>
  <c r="BO993" i="46"/>
  <c r="BN993" i="46"/>
  <c r="BM993" i="46"/>
  <c r="BL993" i="46"/>
  <c r="BK993" i="46"/>
  <c r="BJ993" i="46"/>
  <c r="BI990" i="46"/>
  <c r="BH990" i="46"/>
  <c r="BG990" i="46"/>
  <c r="BF990" i="46"/>
  <c r="BE990" i="46"/>
  <c r="BD990" i="46"/>
  <c r="BC990" i="46"/>
  <c r="BB990" i="46"/>
  <c r="BA990" i="46"/>
  <c r="AZ990" i="46"/>
  <c r="AY990" i="46"/>
  <c r="AX990" i="46"/>
  <c r="AW990" i="46"/>
  <c r="AV990" i="46"/>
  <c r="AP990" i="46"/>
  <c r="AO990" i="46"/>
  <c r="AN990" i="46"/>
  <c r="AM990" i="46"/>
  <c r="AL990" i="46"/>
  <c r="AK990" i="46"/>
  <c r="AJ990" i="46"/>
  <c r="AI990" i="46"/>
  <c r="AH990" i="46"/>
  <c r="AG990" i="46"/>
  <c r="AF990" i="46"/>
  <c r="AE990" i="46"/>
  <c r="AD990" i="46"/>
  <c r="AC990" i="46"/>
  <c r="AB990" i="46"/>
  <c r="AA990" i="46"/>
  <c r="BI989" i="46"/>
  <c r="BH989" i="46"/>
  <c r="BG989" i="46"/>
  <c r="BF989" i="46"/>
  <c r="BE989" i="46"/>
  <c r="BD989" i="46"/>
  <c r="BC989" i="46"/>
  <c r="BB989" i="46"/>
  <c r="BA989" i="46"/>
  <c r="AZ989" i="46"/>
  <c r="AY989" i="46"/>
  <c r="AX989" i="46"/>
  <c r="AW989" i="46"/>
  <c r="AV989" i="46"/>
  <c r="AU989" i="46"/>
  <c r="AT989" i="46"/>
  <c r="AS989" i="46"/>
  <c r="AR989" i="46"/>
  <c r="AQ989" i="46"/>
  <c r="AP989" i="46"/>
  <c r="AO989" i="46"/>
  <c r="AN989" i="46"/>
  <c r="AM989" i="46"/>
  <c r="AL989" i="46"/>
  <c r="AK989" i="46"/>
  <c r="AJ989" i="46"/>
  <c r="AI989" i="46"/>
  <c r="AH989" i="46"/>
  <c r="AG989" i="46"/>
  <c r="AF989" i="46"/>
  <c r="AE989" i="46"/>
  <c r="AC989" i="46"/>
  <c r="AB989" i="46"/>
  <c r="AA989" i="46"/>
  <c r="BI988" i="46"/>
  <c r="BH988" i="46"/>
  <c r="BG988" i="46"/>
  <c r="BF988" i="46"/>
  <c r="BE988" i="46"/>
  <c r="BD988" i="46"/>
  <c r="BC988" i="46"/>
  <c r="BB988" i="46"/>
  <c r="BA988" i="46"/>
  <c r="AZ988" i="46"/>
  <c r="AY988" i="46"/>
  <c r="AX988" i="46"/>
  <c r="AW988" i="46"/>
  <c r="AV988" i="46"/>
  <c r="AU988" i="46"/>
  <c r="AT988" i="46"/>
  <c r="AS988" i="46"/>
  <c r="AR988" i="46"/>
  <c r="AQ988" i="46"/>
  <c r="AP988" i="46"/>
  <c r="AO988" i="46"/>
  <c r="AN988" i="46"/>
  <c r="AM988" i="46"/>
  <c r="AL988" i="46"/>
  <c r="AK988" i="46"/>
  <c r="AJ988" i="46"/>
  <c r="AI988" i="46"/>
  <c r="AH988" i="46"/>
  <c r="AG988" i="46"/>
  <c r="AF988" i="46"/>
  <c r="AE988" i="46"/>
  <c r="AD988" i="46"/>
  <c r="AC988" i="46"/>
  <c r="AB988" i="46"/>
  <c r="AA988" i="46"/>
  <c r="BI987" i="46"/>
  <c r="BH987" i="46"/>
  <c r="BG987" i="46"/>
  <c r="BF987" i="46"/>
  <c r="BE987" i="46"/>
  <c r="BD987" i="46"/>
  <c r="BC987" i="46"/>
  <c r="BB987" i="46"/>
  <c r="BA987" i="46"/>
  <c r="AZ987" i="46"/>
  <c r="AY987" i="46"/>
  <c r="AX987" i="46"/>
  <c r="AW987" i="46"/>
  <c r="AV987" i="46"/>
  <c r="AU987" i="46"/>
  <c r="AT987" i="46"/>
  <c r="AS987" i="46"/>
  <c r="AR987" i="46"/>
  <c r="AP987" i="46"/>
  <c r="AO987" i="46"/>
  <c r="AN987" i="46"/>
  <c r="AM987" i="46"/>
  <c r="AL987" i="46"/>
  <c r="AK987" i="46"/>
  <c r="AJ987" i="46"/>
  <c r="AI987" i="46"/>
  <c r="AH987" i="46"/>
  <c r="AG987" i="46"/>
  <c r="AF987" i="46"/>
  <c r="AE987" i="46"/>
  <c r="AD987" i="46"/>
  <c r="AC987" i="46"/>
  <c r="AB987" i="46"/>
  <c r="AA987" i="46"/>
  <c r="BI986" i="46"/>
  <c r="BH986" i="46"/>
  <c r="BG986" i="46"/>
  <c r="BF986" i="46"/>
  <c r="BE986" i="46"/>
  <c r="BD986" i="46"/>
  <c r="BC986" i="46"/>
  <c r="BB986" i="46"/>
  <c r="BA986" i="46"/>
  <c r="AZ986" i="46"/>
  <c r="AY986" i="46"/>
  <c r="AX986" i="46"/>
  <c r="AW986" i="46"/>
  <c r="AV986" i="46"/>
  <c r="AU986" i="46"/>
  <c r="AT986" i="46"/>
  <c r="AS986" i="46"/>
  <c r="AR986" i="46"/>
  <c r="AP986" i="46"/>
  <c r="AO986" i="46"/>
  <c r="AN986" i="46"/>
  <c r="AM986" i="46"/>
  <c r="AL986" i="46"/>
  <c r="AK986" i="46"/>
  <c r="AJ986" i="46"/>
  <c r="AI986" i="46"/>
  <c r="AH986" i="46"/>
  <c r="AG986" i="46"/>
  <c r="AF986" i="46"/>
  <c r="AE986" i="46"/>
  <c r="AD986" i="46"/>
  <c r="AC986" i="46"/>
  <c r="AB986" i="46"/>
  <c r="AA986" i="46"/>
  <c r="BI985" i="46"/>
  <c r="BH985" i="46"/>
  <c r="BG985" i="46"/>
  <c r="BF985" i="46"/>
  <c r="BE985" i="46"/>
  <c r="BD985" i="46"/>
  <c r="BC985" i="46"/>
  <c r="BB985" i="46"/>
  <c r="BA985" i="46"/>
  <c r="AZ985" i="46"/>
  <c r="AY985" i="46"/>
  <c r="AX985" i="46"/>
  <c r="AW985" i="46"/>
  <c r="AV985" i="46"/>
  <c r="AP985" i="46"/>
  <c r="AO985" i="46"/>
  <c r="AN985" i="46"/>
  <c r="AM985" i="46"/>
  <c r="AL985" i="46"/>
  <c r="AK985" i="46"/>
  <c r="AJ985" i="46"/>
  <c r="AI985" i="46"/>
  <c r="AH985" i="46"/>
  <c r="AF985" i="46"/>
  <c r="AE985" i="46"/>
  <c r="AC985" i="46"/>
  <c r="AB985" i="46"/>
  <c r="AA985" i="46"/>
  <c r="BI984" i="46"/>
  <c r="BH984" i="46"/>
  <c r="BG984" i="46"/>
  <c r="BF984" i="46"/>
  <c r="BE984" i="46"/>
  <c r="BD984" i="46"/>
  <c r="BC984" i="46"/>
  <c r="BB984" i="46"/>
  <c r="BA984" i="46"/>
  <c r="AZ984" i="46"/>
  <c r="AY984" i="46"/>
  <c r="AX984" i="46"/>
  <c r="AW984" i="46"/>
  <c r="AV984" i="46"/>
  <c r="AU984" i="46"/>
  <c r="AT984" i="46"/>
  <c r="AS984" i="46"/>
  <c r="AR984" i="46"/>
  <c r="AQ984" i="46"/>
  <c r="AP984" i="46"/>
  <c r="AO984" i="46"/>
  <c r="AN984" i="46"/>
  <c r="AM984" i="46"/>
  <c r="AL984" i="46"/>
  <c r="AK984" i="46"/>
  <c r="AJ984" i="46"/>
  <c r="AI984" i="46"/>
  <c r="AH984" i="46"/>
  <c r="AG984" i="46"/>
  <c r="AF984" i="46"/>
  <c r="AE984" i="46"/>
  <c r="AD984" i="46"/>
  <c r="AC984" i="46"/>
  <c r="AB984" i="46"/>
  <c r="AA984" i="46"/>
  <c r="BI983" i="46"/>
  <c r="BH983" i="46"/>
  <c r="BG983" i="46"/>
  <c r="BF983" i="46"/>
  <c r="BE983" i="46"/>
  <c r="BD983" i="46"/>
  <c r="BC983" i="46"/>
  <c r="BB983" i="46"/>
  <c r="BA983" i="46"/>
  <c r="AZ983" i="46"/>
  <c r="AY983" i="46"/>
  <c r="AX983" i="46"/>
  <c r="AW983" i="46"/>
  <c r="AV983" i="46"/>
  <c r="AU983" i="46"/>
  <c r="AT983" i="46"/>
  <c r="AS983" i="46"/>
  <c r="AR983" i="46"/>
  <c r="AQ983" i="46"/>
  <c r="AP983" i="46"/>
  <c r="AO983" i="46"/>
  <c r="AN983" i="46"/>
  <c r="AM983" i="46"/>
  <c r="AL983" i="46"/>
  <c r="AK983" i="46"/>
  <c r="AJ983" i="46"/>
  <c r="AI983" i="46"/>
  <c r="AH983" i="46"/>
  <c r="AG983" i="46"/>
  <c r="AF983" i="46"/>
  <c r="AE983" i="46"/>
  <c r="AC983" i="46"/>
  <c r="AB983" i="46"/>
  <c r="AA983" i="46"/>
  <c r="BI982" i="46"/>
  <c r="BH982" i="46"/>
  <c r="BG982" i="46"/>
  <c r="BF982" i="46"/>
  <c r="BE982" i="46"/>
  <c r="BD982" i="46"/>
  <c r="BC982" i="46"/>
  <c r="BB982" i="46"/>
  <c r="BA982" i="46"/>
  <c r="AZ982" i="46"/>
  <c r="AY982" i="46"/>
  <c r="AX982" i="46"/>
  <c r="AW982" i="46"/>
  <c r="AV982" i="46"/>
  <c r="AU982" i="46"/>
  <c r="AT982" i="46"/>
  <c r="AS982" i="46"/>
  <c r="AR982" i="46"/>
  <c r="AQ982" i="46"/>
  <c r="AP982" i="46"/>
  <c r="AO982" i="46"/>
  <c r="AN982" i="46"/>
  <c r="AM982" i="46"/>
  <c r="AL982" i="46"/>
  <c r="AK982" i="46"/>
  <c r="AJ982" i="46"/>
  <c r="AI982" i="46"/>
  <c r="AH982" i="46"/>
  <c r="AG982" i="46"/>
  <c r="AF982" i="46"/>
  <c r="AE982" i="46"/>
  <c r="AD982" i="46"/>
  <c r="AC982" i="46"/>
  <c r="AB982" i="46"/>
  <c r="AA982" i="46"/>
  <c r="BI981" i="46"/>
  <c r="BH981" i="46"/>
  <c r="BG981" i="46"/>
  <c r="BF981" i="46"/>
  <c r="BE981" i="46"/>
  <c r="BD981" i="46"/>
  <c r="BC981" i="46"/>
  <c r="BB981" i="46"/>
  <c r="BA981" i="46"/>
  <c r="AZ981" i="46"/>
  <c r="AY981" i="46"/>
  <c r="AX981" i="46"/>
  <c r="AW981" i="46"/>
  <c r="AV981" i="46"/>
  <c r="AU981" i="46"/>
  <c r="AT981" i="46"/>
  <c r="AS981" i="46"/>
  <c r="AR981" i="46"/>
  <c r="AQ981" i="46"/>
  <c r="AP981" i="46"/>
  <c r="AO981" i="46"/>
  <c r="AN981" i="46"/>
  <c r="AM981" i="46"/>
  <c r="AL981" i="46"/>
  <c r="AK981" i="46"/>
  <c r="AJ981" i="46"/>
  <c r="AI981" i="46"/>
  <c r="AH981" i="46"/>
  <c r="AG981" i="46"/>
  <c r="AF981" i="46"/>
  <c r="AE981" i="46"/>
  <c r="AD981" i="46"/>
  <c r="AC981" i="46"/>
  <c r="AB981" i="46"/>
  <c r="AA981" i="46"/>
  <c r="BI980" i="46"/>
  <c r="BH980" i="46"/>
  <c r="BG980" i="46"/>
  <c r="BF980" i="46"/>
  <c r="BE980" i="46"/>
  <c r="BD980" i="46"/>
  <c r="BC980" i="46"/>
  <c r="BB980" i="46"/>
  <c r="BA980" i="46"/>
  <c r="AZ980" i="46"/>
  <c r="AY980" i="46"/>
  <c r="AX980" i="46"/>
  <c r="AW980" i="46"/>
  <c r="AV980" i="46"/>
  <c r="AU980" i="46"/>
  <c r="AT980" i="46"/>
  <c r="AS980" i="46"/>
  <c r="AR980" i="46"/>
  <c r="AQ980" i="46"/>
  <c r="AP980" i="46"/>
  <c r="AO980" i="46"/>
  <c r="AN980" i="46"/>
  <c r="AM980" i="46"/>
  <c r="AL980" i="46"/>
  <c r="AK980" i="46"/>
  <c r="AJ980" i="46"/>
  <c r="AI980" i="46"/>
  <c r="AH980" i="46"/>
  <c r="AG980" i="46"/>
  <c r="AF980" i="46"/>
  <c r="AE980" i="46"/>
  <c r="AD980" i="46"/>
  <c r="AC980" i="46"/>
  <c r="AB980" i="46"/>
  <c r="AA980" i="46"/>
  <c r="BI979" i="46"/>
  <c r="BH979" i="46"/>
  <c r="BG979" i="46"/>
  <c r="BF979" i="46"/>
  <c r="BE979" i="46"/>
  <c r="BD979" i="46"/>
  <c r="BC979" i="46"/>
  <c r="BB979" i="46"/>
  <c r="BA979" i="46"/>
  <c r="AZ979" i="46"/>
  <c r="AY979" i="46"/>
  <c r="AX979" i="46"/>
  <c r="AW979" i="46"/>
  <c r="AV979" i="46"/>
  <c r="AU979" i="46"/>
  <c r="AT979" i="46"/>
  <c r="AS979" i="46"/>
  <c r="AR979" i="46"/>
  <c r="AQ979" i="46"/>
  <c r="AP979" i="46"/>
  <c r="AO979" i="46"/>
  <c r="AN979" i="46"/>
  <c r="AM979" i="46"/>
  <c r="AL979" i="46"/>
  <c r="AK979" i="46"/>
  <c r="AJ979" i="46"/>
  <c r="AI979" i="46"/>
  <c r="AH979" i="46"/>
  <c r="AG979" i="46"/>
  <c r="AF979" i="46"/>
  <c r="AE979" i="46"/>
  <c r="AD979" i="46"/>
  <c r="AC979" i="46"/>
  <c r="AB979" i="46"/>
  <c r="AA979" i="46"/>
  <c r="BI978" i="46"/>
  <c r="BH978" i="46"/>
  <c r="BG978" i="46"/>
  <c r="BF978" i="46"/>
  <c r="BE978" i="46"/>
  <c r="BD978" i="46"/>
  <c r="BC978" i="46"/>
  <c r="BB978" i="46"/>
  <c r="BA978" i="46"/>
  <c r="AZ978" i="46"/>
  <c r="AY978" i="46"/>
  <c r="AX978" i="46"/>
  <c r="AW978" i="46"/>
  <c r="AV978" i="46"/>
  <c r="AU978" i="46"/>
  <c r="AT978" i="46"/>
  <c r="AS978" i="46"/>
  <c r="AR978" i="46"/>
  <c r="AQ978" i="46"/>
  <c r="AP978" i="46"/>
  <c r="AO978" i="46"/>
  <c r="AN978" i="46"/>
  <c r="AM978" i="46"/>
  <c r="AL978" i="46"/>
  <c r="AK978" i="46"/>
  <c r="AJ978" i="46"/>
  <c r="AI978" i="46"/>
  <c r="AH978" i="46"/>
  <c r="AG978" i="46"/>
  <c r="AF978" i="46"/>
  <c r="AE978" i="46"/>
  <c r="AD978" i="46"/>
  <c r="AC978" i="46"/>
  <c r="AB978" i="46"/>
  <c r="AA978" i="46"/>
  <c r="BI977" i="46"/>
  <c r="BH977" i="46"/>
  <c r="BB977" i="46"/>
  <c r="BA977" i="46"/>
  <c r="AP977" i="46"/>
  <c r="AO977" i="46"/>
  <c r="AN977" i="46"/>
  <c r="AM977" i="46"/>
  <c r="AL977" i="46"/>
  <c r="AK977" i="46"/>
  <c r="AJ977" i="46"/>
  <c r="AI977" i="46"/>
  <c r="AH977" i="46"/>
  <c r="AG977" i="46"/>
  <c r="AF977" i="46"/>
  <c r="AE977" i="46"/>
  <c r="AD977" i="46"/>
  <c r="AC977" i="46"/>
  <c r="AB977" i="46"/>
  <c r="AA977" i="46"/>
  <c r="BI976" i="46"/>
  <c r="BH976" i="46"/>
  <c r="BG976" i="46"/>
  <c r="BF976" i="46"/>
  <c r="BE976" i="46"/>
  <c r="BD976" i="46"/>
  <c r="BC976" i="46"/>
  <c r="BB976" i="46"/>
  <c r="BA976" i="46"/>
  <c r="AZ976" i="46"/>
  <c r="AY976" i="46"/>
  <c r="AX976" i="46"/>
  <c r="AW976" i="46"/>
  <c r="AV976" i="46"/>
  <c r="AU976" i="46"/>
  <c r="AT976" i="46"/>
  <c r="AS976" i="46"/>
  <c r="AR976" i="46"/>
  <c r="AQ976" i="46"/>
  <c r="AP976" i="46"/>
  <c r="AO976" i="46"/>
  <c r="AN976" i="46"/>
  <c r="AM976" i="46"/>
  <c r="AL976" i="46"/>
  <c r="AK976" i="46"/>
  <c r="AJ976" i="46"/>
  <c r="AI976" i="46"/>
  <c r="AH976" i="46"/>
  <c r="AG976" i="46"/>
  <c r="AF976" i="46"/>
  <c r="AE976" i="46"/>
  <c r="AD976" i="46"/>
  <c r="AC976" i="46"/>
  <c r="AB976" i="46"/>
  <c r="AA976" i="46"/>
  <c r="BI975" i="46"/>
  <c r="BH975" i="46"/>
  <c r="BG975" i="46"/>
  <c r="BF975" i="46"/>
  <c r="BE975" i="46"/>
  <c r="BD975" i="46"/>
  <c r="BC975" i="46"/>
  <c r="BB975" i="46"/>
  <c r="BA975" i="46"/>
  <c r="AZ975" i="46"/>
  <c r="AY975" i="46"/>
  <c r="AX975" i="46"/>
  <c r="AW975" i="46"/>
  <c r="AV975" i="46"/>
  <c r="AU975" i="46"/>
  <c r="AT975" i="46"/>
  <c r="AS975" i="46"/>
  <c r="AR975" i="46"/>
  <c r="AQ975" i="46"/>
  <c r="AP975" i="46"/>
  <c r="AO975" i="46"/>
  <c r="AN975" i="46"/>
  <c r="AM975" i="46"/>
  <c r="AL975" i="46"/>
  <c r="AK975" i="46"/>
  <c r="AJ975" i="46"/>
  <c r="AI975" i="46"/>
  <c r="AH975" i="46"/>
  <c r="AG975" i="46"/>
  <c r="AF975" i="46"/>
  <c r="AE975" i="46"/>
  <c r="AD975" i="46"/>
  <c r="AC975" i="46"/>
  <c r="AB975" i="46"/>
  <c r="AA975" i="46"/>
  <c r="BI973" i="46"/>
  <c r="BH973" i="46"/>
  <c r="BG973" i="46"/>
  <c r="BF973" i="46"/>
  <c r="BE973" i="46"/>
  <c r="BD973" i="46"/>
  <c r="BC973" i="46"/>
  <c r="BB973" i="46"/>
  <c r="BA973" i="46"/>
  <c r="AZ973" i="46"/>
  <c r="AY973" i="46"/>
  <c r="AX973" i="46"/>
  <c r="AW973" i="46"/>
  <c r="AV973" i="46"/>
  <c r="AU973" i="46"/>
  <c r="AT973" i="46"/>
  <c r="AS973" i="46"/>
  <c r="AR973" i="46"/>
  <c r="AQ973" i="46"/>
  <c r="AP973" i="46"/>
  <c r="AO973" i="46"/>
  <c r="AN973" i="46"/>
  <c r="AM973" i="46"/>
  <c r="AL973" i="46"/>
  <c r="AK973" i="46"/>
  <c r="AJ973" i="46"/>
  <c r="AI973" i="46"/>
  <c r="AH973" i="46"/>
  <c r="AG973" i="46"/>
  <c r="AF973" i="46"/>
  <c r="AE973" i="46"/>
  <c r="AD973" i="46"/>
  <c r="AC973" i="46"/>
  <c r="AB973" i="46"/>
  <c r="AA973" i="46"/>
  <c r="Z973" i="46"/>
  <c r="Y973" i="46"/>
  <c r="X973" i="46"/>
  <c r="W973" i="46"/>
  <c r="V973" i="46"/>
  <c r="U973" i="46"/>
  <c r="T973" i="46"/>
  <c r="S973" i="46"/>
  <c r="R973" i="46"/>
  <c r="Q973" i="46"/>
  <c r="P973" i="46"/>
  <c r="O973" i="46"/>
  <c r="BI972" i="46"/>
  <c r="BH972" i="46"/>
  <c r="BG972" i="46"/>
  <c r="BF972" i="46"/>
  <c r="BE972" i="46"/>
  <c r="BD972" i="46"/>
  <c r="BC972" i="46"/>
  <c r="BB972" i="46"/>
  <c r="BA972" i="46"/>
  <c r="AZ972" i="46"/>
  <c r="AY972" i="46"/>
  <c r="AX972" i="46"/>
  <c r="AW972" i="46"/>
  <c r="AV972" i="46"/>
  <c r="AU972" i="46"/>
  <c r="AT972" i="46"/>
  <c r="AS972" i="46"/>
  <c r="AR972" i="46"/>
  <c r="AQ972" i="46"/>
  <c r="AP972" i="46"/>
  <c r="AO972" i="46"/>
  <c r="AN972" i="46"/>
  <c r="AM972" i="46"/>
  <c r="AL972" i="46"/>
  <c r="AK972" i="46"/>
  <c r="AJ972" i="46"/>
  <c r="AI972" i="46"/>
  <c r="AH972" i="46"/>
  <c r="AG972" i="46"/>
  <c r="AF972" i="46"/>
  <c r="AE972" i="46"/>
  <c r="AD972" i="46"/>
  <c r="AC972" i="46"/>
  <c r="AB972" i="46"/>
  <c r="AA972" i="46"/>
  <c r="Z972" i="46"/>
  <c r="Y972" i="46"/>
  <c r="X972" i="46"/>
  <c r="W972" i="46"/>
  <c r="V972" i="46"/>
  <c r="U972" i="46"/>
  <c r="T972" i="46"/>
  <c r="S972" i="46"/>
  <c r="R972" i="46"/>
  <c r="Q972" i="46"/>
  <c r="P972" i="46"/>
  <c r="O972" i="46"/>
  <c r="BI971" i="46"/>
  <c r="BH971" i="46"/>
  <c r="BG971" i="46"/>
  <c r="BF971" i="46"/>
  <c r="BE971" i="46"/>
  <c r="BD971" i="46"/>
  <c r="BC971" i="46"/>
  <c r="BB971" i="46"/>
  <c r="BA971" i="46"/>
  <c r="AZ971" i="46"/>
  <c r="AY971" i="46"/>
  <c r="AX971" i="46"/>
  <c r="AW971" i="46"/>
  <c r="AV971" i="46"/>
  <c r="AU971" i="46"/>
  <c r="AT971" i="46"/>
  <c r="AS971" i="46"/>
  <c r="AR971" i="46"/>
  <c r="AQ971" i="46"/>
  <c r="AP971" i="46"/>
  <c r="AO971" i="46"/>
  <c r="AN971" i="46"/>
  <c r="AM971" i="46"/>
  <c r="AL971" i="46"/>
  <c r="AK971" i="46"/>
  <c r="AJ971" i="46"/>
  <c r="AI971" i="46"/>
  <c r="AH971" i="46"/>
  <c r="AG971" i="46"/>
  <c r="AF971" i="46"/>
  <c r="AE971" i="46"/>
  <c r="AD971" i="46"/>
  <c r="AC971" i="46"/>
  <c r="AB971" i="46"/>
  <c r="AA971" i="46"/>
  <c r="Z971" i="46"/>
  <c r="Y971" i="46"/>
  <c r="X971" i="46"/>
  <c r="W971" i="46"/>
  <c r="V971" i="46"/>
  <c r="U971" i="46"/>
  <c r="T971" i="46"/>
  <c r="S971" i="46"/>
  <c r="R971" i="46"/>
  <c r="Q971" i="46"/>
  <c r="P971" i="46"/>
  <c r="O971" i="46"/>
  <c r="BI970" i="46"/>
  <c r="BH970" i="46"/>
  <c r="BG970" i="46"/>
  <c r="BF970" i="46"/>
  <c r="BE970" i="46"/>
  <c r="BD970" i="46"/>
  <c r="BC970" i="46"/>
  <c r="BB970" i="46"/>
  <c r="BA970" i="46"/>
  <c r="AZ970" i="46"/>
  <c r="AY970" i="46"/>
  <c r="AX970" i="46"/>
  <c r="AW970" i="46"/>
  <c r="AV970" i="46"/>
  <c r="AU970" i="46"/>
  <c r="AT970" i="46"/>
  <c r="AS970" i="46"/>
  <c r="AR970" i="46"/>
  <c r="AQ970" i="46"/>
  <c r="AP970" i="46"/>
  <c r="AO970" i="46"/>
  <c r="AN970" i="46"/>
  <c r="AM970" i="46"/>
  <c r="AL970" i="46"/>
  <c r="AK970" i="46"/>
  <c r="AJ970" i="46"/>
  <c r="AI970" i="46"/>
  <c r="AH970" i="46"/>
  <c r="AG970" i="46"/>
  <c r="AF970" i="46"/>
  <c r="AE970" i="46"/>
  <c r="AD970" i="46"/>
  <c r="AC970" i="46"/>
  <c r="AB970" i="46"/>
  <c r="AA970" i="46"/>
  <c r="Z970" i="46"/>
  <c r="Y970" i="46"/>
  <c r="X970" i="46"/>
  <c r="W970" i="46"/>
  <c r="V970" i="46"/>
  <c r="U970" i="46"/>
  <c r="T970" i="46"/>
  <c r="S970" i="46"/>
  <c r="R970" i="46"/>
  <c r="Q970" i="46"/>
  <c r="P970" i="46"/>
  <c r="O970" i="46"/>
  <c r="BI969" i="46"/>
  <c r="BH969" i="46"/>
  <c r="BG969" i="46"/>
  <c r="BF969" i="46"/>
  <c r="BE969" i="46"/>
  <c r="BD969" i="46"/>
  <c r="BC969" i="46"/>
  <c r="BB969" i="46"/>
  <c r="BA969" i="46"/>
  <c r="AZ969" i="46"/>
  <c r="AY969" i="46"/>
  <c r="AX969" i="46"/>
  <c r="AW969" i="46"/>
  <c r="AV969" i="46"/>
  <c r="AU969" i="46"/>
  <c r="AT969" i="46"/>
  <c r="AS969" i="46"/>
  <c r="AR969" i="46"/>
  <c r="AQ969" i="46"/>
  <c r="AP969" i="46"/>
  <c r="AO969" i="46"/>
  <c r="AN969" i="46"/>
  <c r="AM969" i="46"/>
  <c r="AL969" i="46"/>
  <c r="AK969" i="46"/>
  <c r="AJ969" i="46"/>
  <c r="AI969" i="46"/>
  <c r="AH969" i="46"/>
  <c r="AG969" i="46"/>
  <c r="AF969" i="46"/>
  <c r="AE969" i="46"/>
  <c r="AD969" i="46"/>
  <c r="AC969" i="46"/>
  <c r="AB969" i="46"/>
  <c r="AA969" i="46"/>
  <c r="Z969" i="46"/>
  <c r="Y969" i="46"/>
  <c r="X969" i="46"/>
  <c r="W969" i="46"/>
  <c r="V969" i="46"/>
  <c r="U969" i="46"/>
  <c r="T969" i="46"/>
  <c r="S969" i="46"/>
  <c r="R969" i="46"/>
  <c r="Q969" i="46"/>
  <c r="P969" i="46"/>
  <c r="O969" i="46"/>
  <c r="BI968" i="46"/>
  <c r="BH968" i="46"/>
  <c r="BG968" i="46"/>
  <c r="BF968" i="46"/>
  <c r="BE968" i="46"/>
  <c r="BD968" i="46"/>
  <c r="BC968" i="46"/>
  <c r="BB968" i="46"/>
  <c r="BA968" i="46"/>
  <c r="AZ968" i="46"/>
  <c r="AY968" i="46"/>
  <c r="AX968" i="46"/>
  <c r="AW968" i="46"/>
  <c r="AV968" i="46"/>
  <c r="AU968" i="46"/>
  <c r="AT968" i="46"/>
  <c r="AS968" i="46"/>
  <c r="AR968" i="46"/>
  <c r="AQ968" i="46"/>
  <c r="AP968" i="46"/>
  <c r="AO968" i="46"/>
  <c r="AN968" i="46"/>
  <c r="AM968" i="46"/>
  <c r="AL968" i="46"/>
  <c r="AK968" i="46"/>
  <c r="AJ968" i="46"/>
  <c r="AI968" i="46"/>
  <c r="AH968" i="46"/>
  <c r="AG968" i="46"/>
  <c r="AF968" i="46"/>
  <c r="AE968" i="46"/>
  <c r="AD968" i="46"/>
  <c r="AC968" i="46"/>
  <c r="AB968" i="46"/>
  <c r="AA968" i="46"/>
  <c r="Z968" i="46"/>
  <c r="Y968" i="46"/>
  <c r="X968" i="46"/>
  <c r="W968" i="46"/>
  <c r="V968" i="46"/>
  <c r="U968" i="46"/>
  <c r="T968" i="46"/>
  <c r="S968" i="46"/>
  <c r="R968" i="46"/>
  <c r="Q968" i="46"/>
  <c r="P968" i="46"/>
  <c r="O968" i="46"/>
  <c r="DA967" i="46"/>
  <c r="CZ967" i="46"/>
  <c r="CY967" i="46"/>
  <c r="CX967" i="46"/>
  <c r="CW967" i="46"/>
  <c r="CV967" i="46"/>
  <c r="CU967" i="46"/>
  <c r="CT967" i="46"/>
  <c r="CS967" i="46"/>
  <c r="CR967" i="46"/>
  <c r="Z967" i="46"/>
  <c r="DA966" i="46"/>
  <c r="CZ966" i="46"/>
  <c r="CY966" i="46"/>
  <c r="CX966" i="46"/>
  <c r="CW966" i="46"/>
  <c r="CV966" i="46"/>
  <c r="CU966" i="46"/>
  <c r="CT966" i="46"/>
  <c r="CS966" i="46"/>
  <c r="CR966" i="46"/>
  <c r="DA965" i="46"/>
  <c r="CZ965" i="46"/>
  <c r="CY965" i="46"/>
  <c r="CX965" i="46"/>
  <c r="CW965" i="46"/>
  <c r="CV965" i="46"/>
  <c r="CU965" i="46"/>
  <c r="CT965" i="46"/>
  <c r="CS965" i="46"/>
  <c r="CR965" i="46"/>
  <c r="DA964" i="46"/>
  <c r="CZ964" i="46"/>
  <c r="CY964" i="46"/>
  <c r="CX964" i="46"/>
  <c r="CW964" i="46"/>
  <c r="CV964" i="46"/>
  <c r="CU964" i="46"/>
  <c r="CT964" i="46"/>
  <c r="CS964" i="46"/>
  <c r="CR964" i="46"/>
  <c r="DA963" i="46"/>
  <c r="CZ963" i="46"/>
  <c r="CY963" i="46"/>
  <c r="CX963" i="46"/>
  <c r="CW963" i="46"/>
  <c r="CV963" i="46"/>
  <c r="CU963" i="46"/>
  <c r="CT963" i="46"/>
  <c r="CS963" i="46"/>
  <c r="CR963" i="46"/>
  <c r="Z963" i="46"/>
  <c r="Z962" i="46"/>
  <c r="DA961" i="46"/>
  <c r="CZ961" i="46"/>
  <c r="CY961" i="46"/>
  <c r="CX961" i="46"/>
  <c r="CW961" i="46"/>
  <c r="CV961" i="46"/>
  <c r="CU961" i="46"/>
  <c r="CT961" i="46"/>
  <c r="CS961" i="46"/>
  <c r="CR961" i="46"/>
  <c r="Z961" i="46"/>
  <c r="DA960" i="46"/>
  <c r="CZ960" i="46"/>
  <c r="CY960" i="46"/>
  <c r="CX960" i="46"/>
  <c r="CW960" i="46"/>
  <c r="CV960" i="46"/>
  <c r="CU960" i="46"/>
  <c r="CT960" i="46"/>
  <c r="CS960" i="46"/>
  <c r="CR960" i="46"/>
  <c r="Z960" i="46"/>
  <c r="Z959" i="46"/>
  <c r="DA958" i="46"/>
  <c r="CZ958" i="46"/>
  <c r="CY958" i="46"/>
  <c r="CX958" i="46"/>
  <c r="CW958" i="46"/>
  <c r="CV958" i="46"/>
  <c r="CU958" i="46"/>
  <c r="CT958" i="46"/>
  <c r="CS958" i="46"/>
  <c r="CR958" i="46"/>
  <c r="Z958" i="46"/>
  <c r="DA957" i="46"/>
  <c r="CZ957" i="46"/>
  <c r="CY957" i="46"/>
  <c r="CX957" i="46"/>
  <c r="CW957" i="46"/>
  <c r="CV957" i="46"/>
  <c r="CU957" i="46"/>
  <c r="CT957" i="46"/>
  <c r="CS957" i="46"/>
  <c r="CR957" i="46"/>
  <c r="Z957" i="46"/>
  <c r="Z956" i="46"/>
  <c r="Z955" i="46"/>
  <c r="DA954" i="46"/>
  <c r="CZ954" i="46"/>
  <c r="CY954" i="46"/>
  <c r="CX954" i="46"/>
  <c r="CW954" i="46"/>
  <c r="CV954" i="46"/>
  <c r="CU954" i="46"/>
  <c r="CT954" i="46"/>
  <c r="CS954" i="46"/>
  <c r="CR954" i="46"/>
  <c r="Z954" i="46"/>
  <c r="DA952" i="46"/>
  <c r="CZ952" i="46"/>
  <c r="CY952" i="46"/>
  <c r="CX952" i="46"/>
  <c r="CW952" i="46"/>
  <c r="CV952" i="46"/>
  <c r="CU952" i="46"/>
  <c r="CT952" i="46"/>
  <c r="CS952" i="46"/>
  <c r="CR952" i="46"/>
  <c r="Z952" i="46"/>
  <c r="Z951" i="46"/>
  <c r="Z950" i="46"/>
  <c r="Z949" i="46"/>
  <c r="Z948" i="46"/>
  <c r="Z947" i="46"/>
  <c r="Z946" i="46"/>
  <c r="Z945" i="46"/>
  <c r="Z944" i="46"/>
  <c r="DA943" i="46"/>
  <c r="CZ943" i="46"/>
  <c r="CY943" i="46"/>
  <c r="CX943" i="46"/>
  <c r="CW943" i="46"/>
  <c r="CV943" i="46"/>
  <c r="CU943" i="46"/>
  <c r="CT943" i="46"/>
  <c r="CS943" i="46"/>
  <c r="CR943" i="46"/>
  <c r="Z943" i="46"/>
  <c r="DA942" i="46"/>
  <c r="CZ942" i="46"/>
  <c r="CY942" i="46"/>
  <c r="CX942" i="46"/>
  <c r="CW942" i="46"/>
  <c r="CV942" i="46"/>
  <c r="CU942" i="46"/>
  <c r="CT942" i="46"/>
  <c r="CS942" i="46"/>
  <c r="CR942" i="46"/>
  <c r="Z942" i="46"/>
  <c r="DA941" i="46"/>
  <c r="CZ941" i="46"/>
  <c r="CY941" i="46"/>
  <c r="CX941" i="46"/>
  <c r="CW941" i="46"/>
  <c r="CV941" i="46"/>
  <c r="CU941" i="46"/>
  <c r="CT941" i="46"/>
  <c r="CS941" i="46"/>
  <c r="CR941" i="46"/>
  <c r="Z941" i="46"/>
  <c r="DA940" i="46"/>
  <c r="CZ940" i="46"/>
  <c r="CY940" i="46"/>
  <c r="CX940" i="46"/>
  <c r="CW940" i="46"/>
  <c r="CV940" i="46"/>
  <c r="CU940" i="46"/>
  <c r="CT940" i="46"/>
  <c r="CS940" i="46"/>
  <c r="CR940" i="46"/>
  <c r="Z940" i="46"/>
  <c r="DA939" i="46"/>
  <c r="CZ939" i="46"/>
  <c r="CY939" i="46"/>
  <c r="CX939" i="46"/>
  <c r="CW939" i="46"/>
  <c r="CV939" i="46"/>
  <c r="CU939" i="46"/>
  <c r="CT939" i="46"/>
  <c r="CS939" i="46"/>
  <c r="CR939" i="46"/>
  <c r="Z939" i="46"/>
  <c r="DA938" i="46"/>
  <c r="CZ938" i="46"/>
  <c r="CY938" i="46"/>
  <c r="CX938" i="46"/>
  <c r="CW938" i="46"/>
  <c r="CV938" i="46"/>
  <c r="CU938" i="46"/>
  <c r="CT938" i="46"/>
  <c r="CS938" i="46"/>
  <c r="CR938" i="46"/>
  <c r="Z938" i="46"/>
  <c r="Z937" i="46"/>
  <c r="DA936" i="46"/>
  <c r="CZ936" i="46"/>
  <c r="CY936" i="46"/>
  <c r="CX936" i="46"/>
  <c r="CW936" i="46"/>
  <c r="CV936" i="46"/>
  <c r="CU936" i="46"/>
  <c r="CT936" i="46"/>
  <c r="CS936" i="46"/>
  <c r="CR936" i="46"/>
  <c r="Z936" i="46"/>
  <c r="DA935" i="46"/>
  <c r="CZ935" i="46"/>
  <c r="CY935" i="46"/>
  <c r="CX935" i="46"/>
  <c r="CW935" i="46"/>
  <c r="CV935" i="46"/>
  <c r="CU935" i="46"/>
  <c r="CT935" i="46"/>
  <c r="CS935" i="46"/>
  <c r="CR935" i="46"/>
  <c r="Z935" i="46"/>
  <c r="DA934" i="46"/>
  <c r="CZ934" i="46"/>
  <c r="CY934" i="46"/>
  <c r="CX934" i="46"/>
  <c r="CW934" i="46"/>
  <c r="CV934" i="46"/>
  <c r="CU934" i="46"/>
  <c r="CT934" i="46"/>
  <c r="CS934" i="46"/>
  <c r="CR934" i="46"/>
  <c r="Z934" i="46"/>
  <c r="DA933" i="46"/>
  <c r="CZ933" i="46"/>
  <c r="CY933" i="46"/>
  <c r="CX933" i="46"/>
  <c r="CW933" i="46"/>
  <c r="CV933" i="46"/>
  <c r="CU933" i="46"/>
  <c r="CT933" i="46"/>
  <c r="CS933" i="46"/>
  <c r="CR933" i="46"/>
  <c r="Z933" i="46"/>
  <c r="DA932" i="46"/>
  <c r="CZ932" i="46"/>
  <c r="CY932" i="46"/>
  <c r="CX932" i="46"/>
  <c r="CW932" i="46"/>
  <c r="CV932" i="46"/>
  <c r="CU932" i="46"/>
  <c r="CT932" i="46"/>
  <c r="CS932" i="46"/>
  <c r="CR932" i="46"/>
  <c r="Z932" i="46"/>
  <c r="DA931" i="46"/>
  <c r="CZ931" i="46"/>
  <c r="CY931" i="46"/>
  <c r="CX931" i="46"/>
  <c r="CW931" i="46"/>
  <c r="CV931" i="46"/>
  <c r="CU931" i="46"/>
  <c r="CT931" i="46"/>
  <c r="CS931" i="46"/>
  <c r="CR931" i="46"/>
  <c r="Z931" i="46"/>
  <c r="DA930" i="46"/>
  <c r="CZ930" i="46"/>
  <c r="CY930" i="46"/>
  <c r="CX930" i="46"/>
  <c r="CW930" i="46"/>
  <c r="CV930" i="46"/>
  <c r="CU930" i="46"/>
  <c r="CT930" i="46"/>
  <c r="CS930" i="46"/>
  <c r="CR930" i="46"/>
  <c r="Z930" i="46"/>
  <c r="DA929" i="46"/>
  <c r="CZ929" i="46"/>
  <c r="CY929" i="46"/>
  <c r="CX929" i="46"/>
  <c r="CW929" i="46"/>
  <c r="CV929" i="46"/>
  <c r="CU929" i="46"/>
  <c r="CT929" i="46"/>
  <c r="CS929" i="46"/>
  <c r="CR929" i="46"/>
  <c r="Z929" i="46"/>
  <c r="DA928" i="46"/>
  <c r="CZ928" i="46"/>
  <c r="CY928" i="46"/>
  <c r="CX928" i="46"/>
  <c r="CW928" i="46"/>
  <c r="CV928" i="46"/>
  <c r="CU928" i="46"/>
  <c r="CT928" i="46"/>
  <c r="CS928" i="46"/>
  <c r="CR928" i="46"/>
  <c r="Z928" i="46"/>
  <c r="DA927" i="46"/>
  <c r="CZ927" i="46"/>
  <c r="CY927" i="46"/>
  <c r="CX927" i="46"/>
  <c r="CW927" i="46"/>
  <c r="CV927" i="46"/>
  <c r="CU927" i="46"/>
  <c r="CT927" i="46"/>
  <c r="CS927" i="46"/>
  <c r="CR927" i="46"/>
  <c r="Z927" i="46"/>
  <c r="DA926" i="46"/>
  <c r="CZ926" i="46"/>
  <c r="CY926" i="46"/>
  <c r="CX926" i="46"/>
  <c r="CW926" i="46"/>
  <c r="CV926" i="46"/>
  <c r="CU926" i="46"/>
  <c r="CT926" i="46"/>
  <c r="CS926" i="46"/>
  <c r="CR926" i="46"/>
  <c r="Z926" i="46"/>
  <c r="DA925" i="46"/>
  <c r="CZ925" i="46"/>
  <c r="CY925" i="46"/>
  <c r="CX925" i="46"/>
  <c r="CW925" i="46"/>
  <c r="CV925" i="46"/>
  <c r="CU925" i="46"/>
  <c r="CT925" i="46"/>
  <c r="CS925" i="46"/>
  <c r="CR925" i="46"/>
  <c r="Z925" i="46"/>
  <c r="DA924" i="46"/>
  <c r="CZ924" i="46"/>
  <c r="CY924" i="46"/>
  <c r="CX924" i="46"/>
  <c r="CW924" i="46"/>
  <c r="CV924" i="46"/>
  <c r="CU924" i="46"/>
  <c r="CT924" i="46"/>
  <c r="CS924" i="46"/>
  <c r="CR924" i="46"/>
  <c r="Z924" i="46"/>
  <c r="DA923" i="46"/>
  <c r="CZ923" i="46"/>
  <c r="CY923" i="46"/>
  <c r="CX923" i="46"/>
  <c r="CW923" i="46"/>
  <c r="CV923" i="46"/>
  <c r="CU923" i="46"/>
  <c r="CT923" i="46"/>
  <c r="CS923" i="46"/>
  <c r="CR923" i="46"/>
  <c r="Z923" i="46"/>
  <c r="DA922" i="46"/>
  <c r="CZ922" i="46"/>
  <c r="CY922" i="46"/>
  <c r="CX922" i="46"/>
  <c r="CW922" i="46"/>
  <c r="CV922" i="46"/>
  <c r="CU922" i="46"/>
  <c r="CT922" i="46"/>
  <c r="CS922" i="46"/>
  <c r="CR922" i="46"/>
  <c r="Z922" i="46"/>
  <c r="DA921" i="46"/>
  <c r="CZ921" i="46"/>
  <c r="CY921" i="46"/>
  <c r="CX921" i="46"/>
  <c r="CW921" i="46"/>
  <c r="CV921" i="46"/>
  <c r="CU921" i="46"/>
  <c r="CT921" i="46"/>
  <c r="CS921" i="46"/>
  <c r="CR921" i="46"/>
  <c r="Z921" i="46"/>
  <c r="DA920" i="46"/>
  <c r="CZ920" i="46"/>
  <c r="CY920" i="46"/>
  <c r="CX920" i="46"/>
  <c r="CW920" i="46"/>
  <c r="CV920" i="46"/>
  <c r="CU920" i="46"/>
  <c r="CT920" i="46"/>
  <c r="CS920" i="46"/>
  <c r="CR920" i="46"/>
  <c r="Z920" i="46"/>
  <c r="DA919" i="46"/>
  <c r="CZ919" i="46"/>
  <c r="CY919" i="46"/>
  <c r="CX919" i="46"/>
  <c r="CW919" i="46"/>
  <c r="CV919" i="46"/>
  <c r="CU919" i="46"/>
  <c r="CT919" i="46"/>
  <c r="CS919" i="46"/>
  <c r="CR919" i="46"/>
  <c r="Z919" i="46"/>
  <c r="DA918" i="46"/>
  <c r="CZ918" i="46"/>
  <c r="CY918" i="46"/>
  <c r="CX918" i="46"/>
  <c r="CW918" i="46"/>
  <c r="CV918" i="46"/>
  <c r="CU918" i="46"/>
  <c r="CT918" i="46"/>
  <c r="CS918" i="46"/>
  <c r="CR918" i="46"/>
  <c r="Z918" i="46"/>
  <c r="DA917" i="46"/>
  <c r="CZ917" i="46"/>
  <c r="CY917" i="46"/>
  <c r="CX917" i="46"/>
  <c r="CW917" i="46"/>
  <c r="CV917" i="46"/>
  <c r="CU917" i="46"/>
  <c r="CT917" i="46"/>
  <c r="CS917" i="46"/>
  <c r="CR917" i="46"/>
  <c r="Z917" i="46"/>
  <c r="DA916" i="46"/>
  <c r="CZ916" i="46"/>
  <c r="CY916" i="46"/>
  <c r="CX916" i="46"/>
  <c r="CW916" i="46"/>
  <c r="CV916" i="46"/>
  <c r="CU916" i="46"/>
  <c r="CT916" i="46"/>
  <c r="CS916" i="46"/>
  <c r="CR916" i="46"/>
  <c r="Z916" i="46"/>
  <c r="DA915" i="46"/>
  <c r="CZ915" i="46"/>
  <c r="CY915" i="46"/>
  <c r="CX915" i="46"/>
  <c r="CW915" i="46"/>
  <c r="CV915" i="46"/>
  <c r="CU915" i="46"/>
  <c r="CT915" i="46"/>
  <c r="CS915" i="46"/>
  <c r="CR915" i="46"/>
  <c r="Z915" i="46"/>
  <c r="DA914" i="46"/>
  <c r="CZ914" i="46"/>
  <c r="CY914" i="46"/>
  <c r="CX914" i="46"/>
  <c r="CW914" i="46"/>
  <c r="CV914" i="46"/>
  <c r="CU914" i="46"/>
  <c r="CT914" i="46"/>
  <c r="CS914" i="46"/>
  <c r="CR914" i="46"/>
  <c r="Z914" i="46"/>
  <c r="DA913" i="46"/>
  <c r="CZ913" i="46"/>
  <c r="CY913" i="46"/>
  <c r="CX913" i="46"/>
  <c r="CW913" i="46"/>
  <c r="CV913" i="46"/>
  <c r="CU913" i="46"/>
  <c r="CT913" i="46"/>
  <c r="CS913" i="46"/>
  <c r="CR913" i="46"/>
  <c r="Z913" i="46"/>
  <c r="DA912" i="46"/>
  <c r="CZ912" i="46"/>
  <c r="CY912" i="46"/>
  <c r="CX912" i="46"/>
  <c r="CW912" i="46"/>
  <c r="CV912" i="46"/>
  <c r="CU912" i="46"/>
  <c r="CT912" i="46"/>
  <c r="CS912" i="46"/>
  <c r="CR912" i="46"/>
  <c r="Z912" i="46"/>
  <c r="DA911" i="46"/>
  <c r="CZ911" i="46"/>
  <c r="CY911" i="46"/>
  <c r="CX911" i="46"/>
  <c r="CW911" i="46"/>
  <c r="CV911" i="46"/>
  <c r="CU911" i="46"/>
  <c r="CT911" i="46"/>
  <c r="CS911" i="46"/>
  <c r="CR911" i="46"/>
  <c r="Z911" i="46"/>
  <c r="DA910" i="46"/>
  <c r="CZ910" i="46"/>
  <c r="CY910" i="46"/>
  <c r="CX910" i="46"/>
  <c r="CW910" i="46"/>
  <c r="CV910" i="46"/>
  <c r="CU910" i="46"/>
  <c r="CT910" i="46"/>
  <c r="CS910" i="46"/>
  <c r="CR910" i="46"/>
  <c r="Z910" i="46"/>
  <c r="DA909" i="46"/>
  <c r="CZ909" i="46"/>
  <c r="CY909" i="46"/>
  <c r="CX909" i="46"/>
  <c r="CW909" i="46"/>
  <c r="CV909" i="46"/>
  <c r="CU909" i="46"/>
  <c r="CT909" i="46"/>
  <c r="CS909" i="46"/>
  <c r="CR909" i="46"/>
  <c r="Z909" i="46"/>
  <c r="DA908" i="46"/>
  <c r="CZ908" i="46"/>
  <c r="CY908" i="46"/>
  <c r="CX908" i="46"/>
  <c r="CW908" i="46"/>
  <c r="CV908" i="46"/>
  <c r="CU908" i="46"/>
  <c r="CT908" i="46"/>
  <c r="CS908" i="46"/>
  <c r="CR908" i="46"/>
  <c r="Z908" i="46"/>
  <c r="DA907" i="46"/>
  <c r="CZ907" i="46"/>
  <c r="CY907" i="46"/>
  <c r="CX907" i="46"/>
  <c r="CW907" i="46"/>
  <c r="CV907" i="46"/>
  <c r="CU907" i="46"/>
  <c r="CT907" i="46"/>
  <c r="CS907" i="46"/>
  <c r="CR907" i="46"/>
  <c r="Z907" i="46"/>
  <c r="DA906" i="46"/>
  <c r="CZ906" i="46"/>
  <c r="CY906" i="46"/>
  <c r="CX906" i="46"/>
  <c r="CW906" i="46"/>
  <c r="CV906" i="46"/>
  <c r="CU906" i="46"/>
  <c r="CT906" i="46"/>
  <c r="CS906" i="46"/>
  <c r="CR906" i="46"/>
  <c r="Z906" i="46"/>
  <c r="DA905" i="46"/>
  <c r="CZ905" i="46"/>
  <c r="CY905" i="46"/>
  <c r="CX905" i="46"/>
  <c r="CW905" i="46"/>
  <c r="CV905" i="46"/>
  <c r="CU905" i="46"/>
  <c r="CT905" i="46"/>
  <c r="CS905" i="46"/>
  <c r="CR905" i="46"/>
  <c r="Z905" i="46"/>
  <c r="DA904" i="46"/>
  <c r="CZ904" i="46"/>
  <c r="CY904" i="46"/>
  <c r="CX904" i="46"/>
  <c r="CW904" i="46"/>
  <c r="CV904" i="46"/>
  <c r="CU904" i="46"/>
  <c r="CT904" i="46"/>
  <c r="CS904" i="46"/>
  <c r="CR904" i="46"/>
  <c r="Z904" i="46"/>
  <c r="DA903" i="46"/>
  <c r="CZ903" i="46"/>
  <c r="CY903" i="46"/>
  <c r="CX903" i="46"/>
  <c r="CW903" i="46"/>
  <c r="CV903" i="46"/>
  <c r="CU903" i="46"/>
  <c r="CT903" i="46"/>
  <c r="CS903" i="46"/>
  <c r="CR903" i="46"/>
  <c r="Z903" i="46"/>
  <c r="DA902" i="46"/>
  <c r="CZ902" i="46"/>
  <c r="CY902" i="46"/>
  <c r="CX902" i="46"/>
  <c r="CW902" i="46"/>
  <c r="CV902" i="46"/>
  <c r="CU902" i="46"/>
  <c r="CT902" i="46"/>
  <c r="CS902" i="46"/>
  <c r="CR902" i="46"/>
  <c r="Z902" i="46"/>
  <c r="DA901" i="46"/>
  <c r="CZ901" i="46"/>
  <c r="CY901" i="46"/>
  <c r="CX901" i="46"/>
  <c r="CW901" i="46"/>
  <c r="CV901" i="46"/>
  <c r="CU901" i="46"/>
  <c r="CT901" i="46"/>
  <c r="CS901" i="46"/>
  <c r="CR901" i="46"/>
  <c r="Z901" i="46"/>
  <c r="DA900" i="46"/>
  <c r="CZ900" i="46"/>
  <c r="CY900" i="46"/>
  <c r="CX900" i="46"/>
  <c r="CW900" i="46"/>
  <c r="CV900" i="46"/>
  <c r="CU900" i="46"/>
  <c r="CT900" i="46"/>
  <c r="CS900" i="46"/>
  <c r="CR900" i="46"/>
  <c r="Z900" i="46"/>
  <c r="DA899" i="46"/>
  <c r="CZ899" i="46"/>
  <c r="CY899" i="46"/>
  <c r="CX899" i="46"/>
  <c r="CW899" i="46"/>
  <c r="CV899" i="46"/>
  <c r="CU899" i="46"/>
  <c r="CT899" i="46"/>
  <c r="CS899" i="46"/>
  <c r="CR899" i="46"/>
  <c r="Z899" i="46"/>
  <c r="DA898" i="46"/>
  <c r="CZ898" i="46"/>
  <c r="CY898" i="46"/>
  <c r="CX898" i="46"/>
  <c r="CW898" i="46"/>
  <c r="CV898" i="46"/>
  <c r="CU898" i="46"/>
  <c r="CT898" i="46"/>
  <c r="CS898" i="46"/>
  <c r="CR898" i="46"/>
  <c r="Z898" i="46"/>
  <c r="DA897" i="46"/>
  <c r="CZ897" i="46"/>
  <c r="CY897" i="46"/>
  <c r="CX897" i="46"/>
  <c r="CW897" i="46"/>
  <c r="CV897" i="46"/>
  <c r="CU897" i="46"/>
  <c r="CT897" i="46"/>
  <c r="CS897" i="46"/>
  <c r="CR897" i="46"/>
  <c r="Z897" i="46"/>
  <c r="DA896" i="46"/>
  <c r="CZ896" i="46"/>
  <c r="CY896" i="46"/>
  <c r="CX896" i="46"/>
  <c r="CW896" i="46"/>
  <c r="CV896" i="46"/>
  <c r="CU896" i="46"/>
  <c r="CT896" i="46"/>
  <c r="CS896" i="46"/>
  <c r="CR896" i="46"/>
  <c r="Z896" i="46"/>
  <c r="DA895" i="46"/>
  <c r="CZ895" i="46"/>
  <c r="CY895" i="46"/>
  <c r="CX895" i="46"/>
  <c r="CW895" i="46"/>
  <c r="CV895" i="46"/>
  <c r="CU895" i="46"/>
  <c r="CT895" i="46"/>
  <c r="CS895" i="46"/>
  <c r="CR895" i="46"/>
  <c r="Z895" i="46"/>
  <c r="DA894" i="46"/>
  <c r="CZ894" i="46"/>
  <c r="CY894" i="46"/>
  <c r="CX894" i="46"/>
  <c r="CW894" i="46"/>
  <c r="CV894" i="46"/>
  <c r="CU894" i="46"/>
  <c r="CT894" i="46"/>
  <c r="CS894" i="46"/>
  <c r="CR894" i="46"/>
  <c r="Z894" i="46"/>
  <c r="DA893" i="46"/>
  <c r="CZ893" i="46"/>
  <c r="CY893" i="46"/>
  <c r="CX893" i="46"/>
  <c r="CW893" i="46"/>
  <c r="CV893" i="46"/>
  <c r="CU893" i="46"/>
  <c r="CT893" i="46"/>
  <c r="CS893" i="46"/>
  <c r="CR893" i="46"/>
  <c r="Z893" i="46"/>
  <c r="DA892" i="46"/>
  <c r="CZ892" i="46"/>
  <c r="CY892" i="46"/>
  <c r="CX892" i="46"/>
  <c r="CW892" i="46"/>
  <c r="CV892" i="46"/>
  <c r="CU892" i="46"/>
  <c r="CT892" i="46"/>
  <c r="CS892" i="46"/>
  <c r="CR892" i="46"/>
  <c r="DA891" i="46"/>
  <c r="CZ891" i="46"/>
  <c r="CY891" i="46"/>
  <c r="CX891" i="46"/>
  <c r="CW891" i="46"/>
  <c r="CV891" i="46"/>
  <c r="CU891" i="46"/>
  <c r="CT891" i="46"/>
  <c r="CS891" i="46"/>
  <c r="CR891" i="46"/>
  <c r="Z891" i="46"/>
  <c r="Z890" i="46"/>
  <c r="DA889" i="46"/>
  <c r="CZ889" i="46"/>
  <c r="CY889" i="46"/>
  <c r="CX889" i="46"/>
  <c r="CW889" i="46"/>
  <c r="CV889" i="46"/>
  <c r="CU889" i="46"/>
  <c r="CT889" i="46"/>
  <c r="CS889" i="46"/>
  <c r="CR889" i="46"/>
  <c r="BE889" i="46"/>
  <c r="BD889" i="46"/>
  <c r="BC889" i="46"/>
  <c r="BB889" i="46"/>
  <c r="BA889" i="46"/>
  <c r="AZ889" i="46"/>
  <c r="AY889" i="46"/>
  <c r="AX889" i="46"/>
  <c r="AW889" i="46"/>
  <c r="AV889" i="46"/>
  <c r="AU889" i="46"/>
  <c r="AT889" i="46"/>
  <c r="AS889" i="46"/>
  <c r="AR889" i="46"/>
  <c r="AQ889" i="46"/>
  <c r="AP889" i="46"/>
  <c r="AO889" i="46"/>
  <c r="AN889" i="46"/>
  <c r="AM889" i="46"/>
  <c r="AL889" i="46"/>
  <c r="AK889" i="46"/>
  <c r="AJ889" i="46"/>
  <c r="AI889" i="46"/>
  <c r="AH889" i="46"/>
  <c r="AG889" i="46"/>
  <c r="AF889" i="46"/>
  <c r="AE889" i="46"/>
  <c r="AD889" i="46"/>
  <c r="AC889" i="46"/>
  <c r="AB889" i="46"/>
  <c r="Z889" i="46"/>
  <c r="DA888" i="46"/>
  <c r="CZ888" i="46"/>
  <c r="CY888" i="46"/>
  <c r="CX888" i="46"/>
  <c r="CW888" i="46"/>
  <c r="CV888" i="46"/>
  <c r="CU888" i="46"/>
  <c r="CT888" i="46"/>
  <c r="CS888" i="46"/>
  <c r="CR888" i="46"/>
  <c r="Z888" i="46"/>
  <c r="DA887" i="46"/>
  <c r="CZ887" i="46"/>
  <c r="CY887" i="46"/>
  <c r="CX887" i="46"/>
  <c r="CW887" i="46"/>
  <c r="CV887" i="46"/>
  <c r="CU887" i="46"/>
  <c r="CT887" i="46"/>
  <c r="CS887" i="46"/>
  <c r="CR887" i="46"/>
  <c r="Z887" i="46"/>
  <c r="DA886" i="46"/>
  <c r="CZ886" i="46"/>
  <c r="CY886" i="46"/>
  <c r="CX886" i="46"/>
  <c r="CW886" i="46"/>
  <c r="CV886" i="46"/>
  <c r="CU886" i="46"/>
  <c r="CT886" i="46"/>
  <c r="CS886" i="46"/>
  <c r="CR886" i="46"/>
  <c r="Z886" i="46"/>
  <c r="DA885" i="46"/>
  <c r="CZ885" i="46"/>
  <c r="CY885" i="46"/>
  <c r="CX885" i="46"/>
  <c r="CW885" i="46"/>
  <c r="CV885" i="46"/>
  <c r="CU885" i="46"/>
  <c r="CT885" i="46"/>
  <c r="CS885" i="46"/>
  <c r="CR885" i="46"/>
  <c r="Z885" i="46"/>
  <c r="DA884" i="46"/>
  <c r="CZ884" i="46"/>
  <c r="CY884" i="46"/>
  <c r="CX884" i="46"/>
  <c r="CW884" i="46"/>
  <c r="CV884" i="46"/>
  <c r="CU884" i="46"/>
  <c r="CT884" i="46"/>
  <c r="CS884" i="46"/>
  <c r="CR884" i="46"/>
  <c r="Z884" i="46"/>
  <c r="DA883" i="46"/>
  <c r="CZ883" i="46"/>
  <c r="CY883" i="46"/>
  <c r="CX883" i="46"/>
  <c r="CW883" i="46"/>
  <c r="CV883" i="46"/>
  <c r="CU883" i="46"/>
  <c r="CT883" i="46"/>
  <c r="CS883" i="46"/>
  <c r="CR883" i="46"/>
  <c r="Z883" i="46"/>
  <c r="DA882" i="46"/>
  <c r="CZ882" i="46"/>
  <c r="CY882" i="46"/>
  <c r="CX882" i="46"/>
  <c r="CW882" i="46"/>
  <c r="CV882" i="46"/>
  <c r="CU882" i="46"/>
  <c r="CT882" i="46"/>
  <c r="CS882" i="46"/>
  <c r="CR882" i="46"/>
  <c r="Z882" i="46"/>
  <c r="DA881" i="46"/>
  <c r="CZ881" i="46"/>
  <c r="CY881" i="46"/>
  <c r="CX881" i="46"/>
  <c r="CW881" i="46"/>
  <c r="CV881" i="46"/>
  <c r="CU881" i="46"/>
  <c r="CT881" i="46"/>
  <c r="CS881" i="46"/>
  <c r="CR881" i="46"/>
  <c r="Z881" i="46"/>
  <c r="DA880" i="46"/>
  <c r="CZ880" i="46"/>
  <c r="CY880" i="46"/>
  <c r="CX880" i="46"/>
  <c r="CW880" i="46"/>
  <c r="CV880" i="46"/>
  <c r="CU880" i="46"/>
  <c r="CT880" i="46"/>
  <c r="CS880" i="46"/>
  <c r="CR880" i="46"/>
  <c r="Z880" i="46"/>
  <c r="DA879" i="46"/>
  <c r="CZ879" i="46"/>
  <c r="CY879" i="46"/>
  <c r="CX879" i="46"/>
  <c r="CW879" i="46"/>
  <c r="CV879" i="46"/>
  <c r="CU879" i="46"/>
  <c r="CT879" i="46"/>
  <c r="CS879" i="46"/>
  <c r="CR879" i="46"/>
  <c r="Z879" i="46"/>
  <c r="DA878" i="46"/>
  <c r="CZ878" i="46"/>
  <c r="CY878" i="46"/>
  <c r="CX878" i="46"/>
  <c r="CW878" i="46"/>
  <c r="CV878" i="46"/>
  <c r="CU878" i="46"/>
  <c r="CT878" i="46"/>
  <c r="CS878" i="46"/>
  <c r="CR878" i="46"/>
  <c r="Z878" i="46"/>
  <c r="DA877" i="46"/>
  <c r="CZ877" i="46"/>
  <c r="CY877" i="46"/>
  <c r="CX877" i="46"/>
  <c r="CW877" i="46"/>
  <c r="CV877" i="46"/>
  <c r="CU877" i="46"/>
  <c r="CT877" i="46"/>
  <c r="CS877" i="46"/>
  <c r="CR877" i="46"/>
  <c r="Z877" i="46"/>
  <c r="DA876" i="46"/>
  <c r="CZ876" i="46"/>
  <c r="CY876" i="46"/>
  <c r="CX876" i="46"/>
  <c r="CW876" i="46"/>
  <c r="CV876" i="46"/>
  <c r="CU876" i="46"/>
  <c r="CT876" i="46"/>
  <c r="CS876" i="46"/>
  <c r="CR876" i="46"/>
  <c r="Z876" i="46"/>
  <c r="DA875" i="46"/>
  <c r="CZ875" i="46"/>
  <c r="CY875" i="46"/>
  <c r="CX875" i="46"/>
  <c r="CW875" i="46"/>
  <c r="CV875" i="46"/>
  <c r="CU875" i="46"/>
  <c r="CT875" i="46"/>
  <c r="CS875" i="46"/>
  <c r="CR875" i="46"/>
  <c r="Z875" i="46"/>
  <c r="DA874" i="46"/>
  <c r="CZ874" i="46"/>
  <c r="CY874" i="46"/>
  <c r="CX874" i="46"/>
  <c r="CW874" i="46"/>
  <c r="CV874" i="46"/>
  <c r="CU874" i="46"/>
  <c r="CT874" i="46"/>
  <c r="CS874" i="46"/>
  <c r="CR874" i="46"/>
  <c r="Z874" i="46"/>
  <c r="DA873" i="46"/>
  <c r="CZ873" i="46"/>
  <c r="CY873" i="46"/>
  <c r="CX873" i="46"/>
  <c r="CW873" i="46"/>
  <c r="CV873" i="46"/>
  <c r="CU873" i="46"/>
  <c r="CT873" i="46"/>
  <c r="CS873" i="46"/>
  <c r="CR873" i="46"/>
  <c r="Z873" i="46"/>
  <c r="DA872" i="46"/>
  <c r="CZ872" i="46"/>
  <c r="CY872" i="46"/>
  <c r="CX872" i="46"/>
  <c r="CW872" i="46"/>
  <c r="CV872" i="46"/>
  <c r="CU872" i="46"/>
  <c r="CT872" i="46"/>
  <c r="CS872" i="46"/>
  <c r="CR872" i="46"/>
  <c r="Z872" i="46"/>
  <c r="DA871" i="46"/>
  <c r="CZ871" i="46"/>
  <c r="CY871" i="46"/>
  <c r="CX871" i="46"/>
  <c r="CW871" i="46"/>
  <c r="CV871" i="46"/>
  <c r="CU871" i="46"/>
  <c r="CT871" i="46"/>
  <c r="CS871" i="46"/>
  <c r="CR871" i="46"/>
  <c r="Z871" i="46"/>
  <c r="DA870" i="46"/>
  <c r="CZ870" i="46"/>
  <c r="CY870" i="46"/>
  <c r="CX870" i="46"/>
  <c r="CW870" i="46"/>
  <c r="CV870" i="46"/>
  <c r="CU870" i="46"/>
  <c r="CT870" i="46"/>
  <c r="CS870" i="46"/>
  <c r="CR870" i="46"/>
  <c r="Z870" i="46"/>
  <c r="DA869" i="46"/>
  <c r="CZ869" i="46"/>
  <c r="CY869" i="46"/>
  <c r="CX869" i="46"/>
  <c r="CW869" i="46"/>
  <c r="CV869" i="46"/>
  <c r="CU869" i="46"/>
  <c r="CT869" i="46"/>
  <c r="CS869" i="46"/>
  <c r="CR869" i="46"/>
  <c r="Z869" i="46"/>
  <c r="DA868" i="46"/>
  <c r="CZ868" i="46"/>
  <c r="CY868" i="46"/>
  <c r="CX868" i="46"/>
  <c r="CW868" i="46"/>
  <c r="CV868" i="46"/>
  <c r="CU868" i="46"/>
  <c r="CT868" i="46"/>
  <c r="CS868" i="46"/>
  <c r="CR868" i="46"/>
  <c r="Z868" i="46"/>
  <c r="DA867" i="46"/>
  <c r="CZ867" i="46"/>
  <c r="CY867" i="46"/>
  <c r="CX867" i="46"/>
  <c r="CW867" i="46"/>
  <c r="CV867" i="46"/>
  <c r="CU867" i="46"/>
  <c r="CT867" i="46"/>
  <c r="CS867" i="46"/>
  <c r="CR867" i="46"/>
  <c r="Z867" i="46"/>
  <c r="DA866" i="46"/>
  <c r="CZ866" i="46"/>
  <c r="CY866" i="46"/>
  <c r="CX866" i="46"/>
  <c r="CW866" i="46"/>
  <c r="CV866" i="46"/>
  <c r="CU866" i="46"/>
  <c r="CT866" i="46"/>
  <c r="CS866" i="46"/>
  <c r="CR866" i="46"/>
  <c r="Z866" i="46"/>
  <c r="DA865" i="46"/>
  <c r="CZ865" i="46"/>
  <c r="CY865" i="46"/>
  <c r="CX865" i="46"/>
  <c r="CW865" i="46"/>
  <c r="CV865" i="46"/>
  <c r="CU865" i="46"/>
  <c r="CT865" i="46"/>
  <c r="CS865" i="46"/>
  <c r="CR865" i="46"/>
  <c r="Z865" i="46"/>
  <c r="DA864" i="46"/>
  <c r="CZ864" i="46"/>
  <c r="CY864" i="46"/>
  <c r="CX864" i="46"/>
  <c r="CW864" i="46"/>
  <c r="CV864" i="46"/>
  <c r="CU864" i="46"/>
  <c r="CT864" i="46"/>
  <c r="CS864" i="46"/>
  <c r="CR864" i="46"/>
  <c r="Z864" i="46"/>
  <c r="DA863" i="46"/>
  <c r="CZ863" i="46"/>
  <c r="CY863" i="46"/>
  <c r="CX863" i="46"/>
  <c r="CW863" i="46"/>
  <c r="CV863" i="46"/>
  <c r="CU863" i="46"/>
  <c r="CT863" i="46"/>
  <c r="CS863" i="46"/>
  <c r="CR863" i="46"/>
  <c r="Z863" i="46"/>
  <c r="DA862" i="46"/>
  <c r="CZ862" i="46"/>
  <c r="CY862" i="46"/>
  <c r="CX862" i="46"/>
  <c r="CW862" i="46"/>
  <c r="CV862" i="46"/>
  <c r="CU862" i="46"/>
  <c r="CT862" i="46"/>
  <c r="CS862" i="46"/>
  <c r="CR862" i="46"/>
  <c r="Z862" i="46"/>
  <c r="DA861" i="46"/>
  <c r="CZ861" i="46"/>
  <c r="CY861" i="46"/>
  <c r="CX861" i="46"/>
  <c r="CW861" i="46"/>
  <c r="CV861" i="46"/>
  <c r="CU861" i="46"/>
  <c r="CT861" i="46"/>
  <c r="CS861" i="46"/>
  <c r="CR861" i="46"/>
  <c r="Z861" i="46"/>
  <c r="DA860" i="46"/>
  <c r="CZ860" i="46"/>
  <c r="CY860" i="46"/>
  <c r="CX860" i="46"/>
  <c r="CW860" i="46"/>
  <c r="CV860" i="46"/>
  <c r="CU860" i="46"/>
  <c r="CT860" i="46"/>
  <c r="CS860" i="46"/>
  <c r="CR860" i="46"/>
  <c r="Z860" i="46"/>
  <c r="DA859" i="46"/>
  <c r="CZ859" i="46"/>
  <c r="CY859" i="46"/>
  <c r="CX859" i="46"/>
  <c r="CW859" i="46"/>
  <c r="CV859" i="46"/>
  <c r="CU859" i="46"/>
  <c r="CT859" i="46"/>
  <c r="CS859" i="46"/>
  <c r="CR859" i="46"/>
  <c r="Z859" i="46"/>
  <c r="DA858" i="46"/>
  <c r="CZ858" i="46"/>
  <c r="CY858" i="46"/>
  <c r="CX858" i="46"/>
  <c r="CW858" i="46"/>
  <c r="CV858" i="46"/>
  <c r="CU858" i="46"/>
  <c r="CT858" i="46"/>
  <c r="CS858" i="46"/>
  <c r="CR858" i="46"/>
  <c r="Z858" i="46"/>
  <c r="DA857" i="46"/>
  <c r="CZ857" i="46"/>
  <c r="CY857" i="46"/>
  <c r="CX857" i="46"/>
  <c r="CW857" i="46"/>
  <c r="CV857" i="46"/>
  <c r="CU857" i="46"/>
  <c r="CT857" i="46"/>
  <c r="CS857" i="46"/>
  <c r="CR857" i="46"/>
  <c r="Z857" i="46"/>
  <c r="DA856" i="46"/>
  <c r="CZ856" i="46"/>
  <c r="CY856" i="46"/>
  <c r="CX856" i="46"/>
  <c r="CW856" i="46"/>
  <c r="CV856" i="46"/>
  <c r="CU856" i="46"/>
  <c r="CT856" i="46"/>
  <c r="CS856" i="46"/>
  <c r="CR856" i="46"/>
  <c r="Z856" i="46"/>
  <c r="DA855" i="46"/>
  <c r="CZ855" i="46"/>
  <c r="CY855" i="46"/>
  <c r="CX855" i="46"/>
  <c r="CW855" i="46"/>
  <c r="CV855" i="46"/>
  <c r="CU855" i="46"/>
  <c r="CT855" i="46"/>
  <c r="CS855" i="46"/>
  <c r="CR855" i="46"/>
  <c r="Z855" i="46"/>
  <c r="DA854" i="46"/>
  <c r="CZ854" i="46"/>
  <c r="CY854" i="46"/>
  <c r="CX854" i="46"/>
  <c r="CW854" i="46"/>
  <c r="CV854" i="46"/>
  <c r="CU854" i="46"/>
  <c r="CT854" i="46"/>
  <c r="CS854" i="46"/>
  <c r="CR854" i="46"/>
  <c r="Z854" i="46"/>
  <c r="DA853" i="46"/>
  <c r="CZ853" i="46"/>
  <c r="CY853" i="46"/>
  <c r="CX853" i="46"/>
  <c r="CW853" i="46"/>
  <c r="CV853" i="46"/>
  <c r="CU853" i="46"/>
  <c r="CT853" i="46"/>
  <c r="CS853" i="46"/>
  <c r="CR853" i="46"/>
  <c r="Z853" i="46"/>
  <c r="DA852" i="46"/>
  <c r="CZ852" i="46"/>
  <c r="CY852" i="46"/>
  <c r="CX852" i="46"/>
  <c r="CW852" i="46"/>
  <c r="CV852" i="46"/>
  <c r="CU852" i="46"/>
  <c r="CT852" i="46"/>
  <c r="CS852" i="46"/>
  <c r="CR852" i="46"/>
  <c r="Z852" i="46"/>
  <c r="DA851" i="46"/>
  <c r="CZ851" i="46"/>
  <c r="CY851" i="46"/>
  <c r="CX851" i="46"/>
  <c r="CW851" i="46"/>
  <c r="CV851" i="46"/>
  <c r="CU851" i="46"/>
  <c r="CT851" i="46"/>
  <c r="CS851" i="46"/>
  <c r="CR851" i="46"/>
  <c r="Z851" i="46"/>
  <c r="DA850" i="46"/>
  <c r="CZ850" i="46"/>
  <c r="CY850" i="46"/>
  <c r="CX850" i="46"/>
  <c r="CW850" i="46"/>
  <c r="CV850" i="46"/>
  <c r="CU850" i="46"/>
  <c r="CT850" i="46"/>
  <c r="CS850" i="46"/>
  <c r="CR850" i="46"/>
  <c r="Z850" i="46"/>
  <c r="DA849" i="46"/>
  <c r="CZ849" i="46"/>
  <c r="CY849" i="46"/>
  <c r="CX849" i="46"/>
  <c r="CW849" i="46"/>
  <c r="CV849" i="46"/>
  <c r="CU849" i="46"/>
  <c r="CT849" i="46"/>
  <c r="CS849" i="46"/>
  <c r="CR849" i="46"/>
  <c r="Z849" i="46"/>
  <c r="DA848" i="46"/>
  <c r="CZ848" i="46"/>
  <c r="CY848" i="46"/>
  <c r="CX848" i="46"/>
  <c r="CW848" i="46"/>
  <c r="CV848" i="46"/>
  <c r="CU848" i="46"/>
  <c r="CT848" i="46"/>
  <c r="CS848" i="46"/>
  <c r="CR848" i="46"/>
  <c r="Z848" i="46"/>
  <c r="DA847" i="46"/>
  <c r="CZ847" i="46"/>
  <c r="CY847" i="46"/>
  <c r="CX847" i="46"/>
  <c r="CW847" i="46"/>
  <c r="CV847" i="46"/>
  <c r="CU847" i="46"/>
  <c r="CT847" i="46"/>
  <c r="CS847" i="46"/>
  <c r="CR847" i="46"/>
  <c r="Z847" i="46"/>
  <c r="DA846" i="46"/>
  <c r="CZ846" i="46"/>
  <c r="CY846" i="46"/>
  <c r="CX846" i="46"/>
  <c r="CW846" i="46"/>
  <c r="CV846" i="46"/>
  <c r="CU846" i="46"/>
  <c r="CT846" i="46"/>
  <c r="CS846" i="46"/>
  <c r="CR846" i="46"/>
  <c r="Z846" i="46"/>
  <c r="DA845" i="46"/>
  <c r="CZ845" i="46"/>
  <c r="CY845" i="46"/>
  <c r="CX845" i="46"/>
  <c r="CW845" i="46"/>
  <c r="CV845" i="46"/>
  <c r="CU845" i="46"/>
  <c r="CT845" i="46"/>
  <c r="CS845" i="46"/>
  <c r="CR845" i="46"/>
  <c r="Z845" i="46"/>
  <c r="DA844" i="46"/>
  <c r="CZ844" i="46"/>
  <c r="CY844" i="46"/>
  <c r="CX844" i="46"/>
  <c r="CW844" i="46"/>
  <c r="CV844" i="46"/>
  <c r="CU844" i="46"/>
  <c r="CT844" i="46"/>
  <c r="CS844" i="46"/>
  <c r="CR844" i="46"/>
  <c r="Z844" i="46"/>
  <c r="DA843" i="46"/>
  <c r="CZ843" i="46"/>
  <c r="CY843" i="46"/>
  <c r="CX843" i="46"/>
  <c r="CW843" i="46"/>
  <c r="CV843" i="46"/>
  <c r="CU843" i="46"/>
  <c r="CT843" i="46"/>
  <c r="CS843" i="46"/>
  <c r="CR843" i="46"/>
  <c r="Z843" i="46"/>
  <c r="DA842" i="46"/>
  <c r="CZ842" i="46"/>
  <c r="CY842" i="46"/>
  <c r="CX842" i="46"/>
  <c r="CW842" i="46"/>
  <c r="CV842" i="46"/>
  <c r="CU842" i="46"/>
  <c r="CT842" i="46"/>
  <c r="CS842" i="46"/>
  <c r="CR842" i="46"/>
  <c r="Z842" i="46"/>
  <c r="DA841" i="46"/>
  <c r="CZ841" i="46"/>
  <c r="CY841" i="46"/>
  <c r="CX841" i="46"/>
  <c r="CW841" i="46"/>
  <c r="CV841" i="46"/>
  <c r="CU841" i="46"/>
  <c r="CT841" i="46"/>
  <c r="CS841" i="46"/>
  <c r="CR841" i="46"/>
  <c r="Z841" i="46"/>
  <c r="DA840" i="46"/>
  <c r="CZ840" i="46"/>
  <c r="CY840" i="46"/>
  <c r="CX840" i="46"/>
  <c r="CW840" i="46"/>
  <c r="CV840" i="46"/>
  <c r="CU840" i="46"/>
  <c r="CT840" i="46"/>
  <c r="CS840" i="46"/>
  <c r="CR840" i="46"/>
  <c r="Z840" i="46"/>
  <c r="DA839" i="46"/>
  <c r="CZ839" i="46"/>
  <c r="CY839" i="46"/>
  <c r="CX839" i="46"/>
  <c r="CW839" i="46"/>
  <c r="CV839" i="46"/>
  <c r="CU839" i="46"/>
  <c r="CT839" i="46"/>
  <c r="CS839" i="46"/>
  <c r="CR839" i="46"/>
  <c r="Z839" i="46"/>
  <c r="DA838" i="46"/>
  <c r="CZ838" i="46"/>
  <c r="CY838" i="46"/>
  <c r="CX838" i="46"/>
  <c r="CW838" i="46"/>
  <c r="CV838" i="46"/>
  <c r="CU838" i="46"/>
  <c r="CT838" i="46"/>
  <c r="CS838" i="46"/>
  <c r="CR838" i="46"/>
  <c r="Z838" i="46"/>
  <c r="DA837" i="46"/>
  <c r="CZ837" i="46"/>
  <c r="CY837" i="46"/>
  <c r="CX837" i="46"/>
  <c r="CW837" i="46"/>
  <c r="CV837" i="46"/>
  <c r="CU837" i="46"/>
  <c r="CT837" i="46"/>
  <c r="CS837" i="46"/>
  <c r="CR837" i="46"/>
  <c r="Z837" i="46"/>
  <c r="DA836" i="46"/>
  <c r="CZ836" i="46"/>
  <c r="CY836" i="46"/>
  <c r="CX836" i="46"/>
  <c r="CW836" i="46"/>
  <c r="CV836" i="46"/>
  <c r="CU836" i="46"/>
  <c r="CT836" i="46"/>
  <c r="CS836" i="46"/>
  <c r="CR836" i="46"/>
  <c r="Z836" i="46"/>
  <c r="DA835" i="46"/>
  <c r="CZ835" i="46"/>
  <c r="CY835" i="46"/>
  <c r="CX835" i="46"/>
  <c r="CW835" i="46"/>
  <c r="CV835" i="46"/>
  <c r="CU835" i="46"/>
  <c r="CT835" i="46"/>
  <c r="CS835" i="46"/>
  <c r="CR835" i="46"/>
  <c r="Z835" i="46"/>
  <c r="DA834" i="46"/>
  <c r="CZ834" i="46"/>
  <c r="CY834" i="46"/>
  <c r="CX834" i="46"/>
  <c r="CW834" i="46"/>
  <c r="CV834" i="46"/>
  <c r="CU834" i="46"/>
  <c r="CT834" i="46"/>
  <c r="CS834" i="46"/>
  <c r="CR834" i="46"/>
  <c r="Z834" i="46"/>
  <c r="DA833" i="46"/>
  <c r="CZ833" i="46"/>
  <c r="CY833" i="46"/>
  <c r="CX833" i="46"/>
  <c r="CW833" i="46"/>
  <c r="CV833" i="46"/>
  <c r="CU833" i="46"/>
  <c r="CT833" i="46"/>
  <c r="CS833" i="46"/>
  <c r="CR833" i="46"/>
  <c r="Z833" i="46"/>
  <c r="Z832" i="46"/>
  <c r="DA831" i="46"/>
  <c r="CZ831" i="46"/>
  <c r="CY831" i="46"/>
  <c r="CX831" i="46"/>
  <c r="CW831" i="46"/>
  <c r="CV831" i="46"/>
  <c r="CU831" i="46"/>
  <c r="CT831" i="46"/>
  <c r="CS831" i="46"/>
  <c r="CR831" i="46"/>
  <c r="Z831" i="46"/>
  <c r="DA830" i="46"/>
  <c r="CZ830" i="46"/>
  <c r="CY830" i="46"/>
  <c r="CX830" i="46"/>
  <c r="CW830" i="46"/>
  <c r="CV830" i="46"/>
  <c r="CU830" i="46"/>
  <c r="CT830" i="46"/>
  <c r="CS830" i="46"/>
  <c r="CR830" i="46"/>
  <c r="Z830" i="46"/>
  <c r="DA829" i="46"/>
  <c r="CZ829" i="46"/>
  <c r="CY829" i="46"/>
  <c r="CX829" i="46"/>
  <c r="CW829" i="46"/>
  <c r="CV829" i="46"/>
  <c r="CU829" i="46"/>
  <c r="CT829" i="46"/>
  <c r="CS829" i="46"/>
  <c r="CR829" i="46"/>
  <c r="Z829" i="46"/>
  <c r="DA828" i="46"/>
  <c r="CZ828" i="46"/>
  <c r="CY828" i="46"/>
  <c r="CX828" i="46"/>
  <c r="CW828" i="46"/>
  <c r="CV828" i="46"/>
  <c r="CU828" i="46"/>
  <c r="CT828" i="46"/>
  <c r="CS828" i="46"/>
  <c r="CR828" i="46"/>
  <c r="Z828" i="46"/>
  <c r="DA827" i="46"/>
  <c r="CZ827" i="46"/>
  <c r="CY827" i="46"/>
  <c r="CX827" i="46"/>
  <c r="CW827" i="46"/>
  <c r="CV827" i="46"/>
  <c r="CU827" i="46"/>
  <c r="CT827" i="46"/>
  <c r="CS827" i="46"/>
  <c r="CR827" i="46"/>
  <c r="Z827" i="46"/>
  <c r="DA826" i="46"/>
  <c r="CZ826" i="46"/>
  <c r="CY826" i="46"/>
  <c r="CX826" i="46"/>
  <c r="CW826" i="46"/>
  <c r="CV826" i="46"/>
  <c r="CU826" i="46"/>
  <c r="CT826" i="46"/>
  <c r="CS826" i="46"/>
  <c r="CR826" i="46"/>
  <c r="Z826" i="46"/>
  <c r="DA825" i="46"/>
  <c r="CZ825" i="46"/>
  <c r="CY825" i="46"/>
  <c r="CX825" i="46"/>
  <c r="CW825" i="46"/>
  <c r="CV825" i="46"/>
  <c r="CU825" i="46"/>
  <c r="CT825" i="46"/>
  <c r="CS825" i="46"/>
  <c r="CR825" i="46"/>
  <c r="Z825" i="46"/>
  <c r="DA824" i="46"/>
  <c r="CZ824" i="46"/>
  <c r="CY824" i="46"/>
  <c r="CX824" i="46"/>
  <c r="CW824" i="46"/>
  <c r="CV824" i="46"/>
  <c r="CU824" i="46"/>
  <c r="CT824" i="46"/>
  <c r="CS824" i="46"/>
  <c r="CR824" i="46"/>
  <c r="Z824" i="46"/>
  <c r="DA823" i="46"/>
  <c r="CZ823" i="46"/>
  <c r="CY823" i="46"/>
  <c r="CX823" i="46"/>
  <c r="CW823" i="46"/>
  <c r="CV823" i="46"/>
  <c r="CU823" i="46"/>
  <c r="CT823" i="46"/>
  <c r="CS823" i="46"/>
  <c r="CR823" i="46"/>
  <c r="Z823" i="46"/>
  <c r="DA822" i="46"/>
  <c r="CZ822" i="46"/>
  <c r="CY822" i="46"/>
  <c r="CX822" i="46"/>
  <c r="CW822" i="46"/>
  <c r="CV822" i="46"/>
  <c r="CU822" i="46"/>
  <c r="CT822" i="46"/>
  <c r="CS822" i="46"/>
  <c r="CR822" i="46"/>
  <c r="Z822" i="46"/>
  <c r="DA821" i="46"/>
  <c r="CZ821" i="46"/>
  <c r="CY821" i="46"/>
  <c r="CX821" i="46"/>
  <c r="CW821" i="46"/>
  <c r="CV821" i="46"/>
  <c r="CU821" i="46"/>
  <c r="CT821" i="46"/>
  <c r="CS821" i="46"/>
  <c r="CR821" i="46"/>
  <c r="Z821" i="46"/>
  <c r="DA819" i="46"/>
  <c r="CZ819" i="46"/>
  <c r="CY819" i="46"/>
  <c r="CX819" i="46"/>
  <c r="CW819" i="46"/>
  <c r="CV819" i="46"/>
  <c r="CU819" i="46"/>
  <c r="CT819" i="46"/>
  <c r="CS819" i="46"/>
  <c r="CR819" i="46"/>
  <c r="Z819" i="46"/>
  <c r="DA818" i="46"/>
  <c r="CZ818" i="46"/>
  <c r="CY818" i="46"/>
  <c r="CX818" i="46"/>
  <c r="CW818" i="46"/>
  <c r="CV818" i="46"/>
  <c r="CU818" i="46"/>
  <c r="CT818" i="46"/>
  <c r="CS818" i="46"/>
  <c r="CR818" i="46"/>
  <c r="Z818" i="46"/>
  <c r="DA817" i="46"/>
  <c r="CZ817" i="46"/>
  <c r="CY817" i="46"/>
  <c r="CX817" i="46"/>
  <c r="CW817" i="46"/>
  <c r="CV817" i="46"/>
  <c r="CU817" i="46"/>
  <c r="CT817" i="46"/>
  <c r="CS817" i="46"/>
  <c r="CR817" i="46"/>
  <c r="Z817" i="46"/>
  <c r="DA814" i="46"/>
  <c r="CZ814" i="46"/>
  <c r="CY814" i="46"/>
  <c r="CX814" i="46"/>
  <c r="CW814" i="46"/>
  <c r="CV814" i="46"/>
  <c r="CU814" i="46"/>
  <c r="CT814" i="46"/>
  <c r="CS814" i="46"/>
  <c r="CR814" i="46"/>
  <c r="Z814" i="46"/>
  <c r="DA813" i="46"/>
  <c r="CZ813" i="46"/>
  <c r="CY813" i="46"/>
  <c r="CX813" i="46"/>
  <c r="CW813" i="46"/>
  <c r="CV813" i="46"/>
  <c r="CU813" i="46"/>
  <c r="CT813" i="46"/>
  <c r="CS813" i="46"/>
  <c r="CR813" i="46"/>
  <c r="Z813" i="46"/>
  <c r="DA812" i="46"/>
  <c r="CZ812" i="46"/>
  <c r="CY812" i="46"/>
  <c r="CX812" i="46"/>
  <c r="CW812" i="46"/>
  <c r="CV812" i="46"/>
  <c r="CU812" i="46"/>
  <c r="CT812" i="46"/>
  <c r="CS812" i="46"/>
  <c r="CR812" i="46"/>
  <c r="Z812" i="46"/>
  <c r="DA811" i="46"/>
  <c r="CZ811" i="46"/>
  <c r="CY811" i="46"/>
  <c r="CX811" i="46"/>
  <c r="CW811" i="46"/>
  <c r="CV811" i="46"/>
  <c r="CU811" i="46"/>
  <c r="CT811" i="46"/>
  <c r="CS811" i="46"/>
  <c r="CR811" i="46"/>
  <c r="Z811" i="46"/>
  <c r="DA810" i="46"/>
  <c r="CZ810" i="46"/>
  <c r="CY810" i="46"/>
  <c r="CX810" i="46"/>
  <c r="CW810" i="46"/>
  <c r="CV810" i="46"/>
  <c r="CU810" i="46"/>
  <c r="CT810" i="46"/>
  <c r="CS810" i="46"/>
  <c r="CR810" i="46"/>
  <c r="Z810" i="46"/>
  <c r="DA808" i="46"/>
  <c r="CZ808" i="46"/>
  <c r="CY808" i="46"/>
  <c r="CX808" i="46"/>
  <c r="CW808" i="46"/>
  <c r="CV808" i="46"/>
  <c r="CU808" i="46"/>
  <c r="CT808" i="46"/>
  <c r="CS808" i="46"/>
  <c r="CR808" i="46"/>
  <c r="DA807" i="46"/>
  <c r="CZ807" i="46"/>
  <c r="CY807" i="46"/>
  <c r="CX807" i="46"/>
  <c r="CW807" i="46"/>
  <c r="CV807" i="46"/>
  <c r="CU807" i="46"/>
  <c r="CT807" i="46"/>
  <c r="CS807" i="46"/>
  <c r="CR807" i="46"/>
  <c r="Z807" i="46"/>
  <c r="DA805" i="46"/>
  <c r="CZ805" i="46"/>
  <c r="CY805" i="46"/>
  <c r="CX805" i="46"/>
  <c r="CW805" i="46"/>
  <c r="CV805" i="46"/>
  <c r="CU805" i="46"/>
  <c r="CT805" i="46"/>
  <c r="CS805" i="46"/>
  <c r="CR805" i="46"/>
  <c r="Z805" i="46"/>
  <c r="DA804" i="46"/>
  <c r="CZ804" i="46"/>
  <c r="CY804" i="46"/>
  <c r="CX804" i="46"/>
  <c r="CW804" i="46"/>
  <c r="CV804" i="46"/>
  <c r="CU804" i="46"/>
  <c r="CT804" i="46"/>
  <c r="CS804" i="46"/>
  <c r="CR804" i="46"/>
  <c r="Z804" i="46"/>
  <c r="DA803" i="46"/>
  <c r="CZ803" i="46"/>
  <c r="CY803" i="46"/>
  <c r="CX803" i="46"/>
  <c r="CW803" i="46"/>
  <c r="CV803" i="46"/>
  <c r="CU803" i="46"/>
  <c r="CT803" i="46"/>
  <c r="CS803" i="46"/>
  <c r="CR803" i="46"/>
  <c r="Z803" i="46"/>
  <c r="DA802" i="46"/>
  <c r="CZ802" i="46"/>
  <c r="CY802" i="46"/>
  <c r="CX802" i="46"/>
  <c r="CW802" i="46"/>
  <c r="CV802" i="46"/>
  <c r="CU802" i="46"/>
  <c r="CT802" i="46"/>
  <c r="CS802" i="46"/>
  <c r="CR802" i="46"/>
  <c r="Z802" i="46"/>
  <c r="DA801" i="46"/>
  <c r="CZ801" i="46"/>
  <c r="CY801" i="46"/>
  <c r="CX801" i="46"/>
  <c r="CW801" i="46"/>
  <c r="CV801" i="46"/>
  <c r="CU801" i="46"/>
  <c r="CT801" i="46"/>
  <c r="CS801" i="46"/>
  <c r="CR801" i="46"/>
  <c r="Z801" i="46"/>
  <c r="DA800" i="46"/>
  <c r="CZ800" i="46"/>
  <c r="CY800" i="46"/>
  <c r="CX800" i="46"/>
  <c r="CW800" i="46"/>
  <c r="CV800" i="46"/>
  <c r="CU800" i="46"/>
  <c r="CT800" i="46"/>
  <c r="CS800" i="46"/>
  <c r="CR800" i="46"/>
  <c r="Z800" i="46"/>
  <c r="DA799" i="46"/>
  <c r="CZ799" i="46"/>
  <c r="CY799" i="46"/>
  <c r="CX799" i="46"/>
  <c r="CW799" i="46"/>
  <c r="CV799" i="46"/>
  <c r="CU799" i="46"/>
  <c r="CT799" i="46"/>
  <c r="CS799" i="46"/>
  <c r="CR799" i="46"/>
  <c r="Z799" i="46"/>
  <c r="DA798" i="46"/>
  <c r="CZ798" i="46"/>
  <c r="CY798" i="46"/>
  <c r="CX798" i="46"/>
  <c r="CW798" i="46"/>
  <c r="CV798" i="46"/>
  <c r="CU798" i="46"/>
  <c r="CT798" i="46"/>
  <c r="CS798" i="46"/>
  <c r="CR798" i="46"/>
  <c r="Z798" i="46"/>
  <c r="DA797" i="46"/>
  <c r="CZ797" i="46"/>
  <c r="CY797" i="46"/>
  <c r="CX797" i="46"/>
  <c r="CW797" i="46"/>
  <c r="CV797" i="46"/>
  <c r="CU797" i="46"/>
  <c r="CT797" i="46"/>
  <c r="CS797" i="46"/>
  <c r="CR797" i="46"/>
  <c r="Z797" i="46"/>
  <c r="DA796" i="46"/>
  <c r="CZ796" i="46"/>
  <c r="CY796" i="46"/>
  <c r="CX796" i="46"/>
  <c r="CW796" i="46"/>
  <c r="CV796" i="46"/>
  <c r="CU796" i="46"/>
  <c r="CT796" i="46"/>
  <c r="CS796" i="46"/>
  <c r="CR796" i="46"/>
  <c r="Z796" i="46"/>
  <c r="DA795" i="46"/>
  <c r="CZ795" i="46"/>
  <c r="CY795" i="46"/>
  <c r="CX795" i="46"/>
  <c r="CW795" i="46"/>
  <c r="CV795" i="46"/>
  <c r="CU795" i="46"/>
  <c r="CT795" i="46"/>
  <c r="CS795" i="46"/>
  <c r="CR795" i="46"/>
  <c r="DA794" i="46"/>
  <c r="CZ794" i="46"/>
  <c r="CY794" i="46"/>
  <c r="CX794" i="46"/>
  <c r="CW794" i="46"/>
  <c r="CV794" i="46"/>
  <c r="CU794" i="46"/>
  <c r="CT794" i="46"/>
  <c r="CS794" i="46"/>
  <c r="CR794" i="46"/>
  <c r="Z794" i="46"/>
  <c r="DA793" i="46"/>
  <c r="CZ793" i="46"/>
  <c r="CY793" i="46"/>
  <c r="CX793" i="46"/>
  <c r="CW793" i="46"/>
  <c r="CV793" i="46"/>
  <c r="CU793" i="46"/>
  <c r="CT793" i="46"/>
  <c r="CS793" i="46"/>
  <c r="CR793" i="46"/>
  <c r="Z793" i="46"/>
  <c r="DA792" i="46"/>
  <c r="CZ792" i="46"/>
  <c r="CY792" i="46"/>
  <c r="CX792" i="46"/>
  <c r="CW792" i="46"/>
  <c r="CV792" i="46"/>
  <c r="CU792" i="46"/>
  <c r="CT792" i="46"/>
  <c r="CS792" i="46"/>
  <c r="CR792" i="46"/>
  <c r="Z792" i="46"/>
  <c r="DA791" i="46"/>
  <c r="CZ791" i="46"/>
  <c r="CY791" i="46"/>
  <c r="CX791" i="46"/>
  <c r="CW791" i="46"/>
  <c r="CV791" i="46"/>
  <c r="CU791" i="46"/>
  <c r="CT791" i="46"/>
  <c r="CS791" i="46"/>
  <c r="CR791" i="46"/>
  <c r="Z791" i="46"/>
  <c r="DA790" i="46"/>
  <c r="CZ790" i="46"/>
  <c r="CY790" i="46"/>
  <c r="CX790" i="46"/>
  <c r="CW790" i="46"/>
  <c r="CV790" i="46"/>
  <c r="CU790" i="46"/>
  <c r="CT790" i="46"/>
  <c r="CS790" i="46"/>
  <c r="CR790" i="46"/>
  <c r="Z790" i="46"/>
  <c r="DA789" i="46"/>
  <c r="CZ789" i="46"/>
  <c r="CY789" i="46"/>
  <c r="CX789" i="46"/>
  <c r="CW789" i="46"/>
  <c r="CV789" i="46"/>
  <c r="CU789" i="46"/>
  <c r="CT789" i="46"/>
  <c r="CS789" i="46"/>
  <c r="CR789" i="46"/>
  <c r="Z789" i="46"/>
  <c r="DA788" i="46"/>
  <c r="CZ788" i="46"/>
  <c r="CY788" i="46"/>
  <c r="CX788" i="46"/>
  <c r="CW788" i="46"/>
  <c r="CV788" i="46"/>
  <c r="CU788" i="46"/>
  <c r="CT788" i="46"/>
  <c r="CS788" i="46"/>
  <c r="CR788" i="46"/>
  <c r="Z788" i="46"/>
  <c r="DA787" i="46"/>
  <c r="CZ787" i="46"/>
  <c r="CY787" i="46"/>
  <c r="CX787" i="46"/>
  <c r="CW787" i="46"/>
  <c r="CV787" i="46"/>
  <c r="CU787" i="46"/>
  <c r="CT787" i="46"/>
  <c r="CS787" i="46"/>
  <c r="CR787" i="46"/>
  <c r="Z787" i="46"/>
  <c r="DA786" i="46"/>
  <c r="CZ786" i="46"/>
  <c r="CY786" i="46"/>
  <c r="CX786" i="46"/>
  <c r="CW786" i="46"/>
  <c r="CV786" i="46"/>
  <c r="CU786" i="46"/>
  <c r="CT786" i="46"/>
  <c r="CS786" i="46"/>
  <c r="CR786" i="46"/>
  <c r="Z786" i="46"/>
  <c r="DA785" i="46"/>
  <c r="CZ785" i="46"/>
  <c r="CY785" i="46"/>
  <c r="CX785" i="46"/>
  <c r="CW785" i="46"/>
  <c r="CV785" i="46"/>
  <c r="CU785" i="46"/>
  <c r="CT785" i="46"/>
  <c r="CS785" i="46"/>
  <c r="CR785" i="46"/>
  <c r="Z785" i="46"/>
  <c r="DA784" i="46"/>
  <c r="CZ784" i="46"/>
  <c r="CY784" i="46"/>
  <c r="CX784" i="46"/>
  <c r="CW784" i="46"/>
  <c r="CV784" i="46"/>
  <c r="CU784" i="46"/>
  <c r="CT784" i="46"/>
  <c r="CS784" i="46"/>
  <c r="CR784" i="46"/>
  <c r="Z784" i="46"/>
  <c r="DA783" i="46"/>
  <c r="CZ783" i="46"/>
  <c r="CY783" i="46"/>
  <c r="CX783" i="46"/>
  <c r="CW783" i="46"/>
  <c r="CV783" i="46"/>
  <c r="CU783" i="46"/>
  <c r="CT783" i="46"/>
  <c r="CS783" i="46"/>
  <c r="CR783" i="46"/>
  <c r="Z783" i="46"/>
  <c r="DA782" i="46"/>
  <c r="CZ782" i="46"/>
  <c r="CY782" i="46"/>
  <c r="CX782" i="46"/>
  <c r="CW782" i="46"/>
  <c r="CV782" i="46"/>
  <c r="CU782" i="46"/>
  <c r="CT782" i="46"/>
  <c r="CS782" i="46"/>
  <c r="CR782" i="46"/>
  <c r="Z782" i="46"/>
  <c r="DA781" i="46"/>
  <c r="CZ781" i="46"/>
  <c r="CY781" i="46"/>
  <c r="CX781" i="46"/>
  <c r="CW781" i="46"/>
  <c r="CV781" i="46"/>
  <c r="CU781" i="46"/>
  <c r="CT781" i="46"/>
  <c r="CS781" i="46"/>
  <c r="CR781" i="46"/>
  <c r="Z781" i="46"/>
  <c r="DA780" i="46"/>
  <c r="CZ780" i="46"/>
  <c r="CY780" i="46"/>
  <c r="CX780" i="46"/>
  <c r="CW780" i="46"/>
  <c r="CV780" i="46"/>
  <c r="CU780" i="46"/>
  <c r="CT780" i="46"/>
  <c r="CS780" i="46"/>
  <c r="CR780" i="46"/>
  <c r="Z780" i="46"/>
  <c r="DA779" i="46"/>
  <c r="CZ779" i="46"/>
  <c r="CY779" i="46"/>
  <c r="CX779" i="46"/>
  <c r="CW779" i="46"/>
  <c r="CV779" i="46"/>
  <c r="CU779" i="46"/>
  <c r="CT779" i="46"/>
  <c r="CS779" i="46"/>
  <c r="CR779" i="46"/>
  <c r="Z779" i="46"/>
  <c r="DA778" i="46"/>
  <c r="CZ778" i="46"/>
  <c r="CY778" i="46"/>
  <c r="CX778" i="46"/>
  <c r="CW778" i="46"/>
  <c r="CV778" i="46"/>
  <c r="CU778" i="46"/>
  <c r="CT778" i="46"/>
  <c r="CS778" i="46"/>
  <c r="CR778" i="46"/>
  <c r="Z778" i="46"/>
  <c r="DA777" i="46"/>
  <c r="CZ777" i="46"/>
  <c r="CY777" i="46"/>
  <c r="CX777" i="46"/>
  <c r="CW777" i="46"/>
  <c r="CV777" i="46"/>
  <c r="CU777" i="46"/>
  <c r="CT777" i="46"/>
  <c r="CS777" i="46"/>
  <c r="CR777" i="46"/>
  <c r="Z777" i="46"/>
  <c r="DA776" i="46"/>
  <c r="CZ776" i="46"/>
  <c r="CY776" i="46"/>
  <c r="CX776" i="46"/>
  <c r="CW776" i="46"/>
  <c r="CV776" i="46"/>
  <c r="CU776" i="46"/>
  <c r="CT776" i="46"/>
  <c r="CS776" i="46"/>
  <c r="CR776" i="46"/>
  <c r="Z776" i="46"/>
  <c r="DA775" i="46"/>
  <c r="CZ775" i="46"/>
  <c r="CY775" i="46"/>
  <c r="CX775" i="46"/>
  <c r="CW775" i="46"/>
  <c r="CV775" i="46"/>
  <c r="CU775" i="46"/>
  <c r="CT775" i="46"/>
  <c r="CS775" i="46"/>
  <c r="CR775" i="46"/>
  <c r="Z775" i="46"/>
  <c r="DA774" i="46"/>
  <c r="CZ774" i="46"/>
  <c r="CY774" i="46"/>
  <c r="CX774" i="46"/>
  <c r="CW774" i="46"/>
  <c r="CV774" i="46"/>
  <c r="CU774" i="46"/>
  <c r="CT774" i="46"/>
  <c r="CS774" i="46"/>
  <c r="CR774" i="46"/>
  <c r="Z774" i="46"/>
  <c r="DA773" i="46"/>
  <c r="CZ773" i="46"/>
  <c r="CY773" i="46"/>
  <c r="CX773" i="46"/>
  <c r="CW773" i="46"/>
  <c r="CV773" i="46"/>
  <c r="CU773" i="46"/>
  <c r="CT773" i="46"/>
  <c r="CS773" i="46"/>
  <c r="CR773" i="46"/>
  <c r="Z773" i="46"/>
  <c r="DA772" i="46"/>
  <c r="CZ772" i="46"/>
  <c r="CY772" i="46"/>
  <c r="CX772" i="46"/>
  <c r="CW772" i="46"/>
  <c r="CV772" i="46"/>
  <c r="CU772" i="46"/>
  <c r="CT772" i="46"/>
  <c r="CS772" i="46"/>
  <c r="CR772" i="46"/>
  <c r="Z772" i="46"/>
  <c r="DA771" i="46"/>
  <c r="CZ771" i="46"/>
  <c r="CY771" i="46"/>
  <c r="CX771" i="46"/>
  <c r="CW771" i="46"/>
  <c r="CV771" i="46"/>
  <c r="CU771" i="46"/>
  <c r="CT771" i="46"/>
  <c r="CS771" i="46"/>
  <c r="CR771" i="46"/>
  <c r="Z771" i="46"/>
  <c r="DA770" i="46"/>
  <c r="CZ770" i="46"/>
  <c r="CY770" i="46"/>
  <c r="CX770" i="46"/>
  <c r="CW770" i="46"/>
  <c r="CV770" i="46"/>
  <c r="CU770" i="46"/>
  <c r="CT770" i="46"/>
  <c r="CS770" i="46"/>
  <c r="CR770" i="46"/>
  <c r="Z770" i="46"/>
  <c r="DA769" i="46"/>
  <c r="CZ769" i="46"/>
  <c r="CY769" i="46"/>
  <c r="CX769" i="46"/>
  <c r="CW769" i="46"/>
  <c r="CV769" i="46"/>
  <c r="CU769" i="46"/>
  <c r="CT769" i="46"/>
  <c r="CS769" i="46"/>
  <c r="CR769" i="46"/>
  <c r="Z769" i="46"/>
  <c r="DA768" i="46"/>
  <c r="CZ768" i="46"/>
  <c r="CY768" i="46"/>
  <c r="CX768" i="46"/>
  <c r="CW768" i="46"/>
  <c r="CV768" i="46"/>
  <c r="CU768" i="46"/>
  <c r="CT768" i="46"/>
  <c r="CS768" i="46"/>
  <c r="CR768" i="46"/>
  <c r="Z768" i="46"/>
  <c r="DA767" i="46"/>
  <c r="CZ767" i="46"/>
  <c r="CY767" i="46"/>
  <c r="CX767" i="46"/>
  <c r="CW767" i="46"/>
  <c r="CV767" i="46"/>
  <c r="CU767" i="46"/>
  <c r="CT767" i="46"/>
  <c r="CS767" i="46"/>
  <c r="CR767" i="46"/>
  <c r="Z767" i="46"/>
  <c r="DA766" i="46"/>
  <c r="CZ766" i="46"/>
  <c r="CY766" i="46"/>
  <c r="CX766" i="46"/>
  <c r="CW766" i="46"/>
  <c r="CV766" i="46"/>
  <c r="CU766" i="46"/>
  <c r="CT766" i="46"/>
  <c r="CS766" i="46"/>
  <c r="CR766" i="46"/>
  <c r="Z766" i="46"/>
  <c r="DA765" i="46"/>
  <c r="CZ765" i="46"/>
  <c r="CY765" i="46"/>
  <c r="CX765" i="46"/>
  <c r="CW765" i="46"/>
  <c r="CV765" i="46"/>
  <c r="CU765" i="46"/>
  <c r="CT765" i="46"/>
  <c r="CS765" i="46"/>
  <c r="CR765" i="46"/>
  <c r="Z765" i="46"/>
  <c r="DA764" i="46"/>
  <c r="CZ764" i="46"/>
  <c r="CY764" i="46"/>
  <c r="CX764" i="46"/>
  <c r="CW764" i="46"/>
  <c r="CV764" i="46"/>
  <c r="CU764" i="46"/>
  <c r="CT764" i="46"/>
  <c r="CS764" i="46"/>
  <c r="CR764" i="46"/>
  <c r="Z764" i="46"/>
  <c r="DA763" i="46"/>
  <c r="CZ763" i="46"/>
  <c r="CY763" i="46"/>
  <c r="CX763" i="46"/>
  <c r="CW763" i="46"/>
  <c r="CV763" i="46"/>
  <c r="CU763" i="46"/>
  <c r="CT763" i="46"/>
  <c r="CS763" i="46"/>
  <c r="CR763" i="46"/>
  <c r="Z763" i="46"/>
  <c r="DA762" i="46"/>
  <c r="CZ762" i="46"/>
  <c r="CY762" i="46"/>
  <c r="CX762" i="46"/>
  <c r="CW762" i="46"/>
  <c r="CV762" i="46"/>
  <c r="CU762" i="46"/>
  <c r="CT762" i="46"/>
  <c r="CS762" i="46"/>
  <c r="CR762" i="46"/>
  <c r="Z762" i="46"/>
  <c r="DA761" i="46"/>
  <c r="CZ761" i="46"/>
  <c r="CY761" i="46"/>
  <c r="CX761" i="46"/>
  <c r="CW761" i="46"/>
  <c r="CV761" i="46"/>
  <c r="CU761" i="46"/>
  <c r="CT761" i="46"/>
  <c r="CS761" i="46"/>
  <c r="CR761" i="46"/>
  <c r="Z761" i="46"/>
  <c r="DA760" i="46"/>
  <c r="CZ760" i="46"/>
  <c r="CY760" i="46"/>
  <c r="CX760" i="46"/>
  <c r="CW760" i="46"/>
  <c r="CV760" i="46"/>
  <c r="CU760" i="46"/>
  <c r="CT760" i="46"/>
  <c r="CS760" i="46"/>
  <c r="CR760" i="46"/>
  <c r="Z760" i="46"/>
  <c r="DA759" i="46"/>
  <c r="CZ759" i="46"/>
  <c r="CY759" i="46"/>
  <c r="CX759" i="46"/>
  <c r="CW759" i="46"/>
  <c r="CV759" i="46"/>
  <c r="CU759" i="46"/>
  <c r="CT759" i="46"/>
  <c r="CS759" i="46"/>
  <c r="CR759" i="46"/>
  <c r="Z759" i="46"/>
  <c r="DA758" i="46"/>
  <c r="CZ758" i="46"/>
  <c r="CY758" i="46"/>
  <c r="CX758" i="46"/>
  <c r="CW758" i="46"/>
  <c r="CV758" i="46"/>
  <c r="CU758" i="46"/>
  <c r="CT758" i="46"/>
  <c r="CS758" i="46"/>
  <c r="CR758" i="46"/>
  <c r="Z758" i="46"/>
  <c r="DA757" i="46"/>
  <c r="CZ757" i="46"/>
  <c r="CY757" i="46"/>
  <c r="CX757" i="46"/>
  <c r="CW757" i="46"/>
  <c r="CV757" i="46"/>
  <c r="CU757" i="46"/>
  <c r="CT757" i="46"/>
  <c r="CS757" i="46"/>
  <c r="CR757" i="46"/>
  <c r="Z757" i="46"/>
  <c r="DA756" i="46"/>
  <c r="CZ756" i="46"/>
  <c r="CY756" i="46"/>
  <c r="CX756" i="46"/>
  <c r="CW756" i="46"/>
  <c r="CV756" i="46"/>
  <c r="CU756" i="46"/>
  <c r="CT756" i="46"/>
  <c r="CS756" i="46"/>
  <c r="CR756" i="46"/>
  <c r="Z756" i="46"/>
  <c r="DA755" i="46"/>
  <c r="CZ755" i="46"/>
  <c r="CY755" i="46"/>
  <c r="CX755" i="46"/>
  <c r="CW755" i="46"/>
  <c r="CV755" i="46"/>
  <c r="CU755" i="46"/>
  <c r="CT755" i="46"/>
  <c r="CS755" i="46"/>
  <c r="CR755" i="46"/>
  <c r="Z755" i="46"/>
  <c r="DA754" i="46"/>
  <c r="CZ754" i="46"/>
  <c r="CY754" i="46"/>
  <c r="CX754" i="46"/>
  <c r="CW754" i="46"/>
  <c r="CV754" i="46"/>
  <c r="CU754" i="46"/>
  <c r="CT754" i="46"/>
  <c r="CS754" i="46"/>
  <c r="CR754" i="46"/>
  <c r="Z754" i="46"/>
  <c r="DA753" i="46"/>
  <c r="CZ753" i="46"/>
  <c r="CY753" i="46"/>
  <c r="CX753" i="46"/>
  <c r="CW753" i="46"/>
  <c r="CV753" i="46"/>
  <c r="CU753" i="46"/>
  <c r="CT753" i="46"/>
  <c r="CS753" i="46"/>
  <c r="CR753" i="46"/>
  <c r="DA752" i="46"/>
  <c r="CZ752" i="46"/>
  <c r="CY752" i="46"/>
  <c r="CX752" i="46"/>
  <c r="CW752" i="46"/>
  <c r="CV752" i="46"/>
  <c r="CU752" i="46"/>
  <c r="CT752" i="46"/>
  <c r="CS752" i="46"/>
  <c r="CR752" i="46"/>
  <c r="DA751" i="46"/>
  <c r="CZ751" i="46"/>
  <c r="CY751" i="46"/>
  <c r="CX751" i="46"/>
  <c r="CW751" i="46"/>
  <c r="CV751" i="46"/>
  <c r="CU751" i="46"/>
  <c r="CT751" i="46"/>
  <c r="CS751" i="46"/>
  <c r="CR751" i="46"/>
  <c r="Z751" i="46"/>
  <c r="DA750" i="46"/>
  <c r="CZ750" i="46"/>
  <c r="CY750" i="46"/>
  <c r="CX750" i="46"/>
  <c r="CW750" i="46"/>
  <c r="CV750" i="46"/>
  <c r="CU750" i="46"/>
  <c r="CT750" i="46"/>
  <c r="CS750" i="46"/>
  <c r="CR750" i="46"/>
  <c r="Z750" i="46"/>
  <c r="DA749" i="46"/>
  <c r="CZ749" i="46"/>
  <c r="CY749" i="46"/>
  <c r="CX749" i="46"/>
  <c r="CW749" i="46"/>
  <c r="CV749" i="46"/>
  <c r="CU749" i="46"/>
  <c r="CT749" i="46"/>
  <c r="CS749" i="46"/>
  <c r="CR749" i="46"/>
  <c r="Z749" i="46"/>
  <c r="DA748" i="46"/>
  <c r="CZ748" i="46"/>
  <c r="CY748" i="46"/>
  <c r="CX748" i="46"/>
  <c r="CW748" i="46"/>
  <c r="CV748" i="46"/>
  <c r="CU748" i="46"/>
  <c r="CT748" i="46"/>
  <c r="CS748" i="46"/>
  <c r="CR748" i="46"/>
  <c r="Z748" i="46"/>
  <c r="DA747" i="46"/>
  <c r="CZ747" i="46"/>
  <c r="CY747" i="46"/>
  <c r="CX747" i="46"/>
  <c r="CW747" i="46"/>
  <c r="CV747" i="46"/>
  <c r="CU747" i="46"/>
  <c r="CT747" i="46"/>
  <c r="CS747" i="46"/>
  <c r="CR747" i="46"/>
  <c r="Z747" i="46"/>
  <c r="DA746" i="46"/>
  <c r="CZ746" i="46"/>
  <c r="CY746" i="46"/>
  <c r="CX746" i="46"/>
  <c r="CW746" i="46"/>
  <c r="CV746" i="46"/>
  <c r="CU746" i="46"/>
  <c r="CT746" i="46"/>
  <c r="CS746" i="46"/>
  <c r="CR746" i="46"/>
  <c r="Z746" i="46"/>
  <c r="DA745" i="46"/>
  <c r="CZ745" i="46"/>
  <c r="CY745" i="46"/>
  <c r="CX745" i="46"/>
  <c r="CW745" i="46"/>
  <c r="CV745" i="46"/>
  <c r="CU745" i="46"/>
  <c r="CT745" i="46"/>
  <c r="CS745" i="46"/>
  <c r="CR745" i="46"/>
  <c r="Z745" i="46"/>
  <c r="DA744" i="46"/>
  <c r="CZ744" i="46"/>
  <c r="CY744" i="46"/>
  <c r="CX744" i="46"/>
  <c r="CW744" i="46"/>
  <c r="CV744" i="46"/>
  <c r="CU744" i="46"/>
  <c r="CT744" i="46"/>
  <c r="CS744" i="46"/>
  <c r="CR744" i="46"/>
  <c r="Z744" i="46"/>
  <c r="DA743" i="46"/>
  <c r="CZ743" i="46"/>
  <c r="CY743" i="46"/>
  <c r="CX743" i="46"/>
  <c r="CW743" i="46"/>
  <c r="CV743" i="46"/>
  <c r="CU743" i="46"/>
  <c r="CT743" i="46"/>
  <c r="CS743" i="46"/>
  <c r="CR743" i="46"/>
  <c r="Z743" i="46"/>
  <c r="DA742" i="46"/>
  <c r="CZ742" i="46"/>
  <c r="CY742" i="46"/>
  <c r="CX742" i="46"/>
  <c r="CW742" i="46"/>
  <c r="CV742" i="46"/>
  <c r="CU742" i="46"/>
  <c r="CT742" i="46"/>
  <c r="CS742" i="46"/>
  <c r="CR742" i="46"/>
  <c r="Z742" i="46"/>
  <c r="DA739" i="46"/>
  <c r="CZ739" i="46"/>
  <c r="CY739" i="46"/>
  <c r="CX739" i="46"/>
  <c r="CW739" i="46"/>
  <c r="CV739" i="46"/>
  <c r="CU739" i="46"/>
  <c r="CT739" i="46"/>
  <c r="CS739" i="46"/>
  <c r="CR739" i="46"/>
  <c r="Z739" i="46"/>
  <c r="DA738" i="46"/>
  <c r="CZ738" i="46"/>
  <c r="CY738" i="46"/>
  <c r="CX738" i="46"/>
  <c r="CW738" i="46"/>
  <c r="CV738" i="46"/>
  <c r="CU738" i="46"/>
  <c r="CT738" i="46"/>
  <c r="CS738" i="46"/>
  <c r="CR738" i="46"/>
  <c r="Z738" i="46"/>
  <c r="DA737" i="46"/>
  <c r="CZ737" i="46"/>
  <c r="CY737" i="46"/>
  <c r="CX737" i="46"/>
  <c r="CW737" i="46"/>
  <c r="CV737" i="46"/>
  <c r="CU737" i="46"/>
  <c r="CT737" i="46"/>
  <c r="CS737" i="46"/>
  <c r="CR737" i="46"/>
  <c r="Z737" i="46"/>
  <c r="DA736" i="46"/>
  <c r="CZ736" i="46"/>
  <c r="CY736" i="46"/>
  <c r="CX736" i="46"/>
  <c r="CW736" i="46"/>
  <c r="CV736" i="46"/>
  <c r="CU736" i="46"/>
  <c r="CT736" i="46"/>
  <c r="CS736" i="46"/>
  <c r="CR736" i="46"/>
  <c r="Z736" i="46"/>
  <c r="DA735" i="46"/>
  <c r="CZ735" i="46"/>
  <c r="CY735" i="46"/>
  <c r="CX735" i="46"/>
  <c r="CW735" i="46"/>
  <c r="CV735" i="46"/>
  <c r="CU735" i="46"/>
  <c r="CT735" i="46"/>
  <c r="CS735" i="46"/>
  <c r="CR735" i="46"/>
  <c r="Z735" i="46"/>
  <c r="DA734" i="46"/>
  <c r="CZ734" i="46"/>
  <c r="CY734" i="46"/>
  <c r="CX734" i="46"/>
  <c r="CW734" i="46"/>
  <c r="CV734" i="46"/>
  <c r="CU734" i="46"/>
  <c r="CT734" i="46"/>
  <c r="CS734" i="46"/>
  <c r="CR734" i="46"/>
  <c r="Z734" i="46"/>
  <c r="DA733" i="46"/>
  <c r="CZ733" i="46"/>
  <c r="CY733" i="46"/>
  <c r="CX733" i="46"/>
  <c r="CW733" i="46"/>
  <c r="CV733" i="46"/>
  <c r="CU733" i="46"/>
  <c r="CT733" i="46"/>
  <c r="CS733" i="46"/>
  <c r="CR733" i="46"/>
  <c r="Z733" i="46"/>
  <c r="DA732" i="46"/>
  <c r="CZ732" i="46"/>
  <c r="CY732" i="46"/>
  <c r="CX732" i="46"/>
  <c r="CW732" i="46"/>
  <c r="CV732" i="46"/>
  <c r="CU732" i="46"/>
  <c r="CT732" i="46"/>
  <c r="CS732" i="46"/>
  <c r="CR732" i="46"/>
  <c r="Z732" i="46"/>
  <c r="DA731" i="46"/>
  <c r="CZ731" i="46"/>
  <c r="CY731" i="46"/>
  <c r="CX731" i="46"/>
  <c r="CW731" i="46"/>
  <c r="CV731" i="46"/>
  <c r="CU731" i="46"/>
  <c r="CT731" i="46"/>
  <c r="CS731" i="46"/>
  <c r="CR731" i="46"/>
  <c r="Z731" i="46"/>
  <c r="DA730" i="46"/>
  <c r="CZ730" i="46"/>
  <c r="CY730" i="46"/>
  <c r="CX730" i="46"/>
  <c r="CW730" i="46"/>
  <c r="CV730" i="46"/>
  <c r="CU730" i="46"/>
  <c r="CT730" i="46"/>
  <c r="CS730" i="46"/>
  <c r="CR730" i="46"/>
  <c r="Z730" i="46"/>
  <c r="DA729" i="46"/>
  <c r="CZ729" i="46"/>
  <c r="CY729" i="46"/>
  <c r="CX729" i="46"/>
  <c r="CW729" i="46"/>
  <c r="CV729" i="46"/>
  <c r="CU729" i="46"/>
  <c r="CT729" i="46"/>
  <c r="CS729" i="46"/>
  <c r="CR729" i="46"/>
  <c r="Z729" i="46"/>
  <c r="DA728" i="46"/>
  <c r="CZ728" i="46"/>
  <c r="CY728" i="46"/>
  <c r="CX728" i="46"/>
  <c r="CW728" i="46"/>
  <c r="CV728" i="46"/>
  <c r="CU728" i="46"/>
  <c r="CT728" i="46"/>
  <c r="CS728" i="46"/>
  <c r="CR728" i="46"/>
  <c r="Z728" i="46"/>
  <c r="DA727" i="46"/>
  <c r="CZ727" i="46"/>
  <c r="CY727" i="46"/>
  <c r="CX727" i="46"/>
  <c r="CW727" i="46"/>
  <c r="CV727" i="46"/>
  <c r="CU727" i="46"/>
  <c r="CT727" i="46"/>
  <c r="CS727" i="46"/>
  <c r="CR727" i="46"/>
  <c r="Z727" i="46"/>
  <c r="DA726" i="46"/>
  <c r="CZ726" i="46"/>
  <c r="CY726" i="46"/>
  <c r="CX726" i="46"/>
  <c r="CW726" i="46"/>
  <c r="CV726" i="46"/>
  <c r="CU726" i="46"/>
  <c r="CT726" i="46"/>
  <c r="CS726" i="46"/>
  <c r="CR726" i="46"/>
  <c r="Z726" i="46"/>
  <c r="DA725" i="46"/>
  <c r="CZ725" i="46"/>
  <c r="CY725" i="46"/>
  <c r="CX725" i="46"/>
  <c r="CW725" i="46"/>
  <c r="CV725" i="46"/>
  <c r="CU725" i="46"/>
  <c r="CT725" i="46"/>
  <c r="CS725" i="46"/>
  <c r="CR725" i="46"/>
  <c r="Z725" i="46"/>
  <c r="DA724" i="46"/>
  <c r="CZ724" i="46"/>
  <c r="CY724" i="46"/>
  <c r="CX724" i="46"/>
  <c r="CW724" i="46"/>
  <c r="CV724" i="46"/>
  <c r="CU724" i="46"/>
  <c r="CT724" i="46"/>
  <c r="CS724" i="46"/>
  <c r="CR724" i="46"/>
  <c r="Z724" i="46"/>
  <c r="DA723" i="46"/>
  <c r="CZ723" i="46"/>
  <c r="CY723" i="46"/>
  <c r="CX723" i="46"/>
  <c r="CW723" i="46"/>
  <c r="CV723" i="46"/>
  <c r="CU723" i="46"/>
  <c r="CT723" i="46"/>
  <c r="CS723" i="46"/>
  <c r="CR723" i="46"/>
  <c r="Z723" i="46"/>
  <c r="DA722" i="46"/>
  <c r="CZ722" i="46"/>
  <c r="CY722" i="46"/>
  <c r="CX722" i="46"/>
  <c r="CW722" i="46"/>
  <c r="CV722" i="46"/>
  <c r="CU722" i="46"/>
  <c r="CT722" i="46"/>
  <c r="CS722" i="46"/>
  <c r="CR722" i="46"/>
  <c r="Z722" i="46"/>
  <c r="DA721" i="46"/>
  <c r="CZ721" i="46"/>
  <c r="CY721" i="46"/>
  <c r="CX721" i="46"/>
  <c r="CW721" i="46"/>
  <c r="CV721" i="46"/>
  <c r="CU721" i="46"/>
  <c r="CT721" i="46"/>
  <c r="CS721" i="46"/>
  <c r="CR721" i="46"/>
  <c r="Z721" i="46"/>
  <c r="DA720" i="46"/>
  <c r="CZ720" i="46"/>
  <c r="CY720" i="46"/>
  <c r="CX720" i="46"/>
  <c r="CW720" i="46"/>
  <c r="CV720" i="46"/>
  <c r="CU720" i="46"/>
  <c r="CT720" i="46"/>
  <c r="CS720" i="46"/>
  <c r="CR720" i="46"/>
  <c r="Z720" i="46"/>
  <c r="DA719" i="46"/>
  <c r="CZ719" i="46"/>
  <c r="CY719" i="46"/>
  <c r="CX719" i="46"/>
  <c r="CW719" i="46"/>
  <c r="CV719" i="46"/>
  <c r="CU719" i="46"/>
  <c r="CT719" i="46"/>
  <c r="CS719" i="46"/>
  <c r="CR719" i="46"/>
  <c r="Z719" i="46"/>
  <c r="DA717" i="46"/>
  <c r="CZ717" i="46"/>
  <c r="CY717" i="46"/>
  <c r="CX717" i="46"/>
  <c r="CW717" i="46"/>
  <c r="CV717" i="46"/>
  <c r="CU717" i="46"/>
  <c r="CT717" i="46"/>
  <c r="CS717" i="46"/>
  <c r="CR717" i="46"/>
  <c r="Z717" i="46"/>
  <c r="DA716" i="46"/>
  <c r="CZ716" i="46"/>
  <c r="CY716" i="46"/>
  <c r="CX716" i="46"/>
  <c r="CW716" i="46"/>
  <c r="CV716" i="46"/>
  <c r="CU716" i="46"/>
  <c r="CT716" i="46"/>
  <c r="CS716" i="46"/>
  <c r="CR716" i="46"/>
  <c r="Z716" i="46"/>
  <c r="DA715" i="46"/>
  <c r="CZ715" i="46"/>
  <c r="CY715" i="46"/>
  <c r="CX715" i="46"/>
  <c r="CW715" i="46"/>
  <c r="CV715" i="46"/>
  <c r="CU715" i="46"/>
  <c r="CT715" i="46"/>
  <c r="CS715" i="46"/>
  <c r="CR715" i="46"/>
  <c r="Z715" i="46"/>
  <c r="DA714" i="46"/>
  <c r="CZ714" i="46"/>
  <c r="CY714" i="46"/>
  <c r="CX714" i="46"/>
  <c r="CW714" i="46"/>
  <c r="CV714" i="46"/>
  <c r="CU714" i="46"/>
  <c r="CT714" i="46"/>
  <c r="CS714" i="46"/>
  <c r="CR714" i="46"/>
  <c r="Z714" i="46"/>
  <c r="DA713" i="46"/>
  <c r="CZ713" i="46"/>
  <c r="CY713" i="46"/>
  <c r="CX713" i="46"/>
  <c r="CW713" i="46"/>
  <c r="CV713" i="46"/>
  <c r="CU713" i="46"/>
  <c r="CT713" i="46"/>
  <c r="CS713" i="46"/>
  <c r="CR713" i="46"/>
  <c r="Z713" i="46"/>
  <c r="DA712" i="46"/>
  <c r="CZ712" i="46"/>
  <c r="CY712" i="46"/>
  <c r="CX712" i="46"/>
  <c r="CW712" i="46"/>
  <c r="CV712" i="46"/>
  <c r="CU712" i="46"/>
  <c r="CT712" i="46"/>
  <c r="CS712" i="46"/>
  <c r="CR712" i="46"/>
  <c r="Z712" i="46"/>
  <c r="DA711" i="46"/>
  <c r="CZ711" i="46"/>
  <c r="CY711" i="46"/>
  <c r="CX711" i="46"/>
  <c r="CW711" i="46"/>
  <c r="CV711" i="46"/>
  <c r="CU711" i="46"/>
  <c r="CT711" i="46"/>
  <c r="CS711" i="46"/>
  <c r="CR711" i="46"/>
  <c r="Z711" i="46"/>
  <c r="DA710" i="46"/>
  <c r="CZ710" i="46"/>
  <c r="CY710" i="46"/>
  <c r="CX710" i="46"/>
  <c r="CW710" i="46"/>
  <c r="CV710" i="46"/>
  <c r="CU710" i="46"/>
  <c r="CT710" i="46"/>
  <c r="CS710" i="46"/>
  <c r="CR710" i="46"/>
  <c r="Z710" i="46"/>
  <c r="DA709" i="46"/>
  <c r="CZ709" i="46"/>
  <c r="CY709" i="46"/>
  <c r="CX709" i="46"/>
  <c r="CW709" i="46"/>
  <c r="CV709" i="46"/>
  <c r="CU709" i="46"/>
  <c r="CT709" i="46"/>
  <c r="CS709" i="46"/>
  <c r="CR709" i="46"/>
  <c r="Z709" i="46"/>
  <c r="DA708" i="46"/>
  <c r="CZ708" i="46"/>
  <c r="CY708" i="46"/>
  <c r="CX708" i="46"/>
  <c r="CW708" i="46"/>
  <c r="CV708" i="46"/>
  <c r="CU708" i="46"/>
  <c r="CT708" i="46"/>
  <c r="CS708" i="46"/>
  <c r="CR708" i="46"/>
  <c r="Z708" i="46"/>
  <c r="DA707" i="46"/>
  <c r="CZ707" i="46"/>
  <c r="CY707" i="46"/>
  <c r="CX707" i="46"/>
  <c r="CW707" i="46"/>
  <c r="CV707" i="46"/>
  <c r="CU707" i="46"/>
  <c r="CT707" i="46"/>
  <c r="CS707" i="46"/>
  <c r="CR707" i="46"/>
  <c r="Z707" i="46"/>
  <c r="DA706" i="46"/>
  <c r="CZ706" i="46"/>
  <c r="CY706" i="46"/>
  <c r="CX706" i="46"/>
  <c r="CW706" i="46"/>
  <c r="CV706" i="46"/>
  <c r="CU706" i="46"/>
  <c r="CT706" i="46"/>
  <c r="CS706" i="46"/>
  <c r="CR706" i="46"/>
  <c r="Z706" i="46"/>
  <c r="DA705" i="46"/>
  <c r="CZ705" i="46"/>
  <c r="CY705" i="46"/>
  <c r="CX705" i="46"/>
  <c r="CW705" i="46"/>
  <c r="CV705" i="46"/>
  <c r="CU705" i="46"/>
  <c r="CT705" i="46"/>
  <c r="CS705" i="46"/>
  <c r="CR705" i="46"/>
  <c r="Z705" i="46"/>
  <c r="DA704" i="46"/>
  <c r="CZ704" i="46"/>
  <c r="CY704" i="46"/>
  <c r="CX704" i="46"/>
  <c r="CW704" i="46"/>
  <c r="CV704" i="46"/>
  <c r="CU704" i="46"/>
  <c r="CT704" i="46"/>
  <c r="CS704" i="46"/>
  <c r="CR704" i="46"/>
  <c r="Z704" i="46"/>
  <c r="DA703" i="46"/>
  <c r="CZ703" i="46"/>
  <c r="CY703" i="46"/>
  <c r="CX703" i="46"/>
  <c r="CW703" i="46"/>
  <c r="CV703" i="46"/>
  <c r="CU703" i="46"/>
  <c r="CT703" i="46"/>
  <c r="CS703" i="46"/>
  <c r="CR703" i="46"/>
  <c r="Z703" i="46"/>
  <c r="DA702" i="46"/>
  <c r="CZ702" i="46"/>
  <c r="CY702" i="46"/>
  <c r="CX702" i="46"/>
  <c r="CW702" i="46"/>
  <c r="CV702" i="46"/>
  <c r="CU702" i="46"/>
  <c r="CT702" i="46"/>
  <c r="CS702" i="46"/>
  <c r="CR702" i="46"/>
  <c r="Z702" i="46"/>
  <c r="DA701" i="46"/>
  <c r="CZ701" i="46"/>
  <c r="CY701" i="46"/>
  <c r="CX701" i="46"/>
  <c r="CW701" i="46"/>
  <c r="CV701" i="46"/>
  <c r="CU701" i="46"/>
  <c r="CT701" i="46"/>
  <c r="CS701" i="46"/>
  <c r="CR701" i="46"/>
  <c r="Z701" i="46"/>
  <c r="DA700" i="46"/>
  <c r="CZ700" i="46"/>
  <c r="CY700" i="46"/>
  <c r="CX700" i="46"/>
  <c r="CW700" i="46"/>
  <c r="CV700" i="46"/>
  <c r="CU700" i="46"/>
  <c r="CT700" i="46"/>
  <c r="CS700" i="46"/>
  <c r="CR700" i="46"/>
  <c r="Z700" i="46"/>
  <c r="DA699" i="46"/>
  <c r="CZ699" i="46"/>
  <c r="CY699" i="46"/>
  <c r="CX699" i="46"/>
  <c r="CW699" i="46"/>
  <c r="CV699" i="46"/>
  <c r="CU699" i="46"/>
  <c r="CT699" i="46"/>
  <c r="CS699" i="46"/>
  <c r="CR699" i="46"/>
  <c r="Z699" i="46"/>
  <c r="DA698" i="46"/>
  <c r="CZ698" i="46"/>
  <c r="CY698" i="46"/>
  <c r="CX698" i="46"/>
  <c r="CW698" i="46"/>
  <c r="CV698" i="46"/>
  <c r="CU698" i="46"/>
  <c r="CT698" i="46"/>
  <c r="CS698" i="46"/>
  <c r="CR698" i="46"/>
  <c r="Z698" i="46"/>
  <c r="DA697" i="46"/>
  <c r="CZ697" i="46"/>
  <c r="CY697" i="46"/>
  <c r="CX697" i="46"/>
  <c r="CW697" i="46"/>
  <c r="CV697" i="46"/>
  <c r="CU697" i="46"/>
  <c r="CT697" i="46"/>
  <c r="CS697" i="46"/>
  <c r="CR697" i="46"/>
  <c r="Z697" i="46"/>
  <c r="DA696" i="46"/>
  <c r="CZ696" i="46"/>
  <c r="CY696" i="46"/>
  <c r="CX696" i="46"/>
  <c r="CW696" i="46"/>
  <c r="CV696" i="46"/>
  <c r="CU696" i="46"/>
  <c r="CT696" i="46"/>
  <c r="CS696" i="46"/>
  <c r="CR696" i="46"/>
  <c r="Z696" i="46"/>
  <c r="DA695" i="46"/>
  <c r="CZ695" i="46"/>
  <c r="CY695" i="46"/>
  <c r="CX695" i="46"/>
  <c r="CW695" i="46"/>
  <c r="CV695" i="46"/>
  <c r="CU695" i="46"/>
  <c r="CT695" i="46"/>
  <c r="CS695" i="46"/>
  <c r="CR695" i="46"/>
  <c r="Z695" i="46"/>
  <c r="DA694" i="46"/>
  <c r="CZ694" i="46"/>
  <c r="CY694" i="46"/>
  <c r="CX694" i="46"/>
  <c r="CW694" i="46"/>
  <c r="CV694" i="46"/>
  <c r="CU694" i="46"/>
  <c r="CT694" i="46"/>
  <c r="CS694" i="46"/>
  <c r="CR694" i="46"/>
  <c r="Z694" i="46"/>
  <c r="DA693" i="46"/>
  <c r="CZ693" i="46"/>
  <c r="CY693" i="46"/>
  <c r="CX693" i="46"/>
  <c r="CW693" i="46"/>
  <c r="CV693" i="46"/>
  <c r="CU693" i="46"/>
  <c r="CT693" i="46"/>
  <c r="CS693" i="46"/>
  <c r="CR693" i="46"/>
  <c r="Z693" i="46"/>
  <c r="DA692" i="46"/>
  <c r="CZ692" i="46"/>
  <c r="CY692" i="46"/>
  <c r="CX692" i="46"/>
  <c r="CW692" i="46"/>
  <c r="CV692" i="46"/>
  <c r="CU692" i="46"/>
  <c r="CT692" i="46"/>
  <c r="CS692" i="46"/>
  <c r="CR692" i="46"/>
  <c r="Z692" i="46"/>
  <c r="DA691" i="46"/>
  <c r="CZ691" i="46"/>
  <c r="CY691" i="46"/>
  <c r="CX691" i="46"/>
  <c r="CW691" i="46"/>
  <c r="CV691" i="46"/>
  <c r="CU691" i="46"/>
  <c r="CT691" i="46"/>
  <c r="CS691" i="46"/>
  <c r="CR691" i="46"/>
  <c r="Z691" i="46"/>
  <c r="DA690" i="46"/>
  <c r="CZ690" i="46"/>
  <c r="CY690" i="46"/>
  <c r="CX690" i="46"/>
  <c r="CW690" i="46"/>
  <c r="CV690" i="46"/>
  <c r="CU690" i="46"/>
  <c r="CT690" i="46"/>
  <c r="CS690" i="46"/>
  <c r="CR690" i="46"/>
  <c r="Z690" i="46"/>
  <c r="DA689" i="46"/>
  <c r="CZ689" i="46"/>
  <c r="CY689" i="46"/>
  <c r="CX689" i="46"/>
  <c r="CW689" i="46"/>
  <c r="CV689" i="46"/>
  <c r="CU689" i="46"/>
  <c r="CT689" i="46"/>
  <c r="CS689" i="46"/>
  <c r="CR689" i="46"/>
  <c r="Z689" i="46"/>
  <c r="DA688" i="46"/>
  <c r="CZ688" i="46"/>
  <c r="CY688" i="46"/>
  <c r="CX688" i="46"/>
  <c r="CW688" i="46"/>
  <c r="CV688" i="46"/>
  <c r="CU688" i="46"/>
  <c r="CT688" i="46"/>
  <c r="CS688" i="46"/>
  <c r="CR688" i="46"/>
  <c r="Z688" i="46"/>
  <c r="DA687" i="46"/>
  <c r="CZ687" i="46"/>
  <c r="CY687" i="46"/>
  <c r="CX687" i="46"/>
  <c r="CW687" i="46"/>
  <c r="CV687" i="46"/>
  <c r="CU687" i="46"/>
  <c r="CT687" i="46"/>
  <c r="CS687" i="46"/>
  <c r="CR687" i="46"/>
  <c r="DA686" i="46"/>
  <c r="CZ686" i="46"/>
  <c r="CY686" i="46"/>
  <c r="CX686" i="46"/>
  <c r="CW686" i="46"/>
  <c r="CV686" i="46"/>
  <c r="CU686" i="46"/>
  <c r="CT686" i="46"/>
  <c r="CS686" i="46"/>
  <c r="CR686" i="46"/>
  <c r="DA685" i="46"/>
  <c r="CZ685" i="46"/>
  <c r="CY685" i="46"/>
  <c r="CX685" i="46"/>
  <c r="CW685" i="46"/>
  <c r="CV685" i="46"/>
  <c r="CU685" i="46"/>
  <c r="CT685" i="46"/>
  <c r="CS685" i="46"/>
  <c r="CR685" i="46"/>
  <c r="DA684" i="46"/>
  <c r="CZ684" i="46"/>
  <c r="CY684" i="46"/>
  <c r="CX684" i="46"/>
  <c r="CW684" i="46"/>
  <c r="CV684" i="46"/>
  <c r="CU684" i="46"/>
  <c r="CT684" i="46"/>
  <c r="CS684" i="46"/>
  <c r="CR684" i="46"/>
  <c r="Z684" i="46"/>
  <c r="DA683" i="46"/>
  <c r="CZ683" i="46"/>
  <c r="CY683" i="46"/>
  <c r="CX683" i="46"/>
  <c r="CW683" i="46"/>
  <c r="CV683" i="46"/>
  <c r="CU683" i="46"/>
  <c r="CT683" i="46"/>
  <c r="CS683" i="46"/>
  <c r="CR683" i="46"/>
  <c r="Z683" i="46"/>
  <c r="DA682" i="46"/>
  <c r="CZ682" i="46"/>
  <c r="CY682" i="46"/>
  <c r="CX682" i="46"/>
  <c r="CW682" i="46"/>
  <c r="CV682" i="46"/>
  <c r="CU682" i="46"/>
  <c r="CT682" i="46"/>
  <c r="CS682" i="46"/>
  <c r="CR682" i="46"/>
  <c r="DA681" i="46"/>
  <c r="CZ681" i="46"/>
  <c r="CY681" i="46"/>
  <c r="CX681" i="46"/>
  <c r="CW681" i="46"/>
  <c r="CV681" i="46"/>
  <c r="CU681" i="46"/>
  <c r="CT681" i="46"/>
  <c r="CS681" i="46"/>
  <c r="CR681" i="46"/>
  <c r="Z681" i="46"/>
  <c r="DA680" i="46"/>
  <c r="CZ680" i="46"/>
  <c r="CY680" i="46"/>
  <c r="CX680" i="46"/>
  <c r="CW680" i="46"/>
  <c r="CV680" i="46"/>
  <c r="CU680" i="46"/>
  <c r="CT680" i="46"/>
  <c r="CS680" i="46"/>
  <c r="CR680" i="46"/>
  <c r="Z680" i="46"/>
  <c r="DA679" i="46"/>
  <c r="CZ679" i="46"/>
  <c r="CY679" i="46"/>
  <c r="CX679" i="46"/>
  <c r="CW679" i="46"/>
  <c r="CV679" i="46"/>
  <c r="CU679" i="46"/>
  <c r="CT679" i="46"/>
  <c r="CS679" i="46"/>
  <c r="CR679" i="46"/>
  <c r="DA678" i="46"/>
  <c r="CZ678" i="46"/>
  <c r="CY678" i="46"/>
  <c r="CX678" i="46"/>
  <c r="CW678" i="46"/>
  <c r="CV678" i="46"/>
  <c r="CU678" i="46"/>
  <c r="CT678" i="46"/>
  <c r="CS678" i="46"/>
  <c r="CR678" i="46"/>
  <c r="DA677" i="46"/>
  <c r="CZ677" i="46"/>
  <c r="CY677" i="46"/>
  <c r="CX677" i="46"/>
  <c r="CW677" i="46"/>
  <c r="CV677" i="46"/>
  <c r="CU677" i="46"/>
  <c r="CT677" i="46"/>
  <c r="CS677" i="46"/>
  <c r="CR677" i="46"/>
  <c r="Z677" i="46"/>
  <c r="DA676" i="46"/>
  <c r="CZ676" i="46"/>
  <c r="CY676" i="46"/>
  <c r="CX676" i="46"/>
  <c r="CW676" i="46"/>
  <c r="CV676" i="46"/>
  <c r="CU676" i="46"/>
  <c r="CT676" i="46"/>
  <c r="CS676" i="46"/>
  <c r="CR676" i="46"/>
  <c r="Z676" i="46"/>
  <c r="DA675" i="46"/>
  <c r="CZ675" i="46"/>
  <c r="CY675" i="46"/>
  <c r="CX675" i="46"/>
  <c r="CW675" i="46"/>
  <c r="CV675" i="46"/>
  <c r="CU675" i="46"/>
  <c r="CT675" i="46"/>
  <c r="CS675" i="46"/>
  <c r="CR675" i="46"/>
  <c r="Z675" i="46"/>
  <c r="DA674" i="46"/>
  <c r="CZ674" i="46"/>
  <c r="CY674" i="46"/>
  <c r="CX674" i="46"/>
  <c r="CW674" i="46"/>
  <c r="CV674" i="46"/>
  <c r="CU674" i="46"/>
  <c r="CT674" i="46"/>
  <c r="CS674" i="46"/>
  <c r="CR674" i="46"/>
  <c r="Z674" i="46"/>
  <c r="DA672" i="46"/>
  <c r="CZ672" i="46"/>
  <c r="CY672" i="46"/>
  <c r="CX672" i="46"/>
  <c r="CW672" i="46"/>
  <c r="CV672" i="46"/>
  <c r="CU672" i="46"/>
  <c r="CT672" i="46"/>
  <c r="CS672" i="46"/>
  <c r="CR672" i="46"/>
  <c r="Z672" i="46"/>
  <c r="DA671" i="46"/>
  <c r="CZ671" i="46"/>
  <c r="CY671" i="46"/>
  <c r="CX671" i="46"/>
  <c r="CW671" i="46"/>
  <c r="CV671" i="46"/>
  <c r="CU671" i="46"/>
  <c r="CT671" i="46"/>
  <c r="CS671" i="46"/>
  <c r="CR671" i="46"/>
  <c r="Z671" i="46"/>
  <c r="DA670" i="46"/>
  <c r="CZ670" i="46"/>
  <c r="CY670" i="46"/>
  <c r="CX670" i="46"/>
  <c r="CW670" i="46"/>
  <c r="CV670" i="46"/>
  <c r="CU670" i="46"/>
  <c r="CT670" i="46"/>
  <c r="CS670" i="46"/>
  <c r="CR670" i="46"/>
  <c r="Z670" i="46"/>
  <c r="DA669" i="46"/>
  <c r="CZ669" i="46"/>
  <c r="CY669" i="46"/>
  <c r="CX669" i="46"/>
  <c r="CW669" i="46"/>
  <c r="CV669" i="46"/>
  <c r="CU669" i="46"/>
  <c r="CT669" i="46"/>
  <c r="CS669" i="46"/>
  <c r="CR669" i="46"/>
  <c r="Z669" i="46"/>
  <c r="DA668" i="46"/>
  <c r="CZ668" i="46"/>
  <c r="CY668" i="46"/>
  <c r="CX668" i="46"/>
  <c r="CW668" i="46"/>
  <c r="CV668" i="46"/>
  <c r="CU668" i="46"/>
  <c r="CT668" i="46"/>
  <c r="CS668" i="46"/>
  <c r="CR668" i="46"/>
  <c r="Z668" i="46"/>
  <c r="DA667" i="46"/>
  <c r="CZ667" i="46"/>
  <c r="CY667" i="46"/>
  <c r="CX667" i="46"/>
  <c r="CW667" i="46"/>
  <c r="CV667" i="46"/>
  <c r="CU667" i="46"/>
  <c r="CT667" i="46"/>
  <c r="CS667" i="46"/>
  <c r="CR667" i="46"/>
  <c r="Z667" i="46"/>
  <c r="DA666" i="46"/>
  <c r="CZ666" i="46"/>
  <c r="CY666" i="46"/>
  <c r="CX666" i="46"/>
  <c r="CW666" i="46"/>
  <c r="CV666" i="46"/>
  <c r="CU666" i="46"/>
  <c r="CT666" i="46"/>
  <c r="CS666" i="46"/>
  <c r="CR666" i="46"/>
  <c r="Z666" i="46"/>
  <c r="DA665" i="46"/>
  <c r="CZ665" i="46"/>
  <c r="CY665" i="46"/>
  <c r="CX665" i="46"/>
  <c r="CW665" i="46"/>
  <c r="CV665" i="46"/>
  <c r="CU665" i="46"/>
  <c r="CT665" i="46"/>
  <c r="CS665" i="46"/>
  <c r="CR665" i="46"/>
  <c r="Z665" i="46"/>
  <c r="DA664" i="46"/>
  <c r="CZ664" i="46"/>
  <c r="CY664" i="46"/>
  <c r="CX664" i="46"/>
  <c r="CW664" i="46"/>
  <c r="CV664" i="46"/>
  <c r="CU664" i="46"/>
  <c r="CT664" i="46"/>
  <c r="CS664" i="46"/>
  <c r="CR664" i="46"/>
  <c r="Z664" i="46"/>
  <c r="DA663" i="46"/>
  <c r="CZ663" i="46"/>
  <c r="CY663" i="46"/>
  <c r="CX663" i="46"/>
  <c r="CW663" i="46"/>
  <c r="CV663" i="46"/>
  <c r="CU663" i="46"/>
  <c r="CT663" i="46"/>
  <c r="CS663" i="46"/>
  <c r="CR663" i="46"/>
  <c r="Z663" i="46"/>
  <c r="DA662" i="46"/>
  <c r="CZ662" i="46"/>
  <c r="CY662" i="46"/>
  <c r="CX662" i="46"/>
  <c r="CW662" i="46"/>
  <c r="CV662" i="46"/>
  <c r="CU662" i="46"/>
  <c r="CT662" i="46"/>
  <c r="CS662" i="46"/>
  <c r="CR662" i="46"/>
  <c r="Z662" i="46"/>
  <c r="DA661" i="46"/>
  <c r="CZ661" i="46"/>
  <c r="CY661" i="46"/>
  <c r="CX661" i="46"/>
  <c r="CW661" i="46"/>
  <c r="CV661" i="46"/>
  <c r="CU661" i="46"/>
  <c r="CT661" i="46"/>
  <c r="CS661" i="46"/>
  <c r="CR661" i="46"/>
  <c r="Z661" i="46"/>
  <c r="DA660" i="46"/>
  <c r="CZ660" i="46"/>
  <c r="CY660" i="46"/>
  <c r="CX660" i="46"/>
  <c r="CW660" i="46"/>
  <c r="CV660" i="46"/>
  <c r="CU660" i="46"/>
  <c r="CT660" i="46"/>
  <c r="CS660" i="46"/>
  <c r="CR660" i="46"/>
  <c r="Z660" i="46"/>
  <c r="DA659" i="46"/>
  <c r="CZ659" i="46"/>
  <c r="CY659" i="46"/>
  <c r="CX659" i="46"/>
  <c r="CW659" i="46"/>
  <c r="CV659" i="46"/>
  <c r="CU659" i="46"/>
  <c r="CT659" i="46"/>
  <c r="CS659" i="46"/>
  <c r="CR659" i="46"/>
  <c r="Z659" i="46"/>
  <c r="DA658" i="46"/>
  <c r="CZ658" i="46"/>
  <c r="CY658" i="46"/>
  <c r="CX658" i="46"/>
  <c r="CW658" i="46"/>
  <c r="CV658" i="46"/>
  <c r="CU658" i="46"/>
  <c r="CT658" i="46"/>
  <c r="CS658" i="46"/>
  <c r="CR658" i="46"/>
  <c r="Z658" i="46"/>
  <c r="DA657" i="46"/>
  <c r="CZ657" i="46"/>
  <c r="CY657" i="46"/>
  <c r="CX657" i="46"/>
  <c r="CW657" i="46"/>
  <c r="CV657" i="46"/>
  <c r="CU657" i="46"/>
  <c r="CT657" i="46"/>
  <c r="CS657" i="46"/>
  <c r="CR657" i="46"/>
  <c r="Z657" i="46"/>
  <c r="DA656" i="46"/>
  <c r="CZ656" i="46"/>
  <c r="CY656" i="46"/>
  <c r="CX656" i="46"/>
  <c r="CW656" i="46"/>
  <c r="CV656" i="46"/>
  <c r="CU656" i="46"/>
  <c r="CT656" i="46"/>
  <c r="CS656" i="46"/>
  <c r="CR656" i="46"/>
  <c r="Z656" i="46"/>
  <c r="DA655" i="46"/>
  <c r="CZ655" i="46"/>
  <c r="CY655" i="46"/>
  <c r="CX655" i="46"/>
  <c r="CW655" i="46"/>
  <c r="CV655" i="46"/>
  <c r="CU655" i="46"/>
  <c r="CT655" i="46"/>
  <c r="CS655" i="46"/>
  <c r="CR655" i="46"/>
  <c r="Z655" i="46"/>
  <c r="DA654" i="46"/>
  <c r="CZ654" i="46"/>
  <c r="CY654" i="46"/>
  <c r="CX654" i="46"/>
  <c r="CW654" i="46"/>
  <c r="CV654" i="46"/>
  <c r="CU654" i="46"/>
  <c r="CT654" i="46"/>
  <c r="CS654" i="46"/>
  <c r="CR654" i="46"/>
  <c r="Z654" i="46"/>
  <c r="DA653" i="46"/>
  <c r="CZ653" i="46"/>
  <c r="CY653" i="46"/>
  <c r="CX653" i="46"/>
  <c r="CW653" i="46"/>
  <c r="CV653" i="46"/>
  <c r="CU653" i="46"/>
  <c r="CT653" i="46"/>
  <c r="CS653" i="46"/>
  <c r="CR653" i="46"/>
  <c r="Z653" i="46"/>
  <c r="DA652" i="46"/>
  <c r="CZ652" i="46"/>
  <c r="CY652" i="46"/>
  <c r="CX652" i="46"/>
  <c r="CW652" i="46"/>
  <c r="CV652" i="46"/>
  <c r="CU652" i="46"/>
  <c r="CT652" i="46"/>
  <c r="CS652" i="46"/>
  <c r="CR652" i="46"/>
  <c r="Z652" i="46"/>
  <c r="DA651" i="46"/>
  <c r="CZ651" i="46"/>
  <c r="CY651" i="46"/>
  <c r="CX651" i="46"/>
  <c r="CW651" i="46"/>
  <c r="CV651" i="46"/>
  <c r="CU651" i="46"/>
  <c r="CT651" i="46"/>
  <c r="CS651" i="46"/>
  <c r="CR651" i="46"/>
  <c r="Z651" i="46"/>
  <c r="DA650" i="46"/>
  <c r="CZ650" i="46"/>
  <c r="CY650" i="46"/>
  <c r="CX650" i="46"/>
  <c r="CW650" i="46"/>
  <c r="CV650" i="46"/>
  <c r="CU650" i="46"/>
  <c r="CT650" i="46"/>
  <c r="CS650" i="46"/>
  <c r="CR650" i="46"/>
  <c r="Z650" i="46"/>
  <c r="DA649" i="46"/>
  <c r="CZ649" i="46"/>
  <c r="CY649" i="46"/>
  <c r="CX649" i="46"/>
  <c r="CW649" i="46"/>
  <c r="CV649" i="46"/>
  <c r="CU649" i="46"/>
  <c r="CT649" i="46"/>
  <c r="CS649" i="46"/>
  <c r="CR649" i="46"/>
  <c r="Z649" i="46"/>
  <c r="DA648" i="46"/>
  <c r="CZ648" i="46"/>
  <c r="CY648" i="46"/>
  <c r="CX648" i="46"/>
  <c r="CW648" i="46"/>
  <c r="CV648" i="46"/>
  <c r="CU648" i="46"/>
  <c r="CT648" i="46"/>
  <c r="CS648" i="46"/>
  <c r="CR648" i="46"/>
  <c r="Z648" i="46"/>
  <c r="DA647" i="46"/>
  <c r="CZ647" i="46"/>
  <c r="CY647" i="46"/>
  <c r="CX647" i="46"/>
  <c r="CW647" i="46"/>
  <c r="CV647" i="46"/>
  <c r="CU647" i="46"/>
  <c r="CT647" i="46"/>
  <c r="CS647" i="46"/>
  <c r="CR647" i="46"/>
  <c r="Z647" i="46"/>
  <c r="DA646" i="46"/>
  <c r="CZ646" i="46"/>
  <c r="CY646" i="46"/>
  <c r="CX646" i="46"/>
  <c r="CW646" i="46"/>
  <c r="CV646" i="46"/>
  <c r="CU646" i="46"/>
  <c r="CT646" i="46"/>
  <c r="CS646" i="46"/>
  <c r="CR646" i="46"/>
  <c r="Z646" i="46"/>
  <c r="DA645" i="46"/>
  <c r="CZ645" i="46"/>
  <c r="CY645" i="46"/>
  <c r="CX645" i="46"/>
  <c r="CW645" i="46"/>
  <c r="CV645" i="46"/>
  <c r="CU645" i="46"/>
  <c r="CT645" i="46"/>
  <c r="CS645" i="46"/>
  <c r="CR645" i="46"/>
  <c r="Z645" i="46"/>
  <c r="DA644" i="46"/>
  <c r="CZ644" i="46"/>
  <c r="CY644" i="46"/>
  <c r="CX644" i="46"/>
  <c r="CW644" i="46"/>
  <c r="CV644" i="46"/>
  <c r="CU644" i="46"/>
  <c r="CT644" i="46"/>
  <c r="CS644" i="46"/>
  <c r="CR644" i="46"/>
  <c r="Z644" i="46"/>
  <c r="DA643" i="46"/>
  <c r="CZ643" i="46"/>
  <c r="CY643" i="46"/>
  <c r="CX643" i="46"/>
  <c r="CW643" i="46"/>
  <c r="CV643" i="46"/>
  <c r="CU643" i="46"/>
  <c r="CT643" i="46"/>
  <c r="CS643" i="46"/>
  <c r="CR643" i="46"/>
  <c r="Z643" i="46"/>
  <c r="DA642" i="46"/>
  <c r="CZ642" i="46"/>
  <c r="CY642" i="46"/>
  <c r="CX642" i="46"/>
  <c r="CW642" i="46"/>
  <c r="CV642" i="46"/>
  <c r="CU642" i="46"/>
  <c r="CT642" i="46"/>
  <c r="CS642" i="46"/>
  <c r="CR642" i="46"/>
  <c r="Z642" i="46"/>
  <c r="DA641" i="46"/>
  <c r="CZ641" i="46"/>
  <c r="CY641" i="46"/>
  <c r="CX641" i="46"/>
  <c r="CW641" i="46"/>
  <c r="CV641" i="46"/>
  <c r="CU641" i="46"/>
  <c r="CT641" i="46"/>
  <c r="CS641" i="46"/>
  <c r="CR641" i="46"/>
  <c r="Z641" i="46"/>
  <c r="DA640" i="46"/>
  <c r="CZ640" i="46"/>
  <c r="CY640" i="46"/>
  <c r="CX640" i="46"/>
  <c r="CW640" i="46"/>
  <c r="CV640" i="46"/>
  <c r="CU640" i="46"/>
  <c r="CT640" i="46"/>
  <c r="CS640" i="46"/>
  <c r="CR640" i="46"/>
  <c r="Z640" i="46"/>
  <c r="DA636" i="46"/>
  <c r="CZ636" i="46"/>
  <c r="CY636" i="46"/>
  <c r="CX636" i="46"/>
  <c r="CW636" i="46"/>
  <c r="CV636" i="46"/>
  <c r="CU636" i="46"/>
  <c r="CT636" i="46"/>
  <c r="CS636" i="46"/>
  <c r="CR636" i="46"/>
  <c r="Z636" i="46"/>
  <c r="DA635" i="46"/>
  <c r="CZ635" i="46"/>
  <c r="CY635" i="46"/>
  <c r="CX635" i="46"/>
  <c r="CW635" i="46"/>
  <c r="CV635" i="46"/>
  <c r="CU635" i="46"/>
  <c r="CT635" i="46"/>
  <c r="CS635" i="46"/>
  <c r="CR635" i="46"/>
  <c r="Z635" i="46"/>
  <c r="DA634" i="46"/>
  <c r="CZ634" i="46"/>
  <c r="CY634" i="46"/>
  <c r="CX634" i="46"/>
  <c r="CW634" i="46"/>
  <c r="CV634" i="46"/>
  <c r="CU634" i="46"/>
  <c r="CT634" i="46"/>
  <c r="CS634" i="46"/>
  <c r="CR634" i="46"/>
  <c r="Z634" i="46"/>
  <c r="DA633" i="46"/>
  <c r="CZ633" i="46"/>
  <c r="CY633" i="46"/>
  <c r="CX633" i="46"/>
  <c r="CW633" i="46"/>
  <c r="CV633" i="46"/>
  <c r="CU633" i="46"/>
  <c r="CT633" i="46"/>
  <c r="CS633" i="46"/>
  <c r="CR633" i="46"/>
  <c r="Z633" i="46"/>
  <c r="DA632" i="46"/>
  <c r="CZ632" i="46"/>
  <c r="CY632" i="46"/>
  <c r="CX632" i="46"/>
  <c r="CW632" i="46"/>
  <c r="CV632" i="46"/>
  <c r="CU632" i="46"/>
  <c r="CT632" i="46"/>
  <c r="CS632" i="46"/>
  <c r="CR632" i="46"/>
  <c r="Z632" i="46"/>
  <c r="DA631" i="46"/>
  <c r="CZ631" i="46"/>
  <c r="CY631" i="46"/>
  <c r="CX631" i="46"/>
  <c r="CW631" i="46"/>
  <c r="CV631" i="46"/>
  <c r="CU631" i="46"/>
  <c r="CT631" i="46"/>
  <c r="CS631" i="46"/>
  <c r="CR631" i="46"/>
  <c r="Z631" i="46"/>
  <c r="DA630" i="46"/>
  <c r="CZ630" i="46"/>
  <c r="CY630" i="46"/>
  <c r="CX630" i="46"/>
  <c r="CW630" i="46"/>
  <c r="CV630" i="46"/>
  <c r="CU630" i="46"/>
  <c r="CT630" i="46"/>
  <c r="CS630" i="46"/>
  <c r="CR630" i="46"/>
  <c r="Z630" i="46"/>
  <c r="DA629" i="46"/>
  <c r="CZ629" i="46"/>
  <c r="CY629" i="46"/>
  <c r="CX629" i="46"/>
  <c r="CW629" i="46"/>
  <c r="CV629" i="46"/>
  <c r="CU629" i="46"/>
  <c r="CT629" i="46"/>
  <c r="CS629" i="46"/>
  <c r="CR629" i="46"/>
  <c r="Z629" i="46"/>
  <c r="DA628" i="46"/>
  <c r="CZ628" i="46"/>
  <c r="CY628" i="46"/>
  <c r="CX628" i="46"/>
  <c r="CW628" i="46"/>
  <c r="CV628" i="46"/>
  <c r="CU628" i="46"/>
  <c r="CT628" i="46"/>
  <c r="CS628" i="46"/>
  <c r="CR628" i="46"/>
  <c r="Z628" i="46"/>
  <c r="DA627" i="46"/>
  <c r="CZ627" i="46"/>
  <c r="CY627" i="46"/>
  <c r="CX627" i="46"/>
  <c r="CW627" i="46"/>
  <c r="CV627" i="46"/>
  <c r="CU627" i="46"/>
  <c r="CT627" i="46"/>
  <c r="CS627" i="46"/>
  <c r="CR627" i="46"/>
  <c r="Z627" i="46"/>
  <c r="DA626" i="46"/>
  <c r="CZ626" i="46"/>
  <c r="CY626" i="46"/>
  <c r="CX626" i="46"/>
  <c r="CW626" i="46"/>
  <c r="CV626" i="46"/>
  <c r="CU626" i="46"/>
  <c r="CT626" i="46"/>
  <c r="CS626" i="46"/>
  <c r="CR626" i="46"/>
  <c r="Z626" i="46"/>
  <c r="DA625" i="46"/>
  <c r="CZ625" i="46"/>
  <c r="CY625" i="46"/>
  <c r="CX625" i="46"/>
  <c r="CW625" i="46"/>
  <c r="CV625" i="46"/>
  <c r="CU625" i="46"/>
  <c r="CT625" i="46"/>
  <c r="CS625" i="46"/>
  <c r="CR625" i="46"/>
  <c r="Z625" i="46"/>
  <c r="DA624" i="46"/>
  <c r="CZ624" i="46"/>
  <c r="CY624" i="46"/>
  <c r="CX624" i="46"/>
  <c r="CW624" i="46"/>
  <c r="CV624" i="46"/>
  <c r="CU624" i="46"/>
  <c r="CT624" i="46"/>
  <c r="CS624" i="46"/>
  <c r="CR624" i="46"/>
  <c r="Z624" i="46"/>
  <c r="DA623" i="46"/>
  <c r="CZ623" i="46"/>
  <c r="CY623" i="46"/>
  <c r="CX623" i="46"/>
  <c r="CW623" i="46"/>
  <c r="CV623" i="46"/>
  <c r="CU623" i="46"/>
  <c r="CT623" i="46"/>
  <c r="CS623" i="46"/>
  <c r="CR623" i="46"/>
  <c r="Z623" i="46"/>
  <c r="DA622" i="46"/>
  <c r="CZ622" i="46"/>
  <c r="CY622" i="46"/>
  <c r="CX622" i="46"/>
  <c r="CW622" i="46"/>
  <c r="CV622" i="46"/>
  <c r="CU622" i="46"/>
  <c r="CT622" i="46"/>
  <c r="CS622" i="46"/>
  <c r="CR622" i="46"/>
  <c r="Z622" i="46"/>
  <c r="DA621" i="46"/>
  <c r="CZ621" i="46"/>
  <c r="CY621" i="46"/>
  <c r="CX621" i="46"/>
  <c r="CW621" i="46"/>
  <c r="CV621" i="46"/>
  <c r="CU621" i="46"/>
  <c r="CT621" i="46"/>
  <c r="CS621" i="46"/>
  <c r="CR621" i="46"/>
  <c r="Z621" i="46"/>
  <c r="DA620" i="46"/>
  <c r="CZ620" i="46"/>
  <c r="CY620" i="46"/>
  <c r="CX620" i="46"/>
  <c r="CW620" i="46"/>
  <c r="CV620" i="46"/>
  <c r="CU620" i="46"/>
  <c r="CT620" i="46"/>
  <c r="CS620" i="46"/>
  <c r="CR620" i="46"/>
  <c r="Z620" i="46"/>
  <c r="DA619" i="46"/>
  <c r="CZ619" i="46"/>
  <c r="CY619" i="46"/>
  <c r="CX619" i="46"/>
  <c r="CW619" i="46"/>
  <c r="CV619" i="46"/>
  <c r="CU619" i="46"/>
  <c r="CT619" i="46"/>
  <c r="CS619" i="46"/>
  <c r="CR619" i="46"/>
  <c r="Z619" i="46"/>
  <c r="DA618" i="46"/>
  <c r="CZ618" i="46"/>
  <c r="CY618" i="46"/>
  <c r="CX618" i="46"/>
  <c r="CW618" i="46"/>
  <c r="CV618" i="46"/>
  <c r="CU618" i="46"/>
  <c r="CT618" i="46"/>
  <c r="CS618" i="46"/>
  <c r="CR618" i="46"/>
  <c r="Z618" i="46"/>
  <c r="DA617" i="46"/>
  <c r="CZ617" i="46"/>
  <c r="CY617" i="46"/>
  <c r="CX617" i="46"/>
  <c r="CW617" i="46"/>
  <c r="CV617" i="46"/>
  <c r="CU617" i="46"/>
  <c r="CT617" i="46"/>
  <c r="CS617" i="46"/>
  <c r="CR617" i="46"/>
  <c r="Z617" i="46"/>
  <c r="DA616" i="46"/>
  <c r="CZ616" i="46"/>
  <c r="CY616" i="46"/>
  <c r="CX616" i="46"/>
  <c r="CW616" i="46"/>
  <c r="CV616" i="46"/>
  <c r="CU616" i="46"/>
  <c r="CT616" i="46"/>
  <c r="CS616" i="46"/>
  <c r="CR616" i="46"/>
  <c r="Z616" i="46"/>
  <c r="DA615" i="46"/>
  <c r="CZ615" i="46"/>
  <c r="CY615" i="46"/>
  <c r="CX615" i="46"/>
  <c r="CW615" i="46"/>
  <c r="CV615" i="46"/>
  <c r="CU615" i="46"/>
  <c r="CT615" i="46"/>
  <c r="CS615" i="46"/>
  <c r="CR615" i="46"/>
  <c r="Z615" i="46"/>
  <c r="DA614" i="46"/>
  <c r="CZ614" i="46"/>
  <c r="CY614" i="46"/>
  <c r="CX614" i="46"/>
  <c r="CW614" i="46"/>
  <c r="CV614" i="46"/>
  <c r="CU614" i="46"/>
  <c r="CT614" i="46"/>
  <c r="CS614" i="46"/>
  <c r="CR614" i="46"/>
  <c r="Z614" i="46"/>
  <c r="DA613" i="46"/>
  <c r="CZ613" i="46"/>
  <c r="CY613" i="46"/>
  <c r="CX613" i="46"/>
  <c r="CW613" i="46"/>
  <c r="CV613" i="46"/>
  <c r="CU613" i="46"/>
  <c r="CT613" i="46"/>
  <c r="CS613" i="46"/>
  <c r="CR613" i="46"/>
  <c r="Z613" i="46"/>
  <c r="DA612" i="46"/>
  <c r="CZ612" i="46"/>
  <c r="CY612" i="46"/>
  <c r="CX612" i="46"/>
  <c r="CW612" i="46"/>
  <c r="CV612" i="46"/>
  <c r="CU612" i="46"/>
  <c r="CT612" i="46"/>
  <c r="CS612" i="46"/>
  <c r="CR612" i="46"/>
  <c r="Z612" i="46"/>
  <c r="DA611" i="46"/>
  <c r="CZ611" i="46"/>
  <c r="CY611" i="46"/>
  <c r="CX611" i="46"/>
  <c r="CW611" i="46"/>
  <c r="CV611" i="46"/>
  <c r="CU611" i="46"/>
  <c r="CT611" i="46"/>
  <c r="CS611" i="46"/>
  <c r="CR611" i="46"/>
  <c r="Z611" i="46"/>
  <c r="DA610" i="46"/>
  <c r="CZ610" i="46"/>
  <c r="CY610" i="46"/>
  <c r="CX610" i="46"/>
  <c r="CW610" i="46"/>
  <c r="CV610" i="46"/>
  <c r="CU610" i="46"/>
  <c r="CT610" i="46"/>
  <c r="CS610" i="46"/>
  <c r="CR610" i="46"/>
  <c r="Z610" i="46"/>
  <c r="DA609" i="46"/>
  <c r="CZ609" i="46"/>
  <c r="CY609" i="46"/>
  <c r="CX609" i="46"/>
  <c r="CW609" i="46"/>
  <c r="CV609" i="46"/>
  <c r="CU609" i="46"/>
  <c r="CT609" i="46"/>
  <c r="CS609" i="46"/>
  <c r="CR609" i="46"/>
  <c r="Z609" i="46"/>
  <c r="DA608" i="46"/>
  <c r="CZ608" i="46"/>
  <c r="CY608" i="46"/>
  <c r="CX608" i="46"/>
  <c r="CW608" i="46"/>
  <c r="CV608" i="46"/>
  <c r="CU608" i="46"/>
  <c r="CT608" i="46"/>
  <c r="CS608" i="46"/>
  <c r="CR608" i="46"/>
  <c r="Z608" i="46"/>
  <c r="DA607" i="46"/>
  <c r="CZ607" i="46"/>
  <c r="CY607" i="46"/>
  <c r="CX607" i="46"/>
  <c r="CW607" i="46"/>
  <c r="CV607" i="46"/>
  <c r="CU607" i="46"/>
  <c r="CT607" i="46"/>
  <c r="CS607" i="46"/>
  <c r="CR607" i="46"/>
  <c r="Z607" i="46"/>
  <c r="DA606" i="46"/>
  <c r="CZ606" i="46"/>
  <c r="CY606" i="46"/>
  <c r="CX606" i="46"/>
  <c r="CW606" i="46"/>
  <c r="CV606" i="46"/>
  <c r="CU606" i="46"/>
  <c r="CT606" i="46"/>
  <c r="CS606" i="46"/>
  <c r="CR606" i="46"/>
  <c r="Z606" i="46"/>
  <c r="DA605" i="46"/>
  <c r="CZ605" i="46"/>
  <c r="CY605" i="46"/>
  <c r="CX605" i="46"/>
  <c r="CW605" i="46"/>
  <c r="CV605" i="46"/>
  <c r="CU605" i="46"/>
  <c r="CT605" i="46"/>
  <c r="CS605" i="46"/>
  <c r="CR605" i="46"/>
  <c r="Z605" i="46"/>
  <c r="DA604" i="46"/>
  <c r="CZ604" i="46"/>
  <c r="CY604" i="46"/>
  <c r="CX604" i="46"/>
  <c r="CW604" i="46"/>
  <c r="CV604" i="46"/>
  <c r="CU604" i="46"/>
  <c r="CT604" i="46"/>
  <c r="CS604" i="46"/>
  <c r="CR604" i="46"/>
  <c r="Z604" i="46"/>
  <c r="DA603" i="46"/>
  <c r="CZ603" i="46"/>
  <c r="CY603" i="46"/>
  <c r="CX603" i="46"/>
  <c r="CW603" i="46"/>
  <c r="CV603" i="46"/>
  <c r="CU603" i="46"/>
  <c r="CT603" i="46"/>
  <c r="CS603" i="46"/>
  <c r="CR603" i="46"/>
  <c r="Z603" i="46"/>
  <c r="DA601" i="46"/>
  <c r="CZ601" i="46"/>
  <c r="CY601" i="46"/>
  <c r="CX601" i="46"/>
  <c r="CW601" i="46"/>
  <c r="CV601" i="46"/>
  <c r="CU601" i="46"/>
  <c r="CT601" i="46"/>
  <c r="CS601" i="46"/>
  <c r="CR601" i="46"/>
  <c r="Z601" i="46"/>
  <c r="DA600" i="46"/>
  <c r="CZ600" i="46"/>
  <c r="CY600" i="46"/>
  <c r="CX600" i="46"/>
  <c r="CW600" i="46"/>
  <c r="CV600" i="46"/>
  <c r="CU600" i="46"/>
  <c r="CT600" i="46"/>
  <c r="CS600" i="46"/>
  <c r="CR600" i="46"/>
  <c r="Z600" i="46"/>
  <c r="DA599" i="46"/>
  <c r="CZ599" i="46"/>
  <c r="CY599" i="46"/>
  <c r="CX599" i="46"/>
  <c r="CW599" i="46"/>
  <c r="CV599" i="46"/>
  <c r="CU599" i="46"/>
  <c r="CT599" i="46"/>
  <c r="CS599" i="46"/>
  <c r="CR599" i="46"/>
  <c r="Z599" i="46"/>
  <c r="DA598" i="46"/>
  <c r="CZ598" i="46"/>
  <c r="CY598" i="46"/>
  <c r="CX598" i="46"/>
  <c r="CW598" i="46"/>
  <c r="CV598" i="46"/>
  <c r="CU598" i="46"/>
  <c r="CT598" i="46"/>
  <c r="CS598" i="46"/>
  <c r="CR598" i="46"/>
  <c r="Z598" i="46"/>
  <c r="DA597" i="46"/>
  <c r="CZ597" i="46"/>
  <c r="CY597" i="46"/>
  <c r="CX597" i="46"/>
  <c r="CW597" i="46"/>
  <c r="CV597" i="46"/>
  <c r="CU597" i="46"/>
  <c r="CT597" i="46"/>
  <c r="CS597" i="46"/>
  <c r="CR597" i="46"/>
  <c r="Z597" i="46"/>
  <c r="DA596" i="46"/>
  <c r="CZ596" i="46"/>
  <c r="CY596" i="46"/>
  <c r="CX596" i="46"/>
  <c r="CW596" i="46"/>
  <c r="CV596" i="46"/>
  <c r="CU596" i="46"/>
  <c r="CT596" i="46"/>
  <c r="CS596" i="46"/>
  <c r="CR596" i="46"/>
  <c r="Z596" i="46"/>
  <c r="DA595" i="46"/>
  <c r="CZ595" i="46"/>
  <c r="CY595" i="46"/>
  <c r="CX595" i="46"/>
  <c r="CW595" i="46"/>
  <c r="CV595" i="46"/>
  <c r="CU595" i="46"/>
  <c r="CT595" i="46"/>
  <c r="CS595" i="46"/>
  <c r="CR595" i="46"/>
  <c r="Z595" i="46"/>
  <c r="DA594" i="46"/>
  <c r="CZ594" i="46"/>
  <c r="CY594" i="46"/>
  <c r="CX594" i="46"/>
  <c r="CW594" i="46"/>
  <c r="CV594" i="46"/>
  <c r="CU594" i="46"/>
  <c r="CT594" i="46"/>
  <c r="CS594" i="46"/>
  <c r="CR594" i="46"/>
  <c r="Z594" i="46"/>
  <c r="DA593" i="46"/>
  <c r="CZ593" i="46"/>
  <c r="CY593" i="46"/>
  <c r="CX593" i="46"/>
  <c r="CW593" i="46"/>
  <c r="CV593" i="46"/>
  <c r="CU593" i="46"/>
  <c r="CT593" i="46"/>
  <c r="CS593" i="46"/>
  <c r="CR593" i="46"/>
  <c r="Z593" i="46"/>
  <c r="DA592" i="46"/>
  <c r="CZ592" i="46"/>
  <c r="CY592" i="46"/>
  <c r="CX592" i="46"/>
  <c r="CW592" i="46"/>
  <c r="CV592" i="46"/>
  <c r="CU592" i="46"/>
  <c r="CT592" i="46"/>
  <c r="CS592" i="46"/>
  <c r="CR592" i="46"/>
  <c r="Z592" i="46"/>
  <c r="DA591" i="46"/>
  <c r="CZ591" i="46"/>
  <c r="CY591" i="46"/>
  <c r="CX591" i="46"/>
  <c r="CW591" i="46"/>
  <c r="CV591" i="46"/>
  <c r="CU591" i="46"/>
  <c r="CT591" i="46"/>
  <c r="CS591" i="46"/>
  <c r="CR591" i="46"/>
  <c r="Z591" i="46"/>
  <c r="DA590" i="46"/>
  <c r="CZ590" i="46"/>
  <c r="CY590" i="46"/>
  <c r="CX590" i="46"/>
  <c r="CW590" i="46"/>
  <c r="CV590" i="46"/>
  <c r="CU590" i="46"/>
  <c r="CT590" i="46"/>
  <c r="CS590" i="46"/>
  <c r="CR590" i="46"/>
  <c r="Z590" i="46"/>
  <c r="DA589" i="46"/>
  <c r="CZ589" i="46"/>
  <c r="CY589" i="46"/>
  <c r="CX589" i="46"/>
  <c r="CW589" i="46"/>
  <c r="CV589" i="46"/>
  <c r="CU589" i="46"/>
  <c r="CT589" i="46"/>
  <c r="CS589" i="46"/>
  <c r="CR589" i="46"/>
  <c r="Z589" i="46"/>
  <c r="DA588" i="46"/>
  <c r="CZ588" i="46"/>
  <c r="CY588" i="46"/>
  <c r="CX588" i="46"/>
  <c r="CW588" i="46"/>
  <c r="CV588" i="46"/>
  <c r="CU588" i="46"/>
  <c r="CT588" i="46"/>
  <c r="CS588" i="46"/>
  <c r="CR588" i="46"/>
  <c r="Z588" i="46"/>
  <c r="DA587" i="46"/>
  <c r="CZ587" i="46"/>
  <c r="CY587" i="46"/>
  <c r="CX587" i="46"/>
  <c r="CW587" i="46"/>
  <c r="CV587" i="46"/>
  <c r="CU587" i="46"/>
  <c r="CT587" i="46"/>
  <c r="CS587" i="46"/>
  <c r="CR587" i="46"/>
  <c r="Z587" i="46"/>
  <c r="DA586" i="46"/>
  <c r="CZ586" i="46"/>
  <c r="CY586" i="46"/>
  <c r="CX586" i="46"/>
  <c r="CW586" i="46"/>
  <c r="CV586" i="46"/>
  <c r="CU586" i="46"/>
  <c r="CT586" i="46"/>
  <c r="CS586" i="46"/>
  <c r="CR586" i="46"/>
  <c r="Z586" i="46"/>
  <c r="DA585" i="46"/>
  <c r="CZ585" i="46"/>
  <c r="CY585" i="46"/>
  <c r="CX585" i="46"/>
  <c r="CW585" i="46"/>
  <c r="CV585" i="46"/>
  <c r="CU585" i="46"/>
  <c r="CT585" i="46"/>
  <c r="CS585" i="46"/>
  <c r="CR585" i="46"/>
  <c r="Z585" i="46"/>
  <c r="DA584" i="46"/>
  <c r="CZ584" i="46"/>
  <c r="CY584" i="46"/>
  <c r="CX584" i="46"/>
  <c r="CW584" i="46"/>
  <c r="CV584" i="46"/>
  <c r="CU584" i="46"/>
  <c r="CT584" i="46"/>
  <c r="CS584" i="46"/>
  <c r="CR584" i="46"/>
  <c r="Z584" i="46"/>
  <c r="DA583" i="46"/>
  <c r="CZ583" i="46"/>
  <c r="CY583" i="46"/>
  <c r="CX583" i="46"/>
  <c r="CW583" i="46"/>
  <c r="CV583" i="46"/>
  <c r="CU583" i="46"/>
  <c r="CT583" i="46"/>
  <c r="CS583" i="46"/>
  <c r="CR583" i="46"/>
  <c r="Z583" i="46"/>
  <c r="DA582" i="46"/>
  <c r="CZ582" i="46"/>
  <c r="CY582" i="46"/>
  <c r="CX582" i="46"/>
  <c r="CW582" i="46"/>
  <c r="CV582" i="46"/>
  <c r="CU582" i="46"/>
  <c r="CT582" i="46"/>
  <c r="CS582" i="46"/>
  <c r="CR582" i="46"/>
  <c r="Z582" i="46"/>
  <c r="DA581" i="46"/>
  <c r="CZ581" i="46"/>
  <c r="CY581" i="46"/>
  <c r="CX581" i="46"/>
  <c r="CW581" i="46"/>
  <c r="CV581" i="46"/>
  <c r="CU581" i="46"/>
  <c r="CT581" i="46"/>
  <c r="CS581" i="46"/>
  <c r="CR581" i="46"/>
  <c r="Z581" i="46"/>
  <c r="DA580" i="46"/>
  <c r="CZ580" i="46"/>
  <c r="CY580" i="46"/>
  <c r="CX580" i="46"/>
  <c r="CW580" i="46"/>
  <c r="CV580" i="46"/>
  <c r="CU580" i="46"/>
  <c r="CT580" i="46"/>
  <c r="CS580" i="46"/>
  <c r="CR580" i="46"/>
  <c r="Z580" i="46"/>
  <c r="DA579" i="46"/>
  <c r="CZ579" i="46"/>
  <c r="CY579" i="46"/>
  <c r="CX579" i="46"/>
  <c r="CW579" i="46"/>
  <c r="CV579" i="46"/>
  <c r="CU579" i="46"/>
  <c r="CT579" i="46"/>
  <c r="CS579" i="46"/>
  <c r="CR579" i="46"/>
  <c r="Z579" i="46"/>
  <c r="DA578" i="46"/>
  <c r="CZ578" i="46"/>
  <c r="CY578" i="46"/>
  <c r="CX578" i="46"/>
  <c r="CW578" i="46"/>
  <c r="CV578" i="46"/>
  <c r="CU578" i="46"/>
  <c r="CT578" i="46"/>
  <c r="CS578" i="46"/>
  <c r="CR578" i="46"/>
  <c r="Z578" i="46"/>
  <c r="DA577" i="46"/>
  <c r="CZ577" i="46"/>
  <c r="CY577" i="46"/>
  <c r="CX577" i="46"/>
  <c r="CW577" i="46"/>
  <c r="CV577" i="46"/>
  <c r="CU577" i="46"/>
  <c r="CT577" i="46"/>
  <c r="CS577" i="46"/>
  <c r="CR577" i="46"/>
  <c r="Z577" i="46"/>
  <c r="DA576" i="46"/>
  <c r="CZ576" i="46"/>
  <c r="CY576" i="46"/>
  <c r="CX576" i="46"/>
  <c r="CW576" i="46"/>
  <c r="CV576" i="46"/>
  <c r="CU576" i="46"/>
  <c r="CT576" i="46"/>
  <c r="CS576" i="46"/>
  <c r="CR576" i="46"/>
  <c r="Z576" i="46"/>
  <c r="DA575" i="46"/>
  <c r="CZ575" i="46"/>
  <c r="CY575" i="46"/>
  <c r="CX575" i="46"/>
  <c r="CW575" i="46"/>
  <c r="CV575" i="46"/>
  <c r="CU575" i="46"/>
  <c r="CT575" i="46"/>
  <c r="CS575" i="46"/>
  <c r="CR575" i="46"/>
  <c r="Z575" i="46"/>
  <c r="DA574" i="46"/>
  <c r="CZ574" i="46"/>
  <c r="CY574" i="46"/>
  <c r="CX574" i="46"/>
  <c r="CW574" i="46"/>
  <c r="CV574" i="46"/>
  <c r="CU574" i="46"/>
  <c r="CT574" i="46"/>
  <c r="CS574" i="46"/>
  <c r="CR574" i="46"/>
  <c r="Z574" i="46"/>
  <c r="DA573" i="46"/>
  <c r="CZ573" i="46"/>
  <c r="CY573" i="46"/>
  <c r="CX573" i="46"/>
  <c r="CW573" i="46"/>
  <c r="CV573" i="46"/>
  <c r="CU573" i="46"/>
  <c r="CT573" i="46"/>
  <c r="CS573" i="46"/>
  <c r="CR573" i="46"/>
  <c r="Z573" i="46"/>
  <c r="DA572" i="46"/>
  <c r="CZ572" i="46"/>
  <c r="CY572" i="46"/>
  <c r="CX572" i="46"/>
  <c r="CW572" i="46"/>
  <c r="CV572" i="46"/>
  <c r="CU572" i="46"/>
  <c r="CT572" i="46"/>
  <c r="CS572" i="46"/>
  <c r="CR572" i="46"/>
  <c r="Z572" i="46"/>
  <c r="DA571" i="46"/>
  <c r="CZ571" i="46"/>
  <c r="CY571" i="46"/>
  <c r="CX571" i="46"/>
  <c r="CW571" i="46"/>
  <c r="CV571" i="46"/>
  <c r="CU571" i="46"/>
  <c r="CT571" i="46"/>
  <c r="CS571" i="46"/>
  <c r="CR571" i="46"/>
  <c r="Z571" i="46"/>
  <c r="DA570" i="46"/>
  <c r="CZ570" i="46"/>
  <c r="CY570" i="46"/>
  <c r="CX570" i="46"/>
  <c r="CW570" i="46"/>
  <c r="CV570" i="46"/>
  <c r="CU570" i="46"/>
  <c r="CT570" i="46"/>
  <c r="CS570" i="46"/>
  <c r="CR570" i="46"/>
  <c r="Z570" i="46"/>
  <c r="DA569" i="46"/>
  <c r="CZ569" i="46"/>
  <c r="CY569" i="46"/>
  <c r="CX569" i="46"/>
  <c r="CW569" i="46"/>
  <c r="CV569" i="46"/>
  <c r="CU569" i="46"/>
  <c r="CT569" i="46"/>
  <c r="CS569" i="46"/>
  <c r="CR569" i="46"/>
  <c r="Z569" i="46"/>
  <c r="DA568" i="46"/>
  <c r="CZ568" i="46"/>
  <c r="CY568" i="46"/>
  <c r="CX568" i="46"/>
  <c r="CW568" i="46"/>
  <c r="CV568" i="46"/>
  <c r="CU568" i="46"/>
  <c r="CT568" i="46"/>
  <c r="CS568" i="46"/>
  <c r="CR568" i="46"/>
  <c r="Z568" i="46"/>
  <c r="DA567" i="46"/>
  <c r="CZ567" i="46"/>
  <c r="CY567" i="46"/>
  <c r="CX567" i="46"/>
  <c r="CW567" i="46"/>
  <c r="CV567" i="46"/>
  <c r="CU567" i="46"/>
  <c r="CT567" i="46"/>
  <c r="CS567" i="46"/>
  <c r="CR567" i="46"/>
  <c r="Z567" i="46"/>
  <c r="DA566" i="46"/>
  <c r="CZ566" i="46"/>
  <c r="CY566" i="46"/>
  <c r="CX566" i="46"/>
  <c r="CW566" i="46"/>
  <c r="CV566" i="46"/>
  <c r="CU566" i="46"/>
  <c r="CT566" i="46"/>
  <c r="CS566" i="46"/>
  <c r="CR566" i="46"/>
  <c r="Z566" i="46"/>
  <c r="DA565" i="46"/>
  <c r="CZ565" i="46"/>
  <c r="CY565" i="46"/>
  <c r="CX565" i="46"/>
  <c r="CW565" i="46"/>
  <c r="CV565" i="46"/>
  <c r="CU565" i="46"/>
  <c r="CT565" i="46"/>
  <c r="CS565" i="46"/>
  <c r="CR565" i="46"/>
  <c r="Z565" i="46"/>
  <c r="DA564" i="46"/>
  <c r="CZ564" i="46"/>
  <c r="CY564" i="46"/>
  <c r="CX564" i="46"/>
  <c r="CW564" i="46"/>
  <c r="CV564" i="46"/>
  <c r="CU564" i="46"/>
  <c r="CT564" i="46"/>
  <c r="CS564" i="46"/>
  <c r="CR564" i="46"/>
  <c r="Z564" i="46"/>
  <c r="DA563" i="46"/>
  <c r="CZ563" i="46"/>
  <c r="CY563" i="46"/>
  <c r="CX563" i="46"/>
  <c r="CW563" i="46"/>
  <c r="CV563" i="46"/>
  <c r="CU563" i="46"/>
  <c r="CT563" i="46"/>
  <c r="CS563" i="46"/>
  <c r="CR563" i="46"/>
  <c r="Z563" i="46"/>
  <c r="DA562" i="46"/>
  <c r="CZ562" i="46"/>
  <c r="CY562" i="46"/>
  <c r="CX562" i="46"/>
  <c r="CW562" i="46"/>
  <c r="CV562" i="46"/>
  <c r="CU562" i="46"/>
  <c r="CT562" i="46"/>
  <c r="CS562" i="46"/>
  <c r="CR562" i="46"/>
  <c r="Z562" i="46"/>
  <c r="DA561" i="46"/>
  <c r="CZ561" i="46"/>
  <c r="CY561" i="46"/>
  <c r="CX561" i="46"/>
  <c r="CW561" i="46"/>
  <c r="CV561" i="46"/>
  <c r="CU561" i="46"/>
  <c r="CT561" i="46"/>
  <c r="CS561" i="46"/>
  <c r="CR561" i="46"/>
  <c r="Z561" i="46"/>
  <c r="DA560" i="46"/>
  <c r="CZ560" i="46"/>
  <c r="CY560" i="46"/>
  <c r="CX560" i="46"/>
  <c r="CW560" i="46"/>
  <c r="CV560" i="46"/>
  <c r="CU560" i="46"/>
  <c r="CT560" i="46"/>
  <c r="CS560" i="46"/>
  <c r="CR560" i="46"/>
  <c r="Z560" i="46"/>
  <c r="DA559" i="46"/>
  <c r="CZ559" i="46"/>
  <c r="CY559" i="46"/>
  <c r="CX559" i="46"/>
  <c r="CW559" i="46"/>
  <c r="CV559" i="46"/>
  <c r="CU559" i="46"/>
  <c r="CT559" i="46"/>
  <c r="CS559" i="46"/>
  <c r="CR559" i="46"/>
  <c r="Z559" i="46"/>
  <c r="DA558" i="46"/>
  <c r="CZ558" i="46"/>
  <c r="CY558" i="46"/>
  <c r="CX558" i="46"/>
  <c r="CW558" i="46"/>
  <c r="CV558" i="46"/>
  <c r="CU558" i="46"/>
  <c r="CT558" i="46"/>
  <c r="CS558" i="46"/>
  <c r="CR558" i="46"/>
  <c r="Z558" i="46"/>
  <c r="DA557" i="46"/>
  <c r="CZ557" i="46"/>
  <c r="CY557" i="46"/>
  <c r="CX557" i="46"/>
  <c r="CW557" i="46"/>
  <c r="CV557" i="46"/>
  <c r="CU557" i="46"/>
  <c r="CT557" i="46"/>
  <c r="CS557" i="46"/>
  <c r="CR557" i="46"/>
  <c r="Z557" i="46"/>
  <c r="DA556" i="46"/>
  <c r="CZ556" i="46"/>
  <c r="CY556" i="46"/>
  <c r="CX556" i="46"/>
  <c r="CW556" i="46"/>
  <c r="CV556" i="46"/>
  <c r="CU556" i="46"/>
  <c r="CT556" i="46"/>
  <c r="CS556" i="46"/>
  <c r="CR556" i="46"/>
  <c r="Z556" i="46"/>
  <c r="DA555" i="46"/>
  <c r="CZ555" i="46"/>
  <c r="CY555" i="46"/>
  <c r="CX555" i="46"/>
  <c r="CW555" i="46"/>
  <c r="CV555" i="46"/>
  <c r="CU555" i="46"/>
  <c r="CT555" i="46"/>
  <c r="CS555" i="46"/>
  <c r="CR555" i="46"/>
  <c r="Z555" i="46"/>
  <c r="DA554" i="46"/>
  <c r="CZ554" i="46"/>
  <c r="CY554" i="46"/>
  <c r="CX554" i="46"/>
  <c r="CW554" i="46"/>
  <c r="CV554" i="46"/>
  <c r="CU554" i="46"/>
  <c r="CT554" i="46"/>
  <c r="CS554" i="46"/>
  <c r="CR554" i="46"/>
  <c r="Z554" i="46"/>
  <c r="DA553" i="46"/>
  <c r="CZ553" i="46"/>
  <c r="CY553" i="46"/>
  <c r="CX553" i="46"/>
  <c r="CW553" i="46"/>
  <c r="CV553" i="46"/>
  <c r="CU553" i="46"/>
  <c r="CT553" i="46"/>
  <c r="CS553" i="46"/>
  <c r="CR553" i="46"/>
  <c r="Z553" i="46"/>
  <c r="DA552" i="46"/>
  <c r="CZ552" i="46"/>
  <c r="CY552" i="46"/>
  <c r="CX552" i="46"/>
  <c r="CW552" i="46"/>
  <c r="CV552" i="46"/>
  <c r="CU552" i="46"/>
  <c r="CT552" i="46"/>
  <c r="CS552" i="46"/>
  <c r="CR552" i="46"/>
  <c r="Z552" i="46"/>
  <c r="DA551" i="46"/>
  <c r="CZ551" i="46"/>
  <c r="CY551" i="46"/>
  <c r="CX551" i="46"/>
  <c r="CW551" i="46"/>
  <c r="CV551" i="46"/>
  <c r="CU551" i="46"/>
  <c r="CT551" i="46"/>
  <c r="CS551" i="46"/>
  <c r="CR551" i="46"/>
  <c r="Z551" i="46"/>
  <c r="DA550" i="46"/>
  <c r="CZ550" i="46"/>
  <c r="CY550" i="46"/>
  <c r="CX550" i="46"/>
  <c r="CW550" i="46"/>
  <c r="CV550" i="46"/>
  <c r="CU550" i="46"/>
  <c r="CT550" i="46"/>
  <c r="CS550" i="46"/>
  <c r="CR550" i="46"/>
  <c r="Z550" i="46"/>
  <c r="DA549" i="46"/>
  <c r="CZ549" i="46"/>
  <c r="CY549" i="46"/>
  <c r="CX549" i="46"/>
  <c r="CW549" i="46"/>
  <c r="CV549" i="46"/>
  <c r="CU549" i="46"/>
  <c r="CT549" i="46"/>
  <c r="CS549" i="46"/>
  <c r="CR549" i="46"/>
  <c r="Z549" i="46"/>
  <c r="DA548" i="46"/>
  <c r="CZ548" i="46"/>
  <c r="CY548" i="46"/>
  <c r="CX548" i="46"/>
  <c r="CW548" i="46"/>
  <c r="CV548" i="46"/>
  <c r="CU548" i="46"/>
  <c r="CT548" i="46"/>
  <c r="CS548" i="46"/>
  <c r="CR548" i="46"/>
  <c r="Z548" i="46"/>
  <c r="DA547" i="46"/>
  <c r="CZ547" i="46"/>
  <c r="CY547" i="46"/>
  <c r="CX547" i="46"/>
  <c r="CW547" i="46"/>
  <c r="CV547" i="46"/>
  <c r="CU547" i="46"/>
  <c r="CT547" i="46"/>
  <c r="CS547" i="46"/>
  <c r="CR547" i="46"/>
  <c r="Z547" i="46"/>
  <c r="DA546" i="46"/>
  <c r="CZ546" i="46"/>
  <c r="CY546" i="46"/>
  <c r="CX546" i="46"/>
  <c r="CW546" i="46"/>
  <c r="CV546" i="46"/>
  <c r="CU546" i="46"/>
  <c r="CT546" i="46"/>
  <c r="CS546" i="46"/>
  <c r="CR546" i="46"/>
  <c r="Z546" i="46"/>
  <c r="DA545" i="46"/>
  <c r="CZ545" i="46"/>
  <c r="CY545" i="46"/>
  <c r="CX545" i="46"/>
  <c r="CW545" i="46"/>
  <c r="CV545" i="46"/>
  <c r="CU545" i="46"/>
  <c r="CT545" i="46"/>
  <c r="CS545" i="46"/>
  <c r="CR545" i="46"/>
  <c r="Z545" i="46"/>
  <c r="DA544" i="46"/>
  <c r="CZ544" i="46"/>
  <c r="CY544" i="46"/>
  <c r="CX544" i="46"/>
  <c r="CW544" i="46"/>
  <c r="CV544" i="46"/>
  <c r="CU544" i="46"/>
  <c r="CT544" i="46"/>
  <c r="CS544" i="46"/>
  <c r="CR544" i="46"/>
  <c r="Z544" i="46"/>
  <c r="DA543" i="46"/>
  <c r="CZ543" i="46"/>
  <c r="CY543" i="46"/>
  <c r="CX543" i="46"/>
  <c r="CW543" i="46"/>
  <c r="CV543" i="46"/>
  <c r="CU543" i="46"/>
  <c r="CT543" i="46"/>
  <c r="CS543" i="46"/>
  <c r="CR543" i="46"/>
  <c r="DA542" i="46"/>
  <c r="CZ542" i="46"/>
  <c r="CY542" i="46"/>
  <c r="CX542" i="46"/>
  <c r="CW542" i="46"/>
  <c r="CV542" i="46"/>
  <c r="CU542" i="46"/>
  <c r="CT542" i="46"/>
  <c r="CS542" i="46"/>
  <c r="CR542" i="46"/>
  <c r="Z542" i="46"/>
  <c r="DA541" i="46"/>
  <c r="CZ541" i="46"/>
  <c r="CY541" i="46"/>
  <c r="CX541" i="46"/>
  <c r="CW541" i="46"/>
  <c r="CV541" i="46"/>
  <c r="CU541" i="46"/>
  <c r="CT541" i="46"/>
  <c r="CS541" i="46"/>
  <c r="CR541" i="46"/>
  <c r="Z541" i="46"/>
  <c r="DA540" i="46"/>
  <c r="CZ540" i="46"/>
  <c r="CY540" i="46"/>
  <c r="CX540" i="46"/>
  <c r="CW540" i="46"/>
  <c r="CV540" i="46"/>
  <c r="CU540" i="46"/>
  <c r="CT540" i="46"/>
  <c r="CS540" i="46"/>
  <c r="CR540" i="46"/>
  <c r="Z540" i="46"/>
  <c r="DA539" i="46"/>
  <c r="CZ539" i="46"/>
  <c r="CY539" i="46"/>
  <c r="CX539" i="46"/>
  <c r="CW539" i="46"/>
  <c r="CV539" i="46"/>
  <c r="CU539" i="46"/>
  <c r="CT539" i="46"/>
  <c r="CS539" i="46"/>
  <c r="CR539" i="46"/>
  <c r="Z539" i="46"/>
  <c r="DA538" i="46"/>
  <c r="CZ538" i="46"/>
  <c r="CY538" i="46"/>
  <c r="CX538" i="46"/>
  <c r="CW538" i="46"/>
  <c r="CV538" i="46"/>
  <c r="CU538" i="46"/>
  <c r="CT538" i="46"/>
  <c r="CS538" i="46"/>
  <c r="CR538" i="46"/>
  <c r="Z538" i="46"/>
  <c r="DA537" i="46"/>
  <c r="CZ537" i="46"/>
  <c r="CY537" i="46"/>
  <c r="CX537" i="46"/>
  <c r="CW537" i="46"/>
  <c r="CV537" i="46"/>
  <c r="CU537" i="46"/>
  <c r="CT537" i="46"/>
  <c r="CS537" i="46"/>
  <c r="CR537" i="46"/>
  <c r="Z537" i="46"/>
  <c r="DA536" i="46"/>
  <c r="CZ536" i="46"/>
  <c r="CY536" i="46"/>
  <c r="CX536" i="46"/>
  <c r="CW536" i="46"/>
  <c r="CV536" i="46"/>
  <c r="CU536" i="46"/>
  <c r="CT536" i="46"/>
  <c r="CS536" i="46"/>
  <c r="CR536" i="46"/>
  <c r="Z536" i="46"/>
  <c r="DA535" i="46"/>
  <c r="CZ535" i="46"/>
  <c r="CY535" i="46"/>
  <c r="CX535" i="46"/>
  <c r="CW535" i="46"/>
  <c r="CV535" i="46"/>
  <c r="CU535" i="46"/>
  <c r="CT535" i="46"/>
  <c r="CS535" i="46"/>
  <c r="CR535" i="46"/>
  <c r="Z535" i="46"/>
  <c r="DA534" i="46"/>
  <c r="CZ534" i="46"/>
  <c r="CY534" i="46"/>
  <c r="CX534" i="46"/>
  <c r="CW534" i="46"/>
  <c r="CV534" i="46"/>
  <c r="CU534" i="46"/>
  <c r="CT534" i="46"/>
  <c r="CS534" i="46"/>
  <c r="CR534" i="46"/>
  <c r="Z534" i="46"/>
  <c r="DA533" i="46"/>
  <c r="CZ533" i="46"/>
  <c r="CY533" i="46"/>
  <c r="CX533" i="46"/>
  <c r="CW533" i="46"/>
  <c r="CV533" i="46"/>
  <c r="CU533" i="46"/>
  <c r="CT533" i="46"/>
  <c r="CS533" i="46"/>
  <c r="CR533" i="46"/>
  <c r="Z533" i="46"/>
  <c r="DA532" i="46"/>
  <c r="CZ532" i="46"/>
  <c r="CY532" i="46"/>
  <c r="CX532" i="46"/>
  <c r="CW532" i="46"/>
  <c r="CV532" i="46"/>
  <c r="CU532" i="46"/>
  <c r="CT532" i="46"/>
  <c r="CS532" i="46"/>
  <c r="CR532" i="46"/>
  <c r="Z532" i="46"/>
  <c r="DA531" i="46"/>
  <c r="CZ531" i="46"/>
  <c r="CY531" i="46"/>
  <c r="CX531" i="46"/>
  <c r="CW531" i="46"/>
  <c r="CV531" i="46"/>
  <c r="CU531" i="46"/>
  <c r="CT531" i="46"/>
  <c r="CS531" i="46"/>
  <c r="CR531" i="46"/>
  <c r="Z531" i="46"/>
  <c r="DA530" i="46"/>
  <c r="CZ530" i="46"/>
  <c r="CY530" i="46"/>
  <c r="CX530" i="46"/>
  <c r="CW530" i="46"/>
  <c r="CV530" i="46"/>
  <c r="CU530" i="46"/>
  <c r="CT530" i="46"/>
  <c r="CS530" i="46"/>
  <c r="CR530" i="46"/>
  <c r="Z530" i="46"/>
  <c r="DA529" i="46"/>
  <c r="CZ529" i="46"/>
  <c r="CY529" i="46"/>
  <c r="CX529" i="46"/>
  <c r="CW529" i="46"/>
  <c r="CV529" i="46"/>
  <c r="CU529" i="46"/>
  <c r="CT529" i="46"/>
  <c r="CS529" i="46"/>
  <c r="CR529" i="46"/>
  <c r="Z529" i="46"/>
  <c r="DA528" i="46"/>
  <c r="CZ528" i="46"/>
  <c r="CY528" i="46"/>
  <c r="CX528" i="46"/>
  <c r="CW528" i="46"/>
  <c r="CV528" i="46"/>
  <c r="CU528" i="46"/>
  <c r="CT528" i="46"/>
  <c r="CS528" i="46"/>
  <c r="CR528" i="46"/>
  <c r="Z528" i="46"/>
  <c r="DA527" i="46"/>
  <c r="CZ527" i="46"/>
  <c r="CY527" i="46"/>
  <c r="CX527" i="46"/>
  <c r="CW527" i="46"/>
  <c r="CV527" i="46"/>
  <c r="CU527" i="46"/>
  <c r="CT527" i="46"/>
  <c r="CS527" i="46"/>
  <c r="CR527" i="46"/>
  <c r="Z527" i="46"/>
  <c r="DA525" i="46"/>
  <c r="CZ525" i="46"/>
  <c r="CY525" i="46"/>
  <c r="CX525" i="46"/>
  <c r="CW525" i="46"/>
  <c r="CV525" i="46"/>
  <c r="CU525" i="46"/>
  <c r="CT525" i="46"/>
  <c r="CS525" i="46"/>
  <c r="CR525" i="46"/>
  <c r="Z525" i="46"/>
  <c r="DA524" i="46"/>
  <c r="CZ524" i="46"/>
  <c r="CY524" i="46"/>
  <c r="CX524" i="46"/>
  <c r="CW524" i="46"/>
  <c r="CV524" i="46"/>
  <c r="CU524" i="46"/>
  <c r="CT524" i="46"/>
  <c r="CS524" i="46"/>
  <c r="CR524" i="46"/>
  <c r="Z524" i="46"/>
  <c r="DA523" i="46"/>
  <c r="CZ523" i="46"/>
  <c r="CY523" i="46"/>
  <c r="CX523" i="46"/>
  <c r="CW523" i="46"/>
  <c r="CV523" i="46"/>
  <c r="CU523" i="46"/>
  <c r="CT523" i="46"/>
  <c r="CS523" i="46"/>
  <c r="CR523" i="46"/>
  <c r="Z523" i="46"/>
  <c r="DA522" i="46"/>
  <c r="CZ522" i="46"/>
  <c r="CY522" i="46"/>
  <c r="CX522" i="46"/>
  <c r="CW522" i="46"/>
  <c r="CV522" i="46"/>
  <c r="CU522" i="46"/>
  <c r="CT522" i="46"/>
  <c r="CS522" i="46"/>
  <c r="CR522" i="46"/>
  <c r="Z522" i="46"/>
  <c r="DA521" i="46"/>
  <c r="CZ521" i="46"/>
  <c r="CY521" i="46"/>
  <c r="CX521" i="46"/>
  <c r="CW521" i="46"/>
  <c r="CV521" i="46"/>
  <c r="CU521" i="46"/>
  <c r="CT521" i="46"/>
  <c r="CS521" i="46"/>
  <c r="CR521" i="46"/>
  <c r="Z521" i="46"/>
  <c r="DA520" i="46"/>
  <c r="CZ520" i="46"/>
  <c r="CY520" i="46"/>
  <c r="CX520" i="46"/>
  <c r="CW520" i="46"/>
  <c r="CV520" i="46"/>
  <c r="CU520" i="46"/>
  <c r="CT520" i="46"/>
  <c r="CS520" i="46"/>
  <c r="CR520" i="46"/>
  <c r="Z520" i="46"/>
  <c r="DA519" i="46"/>
  <c r="CZ519" i="46"/>
  <c r="CY519" i="46"/>
  <c r="CX519" i="46"/>
  <c r="CW519" i="46"/>
  <c r="CV519" i="46"/>
  <c r="CU519" i="46"/>
  <c r="CT519" i="46"/>
  <c r="CS519" i="46"/>
  <c r="CR519" i="46"/>
  <c r="Z519" i="46"/>
  <c r="DA518" i="46"/>
  <c r="CZ518" i="46"/>
  <c r="CY518" i="46"/>
  <c r="CX518" i="46"/>
  <c r="CW518" i="46"/>
  <c r="CV518" i="46"/>
  <c r="CU518" i="46"/>
  <c r="CT518" i="46"/>
  <c r="CS518" i="46"/>
  <c r="CR518" i="46"/>
  <c r="Z518" i="46"/>
  <c r="DA517" i="46"/>
  <c r="CZ517" i="46"/>
  <c r="CY517" i="46"/>
  <c r="CX517" i="46"/>
  <c r="CW517" i="46"/>
  <c r="CV517" i="46"/>
  <c r="CU517" i="46"/>
  <c r="CT517" i="46"/>
  <c r="CS517" i="46"/>
  <c r="CR517" i="46"/>
  <c r="Z517" i="46"/>
  <c r="DA516" i="46"/>
  <c r="CZ516" i="46"/>
  <c r="CY516" i="46"/>
  <c r="CX516" i="46"/>
  <c r="CW516" i="46"/>
  <c r="CV516" i="46"/>
  <c r="CU516" i="46"/>
  <c r="CT516" i="46"/>
  <c r="CS516" i="46"/>
  <c r="CR516" i="46"/>
  <c r="Z516" i="46"/>
  <c r="DA515" i="46"/>
  <c r="CZ515" i="46"/>
  <c r="CY515" i="46"/>
  <c r="CX515" i="46"/>
  <c r="CW515" i="46"/>
  <c r="CV515" i="46"/>
  <c r="CU515" i="46"/>
  <c r="CT515" i="46"/>
  <c r="CS515" i="46"/>
  <c r="CR515" i="46"/>
  <c r="Z515" i="46"/>
  <c r="DA514" i="46"/>
  <c r="CZ514" i="46"/>
  <c r="CY514" i="46"/>
  <c r="CX514" i="46"/>
  <c r="CW514" i="46"/>
  <c r="CV514" i="46"/>
  <c r="CU514" i="46"/>
  <c r="CT514" i="46"/>
  <c r="CS514" i="46"/>
  <c r="CR514" i="46"/>
  <c r="Z514" i="46"/>
  <c r="DA513" i="46"/>
  <c r="CZ513" i="46"/>
  <c r="CY513" i="46"/>
  <c r="CX513" i="46"/>
  <c r="CW513" i="46"/>
  <c r="CV513" i="46"/>
  <c r="CU513" i="46"/>
  <c r="CT513" i="46"/>
  <c r="CS513" i="46"/>
  <c r="CR513" i="46"/>
  <c r="DA512" i="46"/>
  <c r="CZ512" i="46"/>
  <c r="CY512" i="46"/>
  <c r="CX512" i="46"/>
  <c r="CW512" i="46"/>
  <c r="CV512" i="46"/>
  <c r="CU512" i="46"/>
  <c r="CT512" i="46"/>
  <c r="CS512" i="46"/>
  <c r="CR512" i="46"/>
  <c r="Z512" i="46"/>
  <c r="DA511" i="46"/>
  <c r="CZ511" i="46"/>
  <c r="CY511" i="46"/>
  <c r="CX511" i="46"/>
  <c r="CW511" i="46"/>
  <c r="CV511" i="46"/>
  <c r="CU511" i="46"/>
  <c r="CT511" i="46"/>
  <c r="CS511" i="46"/>
  <c r="CR511" i="46"/>
  <c r="Z511" i="46"/>
  <c r="DA510" i="46"/>
  <c r="CZ510" i="46"/>
  <c r="CY510" i="46"/>
  <c r="CX510" i="46"/>
  <c r="CW510" i="46"/>
  <c r="CV510" i="46"/>
  <c r="CU510" i="46"/>
  <c r="CT510" i="46"/>
  <c r="CS510" i="46"/>
  <c r="CR510" i="46"/>
  <c r="Z510" i="46"/>
  <c r="DA509" i="46"/>
  <c r="CZ509" i="46"/>
  <c r="CY509" i="46"/>
  <c r="CX509" i="46"/>
  <c r="CW509" i="46"/>
  <c r="CV509" i="46"/>
  <c r="CU509" i="46"/>
  <c r="CT509" i="46"/>
  <c r="CS509" i="46"/>
  <c r="CR509" i="46"/>
  <c r="Z509" i="46"/>
  <c r="DA508" i="46"/>
  <c r="CZ508" i="46"/>
  <c r="CY508" i="46"/>
  <c r="CX508" i="46"/>
  <c r="CW508" i="46"/>
  <c r="CV508" i="46"/>
  <c r="CU508" i="46"/>
  <c r="CT508" i="46"/>
  <c r="CS508" i="46"/>
  <c r="CR508" i="46"/>
  <c r="Z508" i="46"/>
  <c r="DA507" i="46"/>
  <c r="CZ507" i="46"/>
  <c r="CY507" i="46"/>
  <c r="CX507" i="46"/>
  <c r="CW507" i="46"/>
  <c r="CV507" i="46"/>
  <c r="CU507" i="46"/>
  <c r="CT507" i="46"/>
  <c r="CS507" i="46"/>
  <c r="CR507" i="46"/>
  <c r="Z507" i="46"/>
  <c r="DA506" i="46"/>
  <c r="CZ506" i="46"/>
  <c r="CY506" i="46"/>
  <c r="CX506" i="46"/>
  <c r="CW506" i="46"/>
  <c r="CV506" i="46"/>
  <c r="CU506" i="46"/>
  <c r="CT506" i="46"/>
  <c r="CS506" i="46"/>
  <c r="CR506" i="46"/>
  <c r="Z506" i="46"/>
  <c r="DA505" i="46"/>
  <c r="CZ505" i="46"/>
  <c r="CY505" i="46"/>
  <c r="CX505" i="46"/>
  <c r="CW505" i="46"/>
  <c r="CV505" i="46"/>
  <c r="CU505" i="46"/>
  <c r="CT505" i="46"/>
  <c r="CS505" i="46"/>
  <c r="CR505" i="46"/>
  <c r="Z505" i="46"/>
  <c r="DA504" i="46"/>
  <c r="CZ504" i="46"/>
  <c r="CY504" i="46"/>
  <c r="CX504" i="46"/>
  <c r="CW504" i="46"/>
  <c r="CV504" i="46"/>
  <c r="CU504" i="46"/>
  <c r="CT504" i="46"/>
  <c r="CS504" i="46"/>
  <c r="CR504" i="46"/>
  <c r="Z504" i="46"/>
  <c r="DA503" i="46"/>
  <c r="CZ503" i="46"/>
  <c r="CY503" i="46"/>
  <c r="CX503" i="46"/>
  <c r="CW503" i="46"/>
  <c r="CV503" i="46"/>
  <c r="CU503" i="46"/>
  <c r="CT503" i="46"/>
  <c r="CS503" i="46"/>
  <c r="CR503" i="46"/>
  <c r="Z503" i="46"/>
  <c r="DA502" i="46"/>
  <c r="CZ502" i="46"/>
  <c r="CY502" i="46"/>
  <c r="CX502" i="46"/>
  <c r="CW502" i="46"/>
  <c r="CV502" i="46"/>
  <c r="CU502" i="46"/>
  <c r="CT502" i="46"/>
  <c r="CS502" i="46"/>
  <c r="CR502" i="46"/>
  <c r="Z502" i="46"/>
  <c r="DA501" i="46"/>
  <c r="CZ501" i="46"/>
  <c r="CY501" i="46"/>
  <c r="CX501" i="46"/>
  <c r="CW501" i="46"/>
  <c r="CV501" i="46"/>
  <c r="CU501" i="46"/>
  <c r="CT501" i="46"/>
  <c r="CS501" i="46"/>
  <c r="CR501" i="46"/>
  <c r="Z501" i="46"/>
  <c r="DA500" i="46"/>
  <c r="CZ500" i="46"/>
  <c r="CY500" i="46"/>
  <c r="CX500" i="46"/>
  <c r="CW500" i="46"/>
  <c r="CV500" i="46"/>
  <c r="CU500" i="46"/>
  <c r="CT500" i="46"/>
  <c r="CS500" i="46"/>
  <c r="CR500" i="46"/>
  <c r="Z500" i="46"/>
  <c r="DA499" i="46"/>
  <c r="CZ499" i="46"/>
  <c r="CY499" i="46"/>
  <c r="CX499" i="46"/>
  <c r="CW499" i="46"/>
  <c r="CV499" i="46"/>
  <c r="CU499" i="46"/>
  <c r="CT499" i="46"/>
  <c r="CS499" i="46"/>
  <c r="CR499" i="46"/>
  <c r="Z499" i="46"/>
  <c r="DA498" i="46"/>
  <c r="CZ498" i="46"/>
  <c r="CY498" i="46"/>
  <c r="CX498" i="46"/>
  <c r="CW498" i="46"/>
  <c r="CV498" i="46"/>
  <c r="CU498" i="46"/>
  <c r="CT498" i="46"/>
  <c r="CS498" i="46"/>
  <c r="CR498" i="46"/>
  <c r="Z498" i="46"/>
  <c r="DA497" i="46"/>
  <c r="CZ497" i="46"/>
  <c r="CY497" i="46"/>
  <c r="CX497" i="46"/>
  <c r="CW497" i="46"/>
  <c r="CV497" i="46"/>
  <c r="CU497" i="46"/>
  <c r="CT497" i="46"/>
  <c r="CS497" i="46"/>
  <c r="CR497" i="46"/>
  <c r="Z497" i="46"/>
  <c r="DA496" i="46"/>
  <c r="CZ496" i="46"/>
  <c r="CY496" i="46"/>
  <c r="CX496" i="46"/>
  <c r="CW496" i="46"/>
  <c r="CV496" i="46"/>
  <c r="CU496" i="46"/>
  <c r="CT496" i="46"/>
  <c r="CS496" i="46"/>
  <c r="CR496" i="46"/>
  <c r="Z496" i="46"/>
  <c r="DA495" i="46"/>
  <c r="CZ495" i="46"/>
  <c r="CY495" i="46"/>
  <c r="CX495" i="46"/>
  <c r="CW495" i="46"/>
  <c r="CV495" i="46"/>
  <c r="CU495" i="46"/>
  <c r="CT495" i="46"/>
  <c r="CS495" i="46"/>
  <c r="CR495" i="46"/>
  <c r="Z495" i="46"/>
  <c r="DA494" i="46"/>
  <c r="CZ494" i="46"/>
  <c r="CY494" i="46"/>
  <c r="CX494" i="46"/>
  <c r="CW494" i="46"/>
  <c r="CV494" i="46"/>
  <c r="CU494" i="46"/>
  <c r="CT494" i="46"/>
  <c r="CS494" i="46"/>
  <c r="CR494" i="46"/>
  <c r="Z494" i="46"/>
  <c r="DA493" i="46"/>
  <c r="CZ493" i="46"/>
  <c r="CY493" i="46"/>
  <c r="CX493" i="46"/>
  <c r="CW493" i="46"/>
  <c r="CV493" i="46"/>
  <c r="CU493" i="46"/>
  <c r="CT493" i="46"/>
  <c r="CS493" i="46"/>
  <c r="CR493" i="46"/>
  <c r="Z493" i="46"/>
  <c r="DA492" i="46"/>
  <c r="CZ492" i="46"/>
  <c r="CY492" i="46"/>
  <c r="CX492" i="46"/>
  <c r="CW492" i="46"/>
  <c r="CV492" i="46"/>
  <c r="CU492" i="46"/>
  <c r="CT492" i="46"/>
  <c r="CS492" i="46"/>
  <c r="CR492" i="46"/>
  <c r="Z492" i="46"/>
  <c r="DA491" i="46"/>
  <c r="CZ491" i="46"/>
  <c r="CY491" i="46"/>
  <c r="CX491" i="46"/>
  <c r="CW491" i="46"/>
  <c r="CV491" i="46"/>
  <c r="CU491" i="46"/>
  <c r="CT491" i="46"/>
  <c r="CS491" i="46"/>
  <c r="CR491" i="46"/>
  <c r="Z491" i="46"/>
  <c r="DA490" i="46"/>
  <c r="CZ490" i="46"/>
  <c r="CY490" i="46"/>
  <c r="CX490" i="46"/>
  <c r="CW490" i="46"/>
  <c r="CV490" i="46"/>
  <c r="CU490" i="46"/>
  <c r="CT490" i="46"/>
  <c r="CS490" i="46"/>
  <c r="CR490" i="46"/>
  <c r="Z490" i="46"/>
  <c r="DA489" i="46"/>
  <c r="CZ489" i="46"/>
  <c r="CY489" i="46"/>
  <c r="CX489" i="46"/>
  <c r="CW489" i="46"/>
  <c r="CV489" i="46"/>
  <c r="CU489" i="46"/>
  <c r="CT489" i="46"/>
  <c r="CS489" i="46"/>
  <c r="CR489" i="46"/>
  <c r="Z489" i="46"/>
  <c r="DA488" i="46"/>
  <c r="CZ488" i="46"/>
  <c r="CY488" i="46"/>
  <c r="CX488" i="46"/>
  <c r="CW488" i="46"/>
  <c r="CV488" i="46"/>
  <c r="CU488" i="46"/>
  <c r="CT488" i="46"/>
  <c r="CS488" i="46"/>
  <c r="CR488" i="46"/>
  <c r="Z488" i="46"/>
  <c r="DA487" i="46"/>
  <c r="CZ487" i="46"/>
  <c r="CY487" i="46"/>
  <c r="CX487" i="46"/>
  <c r="CW487" i="46"/>
  <c r="CV487" i="46"/>
  <c r="CU487" i="46"/>
  <c r="CT487" i="46"/>
  <c r="CS487" i="46"/>
  <c r="CR487" i="46"/>
  <c r="Z487" i="46"/>
  <c r="DA486" i="46"/>
  <c r="CZ486" i="46"/>
  <c r="CY486" i="46"/>
  <c r="CX486" i="46"/>
  <c r="CW486" i="46"/>
  <c r="CV486" i="46"/>
  <c r="CU486" i="46"/>
  <c r="CT486" i="46"/>
  <c r="CS486" i="46"/>
  <c r="CR486" i="46"/>
  <c r="Z486" i="46"/>
  <c r="DA485" i="46"/>
  <c r="CZ485" i="46"/>
  <c r="CY485" i="46"/>
  <c r="CX485" i="46"/>
  <c r="CW485" i="46"/>
  <c r="CV485" i="46"/>
  <c r="CU485" i="46"/>
  <c r="CT485" i="46"/>
  <c r="CS485" i="46"/>
  <c r="CR485" i="46"/>
  <c r="Z485" i="46"/>
  <c r="DA484" i="46"/>
  <c r="CZ484" i="46"/>
  <c r="CY484" i="46"/>
  <c r="CX484" i="46"/>
  <c r="CW484" i="46"/>
  <c r="CV484" i="46"/>
  <c r="CU484" i="46"/>
  <c r="CT484" i="46"/>
  <c r="CS484" i="46"/>
  <c r="CR484" i="46"/>
  <c r="Z484" i="46"/>
  <c r="DA483" i="46"/>
  <c r="CZ483" i="46"/>
  <c r="CY483" i="46"/>
  <c r="CX483" i="46"/>
  <c r="CW483" i="46"/>
  <c r="CV483" i="46"/>
  <c r="CU483" i="46"/>
  <c r="CT483" i="46"/>
  <c r="CS483" i="46"/>
  <c r="CR483" i="46"/>
  <c r="Z483" i="46"/>
  <c r="DA482" i="46"/>
  <c r="CZ482" i="46"/>
  <c r="CY482" i="46"/>
  <c r="CX482" i="46"/>
  <c r="CW482" i="46"/>
  <c r="CV482" i="46"/>
  <c r="CU482" i="46"/>
  <c r="CT482" i="46"/>
  <c r="CS482" i="46"/>
  <c r="CR482" i="46"/>
  <c r="Z482" i="46"/>
  <c r="DA481" i="46"/>
  <c r="CZ481" i="46"/>
  <c r="CY481" i="46"/>
  <c r="CX481" i="46"/>
  <c r="CW481" i="46"/>
  <c r="CV481" i="46"/>
  <c r="CU481" i="46"/>
  <c r="CT481" i="46"/>
  <c r="CS481" i="46"/>
  <c r="CR481" i="46"/>
  <c r="Z481" i="46"/>
  <c r="Z478" i="46"/>
  <c r="DA477" i="46"/>
  <c r="CZ477" i="46"/>
  <c r="CY477" i="46"/>
  <c r="CX477" i="46"/>
  <c r="CW477" i="46"/>
  <c r="CV477" i="46"/>
  <c r="CU477" i="46"/>
  <c r="CT477" i="46"/>
  <c r="CS477" i="46"/>
  <c r="CR477" i="46"/>
  <c r="Z477" i="46"/>
  <c r="DA476" i="46"/>
  <c r="CZ476" i="46"/>
  <c r="CY476" i="46"/>
  <c r="CX476" i="46"/>
  <c r="CW476" i="46"/>
  <c r="CV476" i="46"/>
  <c r="CU476" i="46"/>
  <c r="CT476" i="46"/>
  <c r="CS476" i="46"/>
  <c r="CR476" i="46"/>
  <c r="Z476" i="46"/>
  <c r="DA475" i="46"/>
  <c r="CZ475" i="46"/>
  <c r="CY475" i="46"/>
  <c r="CX475" i="46"/>
  <c r="CW475" i="46"/>
  <c r="CV475" i="46"/>
  <c r="CU475" i="46"/>
  <c r="CT475" i="46"/>
  <c r="CS475" i="46"/>
  <c r="CR475" i="46"/>
  <c r="Z475" i="46"/>
  <c r="DA474" i="46"/>
  <c r="CZ474" i="46"/>
  <c r="CY474" i="46"/>
  <c r="CX474" i="46"/>
  <c r="CW474" i="46"/>
  <c r="CV474" i="46"/>
  <c r="CU474" i="46"/>
  <c r="CT474" i="46"/>
  <c r="CS474" i="46"/>
  <c r="CR474" i="46"/>
  <c r="Z474" i="46"/>
  <c r="DA473" i="46"/>
  <c r="CZ473" i="46"/>
  <c r="CY473" i="46"/>
  <c r="CX473" i="46"/>
  <c r="CW473" i="46"/>
  <c r="CV473" i="46"/>
  <c r="CU473" i="46"/>
  <c r="CT473" i="46"/>
  <c r="CS473" i="46"/>
  <c r="CR473" i="46"/>
  <c r="Z473" i="46"/>
  <c r="DA472" i="46"/>
  <c r="CZ472" i="46"/>
  <c r="CY472" i="46"/>
  <c r="CX472" i="46"/>
  <c r="CW472" i="46"/>
  <c r="CV472" i="46"/>
  <c r="CU472" i="46"/>
  <c r="CT472" i="46"/>
  <c r="CS472" i="46"/>
  <c r="CR472" i="46"/>
  <c r="Z472" i="46"/>
  <c r="DA470" i="46"/>
  <c r="CZ470" i="46"/>
  <c r="CY470" i="46"/>
  <c r="CX470" i="46"/>
  <c r="CW470" i="46"/>
  <c r="CV470" i="46"/>
  <c r="CU470" i="46"/>
  <c r="CT470" i="46"/>
  <c r="CS470" i="46"/>
  <c r="CR470" i="46"/>
  <c r="Z470" i="46"/>
  <c r="DA469" i="46"/>
  <c r="CZ469" i="46"/>
  <c r="CY469" i="46"/>
  <c r="CX469" i="46"/>
  <c r="CW469" i="46"/>
  <c r="CV469" i="46"/>
  <c r="CU469" i="46"/>
  <c r="CT469" i="46"/>
  <c r="CS469" i="46"/>
  <c r="CR469" i="46"/>
  <c r="Z469" i="46"/>
  <c r="DA468" i="46"/>
  <c r="CZ468" i="46"/>
  <c r="CY468" i="46"/>
  <c r="CX468" i="46"/>
  <c r="CW468" i="46"/>
  <c r="CV468" i="46"/>
  <c r="CU468" i="46"/>
  <c r="CT468" i="46"/>
  <c r="CS468" i="46"/>
  <c r="CR468" i="46"/>
  <c r="Z468" i="46"/>
  <c r="DA467" i="46"/>
  <c r="CZ467" i="46"/>
  <c r="CY467" i="46"/>
  <c r="CX467" i="46"/>
  <c r="CW467" i="46"/>
  <c r="CV467" i="46"/>
  <c r="CU467" i="46"/>
  <c r="CT467" i="46"/>
  <c r="CS467" i="46"/>
  <c r="CR467" i="46"/>
  <c r="Z467" i="46"/>
  <c r="DA466" i="46"/>
  <c r="CZ466" i="46"/>
  <c r="CY466" i="46"/>
  <c r="CX466" i="46"/>
  <c r="CW466" i="46"/>
  <c r="CV466" i="46"/>
  <c r="CU466" i="46"/>
  <c r="CT466" i="46"/>
  <c r="CS466" i="46"/>
  <c r="CR466" i="46"/>
  <c r="Z466" i="46"/>
  <c r="DA464" i="46"/>
  <c r="CZ464" i="46"/>
  <c r="CY464" i="46"/>
  <c r="CX464" i="46"/>
  <c r="CW464" i="46"/>
  <c r="CV464" i="46"/>
  <c r="CU464" i="46"/>
  <c r="CT464" i="46"/>
  <c r="CS464" i="46"/>
  <c r="CR464" i="46"/>
  <c r="Z464" i="46"/>
  <c r="DA463" i="46"/>
  <c r="CZ463" i="46"/>
  <c r="CY463" i="46"/>
  <c r="CX463" i="46"/>
  <c r="CW463" i="46"/>
  <c r="CV463" i="46"/>
  <c r="CU463" i="46"/>
  <c r="CT463" i="46"/>
  <c r="CS463" i="46"/>
  <c r="CR463" i="46"/>
  <c r="Z463" i="46"/>
  <c r="DA462" i="46"/>
  <c r="CZ462" i="46"/>
  <c r="CY462" i="46"/>
  <c r="CX462" i="46"/>
  <c r="CW462" i="46"/>
  <c r="CV462" i="46"/>
  <c r="CU462" i="46"/>
  <c r="CT462" i="46"/>
  <c r="CS462" i="46"/>
  <c r="CR462" i="46"/>
  <c r="Z462" i="46"/>
  <c r="DA461" i="46"/>
  <c r="CZ461" i="46"/>
  <c r="CY461" i="46"/>
  <c r="CX461" i="46"/>
  <c r="CW461" i="46"/>
  <c r="CV461" i="46"/>
  <c r="CU461" i="46"/>
  <c r="CT461" i="46"/>
  <c r="CS461" i="46"/>
  <c r="CR461" i="46"/>
  <c r="Z461" i="46"/>
  <c r="DA460" i="46"/>
  <c r="CZ460" i="46"/>
  <c r="CY460" i="46"/>
  <c r="CX460" i="46"/>
  <c r="CW460" i="46"/>
  <c r="CV460" i="46"/>
  <c r="CU460" i="46"/>
  <c r="CT460" i="46"/>
  <c r="CS460" i="46"/>
  <c r="CR460" i="46"/>
  <c r="Z460" i="46"/>
  <c r="DA459" i="46"/>
  <c r="CZ459" i="46"/>
  <c r="CY459" i="46"/>
  <c r="CX459" i="46"/>
  <c r="CW459" i="46"/>
  <c r="CV459" i="46"/>
  <c r="CU459" i="46"/>
  <c r="CT459" i="46"/>
  <c r="CS459" i="46"/>
  <c r="CR459" i="46"/>
  <c r="Z459" i="46"/>
  <c r="DA458" i="46"/>
  <c r="CZ458" i="46"/>
  <c r="CY458" i="46"/>
  <c r="CX458" i="46"/>
  <c r="CW458" i="46"/>
  <c r="CV458" i="46"/>
  <c r="CU458" i="46"/>
  <c r="CT458" i="46"/>
  <c r="CS458" i="46"/>
  <c r="CR458" i="46"/>
  <c r="Z458" i="46"/>
  <c r="DA457" i="46"/>
  <c r="CZ457" i="46"/>
  <c r="CY457" i="46"/>
  <c r="CX457" i="46"/>
  <c r="CW457" i="46"/>
  <c r="CV457" i="46"/>
  <c r="CU457" i="46"/>
  <c r="CT457" i="46"/>
  <c r="CS457" i="46"/>
  <c r="CR457" i="46"/>
  <c r="Z457" i="46"/>
  <c r="DA455" i="46"/>
  <c r="CZ455" i="46"/>
  <c r="CY455" i="46"/>
  <c r="CX455" i="46"/>
  <c r="CW455" i="46"/>
  <c r="CV455" i="46"/>
  <c r="CU455" i="46"/>
  <c r="CT455" i="46"/>
  <c r="CS455" i="46"/>
  <c r="CR455" i="46"/>
  <c r="Z455" i="46"/>
  <c r="DA454" i="46"/>
  <c r="CZ454" i="46"/>
  <c r="CY454" i="46"/>
  <c r="CX454" i="46"/>
  <c r="CW454" i="46"/>
  <c r="CV454" i="46"/>
  <c r="CU454" i="46"/>
  <c r="CT454" i="46"/>
  <c r="CS454" i="46"/>
  <c r="CR454" i="46"/>
  <c r="Z454" i="46"/>
  <c r="DA453" i="46"/>
  <c r="CZ453" i="46"/>
  <c r="CY453" i="46"/>
  <c r="CX453" i="46"/>
  <c r="CW453" i="46"/>
  <c r="CV453" i="46"/>
  <c r="CU453" i="46"/>
  <c r="CT453" i="46"/>
  <c r="CS453" i="46"/>
  <c r="CR453" i="46"/>
  <c r="Z453" i="46"/>
  <c r="DA452" i="46"/>
  <c r="CZ452" i="46"/>
  <c r="CY452" i="46"/>
  <c r="CX452" i="46"/>
  <c r="CW452" i="46"/>
  <c r="CV452" i="46"/>
  <c r="CU452" i="46"/>
  <c r="CT452" i="46"/>
  <c r="CS452" i="46"/>
  <c r="CR452" i="46"/>
  <c r="Z452" i="46"/>
  <c r="DA451" i="46"/>
  <c r="CZ451" i="46"/>
  <c r="CY451" i="46"/>
  <c r="CX451" i="46"/>
  <c r="CW451" i="46"/>
  <c r="CV451" i="46"/>
  <c r="CU451" i="46"/>
  <c r="CT451" i="46"/>
  <c r="CS451" i="46"/>
  <c r="CR451" i="46"/>
  <c r="Z451" i="46"/>
  <c r="Z450" i="46"/>
  <c r="Z449" i="46"/>
  <c r="DA448" i="46"/>
  <c r="CZ448" i="46"/>
  <c r="CY448" i="46"/>
  <c r="CX448" i="46"/>
  <c r="CW448" i="46"/>
  <c r="CV448" i="46"/>
  <c r="CU448" i="46"/>
  <c r="CT448" i="46"/>
  <c r="CS448" i="46"/>
  <c r="CR448" i="46"/>
  <c r="Z448" i="46"/>
  <c r="DA447" i="46"/>
  <c r="CZ447" i="46"/>
  <c r="CY447" i="46"/>
  <c r="CX447" i="46"/>
  <c r="CW447" i="46"/>
  <c r="CV447" i="46"/>
  <c r="CU447" i="46"/>
  <c r="CT447" i="46"/>
  <c r="CS447" i="46"/>
  <c r="CR447" i="46"/>
  <c r="Z447" i="46"/>
  <c r="DA446" i="46"/>
  <c r="CZ446" i="46"/>
  <c r="CY446" i="46"/>
  <c r="CX446" i="46"/>
  <c r="CW446" i="46"/>
  <c r="CV446" i="46"/>
  <c r="CU446" i="46"/>
  <c r="CT446" i="46"/>
  <c r="CS446" i="46"/>
  <c r="CR446" i="46"/>
  <c r="Z446" i="46"/>
  <c r="DA444" i="46"/>
  <c r="CZ444" i="46"/>
  <c r="CY444" i="46"/>
  <c r="CX444" i="46"/>
  <c r="CW444" i="46"/>
  <c r="CV444" i="46"/>
  <c r="CU444" i="46"/>
  <c r="CT444" i="46"/>
  <c r="CS444" i="46"/>
  <c r="CR444" i="46"/>
  <c r="Z444" i="46"/>
  <c r="DA443" i="46"/>
  <c r="CZ443" i="46"/>
  <c r="CY443" i="46"/>
  <c r="CX443" i="46"/>
  <c r="CW443" i="46"/>
  <c r="CV443" i="46"/>
  <c r="CU443" i="46"/>
  <c r="CT443" i="46"/>
  <c r="CS443" i="46"/>
  <c r="CR443" i="46"/>
  <c r="Z443" i="46"/>
  <c r="DA442" i="46"/>
  <c r="CZ442" i="46"/>
  <c r="CY442" i="46"/>
  <c r="CX442" i="46"/>
  <c r="CW442" i="46"/>
  <c r="CV442" i="46"/>
  <c r="CU442" i="46"/>
  <c r="CT442" i="46"/>
  <c r="CS442" i="46"/>
  <c r="CR442" i="46"/>
  <c r="Z442" i="46"/>
  <c r="DA441" i="46"/>
  <c r="CZ441" i="46"/>
  <c r="CY441" i="46"/>
  <c r="CX441" i="46"/>
  <c r="CW441" i="46"/>
  <c r="CV441" i="46"/>
  <c r="CU441" i="46"/>
  <c r="CT441" i="46"/>
  <c r="CS441" i="46"/>
  <c r="CR441" i="46"/>
  <c r="Z441" i="46"/>
  <c r="DA440" i="46"/>
  <c r="CZ440" i="46"/>
  <c r="CY440" i="46"/>
  <c r="CX440" i="46"/>
  <c r="CW440" i="46"/>
  <c r="CV440" i="46"/>
  <c r="CU440" i="46"/>
  <c r="CT440" i="46"/>
  <c r="CS440" i="46"/>
  <c r="CR440" i="46"/>
  <c r="Z440" i="46"/>
  <c r="DA439" i="46"/>
  <c r="CZ439" i="46"/>
  <c r="CY439" i="46"/>
  <c r="CX439" i="46"/>
  <c r="CW439" i="46"/>
  <c r="CV439" i="46"/>
  <c r="CU439" i="46"/>
  <c r="CT439" i="46"/>
  <c r="CS439" i="46"/>
  <c r="CR439" i="46"/>
  <c r="Z439" i="46"/>
  <c r="DA438" i="46"/>
  <c r="CZ438" i="46"/>
  <c r="CY438" i="46"/>
  <c r="CX438" i="46"/>
  <c r="CW438" i="46"/>
  <c r="CV438" i="46"/>
  <c r="CU438" i="46"/>
  <c r="CT438" i="46"/>
  <c r="CS438" i="46"/>
  <c r="CR438" i="46"/>
  <c r="Z438" i="46"/>
  <c r="DA437" i="46"/>
  <c r="CZ437" i="46"/>
  <c r="CY437" i="46"/>
  <c r="CX437" i="46"/>
  <c r="CW437" i="46"/>
  <c r="CV437" i="46"/>
  <c r="CU437" i="46"/>
  <c r="CT437" i="46"/>
  <c r="CS437" i="46"/>
  <c r="CR437" i="46"/>
  <c r="Z437" i="46"/>
  <c r="DA436" i="46"/>
  <c r="CZ436" i="46"/>
  <c r="CY436" i="46"/>
  <c r="CX436" i="46"/>
  <c r="CW436" i="46"/>
  <c r="CV436" i="46"/>
  <c r="CU436" i="46"/>
  <c r="CT436" i="46"/>
  <c r="CS436" i="46"/>
  <c r="CR436" i="46"/>
  <c r="Z436" i="46"/>
  <c r="DA435" i="46"/>
  <c r="CZ435" i="46"/>
  <c r="CY435" i="46"/>
  <c r="CX435" i="46"/>
  <c r="CW435" i="46"/>
  <c r="CV435" i="46"/>
  <c r="CU435" i="46"/>
  <c r="CT435" i="46"/>
  <c r="CS435" i="46"/>
  <c r="CR435" i="46"/>
  <c r="Z435" i="46"/>
  <c r="DA434" i="46"/>
  <c r="CZ434" i="46"/>
  <c r="CY434" i="46"/>
  <c r="CX434" i="46"/>
  <c r="CW434" i="46"/>
  <c r="CV434" i="46"/>
  <c r="CU434" i="46"/>
  <c r="CT434" i="46"/>
  <c r="CS434" i="46"/>
  <c r="CR434" i="46"/>
  <c r="Z434" i="46"/>
  <c r="DA433" i="46"/>
  <c r="CZ433" i="46"/>
  <c r="CY433" i="46"/>
  <c r="CX433" i="46"/>
  <c r="CW433" i="46"/>
  <c r="CV433" i="46"/>
  <c r="CU433" i="46"/>
  <c r="CT433" i="46"/>
  <c r="CS433" i="46"/>
  <c r="CR433" i="46"/>
  <c r="Z433" i="46"/>
  <c r="DA432" i="46"/>
  <c r="CZ432" i="46"/>
  <c r="CY432" i="46"/>
  <c r="CX432" i="46"/>
  <c r="CW432" i="46"/>
  <c r="CV432" i="46"/>
  <c r="CU432" i="46"/>
  <c r="CT432" i="46"/>
  <c r="CS432" i="46"/>
  <c r="CR432" i="46"/>
  <c r="Z432" i="46"/>
  <c r="Z429" i="46"/>
  <c r="DA428" i="46"/>
  <c r="CZ428" i="46"/>
  <c r="CY428" i="46"/>
  <c r="CX428" i="46"/>
  <c r="CW428" i="46"/>
  <c r="CV428" i="46"/>
  <c r="CU428" i="46"/>
  <c r="CT428" i="46"/>
  <c r="CS428" i="46"/>
  <c r="CR428" i="46"/>
  <c r="Z428" i="46"/>
  <c r="DA427" i="46"/>
  <c r="CZ427" i="46"/>
  <c r="CY427" i="46"/>
  <c r="CX427" i="46"/>
  <c r="CW427" i="46"/>
  <c r="CV427" i="46"/>
  <c r="CU427" i="46"/>
  <c r="CT427" i="46"/>
  <c r="CS427" i="46"/>
  <c r="CR427" i="46"/>
  <c r="Z427" i="46"/>
  <c r="DA426" i="46"/>
  <c r="CZ426" i="46"/>
  <c r="CY426" i="46"/>
  <c r="CX426" i="46"/>
  <c r="CW426" i="46"/>
  <c r="CV426" i="46"/>
  <c r="CU426" i="46"/>
  <c r="CT426" i="46"/>
  <c r="CS426" i="46"/>
  <c r="CR426" i="46"/>
  <c r="Z426" i="46"/>
  <c r="DA425" i="46"/>
  <c r="CZ425" i="46"/>
  <c r="CY425" i="46"/>
  <c r="CX425" i="46"/>
  <c r="CW425" i="46"/>
  <c r="CV425" i="46"/>
  <c r="CU425" i="46"/>
  <c r="CT425" i="46"/>
  <c r="CS425" i="46"/>
  <c r="CR425" i="46"/>
  <c r="Z425" i="46"/>
  <c r="DA424" i="46"/>
  <c r="CZ424" i="46"/>
  <c r="CY424" i="46"/>
  <c r="CX424" i="46"/>
  <c r="CW424" i="46"/>
  <c r="CV424" i="46"/>
  <c r="CU424" i="46"/>
  <c r="CT424" i="46"/>
  <c r="CS424" i="46"/>
  <c r="CR424" i="46"/>
  <c r="Z424" i="46"/>
  <c r="DA423" i="46"/>
  <c r="CZ423" i="46"/>
  <c r="CY423" i="46"/>
  <c r="CX423" i="46"/>
  <c r="CW423" i="46"/>
  <c r="CV423" i="46"/>
  <c r="CU423" i="46"/>
  <c r="CT423" i="46"/>
  <c r="CS423" i="46"/>
  <c r="CR423" i="46"/>
  <c r="Z423" i="46"/>
  <c r="Z422" i="46"/>
  <c r="Z421" i="46"/>
  <c r="Z420" i="46"/>
  <c r="Z419" i="46"/>
  <c r="DA418" i="46"/>
  <c r="CZ418" i="46"/>
  <c r="CY418" i="46"/>
  <c r="CX418" i="46"/>
  <c r="CW418" i="46"/>
  <c r="CV418" i="46"/>
  <c r="CU418" i="46"/>
  <c r="CT418" i="46"/>
  <c r="CS418" i="46"/>
  <c r="CR418" i="46"/>
  <c r="Z418" i="46"/>
  <c r="Z417" i="46"/>
  <c r="DA416" i="46"/>
  <c r="CZ416" i="46"/>
  <c r="CY416" i="46"/>
  <c r="CX416" i="46"/>
  <c r="CW416" i="46"/>
  <c r="CV416" i="46"/>
  <c r="CU416" i="46"/>
  <c r="CT416" i="46"/>
  <c r="CS416" i="46"/>
  <c r="CR416" i="46"/>
  <c r="Z416" i="46"/>
  <c r="DA414" i="46"/>
  <c r="CZ414" i="46"/>
  <c r="CY414" i="46"/>
  <c r="CX414" i="46"/>
  <c r="CW414" i="46"/>
  <c r="CV414" i="46"/>
  <c r="CU414" i="46"/>
  <c r="CT414" i="46"/>
  <c r="CS414" i="46"/>
  <c r="CR414" i="46"/>
  <c r="Z414" i="46"/>
  <c r="DA413" i="46"/>
  <c r="CZ413" i="46"/>
  <c r="CY413" i="46"/>
  <c r="CX413" i="46"/>
  <c r="CW413" i="46"/>
  <c r="CV413" i="46"/>
  <c r="CU413" i="46"/>
  <c r="CT413" i="46"/>
  <c r="CS413" i="46"/>
  <c r="CR413" i="46"/>
  <c r="Z413" i="46"/>
  <c r="DA412" i="46"/>
  <c r="CZ412" i="46"/>
  <c r="CY412" i="46"/>
  <c r="CX412" i="46"/>
  <c r="CW412" i="46"/>
  <c r="CV412" i="46"/>
  <c r="CU412" i="46"/>
  <c r="CT412" i="46"/>
  <c r="CS412" i="46"/>
  <c r="CR412" i="46"/>
  <c r="Z412" i="46"/>
  <c r="DA411" i="46"/>
  <c r="CZ411" i="46"/>
  <c r="CY411" i="46"/>
  <c r="CX411" i="46"/>
  <c r="CW411" i="46"/>
  <c r="CV411" i="46"/>
  <c r="CU411" i="46"/>
  <c r="CT411" i="46"/>
  <c r="CS411" i="46"/>
  <c r="CR411" i="46"/>
  <c r="Z411" i="46"/>
  <c r="DA410" i="46"/>
  <c r="CZ410" i="46"/>
  <c r="CY410" i="46"/>
  <c r="CX410" i="46"/>
  <c r="CW410" i="46"/>
  <c r="CV410" i="46"/>
  <c r="CU410" i="46"/>
  <c r="CT410" i="46"/>
  <c r="CS410" i="46"/>
  <c r="CR410" i="46"/>
  <c r="Z410" i="46"/>
  <c r="DA409" i="46"/>
  <c r="CZ409" i="46"/>
  <c r="CY409" i="46"/>
  <c r="CX409" i="46"/>
  <c r="CW409" i="46"/>
  <c r="CV409" i="46"/>
  <c r="CU409" i="46"/>
  <c r="CT409" i="46"/>
  <c r="CS409" i="46"/>
  <c r="CR409" i="46"/>
  <c r="Z409" i="46"/>
  <c r="DA408" i="46"/>
  <c r="CZ408" i="46"/>
  <c r="CY408" i="46"/>
  <c r="CX408" i="46"/>
  <c r="CW408" i="46"/>
  <c r="CV408" i="46"/>
  <c r="CU408" i="46"/>
  <c r="CT408" i="46"/>
  <c r="CS408" i="46"/>
  <c r="CR408" i="46"/>
  <c r="Z408" i="46"/>
  <c r="DA406" i="46"/>
  <c r="CZ406" i="46"/>
  <c r="CY406" i="46"/>
  <c r="CX406" i="46"/>
  <c r="CW406" i="46"/>
  <c r="CV406" i="46"/>
  <c r="CU406" i="46"/>
  <c r="CT406" i="46"/>
  <c r="CS406" i="46"/>
  <c r="CR406" i="46"/>
  <c r="Z406" i="46"/>
  <c r="DA405" i="46"/>
  <c r="CZ405" i="46"/>
  <c r="CY405" i="46"/>
  <c r="CX405" i="46"/>
  <c r="CW405" i="46"/>
  <c r="CV405" i="46"/>
  <c r="CU405" i="46"/>
  <c r="CT405" i="46"/>
  <c r="CS405" i="46"/>
  <c r="CR405" i="46"/>
  <c r="Z405" i="46"/>
  <c r="DA404" i="46"/>
  <c r="CZ404" i="46"/>
  <c r="CY404" i="46"/>
  <c r="CX404" i="46"/>
  <c r="CW404" i="46"/>
  <c r="CV404" i="46"/>
  <c r="CU404" i="46"/>
  <c r="CT404" i="46"/>
  <c r="CS404" i="46"/>
  <c r="CR404" i="46"/>
  <c r="Z404" i="46"/>
  <c r="Z403" i="46"/>
  <c r="Z402" i="46"/>
  <c r="DA401" i="46"/>
  <c r="CZ401" i="46"/>
  <c r="CY401" i="46"/>
  <c r="CX401" i="46"/>
  <c r="CW401" i="46"/>
  <c r="CV401" i="46"/>
  <c r="CU401" i="46"/>
  <c r="CT401" i="46"/>
  <c r="CS401" i="46"/>
  <c r="CR401" i="46"/>
  <c r="Z401" i="46"/>
  <c r="DA400" i="46"/>
  <c r="CZ400" i="46"/>
  <c r="CY400" i="46"/>
  <c r="CX400" i="46"/>
  <c r="CW400" i="46"/>
  <c r="CV400" i="46"/>
  <c r="CU400" i="46"/>
  <c r="CT400" i="46"/>
  <c r="CS400" i="46"/>
  <c r="CR400" i="46"/>
  <c r="Z400" i="46"/>
  <c r="DA399" i="46"/>
  <c r="CZ399" i="46"/>
  <c r="CY399" i="46"/>
  <c r="CX399" i="46"/>
  <c r="CW399" i="46"/>
  <c r="CV399" i="46"/>
  <c r="CU399" i="46"/>
  <c r="CT399" i="46"/>
  <c r="CS399" i="46"/>
  <c r="CR399" i="46"/>
  <c r="Z399" i="46"/>
  <c r="DA397" i="46"/>
  <c r="CZ397" i="46"/>
  <c r="CY397" i="46"/>
  <c r="CX397" i="46"/>
  <c r="CW397" i="46"/>
  <c r="CV397" i="46"/>
  <c r="CU397" i="46"/>
  <c r="CT397" i="46"/>
  <c r="CS397" i="46"/>
  <c r="CR397" i="46"/>
  <c r="Z397" i="46"/>
  <c r="DA396" i="46"/>
  <c r="CZ396" i="46"/>
  <c r="CY396" i="46"/>
  <c r="CX396" i="46"/>
  <c r="CW396" i="46"/>
  <c r="CV396" i="46"/>
  <c r="CU396" i="46"/>
  <c r="CT396" i="46"/>
  <c r="CS396" i="46"/>
  <c r="CR396" i="46"/>
  <c r="Z396" i="46"/>
  <c r="DA395" i="46"/>
  <c r="CZ395" i="46"/>
  <c r="CY395" i="46"/>
  <c r="CX395" i="46"/>
  <c r="CW395" i="46"/>
  <c r="CV395" i="46"/>
  <c r="CU395" i="46"/>
  <c r="CT395" i="46"/>
  <c r="CS395" i="46"/>
  <c r="CR395" i="46"/>
  <c r="Z395" i="46"/>
  <c r="DA394" i="46"/>
  <c r="CZ394" i="46"/>
  <c r="CY394" i="46"/>
  <c r="CX394" i="46"/>
  <c r="CW394" i="46"/>
  <c r="CV394" i="46"/>
  <c r="CU394" i="46"/>
  <c r="CT394" i="46"/>
  <c r="CS394" i="46"/>
  <c r="CR394" i="46"/>
  <c r="Z394" i="46"/>
  <c r="Z393" i="46"/>
  <c r="Z392" i="46"/>
  <c r="Z391" i="46"/>
  <c r="DA390" i="46"/>
  <c r="CZ390" i="46"/>
  <c r="CY390" i="46"/>
  <c r="CX390" i="46"/>
  <c r="CW390" i="46"/>
  <c r="CV390" i="46"/>
  <c r="CU390" i="46"/>
  <c r="CT390" i="46"/>
  <c r="CS390" i="46"/>
  <c r="CR390" i="46"/>
  <c r="Z390" i="46"/>
  <c r="DA389" i="46"/>
  <c r="CZ389" i="46"/>
  <c r="CY389" i="46"/>
  <c r="CX389" i="46"/>
  <c r="CW389" i="46"/>
  <c r="CV389" i="46"/>
  <c r="CU389" i="46"/>
  <c r="CT389" i="46"/>
  <c r="CS389" i="46"/>
  <c r="CR389" i="46"/>
  <c r="Z389" i="46"/>
  <c r="DA388" i="46"/>
  <c r="CZ388" i="46"/>
  <c r="CY388" i="46"/>
  <c r="CX388" i="46"/>
  <c r="CW388" i="46"/>
  <c r="CV388" i="46"/>
  <c r="CU388" i="46"/>
  <c r="CT388" i="46"/>
  <c r="CS388" i="46"/>
  <c r="CR388" i="46"/>
  <c r="Z388" i="46"/>
  <c r="DA387" i="46"/>
  <c r="CZ387" i="46"/>
  <c r="CY387" i="46"/>
  <c r="CX387" i="46"/>
  <c r="CW387" i="46"/>
  <c r="CV387" i="46"/>
  <c r="CU387" i="46"/>
  <c r="CT387" i="46"/>
  <c r="CS387" i="46"/>
  <c r="CR387" i="46"/>
  <c r="Z387" i="46"/>
  <c r="DA385" i="46"/>
  <c r="CZ385" i="46"/>
  <c r="CY385" i="46"/>
  <c r="CX385" i="46"/>
  <c r="CW385" i="46"/>
  <c r="CV385" i="46"/>
  <c r="CU385" i="46"/>
  <c r="CT385" i="46"/>
  <c r="CS385" i="46"/>
  <c r="CR385" i="46"/>
  <c r="Z385" i="46"/>
  <c r="DA383" i="46"/>
  <c r="CZ383" i="46"/>
  <c r="CY383" i="46"/>
  <c r="CX383" i="46"/>
  <c r="CW383" i="46"/>
  <c r="CV383" i="46"/>
  <c r="CU383" i="46"/>
  <c r="CT383" i="46"/>
  <c r="CS383" i="46"/>
  <c r="CR383" i="46"/>
  <c r="Z383" i="46"/>
  <c r="DA382" i="46"/>
  <c r="CZ382" i="46"/>
  <c r="CY382" i="46"/>
  <c r="CX382" i="46"/>
  <c r="CW382" i="46"/>
  <c r="CV382" i="46"/>
  <c r="CU382" i="46"/>
  <c r="CT382" i="46"/>
  <c r="CS382" i="46"/>
  <c r="CR382" i="46"/>
  <c r="Z382" i="46"/>
  <c r="DA381" i="46"/>
  <c r="CZ381" i="46"/>
  <c r="CY381" i="46"/>
  <c r="CX381" i="46"/>
  <c r="CW381" i="46"/>
  <c r="CV381" i="46"/>
  <c r="CU381" i="46"/>
  <c r="CT381" i="46"/>
  <c r="CS381" i="46"/>
  <c r="CR381" i="46"/>
  <c r="Z381" i="46"/>
  <c r="DA380" i="46"/>
  <c r="CZ380" i="46"/>
  <c r="CY380" i="46"/>
  <c r="CX380" i="46"/>
  <c r="CW380" i="46"/>
  <c r="CV380" i="46"/>
  <c r="CU380" i="46"/>
  <c r="CT380" i="46"/>
  <c r="CS380" i="46"/>
  <c r="CR380" i="46"/>
  <c r="Z380" i="46"/>
  <c r="DA379" i="46"/>
  <c r="CZ379" i="46"/>
  <c r="CY379" i="46"/>
  <c r="CX379" i="46"/>
  <c r="CW379" i="46"/>
  <c r="CV379" i="46"/>
  <c r="CU379" i="46"/>
  <c r="CT379" i="46"/>
  <c r="CS379" i="46"/>
  <c r="CR379" i="46"/>
  <c r="Z379" i="46"/>
  <c r="DA378" i="46"/>
  <c r="CZ378" i="46"/>
  <c r="CY378" i="46"/>
  <c r="CX378" i="46"/>
  <c r="CW378" i="46"/>
  <c r="CV378" i="46"/>
  <c r="CU378" i="46"/>
  <c r="CT378" i="46"/>
  <c r="CS378" i="46"/>
  <c r="CR378" i="46"/>
  <c r="Z378" i="46"/>
  <c r="DA377" i="46"/>
  <c r="CZ377" i="46"/>
  <c r="CY377" i="46"/>
  <c r="CX377" i="46"/>
  <c r="CW377" i="46"/>
  <c r="CV377" i="46"/>
  <c r="CU377" i="46"/>
  <c r="CT377" i="46"/>
  <c r="CS377" i="46"/>
  <c r="CR377" i="46"/>
  <c r="Z377" i="46"/>
  <c r="DA376" i="46"/>
  <c r="CZ376" i="46"/>
  <c r="CY376" i="46"/>
  <c r="CX376" i="46"/>
  <c r="CW376" i="46"/>
  <c r="CV376" i="46"/>
  <c r="CU376" i="46"/>
  <c r="CT376" i="46"/>
  <c r="CS376" i="46"/>
  <c r="CR376" i="46"/>
  <c r="Z376" i="46"/>
  <c r="DA375" i="46"/>
  <c r="CZ375" i="46"/>
  <c r="CY375" i="46"/>
  <c r="CX375" i="46"/>
  <c r="CW375" i="46"/>
  <c r="CV375" i="46"/>
  <c r="CU375" i="46"/>
  <c r="CT375" i="46"/>
  <c r="CS375" i="46"/>
  <c r="CR375" i="46"/>
  <c r="Z375" i="46"/>
  <c r="DA374" i="46"/>
  <c r="CZ374" i="46"/>
  <c r="CY374" i="46"/>
  <c r="CX374" i="46"/>
  <c r="CW374" i="46"/>
  <c r="CV374" i="46"/>
  <c r="CU374" i="46"/>
  <c r="CT374" i="46"/>
  <c r="CS374" i="46"/>
  <c r="CR374" i="46"/>
  <c r="Z374" i="46"/>
  <c r="DA373" i="46"/>
  <c r="CZ373" i="46"/>
  <c r="CY373" i="46"/>
  <c r="CX373" i="46"/>
  <c r="CW373" i="46"/>
  <c r="CV373" i="46"/>
  <c r="CU373" i="46"/>
  <c r="CT373" i="46"/>
  <c r="CS373" i="46"/>
  <c r="CR373" i="46"/>
  <c r="Z373" i="46"/>
  <c r="DA372" i="46"/>
  <c r="CZ372" i="46"/>
  <c r="CY372" i="46"/>
  <c r="CX372" i="46"/>
  <c r="CW372" i="46"/>
  <c r="CV372" i="46"/>
  <c r="CU372" i="46"/>
  <c r="CT372" i="46"/>
  <c r="CS372" i="46"/>
  <c r="CR372" i="46"/>
  <c r="Z372" i="46"/>
  <c r="DA371" i="46"/>
  <c r="CZ371" i="46"/>
  <c r="CY371" i="46"/>
  <c r="CX371" i="46"/>
  <c r="CW371" i="46"/>
  <c r="CV371" i="46"/>
  <c r="CU371" i="46"/>
  <c r="CT371" i="46"/>
  <c r="CS371" i="46"/>
  <c r="CR371" i="46"/>
  <c r="Z371" i="46"/>
  <c r="DA370" i="46"/>
  <c r="CZ370" i="46"/>
  <c r="CY370" i="46"/>
  <c r="CX370" i="46"/>
  <c r="CW370" i="46"/>
  <c r="CV370" i="46"/>
  <c r="CU370" i="46"/>
  <c r="CT370" i="46"/>
  <c r="CS370" i="46"/>
  <c r="CR370" i="46"/>
  <c r="Z370" i="46"/>
  <c r="DA369" i="46"/>
  <c r="CZ369" i="46"/>
  <c r="CY369" i="46"/>
  <c r="CX369" i="46"/>
  <c r="CW369" i="46"/>
  <c r="CV369" i="46"/>
  <c r="CU369" i="46"/>
  <c r="CT369" i="46"/>
  <c r="CS369" i="46"/>
  <c r="CR369" i="46"/>
  <c r="Z369" i="46"/>
  <c r="DA368" i="46"/>
  <c r="CZ368" i="46"/>
  <c r="CY368" i="46"/>
  <c r="CX368" i="46"/>
  <c r="CW368" i="46"/>
  <c r="CV368" i="46"/>
  <c r="CU368" i="46"/>
  <c r="CT368" i="46"/>
  <c r="CS368" i="46"/>
  <c r="CR368" i="46"/>
  <c r="Z368" i="46"/>
  <c r="DA367" i="46"/>
  <c r="CZ367" i="46"/>
  <c r="CY367" i="46"/>
  <c r="CX367" i="46"/>
  <c r="CW367" i="46"/>
  <c r="CV367" i="46"/>
  <c r="CU367" i="46"/>
  <c r="CT367" i="46"/>
  <c r="CS367" i="46"/>
  <c r="CR367" i="46"/>
  <c r="Z367" i="46"/>
  <c r="DA366" i="46"/>
  <c r="CZ366" i="46"/>
  <c r="CY366" i="46"/>
  <c r="CX366" i="46"/>
  <c r="CW366" i="46"/>
  <c r="CV366" i="46"/>
  <c r="CU366" i="46"/>
  <c r="CT366" i="46"/>
  <c r="CS366" i="46"/>
  <c r="CR366" i="46"/>
  <c r="Z366" i="46"/>
  <c r="DA365" i="46"/>
  <c r="CZ365" i="46"/>
  <c r="CY365" i="46"/>
  <c r="CX365" i="46"/>
  <c r="CW365" i="46"/>
  <c r="CV365" i="46"/>
  <c r="CU365" i="46"/>
  <c r="CT365" i="46"/>
  <c r="CS365" i="46"/>
  <c r="CR365" i="46"/>
  <c r="Z365" i="46"/>
  <c r="DA362" i="46"/>
  <c r="CZ362" i="46"/>
  <c r="CY362" i="46"/>
  <c r="CX362" i="46"/>
  <c r="CW362" i="46"/>
  <c r="CV362" i="46"/>
  <c r="CU362" i="46"/>
  <c r="CT362" i="46"/>
  <c r="CS362" i="46"/>
  <c r="CR362" i="46"/>
  <c r="Z362" i="46"/>
  <c r="DA361" i="46"/>
  <c r="CZ361" i="46"/>
  <c r="CY361" i="46"/>
  <c r="CX361" i="46"/>
  <c r="CW361" i="46"/>
  <c r="CV361" i="46"/>
  <c r="CU361" i="46"/>
  <c r="CT361" i="46"/>
  <c r="CS361" i="46"/>
  <c r="CR361" i="46"/>
  <c r="Z361" i="46"/>
  <c r="DA360" i="46"/>
  <c r="CZ360" i="46"/>
  <c r="CY360" i="46"/>
  <c r="CX360" i="46"/>
  <c r="CW360" i="46"/>
  <c r="CV360" i="46"/>
  <c r="CU360" i="46"/>
  <c r="CT360" i="46"/>
  <c r="CS360" i="46"/>
  <c r="CR360" i="46"/>
  <c r="Z360" i="46"/>
  <c r="DA359" i="46"/>
  <c r="CZ359" i="46"/>
  <c r="CY359" i="46"/>
  <c r="CX359" i="46"/>
  <c r="CW359" i="46"/>
  <c r="CV359" i="46"/>
  <c r="CU359" i="46"/>
  <c r="CT359" i="46"/>
  <c r="CS359" i="46"/>
  <c r="CR359" i="46"/>
  <c r="Z359" i="46"/>
  <c r="Z357" i="46"/>
  <c r="DA354" i="46"/>
  <c r="CZ354" i="46"/>
  <c r="CY354" i="46"/>
  <c r="CX354" i="46"/>
  <c r="CW354" i="46"/>
  <c r="CV354" i="46"/>
  <c r="CU354" i="46"/>
  <c r="CT354" i="46"/>
  <c r="CS354" i="46"/>
  <c r="CR354" i="46"/>
  <c r="Z354" i="46"/>
  <c r="DA352" i="46"/>
  <c r="CZ352" i="46"/>
  <c r="CY352" i="46"/>
  <c r="CX352" i="46"/>
  <c r="CW352" i="46"/>
  <c r="CV352" i="46"/>
  <c r="CU352" i="46"/>
  <c r="CT352" i="46"/>
  <c r="CS352" i="46"/>
  <c r="CR352" i="46"/>
  <c r="Z352" i="46"/>
  <c r="DA351" i="46"/>
  <c r="CZ351" i="46"/>
  <c r="CY351" i="46"/>
  <c r="CX351" i="46"/>
  <c r="CW351" i="46"/>
  <c r="CV351" i="46"/>
  <c r="CU351" i="46"/>
  <c r="CT351" i="46"/>
  <c r="CS351" i="46"/>
  <c r="CR351" i="46"/>
  <c r="Z351" i="46"/>
  <c r="DA344" i="46"/>
  <c r="CZ344" i="46"/>
  <c r="CY344" i="46"/>
  <c r="CX344" i="46"/>
  <c r="CW344" i="46"/>
  <c r="CV344" i="46"/>
  <c r="CU344" i="46"/>
  <c r="CT344" i="46"/>
  <c r="CS344" i="46"/>
  <c r="CR344" i="46"/>
  <c r="Z344" i="46"/>
  <c r="DA343" i="46"/>
  <c r="CZ343" i="46"/>
  <c r="CY343" i="46"/>
  <c r="CX343" i="46"/>
  <c r="CW343" i="46"/>
  <c r="CV343" i="46"/>
  <c r="CU343" i="46"/>
  <c r="CT343" i="46"/>
  <c r="CS343" i="46"/>
  <c r="CR343" i="46"/>
  <c r="Z342" i="46"/>
  <c r="Z341" i="46"/>
  <c r="DA340" i="46"/>
  <c r="CZ340" i="46"/>
  <c r="CY340" i="46"/>
  <c r="CX340" i="46"/>
  <c r="CW340" i="46"/>
  <c r="CV340" i="46"/>
  <c r="CU340" i="46"/>
  <c r="CT340" i="46"/>
  <c r="CS340" i="46"/>
  <c r="CR340" i="46"/>
  <c r="Z340" i="46"/>
  <c r="DA338" i="46"/>
  <c r="CZ338" i="46"/>
  <c r="CY338" i="46"/>
  <c r="CX338" i="46"/>
  <c r="CW338" i="46"/>
  <c r="CV338" i="46"/>
  <c r="CU338" i="46"/>
  <c r="CT338" i="46"/>
  <c r="CS338" i="46"/>
  <c r="CR338" i="46"/>
  <c r="Z338" i="46"/>
  <c r="DA337" i="46"/>
  <c r="CZ337" i="46"/>
  <c r="CY337" i="46"/>
  <c r="CX337" i="46"/>
  <c r="CW337" i="46"/>
  <c r="CV337" i="46"/>
  <c r="CU337" i="46"/>
  <c r="CT337" i="46"/>
  <c r="CS337" i="46"/>
  <c r="CR337" i="46"/>
  <c r="Z337" i="46"/>
  <c r="DA336" i="46"/>
  <c r="CZ336" i="46"/>
  <c r="CY336" i="46"/>
  <c r="CX336" i="46"/>
  <c r="CW336" i="46"/>
  <c r="CV336" i="46"/>
  <c r="CU336" i="46"/>
  <c r="CT336" i="46"/>
  <c r="CS336" i="46"/>
  <c r="CR336" i="46"/>
  <c r="Z336" i="46"/>
  <c r="Z335" i="46"/>
  <c r="Z334" i="46"/>
  <c r="Z333" i="46"/>
  <c r="Z332" i="46"/>
  <c r="Z331" i="46"/>
  <c r="Z330" i="46"/>
  <c r="Z329" i="46"/>
  <c r="Z328" i="46"/>
  <c r="Z327" i="46"/>
  <c r="DA326" i="46"/>
  <c r="CZ326" i="46"/>
  <c r="CY326" i="46"/>
  <c r="CX326" i="46"/>
  <c r="CW326" i="46"/>
  <c r="CV326" i="46"/>
  <c r="CU326" i="46"/>
  <c r="CT326" i="46"/>
  <c r="CS326" i="46"/>
  <c r="CR326" i="46"/>
  <c r="Z326" i="46"/>
  <c r="DA325" i="46"/>
  <c r="CZ325" i="46"/>
  <c r="CY325" i="46"/>
  <c r="CX325" i="46"/>
  <c r="CW325" i="46"/>
  <c r="CV325" i="46"/>
  <c r="CU325" i="46"/>
  <c r="CT325" i="46"/>
  <c r="CS325" i="46"/>
  <c r="CR325" i="46"/>
  <c r="Z325" i="46"/>
  <c r="DA324" i="46"/>
  <c r="CZ324" i="46"/>
  <c r="CY324" i="46"/>
  <c r="CX324" i="46"/>
  <c r="CW324" i="46"/>
  <c r="CV324" i="46"/>
  <c r="CU324" i="46"/>
  <c r="CT324" i="46"/>
  <c r="CS324" i="46"/>
  <c r="CR324" i="46"/>
  <c r="Z324" i="46"/>
  <c r="DA322" i="46"/>
  <c r="CZ322" i="46"/>
  <c r="CY322" i="46"/>
  <c r="CX322" i="46"/>
  <c r="CW322" i="46"/>
  <c r="CV322" i="46"/>
  <c r="CU322" i="46"/>
  <c r="CT322" i="46"/>
  <c r="CS322" i="46"/>
  <c r="CR322" i="46"/>
  <c r="Z322" i="46"/>
  <c r="DA320" i="46"/>
  <c r="CZ320" i="46"/>
  <c r="CY320" i="46"/>
  <c r="CX320" i="46"/>
  <c r="CW320" i="46"/>
  <c r="CV320" i="46"/>
  <c r="CU320" i="46"/>
  <c r="CT320" i="46"/>
  <c r="CS320" i="46"/>
  <c r="CR320" i="46"/>
  <c r="Z320" i="46"/>
  <c r="DA319" i="46"/>
  <c r="CZ319" i="46"/>
  <c r="CY319" i="46"/>
  <c r="CX319" i="46"/>
  <c r="CW319" i="46"/>
  <c r="CV319" i="46"/>
  <c r="CU319" i="46"/>
  <c r="CT319" i="46"/>
  <c r="CS319" i="46"/>
  <c r="CR319" i="46"/>
  <c r="Z319" i="46"/>
  <c r="DA318" i="46"/>
  <c r="CZ318" i="46"/>
  <c r="CY318" i="46"/>
  <c r="CX318" i="46"/>
  <c r="CW318" i="46"/>
  <c r="CV318" i="46"/>
  <c r="CU318" i="46"/>
  <c r="CT318" i="46"/>
  <c r="CS318" i="46"/>
  <c r="CR318" i="46"/>
  <c r="Z318" i="46"/>
  <c r="DA317" i="46"/>
  <c r="CZ317" i="46"/>
  <c r="CY317" i="46"/>
  <c r="CX317" i="46"/>
  <c r="CW317" i="46"/>
  <c r="CV317" i="46"/>
  <c r="CU317" i="46"/>
  <c r="CT317" i="46"/>
  <c r="CS317" i="46"/>
  <c r="CR317" i="46"/>
  <c r="Z317" i="46"/>
  <c r="DA316" i="46"/>
  <c r="CZ316" i="46"/>
  <c r="CY316" i="46"/>
  <c r="CX316" i="46"/>
  <c r="CW316" i="46"/>
  <c r="CV316" i="46"/>
  <c r="CU316" i="46"/>
  <c r="CT316" i="46"/>
  <c r="CS316" i="46"/>
  <c r="CR316" i="46"/>
  <c r="Z316" i="46"/>
  <c r="DA315" i="46"/>
  <c r="CZ315" i="46"/>
  <c r="CY315" i="46"/>
  <c r="CX315" i="46"/>
  <c r="CW315" i="46"/>
  <c r="CV315" i="46"/>
  <c r="CU315" i="46"/>
  <c r="CT315" i="46"/>
  <c r="CS315" i="46"/>
  <c r="CR315" i="46"/>
  <c r="Z315" i="46"/>
  <c r="DA314" i="46"/>
  <c r="CZ314" i="46"/>
  <c r="CY314" i="46"/>
  <c r="CX314" i="46"/>
  <c r="CW314" i="46"/>
  <c r="CV314" i="46"/>
  <c r="CU314" i="46"/>
  <c r="CT314" i="46"/>
  <c r="CS314" i="46"/>
  <c r="CR314" i="46"/>
  <c r="Z314" i="46"/>
  <c r="DA313" i="46"/>
  <c r="CZ313" i="46"/>
  <c r="CY313" i="46"/>
  <c r="CX313" i="46"/>
  <c r="CW313" i="46"/>
  <c r="CV313" i="46"/>
  <c r="CU313" i="46"/>
  <c r="CT313" i="46"/>
  <c r="CS313" i="46"/>
  <c r="CR313" i="46"/>
  <c r="Z313" i="46"/>
  <c r="Z310" i="46"/>
  <c r="Z309" i="46"/>
  <c r="DA308" i="46"/>
  <c r="CZ308" i="46"/>
  <c r="CY308" i="46"/>
  <c r="CX308" i="46"/>
  <c r="CW308" i="46"/>
  <c r="CV308" i="46"/>
  <c r="CU308" i="46"/>
  <c r="CT308" i="46"/>
  <c r="CS308" i="46"/>
  <c r="CR308" i="46"/>
  <c r="Z308" i="46"/>
  <c r="DA307" i="46"/>
  <c r="CZ307" i="46"/>
  <c r="CY307" i="46"/>
  <c r="CX307" i="46"/>
  <c r="CW307" i="46"/>
  <c r="CV307" i="46"/>
  <c r="CU307" i="46"/>
  <c r="CT307" i="46"/>
  <c r="CS307" i="46"/>
  <c r="CR307" i="46"/>
  <c r="Z307" i="46"/>
  <c r="DA306" i="46"/>
  <c r="CZ306" i="46"/>
  <c r="CY306" i="46"/>
  <c r="CX306" i="46"/>
  <c r="CW306" i="46"/>
  <c r="CV306" i="46"/>
  <c r="CU306" i="46"/>
  <c r="CT306" i="46"/>
  <c r="CS306" i="46"/>
  <c r="CR306" i="46"/>
  <c r="Z306" i="46"/>
  <c r="Z305" i="46"/>
  <c r="Z304" i="46"/>
  <c r="DA303" i="46"/>
  <c r="CZ303" i="46"/>
  <c r="CY303" i="46"/>
  <c r="CX303" i="46"/>
  <c r="CW303" i="46"/>
  <c r="CV303" i="46"/>
  <c r="CU303" i="46"/>
  <c r="CT303" i="46"/>
  <c r="CS303" i="46"/>
  <c r="CR303" i="46"/>
  <c r="Z303" i="46"/>
  <c r="DA302" i="46"/>
  <c r="CZ302" i="46"/>
  <c r="CY302" i="46"/>
  <c r="CX302" i="46"/>
  <c r="CW302" i="46"/>
  <c r="CV302" i="46"/>
  <c r="CU302" i="46"/>
  <c r="CT302" i="46"/>
  <c r="CS302" i="46"/>
  <c r="CR302" i="46"/>
  <c r="Z302" i="46"/>
  <c r="DA301" i="46"/>
  <c r="CZ301" i="46"/>
  <c r="CY301" i="46"/>
  <c r="CX301" i="46"/>
  <c r="CW301" i="46"/>
  <c r="CV301" i="46"/>
  <c r="CU301" i="46"/>
  <c r="CT301" i="46"/>
  <c r="CS301" i="46"/>
  <c r="CR301" i="46"/>
  <c r="Z301" i="46"/>
  <c r="DA300" i="46"/>
  <c r="CZ300" i="46"/>
  <c r="CY300" i="46"/>
  <c r="CX300" i="46"/>
  <c r="CW300" i="46"/>
  <c r="CV300" i="46"/>
  <c r="CU300" i="46"/>
  <c r="CT300" i="46"/>
  <c r="CS300" i="46"/>
  <c r="CR300" i="46"/>
  <c r="Z300" i="46"/>
  <c r="DA299" i="46"/>
  <c r="CZ299" i="46"/>
  <c r="CY299" i="46"/>
  <c r="CX299" i="46"/>
  <c r="CW299" i="46"/>
  <c r="CV299" i="46"/>
  <c r="CU299" i="46"/>
  <c r="CT299" i="46"/>
  <c r="CS299" i="46"/>
  <c r="CR299" i="46"/>
  <c r="Z299" i="46"/>
  <c r="DA298" i="46"/>
  <c r="CZ298" i="46"/>
  <c r="CY298" i="46"/>
  <c r="CX298" i="46"/>
  <c r="CW298" i="46"/>
  <c r="CV298" i="46"/>
  <c r="CU298" i="46"/>
  <c r="CT298" i="46"/>
  <c r="CS298" i="46"/>
  <c r="CR298" i="46"/>
  <c r="Z298" i="46"/>
  <c r="DA297" i="46"/>
  <c r="CZ297" i="46"/>
  <c r="CY297" i="46"/>
  <c r="CX297" i="46"/>
  <c r="CW297" i="46"/>
  <c r="CV297" i="46"/>
  <c r="CU297" i="46"/>
  <c r="CT297" i="46"/>
  <c r="CS297" i="46"/>
  <c r="CR297" i="46"/>
  <c r="Z297" i="46"/>
  <c r="DA296" i="46"/>
  <c r="CZ296" i="46"/>
  <c r="CY296" i="46"/>
  <c r="CX296" i="46"/>
  <c r="CW296" i="46"/>
  <c r="CV296" i="46"/>
  <c r="CU296" i="46"/>
  <c r="CT296" i="46"/>
  <c r="CS296" i="46"/>
  <c r="CR296" i="46"/>
  <c r="Z296" i="46"/>
  <c r="DA295" i="46"/>
  <c r="CZ295" i="46"/>
  <c r="CY295" i="46"/>
  <c r="CX295" i="46"/>
  <c r="CW295" i="46"/>
  <c r="CV295" i="46"/>
  <c r="CU295" i="46"/>
  <c r="CT295" i="46"/>
  <c r="CS295" i="46"/>
  <c r="CR295" i="46"/>
  <c r="Z295" i="46"/>
  <c r="DA294" i="46"/>
  <c r="CZ294" i="46"/>
  <c r="CY294" i="46"/>
  <c r="CX294" i="46"/>
  <c r="CW294" i="46"/>
  <c r="CV294" i="46"/>
  <c r="CU294" i="46"/>
  <c r="CT294" i="46"/>
  <c r="CS294" i="46"/>
  <c r="CR294" i="46"/>
  <c r="Z294" i="46"/>
  <c r="DA293" i="46"/>
  <c r="CZ293" i="46"/>
  <c r="CY293" i="46"/>
  <c r="CX293" i="46"/>
  <c r="CW293" i="46"/>
  <c r="CV293" i="46"/>
  <c r="CU293" i="46"/>
  <c r="CT293" i="46"/>
  <c r="CS293" i="46"/>
  <c r="CR293" i="46"/>
  <c r="Z293" i="46"/>
  <c r="DA292" i="46"/>
  <c r="CZ292" i="46"/>
  <c r="CY292" i="46"/>
  <c r="CX292" i="46"/>
  <c r="CW292" i="46"/>
  <c r="CV292" i="46"/>
  <c r="CU292" i="46"/>
  <c r="CT292" i="46"/>
  <c r="CS292" i="46"/>
  <c r="CR292" i="46"/>
  <c r="Z292" i="46"/>
  <c r="DA291" i="46"/>
  <c r="CZ291" i="46"/>
  <c r="CY291" i="46"/>
  <c r="CX291" i="46"/>
  <c r="CW291" i="46"/>
  <c r="CV291" i="46"/>
  <c r="CU291" i="46"/>
  <c r="CT291" i="46"/>
  <c r="CS291" i="46"/>
  <c r="CR291" i="46"/>
  <c r="DA290" i="46"/>
  <c r="CZ290" i="46"/>
  <c r="CY290" i="46"/>
  <c r="CX290" i="46"/>
  <c r="CW290" i="46"/>
  <c r="CV290" i="46"/>
  <c r="CU290" i="46"/>
  <c r="CT290" i="46"/>
  <c r="CS290" i="46"/>
  <c r="CR290" i="46"/>
  <c r="Z289" i="46"/>
  <c r="Z288" i="46"/>
  <c r="DA287" i="46"/>
  <c r="CZ287" i="46"/>
  <c r="CY287" i="46"/>
  <c r="CX287" i="46"/>
  <c r="CW287" i="46"/>
  <c r="CV287" i="46"/>
  <c r="CU287" i="46"/>
  <c r="CT287" i="46"/>
  <c r="CS287" i="46"/>
  <c r="CR287" i="46"/>
  <c r="Z287" i="46"/>
  <c r="DA285" i="46"/>
  <c r="CZ285" i="46"/>
  <c r="CY285" i="46"/>
  <c r="CX285" i="46"/>
  <c r="CW285" i="46"/>
  <c r="CV285" i="46"/>
  <c r="CU285" i="46"/>
  <c r="CT285" i="46"/>
  <c r="CS285" i="46"/>
  <c r="CR285" i="46"/>
  <c r="Z285" i="46"/>
  <c r="DA284" i="46"/>
  <c r="CZ284" i="46"/>
  <c r="CY284" i="46"/>
  <c r="CX284" i="46"/>
  <c r="CW284" i="46"/>
  <c r="CV284" i="46"/>
  <c r="CU284" i="46"/>
  <c r="CT284" i="46"/>
  <c r="CS284" i="46"/>
  <c r="CR284" i="46"/>
  <c r="Z284" i="46"/>
  <c r="DA283" i="46"/>
  <c r="CZ283" i="46"/>
  <c r="CY283" i="46"/>
  <c r="CX283" i="46"/>
  <c r="CW283" i="46"/>
  <c r="CV283" i="46"/>
  <c r="CU283" i="46"/>
  <c r="CT283" i="46"/>
  <c r="CS283" i="46"/>
  <c r="CR283" i="46"/>
  <c r="Z283" i="46"/>
  <c r="Z282" i="46"/>
  <c r="Z281" i="46"/>
  <c r="DA280" i="46"/>
  <c r="CZ280" i="46"/>
  <c r="CY280" i="46"/>
  <c r="CX280" i="46"/>
  <c r="CW280" i="46"/>
  <c r="CV280" i="46"/>
  <c r="CU280" i="46"/>
  <c r="CT280" i="46"/>
  <c r="CS280" i="46"/>
  <c r="CR280" i="46"/>
  <c r="Z280" i="46"/>
  <c r="DA279" i="46"/>
  <c r="CZ279" i="46"/>
  <c r="CY279" i="46"/>
  <c r="CX279" i="46"/>
  <c r="CW279" i="46"/>
  <c r="CV279" i="46"/>
  <c r="CU279" i="46"/>
  <c r="CT279" i="46"/>
  <c r="CS279" i="46"/>
  <c r="CR279" i="46"/>
  <c r="Z279" i="46"/>
  <c r="DA278" i="46"/>
  <c r="CZ278" i="46"/>
  <c r="CY278" i="46"/>
  <c r="CX278" i="46"/>
  <c r="CW278" i="46"/>
  <c r="CV278" i="46"/>
  <c r="CU278" i="46"/>
  <c r="CT278" i="46"/>
  <c r="CS278" i="46"/>
  <c r="CR278" i="46"/>
  <c r="Z278" i="46"/>
  <c r="DA277" i="46"/>
  <c r="CZ277" i="46"/>
  <c r="CY277" i="46"/>
  <c r="CX277" i="46"/>
  <c r="CW277" i="46"/>
  <c r="CV277" i="46"/>
  <c r="CU277" i="46"/>
  <c r="CT277" i="46"/>
  <c r="CS277" i="46"/>
  <c r="CR277" i="46"/>
  <c r="Z277" i="46"/>
  <c r="DA276" i="46"/>
  <c r="CZ276" i="46"/>
  <c r="CY276" i="46"/>
  <c r="CX276" i="46"/>
  <c r="CW276" i="46"/>
  <c r="CV276" i="46"/>
  <c r="CU276" i="46"/>
  <c r="CT276" i="46"/>
  <c r="CS276" i="46"/>
  <c r="CR276" i="46"/>
  <c r="Z276" i="46"/>
  <c r="DA274" i="46"/>
  <c r="CZ274" i="46"/>
  <c r="CY274" i="46"/>
  <c r="CX274" i="46"/>
  <c r="CW274" i="46"/>
  <c r="CV274" i="46"/>
  <c r="CU274" i="46"/>
  <c r="CT274" i="46"/>
  <c r="CS274" i="46"/>
  <c r="CR274" i="46"/>
  <c r="Z274" i="46"/>
  <c r="DA273" i="46"/>
  <c r="CZ273" i="46"/>
  <c r="CY273" i="46"/>
  <c r="CX273" i="46"/>
  <c r="CW273" i="46"/>
  <c r="CV273" i="46"/>
  <c r="CU273" i="46"/>
  <c r="CT273" i="46"/>
  <c r="CS273" i="46"/>
  <c r="CR273" i="46"/>
  <c r="Z273" i="46"/>
  <c r="DA272" i="46"/>
  <c r="CZ272" i="46"/>
  <c r="CY272" i="46"/>
  <c r="CX272" i="46"/>
  <c r="CW272" i="46"/>
  <c r="CV272" i="46"/>
  <c r="CU272" i="46"/>
  <c r="CT272" i="46"/>
  <c r="CS272" i="46"/>
  <c r="CR272" i="46"/>
  <c r="Z272" i="46"/>
  <c r="DA271" i="46"/>
  <c r="CZ271" i="46"/>
  <c r="CY271" i="46"/>
  <c r="CX271" i="46"/>
  <c r="CW271" i="46"/>
  <c r="CV271" i="46"/>
  <c r="CU271" i="46"/>
  <c r="CT271" i="46"/>
  <c r="CS271" i="46"/>
  <c r="CR271" i="46"/>
  <c r="Z271" i="46"/>
  <c r="DA270" i="46"/>
  <c r="CZ270" i="46"/>
  <c r="CY270" i="46"/>
  <c r="CX270" i="46"/>
  <c r="CW270" i="46"/>
  <c r="CV270" i="46"/>
  <c r="CU270" i="46"/>
  <c r="CT270" i="46"/>
  <c r="CS270" i="46"/>
  <c r="CR270" i="46"/>
  <c r="Z270" i="46"/>
  <c r="DA269" i="46"/>
  <c r="CZ269" i="46"/>
  <c r="CY269" i="46"/>
  <c r="CX269" i="46"/>
  <c r="CW269" i="46"/>
  <c r="CV269" i="46"/>
  <c r="CU269" i="46"/>
  <c r="CT269" i="46"/>
  <c r="CS269" i="46"/>
  <c r="CR269" i="46"/>
  <c r="Z269" i="46"/>
  <c r="DA268" i="46"/>
  <c r="CZ268" i="46"/>
  <c r="CY268" i="46"/>
  <c r="CX268" i="46"/>
  <c r="CW268" i="46"/>
  <c r="CV268" i="46"/>
  <c r="CU268" i="46"/>
  <c r="CT268" i="46"/>
  <c r="CS268" i="46"/>
  <c r="CR268" i="46"/>
  <c r="Z268" i="46"/>
  <c r="DA267" i="46"/>
  <c r="CZ267" i="46"/>
  <c r="CY267" i="46"/>
  <c r="CX267" i="46"/>
  <c r="CW267" i="46"/>
  <c r="CV267" i="46"/>
  <c r="CU267" i="46"/>
  <c r="CT267" i="46"/>
  <c r="CS267" i="46"/>
  <c r="CR267" i="46"/>
  <c r="Z267" i="46"/>
  <c r="DA266" i="46"/>
  <c r="CZ266" i="46"/>
  <c r="CY266" i="46"/>
  <c r="CX266" i="46"/>
  <c r="CW266" i="46"/>
  <c r="CV266" i="46"/>
  <c r="CU266" i="46"/>
  <c r="CT266" i="46"/>
  <c r="CS266" i="46"/>
  <c r="CR266" i="46"/>
  <c r="Z266" i="46"/>
  <c r="DA265" i="46"/>
  <c r="CZ265" i="46"/>
  <c r="CY265" i="46"/>
  <c r="CX265" i="46"/>
  <c r="CW265" i="46"/>
  <c r="CV265" i="46"/>
  <c r="CU265" i="46"/>
  <c r="CT265" i="46"/>
  <c r="CS265" i="46"/>
  <c r="CR265" i="46"/>
  <c r="Z265" i="46"/>
  <c r="DA264" i="46"/>
  <c r="CZ264" i="46"/>
  <c r="CY264" i="46"/>
  <c r="CX264" i="46"/>
  <c r="CW264" i="46"/>
  <c r="CV264" i="46"/>
  <c r="CU264" i="46"/>
  <c r="CT264" i="46"/>
  <c r="CS264" i="46"/>
  <c r="CR264" i="46"/>
  <c r="Z264" i="46"/>
  <c r="DA263" i="46"/>
  <c r="CZ263" i="46"/>
  <c r="CY263" i="46"/>
  <c r="CX263" i="46"/>
  <c r="CW263" i="46"/>
  <c r="CV263" i="46"/>
  <c r="CU263" i="46"/>
  <c r="CT263" i="46"/>
  <c r="CS263" i="46"/>
  <c r="CR263" i="46"/>
  <c r="Z263" i="46"/>
  <c r="DA262" i="46"/>
  <c r="CZ262" i="46"/>
  <c r="CY262" i="46"/>
  <c r="CX262" i="46"/>
  <c r="CW262" i="46"/>
  <c r="CV262" i="46"/>
  <c r="CU262" i="46"/>
  <c r="CT262" i="46"/>
  <c r="CS262" i="46"/>
  <c r="CR262" i="46"/>
  <c r="Z262" i="46"/>
  <c r="DA261" i="46"/>
  <c r="CZ261" i="46"/>
  <c r="CY261" i="46"/>
  <c r="CX261" i="46"/>
  <c r="CW261" i="46"/>
  <c r="CV261" i="46"/>
  <c r="CU261" i="46"/>
  <c r="CT261" i="46"/>
  <c r="CS261" i="46"/>
  <c r="CR261" i="46"/>
  <c r="Z261" i="46"/>
  <c r="DA260" i="46"/>
  <c r="CZ260" i="46"/>
  <c r="CY260" i="46"/>
  <c r="CX260" i="46"/>
  <c r="CW260" i="46"/>
  <c r="CV260" i="46"/>
  <c r="CU260" i="46"/>
  <c r="CT260" i="46"/>
  <c r="CS260" i="46"/>
  <c r="CR260" i="46"/>
  <c r="Z260" i="46"/>
  <c r="DA259" i="46"/>
  <c r="CZ259" i="46"/>
  <c r="CY259" i="46"/>
  <c r="CX259" i="46"/>
  <c r="CW259" i="46"/>
  <c r="CV259" i="46"/>
  <c r="CU259" i="46"/>
  <c r="CT259" i="46"/>
  <c r="CS259" i="46"/>
  <c r="CR259" i="46"/>
  <c r="Z259" i="46"/>
  <c r="DA258" i="46"/>
  <c r="CZ258" i="46"/>
  <c r="CY258" i="46"/>
  <c r="CX258" i="46"/>
  <c r="CW258" i="46"/>
  <c r="CV258" i="46"/>
  <c r="CU258" i="46"/>
  <c r="CT258" i="46"/>
  <c r="CS258" i="46"/>
  <c r="CR258" i="46"/>
  <c r="Z258" i="46"/>
  <c r="DA257" i="46"/>
  <c r="CZ257" i="46"/>
  <c r="CY257" i="46"/>
  <c r="CX257" i="46"/>
  <c r="CW257" i="46"/>
  <c r="CV257" i="46"/>
  <c r="CU257" i="46"/>
  <c r="CT257" i="46"/>
  <c r="CS257" i="46"/>
  <c r="CR257" i="46"/>
  <c r="Z257" i="46"/>
  <c r="DA256" i="46"/>
  <c r="CZ256" i="46"/>
  <c r="CY256" i="46"/>
  <c r="CX256" i="46"/>
  <c r="CW256" i="46"/>
  <c r="CV256" i="46"/>
  <c r="CU256" i="46"/>
  <c r="CT256" i="46"/>
  <c r="CS256" i="46"/>
  <c r="CR256" i="46"/>
  <c r="Z256" i="46"/>
  <c r="DA255" i="46"/>
  <c r="CZ255" i="46"/>
  <c r="CY255" i="46"/>
  <c r="CX255" i="46"/>
  <c r="CW255" i="46"/>
  <c r="CV255" i="46"/>
  <c r="CU255" i="46"/>
  <c r="CT255" i="46"/>
  <c r="CS255" i="46"/>
  <c r="CR255" i="46"/>
  <c r="Z255" i="46"/>
  <c r="DA254" i="46"/>
  <c r="CZ254" i="46"/>
  <c r="CY254" i="46"/>
  <c r="CX254" i="46"/>
  <c r="CW254" i="46"/>
  <c r="CV254" i="46"/>
  <c r="CU254" i="46"/>
  <c r="CT254" i="46"/>
  <c r="CS254" i="46"/>
  <c r="CR254" i="46"/>
  <c r="Z254" i="46"/>
  <c r="DA253" i="46"/>
  <c r="CZ253" i="46"/>
  <c r="CY253" i="46"/>
  <c r="CX253" i="46"/>
  <c r="CW253" i="46"/>
  <c r="CV253" i="46"/>
  <c r="CU253" i="46"/>
  <c r="CT253" i="46"/>
  <c r="CS253" i="46"/>
  <c r="CR253" i="46"/>
  <c r="Z253" i="46"/>
  <c r="DA252" i="46"/>
  <c r="CZ252" i="46"/>
  <c r="CY252" i="46"/>
  <c r="CX252" i="46"/>
  <c r="CW252" i="46"/>
  <c r="CV252" i="46"/>
  <c r="CU252" i="46"/>
  <c r="CT252" i="46"/>
  <c r="CS252" i="46"/>
  <c r="CR252" i="46"/>
  <c r="Z252" i="46"/>
  <c r="DA251" i="46"/>
  <c r="CZ251" i="46"/>
  <c r="CY251" i="46"/>
  <c r="CX251" i="46"/>
  <c r="CW251" i="46"/>
  <c r="CV251" i="46"/>
  <c r="CU251" i="46"/>
  <c r="CT251" i="46"/>
  <c r="CS251" i="46"/>
  <c r="CR251" i="46"/>
  <c r="Z251" i="46"/>
  <c r="DA250" i="46"/>
  <c r="CZ250" i="46"/>
  <c r="CY250" i="46"/>
  <c r="CX250" i="46"/>
  <c r="CW250" i="46"/>
  <c r="CV250" i="46"/>
  <c r="CU250" i="46"/>
  <c r="CT250" i="46"/>
  <c r="CS250" i="46"/>
  <c r="CR250" i="46"/>
  <c r="Z250" i="46"/>
  <c r="DA249" i="46"/>
  <c r="CZ249" i="46"/>
  <c r="CY249" i="46"/>
  <c r="CX249" i="46"/>
  <c r="CW249" i="46"/>
  <c r="CV249" i="46"/>
  <c r="CU249" i="46"/>
  <c r="CT249" i="46"/>
  <c r="CS249" i="46"/>
  <c r="CR249" i="46"/>
  <c r="Z249" i="46"/>
  <c r="DA248" i="46"/>
  <c r="CZ248" i="46"/>
  <c r="CY248" i="46"/>
  <c r="CX248" i="46"/>
  <c r="CW248" i="46"/>
  <c r="CV248" i="46"/>
  <c r="CU248" i="46"/>
  <c r="CT248" i="46"/>
  <c r="CS248" i="46"/>
  <c r="CR248" i="46"/>
  <c r="Z248" i="46"/>
  <c r="DA247" i="46"/>
  <c r="CZ247" i="46"/>
  <c r="CY247" i="46"/>
  <c r="CX247" i="46"/>
  <c r="CW247" i="46"/>
  <c r="CV247" i="46"/>
  <c r="CU247" i="46"/>
  <c r="CT247" i="46"/>
  <c r="CS247" i="46"/>
  <c r="CR247" i="46"/>
  <c r="Z247" i="46"/>
  <c r="DA246" i="46"/>
  <c r="CZ246" i="46"/>
  <c r="CY246" i="46"/>
  <c r="CX246" i="46"/>
  <c r="CW246" i="46"/>
  <c r="CV246" i="46"/>
  <c r="CU246" i="46"/>
  <c r="CT246" i="46"/>
  <c r="CS246" i="46"/>
  <c r="CR246" i="46"/>
  <c r="Z246" i="46"/>
  <c r="DA243" i="46"/>
  <c r="CZ243" i="46"/>
  <c r="CY243" i="46"/>
  <c r="CX243" i="46"/>
  <c r="CW243" i="46"/>
  <c r="CV243" i="46"/>
  <c r="CU243" i="46"/>
  <c r="CT243" i="46"/>
  <c r="CS243" i="46"/>
  <c r="CR243" i="46"/>
  <c r="Z243" i="46"/>
  <c r="DA242" i="46"/>
  <c r="CZ242" i="46"/>
  <c r="CY242" i="46"/>
  <c r="CX242" i="46"/>
  <c r="CW242" i="46"/>
  <c r="CV242" i="46"/>
  <c r="CU242" i="46"/>
  <c r="CT242" i="46"/>
  <c r="CS242" i="46"/>
  <c r="CR242" i="46"/>
  <c r="Z242" i="46"/>
  <c r="DA241" i="46"/>
  <c r="CZ241" i="46"/>
  <c r="CY241" i="46"/>
  <c r="CX241" i="46"/>
  <c r="CW241" i="46"/>
  <c r="CV241" i="46"/>
  <c r="CU241" i="46"/>
  <c r="CT241" i="46"/>
  <c r="CS241" i="46"/>
  <c r="CR241" i="46"/>
  <c r="Z241" i="46"/>
  <c r="DA240" i="46"/>
  <c r="CZ240" i="46"/>
  <c r="CY240" i="46"/>
  <c r="CX240" i="46"/>
  <c r="CW240" i="46"/>
  <c r="CV240" i="46"/>
  <c r="CU240" i="46"/>
  <c r="CT240" i="46"/>
  <c r="CS240" i="46"/>
  <c r="CR240" i="46"/>
  <c r="Z240" i="46"/>
  <c r="DA239" i="46"/>
  <c r="CZ239" i="46"/>
  <c r="CY239" i="46"/>
  <c r="CX239" i="46"/>
  <c r="CW239" i="46"/>
  <c r="CV239" i="46"/>
  <c r="CU239" i="46"/>
  <c r="CT239" i="46"/>
  <c r="CS239" i="46"/>
  <c r="CR239" i="46"/>
  <c r="Z239" i="46"/>
  <c r="Z238" i="46"/>
  <c r="Z237" i="46"/>
  <c r="DA236" i="46"/>
  <c r="CZ236" i="46"/>
  <c r="CY236" i="46"/>
  <c r="CX236" i="46"/>
  <c r="CW236" i="46"/>
  <c r="CV236" i="46"/>
  <c r="CU236" i="46"/>
  <c r="CT236" i="46"/>
  <c r="CS236" i="46"/>
  <c r="CR236" i="46"/>
  <c r="Z236" i="46"/>
  <c r="DA232" i="46"/>
  <c r="CZ232" i="46"/>
  <c r="CY232" i="46"/>
  <c r="CX232" i="46"/>
  <c r="CW232" i="46"/>
  <c r="CV232" i="46"/>
  <c r="CU232" i="46"/>
  <c r="CT232" i="46"/>
  <c r="CS232" i="46"/>
  <c r="CR232" i="46"/>
  <c r="Z232" i="46"/>
  <c r="DA231" i="46"/>
  <c r="CZ231" i="46"/>
  <c r="CY231" i="46"/>
  <c r="CX231" i="46"/>
  <c r="CW231" i="46"/>
  <c r="CV231" i="46"/>
  <c r="CU231" i="46"/>
  <c r="CT231" i="46"/>
  <c r="CS231" i="46"/>
  <c r="CR231" i="46"/>
  <c r="Z231" i="46"/>
  <c r="DA230" i="46"/>
  <c r="CZ230" i="46"/>
  <c r="CY230" i="46"/>
  <c r="CX230" i="46"/>
  <c r="CW230" i="46"/>
  <c r="CV230" i="46"/>
  <c r="CU230" i="46"/>
  <c r="CT230" i="46"/>
  <c r="CS230" i="46"/>
  <c r="CR230" i="46"/>
  <c r="Z230" i="46"/>
  <c r="DA229" i="46"/>
  <c r="CZ229" i="46"/>
  <c r="CY229" i="46"/>
  <c r="CX229" i="46"/>
  <c r="CW229" i="46"/>
  <c r="CV229" i="46"/>
  <c r="CU229" i="46"/>
  <c r="CT229" i="46"/>
  <c r="CS229" i="46"/>
  <c r="CR229" i="46"/>
  <c r="Z229" i="46"/>
  <c r="DA228" i="46"/>
  <c r="CZ228" i="46"/>
  <c r="CY228" i="46"/>
  <c r="CX228" i="46"/>
  <c r="CW228" i="46"/>
  <c r="CV228" i="46"/>
  <c r="CU228" i="46"/>
  <c r="CT228" i="46"/>
  <c r="CS228" i="46"/>
  <c r="CR228" i="46"/>
  <c r="Z228" i="46"/>
  <c r="DA227" i="46"/>
  <c r="CZ227" i="46"/>
  <c r="CY227" i="46"/>
  <c r="CX227" i="46"/>
  <c r="CW227" i="46"/>
  <c r="CV227" i="46"/>
  <c r="CU227" i="46"/>
  <c r="CT227" i="46"/>
  <c r="CS227" i="46"/>
  <c r="CR227" i="46"/>
  <c r="Z227" i="46"/>
  <c r="DA226" i="46"/>
  <c r="CZ226" i="46"/>
  <c r="CY226" i="46"/>
  <c r="CX226" i="46"/>
  <c r="CW226" i="46"/>
  <c r="CV226" i="46"/>
  <c r="CU226" i="46"/>
  <c r="CT226" i="46"/>
  <c r="CS226" i="46"/>
  <c r="CR226" i="46"/>
  <c r="Z226" i="46"/>
  <c r="DA225" i="46"/>
  <c r="CZ225" i="46"/>
  <c r="CY225" i="46"/>
  <c r="CX225" i="46"/>
  <c r="CW225" i="46"/>
  <c r="CV225" i="46"/>
  <c r="CU225" i="46"/>
  <c r="CT225" i="46"/>
  <c r="CS225" i="46"/>
  <c r="CR225" i="46"/>
  <c r="Z225" i="46"/>
  <c r="DA224" i="46"/>
  <c r="CZ224" i="46"/>
  <c r="CY224" i="46"/>
  <c r="CX224" i="46"/>
  <c r="CW224" i="46"/>
  <c r="CV224" i="46"/>
  <c r="CU224" i="46"/>
  <c r="CT224" i="46"/>
  <c r="CS224" i="46"/>
  <c r="CR224" i="46"/>
  <c r="Z224" i="46"/>
  <c r="DA223" i="46"/>
  <c r="CZ223" i="46"/>
  <c r="CY223" i="46"/>
  <c r="CX223" i="46"/>
  <c r="CW223" i="46"/>
  <c r="CV223" i="46"/>
  <c r="CU223" i="46"/>
  <c r="CT223" i="46"/>
  <c r="CS223" i="46"/>
  <c r="CR223" i="46"/>
  <c r="Z223" i="46"/>
  <c r="DA222" i="46"/>
  <c r="CZ222" i="46"/>
  <c r="CY222" i="46"/>
  <c r="CX222" i="46"/>
  <c r="CW222" i="46"/>
  <c r="CV222" i="46"/>
  <c r="CU222" i="46"/>
  <c r="CT222" i="46"/>
  <c r="CS222" i="46"/>
  <c r="CR222" i="46"/>
  <c r="Z222" i="46"/>
  <c r="DA221" i="46"/>
  <c r="CZ221" i="46"/>
  <c r="CY221" i="46"/>
  <c r="CX221" i="46"/>
  <c r="CW221" i="46"/>
  <c r="CV221" i="46"/>
  <c r="CU221" i="46"/>
  <c r="CT221" i="46"/>
  <c r="CS221" i="46"/>
  <c r="CR221" i="46"/>
  <c r="Z221" i="46"/>
  <c r="DA220" i="46"/>
  <c r="CZ220" i="46"/>
  <c r="CY220" i="46"/>
  <c r="CX220" i="46"/>
  <c r="CW220" i="46"/>
  <c r="CV220" i="46"/>
  <c r="CU220" i="46"/>
  <c r="CT220" i="46"/>
  <c r="CS220" i="46"/>
  <c r="CR220" i="46"/>
  <c r="Z220" i="46"/>
  <c r="DA219" i="46"/>
  <c r="CZ219" i="46"/>
  <c r="CY219" i="46"/>
  <c r="CX219" i="46"/>
  <c r="CW219" i="46"/>
  <c r="CV219" i="46"/>
  <c r="CU219" i="46"/>
  <c r="CT219" i="46"/>
  <c r="CS219" i="46"/>
  <c r="CR219" i="46"/>
  <c r="Z219" i="46"/>
  <c r="DA218" i="46"/>
  <c r="CZ218" i="46"/>
  <c r="CY218" i="46"/>
  <c r="CX218" i="46"/>
  <c r="CW218" i="46"/>
  <c r="CV218" i="46"/>
  <c r="CU218" i="46"/>
  <c r="CT218" i="46"/>
  <c r="CS218" i="46"/>
  <c r="CR218" i="46"/>
  <c r="Z218" i="46"/>
  <c r="DA217" i="46"/>
  <c r="CZ217" i="46"/>
  <c r="CY217" i="46"/>
  <c r="CX217" i="46"/>
  <c r="CW217" i="46"/>
  <c r="CV217" i="46"/>
  <c r="CU217" i="46"/>
  <c r="CT217" i="46"/>
  <c r="CS217" i="46"/>
  <c r="CR217" i="46"/>
  <c r="Z217" i="46"/>
  <c r="DA216" i="46"/>
  <c r="CZ216" i="46"/>
  <c r="CY216" i="46"/>
  <c r="CX216" i="46"/>
  <c r="CW216" i="46"/>
  <c r="CV216" i="46"/>
  <c r="CU216" i="46"/>
  <c r="CT216" i="46"/>
  <c r="CS216" i="46"/>
  <c r="CR216" i="46"/>
  <c r="Z216" i="46"/>
  <c r="DA215" i="46"/>
  <c r="CZ215" i="46"/>
  <c r="CY215" i="46"/>
  <c r="CX215" i="46"/>
  <c r="CW215" i="46"/>
  <c r="CV215" i="46"/>
  <c r="CU215" i="46"/>
  <c r="CT215" i="46"/>
  <c r="CS215" i="46"/>
  <c r="CR215" i="46"/>
  <c r="Z215" i="46"/>
  <c r="DA214" i="46"/>
  <c r="CZ214" i="46"/>
  <c r="CY214" i="46"/>
  <c r="CX214" i="46"/>
  <c r="CW214" i="46"/>
  <c r="CV214" i="46"/>
  <c r="CU214" i="46"/>
  <c r="CT214" i="46"/>
  <c r="CS214" i="46"/>
  <c r="CR214" i="46"/>
  <c r="Z214" i="46"/>
  <c r="DA213" i="46"/>
  <c r="CZ213" i="46"/>
  <c r="CY213" i="46"/>
  <c r="CX213" i="46"/>
  <c r="CW213" i="46"/>
  <c r="CV213" i="46"/>
  <c r="CU213" i="46"/>
  <c r="CT213" i="46"/>
  <c r="CS213" i="46"/>
  <c r="CR213" i="46"/>
  <c r="Z213" i="46"/>
  <c r="DA212" i="46"/>
  <c r="CZ212" i="46"/>
  <c r="CY212" i="46"/>
  <c r="CX212" i="46"/>
  <c r="CW212" i="46"/>
  <c r="CV212" i="46"/>
  <c r="CU212" i="46"/>
  <c r="CT212" i="46"/>
  <c r="CS212" i="46"/>
  <c r="CR212" i="46"/>
  <c r="Z212" i="46"/>
  <c r="DA211" i="46"/>
  <c r="CZ211" i="46"/>
  <c r="CY211" i="46"/>
  <c r="CX211" i="46"/>
  <c r="CW211" i="46"/>
  <c r="CV211" i="46"/>
  <c r="CU211" i="46"/>
  <c r="CT211" i="46"/>
  <c r="CS211" i="46"/>
  <c r="CR211" i="46"/>
  <c r="Z211" i="46"/>
  <c r="DA210" i="46"/>
  <c r="CZ210" i="46"/>
  <c r="CY210" i="46"/>
  <c r="CX210" i="46"/>
  <c r="CW210" i="46"/>
  <c r="CV210" i="46"/>
  <c r="CU210" i="46"/>
  <c r="CT210" i="46"/>
  <c r="CS210" i="46"/>
  <c r="CR210" i="46"/>
  <c r="Z210" i="46"/>
  <c r="DA209" i="46"/>
  <c r="CZ209" i="46"/>
  <c r="CY209" i="46"/>
  <c r="CX209" i="46"/>
  <c r="CW209" i="46"/>
  <c r="CV209" i="46"/>
  <c r="CU209" i="46"/>
  <c r="CT209" i="46"/>
  <c r="CS209" i="46"/>
  <c r="CR209" i="46"/>
  <c r="Z209" i="46"/>
  <c r="DA208" i="46"/>
  <c r="CZ208" i="46"/>
  <c r="CY208" i="46"/>
  <c r="CX208" i="46"/>
  <c r="CW208" i="46"/>
  <c r="CV208" i="46"/>
  <c r="CU208" i="46"/>
  <c r="CT208" i="46"/>
  <c r="CS208" i="46"/>
  <c r="CR208" i="46"/>
  <c r="Z208" i="46"/>
  <c r="DA207" i="46"/>
  <c r="CZ207" i="46"/>
  <c r="CY207" i="46"/>
  <c r="CX207" i="46"/>
  <c r="CW207" i="46"/>
  <c r="CV207" i="46"/>
  <c r="CU207" i="46"/>
  <c r="CT207" i="46"/>
  <c r="CS207" i="46"/>
  <c r="CR207" i="46"/>
  <c r="Z207" i="46"/>
  <c r="DA206" i="46"/>
  <c r="CZ206" i="46"/>
  <c r="CY206" i="46"/>
  <c r="CX206" i="46"/>
  <c r="CW206" i="46"/>
  <c r="CV206" i="46"/>
  <c r="CU206" i="46"/>
  <c r="CT206" i="46"/>
  <c r="CS206" i="46"/>
  <c r="CR206" i="46"/>
  <c r="Z206" i="46"/>
  <c r="DA205" i="46"/>
  <c r="CZ205" i="46"/>
  <c r="CY205" i="46"/>
  <c r="CX205" i="46"/>
  <c r="CW205" i="46"/>
  <c r="CV205" i="46"/>
  <c r="CU205" i="46"/>
  <c r="CT205" i="46"/>
  <c r="CS205" i="46"/>
  <c r="CR205" i="46"/>
  <c r="Z205" i="46"/>
  <c r="DA204" i="46"/>
  <c r="CZ204" i="46"/>
  <c r="CY204" i="46"/>
  <c r="CX204" i="46"/>
  <c r="CW204" i="46"/>
  <c r="CV204" i="46"/>
  <c r="CU204" i="46"/>
  <c r="CT204" i="46"/>
  <c r="CS204" i="46"/>
  <c r="CR204" i="46"/>
  <c r="Z204" i="46"/>
  <c r="DA203" i="46"/>
  <c r="CZ203" i="46"/>
  <c r="CY203" i="46"/>
  <c r="CX203" i="46"/>
  <c r="CW203" i="46"/>
  <c r="CV203" i="46"/>
  <c r="CU203" i="46"/>
  <c r="CT203" i="46"/>
  <c r="CS203" i="46"/>
  <c r="CR203" i="46"/>
  <c r="Z203" i="46"/>
  <c r="DA202" i="46"/>
  <c r="CZ202" i="46"/>
  <c r="CY202" i="46"/>
  <c r="CX202" i="46"/>
  <c r="CW202" i="46"/>
  <c r="CV202" i="46"/>
  <c r="CU202" i="46"/>
  <c r="CT202" i="46"/>
  <c r="CS202" i="46"/>
  <c r="CR202" i="46"/>
  <c r="Z202" i="46"/>
  <c r="DA201" i="46"/>
  <c r="CZ201" i="46"/>
  <c r="CY201" i="46"/>
  <c r="CX201" i="46"/>
  <c r="CW201" i="46"/>
  <c r="CV201" i="46"/>
  <c r="CU201" i="46"/>
  <c r="CT201" i="46"/>
  <c r="CS201" i="46"/>
  <c r="CR201" i="46"/>
  <c r="Z201" i="46"/>
  <c r="DA199" i="46"/>
  <c r="CZ199" i="46"/>
  <c r="CY199" i="46"/>
  <c r="CX199" i="46"/>
  <c r="CW199" i="46"/>
  <c r="CV199" i="46"/>
  <c r="CU199" i="46"/>
  <c r="CT199" i="46"/>
  <c r="CS199" i="46"/>
  <c r="CR199" i="46"/>
  <c r="Z199" i="46"/>
  <c r="DA198" i="46"/>
  <c r="CZ198" i="46"/>
  <c r="CY198" i="46"/>
  <c r="CX198" i="46"/>
  <c r="CW198" i="46"/>
  <c r="CV198" i="46"/>
  <c r="CU198" i="46"/>
  <c r="CT198" i="46"/>
  <c r="CS198" i="46"/>
  <c r="CR198" i="46"/>
  <c r="Z198" i="46"/>
  <c r="DA197" i="46"/>
  <c r="CZ197" i="46"/>
  <c r="CY197" i="46"/>
  <c r="CX197" i="46"/>
  <c r="CW197" i="46"/>
  <c r="CV197" i="46"/>
  <c r="CU197" i="46"/>
  <c r="CT197" i="46"/>
  <c r="CS197" i="46"/>
  <c r="CR197" i="46"/>
  <c r="Z197" i="46"/>
  <c r="DA196" i="46"/>
  <c r="CZ196" i="46"/>
  <c r="CY196" i="46"/>
  <c r="CX196" i="46"/>
  <c r="CW196" i="46"/>
  <c r="CV196" i="46"/>
  <c r="CU196" i="46"/>
  <c r="CT196" i="46"/>
  <c r="CS196" i="46"/>
  <c r="CR196" i="46"/>
  <c r="Z196" i="46"/>
  <c r="DA195" i="46"/>
  <c r="CZ195" i="46"/>
  <c r="CY195" i="46"/>
  <c r="CX195" i="46"/>
  <c r="CW195" i="46"/>
  <c r="CV195" i="46"/>
  <c r="CU195" i="46"/>
  <c r="CT195" i="46"/>
  <c r="CS195" i="46"/>
  <c r="CR195" i="46"/>
  <c r="Z195" i="46"/>
  <c r="DA194" i="46"/>
  <c r="CZ194" i="46"/>
  <c r="CY194" i="46"/>
  <c r="CX194" i="46"/>
  <c r="CW194" i="46"/>
  <c r="CV194" i="46"/>
  <c r="CU194" i="46"/>
  <c r="CT194" i="46"/>
  <c r="CS194" i="46"/>
  <c r="CR194" i="46"/>
  <c r="Z194" i="46"/>
  <c r="DA193" i="46"/>
  <c r="CZ193" i="46"/>
  <c r="CY193" i="46"/>
  <c r="CX193" i="46"/>
  <c r="CW193" i="46"/>
  <c r="CV193" i="46"/>
  <c r="CU193" i="46"/>
  <c r="CT193" i="46"/>
  <c r="CS193" i="46"/>
  <c r="CR193" i="46"/>
  <c r="Z193" i="46"/>
  <c r="DA192" i="46"/>
  <c r="CZ192" i="46"/>
  <c r="CY192" i="46"/>
  <c r="CX192" i="46"/>
  <c r="CW192" i="46"/>
  <c r="CV192" i="46"/>
  <c r="CU192" i="46"/>
  <c r="CT192" i="46"/>
  <c r="CS192" i="46"/>
  <c r="CR192" i="46"/>
  <c r="Z192" i="46"/>
  <c r="DA191" i="46"/>
  <c r="CZ191" i="46"/>
  <c r="CY191" i="46"/>
  <c r="CX191" i="46"/>
  <c r="CW191" i="46"/>
  <c r="CV191" i="46"/>
  <c r="CU191" i="46"/>
  <c r="CT191" i="46"/>
  <c r="CS191" i="46"/>
  <c r="CR191" i="46"/>
  <c r="Z191" i="46"/>
  <c r="DA190" i="46"/>
  <c r="CZ190" i="46"/>
  <c r="CY190" i="46"/>
  <c r="CX190" i="46"/>
  <c r="CW190" i="46"/>
  <c r="CV190" i="46"/>
  <c r="CU190" i="46"/>
  <c r="CT190" i="46"/>
  <c r="CS190" i="46"/>
  <c r="CR190" i="46"/>
  <c r="Z190" i="46"/>
  <c r="DA189" i="46"/>
  <c r="CZ189" i="46"/>
  <c r="CY189" i="46"/>
  <c r="CX189" i="46"/>
  <c r="CW189" i="46"/>
  <c r="CV189" i="46"/>
  <c r="CU189" i="46"/>
  <c r="CT189" i="46"/>
  <c r="CS189" i="46"/>
  <c r="CR189" i="46"/>
  <c r="Z189" i="46"/>
  <c r="DA188" i="46"/>
  <c r="CZ188" i="46"/>
  <c r="CY188" i="46"/>
  <c r="CX188" i="46"/>
  <c r="CW188" i="46"/>
  <c r="CV188" i="46"/>
  <c r="CU188" i="46"/>
  <c r="CT188" i="46"/>
  <c r="CS188" i="46"/>
  <c r="CR188" i="46"/>
  <c r="Z188" i="46"/>
  <c r="DA187" i="46"/>
  <c r="CZ187" i="46"/>
  <c r="CY187" i="46"/>
  <c r="CX187" i="46"/>
  <c r="CW187" i="46"/>
  <c r="CV187" i="46"/>
  <c r="CU187" i="46"/>
  <c r="CT187" i="46"/>
  <c r="CS187" i="46"/>
  <c r="CR187" i="46"/>
  <c r="Z187" i="46"/>
  <c r="DA186" i="46"/>
  <c r="CZ186" i="46"/>
  <c r="CY186" i="46"/>
  <c r="CX186" i="46"/>
  <c r="CW186" i="46"/>
  <c r="CV186" i="46"/>
  <c r="CU186" i="46"/>
  <c r="CT186" i="46"/>
  <c r="CS186" i="46"/>
  <c r="CR186" i="46"/>
  <c r="Z186" i="46"/>
  <c r="DA185" i="46"/>
  <c r="CZ185" i="46"/>
  <c r="CY185" i="46"/>
  <c r="CX185" i="46"/>
  <c r="CW185" i="46"/>
  <c r="CV185" i="46"/>
  <c r="CU185" i="46"/>
  <c r="CT185" i="46"/>
  <c r="CS185" i="46"/>
  <c r="CR185" i="46"/>
  <c r="Z185" i="46"/>
  <c r="DA184" i="46"/>
  <c r="CZ184" i="46"/>
  <c r="CY184" i="46"/>
  <c r="CX184" i="46"/>
  <c r="CW184" i="46"/>
  <c r="CV184" i="46"/>
  <c r="CU184" i="46"/>
  <c r="CT184" i="46"/>
  <c r="CS184" i="46"/>
  <c r="CR184" i="46"/>
  <c r="Z184" i="46"/>
  <c r="DA183" i="46"/>
  <c r="CZ183" i="46"/>
  <c r="CY183" i="46"/>
  <c r="CX183" i="46"/>
  <c r="CW183" i="46"/>
  <c r="CV183" i="46"/>
  <c r="CU183" i="46"/>
  <c r="CT183" i="46"/>
  <c r="CS183" i="46"/>
  <c r="CR183" i="46"/>
  <c r="Z183" i="46"/>
  <c r="DA182" i="46"/>
  <c r="CZ182" i="46"/>
  <c r="CY182" i="46"/>
  <c r="CX182" i="46"/>
  <c r="CW182" i="46"/>
  <c r="CV182" i="46"/>
  <c r="CU182" i="46"/>
  <c r="CT182" i="46"/>
  <c r="CS182" i="46"/>
  <c r="CR182" i="46"/>
  <c r="Z182" i="46"/>
  <c r="DA181" i="46"/>
  <c r="CZ181" i="46"/>
  <c r="CY181" i="46"/>
  <c r="CX181" i="46"/>
  <c r="CW181" i="46"/>
  <c r="CV181" i="46"/>
  <c r="CU181" i="46"/>
  <c r="CT181" i="46"/>
  <c r="CS181" i="46"/>
  <c r="CR181" i="46"/>
  <c r="Z181" i="46"/>
  <c r="DA179" i="46"/>
  <c r="CZ179" i="46"/>
  <c r="CY179" i="46"/>
  <c r="CX179" i="46"/>
  <c r="CW179" i="46"/>
  <c r="CV179" i="46"/>
  <c r="CU179" i="46"/>
  <c r="CT179" i="46"/>
  <c r="CS179" i="46"/>
  <c r="CR179" i="46"/>
  <c r="DA178" i="46"/>
  <c r="CZ178" i="46"/>
  <c r="CY178" i="46"/>
  <c r="CX178" i="46"/>
  <c r="CW178" i="46"/>
  <c r="CV178" i="46"/>
  <c r="CU178" i="46"/>
  <c r="CT178" i="46"/>
  <c r="CS178" i="46"/>
  <c r="CR178" i="46"/>
  <c r="Z178" i="46"/>
  <c r="DA177" i="46"/>
  <c r="CZ177" i="46"/>
  <c r="CY177" i="46"/>
  <c r="CX177" i="46"/>
  <c r="CW177" i="46"/>
  <c r="CV177" i="46"/>
  <c r="CU177" i="46"/>
  <c r="CT177" i="46"/>
  <c r="CS177" i="46"/>
  <c r="CR177" i="46"/>
  <c r="Z177" i="46"/>
  <c r="DA176" i="46"/>
  <c r="CZ176" i="46"/>
  <c r="CY176" i="46"/>
  <c r="CX176" i="46"/>
  <c r="CW176" i="46"/>
  <c r="CV176" i="46"/>
  <c r="CU176" i="46"/>
  <c r="CT176" i="46"/>
  <c r="CS176" i="46"/>
  <c r="CR176" i="46"/>
  <c r="Z176" i="46"/>
  <c r="DA175" i="46"/>
  <c r="CZ175" i="46"/>
  <c r="CY175" i="46"/>
  <c r="CX175" i="46"/>
  <c r="CW175" i="46"/>
  <c r="CV175" i="46"/>
  <c r="CU175" i="46"/>
  <c r="CT175" i="46"/>
  <c r="CS175" i="46"/>
  <c r="CR175" i="46"/>
  <c r="Z175" i="46"/>
  <c r="DA174" i="46"/>
  <c r="CZ174" i="46"/>
  <c r="CY174" i="46"/>
  <c r="CX174" i="46"/>
  <c r="CW174" i="46"/>
  <c r="CV174" i="46"/>
  <c r="CU174" i="46"/>
  <c r="CT174" i="46"/>
  <c r="CS174" i="46"/>
  <c r="CR174" i="46"/>
  <c r="Z174" i="46"/>
  <c r="DA173" i="46"/>
  <c r="CZ173" i="46"/>
  <c r="CY173" i="46"/>
  <c r="CX173" i="46"/>
  <c r="CW173" i="46"/>
  <c r="CV173" i="46"/>
  <c r="CU173" i="46"/>
  <c r="CT173" i="46"/>
  <c r="CS173" i="46"/>
  <c r="CR173" i="46"/>
  <c r="Z173" i="46"/>
  <c r="DA172" i="46"/>
  <c r="CZ172" i="46"/>
  <c r="CY172" i="46"/>
  <c r="CX172" i="46"/>
  <c r="CW172" i="46"/>
  <c r="CV172" i="46"/>
  <c r="CU172" i="46"/>
  <c r="CT172" i="46"/>
  <c r="CS172" i="46"/>
  <c r="CR172" i="46"/>
  <c r="Z172" i="46"/>
  <c r="DA171" i="46"/>
  <c r="CZ171" i="46"/>
  <c r="CY171" i="46"/>
  <c r="CX171" i="46"/>
  <c r="CW171" i="46"/>
  <c r="CV171" i="46"/>
  <c r="CU171" i="46"/>
  <c r="CT171" i="46"/>
  <c r="CS171" i="46"/>
  <c r="CR171" i="46"/>
  <c r="Z171" i="46"/>
  <c r="DA170" i="46"/>
  <c r="CZ170" i="46"/>
  <c r="CY170" i="46"/>
  <c r="CX170" i="46"/>
  <c r="CW170" i="46"/>
  <c r="CV170" i="46"/>
  <c r="CU170" i="46"/>
  <c r="CT170" i="46"/>
  <c r="CS170" i="46"/>
  <c r="CR170" i="46"/>
  <c r="Z170" i="46"/>
  <c r="DA169" i="46"/>
  <c r="CZ169" i="46"/>
  <c r="CY169" i="46"/>
  <c r="CX169" i="46"/>
  <c r="CW169" i="46"/>
  <c r="CV169" i="46"/>
  <c r="CU169" i="46"/>
  <c r="CT169" i="46"/>
  <c r="CS169" i="46"/>
  <c r="CR169" i="46"/>
  <c r="Z169" i="46"/>
  <c r="DA168" i="46"/>
  <c r="CZ168" i="46"/>
  <c r="CY168" i="46"/>
  <c r="CX168" i="46"/>
  <c r="CW168" i="46"/>
  <c r="CV168" i="46"/>
  <c r="CU168" i="46"/>
  <c r="CT168" i="46"/>
  <c r="CS168" i="46"/>
  <c r="CR168" i="46"/>
  <c r="Z168" i="46"/>
  <c r="DA167" i="46"/>
  <c r="CZ167" i="46"/>
  <c r="CY167" i="46"/>
  <c r="CX167" i="46"/>
  <c r="CW167" i="46"/>
  <c r="CV167" i="46"/>
  <c r="CU167" i="46"/>
  <c r="CT167" i="46"/>
  <c r="CS167" i="46"/>
  <c r="CR167" i="46"/>
  <c r="Z167" i="46"/>
  <c r="DA166" i="46"/>
  <c r="CZ166" i="46"/>
  <c r="CY166" i="46"/>
  <c r="CX166" i="46"/>
  <c r="CW166" i="46"/>
  <c r="CV166" i="46"/>
  <c r="CU166" i="46"/>
  <c r="CT166" i="46"/>
  <c r="CS166" i="46"/>
  <c r="CR166" i="46"/>
  <c r="Z166" i="46"/>
  <c r="DA165" i="46"/>
  <c r="CZ165" i="46"/>
  <c r="CY165" i="46"/>
  <c r="CX165" i="46"/>
  <c r="CW165" i="46"/>
  <c r="CV165" i="46"/>
  <c r="CU165" i="46"/>
  <c r="CT165" i="46"/>
  <c r="CS165" i="46"/>
  <c r="CR165" i="46"/>
  <c r="Z165" i="46"/>
  <c r="DA164" i="46"/>
  <c r="CZ164" i="46"/>
  <c r="CY164" i="46"/>
  <c r="CX164" i="46"/>
  <c r="CW164" i="46"/>
  <c r="CV164" i="46"/>
  <c r="CU164" i="46"/>
  <c r="CT164" i="46"/>
  <c r="CS164" i="46"/>
  <c r="CR164" i="46"/>
  <c r="Z164" i="46"/>
  <c r="DA163" i="46"/>
  <c r="CZ163" i="46"/>
  <c r="CY163" i="46"/>
  <c r="CX163" i="46"/>
  <c r="CW163" i="46"/>
  <c r="CV163" i="46"/>
  <c r="CU163" i="46"/>
  <c r="CT163" i="46"/>
  <c r="CS163" i="46"/>
  <c r="CR163" i="46"/>
  <c r="Z163" i="46"/>
  <c r="DA162" i="46"/>
  <c r="CZ162" i="46"/>
  <c r="CY162" i="46"/>
  <c r="CX162" i="46"/>
  <c r="CW162" i="46"/>
  <c r="CV162" i="46"/>
  <c r="CU162" i="46"/>
  <c r="CT162" i="46"/>
  <c r="CS162" i="46"/>
  <c r="CR162" i="46"/>
  <c r="Z162" i="46"/>
  <c r="DA161" i="46"/>
  <c r="CZ161" i="46"/>
  <c r="CY161" i="46"/>
  <c r="CX161" i="46"/>
  <c r="CW161" i="46"/>
  <c r="CV161" i="46"/>
  <c r="CU161" i="46"/>
  <c r="CT161" i="46"/>
  <c r="CS161" i="46"/>
  <c r="CR161" i="46"/>
  <c r="Z161" i="46"/>
  <c r="DA160" i="46"/>
  <c r="CZ160" i="46"/>
  <c r="CY160" i="46"/>
  <c r="CX160" i="46"/>
  <c r="CW160" i="46"/>
  <c r="CV160" i="46"/>
  <c r="CU160" i="46"/>
  <c r="CT160" i="46"/>
  <c r="CS160" i="46"/>
  <c r="CR160" i="46"/>
  <c r="Z160" i="46"/>
  <c r="DA158" i="46"/>
  <c r="CZ158" i="46"/>
  <c r="CY158" i="46"/>
  <c r="CX158" i="46"/>
  <c r="CW158" i="46"/>
  <c r="CV158" i="46"/>
  <c r="CU158" i="46"/>
  <c r="CT158" i="46"/>
  <c r="CS158" i="46"/>
  <c r="CR158" i="46"/>
  <c r="Z158" i="46"/>
  <c r="DA157" i="46"/>
  <c r="CZ157" i="46"/>
  <c r="CY157" i="46"/>
  <c r="CX157" i="46"/>
  <c r="CW157" i="46"/>
  <c r="CV157" i="46"/>
  <c r="CU157" i="46"/>
  <c r="CT157" i="46"/>
  <c r="CS157" i="46"/>
  <c r="CR157" i="46"/>
  <c r="Z157" i="46"/>
  <c r="DA156" i="46"/>
  <c r="CZ156" i="46"/>
  <c r="CY156" i="46"/>
  <c r="CX156" i="46"/>
  <c r="CW156" i="46"/>
  <c r="CV156" i="46"/>
  <c r="CU156" i="46"/>
  <c r="CT156" i="46"/>
  <c r="CS156" i="46"/>
  <c r="CR156" i="46"/>
  <c r="Z156" i="46"/>
  <c r="DA155" i="46"/>
  <c r="CZ155" i="46"/>
  <c r="CY155" i="46"/>
  <c r="CX155" i="46"/>
  <c r="CW155" i="46"/>
  <c r="CV155" i="46"/>
  <c r="CU155" i="46"/>
  <c r="CT155" i="46"/>
  <c r="CS155" i="46"/>
  <c r="CR155" i="46"/>
  <c r="Z155" i="46"/>
  <c r="DA154" i="46"/>
  <c r="CZ154" i="46"/>
  <c r="CY154" i="46"/>
  <c r="CX154" i="46"/>
  <c r="CW154" i="46"/>
  <c r="CV154" i="46"/>
  <c r="CU154" i="46"/>
  <c r="CT154" i="46"/>
  <c r="CS154" i="46"/>
  <c r="CR154" i="46"/>
  <c r="Z154" i="46"/>
  <c r="DA153" i="46"/>
  <c r="CZ153" i="46"/>
  <c r="CY153" i="46"/>
  <c r="CX153" i="46"/>
  <c r="CW153" i="46"/>
  <c r="CV153" i="46"/>
  <c r="CU153" i="46"/>
  <c r="CT153" i="46"/>
  <c r="CS153" i="46"/>
  <c r="CR153" i="46"/>
  <c r="Z153" i="46"/>
  <c r="DA152" i="46"/>
  <c r="CZ152" i="46"/>
  <c r="CY152" i="46"/>
  <c r="CX152" i="46"/>
  <c r="CW152" i="46"/>
  <c r="CV152" i="46"/>
  <c r="CU152" i="46"/>
  <c r="CT152" i="46"/>
  <c r="CS152" i="46"/>
  <c r="CR152" i="46"/>
  <c r="Z152" i="46"/>
  <c r="DA151" i="46"/>
  <c r="CZ151" i="46"/>
  <c r="CY151" i="46"/>
  <c r="CX151" i="46"/>
  <c r="CW151" i="46"/>
  <c r="CV151" i="46"/>
  <c r="CU151" i="46"/>
  <c r="CT151" i="46"/>
  <c r="CS151" i="46"/>
  <c r="CR151" i="46"/>
  <c r="Z151" i="46"/>
  <c r="DA150" i="46"/>
  <c r="CZ150" i="46"/>
  <c r="CY150" i="46"/>
  <c r="CX150" i="46"/>
  <c r="CW150" i="46"/>
  <c r="CV150" i="46"/>
  <c r="CU150" i="46"/>
  <c r="CT150" i="46"/>
  <c r="CS150" i="46"/>
  <c r="CR150" i="46"/>
  <c r="Z150" i="46"/>
  <c r="DA149" i="46"/>
  <c r="CZ149" i="46"/>
  <c r="CY149" i="46"/>
  <c r="CX149" i="46"/>
  <c r="CW149" i="46"/>
  <c r="CV149" i="46"/>
  <c r="CU149" i="46"/>
  <c r="CT149" i="46"/>
  <c r="CS149" i="46"/>
  <c r="CR149" i="46"/>
  <c r="Z149" i="46"/>
  <c r="DA148" i="46"/>
  <c r="CZ148" i="46"/>
  <c r="CY148" i="46"/>
  <c r="CX148" i="46"/>
  <c r="CW148" i="46"/>
  <c r="CV148" i="46"/>
  <c r="CU148" i="46"/>
  <c r="CT148" i="46"/>
  <c r="CS148" i="46"/>
  <c r="CR148" i="46"/>
  <c r="Z148" i="46"/>
  <c r="DA147" i="46"/>
  <c r="CZ147" i="46"/>
  <c r="CY147" i="46"/>
  <c r="CX147" i="46"/>
  <c r="CW147" i="46"/>
  <c r="CV147" i="46"/>
  <c r="CU147" i="46"/>
  <c r="CT147" i="46"/>
  <c r="CS147" i="46"/>
  <c r="CR147" i="46"/>
  <c r="Z147" i="46"/>
  <c r="DA146" i="46"/>
  <c r="CZ146" i="46"/>
  <c r="CY146" i="46"/>
  <c r="CX146" i="46"/>
  <c r="CW146" i="46"/>
  <c r="CV146" i="46"/>
  <c r="CU146" i="46"/>
  <c r="CT146" i="46"/>
  <c r="CS146" i="46"/>
  <c r="CR146" i="46"/>
  <c r="Z146" i="46"/>
  <c r="DA145" i="46"/>
  <c r="CZ145" i="46"/>
  <c r="CY145" i="46"/>
  <c r="CX145" i="46"/>
  <c r="CW145" i="46"/>
  <c r="CV145" i="46"/>
  <c r="CU145" i="46"/>
  <c r="CT145" i="46"/>
  <c r="CS145" i="46"/>
  <c r="CR145" i="46"/>
  <c r="Z145" i="46"/>
  <c r="DA144" i="46"/>
  <c r="CZ144" i="46"/>
  <c r="CY144" i="46"/>
  <c r="CX144" i="46"/>
  <c r="CW144" i="46"/>
  <c r="CV144" i="46"/>
  <c r="CU144" i="46"/>
  <c r="CT144" i="46"/>
  <c r="CS144" i="46"/>
  <c r="CR144" i="46"/>
  <c r="Z144" i="46"/>
  <c r="DA143" i="46"/>
  <c r="CZ143" i="46"/>
  <c r="CY143" i="46"/>
  <c r="CX143" i="46"/>
  <c r="CW143" i="46"/>
  <c r="CV143" i="46"/>
  <c r="CU143" i="46"/>
  <c r="CT143" i="46"/>
  <c r="CS143" i="46"/>
  <c r="CR143" i="46"/>
  <c r="Z143" i="46"/>
  <c r="DA142" i="46"/>
  <c r="CZ142" i="46"/>
  <c r="CY142" i="46"/>
  <c r="CX142" i="46"/>
  <c r="CW142" i="46"/>
  <c r="CV142" i="46"/>
  <c r="CU142" i="46"/>
  <c r="CT142" i="46"/>
  <c r="CS142" i="46"/>
  <c r="CR142" i="46"/>
  <c r="Z142" i="46"/>
  <c r="DA141" i="46"/>
  <c r="CZ141" i="46"/>
  <c r="CY141" i="46"/>
  <c r="CX141" i="46"/>
  <c r="CW141" i="46"/>
  <c r="CV141" i="46"/>
  <c r="CU141" i="46"/>
  <c r="CT141" i="46"/>
  <c r="CS141" i="46"/>
  <c r="CR141" i="46"/>
  <c r="Z141" i="46"/>
  <c r="DA140" i="46"/>
  <c r="CZ140" i="46"/>
  <c r="CY140" i="46"/>
  <c r="CX140" i="46"/>
  <c r="CW140" i="46"/>
  <c r="CV140" i="46"/>
  <c r="CU140" i="46"/>
  <c r="CT140" i="46"/>
  <c r="CS140" i="46"/>
  <c r="CR140" i="46"/>
  <c r="Z140" i="46"/>
  <c r="DA139" i="46"/>
  <c r="CZ139" i="46"/>
  <c r="CY139" i="46"/>
  <c r="CX139" i="46"/>
  <c r="CW139" i="46"/>
  <c r="CV139" i="46"/>
  <c r="CU139" i="46"/>
  <c r="CT139" i="46"/>
  <c r="CS139" i="46"/>
  <c r="CR139" i="46"/>
  <c r="Z139" i="46"/>
  <c r="DA138" i="46"/>
  <c r="CZ138" i="46"/>
  <c r="CY138" i="46"/>
  <c r="CX138" i="46"/>
  <c r="CW138" i="46"/>
  <c r="CV138" i="46"/>
  <c r="CU138" i="46"/>
  <c r="CT138" i="46"/>
  <c r="CS138" i="46"/>
  <c r="CR138" i="46"/>
  <c r="Z138" i="46"/>
  <c r="DA137" i="46"/>
  <c r="CZ137" i="46"/>
  <c r="CY137" i="46"/>
  <c r="CX137" i="46"/>
  <c r="CW137" i="46"/>
  <c r="CV137" i="46"/>
  <c r="CU137" i="46"/>
  <c r="CT137" i="46"/>
  <c r="CS137" i="46"/>
  <c r="CR137" i="46"/>
  <c r="Z137" i="46"/>
  <c r="DA136" i="46"/>
  <c r="CZ136" i="46"/>
  <c r="CY136" i="46"/>
  <c r="CX136" i="46"/>
  <c r="CW136" i="46"/>
  <c r="CV136" i="46"/>
  <c r="CU136" i="46"/>
  <c r="CT136" i="46"/>
  <c r="CS136" i="46"/>
  <c r="CR136" i="46"/>
  <c r="Z136" i="46"/>
  <c r="DA135" i="46"/>
  <c r="CZ135" i="46"/>
  <c r="CY135" i="46"/>
  <c r="CX135" i="46"/>
  <c r="CW135" i="46"/>
  <c r="CV135" i="46"/>
  <c r="CU135" i="46"/>
  <c r="CT135" i="46"/>
  <c r="CS135" i="46"/>
  <c r="CR135" i="46"/>
  <c r="Z135" i="46"/>
  <c r="DA134" i="46"/>
  <c r="CZ134" i="46"/>
  <c r="CY134" i="46"/>
  <c r="CX134" i="46"/>
  <c r="CW134" i="46"/>
  <c r="CV134" i="46"/>
  <c r="CU134" i="46"/>
  <c r="CT134" i="46"/>
  <c r="CS134" i="46"/>
  <c r="CR134" i="46"/>
  <c r="Z134" i="46"/>
  <c r="DA133" i="46"/>
  <c r="CZ133" i="46"/>
  <c r="CY133" i="46"/>
  <c r="CX133" i="46"/>
  <c r="CW133" i="46"/>
  <c r="CV133" i="46"/>
  <c r="CU133" i="46"/>
  <c r="CT133" i="46"/>
  <c r="CS133" i="46"/>
  <c r="CR133" i="46"/>
  <c r="Z133" i="46"/>
  <c r="DA132" i="46"/>
  <c r="CZ132" i="46"/>
  <c r="CY132" i="46"/>
  <c r="CX132" i="46"/>
  <c r="CW132" i="46"/>
  <c r="CV132" i="46"/>
  <c r="CU132" i="46"/>
  <c r="CT132" i="46"/>
  <c r="CS132" i="46"/>
  <c r="CR132" i="46"/>
  <c r="Z132" i="46"/>
  <c r="DA131" i="46"/>
  <c r="CZ131" i="46"/>
  <c r="CY131" i="46"/>
  <c r="CX131" i="46"/>
  <c r="CW131" i="46"/>
  <c r="CV131" i="46"/>
  <c r="CU131" i="46"/>
  <c r="CT131" i="46"/>
  <c r="CS131" i="46"/>
  <c r="CR131" i="46"/>
  <c r="Z131" i="46"/>
  <c r="DA130" i="46"/>
  <c r="CZ130" i="46"/>
  <c r="CY130" i="46"/>
  <c r="CX130" i="46"/>
  <c r="CW130" i="46"/>
  <c r="CV130" i="46"/>
  <c r="CU130" i="46"/>
  <c r="CT130" i="46"/>
  <c r="CS130" i="46"/>
  <c r="CR130" i="46"/>
  <c r="Z130" i="46"/>
  <c r="DA129" i="46"/>
  <c r="CZ129" i="46"/>
  <c r="CY129" i="46"/>
  <c r="CX129" i="46"/>
  <c r="CW129" i="46"/>
  <c r="CV129" i="46"/>
  <c r="CU129" i="46"/>
  <c r="CT129" i="46"/>
  <c r="CS129" i="46"/>
  <c r="CR129" i="46"/>
  <c r="Z129" i="46"/>
  <c r="DA128" i="46"/>
  <c r="CZ128" i="46"/>
  <c r="CY128" i="46"/>
  <c r="CX128" i="46"/>
  <c r="CW128" i="46"/>
  <c r="CV128" i="46"/>
  <c r="CU128" i="46"/>
  <c r="CT128" i="46"/>
  <c r="CS128" i="46"/>
  <c r="CR128" i="46"/>
  <c r="Z128" i="46"/>
  <c r="DA127" i="46"/>
  <c r="CZ127" i="46"/>
  <c r="CY127" i="46"/>
  <c r="CX127" i="46"/>
  <c r="CW127" i="46"/>
  <c r="CV127" i="46"/>
  <c r="CU127" i="46"/>
  <c r="CT127" i="46"/>
  <c r="CS127" i="46"/>
  <c r="CR127" i="46"/>
  <c r="Z127" i="46"/>
  <c r="DA126" i="46"/>
  <c r="CZ126" i="46"/>
  <c r="CY126" i="46"/>
  <c r="CX126" i="46"/>
  <c r="CW126" i="46"/>
  <c r="CV126" i="46"/>
  <c r="CU126" i="46"/>
  <c r="CT126" i="46"/>
  <c r="CS126" i="46"/>
  <c r="CR126" i="46"/>
  <c r="Z126" i="46"/>
  <c r="DA125" i="46"/>
  <c r="CZ125" i="46"/>
  <c r="CY125" i="46"/>
  <c r="CX125" i="46"/>
  <c r="CW125" i="46"/>
  <c r="CV125" i="46"/>
  <c r="CU125" i="46"/>
  <c r="CT125" i="46"/>
  <c r="CS125" i="46"/>
  <c r="CR125" i="46"/>
  <c r="Z125" i="46"/>
  <c r="DA124" i="46"/>
  <c r="CZ124" i="46"/>
  <c r="CY124" i="46"/>
  <c r="CX124" i="46"/>
  <c r="CW124" i="46"/>
  <c r="CV124" i="46"/>
  <c r="CU124" i="46"/>
  <c r="CT124" i="46"/>
  <c r="CS124" i="46"/>
  <c r="CR124" i="46"/>
  <c r="Z124" i="46"/>
  <c r="DA123" i="46"/>
  <c r="CZ123" i="46"/>
  <c r="CY123" i="46"/>
  <c r="CX123" i="46"/>
  <c r="CW123" i="46"/>
  <c r="CV123" i="46"/>
  <c r="CU123" i="46"/>
  <c r="CT123" i="46"/>
  <c r="CS123" i="46"/>
  <c r="CR123" i="46"/>
  <c r="Z123" i="46"/>
  <c r="DA120" i="46"/>
  <c r="CZ120" i="46"/>
  <c r="CY120" i="46"/>
  <c r="CX120" i="46"/>
  <c r="CW120" i="46"/>
  <c r="CV120" i="46"/>
  <c r="CU120" i="46"/>
  <c r="CT120" i="46"/>
  <c r="CS120" i="46"/>
  <c r="CR120" i="46"/>
  <c r="Z120" i="46"/>
  <c r="DA119" i="46"/>
  <c r="CZ119" i="46"/>
  <c r="CY119" i="46"/>
  <c r="CX119" i="46"/>
  <c r="CW119" i="46"/>
  <c r="CV119" i="46"/>
  <c r="CU119" i="46"/>
  <c r="CT119" i="46"/>
  <c r="CS119" i="46"/>
  <c r="CR119" i="46"/>
  <c r="Z119" i="46"/>
  <c r="DA118" i="46"/>
  <c r="CZ118" i="46"/>
  <c r="CY118" i="46"/>
  <c r="CX118" i="46"/>
  <c r="CW118" i="46"/>
  <c r="CV118" i="46"/>
  <c r="CU118" i="46"/>
  <c r="CT118" i="46"/>
  <c r="CS118" i="46"/>
  <c r="CR118" i="46"/>
  <c r="Z118" i="46"/>
  <c r="DA117" i="46"/>
  <c r="CZ117" i="46"/>
  <c r="CY117" i="46"/>
  <c r="CX117" i="46"/>
  <c r="CW117" i="46"/>
  <c r="CV117" i="46"/>
  <c r="CU117" i="46"/>
  <c r="CT117" i="46"/>
  <c r="CS117" i="46"/>
  <c r="CR117" i="46"/>
  <c r="Z117" i="46"/>
  <c r="DA116" i="46"/>
  <c r="CZ116" i="46"/>
  <c r="CY116" i="46"/>
  <c r="CX116" i="46"/>
  <c r="CW116" i="46"/>
  <c r="CV116" i="46"/>
  <c r="CU116" i="46"/>
  <c r="CT116" i="46"/>
  <c r="CS116" i="46"/>
  <c r="CR116" i="46"/>
  <c r="Z116" i="46"/>
  <c r="DA115" i="46"/>
  <c r="CZ115" i="46"/>
  <c r="CY115" i="46"/>
  <c r="CX115" i="46"/>
  <c r="CW115" i="46"/>
  <c r="CV115" i="46"/>
  <c r="CU115" i="46"/>
  <c r="CT115" i="46"/>
  <c r="CS115" i="46"/>
  <c r="CR115" i="46"/>
  <c r="Z115" i="46"/>
  <c r="DA114" i="46"/>
  <c r="CZ114" i="46"/>
  <c r="CY114" i="46"/>
  <c r="CX114" i="46"/>
  <c r="CW114" i="46"/>
  <c r="CV114" i="46"/>
  <c r="CU114" i="46"/>
  <c r="CT114" i="46"/>
  <c r="CS114" i="46"/>
  <c r="CR114" i="46"/>
  <c r="Z114" i="46"/>
  <c r="DA113" i="46"/>
  <c r="CZ113" i="46"/>
  <c r="CY113" i="46"/>
  <c r="CX113" i="46"/>
  <c r="CW113" i="46"/>
  <c r="CV113" i="46"/>
  <c r="CU113" i="46"/>
  <c r="CT113" i="46"/>
  <c r="CS113" i="46"/>
  <c r="CR113" i="46"/>
  <c r="Z113" i="46"/>
  <c r="DA112" i="46"/>
  <c r="CZ112" i="46"/>
  <c r="CY112" i="46"/>
  <c r="CX112" i="46"/>
  <c r="CW112" i="46"/>
  <c r="CV112" i="46"/>
  <c r="CU112" i="46"/>
  <c r="CT112" i="46"/>
  <c r="CS112" i="46"/>
  <c r="CR112" i="46"/>
  <c r="Z112" i="46"/>
  <c r="DA111" i="46"/>
  <c r="CZ111" i="46"/>
  <c r="CY111" i="46"/>
  <c r="CX111" i="46"/>
  <c r="CW111" i="46"/>
  <c r="CV111" i="46"/>
  <c r="CU111" i="46"/>
  <c r="CT111" i="46"/>
  <c r="CS111" i="46"/>
  <c r="CR111" i="46"/>
  <c r="Z111" i="46"/>
  <c r="DA110" i="46"/>
  <c r="CZ110" i="46"/>
  <c r="CY110" i="46"/>
  <c r="CX110" i="46"/>
  <c r="CW110" i="46"/>
  <c r="CV110" i="46"/>
  <c r="CU110" i="46"/>
  <c r="CT110" i="46"/>
  <c r="CS110" i="46"/>
  <c r="CR110" i="46"/>
  <c r="Z110" i="46"/>
  <c r="DA109" i="46"/>
  <c r="CZ109" i="46"/>
  <c r="CY109" i="46"/>
  <c r="CX109" i="46"/>
  <c r="CW109" i="46"/>
  <c r="CV109" i="46"/>
  <c r="CU109" i="46"/>
  <c r="CT109" i="46"/>
  <c r="CS109" i="46"/>
  <c r="CR109" i="46"/>
  <c r="DA108" i="46"/>
  <c r="CZ108" i="46"/>
  <c r="CY108" i="46"/>
  <c r="CX108" i="46"/>
  <c r="CW108" i="46"/>
  <c r="CV108" i="46"/>
  <c r="CU108" i="46"/>
  <c r="CT108" i="46"/>
  <c r="CS108" i="46"/>
  <c r="CR108" i="46"/>
  <c r="Z108" i="46"/>
  <c r="DA107" i="46"/>
  <c r="CZ107" i="46"/>
  <c r="CY107" i="46"/>
  <c r="CX107" i="46"/>
  <c r="CW107" i="46"/>
  <c r="CV107" i="46"/>
  <c r="CU107" i="46"/>
  <c r="CT107" i="46"/>
  <c r="CS107" i="46"/>
  <c r="CR107" i="46"/>
  <c r="Z107" i="46"/>
  <c r="DA106" i="46"/>
  <c r="CZ106" i="46"/>
  <c r="CY106" i="46"/>
  <c r="CX106" i="46"/>
  <c r="CW106" i="46"/>
  <c r="CV106" i="46"/>
  <c r="CU106" i="46"/>
  <c r="CT106" i="46"/>
  <c r="CS106" i="46"/>
  <c r="CR106" i="46"/>
  <c r="Z106" i="46"/>
  <c r="DA105" i="46"/>
  <c r="CZ105" i="46"/>
  <c r="CY105" i="46"/>
  <c r="CX105" i="46"/>
  <c r="CW105" i="46"/>
  <c r="CV105" i="46"/>
  <c r="CU105" i="46"/>
  <c r="CT105" i="46"/>
  <c r="CS105" i="46"/>
  <c r="CR105" i="46"/>
  <c r="Z105" i="46"/>
  <c r="DA104" i="46"/>
  <c r="CZ104" i="46"/>
  <c r="CY104" i="46"/>
  <c r="CX104" i="46"/>
  <c r="CW104" i="46"/>
  <c r="CV104" i="46"/>
  <c r="CU104" i="46"/>
  <c r="CT104" i="46"/>
  <c r="CS104" i="46"/>
  <c r="CR104" i="46"/>
  <c r="Z104" i="46"/>
  <c r="DA103" i="46"/>
  <c r="CZ103" i="46"/>
  <c r="CY103" i="46"/>
  <c r="CX103" i="46"/>
  <c r="CW103" i="46"/>
  <c r="CV103" i="46"/>
  <c r="CU103" i="46"/>
  <c r="CT103" i="46"/>
  <c r="CS103" i="46"/>
  <c r="CR103" i="46"/>
  <c r="Z103" i="46"/>
  <c r="DA102" i="46"/>
  <c r="CZ102" i="46"/>
  <c r="CY102" i="46"/>
  <c r="CX102" i="46"/>
  <c r="CW102" i="46"/>
  <c r="CV102" i="46"/>
  <c r="CU102" i="46"/>
  <c r="CT102" i="46"/>
  <c r="CS102" i="46"/>
  <c r="CR102" i="46"/>
  <c r="Z102" i="46"/>
  <c r="DA101" i="46"/>
  <c r="CZ101" i="46"/>
  <c r="CY101" i="46"/>
  <c r="CX101" i="46"/>
  <c r="CW101" i="46"/>
  <c r="CV101" i="46"/>
  <c r="CU101" i="46"/>
  <c r="CT101" i="46"/>
  <c r="CS101" i="46"/>
  <c r="CR101" i="46"/>
  <c r="Z101" i="46"/>
  <c r="DA100" i="46"/>
  <c r="CZ100" i="46"/>
  <c r="CY100" i="46"/>
  <c r="CX100" i="46"/>
  <c r="CW100" i="46"/>
  <c r="CV100" i="46"/>
  <c r="CU100" i="46"/>
  <c r="CT100" i="46"/>
  <c r="CS100" i="46"/>
  <c r="CR100" i="46"/>
  <c r="Z100" i="46"/>
  <c r="DA99" i="46"/>
  <c r="CZ99" i="46"/>
  <c r="CY99" i="46"/>
  <c r="CX99" i="46"/>
  <c r="CW99" i="46"/>
  <c r="CV99" i="46"/>
  <c r="CU99" i="46"/>
  <c r="CT99" i="46"/>
  <c r="CS99" i="46"/>
  <c r="CR99" i="46"/>
  <c r="Z99" i="46"/>
  <c r="DA98" i="46"/>
  <c r="CZ98" i="46"/>
  <c r="CY98" i="46"/>
  <c r="CX98" i="46"/>
  <c r="CW98" i="46"/>
  <c r="CV98" i="46"/>
  <c r="CU98" i="46"/>
  <c r="CT98" i="46"/>
  <c r="CS98" i="46"/>
  <c r="CR98" i="46"/>
  <c r="Z98" i="46"/>
  <c r="DA97" i="46"/>
  <c r="CZ97" i="46"/>
  <c r="CY97" i="46"/>
  <c r="CX97" i="46"/>
  <c r="CW97" i="46"/>
  <c r="CV97" i="46"/>
  <c r="CU97" i="46"/>
  <c r="CT97" i="46"/>
  <c r="CS97" i="46"/>
  <c r="CR97" i="46"/>
  <c r="Z97" i="46"/>
  <c r="DA96" i="46"/>
  <c r="CZ96" i="46"/>
  <c r="CY96" i="46"/>
  <c r="CX96" i="46"/>
  <c r="CW96" i="46"/>
  <c r="CV96" i="46"/>
  <c r="CU96" i="46"/>
  <c r="CT96" i="46"/>
  <c r="CS96" i="46"/>
  <c r="CR96" i="46"/>
  <c r="Z96" i="46"/>
  <c r="DA95" i="46"/>
  <c r="CZ95" i="46"/>
  <c r="CY95" i="46"/>
  <c r="CX95" i="46"/>
  <c r="CW95" i="46"/>
  <c r="CV95" i="46"/>
  <c r="CU95" i="46"/>
  <c r="CT95" i="46"/>
  <c r="CS95" i="46"/>
  <c r="CR95" i="46"/>
  <c r="Z95" i="46"/>
  <c r="Z93" i="46"/>
  <c r="Z92" i="46"/>
  <c r="DA91" i="46"/>
  <c r="CZ91" i="46"/>
  <c r="CY91" i="46"/>
  <c r="CX91" i="46"/>
  <c r="CW91" i="46"/>
  <c r="CV91" i="46"/>
  <c r="CU91" i="46"/>
  <c r="CT91" i="46"/>
  <c r="CS91" i="46"/>
  <c r="CR91" i="46"/>
  <c r="Z91" i="46"/>
  <c r="DA90" i="46"/>
  <c r="CZ90" i="46"/>
  <c r="CY90" i="46"/>
  <c r="CX90" i="46"/>
  <c r="CW90" i="46"/>
  <c r="CV90" i="46"/>
  <c r="CU90" i="46"/>
  <c r="CT90" i="46"/>
  <c r="CS90" i="46"/>
  <c r="CR90" i="46"/>
  <c r="Z90" i="46"/>
  <c r="DA89" i="46"/>
  <c r="CZ89" i="46"/>
  <c r="CY89" i="46"/>
  <c r="CX89" i="46"/>
  <c r="CW89" i="46"/>
  <c r="CV89" i="46"/>
  <c r="CU89" i="46"/>
  <c r="CT89" i="46"/>
  <c r="CS89" i="46"/>
  <c r="CR89" i="46"/>
  <c r="Z89" i="46"/>
  <c r="DA88" i="46"/>
  <c r="CZ88" i="46"/>
  <c r="CY88" i="46"/>
  <c r="CX88" i="46"/>
  <c r="CW88" i="46"/>
  <c r="CV88" i="46"/>
  <c r="CU88" i="46"/>
  <c r="CT88" i="46"/>
  <c r="CS88" i="46"/>
  <c r="CR88" i="46"/>
  <c r="Z88" i="46"/>
  <c r="DA87" i="46"/>
  <c r="CZ87" i="46"/>
  <c r="CY87" i="46"/>
  <c r="CX87" i="46"/>
  <c r="CW87" i="46"/>
  <c r="CV87" i="46"/>
  <c r="CU87" i="46"/>
  <c r="CT87" i="46"/>
  <c r="CS87" i="46"/>
  <c r="CR87" i="46"/>
  <c r="Z87" i="46"/>
  <c r="DA86" i="46"/>
  <c r="CZ86" i="46"/>
  <c r="CY86" i="46"/>
  <c r="CX86" i="46"/>
  <c r="CW86" i="46"/>
  <c r="CV86" i="46"/>
  <c r="CU86" i="46"/>
  <c r="CT86" i="46"/>
  <c r="CS86" i="46"/>
  <c r="CR86" i="46"/>
  <c r="Z86" i="46"/>
  <c r="DA85" i="46"/>
  <c r="CZ85" i="46"/>
  <c r="CY85" i="46"/>
  <c r="CX85" i="46"/>
  <c r="CW85" i="46"/>
  <c r="CV85" i="46"/>
  <c r="CU85" i="46"/>
  <c r="CT85" i="46"/>
  <c r="CS85" i="46"/>
  <c r="CR85" i="46"/>
  <c r="Z85" i="46"/>
  <c r="DA84" i="46"/>
  <c r="CZ84" i="46"/>
  <c r="CY84" i="46"/>
  <c r="CX84" i="46"/>
  <c r="CW84" i="46"/>
  <c r="CV84" i="46"/>
  <c r="CU84" i="46"/>
  <c r="CT84" i="46"/>
  <c r="CS84" i="46"/>
  <c r="CR84" i="46"/>
  <c r="Z84" i="46"/>
  <c r="DA83" i="46"/>
  <c r="CZ83" i="46"/>
  <c r="CY83" i="46"/>
  <c r="CX83" i="46"/>
  <c r="CW83" i="46"/>
  <c r="CV83" i="46"/>
  <c r="CU83" i="46"/>
  <c r="CT83" i="46"/>
  <c r="CS83" i="46"/>
  <c r="CR83" i="46"/>
  <c r="Z83" i="46"/>
  <c r="DA81" i="46"/>
  <c r="CZ81" i="46"/>
  <c r="CY81" i="46"/>
  <c r="CX81" i="46"/>
  <c r="CW81" i="46"/>
  <c r="CV81" i="46"/>
  <c r="CU81" i="46"/>
  <c r="CT81" i="46"/>
  <c r="CS81" i="46"/>
  <c r="CR81" i="46"/>
  <c r="Z81" i="46"/>
  <c r="Z80" i="46"/>
  <c r="Z79" i="46"/>
  <c r="DA77" i="46"/>
  <c r="CZ77" i="46"/>
  <c r="CY77" i="46"/>
  <c r="CX77" i="46"/>
  <c r="CW77" i="46"/>
  <c r="CV77" i="46"/>
  <c r="CU77" i="46"/>
  <c r="CT77" i="46"/>
  <c r="CS77" i="46"/>
  <c r="CR77" i="46"/>
  <c r="Z77" i="46"/>
  <c r="DA76" i="46"/>
  <c r="CZ76" i="46"/>
  <c r="CY76" i="46"/>
  <c r="CX76" i="46"/>
  <c r="CW76" i="46"/>
  <c r="CV76" i="46"/>
  <c r="CU76" i="46"/>
  <c r="CT76" i="46"/>
  <c r="CS76" i="46"/>
  <c r="CR76" i="46"/>
  <c r="Z76" i="46"/>
  <c r="DA74" i="46"/>
  <c r="CZ74" i="46"/>
  <c r="CY74" i="46"/>
  <c r="CX74" i="46"/>
  <c r="CW74" i="46"/>
  <c r="CV74" i="46"/>
  <c r="CU74" i="46"/>
  <c r="CT74" i="46"/>
  <c r="CS74" i="46"/>
  <c r="CR74" i="46"/>
  <c r="Z74" i="46"/>
  <c r="DA73" i="46"/>
  <c r="CZ73" i="46"/>
  <c r="CY73" i="46"/>
  <c r="CX73" i="46"/>
  <c r="CW73" i="46"/>
  <c r="CV73" i="46"/>
  <c r="CU73" i="46"/>
  <c r="CT73" i="46"/>
  <c r="CS73" i="46"/>
  <c r="CR73" i="46"/>
  <c r="Z73" i="46"/>
  <c r="DA72" i="46"/>
  <c r="CZ72" i="46"/>
  <c r="CY72" i="46"/>
  <c r="CX72" i="46"/>
  <c r="CW72" i="46"/>
  <c r="CV72" i="46"/>
  <c r="CU72" i="46"/>
  <c r="CT72" i="46"/>
  <c r="CS72" i="46"/>
  <c r="CR72" i="46"/>
  <c r="Z72" i="46"/>
  <c r="DA71" i="46"/>
  <c r="CZ71" i="46"/>
  <c r="CY71" i="46"/>
  <c r="CX71" i="46"/>
  <c r="CW71" i="46"/>
  <c r="CV71" i="46"/>
  <c r="CU71" i="46"/>
  <c r="CT71" i="46"/>
  <c r="CS71" i="46"/>
  <c r="CR71" i="46"/>
  <c r="Z71" i="46"/>
  <c r="DA70" i="46"/>
  <c r="CZ70" i="46"/>
  <c r="CY70" i="46"/>
  <c r="CX70" i="46"/>
  <c r="CW70" i="46"/>
  <c r="CV70" i="46"/>
  <c r="CU70" i="46"/>
  <c r="CT70" i="46"/>
  <c r="CS70" i="46"/>
  <c r="CR70" i="46"/>
  <c r="Z70" i="46"/>
  <c r="DA69" i="46"/>
  <c r="CZ69" i="46"/>
  <c r="CY69" i="46"/>
  <c r="CX69" i="46"/>
  <c r="CW69" i="46"/>
  <c r="CV69" i="46"/>
  <c r="CU69" i="46"/>
  <c r="CT69" i="46"/>
  <c r="CS69" i="46"/>
  <c r="CR69" i="46"/>
  <c r="Z69" i="46"/>
  <c r="DA68" i="46"/>
  <c r="CZ68" i="46"/>
  <c r="CY68" i="46"/>
  <c r="CX68" i="46"/>
  <c r="CW68" i="46"/>
  <c r="CV68" i="46"/>
  <c r="CU68" i="46"/>
  <c r="CT68" i="46"/>
  <c r="CS68" i="46"/>
  <c r="CR68" i="46"/>
  <c r="Z68" i="46"/>
  <c r="DA66" i="46"/>
  <c r="CZ66" i="46"/>
  <c r="CY66" i="46"/>
  <c r="CX66" i="46"/>
  <c r="CW66" i="46"/>
  <c r="CV66" i="46"/>
  <c r="CU66" i="46"/>
  <c r="CT66" i="46"/>
  <c r="CS66" i="46"/>
  <c r="CR66" i="46"/>
  <c r="Z66" i="46"/>
  <c r="DA65" i="46"/>
  <c r="CZ65" i="46"/>
  <c r="CY65" i="46"/>
  <c r="CX65" i="46"/>
  <c r="CW65" i="46"/>
  <c r="CV65" i="46"/>
  <c r="CU65" i="46"/>
  <c r="CT65" i="46"/>
  <c r="CS65" i="46"/>
  <c r="CR65" i="46"/>
  <c r="Z65" i="46"/>
  <c r="DA64" i="46"/>
  <c r="CZ64" i="46"/>
  <c r="CY64" i="46"/>
  <c r="CX64" i="46"/>
  <c r="CW64" i="46"/>
  <c r="CV64" i="46"/>
  <c r="CU64" i="46"/>
  <c r="CT64" i="46"/>
  <c r="CS64" i="46"/>
  <c r="CR64" i="46"/>
  <c r="Z64" i="46"/>
  <c r="DA63" i="46"/>
  <c r="CZ63" i="46"/>
  <c r="CY63" i="46"/>
  <c r="CX63" i="46"/>
  <c r="CW63" i="46"/>
  <c r="CV63" i="46"/>
  <c r="CU63" i="46"/>
  <c r="CT63" i="46"/>
  <c r="CS63" i="46"/>
  <c r="CR63" i="46"/>
  <c r="Z63" i="46"/>
  <c r="DA62" i="46"/>
  <c r="CZ62" i="46"/>
  <c r="CY62" i="46"/>
  <c r="CX62" i="46"/>
  <c r="CW62" i="46"/>
  <c r="CV62" i="46"/>
  <c r="CU62" i="46"/>
  <c r="CT62" i="46"/>
  <c r="CS62" i="46"/>
  <c r="CR62" i="46"/>
  <c r="Z62" i="46"/>
  <c r="Z61" i="46"/>
  <c r="Z60" i="46"/>
  <c r="Z59" i="46"/>
  <c r="DA58" i="46"/>
  <c r="CZ58" i="46"/>
  <c r="CY58" i="46"/>
  <c r="CX58" i="46"/>
  <c r="CW58" i="46"/>
  <c r="CV58" i="46"/>
  <c r="CU58" i="46"/>
  <c r="CT58" i="46"/>
  <c r="CS58" i="46"/>
  <c r="CR58" i="46"/>
  <c r="Z58" i="46"/>
  <c r="DA57" i="46"/>
  <c r="CZ57" i="46"/>
  <c r="CY57" i="46"/>
  <c r="CX57" i="46"/>
  <c r="CW57" i="46"/>
  <c r="CV57" i="46"/>
  <c r="CU57" i="46"/>
  <c r="CT57" i="46"/>
  <c r="CS57" i="46"/>
  <c r="CR57" i="46"/>
  <c r="Z57" i="46"/>
  <c r="Z56" i="46"/>
  <c r="DA54" i="46"/>
  <c r="CZ54" i="46"/>
  <c r="CY54" i="46"/>
  <c r="CX54" i="46"/>
  <c r="CW54" i="46"/>
  <c r="CV54" i="46"/>
  <c r="CU54" i="46"/>
  <c r="CT54" i="46"/>
  <c r="CS54" i="46"/>
  <c r="CR54" i="46"/>
  <c r="Z54" i="46"/>
  <c r="DA53" i="46"/>
  <c r="CZ53" i="46"/>
  <c r="CY53" i="46"/>
  <c r="CX53" i="46"/>
  <c r="CW53" i="46"/>
  <c r="CV53" i="46"/>
  <c r="CU53" i="46"/>
  <c r="CT53" i="46"/>
  <c r="CS53" i="46"/>
  <c r="CR53" i="46"/>
  <c r="Z53" i="46"/>
  <c r="DA52" i="46"/>
  <c r="CZ52" i="46"/>
  <c r="CY52" i="46"/>
  <c r="CX52" i="46"/>
  <c r="CW52" i="46"/>
  <c r="CV52" i="46"/>
  <c r="CU52" i="46"/>
  <c r="CT52" i="46"/>
  <c r="CS52" i="46"/>
  <c r="CR52" i="46"/>
  <c r="Z52" i="46"/>
  <c r="DA51" i="46"/>
  <c r="CZ51" i="46"/>
  <c r="CY51" i="46"/>
  <c r="CX51" i="46"/>
  <c r="CW51" i="46"/>
  <c r="CV51" i="46"/>
  <c r="CU51" i="46"/>
  <c r="CT51" i="46"/>
  <c r="CS51" i="46"/>
  <c r="CR51" i="46"/>
  <c r="Z51" i="46"/>
  <c r="DA50" i="46"/>
  <c r="CZ50" i="46"/>
  <c r="CY50" i="46"/>
  <c r="CX50" i="46"/>
  <c r="CW50" i="46"/>
  <c r="CV50" i="46"/>
  <c r="CU50" i="46"/>
  <c r="CT50" i="46"/>
  <c r="CS50" i="46"/>
  <c r="CR50" i="46"/>
  <c r="Z50" i="46"/>
  <c r="DA49" i="46"/>
  <c r="CZ49" i="46"/>
  <c r="CY49" i="46"/>
  <c r="CX49" i="46"/>
  <c r="CW49" i="46"/>
  <c r="CV49" i="46"/>
  <c r="CU49" i="46"/>
  <c r="CT49" i="46"/>
  <c r="CS49" i="46"/>
  <c r="CR49" i="46"/>
  <c r="Z49" i="46"/>
  <c r="DA47" i="46"/>
  <c r="CZ47" i="46"/>
  <c r="CY47" i="46"/>
  <c r="CX47" i="46"/>
  <c r="CW47" i="46"/>
  <c r="CV47" i="46"/>
  <c r="CU47" i="46"/>
  <c r="CT47" i="46"/>
  <c r="CS47" i="46"/>
  <c r="CR47" i="46"/>
  <c r="Z47" i="46"/>
  <c r="DA46" i="46"/>
  <c r="CZ46" i="46"/>
  <c r="CY46" i="46"/>
  <c r="CX46" i="46"/>
  <c r="CW46" i="46"/>
  <c r="CV46" i="46"/>
  <c r="CU46" i="46"/>
  <c r="CT46" i="46"/>
  <c r="CS46" i="46"/>
  <c r="CR46" i="46"/>
  <c r="Z46" i="46"/>
  <c r="DA45" i="46"/>
  <c r="CZ45" i="46"/>
  <c r="CY45" i="46"/>
  <c r="CX45" i="46"/>
  <c r="CW45" i="46"/>
  <c r="CV45" i="46"/>
  <c r="CU45" i="46"/>
  <c r="CT45" i="46"/>
  <c r="CS45" i="46"/>
  <c r="CR45" i="46"/>
  <c r="Z45" i="46"/>
  <c r="DA44" i="46"/>
  <c r="CZ44" i="46"/>
  <c r="CY44" i="46"/>
  <c r="CX44" i="46"/>
  <c r="CW44" i="46"/>
  <c r="CV44" i="46"/>
  <c r="CU44" i="46"/>
  <c r="CT44" i="46"/>
  <c r="CS44" i="46"/>
  <c r="CR44" i="46"/>
  <c r="Z44" i="46"/>
  <c r="DA43" i="46"/>
  <c r="CZ43" i="46"/>
  <c r="CY43" i="46"/>
  <c r="CX43" i="46"/>
  <c r="CW43" i="46"/>
  <c r="CV43" i="46"/>
  <c r="CU43" i="46"/>
  <c r="CT43" i="46"/>
  <c r="CS43" i="46"/>
  <c r="CR43" i="46"/>
  <c r="Z43" i="46"/>
  <c r="DA41" i="46"/>
  <c r="CZ41" i="46"/>
  <c r="CY41" i="46"/>
  <c r="CX41" i="46"/>
  <c r="CW41" i="46"/>
  <c r="CV41" i="46"/>
  <c r="CU41" i="46"/>
  <c r="CT41" i="46"/>
  <c r="CS41" i="46"/>
  <c r="CR41" i="46"/>
  <c r="Z41" i="46"/>
  <c r="DA40" i="46"/>
  <c r="CZ40" i="46"/>
  <c r="CY40" i="46"/>
  <c r="CX40" i="46"/>
  <c r="CW40" i="46"/>
  <c r="CV40" i="46"/>
  <c r="CU40" i="46"/>
  <c r="CT40" i="46"/>
  <c r="CS40" i="46"/>
  <c r="CR40" i="46"/>
  <c r="Z40" i="46"/>
  <c r="DA39" i="46"/>
  <c r="CZ39" i="46"/>
  <c r="CY39" i="46"/>
  <c r="CX39" i="46"/>
  <c r="CW39" i="46"/>
  <c r="CV39" i="46"/>
  <c r="CU39" i="46"/>
  <c r="CT39" i="46"/>
  <c r="CS39" i="46"/>
  <c r="CR39" i="46"/>
  <c r="Z39" i="46"/>
  <c r="DA38" i="46"/>
  <c r="CZ38" i="46"/>
  <c r="CY38" i="46"/>
  <c r="CX38" i="46"/>
  <c r="CW38" i="46"/>
  <c r="CV38" i="46"/>
  <c r="CU38" i="46"/>
  <c r="CT38" i="46"/>
  <c r="CS38" i="46"/>
  <c r="CR38" i="46"/>
  <c r="Z38" i="46"/>
  <c r="DA37" i="46"/>
  <c r="CZ37" i="46"/>
  <c r="CY37" i="46"/>
  <c r="CX37" i="46"/>
  <c r="CW37" i="46"/>
  <c r="CV37" i="46"/>
  <c r="CU37" i="46"/>
  <c r="CT37" i="46"/>
  <c r="CS37" i="46"/>
  <c r="CR37" i="46"/>
  <c r="Z37" i="46"/>
  <c r="DA36" i="46"/>
  <c r="CZ36" i="46"/>
  <c r="CY36" i="46"/>
  <c r="CX36" i="46"/>
  <c r="CW36" i="46"/>
  <c r="CV36" i="46"/>
  <c r="CU36" i="46"/>
  <c r="CT36" i="46"/>
  <c r="CS36" i="46"/>
  <c r="CR36" i="46"/>
  <c r="Z36" i="46"/>
  <c r="DA35" i="46"/>
  <c r="CZ35" i="46"/>
  <c r="CY35" i="46"/>
  <c r="CX35" i="46"/>
  <c r="CW35" i="46"/>
  <c r="CV35" i="46"/>
  <c r="CU35" i="46"/>
  <c r="CT35" i="46"/>
  <c r="CS35" i="46"/>
  <c r="CR35" i="46"/>
  <c r="Z35" i="46"/>
  <c r="DA34" i="46"/>
  <c r="CZ34" i="46"/>
  <c r="CY34" i="46"/>
  <c r="CX34" i="46"/>
  <c r="CW34" i="46"/>
  <c r="CV34" i="46"/>
  <c r="CU34" i="46"/>
  <c r="CT34" i="46"/>
  <c r="CS34" i="46"/>
  <c r="CR34" i="46"/>
  <c r="Z34" i="46"/>
  <c r="DA33" i="46"/>
  <c r="CZ33" i="46"/>
  <c r="CY33" i="46"/>
  <c r="CX33" i="46"/>
  <c r="CW33" i="46"/>
  <c r="CV33" i="46"/>
  <c r="CU33" i="46"/>
  <c r="CT33" i="46"/>
  <c r="CS33" i="46"/>
  <c r="CR33" i="46"/>
  <c r="Z33" i="46"/>
  <c r="DA31" i="46"/>
  <c r="CZ31" i="46"/>
  <c r="CY31" i="46"/>
  <c r="CX31" i="46"/>
  <c r="CW31" i="46"/>
  <c r="CV31" i="46"/>
  <c r="CU31" i="46"/>
  <c r="CT31" i="46"/>
  <c r="CS31" i="46"/>
  <c r="CR31" i="46"/>
  <c r="Z31" i="46"/>
  <c r="DA30" i="46"/>
  <c r="CZ30" i="46"/>
  <c r="CY30" i="46"/>
  <c r="CX30" i="46"/>
  <c r="CW30" i="46"/>
  <c r="CV30" i="46"/>
  <c r="CU30" i="46"/>
  <c r="CT30" i="46"/>
  <c r="CS30" i="46"/>
  <c r="CR30" i="46"/>
  <c r="Z30" i="46"/>
  <c r="DA29" i="46"/>
  <c r="CZ29" i="46"/>
  <c r="CY29" i="46"/>
  <c r="CX29" i="46"/>
  <c r="CW29" i="46"/>
  <c r="CV29" i="46"/>
  <c r="CU29" i="46"/>
  <c r="CT29" i="46"/>
  <c r="CS29" i="46"/>
  <c r="CR29" i="46"/>
  <c r="Z29" i="46"/>
  <c r="DA28" i="46"/>
  <c r="CZ28" i="46"/>
  <c r="CY28" i="46"/>
  <c r="CX28" i="46"/>
  <c r="CW28" i="46"/>
  <c r="CV28" i="46"/>
  <c r="CU28" i="46"/>
  <c r="CT28" i="46"/>
  <c r="CS28" i="46"/>
  <c r="CR28" i="46"/>
  <c r="Z28" i="46"/>
  <c r="DA27" i="46"/>
  <c r="CZ27" i="46"/>
  <c r="CY27" i="46"/>
  <c r="CX27" i="46"/>
  <c r="CW27" i="46"/>
  <c r="CV27" i="46"/>
  <c r="CU27" i="46"/>
  <c r="CT27" i="46"/>
  <c r="CS27" i="46"/>
  <c r="CR27" i="46"/>
  <c r="Z27" i="46"/>
  <c r="DA26" i="46"/>
  <c r="CZ26" i="46"/>
  <c r="CY26" i="46"/>
  <c r="CX26" i="46"/>
  <c r="CW26" i="46"/>
  <c r="CV26" i="46"/>
  <c r="CU26" i="46"/>
  <c r="CT26" i="46"/>
  <c r="CS26" i="46"/>
  <c r="CR26" i="46"/>
  <c r="Z26" i="46"/>
  <c r="DA25" i="46"/>
  <c r="CZ25" i="46"/>
  <c r="CY25" i="46"/>
  <c r="CX25" i="46"/>
  <c r="CW25" i="46"/>
  <c r="CV25" i="46"/>
  <c r="CU25" i="46"/>
  <c r="CT25" i="46"/>
  <c r="CS25" i="46"/>
  <c r="CR25" i="46"/>
  <c r="Z25" i="46"/>
  <c r="DA24" i="46"/>
  <c r="CZ24" i="46"/>
  <c r="CY24" i="46"/>
  <c r="CX24" i="46"/>
  <c r="CW24" i="46"/>
  <c r="CV24" i="46"/>
  <c r="CU24" i="46"/>
  <c r="CT24" i="46"/>
  <c r="CS24" i="46"/>
  <c r="CR24" i="46"/>
  <c r="Z24" i="46"/>
  <c r="DA23" i="46"/>
  <c r="CZ23" i="46"/>
  <c r="CY23" i="46"/>
  <c r="CX23" i="46"/>
  <c r="CW23" i="46"/>
  <c r="CV23" i="46"/>
  <c r="CU23" i="46"/>
  <c r="CT23" i="46"/>
  <c r="CS23" i="46"/>
  <c r="CR23" i="46"/>
  <c r="Z23" i="46"/>
  <c r="DA22" i="46"/>
  <c r="CZ22" i="46"/>
  <c r="CY22" i="46"/>
  <c r="CX22" i="46"/>
  <c r="CW22" i="46"/>
  <c r="CV22" i="46"/>
  <c r="CU22" i="46"/>
  <c r="CT22" i="46"/>
  <c r="CS22" i="46"/>
  <c r="CR22" i="46"/>
  <c r="Z22" i="46"/>
  <c r="DA21" i="46"/>
  <c r="CZ21" i="46"/>
  <c r="CY21" i="46"/>
  <c r="CX21" i="46"/>
  <c r="CW21" i="46"/>
  <c r="CV21" i="46"/>
  <c r="CU21" i="46"/>
  <c r="CT21" i="46"/>
  <c r="CS21" i="46"/>
  <c r="CR21" i="46"/>
  <c r="Z21" i="46"/>
  <c r="DA18" i="46"/>
  <c r="CZ18" i="46"/>
  <c r="CY18" i="46"/>
  <c r="CX18" i="46"/>
  <c r="CW18" i="46"/>
  <c r="CV18" i="46"/>
  <c r="CU18" i="46"/>
  <c r="CT18" i="46"/>
  <c r="CS18" i="46"/>
  <c r="CR18" i="46"/>
  <c r="Z18" i="46"/>
  <c r="DA17" i="46"/>
  <c r="CZ17" i="46"/>
  <c r="CY17" i="46"/>
  <c r="CX17" i="46"/>
  <c r="CW17" i="46"/>
  <c r="CV17" i="46"/>
  <c r="CU17" i="46"/>
  <c r="CT17" i="46"/>
  <c r="CS17" i="46"/>
  <c r="CR17" i="46"/>
  <c r="Z17" i="46"/>
  <c r="DA16" i="46"/>
  <c r="CZ16" i="46"/>
  <c r="CY16" i="46"/>
  <c r="CX16" i="46"/>
  <c r="CW16" i="46"/>
  <c r="CV16" i="46"/>
  <c r="CU16" i="46"/>
  <c r="CT16" i="46"/>
  <c r="CS16" i="46"/>
  <c r="CR16" i="46"/>
  <c r="Z16" i="46"/>
  <c r="DA15" i="46"/>
  <c r="CZ15" i="46"/>
  <c r="CY15" i="46"/>
  <c r="CX15" i="46"/>
  <c r="CW15" i="46"/>
  <c r="CV15" i="46"/>
  <c r="CU15" i="46"/>
  <c r="CT15" i="46"/>
  <c r="CS15" i="46"/>
  <c r="CR15" i="46"/>
  <c r="Z15" i="46"/>
  <c r="DA14" i="46"/>
  <c r="CZ14" i="46"/>
  <c r="CY14" i="46"/>
  <c r="CX14" i="46"/>
  <c r="CW14" i="46"/>
  <c r="CV14" i="46"/>
  <c r="CU14" i="46"/>
  <c r="CT14" i="46"/>
  <c r="CS14" i="46"/>
  <c r="CR14" i="46"/>
  <c r="Z14" i="46"/>
  <c r="DA13" i="46"/>
  <c r="CZ13" i="46"/>
  <c r="CY13" i="46"/>
  <c r="CX13" i="46"/>
  <c r="CW13" i="46"/>
  <c r="CV13" i="46"/>
  <c r="CU13" i="46"/>
  <c r="CT13" i="46"/>
  <c r="CS13" i="46"/>
  <c r="CR13" i="46"/>
  <c r="Z13" i="46"/>
  <c r="DA12" i="46"/>
  <c r="CZ12" i="46"/>
  <c r="CY12" i="46"/>
  <c r="CX12" i="46"/>
  <c r="CW12" i="46"/>
  <c r="CV12" i="46"/>
  <c r="CU12" i="46"/>
  <c r="CT12" i="46"/>
  <c r="CS12" i="46"/>
  <c r="CR12" i="46"/>
  <c r="Z12" i="46"/>
  <c r="DA11" i="46"/>
  <c r="CZ11" i="46"/>
  <c r="CY11" i="46"/>
  <c r="CX11" i="46"/>
  <c r="CW11" i="46"/>
  <c r="CV11" i="46"/>
  <c r="CU11" i="46"/>
  <c r="CT11" i="46"/>
  <c r="CS11" i="46"/>
  <c r="CR11" i="46"/>
  <c r="Z11" i="46"/>
  <c r="DA10" i="46"/>
  <c r="CZ10" i="46"/>
  <c r="CY10" i="46"/>
  <c r="CX10" i="46"/>
  <c r="CW10" i="46"/>
  <c r="CV10" i="46"/>
  <c r="CU10" i="46"/>
  <c r="CT10" i="46"/>
  <c r="CS10" i="46"/>
  <c r="CR10" i="46"/>
  <c r="Z10" i="46"/>
  <c r="DA9" i="46"/>
  <c r="CZ9" i="46"/>
  <c r="CY9" i="46"/>
  <c r="CX9" i="46"/>
  <c r="CW9" i="46"/>
  <c r="CV9" i="46"/>
  <c r="CU9" i="46"/>
  <c r="CT9" i="46"/>
  <c r="CS9" i="46"/>
  <c r="CR9" i="46"/>
  <c r="Z9" i="46"/>
  <c r="CR1131" i="52" l="1"/>
  <c r="CN1117" i="52"/>
  <c r="CR1117" i="52"/>
  <c r="CP1117" i="52"/>
  <c r="CQ1117" i="52" s="1"/>
  <c r="CL1117" i="52"/>
  <c r="BM1174" i="52"/>
  <c r="BM1173" i="52"/>
  <c r="BM1175" i="52" s="1"/>
  <c r="CU668" i="52"/>
  <c r="CU890" i="52"/>
  <c r="BL1111" i="52"/>
  <c r="BL1062" i="52"/>
  <c r="CU451" i="52"/>
  <c r="BA1038" i="52"/>
  <c r="CU675" i="52"/>
  <c r="CU590" i="52"/>
  <c r="CU840" i="52"/>
  <c r="CU1024" i="52"/>
  <c r="BN1069" i="52"/>
  <c r="CF1140" i="52"/>
  <c r="CU812" i="52"/>
  <c r="CU999" i="52"/>
  <c r="BV1174" i="52"/>
  <c r="BZ1111" i="52"/>
  <c r="CU794" i="52"/>
  <c r="CU932" i="52"/>
  <c r="CU661" i="52"/>
  <c r="CU351" i="52"/>
  <c r="CU622" i="52"/>
  <c r="CU178" i="52"/>
  <c r="AF1038" i="52"/>
  <c r="CU86" i="52"/>
  <c r="CU881" i="52"/>
  <c r="CI1062" i="52"/>
  <c r="CU691" i="52"/>
  <c r="BU1104" i="52"/>
  <c r="BN1125" i="52"/>
  <c r="CP1124" i="52" s="1"/>
  <c r="BS1140" i="52"/>
  <c r="CN1139" i="52" s="1"/>
  <c r="BY1154" i="52"/>
  <c r="CU889" i="52"/>
  <c r="CU826" i="52"/>
  <c r="CU264" i="52"/>
  <c r="CU701" i="52"/>
  <c r="CU802" i="52"/>
  <c r="CU129" i="52"/>
  <c r="CU119" i="52"/>
  <c r="AI1038" i="52"/>
  <c r="CG1090" i="52"/>
  <c r="CB1140" i="52"/>
  <c r="CU251" i="52"/>
  <c r="CU569" i="52"/>
  <c r="AN1038" i="52"/>
  <c r="CG1174" i="52"/>
  <c r="CG1173" i="52"/>
  <c r="CG1175" i="52" s="1"/>
  <c r="BV1140" i="52"/>
  <c r="CU65" i="52"/>
  <c r="CJ1069" i="52"/>
  <c r="CU421" i="52"/>
  <c r="CU591" i="52"/>
  <c r="CU573" i="52"/>
  <c r="CU601" i="52"/>
  <c r="CU912" i="52"/>
  <c r="CU868" i="52"/>
  <c r="CU300" i="52"/>
  <c r="BS1125" i="52"/>
  <c r="CH1173" i="52"/>
  <c r="CU137" i="52"/>
  <c r="CU667" i="52"/>
  <c r="CU293" i="52"/>
  <c r="BX1173" i="52"/>
  <c r="BX1175" i="52" s="1"/>
  <c r="CU392" i="52"/>
  <c r="CU198" i="52"/>
  <c r="CU496" i="52"/>
  <c r="CU926" i="52"/>
  <c r="CU966" i="52"/>
  <c r="CU361" i="52"/>
  <c r="CU334" i="52"/>
  <c r="CU880" i="52"/>
  <c r="CU474" i="52"/>
  <c r="CU478" i="52"/>
  <c r="CG1104" i="52"/>
  <c r="CU595" i="52"/>
  <c r="CU983" i="52"/>
  <c r="CU844" i="52"/>
  <c r="CU615" i="52"/>
  <c r="CI1174" i="52"/>
  <c r="CE1175" i="52"/>
  <c r="BV1173" i="52"/>
  <c r="CU339" i="52"/>
  <c r="CU158" i="52"/>
  <c r="CU286" i="52"/>
  <c r="CU390" i="52"/>
  <c r="CU39" i="52"/>
  <c r="CU422" i="52"/>
  <c r="CU696" i="52"/>
  <c r="CU904" i="52"/>
  <c r="CU60" i="52"/>
  <c r="CE1125" i="52"/>
  <c r="CU269" i="52"/>
  <c r="CU730" i="52"/>
  <c r="CU491" i="52"/>
  <c r="CU592" i="52"/>
  <c r="CU761" i="52"/>
  <c r="CU898" i="52"/>
  <c r="CU362" i="52"/>
  <c r="CU751" i="52"/>
  <c r="CU510" i="52"/>
  <c r="CU674" i="52"/>
  <c r="BT1083" i="52"/>
  <c r="CU454" i="52"/>
  <c r="CU993" i="52"/>
  <c r="CU64" i="52"/>
  <c r="CU342" i="52"/>
  <c r="CU220" i="52"/>
  <c r="CU978" i="52"/>
  <c r="BT1173" i="52"/>
  <c r="BT1174" i="52"/>
  <c r="CU76" i="52"/>
  <c r="CA1140" i="52"/>
  <c r="CH1174" i="52"/>
  <c r="BW1174" i="52"/>
  <c r="BW1175" i="52" s="1"/>
  <c r="BL1161" i="52"/>
  <c r="CU335" i="52"/>
  <c r="CE1140" i="52"/>
  <c r="CI1173" i="52"/>
  <c r="CI1175" i="52" s="1"/>
  <c r="CU404" i="52"/>
  <c r="CU54" i="52"/>
  <c r="CU166" i="52"/>
  <c r="CU59" i="52"/>
  <c r="CU144" i="52"/>
  <c r="CU708" i="52"/>
  <c r="CU637" i="52"/>
  <c r="CU1026" i="52"/>
  <c r="CU619" i="52"/>
  <c r="CU720" i="52"/>
  <c r="CU848" i="52"/>
  <c r="BR1076" i="52"/>
  <c r="CU538" i="52"/>
  <c r="CU349" i="52"/>
  <c r="CU11" i="52"/>
  <c r="CU710" i="52"/>
  <c r="CU763" i="52"/>
  <c r="CU1019" i="52"/>
  <c r="CP1082" i="52"/>
  <c r="CU34" i="52"/>
  <c r="CU577" i="52"/>
  <c r="CU875" i="52"/>
  <c r="CU732" i="52"/>
  <c r="CU1021" i="52"/>
  <c r="BT1147" i="52"/>
  <c r="CN1146" i="52" s="1"/>
  <c r="CU786" i="52"/>
  <c r="CU617" i="52"/>
  <c r="CU562" i="52"/>
  <c r="AB1032" i="52"/>
  <c r="CA1173" i="52"/>
  <c r="CA1175" i="52" s="1"/>
  <c r="BR1175" i="52"/>
  <c r="CU426" i="52"/>
  <c r="CK1161" i="52"/>
  <c r="BT1132" i="52"/>
  <c r="BL1076" i="52"/>
  <c r="CU227" i="52"/>
  <c r="CU457" i="52"/>
  <c r="CU829" i="52"/>
  <c r="CU466" i="52"/>
  <c r="CU321" i="52"/>
  <c r="CU834" i="52"/>
  <c r="CU929" i="52"/>
  <c r="CU855" i="52"/>
  <c r="CU205" i="52"/>
  <c r="CU850" i="52"/>
  <c r="CL1068" i="52"/>
  <c r="CP1068" i="52"/>
  <c r="CP1139" i="52"/>
  <c r="CG1111" i="52"/>
  <c r="CU159" i="52"/>
  <c r="CU280" i="52"/>
  <c r="CU405" i="52"/>
  <c r="CU805" i="52"/>
  <c r="CU557" i="52"/>
  <c r="CU759" i="52"/>
  <c r="BR1083" i="52"/>
  <c r="CN1082" i="52" s="1"/>
  <c r="CU598" i="52"/>
  <c r="CU841" i="52"/>
  <c r="CU263" i="52"/>
  <c r="CU371" i="52"/>
  <c r="CU731" i="52"/>
  <c r="CU291" i="52"/>
  <c r="AG1038" i="52"/>
  <c r="CU370" i="52"/>
  <c r="CU41" i="52"/>
  <c r="CU199" i="52"/>
  <c r="CU290" i="52"/>
  <c r="CU369" i="52"/>
  <c r="CU84" i="52"/>
  <c r="CU365" i="52"/>
  <c r="CU937" i="52"/>
  <c r="CU37" i="52"/>
  <c r="CU1003" i="52"/>
  <c r="CU409" i="52"/>
  <c r="CU793" i="52"/>
  <c r="CU906" i="52"/>
  <c r="CU673" i="52"/>
  <c r="BW1062" i="52"/>
  <c r="CU120" i="52"/>
  <c r="CU326" i="52"/>
  <c r="CU250" i="52"/>
  <c r="CU550" i="52"/>
  <c r="BQ1132" i="52"/>
  <c r="CN1131" i="52" s="1"/>
  <c r="BX1154" i="52"/>
  <c r="CP1153" i="52" s="1"/>
  <c r="AC1038" i="52"/>
  <c r="CU576" i="52"/>
  <c r="CU703" i="52"/>
  <c r="CU285" i="52"/>
  <c r="CU17" i="52"/>
  <c r="CU70" i="52"/>
  <c r="CU171" i="52"/>
  <c r="CU61" i="52"/>
  <c r="CU689" i="52"/>
  <c r="CU147" i="52"/>
  <c r="CU635" i="52"/>
  <c r="CU555" i="52"/>
  <c r="AM1038" i="52"/>
  <c r="CU287" i="52"/>
  <c r="BS1168" i="52"/>
  <c r="CU211" i="52"/>
  <c r="CU306" i="52"/>
  <c r="CU1006" i="52"/>
  <c r="CU886" i="52"/>
  <c r="CU18" i="52"/>
  <c r="CU463" i="52"/>
  <c r="CU641" i="52"/>
  <c r="CU925" i="52"/>
  <c r="CU241" i="52"/>
  <c r="CU324" i="52"/>
  <c r="CU561" i="52"/>
  <c r="CU860" i="52"/>
  <c r="BQ1125" i="52"/>
  <c r="BU1097" i="52"/>
  <c r="CR1096" i="52" s="1"/>
  <c r="CU815" i="52"/>
  <c r="CU1025" i="52"/>
  <c r="CU436" i="52"/>
  <c r="CG1168" i="52"/>
  <c r="CU666" i="52"/>
  <c r="CU427" i="52"/>
  <c r="CU531" i="52"/>
  <c r="CU565" i="52"/>
  <c r="CU379" i="52"/>
  <c r="CU512" i="52"/>
  <c r="CF1174" i="52"/>
  <c r="CF1173" i="52"/>
  <c r="CF1175" i="52" s="1"/>
  <c r="BU1173" i="52"/>
  <c r="BU1174" i="52"/>
  <c r="CU655" i="52"/>
  <c r="CU304" i="52"/>
  <c r="CU942" i="52"/>
  <c r="CC1168" i="52"/>
  <c r="CU954" i="52"/>
  <c r="BT1140" i="52"/>
  <c r="CK1069" i="52"/>
  <c r="CJ1161" i="52"/>
  <c r="CG1161" i="52"/>
  <c r="BV1090" i="52"/>
  <c r="CP1089" i="52" s="1"/>
  <c r="CU846" i="52"/>
  <c r="CU962" i="52"/>
  <c r="BX1104" i="52"/>
  <c r="CU994" i="52"/>
  <c r="CC1173" i="52"/>
  <c r="CC1175" i="52" s="1"/>
  <c r="BX1069" i="52"/>
  <c r="CN1068" i="52" s="1"/>
  <c r="BL1104" i="52"/>
  <c r="CD1154" i="52"/>
  <c r="CU882" i="52"/>
  <c r="CU807" i="52"/>
  <c r="CU549" i="52"/>
  <c r="CU986" i="52"/>
  <c r="BZ1174" i="52"/>
  <c r="BZ1173" i="52"/>
  <c r="BZ1175" i="52" s="1"/>
  <c r="CL1089" i="52"/>
  <c r="CU45" i="52"/>
  <c r="CU97" i="52"/>
  <c r="CU133" i="52"/>
  <c r="CU29" i="52"/>
  <c r="CU161" i="52"/>
  <c r="CU330" i="52"/>
  <c r="CU231" i="52"/>
  <c r="CU296" i="52"/>
  <c r="CU125" i="52"/>
  <c r="CU179" i="52"/>
  <c r="CU917" i="52"/>
  <c r="CU774" i="52"/>
  <c r="CU949" i="52"/>
  <c r="CU941" i="52"/>
  <c r="CU356" i="52"/>
  <c r="CU657" i="52"/>
  <c r="CU570" i="52"/>
  <c r="CU1016" i="52"/>
  <c r="CU35" i="52"/>
  <c r="CU95" i="52"/>
  <c r="CU976" i="52"/>
  <c r="CU270" i="52"/>
  <c r="CU831" i="52"/>
  <c r="CU933" i="52"/>
  <c r="CU849" i="52"/>
  <c r="CU927" i="52"/>
  <c r="CN1124" i="52"/>
  <c r="CL1124" i="52"/>
  <c r="BY1174" i="52"/>
  <c r="BY1173" i="52"/>
  <c r="BY1175" i="52" s="1"/>
  <c r="CU149" i="52"/>
  <c r="CU647" i="52"/>
  <c r="AT1038" i="52"/>
  <c r="CU614" i="52"/>
  <c r="CU818" i="52"/>
  <c r="CU931" i="52"/>
  <c r="CJ1111" i="52"/>
  <c r="CU597" i="52"/>
  <c r="BW1104" i="52"/>
  <c r="CU193" i="52"/>
  <c r="CU453" i="52"/>
  <c r="CU869" i="52"/>
  <c r="BL1174" i="52"/>
  <c r="BL1173" i="52"/>
  <c r="BL1175" i="52" s="1"/>
  <c r="CF1090" i="52"/>
  <c r="CN1089" i="52" s="1"/>
  <c r="CL1096" i="52"/>
  <c r="CU27" i="52"/>
  <c r="CU47" i="52"/>
  <c r="CU545" i="52"/>
  <c r="CU769" i="52"/>
  <c r="CU99" i="52"/>
  <c r="CU399" i="52"/>
  <c r="CU460" i="52"/>
  <c r="CU465" i="52"/>
  <c r="CU564" i="52"/>
  <c r="CU832" i="52"/>
  <c r="CU68" i="52"/>
  <c r="CU449" i="52"/>
  <c r="CU328" i="52"/>
  <c r="CU600" i="52"/>
  <c r="CU14" i="52"/>
  <c r="CU521" i="52"/>
  <c r="CU734" i="52"/>
  <c r="CU522" i="52"/>
  <c r="CU902" i="52"/>
  <c r="BO1076" i="52"/>
  <c r="CU172" i="52"/>
  <c r="CU355" i="52"/>
  <c r="CU385" i="52"/>
  <c r="AO1038" i="52"/>
  <c r="CU552" i="52"/>
  <c r="CU441" i="52"/>
  <c r="CU680" i="52"/>
  <c r="CU118" i="52"/>
  <c r="CU266" i="52"/>
  <c r="CU301" i="52"/>
  <c r="CU81" i="52"/>
  <c r="CU603" i="52"/>
  <c r="CU956" i="52"/>
  <c r="CU799" i="52"/>
  <c r="CU947" i="52"/>
  <c r="BY1062" i="52"/>
  <c r="CB1132" i="52"/>
  <c r="BL1168" i="52"/>
  <c r="CU819" i="52"/>
  <c r="CU471" i="52"/>
  <c r="CU813" i="52"/>
  <c r="CU1028" i="52"/>
  <c r="CB1125" i="52"/>
  <c r="CU49" i="52"/>
  <c r="BU1076" i="52"/>
  <c r="CU951" i="52"/>
  <c r="CU519" i="52"/>
  <c r="CU705" i="52"/>
  <c r="CU742" i="52"/>
  <c r="BP1076" i="52"/>
  <c r="CI1111" i="52"/>
  <c r="BM1104" i="52"/>
  <c r="CQ1089" i="52" l="1"/>
  <c r="CO1068" i="52"/>
  <c r="CO1089" i="52"/>
  <c r="CO1139" i="52"/>
  <c r="CT1124" i="52"/>
  <c r="CM1124" i="52"/>
  <c r="CQ1082" i="52"/>
  <c r="CQ1068" i="52"/>
  <c r="CT1068" i="52"/>
  <c r="BT1175" i="52"/>
  <c r="CL1174" i="52" s="1"/>
  <c r="CN1061" i="52"/>
  <c r="CR1061" i="52"/>
  <c r="CP1061" i="52"/>
  <c r="CL1061" i="52"/>
  <c r="CN1075" i="52"/>
  <c r="CR1075" i="52"/>
  <c r="CS1075" i="52" s="1"/>
  <c r="CL1075" i="52"/>
  <c r="CP1075" i="52"/>
  <c r="CN1103" i="52"/>
  <c r="CP1103" i="52"/>
  <c r="CQ1103" i="52" s="1"/>
  <c r="CL1103" i="52"/>
  <c r="CR1103" i="52"/>
  <c r="CT1089" i="52"/>
  <c r="CM1089" i="52"/>
  <c r="CL1153" i="52"/>
  <c r="CQ1153" i="52" s="1"/>
  <c r="CR1153" i="52"/>
  <c r="CS1153" i="52" s="1"/>
  <c r="CN1174" i="52"/>
  <c r="BU1175" i="52"/>
  <c r="CR1174" i="52" s="1"/>
  <c r="CR1068" i="52"/>
  <c r="CS1068" i="52" s="1"/>
  <c r="CN1110" i="52"/>
  <c r="CR1110" i="52"/>
  <c r="CL1110" i="52"/>
  <c r="CP1110" i="52"/>
  <c r="CQ1110" i="52" s="1"/>
  <c r="CN1153" i="52"/>
  <c r="CS1096" i="52"/>
  <c r="CR1146" i="52"/>
  <c r="CS1146" i="52" s="1"/>
  <c r="CH1175" i="52"/>
  <c r="CL1146" i="52"/>
  <c r="BV1175" i="52"/>
  <c r="CN1096" i="52"/>
  <c r="CO1096" i="52" s="1"/>
  <c r="CR1124" i="52"/>
  <c r="CS1124" i="52" s="1"/>
  <c r="CR1082" i="52"/>
  <c r="CP1096" i="52"/>
  <c r="CL1082" i="52"/>
  <c r="CO1082" i="52" s="1"/>
  <c r="CN1160" i="52"/>
  <c r="CR1160" i="52"/>
  <c r="CP1160" i="52"/>
  <c r="CL1160" i="52"/>
  <c r="CR1089" i="52"/>
  <c r="CS1089" i="52" s="1"/>
  <c r="CP1146" i="52"/>
  <c r="CT1117" i="52"/>
  <c r="CM1117" i="52"/>
  <c r="CO1124" i="52"/>
  <c r="CR1139" i="52"/>
  <c r="CS1139" i="52" s="1"/>
  <c r="CS1117" i="52"/>
  <c r="CU1117" i="52" s="1"/>
  <c r="CP1131" i="52"/>
  <c r="CQ1131" i="52" s="1"/>
  <c r="CN1167" i="52"/>
  <c r="CR1167" i="52"/>
  <c r="CL1167" i="52"/>
  <c r="CP1167" i="52"/>
  <c r="CL1139" i="52"/>
  <c r="CO1117" i="52"/>
  <c r="CL1131" i="52"/>
  <c r="CS1131" i="52" s="1"/>
  <c r="CU1131" i="52" l="1"/>
  <c r="CT1160" i="52"/>
  <c r="CM1160" i="52"/>
  <c r="CS1167" i="52"/>
  <c r="CO1075" i="52"/>
  <c r="CS1160" i="52"/>
  <c r="CU1160" i="52" s="1"/>
  <c r="CM1061" i="52"/>
  <c r="CT1061" i="52"/>
  <c r="CO1160" i="52"/>
  <c r="CQ1061" i="52"/>
  <c r="CT1110" i="52"/>
  <c r="CM1110" i="52"/>
  <c r="CS1061" i="52"/>
  <c r="CU1061" i="52" s="1"/>
  <c r="CO1131" i="52"/>
  <c r="CQ1096" i="52"/>
  <c r="CS1110" i="52"/>
  <c r="CQ1139" i="52"/>
  <c r="CO1061" i="52"/>
  <c r="CS1082" i="52"/>
  <c r="CO1110" i="52"/>
  <c r="CS1103" i="52"/>
  <c r="CU1103" i="52" s="1"/>
  <c r="CU1124" i="52"/>
  <c r="CU1068" i="52"/>
  <c r="CM1103" i="52"/>
  <c r="CT1103" i="52"/>
  <c r="CM1068" i="52"/>
  <c r="CM1167" i="52"/>
  <c r="CT1167" i="52"/>
  <c r="CQ1160" i="52"/>
  <c r="CO1153" i="52"/>
  <c r="CM1082" i="52"/>
  <c r="CT1082" i="52"/>
  <c r="CP1174" i="52"/>
  <c r="CQ1174" i="52" s="1"/>
  <c r="CT1096" i="52"/>
  <c r="CU1096" i="52" s="1"/>
  <c r="CO1167" i="52"/>
  <c r="CM1153" i="52"/>
  <c r="CT1153" i="52"/>
  <c r="CU1153" i="52" s="1"/>
  <c r="CM1131" i="52"/>
  <c r="CT1131" i="52"/>
  <c r="CO1103" i="52"/>
  <c r="CO1146" i="52"/>
  <c r="CM1139" i="52"/>
  <c r="CT1139" i="52"/>
  <c r="CU1139" i="52" s="1"/>
  <c r="CQ1146" i="52"/>
  <c r="CM1146" i="52"/>
  <c r="CT1146" i="52"/>
  <c r="CU1146" i="52" s="1"/>
  <c r="CQ1075" i="52"/>
  <c r="CQ1167" i="52"/>
  <c r="CU1089" i="52"/>
  <c r="CT1075" i="52"/>
  <c r="CU1075" i="52" s="1"/>
  <c r="CM1075" i="52"/>
  <c r="CM1096" i="52"/>
  <c r="CQ1124" i="52"/>
  <c r="CU1110" i="52" l="1"/>
  <c r="CU1167" i="52"/>
  <c r="CO1174" i="52"/>
  <c r="CS1174" i="52"/>
  <c r="CU1174" i="52" s="1"/>
  <c r="CT1174" i="52"/>
  <c r="CU1082" i="52"/>
  <c r="CM1174" i="52"/>
  <c r="CU237" i="49"/>
  <c r="CS237" i="49"/>
  <c r="CU353" i="49"/>
  <c r="CS353" i="49"/>
  <c r="CU232" i="49"/>
  <c r="CS232" i="49"/>
  <c r="CT236" i="52"/>
  <c r="CQ236" i="52"/>
  <c r="CM236" i="52"/>
  <c r="CU353" i="52"/>
  <c r="CS353" i="52"/>
  <c r="CU236" i="49"/>
  <c r="CS236" i="49"/>
  <c r="CT237" i="49"/>
  <c r="CM237" i="49"/>
  <c r="CO237" i="49"/>
  <c r="CP237" i="49"/>
  <c r="CQ237" i="49"/>
  <c r="CU237" i="52"/>
  <c r="CS237" i="52"/>
  <c r="CQ232" i="52"/>
  <c r="CM232" i="52"/>
  <c r="CT232" i="52"/>
  <c r="CQ236" i="49"/>
  <c r="CM236" i="49"/>
  <c r="CO236" i="49"/>
  <c r="CP236" i="49"/>
  <c r="CT236" i="49"/>
  <c r="CO232" i="52"/>
  <c r="CP232" i="52"/>
  <c r="CS232" i="52"/>
  <c r="CU232" i="52"/>
  <c r="CO353" i="52"/>
  <c r="CQ353" i="52"/>
  <c r="CR353" i="52"/>
  <c r="CM353" i="52"/>
  <c r="CT237" i="52"/>
  <c r="CM237" i="52"/>
  <c r="CO237" i="52"/>
  <c r="CP237" i="52"/>
  <c r="CQ237" i="52"/>
  <c r="CO236" i="52"/>
  <c r="CP236" i="52"/>
  <c r="CS236" i="52"/>
  <c r="CU236" i="52"/>
  <c r="CO353" i="49"/>
  <c r="CQ353" i="49"/>
  <c r="CR353" i="49"/>
  <c r="CM353" i="49"/>
  <c r="CM232" i="49"/>
  <c r="CT232" i="49"/>
  <c r="CO232" i="49"/>
  <c r="CP232" i="49"/>
  <c r="CQ232" i="49"/>
</calcChain>
</file>

<file path=xl/sharedStrings.xml><?xml version="1.0" encoding="utf-8"?>
<sst xmlns="http://schemas.openxmlformats.org/spreadsheetml/2006/main" count="46135" uniqueCount="3202">
  <si>
    <t xml:space="preserve"> - Đánh giá chung về mức độ phát triển của trẻ</t>
  </si>
  <si>
    <t xml:space="preserve">    Tỷ lệ mục tiêu "Không đánh giá"</t>
  </si>
  <si>
    <t xml:space="preserve"> - Tổng số mục tiêu "Không đánh giá"</t>
  </si>
  <si>
    <t xml:space="preserve"> - Tổng số mục tiêu được đánh giá "Chưa đạt"</t>
  </si>
  <si>
    <t xml:space="preserve"> - Tổng số mục tiêu được đánh giá "Cần cố gắng"</t>
  </si>
  <si>
    <t xml:space="preserve"> - Tổng số mục tiêu được đánh giá "Đạt"</t>
  </si>
  <si>
    <t>Đánh giá chung</t>
  </si>
  <si>
    <t xml:space="preserve"> - Tổng số mục tiêu/trẻ được đánh giá "Đạt"</t>
  </si>
  <si>
    <t>Thẩm mỹ</t>
  </si>
  <si>
    <t>TCKNXH</t>
  </si>
  <si>
    <t>Ngôn ngữ</t>
  </si>
  <si>
    <t>Nhận thức</t>
  </si>
  <si>
    <t>Thể chất</t>
  </si>
  <si>
    <t xml:space="preserve">                 - Hoạt động học</t>
  </si>
  <si>
    <t xml:space="preserve">                 -  Lễ hội</t>
  </si>
  <si>
    <t xml:space="preserve">                 - Thăm quan dã ngoại</t>
  </si>
  <si>
    <t xml:space="preserve">                 - Hoạt động chiều</t>
  </si>
  <si>
    <t xml:space="preserve">                 - Vệ sinh - ăn ngủ</t>
  </si>
  <si>
    <t xml:space="preserve">                 - Hoạt động ngoài trời</t>
  </si>
  <si>
    <t xml:space="preserve">                 - Hoạt động góc</t>
  </si>
  <si>
    <t xml:space="preserve">                 - Thể dục sáng</t>
  </si>
  <si>
    <t>Trong đó: - Đón trả trẻ</t>
  </si>
  <si>
    <t>Cộng tổng số nội dung phân bổ vào chủ đề</t>
  </si>
  <si>
    <t>CỘNG TỔNG SỐ NỘI DUNG HOẠT ĐỘNG PHÂN BỔ VÀO CHỦ ĐỀ</t>
  </si>
  <si>
    <t>x</t>
  </si>
  <si>
    <t>4+5T</t>
  </si>
  <si>
    <t>NDCT</t>
  </si>
  <si>
    <t>Đặt tên cho sản phẩm tạo hình của mình</t>
  </si>
  <si>
    <t>KQMĐ</t>
  </si>
  <si>
    <t>5T</t>
  </si>
  <si>
    <t>Nói lên ý tưởng tạo hình của mình</t>
  </si>
  <si>
    <t>Lớp học</t>
  </si>
  <si>
    <t>Lớp</t>
  </si>
  <si>
    <t>Tìm kiếm, lựa chọn các dụng cụ, nguyên vật liệu phù hợp để tạo ra sản phẩm theo ý thích</t>
  </si>
  <si>
    <t>Đặt lời theo giai điệu một bài hát, bản nhạc quen thuộc (một câu hoặc một đoạn)</t>
  </si>
  <si>
    <t>TLHD</t>
  </si>
  <si>
    <t>Tự tạo ra tiết tấu khi nghe nhạc, nghe hát bằng cách gõ đệm bằng dụng cụ gõ</t>
  </si>
  <si>
    <t>Tự nghĩ ra các hình thức để tạo ra âm thanh, vận động theo các bài hát, bản nhạc yêu thích</t>
  </si>
  <si>
    <t>#</t>
  </si>
  <si>
    <t>C. Thể hiện sự sáng tạo khi tham gia các hoạt động nghệ thuật (âm nhạc, tạo hình)</t>
  </si>
  <si>
    <t>Nhận xét sản phẩm tạo hình về màu sắc, hình dáng / đường nét và bố cục</t>
  </si>
  <si>
    <t>ĐP</t>
  </si>
  <si>
    <t>Pha trộn màu nước</t>
  </si>
  <si>
    <t>Phối hợp các kĩ năng xếp hình để tạo thành các sản phẩm có kiểu dáng, màu sắc hài hòa, bố cục cân đối</t>
  </si>
  <si>
    <t>cắt, xé dán để tạo thành bức tranh có màu sắc hài hoa, bố cục cân đối</t>
  </si>
  <si>
    <t>Vẽ để tạo thành bức tranh có màu sắc hài hòa, bố cục cân đối</t>
  </si>
  <si>
    <t>Lựa chọn, phối hợp các nguyên vật liệu tạo hình, vật liệu trong thiên nhiên, phế liệu để tạo ra các sản phẩm</t>
  </si>
  <si>
    <t>Hát đúng giai điệu, lời ca và thể hiện sắc thái, tình cảm của bài hát</t>
  </si>
  <si>
    <t>Nghe và nhận ra sắc thái (vui, buồn, tình cảm tha thiết) của các bài hát, bản nhạc</t>
  </si>
  <si>
    <t>Nghe và nhận biết các thể loại âm nhạc khác nhau (nhạc thiếu nhi, dân ca, nhạc cổ điển)</t>
  </si>
  <si>
    <t>B. Một số kĩ năng trong hoạt động âm nhạc và hoạt động tạo hình</t>
  </si>
  <si>
    <t>3+4+5T</t>
  </si>
  <si>
    <t>Khối</t>
  </si>
  <si>
    <t>Nói cảm nhận về vẻ đẹp nổi bật của tác phẩm tạo hình</t>
  </si>
  <si>
    <t>Nghe bài hát, bản nhạc; thơ, đồng dao, ca dao, tục ngữ; kể chuyện phù hợp với độ tuổi và chủ đề thực hiện</t>
  </si>
  <si>
    <t>Nghe âm thanh, các bài hát, bản nhạc gần gũi và ngắm nhìn vẻ đẹp nổi bật của các sự vật, hiện tượng trong thiên nhiên, cuộc sống và tác phẩm nghệ thuật</t>
  </si>
  <si>
    <t>A. Cảm nhận và thể hiện cảm xúc trước vẻ đẹp của thiên nhiên, cuộc sống và các tác phẩm nghệ thuật</t>
  </si>
  <si>
    <t>V. LĨNH VỰC GIÁO DỤC PHÁT TRIỂN THẨM MỸ</t>
  </si>
  <si>
    <t xml:space="preserve">Bảo vệ, chăm sóc con vật và cây cối </t>
  </si>
  <si>
    <t>2. Quan tâm đến môi trường</t>
  </si>
  <si>
    <t>BC</t>
  </si>
  <si>
    <t>Cách đề nghị sự giúp đỡ của người khác khi cần thiết</t>
  </si>
  <si>
    <t>Nhận xét và tỏ thái độ với hành vi  " đúng" - " sai", " tốt" - " xấu"</t>
  </si>
  <si>
    <t>Tôn trọng, hợp tác, chấp nhận.</t>
  </si>
  <si>
    <t>Lắng nghe và trao đổi ý kiến với người khác</t>
  </si>
  <si>
    <t>Lời nói và cử chỉ lễ phép, lịch sự trong giao tiếp</t>
  </si>
  <si>
    <t>Thực hiện một số quy định ở lớp, gia đình và nơi công cộng: Dọn dẹp và sắp xếp đồ dùng, sau khi chơi cất đồ chơi vào nơi quy định, không làm ồn nơi công cộng, vâng lời ông bà, bố mẹ, anh chị, muốn đi chơi phải xin phép, trật tự khi ăn - ngủ, đi bên phải lề đường</t>
  </si>
  <si>
    <t>1. Hành vi và quy tắc ứng xử xã hội</t>
  </si>
  <si>
    <t>B. Phát triển kỹ năng xã hội</t>
  </si>
  <si>
    <t xml:space="preserve">Các kỳ nghỉ lễ trong năm và một số nét văn hóa nổi bật của một số nước khác nhau trên thế giới </t>
  </si>
  <si>
    <t>Di tích lịch sử, cảnh đẹp, lễ hội, một vài nét văn hóa truyền thống (trang phục, món ăn) của quê hương đất nước</t>
  </si>
  <si>
    <t>Ảnh Bác Hồ và một số địa điểm gắn với hoạt động của Bác Hồ (chỗ ở, nơi làm việc). Hát, đọc thơ, cùng cô kể chuyện về Bác Hồ</t>
  </si>
  <si>
    <t>Quan tâm và giúp đỡ người khác</t>
  </si>
  <si>
    <t>Sự thích ứng phù hợp hoàn cảnh giao tiếp</t>
  </si>
  <si>
    <t>Cách kiềm chế cảm xúc tiêu cực</t>
  </si>
  <si>
    <t>Quan tâm đến người thân và bạn bè</t>
  </si>
  <si>
    <t>Mối quan hệ giữa hành vi của trẻ và cảm xúc của người khác</t>
  </si>
  <si>
    <t>Bày tỏ tình cảm phù hợp với trạng thái cảm xúc của người khác trong các tình huống giao tiếp khác nhau.</t>
  </si>
  <si>
    <t>Một số trạng thái cảm xúc khác nhau: vui, buồn, ngạc nhiên, sợ hãi, xấu hổ</t>
  </si>
  <si>
    <t>3. Nhận biết và thể hiện cảm xúc, tình cảm với con người, sự vật, hiện tượng xung quanh</t>
  </si>
  <si>
    <t>Thực hiện công việc theo sự phân công và giám sát của cô giáo</t>
  </si>
  <si>
    <t>Tự làm một số việc đơn giản hàng ngày</t>
  </si>
  <si>
    <t>2. Thể hiện sự tự tin, tự lực</t>
  </si>
  <si>
    <t xml:space="preserve">Tự lựa chọn trò chơi, phân vai chơi, lựa chọn vật liệu chơi, thực hiện vai trò trong nhóm chơi. </t>
  </si>
  <si>
    <t>Úng xử phù hợp với giới tính của bản thân</t>
  </si>
  <si>
    <t>Chủ động và độc lập trong một số hoạt động</t>
  </si>
  <si>
    <t xml:space="preserve">Vị trí và trách nhiệm của bản thân trong gia đình và lớp học </t>
  </si>
  <si>
    <t>Điểm giống và khác nhau của mình với người khác</t>
  </si>
  <si>
    <t>Sở thích, khả năng của bản thân</t>
  </si>
  <si>
    <t>Một số thông tin quan trọng về bản thân và gia đình</t>
  </si>
  <si>
    <t>1. Thể hiện ý thức về bản thân</t>
  </si>
  <si>
    <t>A. Phát triển tình cảm</t>
  </si>
  <si>
    <t>"Viết" tên của bản thân theo cách của mình</t>
  </si>
  <si>
    <t>Sao chép một số kí hiệu, chữ cái, tên của mình</t>
  </si>
  <si>
    <t>Nhận dạng các chữ cái trong bảng chữ cái Tiếng Việt, chữ in thường, in hoa</t>
  </si>
  <si>
    <t>"Viết thư"</t>
  </si>
  <si>
    <t>Phân biệt phần mở đầu, kết thúc của sách. "Đọc" truyện qua các tranh vẽ. Giữ gìn và bảo vệ sách</t>
  </si>
  <si>
    <t>Làm quen với cách đọc và viết tiếng Việt:
+ Hướng đọc, viết: từ trái sang phải, từ dòng trên xuống dòng dưới, từ trang đầu đến trang cuối, cách ngắt nghỉ sau các dấu câu
+ Hướng viết của các nét chữ</t>
  </si>
  <si>
    <t>Kể chuyện theo tranh minh họa và kinh nghiệm của bản thân</t>
  </si>
  <si>
    <t>Tự chọn sách để "đọc" và xem</t>
  </si>
  <si>
    <t>C. Làm quen với việc đọc - viết</t>
  </si>
  <si>
    <t>Sử dụng các từ biểu thị sự lễ phép</t>
  </si>
  <si>
    <t>Hỏi lại khi không hiểu người khác nói: "tại sao?", "như thế nào?"</t>
  </si>
  <si>
    <t>Trả lời các câu hỏi về nguyên nhân, so sánh: "Tại sao?"; "Có gì giống nhau?"; "Có gì khác nhau?"; "Do đâu mà có?"</t>
  </si>
  <si>
    <t>Điều chỉnh giọng nói phù hợp với ngữ cảnh</t>
  </si>
  <si>
    <t>Sử dụng các từ biểu thị sự lễ phép, lịch sự  "Cảm ơn", "Xin lỗi"; "Xin phép"; "Thưa"; "Dạ"; "Vâng"… phù hợp với tình huống trong giao tiếp</t>
  </si>
  <si>
    <t>Sử dụng các từ biểu cảm</t>
  </si>
  <si>
    <t>Sử dụng các từ biểu thị sự lễ phép "Vâng ạ"; "Dạ"; "Thưa", … trong giao tiếp</t>
  </si>
  <si>
    <t>Đóng kịch</t>
  </si>
  <si>
    <t>Kể lại chuyện/ sự việc đã được nghe theo trình tự</t>
  </si>
  <si>
    <t>Đọc biểu cảm bài thơ, ca dao, đồng dao phù hợp độ tuổi</t>
  </si>
  <si>
    <t>Đọc thuộc bài thơ, ca dao, đồng dao phù hợp độ tuổi và chủ đề thực hiện</t>
  </si>
  <si>
    <t>Miêu tả sự việc có nhiều tình tiết theo trình tự với một số thông tin về hành động, tính cách, trạng thái,.. của nhân vật</t>
  </si>
  <si>
    <t>Bày tỏ tình cảm, nhu cầu và hiểu biết của bản thân một cách rõ ràng, dễ hiểu bằng các câu đơn, câu ghép khác nhau</t>
  </si>
  <si>
    <t>Sử dụng các từ chỉ sự vật, hoạt động, đặc điểm phù hợp với ngữ cảnh</t>
  </si>
  <si>
    <t>Phát âm các tiếng có phụ âm đầu, phụ âm cuối gần giống nhau và các thanh điệu</t>
  </si>
  <si>
    <t>B. Sử dụng lời nói trong cuộc sống hằng ngày</t>
  </si>
  <si>
    <t>Lắng nghe và trao đổi với người đối thoại</t>
  </si>
  <si>
    <t>Một số sắc thái biểu cảm của lời nói (vui, buồn, sợ hãi, tức giận, ngạc nhiên) và sử dụng phù hợp</t>
  </si>
  <si>
    <t>Nghe các bài hát, bài thơ, ca dao, đồng dao, tục ngữ, câu đố, hò, vè phù hợp với độ tuổi và chủ đề thực hiện</t>
  </si>
  <si>
    <t>Nghe hiểu nội dung truyện kể, truyện đọc phù hợp với độ tuổi và chủ đề thực hiện</t>
  </si>
  <si>
    <t>Nghe hiểu, sử dụng các câu đơn, câu mở rộng, câu phức trong giao tiếp</t>
  </si>
  <si>
    <t>Nghe hiểu các từ trái nghĩa (cao - thấp, ngắn - dài)</t>
  </si>
  <si>
    <t>Nghe hiểu các từ khái quát (đồ dùng, đồ chơi,...)</t>
  </si>
  <si>
    <t>A. Nghe hiểu lời nói</t>
  </si>
  <si>
    <t>III. LĨNH VỰC GIÁO DỤC PHÁT TRIỂN NGÔN NGỮ</t>
  </si>
  <si>
    <t>Tên và nét đặc trưng của danh lam, thắng cảnh, di tích lịch sử của quê hương, đất nước</t>
  </si>
  <si>
    <t>Tên và hoạt động nổi bật của một số lễ hội, sự kiện văn hóa địa phương</t>
  </si>
  <si>
    <t>3. Nhận biết một số lễ hội và danh lam, thắng cảnh</t>
  </si>
  <si>
    <t xml:space="preserve">Nghề truyền thống của địa phương. Đặc điểm và sự khác nhau của một số nghề. </t>
  </si>
  <si>
    <t>2. Nhận biết một số nghề phổ biến và nghề truyền thống ở địa phương</t>
  </si>
  <si>
    <t xml:space="preserve">Một số địa điểm công cộng gần gũi </t>
  </si>
  <si>
    <t>Họ tên, đặc điểm, sở thích của các bạn, các hoạt động của trẻ ở trường</t>
  </si>
  <si>
    <t>Đặc điểm nổi bật của trường/lớp mầm non; công việc của các cô bác trong trường</t>
  </si>
  <si>
    <t>Thông tin về gia đình và các thành viên trong gia đình (tên, tuổi, sở thích, nghề nghiệp, địa chỉ, nhu cầu, số điện thoại…)</t>
  </si>
  <si>
    <t>Bé tự giới thiệu về bản thân</t>
  </si>
  <si>
    <t>1. Nhận biết bản thân, gia đình, trường lớp mầm non và cộng đồng</t>
  </si>
  <si>
    <t>C. Khám phá xã hội</t>
  </si>
  <si>
    <t>Nhận biết các mùa trong năm theo thứ tự</t>
  </si>
  <si>
    <t>Nhận biết các tháng trong năm theo thứ tự</t>
  </si>
  <si>
    <t>Nhận biết ngày trên đốc lịch và giờ trên đồng hồ/điện thoại</t>
  </si>
  <si>
    <t>Gọi tên các ngày trong tuần</t>
  </si>
  <si>
    <t>Nhận biết hôm qua, hôm nay, ngày mai</t>
  </si>
  <si>
    <t>Xác định vị trí của đồ vật (phía trước- phía sau, phía trên - phía dưới, phía phải - phía trái) so với bản thân trẻ, với bạn khác, với một vật nào đó làm chuẩn</t>
  </si>
  <si>
    <t>6. Nhận biết vị trí trong không gian và định hướng thời gian</t>
  </si>
  <si>
    <t>Tạo ra một số hình học bằng các cách khác nhau</t>
  </si>
  <si>
    <t>Chắp ghép các hình hình học để tạo thành các hình mới theo ý thích và theo yêu cầu</t>
  </si>
  <si>
    <t>5. Hình dạng</t>
  </si>
  <si>
    <t>Tạo biểu đồ, đồ thị đơn giản</t>
  </si>
  <si>
    <t>Đo dung tích các vật, so sánh và diễn đạt kết quả đo</t>
  </si>
  <si>
    <t>Đo độ dài các vật, so sánh và diễn đạt kết quả đo</t>
  </si>
  <si>
    <t>Đo độ dài một vật bằng các đơn vị đo khác nhau</t>
  </si>
  <si>
    <t>4. So sánh , đo lường</t>
  </si>
  <si>
    <t>Tạo ra quy tắc sắp xếp theo ý thích</t>
  </si>
  <si>
    <t>So sánh, phát hiện quy tắc sắp xếp và sắp xếp theo quy tắc  (ABCD, AABB, ABBA)</t>
  </si>
  <si>
    <t>3. Sắp xếp theo quy tắc</t>
  </si>
  <si>
    <t>Ghép thành cặp những đối tượng có mối liên quan</t>
  </si>
  <si>
    <t>2. Xếp tương ứng</t>
  </si>
  <si>
    <t>Tìm hiểu về đồng tiền Việt Nam (họa tiết, mệnh giá, cách sử dụng)</t>
  </si>
  <si>
    <t>Nhận biết ý nghĩa các con số được sử dụng trong cuộc sống hằng ngày (số tuổi, số nhà, biển số xe, số điện thoại,…)</t>
  </si>
  <si>
    <t xml:space="preserve">So sánh số lượng của ba nhóm đối tượng trong phạm vi 10 bằng các cách khác nhau </t>
  </si>
  <si>
    <t>Các chữ số, số lượng và số thứ tự trong phạm vi 10</t>
  </si>
  <si>
    <t>Đếm trong phạm vi 10, đếm xuôi, đếm ngược theo khả năng</t>
  </si>
  <si>
    <t>1. Nhận biết tập hợp, số lượng, số thứ tự, đếm</t>
  </si>
  <si>
    <t>B. Làm quen với một số khái niệm sơ đẳng về toán</t>
  </si>
  <si>
    <t>Chơi phần mềm trò chơi/ bài giảng Elearning trên máy tính</t>
  </si>
  <si>
    <t>Một số thao tác cơ bản với máy tính: tắt, mở, di chuyển chuột, kích chuột , mở thư mục</t>
  </si>
  <si>
    <t>5. Công nghệ</t>
  </si>
  <si>
    <t>Đặc điểm, tính chất của đất, đá, cát, sỏi</t>
  </si>
  <si>
    <t>* Đất, đá, cát, sỏi</t>
  </si>
  <si>
    <t>Các nguồn ánh sáng và cách sử dụng tiết kiệm, hiệu quả</t>
  </si>
  <si>
    <t>* Không khí, ánh sáng</t>
  </si>
  <si>
    <t>Nguyên nhân gây ô nhiễm nguồn nước và cách bảo vệ nguồn nước</t>
  </si>
  <si>
    <t>Một số đặc điểm, tính chất của nước</t>
  </si>
  <si>
    <t>Ích lợi của nước với đời sống con người, con vật và cây</t>
  </si>
  <si>
    <t>Các nguồn nước trong môi trường sống</t>
  </si>
  <si>
    <t>*Nước</t>
  </si>
  <si>
    <t>Sự khác nhau giữa ngày và đêm, mặt trời, mặt trăng</t>
  </si>
  <si>
    <t>* Ngày và đêm, mặt trời, mặt trăng</t>
  </si>
  <si>
    <t xml:space="preserve">Dấu hiệu dự báo về sự xuất hiện của một số hiện tượng tự nhiên </t>
  </si>
  <si>
    <t>Sự thay đổi trong sinh hoạt của con người, con vật và cây theo mùa</t>
  </si>
  <si>
    <t>Thời tiết thay đổi theo mùa và thứ tự các mùa trong năm</t>
  </si>
  <si>
    <t>Đặc điểm nổi bật của các mùa trong năm nơi trẻ sống</t>
  </si>
  <si>
    <t>* Thời tiết, mùa</t>
  </si>
  <si>
    <t>4. Một số hiện tượng tự nhiên</t>
  </si>
  <si>
    <t>Thói quen và nhu cầu của một số con vật</t>
  </si>
  <si>
    <t>3. Động vật và thực vật</t>
  </si>
  <si>
    <t>Đặc điểm, công dụng của một số PTGT và phân loại theo 2 - 3 dấu hiệu</t>
  </si>
  <si>
    <t>Phân loại đồ dùng, đồ chơi theo 2-3 dấu hiệu về chất liệu và công dụng</t>
  </si>
  <si>
    <t>So sánh sự khác nhau và giống nhau của 2-3 đồ dùng, đồ chơi.</t>
  </si>
  <si>
    <t>Mối liên hệ đơn giản giữa đặc điểm cấu tạo với cách sử dụng của đồ chơi/đồ dùng quen thuộc</t>
  </si>
  <si>
    <t>Đặc điểm nổi bật, công dụng, cách sử dụng đồ dùng, đồ chơi</t>
  </si>
  <si>
    <t>* Đồ dùng, đồ chơi</t>
  </si>
  <si>
    <t>2. Đồ vật:</t>
  </si>
  <si>
    <t>Biết so sánh một số bộ phận trên cơ thể của mình, của bạn về độ cao thấp, sự thay đổi của bản thân về chiều cao cân nặng</t>
  </si>
  <si>
    <t>Các giác quan và chức năng của các giác quan</t>
  </si>
  <si>
    <t>1. Các bộ phận cơ thể con người</t>
  </si>
  <si>
    <t>A. Khám phá khoa học</t>
  </si>
  <si>
    <t>II. LĨNH VỰC GIÁO DỤC PHÁT TRIỂN NHẬN THỨC</t>
  </si>
  <si>
    <t>Quy định đảm bảo an toàn nơi công cộng</t>
  </si>
  <si>
    <t>Địa chỉ, số điện thoại của người thân và các số điện thoại trợ giúp: 111,113,114,115</t>
  </si>
  <si>
    <t>Một số trường hợp không an toàn:
- Người lạ bế ẫm, rủ đi chơi, cho đồ ăn.
- Tự ý đi ra khỏi nhà/trường/lớp một mình khi chưa được người lớn cho phép</t>
  </si>
  <si>
    <t>Một số trường hợp khẩn cấp (cháy, có người rơi xuống nước, ngã chảy máu,..)</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</si>
  <si>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</si>
  <si>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Một số khu vực nguy hiểm</t>
  </si>
  <si>
    <t>Một số đồ vật gây nguy hiểm</t>
  </si>
  <si>
    <t>4. Nhận biết một số nguy cơ không an toàn và phòng tránh</t>
  </si>
  <si>
    <t>Ích lợi và cách sử dụng trang phục phù hợp thời tiết</t>
  </si>
  <si>
    <t>Che miệng khi hắt hơi, ho</t>
  </si>
  <si>
    <t>Đi vệ sinh đúng nơi quy định</t>
  </si>
  <si>
    <t>Không khạc nhổ bừa bãi</t>
  </si>
  <si>
    <t>Giữ vệ sinh thân thể</t>
  </si>
  <si>
    <t>Phân biệt thực phẩm/ thức ăn sạch, an toàn</t>
  </si>
  <si>
    <t>Không uống nước lã, ăn quà vặt ngoài đường</t>
  </si>
  <si>
    <t>Không kén chọn thức ăn, ăn hết suất</t>
  </si>
  <si>
    <t>Ăn từ tốn, nhai kỹ, không đùa nghịch trong lúc ăn, không vừa nhai vừa nói, biết nhặt cơm rơi vào đĩa</t>
  </si>
  <si>
    <t>Mời cô, mời bạn khi ăn</t>
  </si>
  <si>
    <t>3. Hành vi và thói quen tốt trong sinh hoạt, giữ gìn sức khỏe</t>
  </si>
  <si>
    <t>Nội quy khu vực vệ sinh</t>
  </si>
  <si>
    <t>Cách sử dụng đồ dùng ăn uống</t>
  </si>
  <si>
    <t>Ý thức vệ sinh cá nhân</t>
  </si>
  <si>
    <t>Thay quần áo và để vào nơi quy định</t>
  </si>
  <si>
    <t>Rèn luyện kỹ năng đánh răng</t>
  </si>
  <si>
    <t>Rèn luyện kỹ năng lau mặt</t>
  </si>
  <si>
    <t xml:space="preserve">Rèn luyện kỹ năng rửa tay bằng xà phòng </t>
  </si>
  <si>
    <t>2. Tập làm một số việc tự phục vụ trong sinh hoạt</t>
  </si>
  <si>
    <t>Thói quen ăn uống tốt/không tốt</t>
  </si>
  <si>
    <t>Thức ăn có lợi/ có hại cho sức khỏe con người</t>
  </si>
  <si>
    <t>Cách bảo quản thực phẩm/ thức ăn đơn giản</t>
  </si>
  <si>
    <t>Bệnh tật liên quan đến ăn uống</t>
  </si>
  <si>
    <t>Thao tác cơ bản trong chế biến một số món ăn, thức uống đơn giản</t>
  </si>
  <si>
    <t>Nhận biết thực phẩm theo 4 nhóm</t>
  </si>
  <si>
    <t>1. Nhận biết một số món ăn, thực phẩm thông thường và ích lợi của chúng đối với sức khỏe</t>
  </si>
  <si>
    <t>B. Giáo dục dinh dưỡng và sức khỏe</t>
  </si>
  <si>
    <t>Ghép và dán các hình vào vị trí cho sẵn</t>
  </si>
  <si>
    <t>Cài - cởi cúc, kéo khóa phéc mơ tuya, xâu - luồn - buộc dây</t>
  </si>
  <si>
    <t xml:space="preserve">Xây dựng, lắp ráp với 12-15 khối </t>
  </si>
  <si>
    <t>Cắt, xé theo đường viền thẳng và cong của các hình đơn giản</t>
  </si>
  <si>
    <t>Vẽ hình và sao chép các chữ cái, chữ số</t>
  </si>
  <si>
    <t>Tô màu hình vẽ</t>
  </si>
  <si>
    <t>Các loại cử động bàn tay, ngón tay và cổ tay</t>
  </si>
  <si>
    <t>3. Thực hiện và phối hợp được các cử động của bàn tay, ngón tay, phối hợp tay - mắt</t>
  </si>
  <si>
    <t>Nhảy lò cò 5 bước liên tục, đổi chân theo yêu cầu</t>
  </si>
  <si>
    <t>Nhảy lò cò 5m</t>
  </si>
  <si>
    <t>Bật qua vật cản cao 15-20cm</t>
  </si>
  <si>
    <t>Bật tách chân, khép chân  liên tục qua 7 ô</t>
  </si>
  <si>
    <t>Bật liên tục vào vòng</t>
  </si>
  <si>
    <t>Bật nhảy từ trên cao xuống (cao 40-45cm)</t>
  </si>
  <si>
    <t>Bật xa tối thiểu 50cm</t>
  </si>
  <si>
    <t>* Vận động: bật, nhảy</t>
  </si>
  <si>
    <t>Chuyền, bắt bóng qua đầu chuyển ra sau lưng hoặc ra phía trước</t>
  </si>
  <si>
    <t>Ném trúng đích ngang ở khoảng cách xa 2m, đường kính 40cm bằng 1 tay/ 2 tay</t>
  </si>
  <si>
    <t xml:space="preserve">Ném trúng đích đứng ở khoảng cách xa 2m, cao 1,5m, đường kính 40cm bằng 1 tay/ 2 tay </t>
  </si>
  <si>
    <t>Ném và bắt bóng bằng hai tay từ khoảng cách xa 4m</t>
  </si>
  <si>
    <t>Ném xa bằng 2 tay</t>
  </si>
  <si>
    <t>Ném xa bằng 1 tay</t>
  </si>
  <si>
    <t>Đi, đập và bắt bóng nẩy</t>
  </si>
  <si>
    <t>* Vận động: tung, ném, bắt</t>
  </si>
  <si>
    <t>Trèo lên, xuống 7 gióng thang ở độ cao 1,5m</t>
  </si>
  <si>
    <t>Trườn kết hợp trèo qua ghế dài 1,5m x 30cm</t>
  </si>
  <si>
    <t>Bò chui qua ống dài 1,5 x 0,6m</t>
  </si>
  <si>
    <t>Bò trong đường zic zăc qua 7 điểm, mỗi điểm cách nhau 1,5m</t>
  </si>
  <si>
    <t>Bò bằng bàn tay và bàn chân giữa 2 đường kẻ rộng 40cm, dài 4-5m</t>
  </si>
  <si>
    <t>* Vận động: bò, trườn, trèo</t>
  </si>
  <si>
    <t>Chạy và vượt qua 2-3 chướng ngại vật</t>
  </si>
  <si>
    <t>Chạy liên tục 150m không hạn chế thời gian</t>
  </si>
  <si>
    <t>Chạy liên tục 120m không hạn chế thời gian</t>
  </si>
  <si>
    <t>Chạy chậm 100 - 120m</t>
  </si>
  <si>
    <t>Chạy 18m liên tục theo hướng thẳng trong 5-7 giây</t>
  </si>
  <si>
    <t>Chạy thay đổi hướng vận động theo đúng hiệu lệnh</t>
  </si>
  <si>
    <t>Chạy thay đổi hướng vận động tốc độ theo đúng hiệu lệnh</t>
  </si>
  <si>
    <t>Đi theo đội hình, đội ngũ, đi đều bước</t>
  </si>
  <si>
    <t>Đi thăng bằng trên ghế thể dục (2m x 0,25m x 0,35m) đầu đội túi cát</t>
  </si>
  <si>
    <t>Đi thay đổi hướng theo hiệu lệnh</t>
  </si>
  <si>
    <t>Đi thay đổi tốc độ theo hiệu lệnh</t>
  </si>
  <si>
    <t>Đi nối bàn chân tiến, lùi</t>
  </si>
  <si>
    <t>Đi trên ván kê dốc (dài 2,5m, rộng 0,3m, một đầu kê cao 0,3m)</t>
  </si>
  <si>
    <t>Đi trên dây</t>
  </si>
  <si>
    <t>Đi bằng mép ngoài bàn chân</t>
  </si>
  <si>
    <t>Đứng một chân, giữ thẳng người trong 10 giây</t>
  </si>
  <si>
    <t>* Vận động: đi</t>
  </si>
  <si>
    <t>2. Thể hiện kỹ năng vận động cơ bản và các tố chất trong vận động</t>
  </si>
  <si>
    <t>Sân chơi khu 1</t>
  </si>
  <si>
    <t>Tập kết hợp 5 động tác cơ bản trong bài tập thể dục</t>
  </si>
  <si>
    <t>1. Thực hiện các động tác phát triển các nhóm cơ và hô hấp</t>
  </si>
  <si>
    <t>A. Phát triển vận động</t>
  </si>
  <si>
    <t>I. LĨNH VỰC GIÁO DỤC PHÁT TRIỂN THỂ CHẤT</t>
  </si>
  <si>
    <t>Kết luận</t>
  </si>
  <si>
    <t>Đạt mức TB</t>
  </si>
  <si>
    <t>%</t>
  </si>
  <si>
    <t>SL</t>
  </si>
  <si>
    <t>Nguồn</t>
  </si>
  <si>
    <t>T.số trẻ
"Không đánh giá"</t>
  </si>
  <si>
    <t>T.số trẻ
"Chưa Đạt"</t>
  </si>
  <si>
    <t>T.số trẻ
"Cần cố gắng"</t>
  </si>
  <si>
    <t>T.số trẻ 
"Đạt"</t>
  </si>
  <si>
    <t>4</t>
  </si>
  <si>
    <t>Kết quả tổng hợp cả lớp</t>
  </si>
  <si>
    <t>Cộng</t>
  </si>
  <si>
    <t>HTTN</t>
  </si>
  <si>
    <t>NN</t>
  </si>
  <si>
    <t>CHỦ ĐỀ: 
"HIỆN TƯỢNG TỰ NHIÊN"</t>
  </si>
  <si>
    <t>CHỦ ĐỀ: 
"PHƯƠNG TIỆN GIAO THÔNG"</t>
  </si>
  <si>
    <t>CHỦ ĐỀ: 
"NGHỀ NGHIỆP"</t>
  </si>
  <si>
    <t>Phân bổ nguyên bản
 theo sách chương trình GDMN</t>
  </si>
  <si>
    <t>Thuộc 
lĩnh vực</t>
  </si>
  <si>
    <t>Phạm vi thực hiện</t>
  </si>
  <si>
    <t>Nội dung năm</t>
  </si>
  <si>
    <t>- Nhận biết nhóm thực phẩm chứa chất đạm</t>
  </si>
  <si>
    <t>- Nhận biết nhóm thực phẩm chứa chất bột đường</t>
  </si>
  <si>
    <t>- Nhận biết nhóm thực phẩm chứa nhiều chất béo</t>
  </si>
  <si>
    <t>Tung bóng lên cao và bắt bóng</t>
  </si>
  <si>
    <t>* Vận động: Lăn</t>
  </si>
  <si>
    <t>Lăn bóng theo hướng thẳng bằng hai tay và di chuyển theo bóng 4 - 5m</t>
  </si>
  <si>
    <t>Lăn bóng  bằng hai tay và di chuyển theo đường dích dắc qua 7 điểm</t>
  </si>
  <si>
    <t xml:space="preserve"> So sánh thêm bớt tạo sự bằng nhau trong phạm vi 10</t>
  </si>
  <si>
    <t>Nhận ra, so sánh , nói được kết quả đo (3 đối tượng)</t>
  </si>
  <si>
    <t>Nhận dạng các chữ cái "b - d - đ" trong bảng chữ cái Tiếng Việt, chữ in thường, in hoa</t>
  </si>
  <si>
    <t>Nhận dạng các chữ cái "l - n - m"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</si>
  <si>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</si>
  <si>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</si>
  <si>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"x - s" trong bảng chữ cái Tiếng Việt, chữ in thường, in hoa</t>
  </si>
  <si>
    <t>Nhận dạng các chữ cái "v - r" trong bảng chữ cái Tiếng Việt, chữ in thường, in hoa</t>
  </si>
  <si>
    <t>- Chơi đi bằng mép ngoài bàn chân</t>
  </si>
  <si>
    <t>- Chơi tập làm siêu nhân đứng bằng 1 chân</t>
  </si>
  <si>
    <t>- Chơi giữ bóng bằng 2 chân kết hợp đi tiến về phía trước 2m</t>
  </si>
  <si>
    <t xml:space="preserve"> Đập bắt bóng bằng 2 tay tại chỗ</t>
  </si>
  <si>
    <t>Đập bắt bóng bằng 2 tay tại chỗ</t>
  </si>
  <si>
    <t>- Xé dán những bông hoa xinh: hoa cánh tròn, cánh dài, …</t>
  </si>
  <si>
    <t>-  Tập vẽ hình và sao chép các chữ cái, chữ số</t>
  </si>
  <si>
    <t>- Làm sách hướng dẫn nấu ăn</t>
  </si>
  <si>
    <t>- Thực hành 1 số kỹ năng về bảo quản thực phẩm: đóng gói, bọc màng bảo quản thực phẩm,…</t>
  </si>
  <si>
    <t>- Trò chơi: Thi đầu bếp giỏi chọn nhanh những thực phẩm sạch, an toàn</t>
  </si>
  <si>
    <t>Chơi các  trò chơi vận động và trò chơi dân gian</t>
  </si>
  <si>
    <t xml:space="preserve"> - Ném còn; Kéo co; Chơi chuyền; Bịt mắt đánh trống; Nhảy bao bố</t>
  </si>
  <si>
    <t xml:space="preserve"> - Nhảy bao bố; Bịt mắt đánh trống; Về đúng nhà; Mẹ và con; Giã gạo; Kẹp bóng; Sút bóng vào gôn</t>
  </si>
  <si>
    <t xml:space="preserve"> - Gieo hạt; Trồng nụ trồng hoa; Cuốc đất; Tìm lá cho hoa;Hái quả</t>
  </si>
  <si>
    <t xml:space="preserve"> - Lộn cầu vồng; Trời nắng trời mưa; Bong bóng xà phòng; Chìm nổi;</t>
  </si>
  <si>
    <t xml:space="preserve"> - Thảo luận về những điều kiện sống và cách chăm sóc bảo vệ con vật</t>
  </si>
  <si>
    <t>Quan sát, phán đoán mối liên hệ đơn giản giữa cây  với môi trường sống và cách chăm sóc bảo vệ</t>
  </si>
  <si>
    <t>Quan sát, phán đoán mối liên hệ đơn giản giữa con vật với môi trường sống và cách chăm sóc bảo vệ</t>
  </si>
  <si>
    <t>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</si>
  <si>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xml:space="preserve"> - Dạy trẻ các nguồn nước trong môi trường sống</t>
  </si>
  <si>
    <t xml:space="preserve"> - Lập bảng về ích lợi của nước</t>
  </si>
  <si>
    <t xml:space="preserve"> - Dạy trẻ đếm trong phạm vi 10, đếm xuôi, đếm ngược theo khả năng</t>
  </si>
  <si>
    <t>Tách gộp  một nhóm đối tượng trong phạm vi 10 thành hai nhóm bằng các cách khác nhau và so sánh</t>
  </si>
  <si>
    <t xml:space="preserve"> - Dạy trẻ giới thiệu về tên và nét đặc trưng của danh lam, thắng cảnh, di tích lịch sử của quê hương, đất nước</t>
  </si>
  <si>
    <t xml:space="preserve"> - Đọc "vè nói ngược"</t>
  </si>
  <si>
    <t xml:space="preserve"> - Trò chuyện các từ khái quát (đồ dùng, đồ chơi,...)
 - Chơi "siêu thị"</t>
  </si>
  <si>
    <t xml:space="preserve"> - Dạy trẻ lắng nghe và trao đổi với người đối thoại</t>
  </si>
  <si>
    <t>- Cho trẻ nghe các bài hát, bài thơ, ca dao, đồng dao, tục ngữ, câu đố, hò, vè phù hợp với độ tuổi và chủ đề thực hiện</t>
  </si>
  <si>
    <t>Phát âm các tiếng có phụ âm đầu, phụ âm cuối (b, d, đ, l - m - n) gần giống nhau và các thanh điệu</t>
  </si>
  <si>
    <t xml:space="preserve"> - Dạy trẻ sử dụng các từ chỉ sự vật, hoạt động, đặc điểm phù hợp với ngữ cảnh</t>
  </si>
  <si>
    <t xml:space="preserve"> - Dạy trẻ bày tỏ tình cảm, nhu cầu và hiểu biết của bản thân một cách rõ ràng, dễ hiểu bằng các câu đơn, câu ghép khác nhau</t>
  </si>
  <si>
    <t>Kể lại chuyện/ sự việc đã được nghe theo trình tự( ( Dạy trên tiết học)</t>
  </si>
  <si>
    <t>Đóng kịch (Dạy trên tiết học)</t>
  </si>
  <si>
    <t>- Rèn trẻ sử dụng các từ biểu thị sự lễ phép, lịch sự  "Cảm ơn", "Xin lỗi"; "Xin phép"; "Thưa"; "Dạ"; "Vâng"… phù hợp với tình huống trong giao tiếp</t>
  </si>
  <si>
    <t>- Thực hành ứng xử trong các tình huống sinh hoạt hàng ngày</t>
  </si>
  <si>
    <t xml:space="preserve"> - Dạy trẻ cách phân biệt phần mở đầu, kết thúc của sách. "Đọc" truyện qua các tranh vẽ. Giữ gìn và bảo vệ sách</t>
  </si>
  <si>
    <t xml:space="preserve"> - Dạy trẻ "Viết" tên của bản thân theo cách của mình</t>
  </si>
  <si>
    <t xml:space="preserve"> - Dạy trẻ hiểu vị trí và trách nhiệm của bản thân trong  lớp học</t>
  </si>
  <si>
    <t xml:space="preserve"> - Rèn trẻ chủ động và độc lập trong một số hoạt động</t>
  </si>
  <si>
    <t xml:space="preserve"> - Rèn trẻ thực hiện công việc theo sự phân công và giám sát của cô giáo</t>
  </si>
  <si>
    <t>Vận động nhịp nhàng theo giai điệu, nhịp điệu và thể hiện sắc thái phù hợp với các bài hát, bản nhạc với hình thức múa</t>
  </si>
  <si>
    <t xml:space="preserve"> Phối hợp các kĩ năng nặn để tạo thành sản phẩm có bố cục cân đối</t>
  </si>
  <si>
    <t xml:space="preserve"> - Dạy trẻ cách kiềm chế cảm xúc tiêu cực</t>
  </si>
  <si>
    <t xml:space="preserve"> - Chơi: nối hành vi và cảm xúc phù hợp với hành động/ hoàn cảnh.
</t>
  </si>
  <si>
    <t xml:space="preserve"> - Dạy trẻ quan tâm và giúp đỡ người khác</t>
  </si>
  <si>
    <t xml:space="preserve"> - Dạy trẻ tôn trọng, hợp tác, chấp nhận.</t>
  </si>
  <si>
    <t>- Dạy trẻ hành vi giữ gìn, bảo vệ môi trường</t>
  </si>
  <si>
    <t xml:space="preserve"> - Dạy trẻ tiết kiệm trong sinh hoạt</t>
  </si>
  <si>
    <t xml:space="preserve"> - Cho trẻ nghe bài hát, bản nhạc; thơ, đồng dao, ca dao, tục ngữ; kể chuyện phù hợp với độ tuổi và chủ đề thực hiện</t>
  </si>
  <si>
    <t xml:space="preserve"> - Cho trẻ nghe và nhận ra sắc thái (vui, buồn, tình cảm tha thiết) của các bài hát, bản nhạc</t>
  </si>
  <si>
    <t xml:space="preserve"> - Hướng dẫn trẻ tự nghĩ ra các hình thức để tạo ra âm thanh, vận động theo các bài hát, bản nhạc yêu thích</t>
  </si>
  <si>
    <t xml:space="preserve"> - Hướng dẫn trẻ tự tạo ra tiết tấu khi nghe nhạc, nghe hát bằng cách gõ đệm bằng dụng cụ gõ</t>
  </si>
  <si>
    <t>- Làm đồ chơi bằng vật liệu thiên nhiên và vật liệu đã qua sử dụng: các loại hoa, củ, quả, rau</t>
  </si>
  <si>
    <t xml:space="preserve"> - Hướng dẫn trẻ nói lên ý tưởng tạo hình của mình</t>
  </si>
  <si>
    <t>CHỦ ĐỀ: 
"GIA ĐÌNH - NGÀY 20/11"</t>
  </si>
  <si>
    <t>Nhận dạng các chữ cái "g - y" trong bảng chữ cái Tiếng Việt, chữ in thường, in hoa</t>
  </si>
  <si>
    <t>Địa điểm 
tổ chức</t>
  </si>
  <si>
    <t>Giữ bóng bằng  2 cẳng tay kết hợp đi tiến về phía trước 2m</t>
  </si>
  <si>
    <t>Giữ bóng bằng 2 chân kết hợp đi tiến về phía trước 2m</t>
  </si>
  <si>
    <t>Sự thích ứng phù hợp hoàn cảnh giao tiếp
trong gia đình</t>
  </si>
  <si>
    <t>Nghe và nhận biết các thể loại âm nhạc khác nhau (nhạc thiếu nhi, dân ca, nhạc cổ điển) về gia đình</t>
  </si>
  <si>
    <t>Nghe và nhận biết các thể loại âm nhạc khác nhau (nhạc thiếu nhi, dân ca, nhạc cổ điển) về các nghề trong cuộc sống</t>
  </si>
  <si>
    <t>Nghe và nhận biết các thể loại âm nhạc khác nhau (nhạc thiếu nhi, dân ca, nhạc cổ điển) về các con vật gần gũi</t>
  </si>
  <si>
    <t>Nghe và nhận biết các thể loại âm nhạc khác nhau (nhạc thiếu nhi, dân ca, nhạc cổ điển) về các phương tiện mà bé biết</t>
  </si>
  <si>
    <t>Nghe và nhận biết các thể loại âm nhạc khác nhau (nhạc thiếu nhi, dân ca, nhạc cổ điển) về mưa và 1 số hiện tượng trong thiên nhiên</t>
  </si>
  <si>
    <t>Sử dụng một số nguyên liệu: giấy, nilon, chai nhựa tạo ra sản phẩm hoa, củ, quả, rau</t>
  </si>
  <si>
    <t xml:space="preserve"> "Viết thư" theo ý thích</t>
  </si>
  <si>
    <t>2</t>
  </si>
  <si>
    <t>PHÂN PHỐI VÀO CĐ/THÁNG</t>
  </si>
  <si>
    <t>- Hướng dẫn trẻ đi vệ sinh đúng nơi quy định</t>
  </si>
  <si>
    <t>- Nhắc nhở trẻ che miệng khi hắt hơi, ho</t>
  </si>
  <si>
    <t>TT</t>
  </si>
  <si>
    <t xml:space="preserve"> * Vẽ  bằng chì sáp</t>
  </si>
  <si>
    <t>IV. LĨNH VỰC GIÁO DỤC PHÁT TRIỂN TÌNH CẢM - KỸ NĂNG XÃ HỘI</t>
  </si>
  <si>
    <t xml:space="preserve"> - Đánh giá chung về mức độ phát triển của trẻ ở chủ đề 2: Bản thân - Bảo vệ môi trường</t>
  </si>
  <si>
    <t xml:space="preserve"> - Đánh giá chung về mức độ phát triển của trẻ ở chủ đề 3: Gia đình - Ngày 20/11</t>
  </si>
  <si>
    <t xml:space="preserve"> - Đánh giá chung về mức độ phát triển của trẻ ở chủ đề 4: Nghề nghiệp</t>
  </si>
  <si>
    <t xml:space="preserve"> - Đánh giá chung về mức độ phát triển của trẻ ở chủ đề 10: Quê hương - Bác Hồ - Trường tiểu học</t>
  </si>
  <si>
    <t>CHỦ ĐỀ: 
"TRƯỜNG MẦM NON - TRUNG THU "</t>
  </si>
  <si>
    <t>- Chơi chạy thay đổi hướng vận động theo đúng hiệu lệnh</t>
  </si>
  <si>
    <t>Có kỹ năng phòng chống dịch bệnh covid - 19</t>
  </si>
  <si>
    <t>- Rèn trẻ cách ăn từ tốn, nhai kỹ, không đùa nghịch trong lúc ăn, không vừa nhai vừa nói, biết nhặt cơm rơi vào đĩa</t>
  </si>
  <si>
    <t xml:space="preserve"> - Cho trẻ nghe âm thanh, các bài hát, bản nhạc gần gũi và ngắm nhìn vẻ đẹp nổi bật của các sự vật, hiện tượng trong thiên nhiên, cuộc sống và tác phẩm nghệ thuật</t>
  </si>
  <si>
    <t xml:space="preserve"> - Hướng trẻ cảm nhận vẻ đẹp nổi bật của tác phẩm tạo hình</t>
  </si>
  <si>
    <t xml:space="preserve"> - Hướng dẫn trẻ nhận xét sản phẩm tạo hình về màu sắc, hình dáng / đường nét và bố cục</t>
  </si>
  <si>
    <t xml:space="preserve"> - Chơi trò chơi "Bạn biết gì về tôi" (Trẻ nói được họ tên, đặc điểm, sở thích của các bạn, các hoạt động của trẻ ở trường…)</t>
  </si>
  <si>
    <t xml:space="preserve"> Hoạt động học: So sánh, thêm, bớt tạo sự bằng nhau trong phạm vi 10</t>
  </si>
  <si>
    <t xml:space="preserve"> Hoạt động học: Tách nhóm có số lượng là 8 ra làm 2 phần</t>
  </si>
  <si>
    <t>- Trò chơi: phân loại nhóm thực phẩm chứa nhiều chất béo</t>
  </si>
  <si>
    <t>- Hướng dẫn trẻ nhận biết một số loại bệnh tật liên quan đến ăn uống</t>
  </si>
  <si>
    <t>- Rèn trẻ nhận biết thói quen ăn uống tốt/không tốt</t>
  </si>
  <si>
    <t>- Rèn trẻ ý thức vệ sinh cá nhân</t>
  </si>
  <si>
    <t>- Hướng dẫn trẻ nhớ  địa chỉ, số điện thoại của người thân và các số điện thoại trợ giúp: 111,113,114,115</t>
  </si>
  <si>
    <t xml:space="preserve"> - Hướng dẫn trẻ nhận biết ngày trên đốc lịch và giờ trên đồng hồ/điện thoại</t>
  </si>
  <si>
    <t xml:space="preserve"> - Tạo tình huống để trẻ bày tỏ tình cảm phù hợp với trạng thái cảm xúc của người khác trong các tình huống giao tiếp khác nhau.</t>
  </si>
  <si>
    <t xml:space="preserve"> - Rèn trẻ mối quan hệ giữa hành vi của trẻ và cảm xúc của người khác</t>
  </si>
  <si>
    <t xml:space="preserve"> - Trò chơi tạo ra quy tắc sắp xếp theo ý thích</t>
  </si>
  <si>
    <t>- Hướng dẫn trẻ không kén chọn thức ăn, ăn hết suất</t>
  </si>
  <si>
    <t xml:space="preserve"> - Thảo luận với trẻ về  sự thay đổi thời tiết theo mùa và thứ tự các mùa trong năm</t>
  </si>
  <si>
    <t xml:space="preserve"> - Chơi đố vui về các tháng trong năm theo thứ tự</t>
  </si>
  <si>
    <t xml:space="preserve"> - Chơi so sánh số lượng của ba nhóm đối tượng trong phạm vi 10 bằng các cách khác nhau </t>
  </si>
  <si>
    <t xml:space="preserve"> - Đố vui về các nguồn nước trong môi trường sống.</t>
  </si>
  <si>
    <t xml:space="preserve"> - Thảo luận với trẻ về các nguồn ánh sáng và cách sử dụng tiết kiệm, hiệu quả</t>
  </si>
  <si>
    <t>- Đố vui nhận biết về các mùa trong năm theo thứ tự</t>
  </si>
  <si>
    <t xml:space="preserve">- Dạy trẻ cách ứng xử phù hợp với giới tính của bản thân ( phân biệt giới tính, đặc điểm, biết cách bảo vệ các bộ phận) </t>
  </si>
  <si>
    <t xml:space="preserve"> Trẻ thể hiện tình cảm với biển đảo quê hương</t>
  </si>
  <si>
    <t>Cùng cô kể chuyện, hát, đọc thơ, đọc vè về biển đảo quê hương</t>
  </si>
  <si>
    <t>Nhận biết, gọi tên khối cầu, khối trụ, khối vuông, khối chữ nhật, và nhận dạng các khối hình đó trong thực tế</t>
  </si>
  <si>
    <t xml:space="preserve"> - Trò chơi chữ cái b - d - đ</t>
  </si>
  <si>
    <t xml:space="preserve"> - Trò chơi chữ cái  l - m- n</t>
  </si>
  <si>
    <t>- Hướng dẫn trẻ kể lại truyện: "Sự tích cây khoai lang" trong góc sách truyện</t>
  </si>
  <si>
    <t xml:space="preserve"> - Hát nghe bài " Bàn tay mẹ;Anh phi công ơi; Từ một ngã tư đường phố; Bài học giao thông"</t>
  </si>
  <si>
    <t xml:space="preserve"> - Bảng chơi: phân loại một số PTGT đường thủy theo 2 - 3 dấu hiệu.</t>
  </si>
  <si>
    <t xml:space="preserve"> - TC: Gia đình bé yêu ( Bé giới thiệu về các thành viên trong gia đình (tên, tuổi, sở thích, nghề nghiệp, địa chỉ, nhu cầu, số điện thoại…)</t>
  </si>
  <si>
    <t>Trẻ nhận biết được đặc điểm và hiểu ý nghĩa của lá cờ Tổ quốc, áo dài Việt Nam</t>
  </si>
  <si>
    <t xml:space="preserve"> Nhận ra đặc điểm và hiểu về ý nghĩa của lá cờ Tổ quốc, quốc phục Việt Nam</t>
  </si>
  <si>
    <t xml:space="preserve">Đặc điểm nổi bật của trường tiểu học </t>
  </si>
  <si>
    <t xml:space="preserve"> - Rèn trẻ một số thông tin quan trọng về gia đình(Địa chỉ, số nhà, các thành viên trong gia đình…)</t>
  </si>
  <si>
    <t xml:space="preserve"> - Trò chuyện sự thích ứng phù hợp hoàn cảnh giao tiếp ở những nơi công cộng</t>
  </si>
  <si>
    <t>Sự thích ứng phù hợp hoàn cảnh giao tiếp ở những nơi công cộng</t>
  </si>
  <si>
    <t xml:space="preserve"> - Rèn lời nói và cử chỉ lễ phép, lịch sự trong giao tiếp( Thưa gửi, cảm ơn, xin lỗi...)</t>
  </si>
  <si>
    <t>Trẻ giữ được thăng bằng cơ thể khi thực hiện vận động đứng một chân và giữ thẳng người trong 10 giây</t>
  </si>
  <si>
    <t>Trẻ giữ được thăng bằng cơ thể khi thực hiện vận động đi bằng mép ngoài bàn chân</t>
  </si>
  <si>
    <t>Trẻ giữ được thăng bằng cơ thể khi thực hiện vận động đi lên, xuống trên ván dốc dài 2,5m, rộng 0,3m, một đầu kê cao 0,3m</t>
  </si>
  <si>
    <t>Trẻ giữ được thăng bằng cơ thể, nhịp nhàng, khéo léo khi thực hiện vận động đi nối bàn chân tiến, lùi</t>
  </si>
  <si>
    <t>Trẻ giữ được thăng bằng cơ thể, không làm rơi vật đang đội trên đầu khi đi trên ghế thể dục</t>
  </si>
  <si>
    <t>Trẻ mạnh mẽ, khéo léo, phối hợp nhịp nhàng khi đi theo đội hình, đội ngũ và đi đều bước</t>
  </si>
  <si>
    <t>Trẻ chạy được 18m liên tục theo hướng thẳng trong 5-7 giây</t>
  </si>
  <si>
    <t>Trẻ bền bỉ, dẻo dai, duy trì được vận động chạy chậm 100 - 120m</t>
  </si>
  <si>
    <t>Trẻ bền bỉ, dẻo dai, duy trì tốc độ chạy liên tục 150m không hạn chế thời gian</t>
  </si>
  <si>
    <t>Trẻ nhanh nhẹn, dẻo dai, khéo léo khi phối hợp thực hiện vận động chạy và vượt qua 2-3 chướng ngại vật</t>
  </si>
  <si>
    <t>Trẻ đá trúng được một quả bóng đang lăn</t>
  </si>
  <si>
    <t>Trẻ thể hiện sự dẻo dai, khả năng phối hợp nhịp nhàng, khéo léo khi thực hiện vận động bò trong đường zic zăc (có 7 điểm zic zắc, mỗi điểm cách nhau 1,5m) đúng yêu cầu</t>
  </si>
  <si>
    <t>Trẻ mạnh dạn, nhanh nhẹn, khéo léo khi bò chui qua ống dài 1,5 x 0,6m liên tục, không chạm</t>
  </si>
  <si>
    <t>Trẻ biết phối hợp tay chân nhịp nhàng, khéo léo trườn kết hợp trèo qua ghế dài 1,5m x 30cm đúng kỹ thuật</t>
  </si>
  <si>
    <t>Trẻ mạnh dạn, tự tin, nhanh nhẹn, khéo léo trèo lên xuống 7 gióng thang liên tục ở độ cao 1,5 m so với mặt đất</t>
  </si>
  <si>
    <t>Trẻ ném vật về phía trước bằng 2 tay đúng kỹ thuật ở khoảng cách xa ….m</t>
  </si>
  <si>
    <t>Trẻ biết ném và bắt bóng bằng hai tay từ khoảng cách xa 4m</t>
  </si>
  <si>
    <t>Trẻ ném được trúng đích ngang ở khoảng cách xa 2m, đường kính 40cm bằng 1 tay/ 2 tay</t>
  </si>
  <si>
    <t xml:space="preserve">Trẻ tập trung, khéo léo thực hiện vận động chuyền, bắt bóng qua đầu chuyển ra sau lưng hoặc ra phía trước </t>
  </si>
  <si>
    <t>Trẻ biết dùng một số bộ phận cơ thể để giữ bóng</t>
  </si>
  <si>
    <t>Trẻ biết dùng một số bộ phận cơ thể để tung bóng lên cao và bắt bóng</t>
  </si>
  <si>
    <t>Trẻ biết đập bắt bóng bằng 2 tay tại chỗ</t>
  </si>
  <si>
    <t>Trẻ giữ được thăng bằng khi bật nhảy từ độ cao 40-45cm xuống</t>
  </si>
  <si>
    <t>Trẻ bật tách chân, khép chân qua 7 ô liên tục, không dẫm vạch</t>
  </si>
  <si>
    <t>Trẻ giữ được thăng bằng khi bật qua vật cản cao 15-20cm</t>
  </si>
  <si>
    <t>Trẻ bền bỉ, dẻo dai và giữ được thăng bằng khi nhảy lò cò được ít nhất 5 bước liên tục, đổi chân theo yêu cầu</t>
  </si>
  <si>
    <t>Trẻ lăn bóng theo hướng thẳng bằng hai tay và di chuyển theo bóng 4 - 5m</t>
  </si>
  <si>
    <t>Trẻ lăn bóng  bằng hai tay và di chuyển theo đường dích dắc qua 7 điểm</t>
  </si>
  <si>
    <t>Trẻ thực hiện được các loại cử động bàn tay, ngón tay và cổ tay</t>
  </si>
  <si>
    <t>Trẻ biết vẽ hình và sao chép các chữ cái, chữ số</t>
  </si>
  <si>
    <t>Trẻ cắt, xé được theo đường viền thẳng và cong của các hình đơn giản</t>
  </si>
  <si>
    <t>Trẻ xếp chồng được 12-15 khối, lắp ráp theo mẫu</t>
  </si>
  <si>
    <t>Trẻ biết một số loại bệnh tật liên quan đến ăn uống (ỉa chảy, sâu răng, suy dinh dưỡng, béo phì,…)</t>
  </si>
  <si>
    <t>Trẻ biết cách phân biệt thực phẩm/ thức ăn sạch, an toàn</t>
  </si>
  <si>
    <t>Trẻ biết một số cách bảo quản thực phẩm/ thức ăn đơn giản.</t>
  </si>
  <si>
    <t>Trẻ có ý thức giữ đầu tóc, quần áo gọn gàng, sạch sẽ</t>
  </si>
  <si>
    <t>Trẻ không chơi ở những nơi mất vệ sinh, nguy hiểm. Nói được mối nguy hiểm nếu đến gần</t>
  </si>
  <si>
    <t>Trẻ biết kêu cứu, gọi người giúp đỡ khi gặp nguy hiểm</t>
  </si>
  <si>
    <t>Trẻ tự giác thực hiện được một số quy định về an toàn tại nơi công cộng</t>
  </si>
  <si>
    <t>Trẻ biết đặc điểm, công dụng của một số PTGT và phân loại theo 2 - 3 dấu hiệu</t>
  </si>
  <si>
    <t>Trẻ biết thói quen và nhu cầu của một số con vật gần gũi</t>
  </si>
  <si>
    <t>Trẻ biết được ảnh hưởng của thời tiết đến sinh hoạt của con người và sự thay đổi của con vật và cây theo mùa</t>
  </si>
  <si>
    <t>Trẻ dự đoán được một số hiện tượng tự nhiên đơn giản sắp xảy ra</t>
  </si>
  <si>
    <t>Trẻ nhận ra sự khác nhau giữa ngày và đêm, mặt trời, mặt trăng</t>
  </si>
  <si>
    <t>Trẻ 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</si>
  <si>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Trẻ có một số hiểu biết về các nguồn ánh sáng và cách sử dụng hợp lý</t>
  </si>
  <si>
    <t>Trẻ biết đặc điểm, tính chất của một số đất, đá, cát, sỏi</t>
  </si>
  <si>
    <t>Trẻ thực hiện được một số thao tác cơ bản với máy tính</t>
  </si>
  <si>
    <t>Trẻ chủ động tương tác với các bài giảng Elearning/ phần mềm trò chơi trên máy tính</t>
  </si>
  <si>
    <t>Trẻ biết đếm trong phạm vi 10 và đếm theo khả năng</t>
  </si>
  <si>
    <t>Trẻ có khả năng so sánh số lượng của ba nhóm đối tượng trong phạm vi 10 bằng các cách khác nhau và nói được kết quả: bằng nhau, nhiều nhất, ít hơn, ít nhất</t>
  </si>
  <si>
    <t>Trẻ biết tách/gộp  một nhóm đối tượng trong phạm vi 10 thành hai nhóm bằng ít nhất 2 cách và so sánh số lượng của các nhóm</t>
  </si>
  <si>
    <t>Trẻ có khả năng nhận biết ý nghĩa các con số được sử dụng trong cuộc sống hằng ngày</t>
  </si>
  <si>
    <t>Trẻ nhận biết được mục đích của tiền trong cuộc sống (để mua thức ăn, đồ chơi,…)</t>
  </si>
  <si>
    <t>Trẻ biết ghép thành cặp những đối tượng có mối liên quan</t>
  </si>
  <si>
    <t xml:space="preserve">Trẻ nhận ra được quy tắc sắp xếp của 4 đối tượng (ABCD, AABB, ABBA) và tiếp tục thực hiện sao chép lại </t>
  </si>
  <si>
    <t>Trẻ nhận ra và so sánh , nói được kết quả đo (3 đối tượng)</t>
  </si>
  <si>
    <t>Trẻ biết tự sáng tạo ra mẫu sắp xếp và tiếp tục sắp xếp</t>
  </si>
  <si>
    <t>Trẻ sử dụng được một số dụng cụ để đo, đong và so sánh, nói kết quả (3 đối tượng)</t>
  </si>
  <si>
    <t>Trẻ biết thu thập thông tin và tạo ra biểu đồ, đồ thị đơn giản (VD: biểu đồ về thời tiết, chiều cao cây,)</t>
  </si>
  <si>
    <t>Trẻ gọi tên và chỉ ra được các điểm giống, khác nhau giữa hai khối cầu và khối trụ, khối vuông và khối chữ nhật</t>
  </si>
  <si>
    <t>Trẻ biết tạo ra một số hình học bằng các cách khác nhau</t>
  </si>
  <si>
    <t>Trẻ phân biệt  được hôm qua, hôm nay, ngày mai qua các sự kiện hàng ngày</t>
  </si>
  <si>
    <t>Trẻ nói được ngày trên đốc lịch và giờ trên đồng hồ/điện thoại</t>
  </si>
  <si>
    <t>Trẻ gọi được tên các tháng trong năm theo thứ tự</t>
  </si>
  <si>
    <t>Trẻ gọi được tên các mùa trong năm theo thứ tự</t>
  </si>
  <si>
    <t>Trẻ nói được tên, tuổi, giới tính, công việc hàng ngày của các thành viên trong gia đình; số điện thoại của gia đình, quy mô gia đình, nhu cầu gia đình khi được hỏi, trò chuyện, xem tranh ảnh về gia đình</t>
  </si>
  <si>
    <t xml:space="preserve">Trẻ biết được những đặc điểm nổi bật của trường tiểu học </t>
  </si>
  <si>
    <t>Trẻ kể được một số địa điểm công cộng gần gũi nơi trẻ sống</t>
  </si>
  <si>
    <t>Trẻ kể được tên và hoạt động nổi bật của một số lễ hội, sự kiện văn hóa tại địa phương</t>
  </si>
  <si>
    <t>Trẻ kể được tên và nêu được một vài nét đặc trưng của danh lam, thắng cảnh, di tích lịch sử của quê hương, đất nước</t>
  </si>
  <si>
    <t xml:space="preserve">Trẻ nhận ra được sắc thái biểu cảm của lời nói khi vui, buồn, tức giận, ngạc nhiên, sợ hãi và biết sử dụng phù hợp hoàn cảnh </t>
  </si>
  <si>
    <t>Trẻ biết lắng nghe và trao đổi với người đối thoại</t>
  </si>
  <si>
    <t>Trẻ kể rõ ràng, có trình tự về sự việc, hiện tượng nào đó để người nghe có thể hiểu được</t>
  </si>
  <si>
    <t>Trẻ sử dụng được các từ chỉ sự vật, hoạt động, đặc điểm phù hợp với ngữ cảnh</t>
  </si>
  <si>
    <t>Trẻ biết bày tỏ tình cảm, nhu cầu và hiểu biết của bản thân một cách rõ ràng, dễ hiểu bằng các câu đơn, câu ghép khác nhau</t>
  </si>
  <si>
    <t>Trẻ kể lại được nội dung chuyện/sự việc đã được nghe theo trình tự nhất định</t>
  </si>
  <si>
    <t>Trẻ đóng được vai của nhân vật trong truyện</t>
  </si>
  <si>
    <t>Trẻ biết sử dụng các từ biểu thị sự lễ phép trong giao tiếp</t>
  </si>
  <si>
    <t>Trẻ biết sử dụng các từ biểu thị sự lễ phép, lịch sự  phù hợp với tình huống trong giao tiếp</t>
  </si>
  <si>
    <t>Trẻ biết tự điều chỉnh giọng nói phù hợp với ngữ cảnh</t>
  </si>
  <si>
    <t>Trẻ biết cách "đọc sách" từ trái sang phải, từ trên xuống dưới, từ đầu sách đến cuối sách</t>
  </si>
  <si>
    <t>Trẻ biết chữ viết có thể đọc và thay cho lời nói</t>
  </si>
  <si>
    <t>Trẻ biết tô, đồ các nét chữ, sao chép một số kí hiệu, chữ cái, tên của mình</t>
  </si>
  <si>
    <t>Trẻ biết "viết" tên của bản thân theo cách của mình</t>
  </si>
  <si>
    <t>Trẻ biết mình là con/cháu/anh/chị/em trong gia đình</t>
  </si>
  <si>
    <t>Trẻ cố gắng tự hoàn thành đến cùng công việc được giao có sự giám sát của giáo viên. Tự nhận xét được mức độ hoàn thành công việc. Biết thể hiện sự vui thích khi hoàn thành công việc</t>
  </si>
  <si>
    <t>Trẻ nhận biết được biểu lộ cảm xúc vui, buồn, sợ hãi, tức giận, ngạc nhiên, xấu hổ của bản thân và của người khác</t>
  </si>
  <si>
    <t>Trẻ biết được mối quan hệ giữa hành vi của trẻ và cảm xúc của người khác</t>
  </si>
  <si>
    <t>Trẻ biết thể hiện sự an ủi và chia vui với người thân và bạn bè. Dễ hòa đồng với bạn bè trong nhóm chơi</t>
  </si>
  <si>
    <t>Trẻ biết kiềm chế cảm xúc tiêu cực khi được an ủi, giải thích</t>
  </si>
  <si>
    <t>Trẻ biết thay đổi hành vi và thể hiện cảm xúc phù hợp với hoàn cảnh</t>
  </si>
  <si>
    <t>Trẻ thích chia sẻ cảm xúc, kinh nghiệm, đồ dùng, đồ chơi với những người gần gũi. Sẵn sàng giúp đỡ người khác khi gặp khó khăn.</t>
  </si>
  <si>
    <t>Trẻ nhận ra hình ảnh Bác Hồ và một số địa điểm gắn với hoạt động của Bác Hồ ( chỗ ở, nơi làm việc ). Biết thể hiện tình cảm đối với Bác Hồ qua hát, đọc thơ, cùng cô kể chuyện về Bác Hồ</t>
  </si>
  <si>
    <t>Trẻ biết một vài cảnh đẹp, di tích lịch sử, lễ hội và một vài nét văn hóa truyền thống (trang phục, món ăn) của quê hương đất nước</t>
  </si>
  <si>
    <t xml:space="preserve">Trẻ biết được các kỳ nghỉ lễ trong năm và một số nét văn hóa nổi bật của một số nước khác nhau trên thế giới </t>
  </si>
  <si>
    <t xml:space="preserve"> Trẻ biết thể hiện tình cảm với biển đảo quê hương</t>
  </si>
  <si>
    <t>Trẻ biết thể hiện sự thân thiện, đoàn kết với bạn bè và chấp nhận sự phân công của nhóm bạn và người lớn</t>
  </si>
  <si>
    <t>Trẻ biết quan tâm, chia sẻ, giúp đỡ bạn. Sẵn sàng thực hiện nhiệm vụ đơn giản cùng người khác.</t>
  </si>
  <si>
    <t>Trẻ biết tìm cách để giải quyết mâu thuẫn (dùng lời, nhờ sự can thiệp của người khác, chấp nhận nhường nhịn )</t>
  </si>
  <si>
    <t>Trẻ thích thú, ngắm nhìn và biết sử dụng các từ gợi cảm nói lên cảm xúc của mình trước vẻ đẹp nổi bật (về màu sắc, hình dáng, bố cục…) của tác phẩm tạo hình</t>
  </si>
  <si>
    <t>Trẻ thích nghe và nhận ra sắc thái (vui, buồn, tình cảm tha thiết) của các bài hát, bản nhạc</t>
  </si>
  <si>
    <t>Trẻ có khả năng tự nghĩ ra các hình thức để tạo ra âm thanh, vận động, hát theo các bản nhạc, bài hát yêu thích</t>
  </si>
  <si>
    <t>Trẻ biết gõ đệm bằng dụng cụ theo tiết tấu tự chọn</t>
  </si>
  <si>
    <t>Trẻ có khả năng đặt lời theo giai điệu một bài hát, bản nhạc quen thuộc (một câu hoặc một đoạn)</t>
  </si>
  <si>
    <t>Trẻ biết đặt tên cho sản phẩm tạo hình</t>
  </si>
  <si>
    <t xml:space="preserve"> - Quan sát và trò chuyện về trường của bé</t>
  </si>
  <si>
    <t xml:space="preserve"> - Trò chơi "Thể hiện cảm xúc"</t>
  </si>
  <si>
    <t xml:space="preserve"> - Hướng dẫn trẻ nghe hiểu, sử dụng các câu đơn, câu mở rộng, câu phức trong giao tiếp</t>
  </si>
  <si>
    <t xml:space="preserve"> - Hướng dẫn trẻ kể chuyện theo tranh minh họa và kinh nghiệm của bản thân</t>
  </si>
  <si>
    <t xml:space="preserve"> - Hướng dẫn trẻ vị trí và trách nhiệm của bản thân trong gia đình</t>
  </si>
  <si>
    <t xml:space="preserve">Cài - cởi cúc, kéo khóa phéc mơ tuya </t>
  </si>
  <si>
    <t xml:space="preserve"> - Hướng dẫn cách xem hạn sử dụng, ký hiệu an toàn,dạy trẻ một số cách bảo quản thực phẩm .</t>
  </si>
  <si>
    <t>- Trò chuyện cùng trẻ về một số bệnh thường gặp khi ăn uống.</t>
  </si>
  <si>
    <t>Trao đổi, thảo luận về 1 số qui định đảm bảo an toàn nơi công cộng</t>
  </si>
  <si>
    <t xml:space="preserve"> - Trò chuyện xem video về nguyên nhân gây ô nhiễm nguồn nước và cách bảo vệ nguồn nước</t>
  </si>
  <si>
    <t>Trò chơi ghép đôi cặp đối tượng có mối liên quan</t>
  </si>
  <si>
    <t xml:space="preserve"> - Video về hôm nay, hôm qua, ngày mai 
Nối các HĐ phù hợp với thời gian</t>
  </si>
  <si>
    <t xml:space="preserve">Rèn trẻ tập đọc thơ bằng hình ảnh minh họa </t>
  </si>
  <si>
    <t>Trò chơi "Viết bưu thiếp"</t>
  </si>
  <si>
    <t xml:space="preserve"> - Tự đánh răng, lau mặt, rửa tay bằng xà phòng, giặt khăn, phơi khăn</t>
  </si>
  <si>
    <t xml:space="preserve"> - Rèn trẻ tự mặc, cởi quần áo, phơi quần áo</t>
  </si>
  <si>
    <t xml:space="preserve"> - Vắt nước cam</t>
  </si>
  <si>
    <t>- Sắp dọn bàn ăn</t>
  </si>
  <si>
    <t>- Trộn sa lát</t>
  </si>
  <si>
    <t>- Làm phở cuốn</t>
  </si>
  <si>
    <t xml:space="preserve"> - Giải quyết tình huống: Trẻ quan tâm đến người thân và bạn bè</t>
  </si>
  <si>
    <t>Bảo vệ sách truyện</t>
  </si>
  <si>
    <t>Thăm quan trường Tiểu học
- Trò chơi: Xếp đồ dùng học tập,..
- Mặc trang phục trường tiểu học</t>
  </si>
  <si>
    <t>Trò chuyên, quan sát
-Thực hành: Bọc sách truyên, sắp xếp
- Phân loại hành vi đúng -sai đối với sách truyện,..</t>
  </si>
  <si>
    <t xml:space="preserve">Bảo vệ, chăm sóc cây cối </t>
  </si>
  <si>
    <t xml:space="preserve"> - Hướng dẫn trẻ đặt lời theo giai điệu một bài hát, bản nhạc quen thuộc (một câu hoặc một đoạn)</t>
  </si>
  <si>
    <t xml:space="preserve"> - Hướng dẫn trẻ miêu tả sự việc có nhiều tình tiết theo trình tự với một số thông tin về hành động, tính cách, trạng thái,.. của nhân vật</t>
  </si>
  <si>
    <t>3</t>
  </si>
  <si>
    <t>GĐ - 20/11</t>
  </si>
  <si>
    <t xml:space="preserve">Nghe và nhận biết các thể loại âm nhạc khác nhau (nhạc thiếu nhi, dân ca, nhạc cổ điển) về mùa xuân, tết, lễ hội </t>
  </si>
  <si>
    <t xml:space="preserve"> -  Gấp quạt, chong chóng</t>
  </si>
  <si>
    <t>- Xem video hướng dẫn lựa chọn thực phẩm sạch, an toàn</t>
  </si>
  <si>
    <t>Ảnh hưởng của thời tiết đến sinh hoạt của con người, con vật và cây theo mùa</t>
  </si>
  <si>
    <t>Quan sát, trò chuyện Ảnh hưởng của thời tiết đến sự thay đổi của con vật và cây theo mùa</t>
  </si>
  <si>
    <t>- Trò chơi : Bé giữ bóng giỏi</t>
  </si>
  <si>
    <t>- Trò chuyện về một số biểu hiện khi ốm đau, chảy máu, nóng sốt, nêu nguyên nhân và cách phòng tránh.</t>
  </si>
  <si>
    <t>Mạng hoạt động chủ đề</t>
  </si>
  <si>
    <t>Giữ được thăng bằng cơ thể khi thực hiện được vận động đi trên cầu thùm</t>
  </si>
  <si>
    <t>Đi trên cầu thùm</t>
  </si>
  <si>
    <t>Trò chơi: Bé làm xiếc giỏi</t>
  </si>
  <si>
    <t>Giữ được thăng bằng cơ thể khi thực hiện vận động đi khuỵu gối</t>
  </si>
  <si>
    <t>Đi khuỵu gối</t>
  </si>
  <si>
    <t>Giữ được thăng bằng, phối hợp nhịp nhàng với bạn khi thực hiện vận động đi dép đôi</t>
  </si>
  <si>
    <t>Đi dép đôi</t>
  </si>
  <si>
    <t>Đá bóng vào gôn</t>
  </si>
  <si>
    <t>Rèn trẻ phối hợp các cử động của bàn tay, ngón tay để thực hiện các vận động tết dây thừng, tóc</t>
  </si>
  <si>
    <t>Kể được tên một số thức ăn cần có trong bữa ăn hàng ngày</t>
  </si>
  <si>
    <t>Kể tên một số thức ăn cô cấp dưỡng nấu cho bé ăn</t>
  </si>
  <si>
    <t>Kể tên một số thực phẩm có trong ngày Tết nguyên đán</t>
  </si>
  <si>
    <t>Kẻ tên một số thức ăn thường ăn trong mùa hè</t>
  </si>
  <si>
    <t>Thực hành ăn Butffe</t>
  </si>
  <si>
    <t xml:space="preserve">Trò chuyện về thói quen văn minh khi tham gia tiệc Butffet.      </t>
  </si>
  <si>
    <t>Có thói quen tự giác chuẩn bị đồ dùng ăn, uống khi được sự phân công của giáo viên</t>
  </si>
  <si>
    <t xml:space="preserve">Tham gia chuẩn bị bữa ăn (Lấy thìa, muôi, đĩa, khăn, kê bàn ghế,…) </t>
  </si>
  <si>
    <t>Dạy trẻ các thói quen tự giác chuẩn bị đồ dùng.</t>
  </si>
  <si>
    <t>Trẻ thực hành các thói quen tự giác chuẩn bị đồ dùng tước khi ăn</t>
  </si>
  <si>
    <t>Dạy trẻ một số nội quy, cách giữ gìn vệ sinh trong ngoài lớp học</t>
  </si>
  <si>
    <t>Xem video các loại thức ăn . Phân biệt các thức ăn có lợi/ có hại cho sức khỏe con người</t>
  </si>
  <si>
    <t>- Trò chuyện với trẻ về nội quy của lớp học</t>
  </si>
  <si>
    <t>Sân chơi khu 2</t>
  </si>
  <si>
    <t>Sân chơi khu 3</t>
  </si>
  <si>
    <t>Một số quy định về an toàn tại trường/lớp</t>
  </si>
  <si>
    <t>- Có một số hiểu biết về tiết kiệm điện</t>
  </si>
  <si>
    <t>Bé tiết kiệm điện</t>
  </si>
  <si>
    <t>Dạy trẻ So sánh, phát hiện quy tắc sắp xếp và sắp xếp theo quy tắc  (AABB)</t>
  </si>
  <si>
    <t>Dạy trẻ So sánh, phát hiện quy tắc sắp xếp và sắp xếp theo quy tắc  (ABBA)</t>
  </si>
  <si>
    <t>Quan sát, trò chuyện thảo luận và thực hành đo, ghi lại kết quả trên biểu đồ</t>
  </si>
  <si>
    <t>- Tạo biểu đồ về thời tiết</t>
  </si>
  <si>
    <t>- Tạo biểu đồ chiều cao của bé</t>
  </si>
  <si>
    <t>- Tạo biểu đồ về sự phát triển của cây</t>
  </si>
  <si>
    <t>Nhận biết, gọi tên được món ăn đặc trưng của quê hương An Lão (Chè xanh Chi Lai, khoai Thiên Hội,</t>
  </si>
  <si>
    <t>Thực hành trải nghiệm các món ăn đặc trưng của quê hương</t>
  </si>
  <si>
    <t xml:space="preserve"> Trẻ biết thể hiện cảm xúc trước cái đẹp, chủ động giao tiếp với mọi người</t>
  </si>
  <si>
    <t>Hội chợ xuân</t>
  </si>
  <si>
    <t>Tổ chức các hoạt động trưng bày các gian hàng: Quả, câu đối, bánh kẹo…dưới sân trường</t>
  </si>
  <si>
    <t>- Chơi "Đi trên ván kê dốc (dài 2,5m, rộng 0,3m, một đầu kê cao 0,3m)"</t>
  </si>
  <si>
    <t>Trẻ biết thể hiện thái độ tán thưởng, tự khám phá, bắt chước âm thanh, dáng điệu và sử dụng các từ gợi cảm nói lên cảm xúc của mình khi nghe âm thanh gợi cảm, các bài hát, bản nhạc và ngắm nhìn vẻ đẹp của các sự vật, hiện tượng trong thiên nhiên, cuộc sống và tác phẩm nghệ thuật</t>
  </si>
  <si>
    <t>Trẻ biết phối hợp và lựa chọn các nguyên vật liệu tạo hình, vật liệu thiên nhiên, phế liệu để tạo ra sản phẩm</t>
  </si>
  <si>
    <t xml:space="preserve">Trẻ biết chủ động làm một số công việc đơn giản hàng ngày </t>
  </si>
  <si>
    <t>Trẻ thích chăm sóc cây, con vật thân thuộc.</t>
  </si>
  <si>
    <t>Trẻ có khả năng nghe hiểu,nội dung các câu đơn, câu mở rộng, câu phức.</t>
  </si>
  <si>
    <t>Trẻ biết miêu tả sự việc có nhiều tình tiết theo trình tự với một số thông tin về hành động, tính cách, trạng thái,…. của nhân vật</t>
  </si>
  <si>
    <t>Nghe hiểu và làm theo các hướng dẫn trong hoạt động cá nhân và tập thể (được 2 - 3 yêu cầu liên tiếp)</t>
  </si>
  <si>
    <t>- Dạy trẻ hiểu và làm theo các hướng dẫn trong hoạt động cá nhân và tập thể (được  2 - 3 yêu cầu liên tiếp)</t>
  </si>
  <si>
    <t>Trẻ  nhận ra và thực hiện đúng kí hiệu thông thường trong cuộc sống: Nhà vệ sinh, nơi nguy hiểm, lối ra vào, cấm lửa, biển báo giao thông,…</t>
  </si>
  <si>
    <t>Làm quen, thực hiện theo chỉ dẫn của một số kí hiệu thông thường ở trong cuộc sống: Nhà vệ sinh, nơi nguy hiểm, lối ra vào, cấm lửa, biển báo giao thông,…</t>
  </si>
  <si>
    <t>Làm quen, thực hiện theo chỉ dẫn của một số kí hiệu thông thường trong cuộc sống: Nhà vệ sinh, nơi nguy hiểm, lối ra vào, cấm lửa, biển báo giao thông,…</t>
  </si>
  <si>
    <t>Trẻ biết một số hiện tượng thời tiết thay đổi theo mùa và thứ tự các mùa trong năm</t>
  </si>
  <si>
    <t>Trẻ có một số hiểu biết về không khí, các nguồn ánh sáng và sự cần thiết của nó với cuộc sống con người, con vật, cây</t>
  </si>
  <si>
    <t>Không khí, các nguồn ánh sáng và sự cần thiết của nó với cuộc sống con người, con vật, cây</t>
  </si>
  <si>
    <t>Trẻ biết cơ cấu các bữa ăn trong 1 ngày, các món ăn trong 1 bữa ăn và ích lợi của ăn uống đủ lượng và đủ chất</t>
  </si>
  <si>
    <t>Cơ cấu các bữa ăn trong 1 ngày, thức ăn trong bữa ăn và ích lợi của ăn uống đủ lượng và đủ chất</t>
  </si>
  <si>
    <t>- Dạy trẻ biết các bữa ăn trong 1 ngày, thức ăn trong bữa ăn và ích lợi của ăn uống đủ lượng và đủ chất</t>
  </si>
  <si>
    <t>Nhận biết một số biểu hiện khi ốm, nguyên nhân và cách phòng tránh đơn giản</t>
  </si>
  <si>
    <t>-  Trò chuyện về một số loại con vật (Khỉ, hổ, voi,...)</t>
  </si>
  <si>
    <t>-  Trò chuyện về một số loại con vật (Tôm , cua, cá…)</t>
  </si>
  <si>
    <t xml:space="preserve"> - Trò chuyện về một số loại quả (quả bòng, quả na, quả khế..)
</t>
  </si>
  <si>
    <t>Trẻ biết  quá trình phát triển và điều kiện sống của một số loại con vật</t>
  </si>
  <si>
    <t>Trẻ biết  quá trình phát triển và điều kiện sống của một số loại cây</t>
  </si>
  <si>
    <t>Đặc điểm , ích lợi , tác hại  của một số loại con vật</t>
  </si>
  <si>
    <t>Đặc điểm , ích lợi , tác hại của một số loại con vật, cây, hoa ,quả</t>
  </si>
  <si>
    <t>Đặc điểm , ích lợi , tác hại  của một số loại cây, hoa ,quả</t>
  </si>
  <si>
    <t>Quá trình phát triển và điều kiện sống của một số loại con vật</t>
  </si>
  <si>
    <t>Quá trình phát triển và điều kiện sống của một số loại cây</t>
  </si>
  <si>
    <t>- Trẻ biết so sánh sự khác nhau và giống nhau của một số con vật</t>
  </si>
  <si>
    <t>- Trẻ biết so sánh sự khác nhau và giống nhau của một số cây - hoa - quả</t>
  </si>
  <si>
    <t>Phân loại  cây, hoa, quả, con vật theo 2-3 dấu hiệu</t>
  </si>
  <si>
    <t>Phân loại  con vật theo 2-3 dấu hiệu</t>
  </si>
  <si>
    <t>Phân loại  cây, hoa, quả theo 2-3 dấu hiệu</t>
  </si>
  <si>
    <t>- So sánh sự khác nhau và giống nhau của một số con vật sống trong gia đình</t>
  </si>
  <si>
    <t xml:space="preserve"> Trẻ biết phân loại  cây, hoa, quả theo 2 - 3 dấu hiệu</t>
  </si>
  <si>
    <t xml:space="preserve"> Trẻ biết phân loại  con vật theo 2 - 3 dấu hiệu</t>
  </si>
  <si>
    <t>Trẻ có khả năng tự quan sát, phán đoán để phát hiện được mối liên hệ đơn giản giữa cây với môi trường sống và cách chăm sóc bảo vệ</t>
  </si>
  <si>
    <t>Quan sát, phán đoán mối liên hệ đơn giản giữa cây với môi trường sống và cách chăm sóc bảo vệ</t>
  </si>
  <si>
    <t>Trẻ có khả năng tự quan sát, phán đoán để phát hiện được mối liên hệ đơn giản giữa con vật với môi trường sống và cách chăm sóc bảo vệ</t>
  </si>
  <si>
    <t>Quan sát, phán đoán mối liên hệ đơn giản giữacon vật với môi trường sống và cách chăm sóc bảo vệ</t>
  </si>
  <si>
    <t xml:space="preserve"> Trẻ quan sát, thảo luận thống nhất quy tắc xếp logic theo ý thích</t>
  </si>
  <si>
    <t>- Rèn trẻ chú ý khi nghe cô, bạn nói, không ngắt lời người khác</t>
  </si>
  <si>
    <t>Không nói leo, ngắt lời khi người lớn đang nói.</t>
  </si>
  <si>
    <t>Không tranh dành , xô đẩy bạn khi chưa đến lượt của mình</t>
  </si>
  <si>
    <t>- Quan sát , trò chuyện và thực hành bé tiết kiệm điện</t>
  </si>
  <si>
    <t>Tham gia các hoạt động lễ ra trường cho trẻ 5T và tết thiếu nhi 01/6</t>
  </si>
  <si>
    <t>Lễ  ra trường cho trẻ 5 T và Tết thiếu nhi 01/6</t>
  </si>
  <si>
    <t>Tổ chức ngày hội, ngày lễ: Khai giảng, trung thu, lễ ra trường cho trẻ 5T và tết thiếu nhi 01/6</t>
  </si>
  <si>
    <t xml:space="preserve"> - Đánh giá chung về mức độ phát triển của trẻ ở chủ đề 1: Trường mầm non - trung thu</t>
  </si>
  <si>
    <t>- Đập bắt bóng bằng 2 tay tại chỗ</t>
  </si>
  <si>
    <t>Mã hóa video</t>
  </si>
  <si>
    <t>5TC -002</t>
  </si>
  <si>
    <t>5TC -003</t>
  </si>
  <si>
    <t>5TC -004</t>
  </si>
  <si>
    <t>5TC -005</t>
  </si>
  <si>
    <t>5TC -007</t>
  </si>
  <si>
    <t>5TC -008</t>
  </si>
  <si>
    <t>5TC -009</t>
  </si>
  <si>
    <t>5TC -010</t>
  </si>
  <si>
    <t>5TC -011</t>
  </si>
  <si>
    <t>5TC -012</t>
  </si>
  <si>
    <t>5TC -014</t>
  </si>
  <si>
    <t>5TC -015</t>
  </si>
  <si>
    <t>5TC -016</t>
  </si>
  <si>
    <t>5TC -017</t>
  </si>
  <si>
    <t>5TC -018</t>
  </si>
  <si>
    <t>5TC -019</t>
  </si>
  <si>
    <t>5TC -020</t>
  </si>
  <si>
    <t>5TC -021</t>
  </si>
  <si>
    <t>5TC -022</t>
  </si>
  <si>
    <t>5TC -023</t>
  </si>
  <si>
    <t>5TC -024</t>
  </si>
  <si>
    <t>5-TC-028</t>
  </si>
  <si>
    <t>5-TC-025</t>
  </si>
  <si>
    <t>5-TC-026</t>
  </si>
  <si>
    <t>5-TC-027</t>
  </si>
  <si>
    <t>5-TC-036</t>
  </si>
  <si>
    <t>5-TC-035</t>
  </si>
  <si>
    <t>5-TC-034</t>
  </si>
  <si>
    <t>5-TC-030</t>
  </si>
  <si>
    <t>5-TC-031</t>
  </si>
  <si>
    <t>5-TC-032</t>
  </si>
  <si>
    <t>5-TC-033</t>
  </si>
  <si>
    <t>5-TC-037</t>
  </si>
  <si>
    <t>5-TC-038</t>
  </si>
  <si>
    <t>5-TC-039</t>
  </si>
  <si>
    <t>5-TC-041</t>
  </si>
  <si>
    <t>5-TC-040</t>
  </si>
  <si>
    <t>5-NT-043</t>
  </si>
  <si>
    <t>5-NT-044</t>
  </si>
  <si>
    <t>5-NT-045</t>
  </si>
  <si>
    <t>5-NT-047</t>
  </si>
  <si>
    <t>5-NT-048</t>
  </si>
  <si>
    <t>5-NT-050</t>
  </si>
  <si>
    <t>5-NT-051</t>
  </si>
  <si>
    <t>5-NT-053</t>
  </si>
  <si>
    <t>5-NT-052</t>
  </si>
  <si>
    <t>5-NT-054</t>
  </si>
  <si>
    <t>5-NT-055</t>
  </si>
  <si>
    <t>5-NT-056</t>
  </si>
  <si>
    <t>5-NT-057</t>
  </si>
  <si>
    <t>5-NT-058</t>
  </si>
  <si>
    <t>5-NT-059</t>
  </si>
  <si>
    <t>5-NT-060</t>
  </si>
  <si>
    <t>5-NT-061</t>
  </si>
  <si>
    <t>5-NT-056 A</t>
  </si>
  <si>
    <t>5-NT-062</t>
  </si>
  <si>
    <t>5-NT-063</t>
  </si>
  <si>
    <t>5-NT-064</t>
  </si>
  <si>
    <t>5-NT-065</t>
  </si>
  <si>
    <t>5-NT-066</t>
  </si>
  <si>
    <t>5-NT-067</t>
  </si>
  <si>
    <t>5-NT-068</t>
  </si>
  <si>
    <t>5-NT-069</t>
  </si>
  <si>
    <t>5-NT-070</t>
  </si>
  <si>
    <t>5-NT-071</t>
  </si>
  <si>
    <t>5-NT-072</t>
  </si>
  <si>
    <t>5-NT-073</t>
  </si>
  <si>
    <t>5-NT-074</t>
  </si>
  <si>
    <t>5-NT-075</t>
  </si>
  <si>
    <t>5-NT-076</t>
  </si>
  <si>
    <t>5-NT-077</t>
  </si>
  <si>
    <t>5-NT-078</t>
  </si>
  <si>
    <t>5-NT-080</t>
  </si>
  <si>
    <t>5-NT-081</t>
  </si>
  <si>
    <t>5-NT-082</t>
  </si>
  <si>
    <t>5-NT-083</t>
  </si>
  <si>
    <t>5-NT-084</t>
  </si>
  <si>
    <t>5-NT-086</t>
  </si>
  <si>
    <t>5-NN-087</t>
  </si>
  <si>
    <t>5-NN-088</t>
  </si>
  <si>
    <t>5-NN-090</t>
  </si>
  <si>
    <t>5-NN-089</t>
  </si>
  <si>
    <t>5-NN-091</t>
  </si>
  <si>
    <t>5-NN-092</t>
  </si>
  <si>
    <t>5-NN-095</t>
  </si>
  <si>
    <t>5-NN-093</t>
  </si>
  <si>
    <t>5-NN-094</t>
  </si>
  <si>
    <t>5-NN-096</t>
  </si>
  <si>
    <t>5-NN-097</t>
  </si>
  <si>
    <t>5-NN-098</t>
  </si>
  <si>
    <t>5-NN-099</t>
  </si>
  <si>
    <t>5-NN-100</t>
  </si>
  <si>
    <t>5-NN-103</t>
  </si>
  <si>
    <t>5-NN-102</t>
  </si>
  <si>
    <t>5-NN-101</t>
  </si>
  <si>
    <t>5-NN-105</t>
  </si>
  <si>
    <t>5-NN-104</t>
  </si>
  <si>
    <t>5-NN-106</t>
  </si>
  <si>
    <t>5-NN-107</t>
  </si>
  <si>
    <t>5-NN-108</t>
  </si>
  <si>
    <t>5-NN-109</t>
  </si>
  <si>
    <t>5-NN-110</t>
  </si>
  <si>
    <t>5-NN-111</t>
  </si>
  <si>
    <t>5-NN-113</t>
  </si>
  <si>
    <t>5-NN-114</t>
  </si>
  <si>
    <t>5-NN-115</t>
  </si>
  <si>
    <t>5-NN-116</t>
  </si>
  <si>
    <t>5-NN-117</t>
  </si>
  <si>
    <t>5-NN-118</t>
  </si>
  <si>
    <t>5-NN-119</t>
  </si>
  <si>
    <t>5-NN-120</t>
  </si>
  <si>
    <t>5-NN-121</t>
  </si>
  <si>
    <t>5-NN-122</t>
  </si>
  <si>
    <t>5-NN-123</t>
  </si>
  <si>
    <t>5-TCXH-124</t>
  </si>
  <si>
    <t>5-TCXH-125</t>
  </si>
  <si>
    <t>5-TCXH-126</t>
  </si>
  <si>
    <t>5-TCXH-127</t>
  </si>
  <si>
    <t>5-TCXH-128</t>
  </si>
  <si>
    <t>5-TCXH-130</t>
  </si>
  <si>
    <t>5-TCXH-129</t>
  </si>
  <si>
    <t>5-TCXH-131</t>
  </si>
  <si>
    <t>5-TCXH-132</t>
  </si>
  <si>
    <t>5-TCXH-133</t>
  </si>
  <si>
    <t>5-TCXH-134</t>
  </si>
  <si>
    <t>5-TCXH-136</t>
  </si>
  <si>
    <t>5-TCXH-137</t>
  </si>
  <si>
    <t>5-TCXH-138</t>
  </si>
  <si>
    <t>5-TCXH-139</t>
  </si>
  <si>
    <t>5-TCXH-140</t>
  </si>
  <si>
    <t>5-TCXH-141</t>
  </si>
  <si>
    <t>5-TCXH-142</t>
  </si>
  <si>
    <t>5-TCXH-143</t>
  </si>
  <si>
    <t>5-TM-144</t>
  </si>
  <si>
    <t>5-TM-145</t>
  </si>
  <si>
    <t>5-TM-148</t>
  </si>
  <si>
    <t>5-TM-149</t>
  </si>
  <si>
    <t>5-TM-152</t>
  </si>
  <si>
    <t>5-TM-146</t>
  </si>
  <si>
    <t>5-TM-150</t>
  </si>
  <si>
    <t>5-TM-151</t>
  </si>
  <si>
    <t>5-TM-153</t>
  </si>
  <si>
    <t>5-TM-154</t>
  </si>
  <si>
    <t>5-TM-155</t>
  </si>
  <si>
    <t>5-TM-156</t>
  </si>
  <si>
    <t>5-TM-157</t>
  </si>
  <si>
    <t>5-TM-158</t>
  </si>
  <si>
    <t>5-TM-159</t>
  </si>
  <si>
    <t>5-TM-160</t>
  </si>
  <si>
    <t>5-TM-161</t>
  </si>
  <si>
    <t>5-TM-162</t>
  </si>
  <si>
    <t>5-TM-163</t>
  </si>
  <si>
    <t>5-TC-029</t>
  </si>
  <si>
    <t>* Vận động: Bài tập tổng hợp</t>
  </si>
  <si>
    <t>Trẻ giữ được thăng bằng cơ thể khi thực hiện vận động bật xa tối thiểu 50 cm kết hợp ném xa bằng một tay</t>
  </si>
  <si>
    <t>Bật xa kết hợp ném xa bằng một tay</t>
  </si>
  <si>
    <t>5TC - 001</t>
  </si>
  <si>
    <t>5TC - 013</t>
  </si>
  <si>
    <t>- Tô màu  tranh ảnh về người thân trong gia đình: Ông bà, bố mẹ, anh chị, em…</t>
  </si>
  <si>
    <t>- Tô màu tranh vẽ các đồ dùng dụng cụ của nghề: Nông nghiệp, xây dựng, bác sĩ, bộ đội</t>
  </si>
  <si>
    <t>- Thực hành tô vẽ hình về ngày tết: Món ăn; trang phục; các hoạt động diễn ra trong ngày tết</t>
  </si>
  <si>
    <t>- Thực hành tô vẽ một số PTGT: Đường bộ, đường thủy</t>
  </si>
  <si>
    <t>- Thực hành tô vẽ trường tiểu học, đồ dùng học tập</t>
  </si>
  <si>
    <t>- Quan sát, thực hành đan quạt</t>
  </si>
  <si>
    <t>TÁI CHẾ</t>
  </si>
  <si>
    <t>- Quan sát, trò chuyện về một số đồ dùng đồ chơi trong lớp học: Đồ chơi góc bác sĩ, nấu ăn, xây dựng, nghệ thuật..</t>
  </si>
  <si>
    <t>- Trò chuyện về cô giáo và các bạn trong lớp của bé</t>
  </si>
  <si>
    <t>- Trò chuyện, khám phá với trẻ về một số nội quy của lớp học</t>
  </si>
  <si>
    <t>- Thực hành một số công việc giúp đỡ cô giáo: kê bàn ghế, lau bàn, gấp chăn, chải chiếu…</t>
  </si>
  <si>
    <t>- Thực hành một số công việc giúp đỡ bạn thân: Học cùng bạn, chơi cùng bạn…</t>
  </si>
  <si>
    <t>- Thảo luận một số hoạt động chuẩn bị cùng bé vào lớp 1: Sắp xếp sách vở, mặc trang phục, đồ dùng học tập</t>
  </si>
  <si>
    <t>- Thực hành trải nghiệm một số hoat động: Múa lân, bày mâm ngũ quả...</t>
  </si>
  <si>
    <t>- Thực hiện những cử chỉ và lời nói thưa gửi, lễ phép với người lớn: con xin, con cảm ơn...</t>
  </si>
  <si>
    <t>- Dạy trẻ biết nhận lỗi và xin lỗi khi sai</t>
  </si>
  <si>
    <t>- Dạy trẻ kĩ năng xếp hàng chờ đến lượt: vệ sinh, rửa tay rửa mặt...</t>
  </si>
  <si>
    <t>- Tạo tình huống - thực hành chờ đến lượt khi bé tham gia giao thông: Đi xe buýt, chờ đèn xanh đèn đỏ...</t>
  </si>
  <si>
    <t>- Rèn cho trẻ các kĩ năng biết chờ đến lượt khi đi siêu thị</t>
  </si>
  <si>
    <t>- Trò chuyện, thực hành chuẩn bị cho bé vào lớp 1: cách xếp hàng khi đến lớp,  khi ra về khi bé vào lớp 1...</t>
  </si>
  <si>
    <t xml:space="preserve">- Dạy trẻ tập rửa tay bằng xà phòng </t>
  </si>
  <si>
    <t>- Rèn cho trẻ có thói quen rửa tay bằng xà phòng trước khi ăn và khi tay bị bẩn</t>
  </si>
  <si>
    <t xml:space="preserve">- Rèn kĩ năng rửa tay thuần thục </t>
  </si>
  <si>
    <t>- Trẻ có kĩ năng rửa tay bằng xà phòng
- Trò chơi: Bé rửa tay sạch</t>
  </si>
  <si>
    <t>- Dạy trẻ tập rửa mặt</t>
  </si>
  <si>
    <t xml:space="preserve">- Trẻ có kĩ năng rửa mặt
- Trò chơi: Bé lau mặt sạch </t>
  </si>
  <si>
    <t>- Dạy trẻ tập đánh răng</t>
  </si>
  <si>
    <t>- Rèn cho trẻ có thói quen đánh răng hằng ngày</t>
  </si>
  <si>
    <t>- Rèn kĩ năng rửa mặt thuần thục</t>
  </si>
  <si>
    <t>- Rèn cho trẻ có thói quen rửa mặt hàng ngày</t>
  </si>
  <si>
    <t>- Chơi phân loại trang phục theo mùa hè</t>
  </si>
  <si>
    <t xml:space="preserve"> - Những đồ chơi tái chế trong lớp bé</t>
  </si>
  <si>
    <t xml:space="preserve"> - Thực hành ghép các đồ dùng đồ chơi trong gia đình </t>
  </si>
  <si>
    <t xml:space="preserve"> - Thực hành  ghép các đồ dùng đồ chơi trong trường mầm non</t>
  </si>
  <si>
    <t xml:space="preserve"> - Thực hành ghép các đồ dùng đồ chơi về PTGT</t>
  </si>
  <si>
    <t xml:space="preserve"> - Những nhà thiết kế tí hon</t>
  </si>
  <si>
    <t xml:space="preserve">  - Xé dán theo ý thích từ họa báo</t>
  </si>
  <si>
    <t>- Hướng dẫn cách chế biến một số món ăn dành cho trẻ</t>
  </si>
  <si>
    <t>- Phối hợp, tuyên truyền với phụ huynh chăm sóc sức khỏe, dinh dưỡng theo khoa học</t>
  </si>
  <si>
    <t>- Một số chế độ ăn khi
Trẻ bị bệnh (táo bón, tiêu chảy, sốt, suy dinh dưỡng, thừa cân béo phì,…)</t>
  </si>
  <si>
    <t>Cách chăm sóc sức khỏe, dinh dưỡng theo khoa học</t>
  </si>
  <si>
    <t xml:space="preserve">- Tổ chức giờ ăn vui vẻ: 
 + Hít ngửi - đoán tên món ăn - mùi vị - cảm giác khi được ăn món đó.
 + Đọc thơ, đồng dao, kể chuyện, hát về GD dinh dưỡng). 
</t>
  </si>
  <si>
    <t>- Dạy trẻ nhận biết một số đồ vật gây nguy hiểm: Dao, kéo, bút, que tính. Dự đoán mối nguy hiểm nếu đến gần…</t>
  </si>
  <si>
    <t>- Trò chơi: Bé nào ngoan, Bé giỏi thi tài</t>
  </si>
  <si>
    <t>- Trò chơi: Bé nào ngoan; (Tình huống ứng xử)</t>
  </si>
  <si>
    <t xml:space="preserve"> - Thảo luận về những mối nguy hiểm, cách ứng xử khi người lạ đến gần-đón bé, khi người lạ - người khác đụng chạm vào cơ thể bé nếu bé ở trường.</t>
  </si>
  <si>
    <t>- Thảo luận một số cách xử lý  khi gặp các trường hợp khẩn cấp: khi có cháy (Gọi người lớn/Nhấn chuông báo cháy/gọi 114); Khi có bạn/người rơi xuống nước, ngã chảy máu (Gọi người lớn, cấp cứu 115);…</t>
  </si>
  <si>
    <t>- Trò chơi: Ai nhanh trí nhất, Hãy gọi khi cần  (Tình huống ứng xử khi gặp trường hợp khẩn cấp)</t>
  </si>
  <si>
    <t>- Thảo luận , thực hành một số trường hợp không an toàn:
- Người lạ bế ẫm, rủ đi chơi, cho đồ ăn.
- Tự ý đi ra khỏi nhà/trường/lớp một mình khi chưa được người lớn cho phép</t>
  </si>
  <si>
    <t xml:space="preserve"> - Đặc điểm nổi bật, công dụng, cách sử dụng một số đồ dùng thiết bị nguy hiểm
</t>
  </si>
  <si>
    <t xml:space="preserve"> - Trò chơi: Người nấu bếp giỏi</t>
  </si>
  <si>
    <t xml:space="preserve"> - Trò chơi bé xem sách theo chủ đề tái chế</t>
  </si>
  <si>
    <t xml:space="preserve"> - Trò chơi bé xem sách theo chủ đề an toàn</t>
  </si>
  <si>
    <t xml:space="preserve"> - Kể chuyện sáng tạo theo tranh về chủ đề an toàn trong trường mầm non.</t>
  </si>
  <si>
    <t>- Thực hành nhặt lá, quét sân, nhỏ cỏ</t>
  </si>
  <si>
    <t xml:space="preserve"> - Ghép đồ dùng đồ chơi về chủ đề gia đình</t>
  </si>
  <si>
    <t xml:space="preserve"> - Ghép đồ dùng đồ chơi về các con vật</t>
  </si>
  <si>
    <t xml:space="preserve"> Thực hành dự tiệc buffet rau của quả</t>
  </si>
  <si>
    <t xml:space="preserve"> Thực hành dự tiệc buffet  các món ăn mặn</t>
  </si>
  <si>
    <t xml:space="preserve"> - Trò chuyện với cô và bạn
về chủ đề " Tái chế"
</t>
  </si>
  <si>
    <t xml:space="preserve"> - Kéo mo cau; Vượt chướng ngại vật; Ai nhanh hơn; Chuyền bóng</t>
  </si>
  <si>
    <t>- Trò chuyện - thực hành cách mời cô - mời khách - mời bạn khi ăn 
- Trò chơi: "Lời mời dễ thương"</t>
  </si>
  <si>
    <t xml:space="preserve"> - Trò chơi: Chuyền tin</t>
  </si>
  <si>
    <t>- Xem tranh ảnh,  video về những tấm gương trẻ ngoan</t>
  </si>
  <si>
    <t>Trò chuyện với trẻ các từ biểu thị sự lễ phép</t>
  </si>
  <si>
    <t xml:space="preserve"> - Trò chơi bé xem sách theo chủ đề trường mầm non</t>
  </si>
  <si>
    <t xml:space="preserve"> - Trò chơi bé xem sách theo chủ đề giao thông</t>
  </si>
  <si>
    <t xml:space="preserve"> - Trò chơi bé xem sách theo chủ đề Bác Hồ - Trường tiểu học</t>
  </si>
  <si>
    <t xml:space="preserve"> - Kể chuyện sáng tạo theo tranh về chủ đề thực vật</t>
  </si>
  <si>
    <t xml:space="preserve"> - Kể chuyện sáng tạo theo tranh về chủ đề động vật</t>
  </si>
  <si>
    <t>Giữ được thăng bằng cơ thể khi thực hiện vận động bật xa tối thiểu 50 cm kết hợp ném xa bằng một tay</t>
  </si>
  <si>
    <t xml:space="preserve"> - Quan sát, thảo luận với trẻ về thói quen và nhu cầu của một số con vật</t>
  </si>
  <si>
    <t xml:space="preserve"> - Hướng dẫn thao tác tắt, mở máy tính; cách sử dụng công cụ Paint để vẽ tranh theo chủ đề</t>
  </si>
  <si>
    <t xml:space="preserve"> - Chơi trò chơi :
 + Xưởng lắp ghép của tôi/ Ngôi nhà toán học Millie/ Kidsmart 
</t>
  </si>
  <si>
    <t xml:space="preserve">- Chơi trò chơi :
+ Cò Dorothy, Máy đếm số, Chú sâu ngộ nghĩnh/ Ngôi nhà toán học Millie/ Kidsmart </t>
  </si>
  <si>
    <t xml:space="preserve"> - Dạy trẻ một số địa điểm công cộng gần gũi : Trạm y tế, bưu điện; trường cấp 1…</t>
  </si>
  <si>
    <t>- Trò chuyện, thảo luận tìm hiểu khám phá về chủ đề "An toàn", về tình huống gần gũi xảy ra xung quanh.</t>
  </si>
  <si>
    <t>- Trò chuyện với trẻ về cách đề nghị sự giúp đỡ của người khác khi cần thiết</t>
  </si>
  <si>
    <t>- Thảo luận nhóm khi tham gia trò chơi phân loại, gắn hình ảnh đúng -sai</t>
  </si>
  <si>
    <t xml:space="preserve"> - Quan sát, trò chuyện dạy trẻ quan tâm, chia sẻ, nhường nhịn, giúp đỡ bạn
- Xem viedeo, hình ảnh tình huống, khuyến khích trẻ nêu ý kiến sau khi xem, nghe</t>
  </si>
  <si>
    <t>LH</t>
  </si>
  <si>
    <t>Nhận dạng các chữ cái "e, ê" trong bảng chữ cái Tiếng Việt, chữ in thường, in hoa</t>
  </si>
  <si>
    <t>Nhận dạng các chữ cái "ư,ư" trong bảng chữ cái Tiếng Việt, chữ in thường, in hoa</t>
  </si>
  <si>
    <t>Nhận dạng các chữ cái I,t,c" trong bảng chữ cái Tiếng Việt, chữ in thường, in hoa</t>
  </si>
  <si>
    <t>Dạy  trẻ các chữ cái I,t,c" trong bảng chữ cái Tiếng Việt, chữ in thường, in hoa</t>
  </si>
  <si>
    <t>Biết thể hiện tình cảm đối với các cô bác như Bác sĩ, bác nông dân, Chú bộ đội, cô giáo, bác thợ xây</t>
  </si>
  <si>
    <t xml:space="preserve"> - Bé yêu quý bác nông dân</t>
  </si>
  <si>
    <t xml:space="preserve"> - Bé yêu quý cô bác sĩ</t>
  </si>
  <si>
    <t xml:space="preserve"> - Bé yêu quý cô chú bộ đôị</t>
  </si>
  <si>
    <t xml:space="preserve"> - Bé yêu quý cô chú công nhân</t>
  </si>
  <si>
    <t>- Chạy thay đổi tốc độ hướng dích dắc theo đúng hiệu lệnh</t>
  </si>
  <si>
    <t xml:space="preserve"> - Quan sát, trò chuyện về đặc điểm sở thích của các bạn trong lớp bé</t>
  </si>
  <si>
    <t xml:space="preserve"> - Trò chơi: phân loại sự khác nhau và giống nhau của 2-3 đồ dùng, đồ chơi: Đồ dùng để ăn, để uống, đồ dùng để mặc</t>
  </si>
  <si>
    <t xml:space="preserve"> - Thảo luận sự khác nhau và giống nhau của 2-3 đồ dùng, đồ chơi quen thuộc: Đồ dùng góc xây dựng, đồ dùng góc nấu ăn, đồ dùng góc bác sĩ…</t>
  </si>
  <si>
    <t xml:space="preserve"> - Quan sát, so sánh và thực hành phân loại đồ dùng trong lớp học</t>
  </si>
  <si>
    <t>Dạy trẻ So sánh, phát hiện quy tắc sắp xếp và sắp xếp theo quy tắc  (ABCD)</t>
  </si>
  <si>
    <t xml:space="preserve"> - Xác định vị trí của đồ vật phía phải phía trái so với người khác</t>
  </si>
  <si>
    <t>Lễ hội</t>
  </si>
  <si>
    <t>- Nhảy lò cò 5 bước liên tục, đổi chân theo yêu cầu</t>
  </si>
  <si>
    <t>- Trò chuyện cùng trẻ, cho trẻ thăm quan, quan sát, thực hành, phân loại một số thực phẩm món ăn trong ngày</t>
  </si>
  <si>
    <t>- Kể được tên một số thức ăn cần có trong bữa ăn hàng ngày của bé</t>
  </si>
  <si>
    <t>- Tập kết hợp 5 động tác cơ bản trong bài tập thể dục</t>
  </si>
  <si>
    <t>- Chạy thay đổi hướng vận động theo đúng hiệu lệnh</t>
  </si>
  <si>
    <t>- Bò bằng bàn tay và bàn chân giữa 2 đường kẻ rộng 40cm, dài 4-5m</t>
  </si>
  <si>
    <t xml:space="preserve">- Ném trúng đích đứng ở khoảng cách xa 2m, cao 1,5m, đường kính 40cm bằng 1 tay/ 2 tay </t>
  </si>
  <si>
    <t>- Bật xa tối thiểu 50cm</t>
  </si>
  <si>
    <t>- Nhảy lò cò 5m</t>
  </si>
  <si>
    <t>- Trẻ biết chơi các trò chơi vận động và trò chơi dân gian</t>
  </si>
  <si>
    <t>- Chơi các  trò chơi vận động và trò chơi dân gian theo từng chủ đề</t>
  </si>
  <si>
    <t>-Tô màu hình vẽ</t>
  </si>
  <si>
    <t>- Xâu - luồn - buộc dây…</t>
  </si>
  <si>
    <t>- Ghép và dán các hình hình học</t>
  </si>
  <si>
    <t>- Trẻ tô màu kín, không chờm ra ngoài đường viền các hình vẽ</t>
  </si>
  <si>
    <t>- Trẻ biết tự mặc - cởi quần áo, xâu dây giày, cài quai dép, kéo khóa (phéc mơ tuya)</t>
  </si>
  <si>
    <t>- Trẻ biết mỗi thực phẩm có nhiều dạng chế biến và cách ăn khác nhau. Có khả năng thực hành một số thao tác cơ bản trong chế biến một số món ăn, thức uống đơn giản</t>
  </si>
  <si>
    <t>- Kể được tên một số thức ăn cần có trong bữa ăn hàng ngày</t>
  </si>
  <si>
    <t>- Trẻ thực hiện đúng kỹ thuật và thuần thục các động tác trong bài tập thể dục theo hiệu lệnh, nhịp bản nhạc/bài hát. Bắt đầu và kết thúc động tác đúng nhịp.</t>
  </si>
  <si>
    <t>- Trẻ kiểm soát được vận động chạy thay đổi hướng vận động ít nhất 3 lần theo đúng hiệu lệnh</t>
  </si>
  <si>
    <t>- Trẻ thể hiện sự dẻo dai, khả năng phối hợp nhịp nhàng, khéo léo khi thực hiện vận động bò bằng bàn tay và bàn chân giữa 2 đường kẻ rộng 40cm, dài 4-5m không chệch ra ngoài</t>
  </si>
  <si>
    <t>- Trẻ ném được trúng đích đứng cao 1,5m ở khoảng cách xa 2m, đường kính 40cm bằng 1 tay/ 2 tay</t>
  </si>
  <si>
    <t>- Trẻ giữ được thăng bằng cơ thể khi thực hiện vận động bật xa tối thiểu 50 cm</t>
  </si>
  <si>
    <t>- Trẻ bền bỉ, dẻo dai và giữ được thăng bằng khi nhảy lò cò 5m</t>
  </si>
  <si>
    <t>- Trẻ ghép và dán được các hình vào đúng vị trí cho trước, không bị nhăn</t>
  </si>
  <si>
    <t>- Trẻ được chăm sóc sức khỏe, dinh dưỡng theo khoa học</t>
  </si>
  <si>
    <t>- Hướng dẫn kỹ thuật sơ cứu thông thường</t>
  </si>
  <si>
    <t>- Trẻ biết một số thói quen ăn uống tốt (ăn chậm, nhai kỹ, không kén chọn thức ăn, không vừa nhai vừa nói,…)</t>
  </si>
  <si>
    <t>- Thói quen ăn uống tốt/không tốt</t>
  </si>
  <si>
    <t>- Trẻ có kỹ năng rửa tay bằng xà phòng đúng quy trình. Có thói quen tự rửa tay bằng xà phòng trước khi ăn, sau khi đi vệ sinh và khi tay bẩn</t>
  </si>
  <si>
    <t xml:space="preserve">- Rèn luyện kỹ năng rửa tay bằng xà phòng </t>
  </si>
  <si>
    <t>- Trẻ có kỹ năng lau mặt đúng thao tác. Có thói quen tự lau mặt</t>
  </si>
  <si>
    <t>- Rèn luyện kỹ năng lau mặt</t>
  </si>
  <si>
    <t>- Trẻ có kỹ năng đánh răng đúng thao tác. Có thói quen tự đánh răng hàng ngày</t>
  </si>
  <si>
    <t>- Rèn  luyện kỹ năng đánh răng</t>
  </si>
  <si>
    <t>- Trẻ có một số hành vi văn minh, thói quen tốt trong ăn uống và chủ động thực hiện hàng ngày</t>
  </si>
  <si>
    <t>- Mời cô, mời bạn khi ăn</t>
  </si>
  <si>
    <t>- Trẻ có một số thói quen tốt trong vệ sinh, phòng bệnh</t>
  </si>
  <si>
    <t>- Giữ vệ sinh thân thể</t>
  </si>
  <si>
    <t>- Trẻ có khả năng nhận biết một số biểu hiện đặc trưng khi ốm và bước đầu biết cách phòng tránh. Biết nói với người lớn khi bị đau, chảy máu, sốt.</t>
  </si>
  <si>
    <t>- Nhận biết một số biểu hiện khi ốm, nguyên nhân và cách phòng tránh đơn giản</t>
  </si>
  <si>
    <t>- Trẻ nhận ra và không chơi một số đồ vật có thể gây nguy hiểm. Nói được mối nguy hiểm khi đến gần; không nghịch các vật sắc, nhọn.</t>
  </si>
  <si>
    <t>- Một số đồ vật gây nguy hiểm: đồ vật sắc nhọn, đồ điện, phích nước nóng,…</t>
  </si>
  <si>
    <t>- Trẻ biết tránh và không làm một số hành động nguy hiểm khi được nhắc nhở phù hợp độ tuổi</t>
  </si>
  <si>
    <t>- 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</si>
  <si>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 Một số trường hợp khẩn cấp (cháy, có người rơi xuống nước, ngã chảy máu,..)</t>
  </si>
  <si>
    <t>- Trẻ nhận biết được một số trường hợp khẩn cấp và gọi người giúp đỡ.</t>
  </si>
  <si>
    <t>- Tự giác thực hiện được một số quy định về an toàn tại trường/lớp</t>
  </si>
  <si>
    <t>- Một số quy định về an toàn tại trường</t>
  </si>
  <si>
    <t>- Làm kí hiệu nguy hiểm dán vào khu vực nguy hiểm</t>
  </si>
  <si>
    <t>- Trẻ biết sử dụng đúng giác quan, phối hợp các giác quan để xem xét, tìm hiểu đặc điểm của đối tượng (nhìn, nghe, ngửi, sờ…để nhận ra đặc điểm nổi bật của đối tượng)</t>
  </si>
  <si>
    <t>- Các giác quan và chức năng của các giác quan</t>
  </si>
  <si>
    <t>- Trẻ nhận biết được sự giống và khác nhau giữa mình và bạn về một số bộ phận trên cơ thể, chiều cao, cân nặng</t>
  </si>
  <si>
    <t>- So sánh một số bộ phận trên cơ thể của mình, của bạn về độ cao thấp, sự thay đổi của bản thân về chiều cao cân nặng</t>
  </si>
  <si>
    <t>- Biết những bộ phận nhạy cảm trên cơ thể, những người có thể/ không thể tiếp xúc gần với trẻ.</t>
  </si>
  <si>
    <t>- Trẻ biết tránh một số trường hợp không an toàn</t>
  </si>
  <si>
    <t>- Đặc điểm nổi bật, công dụng, cách sử dụng đồ dùng, đồ chơi</t>
  </si>
  <si>
    <t>- Trẻ xác định được vị trí của đồ vật (phía trước- phía sau, phía trên - phía dưới, phía phải - phía trái) so với bản thân trẻ, với bạn khác, với một vật nào đó làm chuẩn</t>
  </si>
  <si>
    <t>- Xác định vị trí của đồ vật (phía trước- phía sau, phía trên - phía dưới, phía phải - phía trái) so với bản thân trẻ, với bạn khác, với một vật nào đó làm chuẩn</t>
  </si>
  <si>
    <t>- Trẻ nói đầy đủ được họ và tên, ngày sinh, giới tính, đặc điểm bên ngoài, sở thích của bản thân và vị trí của trẻ trong gia đình</t>
  </si>
  <si>
    <t>- Bé tự giới thiệu về bản thân</t>
  </si>
  <si>
    <t>- Trẻ nói được họ tên, đặc điểm, sở thích của các bạn, các hoạt động của trẻ ở trường khi được hỏi, trò chuyện</t>
  </si>
  <si>
    <t>- Họ tên, đặc điểm, sở thích của các bạn, các hoạt động của trẻ ở trường</t>
  </si>
  <si>
    <t>- Trẻ có khả năng nghe hiểu nội dung truyện kể, truyện đọc phù hợp với độ tuổi và chủ đề thực hiện</t>
  </si>
  <si>
    <t>- Trẻ có khả năng đọc thuộc bài thơ, ca dao, đồng dao phù hợp độ tuổi và chủ đề thực hiện</t>
  </si>
  <si>
    <t xml:space="preserve">- Dạy trẻ đọc thuộc thơ theo chủ đề </t>
  </si>
  <si>
    <t>- Trẻ biết trả lời các câu hỏi về nguyên nhân, so sánh: "Tại sao?"; "Có gì giống nhau?"; "Có gì khác nhau?"; "Do đâu mà có?"; Biết hỏi lại khi không hiểu người khác nói: "tại sao?", "như thế nào?"</t>
  </si>
  <si>
    <t>- Hỏi lại khi không hiểu người khác nói: "tại sao?", "như thế nào?"</t>
  </si>
  <si>
    <t>- Sử dụng các từ biểu thị sự lễ phép</t>
  </si>
  <si>
    <t>- Trẻ không nói tục, chửi bậy</t>
  </si>
  <si>
    <t>- Trẻ biết tự chọn sách để "đọc" và xem</t>
  </si>
  <si>
    <t>- Tự chọn sách chủ đề  để "đọc" và xem</t>
  </si>
  <si>
    <t>-Trẻ biết kể chuyện theo tranh minh họa và kinh nghiệm của bản thân</t>
  </si>
  <si>
    <t>- Kể chuyện theo tranh minh họa và kinh nghiệm của bản thân</t>
  </si>
  <si>
    <t>- Trẻ có khả năng nhận dạng các chữ trong bảng chữ cái Tiếng Việt, chữ in thường, in hoa</t>
  </si>
  <si>
    <t>- Nhận dạng các chữ cái "a,ă,â" trong bảng chữ cái Tiếng Việt, chữ in thường, in hoa</t>
  </si>
  <si>
    <t>- Trẻ nói được họ tên, tuổi, giới tính của bản thân, tên bố, mẹ, địa chỉ nhà hoặc điện thoại</t>
  </si>
  <si>
    <t>- Một số thông tin quan trọng về bản thân và gia đình</t>
  </si>
  <si>
    <t>- Trẻ nói được mình có điểm gì giống và khác bạn (dáng vẻ bên ngoài, giới tính, sở thích và khả năng)</t>
  </si>
  <si>
    <t>- Điểm giống và khác nhau của mình với người khác</t>
  </si>
  <si>
    <t>- HD trẻ quan sát bạn và mình, nêu ý kiến nhận xét về đặc điểm khác và giống của bản thân với bạn</t>
  </si>
  <si>
    <t>- Trẻ biết vâng lời, giúp đỡ bố mẹ, cô giáo những việc vừa sức</t>
  </si>
  <si>
    <t>- Trẻ biết ứng xử phù hợp với giới tính của bản thân</t>
  </si>
  <si>
    <t>- Ứng xử phù hợp với giới tính của bản thân</t>
  </si>
  <si>
    <t>- Trẻ nhận biết được một số trạng thái cảm xúc: vui, buồn, sợ hãi, tức giận, ngạc nhiên, xấu hổ qua tranh; qua nét mặt, cử chỉ, giọng nói của người khác</t>
  </si>
  <si>
    <t>- Một số trạng thái cảm xúc khác nhau: vui, buồn, ngạc nhiên, sợ hãi, xấu hổ</t>
  </si>
  <si>
    <t>- Trẻ có thói quen chào hỏi, cảm ơn, xin lỗi và xưng hô lễ phép với người lớn</t>
  </si>
  <si>
    <t>- Trẻ biết chờ đến lượt</t>
  </si>
  <si>
    <t>- Không tranh dành , xô đẩy bạn khi chưa đến lượt của mình</t>
  </si>
  <si>
    <t>- Trẻ có hành vi bảo vệ môi trường trong sinh hoạt hàng ngày và biết nhắc nhở mọi người xung quanh cùng thực hiện</t>
  </si>
  <si>
    <t>- Hành vi giữ gìn, bảo vệ môi trường</t>
  </si>
  <si>
    <t>- Trẻ chăm chú lắng nghe, và hưởng ứng cảm xúc (hát theo, vỗ tay, nhún nhảy, lắc lư, thể hiện động tác minh họa) theo bài hát, bản nhạc; thích nghe đọc thơ, đồng dao, ca dao, tục ngữ; thích nghe và kể câu chuyện phù hợp với độ tuổi và chủ đề thực hiện</t>
  </si>
  <si>
    <t>- Nghe bài hát, bản nhạc; thơ, đồng dao, ca dao, tục ngữ; kể chuyện phù hợp với độ tuổi và chủ đề thực hiện</t>
  </si>
  <si>
    <t>- Trẻ thích nghe và nhận biết các thể loại âm nhạc khác nhau (nhạc thiếu nhi, dân ca, nhạc cổ điển)</t>
  </si>
  <si>
    <t>- Nghe và nhận biết các thể loại âm nhạc khác nhau (nhạc thiếu nhi, dân ca, nhạc cổ điển) về bản thân</t>
  </si>
  <si>
    <t>- Hát đúng giai điệu, lời ca và thể hiện sắc thái, tình cảm của bài hát</t>
  </si>
  <si>
    <t>- Trẻ biết hát đúng giai điệu, lời ca, hát diễn cảm phù hợp với sắc thái, tình cảm của bài hát qua giọng hát, nét mặt, điệu bộ, cử chỉ…</t>
  </si>
  <si>
    <t>- Vẽ để tạo thành bức tranh có màu sắc hài hòa, bố cục cân đối</t>
  </si>
  <si>
    <t>- Trẻ biết phối hợp các kĩ năng vẽ để tạo thành bức tranh có màu sắc hài hòa, bố cục cân đối</t>
  </si>
  <si>
    <t>- Trẻ biết phối hợp các kĩ năng cắt, xé dán để tạo thành bức tranh có màu sắc hài hoa, bố cục cân đối</t>
  </si>
  <si>
    <t>- Trẻ biết phối hợp các kĩ năng nặn để tạo thành sản phẩm có bố cục cân đối</t>
  </si>
  <si>
    <t>- Nặn (Xoay tròn, ấn bẹp, lăn dài…)</t>
  </si>
  <si>
    <t>- Trẻ biết pha trộn màu để tạo ra màu mới</t>
  </si>
  <si>
    <t>- Tìm kiếm, lựa chọn các dụng cụ, nguyên vật liệu phù hợp để tạo ra sản phẩm theo ý thích</t>
  </si>
  <si>
    <t>- Trẻ có khả năng nói lên ý tưởng và tạo ra các sản phẩm tạo hình theo ý thích</t>
  </si>
  <si>
    <t>- Nói lên ý tưởng tạo hình của mình</t>
  </si>
  <si>
    <t xml:space="preserve">- Trẻ biết được một số nghề truyền thống của địa phương. Nói được đặc điểm và sự khác nhau của một số nghề. </t>
  </si>
  <si>
    <t>- Trẻ giữ được thăng bằng cơ thể khi thực hiện vận động đi trên dây dài 3-4m đặt trên sàn</t>
  </si>
  <si>
    <t>- Đi trên dây</t>
  </si>
  <si>
    <t>- Trẻ kiểm soát được vận động chạy thay đổi tốc độ ít nhất 3 lần theo đúng hiệu lệnh</t>
  </si>
  <si>
    <t>- Chạy thay đổi hướng vận động tốc độ theo đúng hiệu lệnh</t>
  </si>
  <si>
    <t>- Trẻ nhanh nhẹn, khéo léo vừa đi vừa đập bắt bóng nẩy từ 4-5 lần liên tiếp</t>
  </si>
  <si>
    <t>- Đi, đập và bắt bóng nẩy</t>
  </si>
  <si>
    <t>- Trẻ mạnh dạn, tự tin, dứt khoát khi thực hiện vận động bật liên tục vào 5-7 vòng</t>
  </si>
  <si>
    <t>- Bật liên tục vào vòng</t>
  </si>
  <si>
    <t>- Phối hợp dược cử động của bàn tay, ngón tay, sự khéo léo, kiên trì khi thực hiện vận động  đan, tết (3 dây)</t>
  </si>
  <si>
    <t xml:space="preserve">- Rèn trẻ phối hợp các cử động của bàn tay, ngón tay để thực hiện các vận động đan quạt, đan làn </t>
  </si>
  <si>
    <t>- Trẻ nhận biết được 4 nhóm thực phẩm và lựa chọn được một số thực phẩm khi gọi tên nhóm</t>
  </si>
  <si>
    <t>- Trẻ biết lựa chọn ăn/không ăn những thức ăn có lợi/có hại cho sức khỏe</t>
  </si>
  <si>
    <t>- Kể tên một số món ăn của gia đình bé</t>
  </si>
  <si>
    <t>- Trẻ biết tự thay quần áo khi bị ướt/bẩn và để vào nơi quy định</t>
  </si>
  <si>
    <t>- Thay quần áo và để vào nơi quy định</t>
  </si>
  <si>
    <t>- Trẻ có kỹ năng sử dụng đồ dùng phục vụ ăn uống thành thạo, khéo léo</t>
  </si>
  <si>
    <t>- Cách sử dụng đồ dùng ăn uống</t>
  </si>
  <si>
    <t xml:space="preserve"> - Thực hành kỹ năng Xâu - luồn - buộc dây: Quần áo - váy; giầy dép…</t>
  </si>
  <si>
    <t>- Nối đồ dùng, sản phẩm đúng nghề xây dựng</t>
  </si>
  <si>
    <t>- Nối đồ dùng, sản phẩm đúng nghề nông nghiệp</t>
  </si>
  <si>
    <t>Tò mò tìm tòi, khám phá các vật liệu tái chế và đặt câu hỏi " Tại sao có thể sử dụng các vật liệu đã qua sử dụng để tái chế"</t>
  </si>
  <si>
    <t>- Khám phá các vật liệu tái chế và sản phẩm tái chế</t>
  </si>
  <si>
    <t>'- Các vật liệu tái chế</t>
  </si>
  <si>
    <t xml:space="preserve"> - Quan sát, trò chuyện, xem tranh ảnh, video để tìm hiểu khám phá một số đồ dùng tái chế từ giấy</t>
  </si>
  <si>
    <t xml:space="preserve"> - Quan sát, trò chuyện, xem tranh ảnh, video để tìm hiểu khám phá một số đồ dùng tái chế từ chai, lọ</t>
  </si>
  <si>
    <t>Làm thử nghiệm và sử dụng công cụ đơn giản để quan sát, so sánh, dự đoán, nhận xét và thảo luận về đồ dùng tái chế</t>
  </si>
  <si>
    <t>Quan sát, trò chuyện, thử nghiệm, so sánh các loại chai nhựa khác nhau</t>
  </si>
  <si>
    <t>Quan sát, trò chuyện, thử nghiệm, so sánh các loại giấy khác nhau</t>
  </si>
  <si>
    <t>Thu thập thông tin về nguyên liệu tái chế bằng nhiều cách khác nhau: Xem sách tranh ảnh, video, trò chuyện và thảo luận</t>
  </si>
  <si>
    <t>Quan sát, trò chuyện trực tiếp, thu thập thông tin về các nguyên liệu tái chế từ giấy</t>
  </si>
  <si>
    <t>Nhận xét được mối quan hệ đơn giản từ các nguyên vật liệu tái chế</t>
  </si>
  <si>
    <t>Nhận xét được mối quan hệ đơn giản của các sự vật hiện tượng</t>
  </si>
  <si>
    <t>Quan sát, nhận xét, trò chuyện các mối quan hệ đơn giản các loại cây, hoa quả</t>
  </si>
  <si>
    <t>Quan sát, nhận xét, trò chuyện các mối quan hệ đơn giản các loại động vật</t>
  </si>
  <si>
    <t>Tên gọi, đặc điểm,, hoạt động, sản phẩm của một số nghề truyền thống</t>
  </si>
  <si>
    <t>- Quan sát, trò chuyện, nhận xét, xem tranh ảnh, video về nghề xây dựng</t>
  </si>
  <si>
    <t>Cố gắng tự hoàn thành công việc được giao</t>
  </si>
  <si>
    <t xml:space="preserve">Trẻ cố gắng, hoàn thành công việc được giao </t>
  </si>
  <si>
    <t>Biết lắng nghe ý kiến trao đổi, thỏa thuận chia sẻ kinh nghiệm với bạn</t>
  </si>
  <si>
    <t>Biết lắng nghe ý kiến trao đổi, thỏa thuận chia sẻ kinh nghiệm với người thân tronng gia đình</t>
  </si>
  <si>
    <t>Biết lắng nghe ý kiến trao đổi, thỏa thuận chia sẻ kinh nghiệm với mọi người xung quanh</t>
  </si>
  <si>
    <t>Biết lắng nghe ý kiến trao đổi, thỏa thuận chia sẻ kinh nghiệm với mọi người xung quanh chủ đề giao thông</t>
  </si>
  <si>
    <t>Biết lắng nghe ý kiến trao đổi, thỏa thuận chia sẻ kinh nghiệm với các cô giáo và các bạn ở trường Tiểu học</t>
  </si>
  <si>
    <t>Bỏ rác đúng nơi quy định</t>
  </si>
  <si>
    <t xml:space="preserve">Trồ chuyện, quan sát, công dụng của bỏ rác đúng nơi quy định </t>
  </si>
  <si>
    <t>Biết nhắc nhở người khác giữ gì, bảo vệ môi trường (không xả rác bừa bãi….)</t>
  </si>
  <si>
    <t>Quan sát, trò chuyện xem tranh ảnh, video và nhắc nhở mọi người xung quanh bảo về môi trường và sử dụng hiệu quả các nguyên liệu tái chế</t>
  </si>
  <si>
    <t xml:space="preserve">Quan sát, trò chuyện xem tranh ảnh, video và nhắc nhở mọi người xung quanh bảo về môi trường </t>
  </si>
  <si>
    <t>Tiết kiệm trong sinh hoạt: Tắt điện, tắt quạt khi ra khỏi phòng, khóa vòi nước sau khi dùng, không để thừa thức ăn</t>
  </si>
  <si>
    <t>Dạy trẻ biết: Tiết kiệm trong sinh hoạt: Tắt điện, tắt quạt khi ra khỏi phòng ở tại gia đình</t>
  </si>
  <si>
    <t>Dạy trẻ: Tiết kiệm trong sinh hoạt: không để thừa thức ăn</t>
  </si>
  <si>
    <t>Dạy trẻ: Tiết kiệm trong sinh hoạt: không để thừa thức ăn khi ở gia đình</t>
  </si>
  <si>
    <t xml:space="preserve"> - Thực hành chơi một số trò chơi về ngày tết: Kéo co; đấu vật; Ném còn; Bịt mắt đập niêu</t>
  </si>
  <si>
    <t>- Quá trình phát triển của cây đỗ</t>
  </si>
  <si>
    <t>Trẻ biết vâng lời giúp đỡ bố mẹ</t>
  </si>
  <si>
    <t>Trẻ biết vâng lời giúp đỡ các bạn</t>
  </si>
  <si>
    <t>Trẻ biết vâng lời giúp đỡ mọi người xung quanh</t>
  </si>
  <si>
    <t>Trẻ biết vâng lời các cô bác của các nghề</t>
  </si>
  <si>
    <t>Trẻ chơi các góc Phân vai, gọc xây dựng, gọc học tập, góc nghệ thuật chủ đề bản thân</t>
  </si>
  <si>
    <t>Trẻ chơi các góc Phân vai, gọc xây dựng, gọc học tập, góc nghệ thuật chủ đề gia đình và 20/11</t>
  </si>
  <si>
    <t>Trẻ chơi các góc Phân vai, gọc xây dựng, gọc học tập, góc nghệ thuật chủ đề nghề nghiệp</t>
  </si>
  <si>
    <t>Trẻ chơi các góc Phân vai, gọc xây dựng, gọc học tập, góc nghệ thuật chủ đề lễ hội</t>
  </si>
  <si>
    <t>Trẻ chơi các góc Phân vai, gọc xây dựng, gọc học tập, góc nghệ thuật chủ đề tái chế</t>
  </si>
  <si>
    <t>Trẻ chơi các góc Phân vai, gọc xây dựng, gọc học tập, góc nghệ thuật chủ đề động vật</t>
  </si>
  <si>
    <t>Trẻ chơi các góc Phân vai, gọc xây dựng, gọc học tập, góc nghệ thuật chủ đề thực vật + 8/3</t>
  </si>
  <si>
    <t>Trẻ chơi các góc Phân vai, gọc xây dựng, gọc học tập, góc nghệ thuật chủ đề PTGT</t>
  </si>
  <si>
    <t>Trẻ chơi các góc Phân vai, gọc xây dựng, gọc học tập, góc nghệ thuật chủ đề nước + HTTN</t>
  </si>
  <si>
    <t>Dạy trẻ biết nói lời cảm ơn, xin lỗi với mọi người xung quanh</t>
  </si>
  <si>
    <t>Dạy trẻ biết nói lời cảm ơn, xin lỗi với mọi người trong gia đình khi mắc lỗi</t>
  </si>
  <si>
    <t>Dạy trẻ biết nói lời cảm ơn, xin lỗi với các bạn khi mắc lỗi</t>
  </si>
  <si>
    <t>- Rèn trẻ chú ý khi nghe cô, bạn nói, không ngắt lời cô giáo</t>
  </si>
  <si>
    <t>- Rèn trẻ chú ý khi nghe cô, bạn nói, không ngắt lời các bạn</t>
  </si>
  <si>
    <t>- Rèn trẻ chú ý khi nghe cô, bạn nói, không ngắt lời những người thân trong gia đình</t>
  </si>
  <si>
    <t>- Rèn trẻ chú ý khi nghe cô, bạn nói, không ngắt lời với mọi người xung quanh</t>
  </si>
  <si>
    <t>- Rèn trẻ chú ý khi nghe cô, bạn nói, không ngắt lời các cô các bác của nghề</t>
  </si>
  <si>
    <t>Lắng nghe và trao đổi ý kiến với các bạn</t>
  </si>
  <si>
    <t>Lắng nghe và trao đổi ý kiến với các thành viên trong gia đình</t>
  </si>
  <si>
    <t>Dạy trẻ chơi thân thiện, đoàn kết với bạn bè</t>
  </si>
  <si>
    <t>Dạy trẻ chơi thân thiện, đoàn kết với mọi người trong gia đình</t>
  </si>
  <si>
    <t xml:space="preserve"> - Chơi phân loại hành vi  " đúng" - " sai", " tốt" - " xấu" với các ban</t>
  </si>
  <si>
    <t xml:space="preserve"> - Chơi phân loại hành vi  " đúng" - " sai", " tốt" - " xấu" với các con vật </t>
  </si>
  <si>
    <t xml:space="preserve"> - Chơi phân loại hành vi  " đúng" - " sai", " tốt" - " xấu" với các loại hoa, quả, cây xanh</t>
  </si>
  <si>
    <t xml:space="preserve"> - Chơi phân loại hành vi  " đúng" - " sai", " tốt" - " xấu" khi tham gia giao thông</t>
  </si>
  <si>
    <t xml:space="preserve"> - Chơi phân loại hành vi  " đúng" - " sai", " tốt" - " xấu" khi tham gia các lễ hội</t>
  </si>
  <si>
    <t xml:space="preserve"> - Chơi phân loại hành vi  " đúng" - " sai", " tốt" - " xấu" với nước</t>
  </si>
  <si>
    <t xml:space="preserve"> - Chơi phân loại hành vi  " đúng" - " sai", " tốt" - " xấu" với vật liệu tái chế</t>
  </si>
  <si>
    <t xml:space="preserve"> - Chơi phân loại hành vi  " đúng" - " sai", " tốt" - " xấu" đối với cơ thể bé</t>
  </si>
  <si>
    <t xml:space="preserve"> - Chơi phân loại hành vi  " đúng" - " sai", " tốt" - " xấu" khi ở trường mầm non</t>
  </si>
  <si>
    <t>Bé yêu mến, quan tâm đến các bạn</t>
  </si>
  <si>
    <t>Bé yêu mến, quan tâm đến các chú bộ đội</t>
  </si>
  <si>
    <t>Bé yêu mến, quan tâm đến mẹ của chúng mình</t>
  </si>
  <si>
    <t>Bé yêu mến, quan tâm đến cô bác nông dân</t>
  </si>
  <si>
    <t>Bé yêu mến, quan tâm đến cô giáo</t>
  </si>
  <si>
    <t>Bé yêu mến, quan tâm đến cô chú công an giao thông</t>
  </si>
  <si>
    <t>Quan tâm, chia sẻ, nhường nhịn, giúp mọi người xung quanh</t>
  </si>
  <si>
    <t xml:space="preserve"> - Dạy trẻ quan tâm, chia sẻ, nhường nhịn, giúp đỡ mọi người xung quanh</t>
  </si>
  <si>
    <t>Dạy trẻ biết quan tâm chia sẻ, nhường nhịn giúp dỡ mọi người khi tham gia giao thông</t>
  </si>
  <si>
    <t>Dạy trẻ thực hiện một số qui định ở gia đình như: Lễ phép với ông bà bố mẹ, giữ vệ sinh trong gia đình</t>
  </si>
  <si>
    <t>Dạy trẻ thực hiện một số qui định ở nơi công cộng Xếp hàng chờ đến lượt, giữ gìn VS chung, giữ trật tự</t>
  </si>
  <si>
    <t>Dạy trẻ thực hiện một số qui định khi tham gia giao thông; Xếp hàng chờ đến lượt, giữ gìn VS chung, giữ trật tự</t>
  </si>
  <si>
    <t xml:space="preserve">Dạy trẻ thực hiện một số qui định khi tiết kiệm điện nước, giữ VS chung, không xả rác bừa bãi </t>
  </si>
  <si>
    <t>Tưới cây, chăm sóc cây xanh</t>
  </si>
  <si>
    <t>Chăm sóc các con vật như: Cho gà ăn….</t>
  </si>
  <si>
    <t>Trẻ biết Bác Hồ là lãnh tụ của nước Việt Nam</t>
  </si>
  <si>
    <t>Một số địa danh liên quan đến Bác Hồ: Nơi Bác sống và làm việc, nơi tưởng niệm Bác</t>
  </si>
  <si>
    <t>Bác Hồ lầ lãnh tụ của Việt nam. Sự yêu quý kính trọng của mọi người đối với Bác Hồ</t>
  </si>
  <si>
    <t>Trẻ biết các hoạt động trông ngày sinh nhật Bác Hồ</t>
  </si>
  <si>
    <t>Quann sát, trò chuyện qua tranh ảnh, video nơi Bác sinh ra tại Nam Đàn, tỉnh Nghệ An</t>
  </si>
  <si>
    <t>Quan sát, trò chuyện, xem tranh ảnh về một số nơi Bác đến thăm như: Trại Kim Đồng, ….</t>
  </si>
  <si>
    <t>Quann sát, trò chuyện qua tranh ảnh, video nơi tưởng niệm Bác (Lăng Bác Hồ tại thủ đô HàNội)</t>
  </si>
  <si>
    <t>5. Quê hương đất nước</t>
  </si>
  <si>
    <t>Biết tên gọi của một số danh thắng phong tục tập quán, truyền thống của quê hương</t>
  </si>
  <si>
    <t>Biết tên gọi của một số danh thắng phong tục tập quán, truyền thống của quê hương Hải Phòng</t>
  </si>
  <si>
    <t>Quan sát, trò chuyện, xem video,, tranh ảnh về một số địa danh, lịch sử của Quê hương Hải Phòng: Cát Bà, Đồ sơn, Trạng trình Nguyễn Bỉnh Khiệm, đền thờ Trần Tất Văn..</t>
  </si>
  <si>
    <t>Quan sát, trò chuyện tìm hiểu lễ hội trọi trâu của thành phố Hải Phòng</t>
  </si>
  <si>
    <t>Quan sát, trò chuyện tìm hiểu lễ hội đua thuyền của thành phố Hải Phòng</t>
  </si>
  <si>
    <t>Quan sát, trò chuyện tìm hiểu lễ hội hoa phượng đỏ của thành phố Hải Phòng</t>
  </si>
  <si>
    <t>Quan sát, trò chuyện qua tranh ảnh, video, về một số món ăn của Hải Phòng như: Bánh đa cua, bánh mì que….bánh nướng, bánh dẻo, nem chua An Thọ, khoai Tiên hội</t>
  </si>
  <si>
    <t>Biết một số món làng nghề của thành phố Hải Phòng</t>
  </si>
  <si>
    <t>'Biết một số món làng nghề của thành phố Hải Phòng</t>
  </si>
  <si>
    <t>- Quá trình phát triển của con bướm; con gà</t>
  </si>
  <si>
    <t>- Trò chuyện về các ngày trong tuấn</t>
  </si>
  <si>
    <t>Trẻ biết một số quy định đơn giản của luật giao thông đường bộ</t>
  </si>
  <si>
    <t>Một số quy định đơn giản của luật giao thông đường bộ</t>
  </si>
  <si>
    <t xml:space="preserve"> - Dạy trẻ yêu mến, quan tâm đến mọi người xung quanh</t>
  </si>
  <si>
    <t xml:space="preserve">Hướng dẫn trẻ tiết kiệm trong sinh hoạt điện, nước ở nhà </t>
  </si>
  <si>
    <t>Hướng dẫn trẻ tiết kiệm trong sinh hoạt điện, nước ở nơi công cộng</t>
  </si>
  <si>
    <t>Dạy trẻ biết quan tâm chia sẻ, nhường nhịn giúp đỡ mọi người xung quanh</t>
  </si>
  <si>
    <t>- Cắt dán để tạo thành bức tranh có màu sắc hài hoa, bố cục cân đối</t>
  </si>
  <si>
    <t>- Xé dán để tạo thành bức tranh có màu sắc hài hoa, bố cục cân đối</t>
  </si>
  <si>
    <t>- Trẻ có kĩ năng đánh răng
- Trò chơi: Răng ai trắng tinh</t>
  </si>
  <si>
    <t xml:space="preserve">  -  Xé dán thuyền trên biển; biển báo giao thông; </t>
  </si>
  <si>
    <t xml:space="preserve">  -  Xé dán theo ý thích từ báo, bìa</t>
  </si>
  <si>
    <t xml:space="preserve">  -  Xé dán đàn cá bơi (ĐT)</t>
  </si>
  <si>
    <t xml:space="preserve">  - Xé dán đồ dùng dụng cụ mùa hè; xé dán trang phục mùa hè</t>
  </si>
  <si>
    <t xml:space="preserve"> -  Tạo hình bông hoa bằng vân tay</t>
  </si>
  <si>
    <t xml:space="preserve"> -  In ấn từ rau củ quả</t>
  </si>
  <si>
    <t xml:space="preserve"> - Tô màu nước núi voi; Tô màu nước lễ hội Núi Voi</t>
  </si>
  <si>
    <t xml:space="preserve">  - Xé dán cây xanh, cây  ăn quả; vườn cây ăn quả; vườn hoa; rau ăn lá</t>
  </si>
  <si>
    <t xml:space="preserve"> - Vẽ hoa bằng tăm bông</t>
  </si>
  <si>
    <t xml:space="preserve"> - Vẽ cầu vồng"(M); vẽ các đồ dùng  dụng cụ mùa hè; Vẽ trang phục mùa hè; vẽ biển Đồ Sơn; vẽ mưa(bầu trời); vẽ cảnh mùa hè</t>
  </si>
  <si>
    <t xml:space="preserve"> -  Nặn đồ dùng gia đình</t>
  </si>
  <si>
    <t>Sử dụng các dụng cụ gõ đệm theo nhịp 3/4</t>
  </si>
  <si>
    <t>HĐH</t>
  </si>
  <si>
    <t>- Chạy chậm 100 - 120m</t>
  </si>
  <si>
    <t xml:space="preserve"> - Đếm đến 6, Nhận biết nhóm có 6 đối tượng, Nhận biết số 6</t>
  </si>
  <si>
    <t xml:space="preserve"> - Đếm đến 7, Nhận biết nhóm có 7 đối tượng, Nhận biết số 7</t>
  </si>
  <si>
    <t>-  Đếm đến 8, Nhận biết nhóm có 8 đối tượng, Nhận biết số 8</t>
  </si>
  <si>
    <t xml:space="preserve"> '- Đếm đến 9, Nhận biết nhóm có 9 đối tượng, Nhận biết số 9</t>
  </si>
  <si>
    <t xml:space="preserve"> '- Đếm đến 10, Nhận biết nhóm có 10 đối tượng, Nhận biết số 10</t>
  </si>
  <si>
    <t xml:space="preserve"> - So sánh ,thêm ,bớt tạo sự bằng nhau trong phạm vi 6</t>
  </si>
  <si>
    <t xml:space="preserve"> - So sánh ,thêm ,bớt tạo sự bằng nhau trong phạm vi 7</t>
  </si>
  <si>
    <t>- So sánh, thêm, bớt tạo sự bằng nhau trong phạm vi 9</t>
  </si>
  <si>
    <t xml:space="preserve"> - So sánh, thêm ,bớt tạo sự bằng nhau trong phạm vi 8</t>
  </si>
  <si>
    <t xml:space="preserve"> -  Tách nhóm có số lượng là 6 ra làm 2 phần</t>
  </si>
  <si>
    <t>- Tách nhóm có số lượng là 9 ra làm 2 phần</t>
  </si>
  <si>
    <t>- Tách  nhóm có số lượng là 10 ra làm 2 phần</t>
  </si>
  <si>
    <t>- Dạy trẻ tìm hiểu về đồng tiền Việt Nam (họa tiết, mệnh giá, cách sử dụng)</t>
  </si>
  <si>
    <t xml:space="preserve"> - So sánh chiều rộng của 3 đối tượng</t>
  </si>
  <si>
    <t xml:space="preserve">  - So sánh chiều dài của 3 đối tượng</t>
  </si>
  <si>
    <t xml:space="preserve"> - Đo độ dài một vật bằng các đơn vị đo khác nhau</t>
  </si>
  <si>
    <t xml:space="preserve"> - Đo độ dài các vật bằng một đơn vị đo, so sánh và diễn đạt kết quả đo</t>
  </si>
  <si>
    <t>-  Nhận biết, gọi tên khối vuông, khối chữ nhật và nhận dạng các khối hình đó trong thực tế</t>
  </si>
  <si>
    <t xml:space="preserve"> - Xác định  phía trên - phía dưới, phía trước- phía sau so với bạn khác</t>
  </si>
  <si>
    <t xml:space="preserve"> - Xem giờ đúng</t>
  </si>
  <si>
    <t>- Tìm hiểu về lá cờ tổ quốc Việt Nam</t>
  </si>
  <si>
    <r>
      <rPr>
        <sz val="12"/>
        <rFont val="Times New Roman"/>
        <family val="1"/>
      </rPr>
      <t xml:space="preserve"> -  </t>
    </r>
    <r>
      <rPr>
        <sz val="12"/>
        <color rgb="FFFF0000"/>
        <rFont val="Times New Roman"/>
        <family val="1"/>
      </rPr>
      <t>Truyện Bỏ rác vào thùng</t>
    </r>
  </si>
  <si>
    <r>
      <rPr>
        <sz val="12"/>
        <rFont val="Times New Roman"/>
        <family val="1"/>
      </rPr>
      <t xml:space="preserve"> -  Niềm vui bất ngờ,</t>
    </r>
    <r>
      <rPr>
        <sz val="12"/>
        <color rgb="FFFF0000"/>
        <rFont val="Times New Roman"/>
        <family val="1"/>
      </rPr>
      <t xml:space="preserve"> Sự tích Hồ Gươm, </t>
    </r>
    <r>
      <rPr>
        <sz val="12"/>
        <rFont val="Times New Roman"/>
        <family val="1"/>
      </rPr>
      <t>Quả táo của ai</t>
    </r>
  </si>
  <si>
    <t xml:space="preserve"> - Mỗi người một việc</t>
  </si>
  <si>
    <t xml:space="preserve"> - Tấm cám</t>
  </si>
  <si>
    <t xml:space="preserve"> - Bác sĩ chim</t>
  </si>
  <si>
    <t xml:space="preserve"> - Sự tích quả dưa hấu; Sự tích rau thì là</t>
  </si>
  <si>
    <t xml:space="preserve"> - Sơn tinh thủy tinh</t>
  </si>
  <si>
    <t xml:space="preserve"> - Ông gióng; Ai quan trọng nhất</t>
  </si>
  <si>
    <t xml:space="preserve"> - Lan đến trường tiểu học</t>
  </si>
  <si>
    <r>
      <t xml:space="preserve"> -</t>
    </r>
    <r>
      <rPr>
        <sz val="12"/>
        <rFont val="Times New Roman"/>
        <family val="1"/>
      </rPr>
      <t xml:space="preserve"> </t>
    </r>
    <r>
      <rPr>
        <sz val="12"/>
        <color rgb="FFFF0000"/>
        <rFont val="Times New Roman"/>
        <family val="1"/>
      </rPr>
      <t xml:space="preserve">Chú bộ đội hành quân trong mưa; </t>
    </r>
    <r>
      <rPr>
        <sz val="12"/>
        <rFont val="Times New Roman"/>
        <family val="1"/>
      </rPr>
      <t>Chú bộ đội; Cháu yêu chú bộ đội</t>
    </r>
  </si>
  <si>
    <t xml:space="preserve"> - Nàng tiên ốc, Đàn kiến nó đi, Cá ngủ ở đâu </t>
  </si>
  <si>
    <r>
      <t xml:space="preserve"> </t>
    </r>
    <r>
      <rPr>
        <sz val="12"/>
        <rFont val="Times New Roman"/>
        <family val="1"/>
      </rPr>
      <t xml:space="preserve">- </t>
    </r>
    <r>
      <rPr>
        <sz val="12"/>
        <color rgb="FFFF0000"/>
        <rFont val="Times New Roman"/>
        <family val="1"/>
      </rPr>
      <t xml:space="preserve">Ảnh Bác, </t>
    </r>
    <r>
      <rPr>
        <sz val="12"/>
        <rFont val="Times New Roman"/>
        <family val="1"/>
      </rPr>
      <t xml:space="preserve">Về thăm nhà Bác, Em vẽ Bác Hồ </t>
    </r>
  </si>
  <si>
    <r>
      <t xml:space="preserve"> - Bé vào lớp 1; </t>
    </r>
    <r>
      <rPr>
        <sz val="12"/>
        <rFont val="Times New Roman"/>
        <family val="1"/>
      </rPr>
      <t xml:space="preserve">Chuyện ở lớp </t>
    </r>
  </si>
  <si>
    <t xml:space="preserve"> - Ca dao: Công cha như núi thái sơn</t>
  </si>
  <si>
    <t>-  Đi nối bàn chân tiến, lùi</t>
  </si>
  <si>
    <t>- Chơi: Đi theo đội hình, đội ngũ, đi đều bước</t>
  </si>
  <si>
    <t>- Chạy 18m liên tục theo hướng thẳng trong 5-7 giây</t>
  </si>
  <si>
    <t>- Trò chơi: Đi dép đôi</t>
  </si>
  <si>
    <t>- Chơi thi chạy tiếp sức (mỗi vòng chạy 120m)</t>
  </si>
  <si>
    <t>- Chơi thi chạy tiếp sức (mỗi vòng chạy 150m)</t>
  </si>
  <si>
    <t>- Trò chơi: Bé sút bóng giỏi</t>
  </si>
  <si>
    <t>- Trèo lên, xuống 7 gióng thang ở độ cao 1,5m</t>
  </si>
  <si>
    <t>- Ném xa bằng 2 tay</t>
  </si>
  <si>
    <t>- Lăn bóng theo hướng thẳng bằng hai tay và di chuyển theo bóng 4 - 5m</t>
  </si>
  <si>
    <t>- Nhảy xuống từ độ cao 40 - 45cm</t>
  </si>
  <si>
    <t>- Chơi: Nhảy lò cò 5 bước liên tục, đổi chân theo yêu cầu</t>
  </si>
  <si>
    <t>- Ghép đồ dùng đồ chơi về PTGT</t>
  </si>
  <si>
    <t xml:space="preserve"> - Chơi: Xây dựng, lắp ráp với 12-15 khối </t>
  </si>
  <si>
    <t xml:space="preserve"> '- Thực hành kỹ năng cài, cởi cúc áo, kéo khóa phéc mơ tuya</t>
  </si>
  <si>
    <t xml:space="preserve"> - Thực hành bọc hộp quà tặng bạn</t>
  </si>
  <si>
    <t>- Thực hành gấp quạt</t>
  </si>
  <si>
    <t>- Trò chuyện một số nội quy của lớp học (lưu ý kí hiệu đồ dùng cá nhân)</t>
  </si>
  <si>
    <t>- Hướng dẫn cách sử dụng đồ dùng phục vụ bản thân.</t>
  </si>
  <si>
    <t>- Đồng dao, ca dao, hò vè…</t>
  </si>
  <si>
    <t xml:space="preserve"> -  Vè các loài rau</t>
  </si>
  <si>
    <t xml:space="preserve"> -  Lúa ngô là cô đậu lành</t>
  </si>
  <si>
    <r>
      <t xml:space="preserve"> </t>
    </r>
    <r>
      <rPr>
        <sz val="12"/>
        <rFont val="Times New Roman"/>
        <family val="1"/>
      </rPr>
      <t xml:space="preserve">- </t>
    </r>
    <r>
      <rPr>
        <sz val="12"/>
        <color rgb="FFFF0000"/>
        <rFont val="Times New Roman"/>
        <family val="1"/>
      </rPr>
      <t>Tay đẹp</t>
    </r>
  </si>
  <si>
    <r>
      <t xml:space="preserve"> </t>
    </r>
    <r>
      <rPr>
        <sz val="12"/>
        <rFont val="Times New Roman"/>
        <family val="1"/>
      </rPr>
      <t xml:space="preserve">- </t>
    </r>
    <r>
      <rPr>
        <sz val="12"/>
        <color rgb="FFFF0000"/>
        <rFont val="Times New Roman"/>
        <family val="1"/>
      </rPr>
      <t xml:space="preserve">Thằng Bờm, </t>
    </r>
    <r>
      <rPr>
        <sz val="12"/>
        <rFont val="Times New Roman"/>
        <family val="1"/>
      </rPr>
      <t>Gánh gánh gồng gồng; Buổi sáng ngủ dậy</t>
    </r>
  </si>
  <si>
    <t xml:space="preserve"> - Nhớ giọng hát Bác Hồ</t>
  </si>
  <si>
    <t xml:space="preserve"> - Những con đường em yêu</t>
  </si>
  <si>
    <t xml:space="preserve"> - Cho tôi đi làm mưa với</t>
  </si>
  <si>
    <t xml:space="preserve"> - Sắp đến tết rồi</t>
  </si>
  <si>
    <t>- Em ra vườn rau</t>
  </si>
  <si>
    <t xml:space="preserve"> - Tôi là gió</t>
  </si>
  <si>
    <t xml:space="preserve"> - Xúc sắc, xúc xẻ</t>
  </si>
  <si>
    <t xml:space="preserve"> - Rước đèn dưới trăng; Vườn trường mùa thu"</t>
  </si>
  <si>
    <t xml:space="preserve"> - Hoa lá mùa xuân</t>
  </si>
  <si>
    <t xml:space="preserve">Sử dụng các dụng cụ gõ đệm theo tiết tấu </t>
  </si>
  <si>
    <t xml:space="preserve"> - Tạm biệt búp bê</t>
  </si>
  <si>
    <t>- Em yêu trường em; Cháu vẫn nhớ trường mầm non</t>
  </si>
  <si>
    <t xml:space="preserve"> - Yêu Hà Nội; Quê hương tươi đẹp; Quốc ca</t>
  </si>
  <si>
    <t>- Cháu yêu cô thợ dệt</t>
  </si>
  <si>
    <t xml:space="preserve"> -  Lớn lên cháu láy máy cày.</t>
  </si>
  <si>
    <t>- Gà trống mèo con và cún con</t>
  </si>
  <si>
    <t>- Hạt mưa và em bé; Nắng sớm</t>
  </si>
  <si>
    <t xml:space="preserve"> - Hát nghe bài "Em đi giữ biển vàng; Gửi anh một khúc dân ca; Màu áo chú bộ đội; Ru em; Hạt gạo làng ta"</t>
  </si>
  <si>
    <t xml:space="preserve"> - Hát nghe bài " Bé chúc xuân, Bao lì xì đỏ, Mùa xuân đến, An lão quê mình; Tinh quê An lão; Huyền thoại Núi Voi; Quê tôi"</t>
  </si>
  <si>
    <t xml:space="preserve"> - Ngày vui 8/3</t>
  </si>
  <si>
    <t xml:space="preserve"> - Hát nghe bài "Mưa rơi; Reo vang bình minh; Bèo dạt mây trôi; Mẹ ơi tại sao; Cái bống"</t>
  </si>
  <si>
    <t xml:space="preserve"> - Hát nghe bài " Ta đi vảo rừng xanh,; Lạc vào rừng xanh; Gà gáy le te; Bắc kim thang; Ba bà đi bán lợn con; Hoa thơm bướm lượn; Tôm cua cá thi tài"</t>
  </si>
  <si>
    <t>Nghe và nhận biết các thể loại âm nhạc khác nhau (nhạc thiếu nhi, dân ca, nhạc cổ điển) về cây xanh và hoa ngày 8/3</t>
  </si>
  <si>
    <t>Nghe và nhận biết các thể loại âm nhạc khác nhau (nhạc thiếu nhi, dân ca, nhạc cổ điển) về Bác Hồ và quê hương, trường tiểu học</t>
  </si>
  <si>
    <t>Nghe và nhận biết các thể loại âm nhạc khác nhau (nhạc thiếu nhi, dân ca, nhạc cổ điển) về chủ đề tái chế</t>
  </si>
  <si>
    <t xml:space="preserve"> - Hát nghe bài " Điều đó phụ thuộc vào bạn; Chung tay bảo vệ môi trường; Môi trường; Không gian xanh; Mùa hè xanh"</t>
  </si>
  <si>
    <t>- So sánh, phân loại  con vật theo 2-3 dấu hiệu</t>
  </si>
  <si>
    <t xml:space="preserve"> -  Cáo thỏ và gà trống, Chú dê đen</t>
  </si>
  <si>
    <t xml:space="preserve"> - Làm quen nhóm chữ cái "o - ô - ơ"</t>
  </si>
  <si>
    <t xml:space="preserve"> -  Làm quen nhóm chữ cái "e,ê."</t>
  </si>
  <si>
    <t xml:space="preserve"> -  Làm quen nhóm chữ cái "b - d - đ"</t>
  </si>
  <si>
    <t xml:space="preserve"> -   Làm quen nhóm chữ cái "l - n - m"</t>
  </si>
  <si>
    <t xml:space="preserve"> -   Làm quen nhóm chữ cái "h - k"</t>
  </si>
  <si>
    <t xml:space="preserve"> -  Làm quen nhóm chữ cái "g - y"</t>
  </si>
  <si>
    <t xml:space="preserve"> -   Làm quen nhóm chữ cái "p - q."</t>
  </si>
  <si>
    <t xml:space="preserve"> -   Làm quen nhóm chữ cái "x - s"</t>
  </si>
  <si>
    <t xml:space="preserve"> -  Làm quen nhóm chữ cái "v - r"</t>
  </si>
  <si>
    <t xml:space="preserve"> - Trạng thái cảm xúc của bé (của người khác)</t>
  </si>
  <si>
    <t>Gấp ví dựng tiền tặng mẹ</t>
  </si>
  <si>
    <t>Gấp mũ tặng chú bộ đội</t>
  </si>
  <si>
    <t>Gấp hoa tuy luýt</t>
  </si>
  <si>
    <t>+ Nặn cái làn</t>
  </si>
  <si>
    <t xml:space="preserve">+ Nặn cái bát </t>
  </si>
  <si>
    <t xml:space="preserve"> - Cắt dán trang phục bạn trai bạn gái; Cắt dán đồ chơi tặng bạn; </t>
  </si>
  <si>
    <t>+ Cắt dán rau - củ - quả (M)</t>
  </si>
  <si>
    <t>+ Cắt dán một số con vật nuôi hình có sẵn</t>
  </si>
  <si>
    <t>+ Cắt dán hoa trang trí chai lọ</t>
  </si>
  <si>
    <t>+ Vẽ con gà trống</t>
  </si>
  <si>
    <t>+ Vẽ ô tô tải, Vẽ thuyền trên biển</t>
  </si>
  <si>
    <t>Bé yêu quý, quan tâm đến Bác Hồ</t>
  </si>
  <si>
    <t>+ Bạn của chúng mình</t>
  </si>
  <si>
    <t xml:space="preserve">  - Làm Anh; Mẹ của em; Chia bánh, Em yêu nhà em</t>
  </si>
  <si>
    <t xml:space="preserve">Đan tết </t>
  </si>
  <si>
    <t>Quan sát, trò chuyện, thực hành, trải nghiệm làm bánh trôi</t>
  </si>
  <si>
    <t>* Chạy</t>
  </si>
  <si>
    <t>*Các trò chơi vận động và dân gian</t>
  </si>
  <si>
    <t>Ghi chú về sự điều chỉnh</t>
  </si>
  <si>
    <t>+Tách nhóm có số lượng là 7 ra làm 2 phần</t>
  </si>
  <si>
    <t>Trong đó: - Lĩnh vực phát triển thể chất</t>
  </si>
  <si>
    <t xml:space="preserve">                  - Lĩnh vực phát triển nhận thức</t>
  </si>
  <si>
    <t xml:space="preserve">                  - Lĩnh vực phát triển ngôn ngữ</t>
  </si>
  <si>
    <t xml:space="preserve">                  - Lĩnh vực phát triển thẩm mỹ</t>
  </si>
  <si>
    <t xml:space="preserve"> - Hướng dẫn trẻ đặt tên cho sản phẩm tạo hình của mình chủ đề quê hương đất nước Bác Hồ, trường tiểu học</t>
  </si>
  <si>
    <t xml:space="preserve"> - Hướng dẫn trẻ đặt tên cho sản phẩm tạo hình của mình chủ đề PTGT</t>
  </si>
  <si>
    <t xml:space="preserve"> - Hướng dẫn trẻ đặt tên cho sản phẩm tạo hình của mình chủ đề Hiện tượng tự nhiên</t>
  </si>
  <si>
    <t xml:space="preserve"> - Hướng dẫn trẻ đặt tên cho sản phẩm tạo hình của mình chủ đề Động vật</t>
  </si>
  <si>
    <t>TMN + TTT</t>
  </si>
  <si>
    <t>BT+AT</t>
  </si>
  <si>
    <t>TV + 8/3</t>
  </si>
  <si>
    <t>PT&amp;LLGT</t>
  </si>
  <si>
    <t>TDS</t>
  </si>
  <si>
    <t>HĐNT</t>
  </si>
  <si>
    <t>KH</t>
  </si>
  <si>
    <t>HĐG</t>
  </si>
  <si>
    <t>HĐC</t>
  </si>
  <si>
    <t>- Lắng nghe và trao đổi ý kiến với cô và các bạn</t>
  </si>
  <si>
    <t>- Lắng nghe và trao đổi ý kiến với người khác</t>
  </si>
  <si>
    <t>- Trẻ biết lắng nghe ý kiến của người khác và trao đổi ý kiến, chia sẻ kinh nghiệm của mình với các bạn</t>
  </si>
  <si>
    <t>- Không nói leo, ngắt lời khi người lớn đang nói.</t>
  </si>
  <si>
    <t>- Trẻ biết chú ý khi nghe cô, bạn nói, không ngắt lời người khác</t>
  </si>
  <si>
    <t>- Biết lắng nghe ý kiến trao đổi, thỏa thuận chia sẻ kinh nghiệm với bạn, với cô giáo</t>
  </si>
  <si>
    <t>- Dạy trẻ biết: Tiết kiệm trong sinh hoạt: Tắt điện, tắt quạt khi ra khỏi phòng</t>
  </si>
  <si>
    <t>- Tiết kiệm trong sinh hoạt: Tắt điện, tắt quạt khi ra khỏi phòng, khóa vòi nước sau khi dùng, không để thừa thức ăn</t>
  </si>
  <si>
    <t xml:space="preserve">- Quan sát, trò chuyện xem tranh ảnh, video và nhắc nhở các bạn ở trường mầm non bảo về môi trường </t>
  </si>
  <si>
    <t>- Biết nhắc nhở người khác giữ gì, bảo vệ môi trường (không xả rác bừa bãi….)</t>
  </si>
  <si>
    <t>- Trò chuyện, quan sát, công dụng của bỏ rác đúng nơi quy định  khi ở trường mầm non</t>
  </si>
  <si>
    <t>- Bỏ rác đúng nơi quy định</t>
  </si>
  <si>
    <t>- Biết lắng nghe ý kiến trao đổi, thỏa thuận chia sẻ kinh nghiệm với bạn</t>
  </si>
  <si>
    <t>- Tự làm một số việc đơn giản hàng ngày</t>
  </si>
  <si>
    <t>- Trẻ có khả năng tự làm được một số việc đơn giản trong sinh hoạt hàng ngày</t>
  </si>
  <si>
    <t xml:space="preserve">- Tự lựa chọn trò chơi, phân vai chơi, lựa chọn vật liệu chơi, thực hiện vai trò trong nhóm chơi. </t>
  </si>
  <si>
    <t>- Trẻ có khả năng đề xuất trò chơi và hoạt động thể hiện sở thích của bản thân</t>
  </si>
  <si>
    <t>- Trẻ biết vâng lời giúp đỡ cô giáo</t>
  </si>
  <si>
    <t>- Sở thích, khả năng của bản thân</t>
  </si>
  <si>
    <t>- Trẻ nói được điều bé thích, không thích, những việc bé làm được và việc gì bé không làm dược</t>
  </si>
  <si>
    <t>- Trò chơi các chữ cái "o,ô,ơ " trong bảng chữ cái Tiếng Việt, chữ in thường, in hoa</t>
  </si>
  <si>
    <t>- Nhận dạng các chữ cái "o,ô,ơ " trong bảng chữ cái Tiếng Việt, chữ in thường, in hoa</t>
  </si>
  <si>
    <t>- Nhận dạng các chữ cái "o - ô - ơ" trong bảng chữ cái Tiếng Việt, chữ in thường, in hoa</t>
  </si>
  <si>
    <t>- Phân biệt phần mở đầu, kết thúc của sách. "Đọc" truyện qua các tranh vẽ. Giữ gìn và bảo vệ sách</t>
  </si>
  <si>
    <t>- Trẻ biết phân biệt phần mở đầu, kết thúc của sách. "Đọc" truyện qua các tranh vẽ. Biết giữ gìn và bảo vệ sách</t>
  </si>
  <si>
    <t>- Trả lời các câu hỏi về nguyên nhân, so sánh: "Tại sao?"; "Có gì giống nhau?"; "Có gì khác nhau?"; "Do đâu mà có?"</t>
  </si>
  <si>
    <t>- Đọc biểu cảm bài thơ, ca dao, đồng dao phù hợp độ tuổi (Dạy trên tiết học)</t>
  </si>
  <si>
    <t>- Trẻ có khả năng đọc biểu cảm bài thơ, ca dao, đồng dao phù hợp độ tuổi</t>
  </si>
  <si>
    <t>- Nghe các bài hát, bài thơ, ca dao, đồng dao, tục ngữ, câu đố, hò, vè phù hợp với độ tuổi và chủ đề thực hiện</t>
  </si>
  <si>
    <t>- Trẻ có khả năng nghe các bài hát, bài thơ, ca dao, đồng dao, tục ngữ, câu đố, hò, vè phù hợp với độ tuổi và chủ đề thực hiện</t>
  </si>
  <si>
    <t>- Nghe hiểu và làm theo các hướng dẫn trong hoạt động cá nhân và tập thể (được  2 - 3 yêu cầu liên tiếp)</t>
  </si>
  <si>
    <t>- Trẻ có khả năng nghe hiểu và thực hiện được các hướng dẫn bằng lời trong các hoạt động cá nhân, tập thể để hoàn thành nhiệm vụ</t>
  </si>
  <si>
    <t>- Trẻ có khả năng nghe hiểu các từ khái quát, từ trái nghĩa</t>
  </si>
  <si>
    <t>- Tên và hoạt động nổi bật của một số lễ hội, sự kiện văn hóa địa phương</t>
  </si>
  <si>
    <t>- Trẻ biết được những đặc điểm nổi bật của trường/lớp mầm non; công việc của các cô bác trong trường khi được hỏi, trò chuyện</t>
  </si>
  <si>
    <t>- Đặc điểm nổi bật của trường/lớp mầm non; công việc của các cô bác trong trường, tết trung thu</t>
  </si>
  <si>
    <t>- Chắp ghép các hình hình học để tạo thành các hình mới theo ý thích và theo yêu cầu</t>
  </si>
  <si>
    <t>- Trẻ có khả năng chắp ghép các hình hình học để tạo thành các hình mới theo ý thích và theo yêu cầu</t>
  </si>
  <si>
    <t xml:space="preserve"> '- So sánh thêm bớt tạo sự bằng nhau trong phạm vi 10</t>
  </si>
  <si>
    <t>-  Trẻ so sánh thêm bớt tạo sự bằng nhau trong phạm vi 10</t>
  </si>
  <si>
    <t>- Các chữ số, số lượng và số thứ tự trong phạm vi 10</t>
  </si>
  <si>
    <t>- Trẻ nhận biết các con số từ 5 - 10 và sử dụng các số đó để chỉ số lượng, số thứ tự</t>
  </si>
  <si>
    <t>- Trẻ nói được một số đặc điểm nổi bật của các mùa trong năm nơi trẻ sống</t>
  </si>
  <si>
    <t>- Phân loại đồ dùng, đồ chơi theo 2-3 dấu hiệu về chất liệu và công dụng</t>
  </si>
  <si>
    <t>- Trẻ biết phân loại đồ dùng, đồ chơi theo 2-3 dấu hiệu về chất liệu và công dụng</t>
  </si>
  <si>
    <t>- So sánh sự khác nhau và giống nhau của 2-3 đồ dùng, đồ chơi.</t>
  </si>
  <si>
    <t>- Trẻ biết so sánh sự khác nhau và giống nhau của  đồ dùng, đồ chơi và sự đa dạng của chúng.</t>
  </si>
  <si>
    <t>- Mối liên hệ đơn giản giữa đặc điểm cấu tạo với cách sử dụng của đồ chơi/đồ dùng quen thuộc</t>
  </si>
  <si>
    <t>- Trẻ biết được mối liên hệ đơn giản giữa đặc điểm cấu tạo với cách sử dụng của đồ dùng/ đồ chơi quen thuộc</t>
  </si>
  <si>
    <t>- Trẻ biết một số đặc điểm nổi bật, công dụng và cách sử dụng đồ dùng, đồ chơi quen thuộc</t>
  </si>
  <si>
    <t>- Ích lợi và cách sử dụng trang phục phù hợp thời tiết</t>
  </si>
  <si>
    <t>- Trẻ biết ích lợi và lựa chọn sử dụng trang phục phù hợp thời tiết</t>
  </si>
  <si>
    <t>-  Thực hành dự tiệc buffet  bánh ngọt</t>
  </si>
  <si>
    <t>- Thực hành ăn Butffet</t>
  </si>
  <si>
    <t>- Có thao tác và kỹ năng cơ bản khi tham gia ăn Butffe</t>
  </si>
  <si>
    <t>- Ném xa bằng 1 tay</t>
  </si>
  <si>
    <t>- Trẻ ném vật về phía trước bằng 1 tay đúng kỹ thuật ở khoảng cách xa ….m</t>
  </si>
  <si>
    <t>- Đi thay đổi hướng theo hiệu lệnh</t>
  </si>
  <si>
    <t xml:space="preserve">- Trẻ kiểm soát được vận động, phản xạ nhanh khi đi thay đổi hướng vận động ít nhất 3 lần theo đúng hiệu lệnh </t>
  </si>
  <si>
    <t>- Trẻ kiểm soát được vận động, phản xạ nhanh khi đi thay đổi tốc độ theo hiệu lệnh 4-5 lần</t>
  </si>
  <si>
    <t>- Đi thay đổi tốc độ theo hiệu lệnh</t>
  </si>
  <si>
    <t>- Trẻ biết cách phòng chống dịch bệnh covid - 19</t>
  </si>
  <si>
    <t>- Cung cấp kỹ năng phòng chống dịch bệnh covid - 19</t>
  </si>
  <si>
    <t xml:space="preserve">- Trẻ biết đi vệ sinh đúng nơi quy định, sử đồ dùng vệ sinh đúng cách </t>
  </si>
  <si>
    <t>- Nội quy khu vực vệ sinh</t>
  </si>
  <si>
    <t xml:space="preserve">- Trải nghiệm thực tế: xếp, dọn đồ dùng, đồ chơi, trực nhật, biết vâng lời giúp đỡ cô giáo và bạn bè. Rèn trẻ một số kỹ năng: Quan tâm chia sẻ nhường nhịn giúp đỡ </t>
  </si>
  <si>
    <t>- Ngày hội đến trường của bé</t>
  </si>
  <si>
    <t>- Trẻ thích thú và tự tin khi tham gia vào các hoạt động ngày hội, ngày lễ của nhà trường</t>
  </si>
  <si>
    <t>- Thảo luận các hoạt động diễn ra trong ngày tết trung thu</t>
  </si>
  <si>
    <t>- Quan sát trò chuyện về ngày tết trung thu</t>
  </si>
  <si>
    <t>- Trẻ thực hiện được một số quy định ở lớp, gia đình và nơi công cộng phù hợp độ tuổi</t>
  </si>
  <si>
    <t>- Giúp cô giáo một số công việc vừa sức: Kê bàn ăn, chải chiếu…</t>
  </si>
  <si>
    <t>- Trẻ biết nhận xét và tỏ thái độ với hành vi" đúng" - " sai", " tốt" - " xấu" ; nhận ra việc làm của mình có ảnh hưởng đến người khác</t>
  </si>
  <si>
    <t>- Bé yêu mến, quan tâm đến các cô các bác ở trường mầm non</t>
  </si>
  <si>
    <t>- Yêu mến, quan tâm đến người thân trong gia đình, những người xung quanh (cô giáo…)</t>
  </si>
  <si>
    <t>- Trẻ biết yêu mến, quan tâm với mọi người xung quanh</t>
  </si>
  <si>
    <t>- Hướng dẫn trẻ tiết kiệm trong sinh hoạt điện, nước ở trường</t>
  </si>
  <si>
    <t>- Tiết kiệm trong sinh hoạt</t>
  </si>
  <si>
    <t>- Trẻ có ý thức tiết kiệm điện, nước trong sinh hoạt: Tắt điện, tắt quạt khi ra khỏi phòng, khóa vòi nước sau khi dùng, không để thừa thức ăn</t>
  </si>
  <si>
    <t>- Nghe và nhận biết các thể loại âm nhạc khác nhau (nhạc thiếu nhi, dân ca, nhạc cổ điển) về trường, lớp,thầy cô.</t>
  </si>
  <si>
    <t>- Vận động nhịp nhàng theo giai điệu, nhịp điệu và thể hiện sắc thái phù hợp với các bài hát, bản nhạc với hình thức múa</t>
  </si>
  <si>
    <t>- Trẻ có khả năng vận động nhịp nhàng theo giai điệu, nhịp điệu và  thể hiện sắc thái, phù hợp với các bài hát, bản nhạc với các hình thức (vỗ tay theo các loại tiết tấu, múa)</t>
  </si>
  <si>
    <t>- Trẻ biết nhận xét các sản phẩm tạo hình về màu sắc, hình dáng, bố cục</t>
  </si>
  <si>
    <t>- Nhận xét sản phẩm tạo hình về màu sắc, hình dáng / đường nét và bố cục</t>
  </si>
  <si>
    <t xml:space="preserve">                 -  Kết hợp</t>
  </si>
  <si>
    <t>ĐTT</t>
  </si>
  <si>
    <t>VS-AN</t>
  </si>
  <si>
    <t xml:space="preserve">- Cho trẻ xem video, trò chuyện, đàm thoại với trẻ về ngày hội đến trường của bé </t>
  </si>
  <si>
    <t>- Dạy trẻ biết nói lời cảm ơn, xin lỗi với cô giáo khi sai</t>
  </si>
  <si>
    <t>- Tổ chức chơi trò chơi đi thay đổi hướng  theo hiệu lệnh</t>
  </si>
  <si>
    <t>- Dạy trẻ thực hiện một số qui định ở lớp như: Xếp hàng, rửa tay, rửa mặt, kê bàn ghế, chờ đến lượt</t>
  </si>
  <si>
    <t>Trẻ biết phối hợp các kĩ năng xếp hình, gấp  để tạo thành các sản phẩm có kiểu dáng, màu sắc hài hòa, bố cục cân đối</t>
  </si>
  <si>
    <t>- Trẻ chơi các góc:  Phân vai, góc xây dựng, góc học tập, góc nghệ thuật chủ đề trường mầm non</t>
  </si>
  <si>
    <t>- Tô vẽ đồ dùng đồ chơi trong trường mầm non và tết trung thu: Đu quay, cầu trượt, búp bê, bóng bay; Đèn lồng, đèn ông sao…</t>
  </si>
  <si>
    <t>QH  TTH- BH</t>
  </si>
  <si>
    <t>Nội dung chủ đề</t>
  </si>
  <si>
    <t>- Quan sát, trò chuyện làm album món ăn; Sinh tố bơ sữa đặc</t>
  </si>
  <si>
    <t>- Bảng phân loại trang phục theo mùa thu</t>
  </si>
  <si>
    <t xml:space="preserve">
- Tự ý đi ra khỏi nhà/trường/lớp một mình khi chưa được người lớn cho phép</t>
  </si>
  <si>
    <t>Quan sát, trò chuyện, về không được tự ý đi ra khỏi lớp, ra khỏi cổng trường</t>
  </si>
  <si>
    <t xml:space="preserve"> - Quan sát, trò chuyện về đặc điểm cấu tạo, cách sử dụng của đồ chơi tại các góc chơi</t>
  </si>
  <si>
    <t>Quan sát, trò chuyện về thời tiết, khí hậu, bầu trời mùa thu</t>
  </si>
  <si>
    <t xml:space="preserve"> - Quan sát, trò chuyện về công việc của các cô bác cấp dưỡng trong trường</t>
  </si>
  <si>
    <t>* Truyện kể cho trẻ nghe  (Trong tiết học)</t>
  </si>
  <si>
    <t xml:space="preserve"> - Bàn tay có nụ hôn; </t>
  </si>
  <si>
    <r>
      <t xml:space="preserve">
- </t>
    </r>
    <r>
      <rPr>
        <sz val="12"/>
        <rFont val="Times New Roman"/>
        <family val="1"/>
      </rPr>
      <t xml:space="preserve">Trăng ơi từ đâu đến
</t>
    </r>
  </si>
  <si>
    <t xml:space="preserve"> - Quan sát, trò chuyện, chơi trò chơi với bóng bay (bóng bay có không khí, bóng bay được bơm nước…)</t>
  </si>
  <si>
    <t>- Quan sát trò chuyện về đồ dùng đồ chơi  trong ngày tết trung thu như (đèn ông sao, đèn lồng..)</t>
  </si>
  <si>
    <t xml:space="preserve"> - Chơi phân loại hành vi  " đúng" - " sai", " tốt" - " xấu" với các bạn trong lớp</t>
  </si>
  <si>
    <t xml:space="preserve"> - Hát nghe bài " N2 - Ngày đầu tiên đi học; Đi học; N1- Rước đèn tháng 8; Vầng trăng cổ tích; Chú cuội chơi trăng; N3- Bài ca đi học ; Ước mơ xanh</t>
  </si>
  <si>
    <t xml:space="preserve">- Đi thay đổi hướng dích dắc theo hiệu lệnh TCVĐ: Ném bóng vào rổ
</t>
  </si>
  <si>
    <t>- Ném xa bằng 1 tay 
TCVĐ: Nhảy bao bố</t>
  </si>
  <si>
    <t>- Bò bằng bàn tay và bàn chân giữa 2 đường kẻ rộng 40cm, dài 4-5m (Bò cao) TCDG: Rồng rắn lên mây</t>
  </si>
  <si>
    <t>- Ném trúng đích đứng ở khoảng cách xa 2m, cao 1,5m, đường kính 40cm bằng 1 tay TCVĐ: Nhảy dây</t>
  </si>
  <si>
    <t>- Bật xa tối thiểu 40 - 50cm; TCDG Bịt mắt bắt dê</t>
  </si>
  <si>
    <t>-  Xem tranh ảnh - Thảo luận về ích lợi của ăn uống đủ lượng (ăn hết suất), quan sát tháp dinh dưỡng các nhóm thực phẩm</t>
  </si>
  <si>
    <t>CHỦ ĐỀ: 
"BẢN THÂN - AN TOÀN"</t>
  </si>
  <si>
    <t>Dạy trẻ thoát hiểm khi có cháy</t>
  </si>
  <si>
    <t xml:space="preserve">- Quan sát, trò chuyện, thảo luận về những mối nguy hiểm, cách ứng xử khi người lạ đến gần-đón bé ở những nơi công cộng, ở một mình. </t>
  </si>
  <si>
    <t>- Quan sát, trò chuyện, không đi theo người lạ, không tự đi khỏi nhà/lớp khi không được phép; (trẻ đứng ở trong cổng trường)</t>
  </si>
  <si>
    <t>-  Quan sát, trò chuyện nhận biết và tránh nơi có biển cảnh báo nguy hiểm. (biển báo phòng chống cháy nổ)</t>
  </si>
  <si>
    <t xml:space="preserve">Quan sát, trò chuyện xem biển báo cấm hút thuốc lá </t>
  </si>
  <si>
    <t xml:space="preserve"> - Quan sát, trò chuyện về đặc điểm nổi bật, không sử dụng các đồ dùng thiết bị nguy hiểm cho cơ thể</t>
  </si>
  <si>
    <t xml:space="preserve"> - Quan sát, trò chuyện tên gọi đặc điểm, cách sử dụng một số đồ dùng đồ chơi an toàn</t>
  </si>
  <si>
    <t xml:space="preserve"> - Quan sát, trò chuyện về Tên ; tuổi; giới tính; sở thích…</t>
  </si>
  <si>
    <t>- Xem video, phân biệt hành vi đúng sai với cây xanh bảo vệ môi trường (cây bòng, cây bưởi, cây hoa .., cây phượng, cây ….)</t>
  </si>
  <si>
    <t xml:space="preserve"> - Hát nghe bài " N2,3 Năm ngón tay ngoan; N1,4 - Em thêm một tuổi; N5 Cò lả; Lượn vòng lượn khéo"</t>
  </si>
  <si>
    <t>Sử dụng các dụng cụ gõ đệm theo tiết tấu kết hợp, múa</t>
  </si>
  <si>
    <t xml:space="preserve"> - Quan sát, trò chuyện,thời tiết cách mặc trang phục phù hợp với thời tiết giữ gìn thân thể</t>
  </si>
  <si>
    <t xml:space="preserve"> - Quan sát, trò chuyện, xem video clip xem sử dụng dao - kéo là các đồ dùng ây nguy hiểm</t>
  </si>
  <si>
    <t>- Xem tranh ảnh, gạt bỏ hành vì đúng/sai về một số trường hợp khẩn cấp như: bị cháy, ngã chảy máu, có người rơi xuống nước….</t>
  </si>
  <si>
    <t xml:space="preserve">- Quan sát trò chuyện về một số nơi an toàn, không an toàn </t>
  </si>
  <si>
    <t xml:space="preserve">
- Quan sát, trò chuyện với trẻ không leo trèo cây, ban công, tường rào,....
</t>
  </si>
  <si>
    <t>Bé yêu mến, quan tâm đến các người thân của bé</t>
  </si>
  <si>
    <t>- N4 (VĐ vỗ tay theo tiết tấu kết hợp bài: Mời bạn ăn: TCAN Đoán tên bạn hát; Nghe hát Năm ngón tay ngoan)                               '- N2 (Múa: Tay thơm tay ngoan TCAN: Tai ai tinh; Nghe hát Lượn tròn lượn khéo)</t>
  </si>
  <si>
    <t xml:space="preserve"> -  Nặn nặn đồ chơi của bé (Lật đật)</t>
  </si>
  <si>
    <t xml:space="preserve"> - Vẽ  bạn trai, bạn gái</t>
  </si>
  <si>
    <t xml:space="preserve"> - Quan sát, so sánh và thực hành phân loại đồ dùng trong gia đình (các loại ca cốc: cốc nhựa, cốc inox, cốc thủy tinh, cốc bằng sứ)</t>
  </si>
  <si>
    <t>Trò chuyện về tên, tuổi, đặc điểm, sở thích của những người thân trong gia đình trẻ
- Tim và nối sở thích của người thân cho phù hợp</t>
  </si>
  <si>
    <t>- Quan sát, trò chuyện tạo tình huống, nóii cách xử lý phù hợp trong từng tình huống</t>
  </si>
  <si>
    <t xml:space="preserve">- Quan sát, trò chuyện, nghe , xem hình ảnh, các câu truyện trong chủ đề,  chỉnh giọng nói phù hợp với ngữ cảnh 
</t>
  </si>
  <si>
    <t xml:space="preserve">Trò chuyện, quan sát, công dụng của bỏ rác đúng nơi quy định  </t>
  </si>
  <si>
    <t>Quan sát, trò chuyện và giáo dục trẻ nhắc nhở các bạn không xả rác, bỏ rác đúng nơi quy định (nhặt lá, nhặt vỏ bánh kẹo, bim bim…)</t>
  </si>
  <si>
    <t xml:space="preserve"> - Quan sát, trò chuyện, thảo luận các  hành vi  " đúng" - " sai", " tốt" - " xấu" với mọi người xung quanh</t>
  </si>
  <si>
    <t xml:space="preserve"> - N1 ( Ba ngọn nên lung linh; Tổ ấm gia đình) N2 -  Khúc hát ru người mẹ trẻ; Cô giáo em là hoa ê ban; Mẹ ơi tại sao; Cho con"</t>
  </si>
  <si>
    <t xml:space="preserve"> - Bố là tất cả, Thiên đàng búp bê; Bà còng đi chợ TCAN: …..Nghe hát….</t>
  </si>
  <si>
    <t>- Bài hát: Đồ dùng bé yêu</t>
  </si>
  <si>
    <t>- Bài hát: Cô giáo</t>
  </si>
  <si>
    <t xml:space="preserve">- Bài 3: HH: Đưa tay lên cao hít vào, hạ tay xuống thở ra - Tay: Đánh xoay tròn 2 cánh tay (Cuộn len) - Bụng: Nghiêng người sang 2 bên - Chân: Đưa chân ra các phía - Bật: Bật luân phiên chân trước, chân sau. TCVĐ: </t>
  </si>
  <si>
    <t>- Đi trên dây: TCVĐ</t>
  </si>
  <si>
    <t>- Đi, đập và bắt bóng bằng 2 tay - TCVĐ</t>
  </si>
  <si>
    <t>- Bật liên tục vào 7 ô vòng, TCVĐ</t>
  </si>
  <si>
    <t>- Quan sát, trò chuyện về cây xanh giáo dục trẻ biết vâng lời, giúp đỡ cô giáo chăm sóc cây xanh (nhặt cỏ, nhặt lá, tưới cây) cây bàng, cây bưởi, cây khế, cây hoa dừa cạn</t>
  </si>
  <si>
    <t>- Trẻ biết vâng lời, giúp đỡ bố mẹ, cô giáo những việc vừa sức'</t>
  </si>
  <si>
    <t xml:space="preserve"> - Quan sát, trò chuyện hướng dẫn trẻ làm quen, thực hiện theo chỉ dẫn của một số kí hiệu thông thường trong cuộc sống: Nhà vệ sinh, nơi nguy hiểm, lối ra vào, cấm lửa, ….</t>
  </si>
  <si>
    <t xml:space="preserve">- Đi thăng bằng trên ghế thể dục (2m x 0,25m x 0,35m) đầu đội túi cát. TCVĐ: </t>
  </si>
  <si>
    <t xml:space="preserve">- Trườn sấp kết hợp trèo qua ghế dài 1,5m x 30cm: TCVĐ: </t>
  </si>
  <si>
    <t>Quan sát, trò chuyện, xem tranh ảnh, video nhận biết một số biểu hiện khi bị ốm</t>
  </si>
  <si>
    <t xml:space="preserve"> Quan sát , trò chuyện với trẻ về những việc làm có thể gây nguy hiểm cho bản thân đó là: Chạy khi trời mưa trơn trượt, leo trèo cây xanh tường…</t>
  </si>
  <si>
    <t xml:space="preserve">Quan sát, trò chuyện tham quan, trạm y tế, vườn rau nhà bác nông, tham quan nhà cô/ bác gần trường, doanh trại bộ đội
</t>
  </si>
  <si>
    <t>Quan sát, trò chuyện biết biển số tên lớp của các lớp khối 5T</t>
  </si>
  <si>
    <t>TQDN</t>
  </si>
  <si>
    <t>- Quan sát, trò chuyện, tham quan, trải nghiệm , doanh trại bộ đội</t>
  </si>
  <si>
    <t>- Quan sát, trò chuyện, nhận xét về trang phục của chú bộ đội (hải quân, không quân, bộ binh, pháo binh…)</t>
  </si>
  <si>
    <t xml:space="preserve"> - Cháu yêu cô chú công nhân 
- TCAN…. Nghe hát:….</t>
  </si>
  <si>
    <t xml:space="preserve"> - Em làm bác sĩ; Tập làm bác sĩ; Bác đưa thơ vui tính;" 
- TCAN…. Nghe hát:….</t>
  </si>
  <si>
    <t xml:space="preserve"> - Chú bộ đội </t>
  </si>
  <si>
    <t xml:space="preserve"> -  Cháu thương chú bộ đội
- TCAN…. Nghe hát:….</t>
  </si>
  <si>
    <t xml:space="preserve"> - Quan sát, trò chuyện với trẻ một số việc đơn giản như rót nước mời khách</t>
  </si>
  <si>
    <t>Trò chuyện, quan sát, công dụng của bỏ rác đúng nơi quy định  khi tham quan doanh trại bộ đôi, trạm y tế</t>
  </si>
  <si>
    <t xml:space="preserve"> - Vẽ quà tặng chú bộ đội; (N2) Vẽ dụng cụ nghề như (bay, xô xách, bàn xoa) N1: Vẽ rau củ quả tặng bác nông dân</t>
  </si>
  <si>
    <t xml:space="preserve"> - Nặn sản phẩm nghề nông một số loại quả</t>
  </si>
  <si>
    <t>Sử dụng các dụng cụ gõ đệm theo tiết tấu kết hợp</t>
  </si>
  <si>
    <t>+ Cắt dán hộp đựng đồ dùng dụng cụ của bác sĩ</t>
  </si>
  <si>
    <r>
      <t xml:space="preserve">                            </t>
    </r>
    <r>
      <rPr>
        <i/>
        <u/>
        <sz val="12"/>
        <color rgb="FFFF0000"/>
        <rFont val="Times New Roman"/>
        <family val="1"/>
      </rPr>
      <t>Chia ra</t>
    </r>
    <r>
      <rPr>
        <i/>
        <sz val="12"/>
        <color rgb="FFFF0000"/>
        <rFont val="Times New Roman"/>
        <family val="1"/>
      </rPr>
      <t>:   + Lĩnh vực phát triển thể chất</t>
    </r>
  </si>
  <si>
    <t xml:space="preserve">                                             + Lĩnh vực phát triển nhận thức</t>
  </si>
  <si>
    <t xml:space="preserve">                                             + Lĩnh vực phát triển  ngôn ngữ</t>
  </si>
  <si>
    <t xml:space="preserve">                                             + Lĩnh vực phát triển  TC-KNXH</t>
  </si>
  <si>
    <t xml:space="preserve">                                             + Lĩnh vực phát triển  thẩm mỹ</t>
  </si>
  <si>
    <t>- Ném trúng đích ngang ở khoảng cách xa 2m, đường kính 40cm bằng 2 tay TCVĐ…..</t>
  </si>
  <si>
    <t xml:space="preserve">- Quan sát, trò chuyện về đặc điểm, nổi bật, tác dụng, trang phục của thời tiết mùa thu </t>
  </si>
  <si>
    <t>Quan sát, nhận xét, trò chuyện thí nghiệm từ giấy</t>
  </si>
  <si>
    <t>Quan sát, nhận xét, trò chuyện, thí nghiệm, từ các loại chi lọ nhựa (đong đo nước với chai nhựa)</t>
  </si>
  <si>
    <t xml:space="preserve"> -Trò chơi: Ghép hình từ các vật liệu khác nhau:  Giấy, bìa cứng...</t>
  </si>
  <si>
    <t xml:space="preserve"> - Bé bảo vệ môi trường</t>
  </si>
  <si>
    <t xml:space="preserve"> - Những chiếc làn xinh</t>
  </si>
  <si>
    <t xml:space="preserve"> -  Quan sát, trò chuyện, qua tranh ảnh, video, tìm hiểu, về ngày tết trung thu</t>
  </si>
  <si>
    <t>CHỦ ĐỀ: 
" LỄ HỘI"</t>
  </si>
  <si>
    <t>-  Chạy và vượt qua 2-3 chướng ngại vật: TCVĐ: ….</t>
  </si>
  <si>
    <t>-  Ném trúng đích ngang ở khoảng cách xa 2m, đường kính 40cm bằng 1 tay: TCVĐ:…….</t>
  </si>
  <si>
    <t>- Quan sát,  trò chuyện, chơi trò chơi  nhận biết nhóm thực phẩm chứa chất bột đường</t>
  </si>
  <si>
    <t xml:space="preserve">- Quan sát, trò chuyện, hướng dẫn trẻ kĩ năng đánh răng thuần thục </t>
  </si>
  <si>
    <t>- Quan sát, trò chuyện qua tranh ảnh, video hướng dẫn trẻ không uống nước lã, ăn quà vặt ngoài đường</t>
  </si>
  <si>
    <t>- Quan sát, trò chuyện hướng dẫn trẻ không khạc nhổ bừa bãi</t>
  </si>
  <si>
    <t xml:space="preserve">- Quan sát, trò chuyện, nhận biết về đặc điểm của thời tiết, cách mặc quần áo trang phục của mùa xuân </t>
  </si>
  <si>
    <t>-Quan sát, trò chuyện qua tranh ảnh, vieo  so sánh sự khác nhau và giống nhau của một số loài hoa đào, hoa mai</t>
  </si>
  <si>
    <t xml:space="preserve"> - Quan sát, trò chuyện, qua hình ảnh, video về Lễ hội Núi Voi (An Lão)</t>
  </si>
  <si>
    <t>Trải nghiệm làm các món ăn đặc trưng của quê hương (khoai lang luộc, nước, lá chè…, bánh đa cua)</t>
  </si>
  <si>
    <t>* Truyện đọc cho trẻ nghe (Ngoài tiết học)</t>
  </si>
  <si>
    <r>
      <t xml:space="preserve"> </t>
    </r>
    <r>
      <rPr>
        <sz val="12"/>
        <rFont val="Times New Roman"/>
        <family val="1"/>
      </rPr>
      <t xml:space="preserve">- </t>
    </r>
    <r>
      <rPr>
        <sz val="12"/>
        <color rgb="FFFF0000"/>
        <rFont val="Times New Roman"/>
        <family val="1"/>
      </rPr>
      <t>Truyện Sự tích bánh trưng bánh giày</t>
    </r>
  </si>
  <si>
    <t>+  Sự tích mùa xuân.</t>
  </si>
  <si>
    <t>Trò chuyện, quan sát, công dụng của bỏ rác đúng nơi quy định  khi bé tham gia vào các ngày lễ hội</t>
  </si>
  <si>
    <t>Dạy trẻ chơi thân thiện, đoàn kết với mọi người trong gia đình khi tham gia các lễ hội tết nguyên đán</t>
  </si>
  <si>
    <t>-  Quan sát, trò chuyện tham gia lao động  tưới cây, nhổ cỏ, nhặt lá vàng, xới đất, gieo trồng…cùng cô giáo</t>
  </si>
  <si>
    <t xml:space="preserve"> - Bé đón tết; Em về thăm quê: TCAN:……... Nghe hát:…….</t>
  </si>
  <si>
    <t xml:space="preserve"> - Mùa xuân: TCAN…….Nghe hát…….</t>
  </si>
  <si>
    <t>- Quan sát, trò chuyện, nhận biết đặc điểm thời tiết của mùa xuân</t>
  </si>
  <si>
    <t>CHỦ ĐỀ: 
"THẾ GIỚI THỰC VẬT +8/3"</t>
  </si>
  <si>
    <t>- Chuyền, bắt bóng qua đầu qua chân: TCVĐ…...</t>
  </si>
  <si>
    <t>- Bật tách chân, khép chân  liên tục qua 7 ô: TCVĐ:…..</t>
  </si>
  <si>
    <t>- Lăn bóng bằng hai tay và di chuyển theo đường dích dắc qua 7 điểm: TCVĐ…..</t>
  </si>
  <si>
    <t xml:space="preserve"> -So sánh chiều cao của 3 đối tượng</t>
  </si>
  <si>
    <t>- Quan sát, trò chuyện tên gọi, đặc điểm nổi bật và So sánh phân loại rau cải, rau muống, rau ngót, rau rền đỏ</t>
  </si>
  <si>
    <t>Trò chuyện, quan sát ,phán đoán mối liên hệ đơn giản giữa  cây với môi trường sống và cách chăm sóc bảo vệ</t>
  </si>
  <si>
    <t>- Bé yêu mến, quan tâm đến các cô giáo, các bạn nữ, bà mẹ nhân ngày 8/3</t>
  </si>
  <si>
    <t xml:space="preserve"> - Chơi trò chơi giả vờ gọt củ quả</t>
  </si>
  <si>
    <t>Quan sát, trò chuyện xem tranh ảnh,  và nhắc nhở mọi người xung quanh bảo về môi trường và sử dụng hiệu quả các loại hoa quả, cây xanh</t>
  </si>
  <si>
    <t>+ Bông hoa mừng cô: TCAN:…….Nghe hát…….</t>
  </si>
  <si>
    <t>Tô màu nước các loại rau của, quả</t>
  </si>
  <si>
    <t>- Đi khuỵu gối: TCVĐ……</t>
  </si>
  <si>
    <t>- Bò bằng bàn tay bàn chân trong đường zic zăc qua 7 điểm, mỗi điểm cách nhau 1,5m: TCVĐ…….</t>
  </si>
  <si>
    <t>Trẻ biết tên gọi đặc điểm, ích lợi , tác hại của một số loại con vật</t>
  </si>
  <si>
    <t>Tên gọi, đặc điểm , ích lợi , tác hại của một số con vật</t>
  </si>
  <si>
    <t>-  Quan sát, trò chuyện qua tranh ảnh, video về một số loại con vật (gà, chó, lơn, mèo, ngan, vịt, …)</t>
  </si>
  <si>
    <t>Tô màu nước một số con vật trong rừng</t>
  </si>
  <si>
    <t>- Làm album menu món ăn: + Thịt kho trứng cút; Củ quả luộc, ''+ Sinh tố xoài; nước ép dứa; hoa quả dầm</t>
  </si>
  <si>
    <t>- Tung bóng lên cao và bắt bóng bằng 2 tay: TCVĐ…..</t>
  </si>
  <si>
    <t>- Bật qua vật cản cao 15-20cm: TCVĐ…...</t>
  </si>
  <si>
    <t>- Làm album menu món ăn:  +  Rau bắp cải luộc + Pha sữa đậu nành; Sữa chua mít; Nước ép dưa hấu</t>
  </si>
  <si>
    <t>Hưỡng dẫn trẻ một số qui định đảm bảo an toàn nơi công cộng</t>
  </si>
  <si>
    <t xml:space="preserve">  - Bảng chơi: phân loại một số PTGT đường hàng không và đường hàng không theo 2 - 3 dấu hiệu.</t>
  </si>
  <si>
    <t xml:space="preserve"> - Kiến con đi ô tô, Một phen sợ hãi</t>
  </si>
  <si>
    <t>- Hoạt động học: Tìm hiểu một số luật lệ giao thông đơn giản</t>
  </si>
  <si>
    <r>
      <rPr>
        <sz val="12"/>
        <rFont val="Times New Roman"/>
        <family val="1"/>
      </rPr>
      <t xml:space="preserve"> Chú cảnh sát giao thông, </t>
    </r>
    <r>
      <rPr>
        <sz val="12"/>
        <color rgb="FFFF0000"/>
        <rFont val="Times New Roman"/>
        <family val="1"/>
      </rPr>
      <t>Đèn giao thông,</t>
    </r>
    <r>
      <rPr>
        <sz val="12"/>
        <rFont val="Times New Roman"/>
        <family val="1"/>
      </rPr>
      <t xml:space="preserve"> Thuyền giấy </t>
    </r>
  </si>
  <si>
    <t xml:space="preserve"> - Kể chuyện sáng tạo theo tranh về chủ đề giao thông </t>
  </si>
  <si>
    <t>Trò chuyện, quan sát, công dụng của bỏ rác đúng nơi quy định  khi tham gia giao thông</t>
  </si>
  <si>
    <t>Quan sát, trò chuyện xem hình ảnh, video dạy trẻ kỹ năng đội mũ bảo hiểm</t>
  </si>
  <si>
    <t xml:space="preserve">- Xem viedeo, hình ảnh tình huống, khuyến khích trẻ nêu ý kiến sau khi xem, nghe giúp đỡ của người khác khi cần thiết </t>
  </si>
  <si>
    <t>- Em đi qua ngã tư đường phố; An toàn giao thông; Đường và chân</t>
  </si>
  <si>
    <t xml:space="preserve"> - Em làm phi công </t>
  </si>
  <si>
    <t xml:space="preserve"> -  Gấp máy bay</t>
  </si>
  <si>
    <t xml:space="preserve"> - Vẽ PTGT đường bộ; </t>
  </si>
  <si>
    <t>-  Bò chui qua ống dài 1,5 x 0,6m: TCVĐ…...</t>
  </si>
  <si>
    <t>- Ném và bắt bóng bằng hai tay từ khoảng cách xa 4m: TCVĐ…...</t>
  </si>
  <si>
    <t>- Làm album menu món ăn:  Su su luộc  + Vắt nước cam, sinh tố trái cây, sinh tố chanh leo</t>
  </si>
  <si>
    <t>- Quan sát, trò chuyện phối hợp phụ huynh gửi video để sơ cứu trẻ bị đuối nước</t>
  </si>
  <si>
    <t>Quan sát, nhận xét, trò chuyện các mối quan hệ đơn giản các hiện tượng tự nhiên đối vơi cây xanh….</t>
  </si>
  <si>
    <t>Quan sát, trò chuyện qua hình ảnh, video các nguồn nước</t>
  </si>
  <si>
    <t>- Đặc điểm nổi bật của các mùa</t>
  </si>
  <si>
    <t>- Quan sát, trò chuyện  về đặc điểm của thời tiết, khí hậu trang phục  về mùa hè</t>
  </si>
  <si>
    <t>Quan sát qua tranh ảnh, video dấu hiệu dự báo về sự xuất hiện của  hiện tượng tự nhiên khi trời sắp mưa</t>
  </si>
  <si>
    <t xml:space="preserve"> -Đo dung tích các vật, so sánh và diễn đạt kết quả đo</t>
  </si>
  <si>
    <t>- Tiết kiệm trong sinh hoạt: Khóa vòi nước sau khi dùng</t>
  </si>
  <si>
    <t>- Thực hiện một số quy định ở lớp, gia đình và nơi công cộng:</t>
  </si>
  <si>
    <t xml:space="preserve"> - Cho tôi đi làm mưa với, TCAN……Nghe hát…..</t>
  </si>
  <si>
    <r>
      <t xml:space="preserve"> - </t>
    </r>
    <r>
      <rPr>
        <sz val="12"/>
        <rFont val="Times New Roman"/>
        <family val="1"/>
      </rPr>
      <t>Hè về vui quá; TCAN…..Nghe hát…..</t>
    </r>
  </si>
  <si>
    <t xml:space="preserve"> -  Tô màu nước trang phục mùa hè; Tô màu nước hoa phượng </t>
  </si>
  <si>
    <t>- Bật xa kết hợp ném xa bằng một tay: TCVĐ….</t>
  </si>
  <si>
    <t>- Ném trúng đích đứng ở khoảng cách xa 2m, cao 1,5m, đường kính 40cm bằng 2 tay: TCVĐ…...</t>
  </si>
  <si>
    <t>- Làm album menu món ăn: + Canh bí nấu tôm;  + Sinh tố dưa hấu; nước ép xoài; nước ép cà rốt</t>
  </si>
  <si>
    <t>- Tìm hiểu về áo dài Việt Nam</t>
  </si>
  <si>
    <t>4. Bác Hồ</t>
  </si>
  <si>
    <t>Tên trường, tên lớp địa chỉ của trường</t>
  </si>
  <si>
    <t>Quan sát, trò chuyện qua tranh ảnh, video các hoạt động (học và vui chơi)</t>
  </si>
  <si>
    <t xml:space="preserve"> -  Cắt dán đồ dùng học tập của trường Tiểu học; Dán hoa tặng Bác; Dán dây xúc xích; Trang trí ảnh Bác; Trang trí bưu thiếp tặng Bác</t>
  </si>
  <si>
    <t>Xem tranh và nối hình ảnh phù hợp về quê hương Nam Đàn, Nghệ an nơi sinh ra Bác Hồ</t>
  </si>
  <si>
    <t>Xem tranh và nối hình ảnh, video về nơi yên nghỉ của Bác Hồ</t>
  </si>
  <si>
    <t>Xem tranh và nối những hình ảnh phù hợp với một số hoạt động và nơi làm việc của Bác Hồ; hát, đọc thơ về Bác</t>
  </si>
  <si>
    <t xml:space="preserve"> - Quan sát một số đặc điểm nổi bật ở sân trường trong ngày lễ 30/4 -01/5 </t>
  </si>
  <si>
    <t>- Trẻ biết thể hiện tình cảm khi đi tham quan Trường Tiểu Học</t>
  </si>
  <si>
    <t>Quan sát, trò chuyện, trranh ảnh, video về làng nghề làm lợn đất Tiên Hội - An Lão</t>
  </si>
  <si>
    <t xml:space="preserve"> - Trẻ biểu diễn văn nghệ trên sân khấu mừng sinh nhật Bác Hồ</t>
  </si>
  <si>
    <t xml:space="preserve"> - Trẻ tập luyện văn nghệ trên sân khấu bài hát "Em chơi quay"</t>
  </si>
  <si>
    <t>Trẻ biết đặc điểm, ích lợi, tác hại của một số loại  cây, hoa ,quả</t>
  </si>
  <si>
    <t xml:space="preserve"> -  Vẽ quà tặng mẹ</t>
  </si>
  <si>
    <t xml:space="preserve"> - Quan sát trò chuyện về một số loại  hoa ( hoa cánh bướm, hoa hồng, hoa cúc, hoa đồng tiền)
</t>
  </si>
  <si>
    <t xml:space="preserve"> -  In bàn tay tạo hình các  con vật</t>
  </si>
  <si>
    <t>+  Cắt dán hoa đào hoa mai</t>
  </si>
  <si>
    <t xml:space="preserve"> - Cả nhà thương nhau, Cây gia đình;"TCAN…. Nghe hát……"</t>
  </si>
  <si>
    <t xml:space="preserve"> - Cá vàng bơi "TCAN…. Nghe hát……"</t>
  </si>
  <si>
    <t xml:space="preserve"> - Quan sát, trò chuyện qua hình ảnh, video về ngày tết quê em</t>
  </si>
  <si>
    <t>Đặc điểm, công dụng của một số PTGT đường thủy 
- Nối PTGT đường thủy  với MT hoạt dộng</t>
  </si>
  <si>
    <t>Đặc điểm, công dụng của một số PTGT đường hàng không 
- Nối PTGT  đường hàng không   với MT hoạt dộng</t>
  </si>
  <si>
    <r>
      <rPr>
        <sz val="12"/>
        <rFont val="Times New Roman"/>
        <family val="1"/>
      </rPr>
      <t xml:space="preserve"> - </t>
    </r>
    <r>
      <rPr>
        <sz val="12"/>
        <color rgb="FFFF0000"/>
        <rFont val="Times New Roman"/>
        <family val="1"/>
      </rPr>
      <t xml:space="preserve">Hoa trường em; </t>
    </r>
    <r>
      <rPr>
        <sz val="12"/>
        <rFont val="Times New Roman"/>
        <family val="1"/>
      </rPr>
      <t>Ra chơi vườn hoa; Vườn hoa xinh đẹp; Những bông hoa đẹp TCAN: …..Nghe hát….</t>
    </r>
  </si>
  <si>
    <r>
      <t xml:space="preserve"> - Em yêu cây xanh,</t>
    </r>
    <r>
      <rPr>
        <sz val="12"/>
        <rFont val="Times New Roman"/>
        <family val="1"/>
      </rPr>
      <t>Lý cây bông,  Lý cây xanh, Vườn cây nhà bé. TCAN: …..Nghe hát….</t>
    </r>
  </si>
  <si>
    <r>
      <t xml:space="preserve"> -  Em ngoan hơn búp bê, </t>
    </r>
    <r>
      <rPr>
        <sz val="12"/>
        <rFont val="Times New Roman"/>
        <family val="1"/>
      </rPr>
      <t>Tay thơm tay ngoan; Bé có bài ca, Đôi bàn tay; Bé khỏe bé ngoan, Thật đáng chê TCAN……Nghe hát……</t>
    </r>
  </si>
  <si>
    <r>
      <t xml:space="preserve"> -  Em mơ gặp Bác Hồ,</t>
    </r>
    <r>
      <rPr>
        <sz val="12"/>
        <rFont val="Times New Roman"/>
        <family val="1"/>
      </rPr>
      <t xml:space="preserve"> Nhớ ơn Bác, Múa với bạn Tây Nguyên TCAN……Nghe hát……</t>
    </r>
  </si>
  <si>
    <t xml:space="preserve"> - KNCH: Chiếc đèn ông sao; TCAN:Ai nhanh nhất; Nghe hát: Vầng trăng cổ tích</t>
  </si>
  <si>
    <t>- Quan sát trò chuyện về một số đồ dùng an toàn, không an toàn (Cầu trượt, xích đu)</t>
  </si>
  <si>
    <t xml:space="preserve"> - Trò chuyện về đặc điểm nổi bật của  đồ dùng, đồ chơi như :  N2 - Xích đu, N3 - Cầu trượt
</t>
  </si>
  <si>
    <t>- Cuội ơi</t>
  </si>
  <si>
    <t xml:space="preserve"> - Quan sát, trò chuyện tên gọi, đặc điểm nổi bật, các hoạt động của cô và trẻ qua tranh ảnh, video về lớp học của bé</t>
  </si>
  <si>
    <t xml:space="preserve">
 - Món quà của cô giáo
</t>
  </si>
  <si>
    <t xml:space="preserve">
 - VĐ: Ngày vui của bé; TCAN: Ai nhanh nhất; Nghe hát: Đi học
</t>
  </si>
  <si>
    <t>Mục tiêu chủ đề</t>
  </si>
  <si>
    <t xml:space="preserve">Xếp hình bạn trai, bạn gái </t>
  </si>
  <si>
    <t xml:space="preserve"> - Thỏ tìm chuồn; Kéo co; Tìm đúng đồ dùng; Người tài xế giỏi; Dệt vải; Nhảy bao bố; Sút bóng vào gôn</t>
  </si>
  <si>
    <t>* Phương tiện, và luật lệ  giao thông</t>
  </si>
  <si>
    <t xml:space="preserve">- Quan sát và nhận biết qua tên gọi một số biển hiệu giao thông </t>
  </si>
  <si>
    <t xml:space="preserve">Đường link video học liệu  </t>
  </si>
  <si>
    <t>https://drive.google.com/file/d/1Cdt79ro1hAsBFkeeVJNBRPUq8d1S2lNo/view</t>
  </si>
  <si>
    <t>https://drive.google.com/file/d/1rV0IWobMkN3PK_wXqaMeG--7wa04yGw4/view</t>
  </si>
  <si>
    <t>https://drive.google.com/file/d/1FTz3FxBc2-t4fWtdmJDDFi6YE8CBiNQt/view</t>
  </si>
  <si>
    <t>https://drive.google.com/file/d/1H-0Zza1qr8055Z2Un_yYCRGGxEfyxSVz/view</t>
  </si>
  <si>
    <t>https://drive.google.com/file/d/1hBWnRS_qS2VK7Ghs3XdQZR50z46gCUXg/view</t>
  </si>
  <si>
    <t>https://drive.google.com/file/d/1eDPDXxwzkRQtJzZH7kCXOT03jKdmVhy-/view</t>
  </si>
  <si>
    <t>https://drive.google.com/file/d/12qcefmc16NeJtxwryOhTOnV62-FJmQ42/view</t>
  </si>
  <si>
    <t>https://drive.google.com/file/d/1xJ6qynOWUPF8IhxIElriEdHRiUgCWhCC/view</t>
  </si>
  <si>
    <t>https://drive.google.com/file/d/10b702FvhqTchdrwhP3elbl4s1VG_iurb/view</t>
  </si>
  <si>
    <t>https://drive.google.com/file/d/1WQPyTalUHdVFlYB_rLk9DIUEpoVqESgi/view</t>
  </si>
  <si>
    <t>https://drive.google.com/file/d/10c0fBmYgPHAknaYbpWrgf63KhjD0SN-2/view</t>
  </si>
  <si>
    <t>https://drive.google.com/file/d/1_Q1q9paOKtIcSBVg-Jti1y8Lnxf2Nhgf/view</t>
  </si>
  <si>
    <t>https://drive.google.com/file/d/1WS-KxhJrdjBWl6tiyGQz-OsELWix_By2/view</t>
  </si>
  <si>
    <t>https://drive.google.com/file/d/1WZOXl33V4GyPNw7_iY0uRE3F3Bi0bhET/view</t>
  </si>
  <si>
    <t>- Dạy trẻ thực hiện các nội  quy, vệ sinh trong lớp học (bỏ rác vào thùng)</t>
  </si>
  <si>
    <t>https://drive.google.com/file/d/1dXPtUQouNmQGmTA8FDkLFo8KhC-AVBWR/view</t>
  </si>
  <si>
    <t>https://drive.google.com/file/d/1gxvGYw-ZfVPY3qhBHIAfg42qQsTTkjrM/view</t>
  </si>
  <si>
    <t>https://drive.google.com/file/d/1Vv41J6dlJWKaZEpB58bpyjW0AkMRCRca/view</t>
  </si>
  <si>
    <t>Dạy trẻ biết tự thay quần áo khi bị ướt, bẩn và để vào đúng nơi quy định</t>
  </si>
  <si>
    <t>https://drive.google.com/file/d/12L5fqjb_xSA7Ry5BMITR4XiUGsojv75v/view</t>
  </si>
  <si>
    <t>https://drive.google.com/file/d/1o_ogu43e3jQnZw4xkKezxZsYQSHyJ36V/view</t>
  </si>
  <si>
    <t>https://drive.google.com/file/d/1znSw9Fpxn_nCBF7zyO6ckyPF1Y-r1gQs/view</t>
  </si>
  <si>
    <t>https://drive.google.com/file/d/1MIrAS9Wl72Bzj89hxO6ALRkvzkLPaUlw/view</t>
  </si>
  <si>
    <t>https://drive.google.com/file/d/1xOw1ylxLI8j4btoS2LL4cNo2BE6snouS/view</t>
  </si>
  <si>
    <t>https://drive.google.com/file/d/1Puf8o8DuX6Q3risFYKzTPN3xJDH81g4C/view</t>
  </si>
  <si>
    <t>https://drive.google.com/file/d/1tFqDNxZZUbod7aCG5FArSENaPfFdGQ76/view</t>
  </si>
  <si>
    <t>https://drive.google.com/file/d/1Da0eKUlNZyAwqwON4fzY5sjer0OXKfEC/view</t>
  </si>
  <si>
    <t>https://drive.google.com/file/d/1ONd7r3LZj-T4w3SesbekqIxhCWDX3uXp/view</t>
  </si>
  <si>
    <t>https://drive.google.com/file/d/1j-eXU5mtv_nOh5UpUKEP_9AspKepA_NT/view</t>
  </si>
  <si>
    <t>https://drive.google.com/file/d/10TMd2BmAMb_RrXQnyrEY53XyRiCkKC57/view</t>
  </si>
  <si>
    <t>https://drive.google.com/file/d/1Xx1Sodm6FVMaaqlRmAj4OmcKsqOM0ESa/view</t>
  </si>
  <si>
    <t>https://drive.google.com/file/d/1pnxus4KZf1QfuC6o2KxJQLIbSc48LCHi/view</t>
  </si>
  <si>
    <t>https://drive.google.com/file/d/1bCqIAkZXtQ3Vf1qraCynFt0tsLVNgQpu/view</t>
  </si>
  <si>
    <t>https://drive.google.com/file/d/1gKqjJwZhaBcccXmXFJ4_9QP_Mz1_v9Ib/view</t>
  </si>
  <si>
    <t>https://drive.google.com/file/d/1Qw2Sreu9pTo78ZElozZPggtNvfTtWMHP/view</t>
  </si>
  <si>
    <t>https://drive.google.com/file/d/1lCDD_hY7OGpMWI81um2HvcF6I4lbjh0x/view</t>
  </si>
  <si>
    <t>https://drive.google.com/file/d/1gnKq5ORU4cg2SKcSfYYcTIlnVT_oz89u/view</t>
  </si>
  <si>
    <t>Trẻ gọi được tên các thứ, trong tuần, theo thứ tự</t>
  </si>
  <si>
    <t>https://drive.google.com/file/d/1AsbHHaxIlBvZWiXSaBRpmZI2FkFJHpai/view</t>
  </si>
  <si>
    <t>-  Quan sát, trò chuyện về đặc điểm nổi bật về mùa xuân, (video nhận biết 4 mùa trong năm)</t>
  </si>
  <si>
    <t>https://drive.google.com/file/d/1ClQpxvl4_aXZsLQdpJPtkKpxmddIJw6D/view</t>
  </si>
  <si>
    <t>Quan sát, trò chuyện, nhận biết xem tranh ảnh video nghề may mực, nghề bác sĩ</t>
  </si>
  <si>
    <t>https://drive.google.com/file/d/1Lib_IRW2Dr74tX3pSOeqhHqHrUPsyX8J/view</t>
  </si>
  <si>
    <t>https://drive.google.com/file/d/1SnXGUVVKkSOIA9RDP42Q1vLct0iR-2lo/view</t>
  </si>
  <si>
    <t>https://drive.google.com/file/d/1DAzPVOGOGwRNRdLhYSEYXdDrNxmVFVUR/view</t>
  </si>
  <si>
    <t>Cấc mùa trong năm</t>
  </si>
  <si>
    <t>https://drive.google.com/file/d/116IM9mtXkG9edz4TpljRvwwTV3Jm9W3P/view</t>
  </si>
  <si>
    <t>https://drive.google.com/file/d/18D8WQ_9SiIucuouBy1lKOv4mLlQ9WXtH/view</t>
  </si>
  <si>
    <t>https://drive.google.com/file/d/1UP6rcVjV6mmRBKkF7zy9MR6SWSSLnusr/view</t>
  </si>
  <si>
    <t>https://drive.google.com/file/d/1H0CW8ELV_VsDXmJaAH49uZdGGbQO2fMF/view</t>
  </si>
  <si>
    <t>https://drive.google.com/file/d/105mAdjX7nFBdnHeChrCAnQUqEqnWasZU/view</t>
  </si>
  <si>
    <t xml:space="preserve">https://drive.google.com/drive/folders/1fwrOhBUcK_eMI5EB2Z3WzjUB7gJNsYn3?usp=sharing
</t>
  </si>
  <si>
    <t>https://drive.google.com/file/d/1piqmjlhEaHz9szlXCS8Me24Ssk33E2XU/view</t>
  </si>
  <si>
    <t>https://drive.google.com/file/d/1H3wm3S9LOWN8EhdBbPEv2be3Ckq522vB/view</t>
  </si>
  <si>
    <t>https://drive.google.com/file/d/1-XEoqG-moUKKodikrIv2qNMNkORlvDsP/view</t>
  </si>
  <si>
    <t>https://drive.google.com/file/d/1n1kbyvJbbvzYxEOb-adI4MPU536_IWQB/view</t>
  </si>
  <si>
    <t>https://drive.google.com/file/d/1sWpINDs0AcspYE5coIV0Bwq1fiUfCrbB/view</t>
  </si>
  <si>
    <t>https://drive.google.com/file/d/1pq2bv9oEpImjSp7QoiURXfUio5MWod1_/view</t>
  </si>
  <si>
    <t>https://drive.google.com/file/d/1_YvSYQnc-lMJPpitJgEbaLT0B8_WLnNK/view</t>
  </si>
  <si>
    <t>https://drive.google.com/file/d/1qYgRKekUQbBNxplapqVgV5pA6zk1QgZw/view</t>
  </si>
  <si>
    <t xml:space="preserve"> -  Làm quen nhóm chữ cái "u,ư ", tô màu chữ cái u, ư</t>
  </si>
  <si>
    <t xml:space="preserve"> -  Làm quen nhóm chữ cái "a,ă,â", Trò chơi chữ cái a, ă, â</t>
  </si>
  <si>
    <t>https://drive.google.com/file/d/1A5htxFKCW897PFK8j3tLIWyCX22n9Rl1/view</t>
  </si>
  <si>
    <t xml:space="preserve"> '-  Dê con nhanh trí, </t>
  </si>
  <si>
    <t>https://drive.google.com/file/d/1L-tPxfY1b19gh9NId7O7jmk0uqd9w8hd/view</t>
  </si>
  <si>
    <r>
      <t xml:space="preserve"> </t>
    </r>
    <r>
      <rPr>
        <sz val="12"/>
        <rFont val="Times New Roman"/>
        <family val="1"/>
      </rPr>
      <t xml:space="preserve">- Hoạt động học:  </t>
    </r>
    <r>
      <rPr>
        <sz val="12"/>
        <color rgb="FFFF0000"/>
        <rFont val="Times New Roman"/>
        <family val="1"/>
      </rPr>
      <t>Đôi bàn tay bé, Tay ngoan</t>
    </r>
  </si>
  <si>
    <t>https://drive.google.com/file/d/1lXspMu_Vuk1DZh63gf7dUS4sgXzgKsWB/view</t>
  </si>
  <si>
    <t>https://drive.google.com/file/d/1kLWmGUG0C0WO-Pkod4V5N40_hviKibvJ/view</t>
  </si>
  <si>
    <t>https://drive.google.com/file/d/1FXmBcjaiEiyGOvyfJhnN4-9wR8szy89k/view</t>
  </si>
  <si>
    <t>https://drive.google.com/file/d/1XjdyiCmCqTPWUGsnVq0LgkOeKRzd65HO/view</t>
  </si>
  <si>
    <t>https://drive.google.com/file/d/1cPci3cOHiqqpSeXCUNXYUdPZ5FhMbdtg/view</t>
  </si>
  <si>
    <t>https://drive.google.com/file/d/1vE3xv6Bp5M5zF_kI4yCeXeJk_rBAB6iw/view</t>
  </si>
  <si>
    <t>https://drive.google.com/file/d/1FEXEJhPQsAM0IumJNrp85uGGodslOGrW/view</t>
  </si>
  <si>
    <t xml:space="preserve">Biết gọi người giúp đỡ khi gặp khó khăn, biết sử dụng một số, số điện thoại khẩn cấp </t>
  </si>
  <si>
    <t>Biết kêu cứu, gọi người giúp đỡ khi gặp nguy hiểm và sử dụng các SĐT khẩn cấp</t>
  </si>
  <si>
    <t>https://drive.google.com/file/d/1MyY35D9_jyPQUbHBq-b7RyQ5o6f0bxtJ/view</t>
  </si>
  <si>
    <t xml:space="preserve"> - Dạy trẻ một số thông tin quan trọng về bản thân, và gia đình( Tên, tuổi, giới tính, sở thích…)</t>
  </si>
  <si>
    <t>https://drive.google.com/file/d/1byKwDQVRlTu7cqUB0rd-9VA6Zi1gcNlY/view</t>
  </si>
  <si>
    <t>https://drive.google.com/file/d/1pybbOBx-hKMiWoVh5NnLkDyx1dib9cEl/view</t>
  </si>
  <si>
    <r>
      <rPr>
        <sz val="12"/>
        <rFont val="Times New Roman"/>
        <family val="1"/>
      </rPr>
      <t xml:space="preserve"> - </t>
    </r>
    <r>
      <rPr>
        <sz val="12"/>
        <color rgb="FFFF0000"/>
        <rFont val="Times New Roman"/>
        <family val="1"/>
      </rPr>
      <t xml:space="preserve">Cô giáo miền xuôi </t>
    </r>
    <r>
      <rPr>
        <sz val="12"/>
        <rFont val="Times New Roman"/>
        <family val="1"/>
      </rPr>
      <t>Cô là tất cả,  Bé quét nhà, (Nhà mình rất vui) TCAN …..Nghe hát…..</t>
    </r>
  </si>
  <si>
    <t>https://drive.google.com/file/d/1RDpJH_eX59yUmVVoeRIkrL-6CrmY3cuG/view</t>
  </si>
  <si>
    <r>
      <t xml:space="preserve"> - Hát nghe bài " Bến cảng quê hương tôi; Từ rừng xanh cháu về thăm lăng Bác; Ai yêu Bác Hồ Chí minh hơn thiếu niên  nhi đồng; Trường em; Chúng em là học sinh lớp học", bài Hát </t>
    </r>
    <r>
      <rPr>
        <sz val="12"/>
        <color rgb="FFFF0000"/>
        <rFont val="Times New Roman"/>
        <family val="1"/>
        <charset val="163"/>
      </rPr>
      <t>(Lý Kéo Chài)</t>
    </r>
  </si>
  <si>
    <t>https://drive.google.com/file/d/16ITG4YSLq6hS_tCRQ8tz-XO5jnsgxZMZ/view</t>
  </si>
  <si>
    <r>
      <t xml:space="preserve"> - Hát nghe bài " Cây trúc xinh; Lý cây bông; Hoa trong vườn; Bài ca phụ nữ Việt Nam  ", </t>
    </r>
    <r>
      <rPr>
        <sz val="12"/>
        <color rgb="FFFF0000"/>
        <rFont val="Times New Roman"/>
        <family val="1"/>
        <charset val="163"/>
      </rPr>
      <t>Trống cơm</t>
    </r>
  </si>
  <si>
    <t>https://drive.google.com/file/d/12nDxEO2nPmEx_RZHToWdS4CKDedo5la-/view</t>
  </si>
  <si>
    <t>https://drive.google.com/file/d/1exrbO9xj2gSQG9T0toIxzPEiCLUmHRov/view</t>
  </si>
  <si>
    <t xml:space="preserve"> -   Dạy trẻ từ 4 màu pha thành nhiều màu mới</t>
  </si>
  <si>
    <t>https://drive.google.com/file/d/1EYp_KS67HrRuLbEpuYUw9KKaQr8_7pgT/view</t>
  </si>
  <si>
    <t>https://drive.google.com/file/d/1JNr9CfYEe5Psurk5UbHJbkOtVO1yG-PP/view</t>
  </si>
  <si>
    <t>Nặn một số loại quả</t>
  </si>
  <si>
    <t>https://drive.google.com/file/d/1rSxYOyPtI7iqz3VeE-reB8fzS2qDF4cQ/view</t>
  </si>
  <si>
    <t>Bé heo xinh tròn</t>
  </si>
  <si>
    <t>https://drive.google.com/file/d/1CGOWH1mFIJPsPWbx-SIGqhTLUQ7MxRGY/view</t>
  </si>
  <si>
    <t>https://drive.google.com/file/d/1ykUypBsHiZ17u71mMipL0vs2GSVNa9Je/view</t>
  </si>
  <si>
    <t>https://drive.google.com/file/d/1l5DVDvdDiI2y2HnEN65otinfkls4HyRH/view</t>
  </si>
  <si>
    <t>Bé làm gì khi bị thương</t>
  </si>
  <si>
    <t xml:space="preserve">Nhận biết một số loại vết thương có thể xử lý được, biết cách sơ cứu vết thương hở đơn giản, có ý thức bảo vệ bản thân khi vui chơi tranh đẻ xảy ra tai nạn </t>
  </si>
  <si>
    <t>https://drive.google.com/file/d/1YYeYycOAQhZtcI784FhygQabfl_g-Nh4/view</t>
  </si>
  <si>
    <t>Dạy trẻ tự làm bữa ăn sáng</t>
  </si>
  <si>
    <t>https://drive.google.com/file/d/153b5OQCCqXBzv0d8AKTyMRnVVNryZOdV/view</t>
  </si>
  <si>
    <t>Trẻ biết một số khu vực nguy hiểm trang gia đình, trường học và nơi công cộng, nhận biết các biểu tượng cảnh báo nguy hiểm, trẻ có ý thức tránh xa các khu vực nguy hiểm</t>
  </si>
  <si>
    <t>Dạy trẻ biết một số khu vực nguy hiểm trong gia đình</t>
  </si>
  <si>
    <t>Dạy trẻ biết một số khu vực nguy hiểm trong trường học</t>
  </si>
  <si>
    <t>https://drive.google.com/file/d/1EG8xY5gojvz8o_2q58gQmwlzweKQ2u5K/view</t>
  </si>
  <si>
    <t>https://drive.google.com/file/d/1nKOi1kT57fLceL5F4t2g9Jn1ZqrL9Z8C/view</t>
  </si>
  <si>
    <t>https://drive.google.com/file/d/1JzHTl2j9PeZVU2Y1u_f5vYDJUfOaCY2b/view</t>
  </si>
  <si>
    <t>https://drive.google.com/file/d/1JD8tyzxXEyiCFOw3E5omhs5ppdmQMJ3H/view</t>
  </si>
  <si>
    <t>https://drive.google.com/file/d/1FM5QjbjbN7qSxCDxr-x_-fFEi4TJZD1x/view</t>
  </si>
  <si>
    <t>Thơ: Mưa</t>
  </si>
  <si>
    <t>https://drive.google.com/file/d/1JZrUniG9V-hr-x7h84jd2bA1-RQNY_A1/view</t>
  </si>
  <si>
    <t>https://drive.google.com/file/d/1pC9bW8UhMzlY1XpiSzK075a_2FDNWHF8/view</t>
  </si>
  <si>
    <t>https://drive.google.com/file/d/1mMsDbwW6J1kJPR0YPkPjapZ5RTyxvFeQ/view</t>
  </si>
  <si>
    <t>https://drive.google.com/file/d/1uGEHcy4OswGAIdNcteffgyJvbFT2Omyd/view</t>
  </si>
  <si>
    <t xml:space="preserve"> - Truyện : N2 (cây rau của thỏ út), gói hạt kỳ diệu, N3 (quả bầu tiên) , sự tích rau thì là, hạt giống nảy mầm</t>
  </si>
  <si>
    <t>https://drive.google.com/file/d/1SVr7ykNWHitH44gqUlRFiYY3KdAxWzsW/view</t>
  </si>
  <si>
    <t>Truyện: Con yêu mẹ biết bao</t>
  </si>
  <si>
    <t>https://drive.google.com/file/d/1RAhmAl3WS0fY2k6G2qPiUW8_Mrrdq9Lp/view</t>
  </si>
  <si>
    <t>https://drive.google.com/file/d/1xuqXNV9QzuaCHoTK3yvSKWv-um7pyH3m/view</t>
  </si>
  <si>
    <t>https://drive.google.com/file/d/1GjY3zWyHo2umAslBA5ogk8rwlV6wDzuk/view</t>
  </si>
  <si>
    <t xml:space="preserve">
- Trẻ biết mỗi thực phẩm có nhiều dạng chế biến và cách ăn khác nhau. Có khả năng thực hành một số thao tác cơ bản trong chế biến một số món ăn, thức uống đơn giản</t>
  </si>
  <si>
    <t>https://drive.google.com/file/d/1bIKA-PbFDiyKQEONKL-SpIafWn9LmEgi/view</t>
  </si>
  <si>
    <t>Melu chế biến một số món ăn đơn giản</t>
  </si>
  <si>
    <t>- Hướng dẫn, thực hành sơ cứu vết thương bị trầy xước</t>
  </si>
  <si>
    <t>https://drive.google.com/file/d/1xO1Vr_VyksXnarksIzKUacov_-1MX7wV/view</t>
  </si>
  <si>
    <t>Quan sát, trò chuyện tác hại của thói quen  ăn kẹo vào buổi tối</t>
  </si>
  <si>
    <t>https://drive.google.com/file/d/12XUaiFCYPJpLa-kBTkEVzMayTXctLGIp/view</t>
  </si>
  <si>
    <t>- Nhận biết, gọi tên,  một số loại hạt có lợi cho sức khỏe giàu chất dinh dưỡng, biết một số món ăn từ hạt</t>
  </si>
  <si>
    <t>https://drive.google.com/file/d/1MvPs11oMR-4DSXaj7vESvu7-Z3Rt6bnm/view</t>
  </si>
  <si>
    <t>- Nhận biết, gọi tên, chơi trò chơi biết nhóm thực phẩm chứa chất đạm</t>
  </si>
  <si>
    <t>https://drive.google.com/file/d/1sGdIAboJtvl1B7LqIMkGUDSngre3rAdu/view</t>
  </si>
  <si>
    <t>https://drive.google.com/file/d/12SNB3Dyyu8x-ifYPoL_VFmfXLCAGZbZm/view</t>
  </si>
  <si>
    <t xml:space="preserve"> Hướng dẫn trẻ cắt nước cam, pha nước cam</t>
  </si>
  <si>
    <t>https://drive.google.com/file/d/1V6VnFqOXQDZvCEtHhKOImiuzQmZtocI2/view</t>
  </si>
  <si>
    <t>Dạy trẻ đặt lời theo giai điệu bài hát "Cả nhà thương nhau"</t>
  </si>
  <si>
    <t>https://drive.google.com/file/d/17TVDRtUbrClyo_QnG85dZThgMaljwXLG/view</t>
  </si>
  <si>
    <t>Dạy trẻ đặt lời mới theo giai điệu bài hát "Cho tôi đi làm mưa với"</t>
  </si>
  <si>
    <t>https://drive.google.com/file/d/1smSvmBqAsRF72y0JmjUk1MP4l4ivMfhh/view</t>
  </si>
  <si>
    <r>
      <t xml:space="preserve"> - Chú voi con, </t>
    </r>
    <r>
      <rPr>
        <sz val="12"/>
        <rFont val="Times New Roman"/>
        <family val="1"/>
      </rPr>
      <t>Đố bạn, Chú khỉ con; Chú ếch con; Đàn gà trong sân:</t>
    </r>
    <r>
      <rPr>
        <sz val="12"/>
        <color rgb="FF0070C0"/>
        <rFont val="Times New Roman"/>
        <family val="1"/>
        <charset val="163"/>
      </rPr>
      <t xml:space="preserve"> (Đặt lời mới theo giai điệu bài hát Rửa mặt như mèo)                             </t>
    </r>
    <r>
      <rPr>
        <sz val="12"/>
        <rFont val="Times New Roman"/>
        <family val="1"/>
      </rPr>
      <t>TCAN……Nghe hát……</t>
    </r>
  </si>
  <si>
    <t>https://drive.google.com/file/d/1qYCPRvTSsUgdTvk8paWdgNzUaX1tTn37/view</t>
  </si>
  <si>
    <t>https://drive.google.com/file/d/1djiVcPwrf8VQKersdeSM05tFYYea5SPn/view</t>
  </si>
  <si>
    <t xml:space="preserve"> -  Bé làm phi công; Em đi chơi thuyền; Lời cô dặn; Đi xe đạp TCAN……Nghe hát……</t>
  </si>
  <si>
    <t>- Sử dụng các dụng cụ gõ đệm theo tiết tấu</t>
  </si>
  <si>
    <t>Xếp hình các con vậ trong gia đình (xếp hình con cá bằng lá cây)</t>
  </si>
  <si>
    <t>https://drive.google.com/file/d/18l7XshHRXu4GpIW9Iv4dKh-J3I7jJz5A/view</t>
  </si>
  <si>
    <r>
      <t xml:space="preserve"> - Gà trống thổi kèn, chú mèo con, </t>
    </r>
    <r>
      <rPr>
        <sz val="12"/>
        <color rgb="FFFF0000"/>
        <rFont val="Times New Roman"/>
        <family val="1"/>
        <charset val="163"/>
      </rPr>
      <t>Chú thỏ con"</t>
    </r>
  </si>
  <si>
    <t>https://drive.google.com/file/d/1FhPUHv1LPOVTFICSgUhk1yJxVpeMryKT/view</t>
  </si>
  <si>
    <t>https://drive.google.com/file/d/10C2QzdLw39bESCrGxdPzyECP5aqaeQFQ/view</t>
  </si>
  <si>
    <t>https://drive.google.com/file/d/1yZJ3HCf0AFeNV9nxVKGiPV_BS13pR0In/view</t>
  </si>
  <si>
    <t xml:space="preserve"> - Đi đường em nhớ; Em đi qua ngã tư đường phố</t>
  </si>
  <si>
    <t>https://drive.google.com/file/d/1BpBSBvUG1ywhRY9M1zcalQ_vrmDGLi45/view</t>
  </si>
  <si>
    <t>https://drive.google.com/file/d/1qPtYZfFi6XyI5qgjbPeD9tx6B_QN7poC/view</t>
  </si>
  <si>
    <t xml:space="preserve"> - Cắt dán trang phục mùa hè; Đồ dùng mùa hè; Cắt dán làm mặt trời xoay đáng yêu</t>
  </si>
  <si>
    <t>https://drive.google.com/file/d/1InPT8HRerixfnfrQba12sNp4_KJCV-X0/view</t>
  </si>
  <si>
    <t>https://drive.google.com/file/d/12YZyegNT3XAL8Jm8EBgMgC0BPhZwK6Yt/view</t>
  </si>
  <si>
    <t>https://drive.google.com/file/d/1dp3n79anmp0wywfbSR-OrB9rosSZiiZO/view</t>
  </si>
  <si>
    <t>https://drive.google.com/file/d/1-kBflFLYi6HfNUkER-PdV5kA9dkdGPFq/view</t>
  </si>
  <si>
    <t>https://drive.google.com/file/d/14oK5ooii_LMsyJR5RKy5DlkPhHIZOwMo/view</t>
  </si>
  <si>
    <t>Dạy trẻ tự làm  một số công việc như: gấp quần áo</t>
  </si>
  <si>
    <t>Dạy trẻ tự làm  một số công việc như: Nhặt rau</t>
  </si>
  <si>
    <t>Dạy trẻ biết chơi với em bé giúp mẹ</t>
  </si>
  <si>
    <t>https://drive.google.com/file/d/1Ie6iGCUP2TpRyiyteKgdpR0ItO9CTo7g/view</t>
  </si>
  <si>
    <t>https://drive.google.com/file/d/1cwXYhSRM-F8vLcc2BcO5tA0ExtlO7VLN/view</t>
  </si>
  <si>
    <t>ĐỘNG VẬT</t>
  </si>
  <si>
    <r>
      <t xml:space="preserve"> </t>
    </r>
    <r>
      <rPr>
        <sz val="12"/>
        <rFont val="Times New Roman"/>
        <family val="1"/>
      </rPr>
      <t>- Ngày vui của bé;TCAN: Ai nhanh nhất.Nghe hát: Bài ca đi học</t>
    </r>
  </si>
  <si>
    <t xml:space="preserve"> - Em đi mẫu giáo</t>
  </si>
  <si>
    <t>- Thực hành kỹ năng phòng chống dịch bệnh: rửa tay, rửa mặt, sát khuẩn tay, đeo khẩu trang…</t>
  </si>
  <si>
    <t>CHỦ ĐỀ "ĐỘNG VẬT"</t>
  </si>
  <si>
    <t xml:space="preserve">QH BÁC HỒ+TRƯỜNG TH </t>
  </si>
  <si>
    <t>N1:Nghề nông nghiệp</t>
  </si>
  <si>
    <t>N2:Nghề xây dựng(</t>
  </si>
  <si>
    <t xml:space="preserve">N3:Nghề y </t>
  </si>
  <si>
    <t xml:space="preserve">N4:' Chú bộ đội </t>
  </si>
  <si>
    <t xml:space="preserve">N1:Động vật nuôi trong GĐ </t>
  </si>
  <si>
    <t>N2:Động vật sống dưới nước</t>
  </si>
  <si>
    <t>N3:Động vật sống trong rừng</t>
  </si>
  <si>
    <t xml:space="preserve">N1:Tết nguyên đán </t>
  </si>
  <si>
    <t>N1:PTGT đường bộ</t>
  </si>
  <si>
    <t>N2:PTGT đường thủy</t>
  </si>
  <si>
    <t>N3:PTGT hàng không</t>
  </si>
  <si>
    <t xml:space="preserve">N1:Nước </t>
  </si>
  <si>
    <t xml:space="preserve">N2:Mùa hè </t>
  </si>
  <si>
    <t xml:space="preserve">N1:QH, BH </t>
  </si>
  <si>
    <t xml:space="preserve">N2:Trường TH </t>
  </si>
  <si>
    <t xml:space="preserve">N3:Một số loại hoa </t>
  </si>
  <si>
    <t xml:space="preserve">N4:Rau củ quả </t>
  </si>
  <si>
    <t>29/01-01/03</t>
  </si>
  <si>
    <t>CHỦ ĐÈ: TÁI CHẾ</t>
  </si>
  <si>
    <t>N1:Ngày lễ 8/3</t>
  </si>
  <si>
    <t>N2:Cây xanh</t>
  </si>
  <si>
    <t>- N4: Cắt dán đèn ông sao
- N2, N3 -  Cắt dán đồ chơi như : Bóng, lật đật …Búp bê</t>
  </si>
  <si>
    <t>N1:Tôi là ai (02/10-06/10)</t>
  </si>
  <si>
    <t>N2: Cơ thể tôi (09/10-13/10)</t>
  </si>
  <si>
    <t>N3:Tôi cần gì? (16/10- 20/10)</t>
  </si>
  <si>
    <t>N4:Tớ biết bảo vệ cơ thể mình (23/10-27/10)</t>
  </si>
  <si>
    <t xml:space="preserve"> -Quan sát, trò chuyện, tìm hiểu khám phá đôi bàn tay, cái mũi của bé</t>
  </si>
  <si>
    <t>Vận động nhọp nhàng theo giai điệu bài hát "Cả nhà thương nhau, múa cho mẹ xem"</t>
  </si>
  <si>
    <t>- Quan sát, thực hành đan chiếu (đan quạt) tặng búp bê</t>
  </si>
  <si>
    <t xml:space="preserve">  -  Xé dán ngôi nhà (xé dán hoa tặng cô)</t>
  </si>
  <si>
    <t xml:space="preserve"> + Vẽ mẹ của bé, Vẽ cô giáo của con, vẽ ngôi nhà của bé</t>
  </si>
  <si>
    <t>- Quan sát, trò chuyện, nhận xét, xem tranh ảnh, về nghề nông nghiệp (....)</t>
  </si>
  <si>
    <t>5 E: Khám phá các giác quan</t>
  </si>
  <si>
    <t xml:space="preserve"> -  Thỏ con đi học, Mèo con và quyển sách</t>
  </si>
  <si>
    <t>E1: Trò chuyện về lọ hoa, con diều</t>
  </si>
  <si>
    <t>E1: Trò chuyện về chuông gió, lều cắm trại, cong chóng</t>
  </si>
  <si>
    <t>E1: Trò chuyện về khung ảnh Bác Hồ, cờ tổ quốc, Nón lá.</t>
  </si>
  <si>
    <t>KẾT QUẢ ĐÁNH GIÁ CÁ NHÂN TRẺ</t>
  </si>
  <si>
    <t xml:space="preserve">N1:Tái chế từ chai lọ  </t>
  </si>
  <si>
    <t>N2:Tái chế từ giấy</t>
  </si>
  <si>
    <t>.</t>
  </si>
  <si>
    <t>- Dạy hát: Không xả rác; TCAN: Nghe tiếng hát tìm đồ vật
 Nghe hát: Em đi trong tươi xanh</t>
  </si>
  <si>
    <t xml:space="preserve"> - Vận động kết hợp Bài Giữ gìn vệ sinh trường lớp: </t>
  </si>
  <si>
    <r>
      <t xml:space="preserve">Một số đặc điểm, tính chất của nước: </t>
    </r>
    <r>
      <rPr>
        <sz val="12"/>
        <color rgb="FF7030A0"/>
        <rFont val="Times New Roman"/>
        <family val="1"/>
      </rPr>
      <t>( Sự tan chảy của đá khi gặp nhiệt độ ấm nóng; sự thay đổi màu sắc khi cho màu; Sự chảy nhanh chậm của mỗi dòng nước qua các chai lọ ống khác nhau; Lực chảy của nước giúp cac cánh quạt tạo thành guồng quay;
sự chuyển động của nước trên lá, thả thuyền;Sự chuyển động nhanh chậm của dòng nước</t>
    </r>
  </si>
  <si>
    <r>
      <rPr>
        <sz val="12"/>
        <color rgb="FF7030A0"/>
        <rFont val="Times New Roman"/>
        <family val="1"/>
      </rPr>
      <t>Đặc điểm tính chất của không khí: Sự tác động của không khí tạo nên bong bóng xà phòng; sử dụng lực đẩy của không khí thổi bóng di chuyển qua các cốc nước đầy.</t>
    </r>
    <r>
      <rPr>
        <sz val="12"/>
        <rFont val="Times New Roman"/>
        <family val="1"/>
      </rPr>
      <t xml:space="preserve">
 Các nguồn ánh sáng và sự cần thiết của nó với cuộc sống con người, con vật, cây</t>
    </r>
  </si>
  <si>
    <t xml:space="preserve">  QS trò chuyện, thực hành thí nghiệm, chơi TC tự chọn:</t>
  </si>
  <si>
    <t>Bảo về môi trường</t>
  </si>
  <si>
    <t xml:space="preserve">Đặc điểm, tính chất của đất, đá, cát, sỏi
</t>
  </si>
  <si>
    <r>
      <t>Quan sát, trải nghiệm về đặc điểm, tính chất của cát.
 Chơi trò chơi: Đong, in hình, sáng cát,</t>
    </r>
    <r>
      <rPr>
        <sz val="12"/>
        <color rgb="FF7030A0"/>
        <rFont val="Times New Roman"/>
        <family val="1"/>
      </rPr>
      <t xml:space="preserve"> so sánh cát khô cát ướt</t>
    </r>
  </si>
  <si>
    <r>
      <t xml:space="preserve"> - Tạo hình vuông, tròn, tam giác bằng các cách khác nhau để có hình quả, cây xanh
-</t>
    </r>
    <r>
      <rPr>
        <sz val="12"/>
        <color rgb="FF7030A0"/>
        <rFont val="Times New Roman"/>
        <family val="1"/>
      </rPr>
      <t xml:space="preserve"> Sử dụng khuôn để đổ cát với các dạng hình khối khác nhau</t>
    </r>
  </si>
  <si>
    <t>Trẻ so sánh, sắp xếp theo quy tắc để tạo ra sp từ thiên nhiên: xếp xỏi thành hình</t>
  </si>
  <si>
    <t>Sử dụng thước đo để đo lượng nước mưa so sánh lọ to, lọ nhỏ</t>
  </si>
  <si>
    <t>Biết được một số đặc điểm rõ nét của ban ngày và ban đêm thông qua đèn pin</t>
  </si>
  <si>
    <t>Khám phá ngày và đêm</t>
  </si>
  <si>
    <t>Trẻ biết được một số đặc điểm rõ nét của ban ngày và ban đêm thông qua đèn pin</t>
  </si>
  <si>
    <r>
      <t xml:space="preserve">Sử dụng một số đồ chơi khác nhau tạo ra gió: </t>
    </r>
    <r>
      <rPr>
        <sz val="12"/>
        <color rgb="FFFF0000"/>
        <rFont val="Times New Roman"/>
        <family val="1"/>
      </rPr>
      <t>Chong chóng, quạt, bìa caton</t>
    </r>
  </si>
  <si>
    <r>
      <t>S</t>
    </r>
    <r>
      <rPr>
        <sz val="12"/>
        <color rgb="FF7030A0"/>
        <rFont val="Times New Roman"/>
        <family val="1"/>
      </rPr>
      <t>ử dụng dây chun để tạo ra lực đẩy
Tên lửa</t>
    </r>
  </si>
  <si>
    <t>Biết được sự thay đổi của sự vật xung quanh khi nhìn qua lăng kính sắc màu</t>
  </si>
  <si>
    <t>Lăng kính sắc màu</t>
  </si>
  <si>
    <r>
      <t>Trẻ sử dụng thính giác để xác định hướng đi TCVĐ: B</t>
    </r>
    <r>
      <rPr>
        <sz val="12"/>
        <color rgb="FF7030A0"/>
        <rFont val="Times New Roman"/>
        <family val="1"/>
      </rPr>
      <t>ịt mắt đánh trống,</t>
    </r>
    <r>
      <rPr>
        <sz val="12"/>
        <color indexed="8"/>
        <rFont val="Times New Roman"/>
        <family val="1"/>
      </rPr>
      <t xml:space="preserve"> </t>
    </r>
    <r>
      <rPr>
        <sz val="12"/>
        <color rgb="FFFF0000"/>
        <rFont val="Times New Roman"/>
        <family val="1"/>
      </rPr>
      <t>Bịt mắt bắt dê...</t>
    </r>
  </si>
  <si>
    <t>Biết sử dụng cốc nhựa có gắn que dài để chuyền bóng sao cho bóng không rơi khỏi cốc</t>
  </si>
  <si>
    <r>
      <rPr>
        <sz val="12"/>
        <color rgb="FF7030A0"/>
        <rFont val="Times New Roman"/>
        <family val="1"/>
      </rPr>
      <t>Chuyền bóng bằng cốc dài</t>
    </r>
  </si>
  <si>
    <t>Phát triển khả năng khéo léo phối hợp chân tay mắt qua các trò chơi liên hoàn.</t>
  </si>
  <si>
    <r>
      <rPr>
        <sz val="12"/>
        <color rgb="FF7030A0"/>
        <rFont val="Times New Roman"/>
        <family val="1"/>
      </rPr>
      <t>Trẻ biết sử dụng sự khéo léo của tay chân mắt, phối hợp cùng nhau di chuyển bóng về</t>
    </r>
    <r>
      <rPr>
        <sz val="12"/>
        <rFont val="Times New Roman"/>
        <family val="1"/>
      </rPr>
      <t xml:space="preserve"> đích, đá, đập chơi bóng</t>
    </r>
  </si>
  <si>
    <t>Biết sử dụng sự khéo léo của tay chân mắt, phối hợp cùng nhau di chuyển bóng về đích đích, đá, đập chơi bóng.</t>
  </si>
  <si>
    <t>Có khả năng phối hợp khéo léo của các giác quan để tham gia vận động.</t>
  </si>
  <si>
    <t>Thể hiện cảm nhận về cái đẹp qua cách chơi khám phá với màu nước</t>
  </si>
  <si>
    <t>Trẻ thể hiện được tình cảm, óc thẩm mĩ qua 1 số kỹ năng qua 1 số sản phẩm tạo hình yêu thích.</t>
  </si>
  <si>
    <r>
      <rPr>
        <sz val="12"/>
        <color rgb="FF7030A0"/>
        <rFont val="Times New Roman"/>
        <family val="1"/>
      </rPr>
      <t>Thể hiện được tình cảm, óc thẩm mĩ qua 1 số kỹ năng qua 1 số sản phẩm tạo hình yêu thích.</t>
    </r>
  </si>
  <si>
    <r>
      <rPr>
        <sz val="12"/>
        <color rgb="FF7030A0"/>
        <rFont val="Times New Roman"/>
        <family val="1"/>
      </rPr>
      <t>Thể hiện cảm nhận về cái đẹp qua cách chơi khám phá với màu nước</t>
    </r>
  </si>
  <si>
    <r>
      <t>V</t>
    </r>
    <r>
      <rPr>
        <sz val="12"/>
        <color rgb="FF7030A0"/>
        <rFont val="Times New Roman"/>
        <family val="1"/>
      </rPr>
      <t>ẽ khuôn mặt của bạn qua bóng kính</t>
    </r>
  </si>
  <si>
    <t>Cảm nhận vẻ đẹp sự kì diệu của màu nước</t>
  </si>
  <si>
    <t>Trẻ ảm nhận vẻ đẹp sự kì diệu của màu nước</t>
  </si>
  <si>
    <t>Tạo hình từ dấu vân tay,bàn chải, tăm bông, lọ màu</t>
  </si>
  <si>
    <t>Thể hiện được cảm xúc thẩm mỹ phát triển tai nghe qua 1 số trò chơi âm thanh quanh bé.</t>
  </si>
  <si>
    <t>Trẻ thể hiện được cảm xúc thẩm mỹ phát triển tai nghe qua 1 số trò chơi âm thanh quanh bé.</t>
  </si>
  <si>
    <t>Trò chơi âm thanh từ những chiếc chuông gió</t>
  </si>
  <si>
    <t>Biết được công việc đơn giản 1 số nghề trẻ thích</t>
  </si>
  <si>
    <t>Trộn vữa, đóng gạch; Nhuộm gạo, bột làm bánh; Xưởng gốm; Nhuộm màu bằng nguyên liệu thiên nhiên ( củ dền, đậu biếc, dành dành, lá dứa) trên chất liệu vải, giấy..</t>
  </si>
  <si>
    <t>Biết cách quan tâm bảo vệ môi trường xung quanh trẻ.</t>
  </si>
  <si>
    <t>Trẻ biết cách quan tâm bảo vệ môi trường xung quanh trẻ.</t>
  </si>
  <si>
    <t xml:space="preserve">Yêu quý bảo vệ con vật có lơi và cách phòng tránh con vật có hại </t>
  </si>
  <si>
    <t>Nhận biết, phân biệt một số chất thấm nước, không thấm nước</t>
  </si>
  <si>
    <t>Sự loang màu và chuyển màu của nước</t>
  </si>
  <si>
    <t>Quan sát :Sự đổi màu của hoa</t>
  </si>
  <si>
    <t>Đo kích thước các loại quả theo mùa</t>
  </si>
  <si>
    <t xml:space="preserve">Trồng cây trong các chai lọ phế thải, trong túi ninon; </t>
  </si>
  <si>
    <t xml:space="preserve">QS trò chuyện, thực hành thí nghiệm, chơi TC tự chọn: Thổi bóng trong cốc nước; </t>
  </si>
  <si>
    <t>Chơi bong bóng xà phòng</t>
  </si>
  <si>
    <t xml:space="preserve">So sánh, phát hiện quy tắc sắp xếp và sắp xếp theo quy tắc  (ABCD, AABB, ABBA)
</t>
  </si>
  <si>
    <t>Biết cách so sánh, sắp xếp theo quy tắc để tạo ra sản phẩm từ thiên nhiên</t>
  </si>
  <si>
    <t>Tô màu và sắp xếp sỏi thành bức tranh</t>
  </si>
  <si>
    <t>Trồng nụ, trồng hoa</t>
  </si>
  <si>
    <t>Định hướng được vị trí không gian các đồ vật đồ chơi để xây dựng công trình theo ý tưởng trên cát:</t>
  </si>
  <si>
    <t xml:space="preserve"> Đóng khuôn, đào hầm, sàng cát, đào ao.</t>
  </si>
  <si>
    <t>Xây dựng công trình trên cát</t>
  </si>
  <si>
    <t>Nhận biết được sự phun trào của các màu sắc khi cho C xủi vào</t>
  </si>
  <si>
    <t>Núi nửa phun trào</t>
  </si>
  <si>
    <r>
      <t>T</t>
    </r>
    <r>
      <rPr>
        <sz val="12"/>
        <color rgb="FF7030A0"/>
        <rFont val="Times New Roman"/>
        <family val="1"/>
      </rPr>
      <t>rẻ biết sử dụng thính giác để xác định hướng đi: TCVĐ Cướp cờ</t>
    </r>
    <r>
      <rPr>
        <sz val="12"/>
        <rFont val="Times New Roman"/>
        <family val="1"/>
      </rPr>
      <t>, Mèo đuổi chuột, truy tìm kho báu</t>
    </r>
  </si>
  <si>
    <t xml:space="preserve"> Quan sát cây nẩy mầm từ hạt, củ, quả; Quan sát các loại cây</t>
  </si>
  <si>
    <t>Làm mê cung bằng bìa</t>
  </si>
  <si>
    <t>Tạo hình từ dấu vân tay; in bàn tay bàn chân</t>
  </si>
  <si>
    <t>Ném vòng</t>
  </si>
  <si>
    <t>Ném bóng vào ô điểm thưởng</t>
  </si>
  <si>
    <t>Bóng rổ</t>
  </si>
  <si>
    <t xml:space="preserve">Bàn xoay thăng bằng; Cà kheo, ném còn; Phi tiêu; </t>
  </si>
  <si>
    <t>Chạy  qua các chai nhựa chuyển động; Nhảy bao bố;Ném vòng</t>
  </si>
  <si>
    <t>Khám phá điều kì diệu từ dấm và soda</t>
  </si>
  <si>
    <t xml:space="preserve">- Quan sát, trò chuyện, thực hành trải nghiệm chơi làm thí nghiệm về nước …
Nước đá biến mất; </t>
  </si>
  <si>
    <r>
      <t xml:space="preserve"> S</t>
    </r>
    <r>
      <rPr>
        <sz val="12"/>
        <color rgb="FF7030A0"/>
        <rFont val="Times New Roman"/>
        <family val="1"/>
      </rPr>
      <t>ự biến đổi của màu nước</t>
    </r>
  </si>
  <si>
    <t>Chất tan không tan</t>
  </si>
  <si>
    <t>Bảy sắc cầu vồng</t>
  </si>
  <si>
    <t>- Trẻ có khả năng tìm kiếm, lựa chọn các dụng cụ, nguyên vật liệu  Tái chế phù hợp để tạo ra sản phẩm theo ý thích</t>
  </si>
  <si>
    <t>- Thực hành làm gầu hót,  chổi, quạt</t>
  </si>
  <si>
    <t>Làm máy lọc nước</t>
  </si>
  <si>
    <t>Chuyển sữa bằng dây chun (T2); Con mực(T3); đập bóng</t>
  </si>
  <si>
    <t>Quan sát dòng chảy</t>
  </si>
  <si>
    <t>Guồng quay của nước; Cây nước sinh đôi; Sự dâng lên của nước</t>
  </si>
  <si>
    <t>Nhận biết mối quan hệ đơn giản của sự vật, hiện tượng và giải quyết</t>
  </si>
  <si>
    <t>Biết sử dụng được các đồ dùng nơm, rổ rá… để bắt các con vật.</t>
  </si>
  <si>
    <t>Băt tôm cua cá, Bịt mắt bắt dê; Rồng rắn lên mây</t>
  </si>
  <si>
    <t>Bắt tép</t>
  </si>
  <si>
    <t>Làm thuyền chạy bằng dây chun</t>
  </si>
  <si>
    <t>Biết dùng lực của đôi tay để kéo di chuyển thuyền trong nước</t>
  </si>
  <si>
    <t>Đua thuyền</t>
  </si>
  <si>
    <t>Đo lượng nước mưa; đong đo nước</t>
  </si>
  <si>
    <t>Biết dùng que, bút, ngón tay vẽ trên cát</t>
  </si>
  <si>
    <t>Biết dùng que, bút, ngón tay vẽ thành các hình trên cát</t>
  </si>
  <si>
    <t>Xác định được hướng trong không gian (Thu thập cát đen)</t>
  </si>
  <si>
    <t>Sử dụng gương tạo bóng nắng trên tường</t>
  </si>
  <si>
    <t>Gương phản chiếu ánh nắng</t>
  </si>
  <si>
    <t>Sử dụng thước đo để đo bóng nắng của chong chóng vào các thời điểm trong ngày</t>
  </si>
  <si>
    <t>Đo bóng nắng</t>
  </si>
  <si>
    <t>Biết được sự bốc hơi của nước khi vẽ xuống sân trường</t>
  </si>
  <si>
    <t>Tung dù</t>
  </si>
  <si>
    <t>KP giác quan dôi bàn chân, tay</t>
  </si>
  <si>
    <t>Biết một số luật lệ khi tham, gia chơi các trò chơi giao thông</t>
  </si>
  <si>
    <t>Đi theo biển báo giao thông; Mảnh ghép giao thông</t>
  </si>
  <si>
    <t>Làm con vật từ rau củ quả</t>
  </si>
  <si>
    <t>Vẽ đề tài trên nilon</t>
  </si>
  <si>
    <t>Vẽ qua bóng nắng</t>
  </si>
  <si>
    <t>Làm tranh thủy ấn</t>
  </si>
  <si>
    <t>Tìm màu cho lá</t>
  </si>
  <si>
    <t>Cảm nhận được vẻ đẹp từ thiên nhiên qua các sản phẩm từ lá cây</t>
  </si>
  <si>
    <t>Những chiếc lá diệu kỳ</t>
  </si>
  <si>
    <t>Thể hiện được cảm xúc thẩm mỹ phát triển tai nghe qua một số trò chơi âm thanh quanh bé</t>
  </si>
  <si>
    <t>Tạo âm thanh từ chai lọ thủy tinh</t>
  </si>
  <si>
    <t>Trộn vữa đóng gạch</t>
  </si>
  <si>
    <t>Nhuộm màu bằng NVL thiên nhiên</t>
  </si>
  <si>
    <t>Vệ sinh chuồng các con vật</t>
  </si>
  <si>
    <t>Nhuộm màu lá rau</t>
  </si>
  <si>
    <t>Nhận biết sự sự chay nhanh, chậm của cát theo đường dẫn khác nhau</t>
  </si>
  <si>
    <t>Dòng chủy của cát</t>
  </si>
  <si>
    <t>Đồng hồ cát</t>
  </si>
  <si>
    <t>Đua xe tốc độ</t>
  </si>
  <si>
    <t>Sân chơi khu 4</t>
  </si>
  <si>
    <t>Sân chơi khu 5</t>
  </si>
  <si>
    <t xml:space="preserve">Xúc sắc </t>
  </si>
  <si>
    <t xml:space="preserve">Trò chơi liên hoàn sasuke; Kéo mo cau; ; Đu dây; </t>
  </si>
  <si>
    <t>Bắt Vịt</t>
  </si>
  <si>
    <t>Phòng chức năng</t>
  </si>
  <si>
    <t>TCVĐ</t>
  </si>
  <si>
    <t xml:space="preserve"> - Tham quan trải nghiệm trò chuyện về trường Tiểu học Quang Trung (tên trường, tên lớp, đại chỉ các HĐ của cô và học sinh)</t>
  </si>
  <si>
    <t>Từ 09/9- 13/9/2024</t>
  </si>
  <si>
    <t>07/10-01/11/2024</t>
  </si>
  <si>
    <t>04/11-29/11/2024</t>
  </si>
  <si>
    <t>02/12-27/12/2024</t>
  </si>
  <si>
    <t>30/12/2024-17/01/2025</t>
  </si>
  <si>
    <t>17/02-28/02/2025</t>
  </si>
  <si>
    <t>05/5-16/5/2025</t>
  </si>
  <si>
    <t>21/4-02/5/2025</t>
  </si>
  <si>
    <t>31/03-18/4/2025</t>
  </si>
  <si>
    <t>03/3-28/3/2024</t>
  </si>
  <si>
    <t xml:space="preserve">Một số đặc điểm, tính chất của nước: </t>
  </si>
  <si>
    <t>- Nhận biết, gọi tên khối cầu, khối trụ và nhận dạng các khối hình đó trong thực tế</t>
  </si>
  <si>
    <t>Hoạt động của học sinh lớp Một</t>
  </si>
  <si>
    <t>- Nghe hiểu các từ trái nghĩa: (cao - thấp, ngắn - dài)</t>
  </si>
  <si>
    <t>Trẻ mong muốn, háo hức được vào lớp Một</t>
  </si>
  <si>
    <t>Trò chuyện, quan sát cách chăm sóc bảo vệ con vật có lợi, phòng tránh các con vật có hại  
( Khám phá nuôi ong lấy mật (N1):
Vắt sữa bò (N2); Căt lông cừu (N3)</t>
  </si>
  <si>
    <t xml:space="preserve"> - Quan sát trò chuyện về một số loại cây ( cây bàng, cây phượng, cây bưởi ...)có trên sân trường</t>
  </si>
  <si>
    <t>E2,3 Khám phá NVL làm chong chóng, chuông gió, lều cắm trại</t>
  </si>
  <si>
    <t>CĐ2. BẢN THÂN BẢO VỀ MT</t>
  </si>
  <si>
    <t>CĐ3. GIA ĐÌNH</t>
  </si>
  <si>
    <t>CĐ4. NGHỀ NGHIỆP</t>
  </si>
  <si>
    <t>CĐ6.LỄ HỘI</t>
  </si>
  <si>
    <t>CĐ10. TTH</t>
  </si>
  <si>
    <t>TC-KNXH</t>
  </si>
  <si>
    <t>*</t>
  </si>
  <si>
    <t>CĐ5. ĐỘNG VẬT</t>
  </si>
  <si>
    <t xml:space="preserve"> - Đánh giá chung về mức độ phát triển của trẻ ở chủ đề 5: Động Vật</t>
  </si>
  <si>
    <t xml:space="preserve"> - Đánh giá chung về mức độ phát triển của trẻ ở chủ đề 6: Tái chế</t>
  </si>
  <si>
    <t xml:space="preserve"> - Đánh giá chung về mức độ phát triển của trẻ ở chủ đề 7: Lễ hội</t>
  </si>
  <si>
    <t>CĐ7. LỄ HỘI</t>
  </si>
  <si>
    <t xml:space="preserve"> - Đánh giá chung về mức độ phát triển của trẻ ở chủ đề 8: Thực vật</t>
  </si>
  <si>
    <t>CĐ8. THỰC VẬT</t>
  </si>
  <si>
    <t>CĐ9. GIAO THÔNG</t>
  </si>
  <si>
    <t xml:space="preserve"> - Đánh giá chung về mức độ phát triển của trẻ ở chủ đề 9: Giao thông</t>
  </si>
  <si>
    <t xml:space="preserve"> - Đánh giá chung về mức độ phát triển của trẻ ở chủ đề 10: Hiện tượng tự nhiên</t>
  </si>
  <si>
    <t>CĐ10. HTTN</t>
  </si>
  <si>
    <t>KẾ HOẠCH GIÁO DỤC KHỐI 5-6 TUỔI, NĂM HỌC 2024 - 2025</t>
  </si>
  <si>
    <t>CĐ1: TR MN + TTT</t>
  </si>
  <si>
    <t>Phân bổ theo thực tế</t>
  </si>
  <si>
    <t>05/5-16/5/ 2025</t>
  </si>
  <si>
    <t>21/4-02/5/ 2025</t>
  </si>
  <si>
    <t>31/03-18/4/ 2025</t>
  </si>
  <si>
    <t>03/3-28/3/ 2024</t>
  </si>
  <si>
    <t xml:space="preserve">- Bài 1: HH: Thổi nơ bay 
- Tay: Đưa tay ra phía trước, phía sau 
- Bụng: Đứng cúi về trước 
- Chân: Khuỵu gối 
- Bật: Bật tại chỗ </t>
  </si>
  <si>
    <t>- Bài 8: HH: Máy bay bay ù..ù 
- Tay: Đưa ra phía trước, sang ngang 
- Bụng: Cúi người về trước, ngửa ra sau 
- Chân: Ngồi xổm đứng lên liên tục 
- Bật: Bật luân phiên chân trước, chân sau: TCVĐ……</t>
  </si>
  <si>
    <t xml:space="preserve">- Bài 4: HH: Thổi bóng bay
- Tay: Đánh chéo 2 tay ra 2 phía trước, sau 
- Bụng: Cúi về trước, ngửa ra sau 
- Chân: Nâng cao chân, gập gối
- Bật: tách khép chân TCVĐ: </t>
  </si>
  <si>
    <t xml:space="preserve">- Bài 2 : HH: Thổi bóng bay
- Tay:Đưa 2 tay ra phía trước, sang ngang 
- Bụng: Quay người sang 2 bên
- Chân: Bước chân trái sang bên trái, chân phải thẳng ( ngược lại) 
- Bật: Bật tiến về trước; </t>
  </si>
  <si>
    <t xml:space="preserve"> - Trò chơi nối/ghép đôi tương ứng loại thực phẩm/ thức ăn với cách bảo quản</t>
  </si>
  <si>
    <t>- Quan sát, thảo luận về một số nơi mất vệ sinh, nguy hiểm (Thùng rác, ao, hồ, ổ điện, khu bếp nấu ăn...).  Không đi gần khu bêp đang nấu</t>
  </si>
  <si>
    <t>Khám phá đnè lồng/ Mặt lạ/ Đầu lân</t>
  </si>
  <si>
    <t>Khám phá các chất liệu làm nhà ( giường ngủ thông minh, Tủ đựng đồ)</t>
  </si>
  <si>
    <t>Khám phá  chất liệu làm   đồ chơi tái chế trong lớp bé ( Lọ hoa, con diều..)</t>
  </si>
  <si>
    <t>Khám phá chất liệu có ánh sáng xuyên qua , NVL phát ra  âm thanh</t>
  </si>
  <si>
    <t xml:space="preserve"> - Trò chuyện về đặc điểm nổi bật, công dụng, cách sử dụng đồ dùng, đồ chơi ở trong lớp, các đồ chơi trung thu</t>
  </si>
  <si>
    <t xml:space="preserve"> - Quan sát, trò chuyện không sử dụng các thiết bị nguy hiểm.</t>
  </si>
  <si>
    <t xml:space="preserve"> - Trò chơi: Phân loại khi sử dụng các thiết bị nguy hiểm an toàn và không an toàn</t>
  </si>
  <si>
    <t>Quan sát, trò chuyện về tên gọi đặc điểm, công dụng của một số PTGT đường bộ và phân loại theo 2 - 3 dấu hiệu (xe đạp, xe máy, ô tô..)</t>
  </si>
  <si>
    <t>Khám phá  con gà, con chó, chất liệu làm chuồng mèo)</t>
  </si>
  <si>
    <t xml:space="preserve"> - Quan sát trò chuyện về một số loại  hoa ( hoa cánh bướm, hoa hồng, hoa cúc, hoa đồng tiền)</t>
  </si>
  <si>
    <t xml:space="preserve"> - Trò chuyện về một số loại quả (quả bòng, quả na, quả khế..)</t>
  </si>
  <si>
    <t>Các mùa trong năm</t>
  </si>
  <si>
    <t>- Thí nghiệm trồng cây đỗ tương, rau cải</t>
  </si>
  <si>
    <t>Vắt nước cam</t>
  </si>
  <si>
    <t>Làm phở cuốn</t>
  </si>
  <si>
    <t xml:space="preserve"> - Chơi: nối hành vi và cảm xúc phù hợp với hành động/ hoàn cảnh.</t>
  </si>
  <si>
    <t>Trò chuyện xem video về di tích lịch sử, cảnh đẹp, lễ hội, một vài nét văn hóa truyền thống Núi voi</t>
  </si>
  <si>
    <t xml:space="preserve"> - Trò chuyện với cô và bạn
về chủ đề " Tái chế"</t>
  </si>
  <si>
    <t>Vẽ thiết kế, chế tạo bưu thiếp, bó hoa tặng cô</t>
  </si>
  <si>
    <t>HIỆU TRƯỞNG</t>
  </si>
  <si>
    <t>- Cắt dán các loại cây, quả</t>
  </si>
  <si>
    <r>
      <t xml:space="preserve">Mẹ cấy lúa,  </t>
    </r>
    <r>
      <rPr>
        <sz val="12"/>
        <rFont val="Times New Roman"/>
        <family val="1"/>
      </rPr>
      <t>Bé làm bao nhiêu nghề, Làm bác sĩ, Nghé ọ nghé ơ, đi bừa</t>
    </r>
  </si>
  <si>
    <t xml:space="preserve"> - Ghép đồ dùng đồ chơi về trường mầm non;  Ghép và dán hình bé tập thể dục</t>
  </si>
  <si>
    <t>Quan sát, trò chuyện và thực hành cắt các hình vẽ về con vật.</t>
  </si>
  <si>
    <t>- Thực hành chơi chế biến một số món ăn, đồ uống đơn giản từ rau củ, quả;  Hướng dẫn trẻ làm sữa bắp ngô; Hướng dẫn trẻ làm sữa bí ngô</t>
  </si>
  <si>
    <t>- Làm món ăn từ gạo (cơm cuộn rong biển, và sữa gạo; Hướng dẫn trẻ làm salat trộn rau, quả; Hướng dẫn trẻ làm bánh trôi, bánh chay</t>
  </si>
  <si>
    <t xml:space="preserve"> - Trò chơi: "Bé tập sơ cứu", "Bé là bé ngoan" (Tình huống ứng xử khi bị thương, khi gặp người lạ) </t>
  </si>
  <si>
    <t xml:space="preserve"> - Quan sát tranh, trò chuyện, xem video, thực hành và xử lý  về một số tình huống không an toàn với trẻ ( trường hợp khẩn cấp như: bị cháy, ngã chảy máu, có người rơi xuống nước….)</t>
  </si>
  <si>
    <r>
      <t xml:space="preserve"> - Hoạt động học:  "</t>
    </r>
    <r>
      <rPr>
        <sz val="12"/>
        <color rgb="FFFF0000"/>
        <rFont val="Times New Roman"/>
        <family val="1"/>
      </rPr>
      <t>Xe đạp con đi trên đường phố,</t>
    </r>
    <r>
      <rPr>
        <sz val="12"/>
        <rFont val="Times New Roman"/>
        <family val="1"/>
      </rPr>
      <t xml:space="preserve"> </t>
    </r>
  </si>
  <si>
    <r>
      <t xml:space="preserve"> - Hoạt động học:</t>
    </r>
    <r>
      <rPr>
        <sz val="12"/>
        <rFont val="Times New Roman"/>
        <family val="1"/>
      </rPr>
      <t>Qua đường</t>
    </r>
  </si>
  <si>
    <r>
      <t xml:space="preserve"> - Hoạt động học:</t>
    </r>
    <r>
      <rPr>
        <sz val="12"/>
        <rFont val="Times New Roman"/>
        <family val="1"/>
      </rPr>
      <t xml:space="preserve"> Kiến con thi an toàn giao thông</t>
    </r>
  </si>
  <si>
    <r>
      <rPr>
        <sz val="12"/>
        <rFont val="Times New Roman"/>
        <family val="1"/>
      </rPr>
      <t xml:space="preserve"> - Hoạt động học:  </t>
    </r>
    <r>
      <rPr>
        <sz val="12"/>
        <color rgb="FFFF0000"/>
        <rFont val="Times New Roman"/>
        <family val="1"/>
      </rPr>
      <t>Truyện Ba cô gái</t>
    </r>
  </si>
  <si>
    <t xml:space="preserve"> - Hoạt động học: Tích chu</t>
  </si>
  <si>
    <t>Bỏ rác đúng nơi quy định;</t>
  </si>
  <si>
    <t>Tâm sự của vỏ hộp,</t>
  </si>
  <si>
    <t xml:space="preserve"> - Truyện : Cây rau của thỏ út</t>
  </si>
  <si>
    <t xml:space="preserve"> - Truyện Gói hạt kỳ diệu</t>
  </si>
  <si>
    <t xml:space="preserve"> - Truyện: Sự tích rau thì là</t>
  </si>
  <si>
    <r>
      <rPr>
        <sz val="12"/>
        <rFont val="Times New Roman"/>
        <family val="1"/>
      </rPr>
      <t xml:space="preserve"> -</t>
    </r>
    <r>
      <rPr>
        <sz val="12"/>
        <color rgb="FFFF0000"/>
        <rFont val="Times New Roman"/>
        <family val="1"/>
      </rPr>
      <t xml:space="preserve"> Truyện Sơn tinh Thủy Tinh</t>
    </r>
  </si>
  <si>
    <t>Giọt nước tí xíu; Mùa hè ý nghĩa</t>
  </si>
  <si>
    <t>Truyện thần kỳ của mùa xuân; Sự tích cây đào</t>
  </si>
  <si>
    <r>
      <t xml:space="preserve"> -</t>
    </r>
    <r>
      <rPr>
        <sz val="12"/>
        <rFont val="Times New Roman"/>
        <family val="1"/>
      </rPr>
      <t xml:space="preserve"> Em cũng là cô giáo; Cô giáo của em</t>
    </r>
  </si>
  <si>
    <r>
      <t xml:space="preserve"> </t>
    </r>
    <r>
      <rPr>
        <sz val="12"/>
        <color rgb="FFFF0000"/>
        <rFont val="Times New Roman"/>
        <family val="1"/>
      </rPr>
      <t>Mẹ và cơn mưa</t>
    </r>
  </si>
  <si>
    <r>
      <t xml:space="preserve"> </t>
    </r>
    <r>
      <rPr>
        <sz val="12"/>
        <color rgb="FFFF0000"/>
        <rFont val="Times New Roman"/>
        <family val="1"/>
      </rPr>
      <t>Cô giáo của con</t>
    </r>
  </si>
  <si>
    <r>
      <t xml:space="preserve"> -</t>
    </r>
    <r>
      <rPr>
        <sz val="12"/>
        <rFont val="Times New Roman"/>
        <family val="1"/>
      </rPr>
      <t xml:space="preserve"> </t>
    </r>
    <r>
      <rPr>
        <sz val="12"/>
        <color rgb="FFFF0000"/>
        <rFont val="Times New Roman"/>
        <family val="1"/>
      </rPr>
      <t xml:space="preserve">Cây đào; Hoa đào hoa mai; </t>
    </r>
  </si>
  <si>
    <t>Hoa cúc vàng</t>
  </si>
  <si>
    <t>Tết đang vào nhà; Đón tết bé làm gì?</t>
  </si>
  <si>
    <t xml:space="preserve"> - Cây dừa, vườn em;</t>
  </si>
  <si>
    <t xml:space="preserve"> - Cây táo ngọt; cây chuối nhà em; </t>
  </si>
  <si>
    <t xml:space="preserve"> Hoa đồng hồ, Ăn quả  </t>
  </si>
  <si>
    <r>
      <t xml:space="preserve"> </t>
    </r>
    <r>
      <rPr>
        <sz val="12"/>
        <rFont val="Times New Roman"/>
        <family val="1"/>
      </rPr>
      <t>- Tàu hỏa</t>
    </r>
    <r>
      <rPr>
        <sz val="12"/>
        <color rgb="FFFF0000"/>
        <rFont val="Times New Roman"/>
        <family val="1"/>
      </rPr>
      <t/>
    </r>
  </si>
  <si>
    <r>
      <t xml:space="preserve"> Tập gấp máy bay,</t>
    </r>
    <r>
      <rPr>
        <sz val="12"/>
        <rFont val="Times New Roman"/>
        <family val="1"/>
      </rPr>
      <t xml:space="preserve"> Em đi máy bay, Gấp máy bay giấy</t>
    </r>
  </si>
  <si>
    <r>
      <t xml:space="preserve"> </t>
    </r>
    <r>
      <rPr>
        <sz val="12"/>
        <rFont val="Times New Roman"/>
        <family val="1"/>
      </rPr>
      <t xml:space="preserve">- </t>
    </r>
    <r>
      <rPr>
        <sz val="12"/>
        <color rgb="FFFF0000"/>
        <rFont val="Times New Roman"/>
        <family val="1"/>
      </rPr>
      <t xml:space="preserve">Rềnh rềnh ràng ràng </t>
    </r>
  </si>
  <si>
    <t>Dích dắc dích dắc, Dệt vải</t>
  </si>
  <si>
    <t xml:space="preserve"> - Con công hay múa</t>
  </si>
  <si>
    <t xml:space="preserve"> - Con cua mà có hai càng,</t>
  </si>
  <si>
    <t xml:space="preserve"> - Con vỏi con voi; </t>
  </si>
  <si>
    <t xml:space="preserve"> - Các loài cá;đi câu éch</t>
  </si>
  <si>
    <t xml:space="preserve">Tình bạn, Cô và mẹ
</t>
  </si>
  <si>
    <t>Truyện chủ đề 1</t>
  </si>
  <si>
    <t>Truyện chủ đề 2</t>
  </si>
  <si>
    <t>Truyện chủ đề 3</t>
  </si>
  <si>
    <t xml:space="preserve">Cây tre trăm đốt; Cây khế; Ba anh em; Bác nông dân; Bác sĩ của cây xanh; </t>
  </si>
  <si>
    <t>Truyện chủ đề 4</t>
  </si>
  <si>
    <t>Truyện chủ đề 5</t>
  </si>
  <si>
    <t>Truyện chủ đề 6</t>
  </si>
  <si>
    <t>Truyện chủ đề 7</t>
  </si>
  <si>
    <t>Truyện Chủ đề NN</t>
  </si>
  <si>
    <t>Truyện chủ đề Bản thân</t>
  </si>
  <si>
    <t>Truyện chủ đề GĐ: Cô bé quàng khăn đỏ (Hai anh em); Ba cô gái</t>
  </si>
  <si>
    <t>Truyện chủ đề Tái chế</t>
  </si>
  <si>
    <t>Truyện chủ đề GT</t>
  </si>
  <si>
    <t>Truyện chủ đề Thục vật</t>
  </si>
  <si>
    <t xml:space="preserve">                   - Lĩnh vực phát triển tình cảm kỹ năng xã hội</t>
  </si>
  <si>
    <t xml:space="preserve"> - Kể chuyện sáng tạo theo tranh về chủ đề HTTT</t>
  </si>
  <si>
    <t xml:space="preserve"> - Kể chuyện sáng tạo theo tranh về chủ đề Tái chế</t>
  </si>
  <si>
    <t xml:space="preserve"> - Kể chuyện sáng tạo theo tranh về chủ đề Nghề nghiệp</t>
  </si>
  <si>
    <t xml:space="preserve"> - Kể chuyện sáng tạo theo tranh về chủ đề QH</t>
  </si>
  <si>
    <t>Truyện thần kỳ của mùa xuân,</t>
  </si>
  <si>
    <t>Truyện: Sự tích cây đào; Sự tích cây nêu ngày tết</t>
  </si>
  <si>
    <t>Bài thơ chủ đề</t>
  </si>
  <si>
    <t>Quan sát, trò chuyện thực phẩm…</t>
  </si>
  <si>
    <t>Xếp hình hoa, lá từ đá sỏi; Xếp bông hoa từ nắp chai</t>
  </si>
  <si>
    <t>Trồ chuyện, quan sát, công dụng của bỏ rác đúng nơi quy định  khi tham quan trường Tiểu học</t>
  </si>
  <si>
    <t xml:space="preserve">Dạy trẻ thực hiện một số qui định….. </t>
  </si>
  <si>
    <t xml:space="preserve">- Bài 5: HH: Gà gáy 
- Tay: Đưa tay ra phía trước, sau 
- Bụng: Đứng quay người sang 2 bên 
- Chân:  Đứng đưa 1 chân ra trước lên cao 
- Bật: Bật tách khép chân: TCVĐ: </t>
  </si>
  <si>
    <t>- Bài 6: HH: Ngửi hoa - Tay: Luân phiên từng tay đưa lên cao - Bụng: Quay người sang bên - Chân: Bước khuỵu một chân về phía trước chân sau thẳng - Bật: Tách khép chân: TCVĐ….</t>
  </si>
  <si>
    <t>- Bài 7: HH: Thổi bóng bay
- Tay: Đánh hai tay ra hai phía trước,sau 
- Bụng: Đứng cúi về trước 
- Chân: Nâng cao chân, gập gối 
- Bật: Bật tiến về trước: TCVĐ…….</t>
  </si>
  <si>
    <t>- Bài 9: HH: Thổi bóng bay 
- Tay:Đưa 2 tay ra phía trước, sang ngang 
- Bụng: Quay người sang 2 bên 
- Chân: Bước chân trái sang bên trái, chân phải thẳng ( ngược lại) 
- Bật: Bật tiến về trước: TCVĐ………..</t>
  </si>
  <si>
    <t>- Bài 10: HH: Đưa tay lên cao hít vào, hạ tay xuống thở ra 
- Tay: Luân phiên từng tay đưa lên cao 
- Bụng: Quay người sang 2 bên 
- Chân: Chân: Bước chân trái sang bên trái, chân phải thẳng ( ngược lại) 
- Bật: Bật tách khép chân; TCVĐ…….</t>
  </si>
  <si>
    <t>Đọc bài thơ ……………</t>
  </si>
  <si>
    <t>-  Đua thuyền; Ô tô và chim sẻ; Đua ngựa;Đèn tín hiệu; Người tài xế giỏi; Ô tô về bến; Rồng rắn lên mây; Xi bô khoai; Nhảy dây; Kéo co; Chơi chuyền</t>
  </si>
  <si>
    <t xml:space="preserve"> - N1 ( Kết bạn; Rồng rắn lên mây;)  Nhảy dây; Bắt chước tạo dáng; Tìm bạn thân; Tay cầm tay; Bịt mắt bắt dê; Kẹp bóng; Cáo và thỏ; Ô tô và chim sẻ;Thỏ tìm chuồng; Mèo và chim sẻ; Cáo ơi ngủ à; Mèo đuổi chuột; Bịt mắt bắt dê</t>
  </si>
  <si>
    <t>Tô màu tranh vẽ các con vật: Nuôi trong gia đình;  dưới nước; trong rừng</t>
  </si>
  <si>
    <t xml:space="preserve"> - Quan sát, trò chuyện tìm hiểu một số vật liệu tái chế; - Trò chơi: Sản phẩm từ đồ tái chế</t>
  </si>
  <si>
    <t xml:space="preserve"> - Quan sát, trò chuyện, thực hành cái gì có thể tái chế; Bé làm gì với những đồ có thể tái chế</t>
  </si>
  <si>
    <t xml:space="preserve"> - Quan sát, so sánh và thực hành phân loại đồ dùng tái chế từ giấy các loại;  Quan sát, so sánh và thực hành phân loại đồ dùng tái chế từ chai lọ</t>
  </si>
  <si>
    <t xml:space="preserve"> - Vẽ lại Sự nảy mầm và lớn lên của cây; - Lập bảng: cây cần gì để lớn lên</t>
  </si>
  <si>
    <t>- Thực hành trò chơi: Bé vẽ tranh đẹp, Kidsmart</t>
  </si>
  <si>
    <t xml:space="preserve"> - Quan sát và trò chuyện, tham quan cửa hàng bán đồ chơi trung thu; Trò chuyện về các trò chơi đặc trưng trong ngày tết trung thu</t>
  </si>
  <si>
    <t>- Quan sát, trò chuyện, nhận xét, xem tranh ảnh, video về nghề y; Nối đồ dùng, sản phẩm đúng nghề y</t>
  </si>
  <si>
    <t xml:space="preserve"> -  Thảo luận cùng trẻ về các vật liệu tái chế: Chai; lọ; giấy; lõi giấy; ni lông…;  </t>
  </si>
  <si>
    <t>-  Nhận biết và phân biệt giữa ngày và đêm; Khám phá ngày và đêm</t>
  </si>
  <si>
    <t>Bác Hồ lãnh tụ của Việt nam. Sự yêu quý kính trọng của mọi người đối với Bác Hồ</t>
  </si>
  <si>
    <t>Quan sát, trò chuyện, qua tranh ảnh video về Bác Hồ ; Quan sát, trò chuyện về một số công việc của Bác</t>
  </si>
  <si>
    <t>Quan sát, trò chuyện tên trường, tên lớp, tên địa chỉ của trường; Các khu vực trong trường</t>
  </si>
  <si>
    <t>Múa hát kỷ niệm ngày sinh của Bác: Làm dây hoa ở góc sáng tạo nghệ thuật dưới sân trường (mừng sinh nhật Bác); Vẽ tranh ảnh, qùa tặng Bác</t>
  </si>
  <si>
    <t xml:space="preserve"> - Tìm hiểu, quan sát, trò chuyện về các hoạt động trong ngày tết nguyên đán; Tìm hiểu, về các món ăn trong  ngày tết: bánh chưng; bánh tét; mứt…</t>
  </si>
  <si>
    <t>- Bé quan sát các vận động của bàn tay để gấp con bướm; con mèo; con ếch; 'Bé chơi với giấy (gấp con thỏ từ giấy ăn)</t>
  </si>
  <si>
    <t xml:space="preserve">Tô vẽ </t>
  </si>
  <si>
    <t>Từ 16/9- 20/9/2024</t>
  </si>
  <si>
    <t>Từ 23/9- 27/9/2024</t>
  </si>
  <si>
    <t>Từ 30/9- 04/10/2024</t>
  </si>
  <si>
    <t>Từ 07/10- 11/10/2024</t>
  </si>
  <si>
    <t>Từ 14/10 - 18/10/2024</t>
  </si>
  <si>
    <t>Từ 21/10 - 25/10/2024</t>
  </si>
  <si>
    <t>Từ 28/10 - 01/11/2024</t>
  </si>
  <si>
    <t>Từ 04/10- 08//11/2024</t>
  </si>
  <si>
    <t>Từ 11/11- 15/11/2024</t>
  </si>
  <si>
    <t>Từ 18/11 - 22/11/2024</t>
  </si>
  <si>
    <t>Từ 25/11 - 29/11/2024</t>
  </si>
  <si>
    <t>Từ 02/12 - 06/12/2024</t>
  </si>
  <si>
    <t>Từ 09/12 - 13/12/2024</t>
  </si>
  <si>
    <t>Từ 16/12 - 20/12/2024</t>
  </si>
  <si>
    <t>Từ 23/12 - 27/12/2024</t>
  </si>
  <si>
    <t>Từ 30/12/2024 - 03/01/2024</t>
  </si>
  <si>
    <t>Từ 06/01 - 10/01/2024</t>
  </si>
  <si>
    <t>Từ 13/01/ - 17/01/2025</t>
  </si>
  <si>
    <t>Từ 20/01 - 24/01/2025</t>
  </si>
  <si>
    <t>Từ 03/02 - 07/02/2025</t>
  </si>
  <si>
    <t>Từ 10/02 - 14/02/2025</t>
  </si>
  <si>
    <t>Từ 17/02 - 21/02/2025</t>
  </si>
  <si>
    <t>Từ 24/02 - 28/02/2025</t>
  </si>
  <si>
    <t>Từ 03/03- /07/03/2025</t>
  </si>
  <si>
    <t>Từ 10/03 - 14/03/2025</t>
  </si>
  <si>
    <t>Từ 17/03 - 21/03/2025</t>
  </si>
  <si>
    <t>Từ 24/03 - 28/03/2025</t>
  </si>
  <si>
    <t>Từ 31/03 - 04/04/2025</t>
  </si>
  <si>
    <t>Từ 07/04 - 11/4/2025</t>
  </si>
  <si>
    <t>Từ 14/4 - 18/4/2025</t>
  </si>
  <si>
    <t>Từ 21/4 - 25/4/2025</t>
  </si>
  <si>
    <t>Từ 28/4 - 02/5/2025</t>
  </si>
  <si>
    <t>Từ 05/5 - 09/5/2025</t>
  </si>
  <si>
    <t>Từ 12/5 - 16/5/2023</t>
  </si>
  <si>
    <t>09/9-04/10/2024</t>
  </si>
  <si>
    <t>20/01-14/02/2025</t>
  </si>
  <si>
    <t>Giao thông</t>
  </si>
  <si>
    <t>09/9- 13/9/ 2024</t>
  </si>
  <si>
    <t>Múa lân; Nhảy bao bố; Ném bóng vào rổ; Đu quay; Bác tài xế giỏi; Kéo cưa lừa xẻ</t>
  </si>
  <si>
    <t>Xé dán những bông hoa xinh: hoa cánh tròn, cánh dài,..</t>
  </si>
  <si>
    <t xml:space="preserve"> - Trò chuyện về đặc điểm nổi bật của  đồ dùng, đồ chơi như :  N2 - Xích đu, N3 - Cầu trượt</t>
  </si>
  <si>
    <t xml:space="preserve"> - Trò chơi: Đố vui; Ai giỏi hơn;  Ai cao hơn;  Ai thông minh hơn…</t>
  </si>
  <si>
    <t xml:space="preserve"> - Trò chơi: Tớ biết bảo vệ cơ thể mình"
- Trò chơi: "Quy tắc 5 ngón tay"</t>
  </si>
  <si>
    <t>GT</t>
  </si>
  <si>
    <r>
      <t xml:space="preserve"> - Quan sát:</t>
    </r>
    <r>
      <rPr>
        <sz val="12"/>
        <color rgb="FF7030A0"/>
        <rFont val="Times New Roman"/>
        <family val="1"/>
      </rPr>
      <t xml:space="preserve"> </t>
    </r>
    <r>
      <rPr>
        <sz val="12"/>
        <color rgb="FFFF0000"/>
        <rFont val="Times New Roman"/>
        <family val="1"/>
      </rPr>
      <t>Sự lớn lên của cây, cây thiếu ánh sáng - thiếu nước ( N1), cây trồng từ cành, cây trồng từ hạt, cây trồng từ</t>
    </r>
    <r>
      <rPr>
        <sz val="12"/>
        <color indexed="8"/>
        <rFont val="Times New Roman"/>
        <family val="1"/>
      </rPr>
      <t xml:space="preserve"> củ ( N2), </t>
    </r>
    <r>
      <rPr>
        <sz val="12"/>
        <color rgb="FF7030A0"/>
        <rFont val="Times New Roman"/>
        <family val="1"/>
      </rPr>
      <t>Đo sự lớn lên của cây( N3) QS rễ cây (N4)</t>
    </r>
  </si>
  <si>
    <t>Khám phá NVL làm chong chóng, chuông gió, lều cắm trại</t>
  </si>
  <si>
    <r>
      <rPr>
        <sz val="12"/>
        <color rgb="FFFF0000"/>
        <rFont val="Times New Roman"/>
        <family val="1"/>
      </rPr>
      <t xml:space="preserve">Gà tơ đi học; </t>
    </r>
    <r>
      <rPr>
        <sz val="12"/>
        <rFont val="Times New Roman"/>
        <family val="1"/>
      </rPr>
      <t>Mèo hoa đi học "</t>
    </r>
  </si>
  <si>
    <r>
      <t xml:space="preserve"> - Truyện: </t>
    </r>
    <r>
      <rPr>
        <sz val="12"/>
        <color rgb="FFFF0000"/>
        <rFont val="Times New Roman"/>
        <family val="1"/>
      </rPr>
      <t>Câu chuyện của tay phải, tay trái</t>
    </r>
    <r>
      <rPr>
        <sz val="12"/>
        <rFont val="Times New Roman"/>
        <family val="1"/>
      </rPr>
      <t>,  Cậu bé mũi dài,  Ai đáng khen nhiều hơn, Giấc mơ kì lạ,"</t>
    </r>
  </si>
  <si>
    <t>rò chuyện về chuông gió, lều cắm trại, cong chóng</t>
  </si>
  <si>
    <t>VĐ vỗ tay theo tiết tấu kết hợp bài: Mời bạn ăn: TCAN Đoán tên bạn hát; Nghe hát Năm ngón tay ngoan) Múa: Tay thơm tay ngoan TCAN: Tai ai tinh; Nghe hát Lượn tròn lượn khéo)</t>
  </si>
  <si>
    <r>
      <t xml:space="preserve"> Vẽ trường mon; </t>
    </r>
    <r>
      <rPr>
        <sz val="12"/>
        <rFont val="Times New Roman"/>
        <family val="1"/>
      </rPr>
      <t>Vẽ chân dung cô giáo .(M)</t>
    </r>
  </si>
  <si>
    <t>Vẽ con gà trống</t>
  </si>
  <si>
    <t>Vẽ hoa mùa xuân</t>
  </si>
  <si>
    <t>Vẽ ô tô tải, Vẽ thuyền trên biển</t>
  </si>
  <si>
    <t>Quang Trung, ngày 16 tháng 8 năm 2024</t>
  </si>
  <si>
    <t>PHÓ HIỆU TRƯỞNG</t>
  </si>
  <si>
    <t xml:space="preserve">N2:Bé vui đón tết trung thu
</t>
  </si>
  <si>
    <t>N3:Lớp học 5A4 của bé</t>
  </si>
  <si>
    <t xml:space="preserve">N1:Trường MN Quang Trung của bé 
</t>
  </si>
  <si>
    <t xml:space="preserve">N4: Sử dụng Đ DĐC an toàn
</t>
  </si>
  <si>
    <t>E 2,3 Khám phá đèn lồng/ Mặt lạ/ Đầu lân</t>
  </si>
  <si>
    <t>Truyện: Gà Tơ đi học</t>
  </si>
  <si>
    <t xml:space="preserve"> - Hát nghe bài " N1 - Ngày đầu tiên đi học; Đi học; N2- Rước đèn tháng 8; Vầng trăng cổ tích; Chú cuội chơi trăng; N3- Bài ca đi học ; Ước mơ xanh</t>
  </si>
  <si>
    <t>'- N1: Vẽ trường mầm non</t>
  </si>
  <si>
    <t>Sân trường</t>
  </si>
  <si>
    <t>Vận động</t>
  </si>
  <si>
    <t>Quan sát có MĐ</t>
  </si>
  <si>
    <t>Sáng tạo</t>
  </si>
  <si>
    <t>Khám phá</t>
  </si>
  <si>
    <t>N1: Vẽ trường mầm non</t>
  </si>
  <si>
    <t xml:space="preserve">Chuyển sữa bằng dây chun (T3); Con mực(T4); </t>
  </si>
  <si>
    <t>Bóng rổ (T1); đá bóng (T3), đập bóng (T4); Bóng rổ (T1)</t>
  </si>
  <si>
    <t>Trồng cây trong các chai lọ phế thải, trong túi ninon(T4)</t>
  </si>
  <si>
    <t>Đo kích thước các loại quả theo mùa(T4,T2); Trồng cây trong thùng xốp(T1)</t>
  </si>
  <si>
    <t>Sự loang màu và chuyển màu của nước(T2)</t>
  </si>
  <si>
    <t>Bảy sắc cầu vồng(T1)</t>
  </si>
  <si>
    <t>Lăng kính sắc màu (T1)</t>
  </si>
  <si>
    <t>Gương phản chiếu ánh nắng(T2)</t>
  </si>
  <si>
    <t>Tung dù(T2)</t>
  </si>
  <si>
    <t>Khám phá điều kì diệu từ dấm và soda(T4)</t>
  </si>
  <si>
    <t>Đua xe tốc độ (T1)</t>
  </si>
  <si>
    <t>Chơi bong bóng xà phòng(T2)</t>
  </si>
  <si>
    <t>Biết dùng que, bút, ngón tay vẽ trên cát (T1)</t>
  </si>
  <si>
    <t>Trẻ so sánh, sắp xếp theo quy tắc để tạo ra sp từ thiên nhiên: xếp xỏi thành hình(T4)</t>
  </si>
  <si>
    <t>Đo bóng nắng (T4)</t>
  </si>
  <si>
    <t>Đo lượng nước mưa(T4); đong đo nước(T5)</t>
  </si>
  <si>
    <t>Xây dựng công trình trên cát(T1)</t>
  </si>
  <si>
    <t xml:space="preserve"> Đóng khuôn, đào hầm, sàng cát, đào ao (T4)</t>
  </si>
  <si>
    <t>Núi nửa phun trào (T5)</t>
  </si>
  <si>
    <t>Nhuộm màu bằng NVL thiên nhiên (củ dền, đậu biếc,dành dành…) trên chất liệu vải, giấy (T2)</t>
  </si>
  <si>
    <t>Trộn vữa đóng gạch (t3); Nhuộm gạo, Làm bột bánh(t4); Xưởng gốm (T1)</t>
  </si>
  <si>
    <t>-  Quan sát, trò chuyện tham gia lao động  tưới cây, nhổ cỏ, nhặt lá vàng, xới đất, gieo trồng…cùng cô giáo (T1; T4)</t>
  </si>
  <si>
    <t>Quan sát các loại cây(t4); Qs cây nẩy mầm từ hạt, củ , quả(T1,T4)</t>
  </si>
  <si>
    <t>QS cây phượng(t4); Cây hoa đồng tiền(T4); QS cây cảnh (T3)</t>
  </si>
  <si>
    <t>Chăm sóc cây cảnh (T3,T1); Chăm sóc vườn rau(T1); Chăm sóc cây đào tiên (T2)</t>
  </si>
  <si>
    <t>Chăm sóc cây rau su hào(T1); Chăm sóc cây rau thơm (T3); Chăm sóc cây hoa(T3)</t>
  </si>
  <si>
    <t>Trồng rau cải(T1); trồng rau su hào (t1); Trồng hoa (t2,T3)</t>
  </si>
  <si>
    <t>Gieo hạt cải (T1) Gieo hạt mùi (T1); Gieo hạt đỗ(T4)</t>
  </si>
  <si>
    <t>Gieo trồng</t>
  </si>
  <si>
    <t>Vệ sinh chuồng các con vật (T4)</t>
  </si>
  <si>
    <t>Chăm sóc con gà (T4); Chăm sóc con vịt (T1) Chăm sóc con thỏ (T1); Chăm sóc con chim (T3)</t>
  </si>
  <si>
    <t>Tìm hiểu thức ăn yêu thích của cá(T4); Tìm hiểu thức ăn yêu thích của chim, gà (T1)</t>
  </si>
  <si>
    <t>- Hướng dẫn trẻ tiết kiệm trong sinh hoạt điện, nước ở trường, ở nhà</t>
  </si>
  <si>
    <t xml:space="preserve"> Quan sát cây nẩy mầm từ hạt, củ, quả; Quan sát các loại cây
QS con cá chọi, con cá vàng (T3)</t>
  </si>
  <si>
    <t>Trò chơi âm thanh từ những chiếc chuông gió(t3); Tạo âm thanh từ chai lọ thủy tinh (t4)</t>
  </si>
  <si>
    <t>Làm con vật từ rau củ quả (T4)</t>
  </si>
  <si>
    <t>Vẽ đề tài trên nilon (T2)</t>
  </si>
  <si>
    <t>Vẽ qua bóng nắng (T4)</t>
  </si>
  <si>
    <t>Làm mê cung bằng bìa (T1)</t>
  </si>
  <si>
    <t>Tạo hình từ dấu vân tay,bàn chải, tăm bông, lọ màu(T2)</t>
  </si>
  <si>
    <t>Tạo hình từ dấu vân tay; in bàn tay bàn chân (T1)</t>
  </si>
  <si>
    <t>Sáng tạo bằng cành lá (T4); Những chiếc lá kì diệu (t3)</t>
  </si>
  <si>
    <r>
      <t>V</t>
    </r>
    <r>
      <rPr>
        <sz val="12"/>
        <color rgb="FF7030A0"/>
        <rFont val="Times New Roman"/>
        <family val="1"/>
      </rPr>
      <t>ẽ khuôn mặt của bạn qua bóng kính (T1)</t>
    </r>
  </si>
  <si>
    <t>Tạo âm thanh từ chai lọ thủy tinh (T4)</t>
  </si>
  <si>
    <t>Trò chơi âm thanh từ những chiếc chuông gió (T3)</t>
  </si>
  <si>
    <t>Làm máy lọc nước (T2)</t>
  </si>
  <si>
    <t>Dòng chảy của cát (T2,T4)</t>
  </si>
  <si>
    <t>Biết sử dụng những đồ dùng như rổ, rá để bắt cá tôm, tép…</t>
  </si>
  <si>
    <t>Làm quen với lực hút của Nam châm</t>
  </si>
  <si>
    <t>Thu thập cát đen</t>
  </si>
  <si>
    <t>Quan sát thời tiết, nhận biết được sự thay đổi của thời tiết</t>
  </si>
  <si>
    <t>Quan sát thời tiết (T4), QS bàu trời (T3) quan sát đám mây (T3) Quan sát ông mặt trời(t3), Quan sát trời mưa(T4) Quan sát sự chuyển động của lá cây(T4)</t>
  </si>
  <si>
    <t>Thiên văn</t>
  </si>
  <si>
    <t>Khám phá ngày và đêm (T2)</t>
  </si>
  <si>
    <t>QS trò chuyện, thực hành thí nghiệm, chơi TC tự chọn: Thổi bóng trong cốc nước(T2,T3); Thổi côc (t4)</t>
  </si>
  <si>
    <t>- Quan sát, trò chuyện, thực hành trải nghiệm chơi làm thí nghiệm về nước …
Nước đá biến mất (T4); Sự bốc hơi của nước(t4)</t>
  </si>
  <si>
    <t>Đi theo biển báo giao thông(T3); Mảnh ghép giao thông(T1)</t>
  </si>
  <si>
    <t>Làm tranh thủy ấn (T2); Tạo hình từ sỏi (T3); Sáng tạo từ tranh cát (T4)</t>
  </si>
  <si>
    <t>Tìm màu cho lá (T1); Gấp đồng hồ, túi sách  từ lá cây (T4); Gấp con mèo từ lá cây(T1)</t>
  </si>
  <si>
    <t>Nhuộm màu lá rau(T1); Cây cần nước và ánh sáng (T1)</t>
  </si>
  <si>
    <t>NGƯỜI THỰC HIỆN</t>
  </si>
  <si>
    <t>HD trẻ quan sát bạn và mình, nêu ý kiến nhận xét về đặc điểm khác và giống của bản thân với bạn</t>
  </si>
  <si>
    <t>- 
Bé và những người bạn</t>
  </si>
  <si>
    <t>Câu chuyện tay phải, tay trái</t>
  </si>
  <si>
    <t>Đôi bàn tay bé</t>
  </si>
  <si>
    <t>Lấm lem</t>
  </si>
  <si>
    <r>
      <t xml:space="preserve"> -</t>
    </r>
    <r>
      <rPr>
        <sz val="12"/>
        <rFont val="Times New Roman"/>
        <family val="1"/>
      </rPr>
      <t xml:space="preserve"> Bé có bài ca 
TCAN: Nghe tiếng hát tìm đồ vật; Nghe hát: Năm ngón tay ngoan</t>
    </r>
  </si>
  <si>
    <t>- Bật xa tối thiểu 40 - 50cm; TCVĐ: Bẫy chuột</t>
  </si>
  <si>
    <t xml:space="preserve">N1:Những người thân trong gđ bé </t>
  </si>
  <si>
    <t xml:space="preserve">N2:Dự án lều picnic </t>
  </si>
  <si>
    <t>N3:Chào mừng 20/11</t>
  </si>
  <si>
    <t>N4: Gia đình hạnh Phúc</t>
  </si>
  <si>
    <t>Đồng hồ cát (T1)</t>
  </si>
  <si>
    <t>Truyện Chủ đề NN: Ba chú lợn con</t>
  </si>
  <si>
    <t>Trò chuyện, quan sát cách chăm sóc bảo vệ con vật có lợi, phòng tránh các con vật có hại  
( Khám phá nuôi ong lấy mật (T4; T3):
Vắt sữa bò (T4,T1, T2); Căt lông cừu (T3, T1)</t>
  </si>
  <si>
    <t xml:space="preserve">Bảo vệ, chăm sóc cây cối, con vật. </t>
  </si>
  <si>
    <t>Vũ Bình An</t>
  </si>
  <si>
    <t>Vũ Trường An</t>
  </si>
  <si>
    <t>Đào Thị Huyền Anh</t>
  </si>
  <si>
    <t>Vũ Ngọc Anh</t>
  </si>
  <si>
    <t>NG. Vũ Ngọc ánh</t>
  </si>
  <si>
    <t>Đỗ Gia Bảo</t>
  </si>
  <si>
    <t>Bùi Quỳnh Chi</t>
  </si>
  <si>
    <t>Nguyễn Thành Đạt</t>
  </si>
  <si>
    <t>Đỗ Anh Đức</t>
  </si>
  <si>
    <t>Vũ Anh Đức</t>
  </si>
  <si>
    <t>Nguyễn Tiến Khang</t>
  </si>
  <si>
    <t>Trần Vũ Đăng Khôi</t>
  </si>
  <si>
    <t>Dương Đức Nam</t>
  </si>
  <si>
    <t>Vũ Khánh Ngân</t>
  </si>
  <si>
    <t>Dương Thị Ngọc</t>
  </si>
  <si>
    <t>Đoàn Minh Ngọc</t>
  </si>
  <si>
    <t>Nguyễn Minh Ngọc</t>
  </si>
  <si>
    <t>Lê Vũ Tiến Nhật</t>
  </si>
  <si>
    <t>Vũ Nhanh Nhẹn</t>
  </si>
  <si>
    <t>Bùi Thị Hải Nhi</t>
  </si>
  <si>
    <t>Hoàng Phong Thái</t>
  </si>
  <si>
    <t>Tạ phương Thảo</t>
  </si>
  <si>
    <t>Văn Khánh Hưng</t>
  </si>
  <si>
    <t>Nguyễn Thanh Thảo</t>
  </si>
  <si>
    <t>Đoàn Minh Nhi</t>
  </si>
  <si>
    <t>Đào Minh Anh</t>
  </si>
  <si>
    <t>kđg</t>
  </si>
  <si>
    <t>kdg</t>
  </si>
  <si>
    <t>N2Mùa xuân</t>
  </si>
  <si>
    <t>N3:Lễ hội Núi voi</t>
  </si>
  <si>
    <t>- Bò bằng bàn tay bàn chân tron
g đường zic zăc qua 7 điểm, mỗi điểm cách nhau 1,5m: TCVĐ…….</t>
  </si>
  <si>
    <r>
      <t xml:space="preserve">Nghe hiểu, sử dụng các câu đơn, câu mở rộng, câu phức trong giao tiếp </t>
    </r>
    <r>
      <rPr>
        <i/>
        <sz val="12"/>
        <color rgb="FFFF0000"/>
        <rFont val="Times New Roman"/>
        <family val="1"/>
      </rPr>
      <t>(Quyền được sống: Trẻ được đáp ứng những nhu cầu cơ bản nhất để tồn tại và phát triển)</t>
    </r>
  </si>
  <si>
    <t xml:space="preserve"> - N1 -  Gà tơ đi học; N3 - Mèo hoa đi học "</t>
  </si>
  <si>
    <t xml:space="preserve"> - Truyện: N1 - Câu chuyện của tay phải, tay trái, N2 - Cậu bé mũi dài, N3 - Ai đáng khen nhiều hơn, N4: Giấc mơ kì lạ,"</t>
  </si>
  <si>
    <t xml:space="preserve"> - Hoạt động học:  "Xe đạp con đi trên đường phố, </t>
  </si>
  <si>
    <t xml:space="preserve"> - Hoạt động học: Kiến con thi an toàn giao thông</t>
  </si>
  <si>
    <t xml:space="preserve">  Truyện Ba cô gái</t>
  </si>
  <si>
    <t xml:space="preserve"> - Truyện Sơn tinh Thủy Tinh</t>
  </si>
  <si>
    <t xml:space="preserve"> -  Truyện Bỏ rác vào thùng</t>
  </si>
  <si>
    <t xml:space="preserve"> -  Niềm vui bất ngờ, Sự tích Hồ Gươm, Quả táo của ai</t>
  </si>
  <si>
    <t xml:space="preserve"> Mẹ và cơn mưa</t>
  </si>
  <si>
    <t xml:space="preserve"> -  N1 -  Mẹ cấy lúa,  Bé làm bao nhiêu nghề, Làm bác sĩ, Nghé ọ nghé ơ, đi bừa</t>
  </si>
  <si>
    <t xml:space="preserve"> - Chú bộ đội hành quân trong mưa; Chú bộ đội; Cháu yêu chú bộ đội</t>
  </si>
  <si>
    <t xml:space="preserve"> - Cây đào; Hoa đào hoa mai; </t>
  </si>
  <si>
    <t xml:space="preserve"> Tập gấp máy bay, Em đi máy bay, Gấp máy bay giấy</t>
  </si>
  <si>
    <t xml:space="preserve"> - Ảnh Bác, Về thăm nhà Bác, Em vẽ Bác Hồ </t>
  </si>
  <si>
    <t xml:space="preserve"> - Bé vào lớp 1; Chuyện ở lớp </t>
  </si>
  <si>
    <t xml:space="preserve"> - Thằng Bờm, Gánh gánh gồng gồng; Buổi sáng ngủ dậy</t>
  </si>
  <si>
    <t xml:space="preserve"> - Tay đẹp</t>
  </si>
  <si>
    <t xml:space="preserve"> - Rềnh rềnh ràng ràng </t>
  </si>
  <si>
    <t xml:space="preserve"> 5E: Làm bánh trôi nước</t>
  </si>
  <si>
    <t xml:space="preserve"> - Cô giáo miền xuôi Cô là tất cả,  Bé quét nhà, (Nhà mình rất vui) TCAN …..Nghe hát…..</t>
  </si>
  <si>
    <t xml:space="preserve"> - Hoa trường em; Ra chơi vườn hoa; Vườn hoa xinh đẹp; Những bông hoa đẹp TCAN: …..Nghe hát….</t>
  </si>
  <si>
    <t xml:space="preserve"> - Em yêu cây xanh,Lý cây bông,  Lý cây xanh, Vườn cây nhà bé. TCAN: …..Nghe hát….</t>
  </si>
  <si>
    <t xml:space="preserve"> - Gà trống thổi kèn, chú mèo con, Chú thỏ con"</t>
  </si>
  <si>
    <t xml:space="preserve"> -  Em mơ gặp Bác Hồ, Nhớ ơn Bác, Múa với bạn Tây Nguyên TCAN……Nghe hát……</t>
  </si>
  <si>
    <t xml:space="preserve">
- N2: Vẽ chân dung cô giáo .(M)</t>
  </si>
  <si>
    <t>E4: Giường ngủ thông minh</t>
  </si>
  <si>
    <t>E5,E6: Chế tạo lều picnic</t>
  </si>
  <si>
    <t>EDP:Vẽ thiết kế và chế tạo 
cây gia đình.</t>
  </si>
  <si>
    <r>
      <t xml:space="preserve">                            </t>
    </r>
    <r>
      <rPr>
        <i/>
        <u/>
        <sz val="12"/>
        <rFont val="Times New Roman"/>
        <family val="1"/>
      </rPr>
      <t>Chia ra</t>
    </r>
    <r>
      <rPr>
        <i/>
        <sz val="12"/>
        <rFont val="Times New Roman"/>
        <family val="1"/>
      </rPr>
      <t>:   + Lĩnh vực phát triển thể chất</t>
    </r>
  </si>
  <si>
    <r>
      <t xml:space="preserve"> - Hát nghe bài " Cây trúc xinh; Lý cây bông; Hoa trong vườn; Bài ca phụ nữ Việt Nam  ", </t>
    </r>
    <r>
      <rPr>
        <sz val="12"/>
        <rFont val="Times New Roman"/>
        <family val="1"/>
        <charset val="163"/>
      </rPr>
      <t>Trống cơm</t>
    </r>
  </si>
  <si>
    <t xml:space="preserve">Tung bóng lên cao và bắt bóng </t>
  </si>
  <si>
    <t xml:space="preserve">Trẻ bật tách chân, khép chân qua 7 ô liên tục, không dẫm vạch
</t>
  </si>
  <si>
    <t>Điều 16. Quyền được giáo dục, học tập và phát triển năng khiếu</t>
  </si>
  <si>
    <t>- Dạy trẻ nhận biết một số đồ vật gây nguy hiểm: Dao, kéo, bút, que tính. Dự đoán mối nguy hiểm nếu đến gần ( Liên hệ) …</t>
  </si>
  <si>
    <r>
      <t xml:space="preserve"> - Thảo luận về những mối nguy hiểm, cách ứng xử khi người lạ đến gần-đón bé, khi người lạ - người khác đụng chạm vào cơ thể bé nếu bé ở trường</t>
    </r>
    <r>
      <rPr>
        <sz val="12"/>
        <color rgb="FFFF0000"/>
        <rFont val="Times New Roman"/>
        <family val="1"/>
      </rPr>
      <t>.( Liên hệ)</t>
    </r>
  </si>
  <si>
    <t>- Hướng dẫn, thực hành sơ cứu vết thương bị trầy xước 
( Liên hệ)</t>
  </si>
  <si>
    <t>Trẻ bày tỏ ý kiến, nhận xét được mối quan hệ đơn giản từ các nguyên vật liệu tái chế</t>
  </si>
  <si>
    <t>Trẻ có quyền bày tỏ ý kiến,nhận xét được mối quan hệ đơn giản của các sự vật hiện tượng</t>
  </si>
  <si>
    <t>Quan sát, nhận xét, trò chuyện các mối quan hệ đơn giản các loại cây, hoa quả (Liên hệ)</t>
  </si>
  <si>
    <t>Quan sát, nhận xét, trò chuyện các mối quan hệ đơn giản các hiện tượng tự nhiên đối vơi cây xanh….(Liên hệ)</t>
  </si>
  <si>
    <t xml:space="preserve"> - Quan sát, so sánh và thực hành phân loại đồ dùng trong lớp học ( Liên hệ)</t>
  </si>
  <si>
    <r>
      <t xml:space="preserve">Một số quy định đơn giản của luật giao thông đường bộ 
</t>
    </r>
    <r>
      <rPr>
        <i/>
        <sz val="12"/>
        <color rgb="FFFF0000"/>
        <rFont val="Times New Roman"/>
        <family val="1"/>
      </rPr>
      <t xml:space="preserve">Trẻ em có quyền được tiếp cận thông tin đầy đủ kịp thời, phù hợp với năng lực của trẻ </t>
    </r>
  </si>
  <si>
    <r>
      <t xml:space="preserve">Một số quy định đơn giản của luật giao thông đường bộ
</t>
    </r>
    <r>
      <rPr>
        <i/>
        <sz val="12"/>
        <color rgb="FFFF0000"/>
        <rFont val="Times New Roman"/>
        <family val="1"/>
      </rPr>
      <t>Trẻ em có quyền được tiếp cận thông tin đầy đủ kịp thời, phù hợp với năng lực của trẻ</t>
    </r>
    <r>
      <rPr>
        <sz val="12"/>
        <rFont val="Times New Roman"/>
        <family val="1"/>
      </rPr>
      <t xml:space="preserve">
</t>
    </r>
  </si>
  <si>
    <t>Nhận biết, phân biệt một số chất thấm nước, không thấm nước (T3) ( Liên hệ)</t>
  </si>
  <si>
    <t>Các chữ số, số lượng và số thứ tự trong phạm vi 10
(Trẻ tham gia vào các hoạt động học tập thông qua vui chơi…)</t>
  </si>
  <si>
    <r>
      <t xml:space="preserve">- Trẻ nói đầy đủ được họ và tên, ngày sinh, giới tính, đặc điểm bên ngoài, sở thích của bản thân và vị trí của trẻ trong gia đình
 </t>
    </r>
    <r>
      <rPr>
        <i/>
        <sz val="12"/>
        <color rgb="FFFF0000"/>
        <rFont val="Times New Roman"/>
        <family val="1"/>
      </rPr>
      <t>(Điều 13: Quyền được khai sinh và có Quốc tịch)</t>
    </r>
  </si>
  <si>
    <r>
      <t xml:space="preserve">Bé tự giới thiệu về bản thân
</t>
    </r>
    <r>
      <rPr>
        <i/>
        <sz val="12"/>
        <color rgb="FFFF0000"/>
        <rFont val="Times New Roman"/>
        <family val="1"/>
      </rPr>
      <t>Trẻ em có quyền được khai sinh và có quốc tích</t>
    </r>
  </si>
  <si>
    <r>
      <t xml:space="preserve">- Bé tự giới thiệu về bản thân
</t>
    </r>
    <r>
      <rPr>
        <i/>
        <sz val="12"/>
        <color rgb="FFFF0000"/>
        <rFont val="Times New Roman"/>
        <family val="1"/>
      </rPr>
      <t>Trẻ em có quyền được khai sinh và có quốc tích</t>
    </r>
  </si>
  <si>
    <r>
      <t xml:space="preserve">Trẻ kể được tên và nêu được một vài nét đặc trưng của danh lam, thắng cảnh, di tích lịch sử của quê hương, đất nước </t>
    </r>
    <r>
      <rPr>
        <i/>
        <sz val="12"/>
        <color rgb="FFFF0000"/>
        <rFont val="Times New Roman"/>
        <family val="1"/>
      </rPr>
      <t>(Điều 34: Quyền được tự do bày tỏ ý kiến)</t>
    </r>
  </si>
  <si>
    <r>
      <t xml:space="preserve">Tên và nét đặc trưng của danh lam, thắng cảnh, di tích lịch sử của quê hương, đất nước
 </t>
    </r>
    <r>
      <rPr>
        <i/>
        <sz val="12"/>
        <color rgb="FFFF0000"/>
        <rFont val="Times New Roman"/>
        <family val="1"/>
      </rPr>
      <t>(Trẻ được bày tỏ ý kiến, được tham gia các hoạt động trong ngày lễ hội)</t>
    </r>
  </si>
  <si>
    <r>
      <t xml:space="preserve">Tên và nét đặc trưng của danh lam, thắng cảnh, di tích lịch sử của quê hương, đất nước  </t>
    </r>
    <r>
      <rPr>
        <i/>
        <sz val="12"/>
        <color rgb="FFFF0000"/>
        <rFont val="Times New Roman"/>
        <family val="1"/>
      </rPr>
      <t>(Trẻ được bày tỏ ý kiến, được tham gia các hoạt động trong ngày lễ hội)</t>
    </r>
  </si>
  <si>
    <r>
      <t xml:space="preserve">Biết tên gọi của một số danh thắng phong tục tập quán, truyền thống của quê hương Hải Phòng
</t>
    </r>
    <r>
      <rPr>
        <i/>
        <sz val="12"/>
        <color rgb="FFFF0000"/>
        <rFont val="Times New Roman"/>
        <family val="1"/>
      </rPr>
      <t>(Điều 18: Quyền giữ gìn, phát huy bản sắc dân tộc)</t>
    </r>
  </si>
  <si>
    <r>
      <t xml:space="preserve">Trẻ có khả năng nghe hiểu,nội dung các câu đơn, câu mở rộng, câu phức. </t>
    </r>
    <r>
      <rPr>
        <i/>
        <sz val="12"/>
        <color rgb="FFFF0000"/>
        <rFont val="Times New Roman"/>
        <family val="1"/>
      </rPr>
      <t xml:space="preserve">
Điều 34. Quyền được bày tỏ ý kiến và hội họp</t>
    </r>
  </si>
  <si>
    <r>
      <t xml:space="preserve"> - Hướng dẫn trẻ nghe hiểu, sử dụng các câu đơn, câu mở rộng, câu phức trong giao tiếp
</t>
    </r>
    <r>
      <rPr>
        <i/>
        <sz val="12"/>
        <color rgb="FFFF0000"/>
        <rFont val="Times New Roman"/>
        <family val="1"/>
      </rPr>
      <t>Liên hệ)</t>
    </r>
  </si>
  <si>
    <t>- Bài 2 : HH: Thổi bóng bay - Tay: Đưa 2 tay ra phía trước, sang ngang - Bụng: Quay người sang 2 bên - Chân: Bước chân trái sang bên trái, chân phải thẳng ( ngược lại) - Bật: Bật tiến về trước.
TCVĐ: N1: Kết bạn; N2: Nhảy dây; N3: Tìm bạn thân; N4: Rồng rắn lên mây ;</t>
  </si>
  <si>
    <t>- Bài 3: HH: Đưa tay lên cao hít vào, hạ tay xuống thở ra - Tay: Đánh xoay tròn 2 cánh tay (Cuộn len) - Bụng: Nghiêng người sang 2 bên - Chân: Đưa chân ra các phía - Bật: Bật luân phiên chân trước, chân sau.
- N1: Nhảy bao bố; N2: Kẹp bóng; N3: Sút bóng vào gôn</t>
  </si>
  <si>
    <t xml:space="preserve"> Bài 4: HH: Thổi bóng bay - Tay: Đánh chéo 2 tay ra 2 phía trước, sau - Bụng: Cúi về trước, ngửa ra sau - Chân: Nâng cao chân, gập gối- Bật: tách khép chân 
- TCVĐ:  N1 - Về đúng nhà; N2- Xi bô khoai;N3 - Kéo pháo; N4 - Mèo đuổi chuột. </t>
  </si>
  <si>
    <t>- Bài 6: HH: Làm còi tàu - Tay: Đánh xoay tròn 2 cánh tay - Bụng: Đứng quay người sang 2 bên - Chân:  Ngồi khuỵu gối - Bật: Bật tại chỗ
- TCVĐ: N1: Ném còn N2: Bịt mắt đập niêu; N3: Đấu vật.</t>
  </si>
  <si>
    <t xml:space="preserve">- Bài 9: HH: Thổi bóng bay 
- Tay:Đưa 2 tay ra phía trước,  Bài 9: HH: Thổi bóng bay - Tay: Đánh hai tay ra hai phía trước,sau - Bụng: Đứng cúi về trước - Chân: Nâng cao chân, gập gối - Bật: Bật tiến về trước. </t>
  </si>
  <si>
    <t>- Thực hành tô vẽ trường tiểu học, đồ dùng học tập ( Liên hệ)</t>
  </si>
  <si>
    <t>- Rèn trẻ nhận biết thói quen ăn uống tốt/không tốt (Liên hệ)</t>
  </si>
  <si>
    <t>Trẻ em có quyền được tiếp cận thông tin đầy đủ, kịp thời, phù hợp về dịch bệnh, kỹ năng phòng chống dịch bệnh cúm A</t>
  </si>
  <si>
    <t xml:space="preserve">- Mời cô, mời bạn khi ăn
</t>
  </si>
  <si>
    <t xml:space="preserve">Trẻ được chăm sóc, nuôi dưỡng đáp ứng nhu cầu, đảm bảo an toàn cả về thể chất và tinh thần. Không kén chọn thức ăn, ăn hết suất. </t>
  </si>
  <si>
    <t>Trẻ có trách nhiệm với bản thân, giữ gìn vệ sinh bảo vệ các giác quan và chức năng của các giác quan</t>
  </si>
  <si>
    <t xml:space="preserve"> - Quan sát, trò chuyện tìm hiểu một số vật liệu tái chế; - Trò chơi: Sản phẩm từ đồ tái chế </t>
  </si>
  <si>
    <r>
      <t>- Trẻ nhận biết các con số từ 5 - 10 và sử dụng các số đó để chỉ số lượng, số thứ tự</t>
    </r>
    <r>
      <rPr>
        <i/>
        <sz val="12"/>
        <color rgb="FFFF0000"/>
        <rFont val="Times New Roman"/>
        <family val="1"/>
      </rPr>
      <t xml:space="preserve"> </t>
    </r>
  </si>
  <si>
    <t xml:space="preserve"> So sánh thêm bớt tạo sự bằng nhau trong phạm vi 10
</t>
  </si>
  <si>
    <t xml:space="preserve"> '- So sánh thêm bớt tạo sự bằng nhau trong phạm vi 10
</t>
  </si>
  <si>
    <t xml:space="preserve">Xác định vị trí của đồ vật (phía trước- phía sau, phía trên - phía dưới, phía phải - phía trái) so với bản thân trẻ, với bạn khác, với một vật nào đó làm chuẩn
</t>
  </si>
  <si>
    <t xml:space="preserve">Xác định được hướng trong không gian (Thu thập cát đen)
</t>
  </si>
  <si>
    <r>
      <t xml:space="preserve">Trẻ nói được tên, tuổi, giới tính, công việc hàng ngày của các thành viên trong gia đình; số điện thoại của gia đình, quy mô gia đình, nhu cầu gia đình khi được hỏi, trò chuyện, xem tranh ảnh về gia đình
</t>
    </r>
    <r>
      <rPr>
        <i/>
        <sz val="12"/>
        <color rgb="FFFF0000"/>
        <rFont val="Times New Roman"/>
        <family val="1"/>
      </rPr>
      <t>(Điều 22- Quyền được sống chung với cha mẹ)</t>
    </r>
  </si>
  <si>
    <r>
      <t xml:space="preserve">Thông tin về gia đình và các thành viên trong gia đình (tên, tuổi, sở thích, nghề nghiệp, địa chỉ, nhu cầu, số điện thoại…)
</t>
    </r>
    <r>
      <rPr>
        <i/>
        <sz val="12"/>
        <color rgb="FFFF0000"/>
        <rFont val="Times New Roman"/>
        <family val="1"/>
      </rPr>
      <t xml:space="preserve"> Trẻ có quyền biết một số thông tin về gia đình và các thành viên trong gia đình (tên, tuổi, sở thích, nghề nghiệp, địa chỉ, nhu cầu, số điện thoại…) cần được giữ bí mật</t>
    </r>
  </si>
  <si>
    <r>
      <t xml:space="preserve">Trò chuyện về tên, tuổi, đặc điểm, sở thích của những người thân trong gia đình trẻ
- Tim và nối sở thích của người thân cho phù hợp 
 - TC: Gia đình bé yêu ( Bé giới thiệu về các thành viên trong gia đình (tên, tuổi, sở thích, nghề nghiệp, địa chỉ, nhu cầu, số điện thoại…) </t>
    </r>
    <r>
      <rPr>
        <i/>
        <sz val="12"/>
        <color rgb="FFFF0000"/>
        <rFont val="Times New Roman"/>
        <family val="1"/>
      </rPr>
      <t>( Liên hệ)</t>
    </r>
  </si>
  <si>
    <t>Trải nghiệm làm các món ăn đặc trưng của quê hương (khoai lang luộc, nước, lá chè…, bánh đa cua) ( Liên hệ)</t>
  </si>
  <si>
    <t xml:space="preserve">Cách thể hiện trách nhiệm của bản thân giữ gìn văn hóa truyền thống qua các hoạt động. Biết tên gọi của một số danh thắng phong tục tập quán, truyền thống của quê hương </t>
  </si>
  <si>
    <r>
      <rPr>
        <i/>
        <sz val="12"/>
        <color rgb="FFFF0000"/>
        <rFont val="Times New Roman"/>
        <family val="1"/>
      </rPr>
      <t xml:space="preserve">Cách thể hiện trách nhiệm của bản thân giữ gìn văn hóa truyền thống qua các hoạt động. Biết tên gọi của một số danh thắng phong tục tập quán, truyền thống của quê hương </t>
    </r>
  </si>
  <si>
    <t xml:space="preserve">Quan sát, trò chuyện qua tranh ảnh, video, về một số món ăn của Hải Phòng như: Bánh đa cua, bánh mì que….bánh nướng, bánh dẻo, nem chua An Thọ, khoai Tiên hội </t>
  </si>
  <si>
    <t>Quan sát, trò chuyện, xem video,, tranh ảnh về một số địa danh, lịch sử của Quê hương Hải Phòng: Cát Bà, Đồ sơn, Trạng trình Nguyễn Bỉnh Khiệm, đền thờ Trần Tất Văn.
.( Liên hệ)</t>
  </si>
  <si>
    <r>
      <t>Trẻ biết bày tỏ tình cảm, nhu cầu và hiểu biết của bản thân một cách rõ ràng, dễ hiểu bằng các câu đơn, câu ghép khác nhau</t>
    </r>
    <r>
      <rPr>
        <i/>
        <sz val="12"/>
        <color rgb="FFFF0000"/>
        <rFont val="Times New Roman"/>
        <family val="1"/>
      </rPr>
      <t xml:space="preserve"> 
Điều 34. Quyền được bày tỏ ý kiến và hội họp</t>
    </r>
  </si>
  <si>
    <r>
      <t>B</t>
    </r>
    <r>
      <rPr>
        <i/>
        <sz val="12"/>
        <color rgb="FFFF0000"/>
        <rFont val="Times New Roman"/>
        <family val="1"/>
      </rPr>
      <t>ày tỏ tình cảm, nhu cầu và hiểu biết của bản thân một cách rõ ràng, dễ hiểu bằng các câu đơn, câu ghép khác nhau Học cách lắng nghe chăm chú, tích cực, hợp tác và phản hồi khi nghe.</t>
    </r>
  </si>
  <si>
    <t>Bày tỏ tình cảm, nhu cầu và hiểu biết của bản thân một cách rõ ràng, dễ hiểu bằng các câu đơn, câu ghép khác nhau Học cách lắng nghe chăm chú, tích cực, hợp tác và phản hồi khi nghe.</t>
  </si>
  <si>
    <r>
      <t xml:space="preserve"> - Dạy trẻ bày tỏ tình cảm, nhu cầu và hiểu biết của bản thân một cách rõ ràng, dễ hiểu bằng các câu đơn, câu ghép khác nhau </t>
    </r>
    <r>
      <rPr>
        <i/>
        <sz val="12"/>
        <color rgb="FFFF0000"/>
        <rFont val="Times New Roman"/>
        <family val="1"/>
      </rPr>
      <t>(Liên hệ)</t>
    </r>
  </si>
  <si>
    <t>Điều 34. Quyền được bày tỏ ý kiến và hội họp</t>
  </si>
  <si>
    <t xml:space="preserve">Rềnh rềnh ràng ràng 
 Đêm trung thu; Xòe tay; Trăng ơi từ đâu đến </t>
  </si>
  <si>
    <t>'- Nước; Em yêu mùa hè</t>
  </si>
  <si>
    <t>Chúc tết; Năm mới bé chúc</t>
  </si>
  <si>
    <t>Mèo đi câu cá (N2); Nàng tiên ốc (N1)</t>
  </si>
  <si>
    <t>Trẻ em có quyền được tự do bày tỏ quan điểm và ý kiến của bản thân qua kể lại chuyện/ sự việc đã được nghe theo trình tự ( Dạy trên tiết học ).</t>
  </si>
  <si>
    <t xml:space="preserve">Qua đường </t>
  </si>
  <si>
    <t xml:space="preserve">Trẻ có quyền lựa chọn trò chơi, phân vai chơi, lựa chọn vật liệu chơi, thực hiện vai trò trong nhóm chơi. </t>
  </si>
  <si>
    <t xml:space="preserve">Trẻ được quyền gọi người giúp đỡ khi gặp khó khăn, khi bị bạo lực hoặc bỏ rơi biết sử dụng một số điện thoại khẩn cấp </t>
  </si>
  <si>
    <r>
      <t xml:space="preserve">Sự thích ứng phù hợp hoàn cảnh giao tiếp </t>
    </r>
    <r>
      <rPr>
        <i/>
        <sz val="12"/>
        <color rgb="FFFF0000"/>
        <rFont val="Times New Roman"/>
        <family val="1"/>
      </rPr>
      <t xml:space="preserve"> </t>
    </r>
  </si>
  <si>
    <t xml:space="preserve">Trẻ biết thay đổi hành vi và thể hiện cảm xúc phù hợp với hoàn cảnh .
</t>
  </si>
  <si>
    <t>Trẻ yêu quê hương đất nước, kính yêu Bác Hồ, nhận ra hình ảnh Bác Hồ và một số địa điểm gắn với hoạt động của Bác Hồ ( chỗ ở, nơi làm việc ). Biết thể hiện tình cảm đối với Bác Hồ qua hát, đọc thơ, cùng cô kể chuyện về Bác Hồ. ( Bổn phận của trẻ đối với quê hương đất nước)  ( Điều 18: Quyền gữi gìn, phát huy bản sắc)</t>
  </si>
  <si>
    <t>Trẻ được thể hiện tình cảm của mình với Bác Hồ kính yêu  thông qua các hoạt đông(Hát, đọc thơ, kể chuyện.....)</t>
  </si>
  <si>
    <t>Trẻ có quyền được tìm hiểu các di tích lịch sử, cảnh đẹp, lễ hội, một vài nét văn hóa truyền thống (trang phục, món ăn) của quê hương đất nước</t>
  </si>
  <si>
    <t xml:space="preserve"> Trẻ biết yêu quê hương, đất nước, yêu con người; giữ gìn bản sắc văn hóa, phong tục, tập quán tốt đẹp của dân tộc; giữ gìn, bảo vệ danh lam thắng cảnh, di tích lịch sử của quê hương, đất nước. </t>
  </si>
  <si>
    <r>
      <rPr>
        <i/>
        <sz val="12"/>
        <color rgb="FF00B0F0"/>
        <rFont val="Times New Roman"/>
        <family val="1"/>
      </rPr>
      <t xml:space="preserve"> Trẻ biết yêu quê hương, đất nước, yêu con người; giữ gìn bản sắc văn hóa, phong tục, tập quán tốt đẹp của dân tộc; giữ gìn, bảo vệ danh lam thắng cảnh, di tích lịch sử của quê hương, đất nước.</t>
    </r>
    <r>
      <rPr>
        <sz val="12"/>
        <color rgb="FF00B0F0"/>
        <rFont val="Times New Roman"/>
        <family val="1"/>
      </rPr>
      <t xml:space="preserve"> </t>
    </r>
  </si>
  <si>
    <t>Thăm quan trường Tiểu học
- Trò chơi: Xếp đồ dùng học tập,..
- Mặc trang phục trường tiểu học
- Trẻ biết thể hiện tình cảm khi đi tham quan Trường Tiểu Học</t>
  </si>
  <si>
    <t>Trẻ được học tập giáo dục, học tập để phát triển toàn diện và phát huy tốt nhất tiềm năng của bản thân
Trẻ mong muốn, háo hức được vào lớp 1</t>
  </si>
  <si>
    <t xml:space="preserve">Bảo vệ, chăm sóc con vật và cây cối  </t>
  </si>
  <si>
    <t>Trẻ được khuyến khích tham gia các hoạt động âm nhạc, phát triển năng khiếu nghệ thuật (Hát đúng giai điệu, lời ca và thể hiện sắc thái, tình cảm của bài hát</t>
  </si>
  <si>
    <t xml:space="preserve"> - Ngày vui của bé;TCAN: Ai nhanh nhất.Nghe hát: Bài ca đi học (Bộ Phận)</t>
  </si>
  <si>
    <t xml:space="preserve">Trẻ được phát triển tài năng, năng khiếu, sáng tạo để tạo thành bức tranh có màu sắc hài hòa, bố cục cân đối </t>
  </si>
  <si>
    <t xml:space="preserve">Đặt lời theo giai điệu một bài hát, bản nhạc quen thuộc (một câu hoặc một đoạn) </t>
  </si>
  <si>
    <t xml:space="preserve"> - Hướng dẫn trẻ đặt lời theo giai điệu một bài hát, bản nhạc quen thuộc (một câu hoặc một đoạn) </t>
  </si>
  <si>
    <t>Trẻ biết nhận xét sản phẩm của bạn, giới thiệu và đặt tên cho sản phẩm tạo hình</t>
  </si>
  <si>
    <t xml:space="preserve"> -Hướng dẫn trẻ  nhận xét bài của bạn, giưới thiệu bài của mình và đặt tên cho sản phẩm tạo hình của mình chủ đề Hiện tượng tự nhiên</t>
  </si>
  <si>
    <t xml:space="preserve"> -Hướng dẫn trẻ  nhận xét bài của bạn, giưới thiệu bài của mình và trẻ đặt tên cho sản phẩm tạo hình của mình chủ đề PTGT</t>
  </si>
  <si>
    <r>
      <rPr>
        <sz val="12"/>
        <rFont val="Times New Roman"/>
        <family val="1"/>
      </rPr>
      <t>Ném bóng vào ô điểm thưởng (T4); Bắt vịt (T4; T1);Rồng rắn lên mây (T3;T2); Lộn cầu vồng (T2)</t>
    </r>
  </si>
  <si>
    <r>
      <t>Ném vòng;</t>
    </r>
    <r>
      <rPr>
        <sz val="12"/>
        <color rgb="FF7030A0"/>
        <rFont val="Times New Roman"/>
        <family val="1"/>
      </rPr>
      <t xml:space="preserve"> </t>
    </r>
    <r>
      <rPr>
        <sz val="12"/>
        <rFont val="Times New Roman"/>
        <family val="1"/>
      </rPr>
      <t>Bịt mắt bắt dê(T2)</t>
    </r>
  </si>
  <si>
    <t>Trẻ biết sử dụng sự khéo léo của tay chân mắt, phối hợp cùng nhau di chuyển bóng về đích, đá, đập chơi bóng</t>
  </si>
  <si>
    <t>Chuyền bóng bằng cốc dài</t>
  </si>
  <si>
    <t xml:space="preserve"> - Ném còn; Kéo co; Chơi chuyền; Bịt mắt đánh trống; Nhảy bao bố </t>
  </si>
  <si>
    <t>- Thực hành chơi chế biến một số món ăn, đồ uống đơn giản từ rau củ, quả;  Hướng dẫn trẻ làm sữa bắp ngô; Hướng dẫn trẻ làm sữa bí ngô '</t>
  </si>
  <si>
    <t xml:space="preserve">Thao tác cơ bản trong chế biến một số món ăn, thức uống đơn giản
</t>
  </si>
  <si>
    <t>Kẻ tên một số thức ăn thường ăn trong mùa hè ( Liên hệ)</t>
  </si>
  <si>
    <t>Điều 33. Quyền được tiếp cận thông tin và tham gia hoạt động xã hội</t>
  </si>
  <si>
    <t xml:space="preserve">- Trò chuyện - thực hành cách mời cô - mời khách - mời bạn khi ăn 
- Trò chơi: "Lời mời dễ thương" </t>
  </si>
  <si>
    <t xml:space="preserve"> - Quan sát, trò chuyện, xem video clip xem sử dụng dao - kéo là các đồ dùng ây nguy hiểm </t>
  </si>
  <si>
    <t>5E: Khám phá chất liệu có ánh sáng xuyên qua , NVL phát ra  âm thanh ( Liên hệ)</t>
  </si>
  <si>
    <t>E2, 3 Khám phá  con gà, con chó, chất liệu làm chuồng mèo)</t>
  </si>
  <si>
    <t xml:space="preserve">Trẻ biết  quá trình phát triển và điều kiện sống của một số loại con vật  
</t>
  </si>
  <si>
    <t xml:space="preserve">Quá trình phát triển và điều kiện sống của một số loại con vật. </t>
  </si>
  <si>
    <r>
      <t xml:space="preserve">Quá trình phát triển và điều kiện sống của một số loại con vật
</t>
    </r>
    <r>
      <rPr>
        <i/>
        <sz val="12"/>
        <color rgb="FFFF0000"/>
        <rFont val="Times New Roman"/>
        <family val="1"/>
      </rPr>
      <t xml:space="preserve"> </t>
    </r>
  </si>
  <si>
    <t xml:space="preserve">- Quá trình phát triển của con bướm; con gà
</t>
  </si>
  <si>
    <t xml:space="preserve"> Sự biến đổi của màu nước(T4)</t>
  </si>
  <si>
    <t>Đặc điểm tính chất của không khí: Sự tác động của không khí tạo nên bong bóng xà phòng; sử dụng lực đẩy của không khí thổi bóng di chuyển qua các cốc nước đầy.
 Các nguồn ánh sáng và sự cần thiết của nó với cuộc sống con người, con vật, cây</t>
  </si>
  <si>
    <t>Sử dụng dây chun để tạo ra lực đẩy:
Tên lửa(T3)</t>
  </si>
  <si>
    <t>Trẻ biết sử dụng thính giác để xác định hướng đi: TCVĐ :Cướp cờ (T1), Mèo đuổi chuột (T3), truy tìm kho báu(T1)</t>
  </si>
  <si>
    <t>Điều 41. Bổn phận của trẻ em với bản thân</t>
  </si>
  <si>
    <t>Trao đổi, thảo luận thực hành 1 số qui định đảm bảo an toàn nơi công cộng</t>
  </si>
  <si>
    <r>
      <t xml:space="preserve">Trẻ biết đặc điểm, công dụng của một số PTGT và phân loại theo 2 - 3 dấu hiệu Trẻ có quyền được biết một số quy định đơn giản của luật giao thông đường bộ và biết luật lệ khi tham gia một số trò chơi giao thông   
</t>
    </r>
    <r>
      <rPr>
        <i/>
        <sz val="12"/>
        <color rgb="FFFF0000"/>
        <rFont val="Times New Roman"/>
        <family val="1"/>
      </rPr>
      <t>( Điều 33. Quyền được tiếp cận thông tin và tham gia hoạt động xã hội)</t>
    </r>
  </si>
  <si>
    <r>
      <t xml:space="preserve">Trẻ có quyền được biết một số quy định đơn giản của luật giao thông đường bộ và biết luật lệ khi tham gia một số trò chơi giao thông   
</t>
    </r>
    <r>
      <rPr>
        <i/>
        <sz val="12"/>
        <color rgb="FFFF0000"/>
        <rFont val="Times New Roman"/>
        <family val="1"/>
      </rPr>
      <t xml:space="preserve">( Điều 33. Quyền được tiếp cận thông tin và tham gia hoạt động xã hội)
</t>
    </r>
    <r>
      <rPr>
        <i/>
        <sz val="12"/>
        <color rgb="FF00B0F0"/>
        <rFont val="Times New Roman"/>
        <family val="1"/>
      </rPr>
      <t>Điều 39. Bổn phận của trẻ em đối với cộng đồng, xã hội</t>
    </r>
    <r>
      <rPr>
        <sz val="12"/>
        <rFont val="Times New Roman"/>
        <family val="1"/>
      </rPr>
      <t xml:space="preserve">
</t>
    </r>
  </si>
  <si>
    <t>Điều 39. Bổn phận của trẻ em đối với cộng đồng, xã hội</t>
  </si>
  <si>
    <r>
      <rPr>
        <i/>
        <sz val="11"/>
        <color rgb="FF00B0F0"/>
        <rFont val="Times New Roman"/>
        <family val="1"/>
      </rPr>
      <t>Trẻ biết vâng lời giúp đỡ bố mẹ</t>
    </r>
    <r>
      <rPr>
        <i/>
        <sz val="11"/>
        <rFont val="Times New Roman"/>
        <family val="1"/>
      </rPr>
      <t xml:space="preserve">
</t>
    </r>
    <r>
      <rPr>
        <i/>
        <sz val="11"/>
        <color rgb="FF00B0F0"/>
        <rFont val="Times New Roman"/>
        <family val="1"/>
      </rPr>
      <t>Bổn phận với gia đình</t>
    </r>
  </si>
  <si>
    <r>
      <t xml:space="preserve"> Trẻ biết thể hiện tình cảm với biển đảo quê hương
</t>
    </r>
    <r>
      <rPr>
        <i/>
        <sz val="12"/>
        <color rgb="FF00B0F0"/>
        <rFont val="Times New Roman"/>
        <family val="1"/>
      </rPr>
      <t>Điều 40: Bổn phận của trẻ em đối với quê hương đất nước</t>
    </r>
  </si>
  <si>
    <t>Trẻ hiểu được bổn phận của mình là tự chăm sóc bản thân, giữ gìn vệ sinh cá nhân, ăn uống đầy đủ và bảo vệ bản thân khỏi nguy hiểm</t>
  </si>
  <si>
    <t>(Điều 41. Bổn phận của trẻ em với bản thân)</t>
  </si>
  <si>
    <t>LUẬT 108/2016</t>
  </si>
  <si>
    <r>
      <rPr>
        <sz val="12"/>
        <color theme="1"/>
        <rFont val="Times New Roman"/>
        <family val="1"/>
      </rPr>
      <t>Trẻ thể hiện được tình cảm, óc thẩm mĩ qua 1 số kỹ năng qua 1 số sản phẩm tạo hình yêu thích</t>
    </r>
    <r>
      <rPr>
        <sz val="12"/>
        <color rgb="FF7030A0"/>
        <rFont val="Times New Roman"/>
        <family val="1"/>
      </rPr>
      <t>.</t>
    </r>
  </si>
  <si>
    <t>Thể hiện được tình cảm, óc thẩm mĩ qua 1 số kỹ năng qua 1 số sản phẩm tạo hình yêu thích.</t>
  </si>
  <si>
    <t>Trẻ được làm một số việc nhẹ nhàng, phù hợp với khả năng của trẻ</t>
  </si>
  <si>
    <t xml:space="preserve"> - Mùa xuân: </t>
  </si>
  <si>
    <t>Qủa bầu tiên ( Liên hệ)</t>
  </si>
  <si>
    <t xml:space="preserve">5 E: Làm phở cuốn </t>
  </si>
  <si>
    <t xml:space="preserve">- Trẻ biết phối hợp các kĩ năng cắt, xé dán chế tạo, để tạo thành sản phẩm, bức tranh có màu sắc hài hoa, bố cục cân đối
</t>
  </si>
  <si>
    <t>Điều 17. Quyền vui chơi, giải trí</t>
  </si>
  <si>
    <r>
      <t xml:space="preserve"> </t>
    </r>
    <r>
      <rPr>
        <i/>
        <sz val="12"/>
        <color rgb="FFFF0000"/>
        <rFont val="Times New Roman"/>
        <family val="1"/>
      </rPr>
      <t>- Dạy trẻ giới thiệu về tên và nét đặc trưng của danh lam, thắng cảnh, di tích lịch sử của quê hương, đất nước (Liên hệ)</t>
    </r>
  </si>
  <si>
    <t>Bé với quyền được tham gia
(Toàn phần)</t>
  </si>
  <si>
    <t>Nhóm quyền tham gia</t>
  </si>
  <si>
    <t>NDCT- LUẬT 108/2016</t>
  </si>
  <si>
    <r>
      <t>- Nhận dạng các chữ cái "o - ô - ơ" trong bảng chữ cái Tiếng Việt, chữ in thường, in ho</t>
    </r>
    <r>
      <rPr>
        <sz val="12"/>
        <rFont val="Times New Roman"/>
        <family val="1"/>
      </rPr>
      <t xml:space="preserve">a </t>
    </r>
    <r>
      <rPr>
        <i/>
        <sz val="12"/>
        <color rgb="FFFF0000"/>
        <rFont val="Times New Roman"/>
        <family val="1"/>
      </rPr>
      <t>(Liên hệ)</t>
    </r>
  </si>
  <si>
    <t xml:space="preserve"> - Đặc điểm nổi bật, công dụng, cách sử dụng một số đồ dùng thiết bị nguy hiểm</t>
  </si>
  <si>
    <t xml:space="preserve">Nghe hiểu nội dung truyện kể, truyện đọc phù hợp với độ tuổi và chủ đề thực hiện </t>
  </si>
  <si>
    <t>- EDP Làm đèn lồng trung thu
( Liên hệ)</t>
  </si>
  <si>
    <t>Bé với bổn phận của mình
( Liên hệ)</t>
  </si>
  <si>
    <t xml:space="preserve">  - Làm Anh; Mẹ của em; Chia bánh, Em yêu nhà em ( Liên hệ)</t>
  </si>
  <si>
    <r>
      <t>Trẻ biết chữ viết có thể đọc và thay cho lời nói</t>
    </r>
    <r>
      <rPr>
        <i/>
        <sz val="12"/>
        <color rgb="FFFF0000"/>
        <rFont val="Times New Roman"/>
        <family val="1"/>
      </rPr>
      <t xml:space="preserve"> </t>
    </r>
  </si>
  <si>
    <t xml:space="preserve">"Viết thư"
</t>
  </si>
  <si>
    <r>
      <rPr>
        <sz val="12"/>
        <color theme="1"/>
        <rFont val="Times New Roman"/>
        <family val="1"/>
      </rPr>
      <t>Nhận dạng các chữ cái trong bảng chữ cái Tiếng Việt, chữ in thường, in hoa
Trẻ được tôn trọng, lắng nghe ngữ điệu riêng, phát âm đặc trưng của trẻ. Bất cứ khi nào có thể, trẻ em cũng được tạo cơ hội để sử dụng và học tiếng mẹ đẻ của chính mình.</t>
    </r>
    <r>
      <rPr>
        <sz val="12"/>
        <rFont val="Times New Roman"/>
        <family val="1"/>
      </rPr>
      <t xml:space="preserve">
</t>
    </r>
  </si>
  <si>
    <t>Điều 14. Quyền được chăm sóc sức khỏe</t>
  </si>
  <si>
    <t xml:space="preserve">- Kể được tên một số thức ăn cần có trong bữa ăn hàng ngày
</t>
  </si>
  <si>
    <t xml:space="preserve">Cách chăm sóc sức khỏe, dinh dưỡng theo khoa học
</t>
  </si>
  <si>
    <t xml:space="preserve">- Một số chế độ ăn khi
Trẻ bị bệnh (táo bón, tiêu chảy, sốt, suy dinh dưỡng, thừa cân béo phì,…)
</t>
  </si>
  <si>
    <r>
      <t>Trẻ chơi các góc Phân vai, gọc xây dựng, gọc học tập, góc nghệ thuật chủ đề lễ hộ</t>
    </r>
    <r>
      <rPr>
        <i/>
        <sz val="12"/>
        <color rgb="FFFF0000"/>
        <rFont val="Times New Roman"/>
        <family val="1"/>
      </rPr>
      <t>i( Liên hệ)</t>
    </r>
  </si>
  <si>
    <t>- Trẻ có kĩ năng rửa mặt
- Trò chơi: Bé lau mặt sạch 
( Liên hệ)</t>
  </si>
  <si>
    <t>Thơ: Mưa; Nắng</t>
  </si>
  <si>
    <t>Biết  kêu gọi sự giúp đỡ khi gặp những tình huống nguy hiểm</t>
  </si>
  <si>
    <t>Hành vi giữ gìn, bảo vệ môi trường</t>
  </si>
  <si>
    <t xml:space="preserve">
Nhận biết mốt số vật dụng gây nguy hiểm: Ổ điện, dây điện…(T5)</t>
  </si>
  <si>
    <t>- Làm sách hướng dẫn nấu ăn  
(Liên hệ)</t>
  </si>
  <si>
    <r>
      <t xml:space="preserve">Cùng cô kể chuyện, hát, đọc thơ, đọc vè về biển đảo quê hương </t>
    </r>
    <r>
      <rPr>
        <i/>
        <sz val="12"/>
        <color rgb="FF00B0F0"/>
        <rFont val="Times New Roman"/>
        <family val="1"/>
      </rPr>
      <t>( Liên hệ)</t>
    </r>
  </si>
  <si>
    <t>- Trò chuyện, thực hành chuẩn bị cho bé vào lớp 1: cách xếp hàng khi đến lớp,  khi ra về khi bé vào lớp 1… ( Liên hệ)</t>
  </si>
  <si>
    <r>
      <t xml:space="preserve"> </t>
    </r>
    <r>
      <rPr>
        <sz val="12"/>
        <rFont val="Times New Roman"/>
        <family val="1"/>
      </rPr>
      <t>Trẻ có bổn phận giữ gìn, bảo vệ môi trường thông qua các hành vi</t>
    </r>
  </si>
  <si>
    <t/>
  </si>
  <si>
    <t>Điều 18. Quyền giữ gìn, phát huy bản sắc</t>
  </si>
  <si>
    <t>Điều 22. Quyền được sống chung với cha, mẹ</t>
  </si>
  <si>
    <t>Điều 26. Quyền được bảo vệ để không bị bóc lột sức lao động</t>
  </si>
  <si>
    <t>Điều 27. Quyền được bảo vệ để không bị bạo lực, bỏ rơi, bỏ mặc</t>
  </si>
  <si>
    <t>Điều 37. Bổn phận của trẻ em đối với gia đình</t>
  </si>
  <si>
    <t>Điều 28. Quyền được bảo vệ để không bị mua bán, bắt cóc, đánh tráo, chiếm đoạt</t>
  </si>
  <si>
    <t>- Tổ chức giờ ăn vui vẻ: 
 + Hít ngửi - đoán tên món ăn - mùi vị - cảm giác khi được ăn món đó.
 + Đọc thơ, đồng dao, kể chuyện, hát về GD dinh dưỡng). (Liên hệ)</t>
  </si>
  <si>
    <t xml:space="preserve"> - Quan sát tranh, trò chuyện, xem video, thực hành và xử lý  về một số tình huống không an toàn với trẻ ( trường hợp khẩn cấp như: bị cháy, ngã chảy máu, có người rơi xuống nước….) ( Liên hệ)</t>
  </si>
  <si>
    <t>- Thảo luận , thực hành một số trường hợp không an toàn:
- Người lạ bế ẫm, rủ đi chơi, cho đồ ăn.
'- Tự ý đi ra khỏi nhà/trường/lớp một mình khi chưa được người lớn cho phép</t>
  </si>
  <si>
    <t>,- Hoạt động học: Tìm hiểu một số luật lệ giao thông đơn giản ( Bộ phận)</t>
  </si>
  <si>
    <t xml:space="preserve"> - Trò chơi bé xem sách theo chủ đề an toàn (Liên hệ)</t>
  </si>
  <si>
    <t xml:space="preserve"> - Làm quen nhóm chữ cái "o - ô - ơ" (Liên hệ)</t>
  </si>
  <si>
    <t xml:space="preserve"> - Dạy trẻ hiểu vị trí quyền và trách nhiệm của bản thân trong  lớp học (Liên hệ)</t>
  </si>
  <si>
    <r>
      <t xml:space="preserve">- </t>
    </r>
    <r>
      <rPr>
        <i/>
        <sz val="12"/>
        <color rgb="FF00B0F0"/>
        <rFont val="Times New Roman"/>
        <family val="1"/>
      </rPr>
      <t>Trẻ biết vâng lời giúp đỡ cô giáo</t>
    </r>
    <r>
      <rPr>
        <i/>
        <sz val="12"/>
        <rFont val="Times New Roman"/>
        <family val="1"/>
      </rPr>
      <t xml:space="preserve">
</t>
    </r>
    <r>
      <rPr>
        <i/>
        <sz val="12"/>
        <color rgb="FF00B0F0"/>
        <rFont val="Times New Roman"/>
        <family val="1"/>
      </rPr>
      <t>Bổn phận với trường lớp (Liên hệ)</t>
    </r>
  </si>
  <si>
    <t>Trẻ chơi các góc Phân vai, gọc xây dựng, gọc học tập, góc nghệ thuật chủ đề nghề nghiệp (Liên hệ)</t>
  </si>
  <si>
    <t>Trẻ chơi các góc Phân vai, gọc xây dựng, gọc học tập, góc nghệ thuật chủ đề PTGT (Liên hệ)</t>
  </si>
  <si>
    <t xml:space="preserve"> - Tự đánh răng, lau mặt, rửa tay bằng xà phòng, giặt khăn, phơi khăn (Liên hệ)</t>
  </si>
  <si>
    <t>Trẻ chơi các góc Phân vai, gọc xây dựng, gọc học tập, góc nghệ thuật chủ đề bản thân (Liên hệ)</t>
  </si>
  <si>
    <t>Thuộc lĩnh vực</t>
  </si>
  <si>
    <t>- Dạy trẻ làm salat rau quả
( Bộ phận)</t>
  </si>
  <si>
    <t xml:space="preserve">- Bài 8: HH: Máy bay bay ù..ù - Tay: Đưa ra phía trước, sang ngang - Bụng: Cúi người về trước, ngửa ra sau - Chân: Ngồi xổm đứng lên liên tục - Bật: Bật luân phiên chân trước, chân sau: 
- TCVĐ: N3: Mèo đuổi chuột; N1: Cá sấu lên bờ; N3: Cáo và thỏ </t>
  </si>
  <si>
    <t>- Quan sát, trò chuyện nhận biết và tránh nơi có biển cảnh báo nguy hiểm. (biển báo phòng chống cháy nổ)  (Liên hệ)</t>
  </si>
  <si>
    <t>- Xem tranh ảnh, gạt bỏ hành vì đúng/sai về một số trường hợp khẩn cấp như: bị cháy, ngã chảy máu, có người rơi xuống nước…. (Liên hệ)</t>
  </si>
  <si>
    <t>Quan sát, trò chuyện, về không được tự ý đi ra khỏi lớp, ra khỏi cổng trường (Liên hệ)</t>
  </si>
  <si>
    <t xml:space="preserve">- Quan sát và nhận biết thực hành vi một số biển hiệu giao thông </t>
  </si>
  <si>
    <t>Điều 13. Quyền được khai sinh và có Quốc tịch</t>
  </si>
  <si>
    <t>Điều 38. Bộn phận của trẻ em  với nhà trường</t>
  </si>
  <si>
    <t>Điều 40.Bổn phận của trẻ em đối với quê hương đất nước</t>
  </si>
  <si>
    <t>Quyền con người 
(14/ 25 Điều) 5/5 bổn phận</t>
  </si>
  <si>
    <t xml:space="preserve">- Đi khuỵu gối: TCVĐ: </t>
  </si>
  <si>
    <t>- Đi trên dây: TCVĐ: Kéo co</t>
  </si>
  <si>
    <t>Tập 7: Thế giới kẹo mút</t>
  </si>
  <si>
    <t>Tập 21: Ai là người may mắn</t>
  </si>
  <si>
    <t>Tập 23: Chạy trốn cơn mưa giông</t>
  </si>
  <si>
    <t>Bài hát, bài thơ, ca dao, đồng dao, tục ngữ, câu đố, hò, vè chủ đề.</t>
  </si>
  <si>
    <t xml:space="preserve">https://youtu.be/xJq1tHKsUoY?si=JZXv0bvMOSLh1yi5
</t>
  </si>
  <si>
    <t xml:space="preserve">https://youtu.be/etiQxzxLfuA?si=7TixjVJ7oiUM0Wgh
</t>
  </si>
  <si>
    <t xml:space="preserve">Tập 1: Một ngày ở viện bảo tàng
</t>
  </si>
  <si>
    <t>Tập 2: Bóng bay chạy trốn</t>
  </si>
  <si>
    <t xml:space="preserve">
Tập 6: Dòng sông xe cộ
</t>
  </si>
  <si>
    <t>Tập 5: Giao thông thông thoáng</t>
  </si>
  <si>
    <t xml:space="preserve">
Tập 8: Truy tìm kho báu</t>
  </si>
  <si>
    <t xml:space="preserve">
Tập 10: Cùng chơi trốn tìm</t>
  </si>
  <si>
    <t>Tập 9: Những tay đua nhí</t>
  </si>
  <si>
    <t xml:space="preserve">
Tập 12: Bắt cua dưới kênh</t>
  </si>
  <si>
    <t>Tập 11: Cú đá siêu phàm</t>
  </si>
  <si>
    <t>Tập 13: Đi xe đạp như người lớn</t>
  </si>
  <si>
    <t xml:space="preserve">
Tập 16: Rừng đào trĩu quả</t>
  </si>
  <si>
    <t>Tập 15: Chuyến du ngoạn trên chợ nổi</t>
  </si>
  <si>
    <t xml:space="preserve">
Tập 18: Chuyến xe kì thú</t>
  </si>
  <si>
    <t>Tập 17: Điểm đón xe buýt</t>
  </si>
  <si>
    <t>Tập 19: Băng qua lãnh địa rồng lửa</t>
  </si>
  <si>
    <t xml:space="preserve">
Tập 20: Cậu bé tàng hình
</t>
  </si>
  <si>
    <t xml:space="preserve">
Tập 22: Pha giải cứu kịch tính</t>
  </si>
  <si>
    <t xml:space="preserve">
Tập 24: Cái bụng ầm ĩ</t>
  </si>
  <si>
    <t>Tập 25: Bãi biển đông đúc</t>
  </si>
  <si>
    <t>https://youtu.be/xJq1tHKsUoY?si=JZXv0bvMOSLh1yi5</t>
  </si>
  <si>
    <t>https://youtu.be/OP1dxOsW9Qk?si=KkbbGi9NAc7mG9IN</t>
  </si>
  <si>
    <t>https://youtu.be/TFCQQ6sgfaw?si=3oBAz2b-j9sZmjmK</t>
  </si>
  <si>
    <t>https://youtu.be/Y1-YJ3cvA5A?si=3S90OCTOJoWeFnxM</t>
  </si>
  <si>
    <t>https://youtu.be/Mlwjfa3twrs?si=c8FSUCIYKXM0BlyF</t>
  </si>
  <si>
    <t>https://youtu.be/0J-Ve9BDTGo?si=WFOrA7bYb_ZxOThF</t>
  </si>
  <si>
    <t>https://youtu.be/vL3mIp7Rw8I?si=xS4ae4Z85S7jftTp</t>
  </si>
  <si>
    <t>https://youtu.be/AeYYHqdL_88?si=ZrgTVOR_VswjLVcl</t>
  </si>
  <si>
    <t>https://youtu.be/AfrpaHidCXg?si=0WlPDWHwD5uKQUCi</t>
  </si>
  <si>
    <t>https://youtu.be/j0Am8TsroB0?si=G9KyiuIml5AaLsP3</t>
  </si>
  <si>
    <t>https://youtu.be/KmuWtfyUM0k?si=ZLfDO5-rqLYIh19Y</t>
  </si>
  <si>
    <t>https://youtu.be/e5GVsNAiaJ8?si=QdvoXGituNDiZQH5</t>
  </si>
  <si>
    <t>https://youtu.be/SQY4EXOfdr4?si=s3Qk34gzrwlQcUN3</t>
  </si>
  <si>
    <t>https://youtu.be/gENL9LsYqyk?si=tDcuwZAp-oImBQfd</t>
  </si>
  <si>
    <t>https://youtu.be/3kcHq9G-NdQ?si=5lVUAIhWjN4tkMG8</t>
  </si>
  <si>
    <t>https://youtu.be/HdBLTw2Vq0Y?si=2ItEmu6TxuEE97pv</t>
  </si>
  <si>
    <t>https://youtu.be/xg1asZyL_nk?si=d2x-1QBWt7n5Yu98</t>
  </si>
  <si>
    <t>https://youtu.be/btEMd7Dxet8?si=-TwTjSr_GZxOq0w7</t>
  </si>
  <si>
    <t>https://youtu.be/rmms-2uCYRw?si=PEpDa_4dY11q5eCp</t>
  </si>
  <si>
    <t>https://youtu.be/-tSClhPRFWU?si=_4Mhcf6_oiPkWCgd</t>
  </si>
  <si>
    <t>https://youtu.be/MekBypkNYko?si=qDr7vriXQno406Y5</t>
  </si>
  <si>
    <t>https://youtu.be/DK3AHsDxxUg?si=4Zd8eYLALsVL_Nvp</t>
  </si>
  <si>
    <t>https://youtu.be/Gl6dpd0I8lY?si=IccTHaYfKbIvhFss</t>
  </si>
  <si>
    <t>Đánh giá chuẩn trẻ 5 Tuổi</t>
  </si>
  <si>
    <t>C1-CS1</t>
  </si>
  <si>
    <t>C1-CS2</t>
  </si>
  <si>
    <t>C2-CS3</t>
  </si>
  <si>
    <t>C2-CS4</t>
  </si>
  <si>
    <t>C3-CS6</t>
  </si>
  <si>
    <t>C3-CS7</t>
  </si>
  <si>
    <t>Thực hành cắt các hình vẽ về con vật.</t>
  </si>
  <si>
    <t>C4-CS8</t>
  </si>
  <si>
    <t>C4-CS9</t>
  </si>
  <si>
    <t>Quan sát, trò chuyện về lợi ích đối với  thực phẩm…</t>
  </si>
  <si>
    <t>Nhận biết thực phẩm theo 4 nhóm thực phẩm và lựa chọn các chất dinh dưỡng và lợi ích đối với sức khỏe</t>
  </si>
  <si>
    <t>C5-CS11</t>
  </si>
  <si>
    <t>C4-CS12</t>
  </si>
  <si>
    <t>C6-CS13</t>
  </si>
  <si>
    <t>C6-CS14</t>
  </si>
  <si>
    <t>Nhận ra một số dấu hiệu bất thường của cơ thể và thông báo với người khác( Cảm thấy mệt mỏi, đau, mẩn ngứa, buồn nôn)</t>
  </si>
  <si>
    <t xml:space="preserve"> Trò chơi: Bạn cảm thấy thế nào?</t>
  </si>
  <si>
    <t>C6-CS15</t>
  </si>
  <si>
    <r>
      <rPr>
        <sz val="12"/>
        <color rgb="FF00B050"/>
        <rFont val="Times New Roman"/>
        <family val="1"/>
      </rPr>
      <t xml:space="preserve">Trẻ biết tách/gộp  một nhóm đối tượng trong phạm vi 10 thành hai nhóm bằng ít nhất 2 cách và so sánh số lượng của các nhóm </t>
    </r>
    <r>
      <rPr>
        <i/>
        <sz val="12"/>
        <color rgb="FF00B050"/>
        <rFont val="Times New Roman"/>
        <family val="1"/>
      </rPr>
      <t xml:space="preserve"> </t>
    </r>
  </si>
  <si>
    <t>C15-CS42</t>
  </si>
  <si>
    <t>C15-CS43</t>
  </si>
  <si>
    <t>C15-CS44</t>
  </si>
  <si>
    <r>
      <t xml:space="preserve">-  Trẻ so sánh thêm bớt tạo sự bằng nhau trong phạm vi 10 </t>
    </r>
    <r>
      <rPr>
        <i/>
        <sz val="12"/>
        <color rgb="FF00B050"/>
        <rFont val="Times New Roman"/>
        <family val="1"/>
      </rPr>
      <t xml:space="preserve">: </t>
    </r>
  </si>
  <si>
    <t>C16-CS46</t>
  </si>
  <si>
    <r>
      <t xml:space="preserve"> </t>
    </r>
    <r>
      <rPr>
        <sz val="12"/>
        <color rgb="FF00B050"/>
        <rFont val="Times New Roman"/>
        <family val="1"/>
      </rPr>
      <t>Trẻ quan sát, thảo luận thống nhất quy tắc xếp logic theo ý thích</t>
    </r>
  </si>
  <si>
    <t>C16-CS45</t>
  </si>
  <si>
    <r>
      <rPr>
        <sz val="12"/>
        <color rgb="FF00B050"/>
        <rFont val="Times New Roman"/>
        <family val="1"/>
      </rPr>
      <t>- Trẻ xác định được vị trí của đồ vật (phía trước- phía sau, phía trên - phía dưới, phía phải - phía trái) so với bản thân trẻ, với bạn khác, với một vật nào đó làm chuẩn</t>
    </r>
    <r>
      <rPr>
        <sz val="12"/>
        <rFont val="Times New Roman"/>
        <family val="1"/>
      </rPr>
      <t xml:space="preserve">
</t>
    </r>
  </si>
  <si>
    <r>
      <rPr>
        <sz val="12"/>
        <color rgb="FF00B050"/>
        <rFont val="Times New Roman"/>
        <family val="1"/>
      </rPr>
      <t xml:space="preserve">- Xác định vị trí của đồ vật (phía trước- phía sau, phía trên - phía dưới, phía phải - phía trái) so với bản thân trẻ, với bạn khác, với một vật nào đó làm chuẩn
</t>
    </r>
  </si>
  <si>
    <r>
      <t xml:space="preserve"> -</t>
    </r>
    <r>
      <rPr>
        <sz val="12"/>
        <color rgb="FF00B050"/>
        <rFont val="Times New Roman"/>
        <family val="1"/>
      </rPr>
      <t xml:space="preserve"> Xác định vị trí của đồ vật phía phải phía trái so với người khác</t>
    </r>
  </si>
  <si>
    <r>
      <t xml:space="preserve"> - </t>
    </r>
    <r>
      <rPr>
        <sz val="12"/>
        <color rgb="FF00B050"/>
        <rFont val="Times New Roman"/>
        <family val="1"/>
      </rPr>
      <t>Xác định  phía trên - phía dưới, phía trước- phía sau so với bạn khác</t>
    </r>
  </si>
  <si>
    <t>C16-CS47</t>
  </si>
  <si>
    <r>
      <t>T</t>
    </r>
    <r>
      <rPr>
        <sz val="12"/>
        <color rgb="FF00B050"/>
        <rFont val="Times New Roman"/>
        <family val="1"/>
      </rPr>
      <t>rẻ gọi được tên các thứ, trong tuần, theo thứ tự</t>
    </r>
  </si>
  <si>
    <t>C16-CS48</t>
  </si>
  <si>
    <r>
      <t xml:space="preserve"> - </t>
    </r>
    <r>
      <rPr>
        <sz val="12"/>
        <color rgb="FF00B050"/>
        <rFont val="Times New Roman"/>
        <family val="1"/>
      </rPr>
      <t>Xem giờ đúng</t>
    </r>
  </si>
  <si>
    <t>C16-CS49</t>
  </si>
  <si>
    <t>C17-CS50</t>
  </si>
  <si>
    <r>
      <t xml:space="preserve"> </t>
    </r>
    <r>
      <rPr>
        <sz val="12"/>
        <color rgb="FF00B050"/>
        <rFont val="Times New Roman"/>
        <family val="1"/>
      </rPr>
      <t>- Thảo luận với trẻ về  sự thay đổi thời tiết theo mùa và thứ tự các mùa trong năm</t>
    </r>
  </si>
  <si>
    <t>C17-CS51</t>
  </si>
  <si>
    <r>
      <rPr>
        <b/>
        <sz val="13"/>
        <color rgb="FFFF0000"/>
        <rFont val="Times New Roman"/>
        <family val="1"/>
      </rPr>
      <t xml:space="preserve">Điều 14. Quyền được chăm sóc sức khỏe: 
</t>
    </r>
    <r>
      <rPr>
        <sz val="13"/>
        <color rgb="FFFF0000"/>
        <rFont val="Times New Roman"/>
        <family val="1"/>
      </rPr>
      <t>Trẻ em có quyền được chăm sóc tốt nhất về sức khỏe, được ưu tiên tiếp cận, sử dụng dịch vụ phòng bệnh và khám bệnh, chữa bệnh.</t>
    </r>
  </si>
  <si>
    <r>
      <rPr>
        <b/>
        <sz val="13"/>
        <color rgb="FFFF0000"/>
        <rFont val="Times New Roman"/>
        <family val="1"/>
      </rPr>
      <t>Điều 22. Quyền được sống chung với cha, mẹ:</t>
    </r>
    <r>
      <rPr>
        <sz val="13"/>
        <color rgb="FFFF0000"/>
        <rFont val="Times New Roman"/>
        <family val="1"/>
      </rPr>
      <t xml:space="preserve"> 
- Trẻ em có quyền được sống chung với cha, mẹ; được cả cha và mẹ bảo vệ, chăm sóc và giáo dục, trừ trường hợp cách ly cha, mẹ theo quy định của pháp luật hoặc vì lợi ích tốt nhất của trẻ em. 
- Khi phải cách ly cha, mẹ, trẻ em được trợ giúp để duy trì mối liên hệ và tiếp xúc với cha, mẹ, gia đình, trừ trường hợp không vì lợi ích tốt nhất của trẻ em.</t>
    </r>
  </si>
  <si>
    <r>
      <rPr>
        <b/>
        <sz val="13"/>
        <color rgb="FFFF0000"/>
        <rFont val="Times New Roman"/>
        <family val="1"/>
      </rPr>
      <t xml:space="preserve">Điều 28. Quyền được bảo vệ để không bị mua bán, bắt cóc, đánh tráo, chiếm đoạt: </t>
    </r>
    <r>
      <rPr>
        <sz val="13"/>
        <color rgb="FFFF0000"/>
        <rFont val="Times New Roman"/>
        <family val="1"/>
      </rPr>
      <t xml:space="preserve">
Trẻ em có quyền được bảo vệ dưới mọi hình thức để không bị mua bán, bắt cóc, đánh tráo, chiếm đoạt.</t>
    </r>
  </si>
  <si>
    <r>
      <rPr>
        <b/>
        <sz val="13"/>
        <color rgb="FFFF0000"/>
        <rFont val="Times New Roman"/>
        <family val="1"/>
      </rPr>
      <t>Điều 27. Quyền được bảo vệ để không bị bạo lực, bỏ rơi, bỏ mặc</t>
    </r>
    <r>
      <rPr>
        <sz val="13"/>
        <color rgb="FFFF0000"/>
        <rFont val="Times New Roman"/>
        <family val="1"/>
      </rPr>
      <t xml:space="preserve">
Trẻ em có quyền được bảo vệ dưới mọi hình thức để không bị bạo lực, bỏ rơi, bỏ mặc làm tổn hại đến sự phát triển toàn diện của trẻ em.</t>
    </r>
  </si>
  <si>
    <r>
      <rPr>
        <b/>
        <sz val="13"/>
        <color rgb="FFFF0000"/>
        <rFont val="Times New Roman"/>
        <family val="1"/>
      </rPr>
      <t>Điều 34. Quyền được bày tỏ ý kiến và hội họp:</t>
    </r>
    <r>
      <rPr>
        <sz val="13"/>
        <color rgb="FFFF0000"/>
        <rFont val="Times New Roman"/>
        <family val="1"/>
      </rPr>
      <t xml:space="preserve"> 
Trẻ em có quyền được bày tỏ ý kiến, nguyện vọng về các vấn đề liên quan đến trẻ em; được tự do hội họp theo quy định của pháp luật phù hợp với độ tuổi, mức độ trưởng thành và sự phát triển của trẻ em; được cơ quan, tổ chức, cơ sở giáo dục, gia đình, cá nhân lắng nghe, tiếp thu, phản hồi ý kiến, nguyện vọng chính đáng.</t>
    </r>
  </si>
  <si>
    <r>
      <rPr>
        <b/>
        <sz val="13"/>
        <color rgb="FFFF0000"/>
        <rFont val="Times New Roman"/>
        <family val="1"/>
      </rPr>
      <t xml:space="preserve">Điều 33. Quyền được tiếp cận thông tin và tham gia hoạt động xã hội
- </t>
    </r>
    <r>
      <rPr>
        <sz val="13"/>
        <color rgb="FFFF0000"/>
        <rFont val="Times New Roman"/>
        <family val="1"/>
      </rPr>
      <t>Trẻ em có quyền được tiếp cận thông tin đầy đủ, kịp thời, phù hợp; có quyền tìm kiếm, thu nhận các thông tin dưới mọi hình thức theo quy định của pháp luật và được tham gia hoạt động xã hội phù hợp với độ tuổi, mức độ trưởng thành, nhu cầu, năng lực của trẻ em.</t>
    </r>
  </si>
  <si>
    <r>
      <rPr>
        <b/>
        <sz val="13"/>
        <color rgb="FFFF0000"/>
        <rFont val="Times New Roman"/>
        <family val="1"/>
      </rPr>
      <t xml:space="preserve">Điều 31. Quyền được bảo vệ khi gặp thiên tai, thảm họa, ô nhiễm môi trường, xung đột vũ trang: 
</t>
    </r>
    <r>
      <rPr>
        <sz val="13"/>
        <color rgb="FFFF0000"/>
        <rFont val="Times New Roman"/>
        <family val="1"/>
      </rPr>
      <t>Trẻ em có quyền được ưu tiên bảo vệ, trợ giúp dưới mọi hình thức để thoát khỏi tác động của thiên tai, thảm họa, ô nhiễm môi trường, xung đột vũ trang.</t>
    </r>
  </si>
  <si>
    <r>
      <rPr>
        <b/>
        <sz val="13"/>
        <color rgb="FFFF0000"/>
        <rFont val="Times New Roman"/>
        <family val="1"/>
      </rPr>
      <t>Điều 18. Quyền giữ gìn, phát huy bản sắc</t>
    </r>
    <r>
      <rPr>
        <sz val="13"/>
        <color rgb="FFFF0000"/>
        <rFont val="Times New Roman"/>
        <family val="1"/>
      </rPr>
      <t xml:space="preserve">
1. Trẻ em có quyền được tôn trọng đặc Điểm và giá trị riêng của bản thân phù hợp với độ tuổi và văn hóa dân tộc; được thừa nhận các quan hệ gia đình. 
2. Trẻ em có quyền dùng tiếng nói, chữ viết, giữ gìn bản sắc, phát huy truyền thống văn hóa, phong tục, tập quán tốt đẹp của dân tộc mình.</t>
    </r>
  </si>
  <si>
    <r>
      <rPr>
        <b/>
        <sz val="13"/>
        <color rgb="FFFF0000"/>
        <rFont val="Times New Roman"/>
        <family val="1"/>
      </rPr>
      <t xml:space="preserve">Điều 19. Quyền tự do tín ngưỡng, tôn giáo:
</t>
    </r>
    <r>
      <rPr>
        <sz val="13"/>
        <color rgb="FFFF0000"/>
        <rFont val="Times New Roman"/>
        <family val="1"/>
      </rPr>
      <t xml:space="preserve">Trẻ em có quyền tự do tín ngưỡng, tôn giáo, theo hoặc không theo một tôn giáo nào và phải được bảo đảm an toàn, vì lợi ích tốt nhất của trẻ em.
</t>
    </r>
  </si>
  <si>
    <r>
      <t xml:space="preserve">Điều 13. Quyền được khai sinh và có quốc tịch: </t>
    </r>
    <r>
      <rPr>
        <sz val="13"/>
        <color rgb="FFFF0000"/>
        <rFont val="Times New Roman"/>
        <family val="1"/>
      </rPr>
      <t xml:space="preserve">Trẻ em có quyền được khai sinh, khai tử, có họ, tên, có quốc tịch; được xác định cha, mẹ, dân tộc, giới tính theo quy định của pháp luật.
</t>
    </r>
  </si>
  <si>
    <r>
      <t xml:space="preserve">- Trẻ thực hiện đúng kỹ thuật và thuần thục các động tác trong bài tập thể dục theo hiệu lệnh, nhịp bản nhạc/bài hát. Bắt đầu và kết thúc động tác đúng nhịp.
</t>
    </r>
    <r>
      <rPr>
        <i/>
        <sz val="12"/>
        <color rgb="FFFF0000"/>
        <rFont val="Times New Roman"/>
        <family val="1"/>
      </rPr>
      <t xml:space="preserve">  </t>
    </r>
  </si>
  <si>
    <r>
      <t xml:space="preserve">Tập kết hợp 5 động tác cơ bản trong bài tập thể dục 
</t>
    </r>
    <r>
      <rPr>
        <i/>
        <sz val="12"/>
        <color rgb="FFFF0000"/>
        <rFont val="Times New Roman"/>
        <family val="1"/>
      </rPr>
      <t xml:space="preserve"> </t>
    </r>
  </si>
  <si>
    <r>
      <t xml:space="preserve">- Tập kết hợp 5 động tác cơ bản trong bài tập thể dục
</t>
    </r>
    <r>
      <rPr>
        <i/>
        <sz val="12"/>
        <color rgb="FFFF0000"/>
        <rFont val="Times New Roman"/>
        <family val="1"/>
      </rPr>
      <t>.</t>
    </r>
  </si>
  <si>
    <t xml:space="preserve">Có khả năng phối hợp khéo léo của các giác quan để tham gia vận động.
</t>
  </si>
  <si>
    <t xml:space="preserve">Phát triển khả năng khéo léo phối hợp chân tay mắt qua các trò chơi liên hoàn.
</t>
  </si>
  <si>
    <t xml:space="preserve">Chơi các  trò chơi vận động và trò chơi dân gian 
</t>
  </si>
  <si>
    <t xml:space="preserve">- Chơi các  trò chơi vận động và trò chơi dân gian theo từng chủ đề
</t>
  </si>
  <si>
    <t xml:space="preserve">- Trẻ có kỹ năng rửa tay bằng xà phòng đúng quy trình. Có thói quen tự rửa tay bằng xà phòng trước khi ăn, sau khi đi vệ sinh và khi tay bẩn  
</t>
  </si>
  <si>
    <t xml:space="preserve">Rèn luyện kỹ năng rửa tay bằng xà phòng 
</t>
  </si>
  <si>
    <t xml:space="preserve">Một số trường hợp không an toàn:
- Người lạ bế ẫm, rủ đi chơi, cho đồ ăn.
- Tự ý đi ra khỏi nhà/trường/lớp một mình khi chưa được người lớn cho phép
</t>
  </si>
  <si>
    <r>
      <t xml:space="preserve">
- Tự ý đi ra khỏi nhà/trường/lớp một mình khi chưa được người lớn cho phép
</t>
    </r>
    <r>
      <rPr>
        <i/>
        <sz val="12"/>
        <color rgb="FFFF0000"/>
        <rFont val="Times New Roman"/>
        <family val="1"/>
      </rPr>
      <t xml:space="preserve"> </t>
    </r>
  </si>
  <si>
    <r>
      <t>- Tự giác thực hiện được một số quy định về an toàn tại trường/lớp</t>
    </r>
    <r>
      <rPr>
        <i/>
        <sz val="12"/>
        <color rgb="FFFF0000"/>
        <rFont val="Times New Roman"/>
        <family val="1"/>
      </rPr>
      <t xml:space="preserve"> </t>
    </r>
    <r>
      <rPr>
        <sz val="12"/>
        <color theme="3" tint="0.39997558519241921"/>
        <rFont val="Times New Roman"/>
        <family val="1"/>
      </rPr>
      <t xml:space="preserve"> 
</t>
    </r>
  </si>
  <si>
    <r>
      <rPr>
        <sz val="12"/>
        <rFont val="Times New Roman"/>
        <family val="1"/>
      </rPr>
      <t>Một số quy định về an toàn tại trường/lớp</t>
    </r>
    <r>
      <rPr>
        <i/>
        <sz val="12"/>
        <rFont val="Times New Roman"/>
        <family val="1"/>
      </rPr>
      <t xml:space="preserve">
</t>
    </r>
  </si>
  <si>
    <t xml:space="preserve">- Một số quy định về an toàn tại trường
</t>
  </si>
  <si>
    <t xml:space="preserve">- Quan sát trò chuyện về một số đồ dùng an toàn, không an toàn (Cầu trượt, xích đu) </t>
  </si>
  <si>
    <t xml:space="preserve">Đặc điểm nổi bật của các mùa trong năm nơi trẻ sống
</t>
  </si>
  <si>
    <t xml:space="preserve">- Đặc điểm nổi bật của các mùa
</t>
  </si>
  <si>
    <t xml:space="preserve">Đặc điểm nổi bật của trường/lớp mầm non; công việc của các cô bác trong trường
</t>
  </si>
  <si>
    <t xml:space="preserve">- Đặc điểm nổi bật của trường/lớp mầm non; công việc của các cô bác trong trường, tết trung thu
</t>
  </si>
  <si>
    <t xml:space="preserve"> Tên và hoạt động nổi bật của một số lễ hội, sự kiện văn hóa địa phương </t>
  </si>
  <si>
    <t xml:space="preserve">.Tên và hoạt động nổi bật của một số lễ hội, sự kiện văn hóa địa phương </t>
  </si>
  <si>
    <t xml:space="preserve">- Trẻ chơi các góc:  Phân vai, góc xây dựng, góc học tập, góc nghệ thuật chủ đề trường mầm non </t>
  </si>
  <si>
    <t xml:space="preserve">- Trẻ có quyền lựa chọn trò chơi, phân vai chơi, lựa chọn vật liệu chơi, thực hiện vai trò trong nhóm chơi. </t>
  </si>
  <si>
    <t>Trẻ  được bày tỏ ý kiến, nguyện vọng về các vấn đề liên quan đến trẻ.</t>
  </si>
  <si>
    <t xml:space="preserve">- Trẻ  được bày tỏ ý kiến, nguyện vọng về các vấn đề liên quan đến trẻ. </t>
  </si>
  <si>
    <t xml:space="preserve"> Mọi trẻ đều có thể mạnh dạn, tự tin bày tỏ ý kiến, nhận xét và tỏ thái độ với hành vi  "đúng"-"sai", "tốt" - "xấu"  </t>
  </si>
  <si>
    <t xml:space="preserve"> - Trẻ được quyền sống chung với cha, mẹ. Trẻ yêu mến, quan tâm đến người thân trong gia đình, những người xung quanh (cô giáo…)</t>
  </si>
  <si>
    <r>
      <t xml:space="preserve">- </t>
    </r>
    <r>
      <rPr>
        <sz val="12"/>
        <rFont val="Times New Roman"/>
        <family val="1"/>
      </rPr>
      <t>Bé yêu mến, quan tâm đến các cô các bác ở trường mầm non</t>
    </r>
  </si>
  <si>
    <t xml:space="preserve">- Trẻ thể hiện sự dẻo dai, khả năng phối hợp nhịp nhàng, khéo léo khi thực hiện vận động bò bằng bàn tay và bàn chân giữa 2 đường kẻ rộng 40cm, dài 4-5m không chệch ra ngoài
</t>
  </si>
  <si>
    <t xml:space="preserve">Bò bằng bàn tay và bàn chân giữa 2 đường kẻ rộng 40cm, dài 4-5m
</t>
  </si>
  <si>
    <t xml:space="preserve">- Bò bằng bàn tay và bàn chân giữa 2 đường kẻ rộng 40cm, dài 4-5m
</t>
  </si>
  <si>
    <t xml:space="preserve">- Bò bằng bàn tay và bàn chân giữa 2 đường kẻ rộng 40cm, dài 4-5m (Bò cao) TCDG: Rồng rắn lên mây 
</t>
  </si>
  <si>
    <t>Trẻ  được chăm sóc nuôi dưỡng để phát triển toàn diện, kể được tên một số thức ăn cần có trong bữa ăn hàng ngày
và ích lợi của ăn uống đủ lượng và đủ chất</t>
  </si>
  <si>
    <t>Trẻ được chăm sóc nuôi dưỡng để phát triển toàn diện, kể được tên một số thức ăn cần có trong bữa ăn hàng ngày
và ích lợi của ăn uống đủ lượng và đủ chất</t>
  </si>
  <si>
    <t xml:space="preserve">- Trẻ biết một số thói quen ăn uống tốt (ăn chậm, nhai kỹ, không kén chọn thức ăn, không vừa nhai vừa nói,…)
</t>
  </si>
  <si>
    <t>- Kể được tên một số thức ăn cần có trong bữa ăn hàng ngày của bé ( Liên hệ)</t>
  </si>
  <si>
    <t>Thói quen ăn uống tốt/không tốt
Thực hiện hành vi văn hóa, vệ sinh trong ăn uống, trẻ học cách ăn uống lành mạnh</t>
  </si>
  <si>
    <t>- Thói quen ăn uống tốt/không tốt
Trẻ được chăm sóc, nuôi dưỡng đáp ứng nhu cầu, đảm bảo an toàn cả về thể chất và tinh thần.</t>
  </si>
  <si>
    <t xml:space="preserve">Rèn luyện kỹ năng lau mặt
</t>
  </si>
  <si>
    <t xml:space="preserve">- Rèn luyện kỹ năng lau mặt
</t>
  </si>
  <si>
    <t xml:space="preserve">Biết đi vệ sinh đúng nơi quy định khi ở trong lớp </t>
  </si>
  <si>
    <t xml:space="preserve"> Trẻ thực hiện nội quy khu vực nhà vệ sinh
</t>
  </si>
  <si>
    <t xml:space="preserve">- Trẻ có một số hành vi văn minh, thói quen tốt trong ăn uống và chủ động thực hiện hàng ngày
</t>
  </si>
  <si>
    <t xml:space="preserve">Ăn từ tốn, nhai kỹ, không đùa nghịch trong lúc ăn, không vừa nhai vừa nói, biết nhặt cơm rơi vào đĩa
</t>
  </si>
  <si>
    <t xml:space="preserve">- Rèn trẻ cách ăn từ tốn, nhai kỹ, không đùa nghịch trong lúc ăn, không vừa nhai vừa nói, biết nhặt cơm rơi vào đĩa  </t>
  </si>
  <si>
    <t xml:space="preserve">- Trẻ nhận ra và không chơi một số đồ vật có thể gây nguy hiểm. Nói được mối nguy hiểm khi đến gần; không nghịch các vật sắc, nhọnTập luyện để cơ thể khỏe mạnh và con người có được trạng thái thỏa  mái về thể chất và tinh thần..
</t>
  </si>
  <si>
    <t xml:space="preserve">Một số đồ vật gây nguy hiểm
</t>
  </si>
  <si>
    <t xml:space="preserve">- Một số đồ vật gây nguy hiểm: đồ vật sắc nhọn, đồ điện, phích nước nóng,…
</t>
  </si>
  <si>
    <t xml:space="preserve">Một số khu vực nguy hiểm
</t>
  </si>
  <si>
    <t xml:space="preserve">Một số trường hợp khẩn cấp (cháy, có người rơi xuống nước, ngã chảy máu,..) 
</t>
  </si>
  <si>
    <t xml:space="preserve">Địa chỉ, số điện thoại của người thân và các số điện thoại trợ giúp: 111,113,114,115
</t>
  </si>
  <si>
    <r>
      <t xml:space="preserve">Địa chỉ, số điện thoại của người thân và các số điện thoại trợ giúp: 111,113,114,115
</t>
    </r>
    <r>
      <rPr>
        <sz val="12"/>
        <color rgb="FFFF0000"/>
        <rFont val="Times New Roman"/>
        <family val="1"/>
      </rPr>
      <t xml:space="preserve"> </t>
    </r>
  </si>
  <si>
    <r>
      <t xml:space="preserve">- </t>
    </r>
    <r>
      <rPr>
        <sz val="12"/>
        <rFont val="Times New Roman"/>
        <family val="1"/>
      </rPr>
      <t>Trẻ có trách nhiệm với bản thân, giữ gìn vệ sinh bảo vệ các giác quan và chức năng của các giác quan</t>
    </r>
  </si>
  <si>
    <t>5E: Khám phá các giác quan</t>
  </si>
  <si>
    <r>
      <t xml:space="preserve"> -</t>
    </r>
    <r>
      <rPr>
        <sz val="12"/>
        <rFont val="Times New Roman"/>
        <family val="1"/>
      </rPr>
      <t xml:space="preserve"> Quan sát, trò chuyện, xem tranh ảnh, video để tìm hiểu khám phá một số đồ dùng tái chế từ giấy</t>
    </r>
  </si>
  <si>
    <t xml:space="preserve">- Trẻ nhận biết được sự giống và khác nhau giữa mình và bạn về một số bộ phận trên cơ thể, chiều cao, cân nặng.
Nhận ra một số dấu hiệu bất thường của cơ thể và thông báo với người khác( Cảm thấy mệt mỏi, đau, mẩn ngứa, buồn nôn)
</t>
  </si>
  <si>
    <t>Biết so sánh một số bộ phận trên cơ thể của mình, của bạn về độ cao thấp, sự thay đổi của bản thân về chiều cao cân nặng 
Nhận ra một số dấu hiệu bất thường của cơ thể và thông báo với người khác( Cảm thấy mệt mỏi, đau, mẩn ngứa, buồn nôn)</t>
  </si>
  <si>
    <t xml:space="preserve">- So sánh một số bộ phận trên cơ thể của mình, của bạn về độ cao thấp, sự thay đổi của bản thân về chiều cao cân nặng
</t>
  </si>
  <si>
    <t xml:space="preserve">- Biết những bộ phận nhạy cảm trên cơ thể, những người có thể/ không thể tiếp xúc gần với trẻ.
</t>
  </si>
  <si>
    <t xml:space="preserve"> - Trò chơi: Tớ biết bảo vệ cơ thể mình"
- Trò chơi: "Quy tắc 5 ngón tay"
</t>
  </si>
  <si>
    <t xml:space="preserve"> - Trò chơi: N1 - Đố vui, N2 - Ai giỏi hơn, N3 - Ai cao hơn, N4 - Ai thông minh hơn…</t>
  </si>
  <si>
    <t xml:space="preserve"> - Quan sát, trò chuyện về đặc điểm nổi bật, không sử dụng các đồ dùng thiết bị nguy hiểm cho cơ thể </t>
  </si>
  <si>
    <t xml:space="preserve">Một số đặc điểm, tính chất của nước: 
</t>
  </si>
  <si>
    <r>
      <rPr>
        <sz val="12"/>
        <color rgb="FF00B050"/>
        <rFont val="Times New Roman"/>
        <family val="1"/>
      </rPr>
      <t xml:space="preserve">Trẻ nhận ra được quy tắc sắp xếp của 4 đối tượng (ABCD, AABB, ABBA) và tiếp tục thực hiện sao chép lại </t>
    </r>
    <r>
      <rPr>
        <i/>
        <sz val="12"/>
        <color rgb="FFFF0000"/>
        <rFont val="Times New Roman"/>
        <family val="1"/>
      </rPr>
      <t xml:space="preserve"> </t>
    </r>
  </si>
  <si>
    <t xml:space="preserve">- Họ tên, đặc điểm, sở thích của các bạn, các hoạt động của trẻ ở trường.
</t>
  </si>
  <si>
    <t xml:space="preserve"> - Hoạt động học:  Đôi bàn tay bé, Tay ngoan</t>
  </si>
  <si>
    <t>Đọc biểu cảm bài thơ, ca dao, đồng dao phù hợp độ tuổi Học cách lắng nghe chăm chú, tích cực, hợp tác và phản hồi khi nghe  bài ca dao, đồng dao, tục ngữ, câu đố, hò, vè</t>
  </si>
  <si>
    <r>
      <t xml:space="preserve">Đóng kịch
</t>
    </r>
    <r>
      <rPr>
        <i/>
        <sz val="12"/>
        <color rgb="FFFF0000"/>
        <rFont val="Times New Roman"/>
        <family val="1"/>
      </rPr>
      <t xml:space="preserve"> </t>
    </r>
  </si>
  <si>
    <r>
      <t>T</t>
    </r>
    <r>
      <rPr>
        <sz val="12"/>
        <rFont val="Times New Roman"/>
        <family val="1"/>
      </rPr>
      <t xml:space="preserve">rẻ  kể chuyện theo tranh minh họa và thể hiện kinh nghiệm của bản thân. </t>
    </r>
  </si>
  <si>
    <t xml:space="preserve">-Trẻ có quyền sáng tạo, kể chuyện theo tranh minh họa và thể hiện kinh nghiệm của bản thân. </t>
  </si>
  <si>
    <t>- Trẻ biết vâng lời, giúp đỡ bố mẹ, cô giáo những việc vừa sức
 Cách thể hiện trách nhiệm của bản thân qua các hoạt động và cách làm việc trong nhóm.</t>
  </si>
  <si>
    <t>Trẻ biết vâng lời, giúp đỡ bố mẹ, cô giáo những việc vừa sức
 Cách thể hiện trách nhiệm của bản thân qua các hoạt động và cách làm việc trong nhóm.</t>
  </si>
  <si>
    <t xml:space="preserve">Trẻ  gọi người giúp đỡ khi gặp khó khăn, khi bị bạo lực hoặc bỏ rơi biết sử dụng một số điện thoại khẩn cấp 
</t>
  </si>
  <si>
    <t xml:space="preserve">Trẻ gọi người giúp đỡ khi gặp khó khăn, khi bị bạo lực hoặc bỏ rơi biết sử dụng một số điện thoại khẩn cấp </t>
  </si>
  <si>
    <t>Biết kêu cứu, gọi người giúp đỡ khi gặp nguy hiểm và sử dụng các SĐT khẩn cấp )</t>
  </si>
  <si>
    <t xml:space="preserve">- Trẻ nhận biết được một số trạng thái cảm xúc: vui, buồn, sợ hãi, tức giận, ngạc nhiên, xấu hổ qua tranh; qua nét mặt, cử chỉ, giọng nói của người khác
</t>
  </si>
  <si>
    <t>- Trẻ chơi trò chơi: Hôm nay bé thế nào? Cảm xúc của bé…</t>
  </si>
  <si>
    <t>- Dạy trẻ kĩ năng xếp hàng chờ đến lượt: vệ sinh, rửa tay rửa mặt.</t>
  </si>
  <si>
    <t>Không tranh dành , xô đẩy bạn khi chưa đến lượt của mình – Hành vi ứng xử phù hợp trong tương tác với người khác (lắng nghe; chờ đến lượt, tôn trọng, hợp tác, chấp nhận).</t>
  </si>
  <si>
    <t>- Không tranh dành , xô đẩy bạn khi chưa đến lượt của mình
– Hành vi ứng xử phù hợp trong tương tác với người khác (lắng nghe; chờ đến lượt, tôn trọng, hợp tác, chấp nhận).</t>
  </si>
  <si>
    <t xml:space="preserve">-Trẻ có quyền được phát triển tài năng, năng khiếu của bản thân ( hát đúng giai điệu, lời ca, hát diễn cảm phù hợp với sắc thái, tình cảm của bài hát qua giọng hát, nét mặt, điệu bộ, cử chỉ…)
</t>
  </si>
  <si>
    <t>-Trẻ được khuyến khích tham gia các hoạt động âm nhạc, phát triển năng khiếu nghệ thuật (Hát đúng giai điệu, lời ca và thể hiện sắc thái, tình cảm của bài hát</t>
  </si>
  <si>
    <r>
      <t xml:space="preserve">- Trẻ biết phối hợp các kĩ năng nặn để tạo thành sản phẩm có bố cục cân đối </t>
    </r>
    <r>
      <rPr>
        <i/>
        <sz val="12"/>
        <color rgb="FFFF0000"/>
        <rFont val="Times New Roman"/>
        <family val="1"/>
      </rPr>
      <t xml:space="preserve"> </t>
    </r>
  </si>
  <si>
    <t xml:space="preserve"> Phối hợp các kĩ năng nặn để tạo thành sản phẩm có bố cục cân đối.  </t>
  </si>
  <si>
    <r>
      <t xml:space="preserve">Trẻ biết phối hợp các kĩ năng xếp hình, gấp  để tạo thành các sản phẩm có kiểu dáng, màu sắc hài hòa, bố cục cân đối 
</t>
    </r>
    <r>
      <rPr>
        <i/>
        <sz val="12"/>
        <color rgb="FFFF0000"/>
        <rFont val="Times New Roman"/>
        <family val="1"/>
      </rPr>
      <t xml:space="preserve"> </t>
    </r>
  </si>
  <si>
    <t>Phối hợp các kĩ năng xếp hình để tạo thành các sản phẩm có kiểu dáng, màu sắc hài hòa, bố cục cân đối.</t>
  </si>
  <si>
    <t xml:space="preserve">Trò chơi: phân loại nhóm thực phẩm chứa nhiều chất béo </t>
  </si>
  <si>
    <t xml:space="preserve">- Quan sát, trò chuyện tạo tình huống, nóii cách xử lý phù hợp trong từng tình huống </t>
  </si>
  <si>
    <r>
      <t>E2,3 Khám phá các chất liệu làm lều</t>
    </r>
    <r>
      <rPr>
        <sz val="12"/>
        <color rgb="FFFF0000"/>
        <rFont val="Times New Roman"/>
        <family val="1"/>
      </rPr>
      <t xml:space="preserve"> </t>
    </r>
  </si>
  <si>
    <t xml:space="preserve">Phân loại đồ dùng, đồ chơi theo 2-3 dấu hiệu về chất liệu và công dụng 
</t>
  </si>
  <si>
    <t xml:space="preserve">Trẻ biết đặc điểm, tính chất của một số đất, đá, cát, sỏi, nam châm
</t>
  </si>
  <si>
    <t xml:space="preserve">Đặc điểm, tính chất của đất, đá, cát, sỏi 
</t>
  </si>
  <si>
    <t xml:space="preserve">Đóng kịch (Dạy trên tiết học)
</t>
  </si>
  <si>
    <t xml:space="preserve">Truyện chủ đề GĐ: Cô bé quàng khăn đỏ (Hai anh em); Ba cô gái </t>
  </si>
  <si>
    <r>
      <t xml:space="preserve"> </t>
    </r>
    <r>
      <rPr>
        <sz val="12"/>
        <rFont val="Times New Roman"/>
        <family val="1"/>
      </rPr>
      <t>-  Làm quen nhóm chữ cái "e,ê."</t>
    </r>
  </si>
  <si>
    <r>
      <t>Vị trí và trách nhiệm của bản thân trong gia đình và lớp học</t>
    </r>
    <r>
      <rPr>
        <i/>
        <sz val="12"/>
        <color rgb="FFFF0000"/>
        <rFont val="Times New Roman"/>
        <family val="1"/>
      </rPr>
      <t xml:space="preserve"> 
</t>
    </r>
  </si>
  <si>
    <t xml:space="preserve">Vị trí và trách nhiệm của bản thân trong gia đình và lớp học
</t>
  </si>
  <si>
    <r>
      <t xml:space="preserve"> - </t>
    </r>
    <r>
      <rPr>
        <sz val="12"/>
        <rFont val="Times New Roman"/>
        <family val="1"/>
      </rPr>
      <t xml:space="preserve">Hướng dẫn trẻ vị trí và trách nhiệm của bản thân trong gia đình </t>
    </r>
  </si>
  <si>
    <t xml:space="preserve">Trẻ chơi các góc Phân vai, gọc xây dựng, gọc học tập, góc nghệ thuật chủ đề gia đình và 20/11 </t>
  </si>
  <si>
    <t>Trẻ  làm một số việc nhẹ nhàng, phù hợp với khả năng của trẻ</t>
  </si>
  <si>
    <t xml:space="preserve">Biết lắng nghe ý kiến trao đổi, thỏa thuận chia sẻ kinh nghiệm với người thân tronng gia đình </t>
  </si>
  <si>
    <t xml:space="preserve">Vận động nhọp nhàng theo giai điệu bài hát "Cả nhà thương nhau, múa cho mẹ xem" </t>
  </si>
  <si>
    <t xml:space="preserve">- Trẻ biết phối hợp các kĩ năng vẽ để tạo thành bức tranh có màu sắc hài hòa, bố cục cân đối
</t>
  </si>
  <si>
    <t xml:space="preserve">- Trẻ được phát triển tài năng, năng khiếu, sáng tạo để tạo thành bức tranh có màu sắc hài hòa, bố cục cân đối </t>
  </si>
  <si>
    <t xml:space="preserve">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
</t>
  </si>
  <si>
    <t xml:space="preserve">- 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
</t>
  </si>
  <si>
    <t xml:space="preserve">Trẻ tự giác thực hiện được một số quy định về an toàn tại nơi công cộng  
</t>
  </si>
  <si>
    <t xml:space="preserve"> Trẻ nhận biết và thực hiện một số quy định đối với cộng đồng và xã hội </t>
  </si>
  <si>
    <t xml:space="preserve">Đặc điểm, tính chất của đất, đá, cát, sỏi  (Trẻ tham gia vào các hoạt động học tập thông qua vui chơi…)
</t>
  </si>
  <si>
    <t xml:space="preserve">Quan sát, trải nghiệm về đặc điểm, tính chất của cát.
 Chơi trò chơi: Đong, in hình, sáng cát, so sánh cát khô cát ướt (T4) </t>
  </si>
  <si>
    <r>
      <rPr>
        <sz val="12"/>
        <color rgb="FF00B050"/>
        <rFont val="Times New Roman"/>
        <family val="1"/>
      </rPr>
      <t>Dạy trẻ So sánh, phát hiện quy tắc sắp xếp và sắp xếp theo quy tắc  (ABBA)</t>
    </r>
    <r>
      <rPr>
        <sz val="12"/>
        <rFont val="Times New Roman"/>
        <family val="1"/>
      </rPr>
      <t xml:space="preserve"> </t>
    </r>
  </si>
  <si>
    <t>- Quan sát, trò chuyện, nhận xét, xem tranh ảnh, về nghề nông nghiệp</t>
  </si>
  <si>
    <t xml:space="preserve">- Trẻ biết được một số nghề truyền thống của địa phương. Nói được đặc điểm và sự khác nhau của một số nghề.
</t>
  </si>
  <si>
    <t xml:space="preserve">Mọi trẻ đều biết giữ gìn, bảo vệ tham gia các hoạt động để biết Nghề truyền thống của địa phương. Đặc điểm và sự khác nhau của một số nghề. </t>
  </si>
  <si>
    <r>
      <t xml:space="preserve"> - </t>
    </r>
    <r>
      <rPr>
        <sz val="12"/>
        <rFont val="Times New Roman"/>
        <family val="1"/>
      </rPr>
      <t>Kể chuyện sáng tạo theo tranh về chủ đề Nghề nghiệp</t>
    </r>
  </si>
  <si>
    <t xml:space="preserve"> - Cháu yêu cô chú công nhân 
- TCAN: Quay micro; Nghe hát: Gửi anh một khúc dân ca
             (Bộ phận)</t>
  </si>
  <si>
    <r>
      <t xml:space="preserve">  </t>
    </r>
    <r>
      <rPr>
        <sz val="12"/>
        <rFont val="Times New Roman"/>
        <family val="1"/>
      </rPr>
      <t xml:space="preserve">- Xé dán theo ý thích từ họa báo </t>
    </r>
  </si>
  <si>
    <r>
      <rPr>
        <sz val="12"/>
        <rFont val="Times New Roman"/>
        <family val="1"/>
      </rPr>
      <t>Gấp mũ tặng chú bộ đội</t>
    </r>
    <r>
      <rPr>
        <i/>
        <sz val="12"/>
        <color rgb="FFFF0000"/>
        <rFont val="Times New Roman"/>
        <family val="1"/>
      </rPr>
      <t xml:space="preserve">
</t>
    </r>
  </si>
  <si>
    <t xml:space="preserve">'- Bài 5: HH: Ngửi hoa - Tay: Luân phiên từng tay đưa lên cao - Bụng: Quay người sang bên - Chân: Bước khuỵu một chân về phía trước chân sau thẳng - Bật: Tách khép chân
- TCVĐ: N1: Chuyền bóng; 
               N2: Kéo mo cau
</t>
  </si>
  <si>
    <r>
      <t xml:space="preserve"> - </t>
    </r>
    <r>
      <rPr>
        <sz val="12"/>
        <rFont val="Times New Roman"/>
        <family val="1"/>
      </rPr>
      <t>N1 ( Kết bạn; Rồng rắn lên mây;)  Nhảy dây; Bắt chước tạo dáng; Tìm bạn thân; Tay cầm tay; Bịt mắt bắt dê; Kẹp bóng; Cáo và thỏ; Ô tô và chim sẻ;Thỏ tìm chuồng; Mèo và chim sẻ; Cáo ơi ngủ à; Mèo đuổi chuột; Bịt mắt bắt dê</t>
    </r>
  </si>
  <si>
    <r>
      <t>Trẻ biết một số loại bệnh tật liên quan đến ăn uống (ỉa chảy, sâu răng, suy dinh dưỡng, béo phì,…)</t>
    </r>
    <r>
      <rPr>
        <i/>
        <sz val="12"/>
        <color rgb="FFFF0000"/>
        <rFont val="Times New Roman"/>
        <family val="1"/>
      </rPr>
      <t xml:space="preserve"> </t>
    </r>
  </si>
  <si>
    <t xml:space="preserve">Bệnh tật liên quan đến ăn uống </t>
  </si>
  <si>
    <t xml:space="preserve">- Trẻ biết cách phòng chống dịch bệnh cúm A
</t>
  </si>
  <si>
    <t>- Thực hành kỹ năng phòng chống dịch bệnh: rửa tay, rửa mặt, sát khuẩn tay, đeo khẩu trang…( Liên hệ)</t>
  </si>
  <si>
    <t>- Trẻ thực hiện nội quy khu vực nhà vệ sinh nội quy khu vực nhà vệ sinh</t>
  </si>
  <si>
    <t xml:space="preserve">Dạy trẻ một số nội quy, cách giữ gìn vệ sinh trong ngoài lớp học </t>
  </si>
  <si>
    <t xml:space="preserve">Trẻ biết tên gọi đặc điểm, ích lợi , tác hại của một số loại con vật
</t>
  </si>
  <si>
    <t>Đặc điểm , ích lợi , tác hại  của một số loại con vật
Trẻ biết tên gọi đặc điểm, ích lợi, tác hại của một sốhoa qua thông qua các hoạt động vui chơi, học tập</t>
  </si>
  <si>
    <t>Tên gọi, đặc điểm , ích lợi , tác hại của một số con vật
Trẻ biết tên gọi đặc điểm, ích lợi, tác hại của một sốhoa qua thông qua các hoạt động vui chơi, học tập</t>
  </si>
  <si>
    <t>-  Quan sát, trò chuyện qua tranh ảnh, video về một số loại con vật (gà, chó, lơn, mèo, ngan, vịt, …) (Liên hệ)</t>
  </si>
  <si>
    <r>
      <t xml:space="preserve"> </t>
    </r>
    <r>
      <rPr>
        <i/>
        <sz val="12"/>
        <color theme="1"/>
        <rFont val="Times New Roman"/>
        <family val="1"/>
      </rPr>
      <t xml:space="preserve">- Kể chuyện sáng tạo theo tranh về chủ đề động vật </t>
    </r>
  </si>
  <si>
    <t xml:space="preserve">Trẻ chơi các góc Phân vai, gọc xây dựng, gọc học tập, góc nghệ thuật chủ đề động vật </t>
  </si>
  <si>
    <t xml:space="preserve"> - Quan sát, trò chuyện với trẻ một số việc đơn giản như rót nước mời khách </t>
  </si>
  <si>
    <r>
      <t xml:space="preserve"> </t>
    </r>
    <r>
      <rPr>
        <i/>
        <sz val="12"/>
        <color theme="1"/>
        <rFont val="Times New Roman"/>
        <family val="1"/>
      </rPr>
      <t>-</t>
    </r>
    <r>
      <rPr>
        <sz val="12"/>
        <color theme="1"/>
        <rFont val="Times New Roman"/>
        <family val="1"/>
      </rPr>
      <t xml:space="preserve"> Chú voi con, Đố bạn, Chú khỉ con; Chú ếch con; Đàn gà trong sân: (Đặt lời mới theo giai điệu bài hát Rửa mặt như mèo)                             TCAN: Ai nhanh hơn
</t>
    </r>
  </si>
  <si>
    <t xml:space="preserve">  - Cá vàng bơi;  TCAN: Nghe nhạc nhảy vào vòng. Nghe hát: Tôm cua cá thi tài"
                    (Liên hệ)</t>
  </si>
  <si>
    <t xml:space="preserve">Xếp hình các con vậ trong gia đình (xếp hình con cá bằng lá cây) </t>
  </si>
  <si>
    <r>
      <t xml:space="preserve">Trẻ biết gõ đệm bằng dụng cụ theo tiết tấu tự chọn </t>
    </r>
    <r>
      <rPr>
        <i/>
        <sz val="12"/>
        <color rgb="FFFF0000"/>
        <rFont val="Times New Roman"/>
        <family val="1"/>
      </rPr>
      <t xml:space="preserve">- </t>
    </r>
  </si>
  <si>
    <t xml:space="preserve">Tự tạo ra tiết tấu khi nghe nhạc, nghe hát bằng cách gõ đệm bằng dụng cụ gõ. </t>
  </si>
  <si>
    <r>
      <t xml:space="preserve"> </t>
    </r>
    <r>
      <rPr>
        <sz val="12"/>
        <rFont val="Times New Roman"/>
        <family val="1"/>
      </rPr>
      <t xml:space="preserve">- Hướng dẫn trẻ tự tạo ra tiết tấu khi nghe nhạc, nghe hát bằng cách gõ đệm bằng dụng cụ gõ </t>
    </r>
  </si>
  <si>
    <t xml:space="preserve">- EDP Làm chuồng 
</t>
  </si>
  <si>
    <t xml:space="preserve">-Trẻ có quyền được phát triển tài năng, năng khiếu, sáng tạo và phát minh thông qua  tìm kiếm, lựa chọn các dụng cụ, nguyên vật liệu phù hợp để tạo ra sản phẩm
</t>
  </si>
  <si>
    <t>Tìm kiếm, lựa chọn các dụng cụ, nguyên vật liệu phù hợp để tạo ra sản phẩm theo ý thích. 
Trẻ được thừa nhận và tôn trọng kết quả, sản phẩm,... được tạo ra theo cách riêng của trẻ.</t>
  </si>
  <si>
    <t>(Điều 34. Quyền được bày tỏ ý kiến và hội họp)</t>
  </si>
  <si>
    <t xml:space="preserve"> Bài 7: HH: Gà gáy - Tay: Đưa tay ra phía trước, sau - Bụng: Đứng quay người sang 2 bên - Chân:  Đứng đưa 1 chân ra trước lên cao Bật: Bật tách khép chân: 
'- TCVĐ: N1: Cuốc đất; N2: Tìm lá cho hoa N3: Trồng nụ trồng hoa; N4:  Gieo hạt 
</t>
  </si>
  <si>
    <t xml:space="preserve">- Quan sát,  trò chuyện, chơi trò chơi  nhận biết nhóm thực phẩm chứa chất bột đường </t>
  </si>
  <si>
    <r>
      <t xml:space="preserve">- Trẻ biết mỗi thực phẩm có nhiều dạng chế biến và cách ăn khác nhau. Có khả năng thực hành một số thao tác cơ bản trong chế biến một số món ăn, thức uống đơn giản
</t>
    </r>
    <r>
      <rPr>
        <i/>
        <sz val="12"/>
        <color rgb="FFFF0000"/>
        <rFont val="Times New Roman"/>
        <family val="1"/>
      </rPr>
      <t xml:space="preserve"> </t>
    </r>
  </si>
  <si>
    <t xml:space="preserve">Thao tác cơ bản trong chế biến một số món ăn, thức uống đơn giản </t>
  </si>
  <si>
    <t xml:space="preserve">Kể tên một số thực phẩm có trong ngày Tết nguyên đán </t>
  </si>
  <si>
    <t xml:space="preserve">Không uống nước lã, ăn quà vặt ngoài đường
</t>
  </si>
  <si>
    <r>
      <t xml:space="preserve">- Quan sát, thảo luận về một số nơi mất vệ sinh, nguy hiểm (Thùng rác, ao, hồ, ổ điện, khu bếp nấu ăn...).  Không đi gần khu bêp đang nấu </t>
    </r>
    <r>
      <rPr>
        <i/>
        <sz val="12"/>
        <color rgb="FFFF0000"/>
        <rFont val="Times New Roman"/>
        <family val="1"/>
      </rPr>
      <t xml:space="preserve"> </t>
    </r>
  </si>
  <si>
    <t xml:space="preserve"> - Quan sát, trò chuyện không sử dụng các thiết bị nguy hiểm.
</t>
  </si>
  <si>
    <t xml:space="preserve">- Quan sát, trò chuyện, nhận biết đặc điểm thời tiết của mùa xuân </t>
  </si>
  <si>
    <t xml:space="preserve"> - Quan sát, trò chuyện, qua hình ảnh, video về Lễ hội Núi Voi (An Lão) </t>
  </si>
  <si>
    <t xml:space="preserve">  - Truyện sự tích bánh trưng bánh giày </t>
  </si>
  <si>
    <t xml:space="preserve">Hoa cúc vàng </t>
  </si>
  <si>
    <t xml:space="preserve"> - Quan sát, trò chuyện qua hình ảnh, video về ngày tết quê em </t>
  </si>
  <si>
    <t xml:space="preserve"> - Chơi phân loại hành vi  " đúng" - " sai", " tốt" - " xấu" khi tham gia các lễ hội </t>
  </si>
  <si>
    <t xml:space="preserve"> - Bé đón tết; Em về thăm quê: TCAN: Nghe giai điệu đoán tên bài hát. Nghe hát: Ngày tết quê em </t>
  </si>
  <si>
    <t xml:space="preserve"> - Sắp đến tết rồi </t>
  </si>
  <si>
    <t xml:space="preserve">Trẻ bền bỉ, dẻo dai, duy trì tốc độ chạy liên tục 150m không hạn chế thời gian
</t>
  </si>
  <si>
    <t xml:space="preserve">Chạy liên tục 150m không hạn chế thời gian
</t>
  </si>
  <si>
    <t xml:space="preserve">Trẻ đá trúng được một quả bóng đang lăn 
</t>
  </si>
  <si>
    <t xml:space="preserve">Đá bóng vào gôn
</t>
  </si>
  <si>
    <r>
      <t>-</t>
    </r>
    <r>
      <rPr>
        <sz val="12"/>
        <rFont val="Times New Roman"/>
        <family val="1"/>
      </rPr>
      <t xml:space="preserve"> Trò chơi: Bé sút bóng giỏi
</t>
    </r>
  </si>
  <si>
    <r>
      <t xml:space="preserve"> </t>
    </r>
    <r>
      <rPr>
        <sz val="12"/>
        <rFont val="Times New Roman"/>
        <family val="1"/>
      </rPr>
      <t>- Kéo mo cau; Vượt chướng ngại vật; Ai nhanh hơn; Chuyền bóng</t>
    </r>
  </si>
  <si>
    <r>
      <rPr>
        <sz val="12"/>
        <rFont val="Times New Roman"/>
        <family val="1"/>
      </rPr>
      <t xml:space="preserve">Bệnh tật liên quan đến ăn uống </t>
    </r>
    <r>
      <rPr>
        <i/>
        <sz val="12"/>
        <color rgb="FFFF0000"/>
        <rFont val="Times New Roman"/>
        <family val="1"/>
      </rPr>
      <t xml:space="preserve">
</t>
    </r>
  </si>
  <si>
    <t xml:space="preserve">Trẻ  bày tỏ ý kiến, nhận xét được mối quan hệ đơn giản từ các nguyên vật liệu tái chế
</t>
  </si>
  <si>
    <r>
      <t>Quan sát, nhận xét, trò chuyện thí nghiệm từ giấy</t>
    </r>
    <r>
      <rPr>
        <i/>
        <sz val="12"/>
        <color rgb="FFFF0000"/>
        <rFont val="Times New Roman"/>
        <family val="1"/>
      </rPr>
      <t xml:space="preserve"> </t>
    </r>
  </si>
  <si>
    <t xml:space="preserve">Quan sát, nhận xét, trò chuyện, thí nghiệm, từ các loại chi lọ nhựa (đong đo nước với chai nhựa) </t>
  </si>
  <si>
    <t xml:space="preserve">Truyện chủ đề Tái chế </t>
  </si>
  <si>
    <r>
      <t xml:space="preserve"> - </t>
    </r>
    <r>
      <rPr>
        <sz val="12"/>
        <rFont val="Times New Roman"/>
        <family val="1"/>
      </rPr>
      <t>Kể chuyện sáng tạo theo tranh về chủ đề Tái chế</t>
    </r>
  </si>
  <si>
    <r>
      <t xml:space="preserve"> </t>
    </r>
    <r>
      <rPr>
        <sz val="12"/>
        <rFont val="Times New Roman"/>
        <family val="1"/>
      </rPr>
      <t xml:space="preserve">- Kể chuyện sáng tạo theo tranh về chủ đề Tái chế </t>
    </r>
  </si>
  <si>
    <t>- Tự chọn sách chủ đề  để "đọc" và xem 
Xem sách, trò chuyện; lắng nghe và trao đổi phù hợp với người đối thoại.</t>
  </si>
  <si>
    <t>Tự chọn sách để "đọc" và xem 
Xem sách, trò chuyện; lắng nghe và trao đổi phù hợp với người đối thoại.</t>
  </si>
  <si>
    <r>
      <t xml:space="preserve"> - </t>
    </r>
    <r>
      <rPr>
        <sz val="12"/>
        <rFont val="Times New Roman"/>
        <family val="1"/>
      </rPr>
      <t xml:space="preserve">Chơi phân loại hành vi  " đúng" - " sai", " tốt" - " xấu" với vật liệu tái chế </t>
    </r>
  </si>
  <si>
    <r>
      <rPr>
        <sz val="12"/>
        <rFont val="Times New Roman"/>
        <family val="1"/>
      </rPr>
      <t xml:space="preserve">- Dạy hát: Không xả rác; TCAN: Nghe tiếng hát tìm đồ vật
 Nghe hát: Em đi trong tươi xanh </t>
    </r>
  </si>
  <si>
    <r>
      <t xml:space="preserve">Trẻ biết phối hợp và lựa chọn các nguyên vật liệu tạo hình, vật liệu thiên nhiên, phế liệu để tạo ra sản phẩm </t>
    </r>
    <r>
      <rPr>
        <i/>
        <sz val="12"/>
        <color rgb="FFFF0000"/>
        <rFont val="Times New Roman"/>
        <family val="1"/>
      </rPr>
      <t xml:space="preserve"> 
</t>
    </r>
  </si>
  <si>
    <r>
      <t xml:space="preserve">Lựa chọn, phối hợp các nguyên vật liệu tạo hình, vật liệu trong thiên nhiên, phế liệu để tạo ra các sản phẩm
</t>
    </r>
    <r>
      <rPr>
        <i/>
        <sz val="12"/>
        <color rgb="FFFF0000"/>
        <rFont val="Times New Roman"/>
        <family val="1"/>
      </rPr>
      <t xml:space="preserve"> </t>
    </r>
  </si>
  <si>
    <r>
      <t xml:space="preserve"> -</t>
    </r>
    <r>
      <rPr>
        <sz val="12"/>
        <rFont val="Times New Roman"/>
        <family val="1"/>
      </rPr>
      <t xml:space="preserve"> Những nhà thiết kế tí hon</t>
    </r>
    <r>
      <rPr>
        <i/>
        <sz val="12"/>
        <color rgb="FFFF0000"/>
        <rFont val="Times New Roman"/>
        <family val="1"/>
      </rPr>
      <t xml:space="preserve"> </t>
    </r>
  </si>
  <si>
    <t xml:space="preserve">Trẻ có khả năng tự nghĩ ra các hình thức để tạo ra âm thanh, vận động, hát theo các bản nhạc, bài hát yêu thích
</t>
  </si>
  <si>
    <t xml:space="preserve">Sử dụng một số nguyên liệu: giấy, nilon, chai nhựa tạo ra sản phẩm hoa, củ, quả, rau
</t>
  </si>
  <si>
    <t xml:space="preserve">Trẻ tập trung, khéo léo thực hiện vận động chuyền, bắt bóng qua đầu chuyển ra sau lưng hoặc ra phía trước 
</t>
  </si>
  <si>
    <t xml:space="preserve">Chuyền, bắt bóng qua đầu chuyển ra sau lưng hoặc ra phía trước 
</t>
  </si>
  <si>
    <r>
      <t>Chuyền, bắt bóng qua đầu chuyển ra sau lưng hoặc ra phía trước.</t>
    </r>
    <r>
      <rPr>
        <i/>
        <sz val="12"/>
        <color rgb="FFFF0000"/>
        <rFont val="Times New Roman"/>
        <family val="1"/>
      </rPr>
      <t xml:space="preserve"> </t>
    </r>
  </si>
  <si>
    <t xml:space="preserve">- Chuyền, bắt bóng qua đầu qua chân:
- Trò chơi: Sút bóng vào gol </t>
  </si>
  <si>
    <t xml:space="preserve">Trẻ lăn bóng  bằng hai tay và di chuyển theo đường dích dắc qua 7 điểm 
</t>
  </si>
  <si>
    <t xml:space="preserve">Lăn bóng  bằng hai tay và di chuyển theo đường dích dắc qua 7 điểm
</t>
  </si>
  <si>
    <t xml:space="preserve">Lăn bóng  bằng hai tay và di chuyển theo đường dích dắc qua 7 điểm 
</t>
  </si>
  <si>
    <t>- Trẻ thực hành một số hành vi trong ăn uống</t>
  </si>
  <si>
    <t xml:space="preserve"> - Quan sát trò chuyện về một số loại cây ( cây bàng, cây phượng, cây bưởi ...)có trên sân trường </t>
  </si>
  <si>
    <t xml:space="preserve">Trẻ biết đặc điểm, ích lợi, tác hại của một số loại  cây, hoa ,quả </t>
  </si>
  <si>
    <t xml:space="preserve">Đặc điểm , ích lợi , tác hại của một số loại con vật, cây, hoa ,quả 
</t>
  </si>
  <si>
    <t xml:space="preserve">Trẻ biết  quá trình phát triển và điều kiện sống của một số loại cây  
</t>
  </si>
  <si>
    <t xml:space="preserve">Quá trình phát triển và điều kiện sống của một số loại 
cây </t>
  </si>
  <si>
    <t xml:space="preserve">- Quá trình phát triển của cây đỗ </t>
  </si>
  <si>
    <t xml:space="preserve">Trẻ chơi các góc Phân vai, gọc xây dựng, gọc học tập, góc nghệ thuật chủ đề thực vật + 8/3 </t>
  </si>
  <si>
    <t xml:space="preserve"> - Chơi phân loại hành vi  " đúng" - " sai", " tốt" - " xấu" với các loại hoa, quả, cây xanh </t>
  </si>
  <si>
    <r>
      <t xml:space="preserve"> - Quan sát, trò chuyện, thảo luận các  hành vi  " đúng" - " sai", " tốt" - " xấu" với mọi người xung quanh </t>
    </r>
    <r>
      <rPr>
        <i/>
        <sz val="12"/>
        <color rgb="FFFF0000"/>
        <rFont val="Times New Roman"/>
        <family val="1"/>
      </rPr>
      <t>( Liên hệ)</t>
    </r>
  </si>
  <si>
    <r>
      <rPr>
        <sz val="12"/>
        <rFont val="Times New Roman"/>
        <family val="1"/>
      </rPr>
      <t xml:space="preserve"> EDP"Vẽ thiết kế, chế tạo bưu thiếp, bó hoa tặng cô </t>
    </r>
  </si>
  <si>
    <t xml:space="preserve">  - Xé dán cây xanh, cây  ăn quả; vườn cây ăn quả; vườn hoa; rau ăn lá </t>
  </si>
  <si>
    <t xml:space="preserve">Xếp hình hoa, lá từ đá sỏi; Xếp bông hoa từ nắp chai </t>
  </si>
  <si>
    <t xml:space="preserve">Nặn một số loại quả </t>
  </si>
  <si>
    <t xml:space="preserve">Trẻ biết dùng một số bộ phận cơ thể để tung bóng lên cao và bắt bóng 
</t>
  </si>
  <si>
    <r>
      <rPr>
        <i/>
        <sz val="12"/>
        <color rgb="FFFF0000"/>
        <rFont val="Times New Roman"/>
        <family val="1"/>
      </rPr>
      <t>-</t>
    </r>
    <r>
      <rPr>
        <sz val="12"/>
        <rFont val="Times New Roman"/>
        <family val="1"/>
      </rPr>
      <t xml:space="preserve"> Tung bóng lên cao và bắt bóng bằng 2 tay </t>
    </r>
  </si>
  <si>
    <t xml:space="preserve">- Thực hành tô vẽ một số PTGT: Đường bộ, đường thủy </t>
  </si>
  <si>
    <r>
      <t>- Làm album menu món ăn:  +  Rau bắp cải luộc + Pha sữa đậu nành; Sữa chua mít; Nước ép dưa hấu</t>
    </r>
    <r>
      <rPr>
        <i/>
        <sz val="12"/>
        <color rgb="FFFF0000"/>
        <rFont val="Times New Roman"/>
        <family val="1"/>
      </rPr>
      <t xml:space="preserve"> </t>
    </r>
  </si>
  <si>
    <t>- Trẻ thực hành thao tác rửa tay bằng xà phòng</t>
  </si>
  <si>
    <r>
      <rPr>
        <i/>
        <sz val="12"/>
        <rFont val="Times New Roman"/>
        <family val="1"/>
      </rPr>
      <t xml:space="preserve">Quan sát, trò chuyện về tên gọi đặc điểm, công dụng của một số PTGT đường bộ và phân loại theo 2 - 3 dấu hiệu (xe đạp, xe máy, ô tô..)
</t>
    </r>
    <r>
      <rPr>
        <i/>
        <sz val="12"/>
        <color rgb="FFFF0000"/>
        <rFont val="Times New Roman"/>
        <family val="1"/>
      </rPr>
      <t>( Liên hệ)</t>
    </r>
  </si>
  <si>
    <r>
      <t xml:space="preserve">Đặc điểm, công dụng của một số PTGT đường thủy 
- Nối PTGT đường thủy  với MT hoạt dộng </t>
    </r>
    <r>
      <rPr>
        <i/>
        <sz val="12"/>
        <color rgb="FFFF0000"/>
        <rFont val="Times New Roman"/>
        <family val="1"/>
      </rPr>
      <t>( Liên hệ)</t>
    </r>
  </si>
  <si>
    <r>
      <t xml:space="preserve">Đặc điểm, công dụng của một số PTGT đường hàng không 
- Nối PTGT  đường hàng không   với MT hoạt dộng </t>
    </r>
    <r>
      <rPr>
        <i/>
        <sz val="12"/>
        <color rgb="FFFF0000"/>
        <rFont val="Times New Roman"/>
        <family val="1"/>
      </rPr>
      <t>( Liên hệ)</t>
    </r>
  </si>
  <si>
    <r>
      <t xml:space="preserve"> - Bảng chơi: phân loại một số PTGT đường thủy theo 2 - 3 dấu hiệu</t>
    </r>
    <r>
      <rPr>
        <i/>
        <sz val="12"/>
        <color rgb="FFFF0000"/>
        <rFont val="Times New Roman"/>
        <family val="1"/>
      </rPr>
      <t>.( Liên hệ)</t>
    </r>
  </si>
  <si>
    <r>
      <t xml:space="preserve">  - Bảng chơi: phân loại một số PTGT đường hàng không và đường hàng không theo 2 - 3 dấu hiệu</t>
    </r>
    <r>
      <rPr>
        <i/>
        <sz val="12"/>
        <color rgb="FFFF0000"/>
        <rFont val="Times New Roman"/>
        <family val="1"/>
      </rPr>
      <t>.( Liên hệ)</t>
    </r>
  </si>
  <si>
    <t xml:space="preserve">Truyện chủ đề GT </t>
  </si>
  <si>
    <t xml:space="preserve"> -   Làm quen nhóm chữ cái "p - q." </t>
  </si>
  <si>
    <r>
      <t xml:space="preserve"> - </t>
    </r>
    <r>
      <rPr>
        <i/>
        <sz val="12"/>
        <color rgb="FFFF0000"/>
        <rFont val="Times New Roman"/>
        <family val="1"/>
      </rPr>
      <t xml:space="preserve">Rèn trẻ tự mặc, cởi quần áo, phơi quần áo </t>
    </r>
  </si>
  <si>
    <t xml:space="preserve">Dạy trẻ thực hiện một số qui định an toàn giao thông </t>
  </si>
  <si>
    <r>
      <rPr>
        <sz val="12"/>
        <rFont val="Times New Roman"/>
        <family val="1"/>
      </rPr>
      <t>Làm thuyền chạy bằng dây chun</t>
    </r>
    <r>
      <rPr>
        <i/>
        <sz val="12"/>
        <color rgb="FFFF0000"/>
        <rFont val="Times New Roman"/>
        <family val="1"/>
      </rPr>
      <t xml:space="preserve">
</t>
    </r>
  </si>
  <si>
    <t xml:space="preserve">Trẻ biết tạo ra một số hình học bằng các cách khác nhau
</t>
  </si>
  <si>
    <r>
      <t xml:space="preserve">Tạo ra một số hình học bằng các cách khác nhau
</t>
    </r>
    <r>
      <rPr>
        <i/>
        <sz val="12"/>
        <color rgb="FFFF0000"/>
        <rFont val="Times New Roman"/>
        <family val="1"/>
      </rPr>
      <t xml:space="preserve"> </t>
    </r>
  </si>
  <si>
    <t xml:space="preserve">Tạo ra một số hình học bằng các cách khác nhau </t>
  </si>
  <si>
    <r>
      <t xml:space="preserve"> - Tạo hình vuông, tròn, tam giác bằng các cách khác nhau để có hình quả, cây xanh
- Sử dụng khuôn để đổ cát với các dạng hình khối khác nhau</t>
    </r>
    <r>
      <rPr>
        <sz val="12"/>
        <color rgb="FF7030A0"/>
        <rFont val="Times New Roman"/>
        <family val="1"/>
      </rPr>
      <t xml:space="preserve">
</t>
    </r>
  </si>
  <si>
    <t xml:space="preserve">Giọt nắng; Chị gió..
</t>
  </si>
  <si>
    <r>
      <rPr>
        <sz val="12"/>
        <rFont val="Times New Roman"/>
        <family val="1"/>
      </rPr>
      <t>Hoạt động của học sinh lớp 1</t>
    </r>
    <r>
      <rPr>
        <sz val="12"/>
        <color rgb="FF00B0F0"/>
        <rFont val="Times New Roman"/>
        <family val="1"/>
      </rPr>
      <t xml:space="preserve">
</t>
    </r>
  </si>
  <si>
    <t>-  Trẻ biết yêu quý, tôn trọng các thầy cô, biết công việc của các thầy cô và hoạt động của học sinh lớp 1</t>
  </si>
  <si>
    <r>
      <t xml:space="preserve"> </t>
    </r>
    <r>
      <rPr>
        <sz val="12"/>
        <rFont val="Times New Roman"/>
        <family val="1"/>
      </rPr>
      <t xml:space="preserve">Niềm vui bất ngờ,  Ai ngoan đã được thưởng, Mèo con và quyển sách </t>
    </r>
  </si>
  <si>
    <t xml:space="preserve"> - Kể chuyện sáng tạo theo tranh về chủ đề QH </t>
  </si>
  <si>
    <t xml:space="preserve">Biết lắng nghe ý kiến trao đổi, thỏa thuận chia sẻ kinh nghiệm với các cô giáo và các bạn ở trường Tiểu học </t>
  </si>
  <si>
    <r>
      <t>- Thảo luận một số hoạt động chuẩn bị cùng bé vào lớp 1: Sắp xếp sách vở, mặc trang phục, đồ dùng học tập</t>
    </r>
    <r>
      <rPr>
        <i/>
        <sz val="11"/>
        <rFont val="Times New Roman"/>
        <family val="1"/>
      </rPr>
      <t xml:space="preserve"> </t>
    </r>
  </si>
  <si>
    <t xml:space="preserve">Bé yêu quý, quan tâm đến Bác Hồ
</t>
  </si>
  <si>
    <t xml:space="preserve">
Điều 18: Quyền gữi gìn, phát huy bản sắc</t>
  </si>
  <si>
    <t xml:space="preserve">- Bé yêu thích, mong muốn được vào lớp 1 </t>
  </si>
  <si>
    <t xml:space="preserve">Trẻ mong muốn, háo hức được vào lớp 1
</t>
  </si>
  <si>
    <t xml:space="preserve"> - Hát nghe bài " Bến cảng quê hương tôi; Từ rừng xanh cháu về thăm lăng Bác; Ai yêu Bác Hồ Chí minh hơn thiếu niên  nhi đồng; Trường em; Chúng em là học sinh lớp học", bài Hát (Lý Kéo Chài)</t>
  </si>
  <si>
    <t xml:space="preserve"> - Yêu Hà Nội; Quê hương tươi đẹp; Quốc ca ( Bộ Phận)
</t>
  </si>
  <si>
    <t xml:space="preserve"> - Hướng dẫn trẻ  nhận xét bài của bạn, giưới thiệu bài của mình và đặt tên cho sản phẩm tạo hình của mình chủ đề quê hương đất nước Bác Hồ, trường tiểu học </t>
  </si>
  <si>
    <t>Nhận biết mình có quyền được giáo dục hoạc tập và phát triển năng khiếu</t>
  </si>
  <si>
    <r>
      <t xml:space="preserve">Điều 16. Quyền được giáo dục, học tập và phát triển năng khiếu 
</t>
    </r>
    <r>
      <rPr>
        <sz val="13"/>
        <color rgb="FFFF0000"/>
        <rFont val="Times New Roman"/>
        <family val="1"/>
      </rPr>
      <t>1. Trẻ em có quyền được giáo dục, học tập để phát triển toàn diện và phát huy tốt nhất tiềm năng của bản thân. 
2. Trẻ em được bình đẳng về cơ hội học tập và giáo dục; được phát triển tài năng, năng khiếu, sáng tạo, phát minh.</t>
    </r>
  </si>
  <si>
    <t xml:space="preserve">Điều 16. Quyền được giáo dục, học tập và phát triển năng khiếu </t>
  </si>
  <si>
    <t>Trẻ biết mình có quyền được chăm sóc sức khỏe (Điều 14. Quyền được chăm sóc sức khỏe)</t>
  </si>
  <si>
    <t>Điều 13. Quyền được khai sinh và có quốc tịch: Trẻ em có quyền được khai sinh, khai tử, có họ, tên, có quốc tịch; được xác định cha, mẹ, dân tộc, giới tính theo quy định của pháp luật.</t>
  </si>
  <si>
    <t>Điều 13. Quyền được khai sinh và có quốc tịch</t>
  </si>
  <si>
    <t>Trẻ biết trẻ có quyền được sống chung với cha, mẹ (Điều 22. Quyền được sống chung với cha, mẹ)</t>
  </si>
  <si>
    <t xml:space="preserve">Điều 22. Quyền được sống chung với cha, mẹ: </t>
  </si>
  <si>
    <r>
      <t>Điều 25. Quyền được bảo vệ để không bị xâm hại tình dục</t>
    </r>
    <r>
      <rPr>
        <sz val="13"/>
        <color rgb="FFFF0000"/>
        <rFont val="Times New Roman"/>
        <family val="1"/>
      </rPr>
      <t>: Trẻ em có quyền được bảo vệ dưới mọi hình thức để không bị xâm hại tình dục.</t>
    </r>
  </si>
  <si>
    <t>Điều 25. Quyền được bảo vệ để không bị xâm hại tình dục</t>
  </si>
  <si>
    <t>Trẻ biết trẻ có quyền được bảo vệ để không bị mua bán, bắt cóc, đánh tráo, chiếm đoạt (Điều 28. Quyền được bảo vệ để không bị mua bán, bắt cóc, đánh tráo, chiếm đoạt)</t>
  </si>
  <si>
    <t>Trẻ biết trẻ có quyền được bảo vệ để không bị bạo lực, bỏ rơi, bỏ mặc (Điều 27. Quyền được bảo vệ để không bị bạo lực, bỏ rơi, bỏ mặc)</t>
  </si>
  <si>
    <r>
      <t xml:space="preserve">Điều 26. Quyền được bảo vệ để không bị bóc lột sức lao động
</t>
    </r>
    <r>
      <rPr>
        <sz val="12"/>
        <color rgb="FFFF0000"/>
        <rFont val="Times New Roman"/>
        <family val="1"/>
      </rPr>
      <t>- Trẻ em có quyền được bảo vệ dưới mọi hình thức để không bị bóc lột sức lao động; không phải lao động trước tuổi, quá thời gian hoặc làm công việc nặng nhọc, độc hại, nguy hiểm theo quy định của pháp luật; không bị bố trí công việc hoặc nơi làm việc có ảnh hưởng xấu đến nhân cách và sự phát triển toàn diện của trẻ em.</t>
    </r>
  </si>
  <si>
    <t>Trẻ biết trẻ có quyền được bảo vệ để không bị bóc lột sức lao động (Điều 26. Quyền được bảo vệ để không bị bóc lột sức lao động)</t>
  </si>
  <si>
    <t>Trẻ biết mình có quyền được bày tỏ ý kiến và hội họp (Điều 34. Quyền được bày tỏ ý kiến và hội họp)</t>
  </si>
  <si>
    <t>Trẻ biết mình có quyền được tiếp cận thông tin và tham gia hoạt động xã hội (Điều 33. Quyền được tiếp cận thông tin và tham gia hoạt động xã hội)</t>
  </si>
  <si>
    <t>Trẻ biết mình có quyền được bảo vệ khi gặp thiên tai, thảm họa, ô nhiễm môi trường, xung đột vũ trang: (Điều 31. Quyền được bảo vệ khi gặp thiên tai, thảm họa, ô nhiễm môi trường, xung đột vũ trang)</t>
  </si>
  <si>
    <t>Điều 31. Quyền được bảo vệ khi gặp thiên tai, thảm họa, ô nhiễm môi trường, xung đột vũ trang</t>
  </si>
  <si>
    <t>Trẻ biết mình có quyền giữ gìn, phát huy bản sắc (Điều 18. Quyền giữ gìn, phát huy bản sắc)</t>
  </si>
  <si>
    <t>Trẻ biết mình có quyền tự do tín ngưỡng tôn giáo (Điều 19. Quyền tự do tín ngưỡng, tôn giáo)</t>
  </si>
  <si>
    <t>Điều 19. Quyền tự do tín ngưỡng, tôn giáo</t>
  </si>
  <si>
    <t>Trẻ biết mình có quyền được giáo dục, học tập và phát triển năng khiếu (Điều 16. Quyền được giáo dục, học tập và phát triển năng khiếu )</t>
  </si>
  <si>
    <r>
      <t xml:space="preserve">Điều 20. Quyền về tài sản: </t>
    </r>
    <r>
      <rPr>
        <sz val="12"/>
        <color rgb="FFFF0000"/>
        <rFont val="Times New Roman"/>
        <family val="1"/>
      </rPr>
      <t>Trẻ em có quyền sở hữu, thừa kế và các quyền khác đối với tài sản theo quy định của pháp luật.</t>
    </r>
  </si>
  <si>
    <t>Trẻ biết mình có quyền 'Trẻ biết mình có quyền được giáo dục, học tập và phát triển năng khiếu (Điều 20. Quyền về tài sản )</t>
  </si>
  <si>
    <t>Điều 20. Quyền về tài sản</t>
  </si>
  <si>
    <t xml:space="preserve">Điều 40. Bổn phận của trẻ em đối với quê hương, đất nước </t>
  </si>
  <si>
    <t>Trẻ biết mình  có bổn phận của đối với quê hương, đất nước( Điều 40. Bổn phận của trẻ em đối với quê hương, đất nước )</t>
  </si>
  <si>
    <t>Trẻ biết mình  có bổn phận với bản thân (Điều 41. Bổn phận của trẻ em với bản thân)</t>
  </si>
  <si>
    <t>Trẻ biết mình  có bổn phận với cộng đồng, xã hội( Điều 39. Bổn phận của trẻ em đối với cộng đồng, xã hội)</t>
  </si>
  <si>
    <t xml:space="preserve">Trẻ biết mình có bổn phận của trẻ em đối với quê hương, đất nước </t>
  </si>
  <si>
    <t>Điều 40. Bổn phận của trẻ em đối với quê hương, đất nước</t>
  </si>
  <si>
    <r>
      <t>Điều 40. Bổn phận của trẻ em đối với quê hương, đất nước</t>
    </r>
    <r>
      <rPr>
        <sz val="13"/>
        <color theme="3" tint="0.39997558519241921"/>
        <rFont val="Times New Roman"/>
        <family val="1"/>
      </rPr>
      <t xml:space="preserve"> 
1. Yêu quê hương, đất nước, yêu đồng bào, có ý thức xây dựng và bảo vệ Tổ quốc; tôn trọng truyền thống lịch sử dân tộc; giữ gìn bản sắc dân tộc, phát huy phong tục, tập quán, truyền thống và văn hóa tốt đẹp của quê hương, đất nước. 
2. Tuân thủ và chấp hành pháp luật; đoàn kết, hợp tác, giao lưu với bạn bè, trẻ em quốc tế phù hợp với độ tuổi và từng giai đoạn phát triển của trẻ em.</t>
    </r>
  </si>
  <si>
    <r>
      <rPr>
        <b/>
        <sz val="12"/>
        <color theme="3" tint="0.39997558519241921"/>
        <rFont val="Times New Roman"/>
        <family val="1"/>
      </rPr>
      <t>Điều 38. Bổn phận của trẻ em đối với nhà trường, cơ sở trợ giúp xã hội và cơ sở giáo dục khác</t>
    </r>
    <r>
      <rPr>
        <sz val="12"/>
        <color theme="3" tint="0.39997558519241921"/>
        <rFont val="Times New Roman"/>
        <family val="1"/>
      </rPr>
      <t xml:space="preserve"> 
1. Tôn trọng giáo viên, cán bộ, nhân viên của nhà trường, cơ sở trợ giúp xã hội và cơ sở giáo dục khác. 
2. Thương yêu, đoàn kết, chia sẻ khó khăn, tôn trọng, giúp đỡ bạn bè. 
3. Rèn luyện đạo đức, ý thức tự học, thực hiện nhiệm vụ học tập, rèn luyện theo chương trình, kế hoạch giáo dục của nhà trường, cơ sở giáo dục khác. 
4. Giữ gìn, bảo vệ tài sản và chấp hành đầy đủ nội quy, quy định của nhà trường, cơ sở trợ giúp xã hội và cơ sở giáo dục khác.</t>
    </r>
  </si>
  <si>
    <r>
      <rPr>
        <b/>
        <sz val="12"/>
        <color theme="3" tint="0.39997558519241921"/>
        <rFont val="Times New Roman"/>
        <family val="1"/>
      </rPr>
      <t>Điều 41. Bổn phận của trẻ em với bản thân</t>
    </r>
    <r>
      <rPr>
        <sz val="12"/>
        <color theme="3" tint="0.39997558519241921"/>
        <rFont val="Times New Roman"/>
        <family val="1"/>
      </rPr>
      <t xml:space="preserve">
1. Có trách nhiệm với bản thân; không hủy hoại thân thể, danh dự, nhân phẩm, tài sản của bản thân.
2. Sống trung thực, khiêm tốn; giữ gìn vệ sinh, rèn luyện thân thể.
3. Chăm chỉ học tập, không tự ý bỏ học, không rời bỏ gia đình sống lang thang.
4. Không đánh bạc; không mua, bán, sử dụng rượu, bia, thuốc lá và chất gây nghiện, chất kích thích khác.
5. Không sử dụng, trao đổi sản phẩm có nội dung kích động bạo lực, đồi trụy; không sử dụng đồ chơi hoặc chơi trò chơi có hại cho sự phát triển lành mạnh của bản thân.</t>
    </r>
  </si>
  <si>
    <r>
      <rPr>
        <b/>
        <sz val="12"/>
        <color theme="3" tint="0.39997558519241921"/>
        <rFont val="Times New Roman"/>
        <family val="1"/>
      </rPr>
      <t>Điều 37. Bổn phận của trẻ em đối với gia đình</t>
    </r>
    <r>
      <rPr>
        <sz val="12"/>
        <color theme="3" tint="0.39997558519241921"/>
        <rFont val="Times New Roman"/>
        <family val="1"/>
      </rPr>
      <t xml:space="preserve">
1. Kính trọng, lễ phép, hiếu thảo với ông bà, cha mẹ; yêu thương, quan tâm, chia sẻ tình cảm, nguyện vọng với cha mẹ và các thành viên trong gia đình, dòng họ.
2. Học tập, rèn luyện, giữ gìn nề nếp gia đình, phụ giúp cha mẹ và các thành viên trong gia đìnhnhững công việc phù hợp với độ tuổi, giới tính và sự phát triển của trẻ em.</t>
    </r>
  </si>
  <si>
    <r>
      <rPr>
        <b/>
        <sz val="12"/>
        <color theme="3" tint="0.39997558519241921"/>
        <rFont val="Times New Roman"/>
        <family val="1"/>
      </rPr>
      <t>Điều 39. Bổn phận của trẻ em đối với cộng đồng, xã hội</t>
    </r>
    <r>
      <rPr>
        <sz val="12"/>
        <color theme="3" tint="0.39997558519241921"/>
        <rFont val="Times New Roman"/>
        <family val="1"/>
      </rPr>
      <t xml:space="preserve"> 
1. Tôn trọng, lễ phép với người lớn tuổi; quan tâm, giúp đỡ người già, người khuyết tật, phụ nữ mang thai, trẻ nhỏ, người gặp hoàn cảnh khó khăn phù hợp với khả năng, sức khỏe, độ tuổi của mình. 
2. Tôn trọng quyền, danh dự, nhân phẩm của người khác; chấp hành quy định về an toàn giao thông và trật tự, an toàn xã hội; bảo vệ, giữ gìn, sử dụng tài sản, tài nguyên, bảo vệ môi trường phù hợp với khả năng và độ tuổi của trẻ em. 
3. Phát hiện, thông tin, thông báo, tố giác hành vi vi phạm pháp luật.</t>
    </r>
  </si>
  <si>
    <r>
      <rPr>
        <b/>
        <sz val="12"/>
        <color theme="3" tint="0.39997558519241921"/>
        <rFont val="Times New Roman"/>
        <family val="1"/>
      </rPr>
      <t xml:space="preserve">Điều 40. Bổn phận của trẻ em đối với quê hương, đất nước </t>
    </r>
    <r>
      <rPr>
        <sz val="12"/>
        <color theme="3" tint="0.39997558519241921"/>
        <rFont val="Times New Roman"/>
        <family val="1"/>
      </rPr>
      <t xml:space="preserve">
1. Yêu quê hương, đất nước, yêu đồng bào, có ý thức xây dựng và bảo vệ Tổ quốc; tôn trọng truyền thống lịch sử dân tộc; giữ gìn bản sắc dân tộc, phát huy phong tục, tập quán, truyền thống và văn hóa tốt đẹp của quê hương, đất nước. 
2. Tuân thủ và chấp hành pháp luật; đoàn kết, hợp tác, giao lưu với bạn bè, trẻ em quốc tế phù hợp với độ tuổi và từng giai đoạn phát triển của trẻ em.</t>
    </r>
  </si>
  <si>
    <t>Trẻ nhận biết một số quyền và bổn phận trẻ em trong Luật trẻ em 102/2016/QH13</t>
  </si>
  <si>
    <t>Trẻ biết mình  có bổn phận với gia đình ( Điều 37. Bổn phận của trẻ em đối với gia đình)</t>
  </si>
  <si>
    <t>Trẻ biết mình  có bổn phận của đối với nhà trường, cơ sở trợ giúp xã hội và cơ sở giáo dục khác (Điều 39. Bổn phận của trẻ em đối với cộng đồng, xã hội )</t>
  </si>
  <si>
    <t xml:space="preserve"> Bổn phận của trẻ em đối với cộng đồng, xã hội</t>
  </si>
  <si>
    <t>Kể lại chuyện/ sự việc đã được nghe theo trình tự ( Dạy trên tiết học)</t>
  </si>
  <si>
    <t>Qua đường (Liên hệ)</t>
  </si>
  <si>
    <t>Vịt con xấu xí</t>
  </si>
  <si>
    <t>Điều 27. Quyền được bảo vệ không bị bạo lực, bỏ rơi, bỏ mặc</t>
  </si>
  <si>
    <t>Điều 25: Quyền được bảo vệ để không bị xâm hại tình dục</t>
  </si>
  <si>
    <t>- Bài 10: HH: Đưa tay lên cao hít vào, hạ tay xuống thở ra 
- Tay: Luân phiên từng tay đưa lên cao 
- Bụng: Quay người sang 2 bên 
- Chân: Chân: Bước chân trái sang bên trái, chân phải thẳng ( ngược lại) 
- Bật: Bật tách khép chân; TCVĐ: Bịt mắt bắt dê, Tạo dáng, Kéo co...</t>
  </si>
  <si>
    <r>
      <t xml:space="preserve">- </t>
    </r>
    <r>
      <rPr>
        <sz val="12"/>
        <rFont val="Times New Roman"/>
        <family val="1"/>
      </rPr>
      <t>Chơi thi chạy tiếp sức (mỗi vòng chạy 150m)</t>
    </r>
    <r>
      <rPr>
        <i/>
        <sz val="12"/>
        <color rgb="FFFF0000"/>
        <rFont val="Times New Roman"/>
        <family val="1"/>
      </rPr>
      <t xml:space="preserve"> </t>
    </r>
  </si>
  <si>
    <t xml:space="preserve"> - Quan sát, trò chuyện tên gọi đặc điểm, cách sử dụng một số đồ dùng đồ chơi an toàn </t>
  </si>
  <si>
    <r>
      <t xml:space="preserve">- Trẻ biết tự chọn sách để "đọc" và xem 
</t>
    </r>
    <r>
      <rPr>
        <i/>
        <sz val="12"/>
        <color rgb="FFFF0000"/>
        <rFont val="Times New Roman"/>
        <family val="1"/>
      </rPr>
      <t xml:space="preserve"> (Điều 16. Quyền được giáo dục, học tập và phát triển năng khiếu)</t>
    </r>
  </si>
  <si>
    <r>
      <t xml:space="preserve">- Trẻ nói được họ tên, đặc điểm, sở thích của các bạn, các hoạt động của trẻ ở trường khi được hỏi, trò chuyện </t>
    </r>
    <r>
      <rPr>
        <i/>
        <sz val="12"/>
        <color rgb="FFFF0000"/>
        <rFont val="Times New Roman"/>
        <family val="1"/>
      </rPr>
      <t xml:space="preserve">(Điều 13: Quyền được khai sinh và có Quốc tịch)
</t>
    </r>
  </si>
  <si>
    <t xml:space="preserve">Họ tên, đặc điểm, sở thích của các bạn, các hoạt động của trẻ ở trường Nhận thức được quyền và bổn phận của trẻ
</t>
  </si>
  <si>
    <r>
      <t xml:space="preserve"> - Chơi trò chơi "Bạn biết gì về tôi" (Trẻ nói được họ tên, đặc điểm, sở thích của các bạn, các hoạt động của trẻ ở trường…) </t>
    </r>
    <r>
      <rPr>
        <i/>
        <sz val="12"/>
        <color rgb="FFFF0000"/>
        <rFont val="Times New Roman"/>
        <family val="1"/>
      </rPr>
      <t>( Liên hệ)</t>
    </r>
  </si>
  <si>
    <t xml:space="preserve"> - Quan sát, trò chuyện về Tên ; tuổi; giới tính; sở thích…(Liên hệ)</t>
  </si>
  <si>
    <r>
      <t xml:space="preserve"> - Mỗi người một việc </t>
    </r>
    <r>
      <rPr>
        <sz val="12"/>
        <color rgb="FF00B0F0"/>
        <rFont val="Times New Roman"/>
        <family val="1"/>
      </rPr>
      <t>( Liên hệ)</t>
    </r>
  </si>
  <si>
    <r>
      <t>Tập 3: Đèn tín hiệu giao thông</t>
    </r>
    <r>
      <rPr>
        <i/>
        <sz val="12"/>
        <color rgb="FF00B0F0"/>
        <rFont val="Times New Roman"/>
        <family val="1"/>
      </rPr>
      <t xml:space="preserve"> ( Liên hệ)</t>
    </r>
  </si>
  <si>
    <r>
      <t xml:space="preserve">
Tập 4: An toàn khi ngồi trên xe máy </t>
    </r>
    <r>
      <rPr>
        <i/>
        <sz val="12"/>
        <color rgb="FF00B0F0"/>
        <rFont val="Times New Roman"/>
        <family val="1"/>
      </rPr>
      <t>( Liên hệ)</t>
    </r>
  </si>
  <si>
    <t>Quan sát, trò chuyện về một số đồ vật gây nguy hiểm (ổ cắm điện, vật sắc nhọn, vật gây bỏng,…)</t>
  </si>
  <si>
    <r>
      <t xml:space="preserve">Dạy trẻ thoát hiểm khi có cháy </t>
    </r>
    <r>
      <rPr>
        <i/>
        <sz val="12"/>
        <color rgb="FF00B0F0"/>
        <rFont val="Times New Roman"/>
        <family val="1"/>
      </rPr>
      <t>( Liên hệ)</t>
    </r>
  </si>
  <si>
    <r>
      <t xml:space="preserve">Trẻ biết kêu cứu, gọi người giúp đỡ khi gặp nguy hiểm
</t>
    </r>
    <r>
      <rPr>
        <i/>
        <sz val="12"/>
        <color rgb="FF00B0F0"/>
        <rFont val="Times New Roman"/>
        <family val="1"/>
      </rPr>
      <t>(Điều 41. Bổn phận của trẻ em với bản thân)</t>
    </r>
    <r>
      <rPr>
        <sz val="12"/>
        <rFont val="Times New Roman"/>
        <family val="1"/>
      </rPr>
      <t xml:space="preserve">
</t>
    </r>
  </si>
  <si>
    <r>
      <t xml:space="preserve">- Trẻ biết tránh và không làm một số hành động nguy hiểm khi được nhắc nhở phù hợp độ tuổi </t>
    </r>
    <r>
      <rPr>
        <i/>
        <sz val="12"/>
        <color rgb="FF00B0F0"/>
        <rFont val="Times New Roman"/>
        <family val="1"/>
      </rPr>
      <t>(Điều 41. Bổn phận của trẻ em với bản thân)</t>
    </r>
  </si>
  <si>
    <r>
      <t xml:space="preserve">- Trẻ biết tránh một số trường hợp không an toàn 
</t>
    </r>
    <r>
      <rPr>
        <i/>
        <sz val="12"/>
        <color rgb="FF00B0F0"/>
        <rFont val="Times New Roman"/>
        <family val="1"/>
      </rPr>
      <t>(Điều 41. Bổn phận của trẻ em với bản thân)</t>
    </r>
  </si>
  <si>
    <t xml:space="preserve">Đặc điểm nổi bật, công dụng, cách sử dụng đồ dùng, đồ chơi 
</t>
  </si>
  <si>
    <r>
      <t>- Đặc điểm nổi bật, công dụng, cách sử dụng đồ dùng, đồ chơi</t>
    </r>
    <r>
      <rPr>
        <i/>
        <sz val="12"/>
        <color rgb="FFFF0000"/>
        <rFont val="Times New Roman"/>
        <family val="1"/>
      </rPr>
      <t xml:space="preserve"> </t>
    </r>
  </si>
  <si>
    <t xml:space="preserve">- Phân loại đồ dùng, đồ chơi theo 2-3 dấu hiệu về chất liệu và công dụng
</t>
  </si>
  <si>
    <t xml:space="preserve">  -Gia đình của bé ( Liên hệ)</t>
  </si>
  <si>
    <t xml:space="preserve"> Tích chu ( Liên hệ)</t>
  </si>
  <si>
    <r>
      <t xml:space="preserve"> - Tấm cám;</t>
    </r>
    <r>
      <rPr>
        <sz val="12"/>
        <color rgb="FFFF0000"/>
        <rFont val="Times New Roman"/>
        <family val="1"/>
      </rPr>
      <t xml:space="preserve"> Người lạ và viên kẹo ngọt</t>
    </r>
    <r>
      <rPr>
        <sz val="12"/>
        <rFont val="Times New Roman"/>
        <family val="1"/>
      </rPr>
      <t xml:space="preserve"> (Liên hệ)</t>
    </r>
  </si>
  <si>
    <t>Truyện: Con yêu mẹ biết bao ( Liên hệ)</t>
  </si>
  <si>
    <r>
      <t>Ba cô gá</t>
    </r>
    <r>
      <rPr>
        <i/>
        <sz val="12"/>
        <color rgb="FF00B0F0"/>
        <rFont val="Times New Roman"/>
        <family val="1"/>
      </rPr>
      <t>i (Liên hệ)</t>
    </r>
  </si>
  <si>
    <r>
      <t xml:space="preserve">Dạy trẻ tự làm bữa ăn sáng </t>
    </r>
    <r>
      <rPr>
        <i/>
        <sz val="12"/>
        <color rgb="FF00B0F0"/>
        <rFont val="Times New Roman"/>
        <family val="1"/>
      </rPr>
      <t>( Liên hệ)</t>
    </r>
  </si>
  <si>
    <t>Gia đình thân yêu của bé
( Liên hệ)</t>
  </si>
  <si>
    <t xml:space="preserve"> Trẻ   được phát triển tài năng, năng khiếu của mình (vận động nhịp nhàng theo giai điệu, nhịp điệu và  thể hiện sắc thái, phù hợp với các bài hát, bản nhạc với các hình thức  theo ý tưởng của trẻ (vỗ tay theo các loại tiết tấu, múa) 
</t>
  </si>
  <si>
    <r>
      <t xml:space="preserve">- </t>
    </r>
    <r>
      <rPr>
        <sz val="12"/>
        <rFont val="Times New Roman"/>
        <family val="1"/>
      </rPr>
      <t xml:space="preserve">Trẻ  tham gia các hoạt động để nhận biết được 4 nhóm thực phẩm và lựa chọn các chất dinh dưỡng và lợi ích đối với sức khỏe. Nhận biết được một số thực phẩm khi gọi tên nhóm </t>
    </r>
    <r>
      <rPr>
        <i/>
        <sz val="12"/>
        <color rgb="FFFF0000"/>
        <rFont val="Times New Roman"/>
        <family val="1"/>
      </rPr>
      <t>(Điều 14. Quyền được chăm sóc sức khỏe)</t>
    </r>
    <r>
      <rPr>
        <sz val="12"/>
        <rFont val="Times New Roman"/>
        <family val="1"/>
      </rPr>
      <t xml:space="preserve">
</t>
    </r>
  </si>
  <si>
    <r>
      <rPr>
        <sz val="12"/>
        <rFont val="Times New Roman"/>
        <family val="1"/>
      </rPr>
      <t>- Kể tên một số món ăn của gia đình bé</t>
    </r>
    <r>
      <rPr>
        <i/>
        <sz val="12"/>
        <color rgb="FFFF0000"/>
        <rFont val="Times New Roman"/>
        <family val="1"/>
      </rPr>
      <t xml:space="preserve"> ( Liên hệ)</t>
    </r>
  </si>
  <si>
    <t>(Điều 14. Quyền được chăm sóc sức khỏe)</t>
  </si>
  <si>
    <r>
      <t>- Quan sát, trò chuyện làm album món ăn; Sinh tố bơ sữa đặc</t>
    </r>
    <r>
      <rPr>
        <sz val="12"/>
        <color rgb="FFFF0000"/>
        <rFont val="Times New Roman"/>
        <family val="1"/>
      </rPr>
      <t xml:space="preserve"> ( Liên hệ)</t>
    </r>
  </si>
  <si>
    <t xml:space="preserve"> Rèn cho trẻ có thói quen đánh răng hằng ngày</t>
  </si>
  <si>
    <t xml:space="preserve"> Rèn cho trẻ có thói quen rửa mặt hằng ngày</t>
  </si>
  <si>
    <r>
      <t xml:space="preserve">- Trẻ có kỹ năng đánh răng đúng thao tác. Có thói quen tự đánh răng hàng ngày
</t>
    </r>
    <r>
      <rPr>
        <i/>
        <sz val="12"/>
        <color rgb="FFFF0000"/>
        <rFont val="Times New Roman"/>
        <family val="1"/>
      </rPr>
      <t>(Điều 14. Quyền được chăm sóc sức khỏe)</t>
    </r>
  </si>
  <si>
    <r>
      <t>- Trẻ biết yêu mến, quan tâm với mọi người xung quanh</t>
    </r>
    <r>
      <rPr>
        <i/>
        <sz val="12"/>
        <color rgb="FFFF0000"/>
        <rFont val="Times New Roman"/>
        <family val="1"/>
      </rPr>
      <t xml:space="preserve">
</t>
    </r>
  </si>
  <si>
    <r>
      <t xml:space="preserve">Trẻ biết tìm cách để giải quyết mâu thuẫn (dùng lời, nhờ sự can thiệp của người khác, chấp nhận nhường nhịn )
</t>
    </r>
    <r>
      <rPr>
        <i/>
        <sz val="12"/>
        <color theme="3" tint="0.499984740745262"/>
        <rFont val="Times New Roman"/>
        <family val="1"/>
      </rPr>
      <t>(Điều 41. Bổn phận của trẻ em với bản thân)</t>
    </r>
  </si>
  <si>
    <r>
      <t xml:space="preserve">- Trẻ có khả năng nói lên ý tưởng và tạo ra các sản phẩm tạo hình theo ý thích
</t>
    </r>
    <r>
      <rPr>
        <sz val="12"/>
        <color rgb="FFFF0000"/>
        <rFont val="Times New Roman"/>
        <family val="1"/>
      </rPr>
      <t>(Điều 34. Quyền được bày tỏ ý kiến và hội họp)</t>
    </r>
  </si>
  <si>
    <r>
      <t xml:space="preserve">- Trẻ biết trả lời các câu hỏi về nguyên nhân, so sánh: "Tại sao?"; "Có gì giống nhau?"; "Có gì khác nhau?"; "Do đâu mà có?"; Biết hỏi lại khi không hiểu người khác nói: "tại sao?", "như thế nào?"
</t>
    </r>
    <r>
      <rPr>
        <sz val="12"/>
        <color rgb="FFFF0000"/>
        <rFont val="Times New Roman"/>
        <family val="1"/>
      </rPr>
      <t>(Điều 34. Quyền được bày tỏ ý kiến và hội họp)</t>
    </r>
  </si>
  <si>
    <r>
      <t xml:space="preserve">Phát triển khả năng khéo léo phối hợp chân tay mắt qua các trò chơi liên hoàn.
</t>
    </r>
    <r>
      <rPr>
        <i/>
        <sz val="12"/>
        <color rgb="FFFF0000"/>
        <rFont val="Times New Roman"/>
        <family val="1"/>
      </rPr>
      <t>(Điều 17. Quyền vui chơi, giải trí)</t>
    </r>
  </si>
  <si>
    <r>
      <t xml:space="preserve">- Trẻ tô màu kín, không chờm ra ngoài đường viền các hình vẽ
</t>
    </r>
    <r>
      <rPr>
        <i/>
        <sz val="12"/>
        <color rgb="FFFF0000"/>
        <rFont val="Times New Roman"/>
        <family val="1"/>
      </rPr>
      <t xml:space="preserve">
</t>
    </r>
  </si>
  <si>
    <t xml:space="preserve">Tô màu hình vẽ
</t>
  </si>
  <si>
    <t xml:space="preserve">-Tô màu hình vẽ 
</t>
  </si>
  <si>
    <r>
      <t xml:space="preserve">- Trẻ biết sử dụng đúng giác quan, phối hợp các giác quan để xem xét, tìm hiểu đặc điểm của đối tượng (nhìn, nghe, ngửi, sờ…để nhận ra đặc điểm nổi bật của đối tượng nhơ độ cứng của của HTXQ và sử dụng tính giác xác định hướng đi
</t>
    </r>
    <r>
      <rPr>
        <sz val="12"/>
        <color rgb="FFFF0000"/>
        <rFont val="Times New Roman"/>
        <family val="1"/>
      </rPr>
      <t xml:space="preserve">(Điều 18. Quyền giữ gìn, phát huy bản sắc)
</t>
    </r>
  </si>
  <si>
    <r>
      <t xml:space="preserve">Trẻ  được kể tên và tham gia vào các hoạt động nổi bật của một số lễ hội, sự kiện văn hóa tại địa phương 
</t>
    </r>
    <r>
      <rPr>
        <i/>
        <sz val="12"/>
        <color rgb="FFFF0000"/>
        <rFont val="Times New Roman"/>
        <family val="1"/>
      </rPr>
      <t>(Điều 18. Quyền giữ gìn, phát huy bản sắc)</t>
    </r>
  </si>
  <si>
    <r>
      <t xml:space="preserve"> Trẻ biết thể hiện cảm xúc trước cái đẹp, chủ động giao tiếp với mọi người
</t>
    </r>
    <r>
      <rPr>
        <i/>
        <sz val="12"/>
        <color rgb="FFFF0000"/>
        <rFont val="Times New Roman"/>
        <family val="1"/>
      </rPr>
      <t>(Điều 17. Quyền vui chơi, giải trí)</t>
    </r>
  </si>
  <si>
    <t>Điều 18. Quyền giữ gìn bản sắc</t>
  </si>
  <si>
    <r>
      <t>Trẻ biết một vài cảnh đẹp, di tích lịch sử, lễ hội và một vài nét văn hóa truyền thống (trang phục, món ăn) của quê hương đất nước</t>
    </r>
    <r>
      <rPr>
        <i/>
        <sz val="12"/>
        <color rgb="FFFF0000"/>
        <rFont val="Times New Roman"/>
        <family val="1"/>
      </rPr>
      <t xml:space="preserve"> 
(Điều 18. Quyền giữ gìn bản sắc)</t>
    </r>
  </si>
  <si>
    <t>Điều 16. Quyền được bày tỏ ý kiến và hội họp</t>
  </si>
  <si>
    <r>
      <rPr>
        <sz val="12"/>
        <color rgb="FF00B050"/>
        <rFont val="Times New Roman"/>
        <family val="1"/>
      </rPr>
      <t>- Trẻ biết phân loại đồ dùng, đồ chơi theo 2-3 dấu hiệu về chất liệu và công dụng</t>
    </r>
    <r>
      <rPr>
        <sz val="12"/>
        <rFont val="Times New Roman"/>
        <family val="1"/>
      </rPr>
      <t xml:space="preserve"> 
</t>
    </r>
    <r>
      <rPr>
        <i/>
        <sz val="12"/>
        <color rgb="FFFF0000"/>
        <rFont val="Times New Roman"/>
        <family val="1"/>
      </rPr>
      <t>(Điều 16. Quyền được bày tỏ ý kiến và hội họp)</t>
    </r>
  </si>
  <si>
    <t xml:space="preserve">Trò chơi: Đua thuyền </t>
  </si>
  <si>
    <t xml:space="preserve"> -   Làm quen nhóm chữ cái "h - k" </t>
  </si>
  <si>
    <r>
      <t xml:space="preserve">- Trẻ biết đi vệ sinh đúng nơi quy định, sử đồ dùng vệ sinh đúng cách 
</t>
    </r>
    <r>
      <rPr>
        <i/>
        <sz val="12"/>
        <color rgb="FF00B0F0"/>
        <rFont val="Times New Roman"/>
        <family val="1"/>
      </rPr>
      <t>(Điều 39. Bổn phận của trẻ em đối với cộng đồng, xã hội)</t>
    </r>
  </si>
  <si>
    <r>
      <t xml:space="preserve">Tò mò tìm tòi, khám phá các vật liệu tái chế và đặt câu hỏi " Tại sao có thể sử dụng các vật liệu đã qua sử dụng để tái chế"
</t>
    </r>
    <r>
      <rPr>
        <i/>
        <sz val="12"/>
        <color rgb="FF00B0F0"/>
        <rFont val="Times New Roman"/>
        <family val="1"/>
      </rPr>
      <t>(Điều 39. Bổn phận của trẻ em đối với cộng đồng, xã hội)</t>
    </r>
  </si>
  <si>
    <t xml:space="preserve">Bé giữ vệ sinh môi trường
</t>
  </si>
  <si>
    <r>
      <t>- Trẻ tự làm những việc đơn giản phù hợp với khả năng trong sinh hoạt hàng ngày</t>
    </r>
    <r>
      <rPr>
        <i/>
        <sz val="12"/>
        <color rgb="FFFF0000"/>
        <rFont val="Times New Roman"/>
        <family val="1"/>
      </rPr>
      <t xml:space="preserve">
(Điều 26. Quyền được bảo vệ để không bị bóc lột sức lao động)</t>
    </r>
  </si>
  <si>
    <r>
      <t xml:space="preserve">Trẻ có khả năng tự quan sát, phán đoán để phát hiện được mối liên hệ đơn giản giữa cây với môi trường sống và cách chăm sóc bảo vệ
</t>
    </r>
    <r>
      <rPr>
        <i/>
        <sz val="12"/>
        <color rgb="FFFF0000"/>
        <rFont val="Times New Roman"/>
        <family val="1"/>
      </rPr>
      <t>(Điều 34. Quyền được bày tỏ ý kiến và hội họp)</t>
    </r>
  </si>
  <si>
    <r>
      <t xml:space="preserve">Trẻ có khả năng tự quan sát, phán đoán để phát hiện được mối liên hệ đơn giản giữa con vật với môi trường sống và cách chăm sóc bảo vệ
</t>
    </r>
    <r>
      <rPr>
        <i/>
        <sz val="12"/>
        <color rgb="FFFF0000"/>
        <rFont val="Times New Roman"/>
        <family val="1"/>
      </rPr>
      <t>(Điều 34. Quyền được bày tỏ ý kiến và hội họp)</t>
    </r>
  </si>
  <si>
    <t>- Kê bàn ghế khi ăn học
- Chuẩn bị đồ dùng ngủ...</t>
  </si>
  <si>
    <t xml:space="preserve">- Bé yêu mến, quan tâm đến các cô giáo, các bạn nữ, bà mẹ nhân ngày 8/3 </t>
  </si>
  <si>
    <r>
      <t xml:space="preserve">Trẻ đóng được vai của nhân vật trong truyện.
</t>
    </r>
    <r>
      <rPr>
        <sz val="12"/>
        <color rgb="FFFF0000"/>
        <rFont val="Times New Roman"/>
        <family val="1"/>
      </rPr>
      <t xml:space="preserve"> (Điều 34. Quyền được bày tỏ ý kiến và hội họp)</t>
    </r>
  </si>
  <si>
    <r>
      <t xml:space="preserve">- Trẻ có khả năng đọc thuộc bài thơ, ca dao, đồng dao phù hợp độ tuổi và chủ đề thực hiện Học cách lắng nghe chăm chú, tích cực, hợp tác và phản hồi khi nghe.
</t>
    </r>
    <r>
      <rPr>
        <i/>
        <sz val="12"/>
        <color rgb="FFFF0000"/>
        <rFont val="Times New Roman"/>
        <family val="1"/>
      </rPr>
      <t>(Điều 34. Quyền được bày tỏ ý kiến và hội họp)</t>
    </r>
  </si>
  <si>
    <t xml:space="preserve">Trẻ có quyền bày tỏ ý kiến,nhận xét được mối quan hệ đơn giản của các sự vật hiện tượng
</t>
  </si>
  <si>
    <t xml:space="preserve">- Một số trường hợp khẩn cấp (cháy, có người rơi xuống nước, ngã chảy máu,..) </t>
  </si>
  <si>
    <t>- Quan sát, trò chuyện  về đặc điểm của thời tiết, khí hậu trang phục  về mùa hè (Liên hệ)</t>
  </si>
  <si>
    <r>
      <t xml:space="preserve"> </t>
    </r>
    <r>
      <rPr>
        <sz val="12"/>
        <color theme="1" tint="4.9989318521683403E-2"/>
        <rFont val="Times New Roman"/>
        <family val="1"/>
      </rPr>
      <t xml:space="preserve">- Kể chuyện sáng tạo theo tranh về chủ đề HTTT </t>
    </r>
  </si>
  <si>
    <r>
      <t xml:space="preserve">Trẻ không chơi ở những nơi mất vệ sinh, nguy hiểm. Nói được mối nguy hiểm nếu đến gần
</t>
    </r>
    <r>
      <rPr>
        <i/>
        <sz val="12"/>
        <color rgb="FFFF0000"/>
        <rFont val="Times New Roman"/>
        <family val="1"/>
      </rPr>
      <t>(Điều 31. Quyền được bảo vệ khi gặp thiên tai, thảm họa, ô nhiễm môi trường, xung đột)</t>
    </r>
    <r>
      <rPr>
        <sz val="12"/>
        <color theme="1"/>
        <rFont val="Times New Roman"/>
        <family val="1"/>
      </rPr>
      <t xml:space="preserve"> vũ trang
</t>
    </r>
  </si>
  <si>
    <r>
      <t xml:space="preserve">- Trẻ nhận biết được một số trường hợp khẩn cấp và gọi người giúp đỡ.
</t>
    </r>
    <r>
      <rPr>
        <i/>
        <sz val="12"/>
        <color rgb="FFFF0000"/>
        <rFont val="Times New Roman"/>
        <family val="1"/>
      </rPr>
      <t>(Điều 31. Quyền được bảo vệ khi gặp thiên tai, thảm họa, ô nhiễm môi trường, xung đột vũ trang)</t>
    </r>
  </si>
  <si>
    <r>
      <t xml:space="preserve">Biết một số món làng nghề của thành phố Hải Phòng
</t>
    </r>
    <r>
      <rPr>
        <i/>
        <sz val="12"/>
        <color rgb="FFFF0000"/>
        <rFont val="Times New Roman"/>
        <family val="1"/>
      </rPr>
      <t>(Điều 18. Quyền giữ gìn, phát huy bản sắc)</t>
    </r>
  </si>
  <si>
    <t>19. Quyền tự do tín ngưỡng, tôn giáo</t>
  </si>
  <si>
    <t>- Quan sát, trò chuyện, xem video, tranh ảnh về một số địa danh, lịch sử của Quê hương Hải Phòng: Cát Bà, Đồ sơn, Trạng trình Nguyễn Bỉnh Khiệm, đền thờ Trần Tất Văn.</t>
  </si>
  <si>
    <r>
      <t xml:space="preserve">Một số địa danh liên quan đến Bác Hồ: Nơi Bác sống và làm việc, nơi tưởng niệm Bác
</t>
    </r>
    <r>
      <rPr>
        <i/>
        <sz val="12"/>
        <color rgb="FFFF0000"/>
        <rFont val="Times New Roman"/>
        <family val="1"/>
      </rPr>
      <t>(Điều 18. Quyền giữ gìn, phát huy bản sắc)</t>
    </r>
  </si>
  <si>
    <r>
      <t xml:space="preserve">Trẻ biết Bác Hồ là lãnh tụ của nước Việt Nam
</t>
    </r>
    <r>
      <rPr>
        <i/>
        <sz val="12"/>
        <color rgb="FFFF0000"/>
        <rFont val="Times New Roman"/>
        <family val="1"/>
      </rPr>
      <t>(Điều 18. Quyền giữ gìn, phát huy bản sắc)</t>
    </r>
  </si>
  <si>
    <t xml:space="preserve">Quan sát, trò chuyện, qua tranh ảnh video về Bác Hồ ; Quan sát, trò chuyện về một số công việc của Bác
</t>
  </si>
  <si>
    <r>
      <t xml:space="preserve">Trẻ nhận biết được đặc điểm và hiểu ý nghĩa của lá cờ Tổ quốc, áo dài Việt Nam
</t>
    </r>
    <r>
      <rPr>
        <i/>
        <sz val="12"/>
        <color rgb="FFFF0000"/>
        <rFont val="Times New Roman"/>
        <family val="1"/>
      </rPr>
      <t>(Điều 18. Quyền giữ gìn, phát huy bản sắc)</t>
    </r>
  </si>
  <si>
    <t>Bé với quyền được giáo dục, học tập và phát triển năng khiếu  ( Toàn Phần)</t>
  </si>
  <si>
    <t>Bé với quyền được chăm sóc sức khỏe ( Toàn Phần)</t>
  </si>
  <si>
    <t>Bé với quyền được khai sinh và có quốc tịch (Toàn phần)</t>
  </si>
  <si>
    <t xml:space="preserve"> Bé với quyền được sống chung với cha, mẹ ( Toàn Phần)</t>
  </si>
  <si>
    <t>Bé với quyền được bảo vệ để không bị xâm hại tình dục( Toàn phần)</t>
  </si>
  <si>
    <t>Bé với quyền được bảo vệ để không bị mua bán, bắt cóc, đánh tráo, chiếm đoạt ( Toàn phần)</t>
  </si>
  <si>
    <t>Bé với quyền được bảo vệ để không bị bạo lực, bỏ rơi, bỏ mặc ( Toàn phần)</t>
  </si>
  <si>
    <t>Bé với quyền được bảo vệ để không bị bóc lột sức lao động ( Toàn phần)</t>
  </si>
  <si>
    <t>Bé với quyền được bày tỏ ý kiến và hội họp ( Toàn phần)</t>
  </si>
  <si>
    <t>Bé với quyền được tiếp cận thông tin và tham gia hoạt động xã hội ( Toàn phần)</t>
  </si>
  <si>
    <t>Bé với quyền được bảo vệ khi gặp thiên tai, thảm họa, ô nhiễm môi trường, xung đột vũ trang ( Toàn phần)</t>
  </si>
  <si>
    <t>Bé giữ gìn và phát huy bản sắc dân tộc.( Toàn phần)</t>
  </si>
  <si>
    <t>Bé với quyền tự do tín ngưỡng, tôn giáo ( Toàn phần)</t>
  </si>
  <si>
    <t>Bé với quyền về tài sản ( Toàn phần)</t>
  </si>
  <si>
    <t xml:space="preserve">Bé với bổn phận của trẻ em đối với quê hương, đất nước
( Liên hệ) </t>
  </si>
  <si>
    <r>
      <t>- Trẻ có hành vi bảo vệ môi trường trong sinh hoạt hàng ngày và biết nhắc nhở mọi người xung quanh cùng thực hiện. Biết  kêu gọi sự giúp đỡ khi gặp những tình huống nguy hiểm Điều 39:  Bổn phận của trẻ với cộng đồng và xã hội</t>
    </r>
    <r>
      <rPr>
        <i/>
        <sz val="12"/>
        <color rgb="FF00B0F0"/>
        <rFont val="Times New Roman"/>
        <family val="1"/>
      </rPr>
      <t xml:space="preserve">
(Điều 39. Bổn phận của trẻ em đối với cộng đồng, xã hội)</t>
    </r>
  </si>
  <si>
    <r>
      <rPr>
        <i/>
        <sz val="12"/>
        <rFont val="Times New Roman"/>
        <family val="1"/>
      </rPr>
      <t xml:space="preserve">- </t>
    </r>
    <r>
      <rPr>
        <sz val="12"/>
        <rFont val="Times New Roman"/>
        <family val="1"/>
      </rPr>
      <t>Lăn bóng bằng hai tay và di chuyển theo đường dích dắc qua 7 điểm: 
- TCVĐ Sút bóng vào gôn</t>
    </r>
    <r>
      <rPr>
        <i/>
        <sz val="12"/>
        <rFont val="Times New Roman"/>
        <family val="1"/>
      </rPr>
      <t xml:space="preserve">
</t>
    </r>
  </si>
  <si>
    <r>
      <t xml:space="preserve">Có khả năng phối hợp khéo léo của các giác quan để tham gia vận động.
</t>
    </r>
    <r>
      <rPr>
        <i/>
        <sz val="12"/>
        <color rgb="FFFF0000"/>
        <rFont val="Times New Roman"/>
        <family val="1"/>
      </rPr>
      <t xml:space="preserve">  (Điều 17. Quyền vui chơi, giải trí)</t>
    </r>
  </si>
  <si>
    <r>
      <t>Bàn xoay thăng bằng(T1); Cà kheo, ném còn (T4); Phi tiêu (T2); Kéo co (T2.T4, T5); Đập chuột (T2); Bóng bay cân bằng</t>
    </r>
    <r>
      <rPr>
        <i/>
        <sz val="12"/>
        <color rgb="FFFF0000"/>
        <rFont val="Times New Roman"/>
        <family val="1"/>
      </rPr>
      <t xml:space="preserve"> (Liên hệ)</t>
    </r>
  </si>
  <si>
    <r>
      <t xml:space="preserve">Chạy  qua các chai nhựa chuyển động( T1); Nhảy bao bố(T1); Nhún vật về phái trước(T1)  </t>
    </r>
    <r>
      <rPr>
        <i/>
        <sz val="12"/>
        <color rgb="FFFF0000"/>
        <rFont val="Times New Roman"/>
        <family val="1"/>
      </rPr>
      <t>(Liên hệ)</t>
    </r>
  </si>
  <si>
    <r>
      <t xml:space="preserve">Kẹp bóng bằng đùi; Kẹp bóng bằng ngực (T4); Kẹp bóng bằng vai (T3)  </t>
    </r>
    <r>
      <rPr>
        <i/>
        <sz val="12"/>
        <color rgb="FFFF0000"/>
        <rFont val="Times New Roman"/>
        <family val="1"/>
      </rPr>
      <t>(Liên hệ)</t>
    </r>
  </si>
  <si>
    <r>
      <t xml:space="preserve">Bắt Vịt  </t>
    </r>
    <r>
      <rPr>
        <i/>
        <sz val="12"/>
        <color rgb="FFFF0000"/>
        <rFont val="Times New Roman"/>
        <family val="1"/>
      </rPr>
      <t>(Liên hệ)</t>
    </r>
  </si>
  <si>
    <r>
      <t xml:space="preserve">Trò chơi liên hoàn sasuke(T3); Kéo mo cau(T4); ; Đu dây (T4); Leo lưới (T1); Trượt núi (T1);Băng truyền(T2); sức mạnh của vòi voi(t2); Ném bóng vào lon(T3) </t>
    </r>
    <r>
      <rPr>
        <i/>
        <sz val="12"/>
        <color rgb="FFFF0000"/>
        <rFont val="Times New Roman"/>
        <family val="1"/>
      </rPr>
      <t>( Liên hệ)</t>
    </r>
  </si>
  <si>
    <t>Tô màu tranh vẽ đồ dùng, dụng cụ các nghề</t>
  </si>
  <si>
    <t>Tô màu tranh vẽ các thành viên, đồ dùng trong gia đình</t>
  </si>
  <si>
    <t xml:space="preserve">Kể tên một số thức ăn cô cấp dưỡng nấu cho bé ăn </t>
  </si>
  <si>
    <t>- Trò chơi: Bé nào ngoan, Bé giỏi thi tài G207</t>
  </si>
  <si>
    <t>- Quan sát, trò chuyện phối hợp phụ huynh gửi video để sơ cứu trẻ bị đuối nước
( Liên hệ)</t>
  </si>
  <si>
    <r>
      <t>Trẻ sử dụng thính giác để xác định hướng đi TCVĐ: Bịt mắt đánh trống(T3), Bịt mắt bắt dê…</t>
    </r>
    <r>
      <rPr>
        <i/>
        <sz val="12"/>
        <color rgb="FFFF0000"/>
        <rFont val="Times New Roman"/>
        <family val="1"/>
      </rPr>
      <t>.(Liên hệ)</t>
    </r>
  </si>
  <si>
    <r>
      <t xml:space="preserve">- Trẻ biết một số đặc điểm nổi bật, công dụng và cách sử dụng đồ dùng, đồ chơi quen thuộc 
</t>
    </r>
    <r>
      <rPr>
        <i/>
        <sz val="12"/>
        <color rgb="FFFF0000"/>
        <rFont val="Times New Roman"/>
        <family val="1"/>
      </rPr>
      <t>(Điều 16. Quyền được giáo dục, học tập và phát triển năng khiếu)</t>
    </r>
  </si>
  <si>
    <r>
      <rPr>
        <sz val="12"/>
        <rFont val="Times New Roman"/>
        <family val="1"/>
      </rPr>
      <t>Một số đặc điểm, tính chất của nước: ( Sự tan chảy của đá khi gặp nhiệt độ ấm nóng; sự thay đổi màu sắc khi cho màu; Sự chảy nhanh chậm của mỗi dòng nước qua các chai lọ ống khác nhau; Lực chảy của nước giúp cac cánh quạt tạo thành guồng quay;
sự chuyển động của nước trên lá, thả thuyền;Sự chuyển động nhanh chậm của dòng nước</t>
    </r>
    <r>
      <rPr>
        <sz val="12"/>
        <color indexed="8"/>
        <rFont val="Times New Roman"/>
        <family val="1"/>
      </rPr>
      <t xml:space="preserve">
</t>
    </r>
  </si>
  <si>
    <t xml:space="preserve">Dạy trẻ So sánh, phát hiện quy tắc sắp xếp và sắp xếp theo quy tắc  (AABB) </t>
  </si>
  <si>
    <r>
      <t xml:space="preserve">- Trẻ biết được những đặc điểm nổi bật của trường/lớp mầm non; công việc của các cô bác trong trường khi được hỏi, trò chuyện 
</t>
    </r>
    <r>
      <rPr>
        <i/>
        <sz val="12"/>
        <color rgb="FFFF0000"/>
        <rFont val="Times New Roman"/>
        <family val="1"/>
      </rPr>
      <t>(Nhóm quyền tham gia)</t>
    </r>
    <r>
      <rPr>
        <sz val="12"/>
        <rFont val="Times New Roman"/>
        <family val="1"/>
      </rPr>
      <t xml:space="preserve">
</t>
    </r>
  </si>
  <si>
    <t xml:space="preserve"> Cô giáo của con </t>
  </si>
  <si>
    <r>
      <t xml:space="preserve">- Trẻ có khả năng đọc biểu cảm bài thơ, ca dao, đồng dao phù hợp độ 
</t>
    </r>
    <r>
      <rPr>
        <i/>
        <sz val="12"/>
        <color rgb="FFFF0000"/>
        <rFont val="Times New Roman"/>
        <family val="1"/>
      </rPr>
      <t>(Điều 34. Quyền được bày tỏ ý kiến và hội họp)</t>
    </r>
    <r>
      <rPr>
        <sz val="12"/>
        <rFont val="Times New Roman"/>
        <family val="1"/>
      </rPr>
      <t xml:space="preserve">
</t>
    </r>
    <r>
      <rPr>
        <i/>
        <sz val="12"/>
        <color rgb="FF00B0F0"/>
        <rFont val="Times New Roman"/>
        <family val="1"/>
      </rPr>
      <t>Điều 39. Bổn phận của trẻ em đối với cộng đồng, xã hội</t>
    </r>
  </si>
  <si>
    <r>
      <t xml:space="preserve">-TTrẻ có quyền sáng tạo, kể chuyện theo tranh minh họa và thể hiện kinh nghiệm của bản thân. 
</t>
    </r>
    <r>
      <rPr>
        <i/>
        <sz val="12"/>
        <color rgb="FFFF0000"/>
        <rFont val="Times New Roman"/>
        <family val="1"/>
      </rPr>
      <t xml:space="preserve">
</t>
    </r>
  </si>
  <si>
    <r>
      <t>- Trẻ có khả năng nhận dạng các chữ trong bảng chữ cái Tiếng Việt, chữ in thường, in hoa.</t>
    </r>
    <r>
      <rPr>
        <i/>
        <sz val="12"/>
        <color rgb="FFFF0000"/>
        <rFont val="Times New Roman"/>
        <family val="1"/>
      </rPr>
      <t xml:space="preserve"> 
(Điều 16. Quyền được giáo dục, học tập và phát triển năng khiếu)</t>
    </r>
  </si>
  <si>
    <r>
      <t>Trẻ biết mình là con/cháu/anh/chị/em trong gia đình</t>
    </r>
    <r>
      <rPr>
        <i/>
        <sz val="12"/>
        <color rgb="FFFF0000"/>
        <rFont val="Times New Roman"/>
        <family val="1"/>
      </rPr>
      <t xml:space="preserve"> </t>
    </r>
    <r>
      <rPr>
        <sz val="12"/>
        <rFont val="Times New Roman"/>
        <family val="1"/>
      </rPr>
      <t xml:space="preserve">
</t>
    </r>
    <r>
      <rPr>
        <i/>
        <sz val="12"/>
        <color rgb="FFFF0000"/>
        <rFont val="Times New Roman"/>
        <family val="1"/>
      </rPr>
      <t xml:space="preserve"> (Điều 16. Quyền được giáo dục, học tập và phát triển năng khiếu)</t>
    </r>
  </si>
  <si>
    <r>
      <t>- Biết lắng nghe ý kiến trao đổi, thỏa thuận chia sẻ kinh nghiệm với bạn
(</t>
    </r>
    <r>
      <rPr>
        <i/>
        <sz val="12"/>
        <color rgb="FFFF0000"/>
        <rFont val="Times New Roman"/>
        <family val="1"/>
      </rPr>
      <t>Điều 34. Quyền được bày tỏ ý kiến và hội họp)</t>
    </r>
  </si>
  <si>
    <r>
      <t xml:space="preserve">- Bỏ rác đúng nơi quy định
</t>
    </r>
    <r>
      <rPr>
        <i/>
        <sz val="12"/>
        <color rgb="FF00B0F0"/>
        <rFont val="Times New Roman"/>
        <family val="1"/>
      </rPr>
      <t>(Điều 39. Bổn phận của trẻ đối với cộng đồng)</t>
    </r>
  </si>
  <si>
    <t>(Điều 39. Bổn phận của trẻ đối với cộng đồng)</t>
  </si>
  <si>
    <t>Điều 39. Bổn phận của trẻ đối với cộng đồng</t>
  </si>
  <si>
    <r>
      <t xml:space="preserve">Trẻ nhận biết được biểu lộ cảm xúc vui, buồn, sợ hãi, tức giận, ngạc nhiên, xấu hổ của bản thân và của người khác
</t>
    </r>
    <r>
      <rPr>
        <i/>
        <sz val="12"/>
        <color rgb="FFFF0000"/>
        <rFont val="Times New Roman"/>
        <family val="1"/>
      </rPr>
      <t>(Điều 34. Quyền được bày tỏ ý kiến và hội họp)</t>
    </r>
  </si>
  <si>
    <r>
      <t xml:space="preserve">- Trẻ biết chờ đến lượt. </t>
    </r>
    <r>
      <rPr>
        <i/>
        <sz val="12"/>
        <color rgb="FFFF0000"/>
        <rFont val="Times New Roman"/>
        <family val="1"/>
      </rPr>
      <t xml:space="preserve"> 
</t>
    </r>
    <r>
      <rPr>
        <i/>
        <sz val="12"/>
        <color rgb="FF00B0F0"/>
        <rFont val="Times New Roman"/>
        <family val="1"/>
      </rPr>
      <t>(Điều 39. Bổn phận của trẻ đối với cộng đồng)</t>
    </r>
    <r>
      <rPr>
        <i/>
        <sz val="12"/>
        <color rgb="FFFF0000"/>
        <rFont val="Times New Roman"/>
        <family val="1"/>
      </rPr>
      <t xml:space="preserve">
</t>
    </r>
  </si>
  <si>
    <t xml:space="preserve"> - VĐ: Ngày vui của bé; TCAN: Ai nhanh nhất; Nghe hát: Đi học ( Liên hệ)
</t>
  </si>
  <si>
    <t xml:space="preserve"> Bé với bổn phận của  bản thân mình ( Bộ phận) </t>
  </si>
  <si>
    <t xml:space="preserve"> Bổn phận của trẻ em đối với gia đình ( Liên hệ)</t>
  </si>
  <si>
    <r>
      <t xml:space="preserve"> - Bác sĩ chim; Gấu con bị sâu răng</t>
    </r>
    <r>
      <rPr>
        <i/>
        <sz val="12"/>
        <color rgb="FFFF0000"/>
        <rFont val="Times New Roman"/>
        <family val="1"/>
      </rPr>
      <t xml:space="preserve"> (Bộ phận)</t>
    </r>
  </si>
  <si>
    <t xml:space="preserve">- Trẻ  có quyền được chăm sóc sức khỏe, dinh dưỡng theo khoa học
</t>
  </si>
  <si>
    <r>
      <t xml:space="preserve"> </t>
    </r>
    <r>
      <rPr>
        <sz val="12"/>
        <rFont val="Times New Roman"/>
        <family val="1"/>
      </rPr>
      <t>Quan sát , trò chuyện với trẻ về những việc làm có thể gây nguy hiểm cho bản thân đó là: Chạy khi trời mưa trơn trượt, leo trèo cây xanh tường…</t>
    </r>
    <r>
      <rPr>
        <i/>
        <sz val="12"/>
        <color rgb="FF00B0F0"/>
        <rFont val="Times New Roman"/>
        <family val="1"/>
      </rPr>
      <t xml:space="preserve"> ( Liên hệ)</t>
    </r>
  </si>
  <si>
    <r>
      <t xml:space="preserve">Địa chỉ, số điện thoại của người thân và các số điện thoại trợ giúp: 111,113,114,115 </t>
    </r>
    <r>
      <rPr>
        <i/>
        <sz val="12"/>
        <color rgb="FF00B0F0"/>
        <rFont val="Times New Roman"/>
        <family val="1"/>
      </rPr>
      <t>(Liên hệ)</t>
    </r>
  </si>
  <si>
    <t>Cây tre trăm đốt; Cây khế; Ba anh em; Bác nông dân; Bác sĩ của cây xanh; Ba chú lợn; Bé hương và chú công an tốt bụng ( Liên hệ)</t>
  </si>
  <si>
    <r>
      <t>Trẻ kể lại được nội dung chuyện/sự việc đã được nghe theo trình tự nhất định</t>
    </r>
    <r>
      <rPr>
        <i/>
        <sz val="12"/>
        <color rgb="FFFF0000"/>
        <rFont val="Times New Roman"/>
        <family val="1"/>
      </rPr>
      <t xml:space="preserve">
Điều 28. Quyền được bảo vệ để không bị mua bán, bắt cóc, đánh tráo, chiếm đoạt)
</t>
    </r>
    <r>
      <rPr>
        <i/>
        <sz val="12"/>
        <color rgb="FF00B0F0"/>
        <rFont val="Times New Roman"/>
        <family val="1"/>
      </rPr>
      <t>Điều 37. Bổn phận của trẻ em đối với gia đình</t>
    </r>
  </si>
  <si>
    <t xml:space="preserve">- Trẻ biết vâng lời, giúp đỡ bố mẹ, cô giáo những việc vừa sức
</t>
  </si>
  <si>
    <t xml:space="preserve">- Trẻ có quyền đề xuất trò chơi và hoạt động thể hiện sở thích của bản thân 
</t>
  </si>
  <si>
    <t>- Trò chuyện với trẻ về cách đề nghị sự giúp đỡ của người khác khi cần thiết
( Liên hệ)</t>
  </si>
  <si>
    <r>
      <t xml:space="preserve"> - Thảo luận về những điều kiện sống và cách chăm sóc bảo vệ con vật</t>
    </r>
    <r>
      <rPr>
        <i/>
        <sz val="12"/>
        <color rgb="FFFF0000"/>
        <rFont val="Times New Roman"/>
        <family val="1"/>
      </rPr>
      <t xml:space="preserve"> ( Liên hệ)</t>
    </r>
  </si>
  <si>
    <t xml:space="preserve"> - Chơi phân loại hành vi  " đúng" - " sai", " tốt" - " xấu" với các con vật ( Liên hệ)</t>
  </si>
  <si>
    <r>
      <t xml:space="preserve"> - Tạo tình huống để trẻ bày tỏ tình cảm phù hợp với trạng thái cảm xúc của người khác trong các tình huống giao tiếp khác nhau</t>
    </r>
    <r>
      <rPr>
        <i/>
        <sz val="12"/>
        <color rgb="FFFF0000"/>
        <rFont val="Times New Roman"/>
        <family val="1"/>
      </rPr>
      <t>.( Liên hệ)</t>
    </r>
  </si>
  <si>
    <t>- Trò chuyện, thảo luận tìm hiểu khám phá về chủ đề "An toàn", về tình huống gần gũi xảy ra xung quanh.( Liên hệ)</t>
  </si>
  <si>
    <r>
      <t xml:space="preserve"> - Hướng dẫn trẻ  nhận xét bài của bạn, giưới thiệu bài của mình và đặt tên cho sản phẩm tạo hình của mình chủ đề Động vật </t>
    </r>
    <r>
      <rPr>
        <i/>
        <sz val="12"/>
        <color rgb="FFFF0000"/>
        <rFont val="Times New Roman"/>
        <family val="1"/>
      </rPr>
      <t>( Liên hệ)</t>
    </r>
  </si>
  <si>
    <r>
      <t xml:space="preserve"> - Hướng dẫn trẻ nói lên ý tưởng tạo hình của mình </t>
    </r>
    <r>
      <rPr>
        <i/>
        <sz val="12"/>
        <color rgb="FFFF0000"/>
        <rFont val="Times New Roman"/>
        <family val="1"/>
      </rPr>
      <t>( Liên hệ)</t>
    </r>
  </si>
  <si>
    <r>
      <t xml:space="preserve">Ba cô gái; </t>
    </r>
    <r>
      <rPr>
        <sz val="12"/>
        <color rgb="FFFF0000"/>
        <rFont val="Times New Roman"/>
        <family val="1"/>
      </rPr>
      <t>Cuộc họp của các bạn nhỏ.( Liên  hệ)</t>
    </r>
  </si>
  <si>
    <t>Mèo đi câu cá (N2); Nàng tiên ốc (N1) ( Liên hệ)</t>
  </si>
  <si>
    <t>5E: Trò chuyện xem video về di tích lịch sử, cảnh đẹp, lễ hội, một vài nét văn hóa truyền thống Núi voi (Bộ phận)</t>
  </si>
  <si>
    <r>
      <t xml:space="preserve"> -  Thảo luận cùng trẻ về các vật liệu tái chế: Chai; lọ; giấy; lõi giấy; ni lông…; </t>
    </r>
    <r>
      <rPr>
        <i/>
        <sz val="12"/>
        <color rgb="FF00B0F0"/>
        <rFont val="Times New Roman"/>
        <family val="1"/>
      </rPr>
      <t>( Liên hệ)</t>
    </r>
  </si>
  <si>
    <r>
      <t xml:space="preserve"> - Quan sát, so sánh và thực hành phân loại đồ dùng tái chế từ giấy các loại;  Quan sát, so sánh và thực hành phân loại đồ dùng tái chế từ chai lọ</t>
    </r>
    <r>
      <rPr>
        <i/>
        <sz val="12"/>
        <color rgb="FFFF0000"/>
        <rFont val="Times New Roman"/>
        <family val="1"/>
      </rPr>
      <t xml:space="preserve"> ( Liên hệ)</t>
    </r>
  </si>
  <si>
    <r>
      <t>-</t>
    </r>
    <r>
      <rPr>
        <i/>
        <sz val="11"/>
        <color rgb="FF00B0F0"/>
        <rFont val="Times New Roman"/>
        <family val="1"/>
      </rPr>
      <t xml:space="preserve"> </t>
    </r>
    <r>
      <rPr>
        <sz val="11"/>
        <rFont val="Times New Roman"/>
        <family val="1"/>
      </rPr>
      <t xml:space="preserve">Dạy trẻ thực hiện các nội  quy, vệ sinh trong lớp học (bỏ rác vào thùng) </t>
    </r>
    <r>
      <rPr>
        <i/>
        <sz val="11"/>
        <color rgb="FF00B0F0"/>
        <rFont val="Times New Roman"/>
        <family val="1"/>
      </rPr>
      <t>( Liên hệ)</t>
    </r>
  </si>
  <si>
    <r>
      <t xml:space="preserve"> - Quan sát: Sự lớn lên của cây, cây thiếu ánh sáng - thiếu nước ( N1), cây trồng từ cành, cây trồng từ hạt, cây trồng từ củ ( N2), Đo sự lớn lên của cây( T3) QS rễ cây (T2) </t>
    </r>
    <r>
      <rPr>
        <i/>
        <sz val="12"/>
        <color rgb="FFFF0000"/>
        <rFont val="Times New Roman"/>
        <family val="1"/>
      </rPr>
      <t xml:space="preserve">( Liên hệ)
 </t>
    </r>
  </si>
  <si>
    <r>
      <t xml:space="preserve"> </t>
    </r>
    <r>
      <rPr>
        <i/>
        <sz val="12"/>
        <color rgb="FFFF0000"/>
        <rFont val="Times New Roman"/>
        <family val="1"/>
      </rPr>
      <t>-</t>
    </r>
    <r>
      <rPr>
        <sz val="12"/>
        <color theme="1"/>
        <rFont val="Times New Roman"/>
        <family val="1"/>
      </rPr>
      <t xml:space="preserve"> Truyện : Cây rau của thỏ út </t>
    </r>
  </si>
  <si>
    <r>
      <t xml:space="preserve"> - Cây dừa, vườn em;
</t>
    </r>
    <r>
      <rPr>
        <i/>
        <sz val="12"/>
        <color rgb="FFFF0000"/>
        <rFont val="Times New Roman"/>
        <family val="1"/>
      </rPr>
      <t>( Liên hệ)</t>
    </r>
  </si>
  <si>
    <t xml:space="preserve">Quả bầu tiên; Sự tích quả dưa hấu; Cây khế.
( Liên hệ) </t>
  </si>
  <si>
    <r>
      <t xml:space="preserve"> -  Vè các loài rau
</t>
    </r>
    <r>
      <rPr>
        <i/>
        <sz val="12"/>
        <color rgb="FFFF0000"/>
        <rFont val="Times New Roman"/>
        <family val="1"/>
      </rPr>
      <t>( Liên hệ)</t>
    </r>
  </si>
  <si>
    <r>
      <t xml:space="preserve"> -  Lúa ngô là cô đậu lành
</t>
    </r>
    <r>
      <rPr>
        <i/>
        <sz val="12"/>
        <color rgb="FFFF0000"/>
        <rFont val="Times New Roman"/>
        <family val="1"/>
      </rPr>
      <t>( Liên hệ)</t>
    </r>
  </si>
  <si>
    <r>
      <t xml:space="preserve"> Hoa đồng hồ, Ăn quả  
</t>
    </r>
    <r>
      <rPr>
        <i/>
        <sz val="12"/>
        <color rgb="FFFF0000"/>
        <rFont val="Times New Roman"/>
        <family val="1"/>
      </rPr>
      <t>( Liên hệ)</t>
    </r>
  </si>
  <si>
    <r>
      <t xml:space="preserve"> - Cây táo ngọt; cây chuối nhà em;</t>
    </r>
    <r>
      <rPr>
        <i/>
        <sz val="12"/>
        <color rgb="FFFF0000"/>
        <rFont val="Times New Roman"/>
        <family val="1"/>
      </rPr>
      <t xml:space="preserve"> ( Liên hệ)</t>
    </r>
  </si>
  <si>
    <r>
      <t xml:space="preserve"> -</t>
    </r>
    <r>
      <rPr>
        <sz val="12"/>
        <rFont val="Times New Roman"/>
        <family val="1"/>
      </rPr>
      <t xml:space="preserve"> Chơi trò chơi giả vờ gọt củ quả </t>
    </r>
    <r>
      <rPr>
        <i/>
        <sz val="12"/>
        <color rgb="FFFF0000"/>
        <rFont val="Times New Roman"/>
        <family val="1"/>
      </rPr>
      <t>( Liên hệ)</t>
    </r>
  </si>
  <si>
    <r>
      <t xml:space="preserve">Trò chuyện, quan sát, công dụng của bỏ rác đúng nơi quy định  </t>
    </r>
    <r>
      <rPr>
        <i/>
        <sz val="12"/>
        <color rgb="FF00B0F0"/>
        <rFont val="Times New Roman"/>
        <family val="1"/>
      </rPr>
      <t>( Liên hệ)</t>
    </r>
  </si>
  <si>
    <t>Biết lắng nghe ý kiến trao đổi, thỏa thuận chia sẻ kinh nghiệm với mọi người xung quanh chủ đề giao thông ( Liên hệ)</t>
  </si>
  <si>
    <t>- Tạo tình huống - thực hành chờ đến lượt khi bé tham gia giao thông: Đi xe buýt, chờ đèn xanh đèn đỏ…( Liên hệ)</t>
  </si>
  <si>
    <t xml:space="preserve"> - Chơi phân loại hành vi  " đúng" - " sai", " tốt" - " xấu" khi tham gia giao thông ( Liên hệ)</t>
  </si>
  <si>
    <t>Bé yêu mến, quan tâm đến cô chú công an giao thông( Liên hệ)</t>
  </si>
  <si>
    <t xml:space="preserve"> Quan sát, trò chuyện dạy trẻ những hành vi giữ gìn, bảo vệ môi trường trong sinh hoạt hằng ngày.
- Xem viedeo, hình ảnh tình huống, khuyến khích trẻ nêu ý kiến sau khi xem, nghe (Bộ phận)</t>
  </si>
  <si>
    <t xml:space="preserve">Trẻ biết nhận xét sản phẩm của bạn, giới thiệu và đặt tên cho sản phẩm tạo hình
</t>
  </si>
  <si>
    <r>
      <t>- Trẻ nói được một số đặc điểm nổi bật của các mùa trong năm nơi trẻ sống 
'</t>
    </r>
    <r>
      <rPr>
        <i/>
        <sz val="12"/>
        <rFont val="Times New Roman"/>
        <family val="1"/>
      </rPr>
      <t>(Điều 31. Quyền được bảo vệ khi gặp thiên tai, thảm họa, ô nhiễm môi trường, xung đột vũ trang)</t>
    </r>
  </si>
  <si>
    <r>
      <t>Trẻ dự đoán được một số hiện tượng tự nhiên đơn giản sắp xảy ra</t>
    </r>
    <r>
      <rPr>
        <i/>
        <sz val="12"/>
        <color rgb="FFFF0000"/>
        <rFont val="Times New Roman"/>
        <family val="1"/>
      </rPr>
      <t xml:space="preserve"> 'Điều 31. Quyền được bảo vệ khi gặp thiên tai, thảm họa, ô nhiễm môi trường, xung đột vũ trang</t>
    </r>
    <r>
      <rPr>
        <sz val="12"/>
        <rFont val="Times New Roman"/>
        <family val="1"/>
      </rPr>
      <t xml:space="preserve">
</t>
    </r>
  </si>
  <si>
    <r>
      <t xml:space="preserve">Quan sát qua tranh ảnh, video dấu hiệu dự báo về sự xuất hiện của  hiện tượng tự nhiên khi trời sắp mưa </t>
    </r>
    <r>
      <rPr>
        <i/>
        <sz val="12"/>
        <color rgb="FFFF0000"/>
        <rFont val="Times New Roman"/>
        <family val="1"/>
      </rPr>
      <t>( Liên hệ)</t>
    </r>
  </si>
  <si>
    <r>
      <t xml:space="preserve">Trẻ có quyền  biết các thông tin vê nguồn nước trong môi trường sống. Ích lợi của nước với đời sống con người con vật và cây. Một số đặc điểm, tính chất của nước và hiểu được nguyên nhân gây ô nhiễm nguồn nước và cách bảo vệ nguồn nước
</t>
    </r>
    <r>
      <rPr>
        <i/>
        <sz val="12"/>
        <color rgb="FFFF0000"/>
        <rFont val="Times New Roman"/>
        <family val="1"/>
      </rPr>
      <t>'(Điều 31. Quyền được bảo vệ khi gặp thiên tai, thảm họa, ô nhiễm môi trường, xung đột vũ trang)</t>
    </r>
  </si>
  <si>
    <r>
      <t>Guồng quay của nước (T3); Cây nước sinh đôi(T2); Sự dâng lên của nước(T4)</t>
    </r>
    <r>
      <rPr>
        <i/>
        <sz val="12"/>
        <color rgb="FFFF0000"/>
        <rFont val="Times New Roman"/>
        <family val="1"/>
      </rPr>
      <t xml:space="preserve"> (Liên hệ)</t>
    </r>
  </si>
  <si>
    <r>
      <t xml:space="preserve">Quan sát, trò chuyện qua hình ảnh, video các nguồn nước </t>
    </r>
    <r>
      <rPr>
        <i/>
        <sz val="12"/>
        <color rgb="FFFF0000"/>
        <rFont val="Times New Roman"/>
        <family val="1"/>
      </rPr>
      <t>( Liên hệ)</t>
    </r>
  </si>
  <si>
    <t xml:space="preserve">Trẻ chơi các góc Phân vai, gọc xây dựng, gọc học tập, góc nghệ thuật chủ đề nước + HTTN </t>
  </si>
  <si>
    <t xml:space="preserve"> - Chơi phân loại hành vi  " đúng" - " sai", " tốt" - " xấu" với nước </t>
  </si>
  <si>
    <t>(Điều 39. Bổn phận của trẻ em đối với cộng đồng, xã hội)</t>
  </si>
  <si>
    <t>Bé có quyền được bảo vệ khi gặp hỏa hoạn ( Bộ phận)</t>
  </si>
  <si>
    <r>
      <t xml:space="preserve"> </t>
    </r>
    <r>
      <rPr>
        <sz val="12"/>
        <rFont val="Times New Roman"/>
        <family val="1"/>
      </rPr>
      <t xml:space="preserve">- Cho tôi đi làm mưa với, TCAN: Ai nhanh hơn.Nghe hát: Mưa rơi </t>
    </r>
  </si>
  <si>
    <t xml:space="preserve">- Kể chuyện sáng tạo theo chủ đề </t>
  </si>
  <si>
    <t xml:space="preserve">- Trẻ biết chơi các trò chơi vận động và trò chơi dân gian
</t>
  </si>
  <si>
    <t xml:space="preserve">- Trẻ có kỹ năng lau mặt đúng thao tác. Có thói quen tự lau mặt
</t>
  </si>
  <si>
    <t>- Trẻ có khả năng nghe hiểu nội dung truyện kể, truyện đọc, vi deo phù hợp với độ tuổi và chủ đề thực hiện 
+</t>
  </si>
  <si>
    <r>
      <rPr>
        <sz val="11"/>
        <rFont val="Times New Roman"/>
        <family val="1"/>
        <charset val="163"/>
      </rPr>
      <t>Bé giữ gìn vệ sinh môi trường</t>
    </r>
    <r>
      <rPr>
        <b/>
        <sz val="11"/>
        <color rgb="FF00B0F0"/>
        <rFont val="Times New Roman"/>
        <family val="1"/>
        <charset val="163"/>
      </rPr>
      <t xml:space="preserve"> </t>
    </r>
  </si>
  <si>
    <t xml:space="preserve">- Trẻ biết nhận xét và tỏ thái độ với hành vi" đúng" - " sai", " tốt" - " xấu" ; nhận ra việc làm của mình có ảnh hưởng đến người khác  
</t>
  </si>
  <si>
    <t xml:space="preserve">- Trẻ thích nghe và nhận biết các thể loại âm nhạc khác nhau (nhạc thiếu nhi, dân ca, nhạc cổ điển)
</t>
  </si>
  <si>
    <r>
      <t>Trẻ thích chăm sóc cây, con vật thân thuộc.</t>
    </r>
    <r>
      <rPr>
        <i/>
        <sz val="12"/>
        <color theme="1"/>
        <rFont val="Times New Roman"/>
        <family val="1"/>
      </rPr>
      <t xml:space="preserve"> 
 </t>
    </r>
  </si>
  <si>
    <t>60</t>
  </si>
  <si>
    <t xml:space="preserve"> - Thêm bớt so sánh số lượng của nhóm đối tượng trong phạm vi 10 bằng các cách khác nhau </t>
  </si>
  <si>
    <r>
      <t xml:space="preserve"> - Hoạt động học:Qua đường</t>
    </r>
    <r>
      <rPr>
        <sz val="12"/>
        <color rgb="FFFF0000"/>
        <rFont val="Times New Roman"/>
        <family val="1"/>
        <charset val="163"/>
      </rPr>
      <t>( Liên hệ)</t>
    </r>
  </si>
  <si>
    <r>
      <t xml:space="preserve"> - Trò chơi bé xem sách theo chủ đề giao thông </t>
    </r>
    <r>
      <rPr>
        <sz val="12"/>
        <color rgb="FFFF0000"/>
        <rFont val="Times New Roman"/>
        <family val="1"/>
      </rPr>
      <t xml:space="preserve">( Liên hệ) </t>
    </r>
  </si>
  <si>
    <r>
      <t xml:space="preserve"> - Kể chuyện sáng tạo theo tranh về chủ đề giao thông </t>
    </r>
    <r>
      <rPr>
        <sz val="12"/>
        <color rgb="FFFF0000"/>
        <rFont val="Times New Roman"/>
        <family val="1"/>
      </rPr>
      <t xml:space="preserve">( Liên hệ) </t>
    </r>
  </si>
  <si>
    <r>
      <t xml:space="preserve"> -  Làm quen nhóm chữ cái "g - y"</t>
    </r>
    <r>
      <rPr>
        <sz val="12"/>
        <color rgb="FFFF0000"/>
        <rFont val="Times New Roman"/>
        <family val="1"/>
      </rPr>
      <t xml:space="preserve">( Liên hệ) </t>
    </r>
  </si>
  <si>
    <r>
      <t xml:space="preserve">Trò chuyện, quan sát, công dụng của bỏ rác đúng nơi quy định  khi tham gia giao thông </t>
    </r>
    <r>
      <rPr>
        <sz val="12"/>
        <color rgb="FF00B0F0"/>
        <rFont val="Times New Roman"/>
        <family val="1"/>
      </rPr>
      <t xml:space="preserve">( Liên hệ) </t>
    </r>
  </si>
  <si>
    <t>Trẻ với bổn phận của mình đối với cộng đồng, xã hội (Bộ phận)</t>
  </si>
  <si>
    <r>
      <t>'</t>
    </r>
    <r>
      <rPr>
        <i/>
        <sz val="12"/>
        <rFont val="Times New Roman"/>
        <family val="1"/>
      </rPr>
      <t>- Bài 1: HH: Thổi nơ bay 
- Tay: Đưa tay ra phía trước, phía sau 
- Bụng: Đứng cúi về trước - Chân: Khuỵu gối 
- Bật: Bật tại chỗ 
N1 - Ném bóng vào rổ; N2 - Kéo cưa lừa xẻ; N3 - Đu quay</t>
    </r>
  </si>
  <si>
    <t>- N4- (Múa lân; Nhảy bao bố); N2 - (Ném bóng vào rổ; Đu quay) N3 - (Bác tài xế giỏi; Kéo cưa lừa xẻ)</t>
  </si>
  <si>
    <t>- Tô vẽ đồ dùng đồ chơi trong trường mầm non và tết trung thu: Đu quay, cầu trượt, búp bê, bóng bay; Đèn lồng, đèn ông sao… (Liên hệ)</t>
  </si>
  <si>
    <r>
      <t xml:space="preserve"> </t>
    </r>
    <r>
      <rPr>
        <sz val="12"/>
        <rFont val="Times New Roman"/>
        <family val="1"/>
      </rPr>
      <t xml:space="preserve">- Gieo hạt; Trồng nụ trồng hoa; Cuốc đất; Tìm lá cho hoa; Hái quả </t>
    </r>
  </si>
  <si>
    <r>
      <rPr>
        <i/>
        <sz val="11"/>
        <color rgb="FF00B0F0"/>
        <rFont val="Times New Roman"/>
        <family val="1"/>
      </rPr>
      <t xml:space="preserve">- </t>
    </r>
    <r>
      <rPr>
        <sz val="11"/>
        <rFont val="Times New Roman"/>
        <family val="1"/>
      </rPr>
      <t>Quan sát, trò chuyện với trẻ không leo trèo cây, ban công, tường rào,....</t>
    </r>
  </si>
  <si>
    <t>Quan sát, trò chuyện tham quan, trạm y tế, vườn rau nhà bác nông, tham quan nhà cô/ bác gần trường, doanh trại bộ đội</t>
  </si>
  <si>
    <t>Chất tan không tan (T4)</t>
  </si>
  <si>
    <r>
      <rPr>
        <sz val="12"/>
        <rFont val="Times New Roman"/>
        <family val="1"/>
      </rPr>
      <t>Quan sát dòng chảy (T1); Sự chuyển động của nước trên lá, thả thuyền (T5)</t>
    </r>
    <r>
      <rPr>
        <i/>
        <sz val="12"/>
        <color rgb="FFFF0000"/>
        <rFont val="Times New Roman"/>
        <family val="1"/>
      </rPr>
      <t xml:space="preserve"> </t>
    </r>
  </si>
  <si>
    <t>Sử dụng một số đồ chơi khác nhau tạo ra gió: Chong chóng, quạt, bìa caton (T1,T2)</t>
  </si>
  <si>
    <r>
      <t xml:space="preserve">Trẻ có quyền được nhận biết, gọi tên được món ăn đặc trưng của quê hương An Lão (Chè xanh Chi Lai, khoai Thiên Hội,
</t>
    </r>
    <r>
      <rPr>
        <i/>
        <sz val="12"/>
        <color rgb="FFFF0000"/>
        <rFont val="Times New Roman"/>
        <family val="1"/>
      </rPr>
      <t>(Điều 18. Quyền giữ gìn, phát huy bản sắc)</t>
    </r>
  </si>
  <si>
    <t>Tập 26: Cuộc tranh tài gay cấn</t>
  </si>
  <si>
    <t>Tập 14: Bản hòa ca giao thông</t>
  </si>
  <si>
    <t>TMN +TTT</t>
  </si>
  <si>
    <t>KẾ HOẠCH GIÁO DỤC KHỐI 5-6 TUỔI (Bổ sung Quyền con người)
NĂM HỌC 2024 - 2025</t>
  </si>
  <si>
    <r>
      <rPr>
        <sz val="9"/>
        <color rgb="FFFF0000"/>
        <rFont val="Times New Roman"/>
        <family val="1"/>
      </rPr>
      <t>Điều 14. Quyền được chăm sóc sức khỏe</t>
    </r>
  </si>
  <si>
    <r>
      <rPr>
        <sz val="9"/>
        <color theme="3" tint="0.499984740745262"/>
        <rFont val="Times New Roman"/>
        <family val="1"/>
      </rPr>
      <t>Điều 41. Bổn phận của trẻ em với bản thân</t>
    </r>
  </si>
  <si>
    <t>Quang Trung, ngày 20 tháng 02 năm 2025</t>
  </si>
  <si>
    <t xml:space="preserve">
</t>
  </si>
  <si>
    <t>BẢNG TỔNG HỢP ĐÁNH GIÁ TRẺ CUỐI NĂM
NĂM HỌC 2024 - 2025</t>
  </si>
  <si>
    <t xml:space="preserve">           Tạ Thị Hằng</t>
  </si>
  <si>
    <t xml:space="preserve">         Trịnh Thị Phượng</t>
  </si>
  <si>
    <t>Xác nhận của BGH</t>
  </si>
  <si>
    <t xml:space="preserve">   Giáo viên phụ trách lớp</t>
  </si>
  <si>
    <t>Tổng số mục tiêu đánh giá</t>
  </si>
  <si>
    <t>UBND HUYỆN AN LÃO</t>
  </si>
  <si>
    <t>TRƯỜNG MẦM NON QUANG TRUNG</t>
  </si>
  <si>
    <t>BẢNG TỔNG HỢP THEO DÕI SỰ PHÁT TRIỂN CỦA NHÓM LỚP</t>
  </si>
  <si>
    <t>Tên lớp: 5A4         Trường: mầm non Quang Trung          Năm học: 2024- 2025</t>
  </si>
  <si>
    <t>Lĩnh
vực</t>
  </si>
  <si>
    <t>Mục tiêu giáo dục</t>
  </si>
  <si>
    <t>Đánh giá trẻ cuối năm</t>
  </si>
  <si>
    <t>Kết quả đánh giá từng cá nhân trẻ</t>
  </si>
  <si>
    <t>Vũ Thị Phương Anh</t>
  </si>
  <si>
    <t>Tổng hợp đánh giá cuối năm học (Tổng hợp của tất cả các chủ đề thực hiện trong năm học)</t>
  </si>
  <si>
    <t>THỂ CHẤT</t>
  </si>
  <si>
    <t xml:space="preserve"> - Tổng số mục tiêu " Không đánh giá"</t>
  </si>
  <si>
    <t xml:space="preserve"> - Tỷ lệ mục tiêu " Không đánh giá"</t>
  </si>
  <si>
    <t xml:space="preserve"> - Đánh giá chung về mức độ phát triển
 ở lĩnh vực thể chất</t>
  </si>
  <si>
    <t>Đ</t>
  </si>
  <si>
    <t>NHẬN THỨC</t>
  </si>
  <si>
    <t xml:space="preserve"> - Đánh giá chung về mức độ phát triển
 ở lĩnh vực TCXH</t>
  </si>
  <si>
    <t xml:space="preserve"> - Đánh giá chung về mức độ phát triển
 ở lĩnh vực ngôn ngữ</t>
  </si>
  <si>
    <t xml:space="preserve"> - Đánh giá chung về mức độ phát triển
 ở lĩnh vực nhận thức</t>
  </si>
  <si>
    <t xml:space="preserve"> - Đánh giá chung về mức độ phát triển
 ở lĩnh vực thẩm mỹ</t>
  </si>
  <si>
    <t>BẢNG CHI TIẾT CÁC HOẠT ĐỘNG NĂM HỌC 2024-2025</t>
  </si>
  <si>
    <t>LĨNH VỰC PHÁT TRIỂN</t>
  </si>
  <si>
    <t>TỔNG SỐ HĐ</t>
  </si>
  <si>
    <t>CHỦ ĐỀ</t>
  </si>
  <si>
    <t>TMN
-
TẾT TT</t>
  </si>
  <si>
    <t>BT
-
AT</t>
  </si>
  <si>
    <t>GĐ
-
20/11</t>
  </si>
  <si>
    <t>ĐV</t>
  </si>
  <si>
    <t>LH+ Tết nguyên đán</t>
  </si>
  <si>
    <t>TC</t>
  </si>
  <si>
    <t>TV
-
8/3</t>
  </si>
  <si>
    <t>PTGT</t>
  </si>
  <si>
    <t>QH+ Trường TH+ Bác Hồ</t>
  </si>
  <si>
    <t>4T</t>
  </si>
  <si>
    <t>3T</t>
  </si>
  <si>
    <t>2T</t>
  </si>
  <si>
    <t>Phát triển thể chất</t>
  </si>
  <si>
    <t>Vận động cơ bản</t>
  </si>
  <si>
    <t>Vận động tinh</t>
  </si>
  <si>
    <t>Dinh dưỡng, sức khỏe và an toàn</t>
  </si>
  <si>
    <t>Phát triển nhận thức</t>
  </si>
  <si>
    <t>Hoạt động khám phá</t>
  </si>
  <si>
    <t>Toán</t>
  </si>
  <si>
    <t>Phát triển ngôn ngữ</t>
  </si>
  <si>
    <t>Làm quen chữ cái</t>
  </si>
  <si>
    <t>Thơ + Đồng dao</t>
  </si>
  <si>
    <t>Truyện</t>
  </si>
  <si>
    <t>Phát triển TCKNXH</t>
  </si>
  <si>
    <t>Phát triển thẩm mỹ</t>
  </si>
  <si>
    <t>Dạy hát</t>
  </si>
  <si>
    <t xml:space="preserve">  </t>
  </si>
  <si>
    <t>Dạy vận động</t>
  </si>
  <si>
    <t>Vẽ</t>
  </si>
  <si>
    <t>Nặn</t>
  </si>
  <si>
    <t>Cắt dán</t>
  </si>
  <si>
    <t>Xé dán</t>
  </si>
  <si>
    <t>Xếp hình</t>
  </si>
  <si>
    <t>Tô màu nước</t>
  </si>
  <si>
    <t>In</t>
  </si>
  <si>
    <t>Gấp</t>
  </si>
  <si>
    <t>Tổng cả năm</t>
  </si>
  <si>
    <t>DỰ KIẾN CÁC CHỦ ĐỀ TRONG NĂM HỌC 2024 - 2025</t>
  </si>
  <si>
    <t>KHỐI MẪU GIÁO - 5 TUỔI</t>
  </si>
  <si>
    <t>TÊN CHỦ ĐỀ</t>
  </si>
  <si>
    <t>NHÁNH CHỦ ĐỀ</t>
  </si>
  <si>
    <t>SỐ TUẦN</t>
  </si>
  <si>
    <t>THỜI GIAN THỰC HIỆN</t>
  </si>
  <si>
    <t>GV THỰC HIỆN</t>
  </si>
  <si>
    <t xml:space="preserve">GHI CHÚ </t>
  </si>
  <si>
    <t xml:space="preserve">Trường mầm non + Trung thu </t>
  </si>
  <si>
    <t>Trường mầm non Quang Trung của bé</t>
  </si>
  <si>
    <t>Tạ Thị Hằng</t>
  </si>
  <si>
    <t>Bé vui tết trung thu</t>
  </si>
  <si>
    <t>Trịnh Thị Phượng</t>
  </si>
  <si>
    <t>Lớp 5A4 của bé</t>
  </si>
  <si>
    <t>Bé sử dụng đồ dùng, đồ chơi an toàn</t>
  </si>
  <si>
    <t>Bản thân 
+ An toàn</t>
  </si>
  <si>
    <t>Bé là ai</t>
  </si>
  <si>
    <t>Cơ thể của bé</t>
  </si>
  <si>
    <t>Bé cần gì để lớn lên và khỏe mạnh</t>
  </si>
  <si>
    <t>Tớ biết bảo vệ cơ thể mình</t>
  </si>
  <si>
    <t>Gia đình - Ngày 20/11</t>
  </si>
  <si>
    <t xml:space="preserve"> Những người thân trong gia đình bé</t>
  </si>
  <si>
    <t xml:space="preserve"> Dự án lều picnic</t>
  </si>
  <si>
    <t> Chào mừng ngày 20/11</t>
  </si>
  <si>
    <t> Gia đình hạnh phúc</t>
  </si>
  <si>
    <t>Nghề nghiệp</t>
  </si>
  <si>
    <t>Nghề  nông nghiệp</t>
  </si>
  <si>
    <t>Nghề xây dựng</t>
  </si>
  <si>
    <t>Ngày hội chú bộ đội 22/12</t>
  </si>
  <si>
    <t>Nghề y</t>
  </si>
  <si>
    <t xml:space="preserve">Động vật </t>
  </si>
  <si>
    <t>Động vật sống trong gia đình</t>
  </si>
  <si>
    <t>ĐV sống dưới nước</t>
  </si>
  <si>
    <t>ĐV sống trong rừng</t>
  </si>
  <si>
    <t>Lễ hội + Tết nguyên đán</t>
  </si>
  <si>
    <t> Tết Nguyên đán</t>
  </si>
  <si>
    <t>Nghỉ TẾT NGUYÊN ĐÁN</t>
  </si>
  <si>
    <t>27/01 - 02/02/2025
(28/12/2024- 05/01/2025 âm lịch)</t>
  </si>
  <si>
    <t xml:space="preserve"> Lễ hội núi voi </t>
  </si>
  <si>
    <t>Tái chế</t>
  </si>
  <si>
    <t> Mùa xuân</t>
  </si>
  <si>
    <t>Tái chế từ giấy</t>
  </si>
  <si>
    <t>Thực vật - 8/3</t>
  </si>
  <si>
    <t>Tái chế từ chai lọ</t>
  </si>
  <si>
    <t>Ngày lễ 8/3</t>
  </si>
  <si>
    <t>Cây xanh</t>
  </si>
  <si>
    <t>Một số loài hoa</t>
  </si>
  <si>
    <t>Rau củ quả</t>
  </si>
  <si>
    <t>PTGT đường bộ</t>
  </si>
  <si>
    <t>PTGT đường thủy</t>
  </si>
  <si>
    <t xml:space="preserve"> HTTN</t>
  </si>
  <si>
    <t>PTGT đường hàng không</t>
  </si>
  <si>
    <t>Nước và đời sống con người</t>
  </si>
  <si>
    <t>QHĐN -TTH - Bác Hồ</t>
  </si>
  <si>
    <t>Mùa hè</t>
  </si>
  <si>
    <t>Quê hương đất nước -Bác Hồ kính yêu</t>
  </si>
  <si>
    <t>TỔNG</t>
  </si>
  <si>
    <t>Bé đến trường tiểu học</t>
  </si>
  <si>
    <t xml:space="preserve">PHÓ HIỆU TRƯỞNG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</si>
</sst>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
    <numFmt numFmtId="168" formatCode="#,##0\ &quot;DM&quot;;\-#,##0\ &quot;DM&quot;"/>
    <numFmt numFmtId="169" formatCode="0.000%"/>
    <numFmt numFmtId="170" formatCode="&quot;￥&quot;#,##0;&quot;￥&quot;\-#,##0"/>
    <numFmt numFmtId="171" formatCode="00.000"/>
    <numFmt numFmtId="172" formatCode="_-&quot;$&quot;* #,##0_-;\-&quot;$&quot;* #,##0_-;_-&quot;$&quot;* &quot;-&quot;_-;_-@_-"/>
    <numFmt numFmtId="173" formatCode="_-&quot;$&quot;* #,##0.00_-;\-&quot;$&quot;* #,##0.00_-;_-&quot;$&quot;* &quot;-&quot;??_-;_-@_-"/>
    <numFmt numFmtId="174" formatCode="_(\$* #,##0.00_);_(\$* \(#,##0.00\);_(\$* \-??_);_(@_)"/>
  </numFmts>
  <fonts count="192">
    <font>
      <sz val="11"/>
      <color theme="1"/>
      <name val="Calibri"/>
      <family val="2"/>
      <scheme val="minor"/>
    </font>
    <font>
      <sz val="11"/>
      <color theme="1"/>
      <name val="Calibri"/>
      <family val="2"/>
      <scheme val="minor"/>
    </font>
    <font>
      <sz val="12"/>
      <color indexed="8"/>
      <name val="Times New Roman"/>
      <family val="1"/>
    </font>
    <font>
      <sz val="10"/>
      <color indexed="8"/>
      <name val="Times New Roman"/>
      <family val="1"/>
    </font>
    <font>
      <sz val="8"/>
      <color indexed="8"/>
      <name val="Times New Roman"/>
      <family val="1"/>
    </font>
    <font>
      <sz val="10"/>
      <color rgb="FFFF0000"/>
      <name val="Times New Roman"/>
      <family val="1"/>
    </font>
    <font>
      <sz val="10"/>
      <name val="Arial"/>
      <family val="2"/>
    </font>
    <font>
      <sz val="12"/>
      <color rgb="FFFF0000"/>
      <name val="Times New Roman"/>
      <family val="1"/>
    </font>
    <font>
      <b/>
      <sz val="12"/>
      <color rgb="FFFF0000"/>
      <name val="Times New Roman"/>
      <family val="1"/>
    </font>
    <font>
      <b/>
      <sz val="12"/>
      <color theme="1"/>
      <name val="Times New Roman"/>
      <family val="1"/>
    </font>
    <font>
      <i/>
      <sz val="12"/>
      <color rgb="FFFF0000"/>
      <name val="Times New Roman"/>
      <family val="1"/>
    </font>
    <font>
      <i/>
      <u/>
      <sz val="12"/>
      <color rgb="FFFF0000"/>
      <name val="Times New Roman"/>
      <family val="1"/>
    </font>
    <font>
      <sz val="12"/>
      <name val="Times New Roman"/>
      <family val="1"/>
    </font>
    <font>
      <sz val="9"/>
      <name val="Times New Roman"/>
      <family val="1"/>
    </font>
    <font>
      <sz val="12"/>
      <color theme="1"/>
      <name val="Times New Roman"/>
      <family val="1"/>
    </font>
    <font>
      <b/>
      <sz val="12"/>
      <name val="Times New Roman"/>
      <family val="1"/>
    </font>
    <font>
      <b/>
      <sz val="16"/>
      <name val="Times New Roman"/>
      <family val="1"/>
    </font>
    <font>
      <b/>
      <sz val="12"/>
      <name val="Arial"/>
      <family val="2"/>
    </font>
    <font>
      <sz val="10"/>
      <name val="Arial"/>
      <family val="2"/>
      <charset val="163"/>
    </font>
    <font>
      <sz val="11"/>
      <color indexed="8"/>
      <name val="Calibri"/>
      <family val="2"/>
    </font>
    <font>
      <sz val="14"/>
      <name val="뼻뮝"/>
      <family val="3"/>
    </font>
    <font>
      <sz val="12"/>
      <name val="바탕체"/>
      <family val="3"/>
    </font>
    <font>
      <sz val="12"/>
      <name val="뼻뮝"/>
      <family val="3"/>
    </font>
    <font>
      <sz val="11"/>
      <name val="돋움"/>
      <family val="3"/>
    </font>
    <font>
      <sz val="10"/>
      <name val="굴림체"/>
      <family val="3"/>
    </font>
    <font>
      <sz val="12"/>
      <name val="新細明體"/>
      <charset val="136"/>
    </font>
    <font>
      <sz val="14"/>
      <color indexed="8"/>
      <name val="Times New Roman"/>
      <family val="1"/>
    </font>
    <font>
      <b/>
      <sz val="14"/>
      <color rgb="FFFF0000"/>
      <name val="Times New Roman"/>
      <family val="1"/>
    </font>
    <font>
      <sz val="9"/>
      <color rgb="FFFF0000"/>
      <name val="Times New Roman"/>
      <family val="1"/>
    </font>
    <font>
      <sz val="9"/>
      <color theme="1"/>
      <name val="Times New Roman"/>
      <family val="1"/>
    </font>
    <font>
      <sz val="10"/>
      <color theme="1"/>
      <name val="Times New Roman"/>
      <family val="1"/>
    </font>
    <font>
      <b/>
      <sz val="12"/>
      <color indexed="8"/>
      <name val="Times New Roman"/>
      <family val="1"/>
    </font>
    <font>
      <sz val="10"/>
      <name val="Times New Roman"/>
      <family val="1"/>
    </font>
    <font>
      <sz val="12"/>
      <color rgb="FF0070C0"/>
      <name val="Times New Roman"/>
      <family val="1"/>
    </font>
    <font>
      <sz val="12"/>
      <color rgb="FF7030A0"/>
      <name val="Times New Roman"/>
      <family val="1"/>
    </font>
    <font>
      <i/>
      <sz val="12"/>
      <name val="Times New Roman"/>
      <family val="1"/>
    </font>
    <font>
      <sz val="8"/>
      <name val="Times New Roman"/>
      <family val="1"/>
    </font>
    <font>
      <sz val="10"/>
      <color rgb="FF7030A0"/>
      <name val="Times New Roman"/>
      <family val="1"/>
    </font>
    <font>
      <b/>
      <sz val="12"/>
      <color rgb="FF7030A0"/>
      <name val="Times New Roman"/>
      <family val="1"/>
    </font>
    <font>
      <sz val="12"/>
      <color rgb="FF00B050"/>
      <name val="Times New Roman"/>
      <family val="1"/>
    </font>
    <font>
      <b/>
      <sz val="12"/>
      <color rgb="FF00B050"/>
      <name val="Times New Roman"/>
      <family val="1"/>
    </font>
    <font>
      <b/>
      <sz val="10"/>
      <name val="Times New Roman"/>
      <family val="1"/>
    </font>
    <font>
      <b/>
      <sz val="9"/>
      <name val="Times New Roman"/>
      <family val="1"/>
    </font>
    <font>
      <b/>
      <sz val="12"/>
      <color rgb="FF0070C0"/>
      <name val="Times New Roman"/>
      <family val="1"/>
    </font>
    <font>
      <b/>
      <sz val="12"/>
      <color rgb="FF92D050"/>
      <name val="Times New Roman"/>
      <family val="1"/>
    </font>
    <font>
      <sz val="12"/>
      <color theme="5" tint="-0.249977111117893"/>
      <name val="Times New Roman"/>
      <family val="1"/>
    </font>
    <font>
      <sz val="10"/>
      <color theme="5" tint="-0.249977111117893"/>
      <name val="Times New Roman"/>
      <family val="1"/>
    </font>
    <font>
      <sz val="12"/>
      <color rgb="FF002060"/>
      <name val="Times New Roman"/>
      <family val="1"/>
    </font>
    <font>
      <sz val="11"/>
      <color indexed="8"/>
      <name val="Times New Roman"/>
      <family val="1"/>
    </font>
    <font>
      <sz val="11"/>
      <color rgb="FF7030A0"/>
      <name val="Times New Roman"/>
      <family val="1"/>
    </font>
    <font>
      <i/>
      <sz val="12"/>
      <color theme="1"/>
      <name val="Times New Roman"/>
      <family val="1"/>
    </font>
    <font>
      <i/>
      <sz val="12"/>
      <color indexed="8"/>
      <name val="Times New Roman"/>
      <family val="1"/>
    </font>
    <font>
      <i/>
      <sz val="9"/>
      <name val="Times New Roman"/>
      <family val="1"/>
    </font>
    <font>
      <i/>
      <sz val="10"/>
      <color indexed="8"/>
      <name val="Times New Roman"/>
      <family val="1"/>
    </font>
    <font>
      <i/>
      <sz val="9"/>
      <color theme="1"/>
      <name val="Times New Roman"/>
      <family val="1"/>
    </font>
    <font>
      <sz val="11"/>
      <color rgb="FFFF0000"/>
      <name val="Times New Roman"/>
      <family val="1"/>
    </font>
    <font>
      <b/>
      <sz val="11"/>
      <color rgb="FFFF0000"/>
      <name val="Times New Roman"/>
      <family val="1"/>
    </font>
    <font>
      <sz val="11"/>
      <name val="Times New Roman"/>
      <family val="1"/>
    </font>
    <font>
      <i/>
      <sz val="11"/>
      <name val="Times New Roman"/>
      <family val="1"/>
    </font>
    <font>
      <i/>
      <sz val="8"/>
      <name val="Times New Roman"/>
      <family val="1"/>
    </font>
    <font>
      <b/>
      <sz val="36"/>
      <name val="Times New Roman"/>
      <family val="1"/>
    </font>
    <font>
      <sz val="14"/>
      <color rgb="FFFF0000"/>
      <name val="Times New Roman"/>
      <family val="1"/>
    </font>
    <font>
      <sz val="12"/>
      <color rgb="FF00B0F0"/>
      <name val="Times New Roman"/>
      <family val="1"/>
    </font>
    <font>
      <b/>
      <i/>
      <sz val="12"/>
      <color rgb="FF000000"/>
      <name val="Times New Roman"/>
      <family val="1"/>
    </font>
    <font>
      <b/>
      <sz val="12"/>
      <color rgb="FF000000"/>
      <name val="Times New Roman"/>
      <family val="1"/>
    </font>
    <font>
      <sz val="12"/>
      <color rgb="FF000000"/>
      <name val="Times New Roman"/>
      <family val="1"/>
    </font>
    <font>
      <b/>
      <sz val="10"/>
      <color rgb="FFFF0000"/>
      <name val="Times New Roman"/>
      <family val="1"/>
    </font>
    <font>
      <u/>
      <sz val="11"/>
      <color theme="10"/>
      <name val="Calibri"/>
      <family val="2"/>
      <scheme val="minor"/>
    </font>
    <font>
      <sz val="12"/>
      <color rgb="FFFF0000"/>
      <name val="Times New Roman"/>
      <family val="1"/>
      <charset val="163"/>
    </font>
    <font>
      <sz val="12"/>
      <color rgb="FF0070C0"/>
      <name val="Times New Roman"/>
      <family val="1"/>
      <charset val="163"/>
    </font>
    <font>
      <b/>
      <sz val="9"/>
      <color rgb="FFFF0000"/>
      <name val="Times New Roman"/>
      <family val="1"/>
    </font>
    <font>
      <b/>
      <sz val="36"/>
      <color rgb="FFFF0000"/>
      <name val="Times New Roman"/>
      <family val="1"/>
    </font>
    <font>
      <b/>
      <sz val="9"/>
      <color rgb="FF0070C0"/>
      <name val="Times New Roman"/>
      <family val="1"/>
    </font>
    <font>
      <b/>
      <sz val="8"/>
      <name val="Times New Roman"/>
      <family val="1"/>
    </font>
    <font>
      <b/>
      <sz val="12"/>
      <color rgb="FF00B0F0"/>
      <name val="Times New Roman"/>
      <family val="1"/>
    </font>
    <font>
      <sz val="12"/>
      <color theme="3" tint="0.39997558519241921"/>
      <name val="Times New Roman"/>
      <family val="1"/>
    </font>
    <font>
      <sz val="9"/>
      <color rgb="FF7030A0"/>
      <name val="Times New Roman"/>
      <family val="1"/>
    </font>
    <font>
      <sz val="8"/>
      <color rgb="FF7030A0"/>
      <name val="Times New Roman"/>
      <family val="1"/>
    </font>
    <font>
      <b/>
      <sz val="14"/>
      <color rgb="FF00B0F0"/>
      <name val="Times New Roman"/>
      <family val="1"/>
    </font>
    <font>
      <sz val="12"/>
      <color indexed="8"/>
      <name val="Times New Roman"/>
      <family val="2"/>
      <charset val="1"/>
    </font>
    <font>
      <b/>
      <sz val="12"/>
      <name val="Arial"/>
      <family val="2"/>
      <charset val="1"/>
    </font>
    <font>
      <sz val="10"/>
      <name val="Arial"/>
      <family val="2"/>
      <charset val="1"/>
    </font>
    <font>
      <sz val="11"/>
      <color indexed="8"/>
      <name val="Calibri"/>
      <family val="2"/>
      <charset val="1"/>
    </font>
    <font>
      <sz val="7"/>
      <color rgb="FFFF0000"/>
      <name val="Times New Roman"/>
      <family val="1"/>
    </font>
    <font>
      <b/>
      <sz val="8"/>
      <color rgb="FFFF0000"/>
      <name val="Times New Roman"/>
      <family val="1"/>
    </font>
    <font>
      <b/>
      <sz val="8"/>
      <color rgb="FF00B0F0"/>
      <name val="Times New Roman"/>
      <family val="1"/>
    </font>
    <font>
      <sz val="7"/>
      <color theme="1"/>
      <name val="Times New Roman"/>
      <family val="1"/>
    </font>
    <font>
      <b/>
      <sz val="7"/>
      <color rgb="FFFF0000"/>
      <name val="Times New Roman"/>
      <family val="1"/>
    </font>
    <font>
      <b/>
      <sz val="7"/>
      <color rgb="FF00B0F0"/>
      <name val="Times New Roman"/>
      <family val="1"/>
    </font>
    <font>
      <sz val="7"/>
      <color indexed="8"/>
      <name val="Times New Roman"/>
      <family val="1"/>
    </font>
    <font>
      <b/>
      <sz val="13"/>
      <color rgb="FFFF0000"/>
      <name val="Times New Roman"/>
      <family val="1"/>
    </font>
    <font>
      <sz val="7"/>
      <name val="Times New Roman"/>
      <family val="1"/>
    </font>
    <font>
      <i/>
      <sz val="13"/>
      <color indexed="8"/>
      <name val="Times New Roman"/>
      <family val="1"/>
    </font>
    <font>
      <b/>
      <sz val="13"/>
      <color indexed="8"/>
      <name val="Times New Roman"/>
      <family val="1"/>
    </font>
    <font>
      <b/>
      <sz val="11"/>
      <name val="Times New Roman"/>
      <family val="1"/>
    </font>
    <font>
      <b/>
      <sz val="12"/>
      <color theme="1"/>
      <name val="Times New Roman"/>
      <family val="1"/>
      <charset val="1"/>
    </font>
    <font>
      <sz val="12"/>
      <color theme="4"/>
      <name val="Times New Roman"/>
      <family val="1"/>
    </font>
    <font>
      <sz val="13"/>
      <color rgb="FF7030A0"/>
      <name val="Times New Roman"/>
      <family val="1"/>
    </font>
    <font>
      <sz val="13"/>
      <color rgb="FFFF0000"/>
      <name val="Times New Roman"/>
      <family val="1"/>
    </font>
    <font>
      <b/>
      <sz val="14"/>
      <color rgb="FF000000"/>
      <name val="Times New Roman"/>
      <family val="1"/>
    </font>
    <font>
      <b/>
      <sz val="36"/>
      <color theme="4"/>
      <name val="Times New Roman"/>
      <family val="1"/>
    </font>
    <font>
      <b/>
      <sz val="10"/>
      <color theme="4"/>
      <name val="Times New Roman"/>
      <family val="1"/>
    </font>
    <font>
      <b/>
      <sz val="12"/>
      <color theme="4"/>
      <name val="Times New Roman"/>
      <family val="1"/>
    </font>
    <font>
      <sz val="10"/>
      <color theme="4"/>
      <name val="Times New Roman"/>
      <family val="1"/>
    </font>
    <font>
      <sz val="11"/>
      <color theme="1"/>
      <name val="Times New Roman"/>
      <family val="1"/>
    </font>
    <font>
      <b/>
      <sz val="13"/>
      <name val="Times New Roman"/>
      <family val="1"/>
    </font>
    <font>
      <b/>
      <sz val="7"/>
      <name val="Times New Roman"/>
      <family val="1"/>
    </font>
    <font>
      <i/>
      <u/>
      <sz val="12"/>
      <name val="Times New Roman"/>
      <family val="1"/>
    </font>
    <font>
      <b/>
      <sz val="7"/>
      <color theme="1"/>
      <name val="Times New Roman"/>
      <family val="1"/>
    </font>
    <font>
      <sz val="10"/>
      <color indexed="8"/>
      <name val="Times New Roman"/>
      <family val="1"/>
      <charset val="163"/>
    </font>
    <font>
      <sz val="12"/>
      <name val="Times New Roman"/>
      <family val="1"/>
      <charset val="163"/>
    </font>
    <font>
      <i/>
      <sz val="11"/>
      <color rgb="FFFF0000"/>
      <name val="Times New Roman"/>
      <family val="1"/>
    </font>
    <font>
      <i/>
      <sz val="12"/>
      <color rgb="FF00B0F0"/>
      <name val="Times New Roman"/>
      <family val="1"/>
    </font>
    <font>
      <i/>
      <sz val="11"/>
      <color rgb="FF00B0F0"/>
      <name val="Times New Roman"/>
      <family val="1"/>
    </font>
    <font>
      <sz val="13"/>
      <name val="Times New Roman"/>
      <family val="1"/>
    </font>
    <font>
      <i/>
      <sz val="12"/>
      <color rgb="FF0070C0"/>
      <name val="Times New Roman"/>
      <family val="1"/>
    </font>
    <font>
      <b/>
      <sz val="13"/>
      <color theme="1"/>
      <name val="Times New Roman"/>
      <family val="1"/>
    </font>
    <font>
      <b/>
      <sz val="14"/>
      <name val="Times New Roman"/>
      <family val="1"/>
    </font>
    <font>
      <b/>
      <sz val="8"/>
      <color theme="1"/>
      <name val="Times New Roman"/>
      <family val="1"/>
    </font>
    <font>
      <b/>
      <sz val="9"/>
      <color rgb="FF00B0F0"/>
      <name val="Times New Roman"/>
      <family val="1"/>
    </font>
    <font>
      <sz val="9"/>
      <color rgb="FF00B0F0"/>
      <name val="Times New Roman"/>
      <family val="1"/>
    </font>
    <font>
      <sz val="9"/>
      <color indexed="8"/>
      <name val="Times New Roman"/>
      <family val="1"/>
    </font>
    <font>
      <sz val="11"/>
      <color rgb="FF00B0F0"/>
      <name val="Times New Roman"/>
      <family val="1"/>
    </font>
    <font>
      <b/>
      <i/>
      <sz val="12"/>
      <color rgb="FF00B0F0"/>
      <name val="Times New Roman"/>
      <family val="1"/>
    </font>
    <font>
      <b/>
      <i/>
      <sz val="11"/>
      <color rgb="FF00B0F0"/>
      <name val="Times New Roman"/>
      <family val="1"/>
    </font>
    <font>
      <u/>
      <sz val="9"/>
      <color theme="10"/>
      <name val="Calibri"/>
      <family val="2"/>
      <scheme val="minor"/>
    </font>
    <font>
      <i/>
      <sz val="9"/>
      <color indexed="8"/>
      <name val="Times New Roman"/>
      <family val="1"/>
    </font>
    <font>
      <i/>
      <sz val="9"/>
      <color rgb="FFFF0000"/>
      <name val="Times New Roman"/>
      <family val="1"/>
    </font>
    <font>
      <b/>
      <i/>
      <sz val="9"/>
      <color rgb="FF000000"/>
      <name val="Times New Roman"/>
      <family val="1"/>
    </font>
    <font>
      <b/>
      <sz val="9"/>
      <color indexed="8"/>
      <name val="Times New Roman"/>
      <family val="1"/>
    </font>
    <font>
      <i/>
      <sz val="12"/>
      <color rgb="FF00B050"/>
      <name val="Times New Roman"/>
      <family val="1"/>
    </font>
    <font>
      <b/>
      <i/>
      <sz val="12"/>
      <name val="Times New Roman"/>
      <family val="1"/>
    </font>
    <font>
      <b/>
      <i/>
      <sz val="9"/>
      <name val="Times New Roman"/>
      <family val="1"/>
    </font>
    <font>
      <b/>
      <sz val="9"/>
      <color theme="1"/>
      <name val="Times New Roman"/>
      <family val="1"/>
    </font>
    <font>
      <b/>
      <i/>
      <sz val="13"/>
      <name val="Times New Roman"/>
      <family val="1"/>
    </font>
    <font>
      <sz val="8"/>
      <color theme="3" tint="0.39997558519241921"/>
      <name val="Times New Roman"/>
      <family val="1"/>
    </font>
    <font>
      <b/>
      <sz val="13"/>
      <color theme="3" tint="0.39997558519241921"/>
      <name val="Times New Roman"/>
      <family val="1"/>
    </font>
    <font>
      <sz val="13"/>
      <color theme="3" tint="0.39997558519241921"/>
      <name val="Times New Roman"/>
      <family val="1"/>
    </font>
    <font>
      <b/>
      <sz val="12"/>
      <color theme="3" tint="0.39997558519241921"/>
      <name val="Times New Roman"/>
      <family val="1"/>
    </font>
    <font>
      <sz val="8"/>
      <color rgb="FFFF0000"/>
      <name val="Times New Roman"/>
      <family val="1"/>
    </font>
    <font>
      <b/>
      <i/>
      <sz val="9"/>
      <color rgb="FF00B0F0"/>
      <name val="Times New Roman"/>
      <family val="1"/>
    </font>
    <font>
      <i/>
      <sz val="12"/>
      <color theme="3" tint="0.499984740745262"/>
      <name val="Times New Roman"/>
      <family val="1"/>
    </font>
    <font>
      <sz val="8"/>
      <color theme="1"/>
      <name val="Times New Roman"/>
      <family val="1"/>
    </font>
    <font>
      <u/>
      <sz val="9"/>
      <color theme="1"/>
      <name val="Calibri"/>
      <family val="2"/>
      <scheme val="minor"/>
    </font>
    <font>
      <sz val="12"/>
      <color theme="1" tint="4.9989318521683403E-2"/>
      <name val="Times New Roman"/>
      <family val="1"/>
    </font>
    <font>
      <sz val="9"/>
      <color theme="1" tint="4.9989318521683403E-2"/>
      <name val="Times New Roman"/>
      <family val="1"/>
    </font>
    <font>
      <sz val="11"/>
      <name val="Times New Roman"/>
      <family val="1"/>
      <charset val="163"/>
    </font>
    <font>
      <b/>
      <sz val="11"/>
      <color rgb="FF00B0F0"/>
      <name val="Times New Roman"/>
      <family val="1"/>
      <charset val="163"/>
    </font>
    <font>
      <sz val="12"/>
      <color theme="0"/>
      <name val="Times New Roman"/>
      <family val="1"/>
    </font>
    <font>
      <sz val="12"/>
      <color theme="1"/>
      <name val="Times New Roman"/>
      <family val="1"/>
      <charset val="163"/>
    </font>
    <font>
      <b/>
      <sz val="9"/>
      <color rgb="FF7030A0"/>
      <name val="Times New Roman"/>
      <family val="1"/>
    </font>
    <font>
      <b/>
      <sz val="9"/>
      <color theme="3" tint="0.39997558519241921"/>
      <name val="Times New Roman"/>
      <family val="1"/>
    </font>
    <font>
      <b/>
      <sz val="9"/>
      <color theme="4"/>
      <name val="Times New Roman"/>
      <family val="1"/>
    </font>
    <font>
      <b/>
      <sz val="8"/>
      <color rgb="FF0070C0"/>
      <name val="Times New Roman"/>
      <family val="1"/>
    </font>
    <font>
      <b/>
      <sz val="13"/>
      <color rgb="FF7030A0"/>
      <name val="Times New Roman"/>
      <family val="1"/>
    </font>
    <font>
      <i/>
      <sz val="9"/>
      <color rgb="FF00B0F0"/>
      <name val="Times New Roman"/>
      <family val="1"/>
    </font>
    <font>
      <sz val="9"/>
      <color theme="3" tint="0.499984740745262"/>
      <name val="Times New Roman"/>
      <family val="1"/>
    </font>
    <font>
      <i/>
      <sz val="14"/>
      <color indexed="8"/>
      <name val="Times New Roman"/>
      <family val="1"/>
    </font>
    <font>
      <b/>
      <sz val="14"/>
      <color indexed="8"/>
      <name val="Times New Roman"/>
      <family val="1"/>
    </font>
    <font>
      <sz val="14"/>
      <color rgb="FF7030A0"/>
      <name val="Times New Roman"/>
      <family val="1"/>
    </font>
    <font>
      <sz val="14"/>
      <color rgb="FF00B050"/>
      <name val="Times New Roman"/>
      <family val="1"/>
    </font>
    <font>
      <sz val="14"/>
      <color rgb="FF002060"/>
      <name val="Times New Roman"/>
      <family val="1"/>
    </font>
    <font>
      <sz val="14"/>
      <color rgb="FF0070C0"/>
      <name val="Times New Roman"/>
      <family val="1"/>
    </font>
    <font>
      <b/>
      <sz val="36"/>
      <color rgb="FF00B0F0"/>
      <name val="Times New Roman"/>
      <family val="1"/>
    </font>
    <font>
      <sz val="10"/>
      <color rgb="FF00B0F0"/>
      <name val="Times New Roman"/>
      <family val="1"/>
    </font>
    <font>
      <sz val="14"/>
      <color rgb="FF00B0F0"/>
      <name val="Times New Roman"/>
      <family val="1"/>
    </font>
    <font>
      <sz val="11"/>
      <color rgb="FFFF0000"/>
      <name val="Calibri"/>
      <family val="2"/>
      <scheme val="minor"/>
    </font>
    <font>
      <b/>
      <sz val="11"/>
      <color theme="1"/>
      <name val="Calibri"/>
      <family val="2"/>
      <scheme val="minor"/>
    </font>
    <font>
      <sz val="12"/>
      <name val="Arial"/>
      <family val="2"/>
    </font>
    <font>
      <b/>
      <u/>
      <sz val="12"/>
      <name val="Times New Roman"/>
      <family val="1"/>
    </font>
    <font>
      <b/>
      <sz val="14"/>
      <color theme="1"/>
      <name val="Times New Roman"/>
      <family val="1"/>
    </font>
    <font>
      <b/>
      <sz val="10"/>
      <color theme="1"/>
      <name val="Times New Roman"/>
      <family val="1"/>
    </font>
    <font>
      <sz val="14"/>
      <color theme="1"/>
      <name val="Times New Roman"/>
      <family val="1"/>
    </font>
    <font>
      <b/>
      <sz val="13"/>
      <color indexed="8"/>
      <name val="Times New Roman"/>
      <family val="1"/>
      <charset val="1"/>
    </font>
    <font>
      <sz val="13"/>
      <color theme="1"/>
      <name val="Calibri"/>
      <family val="2"/>
      <scheme val="minor"/>
    </font>
    <font>
      <b/>
      <sz val="14"/>
      <color indexed="8"/>
      <name val="Times New Roman"/>
      <family val="1"/>
      <charset val="1"/>
    </font>
    <font>
      <sz val="14"/>
      <color indexed="8"/>
      <name val="Times New Roman"/>
      <family val="1"/>
      <charset val="1"/>
    </font>
    <font>
      <b/>
      <sz val="14"/>
      <color rgb="FFFF0000"/>
      <name val="Times New Roman"/>
      <family val="1"/>
      <charset val="1"/>
    </font>
    <font>
      <sz val="14"/>
      <color theme="1"/>
      <name val="Calibri"/>
      <family val="2"/>
      <scheme val="minor"/>
    </font>
    <font>
      <b/>
      <sz val="12"/>
      <color indexed="8"/>
      <name val="Times New Roman"/>
      <family val="1"/>
      <charset val="1"/>
    </font>
    <font>
      <b/>
      <sz val="10"/>
      <color indexed="8"/>
      <name val="Times New Roman"/>
      <family val="1"/>
      <charset val="1"/>
    </font>
    <font>
      <b/>
      <sz val="12"/>
      <color rgb="FFFF0000"/>
      <name val="Times New Roman"/>
      <family val="1"/>
      <charset val="1"/>
    </font>
    <font>
      <sz val="12"/>
      <color theme="1"/>
      <name val="Calibri"/>
      <family val="2"/>
      <scheme val="minor"/>
    </font>
    <font>
      <sz val="12"/>
      <name val="Times New Roman"/>
      <family val="1"/>
      <charset val="1"/>
    </font>
    <font>
      <sz val="12"/>
      <color indexed="8"/>
      <name val="Times New Roman"/>
      <family val="1"/>
      <charset val="1"/>
    </font>
    <font>
      <b/>
      <sz val="10"/>
      <color rgb="FFFF0000"/>
      <name val="Times New Roman"/>
      <family val="1"/>
      <charset val="1"/>
    </font>
    <font>
      <sz val="14"/>
      <color rgb="FF000000"/>
      <name val="Times New Roman"/>
      <family val="1"/>
    </font>
    <font>
      <sz val="13"/>
      <color indexed="8"/>
      <name val="Times New Roman"/>
      <family val="1"/>
      <charset val="1"/>
    </font>
    <font>
      <sz val="10"/>
      <color indexed="8"/>
      <name val="Times New Roman"/>
      <family val="1"/>
      <charset val="1"/>
    </font>
    <font>
      <b/>
      <sz val="10"/>
      <color indexed="8"/>
      <name val="Times New Roman"/>
      <family val="1"/>
    </font>
    <font>
      <b/>
      <sz val="11"/>
      <color theme="1"/>
      <name val="Times New Roman"/>
      <family val="1"/>
    </font>
    <font>
      <b/>
      <sz val="11"/>
      <color rgb="FFFF0000"/>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bgColor theme="0"/>
      </patternFill>
    </fill>
    <fill>
      <patternFill patternType="solid">
        <fgColor theme="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92D050"/>
        <bgColor indexed="64"/>
      </patternFill>
    </fill>
    <fill>
      <patternFill patternType="solid">
        <fgColor rgb="FFFFFFFF"/>
        <bgColor indexed="64"/>
      </patternFill>
    </fill>
  </fills>
  <borders count="2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style="thin">
        <color indexed="64"/>
      </left>
      <right/>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s>
  <cellStyleXfs count="52">
    <xf numFmtId="0" fontId="0" fillId="0" borderId="0"/>
    <xf numFmtId="9" fontId="1" fillId="0" borderId="0" applyFont="0" applyFill="0" applyBorder="0" applyAlignment="0" applyProtection="0"/>
    <xf numFmtId="0" fontId="6" fillId="0" borderId="0"/>
    <xf numFmtId="44" fontId="6" fillId="0" borderId="0" applyFont="0" applyFill="0" applyBorder="0" applyAlignment="0" applyProtection="0"/>
    <xf numFmtId="0" fontId="17" fillId="0" borderId="14" applyNumberFormat="0" applyAlignment="0" applyProtection="0">
      <alignment horizontal="left" vertical="center"/>
    </xf>
    <xf numFmtId="0" fontId="17" fillId="0" borderId="11">
      <alignment horizontal="left" vertical="center"/>
    </xf>
    <xf numFmtId="0" fontId="6" fillId="0" borderId="0"/>
    <xf numFmtId="0" fontId="6" fillId="0" borderId="0"/>
    <xf numFmtId="0" fontId="6" fillId="0" borderId="0"/>
    <xf numFmtId="0" fontId="6" fillId="0" borderId="0"/>
    <xf numFmtId="0" fontId="6" fillId="0" borderId="0"/>
    <xf numFmtId="9" fontId="1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40" fontId="20" fillId="0" borderId="0" applyFont="0" applyFill="0" applyBorder="0" applyAlignment="0" applyProtection="0"/>
    <xf numFmtId="3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9" fontId="21" fillId="0" borderId="0" applyFont="0" applyFill="0" applyBorder="0" applyAlignment="0" applyProtection="0"/>
    <xf numFmtId="0" fontId="22" fillId="0" borderId="0"/>
    <xf numFmtId="168" fontId="23" fillId="0" borderId="0" applyFont="0" applyFill="0" applyBorder="0" applyAlignment="0" applyProtection="0"/>
    <xf numFmtId="169" fontId="23" fillId="0" borderId="0" applyFont="0" applyFill="0" applyBorder="0" applyAlignment="0" applyProtection="0"/>
    <xf numFmtId="170" fontId="23" fillId="0" borderId="0" applyFont="0" applyFill="0" applyBorder="0" applyAlignment="0" applyProtection="0"/>
    <xf numFmtId="171" fontId="23" fillId="0" borderId="0" applyFont="0" applyFill="0" applyBorder="0" applyAlignment="0" applyProtection="0"/>
    <xf numFmtId="0" fontId="24" fillId="0" borderId="0"/>
    <xf numFmtId="0" fontId="25" fillId="0" borderId="0"/>
    <xf numFmtId="164" fontId="25" fillId="0" borderId="0" applyFont="0" applyFill="0" applyBorder="0" applyAlignment="0" applyProtection="0"/>
    <xf numFmtId="165" fontId="25" fillId="0" borderId="0" applyFont="0" applyFill="0" applyBorder="0" applyAlignment="0" applyProtection="0"/>
    <xf numFmtId="172" fontId="25" fillId="0" borderId="0" applyFont="0" applyFill="0" applyBorder="0" applyAlignment="0" applyProtection="0"/>
    <xf numFmtId="173" fontId="25"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6" fillId="0" borderId="0"/>
    <xf numFmtId="44" fontId="6" fillId="0" borderId="0" applyFont="0" applyFill="0" applyBorder="0" applyAlignment="0" applyProtection="0"/>
    <xf numFmtId="174" fontId="79" fillId="0" borderId="0" applyFill="0" applyBorder="0" applyProtection="0"/>
    <xf numFmtId="0" fontId="80" fillId="0" borderId="15" applyNumberFormat="0" applyProtection="0"/>
    <xf numFmtId="0" fontId="80" fillId="0" borderId="16">
      <alignment horizontal="left" vertical="center"/>
    </xf>
    <xf numFmtId="0" fontId="81" fillId="0" borderId="0"/>
    <xf numFmtId="0" fontId="81" fillId="0" borderId="0"/>
    <xf numFmtId="0" fontId="81" fillId="0" borderId="0"/>
    <xf numFmtId="0" fontId="81" fillId="0" borderId="0"/>
    <xf numFmtId="0" fontId="81" fillId="0" borderId="0"/>
    <xf numFmtId="0" fontId="82" fillId="0" borderId="0"/>
    <xf numFmtId="0" fontId="1" fillId="0" borderId="0"/>
    <xf numFmtId="0" fontId="81" fillId="0" borderId="0"/>
    <xf numFmtId="0" fontId="79" fillId="0" borderId="0"/>
    <xf numFmtId="9" fontId="79" fillId="0" borderId="0" applyFill="0" applyBorder="0" applyProtection="0"/>
    <xf numFmtId="9" fontId="79" fillId="0" borderId="0" applyFill="0" applyBorder="0" applyProtection="0"/>
    <xf numFmtId="9" fontId="79" fillId="0" borderId="0" applyFill="0" applyBorder="0" applyProtection="0"/>
    <xf numFmtId="9" fontId="79" fillId="0" borderId="0" applyFill="0" applyBorder="0" applyProtection="0"/>
    <xf numFmtId="0" fontId="1" fillId="0" borderId="0"/>
  </cellStyleXfs>
  <cellXfs count="1339">
    <xf numFmtId="0" fontId="0" fillId="0" borderId="0" xfId="0"/>
    <xf numFmtId="0" fontId="2" fillId="0" borderId="0" xfId="0" applyFont="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2" borderId="0" xfId="0" applyFont="1" applyFill="1" applyAlignment="1" applyProtection="1">
      <alignment horizontal="left" vertical="center" wrapText="1"/>
      <protection locked="0"/>
    </xf>
    <xf numFmtId="0" fontId="2" fillId="2" borderId="0" xfId="0" applyFont="1" applyFill="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49" fontId="2" fillId="0" borderId="2" xfId="0" applyNumberFormat="1"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2" borderId="0" xfId="0" applyFont="1" applyFill="1" applyAlignment="1" applyProtection="1">
      <alignment horizontal="center" wrapText="1"/>
      <protection locked="0"/>
    </xf>
    <xf numFmtId="0" fontId="2" fillId="0" borderId="2" xfId="0" applyFont="1" applyBorder="1" applyAlignment="1">
      <alignment horizontal="left" vertical="center" wrapText="1"/>
    </xf>
    <xf numFmtId="0" fontId="2" fillId="0" borderId="0" xfId="0" applyFont="1" applyAlignment="1">
      <alignment horizontal="center" vertical="center" wrapText="1"/>
    </xf>
    <xf numFmtId="0" fontId="14" fillId="0" borderId="2"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2" fillId="0" borderId="2" xfId="0" applyFont="1" applyBorder="1" applyAlignment="1">
      <alignment horizontal="center" vertical="center" wrapText="1"/>
    </xf>
    <xf numFmtId="0" fontId="12" fillId="2" borderId="0" xfId="0" applyFont="1" applyFill="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2" borderId="2" xfId="0" applyFont="1" applyFill="1" applyBorder="1" applyAlignment="1">
      <alignment horizontal="center" vertical="center" wrapText="1"/>
    </xf>
    <xf numFmtId="0" fontId="2" fillId="0" borderId="2" xfId="0" applyFont="1" applyBorder="1" applyAlignment="1" applyProtection="1">
      <alignment vertical="center" wrapText="1"/>
      <protection locked="0"/>
    </xf>
    <xf numFmtId="0" fontId="12" fillId="0" borderId="2" xfId="0" applyFont="1" applyBorder="1" applyAlignment="1" applyProtection="1">
      <alignment horizontal="left" vertical="center" wrapText="1"/>
      <protection locked="0"/>
    </xf>
    <xf numFmtId="0" fontId="33" fillId="0" borderId="2" xfId="0" applyFont="1" applyBorder="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2" borderId="2" xfId="0" applyFont="1" applyFill="1" applyBorder="1" applyAlignment="1">
      <alignment horizontal="center" vertical="center" wrapText="1"/>
    </xf>
    <xf numFmtId="49" fontId="14" fillId="2" borderId="2" xfId="0" applyNumberFormat="1" applyFont="1" applyFill="1" applyBorder="1" applyAlignment="1" applyProtection="1">
      <alignment horizontal="center" vertical="center" wrapText="1"/>
      <protection locked="0"/>
    </xf>
    <xf numFmtId="0" fontId="37" fillId="2" borderId="2" xfId="0" applyFont="1" applyFill="1" applyBorder="1" applyAlignment="1">
      <alignment horizontal="center" vertical="center"/>
    </xf>
    <xf numFmtId="0" fontId="37" fillId="2" borderId="2"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2" fillId="2" borderId="0" xfId="0" applyFont="1" applyFill="1" applyAlignment="1" applyProtection="1">
      <alignment vertical="center" wrapText="1"/>
      <protection locked="0"/>
    </xf>
    <xf numFmtId="0" fontId="14" fillId="2" borderId="2" xfId="0" applyFont="1" applyFill="1" applyBorder="1" applyAlignment="1">
      <alignment horizontal="left" vertical="center" wrapText="1"/>
    </xf>
    <xf numFmtId="0" fontId="32" fillId="2" borderId="2" xfId="0" applyFont="1" applyFill="1" applyBorder="1" applyAlignment="1" applyProtection="1">
      <alignment horizontal="center" vertical="center" wrapText="1"/>
      <protection locked="0"/>
    </xf>
    <xf numFmtId="49" fontId="12" fillId="0" borderId="2" xfId="0" applyNumberFormat="1" applyFont="1" applyBorder="1" applyAlignment="1" applyProtection="1">
      <alignment horizontal="left" vertical="center" wrapText="1"/>
      <protection locked="0"/>
    </xf>
    <xf numFmtId="49" fontId="14" fillId="2" borderId="2" xfId="0" applyNumberFormat="1" applyFont="1" applyFill="1" applyBorder="1" applyAlignment="1" applyProtection="1">
      <alignment horizontal="left" vertical="center" wrapText="1"/>
      <protection locked="0"/>
    </xf>
    <xf numFmtId="0" fontId="14" fillId="0" borderId="2" xfId="0" applyFont="1" applyBorder="1" applyAlignment="1">
      <alignment horizontal="left" vertical="center" wrapText="1"/>
    </xf>
    <xf numFmtId="0" fontId="14" fillId="2" borderId="2" xfId="0" applyFont="1" applyFill="1" applyBorder="1" applyAlignment="1">
      <alignment horizontal="center" vertical="center" wrapText="1"/>
    </xf>
    <xf numFmtId="0" fontId="14" fillId="2" borderId="2" xfId="0" applyFont="1" applyFill="1" applyBorder="1" applyAlignment="1" applyProtection="1">
      <alignment vertical="center" wrapText="1"/>
      <protection locked="0"/>
    </xf>
    <xf numFmtId="0" fontId="3" fillId="2" borderId="2" xfId="0" applyFont="1" applyFill="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9" fillId="2" borderId="2" xfId="0" applyFont="1" applyFill="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protection locked="0"/>
    </xf>
    <xf numFmtId="0" fontId="51" fillId="2" borderId="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left" vertical="center" wrapText="1"/>
      <protection locked="0"/>
    </xf>
    <xf numFmtId="49" fontId="35" fillId="2" borderId="2" xfId="0" applyNumberFormat="1" applyFont="1" applyFill="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2" borderId="2" xfId="0" applyFont="1" applyFill="1" applyBorder="1" applyAlignment="1" applyProtection="1">
      <alignment horizontal="center" vertical="center" wrapText="1"/>
      <protection locked="0"/>
    </xf>
    <xf numFmtId="49" fontId="2" fillId="2" borderId="2" xfId="0" applyNumberFormat="1" applyFont="1" applyFill="1" applyBorder="1" applyAlignment="1" applyProtection="1">
      <alignment horizontal="left" vertical="center" wrapText="1"/>
      <protection locked="0"/>
    </xf>
    <xf numFmtId="49" fontId="7" fillId="2" borderId="2" xfId="0" applyNumberFormat="1" applyFont="1" applyFill="1" applyBorder="1" applyAlignment="1">
      <alignment horizontal="left" vertical="center" wrapText="1"/>
    </xf>
    <xf numFmtId="49" fontId="7" fillId="2" borderId="2" xfId="0" applyNumberFormat="1" applyFont="1" applyFill="1" applyBorder="1" applyAlignment="1" applyProtection="1">
      <alignment horizontal="center" vertical="center" wrapText="1"/>
      <protection locked="0"/>
    </xf>
    <xf numFmtId="0" fontId="50" fillId="0" borderId="2" xfId="0" applyFont="1" applyBorder="1" applyAlignment="1">
      <alignment horizontal="center" vertical="center" wrapText="1"/>
    </xf>
    <xf numFmtId="0" fontId="7" fillId="2" borderId="0" xfId="0" applyFont="1" applyFill="1" applyAlignment="1" applyProtection="1">
      <alignment horizontal="center" vertical="center" wrapText="1"/>
      <protection locked="0"/>
    </xf>
    <xf numFmtId="0" fontId="34" fillId="2" borderId="2"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left" vertical="center" wrapText="1"/>
      <protection locked="0"/>
    </xf>
    <xf numFmtId="0" fontId="7" fillId="2" borderId="0" xfId="0" applyFont="1" applyFill="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50" fillId="2" borderId="2" xfId="0" applyFont="1" applyFill="1" applyBorder="1" applyAlignment="1">
      <alignment horizontal="center" vertical="center" wrapText="1"/>
    </xf>
    <xf numFmtId="0" fontId="2" fillId="2"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0" fontId="8" fillId="2" borderId="2" xfId="0" applyFont="1" applyFill="1" applyBorder="1" applyAlignment="1">
      <alignment horizontal="center" vertical="center" wrapText="1"/>
    </xf>
    <xf numFmtId="0" fontId="4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49" fontId="8" fillId="2" borderId="2" xfId="0" applyNumberFormat="1" applyFont="1" applyFill="1" applyBorder="1" applyAlignment="1" applyProtection="1">
      <alignment horizontal="center" vertical="center" wrapText="1"/>
      <protection locked="0"/>
    </xf>
    <xf numFmtId="49" fontId="27" fillId="2" borderId="2" xfId="0" applyNumberFormat="1" applyFont="1" applyFill="1" applyBorder="1" applyAlignment="1" applyProtection="1">
      <alignment horizontal="center" vertical="center" wrapText="1"/>
      <protection locked="0"/>
    </xf>
    <xf numFmtId="0" fontId="47" fillId="2" borderId="2" xfId="0" applyFont="1" applyFill="1" applyBorder="1" applyAlignment="1" applyProtection="1">
      <alignment horizontal="center" vertical="center" wrapText="1"/>
      <protection locked="0"/>
    </xf>
    <xf numFmtId="0" fontId="47" fillId="2" borderId="2" xfId="0" applyFont="1" applyFill="1" applyBorder="1" applyAlignment="1" applyProtection="1">
      <alignment vertical="center" wrapText="1"/>
      <protection locked="0"/>
    </xf>
    <xf numFmtId="0" fontId="10" fillId="2"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51" fillId="2" borderId="2" xfId="0" applyFont="1" applyFill="1" applyBorder="1" applyAlignment="1">
      <alignment horizontal="center" vertical="center" wrapText="1"/>
    </xf>
    <xf numFmtId="0" fontId="51" fillId="2" borderId="0" xfId="0" applyFont="1" applyFill="1" applyAlignment="1" applyProtection="1">
      <alignment horizontal="center" vertical="center" wrapText="1"/>
      <protection locked="0"/>
    </xf>
    <xf numFmtId="0" fontId="7" fillId="2" borderId="0" xfId="0" applyFont="1" applyFill="1" applyAlignment="1">
      <alignment horizontal="center" vertical="center" wrapText="1"/>
    </xf>
    <xf numFmtId="0" fontId="26" fillId="2" borderId="0" xfId="0" applyFont="1" applyFill="1" applyAlignment="1" applyProtection="1">
      <alignment horizontal="center" vertical="center" wrapText="1"/>
      <protection locked="0"/>
    </xf>
    <xf numFmtId="0" fontId="12" fillId="2" borderId="2" xfId="0"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0" fontId="2" fillId="2" borderId="8" xfId="0" applyFont="1" applyFill="1" applyBorder="1" applyAlignment="1" applyProtection="1">
      <alignment horizontal="center" vertical="center" wrapText="1"/>
      <protection locked="0"/>
    </xf>
    <xf numFmtId="0" fontId="27" fillId="2" borderId="8" xfId="2"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9" fillId="2" borderId="0" xfId="0" applyFont="1" applyFill="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10" fontId="4" fillId="2" borderId="0" xfId="1" applyNumberFormat="1" applyFont="1" applyFill="1" applyAlignment="1" applyProtection="1">
      <alignment horizontal="center" vertical="center" wrapText="1"/>
      <protection locked="0"/>
    </xf>
    <xf numFmtId="49" fontId="60" fillId="2" borderId="0" xfId="0" applyNumberFormat="1" applyFont="1" applyFill="1" applyAlignment="1" applyProtection="1">
      <alignment vertical="center" wrapText="1"/>
      <protection locked="0"/>
    </xf>
    <xf numFmtId="49" fontId="8" fillId="2" borderId="2" xfId="0" applyNumberFormat="1" applyFont="1" applyFill="1" applyBorder="1" applyAlignment="1">
      <alignment horizontal="center" vertical="center" wrapText="1"/>
    </xf>
    <xf numFmtId="1" fontId="56" fillId="2" borderId="2" xfId="0" applyNumberFormat="1" applyFont="1" applyFill="1" applyBorder="1" applyAlignment="1">
      <alignment horizontal="center" vertical="center" wrapText="1"/>
    </xf>
    <xf numFmtId="0" fontId="61" fillId="2" borderId="2" xfId="0"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49" fontId="35" fillId="2" borderId="2" xfId="0" applyNumberFormat="1" applyFont="1" applyFill="1" applyBorder="1" applyAlignment="1">
      <alignment horizontal="center" vertical="center" wrapText="1"/>
    </xf>
    <xf numFmtId="49" fontId="10" fillId="2" borderId="2" xfId="0" applyNumberFormat="1" applyFont="1" applyFill="1" applyBorder="1" applyAlignment="1" applyProtection="1">
      <alignment horizontal="center" vertical="center" wrapText="1"/>
      <protection locked="0"/>
    </xf>
    <xf numFmtId="49" fontId="57" fillId="2" borderId="2" xfId="0" applyNumberFormat="1" applyFont="1" applyFill="1" applyBorder="1" applyAlignment="1">
      <alignment horizontal="center" vertical="center" wrapText="1"/>
    </xf>
    <xf numFmtId="49" fontId="55" fillId="2" borderId="2" xfId="0" applyNumberFormat="1" applyFont="1" applyFill="1" applyBorder="1" applyAlignment="1">
      <alignment horizontal="center" vertical="center" wrapText="1"/>
    </xf>
    <xf numFmtId="49" fontId="12" fillId="2" borderId="2" xfId="0" applyNumberFormat="1" applyFont="1" applyFill="1" applyBorder="1" applyAlignment="1" applyProtection="1">
      <alignment horizontal="center" vertical="top" wrapText="1"/>
      <protection locked="0"/>
    </xf>
    <xf numFmtId="49" fontId="7" fillId="2" borderId="2" xfId="0" applyNumberFormat="1" applyFont="1" applyFill="1" applyBorder="1" applyAlignment="1" applyProtection="1">
      <alignment horizontal="center" vertical="top" wrapText="1"/>
      <protection locked="0"/>
    </xf>
    <xf numFmtId="0" fontId="58" fillId="2" borderId="2" xfId="0" applyFont="1" applyFill="1" applyBorder="1" applyAlignment="1">
      <alignment horizontal="center" vertical="center" wrapText="1"/>
    </xf>
    <xf numFmtId="0" fontId="57" fillId="2" borderId="2" xfId="0" applyFont="1" applyFill="1" applyBorder="1" applyAlignment="1">
      <alignment horizontal="center" vertical="center" wrapText="1"/>
    </xf>
    <xf numFmtId="0" fontId="55" fillId="2" borderId="2" xfId="0" applyFont="1" applyFill="1" applyBorder="1" applyAlignment="1">
      <alignment horizontal="center" vertical="center" wrapText="1"/>
    </xf>
    <xf numFmtId="49" fontId="50" fillId="2" borderId="2" xfId="0" applyNumberFormat="1" applyFont="1" applyFill="1" applyBorder="1" applyAlignment="1" applyProtection="1">
      <alignment horizontal="center" vertical="center" wrapText="1"/>
      <protection locked="0"/>
    </xf>
    <xf numFmtId="0" fontId="14" fillId="0" borderId="2" xfId="0" applyFont="1" applyBorder="1" applyAlignment="1">
      <alignment horizontal="center" vertical="center" wrapText="1"/>
    </xf>
    <xf numFmtId="49" fontId="2" fillId="2" borderId="2" xfId="0" applyNumberFormat="1" applyFont="1" applyFill="1" applyBorder="1" applyAlignment="1" applyProtection="1">
      <alignment horizontal="center" vertical="center" wrapText="1"/>
      <protection locked="0"/>
    </xf>
    <xf numFmtId="49" fontId="7" fillId="2" borderId="2" xfId="0" quotePrefix="1" applyNumberFormat="1" applyFont="1" applyFill="1" applyBorder="1" applyAlignment="1">
      <alignment horizontal="center" vertical="center" wrapText="1"/>
    </xf>
    <xf numFmtId="49" fontId="35" fillId="2" borderId="2" xfId="0" quotePrefix="1"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12" fillId="0" borderId="2" xfId="0" applyNumberFormat="1" applyFont="1" applyBorder="1" applyAlignment="1" applyProtection="1">
      <alignment horizontal="center" vertical="center" wrapText="1"/>
      <protection locked="0"/>
    </xf>
    <xf numFmtId="0" fontId="51"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27" fillId="2" borderId="8" xfId="2" applyFont="1" applyFill="1" applyBorder="1" applyAlignment="1" applyProtection="1">
      <alignment horizontal="center" vertical="center" wrapText="1"/>
      <protection locked="0"/>
    </xf>
    <xf numFmtId="0" fontId="63" fillId="0" borderId="2" xfId="0" applyFont="1" applyBorder="1"/>
    <xf numFmtId="0" fontId="64" fillId="0" borderId="2" xfId="0" applyFont="1" applyBorder="1" applyAlignment="1">
      <alignment horizontal="center" vertical="center"/>
    </xf>
    <xf numFmtId="0" fontId="2" fillId="2" borderId="2" xfId="0" applyFont="1" applyFill="1" applyBorder="1" applyAlignment="1" applyProtection="1">
      <alignment horizontal="center" vertical="top" wrapText="1"/>
      <protection locked="0"/>
    </xf>
    <xf numFmtId="49" fontId="2" fillId="2" borderId="0" xfId="0" applyNumberFormat="1" applyFont="1" applyFill="1" applyAlignment="1" applyProtection="1">
      <alignment horizontal="center" vertical="center" wrapText="1"/>
      <protection locked="0"/>
    </xf>
    <xf numFmtId="0" fontId="14" fillId="0" borderId="2" xfId="0" applyFont="1" applyBorder="1"/>
    <xf numFmtId="0" fontId="14" fillId="0" borderId="2" xfId="0" applyFont="1" applyBorder="1" applyAlignment="1">
      <alignment wrapText="1"/>
    </xf>
    <xf numFmtId="49" fontId="12" fillId="0" borderId="2" xfId="0" applyNumberFormat="1" applyFont="1" applyBorder="1" applyAlignment="1">
      <alignment horizontal="left" vertical="center" wrapText="1"/>
    </xf>
    <xf numFmtId="0" fontId="2" fillId="2" borderId="2" xfId="0" quotePrefix="1" applyFont="1" applyFill="1" applyBorder="1" applyAlignment="1">
      <alignment horizontal="left" vertical="center" wrapText="1"/>
    </xf>
    <xf numFmtId="0" fontId="2" fillId="0" borderId="2" xfId="0" quotePrefix="1" applyFont="1" applyBorder="1" applyAlignment="1">
      <alignment horizontal="left" vertical="center" wrapText="1"/>
    </xf>
    <xf numFmtId="0" fontId="2" fillId="0" borderId="2" xfId="0" quotePrefix="1" applyFont="1" applyBorder="1" applyAlignment="1" applyProtection="1">
      <alignment horizontal="left" vertical="center" wrapText="1"/>
      <protection locked="0"/>
    </xf>
    <xf numFmtId="49" fontId="2" fillId="0" borderId="2" xfId="0" applyNumberFormat="1" applyFont="1" applyBorder="1" applyAlignment="1" applyProtection="1">
      <alignment horizontal="left" vertical="center" wrapText="1"/>
      <protection locked="0"/>
    </xf>
    <xf numFmtId="49" fontId="7" fillId="2" borderId="2" xfId="0" quotePrefix="1" applyNumberFormat="1" applyFont="1" applyFill="1" applyBorder="1" applyAlignment="1" applyProtection="1">
      <alignment horizontal="left" vertical="center" wrapText="1"/>
      <protection locked="0"/>
    </xf>
    <xf numFmtId="0" fontId="8" fillId="2" borderId="0" xfId="0" applyFont="1" applyFill="1" applyAlignment="1">
      <alignment horizontal="center" vertical="center" wrapText="1"/>
    </xf>
    <xf numFmtId="0" fontId="3" fillId="2" borderId="2" xfId="0" applyFont="1" applyFill="1" applyBorder="1" applyAlignment="1" applyProtection="1">
      <alignment vertical="center" wrapText="1"/>
      <protection locked="0"/>
    </xf>
    <xf numFmtId="0" fontId="37" fillId="2" borderId="2" xfId="0" applyFont="1" applyFill="1" applyBorder="1" applyAlignment="1" applyProtection="1">
      <alignment horizontal="center" vertical="center" wrapText="1"/>
      <protection locked="0"/>
    </xf>
    <xf numFmtId="49" fontId="7" fillId="2" borderId="2" xfId="0" quotePrefix="1" applyNumberFormat="1" applyFont="1" applyFill="1" applyBorder="1" applyAlignment="1">
      <alignment horizontal="left" vertical="center" wrapText="1"/>
    </xf>
    <xf numFmtId="0" fontId="12" fillId="0" borderId="2" xfId="0" quotePrefix="1" applyFont="1" applyBorder="1" applyAlignment="1" applyProtection="1">
      <alignment horizontal="left" vertical="center" wrapText="1"/>
      <protection locked="0"/>
    </xf>
    <xf numFmtId="0" fontId="12" fillId="2" borderId="2" xfId="0" quotePrefix="1" applyFont="1" applyFill="1" applyBorder="1" applyAlignment="1" applyProtection="1">
      <alignment horizontal="left" vertical="center" wrapText="1"/>
      <protection locked="0"/>
    </xf>
    <xf numFmtId="49" fontId="14" fillId="2" borderId="2" xfId="0" quotePrefix="1" applyNumberFormat="1" applyFont="1" applyFill="1" applyBorder="1" applyAlignment="1" applyProtection="1">
      <alignment horizontal="left" vertical="center" wrapText="1"/>
      <protection locked="0"/>
    </xf>
    <xf numFmtId="49" fontId="36" fillId="2" borderId="2" xfId="0" applyNumberFormat="1" applyFont="1" applyFill="1" applyBorder="1" applyAlignment="1" applyProtection="1">
      <alignment horizontal="center" vertical="center" textRotation="90" wrapText="1"/>
      <protection locked="0"/>
    </xf>
    <xf numFmtId="49" fontId="59" fillId="2" borderId="2" xfId="0" applyNumberFormat="1" applyFont="1" applyFill="1" applyBorder="1" applyAlignment="1" applyProtection="1">
      <alignment horizontal="center" vertical="center" textRotation="90" wrapText="1"/>
      <protection locked="0"/>
    </xf>
    <xf numFmtId="49" fontId="13" fillId="2" borderId="2" xfId="0" applyNumberFormat="1" applyFont="1" applyFill="1" applyBorder="1" applyAlignment="1">
      <alignment horizontal="center" vertical="center" textRotation="90" wrapText="1"/>
    </xf>
    <xf numFmtId="49" fontId="12" fillId="2" borderId="2" xfId="0" applyNumberFormat="1" applyFont="1" applyFill="1" applyBorder="1" applyAlignment="1" applyProtection="1">
      <alignment vertical="center" textRotation="90" wrapText="1"/>
      <protection locked="0"/>
    </xf>
    <xf numFmtId="49" fontId="52" fillId="2" borderId="2" xfId="0" applyNumberFormat="1" applyFont="1" applyFill="1" applyBorder="1" applyAlignment="1" applyProtection="1">
      <alignment horizontal="center" vertical="center" textRotation="90" wrapText="1"/>
      <protection locked="0"/>
    </xf>
    <xf numFmtId="49" fontId="29" fillId="2" borderId="2" xfId="0" applyNumberFormat="1" applyFont="1" applyFill="1" applyBorder="1" applyAlignment="1" applyProtection="1">
      <alignment horizontal="center" vertical="center" textRotation="90" wrapText="1"/>
      <protection locked="0"/>
    </xf>
    <xf numFmtId="0" fontId="27" fillId="2" borderId="8" xfId="2" applyFont="1" applyFill="1" applyBorder="1" applyAlignment="1" applyProtection="1">
      <alignment horizontal="left" vertical="center" textRotation="90" wrapText="1"/>
      <protection locked="0"/>
    </xf>
    <xf numFmtId="0" fontId="3" fillId="2" borderId="0" xfId="0" applyFont="1" applyFill="1" applyAlignment="1" applyProtection="1">
      <alignment horizontal="center" vertical="center" textRotation="90" wrapText="1"/>
      <protection locked="0"/>
    </xf>
    <xf numFmtId="0" fontId="2" fillId="2" borderId="0" xfId="0" applyFont="1" applyFill="1" applyAlignment="1" applyProtection="1">
      <alignment horizontal="center" vertical="center" textRotation="90" wrapText="1"/>
      <protection locked="0"/>
    </xf>
    <xf numFmtId="0" fontId="8" fillId="2" borderId="2" xfId="0" applyFont="1" applyFill="1" applyBorder="1" applyAlignment="1" applyProtection="1">
      <alignment vertical="center" wrapText="1"/>
      <protection locked="0"/>
    </xf>
    <xf numFmtId="49" fontId="12" fillId="0" borderId="2" xfId="0" quotePrefix="1" applyNumberFormat="1" applyFont="1" applyBorder="1" applyAlignment="1" applyProtection="1">
      <alignment horizontal="left" vertical="center" wrapText="1"/>
      <protection locked="0"/>
    </xf>
    <xf numFmtId="0" fontId="12" fillId="2" borderId="2" xfId="0" applyFont="1" applyFill="1" applyBorder="1" applyAlignment="1">
      <alignment horizontal="left" vertical="center" wrapText="1"/>
    </xf>
    <xf numFmtId="49" fontId="2" fillId="2" borderId="2" xfId="0" quotePrefix="1" applyNumberFormat="1" applyFont="1" applyFill="1" applyBorder="1" applyAlignment="1" applyProtection="1">
      <alignment horizontal="left" vertical="center" wrapText="1"/>
      <protection locked="0"/>
    </xf>
    <xf numFmtId="49" fontId="10" fillId="2" borderId="2" xfId="0" applyNumberFormat="1" applyFont="1" applyFill="1" applyBorder="1" applyAlignment="1" applyProtection="1">
      <alignment horizontal="left" vertical="center" wrapText="1"/>
      <protection locked="0"/>
    </xf>
    <xf numFmtId="43" fontId="12" fillId="2" borderId="2" xfId="31" applyFont="1" applyFill="1" applyBorder="1" applyAlignment="1" applyProtection="1">
      <alignment horizontal="center" vertical="center" wrapText="1"/>
      <protection locked="0"/>
    </xf>
    <xf numFmtId="43" fontId="2" fillId="0" borderId="2" xfId="31" applyFont="1" applyBorder="1" applyAlignment="1" applyProtection="1">
      <alignment horizontal="center" vertical="center" wrapText="1"/>
      <protection locked="0"/>
    </xf>
    <xf numFmtId="43" fontId="2" fillId="2" borderId="0" xfId="31" applyFont="1" applyFill="1" applyAlignment="1" applyProtection="1">
      <alignment horizontal="center" vertical="center" wrapText="1"/>
      <protection locked="0"/>
    </xf>
    <xf numFmtId="43" fontId="12" fillId="2" borderId="0" xfId="31" applyFont="1" applyFill="1" applyAlignment="1" applyProtection="1">
      <alignment horizontal="center" vertical="center" wrapText="1"/>
      <protection locked="0"/>
    </xf>
    <xf numFmtId="49" fontId="8" fillId="2" borderId="2" xfId="0" applyNumberFormat="1" applyFont="1" applyFill="1" applyBorder="1" applyAlignment="1" applyProtection="1">
      <alignment horizontal="center" vertical="center" textRotation="90" wrapText="1"/>
      <protection locked="0"/>
    </xf>
    <xf numFmtId="49" fontId="12" fillId="2" borderId="2" xfId="0" applyNumberFormat="1" applyFont="1" applyFill="1" applyBorder="1" applyAlignment="1" applyProtection="1">
      <alignment horizontal="center" vertical="center" textRotation="90" wrapText="1"/>
      <protection locked="0"/>
    </xf>
    <xf numFmtId="49" fontId="12" fillId="2" borderId="2" xfId="0" applyNumberFormat="1" applyFont="1" applyFill="1" applyBorder="1" applyAlignment="1" applyProtection="1">
      <alignment horizontal="center" vertical="top" textRotation="90" wrapText="1"/>
      <protection locked="0"/>
    </xf>
    <xf numFmtId="49" fontId="14" fillId="2" borderId="2" xfId="0" applyNumberFormat="1" applyFont="1" applyFill="1" applyBorder="1" applyAlignment="1" applyProtection="1">
      <alignment horizontal="center" vertical="center" textRotation="90" wrapText="1"/>
      <protection locked="0"/>
    </xf>
    <xf numFmtId="49" fontId="35" fillId="2" borderId="2" xfId="0" applyNumberFormat="1" applyFont="1" applyFill="1" applyBorder="1" applyAlignment="1" applyProtection="1">
      <alignment horizontal="center" vertical="center" textRotation="90" wrapText="1"/>
      <protection locked="0"/>
    </xf>
    <xf numFmtId="49" fontId="12" fillId="2" borderId="2" xfId="0" applyNumberFormat="1" applyFont="1" applyFill="1" applyBorder="1" applyAlignment="1">
      <alignment horizontal="center" vertical="center" textRotation="90" wrapText="1"/>
    </xf>
    <xf numFmtId="0" fontId="8" fillId="2" borderId="2" xfId="0" applyFont="1" applyFill="1" applyBorder="1" applyAlignment="1" applyProtection="1">
      <alignment vertical="center" textRotation="90" wrapText="1"/>
      <protection locked="0"/>
    </xf>
    <xf numFmtId="0" fontId="2" fillId="2" borderId="2" xfId="0" applyFont="1" applyFill="1" applyBorder="1" applyAlignment="1" applyProtection="1">
      <alignment horizontal="center" vertical="center" textRotation="90" wrapText="1"/>
      <protection locked="0"/>
    </xf>
    <xf numFmtId="0" fontId="7" fillId="2" borderId="2" xfId="0" applyFont="1" applyFill="1" applyBorder="1" applyAlignment="1" applyProtection="1">
      <alignment horizontal="center" vertical="center" textRotation="90" wrapText="1"/>
      <protection locked="0"/>
    </xf>
    <xf numFmtId="0" fontId="47" fillId="2" borderId="2" xfId="0" applyFont="1" applyFill="1" applyBorder="1" applyAlignment="1" applyProtection="1">
      <alignment horizontal="center" vertical="center" textRotation="90" wrapText="1"/>
      <protection locked="0"/>
    </xf>
    <xf numFmtId="0" fontId="34" fillId="2" borderId="2" xfId="0" applyFont="1" applyFill="1" applyBorder="1" applyAlignment="1" applyProtection="1">
      <alignment horizontal="center" vertical="center" textRotation="90" wrapText="1"/>
      <protection locked="0"/>
    </xf>
    <xf numFmtId="49" fontId="67" fillId="2" borderId="2" xfId="32" applyNumberFormat="1" applyFill="1" applyBorder="1" applyAlignment="1" applyProtection="1">
      <alignment horizontal="center" vertical="top" wrapText="1"/>
      <protection locked="0"/>
    </xf>
    <xf numFmtId="49" fontId="67" fillId="2" borderId="2" xfId="32" applyNumberFormat="1" applyFill="1" applyBorder="1" applyAlignment="1">
      <alignment horizontal="center" vertical="center" wrapText="1"/>
    </xf>
    <xf numFmtId="0" fontId="67" fillId="2" borderId="2" xfId="32" applyNumberFormat="1" applyFill="1" applyBorder="1" applyAlignment="1">
      <alignment horizontal="center" vertical="center" wrapText="1"/>
    </xf>
    <xf numFmtId="49" fontId="67" fillId="2" borderId="2" xfId="32" applyNumberFormat="1" applyFill="1" applyBorder="1" applyAlignment="1" applyProtection="1">
      <alignment horizontal="center" vertical="center" wrapText="1"/>
      <protection locked="0"/>
    </xf>
    <xf numFmtId="49" fontId="67" fillId="2" borderId="2" xfId="32" quotePrefix="1" applyNumberFormat="1" applyFill="1" applyBorder="1" applyAlignment="1">
      <alignment horizontal="center" vertical="center" wrapText="1"/>
    </xf>
    <xf numFmtId="49" fontId="61" fillId="2" borderId="2" xfId="0" applyNumberFormat="1" applyFont="1" applyFill="1" applyBorder="1" applyAlignment="1" applyProtection="1">
      <alignment horizontal="center" vertical="center" wrapText="1"/>
      <protection locked="0"/>
    </xf>
    <xf numFmtId="0" fontId="67" fillId="2" borderId="2" xfId="32" applyNumberFormat="1" applyFill="1" applyBorder="1" applyAlignment="1" applyProtection="1">
      <alignment horizontal="center" vertical="center" wrapText="1"/>
      <protection locked="0"/>
    </xf>
    <xf numFmtId="0" fontId="67" fillId="2" borderId="2" xfId="32" applyFill="1" applyBorder="1" applyAlignment="1" applyProtection="1">
      <alignment horizontal="center" vertical="center" wrapText="1"/>
      <protection locked="0"/>
    </xf>
    <xf numFmtId="0" fontId="67" fillId="0" borderId="2" xfId="32" applyNumberFormat="1" applyBorder="1" applyAlignment="1" applyProtection="1">
      <alignment horizontal="center" vertical="center" wrapText="1"/>
      <protection locked="0"/>
    </xf>
    <xf numFmtId="0" fontId="67" fillId="0" borderId="2" xfId="32" applyNumberFormat="1" applyBorder="1" applyAlignment="1">
      <alignment horizontal="center" vertical="center" wrapText="1"/>
    </xf>
    <xf numFmtId="0" fontId="67" fillId="0" borderId="2" xfId="32" applyBorder="1" applyAlignment="1">
      <alignment wrapText="1"/>
    </xf>
    <xf numFmtId="0" fontId="67" fillId="0" borderId="2" xfId="32" applyBorder="1" applyAlignment="1">
      <alignment horizontal="center" vertical="center" wrapText="1"/>
    </xf>
    <xf numFmtId="49" fontId="71" fillId="2" borderId="0" xfId="0" applyNumberFormat="1" applyFont="1" applyFill="1" applyAlignment="1" applyProtection="1">
      <alignment vertical="center" wrapText="1"/>
      <protection locked="0"/>
    </xf>
    <xf numFmtId="49" fontId="66" fillId="2" borderId="2" xfId="0" applyNumberFormat="1" applyFont="1" applyFill="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72" fillId="2" borderId="2" xfId="0" applyFont="1" applyFill="1" applyBorder="1" applyAlignment="1" applyProtection="1">
      <alignment horizontal="center" vertical="center" wrapText="1"/>
      <protection locked="0"/>
    </xf>
    <xf numFmtId="49" fontId="32" fillId="2" borderId="2" xfId="0" applyNumberFormat="1" applyFont="1" applyFill="1" applyBorder="1" applyAlignment="1" applyProtection="1">
      <alignment horizontal="center" vertical="center" wrapText="1"/>
      <protection locked="0"/>
    </xf>
    <xf numFmtId="49" fontId="73" fillId="2" borderId="2" xfId="0" applyNumberFormat="1" applyFont="1" applyFill="1" applyBorder="1" applyAlignment="1" applyProtection="1">
      <alignment horizontal="center" vertical="center" wrapText="1"/>
      <protection locked="0"/>
    </xf>
    <xf numFmtId="49" fontId="62" fillId="2" borderId="2" xfId="0" applyNumberFormat="1" applyFont="1" applyFill="1" applyBorder="1" applyAlignment="1" applyProtection="1">
      <alignment horizontal="center" vertical="center" wrapText="1"/>
      <protection locked="0"/>
    </xf>
    <xf numFmtId="49" fontId="74" fillId="2" borderId="2" xfId="0" applyNumberFormat="1" applyFont="1" applyFill="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2" xfId="0" applyFont="1" applyBorder="1" applyAlignment="1">
      <alignment horizontal="center" vertical="center" wrapText="1"/>
    </xf>
    <xf numFmtId="0" fontId="75" fillId="2" borderId="2" xfId="0" applyFont="1" applyFill="1" applyBorder="1" applyAlignment="1">
      <alignment horizontal="left" vertical="center" wrapText="1"/>
    </xf>
    <xf numFmtId="49" fontId="75" fillId="2" borderId="2" xfId="0" applyNumberFormat="1" applyFont="1" applyFill="1" applyBorder="1" applyAlignment="1" applyProtection="1">
      <alignment horizontal="left" vertical="center" wrapText="1"/>
      <protection locked="0"/>
    </xf>
    <xf numFmtId="0" fontId="75" fillId="0" borderId="2" xfId="0" applyFont="1" applyBorder="1" applyAlignment="1">
      <alignment horizontal="left" vertical="center" wrapText="1"/>
    </xf>
    <xf numFmtId="0" fontId="12" fillId="0" borderId="2" xfId="6" applyFont="1" applyBorder="1" applyAlignment="1">
      <alignment horizontal="left" textRotation="180" wrapText="1"/>
    </xf>
    <xf numFmtId="0" fontId="32" fillId="2" borderId="2" xfId="2" applyFont="1" applyFill="1" applyBorder="1" applyAlignment="1" applyProtection="1">
      <alignment horizontal="center" vertical="center" textRotation="180" wrapText="1"/>
      <protection locked="0"/>
    </xf>
    <xf numFmtId="9" fontId="5" fillId="2" borderId="2" xfId="1" applyFont="1" applyFill="1" applyBorder="1" applyAlignment="1" applyProtection="1">
      <alignment horizontal="center" vertical="center"/>
    </xf>
    <xf numFmtId="49" fontId="34" fillId="2" borderId="2" xfId="0" applyNumberFormat="1" applyFont="1" applyFill="1" applyBorder="1" applyAlignment="1" applyProtection="1">
      <alignment horizontal="left" vertical="center" wrapText="1"/>
      <protection locked="0"/>
    </xf>
    <xf numFmtId="49" fontId="62" fillId="2" borderId="2" xfId="0" applyNumberFormat="1" applyFont="1" applyFill="1" applyBorder="1" applyAlignment="1">
      <alignment horizontal="center" vertical="center" wrapText="1"/>
    </xf>
    <xf numFmtId="49" fontId="8" fillId="2" borderId="2" xfId="0" applyNumberFormat="1" applyFont="1" applyFill="1" applyBorder="1" applyAlignment="1">
      <alignment horizontal="left" vertical="center" wrapText="1"/>
    </xf>
    <xf numFmtId="49" fontId="34" fillId="2" borderId="2" xfId="0" applyNumberFormat="1" applyFont="1" applyFill="1" applyBorder="1" applyAlignment="1">
      <alignment horizontal="left" vertical="center" wrapText="1"/>
    </xf>
    <xf numFmtId="0" fontId="34" fillId="0" borderId="2" xfId="0" applyFont="1" applyBorder="1" applyAlignment="1">
      <alignment horizontal="left" vertical="center" wrapText="1"/>
    </xf>
    <xf numFmtId="49" fontId="34" fillId="2" borderId="2" xfId="0" applyNumberFormat="1" applyFont="1" applyFill="1" applyBorder="1" applyAlignment="1" applyProtection="1">
      <alignment horizontal="center" vertical="center" wrapText="1"/>
      <protection locked="0"/>
    </xf>
    <xf numFmtId="9" fontId="37" fillId="2" borderId="2" xfId="0" applyNumberFormat="1" applyFont="1" applyFill="1" applyBorder="1" applyAlignment="1">
      <alignment horizontal="center" vertical="center"/>
    </xf>
    <xf numFmtId="49" fontId="34" fillId="2" borderId="2" xfId="0" quotePrefix="1" applyNumberFormat="1" applyFont="1" applyFill="1" applyBorder="1" applyAlignment="1">
      <alignment horizontal="left" vertical="center" wrapText="1"/>
    </xf>
    <xf numFmtId="0" fontId="34" fillId="0" borderId="2" xfId="0" applyFont="1" applyBorder="1" applyAlignment="1" applyProtection="1">
      <alignment horizontal="left" vertical="center" wrapText="1"/>
      <protection locked="0"/>
    </xf>
    <xf numFmtId="49" fontId="12" fillId="2" borderId="2" xfId="0" applyNumberFormat="1" applyFont="1" applyFill="1" applyBorder="1" applyAlignment="1" applyProtection="1">
      <alignment horizontal="center" vertical="center" wrapText="1"/>
      <protection locked="0"/>
    </xf>
    <xf numFmtId="49" fontId="8" fillId="2" borderId="11" xfId="0" applyNumberFormat="1" applyFont="1" applyFill="1" applyBorder="1" applyAlignment="1" applyProtection="1">
      <alignment vertical="center" wrapText="1"/>
      <protection locked="0"/>
    </xf>
    <xf numFmtId="49" fontId="8" fillId="2" borderId="10" xfId="0" applyNumberFormat="1" applyFont="1" applyFill="1" applyBorder="1" applyAlignment="1" applyProtection="1">
      <alignment vertical="center" wrapText="1"/>
      <protection locked="0"/>
    </xf>
    <xf numFmtId="49" fontId="13" fillId="2" borderId="2" xfId="0" applyNumberFormat="1" applyFont="1" applyFill="1" applyBorder="1" applyAlignment="1" applyProtection="1">
      <alignment horizontal="center" vertical="center" textRotation="90" wrapText="1"/>
      <protection locked="0"/>
    </xf>
    <xf numFmtId="49" fontId="57" fillId="0" borderId="2" xfId="0" applyNumberFormat="1" applyFont="1" applyBorder="1" applyAlignment="1">
      <alignment horizontal="center" vertical="center" wrapText="1"/>
    </xf>
    <xf numFmtId="49" fontId="12" fillId="2" borderId="2" xfId="0" applyNumberFormat="1" applyFont="1" applyFill="1" applyBorder="1" applyAlignment="1" applyProtection="1">
      <alignment horizontal="left" vertical="center" wrapText="1"/>
      <protection locked="0"/>
    </xf>
    <xf numFmtId="49" fontId="12" fillId="2" borderId="2" xfId="0" quotePrefix="1" applyNumberFormat="1" applyFont="1" applyFill="1" applyBorder="1" applyAlignment="1">
      <alignment horizontal="left" vertical="center" wrapText="1"/>
    </xf>
    <xf numFmtId="49" fontId="12" fillId="2" borderId="2" xfId="0" applyNumberFormat="1" applyFont="1" applyFill="1" applyBorder="1" applyAlignment="1">
      <alignment horizontal="left" vertical="center" wrapText="1"/>
    </xf>
    <xf numFmtId="49" fontId="12" fillId="2" borderId="2" xfId="0" quotePrefix="1" applyNumberFormat="1" applyFont="1" applyFill="1" applyBorder="1" applyAlignment="1" applyProtection="1">
      <alignment horizontal="left" vertical="center" wrapText="1"/>
      <protection locked="0"/>
    </xf>
    <xf numFmtId="0" fontId="2" fillId="2" borderId="2" xfId="0" applyFont="1" applyFill="1" applyBorder="1" applyAlignment="1" applyProtection="1">
      <alignment horizontal="center" vertical="center" wrapText="1"/>
      <protection locked="0"/>
    </xf>
    <xf numFmtId="0" fontId="5" fillId="2" borderId="2" xfId="0" applyFont="1" applyFill="1" applyBorder="1" applyAlignment="1">
      <alignment horizontal="center" vertical="center"/>
    </xf>
    <xf numFmtId="0" fontId="5" fillId="2" borderId="2" xfId="0" applyFont="1" applyFill="1" applyBorder="1" applyAlignment="1">
      <alignment horizontal="center" vertical="center" wrapText="1"/>
    </xf>
    <xf numFmtId="0" fontId="7" fillId="2" borderId="2" xfId="0" applyFont="1" applyFill="1" applyBorder="1" applyAlignment="1" applyProtection="1">
      <alignment vertical="center" wrapText="1"/>
      <protection locked="0"/>
    </xf>
    <xf numFmtId="0" fontId="8" fillId="2" borderId="2"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2" applyFont="1" applyFill="1" applyBorder="1" applyAlignment="1" applyProtection="1">
      <alignment horizontal="center" vertical="center" textRotation="90" wrapText="1"/>
      <protection locked="0"/>
    </xf>
    <xf numFmtId="0" fontId="41" fillId="2" borderId="2" xfId="2" applyFont="1" applyFill="1" applyBorder="1" applyAlignment="1" applyProtection="1">
      <alignment horizontal="center" vertical="center" wrapText="1"/>
      <protection locked="0"/>
    </xf>
    <xf numFmtId="49" fontId="41" fillId="2" borderId="2" xfId="0" applyNumberFormat="1" applyFont="1" applyFill="1" applyBorder="1" applyAlignment="1" applyProtection="1">
      <alignment horizontal="center" vertical="center" wrapText="1"/>
      <protection locked="0"/>
    </xf>
    <xf numFmtId="0" fontId="7" fillId="2" borderId="2" xfId="2" applyFont="1" applyFill="1" applyBorder="1" applyAlignment="1" applyProtection="1">
      <alignment horizontal="center" vertical="center" textRotation="90"/>
      <protection locked="0"/>
    </xf>
    <xf numFmtId="0" fontId="7" fillId="2" borderId="2" xfId="2" applyFont="1" applyFill="1" applyBorder="1" applyAlignment="1" applyProtection="1">
      <alignment horizontal="center" vertical="center" textRotation="90" wrapText="1"/>
      <protection locked="0"/>
    </xf>
    <xf numFmtId="0" fontId="47" fillId="2" borderId="2" xfId="2" applyFont="1" applyFill="1" applyBorder="1" applyAlignment="1" applyProtection="1">
      <alignment horizontal="center" vertical="center" textRotation="90" wrapText="1"/>
      <protection locked="0"/>
    </xf>
    <xf numFmtId="0" fontId="2" fillId="2" borderId="2" xfId="0" applyFont="1" applyFill="1" applyBorder="1" applyAlignment="1">
      <alignment horizontal="left" vertical="center" wrapText="1"/>
    </xf>
    <xf numFmtId="0" fontId="42" fillId="2" borderId="2"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9" fontId="5" fillId="2" borderId="2" xfId="0" applyNumberFormat="1" applyFont="1" applyFill="1" applyBorder="1" applyAlignment="1">
      <alignment horizontal="center" vertical="center"/>
    </xf>
    <xf numFmtId="0" fontId="31" fillId="0" borderId="2" xfId="0" applyFont="1" applyBorder="1" applyAlignment="1">
      <alignment horizontal="center" vertical="center" wrapText="1"/>
    </xf>
    <xf numFmtId="166" fontId="5" fillId="2" borderId="2" xfId="0" applyNumberFormat="1" applyFont="1" applyFill="1" applyBorder="1" applyAlignment="1">
      <alignment horizontal="center" vertical="center"/>
    </xf>
    <xf numFmtId="1" fontId="5" fillId="2" borderId="2" xfId="0" applyNumberFormat="1" applyFont="1" applyFill="1" applyBorder="1" applyAlignment="1">
      <alignment horizontal="center" vertical="center"/>
    </xf>
    <xf numFmtId="49" fontId="42" fillId="2" borderId="2" xfId="0" applyNumberFormat="1" applyFont="1" applyFill="1" applyBorder="1" applyAlignment="1" applyProtection="1">
      <alignment horizontal="center" vertical="center" wrapText="1"/>
      <protection locked="0"/>
    </xf>
    <xf numFmtId="49" fontId="61" fillId="2" borderId="2" xfId="0" applyNumberFormat="1" applyFont="1" applyFill="1" applyBorder="1" applyAlignment="1">
      <alignment horizontal="center" vertical="center" wrapText="1"/>
    </xf>
    <xf numFmtId="49" fontId="55" fillId="2" borderId="2" xfId="0" applyNumberFormat="1" applyFont="1" applyFill="1" applyBorder="1" applyAlignment="1">
      <alignment horizontal="left" vertical="center" wrapText="1"/>
    </xf>
    <xf numFmtId="0" fontId="33" fillId="2" borderId="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10" fillId="2" borderId="2" xfId="0" applyFont="1" applyFill="1" applyBorder="1" applyAlignment="1" applyProtection="1">
      <alignment horizontal="center" vertical="center" wrapText="1"/>
      <protection locked="0"/>
    </xf>
    <xf numFmtId="43" fontId="2" fillId="2" borderId="2" xfId="31"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locked="0"/>
    </xf>
    <xf numFmtId="0" fontId="7" fillId="2" borderId="2" xfId="0" applyFont="1" applyFill="1" applyBorder="1" applyAlignment="1" applyProtection="1">
      <alignment vertical="center" textRotation="90" wrapText="1"/>
      <protection locked="0"/>
    </xf>
    <xf numFmtId="49" fontId="8" fillId="2" borderId="12" xfId="0" quotePrefix="1" applyNumberFormat="1" applyFont="1" applyFill="1" applyBorder="1" applyAlignment="1" applyProtection="1">
      <alignment vertical="center" wrapText="1"/>
      <protection locked="0"/>
    </xf>
    <xf numFmtId="49" fontId="8" fillId="2" borderId="11" xfId="0" quotePrefix="1" applyNumberFormat="1" applyFont="1" applyFill="1" applyBorder="1" applyAlignment="1" applyProtection="1">
      <alignment vertical="center" wrapText="1"/>
      <protection locked="0"/>
    </xf>
    <xf numFmtId="49" fontId="8" fillId="2" borderId="10" xfId="0" quotePrefix="1" applyNumberFormat="1" applyFont="1" applyFill="1" applyBorder="1" applyAlignment="1" applyProtection="1">
      <alignment vertical="center" wrapText="1"/>
      <protection locked="0"/>
    </xf>
    <xf numFmtId="0" fontId="57" fillId="2" borderId="2" xfId="0" quotePrefix="1" applyFont="1" applyFill="1" applyBorder="1" applyAlignment="1">
      <alignment horizontal="left" vertical="center" wrapText="1"/>
    </xf>
    <xf numFmtId="0" fontId="14" fillId="0" borderId="2" xfId="0" quotePrefix="1" applyFont="1" applyBorder="1" applyAlignment="1">
      <alignment horizontal="left" vertical="center" wrapText="1"/>
    </xf>
    <xf numFmtId="0" fontId="14" fillId="2" borderId="2" xfId="0" quotePrefix="1" applyFont="1" applyFill="1" applyBorder="1" applyAlignment="1" applyProtection="1">
      <alignment horizontal="left" vertical="center" wrapText="1"/>
      <protection locked="0"/>
    </xf>
    <xf numFmtId="0" fontId="57" fillId="2" borderId="2" xfId="0" applyFont="1" applyFill="1" applyBorder="1" applyAlignment="1">
      <alignment horizontal="left" vertical="center" wrapText="1"/>
    </xf>
    <xf numFmtId="0" fontId="55" fillId="2" borderId="2" xfId="0" quotePrefix="1" applyFont="1" applyFill="1" applyBorder="1" applyAlignment="1">
      <alignment horizontal="left" vertical="center" wrapText="1"/>
    </xf>
    <xf numFmtId="0" fontId="65" fillId="2" borderId="2" xfId="0" applyFont="1" applyFill="1" applyBorder="1" applyAlignment="1">
      <alignment horizontal="left" vertical="center" wrapText="1"/>
    </xf>
    <xf numFmtId="0" fontId="34" fillId="2" borderId="2" xfId="0" applyFont="1" applyFill="1" applyBorder="1" applyAlignment="1">
      <alignment horizontal="left" vertical="center" wrapText="1"/>
    </xf>
    <xf numFmtId="49" fontId="55" fillId="2" borderId="2" xfId="0" quotePrefix="1" applyNumberFormat="1" applyFont="1" applyFill="1" applyBorder="1" applyAlignment="1">
      <alignment horizontal="left" vertical="center" wrapText="1"/>
    </xf>
    <xf numFmtId="49" fontId="75" fillId="2" borderId="2" xfId="0" applyNumberFormat="1" applyFont="1" applyFill="1" applyBorder="1" applyAlignment="1">
      <alignment horizontal="left" vertical="center" wrapText="1"/>
    </xf>
    <xf numFmtId="49" fontId="34" fillId="0" borderId="2" xfId="0" applyNumberFormat="1" applyFont="1" applyBorder="1" applyAlignment="1" applyProtection="1">
      <alignment horizontal="left" vertical="center" wrapText="1"/>
      <protection locked="0"/>
    </xf>
    <xf numFmtId="0" fontId="31" fillId="0" borderId="2" xfId="0" applyFont="1" applyBorder="1" applyAlignment="1">
      <alignment horizontal="left" vertical="center" wrapText="1"/>
    </xf>
    <xf numFmtId="0" fontId="75" fillId="2" borderId="2" xfId="0" quotePrefix="1" applyFont="1" applyFill="1" applyBorder="1" applyAlignment="1">
      <alignment horizontal="left" vertical="center" wrapText="1"/>
    </xf>
    <xf numFmtId="0" fontId="26" fillId="2" borderId="0" xfId="0" applyFont="1" applyFill="1" applyAlignment="1" applyProtection="1">
      <alignment horizontal="left" vertical="center" wrapText="1"/>
      <protection locked="0"/>
    </xf>
    <xf numFmtId="0" fontId="7" fillId="2" borderId="2" xfId="2" applyFont="1" applyFill="1" applyBorder="1" applyAlignment="1" applyProtection="1">
      <alignment vertical="center" wrapText="1"/>
      <protection locked="0"/>
    </xf>
    <xf numFmtId="0" fontId="7" fillId="2" borderId="11" xfId="2" applyFont="1" applyFill="1" applyBorder="1" applyAlignment="1" applyProtection="1">
      <alignment vertical="center" wrapText="1"/>
      <protection locked="0"/>
    </xf>
    <xf numFmtId="0" fontId="7" fillId="2" borderId="1" xfId="2" applyFont="1" applyFill="1" applyBorder="1" applyAlignment="1" applyProtection="1">
      <alignment vertical="center" wrapText="1"/>
      <protection locked="0"/>
    </xf>
    <xf numFmtId="0" fontId="27" fillId="2" borderId="2" xfId="2" applyFont="1" applyFill="1" applyBorder="1" applyAlignment="1" applyProtection="1">
      <alignment vertical="center" wrapText="1"/>
      <protection locked="0"/>
    </xf>
    <xf numFmtId="0" fontId="27" fillId="2" borderId="9" xfId="2" applyFont="1" applyFill="1" applyBorder="1" applyAlignment="1" applyProtection="1">
      <alignment vertical="center" wrapText="1"/>
      <protection locked="0"/>
    </xf>
    <xf numFmtId="0" fontId="27" fillId="2" borderId="8" xfId="2" applyFont="1" applyFill="1" applyBorder="1" applyAlignment="1" applyProtection="1">
      <alignment vertical="center" wrapText="1"/>
      <protection locked="0"/>
    </xf>
    <xf numFmtId="0" fontId="74" fillId="5" borderId="3" xfId="2" applyFont="1" applyFill="1" applyBorder="1" applyAlignment="1" applyProtection="1">
      <alignment horizontal="center" vertical="center" textRotation="90" wrapText="1"/>
      <protection locked="0"/>
    </xf>
    <xf numFmtId="0" fontId="78" fillId="5" borderId="5" xfId="2" applyFont="1" applyFill="1" applyBorder="1" applyAlignment="1" applyProtection="1">
      <alignment horizontal="left" vertical="center" wrapText="1"/>
      <protection locked="0"/>
    </xf>
    <xf numFmtId="0" fontId="78" fillId="5" borderId="8" xfId="2" applyFont="1" applyFill="1" applyBorder="1" applyAlignment="1" applyProtection="1">
      <alignment horizontal="center" vertical="center" textRotation="90" wrapText="1"/>
      <protection locked="0"/>
    </xf>
    <xf numFmtId="0" fontId="78" fillId="5" borderId="8" xfId="2" applyFont="1" applyFill="1" applyBorder="1" applyAlignment="1" applyProtection="1">
      <alignment horizontal="left" vertical="center" wrapText="1"/>
      <protection locked="0"/>
    </xf>
    <xf numFmtId="0" fontId="27" fillId="2" borderId="12" xfId="2" applyFont="1" applyFill="1" applyBorder="1" applyAlignment="1" applyProtection="1">
      <alignment vertical="center" wrapText="1"/>
      <protection locked="0"/>
    </xf>
    <xf numFmtId="0" fontId="7" fillId="2" borderId="12" xfId="2" applyFont="1" applyFill="1" applyBorder="1" applyAlignment="1" applyProtection="1">
      <alignment vertical="center" wrapText="1"/>
      <protection locked="0"/>
    </xf>
    <xf numFmtId="0" fontId="7" fillId="2" borderId="5" xfId="2" applyFont="1" applyFill="1" applyBorder="1" applyAlignment="1" applyProtection="1">
      <alignment vertical="center" wrapText="1"/>
      <protection locked="0"/>
    </xf>
    <xf numFmtId="0" fontId="27" fillId="2" borderId="2" xfId="2" applyFont="1" applyFill="1" applyBorder="1" applyAlignment="1" applyProtection="1">
      <alignment horizontal="left" vertical="center" wrapText="1"/>
      <protection locked="0"/>
    </xf>
    <xf numFmtId="49" fontId="42" fillId="2" borderId="2" xfId="6" applyNumberFormat="1" applyFont="1" applyFill="1" applyBorder="1" applyAlignment="1" applyProtection="1">
      <alignment horizontal="center" vertical="center" wrapText="1"/>
      <protection locked="0"/>
    </xf>
    <xf numFmtId="0" fontId="83" fillId="2" borderId="2" xfId="2" applyFont="1" applyFill="1" applyBorder="1" applyAlignment="1" applyProtection="1">
      <alignment horizontal="center" vertical="center" wrapText="1"/>
      <protection locked="0"/>
    </xf>
    <xf numFmtId="0" fontId="27" fillId="2" borderId="0" xfId="2" applyFont="1" applyFill="1" applyAlignment="1" applyProtection="1">
      <alignment vertical="center" wrapText="1"/>
      <protection locked="0"/>
    </xf>
    <xf numFmtId="167" fontId="5" fillId="2" borderId="2" xfId="0" applyNumberFormat="1" applyFont="1" applyFill="1" applyBorder="1" applyAlignment="1">
      <alignment horizontal="center" vertical="center"/>
    </xf>
    <xf numFmtId="0" fontId="5" fillId="2" borderId="2" xfId="2" applyFont="1" applyFill="1" applyBorder="1" applyAlignment="1">
      <alignment horizontal="center" vertical="center"/>
    </xf>
    <xf numFmtId="0" fontId="7" fillId="2" borderId="2" xfId="0" applyFont="1" applyFill="1" applyBorder="1" applyAlignment="1" applyProtection="1">
      <alignment horizontal="left" vertical="center" wrapText="1"/>
      <protection locked="0"/>
    </xf>
    <xf numFmtId="49" fontId="7" fillId="2" borderId="2" xfId="0" applyNumberFormat="1" applyFont="1" applyFill="1" applyBorder="1" applyAlignment="1" applyProtection="1">
      <alignment horizontal="left" vertical="center" wrapText="1"/>
      <protection locked="0"/>
    </xf>
    <xf numFmtId="0" fontId="12" fillId="0" borderId="2" xfId="0" quotePrefix="1" applyFont="1" applyBorder="1" applyAlignment="1">
      <alignment horizontal="left" vertical="center" wrapText="1"/>
    </xf>
    <xf numFmtId="0" fontId="12" fillId="0" borderId="2" xfId="0" applyFont="1" applyBorder="1" applyAlignment="1">
      <alignment horizontal="left" vertical="center" wrapText="1"/>
    </xf>
    <xf numFmtId="0" fontId="12" fillId="2" borderId="2" xfId="0" applyFont="1" applyFill="1" applyBorder="1" applyAlignment="1" applyProtection="1">
      <alignment horizontal="left" vertical="center" wrapText="1"/>
      <protection locked="0"/>
    </xf>
    <xf numFmtId="0" fontId="14" fillId="2" borderId="2" xfId="0" applyFont="1" applyFill="1" applyBorder="1" applyAlignment="1" applyProtection="1">
      <alignment horizontal="left" vertical="center" wrapText="1"/>
      <protection locked="0"/>
    </xf>
    <xf numFmtId="0" fontId="7" fillId="2" borderId="2" xfId="0" quotePrefix="1" applyFont="1" applyFill="1" applyBorder="1" applyAlignment="1">
      <alignment horizontal="left" vertical="center" wrapText="1"/>
    </xf>
    <xf numFmtId="0" fontId="7" fillId="2" borderId="2" xfId="0" applyFont="1" applyFill="1" applyBorder="1" applyAlignment="1">
      <alignment horizontal="left" vertical="center" wrapText="1"/>
    </xf>
    <xf numFmtId="0" fontId="12" fillId="2" borderId="2" xfId="0" quotePrefix="1" applyFont="1" applyFill="1" applyBorder="1" applyAlignment="1">
      <alignment horizontal="left" vertical="center" wrapText="1"/>
    </xf>
    <xf numFmtId="49" fontId="57" fillId="2" borderId="2" xfId="0" quotePrefix="1" applyNumberFormat="1" applyFont="1" applyFill="1" applyBorder="1" applyAlignment="1">
      <alignment horizontal="left" vertical="center" wrapText="1"/>
    </xf>
    <xf numFmtId="49" fontId="57" fillId="2" borderId="2" xfId="0" applyNumberFormat="1" applyFont="1" applyFill="1" applyBorder="1" applyAlignment="1">
      <alignment horizontal="left" vertical="center" wrapText="1"/>
    </xf>
    <xf numFmtId="49" fontId="84" fillId="2" borderId="2" xfId="0" applyNumberFormat="1" applyFont="1" applyFill="1" applyBorder="1" applyAlignment="1" applyProtection="1">
      <alignment horizontal="center" vertical="center" wrapText="1"/>
      <protection locked="0"/>
    </xf>
    <xf numFmtId="49" fontId="85" fillId="2" borderId="2" xfId="0" applyNumberFormat="1" applyFont="1" applyFill="1" applyBorder="1" applyAlignment="1" applyProtection="1">
      <alignment horizontal="center" vertical="center" wrapText="1"/>
      <protection locked="0"/>
    </xf>
    <xf numFmtId="49" fontId="84" fillId="2" borderId="2" xfId="0" applyNumberFormat="1" applyFont="1" applyFill="1" applyBorder="1" applyAlignment="1" applyProtection="1">
      <alignment vertical="center" wrapText="1"/>
      <protection locked="0"/>
    </xf>
    <xf numFmtId="0" fontId="86" fillId="2" borderId="2" xfId="0" applyFont="1" applyFill="1" applyBorder="1" applyAlignment="1" applyProtection="1">
      <alignment horizontal="center" vertical="center" wrapText="1"/>
      <protection locked="0"/>
    </xf>
    <xf numFmtId="49" fontId="87" fillId="2" borderId="2" xfId="0" applyNumberFormat="1" applyFont="1" applyFill="1" applyBorder="1" applyAlignment="1" applyProtection="1">
      <alignment horizontal="center" vertical="center" wrapText="1"/>
      <protection locked="0"/>
    </xf>
    <xf numFmtId="49" fontId="88" fillId="2" borderId="2" xfId="0" applyNumberFormat="1" applyFont="1" applyFill="1" applyBorder="1" applyAlignment="1" applyProtection="1">
      <alignment horizontal="center" vertical="center" wrapText="1"/>
      <protection locked="0"/>
    </xf>
    <xf numFmtId="0" fontId="89" fillId="2" borderId="0" xfId="0" applyFont="1" applyFill="1" applyAlignment="1" applyProtection="1">
      <alignment horizontal="center" vertical="center" wrapText="1"/>
      <protection locked="0"/>
    </xf>
    <xf numFmtId="0" fontId="87" fillId="2" borderId="2" xfId="0" applyFont="1" applyFill="1" applyBorder="1" applyAlignment="1" applyProtection="1">
      <alignment horizontal="center" vertical="center" wrapText="1"/>
      <protection locked="0"/>
    </xf>
    <xf numFmtId="49" fontId="87" fillId="2" borderId="2" xfId="0" applyNumberFormat="1" applyFont="1" applyFill="1" applyBorder="1" applyAlignment="1" applyProtection="1">
      <alignment horizontal="center" vertical="center" textRotation="90" wrapText="1"/>
      <protection locked="0"/>
    </xf>
    <xf numFmtId="49" fontId="87" fillId="2" borderId="2" xfId="0" applyNumberFormat="1" applyFont="1" applyFill="1" applyBorder="1" applyAlignment="1" applyProtection="1">
      <alignment vertical="center" wrapText="1"/>
      <protection locked="0"/>
    </xf>
    <xf numFmtId="0" fontId="86" fillId="2" borderId="0" xfId="0" applyFont="1" applyFill="1" applyAlignment="1" applyProtection="1">
      <alignment horizontal="center" vertical="center" wrapText="1"/>
      <protection locked="0"/>
    </xf>
    <xf numFmtId="0" fontId="91" fillId="2" borderId="2" xfId="0" applyFont="1" applyFill="1" applyBorder="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7" fillId="2" borderId="2" xfId="0" applyFont="1" applyFill="1" applyBorder="1" applyAlignment="1">
      <alignment horizontal="center" vertical="center" textRotation="90" wrapText="1"/>
    </xf>
    <xf numFmtId="0" fontId="89" fillId="2" borderId="2" xfId="0" applyFont="1" applyFill="1" applyBorder="1" applyAlignment="1">
      <alignment horizontal="center" vertical="center" wrapText="1"/>
    </xf>
    <xf numFmtId="0" fontId="89" fillId="2" borderId="0" xfId="0" applyFont="1" applyFill="1" applyAlignment="1">
      <alignment horizontal="center" vertical="center" wrapText="1"/>
    </xf>
    <xf numFmtId="49" fontId="87" fillId="2" borderId="2" xfId="0" applyNumberFormat="1" applyFont="1" applyFill="1" applyBorder="1" applyAlignment="1" applyProtection="1">
      <alignment horizontal="left" vertical="center" textRotation="90" wrapText="1"/>
      <protection locked="0"/>
    </xf>
    <xf numFmtId="49" fontId="87" fillId="2" borderId="2" xfId="0" applyNumberFormat="1" applyFont="1" applyFill="1" applyBorder="1" applyAlignment="1" applyProtection="1">
      <alignment horizontal="left" vertical="center" wrapText="1"/>
      <protection locked="0"/>
    </xf>
    <xf numFmtId="0" fontId="83" fillId="2" borderId="2" xfId="0" applyFont="1" applyFill="1" applyBorder="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49" fontId="87" fillId="2" borderId="11" xfId="0" applyNumberFormat="1" applyFont="1" applyFill="1" applyBorder="1" applyAlignment="1" applyProtection="1">
      <alignment vertical="center"/>
      <protection locked="0"/>
    </xf>
    <xf numFmtId="49" fontId="87" fillId="2" borderId="10" xfId="0" applyNumberFormat="1" applyFont="1" applyFill="1" applyBorder="1" applyAlignment="1" applyProtection="1">
      <alignment vertical="center"/>
      <protection locked="0"/>
    </xf>
    <xf numFmtId="49" fontId="87" fillId="2" borderId="11" xfId="0" applyNumberFormat="1" applyFont="1" applyFill="1" applyBorder="1" applyAlignment="1" applyProtection="1">
      <alignment vertical="center" wrapText="1"/>
      <protection locked="0"/>
    </xf>
    <xf numFmtId="49" fontId="87" fillId="2" borderId="10" xfId="0" applyNumberFormat="1" applyFont="1" applyFill="1" applyBorder="1" applyAlignment="1" applyProtection="1">
      <alignment vertical="center" wrapText="1"/>
      <protection locked="0"/>
    </xf>
    <xf numFmtId="49" fontId="87" fillId="2" borderId="12" xfId="0" applyNumberFormat="1" applyFont="1" applyFill="1" applyBorder="1" applyAlignment="1" applyProtection="1">
      <alignment vertical="center" wrapText="1"/>
      <protection locked="0"/>
    </xf>
    <xf numFmtId="49" fontId="87" fillId="2" borderId="12" xfId="0" quotePrefix="1" applyNumberFormat="1" applyFont="1" applyFill="1" applyBorder="1" applyAlignment="1" applyProtection="1">
      <alignment vertical="center" wrapText="1"/>
      <protection locked="0"/>
    </xf>
    <xf numFmtId="49" fontId="87" fillId="2" borderId="11" xfId="0" quotePrefix="1" applyNumberFormat="1" applyFont="1" applyFill="1" applyBorder="1" applyAlignment="1" applyProtection="1">
      <alignment vertical="center" wrapText="1"/>
      <protection locked="0"/>
    </xf>
    <xf numFmtId="49" fontId="87" fillId="2" borderId="10" xfId="0" quotePrefix="1" applyNumberFormat="1" applyFont="1" applyFill="1" applyBorder="1" applyAlignment="1" applyProtection="1">
      <alignment vertical="center" wrapText="1"/>
      <protection locked="0"/>
    </xf>
    <xf numFmtId="0" fontId="83" fillId="0" borderId="2" xfId="0" applyFont="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49" fontId="91" fillId="2" borderId="2" xfId="0" applyNumberFormat="1" applyFont="1" applyFill="1" applyBorder="1" applyAlignment="1" applyProtection="1">
      <alignment horizontal="center" vertical="center" wrapText="1"/>
      <protection locked="0"/>
    </xf>
    <xf numFmtId="0" fontId="86" fillId="2" borderId="2" xfId="0" applyFont="1" applyFill="1" applyBorder="1" applyAlignment="1" applyProtection="1">
      <alignment vertical="center" wrapText="1"/>
      <protection locked="0"/>
    </xf>
    <xf numFmtId="0" fontId="35" fillId="2" borderId="2" xfId="0" applyFont="1" applyFill="1" applyBorder="1" applyAlignment="1">
      <alignment horizontal="center" vertical="center" wrapText="1"/>
    </xf>
    <xf numFmtId="49" fontId="75" fillId="2" borderId="2" xfId="0" quotePrefix="1" applyNumberFormat="1" applyFont="1" applyFill="1" applyBorder="1" applyAlignment="1" applyProtection="1">
      <alignment horizontal="left" vertical="center" wrapText="1"/>
      <protection locked="0"/>
    </xf>
    <xf numFmtId="0" fontId="42" fillId="0" borderId="2" xfId="6" applyFont="1" applyBorder="1" applyAlignment="1">
      <alignment horizontal="center" vertical="center" wrapText="1"/>
    </xf>
    <xf numFmtId="0" fontId="42" fillId="2" borderId="2" xfId="6" applyFont="1" applyFill="1" applyBorder="1" applyAlignment="1">
      <alignment horizontal="center" vertical="center" wrapText="1"/>
    </xf>
    <xf numFmtId="0" fontId="14" fillId="2" borderId="3" xfId="0"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0" fontId="31" fillId="2" borderId="2" xfId="0" applyFont="1" applyFill="1" applyBorder="1" applyAlignment="1" applyProtection="1">
      <alignment horizontal="center" vertical="center" textRotation="90" wrapText="1"/>
      <protection locked="0"/>
    </xf>
    <xf numFmtId="0" fontId="31" fillId="2" borderId="2" xfId="0"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62" fillId="2" borderId="2" xfId="0" applyFont="1" applyFill="1" applyBorder="1" applyAlignment="1" applyProtection="1">
      <alignment horizontal="center" vertical="center" wrapText="1"/>
      <protection locked="0"/>
    </xf>
    <xf numFmtId="0" fontId="93" fillId="2" borderId="0" xfId="0" applyFont="1" applyFill="1" applyAlignment="1" applyProtection="1">
      <alignment horizontal="center" vertical="center" wrapText="1"/>
      <protection locked="0"/>
    </xf>
    <xf numFmtId="49" fontId="94" fillId="2" borderId="2" xfId="51" applyNumberFormat="1" applyFont="1" applyFill="1" applyBorder="1" applyAlignment="1" applyProtection="1">
      <alignment horizontal="center" vertical="center" wrapText="1"/>
      <protection locked="0"/>
    </xf>
    <xf numFmtId="49" fontId="56" fillId="2" borderId="2" xfId="51" applyNumberFormat="1" applyFont="1" applyFill="1" applyBorder="1" applyAlignment="1" applyProtection="1">
      <alignment horizontal="center" vertical="center" wrapText="1"/>
      <protection locked="0"/>
    </xf>
    <xf numFmtId="0" fontId="95" fillId="0" borderId="2" xfId="51" applyFont="1" applyBorder="1" applyAlignment="1">
      <alignment horizontal="center" vertical="center" wrapText="1"/>
    </xf>
    <xf numFmtId="0" fontId="95" fillId="2" borderId="2" xfId="51" applyFont="1" applyFill="1" applyBorder="1" applyAlignment="1">
      <alignment horizontal="center" vertical="center" wrapText="1"/>
    </xf>
    <xf numFmtId="0" fontId="93" fillId="2" borderId="0" xfId="0" applyFont="1" applyFill="1" applyAlignment="1" applyProtection="1">
      <alignment horizontal="center" vertical="center" textRotation="90" wrapText="1"/>
      <protection locked="0"/>
    </xf>
    <xf numFmtId="0" fontId="93" fillId="2" borderId="0" xfId="0" applyFont="1" applyFill="1" applyAlignment="1" applyProtection="1">
      <alignment vertical="center" wrapText="1"/>
      <protection locked="0"/>
    </xf>
    <xf numFmtId="0" fontId="92" fillId="2" borderId="0" xfId="0" applyFont="1" applyFill="1" applyAlignment="1" applyProtection="1">
      <alignment horizontal="center" wrapText="1"/>
      <protection locked="0"/>
    </xf>
    <xf numFmtId="0" fontId="92" fillId="2" borderId="0" xfId="0" applyFont="1" applyFill="1" applyAlignment="1" applyProtection="1">
      <alignment horizontal="left" wrapText="1"/>
      <protection locked="0"/>
    </xf>
    <xf numFmtId="0" fontId="92" fillId="2" borderId="0" xfId="0" applyFont="1" applyFill="1" applyAlignment="1" applyProtection="1">
      <alignment horizontal="center" textRotation="90" wrapText="1"/>
      <protection locked="0"/>
    </xf>
    <xf numFmtId="0" fontId="92" fillId="2" borderId="0" xfId="0" applyFont="1" applyFill="1" applyAlignment="1" applyProtection="1">
      <alignment wrapText="1"/>
      <protection locked="0"/>
    </xf>
    <xf numFmtId="49" fontId="15" fillId="2" borderId="0" xfId="0" applyNumberFormat="1" applyFont="1" applyFill="1" applyAlignment="1" applyProtection="1">
      <alignment vertical="center" wrapText="1"/>
      <protection locked="0"/>
    </xf>
    <xf numFmtId="49" fontId="49" fillId="2" borderId="2" xfId="0" applyNumberFormat="1" applyFont="1" applyFill="1" applyBorder="1" applyAlignment="1">
      <alignment horizontal="center" vertical="center" wrapText="1"/>
    </xf>
    <xf numFmtId="49" fontId="34" fillId="2" borderId="2" xfId="0" applyNumberFormat="1" applyFont="1" applyFill="1" applyBorder="1" applyAlignment="1" applyProtection="1">
      <alignment horizontal="center" vertical="center" textRotation="90" wrapText="1"/>
      <protection locked="0"/>
    </xf>
    <xf numFmtId="0" fontId="38" fillId="2" borderId="2" xfId="0" applyFont="1" applyFill="1" applyBorder="1" applyAlignment="1">
      <alignment horizontal="center" vertical="center" wrapText="1"/>
    </xf>
    <xf numFmtId="49" fontId="97" fillId="2" borderId="2" xfId="0" applyNumberFormat="1" applyFont="1" applyFill="1" applyBorder="1" applyAlignment="1" applyProtection="1">
      <alignment horizontal="left" vertical="center" wrapText="1"/>
      <protection locked="0"/>
    </xf>
    <xf numFmtId="0" fontId="12" fillId="2" borderId="2" xfId="2" applyFont="1" applyFill="1" applyBorder="1" applyAlignment="1" applyProtection="1">
      <alignment horizontal="center" vertical="center" textRotation="255" wrapText="1"/>
      <protection locked="0"/>
    </xf>
    <xf numFmtId="0" fontId="7" fillId="0" borderId="2" xfId="6" applyFont="1" applyBorder="1" applyAlignment="1">
      <alignment horizontal="left" textRotation="180" wrapText="1"/>
    </xf>
    <xf numFmtId="0" fontId="7" fillId="2" borderId="2" xfId="2" applyFont="1" applyFill="1" applyBorder="1" applyAlignment="1" applyProtection="1">
      <alignment horizontal="center" vertical="center" textRotation="255" wrapText="1"/>
      <protection locked="0"/>
    </xf>
    <xf numFmtId="49" fontId="100" fillId="2" borderId="0" xfId="0" applyNumberFormat="1" applyFont="1" applyFill="1" applyAlignment="1" applyProtection="1">
      <alignment vertical="center" wrapText="1"/>
      <protection locked="0"/>
    </xf>
    <xf numFmtId="0" fontId="96" fillId="0" borderId="2" xfId="6" applyFont="1" applyBorder="1" applyAlignment="1">
      <alignment horizontal="left" textRotation="180" wrapText="1"/>
    </xf>
    <xf numFmtId="0" fontId="96" fillId="2" borderId="2" xfId="2" applyFont="1" applyFill="1" applyBorder="1" applyAlignment="1" applyProtection="1">
      <alignment horizontal="center" vertical="center" textRotation="90" wrapText="1"/>
      <protection locked="0"/>
    </xf>
    <xf numFmtId="0" fontId="96" fillId="2" borderId="2" xfId="2" applyFont="1" applyFill="1" applyBorder="1" applyAlignment="1" applyProtection="1">
      <alignment horizontal="center" vertical="center" textRotation="255" wrapText="1"/>
      <protection locked="0"/>
    </xf>
    <xf numFmtId="0" fontId="103" fillId="2" borderId="2" xfId="2" applyFont="1" applyFill="1" applyBorder="1" applyAlignment="1">
      <alignment horizontal="center" vertical="center"/>
    </xf>
    <xf numFmtId="9" fontId="103" fillId="2" borderId="2" xfId="1" applyFont="1" applyFill="1" applyBorder="1" applyAlignment="1" applyProtection="1">
      <alignment horizontal="center" vertical="center"/>
    </xf>
    <xf numFmtId="167" fontId="103" fillId="2" borderId="2" xfId="0" applyNumberFormat="1" applyFont="1" applyFill="1" applyBorder="1" applyAlignment="1">
      <alignment horizontal="center" vertical="center"/>
    </xf>
    <xf numFmtId="0" fontId="96" fillId="0" borderId="0" xfId="0" applyFont="1" applyAlignment="1" applyProtection="1">
      <alignment horizontal="center" vertical="center" wrapText="1"/>
      <protection locked="0"/>
    </xf>
    <xf numFmtId="49" fontId="14" fillId="2" borderId="2" xfId="0" quotePrefix="1" applyNumberFormat="1" applyFont="1" applyFill="1" applyBorder="1" applyAlignment="1">
      <alignment horizontal="left" vertical="center" wrapText="1"/>
    </xf>
    <xf numFmtId="49" fontId="104" fillId="2" borderId="2" xfId="0" applyNumberFormat="1" applyFont="1" applyFill="1" applyBorder="1" applyAlignment="1">
      <alignment horizontal="left" vertical="center" wrapText="1"/>
    </xf>
    <xf numFmtId="49" fontId="106" fillId="2" borderId="2" xfId="0" applyNumberFormat="1" applyFont="1" applyFill="1" applyBorder="1" applyAlignment="1" applyProtection="1">
      <alignment horizontal="center" vertical="center" wrapText="1"/>
      <protection locked="0"/>
    </xf>
    <xf numFmtId="0" fontId="32" fillId="2" borderId="2" xfId="0" applyFont="1" applyFill="1" applyBorder="1" applyAlignment="1">
      <alignment horizontal="center" vertical="center"/>
    </xf>
    <xf numFmtId="0" fontId="91" fillId="2" borderId="0" xfId="0" applyFont="1" applyFill="1" applyAlignment="1" applyProtection="1">
      <alignment horizontal="center" vertical="center" wrapText="1"/>
      <protection locked="0"/>
    </xf>
    <xf numFmtId="49" fontId="106" fillId="2" borderId="2" xfId="0" applyNumberFormat="1" applyFont="1" applyFill="1" applyBorder="1" applyAlignment="1" applyProtection="1">
      <alignment horizontal="center" vertical="center" textRotation="90" wrapText="1"/>
      <protection locked="0"/>
    </xf>
    <xf numFmtId="49" fontId="15" fillId="2" borderId="2" xfId="0" applyNumberFormat="1" applyFont="1" applyFill="1" applyBorder="1" applyAlignment="1" applyProtection="1">
      <alignment horizontal="center" vertical="center" textRotation="90" wrapText="1"/>
      <protection locked="0"/>
    </xf>
    <xf numFmtId="49" fontId="15" fillId="2" borderId="2" xfId="0" applyNumberFormat="1" applyFont="1" applyFill="1" applyBorder="1" applyAlignment="1" applyProtection="1">
      <alignment vertical="center" wrapText="1"/>
      <protection locked="0"/>
    </xf>
    <xf numFmtId="0" fontId="106" fillId="2" borderId="2" xfId="0" applyFont="1" applyFill="1" applyBorder="1" applyAlignment="1" applyProtection="1">
      <alignment horizontal="center" vertical="center" wrapText="1"/>
      <protection locked="0"/>
    </xf>
    <xf numFmtId="49" fontId="106" fillId="2" borderId="2" xfId="0" applyNumberFormat="1" applyFont="1" applyFill="1" applyBorder="1" applyAlignment="1" applyProtection="1">
      <alignment horizontal="left" vertical="center" textRotation="90" wrapText="1"/>
      <protection locked="0"/>
    </xf>
    <xf numFmtId="49" fontId="106" fillId="2" borderId="2" xfId="0" applyNumberFormat="1" applyFont="1" applyFill="1" applyBorder="1" applyAlignment="1" applyProtection="1">
      <alignment horizontal="left" vertical="center" wrapText="1"/>
      <protection locked="0"/>
    </xf>
    <xf numFmtId="49" fontId="106" fillId="2" borderId="2" xfId="0" applyNumberFormat="1" applyFont="1" applyFill="1" applyBorder="1" applyAlignment="1" applyProtection="1">
      <alignment vertical="center" wrapText="1"/>
      <protection locked="0"/>
    </xf>
    <xf numFmtId="0" fontId="14" fillId="0" borderId="2" xfId="0" quotePrefix="1"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9" fillId="0" borderId="2" xfId="0" applyFont="1" applyBorder="1" applyAlignment="1">
      <alignment horizontal="left" vertical="center" wrapText="1"/>
    </xf>
    <xf numFmtId="49" fontId="10" fillId="2" borderId="2" xfId="0" quotePrefix="1" applyNumberFormat="1" applyFont="1" applyFill="1" applyBorder="1" applyAlignment="1">
      <alignment horizontal="left" vertical="center" wrapText="1"/>
    </xf>
    <xf numFmtId="43" fontId="12" fillId="0" borderId="2" xfId="31" applyFont="1" applyBorder="1" applyAlignment="1" applyProtection="1">
      <alignment horizontal="center" vertical="center" wrapText="1"/>
      <protection locked="0"/>
    </xf>
    <xf numFmtId="0" fontId="35" fillId="2" borderId="2" xfId="0" applyFont="1" applyFill="1" applyBorder="1" applyAlignment="1" applyProtection="1">
      <alignment horizontal="center" vertical="center" wrapText="1"/>
      <protection locked="0"/>
    </xf>
    <xf numFmtId="0" fontId="94" fillId="2" borderId="2" xfId="0" applyFont="1" applyFill="1" applyBorder="1" applyAlignment="1">
      <alignment horizontal="center" vertical="center" wrapText="1"/>
    </xf>
    <xf numFmtId="1" fontId="94" fillId="2" borderId="2" xfId="0" applyNumberFormat="1" applyFont="1" applyFill="1" applyBorder="1" applyAlignment="1">
      <alignment horizontal="center" vertical="center" wrapText="1"/>
    </xf>
    <xf numFmtId="49" fontId="108" fillId="2" borderId="2" xfId="0" applyNumberFormat="1" applyFont="1" applyFill="1" applyBorder="1" applyAlignment="1" applyProtection="1">
      <alignment horizontal="center" vertical="center" wrapText="1"/>
      <protection locked="0"/>
    </xf>
    <xf numFmtId="0" fontId="109" fillId="0" borderId="2" xfId="0" applyFont="1" applyBorder="1" applyAlignment="1" applyProtection="1">
      <alignment horizontal="center" vertical="center" wrapText="1"/>
      <protection locked="0"/>
    </xf>
    <xf numFmtId="0" fontId="91" fillId="2" borderId="2" xfId="2" applyFont="1" applyFill="1" applyBorder="1" applyAlignment="1" applyProtection="1">
      <alignment horizontal="center" vertical="center" wrapText="1"/>
      <protection locked="0"/>
    </xf>
    <xf numFmtId="0" fontId="12" fillId="2" borderId="2" xfId="2" applyFont="1" applyFill="1" applyBorder="1" applyAlignment="1" applyProtection="1">
      <alignment vertical="center" wrapText="1"/>
      <protection locked="0"/>
    </xf>
    <xf numFmtId="0" fontId="10" fillId="0" borderId="2" xfId="0" quotePrefix="1" applyFont="1" applyBorder="1" applyAlignment="1" applyProtection="1">
      <alignment horizontal="left" vertical="center" wrapText="1"/>
      <protection locked="0"/>
    </xf>
    <xf numFmtId="49" fontId="62" fillId="2" borderId="2" xfId="0" applyNumberFormat="1" applyFont="1" applyFill="1" applyBorder="1" applyAlignment="1" applyProtection="1">
      <alignment horizontal="left" vertical="center" wrapText="1"/>
      <protection locked="0"/>
    </xf>
    <xf numFmtId="0" fontId="10" fillId="2" borderId="2" xfId="0" applyFont="1" applyFill="1" applyBorder="1" applyAlignment="1">
      <alignment horizontal="left" vertical="center" wrapText="1"/>
    </xf>
    <xf numFmtId="0" fontId="12" fillId="0" borderId="8" xfId="0" applyFont="1" applyBorder="1" applyAlignment="1" applyProtection="1">
      <alignment horizontal="center" vertical="center" wrapText="1"/>
      <protection locked="0"/>
    </xf>
    <xf numFmtId="49" fontId="14" fillId="2" borderId="2" xfId="0" applyNumberFormat="1" applyFont="1" applyFill="1" applyBorder="1" applyAlignment="1" applyProtection="1">
      <alignment vertical="center" wrapText="1"/>
      <protection locked="0"/>
    </xf>
    <xf numFmtId="0" fontId="62" fillId="0" borderId="2" xfId="0" applyFont="1" applyBorder="1" applyAlignment="1">
      <alignment horizontal="left" vertical="center" wrapText="1"/>
    </xf>
    <xf numFmtId="49" fontId="113" fillId="2" borderId="2" xfId="0" applyNumberFormat="1" applyFont="1" applyFill="1" applyBorder="1" applyAlignment="1">
      <alignment horizontal="left" vertical="center" wrapText="1"/>
    </xf>
    <xf numFmtId="49" fontId="112" fillId="2" borderId="2" xfId="0" quotePrefix="1" applyNumberFormat="1" applyFont="1" applyFill="1" applyBorder="1" applyAlignment="1">
      <alignment horizontal="left" vertical="center" wrapText="1"/>
    </xf>
    <xf numFmtId="0" fontId="10" fillId="0" borderId="2" xfId="0" applyFont="1" applyBorder="1" applyAlignment="1" applyProtection="1">
      <alignment horizontal="left" vertical="center" wrapText="1"/>
      <protection locked="0"/>
    </xf>
    <xf numFmtId="49" fontId="114" fillId="2" borderId="2" xfId="0" applyNumberFormat="1" applyFont="1" applyFill="1" applyBorder="1" applyAlignment="1" applyProtection="1">
      <alignment horizontal="left" vertical="center" wrapText="1"/>
      <protection locked="0"/>
    </xf>
    <xf numFmtId="49" fontId="115" fillId="2" borderId="2" xfId="0" applyNumberFormat="1" applyFont="1" applyFill="1" applyBorder="1" applyAlignment="1">
      <alignment horizontal="left" vertical="center" wrapText="1"/>
    </xf>
    <xf numFmtId="49" fontId="112" fillId="2" borderId="2" xfId="0" applyNumberFormat="1" applyFont="1" applyFill="1" applyBorder="1" applyAlignment="1">
      <alignment horizontal="left" vertical="center" wrapText="1"/>
    </xf>
    <xf numFmtId="49" fontId="58" fillId="2" borderId="2" xfId="0" applyNumberFormat="1" applyFont="1" applyFill="1" applyBorder="1" applyAlignment="1">
      <alignment horizontal="left" vertical="center" wrapText="1"/>
    </xf>
    <xf numFmtId="49" fontId="35" fillId="2" borderId="2" xfId="0" quotePrefix="1" applyNumberFormat="1" applyFont="1" applyFill="1" applyBorder="1" applyAlignment="1">
      <alignment horizontal="left" vertical="center" wrapText="1"/>
    </xf>
    <xf numFmtId="49" fontId="112" fillId="2" borderId="2" xfId="0" quotePrefix="1" applyNumberFormat="1" applyFont="1" applyFill="1" applyBorder="1" applyAlignment="1" applyProtection="1">
      <alignment horizontal="left" vertical="center" wrapText="1"/>
      <protection locked="0"/>
    </xf>
    <xf numFmtId="49" fontId="118" fillId="2" borderId="2" xfId="0" applyNumberFormat="1"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49" fontId="41" fillId="0" borderId="2" xfId="0" applyNumberFormat="1" applyFont="1" applyBorder="1" applyAlignment="1" applyProtection="1">
      <alignment horizontal="center" vertical="center" wrapText="1"/>
      <protection locked="0"/>
    </xf>
    <xf numFmtId="49" fontId="106" fillId="0" borderId="2" xfId="0" applyNumberFormat="1" applyFont="1" applyBorder="1" applyAlignment="1" applyProtection="1">
      <alignment horizontal="center" vertical="center" wrapText="1"/>
      <protection locked="0"/>
    </xf>
    <xf numFmtId="49" fontId="73" fillId="0" borderId="2" xfId="0" applyNumberFormat="1" applyFont="1" applyBorder="1" applyAlignment="1" applyProtection="1">
      <alignment horizontal="center" vertical="center" wrapText="1"/>
      <protection locked="0"/>
    </xf>
    <xf numFmtId="49" fontId="87" fillId="0" borderId="2" xfId="0" applyNumberFormat="1" applyFont="1" applyBorder="1" applyAlignment="1" applyProtection="1">
      <alignment horizontal="center" vertical="center" wrapText="1"/>
      <protection locked="0"/>
    </xf>
    <xf numFmtId="49" fontId="84" fillId="0" borderId="2" xfId="0" applyNumberFormat="1" applyFont="1" applyBorder="1" applyAlignment="1" applyProtection="1">
      <alignment horizontal="center" vertical="center" wrapText="1"/>
      <protection locked="0"/>
    </xf>
    <xf numFmtId="49" fontId="8" fillId="0" borderId="2" xfId="0" applyNumberFormat="1" applyFont="1" applyBorder="1" applyAlignment="1" applyProtection="1">
      <alignment horizontal="center" vertical="center" wrapText="1"/>
      <protection locked="0"/>
    </xf>
    <xf numFmtId="49" fontId="15" fillId="0" borderId="2" xfId="0" applyNumberFormat="1" applyFont="1" applyBorder="1" applyAlignment="1" applyProtection="1">
      <alignment horizontal="center" vertical="center" wrapText="1"/>
      <protection locked="0"/>
    </xf>
    <xf numFmtId="49" fontId="108" fillId="0" borderId="2" xfId="0" applyNumberFormat="1" applyFont="1" applyBorder="1" applyAlignment="1" applyProtection="1">
      <alignment horizontal="center" vertical="center" wrapText="1"/>
      <protection locked="0"/>
    </xf>
    <xf numFmtId="49" fontId="9" fillId="0" borderId="2" xfId="0" applyNumberFormat="1" applyFont="1" applyBorder="1" applyAlignment="1" applyProtection="1">
      <alignment horizontal="center" vertical="center" wrapText="1"/>
      <protection locked="0"/>
    </xf>
    <xf numFmtId="0" fontId="15" fillId="0" borderId="2" xfId="0" applyFont="1" applyBorder="1" applyAlignment="1">
      <alignment horizontal="center" vertical="center" wrapText="1"/>
    </xf>
    <xf numFmtId="0" fontId="94" fillId="0" borderId="2" xfId="0" applyFont="1" applyBorder="1" applyAlignment="1">
      <alignment horizontal="center" vertical="center" wrapText="1"/>
    </xf>
    <xf numFmtId="0" fontId="7" fillId="0" borderId="2" xfId="0" applyFont="1" applyBorder="1" applyAlignment="1" applyProtection="1">
      <alignment vertical="center" wrapText="1"/>
      <protection locked="0"/>
    </xf>
    <xf numFmtId="0" fontId="7" fillId="0" borderId="2" xfId="2" applyFont="1" applyBorder="1" applyAlignment="1" applyProtection="1">
      <alignment vertical="center" wrapText="1"/>
      <protection locked="0"/>
    </xf>
    <xf numFmtId="0" fontId="27" fillId="0" borderId="2" xfId="2" applyFont="1" applyBorder="1" applyAlignment="1" applyProtection="1">
      <alignment vertical="center" wrapText="1"/>
      <protection locked="0"/>
    </xf>
    <xf numFmtId="0" fontId="83" fillId="0" borderId="2" xfId="2" applyFont="1" applyBorder="1" applyAlignment="1" applyProtection="1">
      <alignment horizontal="center" vertical="center" wrapText="1"/>
      <protection locked="0"/>
    </xf>
    <xf numFmtId="0" fontId="27" fillId="0" borderId="2" xfId="2" applyFont="1" applyBorder="1" applyAlignment="1" applyProtection="1">
      <alignment horizontal="left" vertical="center" wrapText="1"/>
      <protection locked="0"/>
    </xf>
    <xf numFmtId="0" fontId="75" fillId="0" borderId="2" xfId="0" quotePrefix="1" applyFont="1" applyBorder="1" applyAlignment="1">
      <alignment horizontal="left" vertical="center" wrapText="1"/>
    </xf>
    <xf numFmtId="49" fontId="15" fillId="2" borderId="2" xfId="0" applyNumberFormat="1" applyFont="1" applyFill="1" applyBorder="1" applyAlignment="1" applyProtection="1">
      <alignment horizontal="center" vertical="center" wrapText="1"/>
      <protection locked="0"/>
    </xf>
    <xf numFmtId="49" fontId="94" fillId="2" borderId="2" xfId="0" applyNumberFormat="1" applyFont="1" applyFill="1" applyBorder="1" applyAlignment="1" applyProtection="1">
      <alignment horizontal="center" vertical="center" wrapText="1"/>
      <protection locked="0"/>
    </xf>
    <xf numFmtId="49" fontId="112" fillId="2" borderId="2" xfId="0" applyNumberFormat="1" applyFont="1" applyFill="1" applyBorder="1" applyAlignment="1" applyProtection="1">
      <alignment horizontal="left" vertical="center" wrapText="1"/>
      <protection locked="0"/>
    </xf>
    <xf numFmtId="0" fontId="10" fillId="2" borderId="2" xfId="0" quotePrefix="1" applyFont="1" applyFill="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0" fillId="2" borderId="2" xfId="0" quotePrefix="1" applyFont="1" applyFill="1" applyBorder="1" applyAlignment="1">
      <alignment horizontal="left" vertical="center" wrapText="1"/>
    </xf>
    <xf numFmtId="49" fontId="70" fillId="2" borderId="2" xfId="0" applyNumberFormat="1" applyFont="1" applyFill="1" applyBorder="1" applyAlignment="1" applyProtection="1">
      <alignment horizontal="left" vertical="center" wrapText="1"/>
      <protection locked="0"/>
    </xf>
    <xf numFmtId="0" fontId="70" fillId="2" borderId="2" xfId="0" applyFont="1" applyFill="1" applyBorder="1" applyAlignment="1">
      <alignment horizontal="left" vertical="center" wrapText="1"/>
    </xf>
    <xf numFmtId="49" fontId="70" fillId="2" borderId="2" xfId="0" quotePrefix="1" applyNumberFormat="1" applyFont="1" applyFill="1" applyBorder="1" applyAlignment="1" applyProtection="1">
      <alignment horizontal="left" vertical="center" wrapText="1"/>
      <protection locked="0"/>
    </xf>
    <xf numFmtId="49" fontId="72" fillId="2" borderId="2" xfId="0" applyNumberFormat="1" applyFont="1" applyFill="1" applyBorder="1" applyAlignment="1">
      <alignment horizontal="left" vertical="center" wrapText="1"/>
    </xf>
    <xf numFmtId="49" fontId="70" fillId="2" borderId="2" xfId="0" applyNumberFormat="1" applyFont="1" applyFill="1" applyBorder="1" applyAlignment="1">
      <alignment horizontal="left" vertical="center" wrapText="1"/>
    </xf>
    <xf numFmtId="49" fontId="119" fillId="2" borderId="2" xfId="0" applyNumberFormat="1" applyFont="1" applyFill="1" applyBorder="1" applyAlignment="1">
      <alignment horizontal="left" vertical="center" wrapText="1"/>
    </xf>
    <xf numFmtId="0" fontId="119" fillId="2" borderId="2" xfId="0" applyFont="1" applyFill="1" applyBorder="1" applyAlignment="1">
      <alignment horizontal="left" vertical="center" wrapText="1"/>
    </xf>
    <xf numFmtId="49" fontId="119" fillId="2" borderId="2" xfId="0" quotePrefix="1" applyNumberFormat="1" applyFont="1" applyFill="1" applyBorder="1" applyAlignment="1" applyProtection="1">
      <alignment horizontal="left" vertical="center" wrapText="1"/>
      <protection locked="0"/>
    </xf>
    <xf numFmtId="0" fontId="111" fillId="2" borderId="2" xfId="0" applyFont="1" applyFill="1" applyBorder="1" applyAlignment="1">
      <alignment horizontal="left" vertical="center" wrapText="1"/>
    </xf>
    <xf numFmtId="0" fontId="122" fillId="2" borderId="2" xfId="0" quotePrefix="1" applyFont="1" applyFill="1" applyBorder="1" applyAlignment="1">
      <alignment horizontal="left" vertical="center" wrapText="1"/>
    </xf>
    <xf numFmtId="0" fontId="112" fillId="0" borderId="2" xfId="0" applyFont="1" applyBorder="1" applyAlignment="1">
      <alignment horizontal="left" vertical="center" wrapText="1"/>
    </xf>
    <xf numFmtId="0" fontId="123" fillId="2" borderId="2" xfId="0" applyFont="1" applyFill="1" applyBorder="1" applyAlignment="1">
      <alignment horizontal="left" vertical="center" wrapText="1"/>
    </xf>
    <xf numFmtId="49" fontId="124" fillId="2" borderId="2" xfId="0" applyNumberFormat="1" applyFont="1" applyFill="1" applyBorder="1" applyAlignment="1">
      <alignment horizontal="left" vertical="center" wrapText="1"/>
    </xf>
    <xf numFmtId="0" fontId="70" fillId="0" borderId="2" xfId="0" applyFont="1" applyBorder="1" applyAlignment="1">
      <alignment vertical="center" wrapText="1"/>
    </xf>
    <xf numFmtId="0" fontId="119" fillId="0" borderId="2" xfId="0" applyFont="1" applyBorder="1" applyAlignment="1">
      <alignment horizontal="justify" vertical="center" wrapText="1"/>
    </xf>
    <xf numFmtId="49" fontId="98" fillId="2" borderId="2" xfId="0" applyNumberFormat="1" applyFont="1" applyFill="1" applyBorder="1" applyAlignment="1" applyProtection="1">
      <alignment horizontal="left" vertical="center" wrapText="1"/>
      <protection locked="0"/>
    </xf>
    <xf numFmtId="49" fontId="87" fillId="2" borderId="2" xfId="0" applyNumberFormat="1" applyFont="1" applyFill="1" applyBorder="1" applyAlignment="1" applyProtection="1">
      <alignment vertical="center"/>
      <protection locked="0"/>
    </xf>
    <xf numFmtId="49" fontId="15" fillId="2" borderId="2" xfId="0" applyNumberFormat="1" applyFont="1" applyFill="1" applyBorder="1" applyAlignment="1" applyProtection="1">
      <alignment vertical="center"/>
      <protection locked="0"/>
    </xf>
    <xf numFmtId="49" fontId="8" fillId="2" borderId="2" xfId="0" applyNumberFormat="1" applyFont="1" applyFill="1" applyBorder="1" applyAlignment="1" applyProtection="1">
      <alignment vertical="center"/>
      <protection locked="0"/>
    </xf>
    <xf numFmtId="49" fontId="108" fillId="2" borderId="2" xfId="0" applyNumberFormat="1" applyFont="1" applyFill="1" applyBorder="1" applyAlignment="1" applyProtection="1">
      <alignment vertical="center" wrapText="1"/>
      <protection locked="0"/>
    </xf>
    <xf numFmtId="0" fontId="10" fillId="2" borderId="2" xfId="0" applyFont="1" applyFill="1" applyBorder="1" applyAlignment="1">
      <alignment vertical="center" wrapText="1"/>
    </xf>
    <xf numFmtId="49" fontId="54" fillId="2" borderId="2" xfId="0" applyNumberFormat="1" applyFont="1" applyFill="1" applyBorder="1" applyAlignment="1" applyProtection="1">
      <alignment vertical="center" textRotation="90" wrapText="1"/>
      <protection locked="0"/>
    </xf>
    <xf numFmtId="49" fontId="13" fillId="2" borderId="2" xfId="0" applyNumberFormat="1" applyFont="1" applyFill="1" applyBorder="1" applyAlignment="1" applyProtection="1">
      <alignment vertical="center" textRotation="90" wrapText="1"/>
      <protection locked="0"/>
    </xf>
    <xf numFmtId="49" fontId="9" fillId="2" borderId="2" xfId="0" applyNumberFormat="1" applyFont="1" applyFill="1" applyBorder="1" applyAlignment="1" applyProtection="1">
      <alignment vertical="center" wrapText="1"/>
      <protection locked="0"/>
    </xf>
    <xf numFmtId="49" fontId="9" fillId="2" borderId="2" xfId="0" quotePrefix="1" applyNumberFormat="1" applyFont="1" applyFill="1" applyBorder="1" applyAlignment="1" applyProtection="1">
      <alignment vertical="center" wrapText="1"/>
      <protection locked="0"/>
    </xf>
    <xf numFmtId="49" fontId="8" fillId="2" borderId="2" xfId="0" quotePrefix="1" applyNumberFormat="1" applyFont="1" applyFill="1" applyBorder="1" applyAlignment="1" applyProtection="1">
      <alignment vertical="center" wrapText="1"/>
      <protection locked="0"/>
    </xf>
    <xf numFmtId="49" fontId="108" fillId="2" borderId="2" xfId="0" quotePrefix="1" applyNumberFormat="1" applyFont="1" applyFill="1" applyBorder="1" applyAlignment="1" applyProtection="1">
      <alignment vertical="center" wrapText="1"/>
      <protection locked="0"/>
    </xf>
    <xf numFmtId="49" fontId="87" fillId="2" borderId="2" xfId="0" quotePrefix="1" applyNumberFormat="1" applyFont="1" applyFill="1" applyBorder="1" applyAlignment="1" applyProtection="1">
      <alignment vertical="center" wrapText="1"/>
      <protection locked="0"/>
    </xf>
    <xf numFmtId="49" fontId="62" fillId="2" borderId="2" xfId="0" quotePrefix="1" applyNumberFormat="1" applyFont="1" applyFill="1" applyBorder="1" applyAlignment="1" applyProtection="1">
      <alignment horizontal="center" vertical="center" wrapText="1"/>
      <protection locked="0"/>
    </xf>
    <xf numFmtId="0" fontId="74" fillId="5" borderId="2" xfId="2" applyFont="1" applyFill="1" applyBorder="1" applyAlignment="1" applyProtection="1">
      <alignment horizontal="center" vertical="center" textRotation="90" wrapText="1"/>
      <protection locked="0"/>
    </xf>
    <xf numFmtId="0" fontId="78" fillId="5" borderId="2" xfId="2" applyFont="1" applyFill="1" applyBorder="1" applyAlignment="1" applyProtection="1">
      <alignment horizontal="left" vertical="center" wrapText="1"/>
      <protection locked="0"/>
    </xf>
    <xf numFmtId="0" fontId="78" fillId="5" borderId="2" xfId="2" applyFont="1" applyFill="1" applyBorder="1" applyAlignment="1" applyProtection="1">
      <alignment horizontal="center" vertical="center" textRotation="90" wrapText="1"/>
      <protection locked="0"/>
    </xf>
    <xf numFmtId="0" fontId="27" fillId="2" borderId="2" xfId="2" applyFont="1" applyFill="1" applyBorder="1" applyAlignment="1" applyProtection="1">
      <alignment horizontal="center" vertical="center" wrapText="1"/>
      <protection locked="0"/>
    </xf>
    <xf numFmtId="0" fontId="27" fillId="2" borderId="2" xfId="2" applyFont="1" applyFill="1" applyBorder="1" applyAlignment="1" applyProtection="1">
      <alignment horizontal="left" vertical="center" textRotation="90" wrapText="1"/>
      <protection locked="0"/>
    </xf>
    <xf numFmtId="0" fontId="125" fillId="2" borderId="2" xfId="32" applyNumberFormat="1" applyFont="1" applyFill="1" applyBorder="1" applyAlignment="1">
      <alignment horizontal="center" vertical="center" wrapText="1"/>
    </xf>
    <xf numFmtId="0" fontId="28" fillId="2" borderId="2" xfId="0" applyFont="1" applyFill="1" applyBorder="1" applyAlignment="1">
      <alignment horizontal="center" vertical="center" wrapText="1"/>
    </xf>
    <xf numFmtId="49" fontId="13" fillId="2" borderId="2" xfId="0" applyNumberFormat="1" applyFont="1" applyFill="1" applyBorder="1" applyAlignment="1" applyProtection="1">
      <alignment horizontal="center" vertical="center" wrapText="1"/>
      <protection locked="0"/>
    </xf>
    <xf numFmtId="49" fontId="52" fillId="2" borderId="2" xfId="0" applyNumberFormat="1" applyFont="1" applyFill="1" applyBorder="1" applyAlignment="1" applyProtection="1">
      <alignment horizontal="center" vertical="center" wrapText="1"/>
      <protection locked="0"/>
    </xf>
    <xf numFmtId="49" fontId="13" fillId="2" borderId="2" xfId="0" applyNumberFormat="1" applyFont="1" applyFill="1" applyBorder="1" applyAlignment="1">
      <alignment horizontal="center" vertical="center" wrapText="1"/>
    </xf>
    <xf numFmtId="49" fontId="125" fillId="2" borderId="2" xfId="32" applyNumberFormat="1" applyFont="1" applyFill="1" applyBorder="1" applyAlignment="1" applyProtection="1">
      <alignment horizontal="center" vertical="center" wrapText="1"/>
      <protection locked="0"/>
    </xf>
    <xf numFmtId="49" fontId="28" fillId="2" borderId="2"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0" fontId="54" fillId="0" borderId="2" xfId="0" applyFont="1" applyBorder="1" applyAlignment="1">
      <alignment horizontal="center" vertical="center" wrapText="1"/>
    </xf>
    <xf numFmtId="49" fontId="52" fillId="2" borderId="2" xfId="0" applyNumberFormat="1" applyFont="1" applyFill="1" applyBorder="1" applyAlignment="1">
      <alignment horizontal="center" vertical="center" wrapText="1"/>
    </xf>
    <xf numFmtId="49" fontId="125" fillId="2" borderId="2" xfId="32" applyNumberFormat="1" applyFont="1" applyFill="1" applyBorder="1" applyAlignment="1">
      <alignment horizontal="center" vertical="center" wrapText="1"/>
    </xf>
    <xf numFmtId="0" fontId="121" fillId="0" borderId="2" xfId="0" applyFont="1" applyBorder="1" applyAlignment="1" applyProtection="1">
      <alignment horizontal="center" vertical="center" wrapText="1"/>
      <protection locked="0"/>
    </xf>
    <xf numFmtId="0" fontId="126" fillId="0" borderId="2" xfId="0" applyFont="1" applyBorder="1" applyAlignment="1" applyProtection="1">
      <alignment horizontal="center" vertical="center" wrapText="1"/>
      <protection locked="0"/>
    </xf>
    <xf numFmtId="49" fontId="127" fillId="2" borderId="2" xfId="0" applyNumberFormat="1" applyFont="1" applyFill="1" applyBorder="1" applyAlignment="1" applyProtection="1">
      <alignment horizontal="center" vertical="center" wrapText="1"/>
      <protection locked="0"/>
    </xf>
    <xf numFmtId="49" fontId="120" fillId="2" borderId="2" xfId="0" applyNumberFormat="1" applyFont="1" applyFill="1" applyBorder="1" applyAlignment="1">
      <alignment horizontal="center" vertical="center" wrapText="1"/>
    </xf>
    <xf numFmtId="0" fontId="29" fillId="2" borderId="2" xfId="0" applyFont="1" applyFill="1" applyBorder="1" applyAlignment="1" applyProtection="1">
      <alignment vertical="center" wrapText="1"/>
      <protection locked="0"/>
    </xf>
    <xf numFmtId="0" fontId="121" fillId="0" borderId="2" xfId="0" applyFont="1" applyBorder="1" applyAlignment="1">
      <alignment horizontal="center" vertical="center" wrapText="1"/>
    </xf>
    <xf numFmtId="49" fontId="76" fillId="2" borderId="2" xfId="0" applyNumberFormat="1" applyFont="1" applyFill="1" applyBorder="1" applyAlignment="1">
      <alignment horizontal="center" vertical="center" wrapText="1"/>
    </xf>
    <xf numFmtId="49" fontId="13" fillId="2" borderId="2" xfId="0" applyNumberFormat="1" applyFont="1" applyFill="1" applyBorder="1" applyAlignment="1" applyProtection="1">
      <alignment horizontal="center" vertical="top" wrapText="1"/>
      <protection locked="0"/>
    </xf>
    <xf numFmtId="49" fontId="125" fillId="2" borderId="2" xfId="32" applyNumberFormat="1" applyFont="1" applyFill="1" applyBorder="1" applyAlignment="1" applyProtection="1">
      <alignment horizontal="center" vertical="top" wrapText="1"/>
      <protection locked="0"/>
    </xf>
    <xf numFmtId="0" fontId="121" fillId="2" borderId="2" xfId="0" applyFont="1" applyFill="1" applyBorder="1" applyAlignment="1">
      <alignment horizontal="center" vertical="center" wrapText="1"/>
    </xf>
    <xf numFmtId="49" fontId="29" fillId="2" borderId="2" xfId="0" applyNumberFormat="1" applyFont="1" applyFill="1" applyBorder="1" applyAlignment="1" applyProtection="1">
      <alignment horizontal="center" vertical="center" wrapText="1"/>
      <protection locked="0"/>
    </xf>
    <xf numFmtId="49" fontId="28" fillId="2" borderId="2" xfId="0" applyNumberFormat="1" applyFont="1" applyFill="1" applyBorder="1" applyAlignment="1" applyProtection="1">
      <alignment horizontal="center" vertical="center" wrapText="1"/>
      <protection locked="0"/>
    </xf>
    <xf numFmtId="0" fontId="125" fillId="0" borderId="2" xfId="32" applyFont="1" applyBorder="1" applyAlignment="1">
      <alignment wrapText="1"/>
    </xf>
    <xf numFmtId="0" fontId="125" fillId="0" borderId="2" xfId="32" applyFont="1" applyBorder="1" applyAlignment="1">
      <alignment horizontal="center" vertical="center" wrapText="1"/>
    </xf>
    <xf numFmtId="0" fontId="128" fillId="0" borderId="2" xfId="0" applyFont="1" applyBorder="1"/>
    <xf numFmtId="0" fontId="125" fillId="0" borderId="2" xfId="32" applyNumberFormat="1" applyFont="1" applyBorder="1" applyAlignment="1" applyProtection="1">
      <alignment horizontal="center" vertical="center" wrapText="1"/>
      <protection locked="0"/>
    </xf>
    <xf numFmtId="0" fontId="52" fillId="2" borderId="2" xfId="0" applyFont="1" applyFill="1" applyBorder="1" applyAlignment="1">
      <alignment horizontal="center" vertical="center" wrapText="1"/>
    </xf>
    <xf numFmtId="49" fontId="54" fillId="2" borderId="2" xfId="0" applyNumberFormat="1" applyFont="1" applyFill="1" applyBorder="1" applyAlignment="1" applyProtection="1">
      <alignment horizontal="center" vertical="center" wrapText="1"/>
      <protection locked="0"/>
    </xf>
    <xf numFmtId="49" fontId="42" fillId="2" borderId="2" xfId="0" applyNumberFormat="1" applyFont="1" applyFill="1" applyBorder="1" applyAlignment="1" applyProtection="1">
      <alignment vertical="center" wrapText="1"/>
      <protection locked="0"/>
    </xf>
    <xf numFmtId="0" fontId="28" fillId="2" borderId="2" xfId="0" applyFont="1" applyFill="1" applyBorder="1" applyAlignment="1" applyProtection="1">
      <alignment horizontal="center" vertical="center" wrapText="1"/>
      <protection locked="0"/>
    </xf>
    <xf numFmtId="49" fontId="13" fillId="0" borderId="2" xfId="0" applyNumberFormat="1" applyFont="1" applyBorder="1" applyAlignment="1">
      <alignment horizontal="center" vertical="center" wrapText="1"/>
    </xf>
    <xf numFmtId="0" fontId="29" fillId="2"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121" fillId="2" borderId="2" xfId="0" applyFont="1" applyFill="1" applyBorder="1" applyAlignment="1" applyProtection="1">
      <alignment horizontal="center" vertical="center" wrapText="1"/>
      <protection locked="0"/>
    </xf>
    <xf numFmtId="49" fontId="70" fillId="2" borderId="2" xfId="0" applyNumberFormat="1" applyFont="1" applyFill="1" applyBorder="1" applyAlignment="1" applyProtection="1">
      <alignment horizontal="center" vertical="center" wrapText="1"/>
      <protection locked="0"/>
    </xf>
    <xf numFmtId="49" fontId="121" fillId="2" borderId="2" xfId="0" applyNumberFormat="1" applyFont="1" applyFill="1" applyBorder="1" applyAlignment="1" applyProtection="1">
      <alignment horizontal="center" vertical="center" wrapText="1"/>
      <protection locked="0"/>
    </xf>
    <xf numFmtId="49" fontId="70" fillId="2" borderId="2" xfId="0" applyNumberFormat="1" applyFont="1" applyFill="1" applyBorder="1" applyAlignment="1" applyProtection="1">
      <alignment vertical="center"/>
      <protection locked="0"/>
    </xf>
    <xf numFmtId="49" fontId="70" fillId="2" borderId="2" xfId="0" applyNumberFormat="1" applyFont="1" applyFill="1" applyBorder="1" applyAlignment="1" applyProtection="1">
      <alignment vertical="center" wrapText="1"/>
      <protection locked="0"/>
    </xf>
    <xf numFmtId="49" fontId="125" fillId="2" borderId="2" xfId="32" quotePrefix="1" applyNumberFormat="1" applyFont="1" applyFill="1" applyBorder="1" applyAlignment="1">
      <alignment horizontal="center" vertical="center" wrapText="1"/>
    </xf>
    <xf numFmtId="49" fontId="52" fillId="2" borderId="2" xfId="0" quotePrefix="1" applyNumberFormat="1" applyFont="1" applyFill="1" applyBorder="1" applyAlignment="1">
      <alignment horizontal="center" vertical="center" wrapText="1"/>
    </xf>
    <xf numFmtId="49" fontId="76" fillId="2" borderId="2" xfId="0" applyNumberFormat="1" applyFont="1" applyFill="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49" fontId="70" fillId="2" borderId="2" xfId="0" quotePrefix="1" applyNumberFormat="1" applyFont="1" applyFill="1" applyBorder="1" applyAlignment="1" applyProtection="1">
      <alignment vertical="center" wrapText="1"/>
      <protection locked="0"/>
    </xf>
    <xf numFmtId="0" fontId="125" fillId="2" borderId="2" xfId="32"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49" fontId="121" fillId="0" borderId="2" xfId="0" applyNumberFormat="1" applyFont="1" applyBorder="1" applyAlignment="1" applyProtection="1">
      <alignment horizontal="center" vertical="center" wrapText="1"/>
      <protection locked="0"/>
    </xf>
    <xf numFmtId="0" fontId="125" fillId="2" borderId="2" xfId="32" applyNumberFormat="1" applyFont="1" applyFill="1" applyBorder="1" applyAlignment="1" applyProtection="1">
      <alignment horizontal="center" vertical="center" wrapText="1"/>
      <protection locked="0"/>
    </xf>
    <xf numFmtId="49" fontId="127" fillId="2" borderId="2" xfId="0" applyNumberFormat="1" applyFont="1" applyFill="1" applyBorder="1" applyAlignment="1">
      <alignment horizontal="center" vertical="center" wrapText="1"/>
    </xf>
    <xf numFmtId="49" fontId="13"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29" fillId="0" borderId="2" xfId="0" applyFont="1" applyBorder="1" applyAlignment="1">
      <alignment horizontal="center" vertical="center" wrapText="1"/>
    </xf>
    <xf numFmtId="0" fontId="125" fillId="0" borderId="2" xfId="32" applyNumberFormat="1" applyFont="1" applyBorder="1" applyAlignment="1">
      <alignment horizontal="center" vertical="center" wrapText="1"/>
    </xf>
    <xf numFmtId="0" fontId="13" fillId="0" borderId="2" xfId="0" applyFont="1" applyBorder="1" applyAlignment="1">
      <alignment horizontal="center" vertical="center" wrapText="1"/>
    </xf>
    <xf numFmtId="0" fontId="126" fillId="2" borderId="2" xfId="0" applyFont="1" applyFill="1" applyBorder="1" applyAlignment="1">
      <alignment horizontal="center" vertical="center" wrapText="1"/>
    </xf>
    <xf numFmtId="0" fontId="126" fillId="0" borderId="2" xfId="0" applyFont="1" applyBorder="1" applyAlignment="1">
      <alignment horizontal="center" vertical="center" wrapText="1"/>
    </xf>
    <xf numFmtId="0" fontId="52" fillId="0" borderId="2" xfId="0" applyFont="1" applyBorder="1" applyAlignment="1">
      <alignment horizontal="center" vertical="center" wrapText="1"/>
    </xf>
    <xf numFmtId="0" fontId="127" fillId="2" borderId="2" xfId="0" applyFont="1" applyFill="1" applyBorder="1" applyAlignment="1" applyProtection="1">
      <alignment horizontal="center" vertical="center" wrapText="1"/>
      <protection locked="0"/>
    </xf>
    <xf numFmtId="0" fontId="28" fillId="2" borderId="2" xfId="2" applyFont="1" applyFill="1" applyBorder="1" applyAlignment="1" applyProtection="1">
      <alignment vertical="center" wrapText="1"/>
      <protection locked="0"/>
    </xf>
    <xf numFmtId="0" fontId="70" fillId="2" borderId="2" xfId="2" applyFont="1" applyFill="1" applyBorder="1" applyAlignment="1" applyProtection="1">
      <alignment vertical="center" wrapText="1"/>
      <protection locked="0"/>
    </xf>
    <xf numFmtId="0" fontId="70" fillId="2" borderId="2" xfId="2" applyFont="1" applyFill="1" applyBorder="1" applyAlignment="1" applyProtection="1">
      <alignment horizontal="center" vertical="center" wrapText="1"/>
      <protection locked="0"/>
    </xf>
    <xf numFmtId="0" fontId="121" fillId="2" borderId="0" xfId="0" applyFont="1" applyFill="1" applyAlignment="1" applyProtection="1">
      <alignment horizontal="center" vertical="center" wrapText="1"/>
      <protection locked="0"/>
    </xf>
    <xf numFmtId="0" fontId="62" fillId="2" borderId="2" xfId="0" applyFont="1" applyFill="1" applyBorder="1" applyAlignment="1">
      <alignment horizontal="left" vertical="center" wrapText="1"/>
    </xf>
    <xf numFmtId="0" fontId="39" fillId="0" borderId="2" xfId="0" applyFont="1" applyBorder="1" applyAlignment="1">
      <alignment horizontal="left" vertical="center" wrapText="1"/>
    </xf>
    <xf numFmtId="0" fontId="39" fillId="0" borderId="2" xfId="0" quotePrefix="1" applyFont="1" applyBorder="1" applyAlignment="1">
      <alignment horizontal="left" vertical="center" wrapText="1"/>
    </xf>
    <xf numFmtId="0" fontId="39" fillId="2" borderId="2" xfId="0" applyFont="1" applyFill="1" applyBorder="1" applyAlignment="1">
      <alignment horizontal="left" vertical="center" wrapText="1"/>
    </xf>
    <xf numFmtId="0" fontId="39" fillId="2" borderId="2" xfId="0" quotePrefix="1" applyFont="1" applyFill="1" applyBorder="1" applyAlignment="1">
      <alignment horizontal="left" vertical="center" wrapText="1"/>
    </xf>
    <xf numFmtId="0" fontId="35" fillId="2" borderId="2" xfId="0" applyFont="1" applyFill="1" applyBorder="1" applyAlignment="1">
      <alignment horizontal="left" vertical="center" wrapText="1"/>
    </xf>
    <xf numFmtId="0" fontId="35" fillId="2" borderId="2" xfId="0" quotePrefix="1" applyFont="1" applyFill="1" applyBorder="1" applyAlignment="1">
      <alignment horizontal="left" vertical="center" wrapText="1"/>
    </xf>
    <xf numFmtId="0" fontId="70" fillId="2" borderId="2" xfId="0" applyFont="1" applyFill="1" applyBorder="1" applyAlignment="1">
      <alignment vertical="center" wrapText="1"/>
    </xf>
    <xf numFmtId="0" fontId="42" fillId="0" borderId="2" xfId="0" applyFont="1" applyBorder="1" applyAlignment="1">
      <alignment vertical="center" wrapText="1"/>
    </xf>
    <xf numFmtId="0" fontId="133" fillId="0" borderId="2" xfId="0" applyFont="1" applyBorder="1" applyAlignment="1">
      <alignment vertical="center" wrapText="1"/>
    </xf>
    <xf numFmtId="49" fontId="70" fillId="0" borderId="2" xfId="0" applyNumberFormat="1" applyFont="1" applyBorder="1" applyAlignment="1">
      <alignment horizontal="left" vertical="center" wrapText="1"/>
    </xf>
    <xf numFmtId="49" fontId="94" fillId="2" borderId="2" xfId="0" applyNumberFormat="1" applyFont="1" applyFill="1" applyBorder="1" applyAlignment="1">
      <alignment horizontal="left" vertical="center" wrapText="1"/>
    </xf>
    <xf numFmtId="49" fontId="10" fillId="0" borderId="2" xfId="0" applyNumberFormat="1" applyFont="1" applyBorder="1" applyAlignment="1" applyProtection="1">
      <alignment horizontal="left" vertical="center" wrapText="1"/>
      <protection locked="0"/>
    </xf>
    <xf numFmtId="49" fontId="42" fillId="2" borderId="2" xfId="0" quotePrefix="1" applyNumberFormat="1" applyFont="1" applyFill="1" applyBorder="1" applyAlignment="1">
      <alignment horizontal="left" vertical="center" wrapText="1"/>
    </xf>
    <xf numFmtId="49" fontId="135" fillId="2" borderId="2" xfId="0" applyNumberFormat="1" applyFont="1" applyFill="1" applyBorder="1" applyAlignment="1" applyProtection="1">
      <alignment horizontal="center" vertical="center" textRotation="90" wrapText="1"/>
      <protection locked="0"/>
    </xf>
    <xf numFmtId="49" fontId="139" fillId="2" borderId="2" xfId="0" applyNumberFormat="1" applyFont="1" applyFill="1" applyBorder="1" applyAlignment="1" applyProtection="1">
      <alignment horizontal="center" vertical="center" textRotation="90" wrapText="1"/>
      <protection locked="0"/>
    </xf>
    <xf numFmtId="49" fontId="52" fillId="2" borderId="2" xfId="0" quotePrefix="1" applyNumberFormat="1" applyFont="1" applyFill="1" applyBorder="1" applyAlignment="1" applyProtection="1">
      <alignment horizontal="center" vertical="center" wrapText="1"/>
      <protection locked="0"/>
    </xf>
    <xf numFmtId="49" fontId="35" fillId="4" borderId="2" xfId="0" applyNumberFormat="1" applyFont="1" applyFill="1" applyBorder="1" applyAlignment="1" applyProtection="1">
      <alignment horizontal="center" vertical="center" wrapText="1"/>
      <protection locked="0"/>
    </xf>
    <xf numFmtId="0" fontId="5" fillId="4" borderId="2" xfId="0" applyFont="1" applyFill="1" applyBorder="1" applyAlignment="1" applyProtection="1">
      <alignment horizontal="center" vertical="center" wrapText="1"/>
      <protection locked="0"/>
    </xf>
    <xf numFmtId="0" fontId="70" fillId="0" borderId="2" xfId="0" applyFont="1" applyBorder="1" applyAlignment="1">
      <alignment horizontal="justify" vertical="center" wrapText="1"/>
    </xf>
    <xf numFmtId="0" fontId="119" fillId="0" borderId="2" xfId="0" applyFont="1" applyBorder="1" applyAlignment="1">
      <alignment vertical="center" wrapText="1"/>
    </xf>
    <xf numFmtId="49" fontId="29" fillId="2" borderId="2" xfId="0" applyNumberFormat="1" applyFont="1" applyFill="1" applyBorder="1" applyAlignment="1">
      <alignment horizontal="center" vertical="center" wrapText="1"/>
    </xf>
    <xf numFmtId="49" fontId="143" fillId="2" borderId="2" xfId="32" applyNumberFormat="1" applyFont="1" applyFill="1" applyBorder="1" applyAlignment="1" applyProtection="1">
      <alignment horizontal="center" vertical="center" wrapText="1"/>
      <protection locked="0"/>
    </xf>
    <xf numFmtId="49" fontId="133" fillId="2" borderId="2" xfId="0" applyNumberFormat="1" applyFont="1" applyFill="1" applyBorder="1" applyAlignment="1" applyProtection="1">
      <alignment horizontal="center" vertical="center" wrapText="1"/>
      <protection locked="0"/>
    </xf>
    <xf numFmtId="49" fontId="133" fillId="2" borderId="2" xfId="0" applyNumberFormat="1" applyFont="1" applyFill="1" applyBorder="1" applyAlignment="1">
      <alignment horizontal="left" vertical="center" wrapText="1"/>
    </xf>
    <xf numFmtId="49" fontId="28" fillId="2" borderId="2" xfId="0" applyNumberFormat="1" applyFont="1" applyFill="1" applyBorder="1" applyAlignment="1" applyProtection="1">
      <alignment horizontal="left" vertical="center" wrapText="1"/>
      <protection locked="0"/>
    </xf>
    <xf numFmtId="49" fontId="146" fillId="2" borderId="2" xfId="0" applyNumberFormat="1" applyFont="1" applyFill="1" applyBorder="1" applyAlignment="1">
      <alignment horizontal="left" vertical="center" wrapText="1"/>
    </xf>
    <xf numFmtId="49" fontId="147" fillId="2" borderId="2" xfId="0" applyNumberFormat="1" applyFont="1" applyFill="1" applyBorder="1" applyAlignment="1">
      <alignment horizontal="left" vertical="center" wrapText="1"/>
    </xf>
    <xf numFmtId="49" fontId="110" fillId="2" borderId="2" xfId="0" applyNumberFormat="1" applyFont="1" applyFill="1" applyBorder="1" applyAlignment="1" applyProtection="1">
      <alignment horizontal="left" vertical="center" wrapText="1"/>
      <protection locked="0"/>
    </xf>
    <xf numFmtId="49" fontId="149" fillId="2" borderId="2" xfId="0" applyNumberFormat="1"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wrapText="1"/>
      <protection locked="0"/>
    </xf>
    <xf numFmtId="49" fontId="90" fillId="2" borderId="2" xfId="0" applyNumberFormat="1" applyFont="1" applyFill="1" applyBorder="1" applyAlignment="1" applyProtection="1">
      <alignment horizontal="left" vertical="center" wrapText="1"/>
      <protection locked="0"/>
    </xf>
    <xf numFmtId="49" fontId="8" fillId="2" borderId="2" xfId="0" applyNumberFormat="1" applyFont="1" applyFill="1" applyBorder="1" applyAlignment="1" applyProtection="1">
      <alignment horizontal="left" vertical="center" wrapText="1"/>
      <protection locked="0"/>
    </xf>
    <xf numFmtId="0" fontId="14" fillId="2" borderId="2" xfId="0" quotePrefix="1" applyFont="1" applyFill="1" applyBorder="1" applyAlignment="1">
      <alignment horizontal="left" vertical="center" wrapText="1"/>
    </xf>
    <xf numFmtId="49" fontId="57" fillId="2" borderId="2" xfId="0" applyNumberFormat="1" applyFont="1" applyFill="1" applyBorder="1" applyAlignment="1">
      <alignment horizontal="center" vertical="center" textRotation="90" wrapText="1"/>
    </xf>
    <xf numFmtId="0" fontId="7" fillId="0" borderId="2" xfId="0" applyFont="1" applyBorder="1" applyAlignment="1">
      <alignment horizontal="left" vertical="center" wrapText="1"/>
    </xf>
    <xf numFmtId="49" fontId="15" fillId="2" borderId="2" xfId="0" applyNumberFormat="1" applyFont="1" applyFill="1" applyBorder="1" applyAlignment="1" applyProtection="1">
      <alignment horizontal="left" vertical="center" wrapText="1"/>
      <protection locked="0"/>
    </xf>
    <xf numFmtId="49" fontId="76" fillId="2" borderId="2" xfId="0" applyNumberFormat="1" applyFont="1" applyFill="1" applyBorder="1" applyAlignment="1" applyProtection="1">
      <alignment horizontal="center" vertical="center" textRotation="90" wrapText="1"/>
      <protection locked="0"/>
    </xf>
    <xf numFmtId="0" fontId="10" fillId="2" borderId="2"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center" vertical="center" wrapText="1"/>
      <protection locked="0"/>
    </xf>
    <xf numFmtId="49" fontId="105" fillId="2" borderId="2" xfId="0" applyNumberFormat="1" applyFont="1" applyFill="1" applyBorder="1" applyAlignment="1" applyProtection="1">
      <alignment horizontal="left" vertical="center" wrapText="1"/>
      <protection locked="0"/>
    </xf>
    <xf numFmtId="49" fontId="10" fillId="2" borderId="2" xfId="0" applyNumberFormat="1" applyFont="1" applyFill="1" applyBorder="1" applyAlignment="1">
      <alignment horizontal="left" vertical="center" wrapText="1"/>
    </xf>
    <xf numFmtId="49" fontId="111" fillId="2" borderId="2" xfId="0" applyNumberFormat="1" applyFont="1" applyFill="1" applyBorder="1" applyAlignment="1">
      <alignment horizontal="center" vertical="center" textRotation="90" wrapText="1"/>
    </xf>
    <xf numFmtId="49" fontId="39" fillId="0" borderId="2" xfId="0" applyNumberFormat="1" applyFont="1" applyBorder="1" applyAlignment="1" applyProtection="1">
      <alignment horizontal="left" vertical="center" wrapText="1"/>
      <protection locked="0"/>
    </xf>
    <xf numFmtId="49" fontId="14" fillId="2" borderId="2" xfId="0" applyNumberFormat="1" applyFont="1" applyFill="1" applyBorder="1" applyAlignment="1">
      <alignment horizontal="left" vertical="center" wrapText="1"/>
    </xf>
    <xf numFmtId="49" fontId="8" fillId="2" borderId="2" xfId="0" applyNumberFormat="1" applyFont="1" applyFill="1" applyBorder="1" applyAlignment="1" applyProtection="1">
      <alignment vertical="center" wrapText="1"/>
      <protection locked="0"/>
    </xf>
    <xf numFmtId="49" fontId="35" fillId="2" borderId="2" xfId="0" quotePrefix="1" applyNumberFormat="1" applyFont="1" applyFill="1" applyBorder="1" applyAlignment="1" applyProtection="1">
      <alignment horizontal="left" vertical="center" wrapText="1"/>
      <protection locked="0"/>
    </xf>
    <xf numFmtId="49" fontId="116" fillId="2" borderId="2" xfId="0" applyNumberFormat="1" applyFont="1" applyFill="1" applyBorder="1" applyAlignment="1" applyProtection="1">
      <alignment horizontal="left" vertical="center" wrapText="1"/>
      <protection locked="0"/>
    </xf>
    <xf numFmtId="49" fontId="9" fillId="2" borderId="2" xfId="0" applyNumberFormat="1" applyFont="1" applyFill="1" applyBorder="1" applyAlignment="1" applyProtection="1">
      <alignment horizontal="left" vertical="center"/>
      <protection locked="0"/>
    </xf>
    <xf numFmtId="49" fontId="9" fillId="2" borderId="2" xfId="0" applyNumberFormat="1" applyFont="1" applyFill="1" applyBorder="1" applyAlignment="1" applyProtection="1">
      <alignment horizontal="left" vertical="center" wrapText="1"/>
      <protection locked="0"/>
    </xf>
    <xf numFmtId="49" fontId="39" fillId="2" borderId="2" xfId="0" applyNumberFormat="1" applyFont="1" applyFill="1" applyBorder="1" applyAlignment="1">
      <alignment horizontal="left" vertical="center" wrapText="1"/>
    </xf>
    <xf numFmtId="49" fontId="39" fillId="2" borderId="2" xfId="0" quotePrefix="1" applyNumberFormat="1" applyFont="1" applyFill="1" applyBorder="1" applyAlignment="1">
      <alignment horizontal="left" vertical="center" wrapText="1"/>
    </xf>
    <xf numFmtId="49" fontId="39" fillId="2" borderId="2" xfId="0" applyNumberFormat="1" applyFont="1" applyFill="1" applyBorder="1" applyAlignment="1" applyProtection="1">
      <alignment horizontal="left" vertical="center" wrapText="1"/>
      <protection locked="0"/>
    </xf>
    <xf numFmtId="49" fontId="9" fillId="2" borderId="2" xfId="0" applyNumberFormat="1" applyFont="1" applyFill="1" applyBorder="1" applyAlignment="1" applyProtection="1">
      <alignment horizontal="center" vertical="center" wrapText="1"/>
      <protection locked="0"/>
    </xf>
    <xf numFmtId="49" fontId="116" fillId="2" borderId="2" xfId="0" quotePrefix="1" applyNumberFormat="1" applyFont="1" applyFill="1" applyBorder="1" applyAlignment="1" applyProtection="1">
      <alignment horizontal="left" vertical="center" wrapText="1"/>
      <protection locked="0"/>
    </xf>
    <xf numFmtId="49" fontId="10" fillId="2" borderId="2" xfId="0" quotePrefix="1" applyNumberFormat="1" applyFont="1" applyFill="1" applyBorder="1" applyAlignment="1" applyProtection="1">
      <alignment horizontal="left" vertical="center" wrapText="1"/>
      <protection locked="0"/>
    </xf>
    <xf numFmtId="49" fontId="9" fillId="2" borderId="2" xfId="0" quotePrefix="1" applyNumberFormat="1" applyFont="1" applyFill="1" applyBorder="1" applyAlignment="1" applyProtection="1">
      <alignment horizontal="left" vertical="center" wrapText="1"/>
      <protection locked="0"/>
    </xf>
    <xf numFmtId="0" fontId="10" fillId="0" borderId="2" xfId="0" applyFont="1" applyBorder="1" applyAlignment="1">
      <alignment horizontal="left" vertical="center" wrapText="1"/>
    </xf>
    <xf numFmtId="0" fontId="35" fillId="2" borderId="2" xfId="0" applyFont="1" applyFill="1" applyBorder="1" applyAlignment="1" applyProtection="1">
      <alignment horizontal="left" vertical="center" wrapText="1"/>
      <protection locked="0"/>
    </xf>
    <xf numFmtId="0" fontId="7" fillId="3" borderId="2" xfId="2" applyFont="1" applyFill="1" applyBorder="1" applyAlignment="1" applyProtection="1">
      <alignment horizontal="left" vertical="center" wrapText="1"/>
      <protection locked="0"/>
    </xf>
    <xf numFmtId="0" fontId="27" fillId="3" borderId="2" xfId="2" applyFont="1" applyFill="1" applyBorder="1" applyAlignment="1" applyProtection="1">
      <alignment horizontal="left" vertical="center" wrapText="1"/>
      <protection locked="0"/>
    </xf>
    <xf numFmtId="0" fontId="7" fillId="2" borderId="2" xfId="2" applyFont="1" applyFill="1" applyBorder="1" applyAlignment="1" applyProtection="1">
      <alignment horizontal="left" vertical="center" wrapText="1"/>
      <protection locked="0"/>
    </xf>
    <xf numFmtId="0" fontId="8" fillId="2" borderId="2" xfId="2" applyFont="1" applyFill="1" applyBorder="1" applyAlignment="1" applyProtection="1">
      <alignment horizontal="left" vertical="center" wrapText="1"/>
      <protection locked="0"/>
    </xf>
    <xf numFmtId="49" fontId="42" fillId="2" borderId="2" xfId="0" applyNumberFormat="1" applyFont="1" applyFill="1" applyBorder="1" applyAlignment="1" applyProtection="1">
      <alignment horizontal="left" vertical="center" wrapText="1"/>
      <protection locked="0"/>
    </xf>
    <xf numFmtId="49" fontId="133" fillId="2" borderId="2" xfId="0" applyNumberFormat="1" applyFont="1" applyFill="1" applyBorder="1" applyAlignment="1" applyProtection="1">
      <alignment horizontal="left" vertical="center" wrapText="1"/>
      <protection locked="0"/>
    </xf>
    <xf numFmtId="0" fontId="70" fillId="0" borderId="2" xfId="0" applyFont="1" applyBorder="1" applyAlignment="1" applyProtection="1">
      <alignment horizontal="left" vertical="center" wrapText="1"/>
      <protection locked="0"/>
    </xf>
    <xf numFmtId="0" fontId="70" fillId="2" borderId="2" xfId="0" applyFont="1" applyFill="1" applyBorder="1" applyAlignment="1" applyProtection="1">
      <alignment horizontal="left" vertical="center" wrapText="1"/>
      <protection locked="0"/>
    </xf>
    <xf numFmtId="0" fontId="133" fillId="0" borderId="2" xfId="0" applyFont="1" applyBorder="1" applyAlignment="1">
      <alignment horizontal="left" vertical="center" wrapText="1"/>
    </xf>
    <xf numFmtId="0" fontId="42" fillId="2" borderId="2" xfId="0" applyFont="1" applyFill="1" applyBorder="1" applyAlignment="1" applyProtection="1">
      <alignment horizontal="left" vertical="center" wrapText="1"/>
      <protection locked="0"/>
    </xf>
    <xf numFmtId="0" fontId="70" fillId="3" borderId="2" xfId="2" applyFont="1" applyFill="1" applyBorder="1" applyAlignment="1" applyProtection="1">
      <alignment horizontal="left" vertical="center" wrapText="1"/>
      <protection locked="0"/>
    </xf>
    <xf numFmtId="0" fontId="70" fillId="2" borderId="2" xfId="2" applyFont="1" applyFill="1" applyBorder="1" applyAlignment="1" applyProtection="1">
      <alignment horizontal="left" vertical="center" wrapText="1"/>
      <protection locked="0"/>
    </xf>
    <xf numFmtId="0" fontId="119" fillId="5" borderId="2" xfId="2" applyFont="1" applyFill="1" applyBorder="1" applyAlignment="1" applyProtection="1">
      <alignment horizontal="left" vertical="center" wrapText="1"/>
      <protection locked="0"/>
    </xf>
    <xf numFmtId="49" fontId="42" fillId="2" borderId="2" xfId="0" applyNumberFormat="1" applyFont="1" applyFill="1" applyBorder="1" applyAlignment="1">
      <alignment horizontal="left" vertical="center" wrapText="1"/>
    </xf>
    <xf numFmtId="49" fontId="42" fillId="2" borderId="2" xfId="0" quotePrefix="1" applyNumberFormat="1" applyFont="1" applyFill="1" applyBorder="1" applyAlignment="1" applyProtection="1">
      <alignment horizontal="left" vertical="center" wrapText="1"/>
      <protection locked="0"/>
    </xf>
    <xf numFmtId="0" fontId="42" fillId="2" borderId="2" xfId="0" quotePrefix="1" applyFont="1" applyFill="1" applyBorder="1" applyAlignment="1">
      <alignment horizontal="left" vertical="center" wrapText="1"/>
    </xf>
    <xf numFmtId="0" fontId="133" fillId="0" borderId="2" xfId="0" quotePrefix="1" applyFont="1" applyBorder="1" applyAlignment="1">
      <alignment horizontal="left" vertical="center" wrapText="1"/>
    </xf>
    <xf numFmtId="49" fontId="150" fillId="2" borderId="2" xfId="0" quotePrefix="1" applyNumberFormat="1" applyFont="1" applyFill="1" applyBorder="1" applyAlignment="1">
      <alignment horizontal="left" vertical="center" wrapText="1"/>
    </xf>
    <xf numFmtId="0" fontId="129" fillId="2" borderId="2" xfId="0" quotePrefix="1" applyFont="1" applyFill="1" applyBorder="1" applyAlignment="1">
      <alignment horizontal="left" vertical="center" wrapText="1"/>
    </xf>
    <xf numFmtId="0" fontId="129" fillId="2" borderId="2" xfId="0" applyFont="1" applyFill="1" applyBorder="1" applyAlignment="1">
      <alignment horizontal="left" vertical="center" wrapText="1"/>
    </xf>
    <xf numFmtId="0" fontId="133" fillId="2" borderId="2" xfId="0" quotePrefix="1" applyFont="1" applyFill="1" applyBorder="1" applyAlignment="1" applyProtection="1">
      <alignment horizontal="left" vertical="center" wrapText="1"/>
      <protection locked="0"/>
    </xf>
    <xf numFmtId="49" fontId="150" fillId="2" borderId="2" xfId="0" applyNumberFormat="1" applyFont="1" applyFill="1" applyBorder="1" applyAlignment="1">
      <alignment horizontal="left" vertical="center" wrapText="1"/>
    </xf>
    <xf numFmtId="0" fontId="42" fillId="2" borderId="2" xfId="0" applyFont="1" applyFill="1" applyBorder="1" applyAlignment="1">
      <alignment horizontal="left" vertical="center" wrapText="1"/>
    </xf>
    <xf numFmtId="49" fontId="133" fillId="2" borderId="2" xfId="0" quotePrefix="1" applyNumberFormat="1" applyFont="1" applyFill="1" applyBorder="1" applyAlignment="1" applyProtection="1">
      <alignment horizontal="left" vertical="center" wrapText="1"/>
      <protection locked="0"/>
    </xf>
    <xf numFmtId="0" fontId="150" fillId="0" borderId="2" xfId="0" applyFont="1" applyBorder="1" applyAlignment="1">
      <alignment horizontal="left" vertical="center" wrapText="1"/>
    </xf>
    <xf numFmtId="0" fontId="42" fillId="0" borderId="2" xfId="0" applyFont="1" applyBorder="1" applyAlignment="1">
      <alignment horizontal="left" vertical="center" wrapText="1"/>
    </xf>
    <xf numFmtId="0" fontId="133" fillId="2" borderId="2" xfId="0" applyFont="1" applyFill="1" applyBorder="1" applyAlignment="1">
      <alignment horizontal="left" vertical="center" wrapText="1"/>
    </xf>
    <xf numFmtId="0" fontId="151" fillId="2" borderId="2" xfId="0" applyFont="1" applyFill="1" applyBorder="1" applyAlignment="1">
      <alignment horizontal="left" vertical="center" wrapText="1"/>
    </xf>
    <xf numFmtId="0" fontId="150" fillId="2" borderId="2" xfId="0" applyFont="1" applyFill="1" applyBorder="1" applyAlignment="1">
      <alignment horizontal="left" vertical="center" wrapText="1"/>
    </xf>
    <xf numFmtId="0" fontId="42" fillId="0" borderId="2" xfId="0" applyFont="1" applyBorder="1" applyAlignment="1" applyProtection="1">
      <alignment horizontal="left" vertical="center" wrapText="1"/>
      <protection locked="0"/>
    </xf>
    <xf numFmtId="0" fontId="129" fillId="0" borderId="2" xfId="0" applyFont="1" applyBorder="1" applyAlignment="1" applyProtection="1">
      <alignment horizontal="center" vertical="center" wrapText="1"/>
      <protection locked="0"/>
    </xf>
    <xf numFmtId="49" fontId="150" fillId="2" borderId="2" xfId="0" applyNumberFormat="1" applyFont="1" applyFill="1" applyBorder="1" applyAlignment="1" applyProtection="1">
      <alignment horizontal="left" vertical="center" wrapText="1"/>
      <protection locked="0"/>
    </xf>
    <xf numFmtId="0" fontId="150" fillId="0" borderId="2" xfId="0" applyFont="1" applyBorder="1" applyAlignment="1" applyProtection="1">
      <alignment horizontal="left" vertical="center" wrapText="1"/>
      <protection locked="0"/>
    </xf>
    <xf numFmtId="49" fontId="151" fillId="2" borderId="2" xfId="0" applyNumberFormat="1" applyFont="1" applyFill="1" applyBorder="1" applyAlignment="1" applyProtection="1">
      <alignment horizontal="left" vertical="center" wrapText="1"/>
      <protection locked="0"/>
    </xf>
    <xf numFmtId="49" fontId="129" fillId="2" borderId="2" xfId="0" applyNumberFormat="1" applyFont="1" applyFill="1" applyBorder="1" applyAlignment="1" applyProtection="1">
      <alignment horizontal="left" vertical="center" wrapText="1"/>
      <protection locked="0"/>
    </xf>
    <xf numFmtId="49" fontId="133" fillId="2" borderId="2" xfId="0" quotePrefix="1" applyNumberFormat="1" applyFont="1" applyFill="1" applyBorder="1" applyAlignment="1">
      <alignment horizontal="left" vertical="center" wrapText="1"/>
    </xf>
    <xf numFmtId="0" fontId="129" fillId="0" borderId="2" xfId="0" applyFont="1" applyBorder="1" applyAlignment="1" applyProtection="1">
      <alignment horizontal="left" vertical="center" wrapText="1"/>
      <protection locked="0"/>
    </xf>
    <xf numFmtId="0" fontId="129" fillId="2" borderId="2" xfId="0" applyFont="1" applyFill="1" applyBorder="1" applyAlignment="1" applyProtection="1">
      <alignment horizontal="left" vertical="center" wrapText="1"/>
      <protection locked="0"/>
    </xf>
    <xf numFmtId="0" fontId="133" fillId="2" borderId="2" xfId="0" applyFont="1" applyFill="1" applyBorder="1" applyAlignment="1" applyProtection="1">
      <alignment horizontal="left" vertical="center" wrapText="1"/>
      <protection locked="0"/>
    </xf>
    <xf numFmtId="0" fontId="133" fillId="2" borderId="2" xfId="0" quotePrefix="1" applyFont="1" applyFill="1" applyBorder="1" applyAlignment="1">
      <alignment horizontal="left" vertical="center" wrapText="1"/>
    </xf>
    <xf numFmtId="49" fontId="129" fillId="2" borderId="2" xfId="0" quotePrefix="1" applyNumberFormat="1" applyFont="1" applyFill="1" applyBorder="1" applyAlignment="1" applyProtection="1">
      <alignment horizontal="left" vertical="center" wrapText="1"/>
      <protection locked="0"/>
    </xf>
    <xf numFmtId="49" fontId="129" fillId="0" borderId="2" xfId="0" applyNumberFormat="1" applyFont="1" applyBorder="1" applyAlignment="1" applyProtection="1">
      <alignment horizontal="left" vertical="center" wrapText="1"/>
      <protection locked="0"/>
    </xf>
    <xf numFmtId="0" fontId="133" fillId="0" borderId="2" xfId="0" quotePrefix="1" applyFont="1" applyBorder="1" applyAlignment="1" applyProtection="1">
      <alignment horizontal="left" vertical="center" wrapText="1"/>
      <protection locked="0"/>
    </xf>
    <xf numFmtId="0" fontId="151" fillId="0" borderId="2" xfId="0" applyFont="1" applyBorder="1" applyAlignment="1">
      <alignment horizontal="left" vertical="center" wrapText="1"/>
    </xf>
    <xf numFmtId="49" fontId="140" fillId="2" borderId="2" xfId="0" quotePrefix="1" applyNumberFormat="1" applyFont="1" applyFill="1" applyBorder="1" applyAlignment="1">
      <alignment horizontal="left" vertical="center" wrapText="1"/>
    </xf>
    <xf numFmtId="49" fontId="42" fillId="0" borderId="2" xfId="0" quotePrefix="1" applyNumberFormat="1" applyFont="1" applyBorder="1" applyAlignment="1" applyProtection="1">
      <alignment horizontal="left" vertical="center" wrapText="1"/>
      <protection locked="0"/>
    </xf>
    <xf numFmtId="49" fontId="150" fillId="0" borderId="2" xfId="0" applyNumberFormat="1" applyFont="1" applyBorder="1" applyAlignment="1" applyProtection="1">
      <alignment horizontal="left" vertical="center" wrapText="1"/>
      <protection locked="0"/>
    </xf>
    <xf numFmtId="49" fontId="42" fillId="0" borderId="2" xfId="0" applyNumberFormat="1" applyFont="1" applyBorder="1" applyAlignment="1" applyProtection="1">
      <alignment horizontal="left" vertical="center" wrapText="1"/>
      <protection locked="0"/>
    </xf>
    <xf numFmtId="0" fontId="133" fillId="0" borderId="2" xfId="0" applyFont="1" applyBorder="1" applyAlignment="1" applyProtection="1">
      <alignment horizontal="left" vertical="center" wrapText="1"/>
      <protection locked="0"/>
    </xf>
    <xf numFmtId="0" fontId="133" fillId="0" borderId="2" xfId="0" applyFont="1" applyBorder="1" applyAlignment="1">
      <alignment wrapText="1"/>
    </xf>
    <xf numFmtId="49" fontId="152" fillId="2" borderId="2" xfId="0" applyNumberFormat="1" applyFont="1" applyFill="1" applyBorder="1" applyAlignment="1" applyProtection="1">
      <alignment horizontal="left" vertical="center" wrapText="1"/>
      <protection locked="0"/>
    </xf>
    <xf numFmtId="0" fontId="132" fillId="2" borderId="2" xfId="0" applyFont="1" applyFill="1" applyBorder="1" applyAlignment="1" applyProtection="1">
      <alignment horizontal="left" vertical="center" wrapText="1"/>
      <protection locked="0"/>
    </xf>
    <xf numFmtId="43" fontId="42" fillId="2" borderId="2" xfId="31" applyFont="1" applyFill="1" applyBorder="1" applyAlignment="1" applyProtection="1">
      <alignment horizontal="center" vertical="center" wrapText="1"/>
      <protection locked="0"/>
    </xf>
    <xf numFmtId="49" fontId="94" fillId="2" borderId="10" xfId="51" applyNumberFormat="1" applyFont="1" applyFill="1" applyBorder="1" applyAlignment="1" applyProtection="1">
      <alignment horizontal="center" vertical="center" wrapText="1"/>
      <protection locked="0"/>
    </xf>
    <xf numFmtId="49" fontId="15" fillId="2" borderId="10" xfId="0" applyNumberFormat="1"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49" fontId="15" fillId="2" borderId="10" xfId="0" applyNumberFormat="1" applyFont="1" applyFill="1" applyBorder="1" applyAlignment="1" applyProtection="1">
      <alignment vertical="center" wrapText="1"/>
      <protection locked="0"/>
    </xf>
    <xf numFmtId="49" fontId="84" fillId="2" borderId="10" xfId="0" applyNumberFormat="1" applyFont="1" applyFill="1" applyBorder="1" applyAlignment="1" applyProtection="1">
      <alignment horizontal="center" vertical="center" wrapText="1"/>
      <protection locked="0"/>
    </xf>
    <xf numFmtId="49" fontId="73" fillId="2" borderId="10" xfId="0" applyNumberFormat="1" applyFont="1" applyFill="1" applyBorder="1" applyAlignment="1" applyProtection="1">
      <alignment horizontal="center" vertical="center" wrapText="1"/>
      <protection locked="0"/>
    </xf>
    <xf numFmtId="49" fontId="87" fillId="2" borderId="10" xfId="0" applyNumberFormat="1" applyFont="1" applyFill="1" applyBorder="1" applyAlignment="1" applyProtection="1">
      <alignment horizontal="center" vertical="center" wrapText="1"/>
      <protection locked="0"/>
    </xf>
    <xf numFmtId="49" fontId="8" fillId="2" borderId="10" xfId="0" applyNumberFormat="1" applyFont="1" applyFill="1" applyBorder="1" applyAlignment="1" applyProtection="1">
      <alignment horizontal="center" vertical="center" wrapText="1"/>
      <protection locked="0"/>
    </xf>
    <xf numFmtId="0" fontId="34" fillId="2" borderId="10" xfId="0" applyFont="1" applyFill="1" applyBorder="1" applyAlignment="1" applyProtection="1">
      <alignment horizontal="center" vertical="center" wrapText="1"/>
      <protection locked="0"/>
    </xf>
    <xf numFmtId="49" fontId="14" fillId="2" borderId="10" xfId="0" applyNumberFormat="1"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wrapText="1"/>
      <protection locked="0"/>
    </xf>
    <xf numFmtId="0" fontId="12" fillId="2" borderId="10"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7" fillId="2" borderId="10"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8" fillId="2" borderId="10" xfId="0" applyFont="1" applyFill="1" applyBorder="1" applyAlignment="1">
      <alignment horizontal="center" vertical="center" wrapText="1"/>
    </xf>
    <xf numFmtId="0" fontId="5" fillId="4" borderId="10" xfId="0" applyFont="1" applyFill="1" applyBorder="1" applyAlignment="1" applyProtection="1">
      <alignment horizontal="center" vertical="center" wrapText="1"/>
      <protection locked="0"/>
    </xf>
    <xf numFmtId="0" fontId="53" fillId="2" borderId="10" xfId="0" applyFont="1" applyFill="1" applyBorder="1" applyAlignment="1" applyProtection="1">
      <alignment horizontal="center" vertical="center" wrapText="1"/>
      <protection locked="0"/>
    </xf>
    <xf numFmtId="0" fontId="2" fillId="2"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46" fillId="2" borderId="10" xfId="0" applyFont="1" applyFill="1" applyBorder="1" applyAlignment="1" applyProtection="1">
      <alignment horizontal="center" vertical="center" wrapText="1"/>
      <protection locked="0"/>
    </xf>
    <xf numFmtId="0" fontId="45" fillId="2" borderId="10" xfId="0" applyFont="1" applyFill="1" applyBorder="1" applyAlignment="1" applyProtection="1">
      <alignment horizontal="center" vertical="center" wrapText="1"/>
      <protection locked="0"/>
    </xf>
    <xf numFmtId="0" fontId="10" fillId="2" borderId="10" xfId="0" applyFont="1" applyFill="1" applyBorder="1" applyAlignment="1">
      <alignment horizontal="center" vertical="center" wrapText="1"/>
    </xf>
    <xf numFmtId="43" fontId="2" fillId="2" borderId="10" xfId="31" applyFont="1" applyFill="1" applyBorder="1" applyAlignment="1" applyProtection="1">
      <alignment horizontal="center" vertical="center" wrapText="1"/>
      <protection locked="0"/>
    </xf>
    <xf numFmtId="0" fontId="7" fillId="2" borderId="10" xfId="0" applyFont="1" applyFill="1" applyBorder="1" applyAlignment="1" applyProtection="1">
      <alignment vertical="center" wrapText="1"/>
      <protection locked="0"/>
    </xf>
    <xf numFmtId="0" fontId="7" fillId="2" borderId="10" xfId="2" applyFont="1" applyFill="1" applyBorder="1" applyAlignment="1" applyProtection="1">
      <alignment vertical="center" wrapText="1"/>
      <protection locked="0"/>
    </xf>
    <xf numFmtId="0" fontId="27" fillId="2" borderId="10" xfId="2" applyFont="1" applyFill="1" applyBorder="1" applyAlignment="1" applyProtection="1">
      <alignment vertical="center" wrapText="1"/>
      <protection locked="0"/>
    </xf>
    <xf numFmtId="0" fontId="27" fillId="2" borderId="10" xfId="2" applyFont="1" applyFill="1" applyBorder="1" applyAlignment="1" applyProtection="1">
      <alignment horizontal="left" vertical="center" wrapText="1"/>
      <protection locked="0"/>
    </xf>
    <xf numFmtId="0" fontId="90" fillId="9" borderId="2" xfId="0" applyFont="1" applyFill="1" applyBorder="1" applyAlignment="1">
      <alignment vertical="center" wrapText="1"/>
    </xf>
    <xf numFmtId="0" fontId="98" fillId="9" borderId="2" xfId="0" applyFont="1" applyFill="1" applyBorder="1" applyAlignment="1">
      <alignment wrapText="1"/>
    </xf>
    <xf numFmtId="0" fontId="8" fillId="0" borderId="2" xfId="0" applyFont="1" applyBorder="1" applyAlignment="1">
      <alignment vertical="center" wrapText="1"/>
    </xf>
    <xf numFmtId="0" fontId="98" fillId="9" borderId="2" xfId="0" applyFont="1" applyFill="1" applyBorder="1" applyAlignment="1">
      <alignment vertical="center" wrapText="1"/>
    </xf>
    <xf numFmtId="0" fontId="136" fillId="9" borderId="2" xfId="0" applyFont="1" applyFill="1" applyBorder="1" applyAlignment="1">
      <alignment horizontal="left" vertical="center" wrapText="1"/>
    </xf>
    <xf numFmtId="0" fontId="129" fillId="2" borderId="0" xfId="0" applyFont="1" applyFill="1" applyAlignment="1" applyProtection="1">
      <alignment horizontal="left" vertical="center" wrapText="1"/>
      <protection locked="0"/>
    </xf>
    <xf numFmtId="0" fontId="2" fillId="2" borderId="6" xfId="0" applyFont="1" applyFill="1" applyBorder="1" applyAlignment="1" applyProtection="1">
      <alignment horizontal="center" vertical="center" wrapText="1"/>
      <protection locked="0"/>
    </xf>
    <xf numFmtId="0" fontId="8" fillId="2" borderId="3" xfId="2" applyFont="1" applyFill="1" applyBorder="1" applyAlignment="1" applyProtection="1">
      <alignment horizontal="left" vertical="center" wrapText="1"/>
      <protection locked="0"/>
    </xf>
    <xf numFmtId="0" fontId="70" fillId="2" borderId="3" xfId="2" applyFont="1" applyFill="1" applyBorder="1" applyAlignment="1" applyProtection="1">
      <alignment horizontal="left" vertical="center" wrapText="1"/>
      <protection locked="0"/>
    </xf>
    <xf numFmtId="0" fontId="7" fillId="2" borderId="3" xfId="2" applyFont="1" applyFill="1" applyBorder="1" applyAlignment="1" applyProtection="1">
      <alignment vertical="center" wrapText="1"/>
      <protection locked="0"/>
    </xf>
    <xf numFmtId="0" fontId="28" fillId="2" borderId="3" xfId="2" applyFont="1" applyFill="1" applyBorder="1" applyAlignment="1" applyProtection="1">
      <alignment vertical="center" wrapText="1"/>
      <protection locked="0"/>
    </xf>
    <xf numFmtId="0" fontId="7" fillId="0" borderId="3" xfId="2" applyFont="1" applyBorder="1" applyAlignment="1" applyProtection="1">
      <alignment vertical="center" wrapText="1"/>
      <protection locked="0"/>
    </xf>
    <xf numFmtId="0" fontId="15" fillId="2" borderId="2" xfId="0" applyFont="1" applyFill="1" applyBorder="1" applyAlignment="1" applyProtection="1">
      <alignment vertical="center" textRotation="90" wrapText="1"/>
      <protection locked="0"/>
    </xf>
    <xf numFmtId="49" fontId="15" fillId="2" borderId="2" xfId="0" applyNumberFormat="1" applyFont="1" applyFill="1" applyBorder="1" applyAlignment="1">
      <alignment horizontal="center" vertical="center" wrapText="1"/>
    </xf>
    <xf numFmtId="43" fontId="12" fillId="2" borderId="2" xfId="31" applyFont="1" applyFill="1" applyBorder="1" applyAlignment="1" applyProtection="1">
      <alignment horizontal="left" vertical="center" wrapText="1"/>
      <protection locked="0"/>
    </xf>
    <xf numFmtId="0" fontId="153" fillId="2" borderId="2" xfId="0" applyFont="1" applyFill="1" applyBorder="1" applyAlignment="1" applyProtection="1">
      <alignment horizontal="center" vertical="center" wrapText="1"/>
      <protection locked="0"/>
    </xf>
    <xf numFmtId="49" fontId="73" fillId="2" borderId="2" xfId="6" applyNumberFormat="1" applyFont="1" applyFill="1" applyBorder="1" applyAlignment="1" applyProtection="1">
      <alignment horizontal="center" vertical="center" wrapText="1"/>
      <protection locked="0"/>
    </xf>
    <xf numFmtId="0" fontId="73" fillId="0" borderId="2" xfId="6" applyFont="1" applyBorder="1" applyAlignment="1">
      <alignment horizontal="center" vertical="center" wrapText="1"/>
    </xf>
    <xf numFmtId="0" fontId="84" fillId="0" borderId="2" xfId="51" applyFont="1" applyBorder="1" applyAlignment="1">
      <alignment horizontal="center" vertical="center" wrapText="1"/>
    </xf>
    <xf numFmtId="0" fontId="73" fillId="0" borderId="2" xfId="51" applyFont="1" applyBorder="1" applyAlignment="1">
      <alignment horizontal="center" vertical="center" wrapText="1"/>
    </xf>
    <xf numFmtId="0" fontId="73" fillId="2" borderId="2" xfId="6" applyFont="1" applyFill="1" applyBorder="1" applyAlignment="1">
      <alignment horizontal="center" vertical="center" wrapText="1"/>
    </xf>
    <xf numFmtId="0" fontId="105" fillId="2" borderId="2" xfId="0"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protection locked="0"/>
    </xf>
    <xf numFmtId="0" fontId="15" fillId="2" borderId="10" xfId="0" applyFont="1" applyFill="1" applyBorder="1" applyAlignment="1">
      <alignment horizontal="center" vertical="center" wrapText="1"/>
    </xf>
    <xf numFmtId="1" fontId="15" fillId="2" borderId="10" xfId="0"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0" fontId="28" fillId="0" borderId="2" xfId="0" applyFont="1" applyBorder="1" applyAlignment="1">
      <alignment vertical="center" wrapText="1"/>
    </xf>
    <xf numFmtId="49" fontId="13" fillId="2" borderId="2" xfId="0" quotePrefix="1" applyNumberFormat="1" applyFont="1" applyFill="1" applyBorder="1" applyAlignment="1" applyProtection="1">
      <alignment horizontal="left" vertical="center" wrapText="1"/>
      <protection locked="0"/>
    </xf>
    <xf numFmtId="0" fontId="28" fillId="0" borderId="2" xfId="0" applyFont="1" applyBorder="1" applyAlignment="1">
      <alignment horizontal="justify" vertical="center" wrapText="1"/>
    </xf>
    <xf numFmtId="49" fontId="28" fillId="2" borderId="2" xfId="0" quotePrefix="1" applyNumberFormat="1" applyFont="1" applyFill="1" applyBorder="1" applyAlignment="1" applyProtection="1">
      <alignment horizontal="left" vertical="center" wrapText="1"/>
      <protection locked="0"/>
    </xf>
    <xf numFmtId="0" fontId="120" fillId="3" borderId="2" xfId="0" quotePrefix="1" applyFont="1" applyFill="1" applyBorder="1" applyAlignment="1">
      <alignment horizontal="left" vertical="center" wrapText="1"/>
    </xf>
    <xf numFmtId="49" fontId="155" fillId="2" borderId="2" xfId="0" applyNumberFormat="1" applyFont="1" applyFill="1" applyBorder="1" applyAlignment="1" applyProtection="1">
      <alignment horizontal="left" vertical="center" wrapText="1"/>
      <protection locked="0"/>
    </xf>
    <xf numFmtId="49" fontId="120" fillId="2" borderId="2" xfId="0" quotePrefix="1" applyNumberFormat="1" applyFont="1" applyFill="1" applyBorder="1" applyAlignment="1" applyProtection="1">
      <alignment horizontal="left" vertical="center" wrapText="1"/>
      <protection locked="0"/>
    </xf>
    <xf numFmtId="0" fontId="120" fillId="0" borderId="2" xfId="0" applyFont="1" applyBorder="1" applyAlignment="1">
      <alignment vertical="center" wrapText="1"/>
    </xf>
    <xf numFmtId="49" fontId="120" fillId="2" borderId="2" xfId="0" applyNumberFormat="1" applyFont="1" applyFill="1" applyBorder="1" applyAlignment="1" applyProtection="1">
      <alignment horizontal="left" vertical="center" wrapText="1"/>
      <protection locked="0"/>
    </xf>
    <xf numFmtId="0" fontId="120" fillId="2" borderId="2" xfId="0" applyFont="1" applyFill="1" applyBorder="1" applyAlignment="1">
      <alignment horizontal="left" vertical="center" wrapText="1"/>
    </xf>
    <xf numFmtId="49" fontId="28" fillId="2" borderId="2" xfId="0" applyNumberFormat="1" applyFont="1" applyFill="1" applyBorder="1" applyAlignment="1">
      <alignment horizontal="left" vertical="center" wrapText="1"/>
    </xf>
    <xf numFmtId="49" fontId="120" fillId="2" borderId="2" xfId="0" applyNumberFormat="1" applyFont="1" applyFill="1" applyBorder="1" applyAlignment="1">
      <alignment horizontal="left" vertical="center" wrapText="1"/>
    </xf>
    <xf numFmtId="0" fontId="28" fillId="2" borderId="2" xfId="0" applyFont="1" applyFill="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2" xfId="0" quotePrefix="1" applyFont="1" applyBorder="1" applyAlignment="1">
      <alignment vertical="center" wrapText="1"/>
    </xf>
    <xf numFmtId="49" fontId="28" fillId="2" borderId="2" xfId="0" quotePrefix="1" applyNumberFormat="1" applyFont="1" applyFill="1" applyBorder="1" applyAlignment="1">
      <alignment horizontal="left" vertical="center" wrapText="1"/>
    </xf>
    <xf numFmtId="0" fontId="28" fillId="2" borderId="2" xfId="0" quotePrefix="1" applyFont="1" applyFill="1" applyBorder="1" applyAlignment="1">
      <alignment horizontal="left" vertical="center" wrapText="1"/>
    </xf>
    <xf numFmtId="49" fontId="28" fillId="3" borderId="2" xfId="0" applyNumberFormat="1" applyFont="1" applyFill="1" applyBorder="1" applyAlignment="1" applyProtection="1">
      <alignment horizontal="left" vertical="center" wrapText="1"/>
      <protection locked="0"/>
    </xf>
    <xf numFmtId="0" fontId="120" fillId="0" borderId="2" xfId="0" applyFont="1" applyBorder="1" applyAlignment="1">
      <alignment horizontal="justify" vertical="center" wrapText="1"/>
    </xf>
    <xf numFmtId="0" fontId="28" fillId="3" borderId="2" xfId="0" applyFont="1" applyFill="1" applyBorder="1" applyAlignment="1">
      <alignment vertical="center" wrapText="1"/>
    </xf>
    <xf numFmtId="0" fontId="28" fillId="3" borderId="2" xfId="0" applyFont="1" applyFill="1" applyBorder="1" applyAlignment="1">
      <alignment horizontal="left" vertical="center" wrapText="1"/>
    </xf>
    <xf numFmtId="49" fontId="29" fillId="2" borderId="2" xfId="0" applyNumberFormat="1" applyFont="1" applyFill="1" applyBorder="1" applyAlignment="1" applyProtection="1">
      <alignment horizontal="left" vertical="center" wrapText="1"/>
      <protection locked="0"/>
    </xf>
    <xf numFmtId="49" fontId="28" fillId="0" borderId="2" xfId="0" applyNumberFormat="1" applyFont="1" applyBorder="1" applyAlignment="1" applyProtection="1">
      <alignment horizontal="left" vertical="center" wrapText="1"/>
      <protection locked="0"/>
    </xf>
    <xf numFmtId="49" fontId="13" fillId="2" borderId="2" xfId="0" applyNumberFormat="1" applyFont="1" applyFill="1" applyBorder="1" applyAlignment="1" applyProtection="1">
      <alignment horizontal="left" vertical="center" wrapText="1"/>
      <protection locked="0"/>
    </xf>
    <xf numFmtId="49" fontId="28" fillId="2" borderId="2" xfId="0" quotePrefix="1" applyNumberFormat="1" applyFont="1" applyFill="1" applyBorder="1" applyAlignment="1" applyProtection="1">
      <alignment vertical="center" wrapText="1"/>
      <protection locked="0"/>
    </xf>
    <xf numFmtId="49" fontId="76" fillId="2" borderId="2" xfId="0" applyNumberFormat="1" applyFont="1" applyFill="1" applyBorder="1" applyAlignment="1" applyProtection="1">
      <alignment horizontal="left" vertical="center" wrapText="1"/>
      <protection locked="0"/>
    </xf>
    <xf numFmtId="49" fontId="76" fillId="2" borderId="2" xfId="0" quotePrefix="1" applyNumberFormat="1" applyFont="1" applyFill="1" applyBorder="1" applyAlignment="1" applyProtection="1">
      <alignment horizontal="left" vertical="center" wrapText="1"/>
      <protection locked="0"/>
    </xf>
    <xf numFmtId="49" fontId="155" fillId="2" borderId="2" xfId="0" applyNumberFormat="1" applyFont="1" applyFill="1" applyBorder="1" applyAlignment="1">
      <alignment horizontal="left" vertical="center" wrapText="1"/>
    </xf>
    <xf numFmtId="49" fontId="13" fillId="2" borderId="2" xfId="0" quotePrefix="1" applyNumberFormat="1" applyFont="1" applyFill="1" applyBorder="1" applyAlignment="1">
      <alignment horizontal="left" vertical="center" wrapText="1"/>
    </xf>
    <xf numFmtId="0" fontId="120" fillId="2" borderId="2" xfId="0" applyFont="1" applyFill="1" applyBorder="1" applyAlignment="1" applyProtection="1">
      <alignment horizontal="left" vertical="center" wrapText="1"/>
      <protection locked="0"/>
    </xf>
    <xf numFmtId="0" fontId="13" fillId="2" borderId="2" xfId="0" applyFont="1" applyFill="1" applyBorder="1" applyAlignment="1" applyProtection="1">
      <alignment horizontal="left" vertical="center" wrapText="1"/>
      <protection locked="0"/>
    </xf>
    <xf numFmtId="0" fontId="127" fillId="2" borderId="2"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0" borderId="2" xfId="0" applyFont="1" applyBorder="1" applyAlignment="1">
      <alignment horizontal="left" vertical="center" wrapText="1"/>
    </xf>
    <xf numFmtId="0" fontId="155" fillId="0" borderId="2" xfId="0" applyFont="1" applyBorder="1" applyAlignment="1">
      <alignment vertical="center" wrapText="1"/>
    </xf>
    <xf numFmtId="49" fontId="120" fillId="2" borderId="2" xfId="0" quotePrefix="1" applyNumberFormat="1" applyFont="1" applyFill="1" applyBorder="1" applyAlignment="1">
      <alignment horizontal="left" vertical="center" wrapText="1"/>
    </xf>
    <xf numFmtId="0" fontId="120" fillId="0" borderId="2" xfId="0" applyFont="1" applyBorder="1" applyAlignment="1">
      <alignment horizontal="left" vertical="center" wrapText="1"/>
    </xf>
    <xf numFmtId="49" fontId="13" fillId="0" borderId="2" xfId="0" applyNumberFormat="1" applyFont="1" applyBorder="1" applyAlignment="1">
      <alignment horizontal="left" vertical="center" wrapText="1"/>
    </xf>
    <xf numFmtId="49" fontId="28" fillId="0" borderId="2" xfId="0" quotePrefix="1" applyNumberFormat="1" applyFont="1" applyBorder="1" applyAlignment="1" applyProtection="1">
      <alignment horizontal="left" vertical="center" wrapText="1"/>
      <protection locked="0"/>
    </xf>
    <xf numFmtId="0" fontId="28" fillId="11" borderId="2" xfId="0" applyFont="1" applyFill="1" applyBorder="1" applyAlignment="1">
      <alignment vertical="center" wrapText="1"/>
    </xf>
    <xf numFmtId="43" fontId="13" fillId="2" borderId="2" xfId="31" applyFont="1" applyFill="1" applyBorder="1" applyAlignment="1" applyProtection="1">
      <alignment horizontal="left" vertical="center" wrapText="1"/>
      <protection locked="0"/>
    </xf>
    <xf numFmtId="0" fontId="121" fillId="2" borderId="0" xfId="0" applyFont="1" applyFill="1" applyAlignment="1" applyProtection="1">
      <alignment horizontal="left" vertical="center" wrapText="1"/>
      <protection locked="0"/>
    </xf>
    <xf numFmtId="0" fontId="31" fillId="2" borderId="0" xfId="0" applyFont="1" applyFill="1" applyAlignment="1" applyProtection="1">
      <alignment vertical="center" wrapText="1"/>
      <protection locked="0"/>
    </xf>
    <xf numFmtId="0" fontId="26" fillId="2" borderId="0" xfId="0" applyFont="1" applyFill="1" applyAlignment="1" applyProtection="1">
      <alignment horizontal="left" wrapText="1"/>
      <protection locked="0"/>
    </xf>
    <xf numFmtId="0" fontId="26" fillId="2" borderId="0" xfId="0" applyFont="1" applyFill="1" applyAlignment="1" applyProtection="1">
      <alignment horizontal="center" wrapText="1"/>
      <protection locked="0"/>
    </xf>
    <xf numFmtId="0" fontId="26" fillId="2" borderId="0" xfId="0" applyFont="1" applyFill="1" applyAlignment="1" applyProtection="1">
      <alignment vertical="center" wrapText="1"/>
      <protection locked="0"/>
    </xf>
    <xf numFmtId="0" fontId="26" fillId="2" borderId="0" xfId="0" applyFont="1" applyFill="1" applyAlignment="1" applyProtection="1">
      <alignment horizontal="center" vertical="center" textRotation="90" wrapText="1"/>
      <protection locked="0"/>
    </xf>
    <xf numFmtId="0" fontId="159" fillId="2" borderId="0" xfId="0" applyFont="1" applyFill="1" applyAlignment="1" applyProtection="1">
      <alignment horizontal="center" vertical="center" wrapText="1"/>
      <protection locked="0"/>
    </xf>
    <xf numFmtId="0" fontId="161" fillId="2" borderId="0" xfId="0" applyFont="1" applyFill="1" applyAlignment="1" applyProtection="1">
      <alignment horizontal="center" vertical="center" wrapText="1"/>
      <protection locked="0"/>
    </xf>
    <xf numFmtId="0" fontId="162" fillId="2" borderId="0" xfId="0" applyFont="1" applyFill="1" applyAlignment="1" applyProtection="1">
      <alignment horizontal="center" vertical="center" wrapText="1"/>
      <protection locked="0"/>
    </xf>
    <xf numFmtId="0" fontId="26" fillId="2" borderId="0" xfId="0" applyFont="1" applyFill="1" applyAlignment="1" applyProtection="1">
      <alignment wrapText="1"/>
      <protection locked="0"/>
    </xf>
    <xf numFmtId="0" fontId="26" fillId="2" borderId="0" xfId="0" applyFont="1" applyFill="1" applyAlignment="1" applyProtection="1">
      <alignment horizontal="center" textRotation="90" wrapText="1"/>
      <protection locked="0"/>
    </xf>
    <xf numFmtId="0" fontId="159" fillId="2" borderId="0" xfId="0" applyFont="1" applyFill="1" applyAlignment="1" applyProtection="1">
      <alignment horizontal="center" wrapText="1"/>
      <protection locked="0"/>
    </xf>
    <xf numFmtId="0" fontId="161" fillId="2" borderId="0" xfId="0" applyFont="1" applyFill="1" applyAlignment="1" applyProtection="1">
      <alignment horizontal="center" wrapText="1"/>
      <protection locked="0"/>
    </xf>
    <xf numFmtId="0" fontId="162" fillId="2" borderId="0" xfId="0" applyFont="1" applyFill="1" applyAlignment="1" applyProtection="1">
      <alignment horizontal="center" wrapText="1"/>
      <protection locked="0"/>
    </xf>
    <xf numFmtId="49" fontId="10" fillId="3" borderId="2" xfId="0" applyNumberFormat="1" applyFont="1" applyFill="1" applyBorder="1" applyAlignment="1" applyProtection="1">
      <alignment horizontal="left" vertical="center" wrapText="1"/>
      <protection locked="0"/>
    </xf>
    <xf numFmtId="0" fontId="10" fillId="3" borderId="2" xfId="0" applyFont="1" applyFill="1" applyBorder="1" applyAlignment="1">
      <alignment horizontal="left" vertical="center" wrapText="1"/>
    </xf>
    <xf numFmtId="49" fontId="7" fillId="3" borderId="2" xfId="0" applyNumberFormat="1" applyFont="1" applyFill="1" applyBorder="1" applyAlignment="1" applyProtection="1">
      <alignment horizontal="left" vertical="center" wrapText="1"/>
      <protection locked="0"/>
    </xf>
    <xf numFmtId="49" fontId="35" fillId="3" borderId="2" xfId="0" quotePrefix="1" applyNumberFormat="1" applyFont="1" applyFill="1" applyBorder="1" applyAlignment="1">
      <alignment horizontal="left" vertical="center" wrapText="1"/>
    </xf>
    <xf numFmtId="49" fontId="112" fillId="3" borderId="2" xfId="0" applyNumberFormat="1" applyFont="1" applyFill="1" applyBorder="1" applyAlignment="1" applyProtection="1">
      <alignment horizontal="left" vertical="center" wrapText="1"/>
      <protection locked="0"/>
    </xf>
    <xf numFmtId="49" fontId="75" fillId="3" borderId="2" xfId="0" applyNumberFormat="1" applyFont="1" applyFill="1" applyBorder="1" applyAlignment="1" applyProtection="1">
      <alignment horizontal="left" vertical="center" wrapText="1"/>
      <protection locked="0"/>
    </xf>
    <xf numFmtId="0" fontId="10" fillId="3" borderId="2" xfId="0" applyFont="1" applyFill="1" applyBorder="1" applyAlignment="1">
      <alignment vertical="center" wrapText="1"/>
    </xf>
    <xf numFmtId="49" fontId="58" fillId="3" borderId="2" xfId="0" applyNumberFormat="1" applyFont="1" applyFill="1" applyBorder="1" applyAlignment="1">
      <alignment horizontal="left" vertical="center" wrapText="1"/>
    </xf>
    <xf numFmtId="0" fontId="12" fillId="3" borderId="2" xfId="0" applyFont="1" applyFill="1" applyBorder="1" applyAlignment="1">
      <alignment horizontal="left" vertical="center" wrapText="1"/>
    </xf>
    <xf numFmtId="49" fontId="10" fillId="3" borderId="2" xfId="0" applyNumberFormat="1" applyFont="1" applyFill="1" applyBorder="1" applyAlignment="1">
      <alignment horizontal="left" vertical="center" wrapText="1"/>
    </xf>
    <xf numFmtId="49" fontId="14" fillId="3" borderId="2" xfId="0" applyNumberFormat="1" applyFont="1" applyFill="1" applyBorder="1" applyAlignment="1" applyProtection="1">
      <alignment horizontal="left" vertical="center" wrapText="1"/>
      <protection locked="0"/>
    </xf>
    <xf numFmtId="0" fontId="62" fillId="0" borderId="2" xfId="6" applyFont="1" applyBorder="1" applyAlignment="1">
      <alignment horizontal="left" textRotation="180" wrapText="1"/>
    </xf>
    <xf numFmtId="49" fontId="163" fillId="2" borderId="0" xfId="0" applyNumberFormat="1" applyFont="1" applyFill="1" applyAlignment="1" applyProtection="1">
      <alignment vertical="center" wrapText="1"/>
      <protection locked="0"/>
    </xf>
    <xf numFmtId="0" fontId="62" fillId="2" borderId="2" xfId="2" applyFont="1" applyFill="1" applyBorder="1" applyAlignment="1" applyProtection="1">
      <alignment horizontal="center" vertical="center" textRotation="90" wrapText="1"/>
      <protection locked="0"/>
    </xf>
    <xf numFmtId="0" fontId="62" fillId="2" borderId="2" xfId="2" applyFont="1" applyFill="1" applyBorder="1" applyAlignment="1" applyProtection="1">
      <alignment horizontal="center" vertical="center" textRotation="255" wrapText="1"/>
      <protection locked="0"/>
    </xf>
    <xf numFmtId="0" fontId="62" fillId="2" borderId="2" xfId="0" applyFont="1" applyFill="1" applyBorder="1" applyAlignment="1" applyProtection="1">
      <alignment vertical="center" wrapText="1"/>
      <protection locked="0"/>
    </xf>
    <xf numFmtId="0" fontId="164" fillId="2" borderId="2" xfId="2" applyFont="1" applyFill="1" applyBorder="1" applyAlignment="1">
      <alignment horizontal="center" vertical="center"/>
    </xf>
    <xf numFmtId="9" fontId="164" fillId="2" borderId="2" xfId="1" applyFont="1" applyFill="1" applyBorder="1" applyAlignment="1" applyProtection="1">
      <alignment horizontal="center" vertical="center"/>
    </xf>
    <xf numFmtId="167" fontId="164" fillId="2" borderId="2" xfId="0" applyNumberFormat="1" applyFont="1" applyFill="1" applyBorder="1" applyAlignment="1">
      <alignment horizontal="center" vertical="center"/>
    </xf>
    <xf numFmtId="0" fontId="62" fillId="2" borderId="0" xfId="0" applyFont="1" applyFill="1" applyAlignment="1" applyProtection="1">
      <alignment horizontal="center" vertical="center" wrapText="1"/>
      <protection locked="0"/>
    </xf>
    <xf numFmtId="0" fontId="165" fillId="2" borderId="0" xfId="0" applyFont="1" applyFill="1" applyAlignment="1" applyProtection="1">
      <alignment horizontal="center" wrapText="1"/>
      <protection locked="0"/>
    </xf>
    <xf numFmtId="0" fontId="165"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1" fillId="2" borderId="0" xfId="0" applyFont="1" applyFill="1" applyAlignment="1" applyProtection="1">
      <alignment horizontal="center" wrapText="1"/>
      <protection locked="0"/>
    </xf>
    <xf numFmtId="0" fontId="61" fillId="2" borderId="0" xfId="0" applyFont="1" applyFill="1" applyAlignment="1" applyProtection="1">
      <alignment horizontal="center" vertical="center" wrapText="1"/>
      <protection locked="0"/>
    </xf>
    <xf numFmtId="49" fontId="60" fillId="3" borderId="0" xfId="0" applyNumberFormat="1" applyFont="1" applyFill="1" applyAlignment="1" applyProtection="1">
      <alignment vertical="center" wrapText="1"/>
      <protection locked="0"/>
    </xf>
    <xf numFmtId="0" fontId="32" fillId="3" borderId="2" xfId="2" applyFont="1" applyFill="1" applyBorder="1" applyAlignment="1" applyProtection="1">
      <alignment horizontal="center" vertical="center" textRotation="180" wrapText="1"/>
      <protection locked="0"/>
    </xf>
    <xf numFmtId="0" fontId="12" fillId="3" borderId="2" xfId="2" applyFont="1" applyFill="1" applyBorder="1" applyAlignment="1" applyProtection="1">
      <alignment horizontal="center" vertical="center" textRotation="90" wrapText="1"/>
      <protection locked="0"/>
    </xf>
    <xf numFmtId="0" fontId="12" fillId="3" borderId="2" xfId="2" applyFont="1" applyFill="1" applyBorder="1" applyAlignment="1" applyProtection="1">
      <alignment horizontal="center" vertical="center" textRotation="255" wrapText="1"/>
      <protection locked="0"/>
    </xf>
    <xf numFmtId="0" fontId="2" fillId="3" borderId="2" xfId="0" applyFont="1" applyFill="1" applyBorder="1" applyAlignment="1" applyProtection="1">
      <alignment horizontal="center" vertical="center" wrapText="1"/>
      <protection locked="0"/>
    </xf>
    <xf numFmtId="49" fontId="73" fillId="3" borderId="2" xfId="0" applyNumberFormat="1" applyFont="1" applyFill="1" applyBorder="1" applyAlignment="1" applyProtection="1">
      <alignment horizontal="center" vertical="center" wrapText="1"/>
      <protection locked="0"/>
    </xf>
    <xf numFmtId="0" fontId="7" fillId="3" borderId="2" xfId="2" applyFont="1" applyFill="1" applyBorder="1" applyAlignment="1" applyProtection="1">
      <alignment horizontal="center" vertical="center" textRotation="255" wrapText="1"/>
      <protection locked="0"/>
    </xf>
    <xf numFmtId="49" fontId="84" fillId="3" borderId="2" xfId="0" applyNumberFormat="1" applyFont="1" applyFill="1" applyBorder="1" applyAlignment="1" applyProtection="1">
      <alignment horizontal="center" vertical="center" wrapText="1"/>
      <protection locked="0"/>
    </xf>
    <xf numFmtId="49" fontId="87" fillId="3" borderId="2" xfId="0" applyNumberFormat="1"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2" xfId="0" applyFont="1" applyFill="1" applyBorder="1" applyAlignment="1" applyProtection="1">
      <alignment vertical="center" wrapText="1"/>
      <protection locked="0"/>
    </xf>
    <xf numFmtId="0" fontId="5" fillId="3" borderId="2" xfId="2" applyFont="1" applyFill="1" applyBorder="1" applyAlignment="1">
      <alignment horizontal="center" vertical="center"/>
    </xf>
    <xf numFmtId="9" fontId="5" fillId="3" borderId="2" xfId="1" applyFont="1" applyFill="1" applyBorder="1" applyAlignment="1" applyProtection="1">
      <alignment horizontal="center" vertical="center"/>
    </xf>
    <xf numFmtId="167" fontId="5" fillId="3" borderId="2" xfId="0" applyNumberFormat="1" applyFont="1" applyFill="1" applyBorder="1" applyAlignment="1">
      <alignment horizontal="center" vertical="center"/>
    </xf>
    <xf numFmtId="0" fontId="26" fillId="3" borderId="0" xfId="0" applyFont="1" applyFill="1" applyAlignment="1" applyProtection="1">
      <alignment horizontal="center" wrapText="1"/>
      <protection locked="0"/>
    </xf>
    <xf numFmtId="0" fontId="26" fillId="3" borderId="0" xfId="0" applyFont="1" applyFill="1" applyAlignment="1" applyProtection="1">
      <alignment horizontal="center" vertical="center" wrapText="1"/>
      <protection locked="0"/>
    </xf>
    <xf numFmtId="49" fontId="60" fillId="12" borderId="0" xfId="0" applyNumberFormat="1" applyFont="1" applyFill="1" applyAlignment="1" applyProtection="1">
      <alignment vertical="center" wrapText="1"/>
      <protection locked="0"/>
    </xf>
    <xf numFmtId="0" fontId="12" fillId="12" borderId="2" xfId="6" applyFont="1" applyFill="1" applyBorder="1" applyAlignment="1">
      <alignment horizontal="left" vertical="center" textRotation="180" wrapText="1"/>
    </xf>
    <xf numFmtId="0" fontId="12" fillId="12" borderId="2" xfId="2" applyFont="1" applyFill="1" applyBorder="1" applyAlignment="1" applyProtection="1">
      <alignment horizontal="center" vertical="center" textRotation="90" wrapText="1"/>
      <protection locked="0"/>
    </xf>
    <xf numFmtId="0" fontId="12" fillId="12" borderId="2" xfId="2" applyFont="1" applyFill="1" applyBorder="1" applyAlignment="1" applyProtection="1">
      <alignment horizontal="center" vertical="center" textRotation="255" wrapText="1"/>
      <protection locked="0"/>
    </xf>
    <xf numFmtId="0" fontId="2" fillId="12" borderId="2" xfId="0" applyFont="1" applyFill="1" applyBorder="1" applyAlignment="1" applyProtection="1">
      <alignment horizontal="center" vertical="center" wrapText="1"/>
      <protection locked="0"/>
    </xf>
    <xf numFmtId="49" fontId="73" fillId="12" borderId="2" xfId="0" applyNumberFormat="1" applyFont="1" applyFill="1" applyBorder="1" applyAlignment="1" applyProtection="1">
      <alignment horizontal="center" vertical="center" wrapText="1"/>
      <protection locked="0"/>
    </xf>
    <xf numFmtId="49" fontId="84" fillId="12" borderId="2" xfId="0" applyNumberFormat="1" applyFont="1" applyFill="1" applyBorder="1" applyAlignment="1" applyProtection="1">
      <alignment horizontal="center" vertical="center" wrapText="1"/>
      <protection locked="0"/>
    </xf>
    <xf numFmtId="49" fontId="87" fillId="12" borderId="2" xfId="0" applyNumberFormat="1"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12" fillId="12" borderId="2" xfId="0" applyFont="1" applyFill="1" applyBorder="1" applyAlignment="1" applyProtection="1">
      <alignment horizontal="center" vertical="center" wrapText="1"/>
      <protection locked="0"/>
    </xf>
    <xf numFmtId="0" fontId="7" fillId="12" borderId="2" xfId="0" applyFont="1" applyFill="1" applyBorder="1" applyAlignment="1" applyProtection="1">
      <alignment vertical="center" wrapText="1"/>
      <protection locked="0"/>
    </xf>
    <xf numFmtId="0" fontId="5" fillId="12" borderId="2" xfId="2" applyFont="1" applyFill="1" applyBorder="1" applyAlignment="1">
      <alignment horizontal="center" vertical="center"/>
    </xf>
    <xf numFmtId="9" fontId="5" fillId="12" borderId="2" xfId="1" applyFont="1" applyFill="1" applyBorder="1" applyAlignment="1" applyProtection="1">
      <alignment horizontal="center" vertical="center"/>
    </xf>
    <xf numFmtId="167" fontId="5" fillId="12" borderId="2" xfId="0" applyNumberFormat="1" applyFont="1" applyFill="1" applyBorder="1" applyAlignment="1">
      <alignment horizontal="center" vertical="center"/>
    </xf>
    <xf numFmtId="0" fontId="2" fillId="12" borderId="0" xfId="0" applyFont="1" applyFill="1" applyAlignment="1" applyProtection="1">
      <alignment horizontal="center" vertical="center" wrapText="1"/>
      <protection locked="0"/>
    </xf>
    <xf numFmtId="0" fontId="26" fillId="12" borderId="0" xfId="0" applyFont="1" applyFill="1" applyAlignment="1" applyProtection="1">
      <alignment horizontal="center" wrapText="1"/>
      <protection locked="0"/>
    </xf>
    <xf numFmtId="0" fontId="26" fillId="12" borderId="0" xfId="0" applyFont="1" applyFill="1" applyAlignment="1" applyProtection="1">
      <alignment horizontal="center" vertical="center" wrapText="1"/>
      <protection locked="0"/>
    </xf>
    <xf numFmtId="0" fontId="32" fillId="12" borderId="2" xfId="2" applyFont="1" applyFill="1" applyBorder="1" applyAlignment="1" applyProtection="1">
      <alignment horizontal="center" vertical="center" textRotation="180" wrapText="1"/>
      <protection locked="0"/>
    </xf>
    <xf numFmtId="0" fontId="39" fillId="12" borderId="0" xfId="0" applyFont="1" applyFill="1" applyAlignment="1" applyProtection="1">
      <alignment horizontal="center" vertical="center" wrapText="1"/>
      <protection locked="0"/>
    </xf>
    <xf numFmtId="0" fontId="160" fillId="12" borderId="0" xfId="0" applyFont="1" applyFill="1" applyAlignment="1" applyProtection="1">
      <alignment horizontal="center" wrapText="1"/>
      <protection locked="0"/>
    </xf>
    <xf numFmtId="0" fontId="160" fillId="12" borderId="0" xfId="0" applyFont="1" applyFill="1" applyAlignment="1" applyProtection="1">
      <alignment horizontal="center" vertical="center" wrapText="1"/>
      <protection locked="0"/>
    </xf>
    <xf numFmtId="49" fontId="100" fillId="12" borderId="0" xfId="0" applyNumberFormat="1" applyFont="1" applyFill="1" applyAlignment="1" applyProtection="1">
      <alignment vertical="center" wrapText="1"/>
      <protection locked="0"/>
    </xf>
    <xf numFmtId="0" fontId="96" fillId="12" borderId="2" xfId="6" applyFont="1" applyFill="1" applyBorder="1" applyAlignment="1">
      <alignment horizontal="left" textRotation="180" wrapText="1"/>
    </xf>
    <xf numFmtId="0" fontId="96" fillId="12" borderId="2" xfId="2" applyFont="1" applyFill="1" applyBorder="1" applyAlignment="1" applyProtection="1">
      <alignment horizontal="center" vertical="center" textRotation="90" wrapText="1"/>
      <protection locked="0"/>
    </xf>
    <xf numFmtId="0" fontId="96" fillId="12" borderId="2" xfId="2" applyFont="1" applyFill="1" applyBorder="1" applyAlignment="1" applyProtection="1">
      <alignment horizontal="center" vertical="center" textRotation="255" wrapText="1"/>
      <protection locked="0"/>
    </xf>
    <xf numFmtId="0" fontId="103" fillId="12" borderId="2" xfId="2" applyFont="1" applyFill="1" applyBorder="1" applyAlignment="1">
      <alignment horizontal="center" vertical="center"/>
    </xf>
    <xf numFmtId="9" fontId="103" fillId="12" borderId="2" xfId="1" applyFont="1" applyFill="1" applyBorder="1" applyAlignment="1" applyProtection="1">
      <alignment horizontal="center" vertical="center"/>
    </xf>
    <xf numFmtId="167" fontId="103" fillId="12" borderId="2" xfId="0" applyNumberFormat="1" applyFont="1" applyFill="1" applyBorder="1" applyAlignment="1">
      <alignment horizontal="center" vertical="center"/>
    </xf>
    <xf numFmtId="0" fontId="96" fillId="12" borderId="0" xfId="0" applyFont="1" applyFill="1" applyAlignment="1" applyProtection="1">
      <alignment horizontal="center" vertical="center" wrapText="1"/>
      <protection locked="0"/>
    </xf>
    <xf numFmtId="0" fontId="12" fillId="0" borderId="2" xfId="2" applyFont="1" applyBorder="1" applyAlignment="1" applyProtection="1">
      <alignment horizontal="center" vertical="center" textRotation="255" wrapText="1"/>
      <protection locked="0"/>
    </xf>
    <xf numFmtId="0" fontId="7" fillId="0" borderId="2" xfId="2" applyFont="1" applyBorder="1" applyAlignment="1" applyProtection="1">
      <alignment horizontal="center" vertical="center" textRotation="255" wrapText="1"/>
      <protection locked="0"/>
    </xf>
    <xf numFmtId="0" fontId="15" fillId="0" borderId="0" xfId="33" applyFont="1" applyAlignment="1">
      <alignment horizontal="center"/>
    </xf>
    <xf numFmtId="0" fontId="26"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26" fillId="0" borderId="0" xfId="0" applyFont="1" applyAlignment="1" applyProtection="1">
      <alignment horizontal="center" wrapText="1"/>
      <protection locked="0"/>
    </xf>
    <xf numFmtId="0" fontId="61" fillId="0" borderId="0" xfId="0" applyFont="1" applyAlignment="1" applyProtection="1">
      <alignment horizontal="center" wrapText="1"/>
      <protection locked="0"/>
    </xf>
    <xf numFmtId="0" fontId="160" fillId="0" borderId="0" xfId="0" applyFont="1" applyAlignment="1" applyProtection="1">
      <alignment horizontal="center" wrapText="1"/>
      <protection locked="0"/>
    </xf>
    <xf numFmtId="167" fontId="5" fillId="0" borderId="2" xfId="0" applyNumberFormat="1" applyFont="1" applyBorder="1" applyAlignment="1">
      <alignment horizontal="center" vertical="center"/>
    </xf>
    <xf numFmtId="9" fontId="5" fillId="0" borderId="2" xfId="1" applyFont="1" applyFill="1" applyBorder="1" applyAlignment="1" applyProtection="1">
      <alignment horizontal="center" vertical="center"/>
    </xf>
    <xf numFmtId="0" fontId="5" fillId="0" borderId="2" xfId="2" applyFont="1" applyBorder="1" applyAlignment="1">
      <alignment horizontal="center" vertical="center"/>
    </xf>
    <xf numFmtId="0" fontId="74" fillId="0" borderId="2" xfId="2" applyFont="1" applyBorder="1" applyAlignment="1" applyProtection="1">
      <alignment horizontal="center" vertical="center" textRotation="90" wrapText="1"/>
      <protection locked="0"/>
    </xf>
    <xf numFmtId="0" fontId="12" fillId="0" borderId="2" xfId="0" applyFont="1" applyBorder="1" applyAlignment="1" applyProtection="1">
      <alignment vertical="center" wrapText="1"/>
      <protection locked="0"/>
    </xf>
    <xf numFmtId="0" fontId="15" fillId="0" borderId="2" xfId="0" applyFont="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91" fillId="0" borderId="2" xfId="0" applyFont="1" applyBorder="1" applyAlignment="1" applyProtection="1">
      <alignment horizontal="center" vertical="center" wrapText="1"/>
      <protection locked="0"/>
    </xf>
    <xf numFmtId="49" fontId="8" fillId="0" borderId="2" xfId="0" applyNumberFormat="1" applyFont="1" applyBorder="1" applyAlignment="1" applyProtection="1">
      <alignment vertical="center" wrapText="1"/>
      <protection locked="0"/>
    </xf>
    <xf numFmtId="49" fontId="108" fillId="0" borderId="2" xfId="0" quotePrefix="1" applyNumberFormat="1" applyFont="1" applyBorder="1" applyAlignment="1" applyProtection="1">
      <alignment vertical="center" wrapText="1"/>
      <protection locked="0"/>
    </xf>
    <xf numFmtId="49" fontId="9" fillId="0" borderId="2" xfId="0" quotePrefix="1" applyNumberFormat="1" applyFont="1" applyBorder="1" applyAlignment="1" applyProtection="1">
      <alignment vertical="center" wrapText="1"/>
      <protection locked="0"/>
    </xf>
    <xf numFmtId="49" fontId="9" fillId="0" borderId="2" xfId="0" applyNumberFormat="1" applyFont="1" applyBorder="1" applyAlignment="1" applyProtection="1">
      <alignment vertical="center" wrapText="1"/>
      <protection locked="0"/>
    </xf>
    <xf numFmtId="49" fontId="87" fillId="0" borderId="2" xfId="0" applyNumberFormat="1" applyFont="1" applyBorder="1" applyAlignment="1" applyProtection="1">
      <alignment vertical="center" wrapText="1"/>
      <protection locked="0"/>
    </xf>
    <xf numFmtId="49" fontId="108" fillId="0" borderId="2" xfId="0" applyNumberFormat="1" applyFont="1" applyBorder="1" applyAlignment="1" applyProtection="1">
      <alignment vertical="center" wrapText="1"/>
      <protection locked="0"/>
    </xf>
    <xf numFmtId="0" fontId="86" fillId="0" borderId="2" xfId="0" applyFont="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73" fillId="2" borderId="2" xfId="33" applyFont="1" applyFill="1" applyBorder="1" applyAlignment="1">
      <alignment horizontal="center" vertical="center" wrapText="1"/>
    </xf>
    <xf numFmtId="0" fontId="73" fillId="0" borderId="2" xfId="33" applyFont="1" applyBorder="1" applyAlignment="1">
      <alignment horizontal="center" vertical="center" wrapText="1"/>
    </xf>
    <xf numFmtId="49" fontId="73" fillId="2" borderId="2" xfId="33" applyNumberFormat="1" applyFont="1" applyFill="1" applyBorder="1" applyAlignment="1" applyProtection="1">
      <alignment horizontal="center" vertical="center" wrapText="1"/>
      <protection locked="0"/>
    </xf>
    <xf numFmtId="0" fontId="12" fillId="13" borderId="0" xfId="33" applyFont="1" applyFill="1" applyAlignment="1">
      <alignment horizontal="left" vertical="top"/>
    </xf>
    <xf numFmtId="0" fontId="12" fillId="13" borderId="0" xfId="33" applyFont="1" applyFill="1" applyAlignment="1">
      <alignment horizontal="center" vertical="center" wrapText="1"/>
    </xf>
    <xf numFmtId="0" fontId="168" fillId="0" borderId="0" xfId="33" applyFont="1"/>
    <xf numFmtId="0" fontId="15" fillId="13" borderId="0" xfId="33" applyFont="1" applyFill="1" applyAlignment="1">
      <alignment horizontal="left" vertical="top"/>
    </xf>
    <xf numFmtId="0" fontId="15" fillId="13" borderId="2" xfId="33" applyFont="1" applyFill="1" applyBorder="1" applyAlignment="1">
      <alignment horizontal="center" vertical="center" wrapText="1"/>
    </xf>
    <xf numFmtId="0" fontId="12" fillId="2" borderId="2" xfId="33" applyFont="1" applyFill="1" applyBorder="1" applyAlignment="1">
      <alignment horizontal="left" vertical="center"/>
    </xf>
    <xf numFmtId="0" fontId="12" fillId="2" borderId="3" xfId="33" applyFont="1" applyFill="1" applyBorder="1" applyAlignment="1">
      <alignment horizontal="left" vertical="center"/>
    </xf>
    <xf numFmtId="0" fontId="15" fillId="2" borderId="2" xfId="33" applyFont="1" applyFill="1" applyBorder="1" applyAlignment="1">
      <alignment horizontal="left" vertical="center"/>
    </xf>
    <xf numFmtId="0" fontId="15" fillId="2" borderId="3" xfId="33" applyFont="1" applyFill="1" applyBorder="1" applyAlignment="1">
      <alignment horizontal="left" vertical="center"/>
    </xf>
    <xf numFmtId="0" fontId="168" fillId="0" borderId="0" xfId="33" applyFont="1" applyAlignment="1">
      <alignment horizontal="left"/>
    </xf>
    <xf numFmtId="0" fontId="171" fillId="0" borderId="2" xfId="0" applyFont="1" applyBorder="1" applyAlignment="1">
      <alignment horizontal="center" vertical="center" wrapText="1"/>
    </xf>
    <xf numFmtId="0" fontId="66" fillId="0" borderId="2" xfId="0" applyFont="1" applyBorder="1" applyAlignment="1">
      <alignment horizontal="center" vertical="center" wrapText="1"/>
    </xf>
    <xf numFmtId="49" fontId="15" fillId="2" borderId="2" xfId="0" applyNumberFormat="1" applyFont="1" applyFill="1" applyBorder="1" applyAlignment="1">
      <alignment horizontal="center" vertical="center"/>
    </xf>
    <xf numFmtId="49" fontId="8" fillId="2" borderId="2" xfId="0" applyNumberFormat="1" applyFont="1" applyFill="1" applyBorder="1" applyAlignment="1">
      <alignment horizontal="center" vertical="center"/>
    </xf>
    <xf numFmtId="49" fontId="9" fillId="2" borderId="2" xfId="0" applyNumberFormat="1" applyFont="1" applyFill="1" applyBorder="1" applyAlignment="1">
      <alignment horizontal="center" vertical="center"/>
    </xf>
    <xf numFmtId="49" fontId="0" fillId="0" borderId="0" xfId="0" applyNumberFormat="1"/>
    <xf numFmtId="0" fontId="9" fillId="3" borderId="2" xfId="0" applyFont="1" applyFill="1" applyBorder="1" applyAlignment="1">
      <alignment vertical="center" wrapText="1"/>
    </xf>
    <xf numFmtId="0" fontId="170" fillId="14" borderId="2" xfId="0" applyFont="1" applyFill="1" applyBorder="1" applyAlignment="1">
      <alignment horizontal="center" vertical="center" wrapText="1"/>
    </xf>
    <xf numFmtId="0" fontId="172" fillId="0" borderId="2" xfId="0" applyFont="1" applyBorder="1" applyAlignment="1">
      <alignment vertical="center"/>
    </xf>
    <xf numFmtId="0" fontId="61" fillId="0" borderId="2" xfId="0" applyFont="1" applyBorder="1" applyAlignment="1">
      <alignment vertical="center"/>
    </xf>
    <xf numFmtId="0" fontId="14" fillId="0" borderId="2" xfId="0" applyFont="1" applyBorder="1" applyAlignment="1">
      <alignment vertical="center" wrapText="1"/>
    </xf>
    <xf numFmtId="0" fontId="172" fillId="2" borderId="2" xfId="0" applyFont="1" applyFill="1" applyBorder="1" applyAlignment="1">
      <alignment horizontal="center" vertical="center" wrapText="1"/>
    </xf>
    <xf numFmtId="0" fontId="172" fillId="0" borderId="2" xfId="0" applyFont="1" applyBorder="1" applyAlignment="1">
      <alignment horizontal="center" vertical="center"/>
    </xf>
    <xf numFmtId="0" fontId="61" fillId="0" borderId="2" xfId="0" applyFont="1" applyBorder="1" applyAlignment="1">
      <alignment horizontal="center" vertical="center"/>
    </xf>
    <xf numFmtId="0" fontId="172" fillId="0" borderId="13" xfId="0" applyFont="1" applyBorder="1" applyAlignment="1">
      <alignment horizontal="center" vertical="center"/>
    </xf>
    <xf numFmtId="0" fontId="172" fillId="3" borderId="2" xfId="0" applyFont="1" applyFill="1" applyBorder="1" applyAlignment="1">
      <alignment horizontal="center" vertical="center"/>
    </xf>
    <xf numFmtId="0" fontId="14" fillId="2" borderId="2" xfId="0" applyFont="1" applyFill="1" applyBorder="1" applyAlignment="1">
      <alignment vertical="center" wrapText="1"/>
    </xf>
    <xf numFmtId="0" fontId="0" fillId="0" borderId="0" xfId="0" applyAlignment="1">
      <alignment vertical="center"/>
    </xf>
    <xf numFmtId="0" fontId="14" fillId="0" borderId="2" xfId="0" applyFont="1" applyBorder="1" applyAlignment="1">
      <alignment horizontal="center" vertical="center"/>
    </xf>
    <xf numFmtId="0" fontId="170" fillId="2" borderId="2" xfId="0" applyFont="1" applyFill="1" applyBorder="1" applyAlignment="1">
      <alignment horizontal="center" vertical="center" wrapText="1"/>
    </xf>
    <xf numFmtId="0" fontId="14" fillId="2" borderId="2" xfId="0" applyFont="1" applyFill="1" applyBorder="1" applyAlignment="1">
      <alignment wrapText="1"/>
    </xf>
    <xf numFmtId="0" fontId="165" fillId="0" borderId="2" xfId="0" applyFont="1" applyBorder="1" applyAlignment="1">
      <alignment horizontal="center" vertical="center"/>
    </xf>
    <xf numFmtId="0" fontId="9" fillId="0" borderId="2" xfId="0" applyFont="1" applyBorder="1" applyAlignment="1">
      <alignment vertical="center"/>
    </xf>
    <xf numFmtId="0" fontId="170" fillId="14" borderId="2" xfId="0" applyFont="1" applyFill="1" applyBorder="1" applyAlignment="1">
      <alignment horizontal="center" vertical="center"/>
    </xf>
    <xf numFmtId="0" fontId="170" fillId="2" borderId="2" xfId="0" applyFont="1" applyFill="1" applyBorder="1" applyAlignment="1">
      <alignment horizontal="center" vertical="center"/>
    </xf>
    <xf numFmtId="0" fontId="27" fillId="2" borderId="2" xfId="0" applyFont="1" applyFill="1" applyBorder="1" applyAlignment="1">
      <alignment horizontal="center" vertical="center"/>
    </xf>
    <xf numFmtId="0" fontId="166" fillId="0" borderId="0" xfId="0" applyFont="1"/>
    <xf numFmtId="0" fontId="174" fillId="0" borderId="0" xfId="51" applyFont="1"/>
    <xf numFmtId="0" fontId="175" fillId="0" borderId="0" xfId="51" applyFont="1"/>
    <xf numFmtId="0" fontId="176" fillId="0" borderId="0" xfId="51" applyFont="1"/>
    <xf numFmtId="0" fontId="177" fillId="0" borderId="0" xfId="51" applyFont="1"/>
    <xf numFmtId="0" fontId="178" fillId="0" borderId="0" xfId="51" applyFont="1"/>
    <xf numFmtId="0" fontId="179" fillId="0" borderId="2" xfId="51" applyFont="1" applyBorder="1" applyAlignment="1">
      <alignment horizontal="center" vertical="center" wrapText="1"/>
    </xf>
    <xf numFmtId="0" fontId="180" fillId="0" borderId="2" xfId="51" applyFont="1" applyBorder="1" applyAlignment="1">
      <alignment horizontal="center" vertical="center" wrapText="1"/>
    </xf>
    <xf numFmtId="0" fontId="181" fillId="0" borderId="2" xfId="51" applyFont="1" applyBorder="1" applyAlignment="1">
      <alignment horizontal="center" vertical="center" wrapText="1"/>
    </xf>
    <xf numFmtId="0" fontId="182" fillId="0" borderId="0" xfId="51" applyFont="1"/>
    <xf numFmtId="0" fontId="183" fillId="2" borderId="2" xfId="51" applyFont="1" applyFill="1" applyBorder="1" applyAlignment="1">
      <alignment horizontal="left" vertical="center" wrapText="1"/>
    </xf>
    <xf numFmtId="0" fontId="184" fillId="0" borderId="2" xfId="51" applyFont="1" applyBorder="1" applyAlignment="1">
      <alignment horizontal="left" vertical="center" wrapText="1"/>
    </xf>
    <xf numFmtId="0" fontId="185" fillId="0" borderId="2" xfId="51" applyFont="1" applyBorder="1" applyAlignment="1">
      <alignment horizontal="center" vertical="center" wrapText="1"/>
    </xf>
    <xf numFmtId="0" fontId="1" fillId="0" borderId="0" xfId="51"/>
    <xf numFmtId="0" fontId="186" fillId="15" borderId="19" xfId="0" applyFont="1" applyFill="1" applyBorder="1" applyAlignment="1">
      <alignment vertical="center" wrapText="1"/>
    </xf>
    <xf numFmtId="0" fontId="65" fillId="15" borderId="19" xfId="0" applyFont="1" applyFill="1" applyBorder="1" applyAlignment="1">
      <alignment vertical="center" wrapText="1"/>
    </xf>
    <xf numFmtId="0" fontId="8" fillId="3" borderId="2" xfId="51" applyFont="1" applyFill="1" applyBorder="1" applyAlignment="1">
      <alignment horizontal="left" vertical="center" wrapText="1"/>
    </xf>
    <xf numFmtId="49" fontId="70" fillId="2" borderId="2" xfId="51" applyNumberFormat="1" applyFont="1" applyFill="1" applyBorder="1" applyAlignment="1" applyProtection="1">
      <alignment horizontal="center" vertical="center" wrapText="1"/>
      <protection locked="0"/>
    </xf>
    <xf numFmtId="0" fontId="14" fillId="0" borderId="20" xfId="0" applyFont="1" applyBorder="1" applyAlignment="1">
      <alignment vertical="center" wrapText="1"/>
    </xf>
    <xf numFmtId="0" fontId="185" fillId="2" borderId="2" xfId="51" applyFont="1" applyFill="1" applyBorder="1" applyAlignment="1">
      <alignment horizontal="center" vertical="center" wrapText="1"/>
    </xf>
    <xf numFmtId="0" fontId="14" fillId="0" borderId="19" xfId="0" applyFont="1" applyBorder="1" applyAlignment="1">
      <alignment vertical="center" wrapText="1"/>
    </xf>
    <xf numFmtId="0" fontId="179" fillId="2" borderId="2" xfId="51" applyFont="1" applyFill="1" applyBorder="1" applyAlignment="1">
      <alignment horizontal="center" vertical="center" wrapText="1"/>
    </xf>
    <xf numFmtId="0" fontId="1" fillId="2" borderId="0" xfId="51" applyFill="1"/>
    <xf numFmtId="0" fontId="66" fillId="0" borderId="2" xfId="51" applyFont="1" applyBorder="1" applyAlignment="1">
      <alignment horizontal="center" vertical="center" wrapText="1"/>
    </xf>
    <xf numFmtId="0" fontId="180" fillId="0" borderId="0" xfId="51" applyFont="1" applyAlignment="1">
      <alignment horizontal="center" vertical="center" wrapText="1"/>
    </xf>
    <xf numFmtId="0" fontId="187" fillId="0" borderId="0" xfId="51" applyFont="1" applyAlignment="1">
      <alignment horizontal="center" vertical="center" wrapText="1"/>
    </xf>
    <xf numFmtId="0" fontId="188" fillId="0" borderId="0" xfId="51" applyFont="1" applyAlignment="1">
      <alignment horizontal="center" vertical="center" wrapText="1"/>
    </xf>
    <xf numFmtId="0" fontId="185" fillId="0" borderId="0" xfId="51" applyFont="1" applyAlignment="1">
      <alignment horizontal="center" vertical="center" wrapText="1"/>
    </xf>
    <xf numFmtId="0" fontId="189" fillId="0" borderId="0" xfId="51" applyFont="1" applyAlignment="1">
      <alignment horizontal="center" vertical="center" wrapText="1"/>
    </xf>
    <xf numFmtId="0" fontId="8" fillId="0" borderId="0" xfId="51" applyFont="1" applyAlignment="1">
      <alignment vertical="center" wrapText="1"/>
    </xf>
    <xf numFmtId="0" fontId="93" fillId="0" borderId="0" xfId="51" applyFont="1" applyAlignment="1">
      <alignment horizontal="center" vertical="center" wrapText="1"/>
    </xf>
    <xf numFmtId="0" fontId="190" fillId="0" borderId="0" xfId="51" applyFont="1"/>
    <xf numFmtId="0" fontId="56" fillId="0" borderId="0" xfId="51" applyFont="1"/>
    <xf numFmtId="0" fontId="167" fillId="0" borderId="0" xfId="51" applyFont="1"/>
    <xf numFmtId="0" fontId="191" fillId="0" borderId="0" xfId="51" applyFont="1"/>
    <xf numFmtId="0" fontId="179" fillId="0" borderId="2" xfId="51" applyFont="1" applyBorder="1" applyAlignment="1">
      <alignment horizontal="center" vertical="center" wrapText="1"/>
    </xf>
    <xf numFmtId="0" fontId="31" fillId="0" borderId="0" xfId="51" applyFont="1" applyAlignment="1">
      <alignment horizontal="center" vertical="center" wrapText="1"/>
    </xf>
    <xf numFmtId="0" fontId="189" fillId="0" borderId="0" xfId="51" applyFont="1" applyAlignment="1">
      <alignment horizontal="center" vertical="center" wrapText="1"/>
    </xf>
    <xf numFmtId="0" fontId="9" fillId="0" borderId="0" xfId="51" applyFont="1" applyAlignment="1">
      <alignment horizontal="center"/>
    </xf>
    <xf numFmtId="0" fontId="190" fillId="0" borderId="0" xfId="51" applyFont="1" applyAlignment="1">
      <alignment horizontal="center"/>
    </xf>
    <xf numFmtId="0" fontId="93" fillId="0" borderId="2" xfId="51" applyFont="1" applyBorder="1" applyAlignment="1">
      <alignment horizontal="center" vertical="center" wrapText="1"/>
    </xf>
    <xf numFmtId="0" fontId="167" fillId="0" borderId="2" xfId="51" applyFont="1" applyBorder="1" applyAlignment="1">
      <alignment horizontal="center"/>
    </xf>
    <xf numFmtId="0" fontId="8" fillId="0" borderId="2" xfId="51" applyFont="1" applyBorder="1" applyAlignment="1">
      <alignment horizontal="center" vertical="center" wrapText="1"/>
    </xf>
    <xf numFmtId="0" fontId="8" fillId="2" borderId="2" xfId="51" applyFont="1" applyFill="1" applyBorder="1" applyAlignment="1">
      <alignment horizontal="center" vertical="center" wrapText="1"/>
    </xf>
    <xf numFmtId="0" fontId="93" fillId="2" borderId="2" xfId="51" applyFont="1" applyFill="1" applyBorder="1" applyAlignment="1">
      <alignment horizontal="center" vertical="center" wrapText="1"/>
    </xf>
    <xf numFmtId="0" fontId="179" fillId="2" borderId="2" xfId="51" applyFont="1" applyFill="1" applyBorder="1" applyAlignment="1">
      <alignment horizontal="center" vertical="center" wrapText="1"/>
    </xf>
    <xf numFmtId="0" fontId="173" fillId="0" borderId="0" xfId="51" applyFont="1" applyAlignment="1">
      <alignment horizontal="center"/>
    </xf>
    <xf numFmtId="0" fontId="14" fillId="0" borderId="3" xfId="0" applyFont="1" applyBorder="1" applyAlignment="1">
      <alignment horizontal="center" vertical="center"/>
    </xf>
    <xf numFmtId="0" fontId="14" fillId="0" borderId="13" xfId="0" applyFont="1" applyBorder="1" applyAlignment="1">
      <alignment horizontal="center" vertical="center"/>
    </xf>
    <xf numFmtId="0" fontId="14" fillId="0" borderId="1" xfId="0" applyFont="1" applyBorder="1" applyAlignment="1">
      <alignment horizontal="center" vertical="center"/>
    </xf>
    <xf numFmtId="0" fontId="170" fillId="0" borderId="0" xfId="0" applyFont="1" applyAlignment="1">
      <alignment horizontal="center"/>
    </xf>
    <xf numFmtId="0" fontId="9" fillId="0" borderId="3" xfId="0" applyFont="1" applyBorder="1" applyAlignment="1">
      <alignment horizontal="center" vertical="center"/>
    </xf>
    <xf numFmtId="0" fontId="9" fillId="0" borderId="13"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70" fillId="0" borderId="12" xfId="0" applyFont="1" applyBorder="1" applyAlignment="1">
      <alignment horizontal="center"/>
    </xf>
    <xf numFmtId="0" fontId="170" fillId="0" borderId="11" xfId="0" applyFont="1" applyBorder="1" applyAlignment="1">
      <alignment horizontal="center"/>
    </xf>
    <xf numFmtId="0" fontId="170" fillId="0" borderId="10" xfId="0" applyFont="1" applyBorder="1" applyAlignment="1">
      <alignment horizontal="center"/>
    </xf>
    <xf numFmtId="0" fontId="93" fillId="2" borderId="0" xfId="0" applyFont="1" applyFill="1" applyAlignment="1" applyProtection="1">
      <alignment horizontal="center" vertical="center" wrapText="1"/>
      <protection locked="0"/>
    </xf>
    <xf numFmtId="49" fontId="16" fillId="2" borderId="8" xfId="0" applyNumberFormat="1" applyFont="1" applyFill="1" applyBorder="1" applyAlignment="1" applyProtection="1">
      <alignment horizontal="center" vertical="center" wrapText="1"/>
      <protection locked="0"/>
    </xf>
    <xf numFmtId="0" fontId="92" fillId="2" borderId="0" xfId="0" applyFont="1" applyFill="1" applyAlignment="1" applyProtection="1">
      <alignment horizontal="center" wrapText="1"/>
      <protection locked="0"/>
    </xf>
    <xf numFmtId="49" fontId="42" fillId="2" borderId="3" xfId="0" applyNumberFormat="1" applyFont="1" applyFill="1" applyBorder="1" applyAlignment="1" applyProtection="1">
      <alignment horizontal="center" vertical="center" wrapText="1"/>
      <protection locked="0"/>
    </xf>
    <xf numFmtId="49" fontId="42" fillId="2" borderId="1" xfId="0" applyNumberFormat="1" applyFont="1" applyFill="1" applyBorder="1" applyAlignment="1" applyProtection="1">
      <alignment horizontal="center" vertical="center" wrapText="1"/>
      <protection locked="0"/>
    </xf>
    <xf numFmtId="49" fontId="73" fillId="2" borderId="2" xfId="0" applyNumberFormat="1" applyFont="1" applyFill="1" applyBorder="1" applyAlignment="1" applyProtection="1">
      <alignment horizontal="center" vertical="center" wrapText="1"/>
      <protection locked="0"/>
    </xf>
    <xf numFmtId="49" fontId="73" fillId="2" borderId="3" xfId="0" applyNumberFormat="1" applyFont="1" applyFill="1" applyBorder="1" applyAlignment="1" applyProtection="1">
      <alignment horizontal="center" vertical="center" wrapText="1"/>
      <protection locked="0"/>
    </xf>
    <xf numFmtId="49" fontId="73" fillId="2" borderId="1" xfId="0" applyNumberFormat="1" applyFont="1" applyFill="1" applyBorder="1" applyAlignment="1" applyProtection="1">
      <alignment horizontal="center" vertical="center" wrapText="1"/>
      <protection locked="0"/>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9" fontId="5" fillId="2" borderId="2" xfId="0" applyNumberFormat="1" applyFont="1" applyFill="1" applyBorder="1" applyAlignment="1">
      <alignment horizontal="center" vertical="center"/>
    </xf>
    <xf numFmtId="0" fontId="43" fillId="7" borderId="2" xfId="2" applyFont="1" applyFill="1" applyBorder="1" applyAlignment="1">
      <alignment horizontal="center" vertical="center" textRotation="90" wrapText="1"/>
    </xf>
    <xf numFmtId="0" fontId="7" fillId="2" borderId="12" xfId="2" applyFont="1" applyFill="1" applyBorder="1" applyAlignment="1" applyProtection="1">
      <alignment horizontal="left" vertical="center" wrapText="1"/>
      <protection locked="0"/>
    </xf>
    <xf numFmtId="0" fontId="7" fillId="2" borderId="11" xfId="2" applyFont="1" applyFill="1" applyBorder="1" applyAlignment="1" applyProtection="1">
      <alignment horizontal="left" vertical="center" wrapText="1"/>
      <protection locked="0"/>
    </xf>
    <xf numFmtId="0" fontId="7" fillId="2" borderId="10" xfId="2" applyFont="1" applyFill="1" applyBorder="1" applyAlignment="1" applyProtection="1">
      <alignment horizontal="left" vertical="center" wrapText="1"/>
      <protection locked="0"/>
    </xf>
    <xf numFmtId="0" fontId="2" fillId="2" borderId="2" xfId="0" applyFont="1" applyFill="1" applyBorder="1" applyAlignment="1" applyProtection="1">
      <alignment horizontal="center" vertical="center" wrapText="1"/>
      <protection locked="0"/>
    </xf>
    <xf numFmtId="0" fontId="8" fillId="2" borderId="7" xfId="2" applyFont="1" applyFill="1" applyBorder="1" applyAlignment="1" applyProtection="1">
      <alignment horizontal="left" vertical="center" wrapText="1"/>
      <protection locked="0"/>
    </xf>
    <xf numFmtId="0" fontId="8" fillId="2" borderId="9" xfId="2" applyFont="1" applyFill="1" applyBorder="1" applyAlignment="1" applyProtection="1">
      <alignment horizontal="left" vertical="center" wrapText="1"/>
      <protection locked="0"/>
    </xf>
    <xf numFmtId="0" fontId="8" fillId="2" borderId="6" xfId="2" applyFont="1" applyFill="1" applyBorder="1" applyAlignment="1" applyProtection="1">
      <alignment horizontal="left" vertical="center" wrapText="1"/>
      <protection locked="0"/>
    </xf>
    <xf numFmtId="0" fontId="8" fillId="2" borderId="5" xfId="2" applyFont="1" applyFill="1" applyBorder="1" applyAlignment="1" applyProtection="1">
      <alignment horizontal="left" vertical="center" wrapText="1"/>
      <protection locked="0"/>
    </xf>
    <xf numFmtId="0" fontId="8" fillId="2" borderId="8" xfId="2" applyFont="1" applyFill="1" applyBorder="1" applyAlignment="1" applyProtection="1">
      <alignment horizontal="left" vertical="center" wrapText="1"/>
      <protection locked="0"/>
    </xf>
    <xf numFmtId="0" fontId="8" fillId="2" borderId="4" xfId="2" applyFont="1" applyFill="1" applyBorder="1" applyAlignment="1" applyProtection="1">
      <alignment horizontal="left" vertical="center" wrapText="1"/>
      <protection locked="0"/>
    </xf>
    <xf numFmtId="1" fontId="5" fillId="2" borderId="2" xfId="0" applyNumberFormat="1" applyFont="1" applyFill="1" applyBorder="1" applyAlignment="1">
      <alignment horizontal="center" vertical="center"/>
    </xf>
    <xf numFmtId="0" fontId="9" fillId="2" borderId="2" xfId="2" applyFont="1" applyFill="1" applyBorder="1" applyAlignment="1">
      <alignment horizontal="center" vertical="center" textRotation="90"/>
    </xf>
    <xf numFmtId="0" fontId="9" fillId="3" borderId="2" xfId="2" applyFont="1" applyFill="1" applyBorder="1" applyAlignment="1">
      <alignment horizontal="center" vertical="center" textRotation="90"/>
    </xf>
    <xf numFmtId="0" fontId="9" fillId="6" borderId="2" xfId="2" applyFont="1" applyFill="1" applyBorder="1" applyAlignment="1">
      <alignment horizontal="center" vertical="center" textRotation="90"/>
    </xf>
    <xf numFmtId="0" fontId="9" fillId="3" borderId="3" xfId="2" applyFont="1" applyFill="1" applyBorder="1" applyAlignment="1" applyProtection="1">
      <alignment horizontal="center" vertical="center" textRotation="90" wrapText="1"/>
      <protection locked="0"/>
    </xf>
    <xf numFmtId="0" fontId="9" fillId="3" borderId="13" xfId="2" applyFont="1" applyFill="1" applyBorder="1" applyAlignment="1" applyProtection="1">
      <alignment horizontal="center" vertical="center" textRotation="90" wrapText="1"/>
      <protection locked="0"/>
    </xf>
    <xf numFmtId="0" fontId="9" fillId="3" borderId="1" xfId="2" applyFont="1" applyFill="1" applyBorder="1" applyAlignment="1" applyProtection="1">
      <alignment horizontal="center" vertical="center" textRotation="90" wrapText="1"/>
      <protection locked="0"/>
    </xf>
    <xf numFmtId="0" fontId="7" fillId="3" borderId="12" xfId="2" applyFont="1" applyFill="1" applyBorder="1" applyAlignment="1" applyProtection="1">
      <alignment horizontal="left" vertical="center" wrapText="1"/>
      <protection locked="0"/>
    </xf>
    <xf numFmtId="0" fontId="7" fillId="3" borderId="11" xfId="2" applyFont="1" applyFill="1" applyBorder="1" applyAlignment="1" applyProtection="1">
      <alignment horizontal="left" vertical="center" wrapText="1"/>
      <protection locked="0"/>
    </xf>
    <xf numFmtId="0" fontId="7" fillId="3" borderId="10" xfId="2" applyFont="1" applyFill="1" applyBorder="1" applyAlignment="1" applyProtection="1">
      <alignment horizontal="left" vertical="center" wrapText="1"/>
      <protection locked="0"/>
    </xf>
    <xf numFmtId="0" fontId="27" fillId="3" borderId="7" xfId="2" applyFont="1" applyFill="1" applyBorder="1" applyAlignment="1" applyProtection="1">
      <alignment horizontal="left" vertical="center" wrapText="1"/>
      <protection locked="0"/>
    </xf>
    <xf numFmtId="0" fontId="27" fillId="3" borderId="9" xfId="2" applyFont="1" applyFill="1" applyBorder="1" applyAlignment="1" applyProtection="1">
      <alignment horizontal="left" vertical="center" wrapText="1"/>
      <protection locked="0"/>
    </xf>
    <xf numFmtId="0" fontId="27" fillId="3" borderId="5" xfId="2" applyFont="1" applyFill="1" applyBorder="1" applyAlignment="1" applyProtection="1">
      <alignment horizontal="left" vertical="center" wrapText="1"/>
      <protection locked="0"/>
    </xf>
    <xf numFmtId="0" fontId="27" fillId="3" borderId="8" xfId="2" applyFont="1" applyFill="1" applyBorder="1" applyAlignment="1" applyProtection="1">
      <alignment horizontal="left" vertical="center" wrapText="1"/>
      <protection locked="0"/>
    </xf>
    <xf numFmtId="0" fontId="27" fillId="2" borderId="7" xfId="2" applyFont="1" applyFill="1" applyBorder="1" applyAlignment="1" applyProtection="1">
      <alignment horizontal="left" vertical="center" wrapText="1"/>
      <protection locked="0"/>
    </xf>
    <xf numFmtId="0" fontId="27" fillId="2" borderId="9" xfId="2" applyFont="1" applyFill="1" applyBorder="1" applyAlignment="1" applyProtection="1">
      <alignment horizontal="left" vertical="center" wrapText="1"/>
      <protection locked="0"/>
    </xf>
    <xf numFmtId="0" fontId="27" fillId="2" borderId="5" xfId="2" applyFont="1" applyFill="1" applyBorder="1" applyAlignment="1" applyProtection="1">
      <alignment horizontal="left" vertical="center" wrapText="1"/>
      <protection locked="0"/>
    </xf>
    <xf numFmtId="0" fontId="27" fillId="2" borderId="8" xfId="2" applyFont="1" applyFill="1" applyBorder="1" applyAlignment="1" applyProtection="1">
      <alignment horizontal="left" vertical="center" wrapText="1"/>
      <protection locked="0"/>
    </xf>
    <xf numFmtId="0" fontId="9" fillId="2" borderId="3" xfId="2" applyFont="1" applyFill="1" applyBorder="1" applyAlignment="1" applyProtection="1">
      <alignment horizontal="center" vertical="center" textRotation="90" wrapText="1"/>
      <protection locked="0"/>
    </xf>
    <xf numFmtId="0" fontId="9" fillId="2" borderId="13" xfId="2" applyFont="1" applyFill="1" applyBorder="1" applyAlignment="1" applyProtection="1">
      <alignment horizontal="center" vertical="center" textRotation="90" wrapText="1"/>
      <protection locked="0"/>
    </xf>
    <xf numFmtId="0" fontId="9" fillId="2" borderId="1" xfId="2" applyFont="1" applyFill="1" applyBorder="1" applyAlignment="1" applyProtection="1">
      <alignment horizontal="center" vertical="center" textRotation="90" wrapText="1"/>
      <protection locked="0"/>
    </xf>
    <xf numFmtId="166" fontId="5" fillId="2" borderId="2" xfId="0" applyNumberFormat="1" applyFont="1" applyFill="1" applyBorder="1" applyAlignment="1">
      <alignment horizontal="center" vertical="center"/>
    </xf>
    <xf numFmtId="167" fontId="5" fillId="2" borderId="2" xfId="0" applyNumberFormat="1" applyFont="1" applyFill="1" applyBorder="1" applyAlignment="1">
      <alignment horizontal="center" vertical="center" wrapText="1"/>
    </xf>
    <xf numFmtId="0" fontId="12" fillId="2" borderId="2" xfId="0" applyFont="1" applyFill="1" applyBorder="1" applyAlignment="1" applyProtection="1">
      <alignment horizontal="center" vertical="center" wrapText="1"/>
      <protection locked="0"/>
    </xf>
    <xf numFmtId="0" fontId="27" fillId="3" borderId="6" xfId="2" applyFont="1" applyFill="1" applyBorder="1" applyAlignment="1" applyProtection="1">
      <alignment horizontal="left" vertical="center" wrapText="1"/>
      <protection locked="0"/>
    </xf>
    <xf numFmtId="0" fontId="27" fillId="3" borderId="4" xfId="2" applyFont="1" applyFill="1" applyBorder="1" applyAlignment="1" applyProtection="1">
      <alignment horizontal="left" vertical="center" wrapText="1"/>
      <protection locked="0"/>
    </xf>
    <xf numFmtId="0" fontId="10" fillId="2" borderId="2" xfId="0" applyFont="1" applyFill="1" applyBorder="1" applyAlignment="1" applyProtection="1">
      <alignment horizontal="left" vertical="center" wrapText="1"/>
      <protection locked="0"/>
    </xf>
    <xf numFmtId="43" fontId="12" fillId="2" borderId="12" xfId="31" applyFont="1" applyFill="1" applyBorder="1" applyAlignment="1" applyProtection="1">
      <alignment horizontal="center" vertical="center" wrapText="1"/>
      <protection locked="0"/>
    </xf>
    <xf numFmtId="43" fontId="12" fillId="2" borderId="11" xfId="31" applyFont="1" applyFill="1" applyBorder="1" applyAlignment="1" applyProtection="1">
      <alignment horizontal="center" vertical="center" wrapText="1"/>
      <protection locked="0"/>
    </xf>
    <xf numFmtId="43" fontId="12" fillId="2" borderId="10" xfId="31" applyFont="1" applyFill="1" applyBorder="1" applyAlignment="1" applyProtection="1">
      <alignment horizontal="center" vertical="center" wrapText="1"/>
      <protection locked="0"/>
    </xf>
    <xf numFmtId="0" fontId="27" fillId="2" borderId="2" xfId="0" applyFont="1" applyFill="1" applyBorder="1" applyAlignment="1" applyProtection="1">
      <alignment horizontal="left" vertical="center" wrapText="1"/>
      <protection locked="0"/>
    </xf>
    <xf numFmtId="0" fontId="15" fillId="3" borderId="3" xfId="0" applyFont="1" applyFill="1" applyBorder="1" applyAlignment="1" applyProtection="1">
      <alignment horizontal="center" vertical="center" textRotation="90" wrapText="1"/>
      <protection locked="0"/>
    </xf>
    <xf numFmtId="0" fontId="15" fillId="3" borderId="13" xfId="0" applyFont="1" applyFill="1" applyBorder="1" applyAlignment="1" applyProtection="1">
      <alignment horizontal="center" vertical="center" textRotation="90" wrapText="1"/>
      <protection locked="0"/>
    </xf>
    <xf numFmtId="0" fontId="15" fillId="3" borderId="1" xfId="0" applyFont="1" applyFill="1" applyBorder="1" applyAlignment="1" applyProtection="1">
      <alignment horizontal="center" vertical="center" textRotation="90" wrapText="1"/>
      <protection locked="0"/>
    </xf>
    <xf numFmtId="0" fontId="7" fillId="2" borderId="2"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15" fillId="2" borderId="4"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0" fontId="40" fillId="2"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44" fillId="2" borderId="2"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49" fontId="12" fillId="2" borderId="2" xfId="0" applyNumberFormat="1" applyFont="1" applyFill="1" applyBorder="1" applyAlignment="1" applyProtection="1">
      <alignment horizontal="left" vertical="center" wrapText="1"/>
      <protection locked="0"/>
    </xf>
    <xf numFmtId="0" fontId="2" fillId="2" borderId="3"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43" fontId="8" fillId="2" borderId="3" xfId="31" applyFont="1" applyFill="1" applyBorder="1" applyAlignment="1" applyProtection="1">
      <alignment horizontal="center" vertical="center" wrapText="1"/>
      <protection locked="0"/>
    </xf>
    <xf numFmtId="43" fontId="2" fillId="2" borderId="3" xfId="31" applyFont="1" applyFill="1" applyBorder="1" applyAlignment="1" applyProtection="1">
      <alignment horizontal="center" vertical="center" wrapText="1"/>
      <protection locked="0"/>
    </xf>
    <xf numFmtId="43" fontId="7" fillId="2" borderId="2" xfId="31" applyFont="1" applyFill="1" applyBorder="1" applyAlignment="1" applyProtection="1">
      <alignment horizontal="left" vertical="center" wrapText="1"/>
      <protection locked="0"/>
    </xf>
    <xf numFmtId="49" fontId="13" fillId="2" borderId="2" xfId="0" applyNumberFormat="1" applyFont="1" applyFill="1" applyBorder="1" applyAlignment="1" applyProtection="1">
      <alignment horizontal="center" vertical="center" textRotation="90" wrapText="1"/>
      <protection locked="0"/>
    </xf>
    <xf numFmtId="49" fontId="12" fillId="2" borderId="3" xfId="0" applyNumberFormat="1" applyFont="1" applyFill="1" applyBorder="1" applyAlignment="1" applyProtection="1">
      <alignment horizontal="left" vertical="center" wrapText="1"/>
      <protection locked="0"/>
    </xf>
    <xf numFmtId="49" fontId="12" fillId="2" borderId="1" xfId="0" applyNumberFormat="1" applyFont="1" applyFill="1" applyBorder="1" applyAlignment="1" applyProtection="1">
      <alignment horizontal="left" vertical="center" wrapText="1"/>
      <protection locked="0"/>
    </xf>
    <xf numFmtId="0" fontId="14" fillId="2" borderId="2" xfId="0" applyFont="1" applyFill="1" applyBorder="1" applyAlignment="1" applyProtection="1">
      <alignment horizontal="center" vertical="center" wrapText="1"/>
      <protection locked="0"/>
    </xf>
    <xf numFmtId="49" fontId="12" fillId="2" borderId="13" xfId="0" applyNumberFormat="1" applyFont="1" applyFill="1" applyBorder="1" applyAlignment="1" applyProtection="1">
      <alignment horizontal="left" vertical="center" wrapText="1"/>
      <protection locked="0"/>
    </xf>
    <xf numFmtId="49" fontId="12" fillId="2" borderId="3" xfId="0" quotePrefix="1" applyNumberFormat="1" applyFont="1" applyFill="1" applyBorder="1" applyAlignment="1" applyProtection="1">
      <alignment horizontal="left" vertical="center" wrapText="1"/>
      <protection locked="0"/>
    </xf>
    <xf numFmtId="49" fontId="12" fillId="2" borderId="13" xfId="0" quotePrefix="1" applyNumberFormat="1" applyFont="1" applyFill="1" applyBorder="1" applyAlignment="1" applyProtection="1">
      <alignment horizontal="left" vertical="center" wrapText="1"/>
      <protection locked="0"/>
    </xf>
    <xf numFmtId="49" fontId="12" fillId="2" borderId="1" xfId="0" quotePrefix="1" applyNumberFormat="1" applyFont="1" applyFill="1" applyBorder="1" applyAlignment="1" applyProtection="1">
      <alignment horizontal="left" vertical="center" wrapText="1"/>
      <protection locked="0"/>
    </xf>
    <xf numFmtId="49" fontId="13" fillId="2" borderId="3" xfId="0" applyNumberFormat="1" applyFont="1" applyFill="1" applyBorder="1" applyAlignment="1" applyProtection="1">
      <alignment horizontal="center" vertical="center" textRotation="90" wrapText="1"/>
      <protection locked="0"/>
    </xf>
    <xf numFmtId="49" fontId="13" fillId="2" borderId="13" xfId="0" applyNumberFormat="1" applyFont="1" applyFill="1" applyBorder="1" applyAlignment="1" applyProtection="1">
      <alignment horizontal="center" vertical="center" textRotation="90" wrapText="1"/>
      <protection locked="0"/>
    </xf>
    <xf numFmtId="49" fontId="13" fillId="2" borderId="1" xfId="0" applyNumberFormat="1" applyFont="1" applyFill="1" applyBorder="1" applyAlignment="1" applyProtection="1">
      <alignment horizontal="center" vertical="center" textRotation="90" wrapText="1"/>
      <protection locked="0"/>
    </xf>
    <xf numFmtId="49" fontId="12" fillId="2" borderId="2" xfId="0" quotePrefix="1" applyNumberFormat="1" applyFont="1" applyFill="1" applyBorder="1" applyAlignment="1" applyProtection="1">
      <alignment horizontal="left" vertical="center" wrapText="1"/>
      <protection locked="0"/>
    </xf>
    <xf numFmtId="49" fontId="90" fillId="2" borderId="2" xfId="0" applyNumberFormat="1" applyFont="1" applyFill="1" applyBorder="1" applyAlignment="1" applyProtection="1">
      <alignment horizontal="left" vertical="center" wrapText="1"/>
      <protection locked="0"/>
    </xf>
    <xf numFmtId="49" fontId="34" fillId="2" borderId="2" xfId="0" applyNumberFormat="1" applyFont="1" applyFill="1" applyBorder="1" applyAlignment="1" applyProtection="1">
      <alignment horizontal="left" vertical="center" wrapText="1"/>
      <protection locked="0"/>
    </xf>
    <xf numFmtId="49" fontId="77" fillId="2" borderId="3" xfId="0" applyNumberFormat="1" applyFont="1" applyFill="1" applyBorder="1" applyAlignment="1" applyProtection="1">
      <alignment horizontal="center" vertical="center" textRotation="90" wrapText="1"/>
      <protection locked="0"/>
    </xf>
    <xf numFmtId="49" fontId="77" fillId="2" borderId="1" xfId="0" applyNumberFormat="1" applyFont="1" applyFill="1" applyBorder="1" applyAlignment="1" applyProtection="1">
      <alignment horizontal="center" vertical="center" textRotation="90" wrapText="1"/>
      <protection locked="0"/>
    </xf>
    <xf numFmtId="49" fontId="52" fillId="2" borderId="3" xfId="0" applyNumberFormat="1" applyFont="1" applyFill="1" applyBorder="1" applyAlignment="1" applyProtection="1">
      <alignment horizontal="center" vertical="center" textRotation="90" wrapText="1"/>
      <protection locked="0"/>
    </xf>
    <xf numFmtId="49" fontId="52" fillId="2" borderId="1" xfId="0" applyNumberFormat="1" applyFont="1" applyFill="1" applyBorder="1" applyAlignment="1" applyProtection="1">
      <alignment horizontal="center" vertical="center" textRotation="90" wrapText="1"/>
      <protection locked="0"/>
    </xf>
    <xf numFmtId="49" fontId="34" fillId="2" borderId="3" xfId="0" applyNumberFormat="1" applyFont="1" applyFill="1" applyBorder="1" applyAlignment="1" applyProtection="1">
      <alignment horizontal="left" vertical="center" wrapText="1"/>
      <protection locked="0"/>
    </xf>
    <xf numFmtId="49" fontId="34" fillId="2" borderId="13" xfId="0" applyNumberFormat="1" applyFont="1" applyFill="1" applyBorder="1" applyAlignment="1" applyProtection="1">
      <alignment horizontal="left" vertical="center" wrapText="1"/>
      <protection locked="0"/>
    </xf>
    <xf numFmtId="49" fontId="34" fillId="2" borderId="1" xfId="0" applyNumberFormat="1" applyFont="1" applyFill="1" applyBorder="1" applyAlignment="1" applyProtection="1">
      <alignment horizontal="left" vertical="center" wrapText="1"/>
      <protection locked="0"/>
    </xf>
    <xf numFmtId="49" fontId="52" fillId="2" borderId="13" xfId="0" applyNumberFormat="1" applyFont="1" applyFill="1" applyBorder="1" applyAlignment="1" applyProtection="1">
      <alignment horizontal="center" vertical="center" textRotation="90" wrapText="1"/>
      <protection locked="0"/>
    </xf>
    <xf numFmtId="49" fontId="52" fillId="2" borderId="2" xfId="0" applyNumberFormat="1" applyFont="1" applyFill="1" applyBorder="1" applyAlignment="1" applyProtection="1">
      <alignment horizontal="center" vertical="center" textRotation="90" wrapText="1"/>
      <protection locked="0"/>
    </xf>
    <xf numFmtId="49" fontId="35" fillId="2" borderId="2" xfId="0" applyNumberFormat="1" applyFont="1" applyFill="1" applyBorder="1" applyAlignment="1" applyProtection="1">
      <alignment horizontal="left" vertical="center" wrapText="1"/>
      <protection locked="0"/>
    </xf>
    <xf numFmtId="49" fontId="12" fillId="2" borderId="2" xfId="0" quotePrefix="1" applyNumberFormat="1" applyFont="1" applyFill="1" applyBorder="1" applyAlignment="1" applyProtection="1">
      <alignment horizontal="left" vertical="center"/>
      <protection locked="0"/>
    </xf>
    <xf numFmtId="49" fontId="36" fillId="2" borderId="2" xfId="0" applyNumberFormat="1" applyFont="1" applyFill="1" applyBorder="1" applyAlignment="1" applyProtection="1">
      <alignment horizontal="center" vertical="center" textRotation="90" wrapText="1"/>
      <protection locked="0"/>
    </xf>
    <xf numFmtId="49" fontId="13" fillId="2" borderId="2" xfId="0" applyNumberFormat="1" applyFont="1" applyFill="1" applyBorder="1" applyAlignment="1" applyProtection="1">
      <alignment horizontal="center" vertical="center" textRotation="90"/>
      <protection locked="0"/>
    </xf>
    <xf numFmtId="49" fontId="7" fillId="2" borderId="2" xfId="0" applyNumberFormat="1" applyFont="1" applyFill="1" applyBorder="1" applyAlignment="1" applyProtection="1">
      <alignment horizontal="left" vertical="center" wrapText="1"/>
      <protection locked="0"/>
    </xf>
    <xf numFmtId="49" fontId="90" fillId="2" borderId="2" xfId="0" applyNumberFormat="1" applyFont="1" applyFill="1" applyBorder="1" applyAlignment="1" applyProtection="1">
      <alignment vertical="center" wrapText="1"/>
      <protection locked="0"/>
    </xf>
    <xf numFmtId="49" fontId="76" fillId="2" borderId="2" xfId="0" applyNumberFormat="1" applyFont="1" applyFill="1" applyBorder="1" applyAlignment="1" applyProtection="1">
      <alignment horizontal="center" vertical="center" textRotation="90" wrapText="1"/>
      <protection locked="0"/>
    </xf>
    <xf numFmtId="49" fontId="12" fillId="0" borderId="2" xfId="0" quotePrefix="1" applyNumberFormat="1" applyFont="1" applyBorder="1" applyAlignment="1" applyProtection="1">
      <alignment horizontal="left" vertical="center" wrapText="1"/>
      <protection locked="0"/>
    </xf>
    <xf numFmtId="49" fontId="12" fillId="0" borderId="2" xfId="0" applyNumberFormat="1" applyFont="1" applyBorder="1" applyAlignment="1" applyProtection="1">
      <alignment horizontal="left" vertical="center" wrapText="1"/>
      <protection locked="0"/>
    </xf>
    <xf numFmtId="49" fontId="13" fillId="0" borderId="2" xfId="0" applyNumberFormat="1" applyFont="1" applyBorder="1" applyAlignment="1" applyProtection="1">
      <alignment horizontal="center" vertical="center" textRotation="90" wrapText="1"/>
      <protection locked="0"/>
    </xf>
    <xf numFmtId="0" fontId="14" fillId="2" borderId="3" xfId="0" applyFont="1" applyFill="1" applyBorder="1" applyAlignment="1" applyProtection="1">
      <alignment horizontal="center" vertical="center" wrapText="1"/>
      <protection locked="0"/>
    </xf>
    <xf numFmtId="0" fontId="14" fillId="2" borderId="13"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 fillId="2" borderId="2" xfId="0" quotePrefix="1"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86" fillId="2" borderId="3"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49" fontId="12" fillId="0" borderId="2" xfId="0" applyNumberFormat="1" applyFont="1" applyBorder="1" applyAlignment="1">
      <alignment horizontal="left" vertical="center" wrapText="1"/>
    </xf>
    <xf numFmtId="49" fontId="54" fillId="2" borderId="2" xfId="0" applyNumberFormat="1" applyFont="1" applyFill="1" applyBorder="1" applyAlignment="1" applyProtection="1">
      <alignment horizontal="center" vertical="center" textRotation="90" wrapText="1"/>
      <protection locked="0"/>
    </xf>
    <xf numFmtId="0" fontId="2" fillId="0" borderId="2" xfId="0" applyFont="1" applyBorder="1" applyAlignment="1">
      <alignment horizontal="left" vertical="center" wrapText="1"/>
    </xf>
    <xf numFmtId="49" fontId="14" fillId="2" borderId="2" xfId="0" quotePrefix="1" applyNumberFormat="1" applyFont="1" applyFill="1" applyBorder="1" applyAlignment="1" applyProtection="1">
      <alignment horizontal="left" vertical="center" wrapText="1"/>
      <protection locked="0"/>
    </xf>
    <xf numFmtId="49" fontId="14" fillId="2" borderId="2" xfId="0" applyNumberFormat="1" applyFont="1" applyFill="1" applyBorder="1" applyAlignment="1" applyProtection="1">
      <alignment horizontal="left" vertical="center" wrapText="1"/>
      <protection locked="0"/>
    </xf>
    <xf numFmtId="49" fontId="29" fillId="2" borderId="2" xfId="0" applyNumberFormat="1" applyFont="1" applyFill="1" applyBorder="1" applyAlignment="1" applyProtection="1">
      <alignment horizontal="center" vertical="center" textRotation="90" wrapText="1"/>
      <protection locked="0"/>
    </xf>
    <xf numFmtId="49" fontId="12" fillId="2" borderId="2" xfId="0" applyNumberFormat="1" applyFont="1" applyFill="1" applyBorder="1" applyAlignment="1" applyProtection="1">
      <alignment horizontal="center" vertical="center" wrapText="1"/>
      <protection locked="0"/>
    </xf>
    <xf numFmtId="0" fontId="14" fillId="0" borderId="2" xfId="0" applyFont="1" applyBorder="1" applyAlignment="1">
      <alignment horizontal="left" vertical="center" wrapText="1"/>
    </xf>
    <xf numFmtId="0" fontId="86" fillId="2" borderId="13" xfId="0" applyFont="1" applyFill="1" applyBorder="1" applyAlignment="1" applyProtection="1">
      <alignment horizontal="center" vertical="center" wrapText="1"/>
      <protection locked="0"/>
    </xf>
    <xf numFmtId="49" fontId="12" fillId="2" borderId="3" xfId="0" quotePrefix="1" applyNumberFormat="1" applyFont="1" applyFill="1" applyBorder="1" applyAlignment="1" applyProtection="1">
      <alignment horizontal="center" vertical="center" wrapText="1"/>
      <protection locked="0"/>
    </xf>
    <xf numFmtId="49" fontId="12" fillId="2" borderId="13" xfId="0" quotePrefix="1" applyNumberFormat="1" applyFont="1" applyFill="1" applyBorder="1" applyAlignment="1" applyProtection="1">
      <alignment horizontal="center" vertical="center" wrapText="1"/>
      <protection locked="0"/>
    </xf>
    <xf numFmtId="49" fontId="12" fillId="2" borderId="1" xfId="0" quotePrefix="1" applyNumberFormat="1" applyFont="1" applyFill="1" applyBorder="1" applyAlignment="1" applyProtection="1">
      <alignment horizontal="center" vertical="center" wrapText="1"/>
      <protection locked="0"/>
    </xf>
    <xf numFmtId="49" fontId="12" fillId="2" borderId="3" xfId="0" applyNumberFormat="1" applyFont="1" applyFill="1" applyBorder="1" applyAlignment="1" applyProtection="1">
      <alignment horizontal="center" vertical="center" wrapText="1"/>
      <protection locked="0"/>
    </xf>
    <xf numFmtId="49" fontId="12" fillId="2" borderId="13" xfId="0" applyNumberFormat="1" applyFont="1" applyFill="1" applyBorder="1" applyAlignment="1" applyProtection="1">
      <alignment horizontal="center" vertical="center" wrapText="1"/>
      <protection locked="0"/>
    </xf>
    <xf numFmtId="49" fontId="12" fillId="2" borderId="1" xfId="0" applyNumberFormat="1" applyFont="1" applyFill="1" applyBorder="1" applyAlignment="1" applyProtection="1">
      <alignment horizontal="center" vertical="center" wrapText="1"/>
      <protection locked="0"/>
    </xf>
    <xf numFmtId="49" fontId="13" fillId="2" borderId="2" xfId="0" applyNumberFormat="1" applyFont="1" applyFill="1" applyBorder="1" applyAlignment="1">
      <alignment horizontal="center" vertical="center" textRotation="90" wrapText="1"/>
    </xf>
    <xf numFmtId="0" fontId="12" fillId="0" borderId="2" xfId="0" quotePrefix="1" applyFont="1" applyBorder="1" applyAlignment="1">
      <alignment horizontal="left" vertical="center" wrapText="1"/>
    </xf>
    <xf numFmtId="0" fontId="12" fillId="0" borderId="2" xfId="0" applyFont="1" applyBorder="1" applyAlignment="1">
      <alignment horizontal="left" vertical="center" wrapText="1"/>
    </xf>
    <xf numFmtId="0" fontId="12" fillId="2" borderId="2" xfId="0" applyFont="1" applyFill="1" applyBorder="1" applyAlignment="1">
      <alignment horizontal="left" vertical="center" wrapText="1"/>
    </xf>
    <xf numFmtId="49" fontId="12" fillId="2" borderId="2" xfId="0" quotePrefix="1" applyNumberFormat="1" applyFont="1" applyFill="1" applyBorder="1" applyAlignment="1">
      <alignment horizontal="left" vertical="center" wrapText="1"/>
    </xf>
    <xf numFmtId="49" fontId="12" fillId="2" borderId="2" xfId="0" applyNumberFormat="1" applyFont="1" applyFill="1" applyBorder="1" applyAlignment="1">
      <alignment horizontal="left" vertical="center" wrapText="1"/>
    </xf>
    <xf numFmtId="49" fontId="90" fillId="2" borderId="12" xfId="0" applyNumberFormat="1" applyFont="1" applyFill="1" applyBorder="1" applyAlignment="1" applyProtection="1">
      <alignment horizontal="left" vertical="center" wrapText="1"/>
      <protection locked="0"/>
    </xf>
    <xf numFmtId="49" fontId="90" fillId="2" borderId="11" xfId="0" applyNumberFormat="1" applyFont="1" applyFill="1" applyBorder="1" applyAlignment="1" applyProtection="1">
      <alignment horizontal="left" vertical="center" wrapText="1"/>
      <protection locked="0"/>
    </xf>
    <xf numFmtId="0" fontId="14" fillId="2" borderId="2" xfId="0" applyFont="1" applyFill="1" applyBorder="1" applyAlignment="1" applyProtection="1">
      <alignment horizontal="left" vertical="center" wrapText="1"/>
      <protection locked="0"/>
    </xf>
    <xf numFmtId="0" fontId="50" fillId="2" borderId="2" xfId="0" applyFont="1" applyFill="1" applyBorder="1" applyAlignment="1" applyProtection="1">
      <alignment horizontal="center" vertical="center" wrapText="1"/>
      <protection locked="0"/>
    </xf>
    <xf numFmtId="49" fontId="35" fillId="2" borderId="3" xfId="0" applyNumberFormat="1" applyFont="1" applyFill="1" applyBorder="1" applyAlignment="1" applyProtection="1">
      <alignment horizontal="left" vertical="center" wrapText="1"/>
      <protection locked="0"/>
    </xf>
    <xf numFmtId="49" fontId="35" fillId="2" borderId="1" xfId="0" applyNumberFormat="1" applyFont="1" applyFill="1" applyBorder="1" applyAlignment="1" applyProtection="1">
      <alignment horizontal="left" vertical="center" wrapText="1"/>
      <protection locked="0"/>
    </xf>
    <xf numFmtId="0" fontId="12" fillId="2" borderId="2" xfId="0" applyFont="1" applyFill="1" applyBorder="1" applyAlignment="1" applyProtection="1">
      <alignment horizontal="left" vertical="center" wrapText="1"/>
      <protection locked="0"/>
    </xf>
    <xf numFmtId="0" fontId="12" fillId="3" borderId="2" xfId="0"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wrapText="1"/>
      <protection locked="0"/>
    </xf>
    <xf numFmtId="49" fontId="8" fillId="2" borderId="12" xfId="0" applyNumberFormat="1" applyFont="1" applyFill="1" applyBorder="1" applyAlignment="1" applyProtection="1">
      <alignment horizontal="left" vertical="center" wrapText="1"/>
      <protection locked="0"/>
    </xf>
    <xf numFmtId="49" fontId="8" fillId="2" borderId="11" xfId="0" applyNumberFormat="1" applyFont="1" applyFill="1" applyBorder="1" applyAlignment="1" applyProtection="1">
      <alignment horizontal="left" vertical="center" wrapText="1"/>
      <protection locked="0"/>
    </xf>
    <xf numFmtId="49" fontId="90" fillId="2" borderId="12" xfId="0" quotePrefix="1" applyNumberFormat="1" applyFont="1" applyFill="1" applyBorder="1" applyAlignment="1" applyProtection="1">
      <alignment horizontal="left" vertical="center" wrapText="1"/>
      <protection locked="0"/>
    </xf>
    <xf numFmtId="49" fontId="90" fillId="2" borderId="11" xfId="0" quotePrefix="1" applyNumberFormat="1" applyFont="1" applyFill="1" applyBorder="1" applyAlignment="1" applyProtection="1">
      <alignment horizontal="left" vertical="center" wrapText="1"/>
      <protection locked="0"/>
    </xf>
    <xf numFmtId="0" fontId="7" fillId="2" borderId="2" xfId="0" applyFont="1" applyFill="1" applyBorder="1" applyAlignment="1" applyProtection="1">
      <alignment horizontal="center" vertical="center" wrapText="1"/>
      <protection locked="0"/>
    </xf>
    <xf numFmtId="49" fontId="12" fillId="2" borderId="2" xfId="0" applyNumberFormat="1" applyFont="1" applyFill="1" applyBorder="1" applyAlignment="1" applyProtection="1">
      <alignment horizontal="center" vertical="center" textRotation="90" wrapText="1"/>
      <protection locked="0"/>
    </xf>
    <xf numFmtId="49" fontId="8" fillId="2" borderId="12" xfId="0" quotePrefix="1" applyNumberFormat="1" applyFont="1" applyFill="1" applyBorder="1" applyAlignment="1" applyProtection="1">
      <alignment horizontal="left" vertical="center" wrapText="1"/>
      <protection locked="0"/>
    </xf>
    <xf numFmtId="49" fontId="8" fillId="2" borderId="11" xfId="0" quotePrefix="1" applyNumberFormat="1" applyFont="1" applyFill="1" applyBorder="1" applyAlignment="1" applyProtection="1">
      <alignment horizontal="left" vertical="center" wrapText="1"/>
      <protection locked="0"/>
    </xf>
    <xf numFmtId="49" fontId="90" fillId="2" borderId="10" xfId="0" applyNumberFormat="1" applyFont="1" applyFill="1" applyBorder="1" applyAlignment="1" applyProtection="1">
      <alignment horizontal="left" vertical="center" wrapText="1"/>
      <protection locked="0"/>
    </xf>
    <xf numFmtId="49" fontId="14" fillId="2" borderId="3" xfId="0" applyNumberFormat="1" applyFont="1" applyFill="1" applyBorder="1" applyAlignment="1" applyProtection="1">
      <alignment horizontal="left" vertical="center" wrapText="1"/>
      <protection locked="0"/>
    </xf>
    <xf numFmtId="49" fontId="14" fillId="2" borderId="13" xfId="0" applyNumberFormat="1" applyFont="1" applyFill="1" applyBorder="1" applyAlignment="1" applyProtection="1">
      <alignment horizontal="left" vertical="center" wrapText="1"/>
      <protection locked="0"/>
    </xf>
    <xf numFmtId="49" fontId="14" fillId="2" borderId="1" xfId="0" applyNumberFormat="1" applyFont="1" applyFill="1" applyBorder="1" applyAlignment="1" applyProtection="1">
      <alignment horizontal="left" vertical="center" wrapText="1"/>
      <protection locked="0"/>
    </xf>
    <xf numFmtId="49" fontId="54" fillId="2" borderId="3" xfId="0" applyNumberFormat="1" applyFont="1" applyFill="1" applyBorder="1" applyAlignment="1" applyProtection="1">
      <alignment horizontal="center" vertical="center" textRotation="90" wrapText="1"/>
      <protection locked="0"/>
    </xf>
    <xf numFmtId="49" fontId="54" fillId="2" borderId="13" xfId="0" applyNumberFormat="1" applyFont="1" applyFill="1" applyBorder="1" applyAlignment="1" applyProtection="1">
      <alignment horizontal="center" vertical="center" textRotation="90" wrapText="1"/>
      <protection locked="0"/>
    </xf>
    <xf numFmtId="49" fontId="54" fillId="2" borderId="1" xfId="0" applyNumberFormat="1" applyFont="1" applyFill="1" applyBorder="1" applyAlignment="1" applyProtection="1">
      <alignment horizontal="center" vertical="center" textRotation="90" wrapText="1"/>
      <protection locked="0"/>
    </xf>
    <xf numFmtId="49" fontId="87" fillId="2" borderId="3" xfId="0" applyNumberFormat="1" applyFont="1" applyFill="1" applyBorder="1" applyAlignment="1" applyProtection="1">
      <alignment horizontal="center" vertical="center" wrapText="1"/>
      <protection locked="0"/>
    </xf>
    <xf numFmtId="49" fontId="87" fillId="2" borderId="1" xfId="0" applyNumberFormat="1" applyFont="1" applyFill="1" applyBorder="1" applyAlignment="1" applyProtection="1">
      <alignment horizontal="center" vertical="center" wrapText="1"/>
      <protection locked="0"/>
    </xf>
    <xf numFmtId="49" fontId="15" fillId="2" borderId="2" xfId="0" applyNumberFormat="1" applyFont="1" applyFill="1" applyBorder="1" applyAlignment="1" applyProtection="1">
      <alignment horizontal="left" vertical="center" wrapText="1"/>
      <protection locked="0"/>
    </xf>
    <xf numFmtId="49" fontId="76" fillId="2" borderId="3" xfId="0" applyNumberFormat="1" applyFont="1" applyFill="1" applyBorder="1" applyAlignment="1" applyProtection="1">
      <alignment horizontal="center" vertical="center" textRotation="90" wrapText="1"/>
      <protection locked="0"/>
    </xf>
    <xf numFmtId="49" fontId="76" fillId="2" borderId="1" xfId="0" applyNumberFormat="1" applyFont="1" applyFill="1" applyBorder="1" applyAlignment="1" applyProtection="1">
      <alignment horizontal="center" vertical="center" textRotation="90" wrapText="1"/>
      <protection locked="0"/>
    </xf>
    <xf numFmtId="49" fontId="12" fillId="2" borderId="3" xfId="0" applyNumberFormat="1" applyFont="1" applyFill="1" applyBorder="1" applyAlignment="1">
      <alignment horizontal="left" vertical="center" wrapText="1"/>
    </xf>
    <xf numFmtId="49" fontId="12" fillId="2" borderId="13" xfId="0" applyNumberFormat="1" applyFont="1" applyFill="1" applyBorder="1" applyAlignment="1">
      <alignment horizontal="left" vertical="center" wrapText="1"/>
    </xf>
    <xf numFmtId="49" fontId="12" fillId="2" borderId="1" xfId="0" applyNumberFormat="1" applyFont="1" applyFill="1" applyBorder="1" applyAlignment="1">
      <alignment horizontal="left" vertical="center" wrapText="1"/>
    </xf>
    <xf numFmtId="49" fontId="36" fillId="2" borderId="3" xfId="0" applyNumberFormat="1" applyFont="1" applyFill="1" applyBorder="1" applyAlignment="1" applyProtection="1">
      <alignment horizontal="center" vertical="center" textRotation="90" wrapText="1"/>
      <protection locked="0"/>
    </xf>
    <xf numFmtId="49" fontId="36" fillId="2" borderId="13" xfId="0" applyNumberFormat="1" applyFont="1" applyFill="1" applyBorder="1" applyAlignment="1" applyProtection="1">
      <alignment horizontal="center" vertical="center" textRotation="90" wrapText="1"/>
      <protection locked="0"/>
    </xf>
    <xf numFmtId="49" fontId="36" fillId="2" borderId="1" xfId="0" applyNumberFormat="1" applyFont="1" applyFill="1" applyBorder="1" applyAlignment="1" applyProtection="1">
      <alignment horizontal="center" vertical="center" textRotation="90" wrapText="1"/>
      <protection locked="0"/>
    </xf>
    <xf numFmtId="0" fontId="2" fillId="2" borderId="2" xfId="0" applyFont="1" applyFill="1" applyBorder="1" applyAlignment="1">
      <alignment horizontal="left" vertical="center" wrapText="1"/>
    </xf>
    <xf numFmtId="49" fontId="87" fillId="2" borderId="3" xfId="0" applyNumberFormat="1" applyFont="1" applyFill="1" applyBorder="1" applyAlignment="1" applyProtection="1">
      <alignment horizontal="center" vertical="center"/>
      <protection locked="0"/>
    </xf>
    <xf numFmtId="49" fontId="87" fillId="2" borderId="1" xfId="0" applyNumberFormat="1" applyFont="1" applyFill="1" applyBorder="1" applyAlignment="1" applyProtection="1">
      <alignment horizontal="center" vertical="center"/>
      <protection locked="0"/>
    </xf>
    <xf numFmtId="49" fontId="90" fillId="2" borderId="12" xfId="0" applyNumberFormat="1" applyFont="1" applyFill="1" applyBorder="1" applyAlignment="1" applyProtection="1">
      <alignment horizontal="left" vertical="center"/>
      <protection locked="0"/>
    </xf>
    <xf numFmtId="49" fontId="90" fillId="2" borderId="11" xfId="0" applyNumberFormat="1" applyFont="1" applyFill="1" applyBorder="1" applyAlignment="1" applyProtection="1">
      <alignment horizontal="left" vertical="center"/>
      <protection locked="0"/>
    </xf>
    <xf numFmtId="49" fontId="8" fillId="2" borderId="2" xfId="0" applyNumberFormat="1" applyFont="1" applyFill="1" applyBorder="1" applyAlignment="1" applyProtection="1">
      <alignment horizontal="left" vertical="center" wrapText="1"/>
      <protection locked="0"/>
    </xf>
    <xf numFmtId="0" fontId="34" fillId="0" borderId="2" xfId="0" applyFont="1" applyBorder="1" applyAlignment="1">
      <alignment horizontal="left" vertical="center" wrapText="1"/>
    </xf>
    <xf numFmtId="0" fontId="2" fillId="0" borderId="2" xfId="0" applyFont="1" applyBorder="1" applyAlignment="1" applyProtection="1">
      <alignment horizontal="left" vertical="center" wrapText="1"/>
      <protection locked="0"/>
    </xf>
    <xf numFmtId="0" fontId="2" fillId="0" borderId="2" xfId="0" quotePrefix="1" applyFont="1" applyBorder="1" applyAlignment="1">
      <alignment horizontal="left" vertical="center" wrapText="1"/>
    </xf>
    <xf numFmtId="49" fontId="28" fillId="2" borderId="2" xfId="0" applyNumberFormat="1" applyFont="1" applyFill="1" applyBorder="1" applyAlignment="1" applyProtection="1">
      <alignment horizontal="center" vertical="center" textRotation="90" wrapText="1"/>
      <protection locked="0"/>
    </xf>
    <xf numFmtId="0" fontId="7" fillId="0" borderId="2" xfId="0" applyFont="1" applyBorder="1" applyAlignment="1">
      <alignment horizontal="left" vertical="center" wrapText="1"/>
    </xf>
    <xf numFmtId="0" fontId="86" fillId="4" borderId="3" xfId="0" applyFont="1" applyFill="1" applyBorder="1" applyAlignment="1" applyProtection="1">
      <alignment horizontal="center" vertical="center" wrapText="1"/>
      <protection locked="0"/>
    </xf>
    <xf numFmtId="0" fontId="86" fillId="4" borderId="13" xfId="0" applyFont="1" applyFill="1" applyBorder="1" applyAlignment="1" applyProtection="1">
      <alignment horizontal="center" vertical="center" wrapText="1"/>
      <protection locked="0"/>
    </xf>
    <xf numFmtId="0" fontId="86" fillId="4" borderId="1" xfId="0" applyFont="1" applyFill="1" applyBorder="1" applyAlignment="1" applyProtection="1">
      <alignment horizontal="center" vertical="center" wrapText="1"/>
      <protection locked="0"/>
    </xf>
    <xf numFmtId="49" fontId="57" fillId="0" borderId="2" xfId="0" applyNumberFormat="1" applyFont="1" applyBorder="1" applyAlignment="1">
      <alignment horizontal="left" vertical="center" wrapText="1"/>
    </xf>
    <xf numFmtId="0" fontId="2" fillId="0" borderId="2" xfId="0" quotePrefix="1" applyFont="1" applyBorder="1" applyAlignment="1" applyProtection="1">
      <alignment horizontal="left" vertical="center" wrapText="1"/>
      <protection locked="0"/>
    </xf>
    <xf numFmtId="49" fontId="90" fillId="2" borderId="2" xfId="0" applyNumberFormat="1" applyFont="1" applyFill="1" applyBorder="1" applyAlignment="1" applyProtection="1">
      <alignment horizontal="center" vertical="center" wrapText="1"/>
      <protection locked="0"/>
    </xf>
    <xf numFmtId="0" fontId="7" fillId="2" borderId="2" xfId="0" quotePrefix="1" applyFont="1" applyFill="1" applyBorder="1" applyAlignment="1" applyProtection="1">
      <alignment horizontal="left" vertical="center" wrapText="1"/>
      <protection locked="0"/>
    </xf>
    <xf numFmtId="0" fontId="7" fillId="2" borderId="2" xfId="0" quotePrefix="1" applyFont="1" applyFill="1" applyBorder="1" applyAlignment="1">
      <alignment horizontal="left" vertical="center" wrapText="1"/>
    </xf>
    <xf numFmtId="0" fontId="7" fillId="2" borderId="2" xfId="0" applyFont="1" applyFill="1" applyBorder="1" applyAlignment="1">
      <alignment horizontal="left" vertical="center" wrapText="1"/>
    </xf>
    <xf numFmtId="0" fontId="12" fillId="2" borderId="2" xfId="0" quotePrefix="1" applyFont="1" applyFill="1" applyBorder="1" applyAlignment="1">
      <alignment horizontal="left" vertical="center" wrapText="1"/>
    </xf>
    <xf numFmtId="0" fontId="2" fillId="2" borderId="2" xfId="0" quotePrefix="1" applyFont="1" applyFill="1" applyBorder="1" applyAlignment="1">
      <alignment horizontal="left" vertical="center" wrapText="1"/>
    </xf>
    <xf numFmtId="49" fontId="57" fillId="2" borderId="2" xfId="0" quotePrefix="1" applyNumberFormat="1" applyFont="1" applyFill="1" applyBorder="1" applyAlignment="1">
      <alignment horizontal="left" vertical="center" wrapText="1"/>
    </xf>
    <xf numFmtId="49" fontId="57" fillId="2" borderId="2" xfId="0" applyNumberFormat="1" applyFont="1" applyFill="1" applyBorder="1" applyAlignment="1">
      <alignment horizontal="left" vertical="center" wrapText="1"/>
    </xf>
    <xf numFmtId="0" fontId="14" fillId="2" borderId="2" xfId="0" applyFont="1" applyFill="1" applyBorder="1" applyAlignment="1">
      <alignment horizontal="left" vertical="center" wrapText="1"/>
    </xf>
    <xf numFmtId="49" fontId="34" fillId="2" borderId="2" xfId="0" applyNumberFormat="1" applyFont="1" applyFill="1" applyBorder="1" applyAlignment="1">
      <alignment horizontal="left" vertical="center" wrapText="1"/>
    </xf>
    <xf numFmtId="0" fontId="90" fillId="2" borderId="2" xfId="0" applyFont="1" applyFill="1" applyBorder="1" applyAlignment="1">
      <alignment horizontal="left" vertical="center" wrapText="1"/>
    </xf>
    <xf numFmtId="0" fontId="90" fillId="2" borderId="2" xfId="0" applyFont="1" applyFill="1" applyBorder="1" applyAlignment="1">
      <alignment horizontal="center" vertical="center" wrapText="1"/>
    </xf>
    <xf numFmtId="0" fontId="14" fillId="2" borderId="2" xfId="0" quotePrefix="1" applyFont="1" applyFill="1" applyBorder="1" applyAlignment="1">
      <alignment horizontal="left" vertical="center" wrapText="1"/>
    </xf>
    <xf numFmtId="0" fontId="3" fillId="2" borderId="2" xfId="0" applyFont="1" applyFill="1" applyBorder="1" applyAlignment="1">
      <alignment horizontal="center" vertical="center" textRotation="90" wrapText="1"/>
    </xf>
    <xf numFmtId="49" fontId="90" fillId="2" borderId="2" xfId="0" applyNumberFormat="1" applyFont="1" applyFill="1" applyBorder="1" applyAlignment="1">
      <alignment horizontal="left" vertical="center" wrapText="1"/>
    </xf>
    <xf numFmtId="49" fontId="57" fillId="2" borderId="2" xfId="0" applyNumberFormat="1" applyFont="1" applyFill="1" applyBorder="1" applyAlignment="1">
      <alignment horizontal="center" vertical="center" textRotation="90" wrapText="1"/>
    </xf>
    <xf numFmtId="49" fontId="8" fillId="2" borderId="2" xfId="0" applyNumberFormat="1" applyFont="1" applyFill="1" applyBorder="1" applyAlignment="1" applyProtection="1">
      <alignment horizontal="center" vertical="center" wrapText="1"/>
      <protection locked="0"/>
    </xf>
    <xf numFmtId="49" fontId="27" fillId="2" borderId="2" xfId="0" applyNumberFormat="1" applyFont="1" applyFill="1" applyBorder="1" applyAlignment="1" applyProtection="1">
      <alignment horizontal="left" vertical="center" wrapText="1"/>
      <protection locked="0"/>
    </xf>
    <xf numFmtId="0" fontId="41" fillId="2" borderId="2" xfId="2"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top" wrapText="1"/>
      <protection locked="0"/>
    </xf>
    <xf numFmtId="0" fontId="73" fillId="2" borderId="2" xfId="0" applyFont="1" applyFill="1" applyBorder="1" applyAlignment="1" applyProtection="1">
      <alignment horizontal="center" vertical="top" wrapText="1"/>
      <protection locked="0"/>
    </xf>
    <xf numFmtId="0" fontId="15" fillId="2" borderId="2" xfId="2" applyFont="1" applyFill="1" applyBorder="1" applyAlignment="1" applyProtection="1">
      <alignment horizontal="center" vertical="center" textRotation="90" wrapText="1"/>
      <protection locked="0"/>
    </xf>
    <xf numFmtId="0" fontId="15" fillId="2" borderId="2" xfId="0" applyFont="1" applyFill="1" applyBorder="1" applyAlignment="1" applyProtection="1">
      <alignment vertical="center" textRotation="90" wrapText="1"/>
      <protection locked="0"/>
    </xf>
    <xf numFmtId="0" fontId="15" fillId="2" borderId="2"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center" vertical="center" textRotation="90" wrapText="1"/>
      <protection locked="0"/>
    </xf>
    <xf numFmtId="0" fontId="94" fillId="2" borderId="2" xfId="0" applyFont="1" applyFill="1" applyBorder="1" applyAlignment="1" applyProtection="1">
      <alignment vertical="center" textRotation="90" wrapText="1"/>
      <protection locked="0"/>
    </xf>
    <xf numFmtId="0" fontId="41" fillId="2" borderId="2" xfId="0" applyFont="1" applyFill="1" applyBorder="1" applyAlignment="1" applyProtection="1">
      <alignment horizontal="center" vertical="center" wrapText="1"/>
      <protection locked="0"/>
    </xf>
    <xf numFmtId="49" fontId="41" fillId="2" borderId="2" xfId="0" applyNumberFormat="1" applyFont="1" applyFill="1" applyBorder="1" applyAlignment="1">
      <alignment horizontal="center" vertical="center" wrapText="1"/>
    </xf>
    <xf numFmtId="49" fontId="41" fillId="2" borderId="2" xfId="0" applyNumberFormat="1" applyFont="1" applyFill="1" applyBorder="1" applyAlignment="1" applyProtection="1">
      <alignment horizontal="center" vertical="center" wrapText="1"/>
      <protection locked="0"/>
    </xf>
    <xf numFmtId="49" fontId="73" fillId="2" borderId="2" xfId="0" applyNumberFormat="1" applyFont="1" applyFill="1" applyBorder="1" applyAlignment="1">
      <alignment horizontal="center" vertical="center" wrapText="1"/>
    </xf>
    <xf numFmtId="49" fontId="41" fillId="2" borderId="2" xfId="0" applyNumberFormat="1" applyFont="1" applyFill="1" applyBorder="1" applyAlignment="1">
      <alignment horizontal="center" vertical="top" wrapText="1"/>
    </xf>
    <xf numFmtId="0" fontId="94" fillId="2" borderId="2" xfId="0" applyFont="1" applyFill="1" applyBorder="1" applyAlignment="1" applyProtection="1">
      <alignment horizontal="center" vertical="center" wrapText="1"/>
      <protection locked="0"/>
    </xf>
    <xf numFmtId="0" fontId="56" fillId="2" borderId="2" xfId="0" applyFont="1" applyFill="1" applyBorder="1" applyAlignment="1" applyProtection="1">
      <alignment horizontal="center" vertical="center" wrapText="1"/>
      <protection locked="0"/>
    </xf>
    <xf numFmtId="49" fontId="8" fillId="2" borderId="2" xfId="0" quotePrefix="1" applyNumberFormat="1" applyFont="1" applyFill="1" applyBorder="1" applyAlignment="1" applyProtection="1">
      <alignment horizontal="left" vertical="center" wrapText="1"/>
      <protection locked="0"/>
    </xf>
    <xf numFmtId="0" fontId="43" fillId="7" borderId="3" xfId="2" applyFont="1" applyFill="1" applyBorder="1" applyAlignment="1">
      <alignment horizontal="center" vertical="center" textRotation="90" wrapText="1"/>
    </xf>
    <xf numFmtId="0" fontId="7" fillId="2" borderId="2" xfId="2" applyFont="1" applyFill="1" applyBorder="1" applyAlignment="1" applyProtection="1">
      <alignment horizontal="left" vertical="center" wrapText="1"/>
      <protection locked="0"/>
    </xf>
    <xf numFmtId="0" fontId="8" fillId="2" borderId="2" xfId="2" applyFont="1" applyFill="1" applyBorder="1" applyAlignment="1" applyProtection="1">
      <alignment horizontal="left" vertical="center" wrapText="1"/>
      <protection locked="0"/>
    </xf>
    <xf numFmtId="0" fontId="8" fillId="2" borderId="3" xfId="2" applyFont="1" applyFill="1" applyBorder="1" applyAlignment="1" applyProtection="1">
      <alignment horizontal="left" vertical="center" wrapText="1"/>
      <protection locked="0"/>
    </xf>
    <xf numFmtId="0" fontId="9" fillId="3" borderId="2" xfId="2" applyFont="1" applyFill="1" applyBorder="1" applyAlignment="1" applyProtection="1">
      <alignment horizontal="center" vertical="center" textRotation="90" wrapText="1"/>
      <protection locked="0"/>
    </xf>
    <xf numFmtId="0" fontId="7" fillId="3" borderId="2" xfId="2" applyFont="1" applyFill="1" applyBorder="1" applyAlignment="1" applyProtection="1">
      <alignment horizontal="left" vertical="center" wrapText="1"/>
      <protection locked="0"/>
    </xf>
    <xf numFmtId="0" fontId="27" fillId="3" borderId="2" xfId="2" applyFont="1" applyFill="1" applyBorder="1" applyAlignment="1" applyProtection="1">
      <alignment horizontal="left" vertical="center" wrapText="1"/>
      <protection locked="0"/>
    </xf>
    <xf numFmtId="0" fontId="27" fillId="2" borderId="2" xfId="2" applyFont="1" applyFill="1" applyBorder="1" applyAlignment="1" applyProtection="1">
      <alignment horizontal="left" vertical="center" wrapText="1"/>
      <protection locked="0"/>
    </xf>
    <xf numFmtId="0" fontId="9" fillId="2" borderId="2" xfId="2" applyFont="1" applyFill="1" applyBorder="1" applyAlignment="1" applyProtection="1">
      <alignment horizontal="center" vertical="center" textRotation="90" wrapText="1"/>
      <protection locked="0"/>
    </xf>
    <xf numFmtId="0" fontId="35" fillId="2" borderId="2" xfId="0" applyFont="1" applyFill="1" applyBorder="1" applyAlignment="1" applyProtection="1">
      <alignment horizontal="left" vertical="center" wrapText="1"/>
      <protection locked="0"/>
    </xf>
    <xf numFmtId="43" fontId="12" fillId="2" borderId="2" xfId="31" applyFont="1" applyFill="1" applyBorder="1" applyAlignment="1" applyProtection="1">
      <alignment horizontal="center" vertical="center" wrapText="1"/>
      <protection locked="0"/>
    </xf>
    <xf numFmtId="0" fontId="15" fillId="3" borderId="2" xfId="0" applyFont="1" applyFill="1" applyBorder="1" applyAlignment="1" applyProtection="1">
      <alignment horizontal="center" vertical="center" textRotation="90" wrapText="1"/>
      <protection locked="0"/>
    </xf>
    <xf numFmtId="0" fontId="102" fillId="2" borderId="2" xfId="0" applyFont="1" applyFill="1" applyBorder="1" applyAlignment="1" applyProtection="1">
      <alignment horizontal="center" vertical="center" wrapText="1"/>
      <protection locked="0"/>
    </xf>
    <xf numFmtId="43" fontId="15" fillId="2" borderId="2" xfId="31" applyFont="1" applyFill="1" applyBorder="1" applyAlignment="1" applyProtection="1">
      <alignment horizontal="center" vertical="center" wrapText="1"/>
      <protection locked="0"/>
    </xf>
    <xf numFmtId="43" fontId="12" fillId="2" borderId="2" xfId="31" applyFont="1" applyFill="1" applyBorder="1" applyAlignment="1" applyProtection="1">
      <alignment horizontal="left" vertical="center" wrapText="1"/>
      <protection locked="0"/>
    </xf>
    <xf numFmtId="49" fontId="105" fillId="2" borderId="2" xfId="0" applyNumberFormat="1" applyFont="1" applyFill="1" applyBorder="1" applyAlignment="1" applyProtection="1">
      <alignment horizontal="left" vertical="center" wrapText="1"/>
      <protection locked="0"/>
    </xf>
    <xf numFmtId="49" fontId="77" fillId="2" borderId="2" xfId="0" applyNumberFormat="1" applyFont="1" applyFill="1" applyBorder="1" applyAlignment="1" applyProtection="1">
      <alignment horizontal="center" vertical="center" textRotation="90" wrapText="1"/>
      <protection locked="0"/>
    </xf>
    <xf numFmtId="49" fontId="12" fillId="2" borderId="2" xfId="0" quotePrefix="1" applyNumberFormat="1" applyFont="1" applyFill="1" applyBorder="1" applyAlignment="1" applyProtection="1">
      <alignment horizontal="center" vertical="center" wrapText="1"/>
      <protection locked="0"/>
    </xf>
    <xf numFmtId="49" fontId="50" fillId="2" borderId="2" xfId="0" applyNumberFormat="1" applyFont="1" applyFill="1" applyBorder="1" applyAlignment="1" applyProtection="1">
      <alignment horizontal="left" vertical="center" wrapText="1"/>
      <protection locked="0"/>
    </xf>
    <xf numFmtId="49" fontId="10" fillId="2" borderId="2" xfId="0" applyNumberFormat="1" applyFont="1" applyFill="1" applyBorder="1" applyAlignment="1" applyProtection="1">
      <alignment horizontal="left" vertical="center" wrapText="1"/>
      <protection locked="0"/>
    </xf>
    <xf numFmtId="49" fontId="8" fillId="2" borderId="2" xfId="0" applyNumberFormat="1" applyFont="1" applyFill="1" applyBorder="1" applyAlignment="1" applyProtection="1">
      <alignment vertical="center" wrapText="1"/>
      <protection locked="0"/>
    </xf>
    <xf numFmtId="49" fontId="14" fillId="2" borderId="2" xfId="0" applyNumberFormat="1" applyFont="1" applyFill="1" applyBorder="1" applyAlignment="1" applyProtection="1">
      <alignment horizontal="center" vertical="center" wrapText="1"/>
      <protection locked="0"/>
    </xf>
    <xf numFmtId="49" fontId="50" fillId="2" borderId="2" xfId="0" applyNumberFormat="1"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4" fillId="2" borderId="2" xfId="0" applyNumberFormat="1" applyFont="1" applyFill="1" applyBorder="1" applyAlignment="1" applyProtection="1">
      <alignment horizontal="center" vertical="center" wrapText="1"/>
      <protection locked="0"/>
    </xf>
    <xf numFmtId="0" fontId="10" fillId="0" borderId="2" xfId="0" applyFont="1" applyBorder="1" applyAlignment="1">
      <alignment horizontal="left" vertical="center" wrapText="1"/>
    </xf>
    <xf numFmtId="49" fontId="105" fillId="2" borderId="2" xfId="0" applyNumberFormat="1" applyFont="1" applyFill="1" applyBorder="1" applyAlignment="1" applyProtection="1">
      <alignment vertical="center" wrapText="1"/>
      <protection locked="0"/>
    </xf>
    <xf numFmtId="49" fontId="15" fillId="2" borderId="2" xfId="0" applyNumberFormat="1" applyFont="1" applyFill="1" applyBorder="1" applyAlignment="1" applyProtection="1">
      <alignment vertical="center" wrapText="1"/>
      <protection locked="0"/>
    </xf>
    <xf numFmtId="49" fontId="148" fillId="8" borderId="2" xfId="0" applyNumberFormat="1" applyFont="1" applyFill="1" applyBorder="1" applyAlignment="1" applyProtection="1">
      <alignment horizontal="left" vertical="center" wrapText="1"/>
      <protection locked="0"/>
    </xf>
    <xf numFmtId="49" fontId="35" fillId="2" borderId="2" xfId="0" quotePrefix="1" applyNumberFormat="1" applyFont="1" applyFill="1" applyBorder="1" applyAlignment="1" applyProtection="1">
      <alignment horizontal="center" vertical="center" wrapText="1"/>
      <protection locked="0"/>
    </xf>
    <xf numFmtId="49" fontId="59" fillId="2" borderId="2" xfId="0" applyNumberFormat="1" applyFont="1" applyFill="1" applyBorder="1" applyAlignment="1" applyProtection="1">
      <alignment horizontal="center" vertical="center" textRotation="90" wrapText="1"/>
      <protection locked="0"/>
    </xf>
    <xf numFmtId="49" fontId="35" fillId="2" borderId="2" xfId="0" quotePrefix="1" applyNumberFormat="1" applyFont="1" applyFill="1" applyBorder="1" applyAlignment="1" applyProtection="1">
      <alignment horizontal="left" vertical="center" wrapText="1"/>
      <protection locked="0"/>
    </xf>
    <xf numFmtId="49" fontId="131" fillId="2" borderId="2" xfId="0" applyNumberFormat="1" applyFont="1" applyFill="1" applyBorder="1" applyAlignment="1" applyProtection="1">
      <alignment horizontal="left" vertical="center" wrapText="1"/>
      <protection locked="0"/>
    </xf>
    <xf numFmtId="49" fontId="134" fillId="2" borderId="2" xfId="0" applyNumberFormat="1" applyFont="1" applyFill="1" applyBorder="1" applyAlignment="1" applyProtection="1">
      <alignment horizontal="left" vertical="center" wrapText="1"/>
      <protection locked="0"/>
    </xf>
    <xf numFmtId="49" fontId="52" fillId="2" borderId="2" xfId="0" applyNumberFormat="1" applyFont="1" applyFill="1" applyBorder="1" applyAlignment="1">
      <alignment horizontal="center" vertical="center" textRotation="90" wrapText="1"/>
    </xf>
    <xf numFmtId="0" fontId="35" fillId="0" borderId="2" xfId="0" quotePrefix="1" applyFont="1" applyBorder="1" applyAlignment="1">
      <alignment horizontal="left" vertical="center" wrapText="1"/>
    </xf>
    <xf numFmtId="49" fontId="132" fillId="2" borderId="2" xfId="0" applyNumberFormat="1" applyFont="1" applyFill="1" applyBorder="1" applyAlignment="1" applyProtection="1">
      <alignment horizontal="center" vertical="center" textRotation="90" wrapText="1"/>
      <protection locked="0"/>
    </xf>
    <xf numFmtId="49" fontId="131" fillId="2" borderId="2" xfId="0" quotePrefix="1" applyNumberFormat="1" applyFont="1" applyFill="1" applyBorder="1" applyAlignment="1" applyProtection="1">
      <alignment horizontal="left" vertical="center" wrapText="1"/>
      <protection locked="0"/>
    </xf>
    <xf numFmtId="49" fontId="15" fillId="2" borderId="2" xfId="0" applyNumberFormat="1" applyFont="1" applyFill="1" applyBorder="1" applyAlignment="1" applyProtection="1">
      <alignment horizontal="center" vertical="center" wrapText="1"/>
      <protection locked="0"/>
    </xf>
    <xf numFmtId="49" fontId="116" fillId="2" borderId="2" xfId="0" quotePrefix="1" applyNumberFormat="1" applyFont="1" applyFill="1" applyBorder="1" applyAlignment="1" applyProtection="1">
      <alignment horizontal="left" vertical="center" wrapText="1"/>
      <protection locked="0"/>
    </xf>
    <xf numFmtId="49" fontId="10" fillId="2" borderId="2" xfId="0" quotePrefix="1" applyNumberFormat="1" applyFont="1" applyFill="1" applyBorder="1" applyAlignment="1" applyProtection="1">
      <alignment horizontal="left" vertical="center" wrapText="1"/>
      <protection locked="0"/>
    </xf>
    <xf numFmtId="49" fontId="9" fillId="2" borderId="2" xfId="0" quotePrefix="1" applyNumberFormat="1" applyFont="1" applyFill="1" applyBorder="1" applyAlignment="1" applyProtection="1">
      <alignment horizontal="left" vertical="center" wrapText="1"/>
      <protection locked="0"/>
    </xf>
    <xf numFmtId="49" fontId="9" fillId="2" borderId="2" xfId="0" applyNumberFormat="1" applyFont="1" applyFill="1" applyBorder="1" applyAlignment="1" applyProtection="1">
      <alignment horizontal="left" vertical="center" wrapText="1"/>
      <protection locked="0"/>
    </xf>
    <xf numFmtId="49" fontId="116" fillId="2" borderId="2" xfId="0" applyNumberFormat="1" applyFont="1" applyFill="1" applyBorder="1" applyAlignment="1" applyProtection="1">
      <alignment horizontal="left" vertical="center" wrapText="1"/>
      <protection locked="0"/>
    </xf>
    <xf numFmtId="49" fontId="9" fillId="2" borderId="2" xfId="0" applyNumberFormat="1" applyFont="1" applyFill="1" applyBorder="1" applyAlignment="1" applyProtection="1">
      <alignment horizontal="center" vertical="center" wrapText="1"/>
      <protection locked="0"/>
    </xf>
    <xf numFmtId="49" fontId="39" fillId="2" borderId="2" xfId="0" applyNumberFormat="1" applyFont="1" applyFill="1" applyBorder="1" applyAlignment="1" applyProtection="1">
      <alignment horizontal="left" vertical="center" wrapText="1"/>
      <protection locked="0"/>
    </xf>
    <xf numFmtId="49" fontId="39" fillId="2" borderId="2" xfId="0" applyNumberFormat="1" applyFont="1" applyFill="1" applyBorder="1" applyAlignment="1">
      <alignment horizontal="left" vertical="center" wrapText="1"/>
    </xf>
    <xf numFmtId="49" fontId="39" fillId="2" borderId="2" xfId="0" quotePrefix="1" applyNumberFormat="1" applyFont="1" applyFill="1" applyBorder="1" applyAlignment="1">
      <alignment horizontal="left" vertical="center" wrapText="1"/>
    </xf>
    <xf numFmtId="49" fontId="9" fillId="2" borderId="2" xfId="0" applyNumberFormat="1" applyFont="1" applyFill="1" applyBorder="1" applyAlignment="1" applyProtection="1">
      <alignment horizontal="center" vertical="center"/>
      <protection locked="0"/>
    </xf>
    <xf numFmtId="49" fontId="15" fillId="2" borderId="2" xfId="0" applyNumberFormat="1" applyFont="1" applyFill="1" applyBorder="1" applyAlignment="1" applyProtection="1">
      <alignment horizontal="center" vertical="center"/>
      <protection locked="0"/>
    </xf>
    <xf numFmtId="49" fontId="9" fillId="2" borderId="2" xfId="0" applyNumberFormat="1" applyFont="1" applyFill="1" applyBorder="1" applyAlignment="1" applyProtection="1">
      <alignment horizontal="left" vertical="center"/>
      <protection locked="0"/>
    </xf>
    <xf numFmtId="49" fontId="116" fillId="2" borderId="2" xfId="0" applyNumberFormat="1" applyFont="1" applyFill="1" applyBorder="1" applyAlignment="1" applyProtection="1">
      <alignment horizontal="left" vertical="center"/>
      <protection locked="0"/>
    </xf>
    <xf numFmtId="0" fontId="91" fillId="2" borderId="2" xfId="0" applyFont="1" applyFill="1" applyBorder="1" applyAlignment="1" applyProtection="1">
      <alignment horizontal="center" vertical="center" wrapText="1"/>
      <protection locked="0"/>
    </xf>
    <xf numFmtId="49" fontId="14" fillId="2" borderId="2" xfId="0" applyNumberFormat="1" applyFont="1" applyFill="1" applyBorder="1" applyAlignment="1">
      <alignment horizontal="left" vertical="center" wrapText="1"/>
    </xf>
    <xf numFmtId="0" fontId="12" fillId="0" borderId="2" xfId="0" applyFont="1" applyBorder="1" applyAlignment="1" applyProtection="1">
      <alignment horizontal="left" vertical="center" wrapText="1"/>
      <protection locked="0"/>
    </xf>
    <xf numFmtId="49" fontId="12" fillId="10" borderId="2" xfId="0" applyNumberFormat="1" applyFont="1" applyFill="1" applyBorder="1" applyAlignment="1" applyProtection="1">
      <alignment horizontal="left" vertical="center" wrapText="1"/>
      <protection locked="0"/>
    </xf>
    <xf numFmtId="49" fontId="144" fillId="2" borderId="2" xfId="0" applyNumberFormat="1" applyFont="1" applyFill="1" applyBorder="1" applyAlignment="1" applyProtection="1">
      <alignment horizontal="left" vertical="center" wrapText="1"/>
      <protection locked="0"/>
    </xf>
    <xf numFmtId="49" fontId="145" fillId="2" borderId="2" xfId="0" applyNumberFormat="1" applyFont="1" applyFill="1" applyBorder="1" applyAlignment="1" applyProtection="1">
      <alignment horizontal="center" vertical="center" textRotation="90" wrapText="1"/>
      <protection locked="0"/>
    </xf>
    <xf numFmtId="0" fontId="86" fillId="2" borderId="2" xfId="0" applyFont="1" applyFill="1" applyBorder="1" applyAlignment="1" applyProtection="1">
      <alignment horizontal="center" vertical="center" wrapText="1"/>
      <protection locked="0"/>
    </xf>
    <xf numFmtId="0" fontId="112" fillId="0" borderId="2" xfId="0" quotePrefix="1" applyFont="1" applyBorder="1" applyAlignment="1">
      <alignment horizontal="left" vertical="center" wrapText="1"/>
    </xf>
    <xf numFmtId="49" fontId="142" fillId="2" borderId="2" xfId="0" applyNumberFormat="1" applyFont="1" applyFill="1" applyBorder="1" applyAlignment="1" applyProtection="1">
      <alignment horizontal="center" vertical="center" textRotation="90" wrapText="1"/>
      <protection locked="0"/>
    </xf>
    <xf numFmtId="49" fontId="105" fillId="2" borderId="2" xfId="0" applyNumberFormat="1" applyFont="1" applyFill="1" applyBorder="1" applyAlignment="1" applyProtection="1">
      <alignment horizontal="center" vertical="center" wrapText="1"/>
      <protection locked="0"/>
    </xf>
    <xf numFmtId="0" fontId="12" fillId="2" borderId="2" xfId="0" quotePrefix="1" applyFont="1" applyFill="1" applyBorder="1" applyAlignment="1" applyProtection="1">
      <alignment horizontal="left" vertical="center" wrapText="1"/>
      <protection locked="0"/>
    </xf>
    <xf numFmtId="49" fontId="39" fillId="0" borderId="2" xfId="0" applyNumberFormat="1" applyFont="1" applyBorder="1" applyAlignment="1" applyProtection="1">
      <alignment horizontal="left" vertical="center" wrapText="1"/>
      <protection locked="0"/>
    </xf>
    <xf numFmtId="0" fontId="15" fillId="2" borderId="2" xfId="0" applyFont="1" applyFill="1" applyBorder="1" applyAlignment="1">
      <alignment horizontal="left" vertical="center" wrapText="1"/>
    </xf>
    <xf numFmtId="49" fontId="10" fillId="2" borderId="2" xfId="0" applyNumberFormat="1" applyFont="1" applyFill="1" applyBorder="1" applyAlignment="1">
      <alignment horizontal="left" vertical="center" wrapText="1"/>
    </xf>
    <xf numFmtId="49" fontId="111" fillId="2" borderId="2" xfId="0" applyNumberFormat="1" applyFont="1" applyFill="1" applyBorder="1" applyAlignment="1">
      <alignment horizontal="center" vertical="center" textRotation="90" wrapText="1"/>
    </xf>
    <xf numFmtId="49" fontId="73" fillId="2" borderId="2" xfId="0" applyNumberFormat="1" applyFont="1" applyFill="1" applyBorder="1" applyAlignment="1" applyProtection="1">
      <alignment horizontal="center" vertical="top" wrapText="1"/>
      <protection locked="0"/>
    </xf>
    <xf numFmtId="0" fontId="15" fillId="2" borderId="2" xfId="0" applyFont="1" applyFill="1" applyBorder="1" applyAlignment="1" applyProtection="1">
      <alignment horizontal="center" vertical="top" wrapText="1"/>
      <protection locked="0"/>
    </xf>
    <xf numFmtId="49" fontId="105" fillId="2" borderId="8" xfId="0" applyNumberFormat="1" applyFont="1" applyFill="1" applyBorder="1" applyAlignment="1" applyProtection="1">
      <alignment horizontal="center" vertical="center" wrapText="1"/>
      <protection locked="0"/>
    </xf>
    <xf numFmtId="49" fontId="114" fillId="2" borderId="8" xfId="0" applyNumberFormat="1" applyFont="1" applyFill="1" applyBorder="1" applyAlignment="1" applyProtection="1">
      <alignment horizontal="center" vertical="center" wrapText="1"/>
      <protection locked="0"/>
    </xf>
    <xf numFmtId="0" fontId="105" fillId="2" borderId="2" xfId="0" applyFont="1" applyFill="1" applyBorder="1" applyAlignment="1" applyProtection="1">
      <alignment horizontal="center" vertical="center" wrapText="1"/>
      <protection locked="0"/>
    </xf>
    <xf numFmtId="0" fontId="105" fillId="2" borderId="2" xfId="0" applyFont="1" applyFill="1" applyBorder="1" applyAlignment="1" applyProtection="1">
      <alignment horizontal="center" vertical="center" textRotation="90" wrapText="1"/>
      <protection locked="0"/>
    </xf>
    <xf numFmtId="0" fontId="105" fillId="2" borderId="2" xfId="0" applyFont="1" applyFill="1" applyBorder="1" applyAlignment="1" applyProtection="1">
      <alignment horizontal="left" vertical="center" wrapText="1"/>
      <protection locked="0"/>
    </xf>
    <xf numFmtId="0" fontId="90" fillId="2" borderId="2" xfId="0" applyFont="1" applyFill="1" applyBorder="1" applyAlignment="1" applyProtection="1">
      <alignment horizontal="center" vertical="center" wrapText="1"/>
      <protection locked="0"/>
    </xf>
    <xf numFmtId="49" fontId="73" fillId="2" borderId="2" xfId="0" applyNumberFormat="1" applyFont="1" applyFill="1" applyBorder="1" applyAlignment="1" applyProtection="1">
      <alignment horizontal="left" vertical="top" wrapText="1"/>
      <protection locked="0"/>
    </xf>
    <xf numFmtId="0" fontId="157" fillId="2" borderId="0" xfId="0" applyFont="1" applyFill="1" applyAlignment="1" applyProtection="1">
      <alignment horizontal="center" wrapText="1"/>
      <protection locked="0"/>
    </xf>
    <xf numFmtId="0" fontId="158" fillId="2" borderId="0" xfId="0" applyFont="1" applyFill="1" applyAlignment="1" applyProtection="1">
      <alignment horizontal="center" wrapText="1"/>
      <protection locked="0"/>
    </xf>
    <xf numFmtId="49" fontId="117" fillId="2" borderId="2" xfId="0" applyNumberFormat="1" applyFont="1" applyFill="1" applyBorder="1" applyAlignment="1" applyProtection="1">
      <alignment horizontal="left" vertical="center" wrapText="1"/>
      <protection locked="0"/>
    </xf>
    <xf numFmtId="0" fontId="99" fillId="2" borderId="0" xfId="0" applyFont="1" applyFill="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58" fillId="2" borderId="0" xfId="0" applyFont="1" applyFill="1" applyAlignment="1" applyProtection="1">
      <alignment horizontal="center" vertical="center" wrapText="1"/>
      <protection locked="0"/>
    </xf>
    <xf numFmtId="0" fontId="154" fillId="2" borderId="2" xfId="0" applyFont="1" applyFill="1" applyBorder="1" applyAlignment="1" applyProtection="1">
      <alignment horizontal="center" vertical="center" wrapText="1"/>
      <protection locked="0"/>
    </xf>
    <xf numFmtId="49" fontId="94" fillId="2" borderId="10" xfId="0" applyNumberFormat="1" applyFont="1" applyFill="1" applyBorder="1" applyAlignment="1" applyProtection="1">
      <alignment horizontal="center" vertical="center" wrapText="1"/>
      <protection locked="0"/>
    </xf>
    <xf numFmtId="49" fontId="94" fillId="2" borderId="2" xfId="0" applyNumberFormat="1" applyFont="1" applyFill="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70" fillId="2" borderId="2" xfId="0" applyFont="1" applyFill="1" applyBorder="1" applyAlignment="1" applyProtection="1">
      <alignment horizontal="center" vertical="center" wrapText="1"/>
      <protection locked="0"/>
    </xf>
    <xf numFmtId="49" fontId="15" fillId="2" borderId="10" xfId="0" applyNumberFormat="1" applyFont="1" applyFill="1" applyBorder="1" applyAlignment="1">
      <alignment horizontal="center" vertical="center" wrapText="1"/>
    </xf>
    <xf numFmtId="49" fontId="15" fillId="2" borderId="2" xfId="0" applyNumberFormat="1" applyFont="1" applyFill="1" applyBorder="1" applyAlignment="1">
      <alignment horizontal="center" vertical="center" wrapText="1"/>
    </xf>
    <xf numFmtId="49" fontId="73" fillId="2" borderId="2" xfId="0" quotePrefix="1" applyNumberFormat="1" applyFont="1" applyFill="1" applyBorder="1" applyAlignment="1" applyProtection="1">
      <alignment horizontal="center" vertical="top" wrapText="1"/>
      <protection locked="0"/>
    </xf>
    <xf numFmtId="49" fontId="42" fillId="2" borderId="2" xfId="0" applyNumberFormat="1" applyFont="1" applyFill="1" applyBorder="1" applyAlignment="1" applyProtection="1">
      <alignment horizontal="center" vertical="center" wrapText="1"/>
      <protection locked="0"/>
    </xf>
    <xf numFmtId="49" fontId="66" fillId="2" borderId="2" xfId="0" applyNumberFormat="1" applyFont="1" applyFill="1" applyBorder="1" applyAlignment="1" applyProtection="1">
      <alignment horizontal="center" vertical="center" wrapText="1"/>
      <protection locked="0"/>
    </xf>
    <xf numFmtId="49" fontId="101" fillId="2" borderId="2" xfId="0" applyNumberFormat="1" applyFont="1" applyFill="1" applyBorder="1" applyAlignment="1" applyProtection="1">
      <alignment horizontal="center" vertical="center" wrapText="1"/>
      <protection locked="0"/>
    </xf>
    <xf numFmtId="0" fontId="15" fillId="0" borderId="0" xfId="33" applyFont="1" applyAlignment="1">
      <alignment horizontal="left" vertical="center"/>
    </xf>
    <xf numFmtId="0" fontId="15" fillId="13" borderId="9" xfId="33" applyFont="1" applyFill="1" applyBorder="1" applyAlignment="1">
      <alignment horizontal="left" vertical="center"/>
    </xf>
    <xf numFmtId="0" fontId="105" fillId="0" borderId="2" xfId="0" applyFont="1" applyBorder="1" applyAlignment="1" applyProtection="1">
      <alignment horizontal="center" vertical="center" wrapText="1"/>
      <protection locked="0"/>
    </xf>
    <xf numFmtId="0" fontId="105" fillId="2" borderId="7" xfId="0" applyFont="1" applyFill="1" applyBorder="1" applyAlignment="1" applyProtection="1">
      <alignment horizontal="center" vertical="center" wrapText="1"/>
      <protection locked="0"/>
    </xf>
    <xf numFmtId="0" fontId="105" fillId="2" borderId="9" xfId="0" applyFont="1" applyFill="1" applyBorder="1" applyAlignment="1" applyProtection="1">
      <alignment horizontal="center" vertical="center" wrapText="1"/>
      <protection locked="0"/>
    </xf>
    <xf numFmtId="0" fontId="105" fillId="2" borderId="6" xfId="0" applyFont="1" applyFill="1" applyBorder="1" applyAlignment="1" applyProtection="1">
      <alignment horizontal="center" vertical="center" wrapText="1"/>
      <protection locked="0"/>
    </xf>
    <xf numFmtId="0" fontId="105" fillId="2" borderId="17" xfId="0" applyFont="1" applyFill="1" applyBorder="1" applyAlignment="1" applyProtection="1">
      <alignment horizontal="center" vertical="center" wrapText="1"/>
      <protection locked="0"/>
    </xf>
    <xf numFmtId="0" fontId="105" fillId="2" borderId="0" xfId="0" applyFont="1" applyFill="1" applyAlignment="1" applyProtection="1">
      <alignment horizontal="center" vertical="center" wrapText="1"/>
      <protection locked="0"/>
    </xf>
    <xf numFmtId="0" fontId="105" fillId="2" borderId="18" xfId="0" applyFont="1" applyFill="1" applyBorder="1" applyAlignment="1" applyProtection="1">
      <alignment horizontal="center" vertical="center" wrapText="1"/>
      <protection locked="0"/>
    </xf>
    <xf numFmtId="0" fontId="105" fillId="2" borderId="5" xfId="0" applyFont="1" applyFill="1" applyBorder="1" applyAlignment="1" applyProtection="1">
      <alignment horizontal="center" vertical="center" wrapText="1"/>
      <protection locked="0"/>
    </xf>
    <xf numFmtId="0" fontId="105" fillId="2" borderId="8" xfId="0" applyFont="1" applyFill="1" applyBorder="1" applyAlignment="1" applyProtection="1">
      <alignment horizontal="center" vertical="center" wrapText="1"/>
      <protection locked="0"/>
    </xf>
    <xf numFmtId="0" fontId="105" fillId="2" borderId="4" xfId="0" applyFont="1" applyFill="1" applyBorder="1" applyAlignment="1" applyProtection="1">
      <alignment horizontal="center" vertical="center" wrapText="1"/>
      <protection locked="0"/>
    </xf>
    <xf numFmtId="0" fontId="12" fillId="0" borderId="3" xfId="33" applyFont="1" applyBorder="1" applyAlignment="1">
      <alignment horizontal="center" vertical="center" textRotation="180" wrapText="1"/>
    </xf>
    <xf numFmtId="0" fontId="12" fillId="0" borderId="13" xfId="33" applyFont="1" applyBorder="1" applyAlignment="1">
      <alignment horizontal="center" vertical="center" textRotation="180" wrapText="1"/>
    </xf>
    <xf numFmtId="0" fontId="12" fillId="0" borderId="1" xfId="33" applyFont="1" applyBorder="1" applyAlignment="1">
      <alignment horizontal="center" vertical="center" textRotation="180" wrapText="1"/>
    </xf>
    <xf numFmtId="0" fontId="7" fillId="0" borderId="3" xfId="33" applyFont="1" applyBorder="1" applyAlignment="1">
      <alignment horizontal="center" textRotation="180" wrapText="1"/>
    </xf>
    <xf numFmtId="0" fontId="7" fillId="0" borderId="13" xfId="33" applyFont="1" applyBorder="1" applyAlignment="1">
      <alignment horizontal="center" textRotation="180" wrapText="1"/>
    </xf>
    <xf numFmtId="0" fontId="7" fillId="0" borderId="1" xfId="33" applyFont="1" applyBorder="1" applyAlignment="1">
      <alignment horizontal="center" textRotation="180" wrapText="1"/>
    </xf>
    <xf numFmtId="0" fontId="12" fillId="0" borderId="3" xfId="33" applyFont="1" applyBorder="1" applyAlignment="1">
      <alignment horizontal="center" textRotation="180" wrapText="1"/>
    </xf>
    <xf numFmtId="0" fontId="12" fillId="0" borderId="13" xfId="33" applyFont="1" applyBorder="1" applyAlignment="1">
      <alignment horizontal="center" textRotation="180" wrapText="1"/>
    </xf>
    <xf numFmtId="0" fontId="12" fillId="0" borderId="1" xfId="33" applyFont="1" applyBorder="1" applyAlignment="1">
      <alignment horizontal="center" textRotation="180" wrapText="1"/>
    </xf>
    <xf numFmtId="0" fontId="96" fillId="0" borderId="3" xfId="33" applyFont="1" applyBorder="1" applyAlignment="1">
      <alignment horizontal="center" textRotation="180" wrapText="1"/>
    </xf>
    <xf numFmtId="0" fontId="96" fillId="0" borderId="13" xfId="33" applyFont="1" applyBorder="1" applyAlignment="1">
      <alignment horizontal="center" textRotation="180" wrapText="1"/>
    </xf>
    <xf numFmtId="0" fontId="96" fillId="0" borderId="1" xfId="33" applyFont="1" applyBorder="1" applyAlignment="1">
      <alignment horizontal="center" textRotation="180" wrapText="1"/>
    </xf>
    <xf numFmtId="0" fontId="32" fillId="0" borderId="3" xfId="2" applyFont="1" applyBorder="1" applyAlignment="1" applyProtection="1">
      <alignment horizontal="center" vertical="center" textRotation="180" wrapText="1"/>
      <protection locked="0"/>
    </xf>
    <xf numFmtId="0" fontId="32" fillId="0" borderId="13" xfId="2" applyFont="1" applyBorder="1" applyAlignment="1" applyProtection="1">
      <alignment horizontal="center" vertical="center" textRotation="180" wrapText="1"/>
      <protection locked="0"/>
    </xf>
    <xf numFmtId="0" fontId="32" fillId="0" borderId="1" xfId="2" applyFont="1" applyBorder="1" applyAlignment="1" applyProtection="1">
      <alignment horizontal="center" vertical="center" textRotation="180" wrapText="1"/>
      <protection locked="0"/>
    </xf>
    <xf numFmtId="0" fontId="32" fillId="2" borderId="3" xfId="2" applyFont="1" applyFill="1" applyBorder="1" applyAlignment="1" applyProtection="1">
      <alignment horizontal="center" vertical="center" textRotation="180" wrapText="1"/>
      <protection locked="0"/>
    </xf>
    <xf numFmtId="0" fontId="32" fillId="2" borderId="13" xfId="2" applyFont="1" applyFill="1" applyBorder="1" applyAlignment="1" applyProtection="1">
      <alignment horizontal="center" vertical="center" textRotation="180" wrapText="1"/>
      <protection locked="0"/>
    </xf>
    <xf numFmtId="0" fontId="32" fillId="2" borderId="1" xfId="2" applyFont="1" applyFill="1" applyBorder="1" applyAlignment="1" applyProtection="1">
      <alignment horizontal="center" vertical="center" textRotation="180" wrapText="1"/>
      <protection locked="0"/>
    </xf>
    <xf numFmtId="0" fontId="62" fillId="0" borderId="3" xfId="33" applyFont="1" applyBorder="1" applyAlignment="1">
      <alignment horizontal="center" textRotation="180" wrapText="1"/>
    </xf>
    <xf numFmtId="0" fontId="62" fillId="0" borderId="13" xfId="33" applyFont="1" applyBorder="1" applyAlignment="1">
      <alignment horizontal="center" textRotation="180" wrapText="1"/>
    </xf>
    <xf numFmtId="0" fontId="62" fillId="0" borderId="1" xfId="33" applyFont="1" applyBorder="1" applyAlignment="1">
      <alignment horizontal="center" textRotation="180" wrapText="1"/>
    </xf>
    <xf numFmtId="0" fontId="12" fillId="0" borderId="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86" fillId="0" borderId="2" xfId="0" applyFont="1" applyBorder="1" applyAlignment="1" applyProtection="1">
      <alignment horizontal="center" vertical="center" wrapText="1"/>
      <protection locked="0"/>
    </xf>
    <xf numFmtId="0" fontId="91" fillId="0" borderId="2" xfId="0" applyFont="1" applyBorder="1" applyAlignment="1" applyProtection="1">
      <alignment horizontal="center" vertical="center" wrapText="1"/>
      <protection locked="0"/>
    </xf>
    <xf numFmtId="49" fontId="9" fillId="0" borderId="2" xfId="0" applyNumberFormat="1" applyFont="1" applyBorder="1" applyAlignment="1" applyProtection="1">
      <alignment horizontal="center" vertical="center"/>
      <protection locked="0"/>
    </xf>
    <xf numFmtId="49" fontId="15" fillId="0" borderId="2" xfId="0" applyNumberFormat="1" applyFont="1" applyBorder="1" applyAlignment="1" applyProtection="1">
      <alignment horizontal="center" vertical="center"/>
      <protection locked="0"/>
    </xf>
    <xf numFmtId="49" fontId="9" fillId="0" borderId="2"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49" fontId="15" fillId="0" borderId="2" xfId="0" applyNumberFormat="1"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textRotation="90" wrapText="1"/>
      <protection locked="0"/>
    </xf>
    <xf numFmtId="0" fontId="9" fillId="0" borderId="2" xfId="2" applyFont="1" applyBorder="1" applyAlignment="1" applyProtection="1">
      <alignment horizontal="center" vertical="center" textRotation="90" wrapText="1"/>
      <protection locked="0"/>
    </xf>
    <xf numFmtId="0" fontId="9" fillId="0" borderId="2" xfId="2" applyFont="1" applyBorder="1" applyAlignment="1">
      <alignment horizontal="center" vertical="center" textRotation="90"/>
    </xf>
    <xf numFmtId="0" fontId="43" fillId="0" borderId="2" xfId="2" applyFont="1" applyBorder="1" applyAlignment="1">
      <alignment horizontal="center" vertical="center" textRotation="90" wrapText="1"/>
    </xf>
    <xf numFmtId="0" fontId="43" fillId="0" borderId="3" xfId="2" applyFont="1" applyBorder="1" applyAlignment="1">
      <alignment horizontal="center" vertical="center" textRotation="90" wrapText="1"/>
    </xf>
    <xf numFmtId="0" fontId="64" fillId="2" borderId="8" xfId="0" applyFont="1" applyFill="1" applyBorder="1" applyAlignment="1" applyProtection="1">
      <alignment horizontal="center" vertical="center" wrapText="1"/>
      <protection locked="0"/>
    </xf>
    <xf numFmtId="0" fontId="15" fillId="2" borderId="3" xfId="33" applyFont="1" applyFill="1" applyBorder="1" applyAlignment="1">
      <alignment horizontal="center" vertical="center" wrapText="1"/>
    </xf>
    <xf numFmtId="0" fontId="15" fillId="2" borderId="1" xfId="33" applyFont="1" applyFill="1" applyBorder="1" applyAlignment="1">
      <alignment horizontal="center" vertical="center"/>
    </xf>
    <xf numFmtId="0" fontId="15" fillId="2" borderId="2" xfId="33" applyFont="1" applyFill="1" applyBorder="1" applyAlignment="1">
      <alignment horizontal="center" vertical="center" textRotation="90"/>
    </xf>
    <xf numFmtId="0" fontId="15" fillId="2" borderId="3" xfId="33" applyFont="1" applyFill="1" applyBorder="1" applyAlignment="1">
      <alignment horizontal="center" vertical="center"/>
    </xf>
    <xf numFmtId="0" fontId="15" fillId="2" borderId="3" xfId="33" applyFont="1" applyFill="1" applyBorder="1" applyAlignment="1">
      <alignment horizontal="center" vertical="center" textRotation="90"/>
    </xf>
    <xf numFmtId="0" fontId="15" fillId="2" borderId="13" xfId="33" applyFont="1" applyFill="1" applyBorder="1" applyAlignment="1">
      <alignment horizontal="center" vertical="center" textRotation="90"/>
    </xf>
    <xf numFmtId="0" fontId="15" fillId="2" borderId="1" xfId="33" applyFont="1" applyFill="1" applyBorder="1" applyAlignment="1">
      <alignment horizontal="center" vertical="center" textRotation="90"/>
    </xf>
    <xf numFmtId="0" fontId="15" fillId="2" borderId="2" xfId="33" applyFont="1" applyFill="1" applyBorder="1" applyAlignment="1">
      <alignment horizontal="center" vertical="center" textRotation="90" wrapText="1"/>
    </xf>
    <xf numFmtId="0" fontId="169" fillId="13" borderId="0" xfId="33" applyFont="1" applyFill="1" applyAlignment="1">
      <alignment horizontal="center" vertical="center"/>
    </xf>
    <xf numFmtId="0" fontId="12" fillId="13" borderId="8" xfId="33" applyFont="1" applyFill="1" applyBorder="1" applyAlignment="1">
      <alignment horizontal="center" vertical="center"/>
    </xf>
    <xf numFmtId="0" fontId="15" fillId="2" borderId="13" xfId="33" applyFont="1" applyFill="1" applyBorder="1" applyAlignment="1">
      <alignment horizontal="center" vertical="center" wrapText="1"/>
    </xf>
    <xf numFmtId="44" fontId="15" fillId="2" borderId="3" xfId="34" applyFont="1" applyFill="1" applyBorder="1" applyAlignment="1">
      <alignment horizontal="center" vertical="center"/>
    </xf>
    <xf numFmtId="44" fontId="15" fillId="2" borderId="13" xfId="34" applyFont="1" applyFill="1" applyBorder="1" applyAlignment="1">
      <alignment horizontal="center" vertical="center"/>
    </xf>
    <xf numFmtId="0" fontId="64" fillId="0" borderId="3" xfId="0" applyFont="1" applyBorder="1" applyAlignment="1">
      <alignment horizontal="center" vertical="center"/>
    </xf>
    <xf numFmtId="0" fontId="64" fillId="0" borderId="1" xfId="0" applyFont="1" applyBorder="1" applyAlignment="1">
      <alignment horizontal="center" vertical="center"/>
    </xf>
  </cellXfs>
  <cellStyles count="52">
    <cellStyle name="Comma" xfId="31" builtinId="3"/>
    <cellStyle name="Currency 2" xfId="34" xr:uid="{00000000-0005-0000-0000-000001000000}"/>
    <cellStyle name="Currency 3" xfId="3" xr:uid="{00000000-0005-0000-0000-000002000000}"/>
    <cellStyle name="Currency 3 2" xfId="35" xr:uid="{00000000-0005-0000-0000-000003000000}"/>
    <cellStyle name="Header1" xfId="4" xr:uid="{00000000-0005-0000-0000-000004000000}"/>
    <cellStyle name="Header1 2" xfId="36" xr:uid="{00000000-0005-0000-0000-000005000000}"/>
    <cellStyle name="Header2" xfId="5" xr:uid="{00000000-0005-0000-0000-000006000000}"/>
    <cellStyle name="Header2 2" xfId="37" xr:uid="{00000000-0005-0000-0000-000007000000}"/>
    <cellStyle name="Hyperlink" xfId="32" builtinId="8"/>
    <cellStyle name="Normal" xfId="0" builtinId="0"/>
    <cellStyle name="Normal 2" xfId="6" xr:uid="{00000000-0005-0000-0000-00000A000000}"/>
    <cellStyle name="Normal 2 2" xfId="38" xr:uid="{00000000-0005-0000-0000-00000B000000}"/>
    <cellStyle name="Normal 2 2 2" xfId="33" xr:uid="{00000000-0005-0000-0000-00000C000000}"/>
    <cellStyle name="Normal 2 3" xfId="51" xr:uid="{00000000-0005-0000-0000-00000D000000}"/>
    <cellStyle name="Normal 3" xfId="7" xr:uid="{00000000-0005-0000-0000-00000E000000}"/>
    <cellStyle name="Normal 3 2" xfId="39" xr:uid="{00000000-0005-0000-0000-00000F000000}"/>
    <cellStyle name="Normal 4" xfId="2" xr:uid="{00000000-0005-0000-0000-000010000000}"/>
    <cellStyle name="Normal 4 2" xfId="8" xr:uid="{00000000-0005-0000-0000-000011000000}"/>
    <cellStyle name="Normal 4 2 2" xfId="40" xr:uid="{00000000-0005-0000-0000-000012000000}"/>
    <cellStyle name="Normal 4 3" xfId="9" xr:uid="{00000000-0005-0000-0000-000013000000}"/>
    <cellStyle name="Normal 4 3 2" xfId="41" xr:uid="{00000000-0005-0000-0000-000014000000}"/>
    <cellStyle name="Normal 4 4" xfId="42" xr:uid="{00000000-0005-0000-0000-000015000000}"/>
    <cellStyle name="Normal 5" xfId="43" xr:uid="{00000000-0005-0000-0000-000016000000}"/>
    <cellStyle name="Normal 5 2" xfId="44" xr:uid="{00000000-0005-0000-0000-000017000000}"/>
    <cellStyle name="Normal 6" xfId="10" xr:uid="{00000000-0005-0000-0000-000018000000}"/>
    <cellStyle name="Normal 6 2" xfId="45" xr:uid="{00000000-0005-0000-0000-000019000000}"/>
    <cellStyle name="Normal 7" xfId="46" xr:uid="{00000000-0005-0000-0000-00001A000000}"/>
    <cellStyle name="Per cent" xfId="1" builtinId="5"/>
    <cellStyle name="Percent 2" xfId="11" xr:uid="{00000000-0005-0000-0000-00001C000000}"/>
    <cellStyle name="Percent 2 2" xfId="47" xr:uid="{00000000-0005-0000-0000-00001D000000}"/>
    <cellStyle name="Percent 3" xfId="12" xr:uid="{00000000-0005-0000-0000-00001E000000}"/>
    <cellStyle name="Percent 3 2" xfId="48" xr:uid="{00000000-0005-0000-0000-00001F000000}"/>
    <cellStyle name="Percent 4" xfId="13" xr:uid="{00000000-0005-0000-0000-000020000000}"/>
    <cellStyle name="Percent 4 2" xfId="49" xr:uid="{00000000-0005-0000-0000-000021000000}"/>
    <cellStyle name="Percent 5" xfId="14" xr:uid="{00000000-0005-0000-0000-000022000000}"/>
    <cellStyle name="Percent 5 2" xfId="50" xr:uid="{00000000-0005-0000-0000-000023000000}"/>
    <cellStyle name="똿뗦먛귟 [0.00]_PRODUCT DETAIL Q1" xfId="15" xr:uid="{00000000-0005-0000-0000-000024000000}"/>
    <cellStyle name="똿뗦먛귟_PRODUCT DETAIL Q1" xfId="16" xr:uid="{00000000-0005-0000-0000-000025000000}"/>
    <cellStyle name="믅됞 [0.00]_PRODUCT DETAIL Q1" xfId="17" xr:uid="{00000000-0005-0000-0000-000026000000}"/>
    <cellStyle name="믅됞_PRODUCT DETAIL Q1" xfId="18" xr:uid="{00000000-0005-0000-0000-000027000000}"/>
    <cellStyle name="백분율_95" xfId="19" xr:uid="{00000000-0005-0000-0000-000028000000}"/>
    <cellStyle name="뷭?_BOOKSHIP" xfId="20" xr:uid="{00000000-0005-0000-0000-000029000000}"/>
    <cellStyle name="콤마 [0]_1202" xfId="21" xr:uid="{00000000-0005-0000-0000-00002A000000}"/>
    <cellStyle name="콤마_1202" xfId="22" xr:uid="{00000000-0005-0000-0000-00002B000000}"/>
    <cellStyle name="통화 [0]_1202" xfId="23" xr:uid="{00000000-0005-0000-0000-00002C000000}"/>
    <cellStyle name="통화_1202" xfId="24" xr:uid="{00000000-0005-0000-0000-00002D000000}"/>
    <cellStyle name="표준_(정보부문)월별인원계획" xfId="25" xr:uid="{00000000-0005-0000-0000-00002E000000}"/>
    <cellStyle name="一般_Book1" xfId="26" xr:uid="{00000000-0005-0000-0000-00002F000000}"/>
    <cellStyle name="千分位[0]_Book1" xfId="27" xr:uid="{00000000-0005-0000-0000-000030000000}"/>
    <cellStyle name="千分位_Book1" xfId="28" xr:uid="{00000000-0005-0000-0000-000031000000}"/>
    <cellStyle name="貨幣 [0]_Book1" xfId="29" xr:uid="{00000000-0005-0000-0000-000032000000}"/>
    <cellStyle name="貨幣_Book1" xfId="30" xr:uid="{00000000-0005-0000-0000-000033000000}"/>
  </cellStyles>
  <dxfs count="0"/>
  <tableStyles count="0" defaultTableStyle="TableStyleMedium9" defaultPivotStyle="PivotStyleLight16"/>
  <colors>
    <mruColors>
      <color rgb="FFA62A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Thu/HS_THCS/HoSo_TieuHoc_T9.x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dministrator/Downloads/Thu/HS_THCS/HoSo_TieuHoc_T9.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drive.google.com/file/d/10TMd2BmAMb_RrXQnyrEY53XyRiCkKC57/view" TargetMode="External"/><Relationship Id="rId117" Type="http://schemas.openxmlformats.org/officeDocument/2006/relationships/hyperlink" Target="https://drive.google.com/drive/folders/1fwrOhBUcK_eMI5EB2Z3WzjUB7gJNsYn3?usp=sharing" TargetMode="External"/><Relationship Id="rId21" Type="http://schemas.openxmlformats.org/officeDocument/2006/relationships/hyperlink" Target="https://drive.google.com/file/d/1Puf8o8DuX6Q3risFYKzTPN3xJDH81g4C/view" TargetMode="External"/><Relationship Id="rId42" Type="http://schemas.openxmlformats.org/officeDocument/2006/relationships/hyperlink" Target="https://drive.google.com/drive/folders/1fwrOhBUcK_eMI5EB2Z3WzjUB7gJNsYn3?usp=sharing" TargetMode="External"/><Relationship Id="rId47" Type="http://schemas.openxmlformats.org/officeDocument/2006/relationships/hyperlink" Target="https://drive.google.com/file/d/1pq2bv9oEpImjSp7QoiURXfUio5MWod1_/view" TargetMode="External"/><Relationship Id="rId63" Type="http://schemas.openxmlformats.org/officeDocument/2006/relationships/hyperlink" Target="https://drive.google.com/file/d/1RDpJH_eX59yUmVVoeRIkrL-6CrmY3cuG/view" TargetMode="External"/><Relationship Id="rId68" Type="http://schemas.openxmlformats.org/officeDocument/2006/relationships/hyperlink" Target="https://drive.google.com/file/d/1JNr9CfYEe5Psurk5UbHJbkOtVO1yG-PP/view" TargetMode="External"/><Relationship Id="rId84" Type="http://schemas.openxmlformats.org/officeDocument/2006/relationships/hyperlink" Target="https://drive.google.com/file/d/1RAhmAl3WS0fY2k6G2qPiUW8_Mrrdq9Lp/view" TargetMode="External"/><Relationship Id="rId89" Type="http://schemas.openxmlformats.org/officeDocument/2006/relationships/hyperlink" Target="https://drive.google.com/file/d/12XUaiFCYPJpLa-kBTkEVzMayTXctLGIp/view" TargetMode="External"/><Relationship Id="rId112" Type="http://schemas.openxmlformats.org/officeDocument/2006/relationships/hyperlink" Target="https://drive.google.com/file/d/1H3wm3S9LOWN8EhdBbPEv2be3Ckq522vB/view" TargetMode="External"/><Relationship Id="rId16" Type="http://schemas.openxmlformats.org/officeDocument/2006/relationships/hyperlink" Target="https://drive.google.com/file/d/12L5fqjb_xSA7Ry5BMITR4XiUGsojv75v/view" TargetMode="External"/><Relationship Id="rId107" Type="http://schemas.openxmlformats.org/officeDocument/2006/relationships/hyperlink" Target="https://drive.google.com/file/d/1-kBflFLYi6HfNUkER-PdV5kA9dkdGPFq/view" TargetMode="External"/><Relationship Id="rId11" Type="http://schemas.openxmlformats.org/officeDocument/2006/relationships/hyperlink" Target="https://drive.google.com/file/d/1_Q1q9paOKtIcSBVg-Jti1y8Lnxf2Nhgf/view" TargetMode="External"/><Relationship Id="rId32" Type="http://schemas.openxmlformats.org/officeDocument/2006/relationships/hyperlink" Target="https://drive.google.com/file/d/1lCDD_hY7OGpMWI81um2HvcF6I4lbjh0x/view" TargetMode="External"/><Relationship Id="rId37" Type="http://schemas.openxmlformats.org/officeDocument/2006/relationships/hyperlink" Target="https://drive.google.com/file/d/116IM9mtXkG9edz4TpljRvwwTV3Jm9W3P/view" TargetMode="External"/><Relationship Id="rId53" Type="http://schemas.openxmlformats.org/officeDocument/2006/relationships/hyperlink" Target="https://drive.google.com/file/d/1kLWmGUG0C0WO-Pkod4V5N40_hviKibvJ/view" TargetMode="External"/><Relationship Id="rId58" Type="http://schemas.openxmlformats.org/officeDocument/2006/relationships/hyperlink" Target="https://drive.google.com/file/d/1MyY35D9_jyPQUbHBq-b7RyQ5o6f0bxtJ/view" TargetMode="External"/><Relationship Id="rId74" Type="http://schemas.openxmlformats.org/officeDocument/2006/relationships/hyperlink" Target="https://drive.google.com/file/d/1EG8xY5gojvz8o_2q58gQmwlzweKQ2u5K/view" TargetMode="External"/><Relationship Id="rId79" Type="http://schemas.openxmlformats.org/officeDocument/2006/relationships/hyperlink" Target="https://drive.google.com/file/d/1JZrUniG9V-hr-x7h84jd2bA1-RQNY_A1/view" TargetMode="External"/><Relationship Id="rId102" Type="http://schemas.openxmlformats.org/officeDocument/2006/relationships/hyperlink" Target="https://drive.google.com/file/d/1BpBSBvUG1ywhRY9M1zcalQ_vrmDGLi45/view" TargetMode="External"/><Relationship Id="rId5" Type="http://schemas.openxmlformats.org/officeDocument/2006/relationships/hyperlink" Target="https://drive.google.com/file/d/1hBWnRS_qS2VK7Ghs3XdQZR50z46gCUXg/view" TargetMode="External"/><Relationship Id="rId90" Type="http://schemas.openxmlformats.org/officeDocument/2006/relationships/hyperlink" Target="https://drive.google.com/file/d/1MvPs11oMR-4DSXaj7vESvu7-Z3Rt6bnm/view" TargetMode="External"/><Relationship Id="rId95" Type="http://schemas.openxmlformats.org/officeDocument/2006/relationships/hyperlink" Target="https://drive.google.com/file/d/1smSvmBqAsRF72y0JmjUk1MP4l4ivMfhh/view" TargetMode="External"/><Relationship Id="rId22" Type="http://schemas.openxmlformats.org/officeDocument/2006/relationships/hyperlink" Target="https://drive.google.com/file/d/1tFqDNxZZUbod7aCG5FArSENaPfFdGQ76/view" TargetMode="External"/><Relationship Id="rId27" Type="http://schemas.openxmlformats.org/officeDocument/2006/relationships/hyperlink" Target="https://drive.google.com/file/d/1Xx1Sodm6FVMaaqlRmAj4OmcKsqOM0ESa/view" TargetMode="External"/><Relationship Id="rId43" Type="http://schemas.openxmlformats.org/officeDocument/2006/relationships/hyperlink" Target="https://drive.google.com/file/d/1piqmjlhEaHz9szlXCS8Me24Ssk33E2XU/view" TargetMode="External"/><Relationship Id="rId48" Type="http://schemas.openxmlformats.org/officeDocument/2006/relationships/hyperlink" Target="https://drive.google.com/file/d/1_YvSYQnc-lMJPpitJgEbaLT0B8_WLnNK/view" TargetMode="External"/><Relationship Id="rId64" Type="http://schemas.openxmlformats.org/officeDocument/2006/relationships/hyperlink" Target="https://drive.google.com/file/d/16ITG4YSLq6hS_tCRQ8tz-XO5jnsgxZMZ/view" TargetMode="External"/><Relationship Id="rId69" Type="http://schemas.openxmlformats.org/officeDocument/2006/relationships/hyperlink" Target="https://drive.google.com/file/d/1rSxYOyPtI7iqz3VeE-reB8fzS2qDF4cQ/view" TargetMode="External"/><Relationship Id="rId113" Type="http://schemas.openxmlformats.org/officeDocument/2006/relationships/hyperlink" Target="https://drive.google.com/file/d/1H3wm3S9LOWN8EhdBbPEv2be3Ckq522vB/view" TargetMode="External"/><Relationship Id="rId118" Type="http://schemas.openxmlformats.org/officeDocument/2006/relationships/hyperlink" Target="https://drive.google.com/file/d/1_YvSYQnc-lMJPpitJgEbaLT0B8_WLnNK/view" TargetMode="External"/><Relationship Id="rId80" Type="http://schemas.openxmlformats.org/officeDocument/2006/relationships/hyperlink" Target="https://drive.google.com/file/d/1pC9bW8UhMzlY1XpiSzK075a_2FDNWHF8/view" TargetMode="External"/><Relationship Id="rId85" Type="http://schemas.openxmlformats.org/officeDocument/2006/relationships/hyperlink" Target="https://drive.google.com/file/d/1xuqXNV9QzuaCHoTK3yvSKWv-um7pyH3m/view" TargetMode="External"/><Relationship Id="rId12" Type="http://schemas.openxmlformats.org/officeDocument/2006/relationships/hyperlink" Target="https://drive.google.com/file/d/1WS-KxhJrdjBWl6tiyGQz-OsELWix_By2/view" TargetMode="External"/><Relationship Id="rId17" Type="http://schemas.openxmlformats.org/officeDocument/2006/relationships/hyperlink" Target="https://drive.google.com/file/d/1o_ogu43e3jQnZw4xkKezxZsYQSHyJ36V/view" TargetMode="External"/><Relationship Id="rId33" Type="http://schemas.openxmlformats.org/officeDocument/2006/relationships/hyperlink" Target="https://drive.google.com/file/d/1gnKq5ORU4cg2SKcSfYYcTIlnVT_oz89u/view" TargetMode="External"/><Relationship Id="rId38" Type="http://schemas.openxmlformats.org/officeDocument/2006/relationships/hyperlink" Target="https://drive.google.com/file/d/18D8WQ_9SiIucuouBy1lKOv4mLlQ9WXtH/view" TargetMode="External"/><Relationship Id="rId59" Type="http://schemas.openxmlformats.org/officeDocument/2006/relationships/hyperlink" Target="https://drive.google.com/file/d/1byKwDQVRlTu7cqUB0rd-9VA6Zi1gcNlY/view" TargetMode="External"/><Relationship Id="rId103" Type="http://schemas.openxmlformats.org/officeDocument/2006/relationships/hyperlink" Target="https://drive.google.com/file/d/1qPtYZfFi6XyI5qgjbPeD9tx6B_QN7poC/view" TargetMode="External"/><Relationship Id="rId108" Type="http://schemas.openxmlformats.org/officeDocument/2006/relationships/hyperlink" Target="https://drive.google.com/file/d/14oK5ooii_LMsyJR5RKy5DlkPhHIZOwMo/view" TargetMode="External"/><Relationship Id="rId54" Type="http://schemas.openxmlformats.org/officeDocument/2006/relationships/hyperlink" Target="https://drive.google.com/file/d/1FXmBcjaiEiyGOvyfJhnN4-9wR8szy89k/view" TargetMode="External"/><Relationship Id="rId70" Type="http://schemas.openxmlformats.org/officeDocument/2006/relationships/hyperlink" Target="https://drive.google.com/file/d/1CGOWH1mFIJPsPWbx-SIGqhTLUQ7MxRGY/view" TargetMode="External"/><Relationship Id="rId75" Type="http://schemas.openxmlformats.org/officeDocument/2006/relationships/hyperlink" Target="https://drive.google.com/file/d/1nKOi1kT57fLceL5F4t2g9Jn1ZqrL9Z8C/view" TargetMode="External"/><Relationship Id="rId91" Type="http://schemas.openxmlformats.org/officeDocument/2006/relationships/hyperlink" Target="https://drive.google.com/file/d/1sGdIAboJtvl1B7LqIMkGUDSngre3rAdu/view" TargetMode="External"/><Relationship Id="rId96" Type="http://schemas.openxmlformats.org/officeDocument/2006/relationships/hyperlink" Target="https://drive.google.com/file/d/1qYCPRvTSsUgdTvk8paWdgNzUaX1tTn37/view" TargetMode="External"/><Relationship Id="rId1" Type="http://schemas.openxmlformats.org/officeDocument/2006/relationships/hyperlink" Target="https://drive.google.com/file/d/1Cdt79ro1hAsBFkeeVJNBRPUq8d1S2lNo/view" TargetMode="External"/><Relationship Id="rId6" Type="http://schemas.openxmlformats.org/officeDocument/2006/relationships/hyperlink" Target="https://drive.google.com/file/d/1eDPDXxwzkRQtJzZH7kCXOT03jKdmVhy-/view" TargetMode="External"/><Relationship Id="rId23" Type="http://schemas.openxmlformats.org/officeDocument/2006/relationships/hyperlink" Target="https://drive.google.com/file/d/1Da0eKUlNZyAwqwON4fzY5sjer0OXKfEC/view" TargetMode="External"/><Relationship Id="rId28" Type="http://schemas.openxmlformats.org/officeDocument/2006/relationships/hyperlink" Target="https://drive.google.com/file/d/1pnxus4KZf1QfuC6o2KxJQLIbSc48LCHi/view" TargetMode="External"/><Relationship Id="rId49" Type="http://schemas.openxmlformats.org/officeDocument/2006/relationships/hyperlink" Target="https://drive.google.com/file/d/1qYgRKekUQbBNxplapqVgV5pA6zk1QgZw/view" TargetMode="External"/><Relationship Id="rId114" Type="http://schemas.openxmlformats.org/officeDocument/2006/relationships/hyperlink" Target="https://drive.google.com/file/d/1SVr7ykNWHitH44gqUlRFiYY3KdAxWzsW/view" TargetMode="External"/><Relationship Id="rId119" Type="http://schemas.openxmlformats.org/officeDocument/2006/relationships/hyperlink" Target="https://drive.google.com/file/d/1_YvSYQnc-lMJPpitJgEbaLT0B8_WLnNK/view" TargetMode="External"/><Relationship Id="rId10" Type="http://schemas.openxmlformats.org/officeDocument/2006/relationships/hyperlink" Target="https://drive.google.com/file/d/10c0fBmYgPHAknaYbpWrgf63KhjD0SN-2/view" TargetMode="External"/><Relationship Id="rId31" Type="http://schemas.openxmlformats.org/officeDocument/2006/relationships/hyperlink" Target="https://drive.google.com/file/d/1Qw2Sreu9pTo78ZElozZPggtNvfTtWMHP/view" TargetMode="External"/><Relationship Id="rId44" Type="http://schemas.openxmlformats.org/officeDocument/2006/relationships/hyperlink" Target="https://drive.google.com/file/d/1H3wm3S9LOWN8EhdBbPEv2be3Ckq522vB/view" TargetMode="External"/><Relationship Id="rId52" Type="http://schemas.openxmlformats.org/officeDocument/2006/relationships/hyperlink" Target="https://drive.google.com/file/d/1lXspMu_Vuk1DZh63gf7dUS4sgXzgKsWB/view" TargetMode="External"/><Relationship Id="rId60" Type="http://schemas.openxmlformats.org/officeDocument/2006/relationships/hyperlink" Target="https://drive.google.com/file/d/1pybbOBx-hKMiWoVh5NnLkDyx1dib9cEl/view" TargetMode="External"/><Relationship Id="rId65" Type="http://schemas.openxmlformats.org/officeDocument/2006/relationships/hyperlink" Target="https://drive.google.com/file/d/12nDxEO2nPmEx_RZHToWdS4CKDedo5la-/view" TargetMode="External"/><Relationship Id="rId73" Type="http://schemas.openxmlformats.org/officeDocument/2006/relationships/hyperlink" Target="https://drive.google.com/file/d/153b5OQCCqXBzv0d8AKTyMRnVVNryZOdV/view" TargetMode="External"/><Relationship Id="rId78" Type="http://schemas.openxmlformats.org/officeDocument/2006/relationships/hyperlink" Target="https://drive.google.com/file/d/1FM5QjbjbN7qSxCDxr-x_-fFEi4TJZD1x/view" TargetMode="External"/><Relationship Id="rId81" Type="http://schemas.openxmlformats.org/officeDocument/2006/relationships/hyperlink" Target="https://drive.google.com/file/d/1mMsDbwW6J1kJPR0YPkPjapZ5RTyxvFeQ/view" TargetMode="External"/><Relationship Id="rId86" Type="http://schemas.openxmlformats.org/officeDocument/2006/relationships/hyperlink" Target="https://drive.google.com/file/d/1GjY3zWyHo2umAslBA5ogk8rwlV6wDzuk/view" TargetMode="External"/><Relationship Id="rId94" Type="http://schemas.openxmlformats.org/officeDocument/2006/relationships/hyperlink" Target="https://drive.google.com/file/d/17TVDRtUbrClyo_QnG85dZThgMaljwXLG/view" TargetMode="External"/><Relationship Id="rId99" Type="http://schemas.openxmlformats.org/officeDocument/2006/relationships/hyperlink" Target="https://drive.google.com/file/d/1FhPUHv1LPOVTFICSgUhk1yJxVpeMryKT/view" TargetMode="External"/><Relationship Id="rId101" Type="http://schemas.openxmlformats.org/officeDocument/2006/relationships/hyperlink" Target="https://drive.google.com/file/d/1yZJ3HCf0AFeNV9nxVKGiPV_BS13pR0In/view" TargetMode="External"/><Relationship Id="rId4" Type="http://schemas.openxmlformats.org/officeDocument/2006/relationships/hyperlink" Target="https://drive.google.com/file/d/1H-0Zza1qr8055Z2Un_yYCRGGxEfyxSVz/view" TargetMode="External"/><Relationship Id="rId9" Type="http://schemas.openxmlformats.org/officeDocument/2006/relationships/hyperlink" Target="https://drive.google.com/file/d/1WQPyTalUHdVFlYB_rLk9DIUEpoVqESgi/view" TargetMode="External"/><Relationship Id="rId13" Type="http://schemas.openxmlformats.org/officeDocument/2006/relationships/hyperlink" Target="https://drive.google.com/file/d/1WZOXl33V4GyPNw7_iY0uRE3F3Bi0bhET/view" TargetMode="External"/><Relationship Id="rId18" Type="http://schemas.openxmlformats.org/officeDocument/2006/relationships/hyperlink" Target="https://drive.google.com/file/d/1znSw9Fpxn_nCBF7zyO6ckyPF1Y-r1gQs/view" TargetMode="External"/><Relationship Id="rId39" Type="http://schemas.openxmlformats.org/officeDocument/2006/relationships/hyperlink" Target="https://drive.google.com/file/d/1UP6rcVjV6mmRBKkF7zy9MR6SWSSLnusr/view" TargetMode="External"/><Relationship Id="rId109" Type="http://schemas.openxmlformats.org/officeDocument/2006/relationships/hyperlink" Target="https://drive.google.com/file/d/1Ie6iGCUP2TpRyiyteKgdpR0ItO9CTo7g/view" TargetMode="External"/><Relationship Id="rId34" Type="http://schemas.openxmlformats.org/officeDocument/2006/relationships/hyperlink" Target="https://drive.google.com/file/d/1AsbHHaxIlBvZWiXSaBRpmZI2FkFJHpai/view" TargetMode="External"/><Relationship Id="rId50" Type="http://schemas.openxmlformats.org/officeDocument/2006/relationships/hyperlink" Target="https://drive.google.com/file/d/1A5htxFKCW897PFK8j3tLIWyCX22n9Rl1/view" TargetMode="External"/><Relationship Id="rId55" Type="http://schemas.openxmlformats.org/officeDocument/2006/relationships/hyperlink" Target="https://drive.google.com/file/d/1XjdyiCmCqTPWUGsnVq0LgkOeKRzd65HO/view" TargetMode="External"/><Relationship Id="rId76" Type="http://schemas.openxmlformats.org/officeDocument/2006/relationships/hyperlink" Target="https://drive.google.com/file/d/1JzHTl2j9PeZVU2Y1u_f5vYDJUfOaCY2b/view" TargetMode="External"/><Relationship Id="rId97" Type="http://schemas.openxmlformats.org/officeDocument/2006/relationships/hyperlink" Target="https://drive.google.com/file/d/1djiVcPwrf8VQKersdeSM05tFYYea5SPn/view" TargetMode="External"/><Relationship Id="rId104" Type="http://schemas.openxmlformats.org/officeDocument/2006/relationships/hyperlink" Target="https://drive.google.com/file/d/1InPT8HRerixfnfrQba12sNp4_KJCV-X0/view" TargetMode="External"/><Relationship Id="rId120" Type="http://schemas.openxmlformats.org/officeDocument/2006/relationships/printerSettings" Target="../printerSettings/printerSettings1.bin"/><Relationship Id="rId7" Type="http://schemas.openxmlformats.org/officeDocument/2006/relationships/hyperlink" Target="https://drive.google.com/file/d/12qcefmc16NeJtxwryOhTOnV62-FJmQ42/view" TargetMode="External"/><Relationship Id="rId71" Type="http://schemas.openxmlformats.org/officeDocument/2006/relationships/hyperlink" Target="https://drive.google.com/file/d/1l5DVDvdDiI2y2HnEN65otinfkls4HyRH/view" TargetMode="External"/><Relationship Id="rId92" Type="http://schemas.openxmlformats.org/officeDocument/2006/relationships/hyperlink" Target="https://drive.google.com/file/d/12SNB3Dyyu8x-ifYPoL_VFmfXLCAGZbZm/view" TargetMode="External"/><Relationship Id="rId2" Type="http://schemas.openxmlformats.org/officeDocument/2006/relationships/hyperlink" Target="https://drive.google.com/file/d/1rV0IWobMkN3PK_wXqaMeG--7wa04yGw4/view" TargetMode="External"/><Relationship Id="rId29" Type="http://schemas.openxmlformats.org/officeDocument/2006/relationships/hyperlink" Target="https://drive.google.com/file/d/1bCqIAkZXtQ3Vf1qraCynFt0tsLVNgQpu/view" TargetMode="External"/><Relationship Id="rId24" Type="http://schemas.openxmlformats.org/officeDocument/2006/relationships/hyperlink" Target="https://drive.google.com/file/d/1ONd7r3LZj-T4w3SesbekqIxhCWDX3uXp/view" TargetMode="External"/><Relationship Id="rId40" Type="http://schemas.openxmlformats.org/officeDocument/2006/relationships/hyperlink" Target="https://drive.google.com/file/d/1H0CW8ELV_VsDXmJaAH49uZdGGbQO2fMF/view" TargetMode="External"/><Relationship Id="rId45" Type="http://schemas.openxmlformats.org/officeDocument/2006/relationships/hyperlink" Target="https://drive.google.com/file/d/1n1kbyvJbbvzYxEOb-adI4MPU536_IWQB/view" TargetMode="External"/><Relationship Id="rId66" Type="http://schemas.openxmlformats.org/officeDocument/2006/relationships/hyperlink" Target="https://drive.google.com/file/d/1exrbO9xj2gSQG9T0toIxzPEiCLUmHRov/view" TargetMode="External"/><Relationship Id="rId87" Type="http://schemas.openxmlformats.org/officeDocument/2006/relationships/hyperlink" Target="https://drive.google.com/file/d/1bIKA-PbFDiyKQEONKL-SpIafWn9LmEgi/view" TargetMode="External"/><Relationship Id="rId110" Type="http://schemas.openxmlformats.org/officeDocument/2006/relationships/hyperlink" Target="https://drive.google.com/file/d/1cwXYhSRM-F8vLcc2BcO5tA0ExtlO7VLN/view" TargetMode="External"/><Relationship Id="rId115" Type="http://schemas.openxmlformats.org/officeDocument/2006/relationships/hyperlink" Target="https://drive.google.com/file/d/1SVr7ykNWHitH44gqUlRFiYY3KdAxWzsW/view" TargetMode="External"/><Relationship Id="rId61" Type="http://schemas.openxmlformats.org/officeDocument/2006/relationships/hyperlink" Target="https://drive.google.com/file/d/1gxvGYw-ZfVPY3qhBHIAfg42qQsTTkjrM/view" TargetMode="External"/><Relationship Id="rId82" Type="http://schemas.openxmlformats.org/officeDocument/2006/relationships/hyperlink" Target="https://drive.google.com/file/d/1uGEHcy4OswGAIdNcteffgyJvbFT2Omyd/view" TargetMode="External"/><Relationship Id="rId19" Type="http://schemas.openxmlformats.org/officeDocument/2006/relationships/hyperlink" Target="https://drive.google.com/file/d/1MIrAS9Wl72Bzj89hxO6ALRkvzkLPaUlw/view" TargetMode="External"/><Relationship Id="rId14" Type="http://schemas.openxmlformats.org/officeDocument/2006/relationships/hyperlink" Target="https://drive.google.com/file/d/1dXPtUQouNmQGmTA8FDkLFo8KhC-AVBWR/view" TargetMode="External"/><Relationship Id="rId30" Type="http://schemas.openxmlformats.org/officeDocument/2006/relationships/hyperlink" Target="https://drive.google.com/file/d/1gKqjJwZhaBcccXmXFJ4_9QP_Mz1_v9Ib/view" TargetMode="External"/><Relationship Id="rId35" Type="http://schemas.openxmlformats.org/officeDocument/2006/relationships/hyperlink" Target="https://drive.google.com/file/d/1Lib_IRW2Dr74tX3pSOeqhHqHrUPsyX8J/view" TargetMode="External"/><Relationship Id="rId56" Type="http://schemas.openxmlformats.org/officeDocument/2006/relationships/hyperlink" Target="https://drive.google.com/file/d/1vE3xv6Bp5M5zF_kI4yCeXeJk_rBAB6iw/view" TargetMode="External"/><Relationship Id="rId77" Type="http://schemas.openxmlformats.org/officeDocument/2006/relationships/hyperlink" Target="https://drive.google.com/file/d/1JD8tyzxXEyiCFOw3E5omhs5ppdmQMJ3H/view" TargetMode="External"/><Relationship Id="rId100" Type="http://schemas.openxmlformats.org/officeDocument/2006/relationships/hyperlink" Target="https://drive.google.com/file/d/10C2QzdLw39bESCrGxdPzyECP5aqaeQFQ/view" TargetMode="External"/><Relationship Id="rId105" Type="http://schemas.openxmlformats.org/officeDocument/2006/relationships/hyperlink" Target="https://drive.google.com/file/d/12YZyegNT3XAL8Jm8EBgMgC0BPhZwK6Yt/view" TargetMode="External"/><Relationship Id="rId8" Type="http://schemas.openxmlformats.org/officeDocument/2006/relationships/hyperlink" Target="https://drive.google.com/file/d/1xJ6qynOWUPF8IhxIElriEdHRiUgCWhCC/view" TargetMode="External"/><Relationship Id="rId51" Type="http://schemas.openxmlformats.org/officeDocument/2006/relationships/hyperlink" Target="https://drive.google.com/file/d/1L-tPxfY1b19gh9NId7O7jmk0uqd9w8hd/view" TargetMode="External"/><Relationship Id="rId72" Type="http://schemas.openxmlformats.org/officeDocument/2006/relationships/hyperlink" Target="https://drive.google.com/file/d/1YYeYycOAQhZtcI784FhygQabfl_g-Nh4/view" TargetMode="External"/><Relationship Id="rId93" Type="http://schemas.openxmlformats.org/officeDocument/2006/relationships/hyperlink" Target="https://drive.google.com/file/d/1V6VnFqOXQDZvCEtHhKOImiuzQmZtocI2/view" TargetMode="External"/><Relationship Id="rId98" Type="http://schemas.openxmlformats.org/officeDocument/2006/relationships/hyperlink" Target="https://drive.google.com/file/d/18l7XshHRXu4GpIW9Iv4dKh-J3I7jJz5A/view" TargetMode="External"/><Relationship Id="rId3" Type="http://schemas.openxmlformats.org/officeDocument/2006/relationships/hyperlink" Target="https://drive.google.com/file/d/1FTz3FxBc2-t4fWtdmJDDFi6YE8CBiNQt/view" TargetMode="External"/><Relationship Id="rId25" Type="http://schemas.openxmlformats.org/officeDocument/2006/relationships/hyperlink" Target="https://drive.google.com/file/d/1j-eXU5mtv_nOh5UpUKEP_9AspKepA_NT/view" TargetMode="External"/><Relationship Id="rId46" Type="http://schemas.openxmlformats.org/officeDocument/2006/relationships/hyperlink" Target="https://drive.google.com/file/d/1sWpINDs0AcspYE5coIV0Bwq1fiUfCrbB/view" TargetMode="External"/><Relationship Id="rId67" Type="http://schemas.openxmlformats.org/officeDocument/2006/relationships/hyperlink" Target="https://drive.google.com/file/d/1EYp_KS67HrRuLbEpuYUw9KKaQr8_7pgT/view" TargetMode="External"/><Relationship Id="rId116" Type="http://schemas.openxmlformats.org/officeDocument/2006/relationships/hyperlink" Target="https://drive.google.com/file/d/1SVr7ykNWHitH44gqUlRFiYY3KdAxWzsW/view" TargetMode="External"/><Relationship Id="rId20" Type="http://schemas.openxmlformats.org/officeDocument/2006/relationships/hyperlink" Target="https://drive.google.com/file/d/1xOw1ylxLI8j4btoS2LL4cNo2BE6snouS/view" TargetMode="External"/><Relationship Id="rId41" Type="http://schemas.openxmlformats.org/officeDocument/2006/relationships/hyperlink" Target="https://drive.google.com/file/d/105mAdjX7nFBdnHeChrCAnQUqEqnWasZU/view" TargetMode="External"/><Relationship Id="rId62" Type="http://schemas.openxmlformats.org/officeDocument/2006/relationships/hyperlink" Target="https://drive.google.com/file/d/1Vv41J6dlJWKaZEpB58bpyjW0AkMRCRca/view" TargetMode="External"/><Relationship Id="rId83" Type="http://schemas.openxmlformats.org/officeDocument/2006/relationships/hyperlink" Target="https://drive.google.com/file/d/1SVr7ykNWHitH44gqUlRFiYY3KdAxWzsW/view" TargetMode="External"/><Relationship Id="rId88" Type="http://schemas.openxmlformats.org/officeDocument/2006/relationships/hyperlink" Target="https://drive.google.com/file/d/1xO1Vr_VyksXnarksIzKUacov_-1MX7wV/view" TargetMode="External"/><Relationship Id="rId111" Type="http://schemas.openxmlformats.org/officeDocument/2006/relationships/hyperlink" Target="https://drive.google.com/file/d/10b702FvhqTchdrwhP3elbl4s1VG_iurb/view" TargetMode="External"/><Relationship Id="rId15" Type="http://schemas.openxmlformats.org/officeDocument/2006/relationships/hyperlink" Target="https://drive.google.com/file/d/1Vv41J6dlJWKaZEpB58bpyjW0AkMRCRca/view" TargetMode="External"/><Relationship Id="rId36" Type="http://schemas.openxmlformats.org/officeDocument/2006/relationships/hyperlink" Target="https://drive.google.com/file/d/1SnXGUVVKkSOIA9RDP42Q1vLct0iR-2lo/view" TargetMode="External"/><Relationship Id="rId57" Type="http://schemas.openxmlformats.org/officeDocument/2006/relationships/hyperlink" Target="https://drive.google.com/file/d/1FEXEJhPQsAM0IumJNrp85uGGodslOGrW/view" TargetMode="External"/><Relationship Id="rId106" Type="http://schemas.openxmlformats.org/officeDocument/2006/relationships/hyperlink" Target="https://drive.google.com/file/d/1dp3n79anmp0wywfbSR-OrB9rosSZiiZO/vie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drive/folders/1fwrOhBUcK_eMI5EB2Z3WzjUB7gJNsYn3?usp=sharing" TargetMode="External"/><Relationship Id="rId21" Type="http://schemas.openxmlformats.org/officeDocument/2006/relationships/hyperlink" Target="https://drive.google.com/file/d/1Puf8o8DuX6Q3risFYKzTPN3xJDH81g4C/view" TargetMode="External"/><Relationship Id="rId42" Type="http://schemas.openxmlformats.org/officeDocument/2006/relationships/hyperlink" Target="https://drive.google.com/drive/folders/1fwrOhBUcK_eMI5EB2Z3WzjUB7gJNsYn3?usp=sharing" TargetMode="External"/><Relationship Id="rId63" Type="http://schemas.openxmlformats.org/officeDocument/2006/relationships/hyperlink" Target="https://drive.google.com/file/d/1RDpJH_eX59yUmVVoeRIkrL-6CrmY3cuG/view" TargetMode="External"/><Relationship Id="rId84" Type="http://schemas.openxmlformats.org/officeDocument/2006/relationships/hyperlink" Target="https://drive.google.com/file/d/1RAhmAl3WS0fY2k6G2qPiUW8_Mrrdq9Lp/view" TargetMode="External"/><Relationship Id="rId138" Type="http://schemas.openxmlformats.org/officeDocument/2006/relationships/hyperlink" Target="https://youtu.be/xg1asZyL_nk?si=d2x-1QBWt7n5Yu98" TargetMode="External"/><Relationship Id="rId107" Type="http://schemas.openxmlformats.org/officeDocument/2006/relationships/hyperlink" Target="https://drive.google.com/file/d/1-kBflFLYi6HfNUkER-PdV5kA9dkdGPFq/view" TargetMode="External"/><Relationship Id="rId11" Type="http://schemas.openxmlformats.org/officeDocument/2006/relationships/hyperlink" Target="https://drive.google.com/file/d/1_Q1q9paOKtIcSBVg-Jti1y8Lnxf2Nhgf/view" TargetMode="External"/><Relationship Id="rId32" Type="http://schemas.openxmlformats.org/officeDocument/2006/relationships/hyperlink" Target="https://drive.google.com/file/d/1lCDD_hY7OGpMWI81um2HvcF6I4lbjh0x/view" TargetMode="External"/><Relationship Id="rId53" Type="http://schemas.openxmlformats.org/officeDocument/2006/relationships/hyperlink" Target="https://drive.google.com/file/d/1kLWmGUG0C0WO-Pkod4V5N40_hviKibvJ/view" TargetMode="External"/><Relationship Id="rId74" Type="http://schemas.openxmlformats.org/officeDocument/2006/relationships/hyperlink" Target="https://drive.google.com/file/d/1EG8xY5gojvz8o_2q58gQmwlzweKQ2u5K/view" TargetMode="External"/><Relationship Id="rId128" Type="http://schemas.openxmlformats.org/officeDocument/2006/relationships/hyperlink" Target="https://youtu.be/vL3mIp7Rw8I?si=xS4ae4Z85S7jftTp" TargetMode="External"/><Relationship Id="rId5" Type="http://schemas.openxmlformats.org/officeDocument/2006/relationships/hyperlink" Target="https://drive.google.com/file/d/1hBWnRS_qS2VK7Ghs3XdQZR50z46gCUXg/view" TargetMode="External"/><Relationship Id="rId90" Type="http://schemas.openxmlformats.org/officeDocument/2006/relationships/hyperlink" Target="https://drive.google.com/file/d/1MvPs11oMR-4DSXaj7vESvu7-Z3Rt6bnm/view" TargetMode="External"/><Relationship Id="rId95" Type="http://schemas.openxmlformats.org/officeDocument/2006/relationships/hyperlink" Target="https://drive.google.com/file/d/1smSvmBqAsRF72y0JmjUk1MP4l4ivMfhh/view" TargetMode="External"/><Relationship Id="rId22" Type="http://schemas.openxmlformats.org/officeDocument/2006/relationships/hyperlink" Target="https://drive.google.com/file/d/1tFqDNxZZUbod7aCG5FArSENaPfFdGQ76/view" TargetMode="External"/><Relationship Id="rId27" Type="http://schemas.openxmlformats.org/officeDocument/2006/relationships/hyperlink" Target="https://drive.google.com/file/d/1Xx1Sodm6FVMaaqlRmAj4OmcKsqOM0ESa/view" TargetMode="External"/><Relationship Id="rId43" Type="http://schemas.openxmlformats.org/officeDocument/2006/relationships/hyperlink" Target="https://drive.google.com/file/d/1piqmjlhEaHz9szlXCS8Me24Ssk33E2XU/view" TargetMode="External"/><Relationship Id="rId48" Type="http://schemas.openxmlformats.org/officeDocument/2006/relationships/hyperlink" Target="https://drive.google.com/file/d/1_YvSYQnc-lMJPpitJgEbaLT0B8_WLnNK/view" TargetMode="External"/><Relationship Id="rId64" Type="http://schemas.openxmlformats.org/officeDocument/2006/relationships/hyperlink" Target="https://drive.google.com/file/d/16ITG4YSLq6hS_tCRQ8tz-XO5jnsgxZMZ/view" TargetMode="External"/><Relationship Id="rId69" Type="http://schemas.openxmlformats.org/officeDocument/2006/relationships/hyperlink" Target="https://drive.google.com/file/d/1rSxYOyPtI7iqz3VeE-reB8fzS2qDF4cQ/view" TargetMode="External"/><Relationship Id="rId113" Type="http://schemas.openxmlformats.org/officeDocument/2006/relationships/hyperlink" Target="https://drive.google.com/file/d/1H3wm3S9LOWN8EhdBbPEv2be3Ckq522vB/view" TargetMode="External"/><Relationship Id="rId118" Type="http://schemas.openxmlformats.org/officeDocument/2006/relationships/hyperlink" Target="https://drive.google.com/file/d/1_YvSYQnc-lMJPpitJgEbaLT0B8_WLnNK/view" TargetMode="External"/><Relationship Id="rId134" Type="http://schemas.openxmlformats.org/officeDocument/2006/relationships/hyperlink" Target="https://youtu.be/SQY4EXOfdr4?si=s3Qk34gzrwlQcUN3" TargetMode="External"/><Relationship Id="rId139" Type="http://schemas.openxmlformats.org/officeDocument/2006/relationships/hyperlink" Target="https://youtu.be/btEMd7Dxet8?si=-TwTjSr_GZxOq0w7" TargetMode="External"/><Relationship Id="rId80" Type="http://schemas.openxmlformats.org/officeDocument/2006/relationships/hyperlink" Target="https://drive.google.com/file/d/1pC9bW8UhMzlY1XpiSzK075a_2FDNWHF8/view" TargetMode="External"/><Relationship Id="rId85" Type="http://schemas.openxmlformats.org/officeDocument/2006/relationships/hyperlink" Target="https://drive.google.com/file/d/1xuqXNV9QzuaCHoTK3yvSKWv-um7pyH3m/view" TargetMode="External"/><Relationship Id="rId12" Type="http://schemas.openxmlformats.org/officeDocument/2006/relationships/hyperlink" Target="https://drive.google.com/file/d/1WS-KxhJrdjBWl6tiyGQz-OsELWix_By2/view" TargetMode="External"/><Relationship Id="rId17" Type="http://schemas.openxmlformats.org/officeDocument/2006/relationships/hyperlink" Target="https://drive.google.com/file/d/1o_ogu43e3jQnZw4xkKezxZsYQSHyJ36V/view" TargetMode="External"/><Relationship Id="rId33" Type="http://schemas.openxmlformats.org/officeDocument/2006/relationships/hyperlink" Target="https://drive.google.com/file/d/1gnKq5ORU4cg2SKcSfYYcTIlnVT_oz89u/view" TargetMode="External"/><Relationship Id="rId38" Type="http://schemas.openxmlformats.org/officeDocument/2006/relationships/hyperlink" Target="https://drive.google.com/file/d/18D8WQ_9SiIucuouBy1lKOv4mLlQ9WXtH/view" TargetMode="External"/><Relationship Id="rId59" Type="http://schemas.openxmlformats.org/officeDocument/2006/relationships/hyperlink" Target="https://drive.google.com/file/d/1byKwDQVRlTu7cqUB0rd-9VA6Zi1gcNlY/view" TargetMode="External"/><Relationship Id="rId103" Type="http://schemas.openxmlformats.org/officeDocument/2006/relationships/hyperlink" Target="https://drive.google.com/file/d/1qPtYZfFi6XyI5qgjbPeD9tx6B_QN7poC/view" TargetMode="External"/><Relationship Id="rId108" Type="http://schemas.openxmlformats.org/officeDocument/2006/relationships/hyperlink" Target="https://drive.google.com/file/d/14oK5ooii_LMsyJR5RKy5DlkPhHIZOwMo/view" TargetMode="External"/><Relationship Id="rId124" Type="http://schemas.openxmlformats.org/officeDocument/2006/relationships/hyperlink" Target="https://youtu.be/Y1-YJ3cvA5A?si=3S90OCTOJoWeFnxM" TargetMode="External"/><Relationship Id="rId129" Type="http://schemas.openxmlformats.org/officeDocument/2006/relationships/hyperlink" Target="https://youtu.be/AeYYHqdL_88?si=ZrgTVOR_VswjLVcl" TargetMode="External"/><Relationship Id="rId54" Type="http://schemas.openxmlformats.org/officeDocument/2006/relationships/hyperlink" Target="https://drive.google.com/file/d/1FXmBcjaiEiyGOvyfJhnN4-9wR8szy89k/view" TargetMode="External"/><Relationship Id="rId70" Type="http://schemas.openxmlformats.org/officeDocument/2006/relationships/hyperlink" Target="https://drive.google.com/file/d/1CGOWH1mFIJPsPWbx-SIGqhTLUQ7MxRGY/view" TargetMode="External"/><Relationship Id="rId75" Type="http://schemas.openxmlformats.org/officeDocument/2006/relationships/hyperlink" Target="https://drive.google.com/file/d/1nKOi1kT57fLceL5F4t2g9Jn1ZqrL9Z8C/view" TargetMode="External"/><Relationship Id="rId91" Type="http://schemas.openxmlformats.org/officeDocument/2006/relationships/hyperlink" Target="https://drive.google.com/file/d/1sGdIAboJtvl1B7LqIMkGUDSngre3rAdu/view" TargetMode="External"/><Relationship Id="rId96" Type="http://schemas.openxmlformats.org/officeDocument/2006/relationships/hyperlink" Target="https://drive.google.com/file/d/1qYCPRvTSsUgdTvk8paWdgNzUaX1tTn37/view" TargetMode="External"/><Relationship Id="rId140" Type="http://schemas.openxmlformats.org/officeDocument/2006/relationships/hyperlink" Target="https://youtu.be/rmms-2uCYRw?si=PEpDa_4dY11q5eCp" TargetMode="External"/><Relationship Id="rId145" Type="http://schemas.openxmlformats.org/officeDocument/2006/relationships/printerSettings" Target="../printerSettings/printerSettings3.bin"/><Relationship Id="rId1" Type="http://schemas.openxmlformats.org/officeDocument/2006/relationships/hyperlink" Target="https://drive.google.com/file/d/1Cdt79ro1hAsBFkeeVJNBRPUq8d1S2lNo/view" TargetMode="External"/><Relationship Id="rId6" Type="http://schemas.openxmlformats.org/officeDocument/2006/relationships/hyperlink" Target="https://drive.google.com/file/d/1eDPDXxwzkRQtJzZH7kCXOT03jKdmVhy-/view" TargetMode="External"/><Relationship Id="rId23" Type="http://schemas.openxmlformats.org/officeDocument/2006/relationships/hyperlink" Target="https://drive.google.com/file/d/1Da0eKUlNZyAwqwON4fzY5sjer0OXKfEC/view" TargetMode="External"/><Relationship Id="rId28" Type="http://schemas.openxmlformats.org/officeDocument/2006/relationships/hyperlink" Target="https://drive.google.com/file/d/1pnxus4KZf1QfuC6o2KxJQLIbSc48LCHi/view" TargetMode="External"/><Relationship Id="rId49" Type="http://schemas.openxmlformats.org/officeDocument/2006/relationships/hyperlink" Target="https://drive.google.com/file/d/1qYgRKekUQbBNxplapqVgV5pA6zk1QgZw/view" TargetMode="External"/><Relationship Id="rId114" Type="http://schemas.openxmlformats.org/officeDocument/2006/relationships/hyperlink" Target="https://drive.google.com/file/d/1SVr7ykNWHitH44gqUlRFiYY3KdAxWzsW/view" TargetMode="External"/><Relationship Id="rId119" Type="http://schemas.openxmlformats.org/officeDocument/2006/relationships/hyperlink" Target="https://drive.google.com/file/d/1_YvSYQnc-lMJPpitJgEbaLT0B8_WLnNK/view" TargetMode="External"/><Relationship Id="rId44" Type="http://schemas.openxmlformats.org/officeDocument/2006/relationships/hyperlink" Target="https://drive.google.com/file/d/1H3wm3S9LOWN8EhdBbPEv2be3Ckq522vB/view" TargetMode="External"/><Relationship Id="rId60" Type="http://schemas.openxmlformats.org/officeDocument/2006/relationships/hyperlink" Target="https://drive.google.com/file/d/1pybbOBx-hKMiWoVh5NnLkDyx1dib9cEl/view" TargetMode="External"/><Relationship Id="rId65" Type="http://schemas.openxmlformats.org/officeDocument/2006/relationships/hyperlink" Target="https://drive.google.com/file/d/12nDxEO2nPmEx_RZHToWdS4CKDedo5la-/view" TargetMode="External"/><Relationship Id="rId81" Type="http://schemas.openxmlformats.org/officeDocument/2006/relationships/hyperlink" Target="https://drive.google.com/file/d/1mMsDbwW6J1kJPR0YPkPjapZ5RTyxvFeQ/view" TargetMode="External"/><Relationship Id="rId86" Type="http://schemas.openxmlformats.org/officeDocument/2006/relationships/hyperlink" Target="https://drive.google.com/file/d/1GjY3zWyHo2umAslBA5ogk8rwlV6wDzuk/view" TargetMode="External"/><Relationship Id="rId130" Type="http://schemas.openxmlformats.org/officeDocument/2006/relationships/hyperlink" Target="https://youtu.be/AfrpaHidCXg?si=0WlPDWHwD5uKQUCi" TargetMode="External"/><Relationship Id="rId135" Type="http://schemas.openxmlformats.org/officeDocument/2006/relationships/hyperlink" Target="https://youtu.be/gENL9LsYqyk?si=tDcuwZAp-oImBQfd" TargetMode="External"/><Relationship Id="rId13" Type="http://schemas.openxmlformats.org/officeDocument/2006/relationships/hyperlink" Target="https://drive.google.com/file/d/1WZOXl33V4GyPNw7_iY0uRE3F3Bi0bhET/view" TargetMode="External"/><Relationship Id="rId18" Type="http://schemas.openxmlformats.org/officeDocument/2006/relationships/hyperlink" Target="https://drive.google.com/file/d/1znSw9Fpxn_nCBF7zyO6ckyPF1Y-r1gQs/view" TargetMode="External"/><Relationship Id="rId39" Type="http://schemas.openxmlformats.org/officeDocument/2006/relationships/hyperlink" Target="https://drive.google.com/file/d/1UP6rcVjV6mmRBKkF7zy9MR6SWSSLnusr/view" TargetMode="External"/><Relationship Id="rId109" Type="http://schemas.openxmlformats.org/officeDocument/2006/relationships/hyperlink" Target="https://drive.google.com/file/d/1Ie6iGCUP2TpRyiyteKgdpR0ItO9CTo7g/view" TargetMode="External"/><Relationship Id="rId34" Type="http://schemas.openxmlformats.org/officeDocument/2006/relationships/hyperlink" Target="https://drive.google.com/file/d/1AsbHHaxIlBvZWiXSaBRpmZI2FkFJHpai/view" TargetMode="External"/><Relationship Id="rId50" Type="http://schemas.openxmlformats.org/officeDocument/2006/relationships/hyperlink" Target="https://drive.google.com/file/d/1A5htxFKCW897PFK8j3tLIWyCX22n9Rl1/view" TargetMode="External"/><Relationship Id="rId55" Type="http://schemas.openxmlformats.org/officeDocument/2006/relationships/hyperlink" Target="https://drive.google.com/file/d/1XjdyiCmCqTPWUGsnVq0LgkOeKRzd65HO/view" TargetMode="External"/><Relationship Id="rId76" Type="http://schemas.openxmlformats.org/officeDocument/2006/relationships/hyperlink" Target="https://drive.google.com/file/d/1JzHTl2j9PeZVU2Y1u_f5vYDJUfOaCY2b/view" TargetMode="External"/><Relationship Id="rId97" Type="http://schemas.openxmlformats.org/officeDocument/2006/relationships/hyperlink" Target="https://drive.google.com/file/d/1djiVcPwrf8VQKersdeSM05tFYYea5SPn/view" TargetMode="External"/><Relationship Id="rId104" Type="http://schemas.openxmlformats.org/officeDocument/2006/relationships/hyperlink" Target="https://drive.google.com/file/d/1InPT8HRerixfnfrQba12sNp4_KJCV-X0/view" TargetMode="External"/><Relationship Id="rId120" Type="http://schemas.openxmlformats.org/officeDocument/2006/relationships/hyperlink" Target="https://youtu.be/xJq1tHKsUoY?si=JZXv0bvMOSLh1yi5" TargetMode="External"/><Relationship Id="rId125" Type="http://schemas.openxmlformats.org/officeDocument/2006/relationships/hyperlink" Target="https://youtu.be/Mlwjfa3twrs?si=c8FSUCIYKXM0BlyF" TargetMode="External"/><Relationship Id="rId141" Type="http://schemas.openxmlformats.org/officeDocument/2006/relationships/hyperlink" Target="https://youtu.be/-tSClhPRFWU?si=_4Mhcf6_oiPkWCgd" TargetMode="External"/><Relationship Id="rId7" Type="http://schemas.openxmlformats.org/officeDocument/2006/relationships/hyperlink" Target="https://drive.google.com/file/d/12qcefmc16NeJtxwryOhTOnV62-FJmQ42/view" TargetMode="External"/><Relationship Id="rId71" Type="http://schemas.openxmlformats.org/officeDocument/2006/relationships/hyperlink" Target="https://drive.google.com/file/d/1l5DVDvdDiI2y2HnEN65otinfkls4HyRH/view" TargetMode="External"/><Relationship Id="rId92" Type="http://schemas.openxmlformats.org/officeDocument/2006/relationships/hyperlink" Target="https://drive.google.com/file/d/12SNB3Dyyu8x-ifYPoL_VFmfXLCAGZbZm/view" TargetMode="External"/><Relationship Id="rId2" Type="http://schemas.openxmlformats.org/officeDocument/2006/relationships/hyperlink" Target="https://drive.google.com/file/d/1rV0IWobMkN3PK_wXqaMeG--7wa04yGw4/view" TargetMode="External"/><Relationship Id="rId29" Type="http://schemas.openxmlformats.org/officeDocument/2006/relationships/hyperlink" Target="https://drive.google.com/file/d/1bCqIAkZXtQ3Vf1qraCynFt0tsLVNgQpu/view" TargetMode="External"/><Relationship Id="rId24" Type="http://schemas.openxmlformats.org/officeDocument/2006/relationships/hyperlink" Target="https://drive.google.com/file/d/1ONd7r3LZj-T4w3SesbekqIxhCWDX3uXp/view" TargetMode="External"/><Relationship Id="rId40" Type="http://schemas.openxmlformats.org/officeDocument/2006/relationships/hyperlink" Target="https://drive.google.com/file/d/1H0CW8ELV_VsDXmJaAH49uZdGGbQO2fMF/view" TargetMode="External"/><Relationship Id="rId45" Type="http://schemas.openxmlformats.org/officeDocument/2006/relationships/hyperlink" Target="https://drive.google.com/file/d/1n1kbyvJbbvzYxEOb-adI4MPU536_IWQB/view" TargetMode="External"/><Relationship Id="rId66" Type="http://schemas.openxmlformats.org/officeDocument/2006/relationships/hyperlink" Target="https://drive.google.com/file/d/1exrbO9xj2gSQG9T0toIxzPEiCLUmHRov/view" TargetMode="External"/><Relationship Id="rId87" Type="http://schemas.openxmlformats.org/officeDocument/2006/relationships/hyperlink" Target="https://drive.google.com/file/d/1bIKA-PbFDiyKQEONKL-SpIafWn9LmEgi/view" TargetMode="External"/><Relationship Id="rId110" Type="http://schemas.openxmlformats.org/officeDocument/2006/relationships/hyperlink" Target="https://drive.google.com/file/d/1cwXYhSRM-F8vLcc2BcO5tA0ExtlO7VLN/view" TargetMode="External"/><Relationship Id="rId115" Type="http://schemas.openxmlformats.org/officeDocument/2006/relationships/hyperlink" Target="https://drive.google.com/file/d/1SVr7ykNWHitH44gqUlRFiYY3KdAxWzsW/view" TargetMode="External"/><Relationship Id="rId131" Type="http://schemas.openxmlformats.org/officeDocument/2006/relationships/hyperlink" Target="https://youtu.be/j0Am8TsroB0?si=G9KyiuIml5AaLsP3" TargetMode="External"/><Relationship Id="rId136" Type="http://schemas.openxmlformats.org/officeDocument/2006/relationships/hyperlink" Target="https://youtu.be/3kcHq9G-NdQ?si=5lVUAIhWjN4tkMG8" TargetMode="External"/><Relationship Id="rId61" Type="http://schemas.openxmlformats.org/officeDocument/2006/relationships/hyperlink" Target="https://drive.google.com/file/d/1gxvGYw-ZfVPY3qhBHIAfg42qQsTTkjrM/view" TargetMode="External"/><Relationship Id="rId82" Type="http://schemas.openxmlformats.org/officeDocument/2006/relationships/hyperlink" Target="https://drive.google.com/file/d/1uGEHcy4OswGAIdNcteffgyJvbFT2Omyd/view" TargetMode="External"/><Relationship Id="rId19" Type="http://schemas.openxmlformats.org/officeDocument/2006/relationships/hyperlink" Target="https://drive.google.com/file/d/1MIrAS9Wl72Bzj89hxO6ALRkvzkLPaUlw/view" TargetMode="External"/><Relationship Id="rId14" Type="http://schemas.openxmlformats.org/officeDocument/2006/relationships/hyperlink" Target="https://drive.google.com/file/d/1dXPtUQouNmQGmTA8FDkLFo8KhC-AVBWR/view" TargetMode="External"/><Relationship Id="rId30" Type="http://schemas.openxmlformats.org/officeDocument/2006/relationships/hyperlink" Target="https://drive.google.com/file/d/1gKqjJwZhaBcccXmXFJ4_9QP_Mz1_v9Ib/view" TargetMode="External"/><Relationship Id="rId35" Type="http://schemas.openxmlformats.org/officeDocument/2006/relationships/hyperlink" Target="https://drive.google.com/file/d/1Lib_IRW2Dr74tX3pSOeqhHqHrUPsyX8J/view" TargetMode="External"/><Relationship Id="rId56" Type="http://schemas.openxmlformats.org/officeDocument/2006/relationships/hyperlink" Target="https://drive.google.com/file/d/1vE3xv6Bp5M5zF_kI4yCeXeJk_rBAB6iw/view" TargetMode="External"/><Relationship Id="rId77" Type="http://schemas.openxmlformats.org/officeDocument/2006/relationships/hyperlink" Target="https://drive.google.com/file/d/1JD8tyzxXEyiCFOw3E5omhs5ppdmQMJ3H/view" TargetMode="External"/><Relationship Id="rId100" Type="http://schemas.openxmlformats.org/officeDocument/2006/relationships/hyperlink" Target="https://drive.google.com/file/d/10C2QzdLw39bESCrGxdPzyECP5aqaeQFQ/view" TargetMode="External"/><Relationship Id="rId105" Type="http://schemas.openxmlformats.org/officeDocument/2006/relationships/hyperlink" Target="https://drive.google.com/file/d/12YZyegNT3XAL8Jm8EBgMgC0BPhZwK6Yt/view" TargetMode="External"/><Relationship Id="rId126" Type="http://schemas.openxmlformats.org/officeDocument/2006/relationships/hyperlink" Target="https://youtu.be/Mlwjfa3twrs?si=c8FSUCIYKXM0BlyF" TargetMode="External"/><Relationship Id="rId8" Type="http://schemas.openxmlformats.org/officeDocument/2006/relationships/hyperlink" Target="https://drive.google.com/file/d/1xJ6qynOWUPF8IhxIElriEdHRiUgCWhCC/view" TargetMode="External"/><Relationship Id="rId51" Type="http://schemas.openxmlformats.org/officeDocument/2006/relationships/hyperlink" Target="https://drive.google.com/file/d/1L-tPxfY1b19gh9NId7O7jmk0uqd9w8hd/view" TargetMode="External"/><Relationship Id="rId72" Type="http://schemas.openxmlformats.org/officeDocument/2006/relationships/hyperlink" Target="https://drive.google.com/file/d/1YYeYycOAQhZtcI784FhygQabfl_g-Nh4/view" TargetMode="External"/><Relationship Id="rId93" Type="http://schemas.openxmlformats.org/officeDocument/2006/relationships/hyperlink" Target="https://drive.google.com/file/d/1V6VnFqOXQDZvCEtHhKOImiuzQmZtocI2/view" TargetMode="External"/><Relationship Id="rId98" Type="http://schemas.openxmlformats.org/officeDocument/2006/relationships/hyperlink" Target="https://drive.google.com/file/d/18l7XshHRXu4GpIW9Iv4dKh-J3I7jJz5A/view" TargetMode="External"/><Relationship Id="rId121" Type="http://schemas.openxmlformats.org/officeDocument/2006/relationships/hyperlink" Target="https://youtu.be/etiQxzxLfuA?si=7TixjVJ7oiUM0Wgh" TargetMode="External"/><Relationship Id="rId142" Type="http://schemas.openxmlformats.org/officeDocument/2006/relationships/hyperlink" Target="https://youtu.be/MekBypkNYko?si=qDr7vriXQno406Y5" TargetMode="External"/><Relationship Id="rId3" Type="http://schemas.openxmlformats.org/officeDocument/2006/relationships/hyperlink" Target="https://drive.google.com/file/d/1FTz3FxBc2-t4fWtdmJDDFi6YE8CBiNQt/view" TargetMode="External"/><Relationship Id="rId25" Type="http://schemas.openxmlformats.org/officeDocument/2006/relationships/hyperlink" Target="https://drive.google.com/file/d/1j-eXU5mtv_nOh5UpUKEP_9AspKepA_NT/view" TargetMode="External"/><Relationship Id="rId46" Type="http://schemas.openxmlformats.org/officeDocument/2006/relationships/hyperlink" Target="https://drive.google.com/file/d/1sWpINDs0AcspYE5coIV0Bwq1fiUfCrbB/view" TargetMode="External"/><Relationship Id="rId67" Type="http://schemas.openxmlformats.org/officeDocument/2006/relationships/hyperlink" Target="https://drive.google.com/file/d/1EYp_KS67HrRuLbEpuYUw9KKaQr8_7pgT/view" TargetMode="External"/><Relationship Id="rId116" Type="http://schemas.openxmlformats.org/officeDocument/2006/relationships/hyperlink" Target="https://drive.google.com/file/d/1SVr7ykNWHitH44gqUlRFiYY3KdAxWzsW/view" TargetMode="External"/><Relationship Id="rId137" Type="http://schemas.openxmlformats.org/officeDocument/2006/relationships/hyperlink" Target="https://youtu.be/HdBLTw2Vq0Y?si=2ItEmu6TxuEE97pv" TargetMode="External"/><Relationship Id="rId20" Type="http://schemas.openxmlformats.org/officeDocument/2006/relationships/hyperlink" Target="https://drive.google.com/file/d/1xOw1ylxLI8j4btoS2LL4cNo2BE6snouS/view" TargetMode="External"/><Relationship Id="rId41" Type="http://schemas.openxmlformats.org/officeDocument/2006/relationships/hyperlink" Target="https://drive.google.com/file/d/105mAdjX7nFBdnHeChrCAnQUqEqnWasZU/view" TargetMode="External"/><Relationship Id="rId62" Type="http://schemas.openxmlformats.org/officeDocument/2006/relationships/hyperlink" Target="https://drive.google.com/file/d/1Vv41J6dlJWKaZEpB58bpyjW0AkMRCRca/view" TargetMode="External"/><Relationship Id="rId83" Type="http://schemas.openxmlformats.org/officeDocument/2006/relationships/hyperlink" Target="https://drive.google.com/file/d/1SVr7ykNWHitH44gqUlRFiYY3KdAxWzsW/view" TargetMode="External"/><Relationship Id="rId88" Type="http://schemas.openxmlformats.org/officeDocument/2006/relationships/hyperlink" Target="https://drive.google.com/file/d/1xO1Vr_VyksXnarksIzKUacov_-1MX7wV/view" TargetMode="External"/><Relationship Id="rId111" Type="http://schemas.openxmlformats.org/officeDocument/2006/relationships/hyperlink" Target="https://drive.google.com/file/d/10b702FvhqTchdrwhP3elbl4s1VG_iurb/view" TargetMode="External"/><Relationship Id="rId132" Type="http://schemas.openxmlformats.org/officeDocument/2006/relationships/hyperlink" Target="https://youtu.be/KmuWtfyUM0k?si=ZLfDO5-rqLYIh19Y" TargetMode="External"/><Relationship Id="rId15" Type="http://schemas.openxmlformats.org/officeDocument/2006/relationships/hyperlink" Target="https://drive.google.com/file/d/1Vv41J6dlJWKaZEpB58bpyjW0AkMRCRca/view" TargetMode="External"/><Relationship Id="rId36" Type="http://schemas.openxmlformats.org/officeDocument/2006/relationships/hyperlink" Target="https://drive.google.com/file/d/1SnXGUVVKkSOIA9RDP42Q1vLct0iR-2lo/view" TargetMode="External"/><Relationship Id="rId57" Type="http://schemas.openxmlformats.org/officeDocument/2006/relationships/hyperlink" Target="https://drive.google.com/file/d/1FEXEJhPQsAM0IumJNrp85uGGodslOGrW/view" TargetMode="External"/><Relationship Id="rId106" Type="http://schemas.openxmlformats.org/officeDocument/2006/relationships/hyperlink" Target="https://drive.google.com/file/d/1dp3n79anmp0wywfbSR-OrB9rosSZiiZO/view" TargetMode="External"/><Relationship Id="rId127" Type="http://schemas.openxmlformats.org/officeDocument/2006/relationships/hyperlink" Target="https://youtu.be/0J-Ve9BDTGo?si=WFOrA7bYb_ZxOThF" TargetMode="External"/><Relationship Id="rId10" Type="http://schemas.openxmlformats.org/officeDocument/2006/relationships/hyperlink" Target="https://drive.google.com/file/d/10c0fBmYgPHAknaYbpWrgf63KhjD0SN-2/view" TargetMode="External"/><Relationship Id="rId31" Type="http://schemas.openxmlformats.org/officeDocument/2006/relationships/hyperlink" Target="https://drive.google.com/file/d/1Qw2Sreu9pTo78ZElozZPggtNvfTtWMHP/view" TargetMode="External"/><Relationship Id="rId52" Type="http://schemas.openxmlformats.org/officeDocument/2006/relationships/hyperlink" Target="https://drive.google.com/file/d/1lXspMu_Vuk1DZh63gf7dUS4sgXzgKsWB/view" TargetMode="External"/><Relationship Id="rId73" Type="http://schemas.openxmlformats.org/officeDocument/2006/relationships/hyperlink" Target="https://drive.google.com/file/d/153b5OQCCqXBzv0d8AKTyMRnVVNryZOdV/view" TargetMode="External"/><Relationship Id="rId78" Type="http://schemas.openxmlformats.org/officeDocument/2006/relationships/hyperlink" Target="https://drive.google.com/file/d/1FM5QjbjbN7qSxCDxr-x_-fFEi4TJZD1x/view" TargetMode="External"/><Relationship Id="rId94" Type="http://schemas.openxmlformats.org/officeDocument/2006/relationships/hyperlink" Target="https://drive.google.com/file/d/17TVDRtUbrClyo_QnG85dZThgMaljwXLG/view" TargetMode="External"/><Relationship Id="rId99" Type="http://schemas.openxmlformats.org/officeDocument/2006/relationships/hyperlink" Target="https://drive.google.com/file/d/1FhPUHv1LPOVTFICSgUhk1yJxVpeMryKT/view" TargetMode="External"/><Relationship Id="rId101" Type="http://schemas.openxmlformats.org/officeDocument/2006/relationships/hyperlink" Target="https://drive.google.com/file/d/1yZJ3HCf0AFeNV9nxVKGiPV_BS13pR0In/view" TargetMode="External"/><Relationship Id="rId122" Type="http://schemas.openxmlformats.org/officeDocument/2006/relationships/hyperlink" Target="https://youtu.be/xJq1tHKsUoY?si=JZXv0bvMOSLh1yi5" TargetMode="External"/><Relationship Id="rId143" Type="http://schemas.openxmlformats.org/officeDocument/2006/relationships/hyperlink" Target="https://youtu.be/DK3AHsDxxUg?si=4Zd8eYLALsVL_Nvp" TargetMode="External"/><Relationship Id="rId4" Type="http://schemas.openxmlformats.org/officeDocument/2006/relationships/hyperlink" Target="https://drive.google.com/file/d/1H-0Zza1qr8055Z2Un_yYCRGGxEfyxSVz/view" TargetMode="External"/><Relationship Id="rId9" Type="http://schemas.openxmlformats.org/officeDocument/2006/relationships/hyperlink" Target="https://drive.google.com/file/d/1WQPyTalUHdVFlYB_rLk9DIUEpoVqESgi/view" TargetMode="External"/><Relationship Id="rId26" Type="http://schemas.openxmlformats.org/officeDocument/2006/relationships/hyperlink" Target="https://drive.google.com/file/d/10TMd2BmAMb_RrXQnyrEY53XyRiCkKC57/view" TargetMode="External"/><Relationship Id="rId47" Type="http://schemas.openxmlformats.org/officeDocument/2006/relationships/hyperlink" Target="https://drive.google.com/file/d/1pq2bv9oEpImjSp7QoiURXfUio5MWod1_/view" TargetMode="External"/><Relationship Id="rId68" Type="http://schemas.openxmlformats.org/officeDocument/2006/relationships/hyperlink" Target="https://drive.google.com/file/d/1JNr9CfYEe5Psurk5UbHJbkOtVO1yG-PP/view" TargetMode="External"/><Relationship Id="rId89" Type="http://schemas.openxmlformats.org/officeDocument/2006/relationships/hyperlink" Target="https://drive.google.com/file/d/12XUaiFCYPJpLa-kBTkEVzMayTXctLGIp/view" TargetMode="External"/><Relationship Id="rId112" Type="http://schemas.openxmlformats.org/officeDocument/2006/relationships/hyperlink" Target="https://drive.google.com/file/d/1H3wm3S9LOWN8EhdBbPEv2be3Ckq522vB/view" TargetMode="External"/><Relationship Id="rId133" Type="http://schemas.openxmlformats.org/officeDocument/2006/relationships/hyperlink" Target="https://youtu.be/e5GVsNAiaJ8?si=QdvoXGituNDiZQH5" TargetMode="External"/><Relationship Id="rId16" Type="http://schemas.openxmlformats.org/officeDocument/2006/relationships/hyperlink" Target="https://drive.google.com/file/d/12L5fqjb_xSA7Ry5BMITR4XiUGsojv75v/view" TargetMode="External"/><Relationship Id="rId37" Type="http://schemas.openxmlformats.org/officeDocument/2006/relationships/hyperlink" Target="https://drive.google.com/file/d/116IM9mtXkG9edz4TpljRvwwTV3Jm9W3P/view" TargetMode="External"/><Relationship Id="rId58" Type="http://schemas.openxmlformats.org/officeDocument/2006/relationships/hyperlink" Target="https://drive.google.com/file/d/1MyY35D9_jyPQUbHBq-b7RyQ5o6f0bxtJ/view" TargetMode="External"/><Relationship Id="rId79" Type="http://schemas.openxmlformats.org/officeDocument/2006/relationships/hyperlink" Target="https://drive.google.com/file/d/1JZrUniG9V-hr-x7h84jd2bA1-RQNY_A1/view" TargetMode="External"/><Relationship Id="rId102" Type="http://schemas.openxmlformats.org/officeDocument/2006/relationships/hyperlink" Target="https://drive.google.com/file/d/1BpBSBvUG1ywhRY9M1zcalQ_vrmDGLi45/view" TargetMode="External"/><Relationship Id="rId123" Type="http://schemas.openxmlformats.org/officeDocument/2006/relationships/hyperlink" Target="https://youtu.be/TFCQQ6sgfaw?si=3oBAz2b-j9sZmjmK" TargetMode="External"/><Relationship Id="rId144" Type="http://schemas.openxmlformats.org/officeDocument/2006/relationships/hyperlink" Target="https://youtu.be/Gl6dpd0I8lY?si=IccTHaYfKbIvhFs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drive.google.com/drive/folders/1fwrOhBUcK_eMI5EB2Z3WzjUB7gJNsYn3?usp=sharing" TargetMode="External"/><Relationship Id="rId21" Type="http://schemas.openxmlformats.org/officeDocument/2006/relationships/hyperlink" Target="https://drive.google.com/file/d/1Puf8o8DuX6Q3risFYKzTPN3xJDH81g4C/view" TargetMode="External"/><Relationship Id="rId42" Type="http://schemas.openxmlformats.org/officeDocument/2006/relationships/hyperlink" Target="https://drive.google.com/drive/folders/1fwrOhBUcK_eMI5EB2Z3WzjUB7gJNsYn3?usp=sharing" TargetMode="External"/><Relationship Id="rId63" Type="http://schemas.openxmlformats.org/officeDocument/2006/relationships/hyperlink" Target="https://drive.google.com/file/d/1RDpJH_eX59yUmVVoeRIkrL-6CrmY3cuG/view" TargetMode="External"/><Relationship Id="rId84" Type="http://schemas.openxmlformats.org/officeDocument/2006/relationships/hyperlink" Target="https://drive.google.com/file/d/1RAhmAl3WS0fY2k6G2qPiUW8_Mrrdq9Lp/view" TargetMode="External"/><Relationship Id="rId138" Type="http://schemas.openxmlformats.org/officeDocument/2006/relationships/hyperlink" Target="https://youtu.be/xg1asZyL_nk?si=d2x-1QBWt7n5Yu98" TargetMode="External"/><Relationship Id="rId107" Type="http://schemas.openxmlformats.org/officeDocument/2006/relationships/hyperlink" Target="https://drive.google.com/file/d/1-kBflFLYi6HfNUkER-PdV5kA9dkdGPFq/view" TargetMode="External"/><Relationship Id="rId11" Type="http://schemas.openxmlformats.org/officeDocument/2006/relationships/hyperlink" Target="https://drive.google.com/file/d/1_Q1q9paOKtIcSBVg-Jti1y8Lnxf2Nhgf/view" TargetMode="External"/><Relationship Id="rId32" Type="http://schemas.openxmlformats.org/officeDocument/2006/relationships/hyperlink" Target="https://drive.google.com/file/d/1lCDD_hY7OGpMWI81um2HvcF6I4lbjh0x/view" TargetMode="External"/><Relationship Id="rId53" Type="http://schemas.openxmlformats.org/officeDocument/2006/relationships/hyperlink" Target="https://drive.google.com/file/d/1kLWmGUG0C0WO-Pkod4V5N40_hviKibvJ/view" TargetMode="External"/><Relationship Id="rId74" Type="http://schemas.openxmlformats.org/officeDocument/2006/relationships/hyperlink" Target="https://drive.google.com/file/d/1EG8xY5gojvz8o_2q58gQmwlzweKQ2u5K/view" TargetMode="External"/><Relationship Id="rId128" Type="http://schemas.openxmlformats.org/officeDocument/2006/relationships/hyperlink" Target="https://youtu.be/vL3mIp7Rw8I?si=xS4ae4Z85S7jftTp" TargetMode="External"/><Relationship Id="rId5" Type="http://schemas.openxmlformats.org/officeDocument/2006/relationships/hyperlink" Target="https://drive.google.com/file/d/1hBWnRS_qS2VK7Ghs3XdQZR50z46gCUXg/view" TargetMode="External"/><Relationship Id="rId90" Type="http://schemas.openxmlformats.org/officeDocument/2006/relationships/hyperlink" Target="https://drive.google.com/file/d/1MvPs11oMR-4DSXaj7vESvu7-Z3Rt6bnm/view" TargetMode="External"/><Relationship Id="rId95" Type="http://schemas.openxmlformats.org/officeDocument/2006/relationships/hyperlink" Target="https://drive.google.com/file/d/1smSvmBqAsRF72y0JmjUk1MP4l4ivMfhh/view" TargetMode="External"/><Relationship Id="rId22" Type="http://schemas.openxmlformats.org/officeDocument/2006/relationships/hyperlink" Target="https://drive.google.com/file/d/1tFqDNxZZUbod7aCG5FArSENaPfFdGQ76/view" TargetMode="External"/><Relationship Id="rId27" Type="http://schemas.openxmlformats.org/officeDocument/2006/relationships/hyperlink" Target="https://drive.google.com/file/d/1Xx1Sodm6FVMaaqlRmAj4OmcKsqOM0ESa/view" TargetMode="External"/><Relationship Id="rId43" Type="http://schemas.openxmlformats.org/officeDocument/2006/relationships/hyperlink" Target="https://drive.google.com/file/d/1piqmjlhEaHz9szlXCS8Me24Ssk33E2XU/view" TargetMode="External"/><Relationship Id="rId48" Type="http://schemas.openxmlformats.org/officeDocument/2006/relationships/hyperlink" Target="https://drive.google.com/file/d/1_YvSYQnc-lMJPpitJgEbaLT0B8_WLnNK/view" TargetMode="External"/><Relationship Id="rId64" Type="http://schemas.openxmlformats.org/officeDocument/2006/relationships/hyperlink" Target="https://drive.google.com/file/d/16ITG4YSLq6hS_tCRQ8tz-XO5jnsgxZMZ/view" TargetMode="External"/><Relationship Id="rId69" Type="http://schemas.openxmlformats.org/officeDocument/2006/relationships/hyperlink" Target="https://drive.google.com/file/d/1rSxYOyPtI7iqz3VeE-reB8fzS2qDF4cQ/view" TargetMode="External"/><Relationship Id="rId113" Type="http://schemas.openxmlformats.org/officeDocument/2006/relationships/hyperlink" Target="https://drive.google.com/file/d/1H3wm3S9LOWN8EhdBbPEv2be3Ckq522vB/view" TargetMode="External"/><Relationship Id="rId118" Type="http://schemas.openxmlformats.org/officeDocument/2006/relationships/hyperlink" Target="https://drive.google.com/file/d/1_YvSYQnc-lMJPpitJgEbaLT0B8_WLnNK/view" TargetMode="External"/><Relationship Id="rId134" Type="http://schemas.openxmlformats.org/officeDocument/2006/relationships/hyperlink" Target="https://youtu.be/SQY4EXOfdr4?si=s3Qk34gzrwlQcUN3" TargetMode="External"/><Relationship Id="rId139" Type="http://schemas.openxmlformats.org/officeDocument/2006/relationships/hyperlink" Target="https://youtu.be/btEMd7Dxet8?si=-TwTjSr_GZxOq0w7" TargetMode="External"/><Relationship Id="rId80" Type="http://schemas.openxmlformats.org/officeDocument/2006/relationships/hyperlink" Target="https://drive.google.com/file/d/1pC9bW8UhMzlY1XpiSzK075a_2FDNWHF8/view" TargetMode="External"/><Relationship Id="rId85" Type="http://schemas.openxmlformats.org/officeDocument/2006/relationships/hyperlink" Target="https://drive.google.com/file/d/1xuqXNV9QzuaCHoTK3yvSKWv-um7pyH3m/view" TargetMode="External"/><Relationship Id="rId12" Type="http://schemas.openxmlformats.org/officeDocument/2006/relationships/hyperlink" Target="https://drive.google.com/file/d/1WS-KxhJrdjBWl6tiyGQz-OsELWix_By2/view" TargetMode="External"/><Relationship Id="rId17" Type="http://schemas.openxmlformats.org/officeDocument/2006/relationships/hyperlink" Target="https://drive.google.com/file/d/1o_ogu43e3jQnZw4xkKezxZsYQSHyJ36V/view" TargetMode="External"/><Relationship Id="rId33" Type="http://schemas.openxmlformats.org/officeDocument/2006/relationships/hyperlink" Target="https://drive.google.com/file/d/1gnKq5ORU4cg2SKcSfYYcTIlnVT_oz89u/view" TargetMode="External"/><Relationship Id="rId38" Type="http://schemas.openxmlformats.org/officeDocument/2006/relationships/hyperlink" Target="https://drive.google.com/file/d/18D8WQ_9SiIucuouBy1lKOv4mLlQ9WXtH/view" TargetMode="External"/><Relationship Id="rId59" Type="http://schemas.openxmlformats.org/officeDocument/2006/relationships/hyperlink" Target="https://drive.google.com/file/d/1byKwDQVRlTu7cqUB0rd-9VA6Zi1gcNlY/view" TargetMode="External"/><Relationship Id="rId103" Type="http://schemas.openxmlformats.org/officeDocument/2006/relationships/hyperlink" Target="https://drive.google.com/file/d/1qPtYZfFi6XyI5qgjbPeD9tx6B_QN7poC/view" TargetMode="External"/><Relationship Id="rId108" Type="http://schemas.openxmlformats.org/officeDocument/2006/relationships/hyperlink" Target="https://drive.google.com/file/d/14oK5ooii_LMsyJR5RKy5DlkPhHIZOwMo/view" TargetMode="External"/><Relationship Id="rId124" Type="http://schemas.openxmlformats.org/officeDocument/2006/relationships/hyperlink" Target="https://youtu.be/Y1-YJ3cvA5A?si=3S90OCTOJoWeFnxM" TargetMode="External"/><Relationship Id="rId129" Type="http://schemas.openxmlformats.org/officeDocument/2006/relationships/hyperlink" Target="https://youtu.be/AeYYHqdL_88?si=ZrgTVOR_VswjLVcl" TargetMode="External"/><Relationship Id="rId54" Type="http://schemas.openxmlformats.org/officeDocument/2006/relationships/hyperlink" Target="https://drive.google.com/file/d/1FXmBcjaiEiyGOvyfJhnN4-9wR8szy89k/view" TargetMode="External"/><Relationship Id="rId70" Type="http://schemas.openxmlformats.org/officeDocument/2006/relationships/hyperlink" Target="https://drive.google.com/file/d/1CGOWH1mFIJPsPWbx-SIGqhTLUQ7MxRGY/view" TargetMode="External"/><Relationship Id="rId75" Type="http://schemas.openxmlformats.org/officeDocument/2006/relationships/hyperlink" Target="https://drive.google.com/file/d/1nKOi1kT57fLceL5F4t2g9Jn1ZqrL9Z8C/view" TargetMode="External"/><Relationship Id="rId91" Type="http://schemas.openxmlformats.org/officeDocument/2006/relationships/hyperlink" Target="https://drive.google.com/file/d/1sGdIAboJtvl1B7LqIMkGUDSngre3rAdu/view" TargetMode="External"/><Relationship Id="rId96" Type="http://schemas.openxmlformats.org/officeDocument/2006/relationships/hyperlink" Target="https://drive.google.com/file/d/1qYCPRvTSsUgdTvk8paWdgNzUaX1tTn37/view" TargetMode="External"/><Relationship Id="rId140" Type="http://schemas.openxmlformats.org/officeDocument/2006/relationships/hyperlink" Target="https://youtu.be/rmms-2uCYRw?si=PEpDa_4dY11q5eCp" TargetMode="External"/><Relationship Id="rId145" Type="http://schemas.openxmlformats.org/officeDocument/2006/relationships/printerSettings" Target="../printerSettings/printerSettings5.bin"/><Relationship Id="rId1" Type="http://schemas.openxmlformats.org/officeDocument/2006/relationships/hyperlink" Target="https://drive.google.com/file/d/1Cdt79ro1hAsBFkeeVJNBRPUq8d1S2lNo/view" TargetMode="External"/><Relationship Id="rId6" Type="http://schemas.openxmlformats.org/officeDocument/2006/relationships/hyperlink" Target="https://drive.google.com/file/d/1eDPDXxwzkRQtJzZH7kCXOT03jKdmVhy-/view" TargetMode="External"/><Relationship Id="rId23" Type="http://schemas.openxmlformats.org/officeDocument/2006/relationships/hyperlink" Target="https://drive.google.com/file/d/1Da0eKUlNZyAwqwON4fzY5sjer0OXKfEC/view" TargetMode="External"/><Relationship Id="rId28" Type="http://schemas.openxmlformats.org/officeDocument/2006/relationships/hyperlink" Target="https://drive.google.com/file/d/1pnxus4KZf1QfuC6o2KxJQLIbSc48LCHi/view" TargetMode="External"/><Relationship Id="rId49" Type="http://schemas.openxmlformats.org/officeDocument/2006/relationships/hyperlink" Target="https://drive.google.com/file/d/1qYgRKekUQbBNxplapqVgV5pA6zk1QgZw/view" TargetMode="External"/><Relationship Id="rId114" Type="http://schemas.openxmlformats.org/officeDocument/2006/relationships/hyperlink" Target="https://drive.google.com/file/d/1SVr7ykNWHitH44gqUlRFiYY3KdAxWzsW/view" TargetMode="External"/><Relationship Id="rId119" Type="http://schemas.openxmlformats.org/officeDocument/2006/relationships/hyperlink" Target="https://drive.google.com/file/d/1_YvSYQnc-lMJPpitJgEbaLT0B8_WLnNK/view" TargetMode="External"/><Relationship Id="rId44" Type="http://schemas.openxmlformats.org/officeDocument/2006/relationships/hyperlink" Target="https://drive.google.com/file/d/1H3wm3S9LOWN8EhdBbPEv2be3Ckq522vB/view" TargetMode="External"/><Relationship Id="rId60" Type="http://schemas.openxmlformats.org/officeDocument/2006/relationships/hyperlink" Target="https://drive.google.com/file/d/1pybbOBx-hKMiWoVh5NnLkDyx1dib9cEl/view" TargetMode="External"/><Relationship Id="rId65" Type="http://schemas.openxmlformats.org/officeDocument/2006/relationships/hyperlink" Target="https://drive.google.com/file/d/12nDxEO2nPmEx_RZHToWdS4CKDedo5la-/view" TargetMode="External"/><Relationship Id="rId81" Type="http://schemas.openxmlformats.org/officeDocument/2006/relationships/hyperlink" Target="https://drive.google.com/file/d/1mMsDbwW6J1kJPR0YPkPjapZ5RTyxvFeQ/view" TargetMode="External"/><Relationship Id="rId86" Type="http://schemas.openxmlformats.org/officeDocument/2006/relationships/hyperlink" Target="https://drive.google.com/file/d/1GjY3zWyHo2umAslBA5ogk8rwlV6wDzuk/view" TargetMode="External"/><Relationship Id="rId130" Type="http://schemas.openxmlformats.org/officeDocument/2006/relationships/hyperlink" Target="https://youtu.be/AfrpaHidCXg?si=0WlPDWHwD5uKQUCi" TargetMode="External"/><Relationship Id="rId135" Type="http://schemas.openxmlformats.org/officeDocument/2006/relationships/hyperlink" Target="https://youtu.be/gENL9LsYqyk?si=tDcuwZAp-oImBQfd" TargetMode="External"/><Relationship Id="rId13" Type="http://schemas.openxmlformats.org/officeDocument/2006/relationships/hyperlink" Target="https://drive.google.com/file/d/1WZOXl33V4GyPNw7_iY0uRE3F3Bi0bhET/view" TargetMode="External"/><Relationship Id="rId18" Type="http://schemas.openxmlformats.org/officeDocument/2006/relationships/hyperlink" Target="https://drive.google.com/file/d/1znSw9Fpxn_nCBF7zyO6ckyPF1Y-r1gQs/view" TargetMode="External"/><Relationship Id="rId39" Type="http://schemas.openxmlformats.org/officeDocument/2006/relationships/hyperlink" Target="https://drive.google.com/file/d/1UP6rcVjV6mmRBKkF7zy9MR6SWSSLnusr/view" TargetMode="External"/><Relationship Id="rId109" Type="http://schemas.openxmlformats.org/officeDocument/2006/relationships/hyperlink" Target="https://drive.google.com/file/d/1Ie6iGCUP2TpRyiyteKgdpR0ItO9CTo7g/view" TargetMode="External"/><Relationship Id="rId34" Type="http://schemas.openxmlformats.org/officeDocument/2006/relationships/hyperlink" Target="https://drive.google.com/file/d/1AsbHHaxIlBvZWiXSaBRpmZI2FkFJHpai/view" TargetMode="External"/><Relationship Id="rId50" Type="http://schemas.openxmlformats.org/officeDocument/2006/relationships/hyperlink" Target="https://drive.google.com/file/d/1A5htxFKCW897PFK8j3tLIWyCX22n9Rl1/view" TargetMode="External"/><Relationship Id="rId55" Type="http://schemas.openxmlformats.org/officeDocument/2006/relationships/hyperlink" Target="https://drive.google.com/file/d/1XjdyiCmCqTPWUGsnVq0LgkOeKRzd65HO/view" TargetMode="External"/><Relationship Id="rId76" Type="http://schemas.openxmlformats.org/officeDocument/2006/relationships/hyperlink" Target="https://drive.google.com/file/d/1JzHTl2j9PeZVU2Y1u_f5vYDJUfOaCY2b/view" TargetMode="External"/><Relationship Id="rId97" Type="http://schemas.openxmlformats.org/officeDocument/2006/relationships/hyperlink" Target="https://drive.google.com/file/d/1djiVcPwrf8VQKersdeSM05tFYYea5SPn/view" TargetMode="External"/><Relationship Id="rId104" Type="http://schemas.openxmlformats.org/officeDocument/2006/relationships/hyperlink" Target="https://drive.google.com/file/d/1InPT8HRerixfnfrQba12sNp4_KJCV-X0/view" TargetMode="External"/><Relationship Id="rId120" Type="http://schemas.openxmlformats.org/officeDocument/2006/relationships/hyperlink" Target="https://youtu.be/xJq1tHKsUoY?si=JZXv0bvMOSLh1yi5" TargetMode="External"/><Relationship Id="rId125" Type="http://schemas.openxmlformats.org/officeDocument/2006/relationships/hyperlink" Target="https://youtu.be/Mlwjfa3twrs?si=c8FSUCIYKXM0BlyF" TargetMode="External"/><Relationship Id="rId141" Type="http://schemas.openxmlformats.org/officeDocument/2006/relationships/hyperlink" Target="https://youtu.be/-tSClhPRFWU?si=_4Mhcf6_oiPkWCgd" TargetMode="External"/><Relationship Id="rId7" Type="http://schemas.openxmlformats.org/officeDocument/2006/relationships/hyperlink" Target="https://drive.google.com/file/d/12qcefmc16NeJtxwryOhTOnV62-FJmQ42/view" TargetMode="External"/><Relationship Id="rId71" Type="http://schemas.openxmlformats.org/officeDocument/2006/relationships/hyperlink" Target="https://drive.google.com/file/d/1l5DVDvdDiI2y2HnEN65otinfkls4HyRH/view" TargetMode="External"/><Relationship Id="rId92" Type="http://schemas.openxmlformats.org/officeDocument/2006/relationships/hyperlink" Target="https://drive.google.com/file/d/12SNB3Dyyu8x-ifYPoL_VFmfXLCAGZbZm/view" TargetMode="External"/><Relationship Id="rId2" Type="http://schemas.openxmlformats.org/officeDocument/2006/relationships/hyperlink" Target="https://drive.google.com/file/d/1rV0IWobMkN3PK_wXqaMeG--7wa04yGw4/view" TargetMode="External"/><Relationship Id="rId29" Type="http://schemas.openxmlformats.org/officeDocument/2006/relationships/hyperlink" Target="https://drive.google.com/file/d/1bCqIAkZXtQ3Vf1qraCynFt0tsLVNgQpu/view" TargetMode="External"/><Relationship Id="rId24" Type="http://schemas.openxmlformats.org/officeDocument/2006/relationships/hyperlink" Target="https://drive.google.com/file/d/1ONd7r3LZj-T4w3SesbekqIxhCWDX3uXp/view" TargetMode="External"/><Relationship Id="rId40" Type="http://schemas.openxmlformats.org/officeDocument/2006/relationships/hyperlink" Target="https://drive.google.com/file/d/1H0CW8ELV_VsDXmJaAH49uZdGGbQO2fMF/view" TargetMode="External"/><Relationship Id="rId45" Type="http://schemas.openxmlformats.org/officeDocument/2006/relationships/hyperlink" Target="https://drive.google.com/file/d/1n1kbyvJbbvzYxEOb-adI4MPU536_IWQB/view" TargetMode="External"/><Relationship Id="rId66" Type="http://schemas.openxmlformats.org/officeDocument/2006/relationships/hyperlink" Target="https://drive.google.com/file/d/1exrbO9xj2gSQG9T0toIxzPEiCLUmHRov/view" TargetMode="External"/><Relationship Id="rId87" Type="http://schemas.openxmlformats.org/officeDocument/2006/relationships/hyperlink" Target="https://drive.google.com/file/d/1bIKA-PbFDiyKQEONKL-SpIafWn9LmEgi/view" TargetMode="External"/><Relationship Id="rId110" Type="http://schemas.openxmlformats.org/officeDocument/2006/relationships/hyperlink" Target="https://drive.google.com/file/d/1cwXYhSRM-F8vLcc2BcO5tA0ExtlO7VLN/view" TargetMode="External"/><Relationship Id="rId115" Type="http://schemas.openxmlformats.org/officeDocument/2006/relationships/hyperlink" Target="https://drive.google.com/file/d/1SVr7ykNWHitH44gqUlRFiYY3KdAxWzsW/view" TargetMode="External"/><Relationship Id="rId131" Type="http://schemas.openxmlformats.org/officeDocument/2006/relationships/hyperlink" Target="https://youtu.be/j0Am8TsroB0?si=G9KyiuIml5AaLsP3" TargetMode="External"/><Relationship Id="rId136" Type="http://schemas.openxmlformats.org/officeDocument/2006/relationships/hyperlink" Target="https://youtu.be/3kcHq9G-NdQ?si=5lVUAIhWjN4tkMG8" TargetMode="External"/><Relationship Id="rId61" Type="http://schemas.openxmlformats.org/officeDocument/2006/relationships/hyperlink" Target="https://drive.google.com/file/d/1gxvGYw-ZfVPY3qhBHIAfg42qQsTTkjrM/view" TargetMode="External"/><Relationship Id="rId82" Type="http://schemas.openxmlformats.org/officeDocument/2006/relationships/hyperlink" Target="https://drive.google.com/file/d/1uGEHcy4OswGAIdNcteffgyJvbFT2Omyd/view" TargetMode="External"/><Relationship Id="rId19" Type="http://schemas.openxmlformats.org/officeDocument/2006/relationships/hyperlink" Target="https://drive.google.com/file/d/1MIrAS9Wl72Bzj89hxO6ALRkvzkLPaUlw/view" TargetMode="External"/><Relationship Id="rId14" Type="http://schemas.openxmlformats.org/officeDocument/2006/relationships/hyperlink" Target="https://drive.google.com/file/d/1dXPtUQouNmQGmTA8FDkLFo8KhC-AVBWR/view" TargetMode="External"/><Relationship Id="rId30" Type="http://schemas.openxmlformats.org/officeDocument/2006/relationships/hyperlink" Target="https://drive.google.com/file/d/1gKqjJwZhaBcccXmXFJ4_9QP_Mz1_v9Ib/view" TargetMode="External"/><Relationship Id="rId35" Type="http://schemas.openxmlformats.org/officeDocument/2006/relationships/hyperlink" Target="https://drive.google.com/file/d/1Lib_IRW2Dr74tX3pSOeqhHqHrUPsyX8J/view" TargetMode="External"/><Relationship Id="rId56" Type="http://schemas.openxmlformats.org/officeDocument/2006/relationships/hyperlink" Target="https://drive.google.com/file/d/1vE3xv6Bp5M5zF_kI4yCeXeJk_rBAB6iw/view" TargetMode="External"/><Relationship Id="rId77" Type="http://schemas.openxmlformats.org/officeDocument/2006/relationships/hyperlink" Target="https://drive.google.com/file/d/1JD8tyzxXEyiCFOw3E5omhs5ppdmQMJ3H/view" TargetMode="External"/><Relationship Id="rId100" Type="http://schemas.openxmlformats.org/officeDocument/2006/relationships/hyperlink" Target="https://drive.google.com/file/d/10C2QzdLw39bESCrGxdPzyECP5aqaeQFQ/view" TargetMode="External"/><Relationship Id="rId105" Type="http://schemas.openxmlformats.org/officeDocument/2006/relationships/hyperlink" Target="https://drive.google.com/file/d/12YZyegNT3XAL8Jm8EBgMgC0BPhZwK6Yt/view" TargetMode="External"/><Relationship Id="rId126" Type="http://schemas.openxmlformats.org/officeDocument/2006/relationships/hyperlink" Target="https://youtu.be/Mlwjfa3twrs?si=c8FSUCIYKXM0BlyF" TargetMode="External"/><Relationship Id="rId8" Type="http://schemas.openxmlformats.org/officeDocument/2006/relationships/hyperlink" Target="https://drive.google.com/file/d/1xJ6qynOWUPF8IhxIElriEdHRiUgCWhCC/view" TargetMode="External"/><Relationship Id="rId51" Type="http://schemas.openxmlformats.org/officeDocument/2006/relationships/hyperlink" Target="https://drive.google.com/file/d/1L-tPxfY1b19gh9NId7O7jmk0uqd9w8hd/view" TargetMode="External"/><Relationship Id="rId72" Type="http://schemas.openxmlformats.org/officeDocument/2006/relationships/hyperlink" Target="https://drive.google.com/file/d/1YYeYycOAQhZtcI784FhygQabfl_g-Nh4/view" TargetMode="External"/><Relationship Id="rId93" Type="http://schemas.openxmlformats.org/officeDocument/2006/relationships/hyperlink" Target="https://drive.google.com/file/d/1V6VnFqOXQDZvCEtHhKOImiuzQmZtocI2/view" TargetMode="External"/><Relationship Id="rId98" Type="http://schemas.openxmlformats.org/officeDocument/2006/relationships/hyperlink" Target="https://drive.google.com/file/d/18l7XshHRXu4GpIW9Iv4dKh-J3I7jJz5A/view" TargetMode="External"/><Relationship Id="rId121" Type="http://schemas.openxmlformats.org/officeDocument/2006/relationships/hyperlink" Target="https://youtu.be/etiQxzxLfuA?si=7TixjVJ7oiUM0Wgh" TargetMode="External"/><Relationship Id="rId142" Type="http://schemas.openxmlformats.org/officeDocument/2006/relationships/hyperlink" Target="https://youtu.be/MekBypkNYko?si=qDr7vriXQno406Y5" TargetMode="External"/><Relationship Id="rId3" Type="http://schemas.openxmlformats.org/officeDocument/2006/relationships/hyperlink" Target="https://drive.google.com/file/d/1FTz3FxBc2-t4fWtdmJDDFi6YE8CBiNQt/view" TargetMode="External"/><Relationship Id="rId25" Type="http://schemas.openxmlformats.org/officeDocument/2006/relationships/hyperlink" Target="https://drive.google.com/file/d/1j-eXU5mtv_nOh5UpUKEP_9AspKepA_NT/view" TargetMode="External"/><Relationship Id="rId46" Type="http://schemas.openxmlformats.org/officeDocument/2006/relationships/hyperlink" Target="https://drive.google.com/file/d/1sWpINDs0AcspYE5coIV0Bwq1fiUfCrbB/view" TargetMode="External"/><Relationship Id="rId67" Type="http://schemas.openxmlformats.org/officeDocument/2006/relationships/hyperlink" Target="https://drive.google.com/file/d/1EYp_KS67HrRuLbEpuYUw9KKaQr8_7pgT/view" TargetMode="External"/><Relationship Id="rId116" Type="http://schemas.openxmlformats.org/officeDocument/2006/relationships/hyperlink" Target="https://drive.google.com/file/d/1SVr7ykNWHitH44gqUlRFiYY3KdAxWzsW/view" TargetMode="External"/><Relationship Id="rId137" Type="http://schemas.openxmlformats.org/officeDocument/2006/relationships/hyperlink" Target="https://youtu.be/HdBLTw2Vq0Y?si=2ItEmu6TxuEE97pv" TargetMode="External"/><Relationship Id="rId20" Type="http://schemas.openxmlformats.org/officeDocument/2006/relationships/hyperlink" Target="https://drive.google.com/file/d/1xOw1ylxLI8j4btoS2LL4cNo2BE6snouS/view" TargetMode="External"/><Relationship Id="rId41" Type="http://schemas.openxmlformats.org/officeDocument/2006/relationships/hyperlink" Target="https://drive.google.com/file/d/105mAdjX7nFBdnHeChrCAnQUqEqnWasZU/view" TargetMode="External"/><Relationship Id="rId62" Type="http://schemas.openxmlformats.org/officeDocument/2006/relationships/hyperlink" Target="https://drive.google.com/file/d/1Vv41J6dlJWKaZEpB58bpyjW0AkMRCRca/view" TargetMode="External"/><Relationship Id="rId83" Type="http://schemas.openxmlformats.org/officeDocument/2006/relationships/hyperlink" Target="https://drive.google.com/file/d/1SVr7ykNWHitH44gqUlRFiYY3KdAxWzsW/view" TargetMode="External"/><Relationship Id="rId88" Type="http://schemas.openxmlformats.org/officeDocument/2006/relationships/hyperlink" Target="https://drive.google.com/file/d/1xO1Vr_VyksXnarksIzKUacov_-1MX7wV/view" TargetMode="External"/><Relationship Id="rId111" Type="http://schemas.openxmlformats.org/officeDocument/2006/relationships/hyperlink" Target="https://drive.google.com/file/d/10b702FvhqTchdrwhP3elbl4s1VG_iurb/view" TargetMode="External"/><Relationship Id="rId132" Type="http://schemas.openxmlformats.org/officeDocument/2006/relationships/hyperlink" Target="https://youtu.be/KmuWtfyUM0k?si=ZLfDO5-rqLYIh19Y" TargetMode="External"/><Relationship Id="rId15" Type="http://schemas.openxmlformats.org/officeDocument/2006/relationships/hyperlink" Target="https://drive.google.com/file/d/1Vv41J6dlJWKaZEpB58bpyjW0AkMRCRca/view" TargetMode="External"/><Relationship Id="rId36" Type="http://schemas.openxmlformats.org/officeDocument/2006/relationships/hyperlink" Target="https://drive.google.com/file/d/1SnXGUVVKkSOIA9RDP42Q1vLct0iR-2lo/view" TargetMode="External"/><Relationship Id="rId57" Type="http://schemas.openxmlformats.org/officeDocument/2006/relationships/hyperlink" Target="https://drive.google.com/file/d/1FEXEJhPQsAM0IumJNrp85uGGodslOGrW/view" TargetMode="External"/><Relationship Id="rId106" Type="http://schemas.openxmlformats.org/officeDocument/2006/relationships/hyperlink" Target="https://drive.google.com/file/d/1dp3n79anmp0wywfbSR-OrB9rosSZiiZO/view" TargetMode="External"/><Relationship Id="rId127" Type="http://schemas.openxmlformats.org/officeDocument/2006/relationships/hyperlink" Target="https://youtu.be/0J-Ve9BDTGo?si=WFOrA7bYb_ZxOThF" TargetMode="External"/><Relationship Id="rId10" Type="http://schemas.openxmlformats.org/officeDocument/2006/relationships/hyperlink" Target="https://drive.google.com/file/d/10c0fBmYgPHAknaYbpWrgf63KhjD0SN-2/view" TargetMode="External"/><Relationship Id="rId31" Type="http://schemas.openxmlformats.org/officeDocument/2006/relationships/hyperlink" Target="https://drive.google.com/file/d/1Qw2Sreu9pTo78ZElozZPggtNvfTtWMHP/view" TargetMode="External"/><Relationship Id="rId52" Type="http://schemas.openxmlformats.org/officeDocument/2006/relationships/hyperlink" Target="https://drive.google.com/file/d/1lXspMu_Vuk1DZh63gf7dUS4sgXzgKsWB/view" TargetMode="External"/><Relationship Id="rId73" Type="http://schemas.openxmlformats.org/officeDocument/2006/relationships/hyperlink" Target="https://drive.google.com/file/d/153b5OQCCqXBzv0d8AKTyMRnVVNryZOdV/view" TargetMode="External"/><Relationship Id="rId78" Type="http://schemas.openxmlformats.org/officeDocument/2006/relationships/hyperlink" Target="https://drive.google.com/file/d/1FM5QjbjbN7qSxCDxr-x_-fFEi4TJZD1x/view" TargetMode="External"/><Relationship Id="rId94" Type="http://schemas.openxmlformats.org/officeDocument/2006/relationships/hyperlink" Target="https://drive.google.com/file/d/17TVDRtUbrClyo_QnG85dZThgMaljwXLG/view" TargetMode="External"/><Relationship Id="rId99" Type="http://schemas.openxmlformats.org/officeDocument/2006/relationships/hyperlink" Target="https://drive.google.com/file/d/1FhPUHv1LPOVTFICSgUhk1yJxVpeMryKT/view" TargetMode="External"/><Relationship Id="rId101" Type="http://schemas.openxmlformats.org/officeDocument/2006/relationships/hyperlink" Target="https://drive.google.com/file/d/1yZJ3HCf0AFeNV9nxVKGiPV_BS13pR0In/view" TargetMode="External"/><Relationship Id="rId122" Type="http://schemas.openxmlformats.org/officeDocument/2006/relationships/hyperlink" Target="https://youtu.be/xJq1tHKsUoY?si=JZXv0bvMOSLh1yi5" TargetMode="External"/><Relationship Id="rId143" Type="http://schemas.openxmlformats.org/officeDocument/2006/relationships/hyperlink" Target="https://youtu.be/DK3AHsDxxUg?si=4Zd8eYLALsVL_Nvp" TargetMode="External"/><Relationship Id="rId4" Type="http://schemas.openxmlformats.org/officeDocument/2006/relationships/hyperlink" Target="https://drive.google.com/file/d/1H-0Zza1qr8055Z2Un_yYCRGGxEfyxSVz/view" TargetMode="External"/><Relationship Id="rId9" Type="http://schemas.openxmlformats.org/officeDocument/2006/relationships/hyperlink" Target="https://drive.google.com/file/d/1WQPyTalUHdVFlYB_rLk9DIUEpoVqESgi/view" TargetMode="External"/><Relationship Id="rId26" Type="http://schemas.openxmlformats.org/officeDocument/2006/relationships/hyperlink" Target="https://drive.google.com/file/d/10TMd2BmAMb_RrXQnyrEY53XyRiCkKC57/view" TargetMode="External"/><Relationship Id="rId47" Type="http://schemas.openxmlformats.org/officeDocument/2006/relationships/hyperlink" Target="https://drive.google.com/file/d/1pq2bv9oEpImjSp7QoiURXfUio5MWod1_/view" TargetMode="External"/><Relationship Id="rId68" Type="http://schemas.openxmlformats.org/officeDocument/2006/relationships/hyperlink" Target="https://drive.google.com/file/d/1JNr9CfYEe5Psurk5UbHJbkOtVO1yG-PP/view" TargetMode="External"/><Relationship Id="rId89" Type="http://schemas.openxmlformats.org/officeDocument/2006/relationships/hyperlink" Target="https://drive.google.com/file/d/12XUaiFCYPJpLa-kBTkEVzMayTXctLGIp/view" TargetMode="External"/><Relationship Id="rId112" Type="http://schemas.openxmlformats.org/officeDocument/2006/relationships/hyperlink" Target="https://drive.google.com/file/d/1H3wm3S9LOWN8EhdBbPEv2be3Ckq522vB/view" TargetMode="External"/><Relationship Id="rId133" Type="http://schemas.openxmlformats.org/officeDocument/2006/relationships/hyperlink" Target="https://youtu.be/e5GVsNAiaJ8?si=QdvoXGituNDiZQH5" TargetMode="External"/><Relationship Id="rId16" Type="http://schemas.openxmlformats.org/officeDocument/2006/relationships/hyperlink" Target="https://drive.google.com/file/d/12L5fqjb_xSA7Ry5BMITR4XiUGsojv75v/view" TargetMode="External"/><Relationship Id="rId37" Type="http://schemas.openxmlformats.org/officeDocument/2006/relationships/hyperlink" Target="https://drive.google.com/file/d/116IM9mtXkG9edz4TpljRvwwTV3Jm9W3P/view" TargetMode="External"/><Relationship Id="rId58" Type="http://schemas.openxmlformats.org/officeDocument/2006/relationships/hyperlink" Target="https://drive.google.com/file/d/1MyY35D9_jyPQUbHBq-b7RyQ5o6f0bxtJ/view" TargetMode="External"/><Relationship Id="rId79" Type="http://schemas.openxmlformats.org/officeDocument/2006/relationships/hyperlink" Target="https://drive.google.com/file/d/1JZrUniG9V-hr-x7h84jd2bA1-RQNY_A1/view" TargetMode="External"/><Relationship Id="rId102" Type="http://schemas.openxmlformats.org/officeDocument/2006/relationships/hyperlink" Target="https://drive.google.com/file/d/1BpBSBvUG1ywhRY9M1zcalQ_vrmDGLi45/view" TargetMode="External"/><Relationship Id="rId123" Type="http://schemas.openxmlformats.org/officeDocument/2006/relationships/hyperlink" Target="https://youtu.be/TFCQQ6sgfaw?si=3oBAz2b-j9sZmjmK" TargetMode="External"/><Relationship Id="rId144" Type="http://schemas.openxmlformats.org/officeDocument/2006/relationships/hyperlink" Target="https://youtu.be/Gl6dpd0I8lY?si=IccTHaYfKbIvhFs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FA1118"/>
  <sheetViews>
    <sheetView zoomScale="86" zoomScaleNormal="86" zoomScaleSheetLayoutView="80" workbookViewId="0">
      <pane xSplit="10" ySplit="5" topLeftCell="K917" activePane="bottomRight" state="frozen"/>
      <selection pane="topRight" activeCell="K1" sqref="K1"/>
      <selection pane="bottomLeft" activeCell="A6" sqref="A6"/>
      <selection pane="bottomRight" activeCell="D921" sqref="D921:D926"/>
    </sheetView>
  </sheetViews>
  <sheetFormatPr defaultRowHeight="30.75" customHeight="1"/>
  <cols>
    <col min="1" max="1" width="5.453125" style="4" customWidth="1"/>
    <col min="2" max="2" width="26.08984375" style="3" customWidth="1"/>
    <col min="3" max="3" width="3.453125" style="153" customWidth="1"/>
    <col min="4" max="4" width="25.453125" style="3" customWidth="1"/>
    <col min="5" max="5" width="4.08984375" style="153" hidden="1" customWidth="1"/>
    <col min="6" max="6" width="27" style="3" hidden="1" customWidth="1"/>
    <col min="7" max="7" width="27.90625" style="265" customWidth="1"/>
    <col min="8" max="8" width="11.453125" style="92" hidden="1" customWidth="1"/>
    <col min="9" max="9" width="29.90625" style="92" hidden="1" customWidth="1"/>
    <col min="10" max="10" width="6.90625" style="2" hidden="1" customWidth="1"/>
    <col min="11" max="11" width="6.90625" style="1" hidden="1" customWidth="1"/>
    <col min="12" max="12" width="9.453125" style="154" hidden="1" customWidth="1"/>
    <col min="13" max="13" width="9.453125" style="4" hidden="1" customWidth="1"/>
    <col min="14" max="14" width="7" style="4" hidden="1" customWidth="1"/>
    <col min="15" max="18" width="5.6328125" style="1" customWidth="1"/>
    <col min="19" max="20" width="5.6328125" style="23" customWidth="1"/>
    <col min="21" max="22" width="5.6328125" style="1" customWidth="1"/>
    <col min="23" max="23" width="5.6328125" style="4" customWidth="1"/>
    <col min="24" max="25" width="5.6328125" style="1" customWidth="1"/>
    <col min="26" max="26" width="4.90625" style="4" customWidth="1"/>
    <col min="27" max="27" width="9.08984375" style="4" hidden="1" customWidth="1"/>
    <col min="28" max="28" width="8.08984375" style="1" hidden="1" customWidth="1"/>
    <col min="29" max="29" width="8.453125" style="1" hidden="1" customWidth="1"/>
    <col min="30" max="30" width="8.08984375" style="1" hidden="1" customWidth="1"/>
    <col min="31" max="32" width="7.08984375" style="1" hidden="1" customWidth="1"/>
    <col min="33" max="34" width="8.08984375" style="1" hidden="1" customWidth="1"/>
    <col min="35" max="37" width="7.08984375" style="1" hidden="1" customWidth="1"/>
    <col min="38" max="38" width="6.90625" style="1" hidden="1" customWidth="1"/>
    <col min="39" max="42" width="7.08984375" style="1" hidden="1" customWidth="1"/>
    <col min="43" max="44" width="8.08984375" style="1" hidden="1" customWidth="1"/>
    <col min="45" max="47" width="10.453125" style="1" hidden="1" customWidth="1"/>
    <col min="48" max="48" width="7.08984375" style="36" hidden="1" customWidth="1"/>
    <col min="49" max="49" width="9.08984375" style="1" hidden="1" customWidth="1"/>
    <col min="50" max="50" width="8.453125" style="1" hidden="1" customWidth="1"/>
    <col min="51" max="53" width="7.08984375" style="1" hidden="1" customWidth="1"/>
    <col min="54" max="54" width="6.90625" style="1" hidden="1" customWidth="1"/>
    <col min="55" max="57" width="8.08984375" style="4" hidden="1" customWidth="1"/>
    <col min="58" max="58" width="9.08984375" style="1" hidden="1" customWidth="1"/>
    <col min="59" max="59" width="8.90625" style="1" hidden="1" customWidth="1"/>
    <col min="60" max="61" width="9" style="1" hidden="1" customWidth="1"/>
    <col min="62" max="62" width="7.453125" style="1" hidden="1" customWidth="1"/>
    <col min="63" max="63" width="7" style="1" hidden="1" customWidth="1"/>
    <col min="64" max="64" width="6.453125" style="1" hidden="1" customWidth="1"/>
    <col min="65" max="65" width="7.90625" style="20" hidden="1" customWidth="1"/>
    <col min="66" max="66" width="7.08984375" style="1" hidden="1" customWidth="1"/>
    <col min="67" max="67" width="6.90625" style="1" hidden="1" customWidth="1"/>
    <col min="68" max="68" width="7" style="1" hidden="1" customWidth="1"/>
    <col min="69" max="69" width="7.453125" style="29" hidden="1" customWidth="1"/>
    <col min="70" max="70" width="6.453125" style="1" hidden="1" customWidth="1"/>
    <col min="71" max="71" width="6.453125" style="81" hidden="1" customWidth="1"/>
    <col min="72" max="72" width="6.08984375" style="1" hidden="1" customWidth="1"/>
    <col min="73" max="73" width="6.08984375" style="29" hidden="1" customWidth="1"/>
    <col min="74" max="74" width="6.08984375" style="1" hidden="1" customWidth="1"/>
    <col min="75" max="76" width="6.453125" style="1" hidden="1" customWidth="1"/>
    <col min="77" max="77" width="7.453125" style="1" hidden="1" customWidth="1"/>
    <col min="78" max="78" width="7" style="19" hidden="1" customWidth="1"/>
    <col min="79" max="79" width="6.08984375" style="1" hidden="1" customWidth="1"/>
    <col min="80" max="80" width="6.453125" style="1" hidden="1" customWidth="1"/>
    <col min="81" max="81" width="6.08984375" style="1" hidden="1" customWidth="1"/>
    <col min="82" max="82" width="7.90625" style="81" hidden="1" customWidth="1"/>
    <col min="83" max="83" width="6.90625" style="1" hidden="1" customWidth="1"/>
    <col min="84" max="84" width="6.08984375" style="1" hidden="1" customWidth="1"/>
    <col min="85" max="85" width="6.453125" style="81" hidden="1" customWidth="1"/>
    <col min="86" max="86" width="6.453125" style="1" hidden="1" customWidth="1"/>
    <col min="87" max="87" width="6.90625" style="81" hidden="1" customWidth="1"/>
    <col min="88" max="88" width="7.08984375" style="23" hidden="1" customWidth="1"/>
    <col min="89" max="89" width="6.453125" style="1" hidden="1" customWidth="1"/>
    <col min="90" max="93" width="7" style="1" hidden="1" customWidth="1"/>
    <col min="94" max="94" width="8.453125" style="1" hidden="1" customWidth="1"/>
    <col min="95" max="95" width="6.08984375" style="19" hidden="1" customWidth="1"/>
    <col min="96" max="96" width="4.453125" style="1" hidden="1" customWidth="1"/>
    <col min="97" max="97" width="7.08984375" style="1" hidden="1" customWidth="1"/>
    <col min="98" max="98" width="4.453125" style="1" hidden="1" customWidth="1"/>
    <col min="99" max="99" width="7.08984375" style="1" hidden="1" customWidth="1"/>
    <col min="100" max="100" width="4.90625" style="1" hidden="1" customWidth="1"/>
    <col min="101" max="101" width="7.08984375" style="1" hidden="1" customWidth="1"/>
    <col min="102" max="102" width="4.453125" style="1" hidden="1" customWidth="1"/>
    <col min="103" max="103" width="8.90625" style="1" hidden="1" customWidth="1"/>
    <col min="104" max="105" width="10" style="1" hidden="1" customWidth="1"/>
    <col min="106" max="106" width="5.453125" style="4" customWidth="1"/>
    <col min="107" max="110" width="9.08984375" style="4" customWidth="1"/>
    <col min="111" max="169" width="8.90625" style="4"/>
    <col min="170" max="170" width="20.08984375" style="4" customWidth="1"/>
    <col min="171" max="171" width="4.08984375" style="4" customWidth="1"/>
    <col min="172" max="172" width="39" style="4" customWidth="1"/>
    <col min="173" max="173" width="53.453125" style="4" customWidth="1"/>
    <col min="174" max="177" width="7.90625" style="4" customWidth="1"/>
    <col min="178" max="178" width="10" style="4" customWidth="1"/>
    <col min="179" max="180" width="9.08984375" style="4" customWidth="1"/>
    <col min="181" max="181" width="8" style="4" customWidth="1"/>
    <col min="182" max="425" width="8.90625" style="4"/>
    <col min="426" max="426" width="20.08984375" style="4" customWidth="1"/>
    <col min="427" max="427" width="4.08984375" style="4" customWidth="1"/>
    <col min="428" max="428" width="39" style="4" customWidth="1"/>
    <col min="429" max="429" width="53.453125" style="4" customWidth="1"/>
    <col min="430" max="433" width="7.90625" style="4" customWidth="1"/>
    <col min="434" max="434" width="10" style="4" customWidth="1"/>
    <col min="435" max="436" width="9.08984375" style="4" customWidth="1"/>
    <col min="437" max="437" width="8" style="4" customWidth="1"/>
    <col min="438" max="681" width="8.90625" style="4"/>
    <col min="682" max="682" width="20.08984375" style="4" customWidth="1"/>
    <col min="683" max="683" width="4.08984375" style="4" customWidth="1"/>
    <col min="684" max="684" width="39" style="4" customWidth="1"/>
    <col min="685" max="685" width="53.453125" style="4" customWidth="1"/>
    <col min="686" max="689" width="7.90625" style="4" customWidth="1"/>
    <col min="690" max="690" width="10" style="4" customWidth="1"/>
    <col min="691" max="692" width="9.08984375" style="4" customWidth="1"/>
    <col min="693" max="693" width="8" style="4" customWidth="1"/>
    <col min="694" max="937" width="8.90625" style="4"/>
    <col min="938" max="938" width="20.08984375" style="4" customWidth="1"/>
    <col min="939" max="939" width="4.08984375" style="4" customWidth="1"/>
    <col min="940" max="940" width="39" style="4" customWidth="1"/>
    <col min="941" max="941" width="53.453125" style="4" customWidth="1"/>
    <col min="942" max="945" width="7.90625" style="4" customWidth="1"/>
    <col min="946" max="946" width="10" style="4" customWidth="1"/>
    <col min="947" max="948" width="9.08984375" style="4" customWidth="1"/>
    <col min="949" max="949" width="8" style="4" customWidth="1"/>
    <col min="950" max="1193" width="8.90625" style="4"/>
    <col min="1194" max="1194" width="20.08984375" style="4" customWidth="1"/>
    <col min="1195" max="1195" width="4.08984375" style="4" customWidth="1"/>
    <col min="1196" max="1196" width="39" style="4" customWidth="1"/>
    <col min="1197" max="1197" width="53.453125" style="4" customWidth="1"/>
    <col min="1198" max="1201" width="7.90625" style="4" customWidth="1"/>
    <col min="1202" max="1202" width="10" style="4" customWidth="1"/>
    <col min="1203" max="1204" width="9.08984375" style="4" customWidth="1"/>
    <col min="1205" max="1205" width="8" style="4" customWidth="1"/>
    <col min="1206" max="1449" width="8.90625" style="4"/>
    <col min="1450" max="1450" width="20.08984375" style="4" customWidth="1"/>
    <col min="1451" max="1451" width="4.08984375" style="4" customWidth="1"/>
    <col min="1452" max="1452" width="39" style="4" customWidth="1"/>
    <col min="1453" max="1453" width="53.453125" style="4" customWidth="1"/>
    <col min="1454" max="1457" width="7.90625" style="4" customWidth="1"/>
    <col min="1458" max="1458" width="10" style="4" customWidth="1"/>
    <col min="1459" max="1460" width="9.08984375" style="4" customWidth="1"/>
    <col min="1461" max="1461" width="8" style="4" customWidth="1"/>
    <col min="1462" max="1705" width="8.90625" style="4"/>
    <col min="1706" max="1706" width="20.08984375" style="4" customWidth="1"/>
    <col min="1707" max="1707" width="4.08984375" style="4" customWidth="1"/>
    <col min="1708" max="1708" width="39" style="4" customWidth="1"/>
    <col min="1709" max="1709" width="53.453125" style="4" customWidth="1"/>
    <col min="1710" max="1713" width="7.90625" style="4" customWidth="1"/>
    <col min="1714" max="1714" width="10" style="4" customWidth="1"/>
    <col min="1715" max="1716" width="9.08984375" style="4" customWidth="1"/>
    <col min="1717" max="1717" width="8" style="4" customWidth="1"/>
    <col min="1718" max="1961" width="8.90625" style="4"/>
    <col min="1962" max="1962" width="20.08984375" style="4" customWidth="1"/>
    <col min="1963" max="1963" width="4.08984375" style="4" customWidth="1"/>
    <col min="1964" max="1964" width="39" style="4" customWidth="1"/>
    <col min="1965" max="1965" width="53.453125" style="4" customWidth="1"/>
    <col min="1966" max="1969" width="7.90625" style="4" customWidth="1"/>
    <col min="1970" max="1970" width="10" style="4" customWidth="1"/>
    <col min="1971" max="1972" width="9.08984375" style="4" customWidth="1"/>
    <col min="1973" max="1973" width="8" style="4" customWidth="1"/>
    <col min="1974" max="2217" width="8.90625" style="4"/>
    <col min="2218" max="2218" width="20.08984375" style="4" customWidth="1"/>
    <col min="2219" max="2219" width="4.08984375" style="4" customWidth="1"/>
    <col min="2220" max="2220" width="39" style="4" customWidth="1"/>
    <col min="2221" max="2221" width="53.453125" style="4" customWidth="1"/>
    <col min="2222" max="2225" width="7.90625" style="4" customWidth="1"/>
    <col min="2226" max="2226" width="10" style="4" customWidth="1"/>
    <col min="2227" max="2228" width="9.08984375" style="4" customWidth="1"/>
    <col min="2229" max="2229" width="8" style="4" customWidth="1"/>
    <col min="2230" max="2473" width="8.90625" style="4"/>
    <col min="2474" max="2474" width="20.08984375" style="4" customWidth="1"/>
    <col min="2475" max="2475" width="4.08984375" style="4" customWidth="1"/>
    <col min="2476" max="2476" width="39" style="4" customWidth="1"/>
    <col min="2477" max="2477" width="53.453125" style="4" customWidth="1"/>
    <col min="2478" max="2481" width="7.90625" style="4" customWidth="1"/>
    <col min="2482" max="2482" width="10" style="4" customWidth="1"/>
    <col min="2483" max="2484" width="9.08984375" style="4" customWidth="1"/>
    <col min="2485" max="2485" width="8" style="4" customWidth="1"/>
    <col min="2486" max="2729" width="8.90625" style="4"/>
    <col min="2730" max="2730" width="20.08984375" style="4" customWidth="1"/>
    <col min="2731" max="2731" width="4.08984375" style="4" customWidth="1"/>
    <col min="2732" max="2732" width="39" style="4" customWidth="1"/>
    <col min="2733" max="2733" width="53.453125" style="4" customWidth="1"/>
    <col min="2734" max="2737" width="7.90625" style="4" customWidth="1"/>
    <col min="2738" max="2738" width="10" style="4" customWidth="1"/>
    <col min="2739" max="2740" width="9.08984375" style="4" customWidth="1"/>
    <col min="2741" max="2741" width="8" style="4" customWidth="1"/>
    <col min="2742" max="2985" width="8.90625" style="4"/>
    <col min="2986" max="2986" width="20.08984375" style="4" customWidth="1"/>
    <col min="2987" max="2987" width="4.08984375" style="4" customWidth="1"/>
    <col min="2988" max="2988" width="39" style="4" customWidth="1"/>
    <col min="2989" max="2989" width="53.453125" style="4" customWidth="1"/>
    <col min="2990" max="2993" width="7.90625" style="4" customWidth="1"/>
    <col min="2994" max="2994" width="10" style="4" customWidth="1"/>
    <col min="2995" max="2996" width="9.08984375" style="4" customWidth="1"/>
    <col min="2997" max="2997" width="8" style="4" customWidth="1"/>
    <col min="2998" max="3241" width="8.90625" style="4"/>
    <col min="3242" max="3242" width="20.08984375" style="4" customWidth="1"/>
    <col min="3243" max="3243" width="4.08984375" style="4" customWidth="1"/>
    <col min="3244" max="3244" width="39" style="4" customWidth="1"/>
    <col min="3245" max="3245" width="53.453125" style="4" customWidth="1"/>
    <col min="3246" max="3249" width="7.90625" style="4" customWidth="1"/>
    <col min="3250" max="3250" width="10" style="4" customWidth="1"/>
    <col min="3251" max="3252" width="9.08984375" style="4" customWidth="1"/>
    <col min="3253" max="3253" width="8" style="4" customWidth="1"/>
    <col min="3254" max="3497" width="8.90625" style="4"/>
    <col min="3498" max="3498" width="20.08984375" style="4" customWidth="1"/>
    <col min="3499" max="3499" width="4.08984375" style="4" customWidth="1"/>
    <col min="3500" max="3500" width="39" style="4" customWidth="1"/>
    <col min="3501" max="3501" width="53.453125" style="4" customWidth="1"/>
    <col min="3502" max="3505" width="7.90625" style="4" customWidth="1"/>
    <col min="3506" max="3506" width="10" style="4" customWidth="1"/>
    <col min="3507" max="3508" width="9.08984375" style="4" customWidth="1"/>
    <col min="3509" max="3509" width="8" style="4" customWidth="1"/>
    <col min="3510" max="3753" width="8.90625" style="4"/>
    <col min="3754" max="3754" width="20.08984375" style="4" customWidth="1"/>
    <col min="3755" max="3755" width="4.08984375" style="4" customWidth="1"/>
    <col min="3756" max="3756" width="39" style="4" customWidth="1"/>
    <col min="3757" max="3757" width="53.453125" style="4" customWidth="1"/>
    <col min="3758" max="3761" width="7.90625" style="4" customWidth="1"/>
    <col min="3762" max="3762" width="10" style="4" customWidth="1"/>
    <col min="3763" max="3764" width="9.08984375" style="4" customWidth="1"/>
    <col min="3765" max="3765" width="8" style="4" customWidth="1"/>
    <col min="3766" max="4009" width="8.90625" style="4"/>
    <col min="4010" max="4010" width="20.08984375" style="4" customWidth="1"/>
    <col min="4011" max="4011" width="4.08984375" style="4" customWidth="1"/>
    <col min="4012" max="4012" width="39" style="4" customWidth="1"/>
    <col min="4013" max="4013" width="53.453125" style="4" customWidth="1"/>
    <col min="4014" max="4017" width="7.90625" style="4" customWidth="1"/>
    <col min="4018" max="4018" width="10" style="4" customWidth="1"/>
    <col min="4019" max="4020" width="9.08984375" style="4" customWidth="1"/>
    <col min="4021" max="4021" width="8" style="4" customWidth="1"/>
    <col min="4022" max="4265" width="8.90625" style="4"/>
    <col min="4266" max="4266" width="20.08984375" style="4" customWidth="1"/>
    <col min="4267" max="4267" width="4.08984375" style="4" customWidth="1"/>
    <col min="4268" max="4268" width="39" style="4" customWidth="1"/>
    <col min="4269" max="4269" width="53.453125" style="4" customWidth="1"/>
    <col min="4270" max="4273" width="7.90625" style="4" customWidth="1"/>
    <col min="4274" max="4274" width="10" style="4" customWidth="1"/>
    <col min="4275" max="4276" width="9.08984375" style="4" customWidth="1"/>
    <col min="4277" max="4277" width="8" style="4" customWidth="1"/>
    <col min="4278" max="4521" width="8.90625" style="4"/>
    <col min="4522" max="4522" width="20.08984375" style="4" customWidth="1"/>
    <col min="4523" max="4523" width="4.08984375" style="4" customWidth="1"/>
    <col min="4524" max="4524" width="39" style="4" customWidth="1"/>
    <col min="4525" max="4525" width="53.453125" style="4" customWidth="1"/>
    <col min="4526" max="4529" width="7.90625" style="4" customWidth="1"/>
    <col min="4530" max="4530" width="10" style="4" customWidth="1"/>
    <col min="4531" max="4532" width="9.08984375" style="4" customWidth="1"/>
    <col min="4533" max="4533" width="8" style="4" customWidth="1"/>
    <col min="4534" max="4777" width="8.90625" style="4"/>
    <col min="4778" max="4778" width="20.08984375" style="4" customWidth="1"/>
    <col min="4779" max="4779" width="4.08984375" style="4" customWidth="1"/>
    <col min="4780" max="4780" width="39" style="4" customWidth="1"/>
    <col min="4781" max="4781" width="53.453125" style="4" customWidth="1"/>
    <col min="4782" max="4785" width="7.90625" style="4" customWidth="1"/>
    <col min="4786" max="4786" width="10" style="4" customWidth="1"/>
    <col min="4787" max="4788" width="9.08984375" style="4" customWidth="1"/>
    <col min="4789" max="4789" width="8" style="4" customWidth="1"/>
    <col min="4790" max="5033" width="8.90625" style="4"/>
    <col min="5034" max="5034" width="20.08984375" style="4" customWidth="1"/>
    <col min="5035" max="5035" width="4.08984375" style="4" customWidth="1"/>
    <col min="5036" max="5036" width="39" style="4" customWidth="1"/>
    <col min="5037" max="5037" width="53.453125" style="4" customWidth="1"/>
    <col min="5038" max="5041" width="7.90625" style="4" customWidth="1"/>
    <col min="5042" max="5042" width="10" style="4" customWidth="1"/>
    <col min="5043" max="5044" width="9.08984375" style="4" customWidth="1"/>
    <col min="5045" max="5045" width="8" style="4" customWidth="1"/>
    <col min="5046" max="5289" width="8.90625" style="4"/>
    <col min="5290" max="5290" width="20.08984375" style="4" customWidth="1"/>
    <col min="5291" max="5291" width="4.08984375" style="4" customWidth="1"/>
    <col min="5292" max="5292" width="39" style="4" customWidth="1"/>
    <col min="5293" max="5293" width="53.453125" style="4" customWidth="1"/>
    <col min="5294" max="5297" width="7.90625" style="4" customWidth="1"/>
    <col min="5298" max="5298" width="10" style="4" customWidth="1"/>
    <col min="5299" max="5300" width="9.08984375" style="4" customWidth="1"/>
    <col min="5301" max="5301" width="8" style="4" customWidth="1"/>
    <col min="5302" max="5545" width="8.90625" style="4"/>
    <col min="5546" max="5546" width="20.08984375" style="4" customWidth="1"/>
    <col min="5547" max="5547" width="4.08984375" style="4" customWidth="1"/>
    <col min="5548" max="5548" width="39" style="4" customWidth="1"/>
    <col min="5549" max="5549" width="53.453125" style="4" customWidth="1"/>
    <col min="5550" max="5553" width="7.90625" style="4" customWidth="1"/>
    <col min="5554" max="5554" width="10" style="4" customWidth="1"/>
    <col min="5555" max="5556" width="9.08984375" style="4" customWidth="1"/>
    <col min="5557" max="5557" width="8" style="4" customWidth="1"/>
    <col min="5558" max="5801" width="8.90625" style="4"/>
    <col min="5802" max="5802" width="20.08984375" style="4" customWidth="1"/>
    <col min="5803" max="5803" width="4.08984375" style="4" customWidth="1"/>
    <col min="5804" max="5804" width="39" style="4" customWidth="1"/>
    <col min="5805" max="5805" width="53.453125" style="4" customWidth="1"/>
    <col min="5806" max="5809" width="7.90625" style="4" customWidth="1"/>
    <col min="5810" max="5810" width="10" style="4" customWidth="1"/>
    <col min="5811" max="5812" width="9.08984375" style="4" customWidth="1"/>
    <col min="5813" max="5813" width="8" style="4" customWidth="1"/>
    <col min="5814" max="6057" width="8.90625" style="4"/>
    <col min="6058" max="6058" width="20.08984375" style="4" customWidth="1"/>
    <col min="6059" max="6059" width="4.08984375" style="4" customWidth="1"/>
    <col min="6060" max="6060" width="39" style="4" customWidth="1"/>
    <col min="6061" max="6061" width="53.453125" style="4" customWidth="1"/>
    <col min="6062" max="6065" width="7.90625" style="4" customWidth="1"/>
    <col min="6066" max="6066" width="10" style="4" customWidth="1"/>
    <col min="6067" max="6068" width="9.08984375" style="4" customWidth="1"/>
    <col min="6069" max="6069" width="8" style="4" customWidth="1"/>
    <col min="6070" max="6313" width="8.90625" style="4"/>
    <col min="6314" max="6314" width="20.08984375" style="4" customWidth="1"/>
    <col min="6315" max="6315" width="4.08984375" style="4" customWidth="1"/>
    <col min="6316" max="6316" width="39" style="4" customWidth="1"/>
    <col min="6317" max="6317" width="53.453125" style="4" customWidth="1"/>
    <col min="6318" max="6321" width="7.90625" style="4" customWidth="1"/>
    <col min="6322" max="6322" width="10" style="4" customWidth="1"/>
    <col min="6323" max="6324" width="9.08984375" style="4" customWidth="1"/>
    <col min="6325" max="6325" width="8" style="4" customWidth="1"/>
    <col min="6326" max="6569" width="8.90625" style="4"/>
    <col min="6570" max="6570" width="20.08984375" style="4" customWidth="1"/>
    <col min="6571" max="6571" width="4.08984375" style="4" customWidth="1"/>
    <col min="6572" max="6572" width="39" style="4" customWidth="1"/>
    <col min="6573" max="6573" width="53.453125" style="4" customWidth="1"/>
    <col min="6574" max="6577" width="7.90625" style="4" customWidth="1"/>
    <col min="6578" max="6578" width="10" style="4" customWidth="1"/>
    <col min="6579" max="6580" width="9.08984375" style="4" customWidth="1"/>
    <col min="6581" max="6581" width="8" style="4" customWidth="1"/>
    <col min="6582" max="6825" width="8.90625" style="4"/>
    <col min="6826" max="6826" width="20.08984375" style="4" customWidth="1"/>
    <col min="6827" max="6827" width="4.08984375" style="4" customWidth="1"/>
    <col min="6828" max="6828" width="39" style="4" customWidth="1"/>
    <col min="6829" max="6829" width="53.453125" style="4" customWidth="1"/>
    <col min="6830" max="6833" width="7.90625" style="4" customWidth="1"/>
    <col min="6834" max="6834" width="10" style="4" customWidth="1"/>
    <col min="6835" max="6836" width="9.08984375" style="4" customWidth="1"/>
    <col min="6837" max="6837" width="8" style="4" customWidth="1"/>
    <col min="6838" max="7081" width="8.90625" style="4"/>
    <col min="7082" max="7082" width="20.08984375" style="4" customWidth="1"/>
    <col min="7083" max="7083" width="4.08984375" style="4" customWidth="1"/>
    <col min="7084" max="7084" width="39" style="4" customWidth="1"/>
    <col min="7085" max="7085" width="53.453125" style="4" customWidth="1"/>
    <col min="7086" max="7089" width="7.90625" style="4" customWidth="1"/>
    <col min="7090" max="7090" width="10" style="4" customWidth="1"/>
    <col min="7091" max="7092" width="9.08984375" style="4" customWidth="1"/>
    <col min="7093" max="7093" width="8" style="4" customWidth="1"/>
    <col min="7094" max="7337" width="8.90625" style="4"/>
    <col min="7338" max="7338" width="20.08984375" style="4" customWidth="1"/>
    <col min="7339" max="7339" width="4.08984375" style="4" customWidth="1"/>
    <col min="7340" max="7340" width="39" style="4" customWidth="1"/>
    <col min="7341" max="7341" width="53.453125" style="4" customWidth="1"/>
    <col min="7342" max="7345" width="7.90625" style="4" customWidth="1"/>
    <col min="7346" max="7346" width="10" style="4" customWidth="1"/>
    <col min="7347" max="7348" width="9.08984375" style="4" customWidth="1"/>
    <col min="7349" max="7349" width="8" style="4" customWidth="1"/>
    <col min="7350" max="7593" width="8.90625" style="4"/>
    <col min="7594" max="7594" width="20.08984375" style="4" customWidth="1"/>
    <col min="7595" max="7595" width="4.08984375" style="4" customWidth="1"/>
    <col min="7596" max="7596" width="39" style="4" customWidth="1"/>
    <col min="7597" max="7597" width="53.453125" style="4" customWidth="1"/>
    <col min="7598" max="7601" width="7.90625" style="4" customWidth="1"/>
    <col min="7602" max="7602" width="10" style="4" customWidth="1"/>
    <col min="7603" max="7604" width="9.08984375" style="4" customWidth="1"/>
    <col min="7605" max="7605" width="8" style="4" customWidth="1"/>
    <col min="7606" max="7849" width="8.90625" style="4"/>
    <col min="7850" max="7850" width="20.08984375" style="4" customWidth="1"/>
    <col min="7851" max="7851" width="4.08984375" style="4" customWidth="1"/>
    <col min="7852" max="7852" width="39" style="4" customWidth="1"/>
    <col min="7853" max="7853" width="53.453125" style="4" customWidth="1"/>
    <col min="7854" max="7857" width="7.90625" style="4" customWidth="1"/>
    <col min="7858" max="7858" width="10" style="4" customWidth="1"/>
    <col min="7859" max="7860" width="9.08984375" style="4" customWidth="1"/>
    <col min="7861" max="7861" width="8" style="4" customWidth="1"/>
    <col min="7862" max="8105" width="8.90625" style="4"/>
    <col min="8106" max="8106" width="20.08984375" style="4" customWidth="1"/>
    <col min="8107" max="8107" width="4.08984375" style="4" customWidth="1"/>
    <col min="8108" max="8108" width="39" style="4" customWidth="1"/>
    <col min="8109" max="8109" width="53.453125" style="4" customWidth="1"/>
    <col min="8110" max="8113" width="7.90625" style="4" customWidth="1"/>
    <col min="8114" max="8114" width="10" style="4" customWidth="1"/>
    <col min="8115" max="8116" width="9.08984375" style="4" customWidth="1"/>
    <col min="8117" max="8117" width="8" style="4" customWidth="1"/>
    <col min="8118" max="8361" width="8.90625" style="4"/>
    <col min="8362" max="8362" width="20.08984375" style="4" customWidth="1"/>
    <col min="8363" max="8363" width="4.08984375" style="4" customWidth="1"/>
    <col min="8364" max="8364" width="39" style="4" customWidth="1"/>
    <col min="8365" max="8365" width="53.453125" style="4" customWidth="1"/>
    <col min="8366" max="8369" width="7.90625" style="4" customWidth="1"/>
    <col min="8370" max="8370" width="10" style="4" customWidth="1"/>
    <col min="8371" max="8372" width="9.08984375" style="4" customWidth="1"/>
    <col min="8373" max="8373" width="8" style="4" customWidth="1"/>
    <col min="8374" max="8617" width="8.90625" style="4"/>
    <col min="8618" max="8618" width="20.08984375" style="4" customWidth="1"/>
    <col min="8619" max="8619" width="4.08984375" style="4" customWidth="1"/>
    <col min="8620" max="8620" width="39" style="4" customWidth="1"/>
    <col min="8621" max="8621" width="53.453125" style="4" customWidth="1"/>
    <col min="8622" max="8625" width="7.90625" style="4" customWidth="1"/>
    <col min="8626" max="8626" width="10" style="4" customWidth="1"/>
    <col min="8627" max="8628" width="9.08984375" style="4" customWidth="1"/>
    <col min="8629" max="8629" width="8" style="4" customWidth="1"/>
    <col min="8630" max="8873" width="8.90625" style="4"/>
    <col min="8874" max="8874" width="20.08984375" style="4" customWidth="1"/>
    <col min="8875" max="8875" width="4.08984375" style="4" customWidth="1"/>
    <col min="8876" max="8876" width="39" style="4" customWidth="1"/>
    <col min="8877" max="8877" width="53.453125" style="4" customWidth="1"/>
    <col min="8878" max="8881" width="7.90625" style="4" customWidth="1"/>
    <col min="8882" max="8882" width="10" style="4" customWidth="1"/>
    <col min="8883" max="8884" width="9.08984375" style="4" customWidth="1"/>
    <col min="8885" max="8885" width="8" style="4" customWidth="1"/>
    <col min="8886" max="9129" width="8.90625" style="4"/>
    <col min="9130" max="9130" width="20.08984375" style="4" customWidth="1"/>
    <col min="9131" max="9131" width="4.08984375" style="4" customWidth="1"/>
    <col min="9132" max="9132" width="39" style="4" customWidth="1"/>
    <col min="9133" max="9133" width="53.453125" style="4" customWidth="1"/>
    <col min="9134" max="9137" width="7.90625" style="4" customWidth="1"/>
    <col min="9138" max="9138" width="10" style="4" customWidth="1"/>
    <col min="9139" max="9140" width="9.08984375" style="4" customWidth="1"/>
    <col min="9141" max="9141" width="8" style="4" customWidth="1"/>
    <col min="9142" max="9385" width="8.90625" style="4"/>
    <col min="9386" max="9386" width="20.08984375" style="4" customWidth="1"/>
    <col min="9387" max="9387" width="4.08984375" style="4" customWidth="1"/>
    <col min="9388" max="9388" width="39" style="4" customWidth="1"/>
    <col min="9389" max="9389" width="53.453125" style="4" customWidth="1"/>
    <col min="9390" max="9393" width="7.90625" style="4" customWidth="1"/>
    <col min="9394" max="9394" width="10" style="4" customWidth="1"/>
    <col min="9395" max="9396" width="9.08984375" style="4" customWidth="1"/>
    <col min="9397" max="9397" width="8" style="4" customWidth="1"/>
    <col min="9398" max="9641" width="8.90625" style="4"/>
    <col min="9642" max="9642" width="20.08984375" style="4" customWidth="1"/>
    <col min="9643" max="9643" width="4.08984375" style="4" customWidth="1"/>
    <col min="9644" max="9644" width="39" style="4" customWidth="1"/>
    <col min="9645" max="9645" width="53.453125" style="4" customWidth="1"/>
    <col min="9646" max="9649" width="7.90625" style="4" customWidth="1"/>
    <col min="9650" max="9650" width="10" style="4" customWidth="1"/>
    <col min="9651" max="9652" width="9.08984375" style="4" customWidth="1"/>
    <col min="9653" max="9653" width="8" style="4" customWidth="1"/>
    <col min="9654" max="9897" width="8.90625" style="4"/>
    <col min="9898" max="9898" width="20.08984375" style="4" customWidth="1"/>
    <col min="9899" max="9899" width="4.08984375" style="4" customWidth="1"/>
    <col min="9900" max="9900" width="39" style="4" customWidth="1"/>
    <col min="9901" max="9901" width="53.453125" style="4" customWidth="1"/>
    <col min="9902" max="9905" width="7.90625" style="4" customWidth="1"/>
    <col min="9906" max="9906" width="10" style="4" customWidth="1"/>
    <col min="9907" max="9908" width="9.08984375" style="4" customWidth="1"/>
    <col min="9909" max="9909" width="8" style="4" customWidth="1"/>
    <col min="9910" max="10153" width="8.90625" style="4"/>
    <col min="10154" max="10154" width="20.08984375" style="4" customWidth="1"/>
    <col min="10155" max="10155" width="4.08984375" style="4" customWidth="1"/>
    <col min="10156" max="10156" width="39" style="4" customWidth="1"/>
    <col min="10157" max="10157" width="53.453125" style="4" customWidth="1"/>
    <col min="10158" max="10161" width="7.90625" style="4" customWidth="1"/>
    <col min="10162" max="10162" width="10" style="4" customWidth="1"/>
    <col min="10163" max="10164" width="9.08984375" style="4" customWidth="1"/>
    <col min="10165" max="10165" width="8" style="4" customWidth="1"/>
    <col min="10166" max="10409" width="8.90625" style="4"/>
    <col min="10410" max="10410" width="20.08984375" style="4" customWidth="1"/>
    <col min="10411" max="10411" width="4.08984375" style="4" customWidth="1"/>
    <col min="10412" max="10412" width="39" style="4" customWidth="1"/>
    <col min="10413" max="10413" width="53.453125" style="4" customWidth="1"/>
    <col min="10414" max="10417" width="7.90625" style="4" customWidth="1"/>
    <col min="10418" max="10418" width="10" style="4" customWidth="1"/>
    <col min="10419" max="10420" width="9.08984375" style="4" customWidth="1"/>
    <col min="10421" max="10421" width="8" style="4" customWidth="1"/>
    <col min="10422" max="10665" width="8.90625" style="4"/>
    <col min="10666" max="10666" width="20.08984375" style="4" customWidth="1"/>
    <col min="10667" max="10667" width="4.08984375" style="4" customWidth="1"/>
    <col min="10668" max="10668" width="39" style="4" customWidth="1"/>
    <col min="10669" max="10669" width="53.453125" style="4" customWidth="1"/>
    <col min="10670" max="10673" width="7.90625" style="4" customWidth="1"/>
    <col min="10674" max="10674" width="10" style="4" customWidth="1"/>
    <col min="10675" max="10676" width="9.08984375" style="4" customWidth="1"/>
    <col min="10677" max="10677" width="8" style="4" customWidth="1"/>
    <col min="10678" max="10921" width="8.90625" style="4"/>
    <col min="10922" max="10922" width="20.08984375" style="4" customWidth="1"/>
    <col min="10923" max="10923" width="4.08984375" style="4" customWidth="1"/>
    <col min="10924" max="10924" width="39" style="4" customWidth="1"/>
    <col min="10925" max="10925" width="53.453125" style="4" customWidth="1"/>
    <col min="10926" max="10929" width="7.90625" style="4" customWidth="1"/>
    <col min="10930" max="10930" width="10" style="4" customWidth="1"/>
    <col min="10931" max="10932" width="9.08984375" style="4" customWidth="1"/>
    <col min="10933" max="10933" width="8" style="4" customWidth="1"/>
    <col min="10934" max="11177" width="8.90625" style="4"/>
    <col min="11178" max="11178" width="20.08984375" style="4" customWidth="1"/>
    <col min="11179" max="11179" width="4.08984375" style="4" customWidth="1"/>
    <col min="11180" max="11180" width="39" style="4" customWidth="1"/>
    <col min="11181" max="11181" width="53.453125" style="4" customWidth="1"/>
    <col min="11182" max="11185" width="7.90625" style="4" customWidth="1"/>
    <col min="11186" max="11186" width="10" style="4" customWidth="1"/>
    <col min="11187" max="11188" width="9.08984375" style="4" customWidth="1"/>
    <col min="11189" max="11189" width="8" style="4" customWidth="1"/>
    <col min="11190" max="11433" width="8.90625" style="4"/>
    <col min="11434" max="11434" width="20.08984375" style="4" customWidth="1"/>
    <col min="11435" max="11435" width="4.08984375" style="4" customWidth="1"/>
    <col min="11436" max="11436" width="39" style="4" customWidth="1"/>
    <col min="11437" max="11437" width="53.453125" style="4" customWidth="1"/>
    <col min="11438" max="11441" width="7.90625" style="4" customWidth="1"/>
    <col min="11442" max="11442" width="10" style="4" customWidth="1"/>
    <col min="11443" max="11444" width="9.08984375" style="4" customWidth="1"/>
    <col min="11445" max="11445" width="8" style="4" customWidth="1"/>
    <col min="11446" max="11689" width="8.90625" style="4"/>
    <col min="11690" max="11690" width="20.08984375" style="4" customWidth="1"/>
    <col min="11691" max="11691" width="4.08984375" style="4" customWidth="1"/>
    <col min="11692" max="11692" width="39" style="4" customWidth="1"/>
    <col min="11693" max="11693" width="53.453125" style="4" customWidth="1"/>
    <col min="11694" max="11697" width="7.90625" style="4" customWidth="1"/>
    <col min="11698" max="11698" width="10" style="4" customWidth="1"/>
    <col min="11699" max="11700" width="9.08984375" style="4" customWidth="1"/>
    <col min="11701" max="11701" width="8" style="4" customWidth="1"/>
    <col min="11702" max="11945" width="8.90625" style="4"/>
    <col min="11946" max="11946" width="20.08984375" style="4" customWidth="1"/>
    <col min="11947" max="11947" width="4.08984375" style="4" customWidth="1"/>
    <col min="11948" max="11948" width="39" style="4" customWidth="1"/>
    <col min="11949" max="11949" width="53.453125" style="4" customWidth="1"/>
    <col min="11950" max="11953" width="7.90625" style="4" customWidth="1"/>
    <col min="11954" max="11954" width="10" style="4" customWidth="1"/>
    <col min="11955" max="11956" width="9.08984375" style="4" customWidth="1"/>
    <col min="11957" max="11957" width="8" style="4" customWidth="1"/>
    <col min="11958" max="12201" width="8.90625" style="4"/>
    <col min="12202" max="12202" width="20.08984375" style="4" customWidth="1"/>
    <col min="12203" max="12203" width="4.08984375" style="4" customWidth="1"/>
    <col min="12204" max="12204" width="39" style="4" customWidth="1"/>
    <col min="12205" max="12205" width="53.453125" style="4" customWidth="1"/>
    <col min="12206" max="12209" width="7.90625" style="4" customWidth="1"/>
    <col min="12210" max="12210" width="10" style="4" customWidth="1"/>
    <col min="12211" max="12212" width="9.08984375" style="4" customWidth="1"/>
    <col min="12213" max="12213" width="8" style="4" customWidth="1"/>
    <col min="12214" max="12457" width="8.90625" style="4"/>
    <col min="12458" max="12458" width="20.08984375" style="4" customWidth="1"/>
    <col min="12459" max="12459" width="4.08984375" style="4" customWidth="1"/>
    <col min="12460" max="12460" width="39" style="4" customWidth="1"/>
    <col min="12461" max="12461" width="53.453125" style="4" customWidth="1"/>
    <col min="12462" max="12465" width="7.90625" style="4" customWidth="1"/>
    <col min="12466" max="12466" width="10" style="4" customWidth="1"/>
    <col min="12467" max="12468" width="9.08984375" style="4" customWidth="1"/>
    <col min="12469" max="12469" width="8" style="4" customWidth="1"/>
    <col min="12470" max="12713" width="8.90625" style="4"/>
    <col min="12714" max="12714" width="20.08984375" style="4" customWidth="1"/>
    <col min="12715" max="12715" width="4.08984375" style="4" customWidth="1"/>
    <col min="12716" max="12716" width="39" style="4" customWidth="1"/>
    <col min="12717" max="12717" width="53.453125" style="4" customWidth="1"/>
    <col min="12718" max="12721" width="7.90625" style="4" customWidth="1"/>
    <col min="12722" max="12722" width="10" style="4" customWidth="1"/>
    <col min="12723" max="12724" width="9.08984375" style="4" customWidth="1"/>
    <col min="12725" max="12725" width="8" style="4" customWidth="1"/>
    <col min="12726" max="12969" width="8.90625" style="4"/>
    <col min="12970" max="12970" width="20.08984375" style="4" customWidth="1"/>
    <col min="12971" max="12971" width="4.08984375" style="4" customWidth="1"/>
    <col min="12972" max="12972" width="39" style="4" customWidth="1"/>
    <col min="12973" max="12973" width="53.453125" style="4" customWidth="1"/>
    <col min="12974" max="12977" width="7.90625" style="4" customWidth="1"/>
    <col min="12978" max="12978" width="10" style="4" customWidth="1"/>
    <col min="12979" max="12980" width="9.08984375" style="4" customWidth="1"/>
    <col min="12981" max="12981" width="8" style="4" customWidth="1"/>
    <col min="12982" max="13225" width="8.90625" style="4"/>
    <col min="13226" max="13226" width="20.08984375" style="4" customWidth="1"/>
    <col min="13227" max="13227" width="4.08984375" style="4" customWidth="1"/>
    <col min="13228" max="13228" width="39" style="4" customWidth="1"/>
    <col min="13229" max="13229" width="53.453125" style="4" customWidth="1"/>
    <col min="13230" max="13233" width="7.90625" style="4" customWidth="1"/>
    <col min="13234" max="13234" width="10" style="4" customWidth="1"/>
    <col min="13235" max="13236" width="9.08984375" style="4" customWidth="1"/>
    <col min="13237" max="13237" width="8" style="4" customWidth="1"/>
    <col min="13238" max="13481" width="8.90625" style="4"/>
    <col min="13482" max="13482" width="20.08984375" style="4" customWidth="1"/>
    <col min="13483" max="13483" width="4.08984375" style="4" customWidth="1"/>
    <col min="13484" max="13484" width="39" style="4" customWidth="1"/>
    <col min="13485" max="13485" width="53.453125" style="4" customWidth="1"/>
    <col min="13486" max="13489" width="7.90625" style="4" customWidth="1"/>
    <col min="13490" max="13490" width="10" style="4" customWidth="1"/>
    <col min="13491" max="13492" width="9.08984375" style="4" customWidth="1"/>
    <col min="13493" max="13493" width="8" style="4" customWidth="1"/>
    <col min="13494" max="13737" width="8.90625" style="4"/>
    <col min="13738" max="13738" width="20.08984375" style="4" customWidth="1"/>
    <col min="13739" max="13739" width="4.08984375" style="4" customWidth="1"/>
    <col min="13740" max="13740" width="39" style="4" customWidth="1"/>
    <col min="13741" max="13741" width="53.453125" style="4" customWidth="1"/>
    <col min="13742" max="13745" width="7.90625" style="4" customWidth="1"/>
    <col min="13746" max="13746" width="10" style="4" customWidth="1"/>
    <col min="13747" max="13748" width="9.08984375" style="4" customWidth="1"/>
    <col min="13749" max="13749" width="8" style="4" customWidth="1"/>
    <col min="13750" max="13993" width="8.90625" style="4"/>
    <col min="13994" max="13994" width="20.08984375" style="4" customWidth="1"/>
    <col min="13995" max="13995" width="4.08984375" style="4" customWidth="1"/>
    <col min="13996" max="13996" width="39" style="4" customWidth="1"/>
    <col min="13997" max="13997" width="53.453125" style="4" customWidth="1"/>
    <col min="13998" max="14001" width="7.90625" style="4" customWidth="1"/>
    <col min="14002" max="14002" width="10" style="4" customWidth="1"/>
    <col min="14003" max="14004" width="9.08984375" style="4" customWidth="1"/>
    <col min="14005" max="14005" width="8" style="4" customWidth="1"/>
    <col min="14006" max="14249" width="8.90625" style="4"/>
    <col min="14250" max="14250" width="20.08984375" style="4" customWidth="1"/>
    <col min="14251" max="14251" width="4.08984375" style="4" customWidth="1"/>
    <col min="14252" max="14252" width="39" style="4" customWidth="1"/>
    <col min="14253" max="14253" width="53.453125" style="4" customWidth="1"/>
    <col min="14254" max="14257" width="7.90625" style="4" customWidth="1"/>
    <col min="14258" max="14258" width="10" style="4" customWidth="1"/>
    <col min="14259" max="14260" width="9.08984375" style="4" customWidth="1"/>
    <col min="14261" max="14261" width="8" style="4" customWidth="1"/>
    <col min="14262" max="14505" width="8.90625" style="4"/>
    <col min="14506" max="14506" width="20.08984375" style="4" customWidth="1"/>
    <col min="14507" max="14507" width="4.08984375" style="4" customWidth="1"/>
    <col min="14508" max="14508" width="39" style="4" customWidth="1"/>
    <col min="14509" max="14509" width="53.453125" style="4" customWidth="1"/>
    <col min="14510" max="14513" width="7.90625" style="4" customWidth="1"/>
    <col min="14514" max="14514" width="10" style="4" customWidth="1"/>
    <col min="14515" max="14516" width="9.08984375" style="4" customWidth="1"/>
    <col min="14517" max="14517" width="8" style="4" customWidth="1"/>
    <col min="14518" max="14761" width="8.90625" style="4"/>
    <col min="14762" max="14762" width="20.08984375" style="4" customWidth="1"/>
    <col min="14763" max="14763" width="4.08984375" style="4" customWidth="1"/>
    <col min="14764" max="14764" width="39" style="4" customWidth="1"/>
    <col min="14765" max="14765" width="53.453125" style="4" customWidth="1"/>
    <col min="14766" max="14769" width="7.90625" style="4" customWidth="1"/>
    <col min="14770" max="14770" width="10" style="4" customWidth="1"/>
    <col min="14771" max="14772" width="9.08984375" style="4" customWidth="1"/>
    <col min="14773" max="14773" width="8" style="4" customWidth="1"/>
    <col min="14774" max="15017" width="8.90625" style="4"/>
    <col min="15018" max="15018" width="20.08984375" style="4" customWidth="1"/>
    <col min="15019" max="15019" width="4.08984375" style="4" customWidth="1"/>
    <col min="15020" max="15020" width="39" style="4" customWidth="1"/>
    <col min="15021" max="15021" width="53.453125" style="4" customWidth="1"/>
    <col min="15022" max="15025" width="7.90625" style="4" customWidth="1"/>
    <col min="15026" max="15026" width="10" style="4" customWidth="1"/>
    <col min="15027" max="15028" width="9.08984375" style="4" customWidth="1"/>
    <col min="15029" max="15029" width="8" style="4" customWidth="1"/>
    <col min="15030" max="16384" width="8.90625" style="4"/>
  </cols>
  <sheetData>
    <row r="1" spans="1:107" ht="32.25" customHeight="1">
      <c r="A1" s="951" t="s">
        <v>1986</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c r="BT1" s="951"/>
      <c r="BU1" s="951"/>
      <c r="BV1" s="951"/>
      <c r="BW1" s="951"/>
      <c r="BX1" s="951"/>
      <c r="BY1" s="951"/>
      <c r="BZ1" s="951"/>
      <c r="CA1" s="951"/>
      <c r="CB1" s="951"/>
      <c r="CC1" s="951"/>
      <c r="CD1" s="951"/>
      <c r="CE1" s="951"/>
      <c r="CF1" s="951"/>
      <c r="CG1" s="951"/>
      <c r="CH1" s="951"/>
      <c r="CI1" s="951"/>
      <c r="CJ1" s="951"/>
      <c r="CK1" s="951"/>
      <c r="CL1" s="951"/>
      <c r="CM1" s="951"/>
      <c r="CN1" s="951"/>
      <c r="CO1" s="951"/>
      <c r="CP1" s="951"/>
      <c r="CQ1" s="951"/>
      <c r="CR1" s="951"/>
      <c r="CS1" s="951"/>
      <c r="CT1" s="951"/>
      <c r="CU1" s="951"/>
      <c r="CV1" s="951"/>
      <c r="CW1" s="951"/>
      <c r="CX1" s="951"/>
      <c r="CY1" s="951"/>
      <c r="CZ1" s="951"/>
      <c r="DA1" s="951"/>
      <c r="DB1" s="951"/>
    </row>
    <row r="2" spans="1:107" s="10" customFormat="1" ht="19.399999999999999" customHeight="1">
      <c r="A2" s="1017" t="s">
        <v>394</v>
      </c>
      <c r="B2" s="1169" t="s">
        <v>1613</v>
      </c>
      <c r="C2" s="1170" t="s">
        <v>291</v>
      </c>
      <c r="D2" s="1169" t="s">
        <v>307</v>
      </c>
      <c r="E2" s="1170" t="s">
        <v>291</v>
      </c>
      <c r="F2" s="1169" t="s">
        <v>1414</v>
      </c>
      <c r="G2" s="1169" t="s">
        <v>586</v>
      </c>
      <c r="H2" s="1017" t="s">
        <v>676</v>
      </c>
      <c r="I2" s="1017" t="s">
        <v>1618</v>
      </c>
      <c r="J2" s="1165" t="s">
        <v>306</v>
      </c>
      <c r="K2" s="1166" t="s">
        <v>379</v>
      </c>
      <c r="L2" s="1167" t="s">
        <v>305</v>
      </c>
      <c r="M2" s="1167" t="s">
        <v>304</v>
      </c>
      <c r="N2" s="1168" t="s">
        <v>1988</v>
      </c>
      <c r="O2" s="1177" t="s">
        <v>391</v>
      </c>
      <c r="P2" s="1177"/>
      <c r="Q2" s="1177"/>
      <c r="R2" s="1177"/>
      <c r="S2" s="1178"/>
      <c r="T2" s="1178"/>
      <c r="U2" s="1177"/>
      <c r="V2" s="1177"/>
      <c r="W2" s="1177"/>
      <c r="X2" s="1177"/>
      <c r="Y2" s="1177"/>
      <c r="Z2" s="1177"/>
      <c r="AA2" s="1175" t="s">
        <v>401</v>
      </c>
      <c r="AB2" s="1175"/>
      <c r="AC2" s="1175"/>
      <c r="AD2" s="1175"/>
      <c r="AE2" s="1175" t="s">
        <v>1435</v>
      </c>
      <c r="AF2" s="1175"/>
      <c r="AG2" s="1175"/>
      <c r="AH2" s="1175"/>
      <c r="AI2" s="1175" t="s">
        <v>377</v>
      </c>
      <c r="AJ2" s="1175"/>
      <c r="AK2" s="1175"/>
      <c r="AL2" s="1175"/>
      <c r="AM2" s="1176" t="s">
        <v>303</v>
      </c>
      <c r="AN2" s="1176"/>
      <c r="AO2" s="1176"/>
      <c r="AP2" s="1176"/>
      <c r="AQ2" s="1173" t="s">
        <v>1785</v>
      </c>
      <c r="AR2" s="1173"/>
      <c r="AS2" s="1173"/>
      <c r="AT2" s="1173" t="s">
        <v>1805</v>
      </c>
      <c r="AU2" s="1173"/>
      <c r="AV2" s="1173" t="s">
        <v>1506</v>
      </c>
      <c r="AW2" s="1173"/>
      <c r="AX2" s="1173"/>
      <c r="AY2" s="1173" t="s">
        <v>1526</v>
      </c>
      <c r="AZ2" s="1173"/>
      <c r="BA2" s="1173"/>
      <c r="BB2" s="1173"/>
      <c r="BC2" s="1173" t="s">
        <v>302</v>
      </c>
      <c r="BD2" s="1173"/>
      <c r="BE2" s="1173"/>
      <c r="BF2" s="1173" t="s">
        <v>301</v>
      </c>
      <c r="BG2" s="1173"/>
      <c r="BH2" s="1173" t="s">
        <v>1786</v>
      </c>
      <c r="BI2" s="1173"/>
      <c r="BJ2" s="1174" t="s">
        <v>1824</v>
      </c>
      <c r="BK2" s="1174"/>
      <c r="BL2" s="1174"/>
      <c r="BM2" s="1174"/>
      <c r="BN2" s="1174"/>
      <c r="BO2" s="1174"/>
      <c r="BP2" s="1174"/>
      <c r="BQ2" s="1174"/>
      <c r="BR2" s="1174"/>
      <c r="BS2" s="1174"/>
      <c r="BT2" s="1174"/>
      <c r="BU2" s="1174"/>
      <c r="BV2" s="1174"/>
      <c r="BW2" s="1174"/>
      <c r="BX2" s="1174"/>
      <c r="BY2" s="1174"/>
      <c r="BZ2" s="1174"/>
      <c r="CA2" s="1174"/>
      <c r="CB2" s="1174"/>
      <c r="CC2" s="1174"/>
      <c r="CD2" s="1174"/>
      <c r="CE2" s="1174"/>
      <c r="CF2" s="1174"/>
      <c r="CG2" s="1174"/>
      <c r="CH2" s="1174"/>
      <c r="CI2" s="1174"/>
      <c r="CJ2" s="1174"/>
      <c r="CK2" s="1174"/>
      <c r="CL2" s="1174"/>
      <c r="CM2" s="1174"/>
      <c r="CN2" s="1174"/>
      <c r="CO2" s="1174"/>
      <c r="CP2" s="1174"/>
      <c r="CQ2" s="1174"/>
      <c r="CR2" s="1174"/>
      <c r="CS2" s="1174"/>
      <c r="CT2" s="1174"/>
      <c r="CU2" s="1174"/>
      <c r="CV2" s="1174"/>
      <c r="CW2" s="1174"/>
      <c r="CX2" s="1174"/>
      <c r="CY2" s="1174"/>
      <c r="CZ2" s="1174"/>
      <c r="DA2" s="1174"/>
      <c r="DB2" s="1171" t="s">
        <v>1300</v>
      </c>
    </row>
    <row r="3" spans="1:107" ht="22.75" customHeight="1">
      <c r="A3" s="1017"/>
      <c r="B3" s="1169"/>
      <c r="C3" s="1170"/>
      <c r="D3" s="1169"/>
      <c r="E3" s="1170"/>
      <c r="F3" s="1169"/>
      <c r="G3" s="1169"/>
      <c r="H3" s="1017"/>
      <c r="I3" s="1017"/>
      <c r="J3" s="1165"/>
      <c r="K3" s="1166"/>
      <c r="L3" s="1167"/>
      <c r="M3" s="1167"/>
      <c r="N3" s="1168"/>
      <c r="O3" s="235" t="s">
        <v>1310</v>
      </c>
      <c r="P3" s="236" t="s">
        <v>1311</v>
      </c>
      <c r="Q3" s="190" t="s">
        <v>578</v>
      </c>
      <c r="R3" s="235" t="s">
        <v>300</v>
      </c>
      <c r="S3" s="235" t="s">
        <v>1781</v>
      </c>
      <c r="T3" s="235" t="s">
        <v>841</v>
      </c>
      <c r="U3" s="235" t="s">
        <v>932</v>
      </c>
      <c r="V3" s="235" t="s">
        <v>1312</v>
      </c>
      <c r="W3" s="235" t="s">
        <v>1313</v>
      </c>
      <c r="X3" s="235" t="s">
        <v>299</v>
      </c>
      <c r="Y3" s="190" t="s">
        <v>1413</v>
      </c>
      <c r="Z3" s="1172" t="s">
        <v>298</v>
      </c>
      <c r="AA3" s="955"/>
      <c r="AB3" s="955"/>
      <c r="AC3" s="956"/>
      <c r="AD3" s="955"/>
      <c r="AE3" s="955"/>
      <c r="AF3" s="955"/>
      <c r="AG3" s="955"/>
      <c r="AH3" s="955"/>
      <c r="AI3" s="955"/>
      <c r="AJ3" s="955"/>
      <c r="AK3" s="955"/>
      <c r="AL3" s="955"/>
      <c r="AM3" s="955"/>
      <c r="AN3" s="955"/>
      <c r="AO3" s="955"/>
      <c r="AP3" s="955"/>
      <c r="AQ3" s="955"/>
      <c r="AR3" s="953"/>
      <c r="AS3" s="953"/>
      <c r="AT3" s="953"/>
      <c r="AU3" s="953"/>
      <c r="AV3" s="953"/>
      <c r="AW3" s="953"/>
      <c r="AX3" s="953"/>
      <c r="AY3" s="953"/>
      <c r="AZ3" s="953"/>
      <c r="BA3" s="953"/>
      <c r="BB3" s="953"/>
      <c r="BC3" s="953"/>
      <c r="BD3" s="953"/>
      <c r="BE3" s="953"/>
      <c r="BF3" s="953"/>
      <c r="BG3" s="953"/>
      <c r="BH3" s="953"/>
      <c r="BI3" s="953"/>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1164" t="s">
        <v>297</v>
      </c>
      <c r="CS3" s="1164"/>
      <c r="CT3" s="1164"/>
      <c r="CU3" s="1164"/>
      <c r="CV3" s="1164"/>
      <c r="CW3" s="1164"/>
      <c r="CX3" s="1164"/>
      <c r="CY3" s="1164"/>
      <c r="CZ3" s="1164" t="s">
        <v>6</v>
      </c>
      <c r="DA3" s="1164"/>
      <c r="DB3" s="1171"/>
    </row>
    <row r="4" spans="1:107" ht="17.25" customHeight="1">
      <c r="A4" s="1017"/>
      <c r="B4" s="1169"/>
      <c r="C4" s="1170"/>
      <c r="D4" s="1169"/>
      <c r="E4" s="1170"/>
      <c r="F4" s="1169"/>
      <c r="G4" s="1169"/>
      <c r="H4" s="1017"/>
      <c r="I4" s="1017"/>
      <c r="J4" s="1165"/>
      <c r="K4" s="1166"/>
      <c r="L4" s="1167"/>
      <c r="M4" s="1167"/>
      <c r="N4" s="1168"/>
      <c r="O4" s="230" t="s">
        <v>296</v>
      </c>
      <c r="P4" s="192" t="s">
        <v>296</v>
      </c>
      <c r="Q4" s="230" t="s">
        <v>296</v>
      </c>
      <c r="R4" s="230" t="s">
        <v>296</v>
      </c>
      <c r="S4" s="188" t="s">
        <v>296</v>
      </c>
      <c r="T4" s="188" t="s">
        <v>390</v>
      </c>
      <c r="U4" s="230" t="s">
        <v>577</v>
      </c>
      <c r="V4" s="230" t="s">
        <v>296</v>
      </c>
      <c r="W4" s="230" t="s">
        <v>577</v>
      </c>
      <c r="X4" s="230" t="s">
        <v>390</v>
      </c>
      <c r="Y4" s="230" t="s">
        <v>390</v>
      </c>
      <c r="Z4" s="1172"/>
      <c r="AA4" s="955"/>
      <c r="AB4" s="955"/>
      <c r="AC4" s="957"/>
      <c r="AD4" s="955"/>
      <c r="AE4" s="955"/>
      <c r="AF4" s="955"/>
      <c r="AG4" s="955"/>
      <c r="AH4" s="955"/>
      <c r="AI4" s="955"/>
      <c r="AJ4" s="955"/>
      <c r="AK4" s="955"/>
      <c r="AL4" s="955"/>
      <c r="AM4" s="955"/>
      <c r="AN4" s="955"/>
      <c r="AO4" s="955"/>
      <c r="AP4" s="955"/>
      <c r="AQ4" s="955"/>
      <c r="AR4" s="954"/>
      <c r="AS4" s="954"/>
      <c r="AT4" s="954"/>
      <c r="AU4" s="954"/>
      <c r="AV4" s="954"/>
      <c r="AW4" s="954"/>
      <c r="AX4" s="954"/>
      <c r="AY4" s="954"/>
      <c r="AZ4" s="954"/>
      <c r="BA4" s="954"/>
      <c r="BB4" s="954"/>
      <c r="BC4" s="954"/>
      <c r="BD4" s="954"/>
      <c r="BE4" s="954"/>
      <c r="BF4" s="954"/>
      <c r="BG4" s="954"/>
      <c r="BH4" s="954"/>
      <c r="BI4" s="954"/>
      <c r="BJ4" s="228"/>
      <c r="BK4" s="228"/>
      <c r="BL4" s="228"/>
      <c r="BM4" s="231"/>
      <c r="BN4" s="228"/>
      <c r="BO4" s="228"/>
      <c r="BP4" s="228"/>
      <c r="BQ4" s="228"/>
      <c r="BR4" s="228"/>
      <c r="BS4" s="233"/>
      <c r="BT4" s="228"/>
      <c r="BU4" s="228"/>
      <c r="BV4" s="228"/>
      <c r="BW4" s="228"/>
      <c r="BX4" s="228"/>
      <c r="BY4" s="228"/>
      <c r="BZ4" s="228"/>
      <c r="CA4" s="228"/>
      <c r="CB4" s="228"/>
      <c r="CC4" s="228"/>
      <c r="CD4" s="233"/>
      <c r="CE4" s="228"/>
      <c r="CF4" s="228"/>
      <c r="CG4" s="232"/>
      <c r="CH4" s="228"/>
      <c r="CI4" s="232"/>
      <c r="CJ4" s="228"/>
      <c r="CK4" s="228"/>
      <c r="CL4" s="228"/>
      <c r="CM4" s="228"/>
      <c r="CN4" s="228"/>
      <c r="CO4" s="228"/>
      <c r="CP4" s="228"/>
      <c r="CQ4" s="228"/>
      <c r="CR4" s="1164" t="s">
        <v>295</v>
      </c>
      <c r="CS4" s="1164"/>
      <c r="CT4" s="1164" t="s">
        <v>294</v>
      </c>
      <c r="CU4" s="1164"/>
      <c r="CV4" s="1164" t="s">
        <v>293</v>
      </c>
      <c r="CW4" s="1164"/>
      <c r="CX4" s="1164" t="s">
        <v>292</v>
      </c>
      <c r="CY4" s="1164"/>
      <c r="CZ4" s="1164"/>
      <c r="DA4" s="1164"/>
      <c r="DB4" s="1171"/>
      <c r="DC4" s="130"/>
    </row>
    <row r="5" spans="1:107" ht="46.75" customHeight="1">
      <c r="A5" s="1017"/>
      <c r="B5" s="1169"/>
      <c r="C5" s="1170"/>
      <c r="D5" s="1169"/>
      <c r="E5" s="1170"/>
      <c r="F5" s="1169"/>
      <c r="G5" s="1169"/>
      <c r="H5" s="1017"/>
      <c r="I5" s="1017"/>
      <c r="J5" s="1165"/>
      <c r="K5" s="1166"/>
      <c r="L5" s="1167"/>
      <c r="M5" s="1167"/>
      <c r="N5" s="1168"/>
      <c r="O5" s="280" t="s">
        <v>2146</v>
      </c>
      <c r="P5" s="330" t="s">
        <v>1951</v>
      </c>
      <c r="Q5" s="330" t="s">
        <v>1952</v>
      </c>
      <c r="R5" s="330" t="s">
        <v>1953</v>
      </c>
      <c r="S5" s="330" t="s">
        <v>1954</v>
      </c>
      <c r="T5" s="331" t="s">
        <v>1955</v>
      </c>
      <c r="U5" s="241" t="s">
        <v>1804</v>
      </c>
      <c r="V5" s="330" t="s">
        <v>1992</v>
      </c>
      <c r="W5" s="330" t="s">
        <v>1991</v>
      </c>
      <c r="X5" s="330" t="s">
        <v>1990</v>
      </c>
      <c r="Y5" s="331" t="s">
        <v>1989</v>
      </c>
      <c r="Z5" s="1172"/>
      <c r="AA5" s="22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228"/>
      <c r="BK5" s="228"/>
      <c r="BL5" s="228"/>
      <c r="BM5" s="231"/>
      <c r="BN5" s="228"/>
      <c r="BO5" s="228"/>
      <c r="BP5" s="228"/>
      <c r="BQ5" s="228"/>
      <c r="BR5" s="228"/>
      <c r="BS5" s="233"/>
      <c r="BT5" s="228"/>
      <c r="BU5" s="228"/>
      <c r="BV5" s="228"/>
      <c r="BW5" s="228"/>
      <c r="BX5" s="228"/>
      <c r="BY5" s="228"/>
      <c r="BZ5" s="228"/>
      <c r="CA5" s="228"/>
      <c r="CB5" s="228"/>
      <c r="CC5" s="228"/>
      <c r="CD5" s="233"/>
      <c r="CE5" s="228"/>
      <c r="CF5" s="228"/>
      <c r="CG5" s="232"/>
      <c r="CH5" s="228"/>
      <c r="CI5" s="232"/>
      <c r="CJ5" s="228"/>
      <c r="CK5" s="228"/>
      <c r="CL5" s="228"/>
      <c r="CM5" s="228"/>
      <c r="CN5" s="228"/>
      <c r="CO5" s="228"/>
      <c r="CP5" s="228"/>
      <c r="CQ5" s="228"/>
      <c r="CR5" s="229" t="s">
        <v>290</v>
      </c>
      <c r="CS5" s="229" t="s">
        <v>289</v>
      </c>
      <c r="CT5" s="229" t="s">
        <v>290</v>
      </c>
      <c r="CU5" s="229" t="s">
        <v>289</v>
      </c>
      <c r="CV5" s="229" t="s">
        <v>290</v>
      </c>
      <c r="CW5" s="229" t="s">
        <v>289</v>
      </c>
      <c r="CX5" s="229" t="s">
        <v>290</v>
      </c>
      <c r="CY5" s="229" t="s">
        <v>289</v>
      </c>
      <c r="CZ5" s="229" t="s">
        <v>288</v>
      </c>
      <c r="DA5" s="229" t="s">
        <v>287</v>
      </c>
      <c r="DB5" s="1171"/>
    </row>
    <row r="6" spans="1:107" s="302" customFormat="1" ht="16.5">
      <c r="A6" s="1071"/>
      <c r="B6" s="1045" t="s">
        <v>286</v>
      </c>
      <c r="C6" s="1061"/>
      <c r="D6" s="1061"/>
      <c r="E6" s="1061"/>
      <c r="F6" s="1045"/>
      <c r="G6" s="1045"/>
      <c r="H6" s="1061"/>
      <c r="I6" s="1061"/>
      <c r="J6" s="1045"/>
      <c r="K6" s="1045"/>
      <c r="L6" s="304"/>
      <c r="M6" s="300"/>
      <c r="N6" s="300"/>
      <c r="O6" s="300" t="s">
        <v>38</v>
      </c>
      <c r="P6" s="300" t="s">
        <v>38</v>
      </c>
      <c r="Q6" s="300" t="s">
        <v>38</v>
      </c>
      <c r="R6" s="300" t="s">
        <v>38</v>
      </c>
      <c r="S6" s="300" t="s">
        <v>38</v>
      </c>
      <c r="T6" s="300" t="s">
        <v>38</v>
      </c>
      <c r="U6" s="300" t="s">
        <v>38</v>
      </c>
      <c r="V6" s="300" t="s">
        <v>38</v>
      </c>
      <c r="W6" s="300" t="s">
        <v>38</v>
      </c>
      <c r="X6" s="300" t="s">
        <v>38</v>
      </c>
      <c r="Y6" s="300" t="s">
        <v>38</v>
      </c>
      <c r="Z6" s="296" t="s">
        <v>38</v>
      </c>
      <c r="AA6" s="955"/>
      <c r="AB6" s="296" t="s">
        <v>38</v>
      </c>
      <c r="AC6" s="296" t="s">
        <v>38</v>
      </c>
      <c r="AD6" s="296" t="s">
        <v>38</v>
      </c>
      <c r="AE6" s="296" t="s">
        <v>38</v>
      </c>
      <c r="AF6" s="296" t="s">
        <v>38</v>
      </c>
      <c r="AG6" s="296" t="s">
        <v>38</v>
      </c>
      <c r="AH6" s="296" t="s">
        <v>38</v>
      </c>
      <c r="AI6" s="296" t="s">
        <v>38</v>
      </c>
      <c r="AJ6" s="296" t="s">
        <v>38</v>
      </c>
      <c r="AK6" s="296" t="s">
        <v>38</v>
      </c>
      <c r="AL6" s="296" t="s">
        <v>38</v>
      </c>
      <c r="AM6" s="296" t="s">
        <v>38</v>
      </c>
      <c r="AN6" s="296" t="s">
        <v>38</v>
      </c>
      <c r="AO6" s="296" t="s">
        <v>38</v>
      </c>
      <c r="AP6" s="296" t="s">
        <v>38</v>
      </c>
      <c r="AQ6" s="296" t="s">
        <v>38</v>
      </c>
      <c r="AR6" s="296" t="s">
        <v>38</v>
      </c>
      <c r="AS6" s="296" t="s">
        <v>38</v>
      </c>
      <c r="AT6" s="296" t="s">
        <v>38</v>
      </c>
      <c r="AU6" s="296" t="s">
        <v>38</v>
      </c>
      <c r="AV6" s="296" t="s">
        <v>38</v>
      </c>
      <c r="AW6" s="296" t="s">
        <v>38</v>
      </c>
      <c r="AX6" s="296" t="s">
        <v>38</v>
      </c>
      <c r="AY6" s="296" t="s">
        <v>38</v>
      </c>
      <c r="AZ6" s="296" t="s">
        <v>38</v>
      </c>
      <c r="BA6" s="296" t="s">
        <v>38</v>
      </c>
      <c r="BB6" s="296" t="s">
        <v>38</v>
      </c>
      <c r="BC6" s="296" t="s">
        <v>38</v>
      </c>
      <c r="BD6" s="296" t="s">
        <v>38</v>
      </c>
      <c r="BE6" s="296" t="s">
        <v>38</v>
      </c>
      <c r="BF6" s="296" t="s">
        <v>38</v>
      </c>
      <c r="BG6" s="296" t="s">
        <v>38</v>
      </c>
      <c r="BH6" s="296" t="s">
        <v>38</v>
      </c>
      <c r="BI6" s="296" t="s">
        <v>38</v>
      </c>
      <c r="BJ6" s="296" t="s">
        <v>38</v>
      </c>
      <c r="BK6" s="296" t="s">
        <v>38</v>
      </c>
      <c r="BL6" s="296" t="s">
        <v>38</v>
      </c>
      <c r="BM6" s="296" t="s">
        <v>38</v>
      </c>
      <c r="BN6" s="296" t="s">
        <v>38</v>
      </c>
      <c r="BO6" s="296" t="s">
        <v>38</v>
      </c>
      <c r="BP6" s="296" t="s">
        <v>38</v>
      </c>
      <c r="BQ6" s="296" t="s">
        <v>38</v>
      </c>
      <c r="BR6" s="296" t="s">
        <v>38</v>
      </c>
      <c r="BS6" s="296" t="s">
        <v>38</v>
      </c>
      <c r="BT6" s="296" t="s">
        <v>38</v>
      </c>
      <c r="BU6" s="296" t="s">
        <v>38</v>
      </c>
      <c r="BV6" s="296" t="s">
        <v>38</v>
      </c>
      <c r="BW6" s="296" t="s">
        <v>38</v>
      </c>
      <c r="BX6" s="296" t="s">
        <v>38</v>
      </c>
      <c r="BY6" s="296" t="s">
        <v>38</v>
      </c>
      <c r="BZ6" s="296" t="s">
        <v>38</v>
      </c>
      <c r="CA6" s="296" t="s">
        <v>38</v>
      </c>
      <c r="CB6" s="296" t="s">
        <v>38</v>
      </c>
      <c r="CC6" s="296" t="s">
        <v>38</v>
      </c>
      <c r="CD6" s="296" t="s">
        <v>38</v>
      </c>
      <c r="CE6" s="296" t="s">
        <v>38</v>
      </c>
      <c r="CF6" s="296" t="s">
        <v>38</v>
      </c>
      <c r="CG6" s="296" t="s">
        <v>38</v>
      </c>
      <c r="CH6" s="296" t="s">
        <v>38</v>
      </c>
      <c r="CI6" s="296" t="s">
        <v>38</v>
      </c>
      <c r="CJ6" s="296" t="s">
        <v>38</v>
      </c>
      <c r="CK6" s="296" t="s">
        <v>38</v>
      </c>
      <c r="CL6" s="296" t="s">
        <v>38</v>
      </c>
      <c r="CM6" s="296" t="s">
        <v>38</v>
      </c>
      <c r="CN6" s="296" t="s">
        <v>38</v>
      </c>
      <c r="CO6" s="296" t="s">
        <v>38</v>
      </c>
      <c r="CP6" s="296" t="s">
        <v>38</v>
      </c>
      <c r="CQ6" s="296" t="s">
        <v>38</v>
      </c>
      <c r="CR6" s="296" t="s">
        <v>38</v>
      </c>
      <c r="CS6" s="296" t="s">
        <v>38</v>
      </c>
      <c r="CT6" s="296" t="s">
        <v>38</v>
      </c>
      <c r="CU6" s="296" t="s">
        <v>38</v>
      </c>
      <c r="CV6" s="296" t="s">
        <v>38</v>
      </c>
      <c r="CW6" s="296" t="s">
        <v>38</v>
      </c>
      <c r="CX6" s="296" t="s">
        <v>38</v>
      </c>
      <c r="CY6" s="296" t="s">
        <v>38</v>
      </c>
      <c r="CZ6" s="296" t="s">
        <v>38</v>
      </c>
      <c r="DA6" s="296" t="s">
        <v>38</v>
      </c>
      <c r="DB6" s="296" t="s">
        <v>38</v>
      </c>
    </row>
    <row r="7" spans="1:107" s="302" customFormat="1" ht="16.5">
      <c r="A7" s="1081"/>
      <c r="B7" s="1045" t="s">
        <v>285</v>
      </c>
      <c r="C7" s="1146"/>
      <c r="D7" s="1146"/>
      <c r="E7" s="1146"/>
      <c r="F7" s="1045"/>
      <c r="G7" s="1045"/>
      <c r="H7" s="1146"/>
      <c r="I7" s="1146"/>
      <c r="J7" s="1045"/>
      <c r="K7" s="1045"/>
      <c r="L7" s="304"/>
      <c r="M7" s="300"/>
      <c r="N7" s="300"/>
      <c r="O7" s="300" t="s">
        <v>38</v>
      </c>
      <c r="P7" s="300" t="s">
        <v>38</v>
      </c>
      <c r="Q7" s="300" t="s">
        <v>38</v>
      </c>
      <c r="R7" s="300" t="s">
        <v>38</v>
      </c>
      <c r="S7" s="300" t="s">
        <v>38</v>
      </c>
      <c r="T7" s="300" t="s">
        <v>38</v>
      </c>
      <c r="U7" s="300" t="s">
        <v>38</v>
      </c>
      <c r="V7" s="300" t="s">
        <v>38</v>
      </c>
      <c r="W7" s="300" t="s">
        <v>38</v>
      </c>
      <c r="X7" s="300" t="s">
        <v>38</v>
      </c>
      <c r="Y7" s="300" t="s">
        <v>38</v>
      </c>
      <c r="Z7" s="296" t="s">
        <v>38</v>
      </c>
      <c r="AA7" s="955"/>
      <c r="AB7" s="296" t="s">
        <v>38</v>
      </c>
      <c r="AC7" s="296" t="s">
        <v>38</v>
      </c>
      <c r="AD7" s="296" t="s">
        <v>38</v>
      </c>
      <c r="AE7" s="296" t="s">
        <v>38</v>
      </c>
      <c r="AF7" s="296" t="s">
        <v>38</v>
      </c>
      <c r="AG7" s="296" t="s">
        <v>38</v>
      </c>
      <c r="AH7" s="296" t="s">
        <v>38</v>
      </c>
      <c r="AI7" s="296" t="s">
        <v>38</v>
      </c>
      <c r="AJ7" s="296" t="s">
        <v>38</v>
      </c>
      <c r="AK7" s="296" t="s">
        <v>38</v>
      </c>
      <c r="AL7" s="296" t="s">
        <v>38</v>
      </c>
      <c r="AM7" s="296" t="s">
        <v>38</v>
      </c>
      <c r="AN7" s="296" t="s">
        <v>38</v>
      </c>
      <c r="AO7" s="296" t="s">
        <v>38</v>
      </c>
      <c r="AP7" s="296" t="s">
        <v>38</v>
      </c>
      <c r="AQ7" s="296" t="s">
        <v>38</v>
      </c>
      <c r="AR7" s="296" t="s">
        <v>38</v>
      </c>
      <c r="AS7" s="296" t="s">
        <v>38</v>
      </c>
      <c r="AT7" s="296" t="s">
        <v>38</v>
      </c>
      <c r="AU7" s="296" t="s">
        <v>38</v>
      </c>
      <c r="AV7" s="296" t="s">
        <v>38</v>
      </c>
      <c r="AW7" s="296" t="s">
        <v>38</v>
      </c>
      <c r="AX7" s="296" t="s">
        <v>38</v>
      </c>
      <c r="AY7" s="296" t="s">
        <v>38</v>
      </c>
      <c r="AZ7" s="296" t="s">
        <v>38</v>
      </c>
      <c r="BA7" s="296" t="s">
        <v>38</v>
      </c>
      <c r="BB7" s="296" t="s">
        <v>38</v>
      </c>
      <c r="BC7" s="296" t="s">
        <v>38</v>
      </c>
      <c r="BD7" s="296" t="s">
        <v>38</v>
      </c>
      <c r="BE7" s="296" t="s">
        <v>38</v>
      </c>
      <c r="BF7" s="296" t="s">
        <v>38</v>
      </c>
      <c r="BG7" s="296" t="s">
        <v>38</v>
      </c>
      <c r="BH7" s="296" t="s">
        <v>38</v>
      </c>
      <c r="BI7" s="296" t="s">
        <v>38</v>
      </c>
      <c r="BJ7" s="296" t="s">
        <v>38</v>
      </c>
      <c r="BK7" s="296" t="s">
        <v>38</v>
      </c>
      <c r="BL7" s="296" t="s">
        <v>38</v>
      </c>
      <c r="BM7" s="296" t="s">
        <v>38</v>
      </c>
      <c r="BN7" s="296" t="s">
        <v>38</v>
      </c>
      <c r="BO7" s="296" t="s">
        <v>38</v>
      </c>
      <c r="BP7" s="296" t="s">
        <v>38</v>
      </c>
      <c r="BQ7" s="296" t="s">
        <v>38</v>
      </c>
      <c r="BR7" s="296" t="s">
        <v>38</v>
      </c>
      <c r="BS7" s="296" t="s">
        <v>38</v>
      </c>
      <c r="BT7" s="296" t="s">
        <v>38</v>
      </c>
      <c r="BU7" s="296" t="s">
        <v>38</v>
      </c>
      <c r="BV7" s="296" t="s">
        <v>38</v>
      </c>
      <c r="BW7" s="296" t="s">
        <v>38</v>
      </c>
      <c r="BX7" s="296" t="s">
        <v>38</v>
      </c>
      <c r="BY7" s="296" t="s">
        <v>38</v>
      </c>
      <c r="BZ7" s="296" t="s">
        <v>38</v>
      </c>
      <c r="CA7" s="296" t="s">
        <v>38</v>
      </c>
      <c r="CB7" s="296" t="s">
        <v>38</v>
      </c>
      <c r="CC7" s="296" t="s">
        <v>38</v>
      </c>
      <c r="CD7" s="296" t="s">
        <v>38</v>
      </c>
      <c r="CE7" s="296" t="s">
        <v>38</v>
      </c>
      <c r="CF7" s="296" t="s">
        <v>38</v>
      </c>
      <c r="CG7" s="296" t="s">
        <v>38</v>
      </c>
      <c r="CH7" s="296" t="s">
        <v>38</v>
      </c>
      <c r="CI7" s="296" t="s">
        <v>38</v>
      </c>
      <c r="CJ7" s="296" t="s">
        <v>38</v>
      </c>
      <c r="CK7" s="296" t="s">
        <v>38</v>
      </c>
      <c r="CL7" s="296" t="s">
        <v>38</v>
      </c>
      <c r="CM7" s="296" t="s">
        <v>38</v>
      </c>
      <c r="CN7" s="296" t="s">
        <v>38</v>
      </c>
      <c r="CO7" s="296" t="s">
        <v>38</v>
      </c>
      <c r="CP7" s="296" t="s">
        <v>38</v>
      </c>
      <c r="CQ7" s="296" t="s">
        <v>38</v>
      </c>
      <c r="CR7" s="296" t="s">
        <v>38</v>
      </c>
      <c r="CS7" s="296" t="s">
        <v>38</v>
      </c>
      <c r="CT7" s="296" t="s">
        <v>38</v>
      </c>
      <c r="CU7" s="296" t="s">
        <v>38</v>
      </c>
      <c r="CV7" s="296" t="s">
        <v>38</v>
      </c>
      <c r="CW7" s="296" t="s">
        <v>38</v>
      </c>
      <c r="CX7" s="296" t="s">
        <v>38</v>
      </c>
      <c r="CY7" s="296" t="s">
        <v>38</v>
      </c>
      <c r="CZ7" s="296" t="s">
        <v>38</v>
      </c>
      <c r="DA7" s="296" t="s">
        <v>38</v>
      </c>
      <c r="DB7" s="296" t="s">
        <v>38</v>
      </c>
    </row>
    <row r="8" spans="1:107" s="302" customFormat="1" ht="16.5">
      <c r="A8" s="1072"/>
      <c r="B8" s="1045" t="s">
        <v>284</v>
      </c>
      <c r="C8" s="1146"/>
      <c r="D8" s="1146"/>
      <c r="E8" s="1146"/>
      <c r="F8" s="1045"/>
      <c r="G8" s="1045"/>
      <c r="H8" s="1146"/>
      <c r="I8" s="1146"/>
      <c r="J8" s="1045"/>
      <c r="K8" s="1045"/>
      <c r="L8" s="304"/>
      <c r="M8" s="300"/>
      <c r="N8" s="300"/>
      <c r="O8" s="300" t="s">
        <v>38</v>
      </c>
      <c r="P8" s="300" t="s">
        <v>38</v>
      </c>
      <c r="Q8" s="300" t="s">
        <v>38</v>
      </c>
      <c r="R8" s="300" t="s">
        <v>38</v>
      </c>
      <c r="S8" s="300" t="s">
        <v>38</v>
      </c>
      <c r="T8" s="300" t="s">
        <v>38</v>
      </c>
      <c r="U8" s="300" t="s">
        <v>38</v>
      </c>
      <c r="V8" s="300"/>
      <c r="W8" s="300" t="s">
        <v>38</v>
      </c>
      <c r="X8" s="300" t="s">
        <v>38</v>
      </c>
      <c r="Y8" s="300" t="s">
        <v>38</v>
      </c>
      <c r="Z8" s="296" t="s">
        <v>38</v>
      </c>
      <c r="AA8" s="221"/>
      <c r="AB8" s="296" t="s">
        <v>38</v>
      </c>
      <c r="AC8" s="296" t="s">
        <v>38</v>
      </c>
      <c r="AD8" s="296" t="s">
        <v>38</v>
      </c>
      <c r="AE8" s="296" t="s">
        <v>38</v>
      </c>
      <c r="AF8" s="296" t="s">
        <v>38</v>
      </c>
      <c r="AG8" s="296" t="s">
        <v>38</v>
      </c>
      <c r="AH8" s="296" t="s">
        <v>38</v>
      </c>
      <c r="AI8" s="296" t="s">
        <v>38</v>
      </c>
      <c r="AJ8" s="296" t="s">
        <v>38</v>
      </c>
      <c r="AK8" s="296" t="s">
        <v>38</v>
      </c>
      <c r="AL8" s="296" t="s">
        <v>38</v>
      </c>
      <c r="AM8" s="296" t="s">
        <v>38</v>
      </c>
      <c r="AN8" s="296" t="s">
        <v>38</v>
      </c>
      <c r="AO8" s="296" t="s">
        <v>38</v>
      </c>
      <c r="AP8" s="296" t="s">
        <v>38</v>
      </c>
      <c r="AQ8" s="296" t="s">
        <v>38</v>
      </c>
      <c r="AR8" s="296" t="s">
        <v>38</v>
      </c>
      <c r="AS8" s="296" t="s">
        <v>38</v>
      </c>
      <c r="AT8" s="296" t="s">
        <v>38</v>
      </c>
      <c r="AU8" s="296" t="s">
        <v>38</v>
      </c>
      <c r="AV8" s="296" t="s">
        <v>38</v>
      </c>
      <c r="AW8" s="296" t="s">
        <v>38</v>
      </c>
      <c r="AX8" s="296" t="s">
        <v>38</v>
      </c>
      <c r="AY8" s="296" t="s">
        <v>38</v>
      </c>
      <c r="AZ8" s="296" t="s">
        <v>38</v>
      </c>
      <c r="BA8" s="296" t="s">
        <v>38</v>
      </c>
      <c r="BB8" s="296" t="s">
        <v>38</v>
      </c>
      <c r="BC8" s="296" t="s">
        <v>38</v>
      </c>
      <c r="BD8" s="296" t="s">
        <v>38</v>
      </c>
      <c r="BE8" s="296" t="s">
        <v>38</v>
      </c>
      <c r="BF8" s="296" t="s">
        <v>38</v>
      </c>
      <c r="BG8" s="296" t="s">
        <v>38</v>
      </c>
      <c r="BH8" s="296" t="s">
        <v>38</v>
      </c>
      <c r="BI8" s="296" t="s">
        <v>38</v>
      </c>
      <c r="BJ8" s="296" t="s">
        <v>38</v>
      </c>
      <c r="BK8" s="296" t="s">
        <v>38</v>
      </c>
      <c r="BL8" s="296" t="s">
        <v>38</v>
      </c>
      <c r="BM8" s="296" t="s">
        <v>38</v>
      </c>
      <c r="BN8" s="296" t="s">
        <v>38</v>
      </c>
      <c r="BO8" s="296" t="s">
        <v>38</v>
      </c>
      <c r="BP8" s="296" t="s">
        <v>38</v>
      </c>
      <c r="BQ8" s="296" t="s">
        <v>38</v>
      </c>
      <c r="BR8" s="296" t="s">
        <v>38</v>
      </c>
      <c r="BS8" s="296" t="s">
        <v>38</v>
      </c>
      <c r="BT8" s="296" t="s">
        <v>38</v>
      </c>
      <c r="BU8" s="296" t="s">
        <v>38</v>
      </c>
      <c r="BV8" s="296" t="s">
        <v>38</v>
      </c>
      <c r="BW8" s="296" t="s">
        <v>38</v>
      </c>
      <c r="BX8" s="296" t="s">
        <v>38</v>
      </c>
      <c r="BY8" s="296" t="s">
        <v>38</v>
      </c>
      <c r="BZ8" s="296" t="s">
        <v>38</v>
      </c>
      <c r="CA8" s="296" t="s">
        <v>38</v>
      </c>
      <c r="CB8" s="296" t="s">
        <v>38</v>
      </c>
      <c r="CC8" s="296" t="s">
        <v>38</v>
      </c>
      <c r="CD8" s="296" t="s">
        <v>38</v>
      </c>
      <c r="CE8" s="296" t="s">
        <v>38</v>
      </c>
      <c r="CF8" s="296" t="s">
        <v>38</v>
      </c>
      <c r="CG8" s="296" t="s">
        <v>38</v>
      </c>
      <c r="CH8" s="296" t="s">
        <v>38</v>
      </c>
      <c r="CI8" s="296" t="s">
        <v>38</v>
      </c>
      <c r="CJ8" s="296" t="s">
        <v>38</v>
      </c>
      <c r="CK8" s="296" t="s">
        <v>38</v>
      </c>
      <c r="CL8" s="296" t="s">
        <v>38</v>
      </c>
      <c r="CM8" s="296" t="s">
        <v>38</v>
      </c>
      <c r="CN8" s="296" t="s">
        <v>38</v>
      </c>
      <c r="CO8" s="296" t="s">
        <v>38</v>
      </c>
      <c r="CP8" s="296" t="s">
        <v>38</v>
      </c>
      <c r="CQ8" s="296" t="s">
        <v>38</v>
      </c>
      <c r="CR8" s="296" t="s">
        <v>38</v>
      </c>
      <c r="CS8" s="296" t="s">
        <v>38</v>
      </c>
      <c r="CT8" s="296" t="s">
        <v>38</v>
      </c>
      <c r="CU8" s="296" t="s">
        <v>38</v>
      </c>
      <c r="CV8" s="296" t="s">
        <v>38</v>
      </c>
      <c r="CW8" s="296" t="s">
        <v>38</v>
      </c>
      <c r="CX8" s="296" t="s">
        <v>38</v>
      </c>
      <c r="CY8" s="296" t="s">
        <v>38</v>
      </c>
      <c r="CZ8" s="296" t="s">
        <v>38</v>
      </c>
      <c r="DA8" s="296" t="s">
        <v>38</v>
      </c>
      <c r="DB8" s="296" t="s">
        <v>38</v>
      </c>
    </row>
    <row r="9" spans="1:107" ht="88.75" customHeight="1">
      <c r="A9" s="1036">
        <v>1</v>
      </c>
      <c r="B9" s="1044" t="s">
        <v>951</v>
      </c>
      <c r="C9" s="1033" t="s">
        <v>28</v>
      </c>
      <c r="D9" s="1024" t="s">
        <v>283</v>
      </c>
      <c r="E9" s="1033" t="s">
        <v>35</v>
      </c>
      <c r="F9" s="1044" t="s">
        <v>936</v>
      </c>
      <c r="G9" s="253" t="s">
        <v>1993</v>
      </c>
      <c r="H9" s="106" t="s">
        <v>833</v>
      </c>
      <c r="I9" s="177" t="s">
        <v>1627</v>
      </c>
      <c r="J9" s="212" t="s">
        <v>52</v>
      </c>
      <c r="K9" s="212" t="s">
        <v>282</v>
      </c>
      <c r="L9" s="165" t="s">
        <v>12</v>
      </c>
      <c r="M9" s="221" t="s">
        <v>29</v>
      </c>
      <c r="N9" s="221" t="s">
        <v>24</v>
      </c>
      <c r="O9" s="221" t="s">
        <v>24</v>
      </c>
      <c r="P9" s="221"/>
      <c r="Q9" s="221"/>
      <c r="R9" s="221"/>
      <c r="S9" s="226"/>
      <c r="T9" s="226"/>
      <c r="U9" s="221"/>
      <c r="V9" s="221"/>
      <c r="W9" s="221"/>
      <c r="X9" s="221"/>
      <c r="Y9" s="221"/>
      <c r="Z9" s="80">
        <f t="shared" ref="Z9:Z18" si="0">COUNTIF($O9:$Y9,"x")</f>
        <v>1</v>
      </c>
      <c r="AA9" s="955"/>
      <c r="AB9" s="55" t="s">
        <v>1314</v>
      </c>
      <c r="AC9" s="55" t="s">
        <v>1314</v>
      </c>
      <c r="AD9" s="55" t="s">
        <v>1314</v>
      </c>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2">
        <f>COUNTIF(BJ9:CQ9,"2")</f>
        <v>0</v>
      </c>
      <c r="CS9" s="237" t="e">
        <f>CR9/(CR9+CT9+CV9+CX9)</f>
        <v>#DIV/0!</v>
      </c>
      <c r="CT9" s="222">
        <f>COUNTIF(BJ9:CQ9,"1")</f>
        <v>0</v>
      </c>
      <c r="CU9" s="237" t="e">
        <f>CT9/(CR9+CT9+CV9+CX9)</f>
        <v>#DIV/0!</v>
      </c>
      <c r="CV9" s="222">
        <f>COUNTIF(BJ9:CQ9,"0")</f>
        <v>0</v>
      </c>
      <c r="CW9" s="237" t="e">
        <f>CV9/(CR9+CT9+CV9+CX9)</f>
        <v>#DIV/0!</v>
      </c>
      <c r="CX9" s="222">
        <f>COUNTIF(BJ9:CQ9,"KĐG")</f>
        <v>0</v>
      </c>
      <c r="CY9" s="237" t="e">
        <f>CX9/(CR9+CT9+CV9+CX9)</f>
        <v>#DIV/0!</v>
      </c>
      <c r="CZ9" s="223" t="e">
        <f>(((CR9*2)+(CT9*1)+(CV9*0)))/(CR9+CT9+CV9)</f>
        <v>#DIV/0!</v>
      </c>
      <c r="DA9" s="223" t="e">
        <f>IF(CY9&gt;=50%,"KĐG",IF(CZ9&gt;=1.6,"Đạt mục tiêu",IF(CZ9&gt;=1,"Cần cố gắng","Chưa đạt")))</f>
        <v>#DIV/0!</v>
      </c>
      <c r="DB9" s="221"/>
    </row>
    <row r="10" spans="1:107" s="1" customFormat="1" ht="139.5">
      <c r="A10" s="1036"/>
      <c r="B10" s="1024"/>
      <c r="C10" s="1033"/>
      <c r="D10" s="1024"/>
      <c r="E10" s="1033"/>
      <c r="F10" s="1024"/>
      <c r="G10" s="293" t="s">
        <v>1996</v>
      </c>
      <c r="H10" s="106" t="s">
        <v>677</v>
      </c>
      <c r="I10" s="177" t="s">
        <v>1629</v>
      </c>
      <c r="J10" s="212" t="s">
        <v>52</v>
      </c>
      <c r="K10" s="212" t="s">
        <v>609</v>
      </c>
      <c r="L10" s="165" t="s">
        <v>12</v>
      </c>
      <c r="M10" s="221" t="s">
        <v>29</v>
      </c>
      <c r="N10" s="221" t="s">
        <v>24</v>
      </c>
      <c r="O10" s="5"/>
      <c r="P10" s="5" t="s">
        <v>24</v>
      </c>
      <c r="Q10" s="5"/>
      <c r="R10" s="5"/>
      <c r="S10" s="6"/>
      <c r="T10" s="6"/>
      <c r="U10" s="5"/>
      <c r="V10" s="5"/>
      <c r="W10" s="5"/>
      <c r="X10" s="5"/>
      <c r="Y10" s="5"/>
      <c r="Z10" s="80">
        <f t="shared" si="0"/>
        <v>1</v>
      </c>
      <c r="AA10" s="955"/>
      <c r="AB10" s="7"/>
      <c r="AC10" s="7"/>
      <c r="AD10" s="7"/>
      <c r="AE10" s="7" t="s">
        <v>1314</v>
      </c>
      <c r="AF10" s="7" t="s">
        <v>1314</v>
      </c>
      <c r="AG10" s="7" t="s">
        <v>1314</v>
      </c>
      <c r="AH10" s="7" t="s">
        <v>1314</v>
      </c>
      <c r="AI10" s="7"/>
      <c r="AJ10" s="7"/>
      <c r="AK10" s="7"/>
      <c r="AL10" s="7"/>
      <c r="AM10" s="7"/>
      <c r="AN10" s="7"/>
      <c r="AO10" s="7"/>
      <c r="AP10" s="7"/>
      <c r="AQ10" s="7"/>
      <c r="AR10" s="7"/>
      <c r="AS10" s="7"/>
      <c r="AT10" s="7"/>
      <c r="AU10" s="7"/>
      <c r="AV10" s="55"/>
      <c r="AW10" s="55"/>
      <c r="AX10" s="7"/>
      <c r="AY10" s="7"/>
      <c r="AZ10" s="7"/>
      <c r="BA10" s="7"/>
      <c r="BB10" s="7"/>
      <c r="BC10" s="7"/>
      <c r="BD10" s="7"/>
      <c r="BE10" s="7"/>
      <c r="BF10" s="7"/>
      <c r="BG10" s="7"/>
      <c r="BH10" s="7"/>
      <c r="BI10" s="7"/>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2">
        <f t="shared" ref="CR10:CR18" si="1">COUNTIF(BJ10:CQ10,"2")</f>
        <v>0</v>
      </c>
      <c r="CS10" s="237" t="e">
        <f t="shared" ref="CS10:CS18" si="2">CR10/(CR10+CT10+CV10+CX10)</f>
        <v>#DIV/0!</v>
      </c>
      <c r="CT10" s="222">
        <f t="shared" ref="CT10:CT18" si="3">COUNTIF(BJ10:CQ10,"1")</f>
        <v>0</v>
      </c>
      <c r="CU10" s="237" t="e">
        <f t="shared" ref="CU10:CU18" si="4">CT10/(CR10+CT10+CV10+CX10)</f>
        <v>#DIV/0!</v>
      </c>
      <c r="CV10" s="222">
        <f t="shared" ref="CV10:CV18" si="5">COUNTIF(BJ10:CQ10,"0")</f>
        <v>0</v>
      </c>
      <c r="CW10" s="237" t="e">
        <f t="shared" ref="CW10:CW18" si="6">CV10/(CR10+CT10+CV10+CX10)</f>
        <v>#DIV/0!</v>
      </c>
      <c r="CX10" s="222">
        <f t="shared" ref="CX10:CX18" si="7">COUNTIF(BJ10:CQ10,"KĐG")</f>
        <v>0</v>
      </c>
      <c r="CY10" s="237" t="e">
        <f t="shared" ref="CY10:CY18" si="8">CX10/(CR10+CT10+CV10+CX10)</f>
        <v>#DIV/0!</v>
      </c>
      <c r="CZ10" s="223" t="e">
        <f t="shared" ref="CZ10:CZ18" si="9">(((CR10*2)+(CT10*1)+(CV10*0)))/(CR10+CT10+CV10)</f>
        <v>#DIV/0!</v>
      </c>
      <c r="DA10" s="223" t="e">
        <f t="shared" ref="DA10:DA18" si="10">IF(CY10&gt;=50%,"KĐG",IF(CZ10&gt;=1.6,"Đạt mục tiêu",IF(CZ10&gt;=1,"Cần cố gắng","Chưa đạt")))</f>
        <v>#DIV/0!</v>
      </c>
      <c r="DB10" s="5"/>
    </row>
    <row r="11" spans="1:107" s="1" customFormat="1" ht="124">
      <c r="A11" s="1036"/>
      <c r="B11" s="1024"/>
      <c r="C11" s="1033"/>
      <c r="D11" s="1024"/>
      <c r="E11" s="1033"/>
      <c r="F11" s="1024"/>
      <c r="G11" s="293" t="s">
        <v>1467</v>
      </c>
      <c r="H11" s="106" t="s">
        <v>678</v>
      </c>
      <c r="I11" s="106"/>
      <c r="J11" s="212" t="s">
        <v>52</v>
      </c>
      <c r="K11" s="212" t="s">
        <v>610</v>
      </c>
      <c r="L11" s="165" t="s">
        <v>12</v>
      </c>
      <c r="M11" s="221" t="s">
        <v>29</v>
      </c>
      <c r="N11" s="221" t="s">
        <v>24</v>
      </c>
      <c r="O11" s="5"/>
      <c r="P11" s="5"/>
      <c r="Q11" s="5" t="s">
        <v>24</v>
      </c>
      <c r="R11" s="5"/>
      <c r="S11" s="6"/>
      <c r="T11" s="6"/>
      <c r="U11" s="5"/>
      <c r="V11" s="5"/>
      <c r="W11" s="5"/>
      <c r="X11" s="5"/>
      <c r="Y11" s="5"/>
      <c r="Z11" s="80">
        <f t="shared" si="0"/>
        <v>1</v>
      </c>
      <c r="AA11" s="221"/>
      <c r="AB11" s="7"/>
      <c r="AC11" s="7"/>
      <c r="AD11" s="7"/>
      <c r="AE11" s="7"/>
      <c r="AF11" s="7"/>
      <c r="AG11" s="7"/>
      <c r="AH11" s="7"/>
      <c r="AI11" s="7" t="s">
        <v>1314</v>
      </c>
      <c r="AJ11" s="7" t="s">
        <v>1314</v>
      </c>
      <c r="AK11" s="7" t="s">
        <v>1314</v>
      </c>
      <c r="AL11" s="7" t="s">
        <v>1314</v>
      </c>
      <c r="AM11" s="7"/>
      <c r="AN11" s="7"/>
      <c r="AO11" s="7"/>
      <c r="AP11" s="7"/>
      <c r="AQ11" s="7"/>
      <c r="AR11" s="7"/>
      <c r="AS11" s="7"/>
      <c r="AT11" s="7"/>
      <c r="AU11" s="7"/>
      <c r="AV11" s="7"/>
      <c r="AW11" s="7"/>
      <c r="AX11" s="7"/>
      <c r="AY11" s="7"/>
      <c r="AZ11" s="7"/>
      <c r="BA11" s="7"/>
      <c r="BB11" s="7"/>
      <c r="BC11" s="7"/>
      <c r="BD11" s="7"/>
      <c r="BE11" s="7"/>
      <c r="BF11" s="7"/>
      <c r="BG11" s="7"/>
      <c r="BH11" s="7"/>
      <c r="BI11" s="7"/>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2">
        <f t="shared" si="1"/>
        <v>0</v>
      </c>
      <c r="CS11" s="237" t="e">
        <f t="shared" si="2"/>
        <v>#DIV/0!</v>
      </c>
      <c r="CT11" s="222">
        <f t="shared" si="3"/>
        <v>0</v>
      </c>
      <c r="CU11" s="237" t="e">
        <f t="shared" si="4"/>
        <v>#DIV/0!</v>
      </c>
      <c r="CV11" s="222">
        <f t="shared" si="5"/>
        <v>0</v>
      </c>
      <c r="CW11" s="237" t="e">
        <f t="shared" si="6"/>
        <v>#DIV/0!</v>
      </c>
      <c r="CX11" s="222">
        <f t="shared" si="7"/>
        <v>0</v>
      </c>
      <c r="CY11" s="237" t="e">
        <f t="shared" si="8"/>
        <v>#DIV/0!</v>
      </c>
      <c r="CZ11" s="223" t="e">
        <f t="shared" si="9"/>
        <v>#DIV/0!</v>
      </c>
      <c r="DA11" s="223" t="e">
        <f t="shared" si="10"/>
        <v>#DIV/0!</v>
      </c>
      <c r="DB11" s="5"/>
    </row>
    <row r="12" spans="1:107" s="1" customFormat="1" ht="124">
      <c r="A12" s="1036"/>
      <c r="B12" s="1024"/>
      <c r="C12" s="1033"/>
      <c r="D12" s="1024"/>
      <c r="E12" s="1033"/>
      <c r="F12" s="1024"/>
      <c r="G12" s="293" t="s">
        <v>1995</v>
      </c>
      <c r="H12" s="106" t="s">
        <v>679</v>
      </c>
      <c r="I12" s="106"/>
      <c r="J12" s="212" t="s">
        <v>52</v>
      </c>
      <c r="K12" s="212" t="s">
        <v>1942</v>
      </c>
      <c r="L12" s="165" t="s">
        <v>12</v>
      </c>
      <c r="M12" s="221" t="s">
        <v>29</v>
      </c>
      <c r="N12" s="221" t="s">
        <v>24</v>
      </c>
      <c r="O12" s="5"/>
      <c r="P12" s="5"/>
      <c r="Q12" s="5"/>
      <c r="R12" s="5" t="s">
        <v>24</v>
      </c>
      <c r="S12" s="6"/>
      <c r="T12" s="6"/>
      <c r="U12" s="5"/>
      <c r="V12" s="5"/>
      <c r="W12" s="5"/>
      <c r="X12" s="5"/>
      <c r="Y12" s="5"/>
      <c r="Z12" s="80">
        <f t="shared" si="0"/>
        <v>1</v>
      </c>
      <c r="AA12" s="955"/>
      <c r="AB12" s="7"/>
      <c r="AC12" s="7"/>
      <c r="AD12" s="7"/>
      <c r="AE12" s="7"/>
      <c r="AF12" s="7"/>
      <c r="AG12" s="7"/>
      <c r="AH12" s="7"/>
      <c r="AI12" s="7"/>
      <c r="AJ12" s="7"/>
      <c r="AK12" s="7"/>
      <c r="AL12" s="7"/>
      <c r="AM12" s="7" t="s">
        <v>1314</v>
      </c>
      <c r="AN12" s="7" t="s">
        <v>1314</v>
      </c>
      <c r="AO12" s="7" t="s">
        <v>1314</v>
      </c>
      <c r="AP12" s="7" t="s">
        <v>1314</v>
      </c>
      <c r="AQ12" s="7"/>
      <c r="AR12" s="7"/>
      <c r="AS12" s="7"/>
      <c r="AT12" s="7"/>
      <c r="AU12" s="7"/>
      <c r="AV12" s="55"/>
      <c r="AW12" s="55"/>
      <c r="AX12" s="7"/>
      <c r="AY12" s="7"/>
      <c r="AZ12" s="7"/>
      <c r="BA12" s="7"/>
      <c r="BB12" s="7"/>
      <c r="BC12" s="7"/>
      <c r="BD12" s="7"/>
      <c r="BE12" s="7"/>
      <c r="BF12" s="7"/>
      <c r="BG12" s="7"/>
      <c r="BH12" s="7"/>
      <c r="BI12" s="7"/>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2">
        <f t="shared" si="1"/>
        <v>0</v>
      </c>
      <c r="CS12" s="237" t="e">
        <f t="shared" si="2"/>
        <v>#DIV/0!</v>
      </c>
      <c r="CT12" s="222">
        <f t="shared" si="3"/>
        <v>0</v>
      </c>
      <c r="CU12" s="237" t="e">
        <f t="shared" si="4"/>
        <v>#DIV/0!</v>
      </c>
      <c r="CV12" s="222">
        <f t="shared" si="5"/>
        <v>0</v>
      </c>
      <c r="CW12" s="237" t="e">
        <f t="shared" si="6"/>
        <v>#DIV/0!</v>
      </c>
      <c r="CX12" s="222">
        <f t="shared" si="7"/>
        <v>0</v>
      </c>
      <c r="CY12" s="237" t="e">
        <f t="shared" si="8"/>
        <v>#DIV/0!</v>
      </c>
      <c r="CZ12" s="223" t="e">
        <f t="shared" si="9"/>
        <v>#DIV/0!</v>
      </c>
      <c r="DA12" s="223" t="e">
        <f t="shared" si="10"/>
        <v>#DIV/0!</v>
      </c>
      <c r="DB12" s="5"/>
    </row>
    <row r="13" spans="1:107" s="1" customFormat="1" ht="139.5">
      <c r="A13" s="1036"/>
      <c r="B13" s="1024"/>
      <c r="C13" s="1033"/>
      <c r="D13" s="1024"/>
      <c r="E13" s="1033"/>
      <c r="F13" s="1024"/>
      <c r="G13" s="293" t="s">
        <v>2084</v>
      </c>
      <c r="H13" s="106" t="s">
        <v>681</v>
      </c>
      <c r="I13" s="106"/>
      <c r="J13" s="212" t="s">
        <v>52</v>
      </c>
      <c r="K13" s="212" t="s">
        <v>1947</v>
      </c>
      <c r="L13" s="165" t="s">
        <v>12</v>
      </c>
      <c r="M13" s="221" t="s">
        <v>29</v>
      </c>
      <c r="N13" s="221" t="s">
        <v>24</v>
      </c>
      <c r="O13" s="5"/>
      <c r="P13" s="5"/>
      <c r="Q13" s="5"/>
      <c r="R13" s="5"/>
      <c r="S13" s="6" t="s">
        <v>24</v>
      </c>
      <c r="T13" s="6"/>
      <c r="U13" s="5"/>
      <c r="V13" s="5"/>
      <c r="W13" s="5"/>
      <c r="X13" s="5"/>
      <c r="Y13" s="5"/>
      <c r="Z13" s="80">
        <f t="shared" si="0"/>
        <v>1</v>
      </c>
      <c r="AA13" s="955"/>
      <c r="AB13" s="7"/>
      <c r="AC13" s="7"/>
      <c r="AD13" s="7"/>
      <c r="AE13" s="7"/>
      <c r="AF13" s="7"/>
      <c r="AG13" s="7"/>
      <c r="AH13" s="7"/>
      <c r="AI13" s="7"/>
      <c r="AJ13" s="7"/>
      <c r="AK13" s="7"/>
      <c r="AL13" s="7"/>
      <c r="AM13" s="7"/>
      <c r="AN13" s="7"/>
      <c r="AO13" s="7"/>
      <c r="AP13" s="7"/>
      <c r="AQ13" s="7" t="s">
        <v>1314</v>
      </c>
      <c r="AR13" s="7" t="s">
        <v>1314</v>
      </c>
      <c r="AS13" s="7" t="s">
        <v>1314</v>
      </c>
      <c r="AT13" s="7"/>
      <c r="AU13" s="7"/>
      <c r="AV13" s="55"/>
      <c r="AW13" s="55"/>
      <c r="AX13" s="7"/>
      <c r="AY13" s="7" t="s">
        <v>1314</v>
      </c>
      <c r="AZ13" s="7" t="s">
        <v>1314</v>
      </c>
      <c r="BA13" s="7" t="s">
        <v>1314</v>
      </c>
      <c r="BB13" s="7" t="s">
        <v>1314</v>
      </c>
      <c r="BC13" s="7"/>
      <c r="BD13" s="7"/>
      <c r="BE13" s="7"/>
      <c r="BF13" s="7"/>
      <c r="BG13" s="7"/>
      <c r="BH13" s="7"/>
      <c r="BI13" s="7"/>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2">
        <f t="shared" si="1"/>
        <v>0</v>
      </c>
      <c r="CS13" s="237" t="e">
        <f t="shared" si="2"/>
        <v>#DIV/0!</v>
      </c>
      <c r="CT13" s="222">
        <f t="shared" si="3"/>
        <v>0</v>
      </c>
      <c r="CU13" s="237" t="e">
        <f t="shared" si="4"/>
        <v>#DIV/0!</v>
      </c>
      <c r="CV13" s="222">
        <f t="shared" si="5"/>
        <v>0</v>
      </c>
      <c r="CW13" s="237" t="e">
        <f t="shared" si="6"/>
        <v>#DIV/0!</v>
      </c>
      <c r="CX13" s="222">
        <f t="shared" si="7"/>
        <v>0</v>
      </c>
      <c r="CY13" s="237" t="e">
        <f t="shared" si="8"/>
        <v>#DIV/0!</v>
      </c>
      <c r="CZ13" s="223" t="e">
        <f t="shared" si="9"/>
        <v>#DIV/0!</v>
      </c>
      <c r="DA13" s="223" t="e">
        <f t="shared" si="10"/>
        <v>#DIV/0!</v>
      </c>
      <c r="DB13" s="5"/>
    </row>
    <row r="14" spans="1:107" s="1" customFormat="1" ht="108.5">
      <c r="A14" s="1036"/>
      <c r="B14" s="1024"/>
      <c r="C14" s="1033"/>
      <c r="D14" s="1024"/>
      <c r="E14" s="1033"/>
      <c r="F14" s="1024"/>
      <c r="G14" s="293" t="s">
        <v>2085</v>
      </c>
      <c r="H14" s="106" t="s">
        <v>680</v>
      </c>
      <c r="I14" s="106"/>
      <c r="J14" s="212" t="s">
        <v>52</v>
      </c>
      <c r="K14" s="212" t="s">
        <v>1943</v>
      </c>
      <c r="L14" s="165" t="s">
        <v>12</v>
      </c>
      <c r="M14" s="221" t="s">
        <v>29</v>
      </c>
      <c r="N14" s="221" t="s">
        <v>24</v>
      </c>
      <c r="O14" s="5"/>
      <c r="P14" s="5"/>
      <c r="Q14" s="5"/>
      <c r="R14" s="5"/>
      <c r="S14" s="195"/>
      <c r="T14" s="6" t="s">
        <v>24</v>
      </c>
      <c r="U14" s="5"/>
      <c r="V14" s="5"/>
      <c r="W14" s="5"/>
      <c r="X14" s="5"/>
      <c r="Y14" s="5"/>
      <c r="Z14" s="80">
        <f t="shared" si="0"/>
        <v>1</v>
      </c>
      <c r="AA14" s="221"/>
      <c r="AB14" s="7"/>
      <c r="AC14" s="7"/>
      <c r="AD14" s="7"/>
      <c r="AE14" s="7"/>
      <c r="AF14" s="7"/>
      <c r="AG14" s="7"/>
      <c r="AH14" s="7"/>
      <c r="AI14" s="7"/>
      <c r="AJ14" s="7"/>
      <c r="AK14" s="7"/>
      <c r="AL14" s="7"/>
      <c r="AM14" s="7"/>
      <c r="AN14" s="7"/>
      <c r="AO14" s="7"/>
      <c r="AP14" s="7"/>
      <c r="AQ14" s="7" t="s">
        <v>1314</v>
      </c>
      <c r="AR14" s="7"/>
      <c r="AS14" s="7" t="s">
        <v>1314</v>
      </c>
      <c r="AT14" s="7" t="s">
        <v>1314</v>
      </c>
      <c r="AU14" s="7" t="s">
        <v>1314</v>
      </c>
      <c r="AV14" s="55"/>
      <c r="AW14" s="55"/>
      <c r="AX14" s="7"/>
      <c r="AY14" s="7"/>
      <c r="AZ14" s="7"/>
      <c r="BA14" s="7"/>
      <c r="BB14" s="7"/>
      <c r="BC14" s="7"/>
      <c r="BD14" s="7"/>
      <c r="BE14" s="7"/>
      <c r="BF14" s="7"/>
      <c r="BG14" s="7"/>
      <c r="BH14" s="7"/>
      <c r="BI14" s="7"/>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2">
        <f t="shared" si="1"/>
        <v>0</v>
      </c>
      <c r="CS14" s="237" t="e">
        <f t="shared" si="2"/>
        <v>#DIV/0!</v>
      </c>
      <c r="CT14" s="222">
        <f t="shared" si="3"/>
        <v>0</v>
      </c>
      <c r="CU14" s="237" t="e">
        <f t="shared" si="4"/>
        <v>#DIV/0!</v>
      </c>
      <c r="CV14" s="222">
        <f t="shared" si="5"/>
        <v>0</v>
      </c>
      <c r="CW14" s="237" t="e">
        <f t="shared" si="6"/>
        <v>#DIV/0!</v>
      </c>
      <c r="CX14" s="222">
        <f t="shared" si="7"/>
        <v>0</v>
      </c>
      <c r="CY14" s="237" t="e">
        <f t="shared" si="8"/>
        <v>#DIV/0!</v>
      </c>
      <c r="CZ14" s="223" t="e">
        <f t="shared" si="9"/>
        <v>#DIV/0!</v>
      </c>
      <c r="DA14" s="223" t="e">
        <f t="shared" si="10"/>
        <v>#DIV/0!</v>
      </c>
      <c r="DB14" s="5"/>
    </row>
    <row r="15" spans="1:107" s="1" customFormat="1" ht="124">
      <c r="A15" s="1036"/>
      <c r="B15" s="1024"/>
      <c r="C15" s="1033"/>
      <c r="D15" s="1024"/>
      <c r="E15" s="1033"/>
      <c r="F15" s="1024"/>
      <c r="G15" s="293" t="s">
        <v>2086</v>
      </c>
      <c r="H15" s="106" t="s">
        <v>683</v>
      </c>
      <c r="I15" s="106"/>
      <c r="J15" s="212" t="s">
        <v>52</v>
      </c>
      <c r="K15" s="212" t="s">
        <v>1948</v>
      </c>
      <c r="L15" s="165" t="s">
        <v>12</v>
      </c>
      <c r="M15" s="221" t="s">
        <v>29</v>
      </c>
      <c r="N15" s="221" t="s">
        <v>24</v>
      </c>
      <c r="O15" s="5"/>
      <c r="P15" s="5"/>
      <c r="Q15" s="5"/>
      <c r="R15" s="5"/>
      <c r="S15" s="6"/>
      <c r="T15" s="6"/>
      <c r="U15" s="5" t="s">
        <v>24</v>
      </c>
      <c r="V15" s="5"/>
      <c r="W15" s="5"/>
      <c r="X15" s="5"/>
      <c r="Y15" s="5"/>
      <c r="Z15" s="80">
        <f t="shared" si="0"/>
        <v>1</v>
      </c>
      <c r="AA15" s="955"/>
      <c r="AB15" s="7"/>
      <c r="AC15" s="7"/>
      <c r="AD15" s="7"/>
      <c r="AE15" s="7"/>
      <c r="AF15" s="7"/>
      <c r="AG15" s="7"/>
      <c r="AH15" s="7"/>
      <c r="AI15" s="7"/>
      <c r="AJ15" s="7"/>
      <c r="AK15" s="7"/>
      <c r="AL15" s="7"/>
      <c r="AM15" s="7"/>
      <c r="AN15" s="7"/>
      <c r="AO15" s="7"/>
      <c r="AP15" s="7"/>
      <c r="AQ15" s="7"/>
      <c r="AR15" s="7"/>
      <c r="AS15" s="7"/>
      <c r="AT15" s="7"/>
      <c r="AU15" s="7"/>
      <c r="AV15" s="55"/>
      <c r="AW15" s="55"/>
      <c r="AX15" s="7"/>
      <c r="AY15" s="7"/>
      <c r="AZ15" s="7"/>
      <c r="BA15" s="7"/>
      <c r="BB15" s="7"/>
      <c r="BC15" s="7" t="s">
        <v>1314</v>
      </c>
      <c r="BD15" s="7" t="s">
        <v>1314</v>
      </c>
      <c r="BE15" s="7" t="s">
        <v>1314</v>
      </c>
      <c r="BF15" s="7"/>
      <c r="BG15" s="7"/>
      <c r="BH15" s="7"/>
      <c r="BI15" s="7"/>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2">
        <f t="shared" si="1"/>
        <v>0</v>
      </c>
      <c r="CS15" s="237" t="e">
        <f t="shared" si="2"/>
        <v>#DIV/0!</v>
      </c>
      <c r="CT15" s="222">
        <f t="shared" si="3"/>
        <v>0</v>
      </c>
      <c r="CU15" s="237" t="e">
        <f t="shared" si="4"/>
        <v>#DIV/0!</v>
      </c>
      <c r="CV15" s="222">
        <f t="shared" si="5"/>
        <v>0</v>
      </c>
      <c r="CW15" s="237" t="e">
        <f t="shared" si="6"/>
        <v>#DIV/0!</v>
      </c>
      <c r="CX15" s="222">
        <f t="shared" si="7"/>
        <v>0</v>
      </c>
      <c r="CY15" s="237" t="e">
        <f t="shared" si="8"/>
        <v>#DIV/0!</v>
      </c>
      <c r="CZ15" s="223" t="e">
        <f t="shared" si="9"/>
        <v>#DIV/0!</v>
      </c>
      <c r="DA15" s="223" t="e">
        <f t="shared" si="10"/>
        <v>#DIV/0!</v>
      </c>
      <c r="DB15" s="5"/>
    </row>
    <row r="16" spans="1:107" ht="139.5">
      <c r="A16" s="1036"/>
      <c r="B16" s="1024"/>
      <c r="C16" s="1033"/>
      <c r="D16" s="1024"/>
      <c r="E16" s="1033"/>
      <c r="F16" s="1024"/>
      <c r="G16" s="293" t="s">
        <v>1994</v>
      </c>
      <c r="H16" s="106" t="s">
        <v>682</v>
      </c>
      <c r="I16" s="106"/>
      <c r="J16" s="212" t="s">
        <v>52</v>
      </c>
      <c r="K16" s="212" t="s">
        <v>1948</v>
      </c>
      <c r="L16" s="165" t="s">
        <v>12</v>
      </c>
      <c r="M16" s="221" t="s">
        <v>29</v>
      </c>
      <c r="N16" s="221" t="s">
        <v>24</v>
      </c>
      <c r="O16" s="221"/>
      <c r="P16" s="221"/>
      <c r="Q16" s="221" t="s">
        <v>24</v>
      </c>
      <c r="R16" s="221"/>
      <c r="S16" s="226"/>
      <c r="T16" s="226"/>
      <c r="U16" s="221"/>
      <c r="V16" s="221"/>
      <c r="W16" s="221" t="s">
        <v>24</v>
      </c>
      <c r="X16" s="221"/>
      <c r="Y16" s="221"/>
      <c r="Z16" s="80">
        <f t="shared" si="0"/>
        <v>2</v>
      </c>
      <c r="AA16" s="9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2">
        <f t="shared" si="1"/>
        <v>0</v>
      </c>
      <c r="CS16" s="237" t="e">
        <f t="shared" si="2"/>
        <v>#DIV/0!</v>
      </c>
      <c r="CT16" s="222">
        <f t="shared" si="3"/>
        <v>0</v>
      </c>
      <c r="CU16" s="237" t="e">
        <f t="shared" si="4"/>
        <v>#DIV/0!</v>
      </c>
      <c r="CV16" s="222">
        <f t="shared" si="5"/>
        <v>0</v>
      </c>
      <c r="CW16" s="237" t="e">
        <f t="shared" si="6"/>
        <v>#DIV/0!</v>
      </c>
      <c r="CX16" s="222">
        <f t="shared" si="7"/>
        <v>0</v>
      </c>
      <c r="CY16" s="237" t="e">
        <f t="shared" si="8"/>
        <v>#DIV/0!</v>
      </c>
      <c r="CZ16" s="223" t="e">
        <f t="shared" si="9"/>
        <v>#DIV/0!</v>
      </c>
      <c r="DA16" s="223" t="e">
        <f t="shared" si="10"/>
        <v>#DIV/0!</v>
      </c>
      <c r="DB16" s="221"/>
    </row>
    <row r="17" spans="1:106" s="1" customFormat="1" ht="155">
      <c r="A17" s="1036"/>
      <c r="B17" s="1024"/>
      <c r="C17" s="1033"/>
      <c r="D17" s="1024"/>
      <c r="E17" s="1033"/>
      <c r="F17" s="1024"/>
      <c r="G17" s="293" t="s">
        <v>2087</v>
      </c>
      <c r="H17" s="106"/>
      <c r="I17" s="106"/>
      <c r="J17" s="212" t="s">
        <v>52</v>
      </c>
      <c r="K17" s="212" t="s">
        <v>1948</v>
      </c>
      <c r="L17" s="165" t="s">
        <v>12</v>
      </c>
      <c r="M17" s="221" t="s">
        <v>29</v>
      </c>
      <c r="N17" s="221" t="s">
        <v>24</v>
      </c>
      <c r="O17" s="5"/>
      <c r="P17" s="5"/>
      <c r="Q17" s="5"/>
      <c r="R17" s="5"/>
      <c r="S17" s="6"/>
      <c r="T17" s="6"/>
      <c r="U17" s="5"/>
      <c r="V17" s="5"/>
      <c r="W17" s="5"/>
      <c r="X17" s="5" t="s">
        <v>24</v>
      </c>
      <c r="Y17" s="5"/>
      <c r="Z17" s="80">
        <f t="shared" si="0"/>
        <v>1</v>
      </c>
      <c r="AA17" s="221"/>
      <c r="AB17" s="7"/>
      <c r="AC17" s="7"/>
      <c r="AD17" s="7"/>
      <c r="AE17" s="7"/>
      <c r="AF17" s="7"/>
      <c r="AG17" s="7"/>
      <c r="AH17" s="7"/>
      <c r="AI17" s="7"/>
      <c r="AJ17" s="7"/>
      <c r="AK17" s="7"/>
      <c r="AL17" s="7"/>
      <c r="AM17" s="7"/>
      <c r="AN17" s="7"/>
      <c r="AO17" s="7"/>
      <c r="AP17" s="7"/>
      <c r="AQ17" s="7"/>
      <c r="AR17" s="7"/>
      <c r="AS17" s="7"/>
      <c r="AT17" s="7"/>
      <c r="AU17" s="7"/>
      <c r="AV17" s="55"/>
      <c r="AW17" s="55"/>
      <c r="AX17" s="7"/>
      <c r="AY17" s="7"/>
      <c r="AZ17" s="7"/>
      <c r="BA17" s="7"/>
      <c r="BB17" s="7"/>
      <c r="BC17" s="7"/>
      <c r="BD17" s="7"/>
      <c r="BE17" s="7"/>
      <c r="BF17" s="7" t="s">
        <v>1314</v>
      </c>
      <c r="BG17" s="7" t="s">
        <v>1314</v>
      </c>
      <c r="BH17" s="7"/>
      <c r="BI17" s="7"/>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2">
        <f t="shared" si="1"/>
        <v>0</v>
      </c>
      <c r="CS17" s="237" t="e">
        <f t="shared" si="2"/>
        <v>#DIV/0!</v>
      </c>
      <c r="CT17" s="222">
        <f t="shared" si="3"/>
        <v>0</v>
      </c>
      <c r="CU17" s="237" t="e">
        <f t="shared" si="4"/>
        <v>#DIV/0!</v>
      </c>
      <c r="CV17" s="222">
        <f t="shared" si="5"/>
        <v>0</v>
      </c>
      <c r="CW17" s="237" t="e">
        <f t="shared" si="6"/>
        <v>#DIV/0!</v>
      </c>
      <c r="CX17" s="222">
        <f t="shared" si="7"/>
        <v>0</v>
      </c>
      <c r="CY17" s="237" t="e">
        <f t="shared" si="8"/>
        <v>#DIV/0!</v>
      </c>
      <c r="CZ17" s="223" t="e">
        <f t="shared" si="9"/>
        <v>#DIV/0!</v>
      </c>
      <c r="DA17" s="223" t="e">
        <f t="shared" si="10"/>
        <v>#DIV/0!</v>
      </c>
      <c r="DB17" s="5"/>
    </row>
    <row r="18" spans="1:106" s="1" customFormat="1" ht="178.4" customHeight="1">
      <c r="A18" s="1036"/>
      <c r="B18" s="1024"/>
      <c r="C18" s="1033"/>
      <c r="D18" s="1024"/>
      <c r="E18" s="1033"/>
      <c r="F18" s="1024"/>
      <c r="G18" s="293" t="s">
        <v>2088</v>
      </c>
      <c r="H18" s="106" t="s">
        <v>684</v>
      </c>
      <c r="I18" s="106"/>
      <c r="J18" s="212" t="s">
        <v>52</v>
      </c>
      <c r="K18" s="212" t="s">
        <v>1948</v>
      </c>
      <c r="L18" s="165" t="s">
        <v>12</v>
      </c>
      <c r="M18" s="221" t="s">
        <v>29</v>
      </c>
      <c r="N18" s="221" t="s">
        <v>24</v>
      </c>
      <c r="O18" s="5"/>
      <c r="P18" s="5"/>
      <c r="Q18" s="5"/>
      <c r="R18" s="5"/>
      <c r="S18" s="6"/>
      <c r="T18" s="6"/>
      <c r="U18" s="5"/>
      <c r="V18" s="5"/>
      <c r="W18" s="5"/>
      <c r="X18" s="5"/>
      <c r="Y18" s="5" t="s">
        <v>24</v>
      </c>
      <c r="Z18" s="80">
        <f t="shared" si="0"/>
        <v>1</v>
      </c>
      <c r="AA18" s="955"/>
      <c r="AB18" s="7"/>
      <c r="AC18" s="7"/>
      <c r="AD18" s="7"/>
      <c r="AE18" s="7"/>
      <c r="AF18" s="7"/>
      <c r="AG18" s="7"/>
      <c r="AH18" s="7"/>
      <c r="AI18" s="7"/>
      <c r="AJ18" s="7"/>
      <c r="AK18" s="7"/>
      <c r="AL18" s="7"/>
      <c r="AM18" s="7"/>
      <c r="AN18" s="7"/>
      <c r="AO18" s="7"/>
      <c r="AP18" s="7"/>
      <c r="AQ18" s="7"/>
      <c r="AR18" s="7"/>
      <c r="AS18" s="7"/>
      <c r="AT18" s="7"/>
      <c r="AU18" s="7"/>
      <c r="AV18" s="55"/>
      <c r="AW18" s="55"/>
      <c r="AX18" s="7"/>
      <c r="AY18" s="7"/>
      <c r="AZ18" s="7"/>
      <c r="BA18" s="7"/>
      <c r="BB18" s="7"/>
      <c r="BC18" s="7"/>
      <c r="BD18" s="7"/>
      <c r="BE18" s="7"/>
      <c r="BF18" s="7"/>
      <c r="BG18" s="7"/>
      <c r="BH18" s="7" t="s">
        <v>1314</v>
      </c>
      <c r="BI18" s="7" t="s">
        <v>1314</v>
      </c>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221"/>
      <c r="CQ18" s="221"/>
      <c r="CR18" s="222">
        <f t="shared" si="1"/>
        <v>0</v>
      </c>
      <c r="CS18" s="237" t="e">
        <f t="shared" si="2"/>
        <v>#DIV/0!</v>
      </c>
      <c r="CT18" s="222">
        <f t="shared" si="3"/>
        <v>0</v>
      </c>
      <c r="CU18" s="237" t="e">
        <f t="shared" si="4"/>
        <v>#DIV/0!</v>
      </c>
      <c r="CV18" s="222">
        <f t="shared" si="5"/>
        <v>0</v>
      </c>
      <c r="CW18" s="237" t="e">
        <f t="shared" si="6"/>
        <v>#DIV/0!</v>
      </c>
      <c r="CX18" s="222">
        <f t="shared" si="7"/>
        <v>0</v>
      </c>
      <c r="CY18" s="237" t="e">
        <f t="shared" si="8"/>
        <v>#DIV/0!</v>
      </c>
      <c r="CZ18" s="223" t="e">
        <f t="shared" si="9"/>
        <v>#DIV/0!</v>
      </c>
      <c r="DA18" s="223" t="e">
        <f t="shared" si="10"/>
        <v>#DIV/0!</v>
      </c>
      <c r="DB18" s="5"/>
    </row>
    <row r="19" spans="1:106" ht="15.5">
      <c r="A19" s="1066"/>
      <c r="B19" s="1135" t="s">
        <v>281</v>
      </c>
      <c r="C19" s="1162"/>
      <c r="D19" s="1162"/>
      <c r="E19" s="1162"/>
      <c r="F19" s="1135"/>
      <c r="G19" s="1135"/>
      <c r="H19" s="1162"/>
      <c r="I19" s="1162"/>
      <c r="J19" s="1135"/>
      <c r="K19" s="1135"/>
      <c r="L19" s="164"/>
      <c r="M19" s="83"/>
      <c r="N19" s="296"/>
      <c r="O19" s="296" t="s">
        <v>38</v>
      </c>
      <c r="P19" s="296" t="s">
        <v>38</v>
      </c>
      <c r="Q19" s="296" t="s">
        <v>38</v>
      </c>
      <c r="R19" s="296" t="s">
        <v>38</v>
      </c>
      <c r="S19" s="297" t="s">
        <v>38</v>
      </c>
      <c r="T19" s="296" t="s">
        <v>38</v>
      </c>
      <c r="U19" s="296" t="s">
        <v>38</v>
      </c>
      <c r="V19" s="296" t="s">
        <v>38</v>
      </c>
      <c r="W19" s="296" t="s">
        <v>38</v>
      </c>
      <c r="X19" s="296" t="s">
        <v>38</v>
      </c>
      <c r="Y19" s="296" t="s">
        <v>38</v>
      </c>
      <c r="Z19" s="296"/>
      <c r="AA19" s="955"/>
      <c r="AB19" s="298"/>
      <c r="AC19" s="298"/>
      <c r="AD19" s="298"/>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221"/>
      <c r="CQ19" s="221"/>
      <c r="CR19" s="296" t="s">
        <v>38</v>
      </c>
      <c r="CS19" s="296" t="s">
        <v>38</v>
      </c>
      <c r="CT19" s="296" t="s">
        <v>38</v>
      </c>
      <c r="CU19" s="296" t="s">
        <v>38</v>
      </c>
      <c r="CV19" s="296" t="s">
        <v>38</v>
      </c>
      <c r="CW19" s="296" t="s">
        <v>38</v>
      </c>
      <c r="CX19" s="296" t="s">
        <v>38</v>
      </c>
      <c r="CY19" s="296" t="s">
        <v>38</v>
      </c>
      <c r="CZ19" s="296" t="s">
        <v>38</v>
      </c>
      <c r="DA19" s="296" t="s">
        <v>38</v>
      </c>
      <c r="DB19" s="296"/>
    </row>
    <row r="20" spans="1:106" ht="15.5">
      <c r="A20" s="1068"/>
      <c r="B20" s="1135" t="s">
        <v>280</v>
      </c>
      <c r="C20" s="1162"/>
      <c r="D20" s="1162"/>
      <c r="E20" s="1162"/>
      <c r="F20" s="1135"/>
      <c r="G20" s="1135"/>
      <c r="H20" s="1162"/>
      <c r="I20" s="1162"/>
      <c r="J20" s="1135"/>
      <c r="K20" s="1135"/>
      <c r="L20" s="164"/>
      <c r="M20" s="83"/>
      <c r="N20" s="296"/>
      <c r="O20" s="296" t="s">
        <v>38</v>
      </c>
      <c r="P20" s="296" t="s">
        <v>38</v>
      </c>
      <c r="Q20" s="296" t="s">
        <v>38</v>
      </c>
      <c r="R20" s="296" t="s">
        <v>38</v>
      </c>
      <c r="S20" s="297" t="s">
        <v>38</v>
      </c>
      <c r="T20" s="296" t="s">
        <v>38</v>
      </c>
      <c r="U20" s="296"/>
      <c r="V20" s="296" t="s">
        <v>38</v>
      </c>
      <c r="W20" s="296" t="s">
        <v>38</v>
      </c>
      <c r="X20" s="296" t="s">
        <v>38</v>
      </c>
      <c r="Y20" s="296" t="s">
        <v>38</v>
      </c>
      <c r="Z20" s="296"/>
      <c r="AA20" s="221"/>
      <c r="AB20" s="298"/>
      <c r="AC20" s="298"/>
      <c r="AD20" s="298"/>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221"/>
      <c r="CQ20" s="221"/>
      <c r="CR20" s="296" t="s">
        <v>38</v>
      </c>
      <c r="CS20" s="296" t="s">
        <v>38</v>
      </c>
      <c r="CT20" s="296" t="s">
        <v>38</v>
      </c>
      <c r="CU20" s="296" t="s">
        <v>38</v>
      </c>
      <c r="CV20" s="296" t="s">
        <v>38</v>
      </c>
      <c r="CW20" s="296" t="s">
        <v>38</v>
      </c>
      <c r="CX20" s="296" t="s">
        <v>38</v>
      </c>
      <c r="CY20" s="296" t="s">
        <v>38</v>
      </c>
      <c r="CZ20" s="296" t="s">
        <v>38</v>
      </c>
      <c r="DA20" s="296" t="s">
        <v>38</v>
      </c>
      <c r="DB20" s="296"/>
    </row>
    <row r="21" spans="1:106" ht="62">
      <c r="A21" s="227">
        <v>2</v>
      </c>
      <c r="B21" s="217" t="s">
        <v>444</v>
      </c>
      <c r="C21" s="146" t="s">
        <v>28</v>
      </c>
      <c r="D21" s="217" t="s">
        <v>279</v>
      </c>
      <c r="E21" s="146" t="s">
        <v>28</v>
      </c>
      <c r="F21" s="217" t="s">
        <v>279</v>
      </c>
      <c r="G21" s="217" t="s">
        <v>324</v>
      </c>
      <c r="H21" s="212"/>
      <c r="I21" s="212"/>
      <c r="J21" s="212" t="s">
        <v>32</v>
      </c>
      <c r="K21" s="212" t="s">
        <v>1948</v>
      </c>
      <c r="L21" s="165" t="s">
        <v>12</v>
      </c>
      <c r="M21" s="221" t="s">
        <v>29</v>
      </c>
      <c r="N21" s="221" t="s">
        <v>24</v>
      </c>
      <c r="O21" s="5"/>
      <c r="P21" s="5"/>
      <c r="Q21" s="5"/>
      <c r="R21" s="5"/>
      <c r="S21" s="6"/>
      <c r="T21" s="6"/>
      <c r="U21" s="5"/>
      <c r="V21" s="5"/>
      <c r="W21" s="221" t="s">
        <v>24</v>
      </c>
      <c r="X21" s="5"/>
      <c r="Y21" s="5"/>
      <c r="Z21" s="80">
        <f t="shared" ref="Z21:Z31" si="11">COUNTIF($O21:$Y21,"x")</f>
        <v>1</v>
      </c>
      <c r="AA21" s="955"/>
      <c r="AB21" s="7"/>
      <c r="AC21" s="7"/>
      <c r="AD21" s="7"/>
      <c r="AE21" s="7"/>
      <c r="AF21" s="7"/>
      <c r="AG21" s="7"/>
      <c r="AH21" s="7"/>
      <c r="AI21" s="7"/>
      <c r="AJ21" s="7"/>
      <c r="AK21" s="7"/>
      <c r="AL21" s="7"/>
      <c r="AM21" s="7"/>
      <c r="AN21" s="7"/>
      <c r="AO21" s="7"/>
      <c r="AP21" s="7"/>
      <c r="AQ21" s="7"/>
      <c r="AR21" s="7"/>
      <c r="AS21" s="7"/>
      <c r="AT21" s="7"/>
      <c r="AU21" s="7"/>
      <c r="AV21" s="55"/>
      <c r="AW21" s="7"/>
      <c r="AX21" s="7"/>
      <c r="AY21" s="7"/>
      <c r="AZ21" s="7"/>
      <c r="BA21" s="7"/>
      <c r="BB21" s="7"/>
      <c r="BC21" s="55" t="s">
        <v>1315</v>
      </c>
      <c r="BD21" s="55"/>
      <c r="BE21" s="55"/>
      <c r="BF21" s="7"/>
      <c r="BG21" s="7"/>
      <c r="BH21" s="7"/>
      <c r="BI21" s="7"/>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2">
        <f t="shared" ref="CR21:CR31" si="12">COUNTIF(BJ21:CQ21,"2")</f>
        <v>0</v>
      </c>
      <c r="CS21" s="237" t="e">
        <f t="shared" ref="CS21:CS31" si="13">CR21/(CR21+CT21+CV21+CX21)</f>
        <v>#DIV/0!</v>
      </c>
      <c r="CT21" s="222">
        <f t="shared" ref="CT21:CT31" si="14">COUNTIF(BJ21:CQ21,"1")</f>
        <v>0</v>
      </c>
      <c r="CU21" s="237" t="e">
        <f t="shared" ref="CU21:CU31" si="15">CT21/(CR21+CT21+CV21+CX21)</f>
        <v>#DIV/0!</v>
      </c>
      <c r="CV21" s="222">
        <f t="shared" ref="CV21:CV31" si="16">COUNTIF(BJ21:CQ21,"0")</f>
        <v>0</v>
      </c>
      <c r="CW21" s="237" t="e">
        <f t="shared" ref="CW21:CW31" si="17">CV21/(CR21+CT21+CV21+CX21)</f>
        <v>#DIV/0!</v>
      </c>
      <c r="CX21" s="222">
        <f t="shared" ref="CX21:CX31" si="18">COUNTIF(BJ21:CQ21,"KĐG")</f>
        <v>0</v>
      </c>
      <c r="CY21" s="237" t="e">
        <f t="shared" ref="CY21:CY31" si="19">CX21/(CR21+CT21+CV21+CX21)</f>
        <v>#DIV/0!</v>
      </c>
      <c r="CZ21" s="223" t="e">
        <f t="shared" ref="CZ21:CZ31" si="20">(((CR21*2)+(CT21*1)+(CV21*0)))/(CR21+CT21+CV21)</f>
        <v>#DIV/0!</v>
      </c>
      <c r="DA21" s="223" t="e">
        <f t="shared" ref="DA21:DA31" si="21">IF(CY21&gt;=50%,"KĐG",IF(CZ21&gt;=1.6,"Đạt mục tiêu",IF(CZ21&gt;=1,"Cần cố gắng","Chưa đạt")))</f>
        <v>#DIV/0!</v>
      </c>
      <c r="DB21" s="221"/>
    </row>
    <row r="22" spans="1:106" s="1" customFormat="1" ht="46.5">
      <c r="A22" s="227">
        <v>3</v>
      </c>
      <c r="B22" s="217" t="s">
        <v>587</v>
      </c>
      <c r="C22" s="147" t="s">
        <v>41</v>
      </c>
      <c r="D22" s="217" t="s">
        <v>588</v>
      </c>
      <c r="E22" s="147" t="s">
        <v>41</v>
      </c>
      <c r="F22" s="217" t="s">
        <v>588</v>
      </c>
      <c r="G22" s="217" t="s">
        <v>589</v>
      </c>
      <c r="H22" s="63"/>
      <c r="I22" s="63"/>
      <c r="J22" s="212" t="s">
        <v>32</v>
      </c>
      <c r="K22" s="212" t="s">
        <v>1948</v>
      </c>
      <c r="L22" s="165" t="s">
        <v>12</v>
      </c>
      <c r="M22" s="221" t="s">
        <v>29</v>
      </c>
      <c r="N22" s="221" t="s">
        <v>24</v>
      </c>
      <c r="O22" s="5"/>
      <c r="P22" s="5"/>
      <c r="Q22" s="5"/>
      <c r="R22" s="5"/>
      <c r="S22" s="6"/>
      <c r="T22" s="6"/>
      <c r="U22" s="5"/>
      <c r="V22" s="5"/>
      <c r="W22" s="5"/>
      <c r="X22" s="5"/>
      <c r="Y22" s="5" t="s">
        <v>24</v>
      </c>
      <c r="Z22" s="80">
        <f t="shared" si="11"/>
        <v>1</v>
      </c>
      <c r="AA22" s="955"/>
      <c r="AB22" s="7"/>
      <c r="AC22" s="7"/>
      <c r="AD22" s="7"/>
      <c r="AE22" s="7"/>
      <c r="AF22" s="7"/>
      <c r="AG22" s="7"/>
      <c r="AH22" s="7"/>
      <c r="AI22" s="7"/>
      <c r="AJ22" s="7"/>
      <c r="AK22" s="7"/>
      <c r="AL22" s="7"/>
      <c r="AM22" s="7"/>
      <c r="AN22" s="7"/>
      <c r="AO22" s="7"/>
      <c r="AP22" s="7"/>
      <c r="AQ22" s="7"/>
      <c r="AR22" s="7"/>
      <c r="AS22" s="7"/>
      <c r="AT22" s="7"/>
      <c r="AU22" s="7"/>
      <c r="AV22" s="55"/>
      <c r="AW22" s="7"/>
      <c r="AX22" s="7" t="s">
        <v>1315</v>
      </c>
      <c r="AY22" s="7"/>
      <c r="AZ22" s="7"/>
      <c r="BA22" s="7"/>
      <c r="BB22" s="7"/>
      <c r="BC22" s="7"/>
      <c r="BD22" s="7"/>
      <c r="BE22" s="7"/>
      <c r="BF22" s="7"/>
      <c r="BG22" s="7"/>
      <c r="BH22" s="7"/>
      <c r="BI22" s="7"/>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2">
        <f t="shared" si="12"/>
        <v>0</v>
      </c>
      <c r="CS22" s="237" t="e">
        <f t="shared" si="13"/>
        <v>#DIV/0!</v>
      </c>
      <c r="CT22" s="222">
        <f t="shared" si="14"/>
        <v>0</v>
      </c>
      <c r="CU22" s="237" t="e">
        <f t="shared" si="15"/>
        <v>#DIV/0!</v>
      </c>
      <c r="CV22" s="222">
        <f t="shared" si="16"/>
        <v>0</v>
      </c>
      <c r="CW22" s="237" t="e">
        <f t="shared" si="17"/>
        <v>#DIV/0!</v>
      </c>
      <c r="CX22" s="222">
        <f t="shared" si="18"/>
        <v>0</v>
      </c>
      <c r="CY22" s="237" t="e">
        <f t="shared" si="19"/>
        <v>#DIV/0!</v>
      </c>
      <c r="CZ22" s="223" t="e">
        <f t="shared" si="20"/>
        <v>#DIV/0!</v>
      </c>
      <c r="DA22" s="223" t="e">
        <f t="shared" si="21"/>
        <v>#DIV/0!</v>
      </c>
      <c r="DB22" s="5"/>
    </row>
    <row r="23" spans="1:106" s="1" customFormat="1" ht="46.5">
      <c r="A23" s="227">
        <v>4</v>
      </c>
      <c r="B23" s="219" t="s">
        <v>590</v>
      </c>
      <c r="C23" s="146" t="s">
        <v>26</v>
      </c>
      <c r="D23" s="219" t="s">
        <v>591</v>
      </c>
      <c r="E23" s="146" t="s">
        <v>26</v>
      </c>
      <c r="F23" s="219" t="s">
        <v>591</v>
      </c>
      <c r="G23" s="218" t="s">
        <v>1538</v>
      </c>
      <c r="H23" s="94"/>
      <c r="I23" s="94"/>
      <c r="J23" s="212" t="s">
        <v>32</v>
      </c>
      <c r="K23" s="212" t="s">
        <v>1948</v>
      </c>
      <c r="L23" s="165" t="s">
        <v>12</v>
      </c>
      <c r="M23" s="221" t="s">
        <v>29</v>
      </c>
      <c r="N23" s="221" t="s">
        <v>24</v>
      </c>
      <c r="O23" s="5"/>
      <c r="P23" s="5"/>
      <c r="Q23" s="5"/>
      <c r="R23" s="5"/>
      <c r="S23" s="6" t="s">
        <v>24</v>
      </c>
      <c r="T23" s="6"/>
      <c r="U23" s="5"/>
      <c r="V23" s="5"/>
      <c r="W23" s="5"/>
      <c r="X23" s="5"/>
      <c r="Y23" s="5"/>
      <c r="Z23" s="80">
        <f t="shared" si="11"/>
        <v>1</v>
      </c>
      <c r="AA23" s="221"/>
      <c r="AB23" s="7"/>
      <c r="AC23" s="7"/>
      <c r="AD23" s="7"/>
      <c r="AE23" s="7"/>
      <c r="AF23" s="7"/>
      <c r="AG23" s="7"/>
      <c r="AH23" s="7"/>
      <c r="AI23" s="7"/>
      <c r="AJ23" s="7"/>
      <c r="AK23" s="7"/>
      <c r="AL23" s="7"/>
      <c r="AM23" s="7"/>
      <c r="AN23" s="7"/>
      <c r="AO23" s="7"/>
      <c r="AP23" s="7"/>
      <c r="AQ23" s="7" t="s">
        <v>1183</v>
      </c>
      <c r="AR23" s="7"/>
      <c r="AS23" s="7"/>
      <c r="AT23" s="7"/>
      <c r="AU23" s="7"/>
      <c r="AV23" s="55"/>
      <c r="AW23" s="7"/>
      <c r="AX23" s="7"/>
      <c r="AY23" s="7"/>
      <c r="AZ23" s="7"/>
      <c r="BA23" s="7"/>
      <c r="BB23" s="7"/>
      <c r="BC23" s="7"/>
      <c r="BD23" s="7"/>
      <c r="BE23" s="7"/>
      <c r="BF23" s="7"/>
      <c r="BG23" s="7"/>
      <c r="BH23" s="7"/>
      <c r="BI23" s="7"/>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2">
        <f t="shared" si="12"/>
        <v>0</v>
      </c>
      <c r="CS23" s="237" t="e">
        <f t="shared" si="13"/>
        <v>#DIV/0!</v>
      </c>
      <c r="CT23" s="222">
        <f t="shared" si="14"/>
        <v>0</v>
      </c>
      <c r="CU23" s="237" t="e">
        <f t="shared" si="15"/>
        <v>#DIV/0!</v>
      </c>
      <c r="CV23" s="222">
        <f t="shared" si="16"/>
        <v>0</v>
      </c>
      <c r="CW23" s="237" t="e">
        <f t="shared" si="17"/>
        <v>#DIV/0!</v>
      </c>
      <c r="CX23" s="222">
        <f t="shared" si="18"/>
        <v>0</v>
      </c>
      <c r="CY23" s="237" t="e">
        <f t="shared" si="19"/>
        <v>#DIV/0!</v>
      </c>
      <c r="CZ23" s="223" t="e">
        <f t="shared" si="20"/>
        <v>#DIV/0!</v>
      </c>
      <c r="DA23" s="223" t="e">
        <f t="shared" si="21"/>
        <v>#DIV/0!</v>
      </c>
      <c r="DB23" s="5"/>
    </row>
    <row r="24" spans="1:106" ht="46.5">
      <c r="A24" s="227">
        <v>5</v>
      </c>
      <c r="B24" s="217" t="s">
        <v>445</v>
      </c>
      <c r="C24" s="215" t="s">
        <v>26</v>
      </c>
      <c r="D24" s="217" t="s">
        <v>278</v>
      </c>
      <c r="E24" s="215" t="s">
        <v>26</v>
      </c>
      <c r="F24" s="217" t="s">
        <v>278</v>
      </c>
      <c r="G24" s="219" t="s">
        <v>323</v>
      </c>
      <c r="H24" s="94"/>
      <c r="I24" s="94"/>
      <c r="J24" s="212" t="s">
        <v>32</v>
      </c>
      <c r="K24" s="212" t="s">
        <v>1948</v>
      </c>
      <c r="L24" s="165" t="s">
        <v>12</v>
      </c>
      <c r="M24" s="221" t="s">
        <v>29</v>
      </c>
      <c r="N24" s="221" t="s">
        <v>24</v>
      </c>
      <c r="O24" s="5"/>
      <c r="P24" s="5"/>
      <c r="Q24" s="5"/>
      <c r="R24" s="5"/>
      <c r="S24" s="6"/>
      <c r="T24" s="6"/>
      <c r="U24" s="5"/>
      <c r="V24" s="5"/>
      <c r="W24" s="221" t="s">
        <v>24</v>
      </c>
      <c r="X24" s="5"/>
      <c r="Y24" s="5"/>
      <c r="Z24" s="80">
        <f t="shared" si="11"/>
        <v>1</v>
      </c>
      <c r="AA24" s="955"/>
      <c r="AB24" s="7"/>
      <c r="AC24" s="7"/>
      <c r="AD24" s="7"/>
      <c r="AE24" s="7"/>
      <c r="AF24" s="7"/>
      <c r="AG24" s="7"/>
      <c r="AH24" s="7"/>
      <c r="AI24" s="7"/>
      <c r="AJ24" s="7"/>
      <c r="AK24" s="7"/>
      <c r="AL24" s="7"/>
      <c r="AM24" s="7"/>
      <c r="AN24" s="7"/>
      <c r="AO24" s="7"/>
      <c r="AP24" s="7"/>
      <c r="AQ24" s="7"/>
      <c r="AR24" s="7"/>
      <c r="AS24" s="7"/>
      <c r="AT24" s="7"/>
      <c r="AU24" s="7"/>
      <c r="AV24" s="55"/>
      <c r="AW24" s="7"/>
      <c r="AX24" s="7"/>
      <c r="AY24" s="7"/>
      <c r="AZ24" s="7"/>
      <c r="BA24" s="7"/>
      <c r="BB24" s="7"/>
      <c r="BC24" s="55"/>
      <c r="BD24" s="55" t="s">
        <v>1315</v>
      </c>
      <c r="BE24" s="55"/>
      <c r="BF24" s="7"/>
      <c r="BG24" s="7"/>
      <c r="BH24" s="7"/>
      <c r="BI24" s="7"/>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2">
        <f t="shared" si="12"/>
        <v>0</v>
      </c>
      <c r="CS24" s="237" t="e">
        <f t="shared" si="13"/>
        <v>#DIV/0!</v>
      </c>
      <c r="CT24" s="222">
        <f t="shared" si="14"/>
        <v>0</v>
      </c>
      <c r="CU24" s="237" t="e">
        <f t="shared" si="15"/>
        <v>#DIV/0!</v>
      </c>
      <c r="CV24" s="222">
        <f t="shared" si="16"/>
        <v>0</v>
      </c>
      <c r="CW24" s="237" t="e">
        <f t="shared" si="17"/>
        <v>#DIV/0!</v>
      </c>
      <c r="CX24" s="222">
        <f t="shared" si="18"/>
        <v>0</v>
      </c>
      <c r="CY24" s="237" t="e">
        <f t="shared" si="19"/>
        <v>#DIV/0!</v>
      </c>
      <c r="CZ24" s="223" t="e">
        <f t="shared" si="20"/>
        <v>#DIV/0!</v>
      </c>
      <c r="DA24" s="223" t="e">
        <f t="shared" si="21"/>
        <v>#DIV/0!</v>
      </c>
      <c r="DB24" s="221"/>
    </row>
    <row r="25" spans="1:106" s="1" customFormat="1" ht="62">
      <c r="A25" s="227">
        <v>6</v>
      </c>
      <c r="B25" s="220" t="s">
        <v>1040</v>
      </c>
      <c r="C25" s="215" t="s">
        <v>28</v>
      </c>
      <c r="D25" s="217" t="s">
        <v>277</v>
      </c>
      <c r="E25" s="215" t="s">
        <v>26</v>
      </c>
      <c r="F25" s="220" t="s">
        <v>1041</v>
      </c>
      <c r="G25" s="138" t="s">
        <v>1468</v>
      </c>
      <c r="H25" s="106" t="s">
        <v>685</v>
      </c>
      <c r="I25" s="177" t="s">
        <v>1623</v>
      </c>
      <c r="J25" s="212" t="s">
        <v>32</v>
      </c>
      <c r="K25" s="212" t="s">
        <v>1948</v>
      </c>
      <c r="L25" s="165" t="s">
        <v>12</v>
      </c>
      <c r="M25" s="221" t="s">
        <v>29</v>
      </c>
      <c r="N25" s="221" t="s">
        <v>24</v>
      </c>
      <c r="O25" s="5"/>
      <c r="P25" s="5"/>
      <c r="Q25" s="5" t="s">
        <v>24</v>
      </c>
      <c r="R25" s="5"/>
      <c r="S25" s="6"/>
      <c r="T25" s="6"/>
      <c r="U25" s="5"/>
      <c r="V25" s="5"/>
      <c r="W25" s="5"/>
      <c r="X25" s="5"/>
      <c r="Y25" s="5"/>
      <c r="Z25" s="80">
        <f t="shared" si="11"/>
        <v>1</v>
      </c>
      <c r="AA25" s="955"/>
      <c r="AB25" s="7"/>
      <c r="AC25" s="7"/>
      <c r="AD25" s="7"/>
      <c r="AE25" s="7"/>
      <c r="AF25" s="7"/>
      <c r="AG25" s="7"/>
      <c r="AH25" s="7"/>
      <c r="AI25" s="7" t="s">
        <v>1315</v>
      </c>
      <c r="AJ25" s="7"/>
      <c r="AK25" s="7"/>
      <c r="AL25" s="7"/>
      <c r="AM25" s="7"/>
      <c r="AN25" s="7"/>
      <c r="AO25" s="7"/>
      <c r="AP25" s="7"/>
      <c r="AQ25" s="7"/>
      <c r="AR25" s="7"/>
      <c r="AS25" s="7"/>
      <c r="AT25" s="7"/>
      <c r="AU25" s="7"/>
      <c r="AV25" s="55"/>
      <c r="AW25" s="7"/>
      <c r="AX25" s="7"/>
      <c r="AY25" s="7"/>
      <c r="AZ25" s="7"/>
      <c r="BA25" s="7"/>
      <c r="BB25" s="7"/>
      <c r="BC25" s="7"/>
      <c r="BD25" s="7"/>
      <c r="BE25" s="7"/>
      <c r="BF25" s="7"/>
      <c r="BG25" s="7"/>
      <c r="BH25" s="7"/>
      <c r="BI25" s="7"/>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2">
        <f t="shared" si="12"/>
        <v>0</v>
      </c>
      <c r="CS25" s="237" t="e">
        <f t="shared" si="13"/>
        <v>#DIV/0!</v>
      </c>
      <c r="CT25" s="222">
        <f t="shared" si="14"/>
        <v>0</v>
      </c>
      <c r="CU25" s="237" t="e">
        <f t="shared" si="15"/>
        <v>#DIV/0!</v>
      </c>
      <c r="CV25" s="222">
        <f t="shared" si="16"/>
        <v>0</v>
      </c>
      <c r="CW25" s="237" t="e">
        <f t="shared" si="17"/>
        <v>#DIV/0!</v>
      </c>
      <c r="CX25" s="222">
        <f t="shared" si="18"/>
        <v>0</v>
      </c>
      <c r="CY25" s="237" t="e">
        <f t="shared" si="19"/>
        <v>#DIV/0!</v>
      </c>
      <c r="CZ25" s="223" t="e">
        <f t="shared" si="20"/>
        <v>#DIV/0!</v>
      </c>
      <c r="DA25" s="223" t="e">
        <f t="shared" si="21"/>
        <v>#DIV/0!</v>
      </c>
      <c r="DB25" s="5"/>
    </row>
    <row r="26" spans="1:106" ht="77.5">
      <c r="A26" s="227">
        <v>7</v>
      </c>
      <c r="B26" s="217" t="s">
        <v>446</v>
      </c>
      <c r="C26" s="215" t="s">
        <v>28</v>
      </c>
      <c r="D26" s="217" t="s">
        <v>276</v>
      </c>
      <c r="E26" s="215" t="s">
        <v>26</v>
      </c>
      <c r="F26" s="217" t="s">
        <v>276</v>
      </c>
      <c r="G26" s="219" t="s">
        <v>625</v>
      </c>
      <c r="H26" s="94"/>
      <c r="I26" s="94"/>
      <c r="J26" s="212" t="s">
        <v>32</v>
      </c>
      <c r="K26" s="212" t="s">
        <v>1948</v>
      </c>
      <c r="L26" s="165" t="s">
        <v>12</v>
      </c>
      <c r="M26" s="221" t="s">
        <v>29</v>
      </c>
      <c r="N26" s="221" t="s">
        <v>24</v>
      </c>
      <c r="O26" s="5"/>
      <c r="P26" s="5"/>
      <c r="Q26" s="5"/>
      <c r="R26" s="5"/>
      <c r="S26" s="6"/>
      <c r="T26" s="6"/>
      <c r="U26" s="5"/>
      <c r="V26" s="5"/>
      <c r="W26" s="221" t="s">
        <v>24</v>
      </c>
      <c r="X26" s="5"/>
      <c r="Y26" s="5"/>
      <c r="Z26" s="80">
        <f t="shared" si="11"/>
        <v>1</v>
      </c>
      <c r="AA26" s="221"/>
      <c r="AB26" s="7"/>
      <c r="AC26" s="7"/>
      <c r="AD26" s="7"/>
      <c r="AE26" s="7"/>
      <c r="AF26" s="7"/>
      <c r="AG26" s="7"/>
      <c r="AH26" s="7"/>
      <c r="AI26" s="7"/>
      <c r="AJ26" s="7"/>
      <c r="AK26" s="7"/>
      <c r="AL26" s="7"/>
      <c r="AM26" s="7"/>
      <c r="AN26" s="7"/>
      <c r="AO26" s="7"/>
      <c r="AP26" s="7"/>
      <c r="AQ26" s="7"/>
      <c r="AR26" s="7"/>
      <c r="AS26" s="7"/>
      <c r="AT26" s="7"/>
      <c r="AU26" s="7"/>
      <c r="AV26" s="55"/>
      <c r="AW26" s="7"/>
      <c r="AX26" s="7"/>
      <c r="AY26" s="7"/>
      <c r="AZ26" s="7"/>
      <c r="BA26" s="7"/>
      <c r="BB26" s="7"/>
      <c r="BC26" s="55"/>
      <c r="BD26" s="55"/>
      <c r="BE26" s="55" t="s">
        <v>1315</v>
      </c>
      <c r="BF26" s="7"/>
      <c r="BG26" s="7"/>
      <c r="BH26" s="7"/>
      <c r="BI26" s="7"/>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2">
        <f t="shared" si="12"/>
        <v>0</v>
      </c>
      <c r="CS26" s="237" t="e">
        <f t="shared" si="13"/>
        <v>#DIV/0!</v>
      </c>
      <c r="CT26" s="222">
        <f t="shared" si="14"/>
        <v>0</v>
      </c>
      <c r="CU26" s="237" t="e">
        <f t="shared" si="15"/>
        <v>#DIV/0!</v>
      </c>
      <c r="CV26" s="222">
        <f t="shared" si="16"/>
        <v>0</v>
      </c>
      <c r="CW26" s="237" t="e">
        <f t="shared" si="17"/>
        <v>#DIV/0!</v>
      </c>
      <c r="CX26" s="222">
        <f t="shared" si="18"/>
        <v>0</v>
      </c>
      <c r="CY26" s="237" t="e">
        <f t="shared" si="19"/>
        <v>#DIV/0!</v>
      </c>
      <c r="CZ26" s="223" t="e">
        <f t="shared" si="20"/>
        <v>#DIV/0!</v>
      </c>
      <c r="DA26" s="223" t="e">
        <f t="shared" si="21"/>
        <v>#DIV/0!</v>
      </c>
      <c r="DB26" s="221"/>
    </row>
    <row r="27" spans="1:106" s="1" customFormat="1" ht="62">
      <c r="A27" s="227">
        <v>8</v>
      </c>
      <c r="B27" s="217" t="s">
        <v>447</v>
      </c>
      <c r="C27" s="215" t="s">
        <v>26</v>
      </c>
      <c r="D27" s="217" t="s">
        <v>275</v>
      </c>
      <c r="E27" s="215" t="s">
        <v>26</v>
      </c>
      <c r="F27" s="217" t="s">
        <v>275</v>
      </c>
      <c r="G27" s="286" t="s">
        <v>1220</v>
      </c>
      <c r="H27" s="69" t="s">
        <v>686</v>
      </c>
      <c r="I27" s="178" t="s">
        <v>1628</v>
      </c>
      <c r="J27" s="212" t="s">
        <v>32</v>
      </c>
      <c r="K27" s="212" t="s">
        <v>1948</v>
      </c>
      <c r="L27" s="165" t="s">
        <v>12</v>
      </c>
      <c r="M27" s="221" t="s">
        <v>29</v>
      </c>
      <c r="N27" s="221" t="s">
        <v>24</v>
      </c>
      <c r="O27" s="5"/>
      <c r="P27" s="5"/>
      <c r="Q27" s="5"/>
      <c r="R27" s="5" t="s">
        <v>24</v>
      </c>
      <c r="S27" s="6"/>
      <c r="T27" s="6"/>
      <c r="U27" s="5"/>
      <c r="V27" s="5"/>
      <c r="W27" s="5"/>
      <c r="X27" s="5"/>
      <c r="Y27" s="5"/>
      <c r="Z27" s="80">
        <f t="shared" si="11"/>
        <v>1</v>
      </c>
      <c r="AA27" s="955"/>
      <c r="AB27" s="7"/>
      <c r="AC27" s="7"/>
      <c r="AD27" s="7"/>
      <c r="AE27" s="7"/>
      <c r="AF27" s="7"/>
      <c r="AG27" s="7"/>
      <c r="AH27" s="7"/>
      <c r="AI27" s="7"/>
      <c r="AJ27" s="7"/>
      <c r="AK27" s="7"/>
      <c r="AL27" s="7"/>
      <c r="AM27" s="7" t="s">
        <v>1183</v>
      </c>
      <c r="AN27" s="7"/>
      <c r="AO27" s="7"/>
      <c r="AP27" s="7"/>
      <c r="AQ27" s="7"/>
      <c r="AR27" s="7"/>
      <c r="AS27" s="7"/>
      <c r="AT27" s="7"/>
      <c r="AU27" s="7"/>
      <c r="AV27" s="55"/>
      <c r="AW27" s="7"/>
      <c r="AX27" s="7"/>
      <c r="AY27" s="7"/>
      <c r="AZ27" s="7"/>
      <c r="BA27" s="7"/>
      <c r="BB27" s="7"/>
      <c r="BC27" s="7"/>
      <c r="BD27" s="7"/>
      <c r="BE27" s="7"/>
      <c r="BF27" s="7"/>
      <c r="BG27" s="7"/>
      <c r="BH27" s="7"/>
      <c r="BI27" s="7"/>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2">
        <f t="shared" si="12"/>
        <v>0</v>
      </c>
      <c r="CS27" s="237" t="e">
        <f t="shared" si="13"/>
        <v>#DIV/0!</v>
      </c>
      <c r="CT27" s="222">
        <f t="shared" si="14"/>
        <v>0</v>
      </c>
      <c r="CU27" s="237" t="e">
        <f t="shared" si="15"/>
        <v>#DIV/0!</v>
      </c>
      <c r="CV27" s="222">
        <f t="shared" si="16"/>
        <v>0</v>
      </c>
      <c r="CW27" s="237" t="e">
        <f t="shared" si="17"/>
        <v>#DIV/0!</v>
      </c>
      <c r="CX27" s="222">
        <f t="shared" si="18"/>
        <v>0</v>
      </c>
      <c r="CY27" s="237" t="e">
        <f t="shared" si="19"/>
        <v>#DIV/0!</v>
      </c>
      <c r="CZ27" s="223" t="e">
        <f t="shared" si="20"/>
        <v>#DIV/0!</v>
      </c>
      <c r="DA27" s="223" t="e">
        <f t="shared" si="21"/>
        <v>#DIV/0!</v>
      </c>
      <c r="DB27" s="5"/>
    </row>
    <row r="28" spans="1:106" s="1" customFormat="1" ht="62">
      <c r="A28" s="227">
        <v>9</v>
      </c>
      <c r="B28" s="220" t="s">
        <v>1378</v>
      </c>
      <c r="C28" s="215" t="s">
        <v>26</v>
      </c>
      <c r="D28" s="217" t="s">
        <v>274</v>
      </c>
      <c r="E28" s="215" t="s">
        <v>26</v>
      </c>
      <c r="F28" s="218" t="s">
        <v>1379</v>
      </c>
      <c r="G28" s="142" t="s">
        <v>1408</v>
      </c>
      <c r="H28" s="242" t="s">
        <v>834</v>
      </c>
      <c r="I28" s="242"/>
      <c r="J28" s="212" t="s">
        <v>32</v>
      </c>
      <c r="K28" s="212" t="s">
        <v>1948</v>
      </c>
      <c r="L28" s="165" t="s">
        <v>12</v>
      </c>
      <c r="M28" s="221" t="s">
        <v>29</v>
      </c>
      <c r="N28" s="221" t="s">
        <v>24</v>
      </c>
      <c r="O28" s="5" t="s">
        <v>24</v>
      </c>
      <c r="P28" s="5"/>
      <c r="Q28" s="5"/>
      <c r="R28" s="5"/>
      <c r="S28" s="6"/>
      <c r="T28" s="6"/>
      <c r="U28" s="5"/>
      <c r="V28" s="5"/>
      <c r="W28" s="5"/>
      <c r="X28" s="5"/>
      <c r="Y28" s="5"/>
      <c r="Z28" s="80">
        <f t="shared" si="11"/>
        <v>1</v>
      </c>
      <c r="AA28" s="955"/>
      <c r="AB28" s="7" t="s">
        <v>1315</v>
      </c>
      <c r="AC28" s="7"/>
      <c r="AD28" s="7"/>
      <c r="AE28" s="7"/>
      <c r="AF28" s="7"/>
      <c r="AG28" s="7"/>
      <c r="AH28" s="7"/>
      <c r="AI28" s="7"/>
      <c r="AJ28" s="7"/>
      <c r="AK28" s="7"/>
      <c r="AL28" s="7"/>
      <c r="AM28" s="7"/>
      <c r="AN28" s="7"/>
      <c r="AO28" s="7"/>
      <c r="AP28" s="7"/>
      <c r="AQ28" s="7"/>
      <c r="AR28" s="7"/>
      <c r="AS28" s="7"/>
      <c r="AT28" s="7"/>
      <c r="AU28" s="7"/>
      <c r="AV28" s="55"/>
      <c r="AW28" s="7"/>
      <c r="AX28" s="7"/>
      <c r="AY28" s="7"/>
      <c r="AZ28" s="7"/>
      <c r="BA28" s="7"/>
      <c r="BB28" s="7"/>
      <c r="BC28" s="7"/>
      <c r="BD28" s="7"/>
      <c r="BE28" s="7"/>
      <c r="BF28" s="7"/>
      <c r="BG28" s="7"/>
      <c r="BH28" s="7"/>
      <c r="BI28" s="7"/>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2">
        <f t="shared" si="12"/>
        <v>0</v>
      </c>
      <c r="CS28" s="237" t="e">
        <f t="shared" si="13"/>
        <v>#DIV/0!</v>
      </c>
      <c r="CT28" s="222">
        <f t="shared" si="14"/>
        <v>0</v>
      </c>
      <c r="CU28" s="237" t="e">
        <f t="shared" si="15"/>
        <v>#DIV/0!</v>
      </c>
      <c r="CV28" s="222">
        <f t="shared" si="16"/>
        <v>0</v>
      </c>
      <c r="CW28" s="237" t="e">
        <f t="shared" si="17"/>
        <v>#DIV/0!</v>
      </c>
      <c r="CX28" s="222">
        <f t="shared" si="18"/>
        <v>0</v>
      </c>
      <c r="CY28" s="237" t="e">
        <f t="shared" si="19"/>
        <v>#DIV/0!</v>
      </c>
      <c r="CZ28" s="223" t="e">
        <f t="shared" si="20"/>
        <v>#DIV/0!</v>
      </c>
      <c r="DA28" s="223" t="e">
        <f t="shared" si="21"/>
        <v>#DIV/0!</v>
      </c>
      <c r="DB28" s="5"/>
    </row>
    <row r="29" spans="1:106" s="1" customFormat="1" ht="77.5">
      <c r="A29" s="227">
        <v>10</v>
      </c>
      <c r="B29" s="220" t="s">
        <v>1377</v>
      </c>
      <c r="C29" s="215" t="s">
        <v>28</v>
      </c>
      <c r="D29" s="217" t="s">
        <v>273</v>
      </c>
      <c r="E29" s="215" t="s">
        <v>26</v>
      </c>
      <c r="F29" s="218" t="s">
        <v>1376</v>
      </c>
      <c r="G29" s="293" t="s">
        <v>1429</v>
      </c>
      <c r="H29" s="93"/>
      <c r="I29" s="93"/>
      <c r="J29" s="212" t="s">
        <v>32</v>
      </c>
      <c r="K29" s="212" t="s">
        <v>1948</v>
      </c>
      <c r="L29" s="165" t="s">
        <v>12</v>
      </c>
      <c r="M29" s="221" t="s">
        <v>29</v>
      </c>
      <c r="N29" s="221" t="s">
        <v>24</v>
      </c>
      <c r="O29" s="5" t="s">
        <v>24</v>
      </c>
      <c r="P29" s="5"/>
      <c r="Q29" s="5"/>
      <c r="R29" s="5"/>
      <c r="S29" s="6"/>
      <c r="T29" s="6"/>
      <c r="U29" s="5"/>
      <c r="V29" s="5"/>
      <c r="W29" s="5"/>
      <c r="X29" s="5"/>
      <c r="Y29" s="5"/>
      <c r="Z29" s="80">
        <f t="shared" si="11"/>
        <v>1</v>
      </c>
      <c r="AA29" s="221"/>
      <c r="AB29" s="55" t="s">
        <v>1183</v>
      </c>
      <c r="AC29" s="55"/>
      <c r="AD29" s="7"/>
      <c r="AE29" s="7"/>
      <c r="AF29" s="7"/>
      <c r="AG29" s="7"/>
      <c r="AH29" s="7"/>
      <c r="AI29" s="7"/>
      <c r="AJ29" s="7"/>
      <c r="AK29" s="7"/>
      <c r="AL29" s="7"/>
      <c r="AM29" s="7"/>
      <c r="AN29" s="7"/>
      <c r="AO29" s="7"/>
      <c r="AP29" s="7"/>
      <c r="AQ29" s="7"/>
      <c r="AR29" s="7"/>
      <c r="AS29" s="7"/>
      <c r="AT29" s="7"/>
      <c r="AU29" s="7"/>
      <c r="AV29" s="55"/>
      <c r="AW29" s="7"/>
      <c r="AX29" s="7"/>
      <c r="AY29" s="7"/>
      <c r="AZ29" s="7"/>
      <c r="BA29" s="7"/>
      <c r="BB29" s="7"/>
      <c r="BC29" s="7"/>
      <c r="BD29" s="7"/>
      <c r="BE29" s="7"/>
      <c r="BF29" s="7"/>
      <c r="BG29" s="7"/>
      <c r="BH29" s="7"/>
      <c r="BI29" s="7"/>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2">
        <f t="shared" si="12"/>
        <v>0</v>
      </c>
      <c r="CS29" s="237" t="e">
        <f t="shared" si="13"/>
        <v>#DIV/0!</v>
      </c>
      <c r="CT29" s="222">
        <f t="shared" si="14"/>
        <v>0</v>
      </c>
      <c r="CU29" s="237" t="e">
        <f t="shared" si="15"/>
        <v>#DIV/0!</v>
      </c>
      <c r="CV29" s="222">
        <f t="shared" si="16"/>
        <v>0</v>
      </c>
      <c r="CW29" s="237" t="e">
        <f t="shared" si="17"/>
        <v>#DIV/0!</v>
      </c>
      <c r="CX29" s="222">
        <f t="shared" si="18"/>
        <v>0</v>
      </c>
      <c r="CY29" s="237" t="e">
        <f t="shared" si="19"/>
        <v>#DIV/0!</v>
      </c>
      <c r="CZ29" s="223" t="e">
        <f t="shared" si="20"/>
        <v>#DIV/0!</v>
      </c>
      <c r="DA29" s="223" t="e">
        <f t="shared" si="21"/>
        <v>#DIV/0!</v>
      </c>
      <c r="DB29" s="5"/>
    </row>
    <row r="30" spans="1:106" s="1" customFormat="1" ht="62">
      <c r="A30" s="227">
        <v>11</v>
      </c>
      <c r="B30" s="217" t="s">
        <v>448</v>
      </c>
      <c r="C30" s="215" t="s">
        <v>28</v>
      </c>
      <c r="D30" s="217" t="s">
        <v>272</v>
      </c>
      <c r="E30" s="215" t="s">
        <v>60</v>
      </c>
      <c r="F30" s="219" t="s">
        <v>272</v>
      </c>
      <c r="G30" s="218" t="s">
        <v>1474</v>
      </c>
      <c r="H30" s="94"/>
      <c r="I30" s="94"/>
      <c r="J30" s="212" t="s">
        <v>32</v>
      </c>
      <c r="K30" s="212" t="s">
        <v>1948</v>
      </c>
      <c r="L30" s="165" t="s">
        <v>12</v>
      </c>
      <c r="M30" s="221" t="s">
        <v>29</v>
      </c>
      <c r="N30" s="221" t="s">
        <v>24</v>
      </c>
      <c r="O30" s="5"/>
      <c r="P30" s="5"/>
      <c r="Q30" s="5"/>
      <c r="R30" s="5" t="s">
        <v>24</v>
      </c>
      <c r="S30" s="6"/>
      <c r="T30" s="6"/>
      <c r="U30" s="5"/>
      <c r="V30" s="5"/>
      <c r="W30" s="5"/>
      <c r="X30" s="5"/>
      <c r="Y30" s="5"/>
      <c r="Z30" s="80">
        <f t="shared" si="11"/>
        <v>1</v>
      </c>
      <c r="AA30" s="955"/>
      <c r="AB30" s="7"/>
      <c r="AC30" s="7"/>
      <c r="AD30" s="7"/>
      <c r="AE30" s="7"/>
      <c r="AF30" s="7"/>
      <c r="AG30" s="7"/>
      <c r="AH30" s="7"/>
      <c r="AI30" s="7"/>
      <c r="AJ30" s="7"/>
      <c r="AK30" s="7"/>
      <c r="AL30" s="7"/>
      <c r="AM30" s="7"/>
      <c r="AN30" s="7" t="s">
        <v>1183</v>
      </c>
      <c r="AO30" s="7"/>
      <c r="AP30" s="7"/>
      <c r="AQ30" s="7"/>
      <c r="AR30" s="7"/>
      <c r="AS30" s="7"/>
      <c r="AT30" s="7"/>
      <c r="AU30" s="7"/>
      <c r="AV30" s="55"/>
      <c r="AW30" s="7"/>
      <c r="AX30" s="7"/>
      <c r="AY30" s="7"/>
      <c r="AZ30" s="7"/>
      <c r="BA30" s="7"/>
      <c r="BB30" s="7"/>
      <c r="BC30" s="7"/>
      <c r="BD30" s="7"/>
      <c r="BE30" s="7"/>
      <c r="BF30" s="7"/>
      <c r="BG30" s="7"/>
      <c r="BH30" s="7"/>
      <c r="BI30" s="7"/>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2">
        <f t="shared" si="12"/>
        <v>0</v>
      </c>
      <c r="CS30" s="237" t="e">
        <f t="shared" si="13"/>
        <v>#DIV/0!</v>
      </c>
      <c r="CT30" s="222">
        <f t="shared" si="14"/>
        <v>0</v>
      </c>
      <c r="CU30" s="237" t="e">
        <f t="shared" si="15"/>
        <v>#DIV/0!</v>
      </c>
      <c r="CV30" s="222">
        <f t="shared" si="16"/>
        <v>0</v>
      </c>
      <c r="CW30" s="237" t="e">
        <f t="shared" si="17"/>
        <v>#DIV/0!</v>
      </c>
      <c r="CX30" s="222">
        <f t="shared" si="18"/>
        <v>0</v>
      </c>
      <c r="CY30" s="237" t="e">
        <f t="shared" si="19"/>
        <v>#DIV/0!</v>
      </c>
      <c r="CZ30" s="223" t="e">
        <f t="shared" si="20"/>
        <v>#DIV/0!</v>
      </c>
      <c r="DA30" s="223" t="e">
        <f t="shared" si="21"/>
        <v>#DIV/0!</v>
      </c>
      <c r="DB30" s="5"/>
    </row>
    <row r="31" spans="1:106" s="1" customFormat="1" ht="62">
      <c r="A31" s="227">
        <v>12</v>
      </c>
      <c r="B31" s="217" t="s">
        <v>449</v>
      </c>
      <c r="C31" s="215" t="s">
        <v>41</v>
      </c>
      <c r="D31" s="217" t="s">
        <v>271</v>
      </c>
      <c r="E31" s="215" t="s">
        <v>41</v>
      </c>
      <c r="F31" s="219" t="s">
        <v>271</v>
      </c>
      <c r="G31" s="254" t="s">
        <v>1221</v>
      </c>
      <c r="H31" s="70"/>
      <c r="I31" s="70"/>
      <c r="J31" s="212" t="s">
        <v>32</v>
      </c>
      <c r="K31" s="212" t="s">
        <v>1948</v>
      </c>
      <c r="L31" s="165" t="s">
        <v>12</v>
      </c>
      <c r="M31" s="221" t="s">
        <v>29</v>
      </c>
      <c r="N31" s="221" t="s">
        <v>24</v>
      </c>
      <c r="O31" s="5"/>
      <c r="P31" s="5"/>
      <c r="Q31" s="5"/>
      <c r="R31" s="5" t="s">
        <v>24</v>
      </c>
      <c r="S31" s="6"/>
      <c r="T31" s="6"/>
      <c r="U31" s="5"/>
      <c r="V31" s="5"/>
      <c r="W31" s="5"/>
      <c r="X31" s="5"/>
      <c r="Y31" s="5"/>
      <c r="Z31" s="80">
        <f t="shared" si="11"/>
        <v>1</v>
      </c>
      <c r="AA31" s="955"/>
      <c r="AB31" s="7"/>
      <c r="AC31" s="7"/>
      <c r="AD31" s="7"/>
      <c r="AE31" s="7"/>
      <c r="AF31" s="7"/>
      <c r="AG31" s="7"/>
      <c r="AH31" s="7"/>
      <c r="AI31" s="7"/>
      <c r="AJ31" s="7"/>
      <c r="AK31" s="7"/>
      <c r="AL31" s="7"/>
      <c r="AM31" s="7" t="s">
        <v>1316</v>
      </c>
      <c r="AN31" s="7" t="s">
        <v>1316</v>
      </c>
      <c r="AO31" s="7" t="s">
        <v>1316</v>
      </c>
      <c r="AP31" s="7" t="s">
        <v>1316</v>
      </c>
      <c r="AQ31" s="7"/>
      <c r="AR31" s="7"/>
      <c r="AS31" s="7"/>
      <c r="AT31" s="7"/>
      <c r="AU31" s="7"/>
      <c r="AV31" s="55"/>
      <c r="AW31" s="7"/>
      <c r="AX31" s="7"/>
      <c r="AY31" s="7"/>
      <c r="AZ31" s="7"/>
      <c r="BA31" s="7"/>
      <c r="BB31" s="7"/>
      <c r="BC31" s="7"/>
      <c r="BD31" s="7"/>
      <c r="BE31" s="7"/>
      <c r="BF31" s="7"/>
      <c r="BG31" s="7"/>
      <c r="BH31" s="7"/>
      <c r="BI31" s="7"/>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2">
        <f t="shared" si="12"/>
        <v>0</v>
      </c>
      <c r="CS31" s="237" t="e">
        <f t="shared" si="13"/>
        <v>#DIV/0!</v>
      </c>
      <c r="CT31" s="222">
        <f t="shared" si="14"/>
        <v>0</v>
      </c>
      <c r="CU31" s="237" t="e">
        <f t="shared" si="15"/>
        <v>#DIV/0!</v>
      </c>
      <c r="CV31" s="222">
        <f t="shared" si="16"/>
        <v>0</v>
      </c>
      <c r="CW31" s="237" t="e">
        <f t="shared" si="17"/>
        <v>#DIV/0!</v>
      </c>
      <c r="CX31" s="222">
        <f t="shared" si="18"/>
        <v>0</v>
      </c>
      <c r="CY31" s="237" t="e">
        <f t="shared" si="19"/>
        <v>#DIV/0!</v>
      </c>
      <c r="CZ31" s="223" t="e">
        <f t="shared" si="20"/>
        <v>#DIV/0!</v>
      </c>
      <c r="DA31" s="223" t="e">
        <f t="shared" si="21"/>
        <v>#DIV/0!</v>
      </c>
      <c r="DB31" s="5"/>
    </row>
    <row r="32" spans="1:106" s="302" customFormat="1" ht="17.5">
      <c r="A32" s="299"/>
      <c r="B32" s="1163" t="s">
        <v>1298</v>
      </c>
      <c r="C32" s="1163"/>
      <c r="D32" s="1163"/>
      <c r="E32" s="1163"/>
      <c r="F32" s="1163"/>
      <c r="G32" s="1163"/>
      <c r="H32" s="1163"/>
      <c r="I32" s="1163"/>
      <c r="J32" s="1163"/>
      <c r="K32" s="1163"/>
      <c r="L32" s="1163"/>
      <c r="M32" s="1163"/>
      <c r="N32" s="1163"/>
      <c r="O32" s="300"/>
      <c r="P32" s="300"/>
      <c r="Q32" s="300" t="s">
        <v>38</v>
      </c>
      <c r="R32" s="300"/>
      <c r="S32" s="301" t="s">
        <v>38</v>
      </c>
      <c r="T32" s="300"/>
      <c r="U32" s="300" t="s">
        <v>38</v>
      </c>
      <c r="V32" s="300"/>
      <c r="W32" s="300"/>
      <c r="X32" s="300" t="s">
        <v>38</v>
      </c>
      <c r="Y32" s="300" t="s">
        <v>38</v>
      </c>
      <c r="Z32" s="296" t="s">
        <v>38</v>
      </c>
      <c r="AA32" s="221"/>
      <c r="AB32" s="296" t="s">
        <v>38</v>
      </c>
      <c r="AC32" s="296" t="s">
        <v>38</v>
      </c>
      <c r="AD32" s="296" t="s">
        <v>38</v>
      </c>
      <c r="AE32" s="296" t="s">
        <v>38</v>
      </c>
      <c r="AF32" s="296" t="s">
        <v>38</v>
      </c>
      <c r="AG32" s="296" t="s">
        <v>38</v>
      </c>
      <c r="AH32" s="296" t="s">
        <v>38</v>
      </c>
      <c r="AI32" s="296" t="s">
        <v>38</v>
      </c>
      <c r="AJ32" s="296" t="s">
        <v>38</v>
      </c>
      <c r="AK32" s="296" t="s">
        <v>38</v>
      </c>
      <c r="AL32" s="296" t="s">
        <v>38</v>
      </c>
      <c r="AM32" s="296" t="s">
        <v>38</v>
      </c>
      <c r="AN32" s="296" t="s">
        <v>38</v>
      </c>
      <c r="AO32" s="296" t="s">
        <v>38</v>
      </c>
      <c r="AP32" s="296" t="s">
        <v>38</v>
      </c>
      <c r="AQ32" s="296" t="s">
        <v>38</v>
      </c>
      <c r="AR32" s="296" t="s">
        <v>38</v>
      </c>
      <c r="AS32" s="296" t="s">
        <v>38</v>
      </c>
      <c r="AT32" s="296" t="s">
        <v>38</v>
      </c>
      <c r="AU32" s="296" t="s">
        <v>38</v>
      </c>
      <c r="AV32" s="296" t="s">
        <v>38</v>
      </c>
      <c r="AW32" s="296" t="s">
        <v>38</v>
      </c>
      <c r="AX32" s="296" t="s">
        <v>38</v>
      </c>
      <c r="AY32" s="296" t="s">
        <v>38</v>
      </c>
      <c r="AZ32" s="296" t="s">
        <v>38</v>
      </c>
      <c r="BA32" s="296" t="s">
        <v>38</v>
      </c>
      <c r="BB32" s="296" t="s">
        <v>38</v>
      </c>
      <c r="BC32" s="296" t="s">
        <v>38</v>
      </c>
      <c r="BD32" s="296" t="s">
        <v>38</v>
      </c>
      <c r="BE32" s="296" t="s">
        <v>38</v>
      </c>
      <c r="BF32" s="296" t="s">
        <v>38</v>
      </c>
      <c r="BG32" s="296" t="s">
        <v>38</v>
      </c>
      <c r="BH32" s="296" t="s">
        <v>38</v>
      </c>
      <c r="BI32" s="296" t="s">
        <v>38</v>
      </c>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96" t="s">
        <v>38</v>
      </c>
      <c r="CS32" s="296" t="s">
        <v>38</v>
      </c>
      <c r="CT32" s="296" t="s">
        <v>38</v>
      </c>
      <c r="CU32" s="296" t="s">
        <v>38</v>
      </c>
      <c r="CV32" s="296" t="s">
        <v>38</v>
      </c>
      <c r="CW32" s="296" t="s">
        <v>38</v>
      </c>
      <c r="CX32" s="296" t="s">
        <v>38</v>
      </c>
      <c r="CY32" s="296" t="s">
        <v>38</v>
      </c>
      <c r="CZ32" s="296" t="s">
        <v>38</v>
      </c>
      <c r="DA32" s="296" t="s">
        <v>38</v>
      </c>
      <c r="DB32" s="296" t="s">
        <v>38</v>
      </c>
    </row>
    <row r="33" spans="1:106" s="1" customFormat="1" ht="62">
      <c r="A33" s="227">
        <v>13</v>
      </c>
      <c r="B33" s="220" t="s">
        <v>1042</v>
      </c>
      <c r="C33" s="215" t="s">
        <v>26</v>
      </c>
      <c r="D33" s="217" t="s">
        <v>270</v>
      </c>
      <c r="E33" s="215" t="s">
        <v>26</v>
      </c>
      <c r="F33" s="218" t="s">
        <v>1043</v>
      </c>
      <c r="G33" s="218" t="s">
        <v>925</v>
      </c>
      <c r="H33" s="94"/>
      <c r="I33" s="94"/>
      <c r="J33" s="212" t="s">
        <v>32</v>
      </c>
      <c r="K33" s="212" t="s">
        <v>1948</v>
      </c>
      <c r="L33" s="165" t="s">
        <v>12</v>
      </c>
      <c r="M33" s="221" t="s">
        <v>29</v>
      </c>
      <c r="N33" s="221" t="s">
        <v>24</v>
      </c>
      <c r="O33" s="5"/>
      <c r="P33" s="5"/>
      <c r="Q33" s="5" t="s">
        <v>24</v>
      </c>
      <c r="R33" s="5"/>
      <c r="S33" s="6"/>
      <c r="T33" s="6"/>
      <c r="U33" s="5"/>
      <c r="V33" s="5"/>
      <c r="W33" s="5"/>
      <c r="X33" s="5"/>
      <c r="Y33" s="5"/>
      <c r="Z33" s="80">
        <f t="shared" ref="Z33:Z41" si="22">COUNTIF($O33:$Y33,"x")</f>
        <v>1</v>
      </c>
      <c r="AA33" s="955"/>
      <c r="AB33" s="7"/>
      <c r="AC33" s="7"/>
      <c r="AD33" s="7"/>
      <c r="AE33" s="7"/>
      <c r="AF33" s="7"/>
      <c r="AG33" s="7"/>
      <c r="AH33" s="7"/>
      <c r="AI33" s="7"/>
      <c r="AJ33" s="7" t="s">
        <v>1315</v>
      </c>
      <c r="AK33" s="7"/>
      <c r="AL33" s="7"/>
      <c r="AM33" s="7"/>
      <c r="AN33" s="7"/>
      <c r="AO33" s="7"/>
      <c r="AP33" s="7"/>
      <c r="AQ33" s="7"/>
      <c r="AR33" s="7"/>
      <c r="AS33" s="7"/>
      <c r="AT33" s="7"/>
      <c r="AU33" s="7"/>
      <c r="AV33" s="55"/>
      <c r="AW33" s="7"/>
      <c r="AX33" s="7"/>
      <c r="AY33" s="7"/>
      <c r="AZ33" s="7"/>
      <c r="BA33" s="7"/>
      <c r="BB33" s="7"/>
      <c r="BC33" s="7"/>
      <c r="BD33" s="7"/>
      <c r="BE33" s="7"/>
      <c r="BF33" s="7"/>
      <c r="BG33" s="7"/>
      <c r="BH33" s="7"/>
      <c r="BI33" s="7"/>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2">
        <f t="shared" ref="CR33:CR41" si="23">COUNTIF(BJ33:CQ33,"2")</f>
        <v>0</v>
      </c>
      <c r="CS33" s="237" t="e">
        <f t="shared" ref="CS33:CS41" si="24">CR33/(CR33+CT33+CV33+CX33)</f>
        <v>#DIV/0!</v>
      </c>
      <c r="CT33" s="222">
        <f t="shared" ref="CT33:CT41" si="25">COUNTIF(BJ33:CQ33,"1")</f>
        <v>0</v>
      </c>
      <c r="CU33" s="237" t="e">
        <f t="shared" ref="CU33:CU41" si="26">CT33/(CR33+CT33+CV33+CX33)</f>
        <v>#DIV/0!</v>
      </c>
      <c r="CV33" s="222">
        <f t="shared" ref="CV33:CV41" si="27">COUNTIF(BJ33:CQ33,"0")</f>
        <v>0</v>
      </c>
      <c r="CW33" s="237" t="e">
        <f t="shared" ref="CW33:CW41" si="28">CV33/(CR33+CT33+CV33+CX33)</f>
        <v>#DIV/0!</v>
      </c>
      <c r="CX33" s="222">
        <f t="shared" ref="CX33:CX41" si="29">COUNTIF(BJ33:CQ33,"KĐG")</f>
        <v>0</v>
      </c>
      <c r="CY33" s="237" t="e">
        <f t="shared" ref="CY33:CY41" si="30">CX33/(CR33+CT33+CV33+CX33)</f>
        <v>#DIV/0!</v>
      </c>
      <c r="CZ33" s="223" t="e">
        <f t="shared" ref="CZ33:CZ41" si="31">(((CR33*2)+(CT33*1)+(CV33*0)))/(CR33+CT33+CV33)</f>
        <v>#DIV/0!</v>
      </c>
      <c r="DA33" s="223" t="e">
        <f t="shared" ref="DA33:DA41" si="32">IF(CY33&gt;=50%,"KĐG",IF(CZ33&gt;=1.6,"Đạt mục tiêu",IF(CZ33&gt;=1,"Cần cố gắng","Chưa đạt")))</f>
        <v>#DIV/0!</v>
      </c>
      <c r="DB33" s="5"/>
    </row>
    <row r="34" spans="1:106" s="1" customFormat="1" ht="62">
      <c r="A34" s="227">
        <v>14</v>
      </c>
      <c r="B34" s="220" t="s">
        <v>952</v>
      </c>
      <c r="C34" s="215" t="s">
        <v>28</v>
      </c>
      <c r="D34" s="217" t="s">
        <v>269</v>
      </c>
      <c r="E34" s="215" t="s">
        <v>26</v>
      </c>
      <c r="F34" s="218" t="s">
        <v>937</v>
      </c>
      <c r="G34" s="219" t="s">
        <v>402</v>
      </c>
      <c r="H34" s="94"/>
      <c r="I34" s="94"/>
      <c r="J34" s="5" t="s">
        <v>52</v>
      </c>
      <c r="K34" s="212" t="s">
        <v>1948</v>
      </c>
      <c r="L34" s="165" t="s">
        <v>12</v>
      </c>
      <c r="M34" s="221" t="s">
        <v>29</v>
      </c>
      <c r="N34" s="221" t="s">
        <v>24</v>
      </c>
      <c r="O34" s="5"/>
      <c r="P34" s="5" t="s">
        <v>24</v>
      </c>
      <c r="Q34" s="5"/>
      <c r="R34" s="5"/>
      <c r="S34" s="6"/>
      <c r="T34" s="6"/>
      <c r="U34" s="5"/>
      <c r="V34" s="5"/>
      <c r="W34" s="5"/>
      <c r="X34" s="5"/>
      <c r="Y34" s="5"/>
      <c r="Z34" s="80">
        <f t="shared" si="22"/>
        <v>1</v>
      </c>
      <c r="AA34" s="955"/>
      <c r="AB34" s="7"/>
      <c r="AC34" s="7"/>
      <c r="AD34" s="7"/>
      <c r="AE34" s="7" t="s">
        <v>1315</v>
      </c>
      <c r="AF34" s="7"/>
      <c r="AG34" s="7"/>
      <c r="AH34" s="7"/>
      <c r="AI34" s="7"/>
      <c r="AJ34" s="7"/>
      <c r="AK34" s="7"/>
      <c r="AL34" s="7"/>
      <c r="AM34" s="7"/>
      <c r="AN34" s="7"/>
      <c r="AO34" s="7"/>
      <c r="AP34" s="7"/>
      <c r="AQ34" s="7"/>
      <c r="AR34" s="7"/>
      <c r="AS34" s="7"/>
      <c r="AT34" s="7"/>
      <c r="AU34" s="7"/>
      <c r="AV34" s="55"/>
      <c r="AW34" s="7"/>
      <c r="AX34" s="7"/>
      <c r="AY34" s="7"/>
      <c r="AZ34" s="7"/>
      <c r="BA34" s="7"/>
      <c r="BB34" s="7"/>
      <c r="BC34" s="7"/>
      <c r="BD34" s="7"/>
      <c r="BE34" s="7"/>
      <c r="BF34" s="7"/>
      <c r="BG34" s="7"/>
      <c r="BH34" s="7"/>
      <c r="BI34" s="7"/>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2">
        <f t="shared" si="23"/>
        <v>0</v>
      </c>
      <c r="CS34" s="237" t="e">
        <f t="shared" si="24"/>
        <v>#DIV/0!</v>
      </c>
      <c r="CT34" s="222">
        <f t="shared" si="25"/>
        <v>0</v>
      </c>
      <c r="CU34" s="237" t="e">
        <f t="shared" si="26"/>
        <v>#DIV/0!</v>
      </c>
      <c r="CV34" s="222">
        <f t="shared" si="27"/>
        <v>0</v>
      </c>
      <c r="CW34" s="237" t="e">
        <f t="shared" si="28"/>
        <v>#DIV/0!</v>
      </c>
      <c r="CX34" s="222">
        <f t="shared" si="29"/>
        <v>0</v>
      </c>
      <c r="CY34" s="237" t="e">
        <f t="shared" si="30"/>
        <v>#DIV/0!</v>
      </c>
      <c r="CZ34" s="223" t="e">
        <f t="shared" si="31"/>
        <v>#DIV/0!</v>
      </c>
      <c r="DA34" s="223" t="e">
        <f t="shared" si="32"/>
        <v>#DIV/0!</v>
      </c>
      <c r="DB34" s="5"/>
    </row>
    <row r="35" spans="1:106" s="1" customFormat="1" ht="46.5">
      <c r="A35" s="227">
        <v>15</v>
      </c>
      <c r="B35" s="217" t="s">
        <v>450</v>
      </c>
      <c r="C35" s="215" t="s">
        <v>28</v>
      </c>
      <c r="D35" s="217" t="s">
        <v>268</v>
      </c>
      <c r="E35" s="215" t="s">
        <v>60</v>
      </c>
      <c r="F35" s="219" t="s">
        <v>268</v>
      </c>
      <c r="G35" s="68" t="s">
        <v>1222</v>
      </c>
      <c r="H35" s="107" t="s">
        <v>687</v>
      </c>
      <c r="I35" s="107"/>
      <c r="J35" s="5" t="s">
        <v>32</v>
      </c>
      <c r="K35" s="212" t="s">
        <v>1948</v>
      </c>
      <c r="L35" s="165" t="s">
        <v>12</v>
      </c>
      <c r="M35" s="221" t="s">
        <v>29</v>
      </c>
      <c r="N35" s="221" t="s">
        <v>24</v>
      </c>
      <c r="O35" s="5"/>
      <c r="P35" s="5"/>
      <c r="Q35" s="5"/>
      <c r="R35" s="5"/>
      <c r="S35" s="6" t="s">
        <v>24</v>
      </c>
      <c r="T35" s="6"/>
      <c r="U35" s="5"/>
      <c r="V35" s="5"/>
      <c r="W35" s="5"/>
      <c r="X35" s="5"/>
      <c r="Y35" s="5"/>
      <c r="Z35" s="80">
        <f t="shared" si="22"/>
        <v>1</v>
      </c>
      <c r="AA35" s="221"/>
      <c r="AB35" s="7"/>
      <c r="AC35" s="7"/>
      <c r="AD35" s="7"/>
      <c r="AE35" s="7"/>
      <c r="AF35" s="7"/>
      <c r="AG35" s="7"/>
      <c r="AH35" s="7"/>
      <c r="AI35" s="7"/>
      <c r="AJ35" s="7"/>
      <c r="AK35" s="7"/>
      <c r="AL35" s="7"/>
      <c r="AM35" s="7"/>
      <c r="AN35" s="7"/>
      <c r="AO35" s="7"/>
      <c r="AP35" s="7"/>
      <c r="AQ35" s="7"/>
      <c r="AR35" s="7" t="s">
        <v>1315</v>
      </c>
      <c r="AS35" s="7"/>
      <c r="AT35" s="7"/>
      <c r="AU35" s="7"/>
      <c r="AV35" s="55"/>
      <c r="AW35" s="7"/>
      <c r="AX35" s="7"/>
      <c r="AY35" s="7"/>
      <c r="AZ35" s="7"/>
      <c r="BA35" s="7"/>
      <c r="BB35" s="7"/>
      <c r="BC35" s="7"/>
      <c r="BD35" s="7"/>
      <c r="BE35" s="7"/>
      <c r="BF35" s="7"/>
      <c r="BG35" s="7"/>
      <c r="BH35" s="7"/>
      <c r="BI35" s="7"/>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2">
        <f t="shared" si="23"/>
        <v>0</v>
      </c>
      <c r="CS35" s="237" t="e">
        <f t="shared" si="24"/>
        <v>#DIV/0!</v>
      </c>
      <c r="CT35" s="222">
        <f t="shared" si="25"/>
        <v>0</v>
      </c>
      <c r="CU35" s="237" t="e">
        <f t="shared" si="26"/>
        <v>#DIV/0!</v>
      </c>
      <c r="CV35" s="222">
        <f t="shared" si="27"/>
        <v>0</v>
      </c>
      <c r="CW35" s="237" t="e">
        <f t="shared" si="28"/>
        <v>#DIV/0!</v>
      </c>
      <c r="CX35" s="222">
        <f t="shared" si="29"/>
        <v>0</v>
      </c>
      <c r="CY35" s="237" t="e">
        <f t="shared" si="30"/>
        <v>#DIV/0!</v>
      </c>
      <c r="CZ35" s="223" t="e">
        <f t="shared" si="31"/>
        <v>#DIV/0!</v>
      </c>
      <c r="DA35" s="223" t="e">
        <f t="shared" si="32"/>
        <v>#DIV/0!</v>
      </c>
      <c r="DB35" s="5"/>
    </row>
    <row r="36" spans="1:106" s="1" customFormat="1" ht="62">
      <c r="A36" s="227">
        <v>16</v>
      </c>
      <c r="B36" s="219" t="s">
        <v>592</v>
      </c>
      <c r="C36" s="215" t="s">
        <v>41</v>
      </c>
      <c r="D36" s="219" t="s">
        <v>593</v>
      </c>
      <c r="E36" s="215" t="s">
        <v>41</v>
      </c>
      <c r="F36" s="219" t="s">
        <v>593</v>
      </c>
      <c r="G36" s="218" t="s">
        <v>1223</v>
      </c>
      <c r="H36" s="108"/>
      <c r="I36" s="108"/>
      <c r="J36" s="5" t="s">
        <v>32</v>
      </c>
      <c r="K36" s="212" t="s">
        <v>1948</v>
      </c>
      <c r="L36" s="165" t="s">
        <v>12</v>
      </c>
      <c r="M36" s="221" t="s">
        <v>29</v>
      </c>
      <c r="N36" s="221" t="s">
        <v>24</v>
      </c>
      <c r="O36" s="5"/>
      <c r="P36" s="5"/>
      <c r="Q36" s="5"/>
      <c r="R36" s="5"/>
      <c r="S36" s="195"/>
      <c r="T36" s="6" t="s">
        <v>24</v>
      </c>
      <c r="U36" s="5"/>
      <c r="V36" s="5"/>
      <c r="W36" s="5"/>
      <c r="X36" s="5"/>
      <c r="Y36" s="5"/>
      <c r="Z36" s="80">
        <f t="shared" si="22"/>
        <v>1</v>
      </c>
      <c r="AA36" s="955"/>
      <c r="AB36" s="7"/>
      <c r="AC36" s="7"/>
      <c r="AD36" s="7"/>
      <c r="AE36" s="7"/>
      <c r="AF36" s="7"/>
      <c r="AG36" s="7"/>
      <c r="AH36" s="7"/>
      <c r="AI36" s="7"/>
      <c r="AJ36" s="7"/>
      <c r="AK36" s="7"/>
      <c r="AL36" s="7"/>
      <c r="AM36" s="7"/>
      <c r="AN36" s="7"/>
      <c r="AO36" s="7"/>
      <c r="AP36" s="7"/>
      <c r="AQ36" s="7" t="s">
        <v>1315</v>
      </c>
      <c r="AR36" s="7"/>
      <c r="AS36" s="7"/>
      <c r="AT36" s="7"/>
      <c r="AU36" s="7" t="s">
        <v>1315</v>
      </c>
      <c r="AV36" s="55"/>
      <c r="AW36" s="7"/>
      <c r="AX36" s="7"/>
      <c r="AY36" s="7"/>
      <c r="AZ36" s="7"/>
      <c r="BA36" s="7"/>
      <c r="BB36" s="7"/>
      <c r="BC36" s="7"/>
      <c r="BD36" s="7"/>
      <c r="BE36" s="7"/>
      <c r="BF36" s="7"/>
      <c r="BG36" s="7"/>
      <c r="BH36" s="7"/>
      <c r="BI36" s="7"/>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2">
        <f t="shared" si="23"/>
        <v>0</v>
      </c>
      <c r="CS36" s="237" t="e">
        <f t="shared" si="24"/>
        <v>#DIV/0!</v>
      </c>
      <c r="CT36" s="222">
        <f t="shared" si="25"/>
        <v>0</v>
      </c>
      <c r="CU36" s="237" t="e">
        <f t="shared" si="26"/>
        <v>#DIV/0!</v>
      </c>
      <c r="CV36" s="222">
        <f t="shared" si="27"/>
        <v>0</v>
      </c>
      <c r="CW36" s="237" t="e">
        <f t="shared" si="28"/>
        <v>#DIV/0!</v>
      </c>
      <c r="CX36" s="222">
        <f t="shared" si="29"/>
        <v>0</v>
      </c>
      <c r="CY36" s="237" t="e">
        <f t="shared" si="30"/>
        <v>#DIV/0!</v>
      </c>
      <c r="CZ36" s="223" t="e">
        <f t="shared" si="31"/>
        <v>#DIV/0!</v>
      </c>
      <c r="DA36" s="223" t="e">
        <f t="shared" si="32"/>
        <v>#DIV/0!</v>
      </c>
      <c r="DB36" s="5"/>
    </row>
    <row r="37" spans="1:106" s="1" customFormat="1" ht="46.5">
      <c r="A37" s="227">
        <v>17</v>
      </c>
      <c r="B37" s="217" t="s">
        <v>451</v>
      </c>
      <c r="C37" s="215" t="s">
        <v>26</v>
      </c>
      <c r="D37" s="217" t="s">
        <v>267</v>
      </c>
      <c r="E37" s="215" t="s">
        <v>26</v>
      </c>
      <c r="F37" s="219" t="s">
        <v>267</v>
      </c>
      <c r="G37" s="68" t="s">
        <v>1184</v>
      </c>
      <c r="H37" s="107" t="s">
        <v>688</v>
      </c>
      <c r="I37" s="176" t="s">
        <v>1626</v>
      </c>
      <c r="J37" s="5" t="s">
        <v>32</v>
      </c>
      <c r="K37" s="212" t="s">
        <v>1948</v>
      </c>
      <c r="L37" s="165" t="s">
        <v>12</v>
      </c>
      <c r="M37" s="221" t="s">
        <v>29</v>
      </c>
      <c r="N37" s="221" t="s">
        <v>24</v>
      </c>
      <c r="O37" s="5"/>
      <c r="P37" s="5"/>
      <c r="Q37" s="5" t="s">
        <v>24</v>
      </c>
      <c r="R37" s="5"/>
      <c r="S37" s="6"/>
      <c r="T37" s="6"/>
      <c r="U37" s="5"/>
      <c r="V37" s="5"/>
      <c r="W37" s="5"/>
      <c r="X37" s="5"/>
      <c r="Y37" s="5"/>
      <c r="Z37" s="80">
        <f t="shared" si="22"/>
        <v>1</v>
      </c>
      <c r="AA37" s="955"/>
      <c r="AB37" s="7"/>
      <c r="AC37" s="7"/>
      <c r="AD37" s="7"/>
      <c r="AE37" s="7"/>
      <c r="AF37" s="7"/>
      <c r="AG37" s="7"/>
      <c r="AH37" s="7"/>
      <c r="AI37" s="7" t="s">
        <v>1183</v>
      </c>
      <c r="AJ37" s="7"/>
      <c r="AK37" s="7"/>
      <c r="AL37" s="7"/>
      <c r="AM37" s="7"/>
      <c r="AN37" s="7"/>
      <c r="AO37" s="7"/>
      <c r="AP37" s="7"/>
      <c r="AQ37" s="7"/>
      <c r="AR37" s="7"/>
      <c r="AS37" s="7"/>
      <c r="AT37" s="7"/>
      <c r="AU37" s="7"/>
      <c r="AV37" s="55"/>
      <c r="AW37" s="7"/>
      <c r="AX37" s="7"/>
      <c r="AY37" s="7"/>
      <c r="AZ37" s="7"/>
      <c r="BA37" s="7"/>
      <c r="BB37" s="7"/>
      <c r="BC37" s="7"/>
      <c r="BD37" s="7"/>
      <c r="BE37" s="7"/>
      <c r="BF37" s="7"/>
      <c r="BG37" s="7"/>
      <c r="BH37" s="7" t="s">
        <v>1315</v>
      </c>
      <c r="BI37" s="7"/>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2">
        <f t="shared" si="23"/>
        <v>0</v>
      </c>
      <c r="CS37" s="237" t="e">
        <f t="shared" si="24"/>
        <v>#DIV/0!</v>
      </c>
      <c r="CT37" s="222">
        <f t="shared" si="25"/>
        <v>0</v>
      </c>
      <c r="CU37" s="237" t="e">
        <f t="shared" si="26"/>
        <v>#DIV/0!</v>
      </c>
      <c r="CV37" s="222">
        <f t="shared" si="27"/>
        <v>0</v>
      </c>
      <c r="CW37" s="237" t="e">
        <f t="shared" si="28"/>
        <v>#DIV/0!</v>
      </c>
      <c r="CX37" s="222">
        <f t="shared" si="29"/>
        <v>0</v>
      </c>
      <c r="CY37" s="237" t="e">
        <f t="shared" si="30"/>
        <v>#DIV/0!</v>
      </c>
      <c r="CZ37" s="223" t="e">
        <f t="shared" si="31"/>
        <v>#DIV/0!</v>
      </c>
      <c r="DA37" s="223" t="e">
        <f t="shared" si="32"/>
        <v>#DIV/0!</v>
      </c>
      <c r="DB37" s="5"/>
    </row>
    <row r="38" spans="1:106" s="1" customFormat="1" ht="31">
      <c r="A38" s="1036">
        <v>18</v>
      </c>
      <c r="B38" s="1024" t="s">
        <v>452</v>
      </c>
      <c r="C38" s="1033" t="s">
        <v>60</v>
      </c>
      <c r="D38" s="1024" t="s">
        <v>265</v>
      </c>
      <c r="E38" s="1033" t="s">
        <v>60</v>
      </c>
      <c r="F38" s="217" t="s">
        <v>266</v>
      </c>
      <c r="G38" s="136" t="s">
        <v>1224</v>
      </c>
      <c r="H38" s="5"/>
      <c r="I38" s="5"/>
      <c r="J38" s="5" t="s">
        <v>32</v>
      </c>
      <c r="K38" s="212" t="s">
        <v>1948</v>
      </c>
      <c r="L38" s="165" t="s">
        <v>12</v>
      </c>
      <c r="M38" s="221" t="s">
        <v>29</v>
      </c>
      <c r="N38" s="221" t="s">
        <v>24</v>
      </c>
      <c r="O38" s="5"/>
      <c r="P38" s="5"/>
      <c r="Q38" s="5"/>
      <c r="R38" s="5"/>
      <c r="S38" s="6"/>
      <c r="T38" s="6" t="s">
        <v>24</v>
      </c>
      <c r="U38" s="5"/>
      <c r="V38" s="5"/>
      <c r="W38" s="5"/>
      <c r="X38" s="5"/>
      <c r="Y38" s="5"/>
      <c r="Z38" s="80">
        <f t="shared" si="22"/>
        <v>1</v>
      </c>
      <c r="AA38" s="221"/>
      <c r="AB38" s="7"/>
      <c r="AC38" s="7"/>
      <c r="AD38" s="7"/>
      <c r="AE38" s="7"/>
      <c r="AF38" s="7"/>
      <c r="AG38" s="7"/>
      <c r="AH38" s="7"/>
      <c r="AI38" s="7"/>
      <c r="AJ38" s="7"/>
      <c r="AK38" s="7"/>
      <c r="AL38" s="7"/>
      <c r="AM38" s="7"/>
      <c r="AN38" s="7"/>
      <c r="AO38" s="7"/>
      <c r="AP38" s="7"/>
      <c r="AQ38" s="7"/>
      <c r="AR38" s="7"/>
      <c r="AS38" s="7"/>
      <c r="AT38" s="7"/>
      <c r="AU38" s="7" t="s">
        <v>1315</v>
      </c>
      <c r="AV38" s="55"/>
      <c r="AW38" s="7"/>
      <c r="AX38" s="7"/>
      <c r="AY38" s="7"/>
      <c r="AZ38" s="7"/>
      <c r="BA38" s="7"/>
      <c r="BB38" s="7"/>
      <c r="BC38" s="7"/>
      <c r="BD38" s="7"/>
      <c r="BE38" s="7"/>
      <c r="BF38" s="7"/>
      <c r="BG38" s="7"/>
      <c r="BH38" s="7"/>
      <c r="BI38" s="7"/>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2">
        <f t="shared" si="23"/>
        <v>0</v>
      </c>
      <c r="CS38" s="237" t="e">
        <f t="shared" si="24"/>
        <v>#DIV/0!</v>
      </c>
      <c r="CT38" s="222">
        <f t="shared" si="25"/>
        <v>0</v>
      </c>
      <c r="CU38" s="237" t="e">
        <f t="shared" si="26"/>
        <v>#DIV/0!</v>
      </c>
      <c r="CV38" s="222">
        <f t="shared" si="27"/>
        <v>0</v>
      </c>
      <c r="CW38" s="237" t="e">
        <f t="shared" si="28"/>
        <v>#DIV/0!</v>
      </c>
      <c r="CX38" s="222">
        <f t="shared" si="29"/>
        <v>0</v>
      </c>
      <c r="CY38" s="237" t="e">
        <f t="shared" si="30"/>
        <v>#DIV/0!</v>
      </c>
      <c r="CZ38" s="223" t="e">
        <f t="shared" si="31"/>
        <v>#DIV/0!</v>
      </c>
      <c r="DA38" s="223" t="e">
        <f t="shared" si="32"/>
        <v>#DIV/0!</v>
      </c>
      <c r="DB38" s="5"/>
    </row>
    <row r="39" spans="1:106" s="1" customFormat="1" ht="31">
      <c r="A39" s="1036"/>
      <c r="B39" s="1024"/>
      <c r="C39" s="1033"/>
      <c r="D39" s="1024"/>
      <c r="E39" s="1033"/>
      <c r="F39" s="217" t="s">
        <v>265</v>
      </c>
      <c r="G39" s="136" t="s">
        <v>1225</v>
      </c>
      <c r="H39" s="5"/>
      <c r="I39" s="5"/>
      <c r="J39" s="5" t="s">
        <v>32</v>
      </c>
      <c r="K39" s="212" t="s">
        <v>1948</v>
      </c>
      <c r="L39" s="165" t="s">
        <v>12</v>
      </c>
      <c r="M39" s="221" t="s">
        <v>29</v>
      </c>
      <c r="N39" s="221" t="s">
        <v>24</v>
      </c>
      <c r="O39" s="5"/>
      <c r="P39" s="5"/>
      <c r="Q39" s="5"/>
      <c r="R39" s="5"/>
      <c r="S39" s="6"/>
      <c r="T39" s="6"/>
      <c r="U39" s="5"/>
      <c r="V39" s="5"/>
      <c r="W39" s="5"/>
      <c r="X39" s="5" t="s">
        <v>24</v>
      </c>
      <c r="Y39" s="5"/>
      <c r="Z39" s="80">
        <f t="shared" si="22"/>
        <v>1</v>
      </c>
      <c r="AA39" s="955"/>
      <c r="AB39" s="7"/>
      <c r="AC39" s="7"/>
      <c r="AD39" s="7"/>
      <c r="AE39" s="7"/>
      <c r="AF39" s="7"/>
      <c r="AG39" s="7"/>
      <c r="AH39" s="7"/>
      <c r="AI39" s="7"/>
      <c r="AJ39" s="7"/>
      <c r="AK39" s="7"/>
      <c r="AL39" s="7"/>
      <c r="AM39" s="7"/>
      <c r="AN39" s="7"/>
      <c r="AO39" s="7"/>
      <c r="AP39" s="7"/>
      <c r="AQ39" s="7"/>
      <c r="AR39" s="7"/>
      <c r="AS39" s="7"/>
      <c r="AT39" s="7"/>
      <c r="AU39" s="7"/>
      <c r="AV39" s="55"/>
      <c r="AW39" s="7"/>
      <c r="AX39" s="7"/>
      <c r="AY39" s="7"/>
      <c r="AZ39" s="7"/>
      <c r="BA39" s="7"/>
      <c r="BB39" s="7"/>
      <c r="BC39" s="7"/>
      <c r="BD39" s="7"/>
      <c r="BE39" s="7"/>
      <c r="BF39" s="7"/>
      <c r="BG39" s="7" t="s">
        <v>1315</v>
      </c>
      <c r="BH39" s="7"/>
      <c r="BI39" s="7"/>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2">
        <f t="shared" si="23"/>
        <v>0</v>
      </c>
      <c r="CS39" s="237" t="e">
        <f t="shared" si="24"/>
        <v>#DIV/0!</v>
      </c>
      <c r="CT39" s="222">
        <f t="shared" si="25"/>
        <v>0</v>
      </c>
      <c r="CU39" s="237" t="e">
        <f t="shared" si="26"/>
        <v>#DIV/0!</v>
      </c>
      <c r="CV39" s="222">
        <f t="shared" si="27"/>
        <v>0</v>
      </c>
      <c r="CW39" s="237" t="e">
        <f t="shared" si="28"/>
        <v>#DIV/0!</v>
      </c>
      <c r="CX39" s="222">
        <f t="shared" si="29"/>
        <v>0</v>
      </c>
      <c r="CY39" s="237" t="e">
        <f t="shared" si="30"/>
        <v>#DIV/0!</v>
      </c>
      <c r="CZ39" s="223" t="e">
        <f t="shared" si="31"/>
        <v>#DIV/0!</v>
      </c>
      <c r="DA39" s="223" t="e">
        <f t="shared" si="32"/>
        <v>#DIV/0!</v>
      </c>
      <c r="DB39" s="5"/>
    </row>
    <row r="40" spans="1:106" s="1" customFormat="1" ht="62">
      <c r="A40" s="227">
        <v>19</v>
      </c>
      <c r="B40" s="217" t="s">
        <v>453</v>
      </c>
      <c r="C40" s="215" t="s">
        <v>41</v>
      </c>
      <c r="D40" s="217" t="s">
        <v>264</v>
      </c>
      <c r="E40" s="215" t="s">
        <v>41</v>
      </c>
      <c r="F40" s="217" t="s">
        <v>264</v>
      </c>
      <c r="G40" s="220" t="s">
        <v>1507</v>
      </c>
      <c r="H40" s="63"/>
      <c r="I40" s="63"/>
      <c r="J40" s="212" t="s">
        <v>32</v>
      </c>
      <c r="K40" s="212" t="s">
        <v>1948</v>
      </c>
      <c r="L40" s="165" t="s">
        <v>12</v>
      </c>
      <c r="M40" s="221" t="s">
        <v>29</v>
      </c>
      <c r="N40" s="221" t="s">
        <v>24</v>
      </c>
      <c r="O40" s="5"/>
      <c r="P40" s="5"/>
      <c r="Q40" s="5"/>
      <c r="R40" s="5"/>
      <c r="S40" s="6"/>
      <c r="T40" s="6"/>
      <c r="U40" s="5" t="s">
        <v>24</v>
      </c>
      <c r="V40" s="5"/>
      <c r="W40" s="5"/>
      <c r="X40" s="5"/>
      <c r="Y40" s="5"/>
      <c r="Z40" s="80">
        <f t="shared" si="22"/>
        <v>1</v>
      </c>
      <c r="AA40" s="955"/>
      <c r="AB40" s="7"/>
      <c r="AC40" s="7"/>
      <c r="AD40" s="7"/>
      <c r="AE40" s="7"/>
      <c r="AF40" s="7"/>
      <c r="AG40" s="7"/>
      <c r="AH40" s="7"/>
      <c r="AI40" s="7"/>
      <c r="AJ40" s="7"/>
      <c r="AK40" s="7"/>
      <c r="AL40" s="7"/>
      <c r="AM40" s="7"/>
      <c r="AN40" s="7"/>
      <c r="AO40" s="7"/>
      <c r="AP40" s="7"/>
      <c r="AQ40" s="7"/>
      <c r="AR40" s="7"/>
      <c r="AS40" s="7"/>
      <c r="AT40" s="7"/>
      <c r="AU40" s="7"/>
      <c r="AV40" s="55" t="s">
        <v>1183</v>
      </c>
      <c r="AW40" s="7"/>
      <c r="AX40" s="7"/>
      <c r="AY40" s="7"/>
      <c r="AZ40" s="7"/>
      <c r="BA40" s="7"/>
      <c r="BB40" s="7"/>
      <c r="BC40" s="7"/>
      <c r="BD40" s="7"/>
      <c r="BE40" s="7"/>
      <c r="BF40" s="7"/>
      <c r="BG40" s="7"/>
      <c r="BH40" s="7"/>
      <c r="BI40" s="7"/>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2">
        <f t="shared" si="23"/>
        <v>0</v>
      </c>
      <c r="CS40" s="237" t="e">
        <f t="shared" si="24"/>
        <v>#DIV/0!</v>
      </c>
      <c r="CT40" s="222">
        <f t="shared" si="25"/>
        <v>0</v>
      </c>
      <c r="CU40" s="237" t="e">
        <f t="shared" si="26"/>
        <v>#DIV/0!</v>
      </c>
      <c r="CV40" s="222">
        <f t="shared" si="27"/>
        <v>0</v>
      </c>
      <c r="CW40" s="237" t="e">
        <f t="shared" si="28"/>
        <v>#DIV/0!</v>
      </c>
      <c r="CX40" s="222">
        <f t="shared" si="29"/>
        <v>0</v>
      </c>
      <c r="CY40" s="237" t="e">
        <f t="shared" si="30"/>
        <v>#DIV/0!</v>
      </c>
      <c r="CZ40" s="223" t="e">
        <f t="shared" si="31"/>
        <v>#DIV/0!</v>
      </c>
      <c r="DA40" s="223" t="e">
        <f t="shared" si="32"/>
        <v>#DIV/0!</v>
      </c>
      <c r="DB40" s="5"/>
    </row>
    <row r="41" spans="1:106" s="1" customFormat="1" ht="31">
      <c r="A41" s="227">
        <v>20</v>
      </c>
      <c r="B41" s="217" t="s">
        <v>454</v>
      </c>
      <c r="C41" s="215" t="s">
        <v>41</v>
      </c>
      <c r="D41" s="217" t="s">
        <v>594</v>
      </c>
      <c r="E41" s="215" t="s">
        <v>41</v>
      </c>
      <c r="F41" s="217" t="s">
        <v>594</v>
      </c>
      <c r="G41" s="136" t="s">
        <v>1226</v>
      </c>
      <c r="H41" s="64"/>
      <c r="I41" s="64"/>
      <c r="J41" s="5" t="s">
        <v>32</v>
      </c>
      <c r="K41" s="212" t="s">
        <v>1948</v>
      </c>
      <c r="L41" s="165" t="s">
        <v>12</v>
      </c>
      <c r="M41" s="221" t="s">
        <v>29</v>
      </c>
      <c r="N41" s="221" t="s">
        <v>24</v>
      </c>
      <c r="O41" s="5"/>
      <c r="P41" s="5"/>
      <c r="Q41" s="5"/>
      <c r="R41" s="5"/>
      <c r="S41" s="6"/>
      <c r="T41" s="6" t="s">
        <v>24</v>
      </c>
      <c r="U41" s="5"/>
      <c r="V41" s="5"/>
      <c r="W41" s="5"/>
      <c r="X41" s="5"/>
      <c r="Y41" s="5"/>
      <c r="Z41" s="80">
        <f t="shared" si="22"/>
        <v>1</v>
      </c>
      <c r="AA41" s="221"/>
      <c r="AB41" s="7"/>
      <c r="AC41" s="7"/>
      <c r="AD41" s="7"/>
      <c r="AE41" s="7"/>
      <c r="AF41" s="7"/>
      <c r="AG41" s="7"/>
      <c r="AH41" s="7"/>
      <c r="AI41" s="7"/>
      <c r="AJ41" s="7"/>
      <c r="AK41" s="7"/>
      <c r="AL41" s="7"/>
      <c r="AM41" s="7"/>
      <c r="AN41" s="7"/>
      <c r="AO41" s="7"/>
      <c r="AP41" s="7"/>
      <c r="AQ41" s="7"/>
      <c r="AR41" s="7"/>
      <c r="AS41" s="7"/>
      <c r="AT41" s="7"/>
      <c r="AU41" s="7" t="s">
        <v>1315</v>
      </c>
      <c r="AV41" s="55"/>
      <c r="AW41" s="7"/>
      <c r="AX41" s="7"/>
      <c r="AY41" s="7"/>
      <c r="AZ41" s="7"/>
      <c r="BA41" s="7"/>
      <c r="BB41" s="7"/>
      <c r="BC41" s="7"/>
      <c r="BD41" s="7"/>
      <c r="BE41" s="7"/>
      <c r="BF41" s="7"/>
      <c r="BG41" s="7"/>
      <c r="BH41" s="7"/>
      <c r="BI41" s="7"/>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2">
        <f t="shared" si="23"/>
        <v>0</v>
      </c>
      <c r="CS41" s="237" t="e">
        <f t="shared" si="24"/>
        <v>#DIV/0!</v>
      </c>
      <c r="CT41" s="222">
        <f t="shared" si="25"/>
        <v>0</v>
      </c>
      <c r="CU41" s="237" t="e">
        <f t="shared" si="26"/>
        <v>#DIV/0!</v>
      </c>
      <c r="CV41" s="222">
        <f t="shared" si="27"/>
        <v>0</v>
      </c>
      <c r="CW41" s="237" t="e">
        <f t="shared" si="28"/>
        <v>#DIV/0!</v>
      </c>
      <c r="CX41" s="222">
        <f t="shared" si="29"/>
        <v>0</v>
      </c>
      <c r="CY41" s="237" t="e">
        <f t="shared" si="30"/>
        <v>#DIV/0!</v>
      </c>
      <c r="CZ41" s="223" t="e">
        <f t="shared" si="31"/>
        <v>#DIV/0!</v>
      </c>
      <c r="DA41" s="223" t="e">
        <f t="shared" si="32"/>
        <v>#DIV/0!</v>
      </c>
      <c r="DB41" s="5"/>
    </row>
    <row r="42" spans="1:106" s="302" customFormat="1" ht="16.5">
      <c r="A42" s="303"/>
      <c r="B42" s="1045" t="s">
        <v>263</v>
      </c>
      <c r="C42" s="1045"/>
      <c r="D42" s="1045"/>
      <c r="E42" s="1045"/>
      <c r="F42" s="1045"/>
      <c r="G42" s="1045"/>
      <c r="H42" s="1045"/>
      <c r="I42" s="1045"/>
      <c r="J42" s="1045"/>
      <c r="K42" s="1045"/>
      <c r="L42" s="1045"/>
      <c r="M42" s="1045"/>
      <c r="N42" s="1045"/>
      <c r="O42" s="300"/>
      <c r="P42" s="300" t="s">
        <v>38</v>
      </c>
      <c r="Q42" s="300"/>
      <c r="R42" s="300"/>
      <c r="S42" s="300" t="s">
        <v>38</v>
      </c>
      <c r="T42" s="300" t="s">
        <v>38</v>
      </c>
      <c r="U42" s="300"/>
      <c r="V42" s="300"/>
      <c r="W42" s="300"/>
      <c r="X42" s="300" t="s">
        <v>38</v>
      </c>
      <c r="Y42" s="300"/>
      <c r="Z42" s="296" t="s">
        <v>38</v>
      </c>
      <c r="AA42" s="955"/>
      <c r="AB42" s="296" t="s">
        <v>38</v>
      </c>
      <c r="AC42" s="296" t="s">
        <v>38</v>
      </c>
      <c r="AD42" s="296" t="s">
        <v>38</v>
      </c>
      <c r="AE42" s="296" t="s">
        <v>38</v>
      </c>
      <c r="AF42" s="296" t="s">
        <v>38</v>
      </c>
      <c r="AG42" s="296" t="s">
        <v>38</v>
      </c>
      <c r="AH42" s="296" t="s">
        <v>38</v>
      </c>
      <c r="AI42" s="296" t="s">
        <v>38</v>
      </c>
      <c r="AJ42" s="296" t="s">
        <v>38</v>
      </c>
      <c r="AK42" s="296" t="s">
        <v>38</v>
      </c>
      <c r="AL42" s="296" t="s">
        <v>38</v>
      </c>
      <c r="AM42" s="296" t="s">
        <v>38</v>
      </c>
      <c r="AN42" s="296" t="s">
        <v>38</v>
      </c>
      <c r="AO42" s="296" t="s">
        <v>38</v>
      </c>
      <c r="AP42" s="296" t="s">
        <v>38</v>
      </c>
      <c r="AQ42" s="296" t="s">
        <v>38</v>
      </c>
      <c r="AR42" s="296" t="s">
        <v>38</v>
      </c>
      <c r="AS42" s="296" t="s">
        <v>38</v>
      </c>
      <c r="AT42" s="296" t="s">
        <v>38</v>
      </c>
      <c r="AU42" s="296" t="s">
        <v>38</v>
      </c>
      <c r="AV42" s="296" t="s">
        <v>38</v>
      </c>
      <c r="AW42" s="296" t="s">
        <v>38</v>
      </c>
      <c r="AX42" s="296" t="s">
        <v>38</v>
      </c>
      <c r="AY42" s="296" t="s">
        <v>38</v>
      </c>
      <c r="AZ42" s="296" t="s">
        <v>38</v>
      </c>
      <c r="BA42" s="296" t="s">
        <v>38</v>
      </c>
      <c r="BB42" s="296" t="s">
        <v>38</v>
      </c>
      <c r="BC42" s="296" t="s">
        <v>38</v>
      </c>
      <c r="BD42" s="296" t="s">
        <v>38</v>
      </c>
      <c r="BE42" s="296" t="s">
        <v>38</v>
      </c>
      <c r="BF42" s="296" t="s">
        <v>38</v>
      </c>
      <c r="BG42" s="296" t="s">
        <v>38</v>
      </c>
      <c r="BH42" s="296" t="s">
        <v>38</v>
      </c>
      <c r="BI42" s="296" t="s">
        <v>38</v>
      </c>
      <c r="BJ42" s="296" t="s">
        <v>38</v>
      </c>
      <c r="BK42" s="296" t="s">
        <v>38</v>
      </c>
      <c r="BL42" s="296" t="s">
        <v>38</v>
      </c>
      <c r="BM42" s="296" t="s">
        <v>38</v>
      </c>
      <c r="BN42" s="296" t="s">
        <v>38</v>
      </c>
      <c r="BO42" s="296" t="s">
        <v>38</v>
      </c>
      <c r="BP42" s="296" t="s">
        <v>38</v>
      </c>
      <c r="BQ42" s="296" t="s">
        <v>38</v>
      </c>
      <c r="BR42" s="296" t="s">
        <v>38</v>
      </c>
      <c r="BS42" s="296" t="s">
        <v>38</v>
      </c>
      <c r="BT42" s="296" t="s">
        <v>38</v>
      </c>
      <c r="BU42" s="296" t="s">
        <v>38</v>
      </c>
      <c r="BV42" s="296" t="s">
        <v>38</v>
      </c>
      <c r="BW42" s="296" t="s">
        <v>38</v>
      </c>
      <c r="BX42" s="296" t="s">
        <v>38</v>
      </c>
      <c r="BY42" s="296" t="s">
        <v>38</v>
      </c>
      <c r="BZ42" s="296" t="s">
        <v>38</v>
      </c>
      <c r="CA42" s="296" t="s">
        <v>38</v>
      </c>
      <c r="CB42" s="296" t="s">
        <v>38</v>
      </c>
      <c r="CC42" s="296" t="s">
        <v>38</v>
      </c>
      <c r="CD42" s="296" t="s">
        <v>38</v>
      </c>
      <c r="CE42" s="296" t="s">
        <v>38</v>
      </c>
      <c r="CF42" s="296" t="s">
        <v>38</v>
      </c>
      <c r="CG42" s="296" t="s">
        <v>38</v>
      </c>
      <c r="CH42" s="296" t="s">
        <v>38</v>
      </c>
      <c r="CI42" s="296" t="s">
        <v>38</v>
      </c>
      <c r="CJ42" s="296" t="s">
        <v>38</v>
      </c>
      <c r="CK42" s="296" t="s">
        <v>38</v>
      </c>
      <c r="CL42" s="296" t="s">
        <v>38</v>
      </c>
      <c r="CM42" s="296" t="s">
        <v>38</v>
      </c>
      <c r="CN42" s="296" t="s">
        <v>38</v>
      </c>
      <c r="CO42" s="296" t="s">
        <v>38</v>
      </c>
      <c r="CP42" s="296" t="s">
        <v>38</v>
      </c>
      <c r="CQ42" s="296" t="s">
        <v>38</v>
      </c>
      <c r="CR42" s="296" t="s">
        <v>38</v>
      </c>
      <c r="CS42" s="296" t="s">
        <v>38</v>
      </c>
      <c r="CT42" s="296" t="s">
        <v>38</v>
      </c>
      <c r="CU42" s="296" t="s">
        <v>38</v>
      </c>
      <c r="CV42" s="296" t="s">
        <v>38</v>
      </c>
      <c r="CW42" s="296" t="s">
        <v>38</v>
      </c>
      <c r="CX42" s="296" t="s">
        <v>38</v>
      </c>
      <c r="CY42" s="296" t="s">
        <v>38</v>
      </c>
      <c r="CZ42" s="296" t="s">
        <v>38</v>
      </c>
      <c r="DA42" s="296" t="s">
        <v>38</v>
      </c>
      <c r="DB42" s="296" t="s">
        <v>38</v>
      </c>
    </row>
    <row r="43" spans="1:106" s="1" customFormat="1" ht="108.5">
      <c r="A43" s="227">
        <v>21</v>
      </c>
      <c r="B43" s="220" t="s">
        <v>953</v>
      </c>
      <c r="C43" s="215" t="s">
        <v>26</v>
      </c>
      <c r="D43" s="217" t="s">
        <v>262</v>
      </c>
      <c r="E43" s="215" t="s">
        <v>26</v>
      </c>
      <c r="F43" s="218" t="s">
        <v>938</v>
      </c>
      <c r="G43" s="68" t="s">
        <v>1431</v>
      </c>
      <c r="H43" s="107" t="s">
        <v>689</v>
      </c>
      <c r="I43" s="176" t="s">
        <v>1622</v>
      </c>
      <c r="J43" s="5" t="s">
        <v>32</v>
      </c>
      <c r="K43" s="212" t="s">
        <v>1948</v>
      </c>
      <c r="L43" s="165" t="s">
        <v>12</v>
      </c>
      <c r="M43" s="221" t="s">
        <v>29</v>
      </c>
      <c r="N43" s="221" t="s">
        <v>24</v>
      </c>
      <c r="O43" s="5"/>
      <c r="P43" s="5" t="s">
        <v>24</v>
      </c>
      <c r="Q43" s="5"/>
      <c r="R43" s="5"/>
      <c r="S43" s="6"/>
      <c r="T43" s="6"/>
      <c r="U43" s="5"/>
      <c r="V43" s="5"/>
      <c r="W43" s="5"/>
      <c r="X43" s="5"/>
      <c r="Y43" s="5"/>
      <c r="Z43" s="80">
        <f>COUNTIF($O43:$Y43,"x")</f>
        <v>1</v>
      </c>
      <c r="AA43" s="955"/>
      <c r="AB43" s="7"/>
      <c r="AC43" s="7"/>
      <c r="AD43" s="7"/>
      <c r="AE43" s="7" t="s">
        <v>1315</v>
      </c>
      <c r="AF43" s="7"/>
      <c r="AG43" s="7"/>
      <c r="AH43" s="7"/>
      <c r="AI43" s="7"/>
      <c r="AJ43" s="7"/>
      <c r="AK43" s="7"/>
      <c r="AL43" s="7"/>
      <c r="AM43" s="7"/>
      <c r="AN43" s="7"/>
      <c r="AO43" s="7"/>
      <c r="AP43" s="7"/>
      <c r="AQ43" s="7"/>
      <c r="AR43" s="7"/>
      <c r="AS43" s="7"/>
      <c r="AT43" s="7"/>
      <c r="AU43" s="7"/>
      <c r="AV43" s="55"/>
      <c r="AW43" s="7"/>
      <c r="AX43" s="7"/>
      <c r="AY43" s="7"/>
      <c r="AZ43" s="7"/>
      <c r="BA43" s="7"/>
      <c r="BB43" s="7"/>
      <c r="BC43" s="7"/>
      <c r="BD43" s="7"/>
      <c r="BE43" s="7"/>
      <c r="BF43" s="7"/>
      <c r="BG43" s="7"/>
      <c r="BH43" s="7"/>
      <c r="BI43" s="7"/>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221"/>
      <c r="CQ43" s="221"/>
      <c r="CR43" s="222">
        <f>COUNTIF(BJ43:CQ43,"2")</f>
        <v>0</v>
      </c>
      <c r="CS43" s="237" t="e">
        <f>CR43/(CR43+CT43+CV43+CX43)</f>
        <v>#DIV/0!</v>
      </c>
      <c r="CT43" s="222">
        <f>COUNTIF(BJ43:CQ43,"1")</f>
        <v>0</v>
      </c>
      <c r="CU43" s="237" t="e">
        <f>CT43/(CR43+CT43+CV43+CX43)</f>
        <v>#DIV/0!</v>
      </c>
      <c r="CV43" s="222">
        <f>COUNTIF(BJ43:CQ43,"0")</f>
        <v>0</v>
      </c>
      <c r="CW43" s="237" t="e">
        <f>CV43/(CR43+CT43+CV43+CX43)</f>
        <v>#DIV/0!</v>
      </c>
      <c r="CX43" s="222">
        <f>COUNTIF(BJ43:CQ43,"KĐG")</f>
        <v>0</v>
      </c>
      <c r="CY43" s="237" t="e">
        <f>CX43/(CR43+CT43+CV43+CX43)</f>
        <v>#DIV/0!</v>
      </c>
      <c r="CZ43" s="223" t="e">
        <f>(((CR43*2)+(CT43*1)+(CV43*0)))/(CR43+CT43+CV43)</f>
        <v>#DIV/0!</v>
      </c>
      <c r="DA43" s="223" t="e">
        <f>IF(CY43&gt;=50%,"KĐG",IF(CZ43&gt;=1.6,"Đạt mục tiêu",IF(CZ43&gt;=1,"Cần cố gắng","Chưa đạt")))</f>
        <v>#DIV/0!</v>
      </c>
      <c r="DB43" s="5"/>
    </row>
    <row r="44" spans="1:106" s="1" customFormat="1" ht="108.5">
      <c r="A44" s="227">
        <v>22</v>
      </c>
      <c r="B44" s="217" t="s">
        <v>455</v>
      </c>
      <c r="C44" s="215" t="s">
        <v>28</v>
      </c>
      <c r="D44" s="217" t="s">
        <v>261</v>
      </c>
      <c r="E44" s="215" t="s">
        <v>26</v>
      </c>
      <c r="F44" s="219" t="s">
        <v>261</v>
      </c>
      <c r="G44" s="218" t="s">
        <v>1539</v>
      </c>
      <c r="H44" s="94"/>
      <c r="I44" s="94"/>
      <c r="J44" s="5" t="s">
        <v>32</v>
      </c>
      <c r="K44" s="212" t="s">
        <v>1948</v>
      </c>
      <c r="L44" s="165" t="s">
        <v>12</v>
      </c>
      <c r="M44" s="221" t="s">
        <v>29</v>
      </c>
      <c r="N44" s="221" t="s">
        <v>24</v>
      </c>
      <c r="O44" s="5"/>
      <c r="P44" s="5"/>
      <c r="Q44" s="5"/>
      <c r="R44" s="5"/>
      <c r="S44" s="6" t="s">
        <v>24</v>
      </c>
      <c r="T44" s="6"/>
      <c r="U44" s="5"/>
      <c r="V44" s="5"/>
      <c r="W44" s="5"/>
      <c r="X44" s="5"/>
      <c r="Y44" s="5"/>
      <c r="Z44" s="80">
        <f>COUNTIF($O44:$Y44,"x")</f>
        <v>1</v>
      </c>
      <c r="AA44" s="221"/>
      <c r="AB44" s="7"/>
      <c r="AC44" s="7"/>
      <c r="AD44" s="7"/>
      <c r="AE44" s="7"/>
      <c r="AF44" s="7"/>
      <c r="AG44" s="7"/>
      <c r="AH44" s="7"/>
      <c r="AI44" s="7"/>
      <c r="AJ44" s="7"/>
      <c r="AK44" s="7"/>
      <c r="AL44" s="7"/>
      <c r="AM44" s="7"/>
      <c r="AN44" s="7"/>
      <c r="AO44" s="7"/>
      <c r="AP44" s="7"/>
      <c r="AQ44" s="7"/>
      <c r="AR44" s="7"/>
      <c r="AS44" s="7" t="s">
        <v>1183</v>
      </c>
      <c r="AT44" s="7"/>
      <c r="AU44" s="7"/>
      <c r="AV44" s="55"/>
      <c r="AW44" s="7"/>
      <c r="AX44" s="7"/>
      <c r="AY44" s="7"/>
      <c r="AZ44" s="7"/>
      <c r="BA44" s="7"/>
      <c r="BB44" s="7"/>
      <c r="BC44" s="7"/>
      <c r="BD44" s="7"/>
      <c r="BE44" s="7"/>
      <c r="BF44" s="7"/>
      <c r="BG44" s="7"/>
      <c r="BH44" s="7"/>
      <c r="BI44" s="7"/>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2">
        <f>COUNTIF(BJ44:CQ44,"2")</f>
        <v>0</v>
      </c>
      <c r="CS44" s="237" t="e">
        <f>CR44/(CR44+CT44+CV44+CX44)</f>
        <v>#DIV/0!</v>
      </c>
      <c r="CT44" s="222">
        <f>COUNTIF(BJ44:CQ44,"1")</f>
        <v>0</v>
      </c>
      <c r="CU44" s="237" t="e">
        <f>CT44/(CR44+CT44+CV44+CX44)</f>
        <v>#DIV/0!</v>
      </c>
      <c r="CV44" s="222">
        <f>COUNTIF(BJ44:CQ44,"0")</f>
        <v>0</v>
      </c>
      <c r="CW44" s="237" t="e">
        <f>CV44/(CR44+CT44+CV44+CX44)</f>
        <v>#DIV/0!</v>
      </c>
      <c r="CX44" s="222">
        <f>COUNTIF(BJ44:CQ44,"KĐG")</f>
        <v>0</v>
      </c>
      <c r="CY44" s="237" t="e">
        <f>CX44/(CR44+CT44+CV44+CX44)</f>
        <v>#DIV/0!</v>
      </c>
      <c r="CZ44" s="223" t="e">
        <f>(((CR44*2)+(CT44*1)+(CV44*0)))/(CR44+CT44+CV44)</f>
        <v>#DIV/0!</v>
      </c>
      <c r="DA44" s="223" t="e">
        <f>IF(CY44&gt;=50%,"KĐG",IF(CZ44&gt;=1.6,"Đạt mục tiêu",IF(CZ44&gt;=1,"Cần cố gắng","Chưa đạt")))</f>
        <v>#DIV/0!</v>
      </c>
      <c r="DB44" s="5"/>
    </row>
    <row r="45" spans="1:106" s="1" customFormat="1" ht="62">
      <c r="A45" s="227">
        <v>23</v>
      </c>
      <c r="B45" s="217" t="s">
        <v>456</v>
      </c>
      <c r="C45" s="215" t="s">
        <v>26</v>
      </c>
      <c r="D45" s="217" t="s">
        <v>260</v>
      </c>
      <c r="E45" s="215" t="s">
        <v>26</v>
      </c>
      <c r="F45" s="219" t="s">
        <v>260</v>
      </c>
      <c r="G45" s="218" t="s">
        <v>1561</v>
      </c>
      <c r="H45" s="94"/>
      <c r="I45" s="94"/>
      <c r="J45" s="5" t="s">
        <v>32</v>
      </c>
      <c r="K45" s="212" t="s">
        <v>1948</v>
      </c>
      <c r="L45" s="165" t="s">
        <v>12</v>
      </c>
      <c r="M45" s="221" t="s">
        <v>29</v>
      </c>
      <c r="N45" s="221" t="s">
        <v>24</v>
      </c>
      <c r="O45" s="5"/>
      <c r="P45" s="5"/>
      <c r="Q45" s="5"/>
      <c r="R45" s="5"/>
      <c r="S45" s="6"/>
      <c r="T45" s="6"/>
      <c r="U45" s="5"/>
      <c r="V45" s="5"/>
      <c r="W45" s="5"/>
      <c r="X45" s="5" t="s">
        <v>24</v>
      </c>
      <c r="Y45" s="5"/>
      <c r="Z45" s="80">
        <f>COUNTIF($O45:$Y45,"x")</f>
        <v>1</v>
      </c>
      <c r="AA45" s="955"/>
      <c r="AB45" s="7"/>
      <c r="AC45" s="7"/>
      <c r="AD45" s="7"/>
      <c r="AE45" s="7"/>
      <c r="AF45" s="7"/>
      <c r="AG45" s="7"/>
      <c r="AH45" s="7"/>
      <c r="AI45" s="7"/>
      <c r="AJ45" s="7"/>
      <c r="AK45" s="7"/>
      <c r="AL45" s="7"/>
      <c r="AM45" s="7"/>
      <c r="AN45" s="7"/>
      <c r="AO45" s="7"/>
      <c r="AP45" s="7"/>
      <c r="AQ45" s="7"/>
      <c r="AR45" s="7"/>
      <c r="AS45" s="7"/>
      <c r="AT45" s="7"/>
      <c r="AU45" s="7"/>
      <c r="AV45" s="55"/>
      <c r="AW45" s="7"/>
      <c r="AX45" s="7"/>
      <c r="AY45" s="7"/>
      <c r="AZ45" s="7"/>
      <c r="BA45" s="7"/>
      <c r="BB45" s="7"/>
      <c r="BC45" s="7"/>
      <c r="BD45" s="7"/>
      <c r="BE45" s="7"/>
      <c r="BF45" s="7" t="s">
        <v>1183</v>
      </c>
      <c r="BG45" s="7"/>
      <c r="BH45" s="7"/>
      <c r="BI45" s="7"/>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2">
        <f>COUNTIF(BJ45:CQ45,"2")</f>
        <v>0</v>
      </c>
      <c r="CS45" s="237" t="e">
        <f>CR45/(CR45+CT45+CV45+CX45)</f>
        <v>#DIV/0!</v>
      </c>
      <c r="CT45" s="222">
        <f>COUNTIF(BJ45:CQ45,"1")</f>
        <v>0</v>
      </c>
      <c r="CU45" s="237" t="e">
        <f>CT45/(CR45+CT45+CV45+CX45)</f>
        <v>#DIV/0!</v>
      </c>
      <c r="CV45" s="222">
        <f>COUNTIF(BJ45:CQ45,"0")</f>
        <v>0</v>
      </c>
      <c r="CW45" s="237" t="e">
        <f>CV45/(CR45+CT45+CV45+CX45)</f>
        <v>#DIV/0!</v>
      </c>
      <c r="CX45" s="222">
        <f>COUNTIF(BJ45:CQ45,"KĐG")</f>
        <v>0</v>
      </c>
      <c r="CY45" s="237" t="e">
        <f>CX45/(CR45+CT45+CV45+CX45)</f>
        <v>#DIV/0!</v>
      </c>
      <c r="CZ45" s="223" t="e">
        <f>(((CR45*2)+(CT45*1)+(CV45*0)))/(CR45+CT45+CV45)</f>
        <v>#DIV/0!</v>
      </c>
      <c r="DA45" s="223" t="e">
        <f>IF(CY45&gt;=50%,"KĐG",IF(CZ45&gt;=1.6,"Đạt mục tiêu",IF(CZ45&gt;=1,"Cần cố gắng","Chưa đạt")))</f>
        <v>#DIV/0!</v>
      </c>
      <c r="DB45" s="5"/>
    </row>
    <row r="46" spans="1:106" s="1" customFormat="1" ht="62">
      <c r="A46" s="227">
        <v>24</v>
      </c>
      <c r="B46" s="217" t="s">
        <v>457</v>
      </c>
      <c r="C46" s="215" t="s">
        <v>26</v>
      </c>
      <c r="D46" s="217" t="s">
        <v>259</v>
      </c>
      <c r="E46" s="215" t="s">
        <v>26</v>
      </c>
      <c r="F46" s="219" t="s">
        <v>259</v>
      </c>
      <c r="G46" s="218" t="s">
        <v>1475</v>
      </c>
      <c r="H46" s="94"/>
      <c r="I46" s="94"/>
      <c r="J46" s="5" t="s">
        <v>32</v>
      </c>
      <c r="K46" s="212" t="s">
        <v>1948</v>
      </c>
      <c r="L46" s="165" t="s">
        <v>12</v>
      </c>
      <c r="M46" s="221" t="s">
        <v>29</v>
      </c>
      <c r="N46" s="221" t="s">
        <v>24</v>
      </c>
      <c r="O46" s="5"/>
      <c r="P46" s="5"/>
      <c r="Q46" s="5"/>
      <c r="R46" s="5" t="s">
        <v>24</v>
      </c>
      <c r="S46" s="6"/>
      <c r="T46" s="6"/>
      <c r="U46" s="5"/>
      <c r="V46" s="5"/>
      <c r="W46" s="5"/>
      <c r="X46" s="5"/>
      <c r="Y46" s="5"/>
      <c r="Z46" s="80">
        <f>COUNTIF($O46:$Y46,"x")</f>
        <v>1</v>
      </c>
      <c r="AA46" s="955"/>
      <c r="AB46" s="7"/>
      <c r="AC46" s="7"/>
      <c r="AD46" s="7"/>
      <c r="AE46" s="7"/>
      <c r="AF46" s="7"/>
      <c r="AG46" s="7"/>
      <c r="AH46" s="7"/>
      <c r="AI46" s="7"/>
      <c r="AJ46" s="7"/>
      <c r="AK46" s="7"/>
      <c r="AL46" s="7"/>
      <c r="AM46" s="7"/>
      <c r="AN46" s="7"/>
      <c r="AO46" s="7"/>
      <c r="AP46" s="7" t="s">
        <v>1183</v>
      </c>
      <c r="AQ46" s="7"/>
      <c r="AR46" s="7"/>
      <c r="AS46" s="7"/>
      <c r="AT46" s="7"/>
      <c r="AU46" s="7"/>
      <c r="AV46" s="55"/>
      <c r="AW46" s="7"/>
      <c r="AX46" s="7"/>
      <c r="AY46" s="7"/>
      <c r="AZ46" s="7"/>
      <c r="BA46" s="7"/>
      <c r="BB46" s="7"/>
      <c r="BC46" s="7"/>
      <c r="BD46" s="7"/>
      <c r="BE46" s="7"/>
      <c r="BF46" s="7"/>
      <c r="BG46" s="7"/>
      <c r="BH46" s="7"/>
      <c r="BI46" s="7"/>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221"/>
      <c r="CQ46" s="221"/>
      <c r="CR46" s="222">
        <f>COUNTIF(BJ46:CQ46,"2")</f>
        <v>0</v>
      </c>
      <c r="CS46" s="237" t="e">
        <f>CR46/(CR46+CT46+CV46+CX46)</f>
        <v>#DIV/0!</v>
      </c>
      <c r="CT46" s="222">
        <f>COUNTIF(BJ46:CQ46,"1")</f>
        <v>0</v>
      </c>
      <c r="CU46" s="237" t="e">
        <f>CT46/(CR46+CT46+CV46+CX46)</f>
        <v>#DIV/0!</v>
      </c>
      <c r="CV46" s="222">
        <f>COUNTIF(BJ46:CQ46,"0")</f>
        <v>0</v>
      </c>
      <c r="CW46" s="237" t="e">
        <f>CV46/(CR46+CT46+CV46+CX46)</f>
        <v>#DIV/0!</v>
      </c>
      <c r="CX46" s="222">
        <f>COUNTIF(BJ46:CQ46,"KĐG")</f>
        <v>0</v>
      </c>
      <c r="CY46" s="237" t="e">
        <f>CX46/(CR46+CT46+CV46+CX46)</f>
        <v>#DIV/0!</v>
      </c>
      <c r="CZ46" s="223" t="e">
        <f>(((CR46*2)+(CT46*1)+(CV46*0)))/(CR46+CT46+CV46)</f>
        <v>#DIV/0!</v>
      </c>
      <c r="DA46" s="223" t="e">
        <f>IF(CY46&gt;=50%,"KĐG",IF(CZ46&gt;=1.6,"Đạt mục tiêu",IF(CZ46&gt;=1,"Cần cố gắng","Chưa đạt")))</f>
        <v>#DIV/0!</v>
      </c>
      <c r="DB46" s="5"/>
    </row>
    <row r="47" spans="1:106" s="1" customFormat="1" ht="77.5">
      <c r="A47" s="227">
        <v>25</v>
      </c>
      <c r="B47" s="217" t="s">
        <v>458</v>
      </c>
      <c r="C47" s="215" t="s">
        <v>26</v>
      </c>
      <c r="D47" s="217" t="s">
        <v>258</v>
      </c>
      <c r="E47" s="215" t="s">
        <v>26</v>
      </c>
      <c r="F47" s="219" t="s">
        <v>258</v>
      </c>
      <c r="G47" s="219" t="s">
        <v>1227</v>
      </c>
      <c r="H47" s="94"/>
      <c r="I47" s="94"/>
      <c r="J47" s="5" t="s">
        <v>32</v>
      </c>
      <c r="K47" s="212" t="s">
        <v>1948</v>
      </c>
      <c r="L47" s="165" t="s">
        <v>12</v>
      </c>
      <c r="M47" s="221" t="s">
        <v>29</v>
      </c>
      <c r="N47" s="221" t="s">
        <v>24</v>
      </c>
      <c r="O47" s="5"/>
      <c r="P47" s="5"/>
      <c r="Q47" s="5"/>
      <c r="R47" s="5"/>
      <c r="S47" s="6"/>
      <c r="T47" s="6"/>
      <c r="U47" s="5"/>
      <c r="V47" s="5" t="s">
        <v>24</v>
      </c>
      <c r="W47" s="5"/>
      <c r="X47" s="5"/>
      <c r="Y47" s="5"/>
      <c r="Z47" s="80">
        <f>COUNTIF($O47:$Y47,"x")</f>
        <v>1</v>
      </c>
      <c r="AA47" s="221"/>
      <c r="AB47" s="7"/>
      <c r="AC47" s="7"/>
      <c r="AD47" s="7"/>
      <c r="AE47" s="7"/>
      <c r="AF47" s="7"/>
      <c r="AG47" s="7"/>
      <c r="AH47" s="7"/>
      <c r="AI47" s="7"/>
      <c r="AJ47" s="7"/>
      <c r="AK47" s="7"/>
      <c r="AL47" s="7"/>
      <c r="AM47" s="7"/>
      <c r="AN47" s="7"/>
      <c r="AO47" s="7"/>
      <c r="AP47" s="7"/>
      <c r="AQ47" s="7" t="s">
        <v>1318</v>
      </c>
      <c r="AR47" s="7"/>
      <c r="AS47" s="7"/>
      <c r="AT47" s="7"/>
      <c r="AU47" s="7"/>
      <c r="AV47" s="55"/>
      <c r="AW47" s="7"/>
      <c r="AX47" s="7"/>
      <c r="AY47" s="7"/>
      <c r="AZ47" s="7"/>
      <c r="BA47" s="7"/>
      <c r="BB47" s="7"/>
      <c r="BC47" s="7"/>
      <c r="BD47" s="7"/>
      <c r="BE47" s="7"/>
      <c r="BF47" s="7"/>
      <c r="BG47" s="7"/>
      <c r="BH47" s="7"/>
      <c r="BI47" s="7"/>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221"/>
      <c r="CQ47" s="221"/>
      <c r="CR47" s="222">
        <f>COUNTIF(BJ47:CQ47,"2")</f>
        <v>0</v>
      </c>
      <c r="CS47" s="237" t="e">
        <f>CR47/(CR47+CT47+CV47+CX47)</f>
        <v>#DIV/0!</v>
      </c>
      <c r="CT47" s="222">
        <f>COUNTIF(BJ47:CQ47,"1")</f>
        <v>0</v>
      </c>
      <c r="CU47" s="237" t="e">
        <f>CT47/(CR47+CT47+CV47+CX47)</f>
        <v>#DIV/0!</v>
      </c>
      <c r="CV47" s="222">
        <f>COUNTIF(BJ47:CQ47,"0")</f>
        <v>0</v>
      </c>
      <c r="CW47" s="237" t="e">
        <f>CV47/(CR47+CT47+CV47+CX47)</f>
        <v>#DIV/0!</v>
      </c>
      <c r="CX47" s="222">
        <f>COUNTIF(BJ47:CQ47,"KĐG")</f>
        <v>0</v>
      </c>
      <c r="CY47" s="237" t="e">
        <f>CX47/(CR47+CT47+CV47+CX47)</f>
        <v>#DIV/0!</v>
      </c>
      <c r="CZ47" s="223" t="e">
        <f>(((CR47*2)+(CT47*1)+(CV47*0)))/(CR47+CT47+CV47)</f>
        <v>#DIV/0!</v>
      </c>
      <c r="DA47" s="223" t="e">
        <f>IF(CY47&gt;=50%,"KĐG",IF(CZ47&gt;=1.6,"Đạt mục tiêu",IF(CZ47&gt;=1,"Cần cố gắng","Chưa đạt")))</f>
        <v>#DIV/0!</v>
      </c>
      <c r="DB47" s="5"/>
    </row>
    <row r="48" spans="1:106" s="302" customFormat="1" ht="16.5">
      <c r="A48" s="299"/>
      <c r="B48" s="1045" t="s">
        <v>257</v>
      </c>
      <c r="C48" s="1146"/>
      <c r="D48" s="1146"/>
      <c r="E48" s="1146"/>
      <c r="F48" s="1045"/>
      <c r="G48" s="1045"/>
      <c r="H48" s="1146"/>
      <c r="I48" s="1146"/>
      <c r="J48" s="1045"/>
      <c r="K48" s="1045"/>
      <c r="L48" s="296" t="s">
        <v>38</v>
      </c>
      <c r="M48" s="296" t="s">
        <v>38</v>
      </c>
      <c r="N48" s="296" t="s">
        <v>38</v>
      </c>
      <c r="O48" s="296" t="s">
        <v>38</v>
      </c>
      <c r="P48" s="296" t="s">
        <v>38</v>
      </c>
      <c r="Q48" s="296" t="s">
        <v>38</v>
      </c>
      <c r="R48" s="296" t="s">
        <v>38</v>
      </c>
      <c r="S48" s="296" t="s">
        <v>38</v>
      </c>
      <c r="T48" s="296" t="s">
        <v>38</v>
      </c>
      <c r="U48" s="296" t="s">
        <v>38</v>
      </c>
      <c r="V48" s="296" t="s">
        <v>38</v>
      </c>
      <c r="W48" s="296" t="s">
        <v>38</v>
      </c>
      <c r="X48" s="296" t="s">
        <v>38</v>
      </c>
      <c r="Y48" s="296" t="s">
        <v>38</v>
      </c>
      <c r="Z48" s="296" t="s">
        <v>38</v>
      </c>
      <c r="AA48" s="955"/>
      <c r="AB48" s="296" t="s">
        <v>38</v>
      </c>
      <c r="AC48" s="296" t="s">
        <v>38</v>
      </c>
      <c r="AD48" s="296" t="s">
        <v>38</v>
      </c>
      <c r="AE48" s="296" t="s">
        <v>38</v>
      </c>
      <c r="AF48" s="296" t="s">
        <v>38</v>
      </c>
      <c r="AG48" s="296" t="s">
        <v>38</v>
      </c>
      <c r="AH48" s="296" t="s">
        <v>38</v>
      </c>
      <c r="AI48" s="296" t="s">
        <v>38</v>
      </c>
      <c r="AJ48" s="296" t="s">
        <v>38</v>
      </c>
      <c r="AK48" s="296" t="s">
        <v>38</v>
      </c>
      <c r="AL48" s="296" t="s">
        <v>38</v>
      </c>
      <c r="AM48" s="296" t="s">
        <v>38</v>
      </c>
      <c r="AN48" s="296" t="s">
        <v>38</v>
      </c>
      <c r="AO48" s="296" t="s">
        <v>38</v>
      </c>
      <c r="AP48" s="296" t="s">
        <v>38</v>
      </c>
      <c r="AQ48" s="296" t="s">
        <v>38</v>
      </c>
      <c r="AR48" s="296" t="s">
        <v>38</v>
      </c>
      <c r="AS48" s="296" t="s">
        <v>38</v>
      </c>
      <c r="AT48" s="296" t="s">
        <v>38</v>
      </c>
      <c r="AU48" s="296" t="s">
        <v>38</v>
      </c>
      <c r="AV48" s="296" t="s">
        <v>38</v>
      </c>
      <c r="AW48" s="296" t="s">
        <v>38</v>
      </c>
      <c r="AX48" s="296" t="s">
        <v>38</v>
      </c>
      <c r="AY48" s="296" t="s">
        <v>38</v>
      </c>
      <c r="AZ48" s="296" t="s">
        <v>38</v>
      </c>
      <c r="BA48" s="296" t="s">
        <v>38</v>
      </c>
      <c r="BB48" s="296" t="s">
        <v>38</v>
      </c>
      <c r="BC48" s="296" t="s">
        <v>38</v>
      </c>
      <c r="BD48" s="296" t="s">
        <v>38</v>
      </c>
      <c r="BE48" s="296" t="s">
        <v>38</v>
      </c>
      <c r="BF48" s="296" t="s">
        <v>38</v>
      </c>
      <c r="BG48" s="296" t="s">
        <v>38</v>
      </c>
      <c r="BH48" s="296" t="s">
        <v>38</v>
      </c>
      <c r="BI48" s="296" t="s">
        <v>38</v>
      </c>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221"/>
      <c r="CQ48" s="221"/>
      <c r="CR48" s="296" t="s">
        <v>38</v>
      </c>
      <c r="CS48" s="296" t="s">
        <v>38</v>
      </c>
      <c r="CT48" s="296" t="s">
        <v>38</v>
      </c>
      <c r="CU48" s="296" t="s">
        <v>38</v>
      </c>
      <c r="CV48" s="296" t="s">
        <v>38</v>
      </c>
      <c r="CW48" s="296" t="s">
        <v>38</v>
      </c>
      <c r="CX48" s="296" t="s">
        <v>38</v>
      </c>
      <c r="CY48" s="296" t="s">
        <v>38</v>
      </c>
      <c r="CZ48" s="296" t="s">
        <v>38</v>
      </c>
      <c r="DA48" s="296" t="s">
        <v>38</v>
      </c>
      <c r="DB48" s="296" t="s">
        <v>38</v>
      </c>
    </row>
    <row r="49" spans="1:106" s="1" customFormat="1" ht="46.5">
      <c r="A49" s="227">
        <v>26</v>
      </c>
      <c r="B49" s="220" t="s">
        <v>1044</v>
      </c>
      <c r="C49" s="215" t="s">
        <v>28</v>
      </c>
      <c r="D49" s="217" t="s">
        <v>256</v>
      </c>
      <c r="E49" s="215" t="s">
        <v>26</v>
      </c>
      <c r="F49" s="218" t="s">
        <v>1045</v>
      </c>
      <c r="G49" s="68" t="s">
        <v>1469</v>
      </c>
      <c r="H49" s="107" t="s">
        <v>690</v>
      </c>
      <c r="I49" s="176" t="s">
        <v>1620</v>
      </c>
      <c r="J49" s="212" t="s">
        <v>32</v>
      </c>
      <c r="K49" s="5" t="s">
        <v>31</v>
      </c>
      <c r="L49" s="165" t="s">
        <v>12</v>
      </c>
      <c r="M49" s="221" t="s">
        <v>29</v>
      </c>
      <c r="N49" s="221" t="s">
        <v>24</v>
      </c>
      <c r="O49" s="5"/>
      <c r="P49" s="5"/>
      <c r="Q49" s="5" t="s">
        <v>24</v>
      </c>
      <c r="R49" s="5"/>
      <c r="S49" s="6"/>
      <c r="T49" s="6"/>
      <c r="U49" s="5"/>
      <c r="V49" s="5"/>
      <c r="W49" s="5"/>
      <c r="X49" s="5"/>
      <c r="Y49" s="5"/>
      <c r="Z49" s="32">
        <f t="shared" ref="Z49:Z66" si="33">COUNTIF($O49:$Y49,"x")</f>
        <v>1</v>
      </c>
      <c r="AA49" s="955"/>
      <c r="AB49" s="7"/>
      <c r="AC49" s="7"/>
      <c r="AD49" s="7"/>
      <c r="AE49" s="7"/>
      <c r="AF49" s="7"/>
      <c r="AG49" s="7"/>
      <c r="AH49" s="7"/>
      <c r="AI49" s="7"/>
      <c r="AJ49" s="7" t="s">
        <v>1183</v>
      </c>
      <c r="AK49" s="7"/>
      <c r="AL49" s="7"/>
      <c r="AM49" s="7"/>
      <c r="AN49" s="7"/>
      <c r="AO49" s="7"/>
      <c r="AP49" s="7"/>
      <c r="AQ49" s="7"/>
      <c r="AR49" s="7"/>
      <c r="AS49" s="7"/>
      <c r="AT49" s="7"/>
      <c r="AU49" s="7"/>
      <c r="AV49" s="55"/>
      <c r="AW49" s="7"/>
      <c r="AX49" s="7"/>
      <c r="AY49" s="7"/>
      <c r="AZ49" s="7"/>
      <c r="BA49" s="7"/>
      <c r="BB49" s="7"/>
      <c r="BC49" s="7"/>
      <c r="BD49" s="7"/>
      <c r="BE49" s="7"/>
      <c r="BF49" s="7"/>
      <c r="BG49" s="7"/>
      <c r="BH49" s="7"/>
      <c r="BI49" s="7"/>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221"/>
      <c r="CQ49" s="221"/>
      <c r="CR49" s="222">
        <f t="shared" ref="CR49:CR66" si="34">COUNTIF(BJ49:CQ49,"2")</f>
        <v>0</v>
      </c>
      <c r="CS49" s="237" t="e">
        <f t="shared" ref="CS49:CS66" si="35">CR49/(CR49+CT49+CV49+CX49)</f>
        <v>#DIV/0!</v>
      </c>
      <c r="CT49" s="222">
        <f t="shared" ref="CT49:CT66" si="36">COUNTIF(BJ49:CQ49,"1")</f>
        <v>0</v>
      </c>
      <c r="CU49" s="237" t="e">
        <f t="shared" ref="CU49:CU66" si="37">CT49/(CR49+CT49+CV49+CX49)</f>
        <v>#DIV/0!</v>
      </c>
      <c r="CV49" s="222">
        <f t="shared" ref="CV49:CV66" si="38">COUNTIF(BJ49:CQ49,"0")</f>
        <v>0</v>
      </c>
      <c r="CW49" s="237" t="e">
        <f t="shared" ref="CW49:CW66" si="39">CV49/(CR49+CT49+CV49+CX49)</f>
        <v>#DIV/0!</v>
      </c>
      <c r="CX49" s="222">
        <f t="shared" ref="CX49:CX66" si="40">COUNTIF(BJ49:CQ49,"KĐG")</f>
        <v>0</v>
      </c>
      <c r="CY49" s="237" t="e">
        <f t="shared" ref="CY49:CY66" si="41">CX49/(CR49+CT49+CV49+CX49)</f>
        <v>#DIV/0!</v>
      </c>
      <c r="CZ49" s="223" t="e">
        <f t="shared" ref="CZ49:CZ66" si="42">(((CR49*2)+(CT49*1)+(CV49*0)))/(CR49+CT49+CV49)</f>
        <v>#DIV/0!</v>
      </c>
      <c r="DA49" s="223" t="e">
        <f t="shared" ref="DA49:DA66" si="43">IF(CY49&gt;=50%,"KĐG",IF(CZ49&gt;=1.6,"Đạt mục tiêu",IF(CZ49&gt;=1,"Cần cố gắng","Chưa đạt")))</f>
        <v>#DIV/0!</v>
      </c>
      <c r="DB49" s="5"/>
    </row>
    <row r="50" spans="1:106" s="1" customFormat="1" ht="46.5">
      <c r="A50" s="44">
        <v>27</v>
      </c>
      <c r="B50" s="220" t="s">
        <v>1375</v>
      </c>
      <c r="C50" s="215" t="s">
        <v>26</v>
      </c>
      <c r="D50" s="217" t="s">
        <v>255</v>
      </c>
      <c r="E50" s="215" t="s">
        <v>26</v>
      </c>
      <c r="F50" s="218" t="s">
        <v>1374</v>
      </c>
      <c r="G50" s="219" t="s">
        <v>1430</v>
      </c>
      <c r="H50" s="94"/>
      <c r="I50" s="94"/>
      <c r="J50" s="5" t="s">
        <v>32</v>
      </c>
      <c r="K50" s="212" t="s">
        <v>31</v>
      </c>
      <c r="L50" s="165" t="s">
        <v>12</v>
      </c>
      <c r="M50" s="221" t="s">
        <v>29</v>
      </c>
      <c r="N50" s="221" t="s">
        <v>24</v>
      </c>
      <c r="O50" s="5" t="s">
        <v>24</v>
      </c>
      <c r="P50" s="5"/>
      <c r="Q50" s="5"/>
      <c r="R50" s="5"/>
      <c r="S50" s="6"/>
      <c r="T50" s="6"/>
      <c r="U50" s="5"/>
      <c r="V50" s="5"/>
      <c r="W50" s="5"/>
      <c r="X50" s="5"/>
      <c r="Y50" s="5"/>
      <c r="Z50" s="80">
        <f t="shared" si="33"/>
        <v>1</v>
      </c>
      <c r="AA50" s="221"/>
      <c r="AB50" s="7"/>
      <c r="AC50" s="7"/>
      <c r="AD50" s="7"/>
      <c r="AE50" s="7"/>
      <c r="AF50" s="7"/>
      <c r="AG50" s="7"/>
      <c r="AH50" s="7"/>
      <c r="AI50" s="7"/>
      <c r="AJ50" s="7"/>
      <c r="AK50" s="7"/>
      <c r="AL50" s="7"/>
      <c r="AM50" s="7"/>
      <c r="AN50" s="7"/>
      <c r="AO50" s="7"/>
      <c r="AP50" s="7"/>
      <c r="AQ50" s="7"/>
      <c r="AR50" s="7"/>
      <c r="AS50" s="7"/>
      <c r="AT50" s="7"/>
      <c r="AU50" s="7"/>
      <c r="AV50" s="55"/>
      <c r="AW50" s="7"/>
      <c r="AX50" s="7"/>
      <c r="AY50" s="7"/>
      <c r="AZ50" s="7"/>
      <c r="BA50" s="7"/>
      <c r="BB50" s="7"/>
      <c r="BC50" s="7"/>
      <c r="BD50" s="7"/>
      <c r="BE50" s="7"/>
      <c r="BF50" s="7"/>
      <c r="BG50" s="7"/>
      <c r="BH50" s="7"/>
      <c r="BI50" s="7"/>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221"/>
      <c r="CQ50" s="221"/>
      <c r="CR50" s="222">
        <f t="shared" si="34"/>
        <v>0</v>
      </c>
      <c r="CS50" s="237" t="e">
        <f t="shared" si="35"/>
        <v>#DIV/0!</v>
      </c>
      <c r="CT50" s="222">
        <f t="shared" si="36"/>
        <v>0</v>
      </c>
      <c r="CU50" s="237" t="e">
        <f t="shared" si="37"/>
        <v>#DIV/0!</v>
      </c>
      <c r="CV50" s="222">
        <f t="shared" si="38"/>
        <v>0</v>
      </c>
      <c r="CW50" s="237" t="e">
        <f t="shared" si="39"/>
        <v>#DIV/0!</v>
      </c>
      <c r="CX50" s="222">
        <f t="shared" si="40"/>
        <v>0</v>
      </c>
      <c r="CY50" s="237" t="e">
        <f t="shared" si="41"/>
        <v>#DIV/0!</v>
      </c>
      <c r="CZ50" s="223" t="e">
        <f t="shared" si="42"/>
        <v>#DIV/0!</v>
      </c>
      <c r="DA50" s="223" t="e">
        <f t="shared" si="43"/>
        <v>#DIV/0!</v>
      </c>
      <c r="DB50" s="5"/>
    </row>
    <row r="51" spans="1:106" s="1" customFormat="1" ht="46.5">
      <c r="A51" s="227">
        <v>28</v>
      </c>
      <c r="B51" s="217" t="s">
        <v>459</v>
      </c>
      <c r="C51" s="215" t="s">
        <v>26</v>
      </c>
      <c r="D51" s="217" t="s">
        <v>254</v>
      </c>
      <c r="E51" s="215" t="s">
        <v>26</v>
      </c>
      <c r="F51" s="219" t="s">
        <v>254</v>
      </c>
      <c r="G51" s="219" t="s">
        <v>1228</v>
      </c>
      <c r="H51" s="94"/>
      <c r="I51" s="94"/>
      <c r="J51" s="5" t="s">
        <v>32</v>
      </c>
      <c r="K51" s="212" t="s">
        <v>31</v>
      </c>
      <c r="L51" s="165" t="s">
        <v>12</v>
      </c>
      <c r="M51" s="221" t="s">
        <v>29</v>
      </c>
      <c r="N51" s="221" t="s">
        <v>24</v>
      </c>
      <c r="O51" s="5"/>
      <c r="P51" s="5"/>
      <c r="Q51" s="5"/>
      <c r="R51" s="5"/>
      <c r="S51" s="6" t="s">
        <v>24</v>
      </c>
      <c r="T51" s="6"/>
      <c r="U51" s="5"/>
      <c r="V51" s="5"/>
      <c r="W51" s="5"/>
      <c r="X51" s="5"/>
      <c r="Y51" s="5"/>
      <c r="Z51" s="80">
        <f t="shared" si="33"/>
        <v>1</v>
      </c>
      <c r="AA51" s="955"/>
      <c r="AB51" s="7"/>
      <c r="AC51" s="7"/>
      <c r="AD51" s="7"/>
      <c r="AE51" s="7"/>
      <c r="AF51" s="7"/>
      <c r="AG51" s="7"/>
      <c r="AH51" s="7"/>
      <c r="AI51" s="7"/>
      <c r="AJ51" s="7"/>
      <c r="AK51" s="7"/>
      <c r="AL51" s="7"/>
      <c r="AM51" s="7"/>
      <c r="AN51" s="7"/>
      <c r="AO51" s="7"/>
      <c r="AP51" s="7"/>
      <c r="AQ51" s="7"/>
      <c r="AR51" s="7" t="s">
        <v>1183</v>
      </c>
      <c r="AS51" s="7"/>
      <c r="AT51" s="7"/>
      <c r="AU51" s="7"/>
      <c r="AV51" s="55"/>
      <c r="AW51" s="7"/>
      <c r="AX51" s="7"/>
      <c r="AY51" s="7"/>
      <c r="AZ51" s="7"/>
      <c r="BA51" s="7"/>
      <c r="BB51" s="7"/>
      <c r="BC51" s="7"/>
      <c r="BD51" s="7"/>
      <c r="BE51" s="7"/>
      <c r="BF51" s="7"/>
      <c r="BG51" s="7"/>
      <c r="BH51" s="7"/>
      <c r="BI51" s="7"/>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c r="CP51" s="221"/>
      <c r="CQ51" s="221"/>
      <c r="CR51" s="222">
        <f t="shared" si="34"/>
        <v>0</v>
      </c>
      <c r="CS51" s="237" t="e">
        <f t="shared" si="35"/>
        <v>#DIV/0!</v>
      </c>
      <c r="CT51" s="222">
        <f t="shared" si="36"/>
        <v>0</v>
      </c>
      <c r="CU51" s="237" t="e">
        <f t="shared" si="37"/>
        <v>#DIV/0!</v>
      </c>
      <c r="CV51" s="222">
        <f t="shared" si="38"/>
        <v>0</v>
      </c>
      <c r="CW51" s="237" t="e">
        <f t="shared" si="39"/>
        <v>#DIV/0!</v>
      </c>
      <c r="CX51" s="222">
        <f t="shared" si="40"/>
        <v>0</v>
      </c>
      <c r="CY51" s="237" t="e">
        <f t="shared" si="41"/>
        <v>#DIV/0!</v>
      </c>
      <c r="CZ51" s="223" t="e">
        <f t="shared" si="42"/>
        <v>#DIV/0!</v>
      </c>
      <c r="DA51" s="223" t="e">
        <f t="shared" si="43"/>
        <v>#DIV/0!</v>
      </c>
      <c r="DB51" s="5"/>
    </row>
    <row r="52" spans="1:106" ht="46.5">
      <c r="A52" s="227">
        <v>29</v>
      </c>
      <c r="B52" s="217" t="s">
        <v>460</v>
      </c>
      <c r="C52" s="215" t="s">
        <v>28</v>
      </c>
      <c r="D52" s="217" t="s">
        <v>253</v>
      </c>
      <c r="E52" s="215" t="s">
        <v>60</v>
      </c>
      <c r="F52" s="219" t="s">
        <v>253</v>
      </c>
      <c r="G52" s="142" t="s">
        <v>1562</v>
      </c>
      <c r="H52" s="107" t="s">
        <v>691</v>
      </c>
      <c r="I52" s="176" t="s">
        <v>1621</v>
      </c>
      <c r="J52" s="5" t="s">
        <v>32</v>
      </c>
      <c r="K52" s="212" t="s">
        <v>31</v>
      </c>
      <c r="L52" s="165" t="s">
        <v>12</v>
      </c>
      <c r="M52" s="221" t="s">
        <v>29</v>
      </c>
      <c r="N52" s="221" t="s">
        <v>24</v>
      </c>
      <c r="O52" s="5"/>
      <c r="P52" s="5"/>
      <c r="Q52" s="5"/>
      <c r="R52" s="5"/>
      <c r="S52" s="6"/>
      <c r="T52" s="6"/>
      <c r="U52" s="5"/>
      <c r="V52" s="5"/>
      <c r="W52" s="221"/>
      <c r="X52" s="5" t="s">
        <v>24</v>
      </c>
      <c r="Y52" s="5"/>
      <c r="Z52" s="80">
        <f t="shared" si="33"/>
        <v>1</v>
      </c>
      <c r="AA52" s="955"/>
      <c r="AB52" s="7"/>
      <c r="AC52" s="7"/>
      <c r="AD52" s="7"/>
      <c r="AE52" s="7"/>
      <c r="AF52" s="7"/>
      <c r="AG52" s="7"/>
      <c r="AH52" s="7"/>
      <c r="AI52" s="7"/>
      <c r="AJ52" s="7"/>
      <c r="AK52" s="7"/>
      <c r="AL52" s="7"/>
      <c r="AM52" s="7"/>
      <c r="AN52" s="7"/>
      <c r="AO52" s="7"/>
      <c r="AP52" s="7"/>
      <c r="AQ52" s="7"/>
      <c r="AR52" s="7"/>
      <c r="AS52" s="7"/>
      <c r="AT52" s="7"/>
      <c r="AU52" s="7"/>
      <c r="AV52" s="55"/>
      <c r="AW52" s="7"/>
      <c r="AX52" s="7"/>
      <c r="AY52" s="7"/>
      <c r="AZ52" s="7"/>
      <c r="BA52" s="7"/>
      <c r="BB52" s="7"/>
      <c r="BC52" s="55"/>
      <c r="BD52" s="55"/>
      <c r="BE52" s="55"/>
      <c r="BF52" s="7"/>
      <c r="BG52" s="7" t="s">
        <v>1183</v>
      </c>
      <c r="BH52" s="7"/>
      <c r="BI52" s="7"/>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c r="CP52" s="221"/>
      <c r="CQ52" s="221"/>
      <c r="CR52" s="222">
        <f t="shared" si="34"/>
        <v>0</v>
      </c>
      <c r="CS52" s="237" t="e">
        <f t="shared" si="35"/>
        <v>#DIV/0!</v>
      </c>
      <c r="CT52" s="222">
        <f t="shared" si="36"/>
        <v>0</v>
      </c>
      <c r="CU52" s="237" t="e">
        <f t="shared" si="37"/>
        <v>#DIV/0!</v>
      </c>
      <c r="CV52" s="222">
        <f t="shared" si="38"/>
        <v>0</v>
      </c>
      <c r="CW52" s="237" t="e">
        <f t="shared" si="39"/>
        <v>#DIV/0!</v>
      </c>
      <c r="CX52" s="222">
        <f t="shared" si="40"/>
        <v>0</v>
      </c>
      <c r="CY52" s="237" t="e">
        <f t="shared" si="41"/>
        <v>#DIV/0!</v>
      </c>
      <c r="CZ52" s="223" t="e">
        <f t="shared" si="42"/>
        <v>#DIV/0!</v>
      </c>
      <c r="DA52" s="223" t="e">
        <f t="shared" si="43"/>
        <v>#DIV/0!</v>
      </c>
      <c r="DB52" s="221"/>
    </row>
    <row r="53" spans="1:106" s="1" customFormat="1" ht="62">
      <c r="A53" s="965">
        <v>30</v>
      </c>
      <c r="B53" s="1044" t="s">
        <v>954</v>
      </c>
      <c r="C53" s="1033" t="s">
        <v>28</v>
      </c>
      <c r="D53" s="1024" t="s">
        <v>252</v>
      </c>
      <c r="E53" s="1033" t="s">
        <v>35</v>
      </c>
      <c r="F53" s="1092" t="s">
        <v>939</v>
      </c>
      <c r="G53" s="219" t="s">
        <v>1432</v>
      </c>
      <c r="H53" s="94"/>
      <c r="I53" s="94"/>
      <c r="J53" s="5" t="s">
        <v>32</v>
      </c>
      <c r="K53" s="212" t="s">
        <v>31</v>
      </c>
      <c r="L53" s="165" t="s">
        <v>12</v>
      </c>
      <c r="M53" s="221" t="s">
        <v>29</v>
      </c>
      <c r="N53" s="221" t="s">
        <v>24</v>
      </c>
      <c r="O53" s="5"/>
      <c r="P53" s="5" t="s">
        <v>24</v>
      </c>
      <c r="Q53" s="5"/>
      <c r="R53" s="5"/>
      <c r="S53" s="6"/>
      <c r="T53" s="6"/>
      <c r="U53" s="5"/>
      <c r="V53" s="5"/>
      <c r="W53" s="5"/>
      <c r="X53" s="5"/>
      <c r="Y53" s="5"/>
      <c r="Z53" s="80">
        <f t="shared" si="33"/>
        <v>1</v>
      </c>
      <c r="AA53" s="221"/>
      <c r="AB53" s="7"/>
      <c r="AC53" s="7"/>
      <c r="AD53" s="7"/>
      <c r="AE53" s="7"/>
      <c r="AF53" s="7" t="s">
        <v>1183</v>
      </c>
      <c r="AG53" s="7"/>
      <c r="AH53" s="7"/>
      <c r="AI53" s="7"/>
      <c r="AJ53" s="7"/>
      <c r="AK53" s="7"/>
      <c r="AL53" s="7"/>
      <c r="AM53" s="7"/>
      <c r="AN53" s="7"/>
      <c r="AO53" s="7"/>
      <c r="AP53" s="7"/>
      <c r="AQ53" s="7"/>
      <c r="AR53" s="7"/>
      <c r="AS53" s="7"/>
      <c r="AT53" s="7"/>
      <c r="AU53" s="7"/>
      <c r="AV53" s="55"/>
      <c r="AW53" s="7"/>
      <c r="AX53" s="7"/>
      <c r="AY53" s="7"/>
      <c r="AZ53" s="7"/>
      <c r="BA53" s="7"/>
      <c r="BB53" s="7"/>
      <c r="BC53" s="7"/>
      <c r="BD53" s="7"/>
      <c r="BE53" s="7"/>
      <c r="BF53" s="7"/>
      <c r="BG53" s="7"/>
      <c r="BH53" s="7"/>
      <c r="BI53" s="7"/>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c r="CP53" s="221"/>
      <c r="CQ53" s="221"/>
      <c r="CR53" s="222">
        <f t="shared" si="34"/>
        <v>0</v>
      </c>
      <c r="CS53" s="237" t="e">
        <f t="shared" si="35"/>
        <v>#DIV/0!</v>
      </c>
      <c r="CT53" s="222">
        <f t="shared" si="36"/>
        <v>0</v>
      </c>
      <c r="CU53" s="237" t="e">
        <f t="shared" si="37"/>
        <v>#DIV/0!</v>
      </c>
      <c r="CV53" s="222">
        <f t="shared" si="38"/>
        <v>0</v>
      </c>
      <c r="CW53" s="237" t="e">
        <f t="shared" si="39"/>
        <v>#DIV/0!</v>
      </c>
      <c r="CX53" s="222">
        <f t="shared" si="40"/>
        <v>0</v>
      </c>
      <c r="CY53" s="237" t="e">
        <f t="shared" si="41"/>
        <v>#DIV/0!</v>
      </c>
      <c r="CZ53" s="223" t="e">
        <f t="shared" si="42"/>
        <v>#DIV/0!</v>
      </c>
      <c r="DA53" s="223" t="e">
        <f t="shared" si="43"/>
        <v>#DIV/0!</v>
      </c>
      <c r="DB53" s="5"/>
    </row>
    <row r="54" spans="1:106" s="1" customFormat="1" ht="62">
      <c r="A54" s="965"/>
      <c r="B54" s="1024"/>
      <c r="C54" s="1033"/>
      <c r="D54" s="1024"/>
      <c r="E54" s="1033"/>
      <c r="F54" s="1093"/>
      <c r="G54" s="218" t="s">
        <v>1577</v>
      </c>
      <c r="H54" s="94"/>
      <c r="I54" s="94"/>
      <c r="J54" s="5" t="s">
        <v>32</v>
      </c>
      <c r="K54" s="212" t="s">
        <v>31</v>
      </c>
      <c r="L54" s="165" t="s">
        <v>12</v>
      </c>
      <c r="M54" s="221" t="s">
        <v>29</v>
      </c>
      <c r="N54" s="221" t="s">
        <v>24</v>
      </c>
      <c r="O54" s="5"/>
      <c r="P54" s="5"/>
      <c r="Q54" s="5"/>
      <c r="R54" s="5"/>
      <c r="S54" s="6"/>
      <c r="T54" s="6"/>
      <c r="U54" s="5"/>
      <c r="V54" s="5"/>
      <c r="W54" s="5"/>
      <c r="X54" s="5"/>
      <c r="Y54" s="5" t="s">
        <v>24</v>
      </c>
      <c r="Z54" s="80">
        <f t="shared" si="33"/>
        <v>1</v>
      </c>
      <c r="AA54" s="955"/>
      <c r="AB54" s="7"/>
      <c r="AC54" s="7"/>
      <c r="AD54" s="7"/>
      <c r="AE54" s="7"/>
      <c r="AF54" s="7"/>
      <c r="AG54" s="7"/>
      <c r="AH54" s="7"/>
      <c r="AI54" s="7"/>
      <c r="AJ54" s="7"/>
      <c r="AK54" s="7"/>
      <c r="AL54" s="7"/>
      <c r="AM54" s="7"/>
      <c r="AN54" s="7"/>
      <c r="AO54" s="7"/>
      <c r="AP54" s="7"/>
      <c r="AQ54" s="7"/>
      <c r="AR54" s="7"/>
      <c r="AS54" s="7"/>
      <c r="AT54" s="7"/>
      <c r="AU54" s="7"/>
      <c r="AV54" s="55"/>
      <c r="AW54" s="7"/>
      <c r="AX54" s="7"/>
      <c r="AY54" s="7"/>
      <c r="AZ54" s="7"/>
      <c r="BA54" s="7"/>
      <c r="BB54" s="7"/>
      <c r="BC54" s="7"/>
      <c r="BD54" s="7"/>
      <c r="BE54" s="7"/>
      <c r="BF54" s="7"/>
      <c r="BG54" s="7"/>
      <c r="BH54" s="7" t="s">
        <v>1183</v>
      </c>
      <c r="BI54" s="7"/>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221"/>
      <c r="CQ54" s="221"/>
      <c r="CR54" s="222">
        <f t="shared" si="34"/>
        <v>0</v>
      </c>
      <c r="CS54" s="237" t="e">
        <f t="shared" si="35"/>
        <v>#DIV/0!</v>
      </c>
      <c r="CT54" s="222">
        <f t="shared" si="36"/>
        <v>0</v>
      </c>
      <c r="CU54" s="237" t="e">
        <f t="shared" si="37"/>
        <v>#DIV/0!</v>
      </c>
      <c r="CV54" s="222">
        <f t="shared" si="38"/>
        <v>0</v>
      </c>
      <c r="CW54" s="237" t="e">
        <f t="shared" si="39"/>
        <v>#DIV/0!</v>
      </c>
      <c r="CX54" s="222">
        <f t="shared" si="40"/>
        <v>0</v>
      </c>
      <c r="CY54" s="237" t="e">
        <f t="shared" si="41"/>
        <v>#DIV/0!</v>
      </c>
      <c r="CZ54" s="223" t="e">
        <f t="shared" si="42"/>
        <v>#DIV/0!</v>
      </c>
      <c r="DA54" s="223" t="e">
        <f t="shared" si="43"/>
        <v>#DIV/0!</v>
      </c>
      <c r="DB54" s="5"/>
    </row>
    <row r="55" spans="1:106" s="1" customFormat="1" ht="25.4" customHeight="1">
      <c r="A55" s="965">
        <v>31</v>
      </c>
      <c r="B55" s="1034" t="s">
        <v>461</v>
      </c>
      <c r="C55" s="1033" t="s">
        <v>35</v>
      </c>
      <c r="D55" s="1024" t="s">
        <v>251</v>
      </c>
      <c r="E55" s="1033" t="s">
        <v>35</v>
      </c>
      <c r="F55" s="1124" t="s">
        <v>251</v>
      </c>
      <c r="G55" s="210" t="s">
        <v>1890</v>
      </c>
      <c r="H55" s="94"/>
      <c r="I55" s="94"/>
      <c r="J55" s="5"/>
      <c r="K55" s="212" t="s">
        <v>31</v>
      </c>
      <c r="L55" s="165"/>
      <c r="M55" s="221"/>
      <c r="N55" s="221"/>
      <c r="O55" s="5"/>
      <c r="P55" s="5"/>
      <c r="Q55" s="5"/>
      <c r="R55" s="5"/>
      <c r="S55" s="6"/>
      <c r="T55" s="6"/>
      <c r="U55" s="5"/>
      <c r="V55" s="5"/>
      <c r="W55" s="5" t="s">
        <v>24</v>
      </c>
      <c r="X55" s="5"/>
      <c r="Y55" s="5"/>
      <c r="Z55" s="80">
        <v>1</v>
      </c>
      <c r="AA55" s="955"/>
      <c r="AB55" s="7"/>
      <c r="AC55" s="7"/>
      <c r="AD55" s="7"/>
      <c r="AE55" s="7"/>
      <c r="AF55" s="7"/>
      <c r="AG55" s="7"/>
      <c r="AH55" s="7"/>
      <c r="AI55" s="7"/>
      <c r="AJ55" s="7"/>
      <c r="AK55" s="7"/>
      <c r="AL55" s="7"/>
      <c r="AM55" s="7"/>
      <c r="AN55" s="7"/>
      <c r="AO55" s="7"/>
      <c r="AP55" s="7"/>
      <c r="AQ55" s="7"/>
      <c r="AR55" s="7"/>
      <c r="AS55" s="7"/>
      <c r="AT55" s="7"/>
      <c r="AU55" s="7"/>
      <c r="AV55" s="55"/>
      <c r="AW55" s="7"/>
      <c r="AX55" s="7"/>
      <c r="AY55" s="7"/>
      <c r="AZ55" s="7"/>
      <c r="BA55" s="7"/>
      <c r="BB55" s="7"/>
      <c r="BC55" s="7"/>
      <c r="BD55" s="7"/>
      <c r="BE55" s="7"/>
      <c r="BF55" s="7"/>
      <c r="BG55" s="7"/>
      <c r="BH55" s="7"/>
      <c r="BI55" s="7"/>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c r="CP55" s="221"/>
      <c r="CQ55" s="221"/>
      <c r="CR55" s="222"/>
      <c r="CS55" s="237"/>
      <c r="CT55" s="222"/>
      <c r="CU55" s="237"/>
      <c r="CV55" s="222"/>
      <c r="CW55" s="237"/>
      <c r="CX55" s="222"/>
      <c r="CY55" s="237"/>
      <c r="CZ55" s="223"/>
      <c r="DA55" s="223"/>
      <c r="DB55" s="5"/>
    </row>
    <row r="56" spans="1:106" s="1" customFormat="1" ht="25.4" customHeight="1">
      <c r="A56" s="965"/>
      <c r="B56" s="1037"/>
      <c r="C56" s="1033"/>
      <c r="D56" s="1024"/>
      <c r="E56" s="1033"/>
      <c r="F56" s="1125"/>
      <c r="G56" s="218" t="s">
        <v>1889</v>
      </c>
      <c r="H56" s="94"/>
      <c r="I56" s="94"/>
      <c r="J56" s="5" t="s">
        <v>32</v>
      </c>
      <c r="K56" s="212" t="s">
        <v>31</v>
      </c>
      <c r="L56" s="165" t="s">
        <v>12</v>
      </c>
      <c r="M56" s="221" t="s">
        <v>29</v>
      </c>
      <c r="N56" s="221" t="s">
        <v>24</v>
      </c>
      <c r="O56" s="5"/>
      <c r="P56" s="5"/>
      <c r="Q56" s="5"/>
      <c r="R56" s="5"/>
      <c r="S56" s="6"/>
      <c r="T56" s="6"/>
      <c r="U56" s="5" t="s">
        <v>24</v>
      </c>
      <c r="V56" s="5"/>
      <c r="W56" s="5"/>
      <c r="X56" s="5"/>
      <c r="Y56" s="5"/>
      <c r="Z56" s="80">
        <f t="shared" si="33"/>
        <v>1</v>
      </c>
      <c r="AA56" s="221"/>
      <c r="AB56" s="7"/>
      <c r="AC56" s="7"/>
      <c r="AD56" s="7"/>
      <c r="AE56" s="7"/>
      <c r="AF56" s="7"/>
      <c r="AG56" s="7"/>
      <c r="AH56" s="7"/>
      <c r="AI56" s="7"/>
      <c r="AJ56" s="7"/>
      <c r="AK56" s="7"/>
      <c r="AL56" s="7"/>
      <c r="AM56" s="7"/>
      <c r="AN56" s="7"/>
      <c r="AO56" s="7"/>
      <c r="AP56" s="7"/>
      <c r="AQ56" s="7"/>
      <c r="AR56" s="7"/>
      <c r="AS56" s="7"/>
      <c r="AT56" s="7"/>
      <c r="AU56" s="7"/>
      <c r="AV56" s="55"/>
      <c r="AW56" s="7"/>
      <c r="AX56" s="7"/>
      <c r="AY56" s="7"/>
      <c r="AZ56" s="7"/>
      <c r="BA56" s="7"/>
      <c r="BB56" s="7"/>
      <c r="BC56" s="7"/>
      <c r="BD56" s="7"/>
      <c r="BE56" s="7"/>
      <c r="BF56" s="7"/>
      <c r="BG56" s="7"/>
      <c r="BH56" s="7"/>
      <c r="BI56" s="7"/>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221"/>
      <c r="CQ56" s="221"/>
      <c r="CR56" s="222"/>
      <c r="CS56" s="237"/>
      <c r="CT56" s="222"/>
      <c r="CU56" s="237"/>
      <c r="CV56" s="222"/>
      <c r="CW56" s="237"/>
      <c r="CX56" s="222"/>
      <c r="CY56" s="237"/>
      <c r="CZ56" s="223"/>
      <c r="DA56" s="223"/>
      <c r="DB56" s="5"/>
    </row>
    <row r="57" spans="1:106" s="1" customFormat="1" ht="62">
      <c r="A57" s="965"/>
      <c r="B57" s="1037"/>
      <c r="C57" s="1033"/>
      <c r="D57" s="1024"/>
      <c r="E57" s="1033"/>
      <c r="F57" s="1125"/>
      <c r="G57" s="142" t="s">
        <v>1508</v>
      </c>
      <c r="H57" s="107" t="s">
        <v>692</v>
      </c>
      <c r="I57" s="107"/>
      <c r="J57" s="212" t="s">
        <v>32</v>
      </c>
      <c r="K57" s="212" t="s">
        <v>31</v>
      </c>
      <c r="L57" s="165" t="s">
        <v>12</v>
      </c>
      <c r="M57" s="221" t="s">
        <v>29</v>
      </c>
      <c r="N57" s="221" t="s">
        <v>24</v>
      </c>
      <c r="O57" s="5"/>
      <c r="P57" s="5"/>
      <c r="Q57" s="5"/>
      <c r="R57" s="5"/>
      <c r="S57" s="6"/>
      <c r="T57" s="6"/>
      <c r="U57" s="5" t="s">
        <v>24</v>
      </c>
      <c r="V57" s="5"/>
      <c r="W57" s="5"/>
      <c r="X57" s="5"/>
      <c r="Y57" s="5"/>
      <c r="Z57" s="80">
        <f t="shared" si="33"/>
        <v>1</v>
      </c>
      <c r="AA57" s="955"/>
      <c r="AB57" s="7"/>
      <c r="AC57" s="7"/>
      <c r="AD57" s="7"/>
      <c r="AE57" s="7"/>
      <c r="AF57" s="7"/>
      <c r="AG57" s="7"/>
      <c r="AH57" s="7"/>
      <c r="AI57" s="7"/>
      <c r="AJ57" s="7"/>
      <c r="AK57" s="7"/>
      <c r="AL57" s="7"/>
      <c r="AM57" s="7"/>
      <c r="AN57" s="7"/>
      <c r="AO57" s="7"/>
      <c r="AP57" s="7"/>
      <c r="AQ57" s="7"/>
      <c r="AR57" s="7"/>
      <c r="AS57" s="7"/>
      <c r="AT57" s="7"/>
      <c r="AU57" s="7"/>
      <c r="AV57" s="55"/>
      <c r="AW57" s="7"/>
      <c r="AX57" s="7" t="s">
        <v>1183</v>
      </c>
      <c r="AY57" s="7"/>
      <c r="AZ57" s="7"/>
      <c r="BA57" s="7"/>
      <c r="BB57" s="7"/>
      <c r="BC57" s="7"/>
      <c r="BD57" s="7"/>
      <c r="BE57" s="7"/>
      <c r="BF57" s="7"/>
      <c r="BG57" s="7"/>
      <c r="BH57" s="7"/>
      <c r="BI57" s="7"/>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21"/>
      <c r="CP57" s="221"/>
      <c r="CQ57" s="221"/>
      <c r="CR57" s="222">
        <f t="shared" si="34"/>
        <v>0</v>
      </c>
      <c r="CS57" s="237" t="e">
        <f t="shared" si="35"/>
        <v>#DIV/0!</v>
      </c>
      <c r="CT57" s="222">
        <f t="shared" si="36"/>
        <v>0</v>
      </c>
      <c r="CU57" s="237" t="e">
        <f t="shared" si="37"/>
        <v>#DIV/0!</v>
      </c>
      <c r="CV57" s="222">
        <f t="shared" si="38"/>
        <v>0</v>
      </c>
      <c r="CW57" s="237" t="e">
        <f t="shared" si="39"/>
        <v>#DIV/0!</v>
      </c>
      <c r="CX57" s="222">
        <f t="shared" si="40"/>
        <v>0</v>
      </c>
      <c r="CY57" s="237" t="e">
        <f t="shared" si="41"/>
        <v>#DIV/0!</v>
      </c>
      <c r="CZ57" s="223" t="e">
        <f t="shared" si="42"/>
        <v>#DIV/0!</v>
      </c>
      <c r="DA57" s="223" t="e">
        <f t="shared" si="43"/>
        <v>#DIV/0!</v>
      </c>
      <c r="DB57" s="5"/>
    </row>
    <row r="58" spans="1:106" s="1" customFormat="1" ht="62">
      <c r="A58" s="965"/>
      <c r="B58" s="1035"/>
      <c r="C58" s="1033"/>
      <c r="D58" s="1024"/>
      <c r="E58" s="1033"/>
      <c r="F58" s="1126"/>
      <c r="G58" s="218" t="s">
        <v>1498</v>
      </c>
      <c r="H58" s="94"/>
      <c r="I58" s="94"/>
      <c r="J58" s="5" t="s">
        <v>32</v>
      </c>
      <c r="K58" s="212" t="s">
        <v>31</v>
      </c>
      <c r="L58" s="165" t="s">
        <v>12</v>
      </c>
      <c r="M58" s="221" t="s">
        <v>29</v>
      </c>
      <c r="N58" s="221" t="s">
        <v>24</v>
      </c>
      <c r="O58" s="5"/>
      <c r="P58" s="5"/>
      <c r="Q58" s="5"/>
      <c r="R58" s="5"/>
      <c r="S58" s="195"/>
      <c r="T58" s="6" t="s">
        <v>24</v>
      </c>
      <c r="U58" s="5"/>
      <c r="V58" s="5"/>
      <c r="W58" s="5"/>
      <c r="X58" s="5"/>
      <c r="Y58" s="5"/>
      <c r="Z58" s="80">
        <f t="shared" si="33"/>
        <v>1</v>
      </c>
      <c r="AA58" s="955"/>
      <c r="AB58" s="7"/>
      <c r="AC58" s="7"/>
      <c r="AD58" s="7"/>
      <c r="AE58" s="7"/>
      <c r="AF58" s="7"/>
      <c r="AG58" s="7"/>
      <c r="AH58" s="7"/>
      <c r="AI58" s="7"/>
      <c r="AJ58" s="7"/>
      <c r="AK58" s="7"/>
      <c r="AL58" s="7"/>
      <c r="AM58" s="7"/>
      <c r="AN58" s="7"/>
      <c r="AO58" s="7"/>
      <c r="AP58" s="7"/>
      <c r="AQ58" s="7" t="s">
        <v>1183</v>
      </c>
      <c r="AR58" s="7"/>
      <c r="AS58" s="7"/>
      <c r="AT58" s="7"/>
      <c r="AU58" s="7" t="s">
        <v>1183</v>
      </c>
      <c r="AV58" s="55"/>
      <c r="AW58" s="7"/>
      <c r="AX58" s="7"/>
      <c r="AY58" s="7"/>
      <c r="AZ58" s="7"/>
      <c r="BA58" s="7"/>
      <c r="BB58" s="7"/>
      <c r="BC58" s="7"/>
      <c r="BD58" s="7"/>
      <c r="BE58" s="7"/>
      <c r="BF58" s="7"/>
      <c r="BG58" s="7"/>
      <c r="BH58" s="7"/>
      <c r="BI58" s="7"/>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2">
        <f t="shared" si="34"/>
        <v>0</v>
      </c>
      <c r="CS58" s="237" t="e">
        <f t="shared" si="35"/>
        <v>#DIV/0!</v>
      </c>
      <c r="CT58" s="222">
        <f t="shared" si="36"/>
        <v>0</v>
      </c>
      <c r="CU58" s="237" t="e">
        <f t="shared" si="37"/>
        <v>#DIV/0!</v>
      </c>
      <c r="CV58" s="222">
        <f t="shared" si="38"/>
        <v>0</v>
      </c>
      <c r="CW58" s="237" t="e">
        <f t="shared" si="39"/>
        <v>#DIV/0!</v>
      </c>
      <c r="CX58" s="222">
        <f t="shared" si="40"/>
        <v>0</v>
      </c>
      <c r="CY58" s="237" t="e">
        <f t="shared" si="41"/>
        <v>#DIV/0!</v>
      </c>
      <c r="CZ58" s="223" t="e">
        <f t="shared" si="42"/>
        <v>#DIV/0!</v>
      </c>
      <c r="DA58" s="223" t="e">
        <f t="shared" si="43"/>
        <v>#DIV/0!</v>
      </c>
      <c r="DB58" s="5"/>
    </row>
    <row r="59" spans="1:106" s="1" customFormat="1" ht="31">
      <c r="A59" s="1036">
        <v>32</v>
      </c>
      <c r="B59" s="1024" t="s">
        <v>1850</v>
      </c>
      <c r="C59" s="1033" t="s">
        <v>35</v>
      </c>
      <c r="D59" s="1155" t="s">
        <v>1851</v>
      </c>
      <c r="E59" s="1033" t="s">
        <v>35</v>
      </c>
      <c r="F59" s="1155" t="s">
        <v>1851</v>
      </c>
      <c r="G59" s="210" t="s">
        <v>1902</v>
      </c>
      <c r="H59" s="94"/>
      <c r="I59" s="94"/>
      <c r="J59" s="5" t="s">
        <v>32</v>
      </c>
      <c r="K59" s="212" t="s">
        <v>31</v>
      </c>
      <c r="L59" s="165" t="s">
        <v>12</v>
      </c>
      <c r="M59" s="221" t="s">
        <v>25</v>
      </c>
      <c r="N59" s="221" t="s">
        <v>24</v>
      </c>
      <c r="O59" s="5"/>
      <c r="P59" s="5"/>
      <c r="Q59" s="5"/>
      <c r="R59" s="5"/>
      <c r="S59" s="195"/>
      <c r="T59" s="6" t="s">
        <v>24</v>
      </c>
      <c r="U59" s="5"/>
      <c r="V59" s="5"/>
      <c r="W59" s="5"/>
      <c r="X59" s="5"/>
      <c r="Y59" s="5"/>
      <c r="Z59" s="80">
        <f t="shared" si="33"/>
        <v>1</v>
      </c>
      <c r="AA59" s="221"/>
      <c r="AB59" s="7"/>
      <c r="AC59" s="7"/>
      <c r="AD59" s="7"/>
      <c r="AE59" s="7"/>
      <c r="AF59" s="7"/>
      <c r="AG59" s="7"/>
      <c r="AH59" s="7"/>
      <c r="AI59" s="7"/>
      <c r="AJ59" s="7"/>
      <c r="AK59" s="7"/>
      <c r="AL59" s="7"/>
      <c r="AM59" s="7"/>
      <c r="AN59" s="7"/>
      <c r="AO59" s="7"/>
      <c r="AP59" s="7"/>
      <c r="AQ59" s="7"/>
      <c r="AR59" s="7"/>
      <c r="AS59" s="7"/>
      <c r="AT59" s="7"/>
      <c r="AU59" s="7"/>
      <c r="AV59" s="55"/>
      <c r="AW59" s="7"/>
      <c r="AX59" s="7"/>
      <c r="AY59" s="7"/>
      <c r="AZ59" s="7"/>
      <c r="BA59" s="7"/>
      <c r="BB59" s="7"/>
      <c r="BC59" s="7"/>
      <c r="BD59" s="7"/>
      <c r="BE59" s="7"/>
      <c r="BF59" s="7"/>
      <c r="BG59" s="7"/>
      <c r="BH59" s="7"/>
      <c r="BI59" s="7"/>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2"/>
      <c r="CS59" s="237"/>
      <c r="CT59" s="222"/>
      <c r="CU59" s="237"/>
      <c r="CV59" s="222"/>
      <c r="CW59" s="237"/>
      <c r="CX59" s="222"/>
      <c r="CY59" s="237"/>
      <c r="CZ59" s="223"/>
      <c r="DA59" s="223"/>
      <c r="DB59" s="5"/>
    </row>
    <row r="60" spans="1:106" s="1" customFormat="1" ht="31">
      <c r="A60" s="1036"/>
      <c r="B60" s="1024"/>
      <c r="C60" s="1033"/>
      <c r="D60" s="1155"/>
      <c r="E60" s="1033"/>
      <c r="F60" s="1155"/>
      <c r="G60" s="210" t="s">
        <v>1891</v>
      </c>
      <c r="H60" s="94"/>
      <c r="I60" s="94"/>
      <c r="J60" s="5" t="s">
        <v>32</v>
      </c>
      <c r="K60" s="212" t="s">
        <v>31</v>
      </c>
      <c r="L60" s="165" t="s">
        <v>12</v>
      </c>
      <c r="M60" s="221" t="s">
        <v>25</v>
      </c>
      <c r="N60" s="221" t="s">
        <v>24</v>
      </c>
      <c r="O60" s="5"/>
      <c r="P60" s="5" t="s">
        <v>24</v>
      </c>
      <c r="Q60" s="5"/>
      <c r="R60" s="5"/>
      <c r="S60" s="195"/>
      <c r="T60" s="6"/>
      <c r="U60" s="5"/>
      <c r="V60" s="5"/>
      <c r="W60" s="5"/>
      <c r="X60" s="5"/>
      <c r="Y60" s="5"/>
      <c r="Z60" s="80">
        <f t="shared" si="33"/>
        <v>1</v>
      </c>
      <c r="AA60" s="955"/>
      <c r="AB60" s="7"/>
      <c r="AC60" s="7"/>
      <c r="AD60" s="7"/>
      <c r="AE60" s="7"/>
      <c r="AF60" s="7"/>
      <c r="AG60" s="7"/>
      <c r="AH60" s="7"/>
      <c r="AI60" s="7"/>
      <c r="AJ60" s="7"/>
      <c r="AK60" s="7"/>
      <c r="AL60" s="7"/>
      <c r="AM60" s="7"/>
      <c r="AN60" s="7"/>
      <c r="AO60" s="7"/>
      <c r="AP60" s="7"/>
      <c r="AQ60" s="7"/>
      <c r="AR60" s="7"/>
      <c r="AS60" s="7"/>
      <c r="AT60" s="7"/>
      <c r="AU60" s="7"/>
      <c r="AV60" s="55"/>
      <c r="AW60" s="7"/>
      <c r="AX60" s="7"/>
      <c r="AY60" s="7"/>
      <c r="AZ60" s="7"/>
      <c r="BA60" s="7"/>
      <c r="BB60" s="7"/>
      <c r="BC60" s="7"/>
      <c r="BD60" s="7"/>
      <c r="BE60" s="7"/>
      <c r="BF60" s="7"/>
      <c r="BG60" s="7"/>
      <c r="BH60" s="7"/>
      <c r="BI60" s="7"/>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2"/>
      <c r="CS60" s="237"/>
      <c r="CT60" s="222"/>
      <c r="CU60" s="237"/>
      <c r="CV60" s="222"/>
      <c r="CW60" s="237"/>
      <c r="CX60" s="222"/>
      <c r="CY60" s="237"/>
      <c r="CZ60" s="223"/>
      <c r="DA60" s="223"/>
      <c r="DB60" s="5"/>
    </row>
    <row r="61" spans="1:106" s="1" customFormat="1" ht="38.5" customHeight="1">
      <c r="A61" s="1036">
        <v>33</v>
      </c>
      <c r="B61" s="1024" t="s">
        <v>462</v>
      </c>
      <c r="C61" s="1033" t="s">
        <v>35</v>
      </c>
      <c r="D61" s="1024" t="s">
        <v>250</v>
      </c>
      <c r="E61" s="215" t="s">
        <v>41</v>
      </c>
      <c r="F61" s="206" t="s">
        <v>1847</v>
      </c>
      <c r="G61" s="218" t="s">
        <v>1848</v>
      </c>
      <c r="H61" s="94"/>
      <c r="I61" s="94"/>
      <c r="J61" s="5" t="s">
        <v>32</v>
      </c>
      <c r="K61" s="212" t="s">
        <v>31</v>
      </c>
      <c r="L61" s="165" t="s">
        <v>12</v>
      </c>
      <c r="M61" s="221" t="s">
        <v>29</v>
      </c>
      <c r="N61" s="221"/>
      <c r="O61" s="5"/>
      <c r="P61" s="5"/>
      <c r="Q61" s="5"/>
      <c r="R61" s="5"/>
      <c r="S61" s="195" t="s">
        <v>24</v>
      </c>
      <c r="T61" s="6"/>
      <c r="U61" s="5"/>
      <c r="V61" s="5"/>
      <c r="W61" s="5"/>
      <c r="X61" s="5"/>
      <c r="Y61" s="5"/>
      <c r="Z61" s="80">
        <f t="shared" si="33"/>
        <v>1</v>
      </c>
      <c r="AA61" s="955"/>
      <c r="AB61" s="7"/>
      <c r="AC61" s="7"/>
      <c r="AD61" s="7"/>
      <c r="AE61" s="7"/>
      <c r="AF61" s="7"/>
      <c r="AG61" s="7"/>
      <c r="AH61" s="7"/>
      <c r="AI61" s="7"/>
      <c r="AJ61" s="7"/>
      <c r="AK61" s="7"/>
      <c r="AL61" s="7"/>
      <c r="AM61" s="7"/>
      <c r="AN61" s="7"/>
      <c r="AO61" s="7"/>
      <c r="AP61" s="7"/>
      <c r="AQ61" s="7"/>
      <c r="AR61" s="7"/>
      <c r="AS61" s="7"/>
      <c r="AT61" s="7"/>
      <c r="AU61" s="7"/>
      <c r="AV61" s="55"/>
      <c r="AW61" s="7"/>
      <c r="AX61" s="7"/>
      <c r="AY61" s="7"/>
      <c r="AZ61" s="7"/>
      <c r="BA61" s="7"/>
      <c r="BB61" s="7"/>
      <c r="BC61" s="7"/>
      <c r="BD61" s="7"/>
      <c r="BE61" s="7"/>
      <c r="BF61" s="7"/>
      <c r="BG61" s="7"/>
      <c r="BH61" s="7"/>
      <c r="BI61" s="7"/>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2"/>
      <c r="CS61" s="237"/>
      <c r="CT61" s="222"/>
      <c r="CU61" s="237"/>
      <c r="CV61" s="222"/>
      <c r="CW61" s="237"/>
      <c r="CX61" s="222"/>
      <c r="CY61" s="237"/>
      <c r="CZ61" s="223"/>
      <c r="DA61" s="223"/>
      <c r="DB61" s="5"/>
    </row>
    <row r="62" spans="1:106" s="1" customFormat="1" ht="38.5" customHeight="1">
      <c r="A62" s="1036"/>
      <c r="B62" s="1024"/>
      <c r="C62" s="1033"/>
      <c r="D62" s="1024"/>
      <c r="E62" s="215" t="s">
        <v>35</v>
      </c>
      <c r="F62" s="219" t="s">
        <v>250</v>
      </c>
      <c r="G62" s="142" t="s">
        <v>1527</v>
      </c>
      <c r="H62" s="107" t="s">
        <v>693</v>
      </c>
      <c r="I62" s="107"/>
      <c r="J62" s="5" t="s">
        <v>32</v>
      </c>
      <c r="K62" s="212" t="s">
        <v>31</v>
      </c>
      <c r="L62" s="165" t="s">
        <v>12</v>
      </c>
      <c r="M62" s="221" t="s">
        <v>29</v>
      </c>
      <c r="N62" s="221" t="s">
        <v>24</v>
      </c>
      <c r="O62" s="5"/>
      <c r="P62" s="5"/>
      <c r="Q62" s="5"/>
      <c r="R62" s="5"/>
      <c r="S62" s="6"/>
      <c r="T62" s="6"/>
      <c r="U62" s="5"/>
      <c r="V62" s="5" t="s">
        <v>24</v>
      </c>
      <c r="W62" s="5"/>
      <c r="X62" s="5"/>
      <c r="Y62" s="5"/>
      <c r="Z62" s="80">
        <f t="shared" si="33"/>
        <v>1</v>
      </c>
      <c r="AA62" s="221"/>
      <c r="AB62" s="7"/>
      <c r="AC62" s="7"/>
      <c r="AD62" s="7"/>
      <c r="AE62" s="7"/>
      <c r="AF62" s="7"/>
      <c r="AG62" s="7"/>
      <c r="AH62" s="7"/>
      <c r="AI62" s="7"/>
      <c r="AJ62" s="7"/>
      <c r="AK62" s="7"/>
      <c r="AL62" s="7"/>
      <c r="AM62" s="7"/>
      <c r="AN62" s="7"/>
      <c r="AO62" s="7"/>
      <c r="AP62" s="7"/>
      <c r="AQ62" s="7"/>
      <c r="AR62" s="7"/>
      <c r="AS62" s="7"/>
      <c r="AT62" s="7"/>
      <c r="AU62" s="7"/>
      <c r="AV62" s="55"/>
      <c r="AW62" s="7"/>
      <c r="AX62" s="7"/>
      <c r="AY62" s="7" t="s">
        <v>1183</v>
      </c>
      <c r="AZ62" s="7"/>
      <c r="BA62" s="7"/>
      <c r="BB62" s="7"/>
      <c r="BC62" s="7"/>
      <c r="BD62" s="7"/>
      <c r="BE62" s="7"/>
      <c r="BF62" s="7"/>
      <c r="BG62" s="7"/>
      <c r="BH62" s="7"/>
      <c r="BI62" s="7"/>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2">
        <f t="shared" si="34"/>
        <v>0</v>
      </c>
      <c r="CS62" s="237" t="e">
        <f t="shared" si="35"/>
        <v>#DIV/0!</v>
      </c>
      <c r="CT62" s="222">
        <f t="shared" si="36"/>
        <v>0</v>
      </c>
      <c r="CU62" s="237" t="e">
        <f t="shared" si="37"/>
        <v>#DIV/0!</v>
      </c>
      <c r="CV62" s="222">
        <f t="shared" si="38"/>
        <v>0</v>
      </c>
      <c r="CW62" s="237" t="e">
        <f t="shared" si="39"/>
        <v>#DIV/0!</v>
      </c>
      <c r="CX62" s="222">
        <f t="shared" si="40"/>
        <v>0</v>
      </c>
      <c r="CY62" s="237" t="e">
        <f t="shared" si="41"/>
        <v>#DIV/0!</v>
      </c>
      <c r="CZ62" s="223" t="e">
        <f t="shared" si="42"/>
        <v>#DIV/0!</v>
      </c>
      <c r="DA62" s="223" t="e">
        <f t="shared" si="43"/>
        <v>#DIV/0!</v>
      </c>
      <c r="DB62" s="5"/>
    </row>
    <row r="63" spans="1:106" ht="26.5" customHeight="1">
      <c r="A63" s="1036">
        <v>34</v>
      </c>
      <c r="B63" s="1024" t="s">
        <v>463</v>
      </c>
      <c r="C63" s="1055" t="s">
        <v>41</v>
      </c>
      <c r="D63" s="1024" t="s">
        <v>380</v>
      </c>
      <c r="E63" s="1055" t="s">
        <v>41</v>
      </c>
      <c r="F63" s="217" t="s">
        <v>380</v>
      </c>
      <c r="G63" s="286" t="s">
        <v>584</v>
      </c>
      <c r="H63" s="109" t="s">
        <v>694</v>
      </c>
      <c r="I63" s="109"/>
      <c r="J63" s="5" t="s">
        <v>32</v>
      </c>
      <c r="K63" s="212" t="s">
        <v>31</v>
      </c>
      <c r="L63" s="165" t="s">
        <v>12</v>
      </c>
      <c r="M63" s="221" t="s">
        <v>29</v>
      </c>
      <c r="N63" s="221" t="s">
        <v>24</v>
      </c>
      <c r="O63" s="5"/>
      <c r="P63" s="5"/>
      <c r="Q63" s="5"/>
      <c r="R63" s="5"/>
      <c r="S63" s="6"/>
      <c r="T63" s="6"/>
      <c r="U63" s="5"/>
      <c r="V63" s="5" t="s">
        <v>24</v>
      </c>
      <c r="W63" s="221"/>
      <c r="X63" s="5"/>
      <c r="Y63" s="5"/>
      <c r="Z63" s="80">
        <f t="shared" si="33"/>
        <v>1</v>
      </c>
      <c r="AA63" s="955"/>
      <c r="AB63" s="7"/>
      <c r="AC63" s="7"/>
      <c r="AD63" s="7"/>
      <c r="AE63" s="7"/>
      <c r="AF63" s="7" t="s">
        <v>1315</v>
      </c>
      <c r="AG63" s="7"/>
      <c r="AH63" s="7"/>
      <c r="AI63" s="7"/>
      <c r="AJ63" s="7"/>
      <c r="AK63" s="7"/>
      <c r="AL63" s="7"/>
      <c r="AM63" s="7"/>
      <c r="AN63" s="7"/>
      <c r="AO63" s="7"/>
      <c r="AP63" s="7"/>
      <c r="AQ63" s="7"/>
      <c r="AR63" s="7"/>
      <c r="AS63" s="7"/>
      <c r="AT63" s="7"/>
      <c r="AU63" s="7"/>
      <c r="AV63" s="55"/>
      <c r="AW63" s="7"/>
      <c r="AX63" s="7"/>
      <c r="AY63" s="7"/>
      <c r="AZ63" s="7"/>
      <c r="BA63" s="7"/>
      <c r="BB63" s="7"/>
      <c r="BC63" s="55"/>
      <c r="BD63" s="55"/>
      <c r="BE63" s="55"/>
      <c r="BF63" s="7"/>
      <c r="BG63" s="7"/>
      <c r="BH63" s="7"/>
      <c r="BI63" s="7"/>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2">
        <f t="shared" si="34"/>
        <v>0</v>
      </c>
      <c r="CS63" s="237" t="e">
        <f t="shared" si="35"/>
        <v>#DIV/0!</v>
      </c>
      <c r="CT63" s="222">
        <f t="shared" si="36"/>
        <v>0</v>
      </c>
      <c r="CU63" s="237" t="e">
        <f t="shared" si="37"/>
        <v>#DIV/0!</v>
      </c>
      <c r="CV63" s="222">
        <f t="shared" si="38"/>
        <v>0</v>
      </c>
      <c r="CW63" s="237" t="e">
        <f t="shared" si="39"/>
        <v>#DIV/0!</v>
      </c>
      <c r="CX63" s="222">
        <f t="shared" si="40"/>
        <v>0</v>
      </c>
      <c r="CY63" s="237" t="e">
        <f t="shared" si="41"/>
        <v>#DIV/0!</v>
      </c>
      <c r="CZ63" s="223" t="e">
        <f t="shared" si="42"/>
        <v>#DIV/0!</v>
      </c>
      <c r="DA63" s="223" t="e">
        <f t="shared" si="43"/>
        <v>#DIV/0!</v>
      </c>
      <c r="DB63" s="221"/>
    </row>
    <row r="64" spans="1:106" ht="54.65" customHeight="1">
      <c r="A64" s="1036"/>
      <c r="B64" s="1024"/>
      <c r="C64" s="1055"/>
      <c r="D64" s="1024"/>
      <c r="E64" s="1055"/>
      <c r="F64" s="217" t="s">
        <v>381</v>
      </c>
      <c r="G64" s="217" t="s">
        <v>325</v>
      </c>
      <c r="H64" s="63"/>
      <c r="I64" s="63"/>
      <c r="J64" s="5" t="s">
        <v>32</v>
      </c>
      <c r="K64" s="212" t="s">
        <v>31</v>
      </c>
      <c r="L64" s="165" t="s">
        <v>12</v>
      </c>
      <c r="M64" s="221" t="s">
        <v>29</v>
      </c>
      <c r="N64" s="221" t="s">
        <v>24</v>
      </c>
      <c r="O64" s="5"/>
      <c r="P64" s="5"/>
      <c r="Q64" s="5"/>
      <c r="R64" s="5" t="s">
        <v>24</v>
      </c>
      <c r="S64" s="6"/>
      <c r="T64" s="6"/>
      <c r="U64" s="5"/>
      <c r="V64" s="5"/>
      <c r="W64" s="221"/>
      <c r="X64" s="5"/>
      <c r="Y64" s="5"/>
      <c r="Z64" s="80">
        <f t="shared" si="33"/>
        <v>1</v>
      </c>
      <c r="AA64" s="955"/>
      <c r="AB64" s="7"/>
      <c r="AC64" s="7"/>
      <c r="AD64" s="7"/>
      <c r="AE64" s="7"/>
      <c r="AF64" s="7"/>
      <c r="AG64" s="7"/>
      <c r="AH64" s="7"/>
      <c r="AI64" s="7"/>
      <c r="AJ64" s="7"/>
      <c r="AK64" s="7"/>
      <c r="AL64" s="7"/>
      <c r="AM64" s="7" t="s">
        <v>1315</v>
      </c>
      <c r="AN64" s="7"/>
      <c r="AO64" s="7"/>
      <c r="AP64" s="7"/>
      <c r="AQ64" s="7"/>
      <c r="AR64" s="7"/>
      <c r="AS64" s="7"/>
      <c r="AT64" s="7"/>
      <c r="AU64" s="7"/>
      <c r="AV64" s="55"/>
      <c r="AW64" s="7"/>
      <c r="AX64" s="7"/>
      <c r="AY64" s="7"/>
      <c r="AZ64" s="7"/>
      <c r="BA64" s="7"/>
      <c r="BB64" s="7"/>
      <c r="BC64" s="55"/>
      <c r="BD64" s="55"/>
      <c r="BE64" s="55"/>
      <c r="BF64" s="7"/>
      <c r="BG64" s="7"/>
      <c r="BH64" s="7"/>
      <c r="BI64" s="7"/>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2">
        <f t="shared" si="34"/>
        <v>0</v>
      </c>
      <c r="CS64" s="237" t="e">
        <f t="shared" si="35"/>
        <v>#DIV/0!</v>
      </c>
      <c r="CT64" s="222">
        <f t="shared" si="36"/>
        <v>0</v>
      </c>
      <c r="CU64" s="237" t="e">
        <f t="shared" si="37"/>
        <v>#DIV/0!</v>
      </c>
      <c r="CV64" s="222">
        <f t="shared" si="38"/>
        <v>0</v>
      </c>
      <c r="CW64" s="237" t="e">
        <f t="shared" si="39"/>
        <v>#DIV/0!</v>
      </c>
      <c r="CX64" s="222">
        <f t="shared" si="40"/>
        <v>0</v>
      </c>
      <c r="CY64" s="237" t="e">
        <f t="shared" si="41"/>
        <v>#DIV/0!</v>
      </c>
      <c r="CZ64" s="223" t="e">
        <f t="shared" si="42"/>
        <v>#DIV/0!</v>
      </c>
      <c r="DA64" s="223" t="e">
        <f t="shared" si="43"/>
        <v>#DIV/0!</v>
      </c>
      <c r="DB64" s="221"/>
    </row>
    <row r="65" spans="1:106" s="1" customFormat="1" ht="46.5">
      <c r="A65" s="1036">
        <v>35</v>
      </c>
      <c r="B65" s="219" t="s">
        <v>464</v>
      </c>
      <c r="C65" s="148" t="s">
        <v>26</v>
      </c>
      <c r="D65" s="157" t="s">
        <v>311</v>
      </c>
      <c r="E65" s="148" t="s">
        <v>26</v>
      </c>
      <c r="F65" s="157" t="s">
        <v>311</v>
      </c>
      <c r="G65" s="293" t="s">
        <v>1545</v>
      </c>
      <c r="H65" s="93"/>
      <c r="I65" s="93"/>
      <c r="J65" s="5" t="s">
        <v>32</v>
      </c>
      <c r="K65" s="212" t="s">
        <v>31</v>
      </c>
      <c r="L65" s="165" t="s">
        <v>12</v>
      </c>
      <c r="M65" s="221" t="s">
        <v>29</v>
      </c>
      <c r="N65" s="221" t="s">
        <v>24</v>
      </c>
      <c r="O65" s="5"/>
      <c r="P65" s="5"/>
      <c r="Q65" s="5"/>
      <c r="R65" s="5"/>
      <c r="S65" s="6"/>
      <c r="T65" s="6"/>
      <c r="U65" s="5"/>
      <c r="V65" s="5"/>
      <c r="W65" s="5" t="s">
        <v>24</v>
      </c>
      <c r="X65" s="5"/>
      <c r="Y65" s="5"/>
      <c r="Z65" s="80">
        <f t="shared" si="33"/>
        <v>1</v>
      </c>
      <c r="AA65" s="221"/>
      <c r="AB65" s="7"/>
      <c r="AC65" s="7"/>
      <c r="AD65" s="7"/>
      <c r="AE65" s="7"/>
      <c r="AF65" s="7"/>
      <c r="AG65" s="7"/>
      <c r="AH65" s="7"/>
      <c r="AI65" s="7"/>
      <c r="AJ65" s="7"/>
      <c r="AK65" s="7"/>
      <c r="AL65" s="7"/>
      <c r="AM65" s="7"/>
      <c r="AN65" s="7"/>
      <c r="AO65" s="7"/>
      <c r="AP65" s="7"/>
      <c r="AQ65" s="7"/>
      <c r="AR65" s="7"/>
      <c r="AS65" s="7"/>
      <c r="AT65" s="7"/>
      <c r="AU65" s="7"/>
      <c r="AV65" s="55"/>
      <c r="AW65" s="7"/>
      <c r="AX65" s="7"/>
      <c r="AY65" s="7"/>
      <c r="AZ65" s="7"/>
      <c r="BA65" s="7"/>
      <c r="BB65" s="7"/>
      <c r="BC65" s="7"/>
      <c r="BD65" s="7"/>
      <c r="BE65" s="7" t="s">
        <v>1183</v>
      </c>
      <c r="BF65" s="7"/>
      <c r="BG65" s="7"/>
      <c r="BH65" s="7"/>
      <c r="BI65" s="7"/>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2">
        <f t="shared" si="34"/>
        <v>0</v>
      </c>
      <c r="CS65" s="237" t="e">
        <f t="shared" si="35"/>
        <v>#DIV/0!</v>
      </c>
      <c r="CT65" s="222">
        <f t="shared" si="36"/>
        <v>0</v>
      </c>
      <c r="CU65" s="237" t="e">
        <f t="shared" si="37"/>
        <v>#DIV/0!</v>
      </c>
      <c r="CV65" s="222">
        <f t="shared" si="38"/>
        <v>0</v>
      </c>
      <c r="CW65" s="237" t="e">
        <f t="shared" si="39"/>
        <v>#DIV/0!</v>
      </c>
      <c r="CX65" s="222">
        <f t="shared" si="40"/>
        <v>0</v>
      </c>
      <c r="CY65" s="237" t="e">
        <f t="shared" si="41"/>
        <v>#DIV/0!</v>
      </c>
      <c r="CZ65" s="223" t="e">
        <f t="shared" si="42"/>
        <v>#DIV/0!</v>
      </c>
      <c r="DA65" s="223" t="e">
        <f t="shared" si="43"/>
        <v>#DIV/0!</v>
      </c>
      <c r="DB65" s="5"/>
    </row>
    <row r="66" spans="1:106" s="1" customFormat="1" ht="31">
      <c r="A66" s="1036"/>
      <c r="B66" s="219" t="s">
        <v>465</v>
      </c>
      <c r="C66" s="148" t="s">
        <v>26</v>
      </c>
      <c r="D66" s="219" t="s">
        <v>327</v>
      </c>
      <c r="E66" s="148" t="s">
        <v>26</v>
      </c>
      <c r="F66" s="219" t="s">
        <v>326</v>
      </c>
      <c r="G66" s="219" t="s">
        <v>675</v>
      </c>
      <c r="H66" s="94"/>
      <c r="I66" s="94"/>
      <c r="J66" s="5" t="s">
        <v>32</v>
      </c>
      <c r="K66" s="212" t="s">
        <v>31</v>
      </c>
      <c r="L66" s="165" t="s">
        <v>12</v>
      </c>
      <c r="M66" s="221" t="s">
        <v>29</v>
      </c>
      <c r="N66" s="221" t="s">
        <v>24</v>
      </c>
      <c r="O66" s="5"/>
      <c r="P66" s="5"/>
      <c r="Q66" s="5"/>
      <c r="R66" s="5"/>
      <c r="S66" s="195"/>
      <c r="T66" s="6" t="s">
        <v>24</v>
      </c>
      <c r="U66" s="5"/>
      <c r="V66" s="5"/>
      <c r="W66" s="5"/>
      <c r="X66" s="5"/>
      <c r="Y66" s="5"/>
      <c r="Z66" s="80">
        <f t="shared" si="33"/>
        <v>1</v>
      </c>
      <c r="AA66" s="955"/>
      <c r="AB66" s="7"/>
      <c r="AC66" s="7"/>
      <c r="AD66" s="7"/>
      <c r="AE66" s="7"/>
      <c r="AF66" s="7"/>
      <c r="AG66" s="7"/>
      <c r="AH66" s="7"/>
      <c r="AI66" s="7"/>
      <c r="AJ66" s="7"/>
      <c r="AK66" s="7"/>
      <c r="AL66" s="7"/>
      <c r="AM66" s="7"/>
      <c r="AN66" s="7"/>
      <c r="AO66" s="7"/>
      <c r="AP66" s="7"/>
      <c r="AQ66" s="7"/>
      <c r="AR66" s="7"/>
      <c r="AS66" s="7" t="s">
        <v>1315</v>
      </c>
      <c r="AT66" s="7" t="s">
        <v>1183</v>
      </c>
      <c r="AU66" s="7"/>
      <c r="AV66" s="55"/>
      <c r="AW66" s="7"/>
      <c r="AX66" s="7"/>
      <c r="AY66" s="7"/>
      <c r="AZ66" s="7"/>
      <c r="BA66" s="7"/>
      <c r="BB66" s="7"/>
      <c r="BC66" s="7"/>
      <c r="BD66" s="7"/>
      <c r="BE66" s="7"/>
      <c r="BF66" s="7"/>
      <c r="BG66" s="7"/>
      <c r="BH66" s="7"/>
      <c r="BI66" s="7"/>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2">
        <f t="shared" si="34"/>
        <v>0</v>
      </c>
      <c r="CS66" s="237" t="e">
        <f t="shared" si="35"/>
        <v>#DIV/0!</v>
      </c>
      <c r="CT66" s="222">
        <f t="shared" si="36"/>
        <v>0</v>
      </c>
      <c r="CU66" s="237" t="e">
        <f t="shared" si="37"/>
        <v>#DIV/0!</v>
      </c>
      <c r="CV66" s="222">
        <f t="shared" si="38"/>
        <v>0</v>
      </c>
      <c r="CW66" s="237" t="e">
        <f t="shared" si="39"/>
        <v>#DIV/0!</v>
      </c>
      <c r="CX66" s="222">
        <f t="shared" si="40"/>
        <v>0</v>
      </c>
      <c r="CY66" s="237" t="e">
        <f t="shared" si="41"/>
        <v>#DIV/0!</v>
      </c>
      <c r="CZ66" s="223" t="e">
        <f t="shared" si="42"/>
        <v>#DIV/0!</v>
      </c>
      <c r="DA66" s="223" t="e">
        <f t="shared" si="43"/>
        <v>#DIV/0!</v>
      </c>
      <c r="DB66" s="5"/>
    </row>
    <row r="67" spans="1:106" ht="15.5">
      <c r="A67" s="227"/>
      <c r="B67" s="1135" t="s">
        <v>249</v>
      </c>
      <c r="C67" s="1135"/>
      <c r="D67" s="1135"/>
      <c r="E67" s="1135"/>
      <c r="F67" s="1135"/>
      <c r="G67" s="1135"/>
      <c r="H67" s="1135"/>
      <c r="I67" s="1135"/>
      <c r="J67" s="1135"/>
      <c r="K67" s="1135"/>
      <c r="L67" s="1135"/>
      <c r="M67" s="1135"/>
      <c r="N67" s="1135"/>
      <c r="O67" s="83"/>
      <c r="P67" s="296" t="s">
        <v>38</v>
      </c>
      <c r="Q67" s="296" t="s">
        <v>38</v>
      </c>
      <c r="R67" s="296"/>
      <c r="S67" s="296"/>
      <c r="T67" s="296"/>
      <c r="U67" s="296"/>
      <c r="V67" s="296" t="s">
        <v>38</v>
      </c>
      <c r="W67" s="296" t="s">
        <v>38</v>
      </c>
      <c r="X67" s="296"/>
      <c r="Y67" s="296"/>
      <c r="Z67" s="296" t="s">
        <v>38</v>
      </c>
      <c r="AA67" s="955"/>
      <c r="AB67" s="296" t="s">
        <v>38</v>
      </c>
      <c r="AC67" s="296" t="s">
        <v>38</v>
      </c>
      <c r="AD67" s="296" t="s">
        <v>38</v>
      </c>
      <c r="AE67" s="296" t="s">
        <v>38</v>
      </c>
      <c r="AF67" s="296" t="s">
        <v>38</v>
      </c>
      <c r="AG67" s="296" t="s">
        <v>38</v>
      </c>
      <c r="AH67" s="296" t="s">
        <v>38</v>
      </c>
      <c r="AI67" s="296" t="s">
        <v>38</v>
      </c>
      <c r="AJ67" s="296" t="s">
        <v>38</v>
      </c>
      <c r="AK67" s="296" t="s">
        <v>38</v>
      </c>
      <c r="AL67" s="296" t="s">
        <v>38</v>
      </c>
      <c r="AM67" s="296" t="s">
        <v>38</v>
      </c>
      <c r="AN67" s="296" t="s">
        <v>38</v>
      </c>
      <c r="AO67" s="296" t="s">
        <v>38</v>
      </c>
      <c r="AP67" s="296" t="s">
        <v>38</v>
      </c>
      <c r="AQ67" s="296" t="s">
        <v>38</v>
      </c>
      <c r="AR67" s="296" t="s">
        <v>38</v>
      </c>
      <c r="AS67" s="296" t="s">
        <v>38</v>
      </c>
      <c r="AT67" s="296" t="s">
        <v>38</v>
      </c>
      <c r="AU67" s="296" t="s">
        <v>38</v>
      </c>
      <c r="AV67" s="296" t="s">
        <v>38</v>
      </c>
      <c r="AW67" s="296" t="s">
        <v>38</v>
      </c>
      <c r="AX67" s="296" t="s">
        <v>38</v>
      </c>
      <c r="AY67" s="296" t="s">
        <v>38</v>
      </c>
      <c r="AZ67" s="296" t="s">
        <v>38</v>
      </c>
      <c r="BA67" s="296" t="s">
        <v>38</v>
      </c>
      <c r="BB67" s="296" t="s">
        <v>38</v>
      </c>
      <c r="BC67" s="296" t="s">
        <v>38</v>
      </c>
      <c r="BD67" s="296" t="s">
        <v>38</v>
      </c>
      <c r="BE67" s="296" t="s">
        <v>38</v>
      </c>
      <c r="BF67" s="296" t="s">
        <v>38</v>
      </c>
      <c r="BG67" s="296" t="s">
        <v>38</v>
      </c>
      <c r="BH67" s="296" t="s">
        <v>38</v>
      </c>
      <c r="BI67" s="296" t="s">
        <v>38</v>
      </c>
      <c r="BJ67" s="296" t="s">
        <v>38</v>
      </c>
      <c r="BK67" s="296" t="s">
        <v>38</v>
      </c>
      <c r="BL67" s="296" t="s">
        <v>38</v>
      </c>
      <c r="BM67" s="296" t="s">
        <v>38</v>
      </c>
      <c r="BN67" s="296" t="s">
        <v>38</v>
      </c>
      <c r="BO67" s="296" t="s">
        <v>38</v>
      </c>
      <c r="BP67" s="296" t="s">
        <v>38</v>
      </c>
      <c r="BQ67" s="296" t="s">
        <v>38</v>
      </c>
      <c r="BR67" s="296" t="s">
        <v>38</v>
      </c>
      <c r="BS67" s="296" t="s">
        <v>38</v>
      </c>
      <c r="BT67" s="296" t="s">
        <v>38</v>
      </c>
      <c r="BU67" s="296" t="s">
        <v>38</v>
      </c>
      <c r="BV67" s="296" t="s">
        <v>38</v>
      </c>
      <c r="BW67" s="296" t="s">
        <v>38</v>
      </c>
      <c r="BX67" s="296" t="s">
        <v>38</v>
      </c>
      <c r="BY67" s="296" t="s">
        <v>38</v>
      </c>
      <c r="BZ67" s="296" t="s">
        <v>38</v>
      </c>
      <c r="CA67" s="296" t="s">
        <v>38</v>
      </c>
      <c r="CB67" s="296" t="s">
        <v>38</v>
      </c>
      <c r="CC67" s="296" t="s">
        <v>38</v>
      </c>
      <c r="CD67" s="296" t="s">
        <v>38</v>
      </c>
      <c r="CE67" s="296" t="s">
        <v>38</v>
      </c>
      <c r="CF67" s="296" t="s">
        <v>38</v>
      </c>
      <c r="CG67" s="296" t="s">
        <v>38</v>
      </c>
      <c r="CH67" s="296" t="s">
        <v>38</v>
      </c>
      <c r="CI67" s="296" t="s">
        <v>38</v>
      </c>
      <c r="CJ67" s="296" t="s">
        <v>38</v>
      </c>
      <c r="CK67" s="296" t="s">
        <v>38</v>
      </c>
      <c r="CL67" s="296" t="s">
        <v>38</v>
      </c>
      <c r="CM67" s="296" t="s">
        <v>38</v>
      </c>
      <c r="CN67" s="296" t="s">
        <v>38</v>
      </c>
      <c r="CO67" s="296" t="s">
        <v>38</v>
      </c>
      <c r="CP67" s="296" t="s">
        <v>38</v>
      </c>
      <c r="CQ67" s="296" t="s">
        <v>38</v>
      </c>
      <c r="CR67" s="296" t="s">
        <v>38</v>
      </c>
      <c r="CS67" s="296" t="s">
        <v>38</v>
      </c>
      <c r="CT67" s="296" t="s">
        <v>38</v>
      </c>
      <c r="CU67" s="296" t="s">
        <v>38</v>
      </c>
      <c r="CV67" s="296" t="s">
        <v>38</v>
      </c>
      <c r="CW67" s="296" t="s">
        <v>38</v>
      </c>
      <c r="CX67" s="296" t="s">
        <v>38</v>
      </c>
      <c r="CY67" s="296" t="s">
        <v>38</v>
      </c>
      <c r="CZ67" s="296" t="s">
        <v>38</v>
      </c>
      <c r="DA67" s="296" t="s">
        <v>38</v>
      </c>
      <c r="DB67" s="296" t="s">
        <v>38</v>
      </c>
    </row>
    <row r="68" spans="1:106" s="1" customFormat="1" ht="46.5">
      <c r="A68" s="44">
        <v>36</v>
      </c>
      <c r="B68" s="220" t="s">
        <v>955</v>
      </c>
      <c r="C68" s="215" t="s">
        <v>26</v>
      </c>
      <c r="D68" s="217" t="s">
        <v>248</v>
      </c>
      <c r="E68" s="215" t="s">
        <v>60</v>
      </c>
      <c r="F68" s="218" t="s">
        <v>940</v>
      </c>
      <c r="G68" s="68" t="s">
        <v>1433</v>
      </c>
      <c r="H68" s="107" t="s">
        <v>695</v>
      </c>
      <c r="I68" s="176" t="s">
        <v>1625</v>
      </c>
      <c r="J68" s="5" t="s">
        <v>32</v>
      </c>
      <c r="K68" s="212" t="s">
        <v>31</v>
      </c>
      <c r="L68" s="165" t="s">
        <v>12</v>
      </c>
      <c r="M68" s="221" t="s">
        <v>29</v>
      </c>
      <c r="N68" s="221" t="s">
        <v>24</v>
      </c>
      <c r="O68" s="5"/>
      <c r="P68" s="5" t="s">
        <v>24</v>
      </c>
      <c r="Q68" s="5"/>
      <c r="R68" s="5"/>
      <c r="S68" s="6"/>
      <c r="T68" s="6"/>
      <c r="U68" s="5"/>
      <c r="V68" s="5"/>
      <c r="W68" s="5"/>
      <c r="X68" s="5"/>
      <c r="Y68" s="5"/>
      <c r="Z68" s="80">
        <f t="shared" ref="Z68:Z74" si="44">COUNTIF($O68:$Y68,"x")</f>
        <v>1</v>
      </c>
      <c r="AA68" s="221"/>
      <c r="AB68" s="7"/>
      <c r="AC68" s="7"/>
      <c r="AD68" s="7"/>
      <c r="AE68" s="7" t="s">
        <v>1183</v>
      </c>
      <c r="AF68" s="7"/>
      <c r="AG68" s="7"/>
      <c r="AH68" s="7"/>
      <c r="AI68" s="7"/>
      <c r="AJ68" s="7"/>
      <c r="AK68" s="7"/>
      <c r="AL68" s="7"/>
      <c r="AM68" s="7"/>
      <c r="AN68" s="7"/>
      <c r="AO68" s="7"/>
      <c r="AP68" s="7"/>
      <c r="AQ68" s="7"/>
      <c r="AR68" s="7"/>
      <c r="AS68" s="7"/>
      <c r="AT68" s="7"/>
      <c r="AU68" s="7"/>
      <c r="AV68" s="55"/>
      <c r="AW68" s="7"/>
      <c r="AX68" s="7"/>
      <c r="AY68" s="7"/>
      <c r="AZ68" s="7"/>
      <c r="BA68" s="7"/>
      <c r="BB68" s="7"/>
      <c r="BC68" s="7"/>
      <c r="BD68" s="7"/>
      <c r="BE68" s="7"/>
      <c r="BF68" s="7"/>
      <c r="BG68" s="7"/>
      <c r="BH68" s="7"/>
      <c r="BI68" s="7"/>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2">
        <f t="shared" ref="CR68:CR74" si="45">COUNTIF(BJ68:CQ68,"2")</f>
        <v>0</v>
      </c>
      <c r="CS68" s="237" t="e">
        <f t="shared" ref="CS68:CS74" si="46">CR68/(CR68+CT68+CV68+CX68)</f>
        <v>#DIV/0!</v>
      </c>
      <c r="CT68" s="222">
        <f t="shared" ref="CT68:CT74" si="47">COUNTIF(BJ68:CQ68,"1")</f>
        <v>0</v>
      </c>
      <c r="CU68" s="237" t="e">
        <f t="shared" ref="CU68:CU74" si="48">CT68/(CR68+CT68+CV68+CX68)</f>
        <v>#DIV/0!</v>
      </c>
      <c r="CV68" s="222">
        <f t="shared" ref="CV68:CV74" si="49">COUNTIF(BJ68:CQ68,"0")</f>
        <v>0</v>
      </c>
      <c r="CW68" s="237" t="e">
        <f t="shared" ref="CW68:CW74" si="50">CV68/(CR68+CT68+CV68+CX68)</f>
        <v>#DIV/0!</v>
      </c>
      <c r="CX68" s="222">
        <f t="shared" ref="CX68:CX74" si="51">COUNTIF(BJ68:CQ68,"KĐG")</f>
        <v>0</v>
      </c>
      <c r="CY68" s="237" t="e">
        <f t="shared" ref="CY68:CY74" si="52">CX68/(CR68+CT68+CV68+CX68)</f>
        <v>#DIV/0!</v>
      </c>
      <c r="CZ68" s="223" t="e">
        <f t="shared" ref="CZ68:CZ74" si="53">(((CR68*2)+(CT68*1)+(CV68*0)))/(CR68+CT68+CV68)</f>
        <v>#DIV/0!</v>
      </c>
      <c r="DA68" s="223" t="e">
        <f t="shared" ref="DA68:DA74" si="54">IF(CY68&gt;=50%,"KĐG",IF(CZ68&gt;=1.6,"Đạt mục tiêu",IF(CZ68&gt;=1,"Cần cố gắng","Chưa đạt")))</f>
        <v>#DIV/0!</v>
      </c>
      <c r="DB68" s="5"/>
    </row>
    <row r="69" spans="1:106" ht="46.5">
      <c r="A69" s="227">
        <v>37</v>
      </c>
      <c r="B69" s="217" t="s">
        <v>466</v>
      </c>
      <c r="C69" s="215" t="s">
        <v>26</v>
      </c>
      <c r="D69" s="217" t="s">
        <v>247</v>
      </c>
      <c r="E69" s="215" t="s">
        <v>26</v>
      </c>
      <c r="F69" s="219" t="s">
        <v>247</v>
      </c>
      <c r="G69" s="219" t="s">
        <v>1230</v>
      </c>
      <c r="H69" s="94"/>
      <c r="I69" s="94"/>
      <c r="J69" s="5" t="s">
        <v>32</v>
      </c>
      <c r="K69" s="212" t="s">
        <v>31</v>
      </c>
      <c r="L69" s="165" t="s">
        <v>12</v>
      </c>
      <c r="M69" s="221" t="s">
        <v>29</v>
      </c>
      <c r="N69" s="221" t="s">
        <v>24</v>
      </c>
      <c r="O69" s="5"/>
      <c r="P69" s="5"/>
      <c r="Q69" s="5"/>
      <c r="R69" s="5"/>
      <c r="S69" s="6"/>
      <c r="T69" s="6"/>
      <c r="U69" s="5"/>
      <c r="V69" s="5"/>
      <c r="W69" s="221" t="s">
        <v>24</v>
      </c>
      <c r="X69" s="5"/>
      <c r="Y69" s="5"/>
      <c r="Z69" s="80">
        <f t="shared" si="44"/>
        <v>1</v>
      </c>
      <c r="AA69" s="955"/>
      <c r="AB69" s="7"/>
      <c r="AC69" s="7"/>
      <c r="AD69" s="7"/>
      <c r="AE69" s="7"/>
      <c r="AF69" s="7"/>
      <c r="AG69" s="7"/>
      <c r="AH69" s="7"/>
      <c r="AI69" s="7"/>
      <c r="AJ69" s="7"/>
      <c r="AK69" s="7"/>
      <c r="AL69" s="7"/>
      <c r="AM69" s="7"/>
      <c r="AN69" s="7"/>
      <c r="AO69" s="7"/>
      <c r="AP69" s="7"/>
      <c r="AQ69" s="7"/>
      <c r="AR69" s="7"/>
      <c r="AS69" s="7"/>
      <c r="AT69" s="7"/>
      <c r="AU69" s="7"/>
      <c r="AV69" s="55"/>
      <c r="AW69" s="7"/>
      <c r="AX69" s="7"/>
      <c r="AY69" s="7"/>
      <c r="AZ69" s="7"/>
      <c r="BA69" s="7"/>
      <c r="BB69" s="7"/>
      <c r="BC69" s="55"/>
      <c r="BD69" s="55" t="s">
        <v>1315</v>
      </c>
      <c r="BE69" s="55"/>
      <c r="BF69" s="7"/>
      <c r="BG69" s="7"/>
      <c r="BH69" s="7"/>
      <c r="BI69" s="7"/>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2">
        <f t="shared" si="45"/>
        <v>0</v>
      </c>
      <c r="CS69" s="237" t="e">
        <f t="shared" si="46"/>
        <v>#DIV/0!</v>
      </c>
      <c r="CT69" s="222">
        <f t="shared" si="47"/>
        <v>0</v>
      </c>
      <c r="CU69" s="237" t="e">
        <f t="shared" si="48"/>
        <v>#DIV/0!</v>
      </c>
      <c r="CV69" s="222">
        <f t="shared" si="49"/>
        <v>0</v>
      </c>
      <c r="CW69" s="237" t="e">
        <f t="shared" si="50"/>
        <v>#DIV/0!</v>
      </c>
      <c r="CX69" s="222">
        <f t="shared" si="51"/>
        <v>0</v>
      </c>
      <c r="CY69" s="237" t="e">
        <f t="shared" si="52"/>
        <v>#DIV/0!</v>
      </c>
      <c r="CZ69" s="223" t="e">
        <f t="shared" si="53"/>
        <v>#DIV/0!</v>
      </c>
      <c r="DA69" s="223" t="e">
        <f t="shared" si="54"/>
        <v>#DIV/0!</v>
      </c>
      <c r="DB69" s="221"/>
    </row>
    <row r="70" spans="1:106" s="1" customFormat="1" ht="62">
      <c r="A70" s="227">
        <v>38</v>
      </c>
      <c r="B70" s="220" t="s">
        <v>1046</v>
      </c>
      <c r="C70" s="215" t="s">
        <v>26</v>
      </c>
      <c r="D70" s="217" t="s">
        <v>246</v>
      </c>
      <c r="E70" s="215" t="s">
        <v>26</v>
      </c>
      <c r="F70" s="218" t="s">
        <v>1047</v>
      </c>
      <c r="G70" s="219" t="s">
        <v>1470</v>
      </c>
      <c r="H70" s="94"/>
      <c r="I70" s="94"/>
      <c r="J70" s="212" t="s">
        <v>32</v>
      </c>
      <c r="K70" s="212" t="s">
        <v>31</v>
      </c>
      <c r="L70" s="165" t="s">
        <v>12</v>
      </c>
      <c r="M70" s="221" t="s">
        <v>29</v>
      </c>
      <c r="N70" s="221" t="s">
        <v>24</v>
      </c>
      <c r="O70" s="5"/>
      <c r="P70" s="5"/>
      <c r="Q70" s="5" t="s">
        <v>24</v>
      </c>
      <c r="R70" s="5"/>
      <c r="S70" s="6"/>
      <c r="T70" s="6"/>
      <c r="U70" s="5"/>
      <c r="V70" s="5"/>
      <c r="W70" s="5"/>
      <c r="X70" s="5"/>
      <c r="Y70" s="5"/>
      <c r="Z70" s="80">
        <f t="shared" si="44"/>
        <v>1</v>
      </c>
      <c r="AA70" s="955"/>
      <c r="AB70" s="7"/>
      <c r="AC70" s="7"/>
      <c r="AD70" s="7"/>
      <c r="AE70" s="7"/>
      <c r="AF70" s="7"/>
      <c r="AG70" s="7"/>
      <c r="AH70" s="7"/>
      <c r="AI70" s="7"/>
      <c r="AJ70" s="7"/>
      <c r="AK70" s="7"/>
      <c r="AL70" s="7" t="s">
        <v>1183</v>
      </c>
      <c r="AM70" s="7"/>
      <c r="AN70" s="7"/>
      <c r="AO70" s="7"/>
      <c r="AP70" s="7"/>
      <c r="AQ70" s="7"/>
      <c r="AR70" s="7"/>
      <c r="AS70" s="7"/>
      <c r="AT70" s="7"/>
      <c r="AU70" s="7"/>
      <c r="AV70" s="55"/>
      <c r="AW70" s="7"/>
      <c r="AX70" s="7"/>
      <c r="AY70" s="7"/>
      <c r="AZ70" s="7"/>
      <c r="BA70" s="7"/>
      <c r="BB70" s="7"/>
      <c r="BC70" s="7"/>
      <c r="BD70" s="7"/>
      <c r="BE70" s="7"/>
      <c r="BF70" s="7"/>
      <c r="BG70" s="7"/>
      <c r="BH70" s="7"/>
      <c r="BI70" s="7"/>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2">
        <f t="shared" si="45"/>
        <v>0</v>
      </c>
      <c r="CS70" s="237" t="e">
        <f t="shared" si="46"/>
        <v>#DIV/0!</v>
      </c>
      <c r="CT70" s="222">
        <f t="shared" si="47"/>
        <v>0</v>
      </c>
      <c r="CU70" s="237" t="e">
        <f t="shared" si="48"/>
        <v>#DIV/0!</v>
      </c>
      <c r="CV70" s="222">
        <f t="shared" si="49"/>
        <v>0</v>
      </c>
      <c r="CW70" s="237" t="e">
        <f t="shared" si="50"/>
        <v>#DIV/0!</v>
      </c>
      <c r="CX70" s="222">
        <f t="shared" si="51"/>
        <v>0</v>
      </c>
      <c r="CY70" s="237" t="e">
        <f t="shared" si="52"/>
        <v>#DIV/0!</v>
      </c>
      <c r="CZ70" s="223" t="e">
        <f t="shared" si="53"/>
        <v>#DIV/0!</v>
      </c>
      <c r="DA70" s="223" t="e">
        <f t="shared" si="54"/>
        <v>#DIV/0!</v>
      </c>
      <c r="DB70" s="5"/>
    </row>
    <row r="71" spans="1:106" s="1" customFormat="1" ht="46.5">
      <c r="A71" s="227">
        <v>39</v>
      </c>
      <c r="B71" s="217" t="s">
        <v>467</v>
      </c>
      <c r="C71" s="215" t="s">
        <v>26</v>
      </c>
      <c r="D71" s="217" t="s">
        <v>245</v>
      </c>
      <c r="E71" s="215" t="s">
        <v>26</v>
      </c>
      <c r="F71" s="219" t="s">
        <v>245</v>
      </c>
      <c r="G71" s="142" t="s">
        <v>1528</v>
      </c>
      <c r="H71" s="107" t="s">
        <v>696</v>
      </c>
      <c r="I71" s="176" t="s">
        <v>1630</v>
      </c>
      <c r="J71" s="5" t="s">
        <v>32</v>
      </c>
      <c r="K71" s="212" t="s">
        <v>31</v>
      </c>
      <c r="L71" s="165" t="s">
        <v>12</v>
      </c>
      <c r="M71" s="221" t="s">
        <v>29</v>
      </c>
      <c r="N71" s="221" t="s">
        <v>24</v>
      </c>
      <c r="O71" s="5"/>
      <c r="P71" s="5"/>
      <c r="Q71" s="5"/>
      <c r="R71" s="5"/>
      <c r="S71" s="6"/>
      <c r="T71" s="6"/>
      <c r="U71" s="5"/>
      <c r="V71" s="5" t="s">
        <v>24</v>
      </c>
      <c r="W71" s="5"/>
      <c r="X71" s="5"/>
      <c r="Y71" s="5"/>
      <c r="Z71" s="80">
        <f t="shared" si="44"/>
        <v>1</v>
      </c>
      <c r="AA71" s="221"/>
      <c r="AB71" s="7"/>
      <c r="AC71" s="7"/>
      <c r="AD71" s="7"/>
      <c r="AE71" s="7"/>
      <c r="AF71" s="7"/>
      <c r="AG71" s="7"/>
      <c r="AH71" s="7"/>
      <c r="AI71" s="7"/>
      <c r="AJ71" s="7"/>
      <c r="AK71" s="7"/>
      <c r="AL71" s="7"/>
      <c r="AM71" s="7"/>
      <c r="AN71" s="7"/>
      <c r="AO71" s="7"/>
      <c r="AP71" s="7"/>
      <c r="AQ71" s="7"/>
      <c r="AR71" s="7"/>
      <c r="AS71" s="7"/>
      <c r="AT71" s="7"/>
      <c r="AU71" s="7"/>
      <c r="AV71" s="55"/>
      <c r="AW71" s="7"/>
      <c r="AX71" s="7"/>
      <c r="AY71" s="7"/>
      <c r="AZ71" s="7"/>
      <c r="BA71" s="7"/>
      <c r="BB71" s="7" t="s">
        <v>1183</v>
      </c>
      <c r="BC71" s="7"/>
      <c r="BD71" s="7"/>
      <c r="BE71" s="7"/>
      <c r="BF71" s="7"/>
      <c r="BG71" s="7"/>
      <c r="BH71" s="7"/>
      <c r="BI71" s="7"/>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221"/>
      <c r="CQ71" s="221"/>
      <c r="CR71" s="222">
        <f t="shared" si="45"/>
        <v>0</v>
      </c>
      <c r="CS71" s="237" t="e">
        <f t="shared" si="46"/>
        <v>#DIV/0!</v>
      </c>
      <c r="CT71" s="222">
        <f t="shared" si="47"/>
        <v>0</v>
      </c>
      <c r="CU71" s="237" t="e">
        <f t="shared" si="48"/>
        <v>#DIV/0!</v>
      </c>
      <c r="CV71" s="222">
        <f t="shared" si="49"/>
        <v>0</v>
      </c>
      <c r="CW71" s="237" t="e">
        <f t="shared" si="50"/>
        <v>#DIV/0!</v>
      </c>
      <c r="CX71" s="222">
        <f t="shared" si="51"/>
        <v>0</v>
      </c>
      <c r="CY71" s="237" t="e">
        <f t="shared" si="52"/>
        <v>#DIV/0!</v>
      </c>
      <c r="CZ71" s="223" t="e">
        <f t="shared" si="53"/>
        <v>#DIV/0!</v>
      </c>
      <c r="DA71" s="223" t="e">
        <f t="shared" si="54"/>
        <v>#DIV/0!</v>
      </c>
      <c r="DB71" s="5"/>
    </row>
    <row r="72" spans="1:106" ht="46.5">
      <c r="A72" s="227">
        <v>40</v>
      </c>
      <c r="B72" s="217" t="s">
        <v>468</v>
      </c>
      <c r="C72" s="215" t="s">
        <v>26</v>
      </c>
      <c r="D72" s="217" t="s">
        <v>244</v>
      </c>
      <c r="E72" s="215" t="s">
        <v>26</v>
      </c>
      <c r="F72" s="219" t="s">
        <v>244</v>
      </c>
      <c r="G72" s="218" t="s">
        <v>1546</v>
      </c>
      <c r="H72" s="94"/>
      <c r="I72" s="94"/>
      <c r="J72" s="5" t="s">
        <v>32</v>
      </c>
      <c r="K72" s="212" t="s">
        <v>31</v>
      </c>
      <c r="L72" s="165" t="s">
        <v>12</v>
      </c>
      <c r="M72" s="221" t="s">
        <v>29</v>
      </c>
      <c r="N72" s="221" t="s">
        <v>24</v>
      </c>
      <c r="O72" s="5"/>
      <c r="P72" s="5"/>
      <c r="Q72" s="5"/>
      <c r="R72" s="5"/>
      <c r="S72" s="6"/>
      <c r="T72" s="6"/>
      <c r="U72" s="5"/>
      <c r="V72" s="5"/>
      <c r="W72" s="221" t="s">
        <v>24</v>
      </c>
      <c r="X72" s="5"/>
      <c r="Y72" s="5"/>
      <c r="Z72" s="80">
        <f t="shared" si="44"/>
        <v>1</v>
      </c>
      <c r="AA72" s="955"/>
      <c r="AB72" s="7"/>
      <c r="AC72" s="7"/>
      <c r="AD72" s="7"/>
      <c r="AE72" s="7"/>
      <c r="AF72" s="7"/>
      <c r="AG72" s="7"/>
      <c r="AH72" s="7"/>
      <c r="AI72" s="7"/>
      <c r="AJ72" s="7"/>
      <c r="AK72" s="7"/>
      <c r="AL72" s="7"/>
      <c r="AM72" s="7"/>
      <c r="AN72" s="7"/>
      <c r="AO72" s="7"/>
      <c r="AP72" s="7"/>
      <c r="AQ72" s="7"/>
      <c r="AR72" s="7"/>
      <c r="AS72" s="7"/>
      <c r="AT72" s="7"/>
      <c r="AU72" s="7"/>
      <c r="AV72" s="55"/>
      <c r="AW72" s="7"/>
      <c r="AX72" s="7"/>
      <c r="AY72" s="7"/>
      <c r="AZ72" s="7"/>
      <c r="BA72" s="7"/>
      <c r="BB72" s="7"/>
      <c r="BC72" s="55" t="s">
        <v>1183</v>
      </c>
      <c r="BD72" s="55"/>
      <c r="BE72" s="55"/>
      <c r="BF72" s="7"/>
      <c r="BG72" s="7"/>
      <c r="BH72" s="7"/>
      <c r="BI72" s="7"/>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2">
        <f t="shared" si="45"/>
        <v>0</v>
      </c>
      <c r="CS72" s="237" t="e">
        <f t="shared" si="46"/>
        <v>#DIV/0!</v>
      </c>
      <c r="CT72" s="222">
        <f t="shared" si="47"/>
        <v>0</v>
      </c>
      <c r="CU72" s="237" t="e">
        <f t="shared" si="48"/>
        <v>#DIV/0!</v>
      </c>
      <c r="CV72" s="222">
        <f t="shared" si="49"/>
        <v>0</v>
      </c>
      <c r="CW72" s="237" t="e">
        <f t="shared" si="50"/>
        <v>#DIV/0!</v>
      </c>
      <c r="CX72" s="222">
        <f t="shared" si="51"/>
        <v>0</v>
      </c>
      <c r="CY72" s="237" t="e">
        <f t="shared" si="52"/>
        <v>#DIV/0!</v>
      </c>
      <c r="CZ72" s="223" t="e">
        <f t="shared" si="53"/>
        <v>#DIV/0!</v>
      </c>
      <c r="DA72" s="223" t="e">
        <f t="shared" si="54"/>
        <v>#DIV/0!</v>
      </c>
      <c r="DB72" s="221"/>
    </row>
    <row r="73" spans="1:106" s="18" customFormat="1" ht="46.5">
      <c r="A73" s="227">
        <v>41</v>
      </c>
      <c r="B73" s="220" t="s">
        <v>956</v>
      </c>
      <c r="C73" s="215" t="s">
        <v>26</v>
      </c>
      <c r="D73" s="217" t="s">
        <v>243</v>
      </c>
      <c r="E73" s="215" t="s">
        <v>26</v>
      </c>
      <c r="F73" s="218" t="s">
        <v>941</v>
      </c>
      <c r="G73" s="68" t="s">
        <v>933</v>
      </c>
      <c r="H73" s="107" t="s">
        <v>697</v>
      </c>
      <c r="I73" s="107"/>
      <c r="J73" s="5" t="s">
        <v>32</v>
      </c>
      <c r="K73" s="212" t="s">
        <v>31</v>
      </c>
      <c r="L73" s="165" t="s">
        <v>12</v>
      </c>
      <c r="M73" s="221" t="s">
        <v>29</v>
      </c>
      <c r="N73" s="221" t="s">
        <v>24</v>
      </c>
      <c r="O73" s="5" t="s">
        <v>24</v>
      </c>
      <c r="P73" s="16"/>
      <c r="Q73" s="5"/>
      <c r="R73" s="5"/>
      <c r="S73" s="6"/>
      <c r="T73" s="6"/>
      <c r="U73" s="5"/>
      <c r="V73" s="5"/>
      <c r="W73" s="5"/>
      <c r="X73" s="5"/>
      <c r="Y73" s="5"/>
      <c r="Z73" s="98">
        <f t="shared" si="44"/>
        <v>1</v>
      </c>
      <c r="AA73" s="955"/>
      <c r="AB73" s="7"/>
      <c r="AC73" s="7"/>
      <c r="AD73" s="7" t="s">
        <v>1183</v>
      </c>
      <c r="AE73" s="17"/>
      <c r="AF73" s="17"/>
      <c r="AG73" s="17"/>
      <c r="AH73" s="17" t="s">
        <v>1315</v>
      </c>
      <c r="AI73" s="7"/>
      <c r="AJ73" s="7"/>
      <c r="AK73" s="7"/>
      <c r="AL73" s="7"/>
      <c r="AM73" s="7"/>
      <c r="AN73" s="7"/>
      <c r="AO73" s="7"/>
      <c r="AP73" s="7"/>
      <c r="AQ73" s="7"/>
      <c r="AR73" s="7"/>
      <c r="AS73" s="7"/>
      <c r="AT73" s="7"/>
      <c r="AU73" s="7"/>
      <c r="AV73" s="55"/>
      <c r="AW73" s="7"/>
      <c r="AX73" s="7"/>
      <c r="AY73" s="7"/>
      <c r="AZ73" s="7"/>
      <c r="BA73" s="7"/>
      <c r="BB73" s="7"/>
      <c r="BC73" s="7"/>
      <c r="BD73" s="7"/>
      <c r="BE73" s="7"/>
      <c r="BF73" s="7"/>
      <c r="BG73" s="7"/>
      <c r="BH73" s="7"/>
      <c r="BI73" s="7"/>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221"/>
      <c r="CQ73" s="221"/>
      <c r="CR73" s="222">
        <f t="shared" si="45"/>
        <v>0</v>
      </c>
      <c r="CS73" s="237" t="e">
        <f t="shared" si="46"/>
        <v>#DIV/0!</v>
      </c>
      <c r="CT73" s="222">
        <f t="shared" si="47"/>
        <v>0</v>
      </c>
      <c r="CU73" s="237" t="e">
        <f t="shared" si="48"/>
        <v>#DIV/0!</v>
      </c>
      <c r="CV73" s="222">
        <f t="shared" si="49"/>
        <v>0</v>
      </c>
      <c r="CW73" s="237" t="e">
        <f t="shared" si="50"/>
        <v>#DIV/0!</v>
      </c>
      <c r="CX73" s="222">
        <f t="shared" si="51"/>
        <v>0</v>
      </c>
      <c r="CY73" s="237" t="e">
        <f t="shared" si="52"/>
        <v>#DIV/0!</v>
      </c>
      <c r="CZ73" s="223" t="e">
        <f t="shared" si="53"/>
        <v>#DIV/0!</v>
      </c>
      <c r="DA73" s="223" t="e">
        <f t="shared" si="54"/>
        <v>#DIV/0!</v>
      </c>
      <c r="DB73" s="5"/>
    </row>
    <row r="74" spans="1:106" ht="62">
      <c r="A74" s="227">
        <v>42</v>
      </c>
      <c r="B74" s="217" t="s">
        <v>469</v>
      </c>
      <c r="C74" s="215" t="s">
        <v>60</v>
      </c>
      <c r="D74" s="217" t="s">
        <v>242</v>
      </c>
      <c r="E74" s="215" t="s">
        <v>60</v>
      </c>
      <c r="F74" s="219" t="s">
        <v>242</v>
      </c>
      <c r="G74" s="219" t="s">
        <v>1231</v>
      </c>
      <c r="H74" s="94"/>
      <c r="I74" s="94"/>
      <c r="J74" s="5" t="s">
        <v>32</v>
      </c>
      <c r="K74" s="212" t="s">
        <v>31</v>
      </c>
      <c r="L74" s="165" t="s">
        <v>12</v>
      </c>
      <c r="M74" s="221" t="s">
        <v>29</v>
      </c>
      <c r="N74" s="221" t="s">
        <v>24</v>
      </c>
      <c r="O74" s="5"/>
      <c r="P74" s="5"/>
      <c r="Q74" s="5"/>
      <c r="R74" s="5"/>
      <c r="S74" s="6"/>
      <c r="T74" s="6"/>
      <c r="U74" s="5"/>
      <c r="V74" s="5"/>
      <c r="W74" s="221" t="s">
        <v>24</v>
      </c>
      <c r="X74" s="5"/>
      <c r="Y74" s="5"/>
      <c r="Z74" s="80">
        <f t="shared" si="44"/>
        <v>1</v>
      </c>
      <c r="AA74" s="221"/>
      <c r="AB74" s="7"/>
      <c r="AC74" s="7"/>
      <c r="AD74" s="7"/>
      <c r="AE74" s="7"/>
      <c r="AF74" s="7"/>
      <c r="AG74" s="7"/>
      <c r="AH74" s="7"/>
      <c r="AI74" s="7"/>
      <c r="AJ74" s="7"/>
      <c r="AK74" s="7"/>
      <c r="AL74" s="7"/>
      <c r="AM74" s="7"/>
      <c r="AN74" s="7"/>
      <c r="AO74" s="7"/>
      <c r="AP74" s="7"/>
      <c r="AQ74" s="7"/>
      <c r="AR74" s="7"/>
      <c r="AS74" s="7"/>
      <c r="AT74" s="7"/>
      <c r="AU74" s="7"/>
      <c r="AV74" s="55"/>
      <c r="AW74" s="7"/>
      <c r="AX74" s="7"/>
      <c r="AY74" s="7"/>
      <c r="AZ74" s="7"/>
      <c r="BA74" s="7"/>
      <c r="BB74" s="7"/>
      <c r="BC74" s="55"/>
      <c r="BD74" s="55"/>
      <c r="BE74" s="55" t="s">
        <v>1315</v>
      </c>
      <c r="BF74" s="7"/>
      <c r="BG74" s="7"/>
      <c r="BH74" s="7"/>
      <c r="BI74" s="7"/>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2">
        <f t="shared" si="45"/>
        <v>0</v>
      </c>
      <c r="CS74" s="237" t="e">
        <f t="shared" si="46"/>
        <v>#DIV/0!</v>
      </c>
      <c r="CT74" s="222">
        <f t="shared" si="47"/>
        <v>0</v>
      </c>
      <c r="CU74" s="237" t="e">
        <f t="shared" si="48"/>
        <v>#DIV/0!</v>
      </c>
      <c r="CV74" s="222">
        <f t="shared" si="49"/>
        <v>0</v>
      </c>
      <c r="CW74" s="237" t="e">
        <f t="shared" si="50"/>
        <v>#DIV/0!</v>
      </c>
      <c r="CX74" s="222">
        <f t="shared" si="51"/>
        <v>0</v>
      </c>
      <c r="CY74" s="237" t="e">
        <f t="shared" si="52"/>
        <v>#DIV/0!</v>
      </c>
      <c r="CZ74" s="223" t="e">
        <f t="shared" si="53"/>
        <v>#DIV/0!</v>
      </c>
      <c r="DA74" s="223" t="e">
        <f t="shared" si="54"/>
        <v>#DIV/0!</v>
      </c>
      <c r="DB74" s="221"/>
    </row>
    <row r="75" spans="1:106" s="306" customFormat="1" ht="16.5">
      <c r="A75" s="299"/>
      <c r="B75" s="1045" t="s">
        <v>312</v>
      </c>
      <c r="C75" s="1045"/>
      <c r="D75" s="1045"/>
      <c r="E75" s="1045"/>
      <c r="F75" s="1045"/>
      <c r="G75" s="1045"/>
      <c r="H75" s="1045"/>
      <c r="I75" s="1045"/>
      <c r="J75" s="1045"/>
      <c r="K75" s="1045"/>
      <c r="L75" s="1045"/>
      <c r="M75" s="1045"/>
      <c r="N75" s="1045"/>
      <c r="O75" s="300"/>
      <c r="P75" s="300"/>
      <c r="Q75" s="300"/>
      <c r="R75" s="300" t="s">
        <v>38</v>
      </c>
      <c r="S75" s="300"/>
      <c r="T75" s="300"/>
      <c r="U75" s="300"/>
      <c r="V75" s="300" t="s">
        <v>38</v>
      </c>
      <c r="W75" s="300"/>
      <c r="X75" s="300"/>
      <c r="Y75" s="300"/>
      <c r="Z75" s="296" t="s">
        <v>38</v>
      </c>
      <c r="AA75" s="955"/>
      <c r="AB75" s="296" t="s">
        <v>38</v>
      </c>
      <c r="AC75" s="296" t="s">
        <v>38</v>
      </c>
      <c r="AD75" s="296" t="s">
        <v>38</v>
      </c>
      <c r="AE75" s="296" t="s">
        <v>38</v>
      </c>
      <c r="AF75" s="296" t="s">
        <v>38</v>
      </c>
      <c r="AG75" s="296" t="s">
        <v>38</v>
      </c>
      <c r="AH75" s="296" t="s">
        <v>38</v>
      </c>
      <c r="AI75" s="296" t="s">
        <v>38</v>
      </c>
      <c r="AJ75" s="296" t="s">
        <v>38</v>
      </c>
      <c r="AK75" s="296" t="s">
        <v>38</v>
      </c>
      <c r="AL75" s="296" t="s">
        <v>38</v>
      </c>
      <c r="AM75" s="296" t="s">
        <v>38</v>
      </c>
      <c r="AN75" s="296" t="s">
        <v>38</v>
      </c>
      <c r="AO75" s="296" t="s">
        <v>38</v>
      </c>
      <c r="AP75" s="296" t="s">
        <v>38</v>
      </c>
      <c r="AQ75" s="296" t="s">
        <v>38</v>
      </c>
      <c r="AR75" s="296" t="s">
        <v>38</v>
      </c>
      <c r="AS75" s="296" t="s">
        <v>38</v>
      </c>
      <c r="AT75" s="296" t="s">
        <v>38</v>
      </c>
      <c r="AU75" s="296" t="s">
        <v>38</v>
      </c>
      <c r="AV75" s="296" t="s">
        <v>38</v>
      </c>
      <c r="AW75" s="296" t="s">
        <v>38</v>
      </c>
      <c r="AX75" s="296" t="s">
        <v>38</v>
      </c>
      <c r="AY75" s="296" t="s">
        <v>38</v>
      </c>
      <c r="AZ75" s="296" t="s">
        <v>38</v>
      </c>
      <c r="BA75" s="296" t="s">
        <v>38</v>
      </c>
      <c r="BB75" s="296" t="s">
        <v>38</v>
      </c>
      <c r="BC75" s="296" t="s">
        <v>38</v>
      </c>
      <c r="BD75" s="296" t="s">
        <v>38</v>
      </c>
      <c r="BE75" s="296" t="s">
        <v>38</v>
      </c>
      <c r="BF75" s="296" t="s">
        <v>38</v>
      </c>
      <c r="BG75" s="296" t="s">
        <v>38</v>
      </c>
      <c r="BH75" s="296" t="s">
        <v>38</v>
      </c>
      <c r="BI75" s="296" t="s">
        <v>38</v>
      </c>
      <c r="BJ75" s="296" t="s">
        <v>38</v>
      </c>
      <c r="BK75" s="296" t="s">
        <v>38</v>
      </c>
      <c r="BL75" s="296" t="s">
        <v>38</v>
      </c>
      <c r="BM75" s="296" t="s">
        <v>38</v>
      </c>
      <c r="BN75" s="296" t="s">
        <v>38</v>
      </c>
      <c r="BO75" s="296" t="s">
        <v>38</v>
      </c>
      <c r="BP75" s="296" t="s">
        <v>38</v>
      </c>
      <c r="BQ75" s="296" t="s">
        <v>38</v>
      </c>
      <c r="BR75" s="296" t="s">
        <v>38</v>
      </c>
      <c r="BS75" s="296" t="s">
        <v>38</v>
      </c>
      <c r="BT75" s="296" t="s">
        <v>38</v>
      </c>
      <c r="BU75" s="296" t="s">
        <v>38</v>
      </c>
      <c r="BV75" s="296" t="s">
        <v>38</v>
      </c>
      <c r="BW75" s="296" t="s">
        <v>38</v>
      </c>
      <c r="BX75" s="296" t="s">
        <v>38</v>
      </c>
      <c r="BY75" s="296" t="s">
        <v>38</v>
      </c>
      <c r="BZ75" s="296" t="s">
        <v>38</v>
      </c>
      <c r="CA75" s="296" t="s">
        <v>38</v>
      </c>
      <c r="CB75" s="296" t="s">
        <v>38</v>
      </c>
      <c r="CC75" s="296" t="s">
        <v>38</v>
      </c>
      <c r="CD75" s="296" t="s">
        <v>38</v>
      </c>
      <c r="CE75" s="296" t="s">
        <v>38</v>
      </c>
      <c r="CF75" s="296" t="s">
        <v>38</v>
      </c>
      <c r="CG75" s="296" t="s">
        <v>38</v>
      </c>
      <c r="CH75" s="296" t="s">
        <v>38</v>
      </c>
      <c r="CI75" s="296" t="s">
        <v>38</v>
      </c>
      <c r="CJ75" s="296" t="s">
        <v>38</v>
      </c>
      <c r="CK75" s="296" t="s">
        <v>38</v>
      </c>
      <c r="CL75" s="296" t="s">
        <v>38</v>
      </c>
      <c r="CM75" s="296" t="s">
        <v>38</v>
      </c>
      <c r="CN75" s="296" t="s">
        <v>38</v>
      </c>
      <c r="CO75" s="296" t="s">
        <v>38</v>
      </c>
      <c r="CP75" s="296" t="s">
        <v>38</v>
      </c>
      <c r="CQ75" s="296" t="s">
        <v>38</v>
      </c>
      <c r="CR75" s="296" t="s">
        <v>38</v>
      </c>
      <c r="CS75" s="296" t="s">
        <v>38</v>
      </c>
      <c r="CT75" s="296" t="s">
        <v>38</v>
      </c>
      <c r="CU75" s="296" t="s">
        <v>38</v>
      </c>
      <c r="CV75" s="296" t="s">
        <v>38</v>
      </c>
      <c r="CW75" s="296" t="s">
        <v>38</v>
      </c>
      <c r="CX75" s="296" t="s">
        <v>38</v>
      </c>
      <c r="CY75" s="296" t="s">
        <v>38</v>
      </c>
      <c r="CZ75" s="296" t="s">
        <v>38</v>
      </c>
      <c r="DA75" s="296" t="s">
        <v>38</v>
      </c>
      <c r="DB75" s="296" t="s">
        <v>38</v>
      </c>
    </row>
    <row r="76" spans="1:106" s="1" customFormat="1" ht="46.5">
      <c r="A76" s="227">
        <v>43</v>
      </c>
      <c r="B76" s="219" t="s">
        <v>470</v>
      </c>
      <c r="C76" s="148" t="s">
        <v>35</v>
      </c>
      <c r="D76" s="219" t="s">
        <v>313</v>
      </c>
      <c r="E76" s="148" t="s">
        <v>35</v>
      </c>
      <c r="F76" s="219" t="s">
        <v>313</v>
      </c>
      <c r="G76" s="219" t="s">
        <v>1229</v>
      </c>
      <c r="H76" s="94"/>
      <c r="I76" s="94"/>
      <c r="J76" s="5" t="s">
        <v>32</v>
      </c>
      <c r="K76" s="212" t="s">
        <v>31</v>
      </c>
      <c r="L76" s="165" t="s">
        <v>12</v>
      </c>
      <c r="M76" s="221" t="s">
        <v>29</v>
      </c>
      <c r="N76" s="221" t="s">
        <v>24</v>
      </c>
      <c r="O76" s="5"/>
      <c r="P76" s="5"/>
      <c r="Q76" s="5"/>
      <c r="R76" s="5" t="s">
        <v>24</v>
      </c>
      <c r="S76" s="6"/>
      <c r="T76" s="6"/>
      <c r="U76" s="5"/>
      <c r="V76" s="5"/>
      <c r="W76" s="5"/>
      <c r="X76" s="5"/>
      <c r="Y76" s="5"/>
      <c r="Z76" s="80">
        <f>COUNTIF($O76:$Y76,"x")</f>
        <v>1</v>
      </c>
      <c r="AA76" s="955"/>
      <c r="AB76" s="7"/>
      <c r="AC76" s="7"/>
      <c r="AD76" s="7"/>
      <c r="AE76" s="7"/>
      <c r="AF76" s="7"/>
      <c r="AG76" s="7"/>
      <c r="AH76" s="7"/>
      <c r="AI76" s="7"/>
      <c r="AJ76" s="7"/>
      <c r="AK76" s="7"/>
      <c r="AL76" s="7"/>
      <c r="AM76" s="7"/>
      <c r="AN76" s="7"/>
      <c r="AO76" s="7" t="s">
        <v>1183</v>
      </c>
      <c r="AP76" s="7"/>
      <c r="AQ76" s="7"/>
      <c r="AR76" s="7"/>
      <c r="AS76" s="7"/>
      <c r="AT76" s="7"/>
      <c r="AU76" s="7"/>
      <c r="AV76" s="55"/>
      <c r="AW76" s="7"/>
      <c r="AX76" s="7"/>
      <c r="AY76" s="7"/>
      <c r="AZ76" s="7"/>
      <c r="BA76" s="7"/>
      <c r="BB76" s="7"/>
      <c r="BC76" s="7"/>
      <c r="BD76" s="7"/>
      <c r="BE76" s="7"/>
      <c r="BF76" s="7"/>
      <c r="BG76" s="7"/>
      <c r="BH76" s="7"/>
      <c r="BI76" s="7"/>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2">
        <f>COUNTIF(BJ76:CQ76,"2")</f>
        <v>0</v>
      </c>
      <c r="CS76" s="237" t="e">
        <f>CR76/(CR76+CT76+CV76+CX76)</f>
        <v>#DIV/0!</v>
      </c>
      <c r="CT76" s="222">
        <f>COUNTIF(BJ76:CQ76,"1")</f>
        <v>0</v>
      </c>
      <c r="CU76" s="237" t="e">
        <f>CT76/(CR76+CT76+CV76+CX76)</f>
        <v>#DIV/0!</v>
      </c>
      <c r="CV76" s="222">
        <f>COUNTIF(BJ76:CQ76,"0")</f>
        <v>0</v>
      </c>
      <c r="CW76" s="237" t="e">
        <f>CV76/(CR76+CT76+CV76+CX76)</f>
        <v>#DIV/0!</v>
      </c>
      <c r="CX76" s="222">
        <f>COUNTIF(BJ76:CQ76,"KĐG")</f>
        <v>0</v>
      </c>
      <c r="CY76" s="237" t="e">
        <f>CX76/(CR76+CT76+CV76+CX76)</f>
        <v>#DIV/0!</v>
      </c>
      <c r="CZ76" s="223" t="e">
        <f>(((CR76*2)+(CT76*1)+(CV76*0)))/(CR76+CT76+CV76)</f>
        <v>#DIV/0!</v>
      </c>
      <c r="DA76" s="223" t="e">
        <f>IF(CY76&gt;=50%,"KĐG",IF(CZ76&gt;=1.6,"Đạt mục tiêu",IF(CZ76&gt;=1,"Cần cố gắng","Chưa đạt")))</f>
        <v>#DIV/0!</v>
      </c>
      <c r="DB76" s="5"/>
    </row>
    <row r="77" spans="1:106" s="1" customFormat="1" ht="46.5">
      <c r="A77" s="227">
        <v>44</v>
      </c>
      <c r="B77" s="219" t="s">
        <v>471</v>
      </c>
      <c r="C77" s="148" t="s">
        <v>35</v>
      </c>
      <c r="D77" s="219" t="s">
        <v>314</v>
      </c>
      <c r="E77" s="148" t="s">
        <v>35</v>
      </c>
      <c r="F77" s="219" t="s">
        <v>314</v>
      </c>
      <c r="G77" s="218" t="s">
        <v>1529</v>
      </c>
      <c r="H77" s="94"/>
      <c r="I77" s="94"/>
      <c r="J77" s="5" t="s">
        <v>32</v>
      </c>
      <c r="K77" s="212" t="s">
        <v>31</v>
      </c>
      <c r="L77" s="165" t="s">
        <v>12</v>
      </c>
      <c r="M77" s="221" t="s">
        <v>29</v>
      </c>
      <c r="N77" s="221" t="s">
        <v>24</v>
      </c>
      <c r="O77" s="5"/>
      <c r="P77" s="5"/>
      <c r="Q77" s="5"/>
      <c r="R77" s="5"/>
      <c r="S77" s="6"/>
      <c r="T77" s="6"/>
      <c r="U77" s="5"/>
      <c r="V77" s="5" t="s">
        <v>24</v>
      </c>
      <c r="W77" s="5"/>
      <c r="X77" s="5"/>
      <c r="Y77" s="5"/>
      <c r="Z77" s="80">
        <f>COUNTIF($O77:$Y77,"x")</f>
        <v>1</v>
      </c>
      <c r="AA77" s="221"/>
      <c r="AB77" s="7"/>
      <c r="AC77" s="7"/>
      <c r="AD77" s="7"/>
      <c r="AE77" s="7"/>
      <c r="AF77" s="7"/>
      <c r="AG77" s="7"/>
      <c r="AH77" s="7"/>
      <c r="AI77" s="7"/>
      <c r="AJ77" s="7"/>
      <c r="AK77" s="7"/>
      <c r="AL77" s="7"/>
      <c r="AM77" s="7"/>
      <c r="AN77" s="7"/>
      <c r="AO77" s="7"/>
      <c r="AP77" s="7"/>
      <c r="AQ77" s="7"/>
      <c r="AR77" s="7"/>
      <c r="AS77" s="7"/>
      <c r="AT77" s="7"/>
      <c r="AU77" s="7"/>
      <c r="AV77" s="55"/>
      <c r="AW77" s="7"/>
      <c r="AX77" s="7"/>
      <c r="AY77" s="7"/>
      <c r="AZ77" s="7" t="s">
        <v>1183</v>
      </c>
      <c r="BA77" s="7"/>
      <c r="BB77" s="7"/>
      <c r="BC77" s="7"/>
      <c r="BD77" s="7"/>
      <c r="BE77" s="7"/>
      <c r="BF77" s="7"/>
      <c r="BG77" s="7"/>
      <c r="BH77" s="7"/>
      <c r="BI77" s="7"/>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221"/>
      <c r="CQ77" s="221"/>
      <c r="CR77" s="222">
        <f>COUNTIF(BJ77:CQ77,"2")</f>
        <v>0</v>
      </c>
      <c r="CS77" s="237" t="e">
        <f>CR77/(CR77+CT77+CV77+CX77)</f>
        <v>#DIV/0!</v>
      </c>
      <c r="CT77" s="222">
        <f>COUNTIF(BJ77:CQ77,"1")</f>
        <v>0</v>
      </c>
      <c r="CU77" s="237" t="e">
        <f>CT77/(CR77+CT77+CV77+CX77)</f>
        <v>#DIV/0!</v>
      </c>
      <c r="CV77" s="222">
        <f>COUNTIF(BJ77:CQ77,"0")</f>
        <v>0</v>
      </c>
      <c r="CW77" s="237" t="e">
        <f>CV77/(CR77+CT77+CV77+CX77)</f>
        <v>#DIV/0!</v>
      </c>
      <c r="CX77" s="222">
        <f>COUNTIF(BJ77:CQ77,"KĐG")</f>
        <v>0</v>
      </c>
      <c r="CY77" s="237" t="e">
        <f>CX77/(CR77+CT77+CV77+CX77)</f>
        <v>#DIV/0!</v>
      </c>
      <c r="CZ77" s="223" t="e">
        <f>(((CR77*2)+(CT77*1)+(CV77*0)))/(CR77+CT77+CV77)</f>
        <v>#DIV/0!</v>
      </c>
      <c r="DA77" s="223" t="e">
        <f>IF(CY77&gt;=50%,"KĐG",IF(CZ77&gt;=1.6,"Đạt mục tiêu",IF(CZ77&gt;=1,"Cần cố gắng","Chưa đạt")))</f>
        <v>#DIV/0!</v>
      </c>
      <c r="DB77" s="5"/>
    </row>
    <row r="78" spans="1:106" s="308" customFormat="1" ht="16.5">
      <c r="A78" s="307"/>
      <c r="B78" s="1160" t="s">
        <v>830</v>
      </c>
      <c r="C78" s="1160"/>
      <c r="D78" s="1160"/>
      <c r="E78" s="1160"/>
      <c r="F78" s="1160"/>
      <c r="G78" s="1160"/>
      <c r="H78" s="1160"/>
      <c r="I78" s="1160"/>
      <c r="J78" s="1160"/>
      <c r="K78" s="1160"/>
      <c r="L78" s="1160"/>
      <c r="M78" s="1160"/>
      <c r="N78" s="1160"/>
      <c r="O78" s="300"/>
      <c r="P78" s="300"/>
      <c r="Q78" s="300"/>
      <c r="R78" s="300"/>
      <c r="S78" s="300"/>
      <c r="T78" s="300"/>
      <c r="U78" s="300" t="s">
        <v>38</v>
      </c>
      <c r="V78" s="300"/>
      <c r="W78" s="300"/>
      <c r="X78" s="300"/>
      <c r="Y78" s="300" t="s">
        <v>38</v>
      </c>
      <c r="Z78" s="300"/>
      <c r="AA78" s="955"/>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c r="CG78" s="221"/>
      <c r="CH78" s="221"/>
      <c r="CI78" s="221"/>
      <c r="CJ78" s="221"/>
      <c r="CK78" s="221"/>
      <c r="CL78" s="221"/>
      <c r="CM78" s="221"/>
      <c r="CN78" s="221"/>
      <c r="CO78" s="221"/>
      <c r="CP78" s="221"/>
      <c r="CQ78" s="221"/>
      <c r="CR78" s="300"/>
      <c r="CS78" s="300" t="s">
        <v>38</v>
      </c>
      <c r="CT78" s="300" t="s">
        <v>38</v>
      </c>
      <c r="CU78" s="300" t="s">
        <v>38</v>
      </c>
      <c r="CV78" s="300" t="s">
        <v>38</v>
      </c>
      <c r="CW78" s="300" t="s">
        <v>38</v>
      </c>
      <c r="CX78" s="300" t="s">
        <v>38</v>
      </c>
      <c r="CY78" s="300" t="s">
        <v>38</v>
      </c>
      <c r="CZ78" s="300" t="s">
        <v>38</v>
      </c>
      <c r="DA78" s="300" t="s">
        <v>38</v>
      </c>
      <c r="DB78" s="300"/>
    </row>
    <row r="79" spans="1:106" s="1" customFormat="1" ht="31">
      <c r="A79" s="995">
        <v>45</v>
      </c>
      <c r="B79" s="1155" t="s">
        <v>1852</v>
      </c>
      <c r="C79" s="1161" t="s">
        <v>28</v>
      </c>
      <c r="D79" s="1155" t="s">
        <v>1852</v>
      </c>
      <c r="E79" s="1161" t="s">
        <v>28</v>
      </c>
      <c r="F79" s="1155" t="s">
        <v>1852</v>
      </c>
      <c r="G79" s="206" t="s">
        <v>1892</v>
      </c>
      <c r="H79" s="205"/>
      <c r="I79" s="205"/>
      <c r="J79" s="5" t="s">
        <v>32</v>
      </c>
      <c r="K79" s="212" t="s">
        <v>31</v>
      </c>
      <c r="L79" s="165" t="s">
        <v>12</v>
      </c>
      <c r="M79" s="221" t="s">
        <v>29</v>
      </c>
      <c r="N79" s="221" t="s">
        <v>24</v>
      </c>
      <c r="O79" s="221"/>
      <c r="P79" s="221"/>
      <c r="Q79" s="221"/>
      <c r="R79" s="221"/>
      <c r="S79" s="221"/>
      <c r="T79" s="221"/>
      <c r="U79" s="221" t="s">
        <v>24</v>
      </c>
      <c r="V79" s="221"/>
      <c r="W79" s="221"/>
      <c r="X79" s="221"/>
      <c r="Y79" s="221"/>
      <c r="Z79" s="80">
        <f>COUNTIF($O79:$Y79,"x")</f>
        <v>1</v>
      </c>
      <c r="AA79" s="955"/>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83"/>
      <c r="CS79" s="83"/>
      <c r="CT79" s="83"/>
      <c r="CU79" s="83"/>
      <c r="CV79" s="83"/>
      <c r="CW79" s="83"/>
      <c r="CX79" s="83"/>
      <c r="CY79" s="83"/>
      <c r="CZ79" s="83"/>
      <c r="DA79" s="83"/>
      <c r="DB79" s="83"/>
    </row>
    <row r="80" spans="1:106" s="1" customFormat="1" ht="46.5">
      <c r="A80" s="995"/>
      <c r="B80" s="1155"/>
      <c r="C80" s="1161"/>
      <c r="D80" s="1155"/>
      <c r="E80" s="1161"/>
      <c r="F80" s="1155"/>
      <c r="G80" s="206" t="s">
        <v>1893</v>
      </c>
      <c r="H80" s="205"/>
      <c r="I80" s="205"/>
      <c r="J80" s="5" t="s">
        <v>32</v>
      </c>
      <c r="K80" s="212" t="s">
        <v>31</v>
      </c>
      <c r="L80" s="165" t="s">
        <v>12</v>
      </c>
      <c r="M80" s="221" t="s">
        <v>29</v>
      </c>
      <c r="N80" s="221" t="s">
        <v>24</v>
      </c>
      <c r="O80" s="221"/>
      <c r="P80" s="221"/>
      <c r="Q80" s="221"/>
      <c r="R80" s="221"/>
      <c r="S80" s="221"/>
      <c r="T80" s="221"/>
      <c r="U80" s="221" t="s">
        <v>24</v>
      </c>
      <c r="V80" s="221"/>
      <c r="W80" s="221"/>
      <c r="X80" s="221"/>
      <c r="Y80" s="221"/>
      <c r="Z80" s="80">
        <f>COUNTIF($O80:$Y80,"x")</f>
        <v>1</v>
      </c>
      <c r="AA80" s="221"/>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c r="CG80" s="221"/>
      <c r="CH80" s="221"/>
      <c r="CI80" s="221"/>
      <c r="CJ80" s="221"/>
      <c r="CK80" s="221"/>
      <c r="CL80" s="221"/>
      <c r="CM80" s="221"/>
      <c r="CN80" s="221"/>
      <c r="CO80" s="221"/>
      <c r="CP80" s="221"/>
      <c r="CQ80" s="221"/>
      <c r="CR80" s="83"/>
      <c r="CS80" s="83"/>
      <c r="CT80" s="83"/>
      <c r="CU80" s="83"/>
      <c r="CV80" s="83"/>
      <c r="CW80" s="83"/>
      <c r="CX80" s="83"/>
      <c r="CY80" s="83"/>
      <c r="CZ80" s="83"/>
      <c r="DA80" s="83"/>
      <c r="DB80" s="83"/>
    </row>
    <row r="81" spans="1:273" s="1" customFormat="1" ht="62">
      <c r="A81" s="44">
        <v>46</v>
      </c>
      <c r="B81" s="217" t="s">
        <v>831</v>
      </c>
      <c r="C81" s="215" t="s">
        <v>28</v>
      </c>
      <c r="D81" s="217" t="s">
        <v>905</v>
      </c>
      <c r="E81" s="215" t="s">
        <v>28</v>
      </c>
      <c r="F81" s="219" t="s">
        <v>832</v>
      </c>
      <c r="G81" s="218" t="s">
        <v>1576</v>
      </c>
      <c r="H81" s="204"/>
      <c r="I81" s="204"/>
      <c r="J81" s="5" t="s">
        <v>32</v>
      </c>
      <c r="K81" s="212" t="s">
        <v>31</v>
      </c>
      <c r="L81" s="165" t="s">
        <v>12</v>
      </c>
      <c r="M81" s="221" t="s">
        <v>29</v>
      </c>
      <c r="N81" s="221" t="s">
        <v>24</v>
      </c>
      <c r="O81" s="5"/>
      <c r="P81" s="5"/>
      <c r="Q81" s="5"/>
      <c r="R81" s="5"/>
      <c r="S81" s="6"/>
      <c r="T81" s="6"/>
      <c r="U81" s="5"/>
      <c r="V81" s="5"/>
      <c r="W81" s="5"/>
      <c r="X81" s="5"/>
      <c r="Y81" s="5" t="s">
        <v>24</v>
      </c>
      <c r="Z81" s="80">
        <f>COUNTIF($O81:$Y81,"x")</f>
        <v>1</v>
      </c>
      <c r="AA81" s="955"/>
      <c r="AB81" s="7"/>
      <c r="AC81" s="7"/>
      <c r="AD81" s="7"/>
      <c r="AE81" s="7"/>
      <c r="AF81" s="7"/>
      <c r="AG81" s="7"/>
      <c r="AH81" s="7"/>
      <c r="AI81" s="7"/>
      <c r="AJ81" s="7"/>
      <c r="AK81" s="7"/>
      <c r="AL81" s="7"/>
      <c r="AM81" s="7"/>
      <c r="AN81" s="7"/>
      <c r="AO81" s="7"/>
      <c r="AP81" s="7"/>
      <c r="AQ81" s="7"/>
      <c r="AR81" s="7"/>
      <c r="AS81" s="7"/>
      <c r="AT81" s="7"/>
      <c r="AU81" s="7"/>
      <c r="AV81" s="55"/>
      <c r="AW81" s="7"/>
      <c r="AX81" s="7"/>
      <c r="AY81" s="7"/>
      <c r="AZ81" s="7"/>
      <c r="BA81" s="7"/>
      <c r="BB81" s="7"/>
      <c r="BC81" s="7"/>
      <c r="BD81" s="7"/>
      <c r="BE81" s="7"/>
      <c r="BF81" s="7"/>
      <c r="BG81" s="7"/>
      <c r="BH81" s="7"/>
      <c r="BI81" s="7" t="s">
        <v>1183</v>
      </c>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2">
        <f>COUNTIF(BJ81:CQ81,"2")</f>
        <v>0</v>
      </c>
      <c r="CS81" s="237" t="e">
        <f>CR81/(CR81+CT81+CV81+CX81)</f>
        <v>#DIV/0!</v>
      </c>
      <c r="CT81" s="222">
        <f>COUNTIF(BJ81:CQ81,"1")</f>
        <v>0</v>
      </c>
      <c r="CU81" s="237" t="e">
        <f>CT81/(CR81+CT81+CV81+CX81)</f>
        <v>#DIV/0!</v>
      </c>
      <c r="CV81" s="222">
        <f>COUNTIF(BJ81:CQ81,"0")</f>
        <v>0</v>
      </c>
      <c r="CW81" s="237" t="e">
        <f>CV81/(CR81+CT81+CV81+CX81)</f>
        <v>#DIV/0!</v>
      </c>
      <c r="CX81" s="222">
        <f>COUNTIF(BJ81:CQ81,"KĐG")</f>
        <v>0</v>
      </c>
      <c r="CY81" s="237" t="e">
        <f>CX81/(CR81+CT81+CV81+CX81)</f>
        <v>#DIV/0!</v>
      </c>
      <c r="CZ81" s="223" t="e">
        <f>(((CR81*2)+(CT81*1)+(CV81*0)))/(CR81+CT81+CV81)</f>
        <v>#DIV/0!</v>
      </c>
      <c r="DA81" s="223" t="e">
        <f>IF(CY81&gt;=50%,"KĐG",IF(CZ81&gt;=1.6,"Đạt mục tiêu",IF(CZ81&gt;=1,"Cần cố gắng","Chưa đạt")))</f>
        <v>#DIV/0!</v>
      </c>
      <c r="DB81" s="5"/>
    </row>
    <row r="82" spans="1:273" s="310" customFormat="1" ht="16.5">
      <c r="A82" s="299"/>
      <c r="B82" s="1156" t="s">
        <v>1299</v>
      </c>
      <c r="C82" s="1157"/>
      <c r="D82" s="1157"/>
      <c r="E82" s="1157"/>
      <c r="F82" s="1156"/>
      <c r="G82" s="1156"/>
      <c r="H82" s="1157"/>
      <c r="I82" s="1157"/>
      <c r="J82" s="1156"/>
      <c r="K82" s="1156"/>
      <c r="L82" s="309"/>
      <c r="M82" s="296" t="s">
        <v>38</v>
      </c>
      <c r="N82" s="296" t="s">
        <v>38</v>
      </c>
      <c r="O82" s="296" t="s">
        <v>38</v>
      </c>
      <c r="P82" s="296" t="s">
        <v>38</v>
      </c>
      <c r="Q82" s="296" t="s">
        <v>38</v>
      </c>
      <c r="R82" s="296" t="s">
        <v>38</v>
      </c>
      <c r="S82" s="296" t="s">
        <v>38</v>
      </c>
      <c r="T82" s="296" t="s">
        <v>38</v>
      </c>
      <c r="U82" s="296" t="s">
        <v>38</v>
      </c>
      <c r="V82" s="296" t="s">
        <v>38</v>
      </c>
      <c r="W82" s="296" t="s">
        <v>38</v>
      </c>
      <c r="X82" s="296" t="s">
        <v>38</v>
      </c>
      <c r="Y82" s="296" t="s">
        <v>38</v>
      </c>
      <c r="Z82" s="296" t="s">
        <v>38</v>
      </c>
      <c r="AA82" s="955"/>
      <c r="AB82" s="296" t="s">
        <v>38</v>
      </c>
      <c r="AC82" s="296" t="s">
        <v>38</v>
      </c>
      <c r="AD82" s="296" t="s">
        <v>38</v>
      </c>
      <c r="AE82" s="296" t="s">
        <v>38</v>
      </c>
      <c r="AF82" s="296" t="s">
        <v>38</v>
      </c>
      <c r="AG82" s="296" t="s">
        <v>38</v>
      </c>
      <c r="AH82" s="296" t="s">
        <v>38</v>
      </c>
      <c r="AI82" s="296" t="s">
        <v>38</v>
      </c>
      <c r="AJ82" s="296" t="s">
        <v>38</v>
      </c>
      <c r="AK82" s="296" t="s">
        <v>38</v>
      </c>
      <c r="AL82" s="296" t="s">
        <v>38</v>
      </c>
      <c r="AM82" s="296" t="s">
        <v>38</v>
      </c>
      <c r="AN82" s="296" t="s">
        <v>38</v>
      </c>
      <c r="AO82" s="296" t="s">
        <v>38</v>
      </c>
      <c r="AP82" s="296" t="s">
        <v>38</v>
      </c>
      <c r="AQ82" s="296" t="s">
        <v>38</v>
      </c>
      <c r="AR82" s="296" t="s">
        <v>38</v>
      </c>
      <c r="AS82" s="296" t="s">
        <v>38</v>
      </c>
      <c r="AT82" s="296" t="s">
        <v>38</v>
      </c>
      <c r="AU82" s="296" t="s">
        <v>38</v>
      </c>
      <c r="AV82" s="296" t="s">
        <v>38</v>
      </c>
      <c r="AW82" s="296" t="s">
        <v>38</v>
      </c>
      <c r="AX82" s="296" t="s">
        <v>38</v>
      </c>
      <c r="AY82" s="296" t="s">
        <v>38</v>
      </c>
      <c r="AZ82" s="296" t="s">
        <v>38</v>
      </c>
      <c r="BA82" s="296" t="s">
        <v>38</v>
      </c>
      <c r="BB82" s="296" t="s">
        <v>38</v>
      </c>
      <c r="BC82" s="296" t="s">
        <v>38</v>
      </c>
      <c r="BD82" s="296" t="s">
        <v>38</v>
      </c>
      <c r="BE82" s="296" t="s">
        <v>38</v>
      </c>
      <c r="BF82" s="296" t="s">
        <v>38</v>
      </c>
      <c r="BG82" s="296" t="s">
        <v>38</v>
      </c>
      <c r="BH82" s="296" t="s">
        <v>38</v>
      </c>
      <c r="BI82" s="296" t="s">
        <v>38</v>
      </c>
      <c r="BJ82" s="296" t="s">
        <v>38</v>
      </c>
      <c r="BK82" s="296" t="s">
        <v>38</v>
      </c>
      <c r="BL82" s="296" t="s">
        <v>38</v>
      </c>
      <c r="BM82" s="296" t="s">
        <v>38</v>
      </c>
      <c r="BN82" s="296" t="s">
        <v>38</v>
      </c>
      <c r="BO82" s="296" t="s">
        <v>38</v>
      </c>
      <c r="BP82" s="296" t="s">
        <v>38</v>
      </c>
      <c r="BQ82" s="296" t="s">
        <v>38</v>
      </c>
      <c r="BR82" s="296" t="s">
        <v>38</v>
      </c>
      <c r="BS82" s="296" t="s">
        <v>38</v>
      </c>
      <c r="BT82" s="296" t="s">
        <v>38</v>
      </c>
      <c r="BU82" s="296" t="s">
        <v>38</v>
      </c>
      <c r="BV82" s="296" t="s">
        <v>38</v>
      </c>
      <c r="BW82" s="296" t="s">
        <v>38</v>
      </c>
      <c r="BX82" s="296" t="s">
        <v>38</v>
      </c>
      <c r="BY82" s="296" t="s">
        <v>38</v>
      </c>
      <c r="BZ82" s="296" t="s">
        <v>38</v>
      </c>
      <c r="CA82" s="296" t="s">
        <v>38</v>
      </c>
      <c r="CB82" s="296" t="s">
        <v>38</v>
      </c>
      <c r="CC82" s="296" t="s">
        <v>38</v>
      </c>
      <c r="CD82" s="296" t="s">
        <v>38</v>
      </c>
      <c r="CE82" s="296" t="s">
        <v>38</v>
      </c>
      <c r="CF82" s="296" t="s">
        <v>38</v>
      </c>
      <c r="CG82" s="296" t="s">
        <v>38</v>
      </c>
      <c r="CH82" s="296" t="s">
        <v>38</v>
      </c>
      <c r="CI82" s="296" t="s">
        <v>38</v>
      </c>
      <c r="CJ82" s="296" t="s">
        <v>38</v>
      </c>
      <c r="CK82" s="296" t="s">
        <v>38</v>
      </c>
      <c r="CL82" s="296" t="s">
        <v>38</v>
      </c>
      <c r="CM82" s="296" t="s">
        <v>38</v>
      </c>
      <c r="CN82" s="296" t="s">
        <v>38</v>
      </c>
      <c r="CO82" s="296" t="s">
        <v>38</v>
      </c>
      <c r="CP82" s="296" t="s">
        <v>38</v>
      </c>
      <c r="CQ82" s="296" t="s">
        <v>38</v>
      </c>
      <c r="CR82" s="296" t="s">
        <v>38</v>
      </c>
      <c r="CS82" s="296" t="s">
        <v>38</v>
      </c>
      <c r="CT82" s="296" t="s">
        <v>38</v>
      </c>
      <c r="CU82" s="296" t="s">
        <v>38</v>
      </c>
      <c r="CV82" s="296" t="s">
        <v>38</v>
      </c>
      <c r="CW82" s="296" t="s">
        <v>38</v>
      </c>
      <c r="CX82" s="296" t="s">
        <v>38</v>
      </c>
      <c r="CY82" s="296" t="s">
        <v>38</v>
      </c>
      <c r="CZ82" s="296" t="s">
        <v>38</v>
      </c>
      <c r="DA82" s="296" t="s">
        <v>38</v>
      </c>
      <c r="DB82" s="296" t="s">
        <v>38</v>
      </c>
      <c r="DC82" s="311"/>
      <c r="DD82" s="311"/>
      <c r="DE82" s="311"/>
      <c r="DF82" s="311"/>
      <c r="DG82" s="311"/>
      <c r="DH82" s="311"/>
      <c r="DI82" s="311"/>
      <c r="DJ82" s="311"/>
      <c r="DK82" s="311"/>
      <c r="DL82" s="311"/>
      <c r="DM82" s="311"/>
      <c r="DN82" s="311"/>
      <c r="DO82" s="311"/>
      <c r="DP82" s="311"/>
      <c r="DQ82" s="311"/>
      <c r="DR82" s="311"/>
      <c r="DS82" s="311"/>
      <c r="DT82" s="311"/>
      <c r="DU82" s="311"/>
      <c r="DV82" s="311"/>
      <c r="DW82" s="311"/>
      <c r="DX82" s="311"/>
      <c r="DY82" s="311"/>
      <c r="DZ82" s="311"/>
      <c r="EA82" s="311"/>
      <c r="EB82" s="311"/>
      <c r="EC82" s="311"/>
      <c r="ED82" s="311"/>
      <c r="EE82" s="311"/>
      <c r="EF82" s="311"/>
      <c r="EG82" s="311"/>
      <c r="EH82" s="311"/>
      <c r="EI82" s="311"/>
      <c r="EJ82" s="311"/>
      <c r="EK82" s="311"/>
      <c r="EL82" s="311"/>
      <c r="EM82" s="311"/>
      <c r="EN82" s="311"/>
      <c r="EO82" s="311"/>
      <c r="EP82" s="311"/>
      <c r="EQ82" s="311"/>
      <c r="ER82" s="311"/>
      <c r="ES82" s="311"/>
      <c r="ET82" s="311"/>
      <c r="EU82" s="311"/>
      <c r="EV82" s="311"/>
      <c r="EW82" s="311"/>
      <c r="EX82" s="311"/>
      <c r="EY82" s="311"/>
      <c r="EZ82" s="311"/>
      <c r="FA82" s="311"/>
      <c r="FB82" s="311"/>
      <c r="FC82" s="311"/>
      <c r="FD82" s="311"/>
      <c r="FE82" s="311"/>
      <c r="FF82" s="311"/>
      <c r="FG82" s="311"/>
      <c r="FH82" s="311"/>
      <c r="FI82" s="311"/>
      <c r="FJ82" s="311"/>
      <c r="FK82" s="311"/>
      <c r="FL82" s="311"/>
      <c r="FM82" s="311"/>
      <c r="FN82" s="311"/>
      <c r="FO82" s="311"/>
      <c r="FP82" s="311"/>
      <c r="FQ82" s="311"/>
      <c r="FR82" s="311"/>
      <c r="FS82" s="311"/>
      <c r="FT82" s="311"/>
      <c r="FU82" s="311"/>
      <c r="FV82" s="311"/>
      <c r="FW82" s="311"/>
      <c r="FX82" s="311"/>
      <c r="FY82" s="311"/>
      <c r="FZ82" s="311"/>
      <c r="GA82" s="311"/>
      <c r="GB82" s="311"/>
      <c r="GC82" s="311"/>
      <c r="GD82" s="311"/>
      <c r="GE82" s="311"/>
      <c r="GF82" s="311"/>
      <c r="GG82" s="311"/>
      <c r="GH82" s="311"/>
      <c r="GI82" s="311"/>
      <c r="GJ82" s="311"/>
      <c r="GK82" s="311"/>
      <c r="GL82" s="311"/>
      <c r="GM82" s="311"/>
      <c r="GN82" s="311"/>
      <c r="GO82" s="311"/>
      <c r="GP82" s="311"/>
      <c r="GQ82" s="311"/>
      <c r="GR82" s="311"/>
      <c r="GS82" s="311"/>
      <c r="GT82" s="311"/>
      <c r="GU82" s="311"/>
      <c r="GV82" s="311"/>
      <c r="GW82" s="311"/>
      <c r="GX82" s="311"/>
      <c r="GY82" s="311"/>
      <c r="GZ82" s="311"/>
      <c r="HA82" s="311"/>
      <c r="HB82" s="311"/>
      <c r="HC82" s="311"/>
      <c r="HD82" s="311"/>
      <c r="HE82" s="311"/>
      <c r="HF82" s="311"/>
      <c r="HG82" s="311"/>
      <c r="HH82" s="311"/>
      <c r="HI82" s="311"/>
      <c r="HJ82" s="311"/>
      <c r="HK82" s="311"/>
      <c r="HL82" s="311"/>
      <c r="HM82" s="311"/>
      <c r="HN82" s="311"/>
      <c r="HO82" s="311"/>
      <c r="HP82" s="311"/>
      <c r="HQ82" s="311"/>
      <c r="HR82" s="311"/>
      <c r="HS82" s="311"/>
      <c r="HT82" s="311"/>
      <c r="HU82" s="311"/>
      <c r="HV82" s="311"/>
      <c r="HW82" s="311"/>
      <c r="HX82" s="311"/>
      <c r="HY82" s="311"/>
      <c r="HZ82" s="311"/>
      <c r="IA82" s="311"/>
      <c r="IB82" s="311"/>
      <c r="IC82" s="311"/>
      <c r="ID82" s="311"/>
      <c r="IE82" s="311"/>
      <c r="IF82" s="311"/>
      <c r="IG82" s="311"/>
      <c r="IH82" s="311"/>
      <c r="II82" s="311"/>
      <c r="IJ82" s="311"/>
      <c r="IK82" s="311"/>
      <c r="IL82" s="311"/>
      <c r="IM82" s="311"/>
      <c r="IN82" s="311"/>
      <c r="IO82" s="311"/>
      <c r="IP82" s="311"/>
      <c r="IQ82" s="311"/>
      <c r="IR82" s="311"/>
      <c r="IS82" s="311"/>
      <c r="IT82" s="311"/>
      <c r="IU82" s="311"/>
      <c r="IV82" s="311"/>
      <c r="IW82" s="311"/>
      <c r="IX82" s="311"/>
      <c r="IY82" s="311"/>
      <c r="IZ82" s="311"/>
      <c r="JA82" s="311"/>
      <c r="JB82" s="311"/>
      <c r="JC82" s="311"/>
      <c r="JD82" s="311"/>
      <c r="JE82" s="311"/>
      <c r="JF82" s="311"/>
      <c r="JG82" s="311"/>
      <c r="JH82" s="311"/>
      <c r="JI82" s="311"/>
      <c r="JJ82" s="311"/>
      <c r="JK82" s="311"/>
      <c r="JL82" s="311"/>
      <c r="JM82" s="311"/>
    </row>
    <row r="83" spans="1:273" s="1" customFormat="1" ht="46.5">
      <c r="A83" s="995">
        <v>47</v>
      </c>
      <c r="B83" s="1158" t="s">
        <v>942</v>
      </c>
      <c r="C83" s="1159" t="s">
        <v>41</v>
      </c>
      <c r="D83" s="1154" t="s">
        <v>333</v>
      </c>
      <c r="E83" s="1159" t="s">
        <v>41</v>
      </c>
      <c r="F83" s="1158" t="s">
        <v>943</v>
      </c>
      <c r="G83" s="134" t="s">
        <v>2147</v>
      </c>
      <c r="H83" s="204"/>
      <c r="I83" s="204"/>
      <c r="J83" s="5" t="s">
        <v>32</v>
      </c>
      <c r="K83" s="212" t="s">
        <v>31</v>
      </c>
      <c r="L83" s="165" t="s">
        <v>12</v>
      </c>
      <c r="M83" s="221" t="s">
        <v>29</v>
      </c>
      <c r="N83" s="221" t="s">
        <v>24</v>
      </c>
      <c r="O83" s="5" t="s">
        <v>24</v>
      </c>
      <c r="P83" s="5"/>
      <c r="Q83" s="5"/>
      <c r="R83" s="5"/>
      <c r="S83" s="6"/>
      <c r="T83" s="6"/>
      <c r="U83" s="5"/>
      <c r="V83" s="5"/>
      <c r="W83" s="5"/>
      <c r="X83" s="5"/>
      <c r="Y83" s="5"/>
      <c r="Z83" s="80">
        <f t="shared" ref="Z83:Z93" si="55">COUNTIF($O83:$Y83,"x")</f>
        <v>1</v>
      </c>
      <c r="AA83" s="221"/>
      <c r="AB83" s="55" t="s">
        <v>1316</v>
      </c>
      <c r="AC83" s="55" t="s">
        <v>1316</v>
      </c>
      <c r="AD83" s="55" t="s">
        <v>1316</v>
      </c>
      <c r="AE83" s="7"/>
      <c r="AF83" s="7"/>
      <c r="AG83" s="7"/>
      <c r="AH83" s="7"/>
      <c r="AI83" s="7"/>
      <c r="AJ83" s="7"/>
      <c r="AK83" s="7"/>
      <c r="AL83" s="7"/>
      <c r="AM83" s="7"/>
      <c r="AN83" s="7"/>
      <c r="AO83" s="7"/>
      <c r="AP83" s="7"/>
      <c r="AQ83" s="7"/>
      <c r="AR83" s="7"/>
      <c r="AS83" s="7"/>
      <c r="AT83" s="7"/>
      <c r="AU83" s="7"/>
      <c r="AV83" s="55"/>
      <c r="AW83" s="7"/>
      <c r="AX83" s="7"/>
      <c r="AY83" s="7"/>
      <c r="AZ83" s="7"/>
      <c r="BA83" s="7"/>
      <c r="BB83" s="7"/>
      <c r="BC83" s="7"/>
      <c r="BD83" s="7"/>
      <c r="BE83" s="7"/>
      <c r="BF83" s="7"/>
      <c r="BG83" s="7"/>
      <c r="BH83" s="7"/>
      <c r="BI83" s="7"/>
      <c r="BJ83" s="221"/>
      <c r="BK83" s="221"/>
      <c r="BL83" s="221"/>
      <c r="BM83" s="221"/>
      <c r="BN83" s="221"/>
      <c r="BO83" s="221"/>
      <c r="BP83" s="221"/>
      <c r="BQ83" s="221"/>
      <c r="BR83" s="221"/>
      <c r="BS83" s="221"/>
      <c r="BT83" s="221"/>
      <c r="BU83" s="221"/>
      <c r="BV83" s="221"/>
      <c r="BW83" s="221"/>
      <c r="BX83" s="221"/>
      <c r="BY83" s="221"/>
      <c r="BZ83" s="221"/>
      <c r="CA83" s="221"/>
      <c r="CB83" s="221"/>
      <c r="CC83" s="221"/>
      <c r="CD83" s="221"/>
      <c r="CE83" s="221"/>
      <c r="CF83" s="221"/>
      <c r="CG83" s="221"/>
      <c r="CH83" s="221"/>
      <c r="CI83" s="221"/>
      <c r="CJ83" s="221"/>
      <c r="CK83" s="221"/>
      <c r="CL83" s="221"/>
      <c r="CM83" s="221"/>
      <c r="CN83" s="221"/>
      <c r="CO83" s="221"/>
      <c r="CP83" s="221"/>
      <c r="CQ83" s="221"/>
      <c r="CR83" s="222">
        <f t="shared" ref="CR83:CR91" si="56">COUNTIF(BJ83:CQ83,"2")</f>
        <v>0</v>
      </c>
      <c r="CS83" s="237" t="e">
        <f t="shared" ref="CS83:CS91" si="57">CR83/(CR83+CT83+CV83+CX83)</f>
        <v>#DIV/0!</v>
      </c>
      <c r="CT83" s="222">
        <f t="shared" ref="CT83:CT91" si="58">COUNTIF(BJ83:CQ83,"1")</f>
        <v>0</v>
      </c>
      <c r="CU83" s="237" t="e">
        <f t="shared" ref="CU83:CU91" si="59">CT83/(CR83+CT83+CV83+CX83)</f>
        <v>#DIV/0!</v>
      </c>
      <c r="CV83" s="222">
        <f t="shared" ref="CV83:CV91" si="60">COUNTIF(BJ83:CQ83,"0")</f>
        <v>0</v>
      </c>
      <c r="CW83" s="237" t="e">
        <f t="shared" ref="CW83:CW91" si="61">CV83/(CR83+CT83+CV83+CX83)</f>
        <v>#DIV/0!</v>
      </c>
      <c r="CX83" s="222">
        <f t="shared" ref="CX83:CX91" si="62">COUNTIF(BJ83:CQ83,"KĐG")</f>
        <v>0</v>
      </c>
      <c r="CY83" s="237" t="e">
        <f t="shared" ref="CY83:CY91" si="63">CX83/(CR83+CT83+CV83+CX83)</f>
        <v>#DIV/0!</v>
      </c>
      <c r="CZ83" s="223" t="e">
        <f t="shared" ref="CZ83:CZ91" si="64">(((CR83*2)+(CT83*1)+(CV83*0)))/(CR83+CT83+CV83)</f>
        <v>#DIV/0!</v>
      </c>
      <c r="DA83" s="223" t="e">
        <f t="shared" ref="DA83:DA91" si="65">IF(CY83&gt;=50%,"KĐG",IF(CZ83&gt;=1.6,"Đạt mục tiêu",IF(CZ83&gt;=1,"Cần cố gắng","Chưa đạt")))</f>
        <v>#DIV/0!</v>
      </c>
      <c r="DB83" s="5"/>
    </row>
    <row r="84" spans="1:273" s="1" customFormat="1" ht="62">
      <c r="A84" s="995"/>
      <c r="B84" s="1158"/>
      <c r="C84" s="1159"/>
      <c r="D84" s="1154"/>
      <c r="E84" s="1159"/>
      <c r="F84" s="1158"/>
      <c r="G84" s="234" t="s">
        <v>335</v>
      </c>
      <c r="H84" s="204"/>
      <c r="I84" s="204"/>
      <c r="J84" s="212" t="s">
        <v>32</v>
      </c>
      <c r="K84" s="212" t="s">
        <v>31</v>
      </c>
      <c r="L84" s="165" t="s">
        <v>12</v>
      </c>
      <c r="M84" s="221" t="s">
        <v>29</v>
      </c>
      <c r="N84" s="221" t="s">
        <v>24</v>
      </c>
      <c r="O84" s="5"/>
      <c r="P84" s="5"/>
      <c r="Q84" s="5" t="s">
        <v>24</v>
      </c>
      <c r="R84" s="5"/>
      <c r="S84" s="6"/>
      <c r="T84" s="6"/>
      <c r="U84" s="5"/>
      <c r="V84" s="5"/>
      <c r="W84" s="5"/>
      <c r="X84" s="5"/>
      <c r="Y84" s="5"/>
      <c r="Z84" s="80">
        <f t="shared" si="55"/>
        <v>1</v>
      </c>
      <c r="AA84" s="955"/>
      <c r="AB84" s="7"/>
      <c r="AC84" s="7"/>
      <c r="AD84" s="7"/>
      <c r="AE84" s="7"/>
      <c r="AF84" s="7"/>
      <c r="AG84" s="7"/>
      <c r="AH84" s="7"/>
      <c r="AI84" s="7" t="s">
        <v>1315</v>
      </c>
      <c r="AJ84" s="7" t="s">
        <v>1315</v>
      </c>
      <c r="AK84" s="7" t="s">
        <v>1315</v>
      </c>
      <c r="AL84" s="7" t="s">
        <v>1315</v>
      </c>
      <c r="AM84" s="7"/>
      <c r="AN84" s="7"/>
      <c r="AO84" s="7"/>
      <c r="AP84" s="7"/>
      <c r="AQ84" s="7"/>
      <c r="AR84" s="7"/>
      <c r="AS84" s="7"/>
      <c r="AT84" s="7"/>
      <c r="AU84" s="7"/>
      <c r="AV84" s="55"/>
      <c r="AW84" s="7"/>
      <c r="AX84" s="7"/>
      <c r="AY84" s="7"/>
      <c r="AZ84" s="7"/>
      <c r="BA84" s="7"/>
      <c r="BB84" s="7"/>
      <c r="BC84" s="7"/>
      <c r="BD84" s="7"/>
      <c r="BE84" s="7"/>
      <c r="BF84" s="7"/>
      <c r="BG84" s="7"/>
      <c r="BH84" s="7"/>
      <c r="BI84" s="7"/>
      <c r="BJ84" s="221"/>
      <c r="BK84" s="221"/>
      <c r="BL84" s="221"/>
      <c r="BM84" s="221"/>
      <c r="BN84" s="221"/>
      <c r="BO84" s="221"/>
      <c r="BP84" s="221"/>
      <c r="BQ84" s="221"/>
      <c r="BR84" s="221"/>
      <c r="BS84" s="221"/>
      <c r="BT84" s="221"/>
      <c r="BU84" s="221"/>
      <c r="BV84" s="221"/>
      <c r="BW84" s="221"/>
      <c r="BX84" s="221"/>
      <c r="BY84" s="221"/>
      <c r="BZ84" s="221"/>
      <c r="CA84" s="221"/>
      <c r="CB84" s="221"/>
      <c r="CC84" s="221"/>
      <c r="CD84" s="221"/>
      <c r="CE84" s="221"/>
      <c r="CF84" s="221"/>
      <c r="CG84" s="221"/>
      <c r="CH84" s="221"/>
      <c r="CI84" s="221"/>
      <c r="CJ84" s="221"/>
      <c r="CK84" s="221"/>
      <c r="CL84" s="221"/>
      <c r="CM84" s="221"/>
      <c r="CN84" s="221"/>
      <c r="CO84" s="221"/>
      <c r="CP84" s="221"/>
      <c r="CQ84" s="221"/>
      <c r="CR84" s="222">
        <f t="shared" si="56"/>
        <v>0</v>
      </c>
      <c r="CS84" s="237" t="e">
        <f t="shared" si="57"/>
        <v>#DIV/0!</v>
      </c>
      <c r="CT84" s="222">
        <f t="shared" si="58"/>
        <v>0</v>
      </c>
      <c r="CU84" s="237" t="e">
        <f t="shared" si="59"/>
        <v>#DIV/0!</v>
      </c>
      <c r="CV84" s="222">
        <f t="shared" si="60"/>
        <v>0</v>
      </c>
      <c r="CW84" s="237" t="e">
        <f t="shared" si="61"/>
        <v>#DIV/0!</v>
      </c>
      <c r="CX84" s="222">
        <f t="shared" si="62"/>
        <v>0</v>
      </c>
      <c r="CY84" s="237" t="e">
        <f t="shared" si="63"/>
        <v>#DIV/0!</v>
      </c>
      <c r="CZ84" s="223" t="e">
        <f t="shared" si="64"/>
        <v>#DIV/0!</v>
      </c>
      <c r="DA84" s="223" t="e">
        <f t="shared" si="65"/>
        <v>#DIV/0!</v>
      </c>
      <c r="DB84" s="5"/>
    </row>
    <row r="85" spans="1:273" s="1" customFormat="1" ht="62">
      <c r="A85" s="995"/>
      <c r="B85" s="1158"/>
      <c r="C85" s="1159"/>
      <c r="D85" s="1154"/>
      <c r="E85" s="1159"/>
      <c r="F85" s="1158"/>
      <c r="G85" s="234" t="s">
        <v>1615</v>
      </c>
      <c r="H85" s="204"/>
      <c r="I85" s="204"/>
      <c r="J85" s="5" t="s">
        <v>32</v>
      </c>
      <c r="K85" s="212" t="s">
        <v>31</v>
      </c>
      <c r="L85" s="165" t="s">
        <v>12</v>
      </c>
      <c r="M85" s="221" t="s">
        <v>29</v>
      </c>
      <c r="N85" s="221" t="s">
        <v>24</v>
      </c>
      <c r="O85" s="5"/>
      <c r="P85" s="5"/>
      <c r="Q85" s="5"/>
      <c r="R85" s="5" t="s">
        <v>24</v>
      </c>
      <c r="S85" s="6"/>
      <c r="T85" s="6"/>
      <c r="U85" s="5"/>
      <c r="V85" s="5"/>
      <c r="W85" s="5"/>
      <c r="X85" s="5"/>
      <c r="Y85" s="5"/>
      <c r="Z85" s="80">
        <f t="shared" si="55"/>
        <v>1</v>
      </c>
      <c r="AA85" s="955"/>
      <c r="AB85" s="7"/>
      <c r="AC85" s="7"/>
      <c r="AD85" s="7"/>
      <c r="AE85" s="7"/>
      <c r="AF85" s="7"/>
      <c r="AG85" s="7"/>
      <c r="AH85" s="7"/>
      <c r="AI85" s="7"/>
      <c r="AJ85" s="7"/>
      <c r="AK85" s="7"/>
      <c r="AL85" s="7"/>
      <c r="AM85" s="7" t="s">
        <v>1316</v>
      </c>
      <c r="AN85" s="7" t="s">
        <v>1316</v>
      </c>
      <c r="AO85" s="7" t="s">
        <v>1316</v>
      </c>
      <c r="AP85" s="7" t="s">
        <v>1316</v>
      </c>
      <c r="AQ85" s="7"/>
      <c r="AR85" s="7"/>
      <c r="AS85" s="7"/>
      <c r="AT85" s="7"/>
      <c r="AU85" s="7"/>
      <c r="AV85" s="55"/>
      <c r="AW85" s="7"/>
      <c r="AX85" s="7"/>
      <c r="AY85" s="7"/>
      <c r="AZ85" s="7"/>
      <c r="BA85" s="7"/>
      <c r="BB85" s="7"/>
      <c r="BC85" s="7"/>
      <c r="BD85" s="7"/>
      <c r="BE85" s="7"/>
      <c r="BF85" s="7"/>
      <c r="BG85" s="7"/>
      <c r="BH85" s="7"/>
      <c r="BI85" s="7"/>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c r="CI85" s="221"/>
      <c r="CJ85" s="221"/>
      <c r="CK85" s="221"/>
      <c r="CL85" s="221"/>
      <c r="CM85" s="221"/>
      <c r="CN85" s="221"/>
      <c r="CO85" s="221"/>
      <c r="CP85" s="221"/>
      <c r="CQ85" s="221"/>
      <c r="CR85" s="222">
        <f t="shared" si="56"/>
        <v>0</v>
      </c>
      <c r="CS85" s="237" t="e">
        <f t="shared" si="57"/>
        <v>#DIV/0!</v>
      </c>
      <c r="CT85" s="222">
        <f t="shared" si="58"/>
        <v>0</v>
      </c>
      <c r="CU85" s="237" t="e">
        <f t="shared" si="59"/>
        <v>#DIV/0!</v>
      </c>
      <c r="CV85" s="222">
        <f t="shared" si="60"/>
        <v>0</v>
      </c>
      <c r="CW85" s="237" t="e">
        <f t="shared" si="61"/>
        <v>#DIV/0!</v>
      </c>
      <c r="CX85" s="222">
        <f t="shared" si="62"/>
        <v>0</v>
      </c>
      <c r="CY85" s="237" t="e">
        <f t="shared" si="63"/>
        <v>#DIV/0!</v>
      </c>
      <c r="CZ85" s="223" t="e">
        <f t="shared" si="64"/>
        <v>#DIV/0!</v>
      </c>
      <c r="DA85" s="223" t="e">
        <f t="shared" si="65"/>
        <v>#DIV/0!</v>
      </c>
      <c r="DB85" s="5"/>
    </row>
    <row r="86" spans="1:273" s="1" customFormat="1" ht="139.5">
      <c r="A86" s="995"/>
      <c r="B86" s="1154"/>
      <c r="C86" s="1159"/>
      <c r="D86" s="1154"/>
      <c r="E86" s="1159"/>
      <c r="F86" s="1154"/>
      <c r="G86" s="234" t="s">
        <v>2091</v>
      </c>
      <c r="H86" s="204"/>
      <c r="I86" s="204"/>
      <c r="J86" s="5" t="s">
        <v>32</v>
      </c>
      <c r="K86" s="212" t="s">
        <v>31</v>
      </c>
      <c r="L86" s="165" t="s">
        <v>12</v>
      </c>
      <c r="M86" s="221" t="s">
        <v>29</v>
      </c>
      <c r="N86" s="221" t="s">
        <v>24</v>
      </c>
      <c r="O86" s="5"/>
      <c r="P86" s="5"/>
      <c r="Q86" s="5"/>
      <c r="R86" s="5"/>
      <c r="S86" s="6" t="s">
        <v>24</v>
      </c>
      <c r="T86" s="6"/>
      <c r="U86" s="5"/>
      <c r="V86" s="5"/>
      <c r="W86" s="5"/>
      <c r="X86" s="5"/>
      <c r="Y86" s="5"/>
      <c r="Z86" s="80">
        <f t="shared" si="55"/>
        <v>1</v>
      </c>
      <c r="AA86" s="221"/>
      <c r="AB86" s="7"/>
      <c r="AC86" s="7"/>
      <c r="AD86" s="7"/>
      <c r="AE86" s="7" t="s">
        <v>1315</v>
      </c>
      <c r="AF86" s="7" t="s">
        <v>1315</v>
      </c>
      <c r="AG86" s="7" t="s">
        <v>1315</v>
      </c>
      <c r="AH86" s="7" t="s">
        <v>1315</v>
      </c>
      <c r="AI86" s="7"/>
      <c r="AJ86" s="7"/>
      <c r="AK86" s="7"/>
      <c r="AL86" s="7"/>
      <c r="AM86" s="7"/>
      <c r="AN86" s="7"/>
      <c r="AO86" s="7"/>
      <c r="AP86" s="7"/>
      <c r="AQ86" s="7"/>
      <c r="AR86" s="7"/>
      <c r="AS86" s="7"/>
      <c r="AT86" s="7"/>
      <c r="AU86" s="7"/>
      <c r="AV86" s="55"/>
      <c r="AW86" s="7"/>
      <c r="AX86" s="7"/>
      <c r="AY86" s="7"/>
      <c r="AZ86" s="7"/>
      <c r="BA86" s="7"/>
      <c r="BB86" s="7"/>
      <c r="BC86" s="7"/>
      <c r="BD86" s="7"/>
      <c r="BE86" s="7"/>
      <c r="BF86" s="7"/>
      <c r="BG86" s="7"/>
      <c r="BH86" s="7"/>
      <c r="BI86" s="7"/>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21"/>
      <c r="CF86" s="221"/>
      <c r="CG86" s="221"/>
      <c r="CH86" s="221"/>
      <c r="CI86" s="221"/>
      <c r="CJ86" s="221"/>
      <c r="CK86" s="221"/>
      <c r="CL86" s="221"/>
      <c r="CM86" s="221"/>
      <c r="CN86" s="221"/>
      <c r="CO86" s="221"/>
      <c r="CP86" s="221"/>
      <c r="CQ86" s="221"/>
      <c r="CR86" s="222">
        <f t="shared" si="56"/>
        <v>0</v>
      </c>
      <c r="CS86" s="237" t="e">
        <f t="shared" si="57"/>
        <v>#DIV/0!</v>
      </c>
      <c r="CT86" s="222">
        <f t="shared" si="58"/>
        <v>0</v>
      </c>
      <c r="CU86" s="237" t="e">
        <f t="shared" si="59"/>
        <v>#DIV/0!</v>
      </c>
      <c r="CV86" s="222">
        <f t="shared" si="60"/>
        <v>0</v>
      </c>
      <c r="CW86" s="237" t="e">
        <f t="shared" si="61"/>
        <v>#DIV/0!</v>
      </c>
      <c r="CX86" s="222">
        <f t="shared" si="62"/>
        <v>0</v>
      </c>
      <c r="CY86" s="237" t="e">
        <f t="shared" si="63"/>
        <v>#DIV/0!</v>
      </c>
      <c r="CZ86" s="223" t="e">
        <f t="shared" si="64"/>
        <v>#DIV/0!</v>
      </c>
      <c r="DA86" s="223" t="e">
        <f t="shared" si="65"/>
        <v>#DIV/0!</v>
      </c>
      <c r="DB86" s="5"/>
    </row>
    <row r="87" spans="1:273" s="1" customFormat="1" ht="46.5">
      <c r="A87" s="995"/>
      <c r="B87" s="1154"/>
      <c r="C87" s="1159"/>
      <c r="D87" s="1154"/>
      <c r="E87" s="1159"/>
      <c r="F87" s="1154"/>
      <c r="G87" s="234" t="s">
        <v>895</v>
      </c>
      <c r="H87" s="204"/>
      <c r="I87" s="204"/>
      <c r="J87" s="5" t="s">
        <v>32</v>
      </c>
      <c r="K87" s="212" t="s">
        <v>31</v>
      </c>
      <c r="L87" s="165" t="s">
        <v>12</v>
      </c>
      <c r="M87" s="221" t="s">
        <v>29</v>
      </c>
      <c r="N87" s="221" t="s">
        <v>24</v>
      </c>
      <c r="O87" s="5"/>
      <c r="P87" s="5"/>
      <c r="Q87" s="5"/>
      <c r="R87" s="5"/>
      <c r="S87" s="195"/>
      <c r="T87" s="6" t="s">
        <v>24</v>
      </c>
      <c r="U87" s="5"/>
      <c r="V87" s="5"/>
      <c r="W87" s="5"/>
      <c r="X87" s="5"/>
      <c r="Y87" s="5"/>
      <c r="Z87" s="80">
        <f t="shared" si="55"/>
        <v>1</v>
      </c>
      <c r="AA87" s="955"/>
      <c r="AB87" s="7"/>
      <c r="AC87" s="7"/>
      <c r="AD87" s="7"/>
      <c r="AE87" s="7"/>
      <c r="AF87" s="7"/>
      <c r="AG87" s="7"/>
      <c r="AH87" s="7"/>
      <c r="AI87" s="7"/>
      <c r="AJ87" s="7"/>
      <c r="AK87" s="7"/>
      <c r="AL87" s="7"/>
      <c r="AM87" s="7"/>
      <c r="AN87" s="7"/>
      <c r="AO87" s="7"/>
      <c r="AP87" s="7"/>
      <c r="AQ87" s="7" t="s">
        <v>1316</v>
      </c>
      <c r="AR87" s="7"/>
      <c r="AS87" s="7" t="s">
        <v>1316</v>
      </c>
      <c r="AT87" s="7" t="s">
        <v>1315</v>
      </c>
      <c r="AU87" s="7"/>
      <c r="AV87" s="55"/>
      <c r="AW87" s="7"/>
      <c r="AX87" s="7"/>
      <c r="AY87" s="7"/>
      <c r="AZ87" s="7"/>
      <c r="BA87" s="7"/>
      <c r="BB87" s="7"/>
      <c r="BC87" s="7"/>
      <c r="BD87" s="7"/>
      <c r="BE87" s="7"/>
      <c r="BF87" s="7"/>
      <c r="BG87" s="7"/>
      <c r="BH87" s="7"/>
      <c r="BI87" s="7"/>
      <c r="BJ87" s="221"/>
      <c r="BK87" s="221"/>
      <c r="BL87" s="221"/>
      <c r="BM87" s="221"/>
      <c r="BN87" s="221"/>
      <c r="BO87" s="221"/>
      <c r="BP87" s="221"/>
      <c r="BQ87" s="221"/>
      <c r="BR87" s="221"/>
      <c r="BS87" s="221"/>
      <c r="BT87" s="221"/>
      <c r="BU87" s="221"/>
      <c r="BV87" s="221"/>
      <c r="BW87" s="221"/>
      <c r="BX87" s="221"/>
      <c r="BY87" s="221"/>
      <c r="BZ87" s="221"/>
      <c r="CA87" s="221"/>
      <c r="CB87" s="221"/>
      <c r="CC87" s="221"/>
      <c r="CD87" s="221"/>
      <c r="CE87" s="221"/>
      <c r="CF87" s="221"/>
      <c r="CG87" s="221"/>
      <c r="CH87" s="221"/>
      <c r="CI87" s="221"/>
      <c r="CJ87" s="221"/>
      <c r="CK87" s="221"/>
      <c r="CL87" s="221"/>
      <c r="CM87" s="221"/>
      <c r="CN87" s="221"/>
      <c r="CO87" s="221"/>
      <c r="CP87" s="221"/>
      <c r="CQ87" s="221"/>
      <c r="CR87" s="222">
        <f t="shared" si="56"/>
        <v>0</v>
      </c>
      <c r="CS87" s="237" t="e">
        <f t="shared" si="57"/>
        <v>#DIV/0!</v>
      </c>
      <c r="CT87" s="222">
        <f t="shared" si="58"/>
        <v>0</v>
      </c>
      <c r="CU87" s="237" t="e">
        <f t="shared" si="59"/>
        <v>#DIV/0!</v>
      </c>
      <c r="CV87" s="222">
        <f t="shared" si="60"/>
        <v>0</v>
      </c>
      <c r="CW87" s="237" t="e">
        <f t="shared" si="61"/>
        <v>#DIV/0!</v>
      </c>
      <c r="CX87" s="222">
        <f t="shared" si="62"/>
        <v>0</v>
      </c>
      <c r="CY87" s="237" t="e">
        <f t="shared" si="63"/>
        <v>#DIV/0!</v>
      </c>
      <c r="CZ87" s="223" t="e">
        <f t="shared" si="64"/>
        <v>#DIV/0!</v>
      </c>
      <c r="DA87" s="223" t="e">
        <f t="shared" si="65"/>
        <v>#DIV/0!</v>
      </c>
      <c r="DB87" s="5"/>
    </row>
    <row r="88" spans="1:273" s="1" customFormat="1" ht="46.5">
      <c r="A88" s="995"/>
      <c r="B88" s="1154"/>
      <c r="C88" s="1159"/>
      <c r="D88" s="1154"/>
      <c r="E88" s="1159"/>
      <c r="F88" s="1154"/>
      <c r="G88" s="234" t="s">
        <v>334</v>
      </c>
      <c r="H88" s="204"/>
      <c r="I88" s="204"/>
      <c r="J88" s="212" t="s">
        <v>32</v>
      </c>
      <c r="K88" s="212" t="s">
        <v>31</v>
      </c>
      <c r="L88" s="165" t="s">
        <v>12</v>
      </c>
      <c r="M88" s="221" t="s">
        <v>29</v>
      </c>
      <c r="N88" s="221" t="s">
        <v>24</v>
      </c>
      <c r="O88" s="5"/>
      <c r="P88" s="5"/>
      <c r="Q88" s="5"/>
      <c r="R88" s="5"/>
      <c r="S88" s="6"/>
      <c r="T88" s="6"/>
      <c r="U88" s="5" t="s">
        <v>24</v>
      </c>
      <c r="V88" s="5"/>
      <c r="W88" s="5"/>
      <c r="X88" s="5"/>
      <c r="Y88" s="5"/>
      <c r="Z88" s="80">
        <f t="shared" si="55"/>
        <v>1</v>
      </c>
      <c r="AA88" s="955"/>
      <c r="AB88" s="7"/>
      <c r="AC88" s="7"/>
      <c r="AD88" s="7"/>
      <c r="AE88" s="7"/>
      <c r="AF88" s="7"/>
      <c r="AG88" s="7"/>
      <c r="AH88" s="7"/>
      <c r="AI88" s="7"/>
      <c r="AJ88" s="7"/>
      <c r="AK88" s="7"/>
      <c r="AL88" s="7"/>
      <c r="AM88" s="7"/>
      <c r="AN88" s="7"/>
      <c r="AO88" s="7"/>
      <c r="AP88" s="7"/>
      <c r="AQ88" s="7"/>
      <c r="AR88" s="7"/>
      <c r="AS88" s="7"/>
      <c r="AT88" s="7"/>
      <c r="AU88" s="7"/>
      <c r="AV88" s="55" t="s">
        <v>1315</v>
      </c>
      <c r="AW88" s="55" t="s">
        <v>1315</v>
      </c>
      <c r="AX88" s="55" t="s">
        <v>1315</v>
      </c>
      <c r="AY88" s="7"/>
      <c r="AZ88" s="7"/>
      <c r="BA88" s="7"/>
      <c r="BB88" s="7"/>
      <c r="BC88" s="7"/>
      <c r="BD88" s="7"/>
      <c r="BE88" s="7"/>
      <c r="BF88" s="7"/>
      <c r="BG88" s="7"/>
      <c r="BH88" s="7"/>
      <c r="BI88" s="7"/>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2">
        <f t="shared" si="56"/>
        <v>0</v>
      </c>
      <c r="CS88" s="237" t="e">
        <f t="shared" si="57"/>
        <v>#DIV/0!</v>
      </c>
      <c r="CT88" s="222">
        <f t="shared" si="58"/>
        <v>0</v>
      </c>
      <c r="CU88" s="237" t="e">
        <f t="shared" si="59"/>
        <v>#DIV/0!</v>
      </c>
      <c r="CV88" s="222">
        <f t="shared" si="60"/>
        <v>0</v>
      </c>
      <c r="CW88" s="237" t="e">
        <f t="shared" si="61"/>
        <v>#DIV/0!</v>
      </c>
      <c r="CX88" s="222">
        <f t="shared" si="62"/>
        <v>0</v>
      </c>
      <c r="CY88" s="237" t="e">
        <f t="shared" si="63"/>
        <v>#DIV/0!</v>
      </c>
      <c r="CZ88" s="223" t="e">
        <f t="shared" si="64"/>
        <v>#DIV/0!</v>
      </c>
      <c r="DA88" s="223" t="e">
        <f t="shared" si="65"/>
        <v>#DIV/0!</v>
      </c>
      <c r="DB88" s="5"/>
    </row>
    <row r="89" spans="1:273" s="1" customFormat="1" ht="46.5">
      <c r="A89" s="995"/>
      <c r="B89" s="1154"/>
      <c r="C89" s="1159"/>
      <c r="D89" s="1154"/>
      <c r="E89" s="1159"/>
      <c r="F89" s="1154"/>
      <c r="G89" s="234" t="s">
        <v>336</v>
      </c>
      <c r="H89" s="204"/>
      <c r="I89" s="204"/>
      <c r="J89" s="5" t="s">
        <v>32</v>
      </c>
      <c r="K89" s="212" t="s">
        <v>31</v>
      </c>
      <c r="L89" s="165" t="s">
        <v>12</v>
      </c>
      <c r="M89" s="221" t="s">
        <v>29</v>
      </c>
      <c r="N89" s="221" t="s">
        <v>24</v>
      </c>
      <c r="O89" s="5"/>
      <c r="P89" s="5"/>
      <c r="Q89" s="5"/>
      <c r="R89" s="5"/>
      <c r="S89" s="6"/>
      <c r="T89" s="6"/>
      <c r="U89" s="5"/>
      <c r="V89" s="5" t="s">
        <v>24</v>
      </c>
      <c r="W89" s="5"/>
      <c r="X89" s="5"/>
      <c r="Y89" s="5"/>
      <c r="Z89" s="80">
        <f t="shared" si="55"/>
        <v>1</v>
      </c>
      <c r="AA89" s="221"/>
      <c r="AB89" s="7"/>
      <c r="AC89" s="7"/>
      <c r="AD89" s="7"/>
      <c r="AE89" s="7"/>
      <c r="AF89" s="7"/>
      <c r="AG89" s="7"/>
      <c r="AH89" s="7"/>
      <c r="AI89" s="7"/>
      <c r="AJ89" s="7"/>
      <c r="AK89" s="7"/>
      <c r="AL89" s="7"/>
      <c r="AM89" s="7"/>
      <c r="AN89" s="7"/>
      <c r="AO89" s="7"/>
      <c r="AP89" s="7"/>
      <c r="AQ89" s="7"/>
      <c r="AR89" s="7"/>
      <c r="AS89" s="7"/>
      <c r="AT89" s="7"/>
      <c r="AU89" s="7"/>
      <c r="AV89" s="55"/>
      <c r="AW89" s="7"/>
      <c r="AX89" s="7"/>
      <c r="AY89" s="7" t="s">
        <v>1316</v>
      </c>
      <c r="AZ89" s="7" t="s">
        <v>1316</v>
      </c>
      <c r="BA89" s="7" t="s">
        <v>1316</v>
      </c>
      <c r="BB89" s="7" t="s">
        <v>1316</v>
      </c>
      <c r="BC89" s="7"/>
      <c r="BD89" s="7"/>
      <c r="BE89" s="7"/>
      <c r="BF89" s="7"/>
      <c r="BG89" s="7"/>
      <c r="BH89" s="7"/>
      <c r="BI89" s="7"/>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2">
        <f t="shared" si="56"/>
        <v>0</v>
      </c>
      <c r="CS89" s="237" t="e">
        <f t="shared" si="57"/>
        <v>#DIV/0!</v>
      </c>
      <c r="CT89" s="222">
        <f t="shared" si="58"/>
        <v>0</v>
      </c>
      <c r="CU89" s="237" t="e">
        <f t="shared" si="59"/>
        <v>#DIV/0!</v>
      </c>
      <c r="CV89" s="222">
        <f t="shared" si="60"/>
        <v>0</v>
      </c>
      <c r="CW89" s="237" t="e">
        <f t="shared" si="61"/>
        <v>#DIV/0!</v>
      </c>
      <c r="CX89" s="222">
        <f t="shared" si="62"/>
        <v>0</v>
      </c>
      <c r="CY89" s="237" t="e">
        <f t="shared" si="63"/>
        <v>#DIV/0!</v>
      </c>
      <c r="CZ89" s="223" t="e">
        <f t="shared" si="64"/>
        <v>#DIV/0!</v>
      </c>
      <c r="DA89" s="223" t="e">
        <f t="shared" si="65"/>
        <v>#DIV/0!</v>
      </c>
      <c r="DB89" s="5"/>
    </row>
    <row r="90" spans="1:273" s="1" customFormat="1" ht="93">
      <c r="A90" s="995"/>
      <c r="B90" s="1154"/>
      <c r="C90" s="1159"/>
      <c r="D90" s="1154"/>
      <c r="E90" s="1159"/>
      <c r="F90" s="1154"/>
      <c r="G90" s="219" t="s">
        <v>2090</v>
      </c>
      <c r="H90" s="204"/>
      <c r="I90" s="204"/>
      <c r="J90" s="5" t="s">
        <v>32</v>
      </c>
      <c r="K90" s="212" t="s">
        <v>31</v>
      </c>
      <c r="L90" s="165" t="s">
        <v>12</v>
      </c>
      <c r="M90" s="221" t="s">
        <v>29</v>
      </c>
      <c r="N90" s="221" t="s">
        <v>24</v>
      </c>
      <c r="O90" s="5"/>
      <c r="P90" s="5"/>
      <c r="Q90" s="5"/>
      <c r="R90" s="5"/>
      <c r="S90" s="6"/>
      <c r="T90" s="6"/>
      <c r="U90" s="5"/>
      <c r="V90" s="5"/>
      <c r="W90" s="5" t="s">
        <v>24</v>
      </c>
      <c r="X90" s="5"/>
      <c r="Y90" s="5"/>
      <c r="Z90" s="80">
        <f t="shared" si="55"/>
        <v>1</v>
      </c>
      <c r="AA90" s="955"/>
      <c r="AB90" s="7"/>
      <c r="AC90" s="7"/>
      <c r="AD90" s="7"/>
      <c r="AE90" s="7"/>
      <c r="AF90" s="7"/>
      <c r="AG90" s="7"/>
      <c r="AH90" s="7"/>
      <c r="AI90" s="7"/>
      <c r="AJ90" s="7"/>
      <c r="AK90" s="7"/>
      <c r="AL90" s="7"/>
      <c r="AM90" s="7"/>
      <c r="AN90" s="7"/>
      <c r="AO90" s="7"/>
      <c r="AP90" s="7"/>
      <c r="AQ90" s="7"/>
      <c r="AR90" s="7"/>
      <c r="AS90" s="7"/>
      <c r="AT90" s="7"/>
      <c r="AU90" s="7"/>
      <c r="AV90" s="55"/>
      <c r="AW90" s="7"/>
      <c r="AX90" s="7"/>
      <c r="AY90" s="7"/>
      <c r="AZ90" s="7"/>
      <c r="BA90" s="7"/>
      <c r="BB90" s="7"/>
      <c r="BC90" s="7" t="s">
        <v>1316</v>
      </c>
      <c r="BD90" s="7" t="s">
        <v>1316</v>
      </c>
      <c r="BE90" s="7" t="s">
        <v>1316</v>
      </c>
      <c r="BF90" s="7"/>
      <c r="BG90" s="7"/>
      <c r="BH90" s="7"/>
      <c r="BI90" s="7"/>
      <c r="BJ90" s="221"/>
      <c r="BK90" s="221"/>
      <c r="BL90" s="221"/>
      <c r="BM90" s="221"/>
      <c r="BN90" s="221"/>
      <c r="BO90" s="221"/>
      <c r="BP90" s="221"/>
      <c r="BQ90" s="221"/>
      <c r="BR90" s="221"/>
      <c r="BS90" s="221"/>
      <c r="BT90" s="221"/>
      <c r="BU90" s="221"/>
      <c r="BV90" s="221"/>
      <c r="BW90" s="221"/>
      <c r="BX90" s="221"/>
      <c r="BY90" s="221"/>
      <c r="BZ90" s="221"/>
      <c r="CA90" s="221"/>
      <c r="CB90" s="221"/>
      <c r="CC90" s="221"/>
      <c r="CD90" s="221"/>
      <c r="CE90" s="221"/>
      <c r="CF90" s="221"/>
      <c r="CG90" s="221"/>
      <c r="CH90" s="221"/>
      <c r="CI90" s="221"/>
      <c r="CJ90" s="221"/>
      <c r="CK90" s="221"/>
      <c r="CL90" s="221"/>
      <c r="CM90" s="221"/>
      <c r="CN90" s="221"/>
      <c r="CO90" s="221"/>
      <c r="CP90" s="221"/>
      <c r="CQ90" s="221"/>
      <c r="CR90" s="222">
        <f t="shared" si="56"/>
        <v>0</v>
      </c>
      <c r="CS90" s="237" t="e">
        <f t="shared" si="57"/>
        <v>#DIV/0!</v>
      </c>
      <c r="CT90" s="222">
        <f t="shared" si="58"/>
        <v>0</v>
      </c>
      <c r="CU90" s="237" t="e">
        <f t="shared" si="59"/>
        <v>#DIV/0!</v>
      </c>
      <c r="CV90" s="222">
        <f t="shared" si="60"/>
        <v>0</v>
      </c>
      <c r="CW90" s="237" t="e">
        <f t="shared" si="61"/>
        <v>#DIV/0!</v>
      </c>
      <c r="CX90" s="222">
        <f t="shared" si="62"/>
        <v>0</v>
      </c>
      <c r="CY90" s="237" t="e">
        <f t="shared" si="63"/>
        <v>#DIV/0!</v>
      </c>
      <c r="CZ90" s="223" t="e">
        <f t="shared" si="64"/>
        <v>#DIV/0!</v>
      </c>
      <c r="DA90" s="223" t="e">
        <f t="shared" si="65"/>
        <v>#DIV/0!</v>
      </c>
      <c r="DB90" s="5"/>
    </row>
    <row r="91" spans="1:273" s="1" customFormat="1" ht="46.5">
      <c r="A91" s="995"/>
      <c r="B91" s="1154"/>
      <c r="C91" s="1159"/>
      <c r="D91" s="1154"/>
      <c r="E91" s="1159"/>
      <c r="F91" s="1154"/>
      <c r="G91" s="234" t="s">
        <v>337</v>
      </c>
      <c r="H91" s="204"/>
      <c r="I91" s="204"/>
      <c r="J91" s="5" t="s">
        <v>32</v>
      </c>
      <c r="K91" s="212" t="s">
        <v>31</v>
      </c>
      <c r="L91" s="165" t="s">
        <v>12</v>
      </c>
      <c r="M91" s="221" t="s">
        <v>29</v>
      </c>
      <c r="N91" s="221" t="s">
        <v>24</v>
      </c>
      <c r="O91" s="5"/>
      <c r="P91" s="5"/>
      <c r="Q91" s="5"/>
      <c r="R91" s="5"/>
      <c r="S91" s="6"/>
      <c r="T91" s="6"/>
      <c r="U91" s="5"/>
      <c r="V91" s="5"/>
      <c r="W91" s="5"/>
      <c r="X91" s="5" t="s">
        <v>24</v>
      </c>
      <c r="Y91" s="5"/>
      <c r="Z91" s="80">
        <f t="shared" si="55"/>
        <v>1</v>
      </c>
      <c r="AA91" s="955"/>
      <c r="AB91" s="7"/>
      <c r="AC91" s="7"/>
      <c r="AD91" s="7"/>
      <c r="AE91" s="7"/>
      <c r="AF91" s="7"/>
      <c r="AG91" s="7"/>
      <c r="AH91" s="7"/>
      <c r="AI91" s="7"/>
      <c r="AJ91" s="7"/>
      <c r="AK91" s="7"/>
      <c r="AL91" s="7"/>
      <c r="AM91" s="7"/>
      <c r="AN91" s="7"/>
      <c r="AO91" s="7"/>
      <c r="AP91" s="7"/>
      <c r="AQ91" s="7"/>
      <c r="AR91" s="7"/>
      <c r="AS91" s="7"/>
      <c r="AT91" s="7"/>
      <c r="AU91" s="7"/>
      <c r="AV91" s="55"/>
      <c r="AW91" s="7"/>
      <c r="AX91" s="7"/>
      <c r="AY91" s="7"/>
      <c r="AZ91" s="7"/>
      <c r="BA91" s="7"/>
      <c r="BB91" s="7"/>
      <c r="BC91" s="7"/>
      <c r="BD91" s="7"/>
      <c r="BE91" s="7"/>
      <c r="BF91" s="7" t="s">
        <v>1316</v>
      </c>
      <c r="BG91" s="7" t="s">
        <v>1316</v>
      </c>
      <c r="BH91" s="7"/>
      <c r="BI91" s="7"/>
      <c r="BJ91" s="221"/>
      <c r="BK91" s="221"/>
      <c r="BL91" s="221"/>
      <c r="BM91" s="221"/>
      <c r="BN91" s="221"/>
      <c r="BO91" s="221"/>
      <c r="BP91" s="221"/>
      <c r="BQ91" s="221"/>
      <c r="BR91" s="221"/>
      <c r="BS91" s="221"/>
      <c r="BT91" s="221"/>
      <c r="BU91" s="221"/>
      <c r="BV91" s="221"/>
      <c r="BW91" s="221"/>
      <c r="BX91" s="221"/>
      <c r="BY91" s="221"/>
      <c r="BZ91" s="221"/>
      <c r="CA91" s="221"/>
      <c r="CB91" s="221"/>
      <c r="CC91" s="221"/>
      <c r="CD91" s="221"/>
      <c r="CE91" s="221"/>
      <c r="CF91" s="221"/>
      <c r="CG91" s="221"/>
      <c r="CH91" s="221"/>
      <c r="CI91" s="221"/>
      <c r="CJ91" s="221"/>
      <c r="CK91" s="221"/>
      <c r="CL91" s="221"/>
      <c r="CM91" s="221"/>
      <c r="CN91" s="221"/>
      <c r="CO91" s="221"/>
      <c r="CP91" s="221"/>
      <c r="CQ91" s="221"/>
      <c r="CR91" s="222">
        <f t="shared" si="56"/>
        <v>0</v>
      </c>
      <c r="CS91" s="237" t="e">
        <f t="shared" si="57"/>
        <v>#DIV/0!</v>
      </c>
      <c r="CT91" s="222">
        <f t="shared" si="58"/>
        <v>0</v>
      </c>
      <c r="CU91" s="237" t="e">
        <f t="shared" si="59"/>
        <v>#DIV/0!</v>
      </c>
      <c r="CV91" s="222">
        <f t="shared" si="60"/>
        <v>0</v>
      </c>
      <c r="CW91" s="237" t="e">
        <f t="shared" si="61"/>
        <v>#DIV/0!</v>
      </c>
      <c r="CX91" s="222">
        <f t="shared" si="62"/>
        <v>0</v>
      </c>
      <c r="CY91" s="237" t="e">
        <f t="shared" si="63"/>
        <v>#DIV/0!</v>
      </c>
      <c r="CZ91" s="223" t="e">
        <f t="shared" si="64"/>
        <v>#DIV/0!</v>
      </c>
      <c r="DA91" s="223" t="e">
        <f t="shared" si="65"/>
        <v>#DIV/0!</v>
      </c>
      <c r="DB91" s="5"/>
    </row>
    <row r="92" spans="1:273" ht="24" customHeight="1">
      <c r="A92" s="995">
        <v>48</v>
      </c>
      <c r="B92" s="1154" t="s">
        <v>1849</v>
      </c>
      <c r="C92" s="995">
        <v>53</v>
      </c>
      <c r="D92" s="1154" t="s">
        <v>1849</v>
      </c>
      <c r="E92" s="995">
        <v>53</v>
      </c>
      <c r="F92" s="1154" t="s">
        <v>1849</v>
      </c>
      <c r="G92" s="234" t="s">
        <v>1946</v>
      </c>
      <c r="H92" s="204"/>
      <c r="I92" s="204"/>
      <c r="J92" s="221" t="s">
        <v>32</v>
      </c>
      <c r="K92" s="212" t="s">
        <v>31</v>
      </c>
      <c r="L92" s="165" t="s">
        <v>12</v>
      </c>
      <c r="M92" s="221" t="s">
        <v>51</v>
      </c>
      <c r="N92" s="221" t="s">
        <v>24</v>
      </c>
      <c r="O92" s="221"/>
      <c r="P92" s="221"/>
      <c r="Q92" s="221"/>
      <c r="R92" s="221"/>
      <c r="S92" s="226" t="s">
        <v>24</v>
      </c>
      <c r="T92" s="226"/>
      <c r="U92" s="221"/>
      <c r="V92" s="221"/>
      <c r="W92" s="221"/>
      <c r="X92" s="221"/>
      <c r="Y92" s="221"/>
      <c r="Z92" s="80">
        <f t="shared" si="55"/>
        <v>1</v>
      </c>
      <c r="AA92" s="221"/>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2"/>
      <c r="CS92" s="237"/>
      <c r="CT92" s="222"/>
      <c r="CU92" s="237"/>
      <c r="CV92" s="222"/>
      <c r="CW92" s="237"/>
      <c r="CX92" s="222"/>
      <c r="CY92" s="237"/>
      <c r="CZ92" s="223"/>
      <c r="DA92" s="223"/>
      <c r="DB92" s="221"/>
    </row>
    <row r="93" spans="1:273" s="1" customFormat="1" ht="31">
      <c r="A93" s="995"/>
      <c r="B93" s="1154"/>
      <c r="C93" s="995"/>
      <c r="D93" s="1154"/>
      <c r="E93" s="995"/>
      <c r="F93" s="1154"/>
      <c r="G93" s="234" t="s">
        <v>1945</v>
      </c>
      <c r="H93" s="204"/>
      <c r="I93" s="204"/>
      <c r="J93" s="5" t="s">
        <v>32</v>
      </c>
      <c r="K93" s="212" t="s">
        <v>31</v>
      </c>
      <c r="L93" s="165" t="s">
        <v>12</v>
      </c>
      <c r="M93" s="221" t="s">
        <v>29</v>
      </c>
      <c r="N93" s="221" t="s">
        <v>24</v>
      </c>
      <c r="O93" s="5"/>
      <c r="P93" s="5" t="s">
        <v>24</v>
      </c>
      <c r="Q93" s="5"/>
      <c r="R93" s="5"/>
      <c r="S93" s="6"/>
      <c r="T93" s="6"/>
      <c r="U93" s="5"/>
      <c r="V93" s="5"/>
      <c r="W93" s="5"/>
      <c r="X93" s="5"/>
      <c r="Y93" s="5"/>
      <c r="Z93" s="80">
        <f t="shared" si="55"/>
        <v>1</v>
      </c>
      <c r="AA93" s="955"/>
      <c r="AB93" s="7"/>
      <c r="AC93" s="7"/>
      <c r="AD93" s="7"/>
      <c r="AE93" s="7"/>
      <c r="AF93" s="7"/>
      <c r="AG93" s="7"/>
      <c r="AH93" s="7"/>
      <c r="AI93" s="7"/>
      <c r="AJ93" s="7"/>
      <c r="AK93" s="7"/>
      <c r="AL93" s="7"/>
      <c r="AM93" s="7"/>
      <c r="AN93" s="7"/>
      <c r="AO93" s="7"/>
      <c r="AP93" s="7"/>
      <c r="AQ93" s="7"/>
      <c r="AR93" s="7"/>
      <c r="AS93" s="7"/>
      <c r="AT93" s="7"/>
      <c r="AU93" s="7"/>
      <c r="AV93" s="55"/>
      <c r="AW93" s="7"/>
      <c r="AX93" s="7"/>
      <c r="AY93" s="7"/>
      <c r="AZ93" s="7"/>
      <c r="BA93" s="7"/>
      <c r="BB93" s="7"/>
      <c r="BC93" s="7"/>
      <c r="BD93" s="7"/>
      <c r="BE93" s="7"/>
      <c r="BF93" s="7"/>
      <c r="BG93" s="7"/>
      <c r="BH93" s="7"/>
      <c r="BI93" s="7"/>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c r="CG93" s="221"/>
      <c r="CH93" s="221"/>
      <c r="CI93" s="221"/>
      <c r="CJ93" s="221"/>
      <c r="CK93" s="221"/>
      <c r="CL93" s="221"/>
      <c r="CM93" s="221"/>
      <c r="CN93" s="221"/>
      <c r="CO93" s="221"/>
      <c r="CP93" s="221"/>
      <c r="CQ93" s="221"/>
      <c r="CR93" s="222"/>
      <c r="CS93" s="237"/>
      <c r="CT93" s="222"/>
      <c r="CU93" s="237"/>
      <c r="CV93" s="222"/>
      <c r="CW93" s="237"/>
      <c r="CX93" s="222"/>
      <c r="CY93" s="237"/>
      <c r="CZ93" s="223"/>
      <c r="DA93" s="223"/>
      <c r="DB93" s="5"/>
    </row>
    <row r="94" spans="1:273" s="302" customFormat="1" ht="16.5">
      <c r="A94" s="299"/>
      <c r="B94" s="1045" t="s">
        <v>241</v>
      </c>
      <c r="C94" s="1146"/>
      <c r="D94" s="1146"/>
      <c r="E94" s="1146"/>
      <c r="F94" s="1045"/>
      <c r="G94" s="1045"/>
      <c r="H94" s="1146"/>
      <c r="I94" s="1146"/>
      <c r="J94" s="1045"/>
      <c r="K94" s="1045"/>
      <c r="L94" s="296" t="s">
        <v>38</v>
      </c>
      <c r="M94" s="296" t="s">
        <v>38</v>
      </c>
      <c r="N94" s="296" t="s">
        <v>38</v>
      </c>
      <c r="O94" s="296" t="s">
        <v>38</v>
      </c>
      <c r="P94" s="296" t="s">
        <v>38</v>
      </c>
      <c r="Q94" s="296" t="s">
        <v>38</v>
      </c>
      <c r="R94" s="296" t="s">
        <v>38</v>
      </c>
      <c r="S94" s="296" t="s">
        <v>38</v>
      </c>
      <c r="T94" s="296"/>
      <c r="U94" s="296"/>
      <c r="V94" s="296" t="s">
        <v>38</v>
      </c>
      <c r="W94" s="296" t="s">
        <v>38</v>
      </c>
      <c r="X94" s="296" t="s">
        <v>38</v>
      </c>
      <c r="Y94" s="296" t="s">
        <v>38</v>
      </c>
      <c r="Z94" s="296" t="s">
        <v>38</v>
      </c>
      <c r="AA94" s="955"/>
      <c r="AB94" s="296" t="s">
        <v>38</v>
      </c>
      <c r="AC94" s="296" t="s">
        <v>38</v>
      </c>
      <c r="AD94" s="296" t="s">
        <v>38</v>
      </c>
      <c r="AE94" s="296" t="s">
        <v>38</v>
      </c>
      <c r="AF94" s="296" t="s">
        <v>38</v>
      </c>
      <c r="AG94" s="296" t="s">
        <v>38</v>
      </c>
      <c r="AH94" s="296" t="s">
        <v>38</v>
      </c>
      <c r="AI94" s="296" t="s">
        <v>38</v>
      </c>
      <c r="AJ94" s="296" t="s">
        <v>38</v>
      </c>
      <c r="AK94" s="296" t="s">
        <v>38</v>
      </c>
      <c r="AL94" s="296" t="s">
        <v>38</v>
      </c>
      <c r="AM94" s="296" t="s">
        <v>38</v>
      </c>
      <c r="AN94" s="296" t="s">
        <v>38</v>
      </c>
      <c r="AO94" s="296" t="s">
        <v>38</v>
      </c>
      <c r="AP94" s="296" t="s">
        <v>38</v>
      </c>
      <c r="AQ94" s="296" t="s">
        <v>38</v>
      </c>
      <c r="AR94" s="296" t="s">
        <v>38</v>
      </c>
      <c r="AS94" s="296" t="s">
        <v>38</v>
      </c>
      <c r="AT94" s="296" t="s">
        <v>38</v>
      </c>
      <c r="AU94" s="296" t="s">
        <v>38</v>
      </c>
      <c r="AV94" s="296" t="s">
        <v>38</v>
      </c>
      <c r="AW94" s="296" t="s">
        <v>38</v>
      </c>
      <c r="AX94" s="296" t="s">
        <v>38</v>
      </c>
      <c r="AY94" s="296" t="s">
        <v>38</v>
      </c>
      <c r="AZ94" s="296" t="s">
        <v>38</v>
      </c>
      <c r="BA94" s="296" t="s">
        <v>38</v>
      </c>
      <c r="BB94" s="296" t="s">
        <v>38</v>
      </c>
      <c r="BC94" s="296" t="s">
        <v>38</v>
      </c>
      <c r="BD94" s="296" t="s">
        <v>38</v>
      </c>
      <c r="BE94" s="296" t="s">
        <v>38</v>
      </c>
      <c r="BF94" s="296" t="s">
        <v>38</v>
      </c>
      <c r="BG94" s="296" t="s">
        <v>38</v>
      </c>
      <c r="BH94" s="296" t="s">
        <v>38</v>
      </c>
      <c r="BI94" s="296" t="s">
        <v>38</v>
      </c>
      <c r="BJ94" s="296" t="s">
        <v>38</v>
      </c>
      <c r="BK94" s="296" t="s">
        <v>38</v>
      </c>
      <c r="BL94" s="296" t="s">
        <v>38</v>
      </c>
      <c r="BM94" s="296" t="s">
        <v>38</v>
      </c>
      <c r="BN94" s="296" t="s">
        <v>38</v>
      </c>
      <c r="BO94" s="296" t="s">
        <v>38</v>
      </c>
      <c r="BP94" s="296" t="s">
        <v>38</v>
      </c>
      <c r="BQ94" s="296" t="s">
        <v>38</v>
      </c>
      <c r="BR94" s="296" t="s">
        <v>38</v>
      </c>
      <c r="BS94" s="296" t="s">
        <v>38</v>
      </c>
      <c r="BT94" s="296" t="s">
        <v>38</v>
      </c>
      <c r="BU94" s="296" t="s">
        <v>38</v>
      </c>
      <c r="BV94" s="296" t="s">
        <v>38</v>
      </c>
      <c r="BW94" s="296" t="s">
        <v>38</v>
      </c>
      <c r="BX94" s="296" t="s">
        <v>38</v>
      </c>
      <c r="BY94" s="296" t="s">
        <v>38</v>
      </c>
      <c r="BZ94" s="296" t="s">
        <v>38</v>
      </c>
      <c r="CA94" s="296" t="s">
        <v>38</v>
      </c>
      <c r="CB94" s="296" t="s">
        <v>38</v>
      </c>
      <c r="CC94" s="296" t="s">
        <v>38</v>
      </c>
      <c r="CD94" s="296" t="s">
        <v>38</v>
      </c>
      <c r="CE94" s="296" t="s">
        <v>38</v>
      </c>
      <c r="CF94" s="296" t="s">
        <v>38</v>
      </c>
      <c r="CG94" s="296" t="s">
        <v>38</v>
      </c>
      <c r="CH94" s="296" t="s">
        <v>38</v>
      </c>
      <c r="CI94" s="296" t="s">
        <v>38</v>
      </c>
      <c r="CJ94" s="296" t="s">
        <v>38</v>
      </c>
      <c r="CK94" s="296" t="s">
        <v>38</v>
      </c>
      <c r="CL94" s="296" t="s">
        <v>38</v>
      </c>
      <c r="CM94" s="296" t="s">
        <v>38</v>
      </c>
      <c r="CN94" s="296" t="s">
        <v>38</v>
      </c>
      <c r="CO94" s="296" t="s">
        <v>38</v>
      </c>
      <c r="CP94" s="296" t="s">
        <v>38</v>
      </c>
      <c r="CQ94" s="296" t="s">
        <v>38</v>
      </c>
      <c r="CR94" s="296" t="s">
        <v>38</v>
      </c>
      <c r="CS94" s="296" t="s">
        <v>38</v>
      </c>
      <c r="CT94" s="296" t="s">
        <v>38</v>
      </c>
      <c r="CU94" s="296" t="s">
        <v>38</v>
      </c>
      <c r="CV94" s="296" t="s">
        <v>38</v>
      </c>
      <c r="CW94" s="296" t="s">
        <v>38</v>
      </c>
      <c r="CX94" s="296" t="s">
        <v>38</v>
      </c>
      <c r="CY94" s="296" t="s">
        <v>38</v>
      </c>
      <c r="CZ94" s="296" t="s">
        <v>38</v>
      </c>
      <c r="DA94" s="296" t="s">
        <v>38</v>
      </c>
      <c r="DB94" s="296" t="s">
        <v>38</v>
      </c>
    </row>
    <row r="95" spans="1:273" ht="77.5">
      <c r="A95" s="1036">
        <v>49</v>
      </c>
      <c r="B95" s="1060" t="s">
        <v>472</v>
      </c>
      <c r="C95" s="1041" t="s">
        <v>28</v>
      </c>
      <c r="D95" s="1024" t="s">
        <v>240</v>
      </c>
      <c r="E95" s="1033" t="s">
        <v>26</v>
      </c>
      <c r="F95" s="1024" t="s">
        <v>240</v>
      </c>
      <c r="G95" s="255" t="s">
        <v>2107</v>
      </c>
      <c r="H95" s="54"/>
      <c r="I95" s="54"/>
      <c r="J95" s="5" t="s">
        <v>32</v>
      </c>
      <c r="K95" s="212" t="s">
        <v>31</v>
      </c>
      <c r="L95" s="165" t="s">
        <v>12</v>
      </c>
      <c r="M95" s="221" t="s">
        <v>29</v>
      </c>
      <c r="N95" s="221" t="s">
        <v>24</v>
      </c>
      <c r="O95" s="83"/>
      <c r="P95" s="83"/>
      <c r="Q95" s="221"/>
      <c r="R95" s="83"/>
      <c r="S95" s="5" t="s">
        <v>24</v>
      </c>
      <c r="T95" s="35"/>
      <c r="U95" s="83"/>
      <c r="V95" s="83"/>
      <c r="W95" s="83"/>
      <c r="X95" s="83"/>
      <c r="Y95" s="83"/>
      <c r="Z95" s="80">
        <f t="shared" ref="Z95:Z108" si="66">COUNTIF($O95:$Y95,"x")</f>
        <v>1</v>
      </c>
      <c r="AA95" s="221"/>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c r="CG95" s="221"/>
      <c r="CH95" s="221"/>
      <c r="CI95" s="221"/>
      <c r="CJ95" s="221"/>
      <c r="CK95" s="221"/>
      <c r="CL95" s="221"/>
      <c r="CM95" s="221"/>
      <c r="CN95" s="221"/>
      <c r="CO95" s="221"/>
      <c r="CP95" s="221"/>
      <c r="CQ95" s="221"/>
      <c r="CR95" s="222">
        <f t="shared" ref="CR95:CR120" si="67">COUNTIF(BJ95:CQ95,"2")</f>
        <v>0</v>
      </c>
      <c r="CS95" s="237" t="e">
        <f t="shared" ref="CS95:CS120" si="68">CR95/(CR95+CT95+CV95+CX95)</f>
        <v>#DIV/0!</v>
      </c>
      <c r="CT95" s="222">
        <f t="shared" ref="CT95:CT120" si="69">COUNTIF(BJ95:CQ95,"1")</f>
        <v>0</v>
      </c>
      <c r="CU95" s="237" t="e">
        <f t="shared" ref="CU95:CU120" si="70">CT95/(CR95+CT95+CV95+CX95)</f>
        <v>#DIV/0!</v>
      </c>
      <c r="CV95" s="222">
        <f t="shared" ref="CV95:CV120" si="71">COUNTIF(BJ95:CQ95,"0")</f>
        <v>0</v>
      </c>
      <c r="CW95" s="237" t="e">
        <f t="shared" ref="CW95:CW120" si="72">CV95/(CR95+CT95+CV95+CX95)</f>
        <v>#DIV/0!</v>
      </c>
      <c r="CX95" s="222">
        <f t="shared" ref="CX95:CX120" si="73">COUNTIF(BJ95:CQ95,"KĐG")</f>
        <v>0</v>
      </c>
      <c r="CY95" s="237" t="e">
        <f t="shared" ref="CY95:CY120" si="74">CX95/(CR95+CT95+CV95+CX95)</f>
        <v>#DIV/0!</v>
      </c>
      <c r="CZ95" s="223" t="e">
        <f t="shared" ref="CZ95:CZ120" si="75">(((CR95*2)+(CT95*1)+(CV95*0)))/(CR95+CT95+CV95)</f>
        <v>#DIV/0!</v>
      </c>
      <c r="DA95" s="223" t="e">
        <f t="shared" ref="DA95:DA120" si="76">IF(CY95&gt;=50%,"KĐG",IF(CZ95&gt;=1.6,"Đạt mục tiêu",IF(CZ95&gt;=1,"Cần cố gắng","Chưa đạt")))</f>
        <v>#DIV/0!</v>
      </c>
      <c r="DB95" s="5"/>
    </row>
    <row r="96" spans="1:273" ht="46.5">
      <c r="A96" s="1036"/>
      <c r="B96" s="1060"/>
      <c r="C96" s="1042"/>
      <c r="D96" s="1024"/>
      <c r="E96" s="1033"/>
      <c r="F96" s="1024"/>
      <c r="G96" s="255" t="s">
        <v>1297</v>
      </c>
      <c r="H96" s="54"/>
      <c r="I96" s="54"/>
      <c r="J96" s="5" t="s">
        <v>32</v>
      </c>
      <c r="K96" s="212" t="s">
        <v>31</v>
      </c>
      <c r="L96" s="165" t="s">
        <v>12</v>
      </c>
      <c r="M96" s="221" t="s">
        <v>29</v>
      </c>
      <c r="N96" s="221" t="s">
        <v>24</v>
      </c>
      <c r="O96" s="83"/>
      <c r="P96" s="5"/>
      <c r="Q96" s="221"/>
      <c r="R96" s="221"/>
      <c r="S96" s="226"/>
      <c r="T96" s="226"/>
      <c r="U96" s="5"/>
      <c r="V96" s="5" t="s">
        <v>24</v>
      </c>
      <c r="W96" s="5"/>
      <c r="X96" s="5"/>
      <c r="Y96" s="5"/>
      <c r="Z96" s="80">
        <f t="shared" si="66"/>
        <v>1</v>
      </c>
      <c r="AA96" s="955"/>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7" t="s">
        <v>1317</v>
      </c>
      <c r="AZ96" s="7" t="s">
        <v>1317</v>
      </c>
      <c r="BA96" s="7"/>
      <c r="BB96" s="7" t="s">
        <v>1317</v>
      </c>
      <c r="BC96" s="83"/>
      <c r="BD96" s="83"/>
      <c r="BE96" s="83"/>
      <c r="BF96" s="83"/>
      <c r="BG96" s="83"/>
      <c r="BH96" s="83"/>
      <c r="BI96" s="83"/>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2">
        <f t="shared" si="67"/>
        <v>0</v>
      </c>
      <c r="CS96" s="237" t="e">
        <f t="shared" si="68"/>
        <v>#DIV/0!</v>
      </c>
      <c r="CT96" s="222">
        <f t="shared" si="69"/>
        <v>0</v>
      </c>
      <c r="CU96" s="237" t="e">
        <f t="shared" si="70"/>
        <v>#DIV/0!</v>
      </c>
      <c r="CV96" s="222">
        <f t="shared" si="71"/>
        <v>0</v>
      </c>
      <c r="CW96" s="237" t="e">
        <f t="shared" si="72"/>
        <v>#DIV/0!</v>
      </c>
      <c r="CX96" s="222">
        <f t="shared" si="73"/>
        <v>0</v>
      </c>
      <c r="CY96" s="237" t="e">
        <f t="shared" si="74"/>
        <v>#DIV/0!</v>
      </c>
      <c r="CZ96" s="223" t="e">
        <f t="shared" si="75"/>
        <v>#DIV/0!</v>
      </c>
      <c r="DA96" s="223" t="e">
        <f t="shared" si="76"/>
        <v>#DIV/0!</v>
      </c>
      <c r="DB96" s="5"/>
    </row>
    <row r="97" spans="1:106" ht="31">
      <c r="A97" s="1036"/>
      <c r="B97" s="1060"/>
      <c r="C97" s="1042"/>
      <c r="D97" s="1024"/>
      <c r="E97" s="1033"/>
      <c r="F97" s="1024"/>
      <c r="G97" s="255" t="s">
        <v>1236</v>
      </c>
      <c r="H97" s="54"/>
      <c r="I97" s="54"/>
      <c r="J97" s="5" t="s">
        <v>32</v>
      </c>
      <c r="K97" s="212" t="s">
        <v>31</v>
      </c>
      <c r="L97" s="165" t="s">
        <v>12</v>
      </c>
      <c r="M97" s="221" t="s">
        <v>29</v>
      </c>
      <c r="N97" s="221" t="s">
        <v>24</v>
      </c>
      <c r="O97" s="83"/>
      <c r="P97" s="83"/>
      <c r="Q97" s="221"/>
      <c r="R97" s="83"/>
      <c r="S97" s="83"/>
      <c r="T97" s="83"/>
      <c r="U97" s="83"/>
      <c r="V97" s="83"/>
      <c r="W97" s="83"/>
      <c r="X97" s="5" t="s">
        <v>24</v>
      </c>
      <c r="Y97" s="83"/>
      <c r="Z97" s="80">
        <f t="shared" si="66"/>
        <v>1</v>
      </c>
      <c r="AA97" s="955"/>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7" t="s">
        <v>1317</v>
      </c>
      <c r="BH97" s="83"/>
      <c r="BI97" s="83"/>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2">
        <f t="shared" si="67"/>
        <v>0</v>
      </c>
      <c r="CS97" s="237" t="e">
        <f t="shared" si="68"/>
        <v>#DIV/0!</v>
      </c>
      <c r="CT97" s="222">
        <f t="shared" si="69"/>
        <v>0</v>
      </c>
      <c r="CU97" s="237" t="e">
        <f t="shared" si="70"/>
        <v>#DIV/0!</v>
      </c>
      <c r="CV97" s="222">
        <f t="shared" si="71"/>
        <v>0</v>
      </c>
      <c r="CW97" s="237" t="e">
        <f t="shared" si="72"/>
        <v>#DIV/0!</v>
      </c>
      <c r="CX97" s="222">
        <f t="shared" si="73"/>
        <v>0</v>
      </c>
      <c r="CY97" s="237" t="e">
        <f t="shared" si="74"/>
        <v>#DIV/0!</v>
      </c>
      <c r="CZ97" s="223" t="e">
        <f t="shared" si="75"/>
        <v>#DIV/0!</v>
      </c>
      <c r="DA97" s="223" t="e">
        <f t="shared" si="76"/>
        <v>#DIV/0!</v>
      </c>
      <c r="DB97" s="5"/>
    </row>
    <row r="98" spans="1:106" s="1" customFormat="1" ht="31">
      <c r="A98" s="1036"/>
      <c r="B98" s="1060"/>
      <c r="C98" s="1043"/>
      <c r="D98" s="1024"/>
      <c r="E98" s="1033"/>
      <c r="F98" s="1024"/>
      <c r="G98" s="234" t="s">
        <v>1235</v>
      </c>
      <c r="H98" s="88"/>
      <c r="I98" s="88"/>
      <c r="J98" s="5" t="s">
        <v>32</v>
      </c>
      <c r="K98" s="212" t="s">
        <v>31</v>
      </c>
      <c r="L98" s="165" t="s">
        <v>12</v>
      </c>
      <c r="M98" s="221" t="s">
        <v>29</v>
      </c>
      <c r="N98" s="221" t="s">
        <v>24</v>
      </c>
      <c r="O98" s="5"/>
      <c r="P98" s="5" t="s">
        <v>24</v>
      </c>
      <c r="Q98" s="5"/>
      <c r="R98" s="5"/>
      <c r="S98" s="6"/>
      <c r="T98" s="6"/>
      <c r="U98" s="5"/>
      <c r="V98" s="5"/>
      <c r="W98" s="5"/>
      <c r="X98" s="5"/>
      <c r="Y98" s="5"/>
      <c r="Z98" s="80">
        <f t="shared" si="66"/>
        <v>1</v>
      </c>
      <c r="AA98" s="221"/>
      <c r="AB98" s="7"/>
      <c r="AC98" s="7"/>
      <c r="AD98" s="7"/>
      <c r="AE98" s="7"/>
      <c r="AF98" s="7"/>
      <c r="AG98" s="7" t="s">
        <v>1183</v>
      </c>
      <c r="AH98" s="7"/>
      <c r="AI98" s="7"/>
      <c r="AJ98" s="7"/>
      <c r="AK98" s="7"/>
      <c r="AL98" s="7"/>
      <c r="AM98" s="7"/>
      <c r="AN98" s="7"/>
      <c r="AO98" s="7"/>
      <c r="AP98" s="7"/>
      <c r="AQ98" s="7"/>
      <c r="AR98" s="7"/>
      <c r="AS98" s="7"/>
      <c r="AT98" s="7"/>
      <c r="AU98" s="7"/>
      <c r="AV98" s="55"/>
      <c r="AW98" s="7"/>
      <c r="AX98" s="7"/>
      <c r="AY98" s="7"/>
      <c r="AZ98" s="7"/>
      <c r="BA98" s="7"/>
      <c r="BB98" s="7"/>
      <c r="BC98" s="7"/>
      <c r="BD98" s="7"/>
      <c r="BE98" s="7"/>
      <c r="BF98" s="7"/>
      <c r="BG98" s="7"/>
      <c r="BH98" s="7"/>
      <c r="BI98" s="7"/>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c r="CG98" s="221"/>
      <c r="CH98" s="221"/>
      <c r="CI98" s="221"/>
      <c r="CJ98" s="221"/>
      <c r="CK98" s="221"/>
      <c r="CL98" s="221"/>
      <c r="CM98" s="221"/>
      <c r="CN98" s="221"/>
      <c r="CO98" s="221"/>
      <c r="CP98" s="221"/>
      <c r="CQ98" s="221"/>
      <c r="CR98" s="222">
        <f t="shared" si="67"/>
        <v>0</v>
      </c>
      <c r="CS98" s="237" t="e">
        <f t="shared" si="68"/>
        <v>#DIV/0!</v>
      </c>
      <c r="CT98" s="222">
        <f t="shared" si="69"/>
        <v>0</v>
      </c>
      <c r="CU98" s="237" t="e">
        <f t="shared" si="70"/>
        <v>#DIV/0!</v>
      </c>
      <c r="CV98" s="222">
        <f t="shared" si="71"/>
        <v>0</v>
      </c>
      <c r="CW98" s="237" t="e">
        <f t="shared" si="72"/>
        <v>#DIV/0!</v>
      </c>
      <c r="CX98" s="222">
        <f t="shared" si="73"/>
        <v>0</v>
      </c>
      <c r="CY98" s="237" t="e">
        <f t="shared" si="74"/>
        <v>#DIV/0!</v>
      </c>
      <c r="CZ98" s="223" t="e">
        <f t="shared" si="75"/>
        <v>#DIV/0!</v>
      </c>
      <c r="DA98" s="223" t="e">
        <f t="shared" si="76"/>
        <v>#DIV/0!</v>
      </c>
      <c r="DB98" s="5"/>
    </row>
    <row r="99" spans="1:106" s="1" customFormat="1" ht="77.5">
      <c r="A99" s="1036">
        <v>50</v>
      </c>
      <c r="B99" s="1044" t="s">
        <v>947</v>
      </c>
      <c r="C99" s="1033" t="s">
        <v>60</v>
      </c>
      <c r="D99" s="1024" t="s">
        <v>239</v>
      </c>
      <c r="E99" s="1033" t="s">
        <v>26</v>
      </c>
      <c r="F99" s="1044" t="s">
        <v>944</v>
      </c>
      <c r="G99" s="217" t="s">
        <v>1412</v>
      </c>
      <c r="H99" s="212"/>
      <c r="I99" s="212"/>
      <c r="J99" s="5" t="s">
        <v>32</v>
      </c>
      <c r="K99" s="212" t="s">
        <v>31</v>
      </c>
      <c r="L99" s="165" t="s">
        <v>12</v>
      </c>
      <c r="M99" s="221" t="s">
        <v>29</v>
      </c>
      <c r="N99" s="221" t="s">
        <v>24</v>
      </c>
      <c r="O99" s="5" t="s">
        <v>24</v>
      </c>
      <c r="P99" s="5"/>
      <c r="Q99" s="5"/>
      <c r="R99" s="5"/>
      <c r="S99" s="6"/>
      <c r="T99" s="6"/>
      <c r="U99" s="5"/>
      <c r="V99" s="5"/>
      <c r="W99" s="5"/>
      <c r="X99" s="5"/>
      <c r="Y99" s="5"/>
      <c r="Z99" s="80">
        <f t="shared" si="66"/>
        <v>1</v>
      </c>
      <c r="AA99" s="955"/>
      <c r="AB99" s="7" t="s">
        <v>1317</v>
      </c>
      <c r="AC99" s="7" t="s">
        <v>1317</v>
      </c>
      <c r="AD99" s="7" t="s">
        <v>1317</v>
      </c>
      <c r="AE99" s="5"/>
      <c r="AF99" s="5"/>
      <c r="AG99" s="5"/>
      <c r="AH99" s="5"/>
      <c r="AI99" s="5"/>
      <c r="AJ99" s="5"/>
      <c r="AK99" s="5"/>
      <c r="AL99" s="5"/>
      <c r="AM99" s="5"/>
      <c r="AN99" s="5"/>
      <c r="AO99" s="5"/>
      <c r="AP99" s="5"/>
      <c r="AQ99" s="5"/>
      <c r="AR99" s="5"/>
      <c r="AS99" s="5"/>
      <c r="AT99" s="5"/>
      <c r="AU99" s="5"/>
      <c r="AV99" s="55"/>
      <c r="AW99" s="7"/>
      <c r="AX99" s="7"/>
      <c r="AY99" s="7"/>
      <c r="AZ99" s="5"/>
      <c r="BA99" s="5"/>
      <c r="BB99" s="5"/>
      <c r="BC99" s="5"/>
      <c r="BD99" s="5"/>
      <c r="BE99" s="5"/>
      <c r="BF99" s="5"/>
      <c r="BG99" s="5"/>
      <c r="BH99" s="5"/>
      <c r="BI99" s="5"/>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c r="CG99" s="221"/>
      <c r="CH99" s="221"/>
      <c r="CI99" s="221"/>
      <c r="CJ99" s="221"/>
      <c r="CK99" s="221"/>
      <c r="CL99" s="221"/>
      <c r="CM99" s="221"/>
      <c r="CN99" s="221"/>
      <c r="CO99" s="221"/>
      <c r="CP99" s="221"/>
      <c r="CQ99" s="221"/>
      <c r="CR99" s="222">
        <f t="shared" si="67"/>
        <v>0</v>
      </c>
      <c r="CS99" s="237" t="e">
        <f t="shared" si="68"/>
        <v>#DIV/0!</v>
      </c>
      <c r="CT99" s="222">
        <f t="shared" si="69"/>
        <v>0</v>
      </c>
      <c r="CU99" s="237" t="e">
        <f t="shared" si="70"/>
        <v>#DIV/0!</v>
      </c>
      <c r="CV99" s="222">
        <f t="shared" si="71"/>
        <v>0</v>
      </c>
      <c r="CW99" s="237" t="e">
        <f t="shared" si="72"/>
        <v>#DIV/0!</v>
      </c>
      <c r="CX99" s="222">
        <f t="shared" si="73"/>
        <v>0</v>
      </c>
      <c r="CY99" s="237" t="e">
        <f t="shared" si="74"/>
        <v>#DIV/0!</v>
      </c>
      <c r="CZ99" s="223" t="e">
        <f t="shared" si="75"/>
        <v>#DIV/0!</v>
      </c>
      <c r="DA99" s="223" t="e">
        <f t="shared" si="76"/>
        <v>#DIV/0!</v>
      </c>
      <c r="DB99" s="5"/>
    </row>
    <row r="100" spans="1:106" s="1" customFormat="1" ht="31">
      <c r="A100" s="1036"/>
      <c r="B100" s="1024"/>
      <c r="C100" s="1033"/>
      <c r="D100" s="1024"/>
      <c r="E100" s="1033"/>
      <c r="F100" s="1024"/>
      <c r="G100" s="217" t="s">
        <v>2108</v>
      </c>
      <c r="H100" s="212"/>
      <c r="I100" s="212"/>
      <c r="J100" s="221" t="s">
        <v>32</v>
      </c>
      <c r="K100" s="212" t="s">
        <v>31</v>
      </c>
      <c r="L100" s="165" t="s">
        <v>12</v>
      </c>
      <c r="M100" s="221" t="s">
        <v>29</v>
      </c>
      <c r="N100" s="221" t="s">
        <v>24</v>
      </c>
      <c r="O100" s="221"/>
      <c r="P100" s="221"/>
      <c r="Q100" s="5"/>
      <c r="R100" s="5"/>
      <c r="S100" s="6"/>
      <c r="T100" s="6"/>
      <c r="U100" s="5"/>
      <c r="V100" s="5"/>
      <c r="W100" s="5"/>
      <c r="X100" s="5"/>
      <c r="Y100" s="5" t="s">
        <v>24</v>
      </c>
      <c r="Z100" s="80">
        <f t="shared" si="66"/>
        <v>1</v>
      </c>
      <c r="AA100" s="955"/>
      <c r="AB100" s="5"/>
      <c r="AC100" s="5"/>
      <c r="AD100" s="5"/>
      <c r="AE100" s="5" t="s">
        <v>1318</v>
      </c>
      <c r="AF100" s="5"/>
      <c r="AG100" s="5" t="s">
        <v>1317</v>
      </c>
      <c r="AH100" s="5"/>
      <c r="AI100" s="5"/>
      <c r="AJ100" s="5"/>
      <c r="AK100" s="5"/>
      <c r="AL100" s="5"/>
      <c r="AM100" s="5"/>
      <c r="AN100" s="5"/>
      <c r="AO100" s="5"/>
      <c r="AP100" s="5"/>
      <c r="AQ100" s="5"/>
      <c r="AR100" s="5"/>
      <c r="AS100" s="5"/>
      <c r="AT100" s="5"/>
      <c r="AU100" s="5"/>
      <c r="AV100" s="55"/>
      <c r="AW100" s="7"/>
      <c r="AX100" s="7"/>
      <c r="AY100" s="7"/>
      <c r="AZ100" s="5"/>
      <c r="BA100" s="5"/>
      <c r="BB100" s="5"/>
      <c r="BC100" s="5"/>
      <c r="BD100" s="5"/>
      <c r="BE100" s="5"/>
      <c r="BF100" s="5"/>
      <c r="BG100" s="5"/>
      <c r="BH100" s="5"/>
      <c r="BI100" s="5"/>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2">
        <f t="shared" si="67"/>
        <v>0</v>
      </c>
      <c r="CS100" s="237" t="e">
        <f t="shared" si="68"/>
        <v>#DIV/0!</v>
      </c>
      <c r="CT100" s="222">
        <f t="shared" si="69"/>
        <v>0</v>
      </c>
      <c r="CU100" s="237" t="e">
        <f t="shared" si="70"/>
        <v>#DIV/0!</v>
      </c>
      <c r="CV100" s="222">
        <f t="shared" si="71"/>
        <v>0</v>
      </c>
      <c r="CW100" s="237" t="e">
        <f t="shared" si="72"/>
        <v>#DIV/0!</v>
      </c>
      <c r="CX100" s="222">
        <f t="shared" si="73"/>
        <v>0</v>
      </c>
      <c r="CY100" s="237" t="e">
        <f t="shared" si="74"/>
        <v>#DIV/0!</v>
      </c>
      <c r="CZ100" s="223" t="e">
        <f t="shared" si="75"/>
        <v>#DIV/0!</v>
      </c>
      <c r="DA100" s="223" t="e">
        <f t="shared" si="76"/>
        <v>#DIV/0!</v>
      </c>
      <c r="DB100" s="5"/>
    </row>
    <row r="101" spans="1:106" s="1" customFormat="1" ht="46.5">
      <c r="A101" s="1036"/>
      <c r="B101" s="1024"/>
      <c r="C101" s="1033"/>
      <c r="D101" s="1024"/>
      <c r="E101" s="1033"/>
      <c r="F101" s="1024"/>
      <c r="G101" s="217" t="s">
        <v>835</v>
      </c>
      <c r="H101" s="212"/>
      <c r="I101" s="212"/>
      <c r="J101" s="5" t="s">
        <v>32</v>
      </c>
      <c r="K101" s="212" t="s">
        <v>31</v>
      </c>
      <c r="L101" s="165" t="s">
        <v>12</v>
      </c>
      <c r="M101" s="221" t="s">
        <v>29</v>
      </c>
      <c r="N101" s="221" t="s">
        <v>24</v>
      </c>
      <c r="O101" s="5"/>
      <c r="P101" s="5"/>
      <c r="Q101" s="5" t="s">
        <v>24</v>
      </c>
      <c r="R101" s="5"/>
      <c r="S101" s="6"/>
      <c r="T101" s="6"/>
      <c r="U101" s="5"/>
      <c r="V101" s="5"/>
      <c r="W101" s="5"/>
      <c r="X101" s="5"/>
      <c r="Y101" s="5"/>
      <c r="Z101" s="80">
        <f t="shared" si="66"/>
        <v>1</v>
      </c>
      <c r="AA101" s="221"/>
      <c r="AB101" s="5"/>
      <c r="AC101" s="5"/>
      <c r="AD101" s="5"/>
      <c r="AE101" s="5"/>
      <c r="AF101" s="5"/>
      <c r="AG101" s="5"/>
      <c r="AH101" s="5"/>
      <c r="AI101" s="5"/>
      <c r="AJ101" s="5" t="s">
        <v>1317</v>
      </c>
      <c r="AK101" s="5"/>
      <c r="AL101" s="5"/>
      <c r="AM101" s="5"/>
      <c r="AN101" s="5"/>
      <c r="AO101" s="5"/>
      <c r="AP101" s="5"/>
      <c r="AQ101" s="5"/>
      <c r="AR101" s="5"/>
      <c r="AS101" s="5"/>
      <c r="AT101" s="5"/>
      <c r="AU101" s="5"/>
      <c r="AV101" s="55"/>
      <c r="AW101" s="7"/>
      <c r="AX101" s="7"/>
      <c r="AY101" s="7"/>
      <c r="AZ101" s="5"/>
      <c r="BA101" s="5"/>
      <c r="BB101" s="5"/>
      <c r="BC101" s="5"/>
      <c r="BD101" s="5"/>
      <c r="BE101" s="5"/>
      <c r="BF101" s="5"/>
      <c r="BG101" s="5"/>
      <c r="BH101" s="5"/>
      <c r="BI101" s="5"/>
      <c r="BJ101" s="221"/>
      <c r="BK101" s="221"/>
      <c r="BL101" s="221"/>
      <c r="BM101" s="221"/>
      <c r="BN101" s="221"/>
      <c r="BO101" s="221"/>
      <c r="BP101" s="221"/>
      <c r="BQ101" s="221"/>
      <c r="BR101" s="221"/>
      <c r="BS101" s="221"/>
      <c r="BT101" s="221"/>
      <c r="BU101" s="221"/>
      <c r="BV101" s="221"/>
      <c r="BW101" s="221"/>
      <c r="BX101" s="221"/>
      <c r="BY101" s="221"/>
      <c r="BZ101" s="221"/>
      <c r="CA101" s="221"/>
      <c r="CB101" s="221"/>
      <c r="CC101" s="221"/>
      <c r="CD101" s="221"/>
      <c r="CE101" s="221"/>
      <c r="CF101" s="221"/>
      <c r="CG101" s="221"/>
      <c r="CH101" s="221"/>
      <c r="CI101" s="221"/>
      <c r="CJ101" s="221"/>
      <c r="CK101" s="221"/>
      <c r="CL101" s="221"/>
      <c r="CM101" s="221"/>
      <c r="CN101" s="221"/>
      <c r="CO101" s="221"/>
      <c r="CP101" s="221"/>
      <c r="CQ101" s="221"/>
      <c r="CR101" s="222">
        <f t="shared" si="67"/>
        <v>0</v>
      </c>
      <c r="CS101" s="237" t="e">
        <f t="shared" si="68"/>
        <v>#DIV/0!</v>
      </c>
      <c r="CT101" s="222">
        <f t="shared" si="69"/>
        <v>0</v>
      </c>
      <c r="CU101" s="237" t="e">
        <f t="shared" si="70"/>
        <v>#DIV/0!</v>
      </c>
      <c r="CV101" s="222">
        <f t="shared" si="71"/>
        <v>0</v>
      </c>
      <c r="CW101" s="237" t="e">
        <f t="shared" si="72"/>
        <v>#DIV/0!</v>
      </c>
      <c r="CX101" s="222">
        <f t="shared" si="73"/>
        <v>0</v>
      </c>
      <c r="CY101" s="237" t="e">
        <f t="shared" si="74"/>
        <v>#DIV/0!</v>
      </c>
      <c r="CZ101" s="223" t="e">
        <f t="shared" si="75"/>
        <v>#DIV/0!</v>
      </c>
      <c r="DA101" s="223" t="e">
        <f t="shared" si="76"/>
        <v>#DIV/0!</v>
      </c>
      <c r="DB101" s="5"/>
    </row>
    <row r="102" spans="1:106" s="1" customFormat="1" ht="62">
      <c r="A102" s="1036"/>
      <c r="B102" s="1024"/>
      <c r="C102" s="1033"/>
      <c r="D102" s="1024"/>
      <c r="E102" s="1033"/>
      <c r="F102" s="1024"/>
      <c r="G102" s="217" t="s">
        <v>836</v>
      </c>
      <c r="H102" s="212"/>
      <c r="I102" s="212"/>
      <c r="J102" s="5" t="s">
        <v>32</v>
      </c>
      <c r="K102" s="212" t="s">
        <v>31</v>
      </c>
      <c r="L102" s="165" t="s">
        <v>12</v>
      </c>
      <c r="M102" s="221" t="s">
        <v>29</v>
      </c>
      <c r="N102" s="221" t="s">
        <v>24</v>
      </c>
      <c r="O102" s="5"/>
      <c r="P102" s="5"/>
      <c r="Q102" s="5"/>
      <c r="R102" s="5" t="s">
        <v>24</v>
      </c>
      <c r="S102" s="6"/>
      <c r="T102" s="6"/>
      <c r="U102" s="5"/>
      <c r="V102" s="5"/>
      <c r="W102" s="5"/>
      <c r="X102" s="5"/>
      <c r="Y102" s="5"/>
      <c r="Z102" s="80">
        <f t="shared" si="66"/>
        <v>1</v>
      </c>
      <c r="AA102" s="955"/>
      <c r="AB102" s="5"/>
      <c r="AC102" s="5"/>
      <c r="AD102" s="5"/>
      <c r="AE102" s="5"/>
      <c r="AF102" s="5"/>
      <c r="AG102" s="5"/>
      <c r="AH102" s="5"/>
      <c r="AI102" s="5"/>
      <c r="AJ102" s="5"/>
      <c r="AK102" s="5"/>
      <c r="AL102" s="5"/>
      <c r="AM102" s="5" t="s">
        <v>1317</v>
      </c>
      <c r="AN102" s="5" t="s">
        <v>1317</v>
      </c>
      <c r="AO102" s="5" t="s">
        <v>1317</v>
      </c>
      <c r="AP102" s="5" t="s">
        <v>1317</v>
      </c>
      <c r="AQ102" s="5"/>
      <c r="AR102" s="5"/>
      <c r="AS102" s="5"/>
      <c r="AT102" s="5"/>
      <c r="AU102" s="5"/>
      <c r="AV102" s="55"/>
      <c r="AW102" s="7"/>
      <c r="AX102" s="7"/>
      <c r="AY102" s="7"/>
      <c r="AZ102" s="5"/>
      <c r="BA102" s="5"/>
      <c r="BB102" s="5"/>
      <c r="BC102" s="5"/>
      <c r="BD102" s="5"/>
      <c r="BE102" s="5"/>
      <c r="BF102" s="5"/>
      <c r="BG102" s="5"/>
      <c r="BH102" s="5"/>
      <c r="BI102" s="5"/>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1"/>
      <c r="CE102" s="221"/>
      <c r="CF102" s="221"/>
      <c r="CG102" s="221"/>
      <c r="CH102" s="221"/>
      <c r="CI102" s="221"/>
      <c r="CJ102" s="221"/>
      <c r="CK102" s="221"/>
      <c r="CL102" s="221"/>
      <c r="CM102" s="221"/>
      <c r="CN102" s="221"/>
      <c r="CO102" s="221"/>
      <c r="CP102" s="221"/>
      <c r="CQ102" s="221"/>
      <c r="CR102" s="222">
        <f t="shared" si="67"/>
        <v>0</v>
      </c>
      <c r="CS102" s="237" t="e">
        <f t="shared" si="68"/>
        <v>#DIV/0!</v>
      </c>
      <c r="CT102" s="222">
        <f t="shared" si="69"/>
        <v>0</v>
      </c>
      <c r="CU102" s="237" t="e">
        <f t="shared" si="70"/>
        <v>#DIV/0!</v>
      </c>
      <c r="CV102" s="222">
        <f t="shared" si="71"/>
        <v>0</v>
      </c>
      <c r="CW102" s="237" t="e">
        <f t="shared" si="72"/>
        <v>#DIV/0!</v>
      </c>
      <c r="CX102" s="222">
        <f t="shared" si="73"/>
        <v>0</v>
      </c>
      <c r="CY102" s="237" t="e">
        <f t="shared" si="74"/>
        <v>#DIV/0!</v>
      </c>
      <c r="CZ102" s="223" t="e">
        <f t="shared" si="75"/>
        <v>#DIV/0!</v>
      </c>
      <c r="DA102" s="223" t="e">
        <f t="shared" si="76"/>
        <v>#DIV/0!</v>
      </c>
      <c r="DB102" s="5"/>
    </row>
    <row r="103" spans="1:106" s="1" customFormat="1" ht="46.5">
      <c r="A103" s="1036"/>
      <c r="B103" s="1024"/>
      <c r="C103" s="1033"/>
      <c r="D103" s="1024"/>
      <c r="E103" s="1033"/>
      <c r="F103" s="1024"/>
      <c r="G103" s="217" t="s">
        <v>2092</v>
      </c>
      <c r="H103" s="212"/>
      <c r="I103" s="212"/>
      <c r="J103" s="5" t="s">
        <v>32</v>
      </c>
      <c r="K103" s="212" t="s">
        <v>31</v>
      </c>
      <c r="L103" s="165" t="s">
        <v>12</v>
      </c>
      <c r="M103" s="221" t="s">
        <v>29</v>
      </c>
      <c r="N103" s="221" t="s">
        <v>24</v>
      </c>
      <c r="O103" s="5"/>
      <c r="P103" s="5"/>
      <c r="Q103" s="5"/>
      <c r="R103" s="5"/>
      <c r="S103" s="6" t="s">
        <v>24</v>
      </c>
      <c r="T103" s="6"/>
      <c r="U103" s="5"/>
      <c r="V103" s="5"/>
      <c r="W103" s="5"/>
      <c r="X103" s="5"/>
      <c r="Y103" s="5"/>
      <c r="Z103" s="80">
        <f t="shared" si="66"/>
        <v>1</v>
      </c>
      <c r="AA103" s="955"/>
      <c r="AB103" s="5"/>
      <c r="AC103" s="5"/>
      <c r="AD103" s="5"/>
      <c r="AE103" s="5"/>
      <c r="AF103" s="5"/>
      <c r="AG103" s="5"/>
      <c r="AH103" s="5"/>
      <c r="AI103" s="5"/>
      <c r="AJ103" s="5"/>
      <c r="AK103" s="5"/>
      <c r="AL103" s="5"/>
      <c r="AM103" s="5"/>
      <c r="AN103" s="5"/>
      <c r="AO103" s="5"/>
      <c r="AP103" s="5"/>
      <c r="AQ103" s="5" t="s">
        <v>1317</v>
      </c>
      <c r="AR103" s="5" t="s">
        <v>1317</v>
      </c>
      <c r="AS103" s="5" t="s">
        <v>1317</v>
      </c>
      <c r="AT103" s="5"/>
      <c r="AU103" s="5"/>
      <c r="AV103" s="55"/>
      <c r="AW103" s="7"/>
      <c r="AX103" s="7"/>
      <c r="AY103" s="7"/>
      <c r="AZ103" s="5"/>
      <c r="BA103" s="5"/>
      <c r="BB103" s="5"/>
      <c r="BC103" s="5"/>
      <c r="BD103" s="5"/>
      <c r="BE103" s="5"/>
      <c r="BF103" s="5"/>
      <c r="BG103" s="5"/>
      <c r="BH103" s="5"/>
      <c r="BI103" s="5"/>
      <c r="BJ103" s="221"/>
      <c r="BK103" s="221"/>
      <c r="BL103" s="221"/>
      <c r="BM103" s="221"/>
      <c r="BN103" s="221"/>
      <c r="BO103" s="221"/>
      <c r="BP103" s="221"/>
      <c r="BQ103" s="221"/>
      <c r="BR103" s="221"/>
      <c r="BS103" s="221"/>
      <c r="BT103" s="221"/>
      <c r="BU103" s="221"/>
      <c r="BV103" s="221"/>
      <c r="BW103" s="221"/>
      <c r="BX103" s="221"/>
      <c r="BY103" s="221"/>
      <c r="BZ103" s="221"/>
      <c r="CA103" s="221"/>
      <c r="CB103" s="221"/>
      <c r="CC103" s="221"/>
      <c r="CD103" s="221"/>
      <c r="CE103" s="221"/>
      <c r="CF103" s="221"/>
      <c r="CG103" s="221"/>
      <c r="CH103" s="221"/>
      <c r="CI103" s="221"/>
      <c r="CJ103" s="221"/>
      <c r="CK103" s="221"/>
      <c r="CL103" s="221"/>
      <c r="CM103" s="221"/>
      <c r="CN103" s="221"/>
      <c r="CO103" s="221"/>
      <c r="CP103" s="221"/>
      <c r="CQ103" s="221"/>
      <c r="CR103" s="222">
        <f t="shared" si="67"/>
        <v>0</v>
      </c>
      <c r="CS103" s="237" t="e">
        <f t="shared" si="68"/>
        <v>#DIV/0!</v>
      </c>
      <c r="CT103" s="222">
        <f t="shared" si="69"/>
        <v>0</v>
      </c>
      <c r="CU103" s="237" t="e">
        <f t="shared" si="70"/>
        <v>#DIV/0!</v>
      </c>
      <c r="CV103" s="222">
        <f t="shared" si="71"/>
        <v>0</v>
      </c>
      <c r="CW103" s="237" t="e">
        <f t="shared" si="72"/>
        <v>#DIV/0!</v>
      </c>
      <c r="CX103" s="222">
        <f t="shared" si="73"/>
        <v>0</v>
      </c>
      <c r="CY103" s="237" t="e">
        <f t="shared" si="74"/>
        <v>#DIV/0!</v>
      </c>
      <c r="CZ103" s="223" t="e">
        <f t="shared" si="75"/>
        <v>#DIV/0!</v>
      </c>
      <c r="DA103" s="223" t="e">
        <f t="shared" si="76"/>
        <v>#DIV/0!</v>
      </c>
      <c r="DB103" s="5"/>
    </row>
    <row r="104" spans="1:106" s="1" customFormat="1" ht="62">
      <c r="A104" s="1036"/>
      <c r="B104" s="1024"/>
      <c r="C104" s="1033"/>
      <c r="D104" s="1024"/>
      <c r="E104" s="1033"/>
      <c r="F104" s="1024"/>
      <c r="G104" s="217" t="s">
        <v>837</v>
      </c>
      <c r="H104" s="212"/>
      <c r="I104" s="212"/>
      <c r="J104" s="5" t="s">
        <v>32</v>
      </c>
      <c r="K104" s="212" t="s">
        <v>31</v>
      </c>
      <c r="L104" s="165" t="s">
        <v>12</v>
      </c>
      <c r="M104" s="221" t="s">
        <v>29</v>
      </c>
      <c r="N104" s="221" t="s">
        <v>24</v>
      </c>
      <c r="O104" s="5"/>
      <c r="P104" s="5"/>
      <c r="Q104" s="5"/>
      <c r="R104" s="5"/>
      <c r="S104" s="6"/>
      <c r="T104" s="6"/>
      <c r="U104" s="5" t="s">
        <v>24</v>
      </c>
      <c r="V104" s="5"/>
      <c r="W104" s="5"/>
      <c r="X104" s="5"/>
      <c r="Y104" s="5"/>
      <c r="Z104" s="80">
        <f t="shared" si="66"/>
        <v>1</v>
      </c>
      <c r="AA104" s="221"/>
      <c r="AB104" s="5"/>
      <c r="AC104" s="5"/>
      <c r="AD104" s="5"/>
      <c r="AE104" s="5"/>
      <c r="AF104" s="5"/>
      <c r="AG104" s="5"/>
      <c r="AH104" s="5"/>
      <c r="AI104" s="5"/>
      <c r="AJ104" s="5"/>
      <c r="AK104" s="5"/>
      <c r="AL104" s="5"/>
      <c r="AM104" s="5"/>
      <c r="AN104" s="5"/>
      <c r="AO104" s="5"/>
      <c r="AP104" s="5"/>
      <c r="AQ104" s="5"/>
      <c r="AR104" s="5"/>
      <c r="AS104" s="5"/>
      <c r="AT104" s="5"/>
      <c r="AU104" s="5"/>
      <c r="AV104" s="55" t="s">
        <v>1317</v>
      </c>
      <c r="AW104" s="7"/>
      <c r="AX104" s="7"/>
      <c r="AY104" s="7"/>
      <c r="AZ104" s="5"/>
      <c r="BA104" s="5"/>
      <c r="BB104" s="5"/>
      <c r="BC104" s="5"/>
      <c r="BD104" s="5"/>
      <c r="BE104" s="5"/>
      <c r="BF104" s="5"/>
      <c r="BG104" s="5"/>
      <c r="BH104" s="5"/>
      <c r="BI104" s="5"/>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c r="CG104" s="221"/>
      <c r="CH104" s="221"/>
      <c r="CI104" s="221"/>
      <c r="CJ104" s="221"/>
      <c r="CK104" s="221"/>
      <c r="CL104" s="221"/>
      <c r="CM104" s="221"/>
      <c r="CN104" s="221"/>
      <c r="CO104" s="221"/>
      <c r="CP104" s="221"/>
      <c r="CQ104" s="221"/>
      <c r="CR104" s="222">
        <f t="shared" si="67"/>
        <v>0</v>
      </c>
      <c r="CS104" s="237" t="e">
        <f t="shared" si="68"/>
        <v>#DIV/0!</v>
      </c>
      <c r="CT104" s="222">
        <f t="shared" si="69"/>
        <v>0</v>
      </c>
      <c r="CU104" s="237" t="e">
        <f t="shared" si="70"/>
        <v>#DIV/0!</v>
      </c>
      <c r="CV104" s="222">
        <f t="shared" si="71"/>
        <v>0</v>
      </c>
      <c r="CW104" s="237" t="e">
        <f t="shared" si="72"/>
        <v>#DIV/0!</v>
      </c>
      <c r="CX104" s="222">
        <f t="shared" si="73"/>
        <v>0</v>
      </c>
      <c r="CY104" s="237" t="e">
        <f t="shared" si="74"/>
        <v>#DIV/0!</v>
      </c>
      <c r="CZ104" s="223" t="e">
        <f t="shared" si="75"/>
        <v>#DIV/0!</v>
      </c>
      <c r="DA104" s="223" t="e">
        <f t="shared" si="76"/>
        <v>#DIV/0!</v>
      </c>
      <c r="DB104" s="5"/>
    </row>
    <row r="105" spans="1:106" s="1" customFormat="1" ht="31">
      <c r="A105" s="1036"/>
      <c r="B105" s="1024"/>
      <c r="C105" s="1033"/>
      <c r="D105" s="1024"/>
      <c r="E105" s="1033"/>
      <c r="F105" s="1024"/>
      <c r="G105" s="217" t="s">
        <v>839</v>
      </c>
      <c r="H105" s="212"/>
      <c r="I105" s="212"/>
      <c r="J105" s="5" t="s">
        <v>32</v>
      </c>
      <c r="K105" s="212" t="s">
        <v>31</v>
      </c>
      <c r="L105" s="165" t="s">
        <v>12</v>
      </c>
      <c r="M105" s="221" t="s">
        <v>29</v>
      </c>
      <c r="N105" s="221" t="s">
        <v>24</v>
      </c>
      <c r="O105" s="5"/>
      <c r="P105" s="5"/>
      <c r="Q105" s="5"/>
      <c r="R105" s="5"/>
      <c r="S105" s="6"/>
      <c r="T105" s="6"/>
      <c r="U105" s="5"/>
      <c r="V105" s="5"/>
      <c r="W105" s="5"/>
      <c r="X105" s="5"/>
      <c r="Y105" s="5" t="s">
        <v>24</v>
      </c>
      <c r="Z105" s="80">
        <f t="shared" si="66"/>
        <v>1</v>
      </c>
      <c r="AA105" s="955"/>
      <c r="AB105" s="5"/>
      <c r="AC105" s="5"/>
      <c r="AD105" s="5"/>
      <c r="AE105" s="5"/>
      <c r="AF105" s="5"/>
      <c r="AG105" s="5"/>
      <c r="AH105" s="5"/>
      <c r="AI105" s="5"/>
      <c r="AJ105" s="5"/>
      <c r="AK105" s="5"/>
      <c r="AL105" s="5"/>
      <c r="AM105" s="5"/>
      <c r="AN105" s="5"/>
      <c r="AO105" s="5"/>
      <c r="AP105" s="5"/>
      <c r="AQ105" s="5"/>
      <c r="AR105" s="5"/>
      <c r="AS105" s="5"/>
      <c r="AT105" s="5"/>
      <c r="AU105" s="5"/>
      <c r="AV105" s="55"/>
      <c r="AW105" s="7"/>
      <c r="AX105" s="7"/>
      <c r="AY105" s="7"/>
      <c r="AZ105" s="5"/>
      <c r="BA105" s="5"/>
      <c r="BB105" s="5"/>
      <c r="BC105" s="5"/>
      <c r="BD105" s="5"/>
      <c r="BE105" s="5"/>
      <c r="BF105" s="5"/>
      <c r="BG105" s="5"/>
      <c r="BH105" s="5" t="s">
        <v>1317</v>
      </c>
      <c r="BI105" s="5"/>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2">
        <f t="shared" si="67"/>
        <v>0</v>
      </c>
      <c r="CS105" s="237" t="e">
        <f t="shared" si="68"/>
        <v>#DIV/0!</v>
      </c>
      <c r="CT105" s="222">
        <f t="shared" si="69"/>
        <v>0</v>
      </c>
      <c r="CU105" s="237" t="e">
        <f t="shared" si="70"/>
        <v>#DIV/0!</v>
      </c>
      <c r="CV105" s="222">
        <f t="shared" si="71"/>
        <v>0</v>
      </c>
      <c r="CW105" s="237" t="e">
        <f t="shared" si="72"/>
        <v>#DIV/0!</v>
      </c>
      <c r="CX105" s="222">
        <f t="shared" si="73"/>
        <v>0</v>
      </c>
      <c r="CY105" s="237" t="e">
        <f t="shared" si="74"/>
        <v>#DIV/0!</v>
      </c>
      <c r="CZ105" s="223" t="e">
        <f t="shared" si="75"/>
        <v>#DIV/0!</v>
      </c>
      <c r="DA105" s="223" t="e">
        <f t="shared" si="76"/>
        <v>#DIV/0!</v>
      </c>
      <c r="DB105" s="5"/>
    </row>
    <row r="106" spans="1:106" s="1" customFormat="1" ht="31">
      <c r="A106" s="1036"/>
      <c r="B106" s="1024"/>
      <c r="C106" s="1033"/>
      <c r="D106" s="1024"/>
      <c r="E106" s="1033"/>
      <c r="F106" s="1024"/>
      <c r="G106" s="217" t="s">
        <v>838</v>
      </c>
      <c r="H106" s="212"/>
      <c r="I106" s="212"/>
      <c r="J106" s="5" t="s">
        <v>32</v>
      </c>
      <c r="K106" s="212" t="s">
        <v>31</v>
      </c>
      <c r="L106" s="165" t="s">
        <v>12</v>
      </c>
      <c r="M106" s="221" t="s">
        <v>29</v>
      </c>
      <c r="N106" s="221" t="s">
        <v>24</v>
      </c>
      <c r="O106" s="5"/>
      <c r="P106" s="5"/>
      <c r="Q106" s="5"/>
      <c r="R106" s="5"/>
      <c r="S106" s="6"/>
      <c r="T106" s="6"/>
      <c r="U106" s="5"/>
      <c r="V106" s="5"/>
      <c r="W106" s="5" t="s">
        <v>24</v>
      </c>
      <c r="X106" s="5"/>
      <c r="Y106" s="5"/>
      <c r="Z106" s="80">
        <f t="shared" si="66"/>
        <v>1</v>
      </c>
      <c r="AA106" s="955"/>
      <c r="AB106" s="5"/>
      <c r="AC106" s="5"/>
      <c r="AD106" s="5"/>
      <c r="AE106" s="5"/>
      <c r="AF106" s="5"/>
      <c r="AG106" s="5"/>
      <c r="AH106" s="5"/>
      <c r="AI106" s="5"/>
      <c r="AJ106" s="5"/>
      <c r="AK106" s="5"/>
      <c r="AL106" s="5"/>
      <c r="AM106" s="5"/>
      <c r="AN106" s="5"/>
      <c r="AO106" s="5"/>
      <c r="AP106" s="5"/>
      <c r="AQ106" s="5"/>
      <c r="AR106" s="5"/>
      <c r="AS106" s="5"/>
      <c r="AT106" s="5"/>
      <c r="AU106" s="5"/>
      <c r="AV106" s="55"/>
      <c r="AW106" s="7"/>
      <c r="AX106" s="7"/>
      <c r="AY106" s="7"/>
      <c r="AZ106" s="5"/>
      <c r="BA106" s="5"/>
      <c r="BB106" s="5"/>
      <c r="BC106" s="5" t="s">
        <v>1317</v>
      </c>
      <c r="BD106" s="5" t="s">
        <v>1317</v>
      </c>
      <c r="BE106" s="5"/>
      <c r="BF106" s="5"/>
      <c r="BG106" s="5"/>
      <c r="BH106" s="5"/>
      <c r="BI106" s="5"/>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2">
        <f t="shared" si="67"/>
        <v>0</v>
      </c>
      <c r="CS106" s="237" t="e">
        <f t="shared" si="68"/>
        <v>#DIV/0!</v>
      </c>
      <c r="CT106" s="222">
        <f t="shared" si="69"/>
        <v>0</v>
      </c>
      <c r="CU106" s="237" t="e">
        <f t="shared" si="70"/>
        <v>#DIV/0!</v>
      </c>
      <c r="CV106" s="222">
        <f t="shared" si="71"/>
        <v>0</v>
      </c>
      <c r="CW106" s="237" t="e">
        <f t="shared" si="72"/>
        <v>#DIV/0!</v>
      </c>
      <c r="CX106" s="222">
        <f t="shared" si="73"/>
        <v>0</v>
      </c>
      <c r="CY106" s="237" t="e">
        <f t="shared" si="74"/>
        <v>#DIV/0!</v>
      </c>
      <c r="CZ106" s="223" t="e">
        <f t="shared" si="75"/>
        <v>#DIV/0!</v>
      </c>
      <c r="DA106" s="223" t="e">
        <f t="shared" si="76"/>
        <v>#DIV/0!</v>
      </c>
      <c r="DB106" s="5"/>
    </row>
    <row r="107" spans="1:106" s="1" customFormat="1" ht="31">
      <c r="A107" s="1036">
        <v>51</v>
      </c>
      <c r="B107" s="1152" t="s">
        <v>1048</v>
      </c>
      <c r="C107" s="1033" t="s">
        <v>41</v>
      </c>
      <c r="D107" s="1092" t="s">
        <v>1048</v>
      </c>
      <c r="E107" s="1033" t="s">
        <v>41</v>
      </c>
      <c r="F107" s="1152" t="s">
        <v>1049</v>
      </c>
      <c r="G107" s="295" t="s">
        <v>1815</v>
      </c>
      <c r="H107" s="110"/>
      <c r="I107" s="110"/>
      <c r="J107" s="212" t="s">
        <v>32</v>
      </c>
      <c r="K107" s="212" t="s">
        <v>31</v>
      </c>
      <c r="L107" s="165" t="s">
        <v>12</v>
      </c>
      <c r="M107" s="221" t="s">
        <v>29</v>
      </c>
      <c r="N107" s="221" t="s">
        <v>24</v>
      </c>
      <c r="O107" s="5"/>
      <c r="P107" s="5"/>
      <c r="Q107" s="5" t="s">
        <v>24</v>
      </c>
      <c r="R107" s="5"/>
      <c r="S107" s="6"/>
      <c r="T107" s="6"/>
      <c r="U107" s="5"/>
      <c r="V107" s="5"/>
      <c r="W107" s="5"/>
      <c r="X107" s="5"/>
      <c r="Y107" s="5"/>
      <c r="Z107" s="80">
        <f t="shared" si="66"/>
        <v>1</v>
      </c>
      <c r="AA107" s="221"/>
      <c r="AB107" s="5"/>
      <c r="AC107" s="5"/>
      <c r="AD107" s="5"/>
      <c r="AE107" s="5"/>
      <c r="AF107" s="5"/>
      <c r="AG107" s="5"/>
      <c r="AH107" s="5"/>
      <c r="AI107" s="5"/>
      <c r="AJ107" s="5"/>
      <c r="AK107" s="5" t="s">
        <v>1318</v>
      </c>
      <c r="AL107" s="5"/>
      <c r="AM107" s="5"/>
      <c r="AN107" s="5"/>
      <c r="AO107" s="5"/>
      <c r="AP107" s="5"/>
      <c r="AQ107" s="5"/>
      <c r="AR107" s="5"/>
      <c r="AS107" s="5"/>
      <c r="AT107" s="5"/>
      <c r="AU107" s="5"/>
      <c r="AV107" s="221"/>
      <c r="AW107" s="5"/>
      <c r="AX107" s="5"/>
      <c r="AY107" s="5"/>
      <c r="AZ107" s="5"/>
      <c r="BA107" s="5"/>
      <c r="BB107" s="5"/>
      <c r="BC107" s="5"/>
      <c r="BD107" s="5"/>
      <c r="BE107" s="5"/>
      <c r="BF107" s="5"/>
      <c r="BG107" s="5"/>
      <c r="BH107" s="5"/>
      <c r="BI107" s="5"/>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c r="CN107" s="221"/>
      <c r="CO107" s="221"/>
      <c r="CP107" s="221"/>
      <c r="CQ107" s="221"/>
      <c r="CR107" s="222">
        <f t="shared" si="67"/>
        <v>0</v>
      </c>
      <c r="CS107" s="237" t="e">
        <f t="shared" si="68"/>
        <v>#DIV/0!</v>
      </c>
      <c r="CT107" s="222">
        <f t="shared" si="69"/>
        <v>0</v>
      </c>
      <c r="CU107" s="237" t="e">
        <f t="shared" si="70"/>
        <v>#DIV/0!</v>
      </c>
      <c r="CV107" s="222">
        <f t="shared" si="71"/>
        <v>0</v>
      </c>
      <c r="CW107" s="237" t="e">
        <f t="shared" si="72"/>
        <v>#DIV/0!</v>
      </c>
      <c r="CX107" s="222">
        <f t="shared" si="73"/>
        <v>0</v>
      </c>
      <c r="CY107" s="237" t="e">
        <f t="shared" si="74"/>
        <v>#DIV/0!</v>
      </c>
      <c r="CZ107" s="223" t="e">
        <f t="shared" si="75"/>
        <v>#DIV/0!</v>
      </c>
      <c r="DA107" s="223" t="e">
        <f t="shared" si="76"/>
        <v>#DIV/0!</v>
      </c>
      <c r="DB107" s="5"/>
    </row>
    <row r="108" spans="1:106" s="1" customFormat="1" ht="31">
      <c r="A108" s="1036"/>
      <c r="B108" s="1153"/>
      <c r="C108" s="1033"/>
      <c r="D108" s="1093"/>
      <c r="E108" s="1033"/>
      <c r="F108" s="1153"/>
      <c r="G108" s="295" t="s">
        <v>840</v>
      </c>
      <c r="H108" s="110"/>
      <c r="I108" s="110"/>
      <c r="J108" s="5" t="s">
        <v>32</v>
      </c>
      <c r="K108" s="212" t="s">
        <v>31</v>
      </c>
      <c r="L108" s="165" t="s">
        <v>12</v>
      </c>
      <c r="M108" s="221" t="s">
        <v>29</v>
      </c>
      <c r="N108" s="221" t="s">
        <v>24</v>
      </c>
      <c r="O108" s="5"/>
      <c r="P108" s="5"/>
      <c r="Q108" s="5"/>
      <c r="R108" s="5"/>
      <c r="S108" s="6"/>
      <c r="T108" s="6"/>
      <c r="U108" s="5"/>
      <c r="V108" s="5"/>
      <c r="W108" s="5"/>
      <c r="X108" s="5" t="s">
        <v>24</v>
      </c>
      <c r="Y108" s="5"/>
      <c r="Z108" s="80">
        <f t="shared" si="66"/>
        <v>1</v>
      </c>
      <c r="AA108" s="955"/>
      <c r="AB108" s="5"/>
      <c r="AC108" s="5"/>
      <c r="AD108" s="5"/>
      <c r="AE108" s="5"/>
      <c r="AF108" s="5"/>
      <c r="AG108" s="5"/>
      <c r="AH108" s="5"/>
      <c r="AI108" s="5"/>
      <c r="AJ108" s="5"/>
      <c r="AK108" s="5"/>
      <c r="AL108" s="5"/>
      <c r="AM108" s="5"/>
      <c r="AN108" s="5"/>
      <c r="AO108" s="5"/>
      <c r="AP108" s="5"/>
      <c r="AQ108" s="5"/>
      <c r="AR108" s="5"/>
      <c r="AS108" s="5"/>
      <c r="AT108" s="5"/>
      <c r="AU108" s="5"/>
      <c r="AV108" s="221"/>
      <c r="AW108" s="5"/>
      <c r="AX108" s="5"/>
      <c r="AY108" s="5"/>
      <c r="AZ108" s="5"/>
      <c r="BA108" s="5"/>
      <c r="BB108" s="5"/>
      <c r="BC108" s="5"/>
      <c r="BD108" s="5"/>
      <c r="BE108" s="5"/>
      <c r="BF108" s="5"/>
      <c r="BG108" s="7" t="s">
        <v>1317</v>
      </c>
      <c r="BH108" s="5"/>
      <c r="BI108" s="5"/>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221"/>
      <c r="CQ108" s="221"/>
      <c r="CR108" s="222">
        <f t="shared" si="67"/>
        <v>0</v>
      </c>
      <c r="CS108" s="237" t="e">
        <f t="shared" si="68"/>
        <v>#DIV/0!</v>
      </c>
      <c r="CT108" s="222">
        <f t="shared" si="69"/>
        <v>0</v>
      </c>
      <c r="CU108" s="237" t="e">
        <f t="shared" si="70"/>
        <v>#DIV/0!</v>
      </c>
      <c r="CV108" s="222">
        <f t="shared" si="71"/>
        <v>0</v>
      </c>
      <c r="CW108" s="237" t="e">
        <f t="shared" si="72"/>
        <v>#DIV/0!</v>
      </c>
      <c r="CX108" s="222">
        <f t="shared" si="73"/>
        <v>0</v>
      </c>
      <c r="CY108" s="237" t="e">
        <f t="shared" si="74"/>
        <v>#DIV/0!</v>
      </c>
      <c r="CZ108" s="223" t="e">
        <f t="shared" si="75"/>
        <v>#DIV/0!</v>
      </c>
      <c r="DA108" s="223" t="e">
        <f t="shared" si="76"/>
        <v>#DIV/0!</v>
      </c>
      <c r="DB108" s="5"/>
    </row>
    <row r="109" spans="1:106" ht="56">
      <c r="A109" s="1036"/>
      <c r="B109" s="1153"/>
      <c r="C109" s="1033"/>
      <c r="D109" s="1093"/>
      <c r="E109" s="1033"/>
      <c r="F109" s="243" t="s">
        <v>1296</v>
      </c>
      <c r="G109" s="243" t="s">
        <v>595</v>
      </c>
      <c r="H109" s="107" t="s">
        <v>698</v>
      </c>
      <c r="I109" s="107"/>
      <c r="J109" s="212" t="s">
        <v>32</v>
      </c>
      <c r="K109" s="212" t="s">
        <v>31</v>
      </c>
      <c r="L109" s="165" t="s">
        <v>12</v>
      </c>
      <c r="M109" s="221" t="s">
        <v>29</v>
      </c>
      <c r="N109" s="221" t="s">
        <v>24</v>
      </c>
      <c r="O109" s="5"/>
      <c r="P109" s="5"/>
      <c r="Q109" s="5"/>
      <c r="R109" s="5"/>
      <c r="S109" s="6"/>
      <c r="T109" s="6"/>
      <c r="U109" s="5"/>
      <c r="V109" s="5"/>
      <c r="W109" s="221" t="s">
        <v>24</v>
      </c>
      <c r="X109" s="5"/>
      <c r="Y109" s="5"/>
      <c r="Z109" s="80">
        <v>1</v>
      </c>
      <c r="AA109" s="955"/>
      <c r="AB109" s="5"/>
      <c r="AC109" s="5"/>
      <c r="AD109" s="5"/>
      <c r="AE109" s="5"/>
      <c r="AF109" s="5"/>
      <c r="AG109" s="5"/>
      <c r="AH109" s="5"/>
      <c r="AI109" s="5"/>
      <c r="AJ109" s="5"/>
      <c r="AK109" s="5"/>
      <c r="AL109" s="5"/>
      <c r="AM109" s="5"/>
      <c r="AN109" s="5"/>
      <c r="AO109" s="5"/>
      <c r="AP109" s="5"/>
      <c r="AQ109" s="5"/>
      <c r="AR109" s="5"/>
      <c r="AS109" s="5"/>
      <c r="AT109" s="5"/>
      <c r="AU109" s="5"/>
      <c r="AV109" s="221"/>
      <c r="AW109" s="5"/>
      <c r="AX109" s="5"/>
      <c r="AY109" s="5"/>
      <c r="AZ109" s="5"/>
      <c r="BA109" s="5"/>
      <c r="BB109" s="5"/>
      <c r="BC109" s="221" t="s">
        <v>1316</v>
      </c>
      <c r="BD109" s="221" t="s">
        <v>1316</v>
      </c>
      <c r="BE109" s="221" t="s">
        <v>1316</v>
      </c>
      <c r="BF109" s="5"/>
      <c r="BG109" s="5"/>
      <c r="BH109" s="5"/>
      <c r="BI109" s="5"/>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221"/>
      <c r="CQ109" s="221"/>
      <c r="CR109" s="222">
        <f t="shared" si="67"/>
        <v>0</v>
      </c>
      <c r="CS109" s="237" t="e">
        <f t="shared" si="68"/>
        <v>#DIV/0!</v>
      </c>
      <c r="CT109" s="222">
        <f t="shared" si="69"/>
        <v>0</v>
      </c>
      <c r="CU109" s="237" t="e">
        <f t="shared" si="70"/>
        <v>#DIV/0!</v>
      </c>
      <c r="CV109" s="222">
        <f t="shared" si="71"/>
        <v>0</v>
      </c>
      <c r="CW109" s="237" t="e">
        <f t="shared" si="72"/>
        <v>#DIV/0!</v>
      </c>
      <c r="CX109" s="222">
        <f t="shared" si="73"/>
        <v>0</v>
      </c>
      <c r="CY109" s="237" t="e">
        <f t="shared" si="74"/>
        <v>#DIV/0!</v>
      </c>
      <c r="CZ109" s="223" t="e">
        <f t="shared" si="75"/>
        <v>#DIV/0!</v>
      </c>
      <c r="DA109" s="223" t="e">
        <f t="shared" si="76"/>
        <v>#DIV/0!</v>
      </c>
      <c r="DB109" s="221"/>
    </row>
    <row r="110" spans="1:106" s="1" customFormat="1" ht="32">
      <c r="A110" s="227">
        <v>52</v>
      </c>
      <c r="B110" s="217" t="s">
        <v>473</v>
      </c>
      <c r="C110" s="215" t="s">
        <v>28</v>
      </c>
      <c r="D110" s="217" t="s">
        <v>238</v>
      </c>
      <c r="E110" s="215" t="s">
        <v>28</v>
      </c>
      <c r="F110" s="217" t="s">
        <v>238</v>
      </c>
      <c r="G110" s="217" t="s">
        <v>329</v>
      </c>
      <c r="H110" s="212"/>
      <c r="I110" s="212"/>
      <c r="J110" s="5" t="s">
        <v>32</v>
      </c>
      <c r="K110" s="212" t="s">
        <v>31</v>
      </c>
      <c r="L110" s="165" t="s">
        <v>12</v>
      </c>
      <c r="M110" s="221" t="s">
        <v>29</v>
      </c>
      <c r="N110" s="221" t="s">
        <v>24</v>
      </c>
      <c r="O110" s="5"/>
      <c r="P110" s="5"/>
      <c r="Q110" s="5"/>
      <c r="R110" s="5"/>
      <c r="S110" s="6" t="s">
        <v>24</v>
      </c>
      <c r="T110" s="6"/>
      <c r="U110" s="5"/>
      <c r="V110" s="5"/>
      <c r="W110" s="5"/>
      <c r="X110" s="5"/>
      <c r="Y110" s="5"/>
      <c r="Z110" s="80">
        <f t="shared" ref="Z110:Z120" si="77">COUNTIF($O110:$Y110,"x")</f>
        <v>1</v>
      </c>
      <c r="AA110" s="221"/>
      <c r="AB110" s="5"/>
      <c r="AC110" s="5"/>
      <c r="AD110" s="5"/>
      <c r="AE110" s="5"/>
      <c r="AF110" s="5"/>
      <c r="AG110" s="5"/>
      <c r="AH110" s="5"/>
      <c r="AI110" s="5"/>
      <c r="AJ110" s="5"/>
      <c r="AK110" s="5"/>
      <c r="AL110" s="5"/>
      <c r="AM110" s="7" t="s">
        <v>1317</v>
      </c>
      <c r="AN110" s="7"/>
      <c r="AO110" s="7" t="s">
        <v>1317</v>
      </c>
      <c r="AP110" s="7"/>
      <c r="AQ110" s="7"/>
      <c r="AR110" s="7"/>
      <c r="AS110" s="7"/>
      <c r="AT110" s="7"/>
      <c r="AU110" s="7"/>
      <c r="AV110" s="221"/>
      <c r="AW110" s="5"/>
      <c r="AX110" s="5"/>
      <c r="AY110" s="5"/>
      <c r="AZ110" s="5"/>
      <c r="BA110" s="5"/>
      <c r="BB110" s="5"/>
      <c r="BC110" s="5"/>
      <c r="BD110" s="5"/>
      <c r="BE110" s="5"/>
      <c r="BF110" s="5"/>
      <c r="BG110" s="5"/>
      <c r="BH110" s="5"/>
      <c r="BI110" s="5"/>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2">
        <f t="shared" si="67"/>
        <v>0</v>
      </c>
      <c r="CS110" s="237" t="e">
        <f t="shared" si="68"/>
        <v>#DIV/0!</v>
      </c>
      <c r="CT110" s="222">
        <f t="shared" si="69"/>
        <v>0</v>
      </c>
      <c r="CU110" s="237" t="e">
        <f t="shared" si="70"/>
        <v>#DIV/0!</v>
      </c>
      <c r="CV110" s="222">
        <f t="shared" si="71"/>
        <v>0</v>
      </c>
      <c r="CW110" s="237" t="e">
        <f t="shared" si="72"/>
        <v>#DIV/0!</v>
      </c>
      <c r="CX110" s="222">
        <f t="shared" si="73"/>
        <v>0</v>
      </c>
      <c r="CY110" s="237" t="e">
        <f t="shared" si="74"/>
        <v>#DIV/0!</v>
      </c>
      <c r="CZ110" s="223" t="e">
        <f t="shared" si="75"/>
        <v>#DIV/0!</v>
      </c>
      <c r="DA110" s="223" t="e">
        <f t="shared" si="76"/>
        <v>#DIV/0!</v>
      </c>
      <c r="DB110" s="5"/>
    </row>
    <row r="111" spans="1:106" s="1" customFormat="1" ht="31">
      <c r="A111" s="1036">
        <v>53</v>
      </c>
      <c r="B111" s="1024" t="s">
        <v>474</v>
      </c>
      <c r="C111" s="1033" t="s">
        <v>28</v>
      </c>
      <c r="D111" s="1024" t="s">
        <v>237</v>
      </c>
      <c r="E111" s="1033" t="s">
        <v>60</v>
      </c>
      <c r="F111" s="1024" t="s">
        <v>237</v>
      </c>
      <c r="G111" s="217" t="s">
        <v>2019</v>
      </c>
      <c r="H111" s="112"/>
      <c r="I111" s="112"/>
      <c r="J111" s="212" t="s">
        <v>32</v>
      </c>
      <c r="K111" s="212" t="s">
        <v>31</v>
      </c>
      <c r="L111" s="165" t="s">
        <v>12</v>
      </c>
      <c r="M111" s="221" t="s">
        <v>29</v>
      </c>
      <c r="N111" s="221" t="s">
        <v>24</v>
      </c>
      <c r="O111" s="5"/>
      <c r="P111" s="5"/>
      <c r="Q111" s="5"/>
      <c r="R111" s="5"/>
      <c r="S111" s="6"/>
      <c r="T111" s="6"/>
      <c r="U111" s="5"/>
      <c r="V111" s="5" t="s">
        <v>24</v>
      </c>
      <c r="W111" s="5"/>
      <c r="X111" s="5"/>
      <c r="Y111" s="5"/>
      <c r="Z111" s="80">
        <f t="shared" si="77"/>
        <v>1</v>
      </c>
      <c r="AA111" s="955"/>
      <c r="AB111" s="5"/>
      <c r="AC111" s="5"/>
      <c r="AD111" s="5"/>
      <c r="AE111" s="5"/>
      <c r="AF111" s="5"/>
      <c r="AG111" s="5"/>
      <c r="AH111" s="5"/>
      <c r="AI111" s="5"/>
      <c r="AJ111" s="5"/>
      <c r="AK111" s="5"/>
      <c r="AL111" s="5"/>
      <c r="AM111" s="5"/>
      <c r="AN111" s="5"/>
      <c r="AO111" s="5"/>
      <c r="AP111" s="5"/>
      <c r="AQ111" s="5"/>
      <c r="AR111" s="5"/>
      <c r="AS111" s="5"/>
      <c r="AT111" s="5"/>
      <c r="AU111" s="5"/>
      <c r="AV111" s="55"/>
      <c r="AW111" s="7"/>
      <c r="AX111" s="7"/>
      <c r="AY111" s="7" t="s">
        <v>1317</v>
      </c>
      <c r="AZ111" s="7"/>
      <c r="BA111" s="7" t="s">
        <v>1317</v>
      </c>
      <c r="BB111" s="7" t="s">
        <v>1317</v>
      </c>
      <c r="BC111" s="5"/>
      <c r="BD111" s="5"/>
      <c r="BE111" s="5"/>
      <c r="BF111" s="5"/>
      <c r="BG111" s="5"/>
      <c r="BH111" s="5"/>
      <c r="BI111" s="5"/>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221"/>
      <c r="CQ111" s="221"/>
      <c r="CR111" s="222">
        <f t="shared" si="67"/>
        <v>0</v>
      </c>
      <c r="CS111" s="237" t="e">
        <f t="shared" si="68"/>
        <v>#DIV/0!</v>
      </c>
      <c r="CT111" s="222">
        <f t="shared" si="69"/>
        <v>0</v>
      </c>
      <c r="CU111" s="237" t="e">
        <f t="shared" si="70"/>
        <v>#DIV/0!</v>
      </c>
      <c r="CV111" s="222">
        <f t="shared" si="71"/>
        <v>0</v>
      </c>
      <c r="CW111" s="237" t="e">
        <f t="shared" si="72"/>
        <v>#DIV/0!</v>
      </c>
      <c r="CX111" s="222">
        <f t="shared" si="73"/>
        <v>0</v>
      </c>
      <c r="CY111" s="237" t="e">
        <f t="shared" si="74"/>
        <v>#DIV/0!</v>
      </c>
      <c r="CZ111" s="223" t="e">
        <f t="shared" si="75"/>
        <v>#DIV/0!</v>
      </c>
      <c r="DA111" s="223" t="e">
        <f t="shared" si="76"/>
        <v>#DIV/0!</v>
      </c>
      <c r="DB111" s="5"/>
    </row>
    <row r="112" spans="1:106" s="1" customFormat="1" ht="46.5">
      <c r="A112" s="1036"/>
      <c r="B112" s="1024"/>
      <c r="C112" s="1033"/>
      <c r="D112" s="1024"/>
      <c r="E112" s="1033"/>
      <c r="F112" s="1024"/>
      <c r="G112" s="286" t="s">
        <v>2022</v>
      </c>
      <c r="H112" s="113" t="s">
        <v>699</v>
      </c>
      <c r="I112" s="175" t="s">
        <v>1619</v>
      </c>
      <c r="J112" s="5" t="s">
        <v>32</v>
      </c>
      <c r="K112" s="212" t="s">
        <v>31</v>
      </c>
      <c r="L112" s="166" t="s">
        <v>12</v>
      </c>
      <c r="M112" s="129" t="s">
        <v>29</v>
      </c>
      <c r="N112" s="221" t="s">
        <v>24</v>
      </c>
      <c r="O112" s="5"/>
      <c r="P112" s="5"/>
      <c r="Q112" s="5"/>
      <c r="R112" s="5"/>
      <c r="S112" s="6" t="s">
        <v>24</v>
      </c>
      <c r="T112" s="6"/>
      <c r="U112" s="5"/>
      <c r="V112" s="5"/>
      <c r="W112" s="5"/>
      <c r="X112" s="5"/>
      <c r="Y112" s="5"/>
      <c r="Z112" s="80">
        <f t="shared" si="77"/>
        <v>1</v>
      </c>
      <c r="AA112" s="955"/>
      <c r="AB112" s="5"/>
      <c r="AC112" s="5"/>
      <c r="AD112" s="5"/>
      <c r="AE112" s="5"/>
      <c r="AF112" s="5"/>
      <c r="AG112" s="5"/>
      <c r="AH112" s="5"/>
      <c r="AI112" s="5"/>
      <c r="AJ112" s="5"/>
      <c r="AK112" s="5"/>
      <c r="AL112" s="5"/>
      <c r="AM112" s="5"/>
      <c r="AN112" s="5"/>
      <c r="AO112" s="5"/>
      <c r="AP112" s="5"/>
      <c r="AQ112" s="5" t="s">
        <v>1317</v>
      </c>
      <c r="AR112" s="5"/>
      <c r="AS112" s="5"/>
      <c r="AT112" s="5"/>
      <c r="AU112" s="5"/>
      <c r="AV112" s="221"/>
      <c r="AW112" s="5"/>
      <c r="AX112" s="5"/>
      <c r="AY112" s="5"/>
      <c r="AZ112" s="5"/>
      <c r="BA112" s="5"/>
      <c r="BB112" s="5"/>
      <c r="BC112" s="7"/>
      <c r="BD112" s="7"/>
      <c r="BE112" s="7"/>
      <c r="BF112" s="5"/>
      <c r="BG112" s="5"/>
      <c r="BH112" s="5"/>
      <c r="BI112" s="5"/>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221"/>
      <c r="CQ112" s="221"/>
      <c r="CR112" s="222">
        <f t="shared" si="67"/>
        <v>0</v>
      </c>
      <c r="CS112" s="237" t="e">
        <f t="shared" si="68"/>
        <v>#DIV/0!</v>
      </c>
      <c r="CT112" s="222">
        <f t="shared" si="69"/>
        <v>0</v>
      </c>
      <c r="CU112" s="237" t="e">
        <f t="shared" si="70"/>
        <v>#DIV/0!</v>
      </c>
      <c r="CV112" s="222">
        <f t="shared" si="71"/>
        <v>0</v>
      </c>
      <c r="CW112" s="237" t="e">
        <f t="shared" si="72"/>
        <v>#DIV/0!</v>
      </c>
      <c r="CX112" s="222">
        <f t="shared" si="73"/>
        <v>0</v>
      </c>
      <c r="CY112" s="237" t="e">
        <f t="shared" si="74"/>
        <v>#DIV/0!</v>
      </c>
      <c r="CZ112" s="223" t="e">
        <f t="shared" si="75"/>
        <v>#DIV/0!</v>
      </c>
      <c r="DA112" s="223" t="e">
        <f t="shared" si="76"/>
        <v>#DIV/0!</v>
      </c>
      <c r="DB112" s="5"/>
    </row>
    <row r="113" spans="1:106" s="20" customFormat="1" ht="31">
      <c r="A113" s="1036"/>
      <c r="B113" s="1024"/>
      <c r="C113" s="1033"/>
      <c r="D113" s="1024"/>
      <c r="E113" s="1033"/>
      <c r="F113" s="1024"/>
      <c r="G113" s="217" t="s">
        <v>2148</v>
      </c>
      <c r="H113" s="112"/>
      <c r="I113" s="112"/>
      <c r="J113" s="5" t="s">
        <v>32</v>
      </c>
      <c r="K113" s="212" t="s">
        <v>31</v>
      </c>
      <c r="L113" s="166" t="s">
        <v>12</v>
      </c>
      <c r="M113" s="129" t="s">
        <v>29</v>
      </c>
      <c r="N113" s="221" t="s">
        <v>24</v>
      </c>
      <c r="O113" s="27"/>
      <c r="P113" s="27"/>
      <c r="Q113" s="27"/>
      <c r="R113" s="27"/>
      <c r="S113" s="6"/>
      <c r="T113" s="6"/>
      <c r="U113" s="27" t="s">
        <v>24</v>
      </c>
      <c r="V113" s="27"/>
      <c r="W113" s="27"/>
      <c r="X113" s="27"/>
      <c r="Y113" s="27"/>
      <c r="Z113" s="80">
        <f t="shared" si="77"/>
        <v>1</v>
      </c>
      <c r="AA113" s="221"/>
      <c r="AB113" s="27"/>
      <c r="AC113" s="27"/>
      <c r="AD113" s="27"/>
      <c r="AE113" s="27"/>
      <c r="AF113" s="27"/>
      <c r="AG113" s="27"/>
      <c r="AH113" s="27"/>
      <c r="AI113" s="27"/>
      <c r="AJ113" s="27"/>
      <c r="AK113" s="27"/>
      <c r="AL113" s="27"/>
      <c r="AM113" s="27"/>
      <c r="AN113" s="27"/>
      <c r="AO113" s="27"/>
      <c r="AP113" s="27"/>
      <c r="AQ113" s="27"/>
      <c r="AR113" s="27"/>
      <c r="AS113" s="27"/>
      <c r="AT113" s="27"/>
      <c r="AU113" s="27"/>
      <c r="AV113" s="57"/>
      <c r="AW113" s="58" t="s">
        <v>1317</v>
      </c>
      <c r="AX113" s="58"/>
      <c r="AY113" s="27"/>
      <c r="AZ113" s="27"/>
      <c r="BA113" s="27"/>
      <c r="BB113" s="27"/>
      <c r="BC113" s="27"/>
      <c r="BD113" s="27"/>
      <c r="BE113" s="27"/>
      <c r="BF113" s="27"/>
      <c r="BG113" s="27"/>
      <c r="BH113" s="27"/>
      <c r="BI113" s="27"/>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2">
        <f t="shared" si="67"/>
        <v>0</v>
      </c>
      <c r="CS113" s="237" t="e">
        <f t="shared" si="68"/>
        <v>#DIV/0!</v>
      </c>
      <c r="CT113" s="222">
        <f t="shared" si="69"/>
        <v>0</v>
      </c>
      <c r="CU113" s="237" t="e">
        <f t="shared" si="70"/>
        <v>#DIV/0!</v>
      </c>
      <c r="CV113" s="222">
        <f t="shared" si="71"/>
        <v>0</v>
      </c>
      <c r="CW113" s="237" t="e">
        <f t="shared" si="72"/>
        <v>#DIV/0!</v>
      </c>
      <c r="CX113" s="222">
        <f t="shared" si="73"/>
        <v>0</v>
      </c>
      <c r="CY113" s="237" t="e">
        <f t="shared" si="74"/>
        <v>#DIV/0!</v>
      </c>
      <c r="CZ113" s="223" t="e">
        <f t="shared" si="75"/>
        <v>#DIV/0!</v>
      </c>
      <c r="DA113" s="223" t="e">
        <f t="shared" si="76"/>
        <v>#DIV/0!</v>
      </c>
      <c r="DB113" s="27"/>
    </row>
    <row r="114" spans="1:106" s="1" customFormat="1" ht="32">
      <c r="A114" s="227">
        <v>54</v>
      </c>
      <c r="B114" s="217" t="s">
        <v>475</v>
      </c>
      <c r="C114" s="215" t="s">
        <v>28</v>
      </c>
      <c r="D114" s="217" t="s">
        <v>236</v>
      </c>
      <c r="E114" s="215" t="s">
        <v>28</v>
      </c>
      <c r="F114" s="234" t="s">
        <v>236</v>
      </c>
      <c r="G114" s="234" t="s">
        <v>1233</v>
      </c>
      <c r="H114" s="37"/>
      <c r="I114" s="37"/>
      <c r="J114" s="5" t="s">
        <v>32</v>
      </c>
      <c r="K114" s="212" t="s">
        <v>31</v>
      </c>
      <c r="L114" s="166" t="s">
        <v>12</v>
      </c>
      <c r="M114" s="129" t="s">
        <v>29</v>
      </c>
      <c r="N114" s="221" t="s">
        <v>24</v>
      </c>
      <c r="O114" s="5"/>
      <c r="P114" s="5"/>
      <c r="Q114" s="5"/>
      <c r="R114" s="5" t="s">
        <v>24</v>
      </c>
      <c r="S114" s="6"/>
      <c r="T114" s="6"/>
      <c r="U114" s="5"/>
      <c r="V114" s="5"/>
      <c r="W114" s="5"/>
      <c r="X114" s="5"/>
      <c r="Y114" s="5"/>
      <c r="Z114" s="80">
        <f t="shared" si="77"/>
        <v>1</v>
      </c>
      <c r="AA114" s="955"/>
      <c r="AB114" s="5"/>
      <c r="AC114" s="5"/>
      <c r="AD114" s="5"/>
      <c r="AE114" s="5"/>
      <c r="AF114" s="5"/>
      <c r="AG114" s="5"/>
      <c r="AH114" s="5"/>
      <c r="AI114" s="5"/>
      <c r="AJ114" s="5"/>
      <c r="AK114" s="5"/>
      <c r="AL114" s="5"/>
      <c r="AM114" s="7" t="s">
        <v>1317</v>
      </c>
      <c r="AN114" s="7" t="s">
        <v>1317</v>
      </c>
      <c r="AO114" s="7" t="s">
        <v>1317</v>
      </c>
      <c r="AP114" s="7" t="s">
        <v>1317</v>
      </c>
      <c r="AQ114" s="7"/>
      <c r="AR114" s="7"/>
      <c r="AS114" s="7"/>
      <c r="AT114" s="7"/>
      <c r="AU114" s="7"/>
      <c r="AV114" s="221"/>
      <c r="AW114" s="5"/>
      <c r="AX114" s="5"/>
      <c r="AY114" s="5"/>
      <c r="AZ114" s="5"/>
      <c r="BA114" s="5"/>
      <c r="BB114" s="5"/>
      <c r="BC114" s="5"/>
      <c r="BD114" s="5"/>
      <c r="BE114" s="5"/>
      <c r="BF114" s="5"/>
      <c r="BG114" s="5"/>
      <c r="BH114" s="5"/>
      <c r="BI114" s="5"/>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221"/>
      <c r="CQ114" s="221"/>
      <c r="CR114" s="222">
        <f t="shared" si="67"/>
        <v>0</v>
      </c>
      <c r="CS114" s="237" t="e">
        <f t="shared" si="68"/>
        <v>#DIV/0!</v>
      </c>
      <c r="CT114" s="222">
        <f t="shared" si="69"/>
        <v>0</v>
      </c>
      <c r="CU114" s="237" t="e">
        <f t="shared" si="70"/>
        <v>#DIV/0!</v>
      </c>
      <c r="CV114" s="222">
        <f t="shared" si="71"/>
        <v>0</v>
      </c>
      <c r="CW114" s="237" t="e">
        <f t="shared" si="72"/>
        <v>#DIV/0!</v>
      </c>
      <c r="CX114" s="222">
        <f t="shared" si="73"/>
        <v>0</v>
      </c>
      <c r="CY114" s="237" t="e">
        <f t="shared" si="74"/>
        <v>#DIV/0!</v>
      </c>
      <c r="CZ114" s="223" t="e">
        <f t="shared" si="75"/>
        <v>#DIV/0!</v>
      </c>
      <c r="DA114" s="223" t="e">
        <f t="shared" si="76"/>
        <v>#DIV/0!</v>
      </c>
      <c r="DB114" s="5"/>
    </row>
    <row r="115" spans="1:106" ht="46.5">
      <c r="A115" s="1036">
        <v>55</v>
      </c>
      <c r="B115" s="1044" t="s">
        <v>948</v>
      </c>
      <c r="C115" s="1058" t="s">
        <v>28</v>
      </c>
      <c r="D115" s="1024" t="s">
        <v>235</v>
      </c>
      <c r="E115" s="1033" t="s">
        <v>26</v>
      </c>
      <c r="F115" s="234" t="s">
        <v>555</v>
      </c>
      <c r="G115" s="292" t="s">
        <v>1234</v>
      </c>
      <c r="H115" s="32" t="s">
        <v>700</v>
      </c>
      <c r="I115" s="177" t="s">
        <v>1624</v>
      </c>
      <c r="J115" s="212" t="s">
        <v>32</v>
      </c>
      <c r="K115" s="212" t="s">
        <v>31</v>
      </c>
      <c r="L115" s="166" t="s">
        <v>12</v>
      </c>
      <c r="M115" s="129" t="s">
        <v>29</v>
      </c>
      <c r="N115" s="221" t="s">
        <v>24</v>
      </c>
      <c r="O115" s="5"/>
      <c r="P115" s="5"/>
      <c r="Q115" s="5"/>
      <c r="R115" s="5"/>
      <c r="S115" s="6"/>
      <c r="T115" s="6"/>
      <c r="U115" s="5"/>
      <c r="V115" s="5"/>
      <c r="W115" s="221" t="s">
        <v>24</v>
      </c>
      <c r="X115" s="5"/>
      <c r="Y115" s="5"/>
      <c r="Z115" s="80">
        <f t="shared" si="77"/>
        <v>1</v>
      </c>
      <c r="AA115" s="955"/>
      <c r="AB115" s="5"/>
      <c r="AC115" s="5"/>
      <c r="AD115" s="5"/>
      <c r="AE115" s="5"/>
      <c r="AF115" s="5"/>
      <c r="AG115" s="5"/>
      <c r="AH115" s="5"/>
      <c r="AI115" s="6"/>
      <c r="AJ115" s="5"/>
      <c r="AK115" s="5"/>
      <c r="AL115" s="6"/>
      <c r="AM115" s="5"/>
      <c r="AN115" s="5"/>
      <c r="AO115" s="5"/>
      <c r="AP115" s="5"/>
      <c r="AQ115" s="5"/>
      <c r="AR115" s="5"/>
      <c r="AS115" s="5"/>
      <c r="AT115" s="5"/>
      <c r="AU115" s="5"/>
      <c r="AV115" s="221"/>
      <c r="AW115" s="5"/>
      <c r="AX115" s="5"/>
      <c r="AY115" s="5"/>
      <c r="AZ115" s="5"/>
      <c r="BA115" s="5"/>
      <c r="BB115" s="5"/>
      <c r="BC115" s="221" t="s">
        <v>1404</v>
      </c>
      <c r="BD115" s="221" t="s">
        <v>1404</v>
      </c>
      <c r="BE115" s="221" t="s">
        <v>1404</v>
      </c>
      <c r="BF115" s="5"/>
      <c r="BG115" s="5"/>
      <c r="BH115" s="5"/>
      <c r="BI115" s="5"/>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2">
        <f t="shared" si="67"/>
        <v>0</v>
      </c>
      <c r="CS115" s="237" t="e">
        <f t="shared" si="68"/>
        <v>#DIV/0!</v>
      </c>
      <c r="CT115" s="222">
        <f t="shared" si="69"/>
        <v>0</v>
      </c>
      <c r="CU115" s="237" t="e">
        <f t="shared" si="70"/>
        <v>#DIV/0!</v>
      </c>
      <c r="CV115" s="222">
        <f t="shared" si="71"/>
        <v>0</v>
      </c>
      <c r="CW115" s="237" t="e">
        <f t="shared" si="72"/>
        <v>#DIV/0!</v>
      </c>
      <c r="CX115" s="222">
        <f t="shared" si="73"/>
        <v>0</v>
      </c>
      <c r="CY115" s="237" t="e">
        <f t="shared" si="74"/>
        <v>#DIV/0!</v>
      </c>
      <c r="CZ115" s="223" t="e">
        <f t="shared" si="75"/>
        <v>#DIV/0!</v>
      </c>
      <c r="DA115" s="223" t="e">
        <f t="shared" si="76"/>
        <v>#DIV/0!</v>
      </c>
      <c r="DB115" s="221"/>
    </row>
    <row r="116" spans="1:106" s="1" customFormat="1" ht="55.4" customHeight="1">
      <c r="A116" s="1036"/>
      <c r="B116" s="1024"/>
      <c r="C116" s="1058"/>
      <c r="D116" s="1024"/>
      <c r="E116" s="1033"/>
      <c r="F116" s="134" t="s">
        <v>945</v>
      </c>
      <c r="G116" s="292" t="s">
        <v>1057</v>
      </c>
      <c r="H116" s="32" t="s">
        <v>701</v>
      </c>
      <c r="I116" s="177" t="s">
        <v>1631</v>
      </c>
      <c r="J116" s="5" t="s">
        <v>32</v>
      </c>
      <c r="K116" s="212" t="s">
        <v>31</v>
      </c>
      <c r="L116" s="165" t="s">
        <v>12</v>
      </c>
      <c r="M116" s="221" t="s">
        <v>29</v>
      </c>
      <c r="N116" s="221" t="s">
        <v>24</v>
      </c>
      <c r="O116" s="5"/>
      <c r="P116" s="5" t="s">
        <v>24</v>
      </c>
      <c r="Q116" s="5"/>
      <c r="R116" s="5"/>
      <c r="S116" s="6"/>
      <c r="T116" s="6"/>
      <c r="U116" s="5"/>
      <c r="V116" s="5"/>
      <c r="W116" s="5"/>
      <c r="X116" s="5"/>
      <c r="Y116" s="5"/>
      <c r="Z116" s="80">
        <f t="shared" si="77"/>
        <v>1</v>
      </c>
      <c r="AA116" s="221"/>
      <c r="AB116" s="5"/>
      <c r="AC116" s="5"/>
      <c r="AD116" s="5"/>
      <c r="AE116" s="56"/>
      <c r="AF116" s="56" t="s">
        <v>1317</v>
      </c>
      <c r="AG116" s="56" t="s">
        <v>1317</v>
      </c>
      <c r="AH116" s="56"/>
      <c r="AI116" s="6"/>
      <c r="AJ116" s="5"/>
      <c r="AK116" s="5"/>
      <c r="AL116" s="6"/>
      <c r="AM116" s="5"/>
      <c r="AN116" s="5"/>
      <c r="AO116" s="5"/>
      <c r="AP116" s="5"/>
      <c r="AQ116" s="5"/>
      <c r="AR116" s="5"/>
      <c r="AS116" s="5"/>
      <c r="AT116" s="5"/>
      <c r="AU116" s="5"/>
      <c r="AV116" s="221"/>
      <c r="AW116" s="5"/>
      <c r="AX116" s="5"/>
      <c r="AY116" s="5"/>
      <c r="AZ116" s="5"/>
      <c r="BA116" s="5"/>
      <c r="BB116" s="5"/>
      <c r="BC116" s="5"/>
      <c r="BD116" s="7"/>
      <c r="BE116" s="5"/>
      <c r="BF116" s="5"/>
      <c r="BG116" s="5"/>
      <c r="BH116" s="5"/>
      <c r="BI116" s="5"/>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221"/>
      <c r="CQ116" s="221"/>
      <c r="CR116" s="222">
        <f t="shared" si="67"/>
        <v>0</v>
      </c>
      <c r="CS116" s="237" t="e">
        <f t="shared" si="68"/>
        <v>#DIV/0!</v>
      </c>
      <c r="CT116" s="222">
        <f t="shared" si="69"/>
        <v>0</v>
      </c>
      <c r="CU116" s="237" t="e">
        <f t="shared" si="70"/>
        <v>#DIV/0!</v>
      </c>
      <c r="CV116" s="222">
        <f t="shared" si="71"/>
        <v>0</v>
      </c>
      <c r="CW116" s="237" t="e">
        <f t="shared" si="72"/>
        <v>#DIV/0!</v>
      </c>
      <c r="CX116" s="222">
        <f t="shared" si="73"/>
        <v>0</v>
      </c>
      <c r="CY116" s="237" t="e">
        <f t="shared" si="74"/>
        <v>#DIV/0!</v>
      </c>
      <c r="CZ116" s="223" t="e">
        <f t="shared" si="75"/>
        <v>#DIV/0!</v>
      </c>
      <c r="DA116" s="223" t="e">
        <f t="shared" si="76"/>
        <v>#DIV/0!</v>
      </c>
      <c r="DB116" s="5"/>
    </row>
    <row r="117" spans="1:106" s="1" customFormat="1" ht="46.5">
      <c r="A117" s="1036">
        <v>56</v>
      </c>
      <c r="B117" s="1044" t="s">
        <v>957</v>
      </c>
      <c r="C117" s="1058" t="s">
        <v>60</v>
      </c>
      <c r="D117" s="1024" t="s">
        <v>234</v>
      </c>
      <c r="E117" s="1033" t="s">
        <v>60</v>
      </c>
      <c r="F117" s="1151" t="s">
        <v>946</v>
      </c>
      <c r="G117" s="234" t="s">
        <v>2021</v>
      </c>
      <c r="H117" s="37"/>
      <c r="I117" s="37"/>
      <c r="J117" s="212" t="s">
        <v>32</v>
      </c>
      <c r="K117" s="212" t="s">
        <v>31</v>
      </c>
      <c r="L117" s="165" t="s">
        <v>12</v>
      </c>
      <c r="M117" s="221" t="s">
        <v>29</v>
      </c>
      <c r="N117" s="221" t="s">
        <v>24</v>
      </c>
      <c r="O117" s="5" t="s">
        <v>24</v>
      </c>
      <c r="P117" s="5"/>
      <c r="Q117" s="5"/>
      <c r="R117" s="5"/>
      <c r="S117" s="6"/>
      <c r="T117" s="6"/>
      <c r="U117" s="5"/>
      <c r="V117" s="5"/>
      <c r="W117" s="5"/>
      <c r="X117" s="5"/>
      <c r="Y117" s="5"/>
      <c r="Z117" s="80">
        <f t="shared" si="77"/>
        <v>1</v>
      </c>
      <c r="AA117" s="955"/>
      <c r="AB117" s="7" t="s">
        <v>1317</v>
      </c>
      <c r="AC117" s="7"/>
      <c r="AD117" s="7"/>
      <c r="AE117" s="5"/>
      <c r="AF117" s="5"/>
      <c r="AG117" s="5"/>
      <c r="AH117" s="5"/>
      <c r="AI117" s="5"/>
      <c r="AJ117" s="5"/>
      <c r="AK117" s="5"/>
      <c r="AL117" s="5"/>
      <c r="AM117" s="5"/>
      <c r="AN117" s="5"/>
      <c r="AO117" s="5"/>
      <c r="AP117" s="5"/>
      <c r="AQ117" s="5"/>
      <c r="AR117" s="5"/>
      <c r="AS117" s="5"/>
      <c r="AT117" s="5"/>
      <c r="AU117" s="5"/>
      <c r="AV117" s="221"/>
      <c r="AW117" s="5"/>
      <c r="AX117" s="5"/>
      <c r="AY117" s="5"/>
      <c r="AZ117" s="5"/>
      <c r="BA117" s="5"/>
      <c r="BB117" s="5"/>
      <c r="BC117" s="5"/>
      <c r="BD117" s="5"/>
      <c r="BE117" s="5"/>
      <c r="BF117" s="5"/>
      <c r="BG117" s="5"/>
      <c r="BH117" s="5"/>
      <c r="BI117" s="5"/>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2">
        <f t="shared" si="67"/>
        <v>0</v>
      </c>
      <c r="CS117" s="237" t="e">
        <f t="shared" si="68"/>
        <v>#DIV/0!</v>
      </c>
      <c r="CT117" s="222">
        <f t="shared" si="69"/>
        <v>0</v>
      </c>
      <c r="CU117" s="237" t="e">
        <f t="shared" si="70"/>
        <v>#DIV/0!</v>
      </c>
      <c r="CV117" s="222">
        <f t="shared" si="71"/>
        <v>0</v>
      </c>
      <c r="CW117" s="237" t="e">
        <f t="shared" si="72"/>
        <v>#DIV/0!</v>
      </c>
      <c r="CX117" s="222">
        <f t="shared" si="73"/>
        <v>0</v>
      </c>
      <c r="CY117" s="237" t="e">
        <f t="shared" si="74"/>
        <v>#DIV/0!</v>
      </c>
      <c r="CZ117" s="223" t="e">
        <f t="shared" si="75"/>
        <v>#DIV/0!</v>
      </c>
      <c r="DA117" s="223" t="e">
        <f t="shared" si="76"/>
        <v>#DIV/0!</v>
      </c>
      <c r="DB117" s="5"/>
    </row>
    <row r="118" spans="1:106" s="1" customFormat="1" ht="31">
      <c r="A118" s="1036"/>
      <c r="B118" s="1024"/>
      <c r="C118" s="1058"/>
      <c r="D118" s="1024"/>
      <c r="E118" s="1033"/>
      <c r="F118" s="1130"/>
      <c r="G118" s="234" t="s">
        <v>890</v>
      </c>
      <c r="H118" s="37"/>
      <c r="I118" s="37"/>
      <c r="J118" s="212" t="s">
        <v>32</v>
      </c>
      <c r="K118" s="212" t="s">
        <v>31</v>
      </c>
      <c r="L118" s="165" t="s">
        <v>12</v>
      </c>
      <c r="M118" s="221" t="s">
        <v>29</v>
      </c>
      <c r="N118" s="221" t="s">
        <v>24</v>
      </c>
      <c r="O118" s="5"/>
      <c r="P118" s="5"/>
      <c r="Q118" s="5" t="s">
        <v>24</v>
      </c>
      <c r="R118" s="5"/>
      <c r="S118" s="6"/>
      <c r="T118" s="6"/>
      <c r="U118" s="5"/>
      <c r="V118" s="5"/>
      <c r="W118" s="5"/>
      <c r="X118" s="5"/>
      <c r="Y118" s="5"/>
      <c r="Z118" s="80">
        <f t="shared" si="77"/>
        <v>1</v>
      </c>
      <c r="AA118" s="955"/>
      <c r="AB118" s="7"/>
      <c r="AC118" s="7"/>
      <c r="AD118" s="7"/>
      <c r="AE118" s="5"/>
      <c r="AF118" s="5"/>
      <c r="AG118" s="5"/>
      <c r="AH118" s="5"/>
      <c r="AI118" s="5"/>
      <c r="AJ118" s="5"/>
      <c r="AK118" s="5"/>
      <c r="AL118" s="5" t="s">
        <v>1317</v>
      </c>
      <c r="AM118" s="5"/>
      <c r="AN118" s="5"/>
      <c r="AO118" s="5"/>
      <c r="AP118" s="5"/>
      <c r="AQ118" s="5"/>
      <c r="AR118" s="5"/>
      <c r="AS118" s="5"/>
      <c r="AT118" s="5"/>
      <c r="AU118" s="5"/>
      <c r="AV118" s="221"/>
      <c r="AW118" s="5"/>
      <c r="AX118" s="5"/>
      <c r="AY118" s="5"/>
      <c r="AZ118" s="5"/>
      <c r="BA118" s="5"/>
      <c r="BB118" s="5"/>
      <c r="BC118" s="5"/>
      <c r="BD118" s="5"/>
      <c r="BE118" s="5"/>
      <c r="BF118" s="5"/>
      <c r="BG118" s="5"/>
      <c r="BH118" s="5"/>
      <c r="BI118" s="5"/>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2">
        <f t="shared" si="67"/>
        <v>0</v>
      </c>
      <c r="CS118" s="237" t="e">
        <f t="shared" si="68"/>
        <v>#DIV/0!</v>
      </c>
      <c r="CT118" s="222">
        <f t="shared" si="69"/>
        <v>0</v>
      </c>
      <c r="CU118" s="237" t="e">
        <f t="shared" si="70"/>
        <v>#DIV/0!</v>
      </c>
      <c r="CV118" s="222">
        <f t="shared" si="71"/>
        <v>0</v>
      </c>
      <c r="CW118" s="237" t="e">
        <f t="shared" si="72"/>
        <v>#DIV/0!</v>
      </c>
      <c r="CX118" s="222">
        <f t="shared" si="73"/>
        <v>0</v>
      </c>
      <c r="CY118" s="237" t="e">
        <f t="shared" si="74"/>
        <v>#DIV/0!</v>
      </c>
      <c r="CZ118" s="223" t="e">
        <f t="shared" si="75"/>
        <v>#DIV/0!</v>
      </c>
      <c r="DA118" s="223" t="e">
        <f t="shared" si="76"/>
        <v>#DIV/0!</v>
      </c>
      <c r="DB118" s="5"/>
    </row>
    <row r="119" spans="1:106" s="1" customFormat="1" ht="37.4" customHeight="1">
      <c r="A119" s="1036"/>
      <c r="B119" s="1024"/>
      <c r="C119" s="1058"/>
      <c r="D119" s="1024"/>
      <c r="E119" s="1033"/>
      <c r="F119" s="1130"/>
      <c r="G119" s="134" t="s">
        <v>1232</v>
      </c>
      <c r="H119" s="37"/>
      <c r="I119" s="37"/>
      <c r="J119" s="212" t="s">
        <v>32</v>
      </c>
      <c r="K119" s="212" t="s">
        <v>31</v>
      </c>
      <c r="L119" s="165" t="s">
        <v>12</v>
      </c>
      <c r="M119" s="221" t="s">
        <v>29</v>
      </c>
      <c r="N119" s="221" t="s">
        <v>24</v>
      </c>
      <c r="O119" s="5"/>
      <c r="P119" s="5"/>
      <c r="Q119" s="5"/>
      <c r="R119" s="5"/>
      <c r="S119" s="6"/>
      <c r="T119" s="6"/>
      <c r="U119" s="5"/>
      <c r="V119" s="5"/>
      <c r="W119" s="5" t="s">
        <v>24</v>
      </c>
      <c r="X119" s="5"/>
      <c r="Y119" s="5"/>
      <c r="Z119" s="80">
        <f t="shared" si="77"/>
        <v>1</v>
      </c>
      <c r="AA119" s="221"/>
      <c r="AB119" s="7"/>
      <c r="AC119" s="7"/>
      <c r="AD119" s="7"/>
      <c r="AE119" s="5"/>
      <c r="AF119" s="5"/>
      <c r="AG119" s="5"/>
      <c r="AH119" s="5"/>
      <c r="AI119" s="5"/>
      <c r="AJ119" s="5"/>
      <c r="AK119" s="5"/>
      <c r="AL119" s="5"/>
      <c r="AM119" s="5"/>
      <c r="AN119" s="5"/>
      <c r="AO119" s="5"/>
      <c r="AP119" s="5"/>
      <c r="AQ119" s="5"/>
      <c r="AR119" s="5"/>
      <c r="AS119" s="5"/>
      <c r="AT119" s="5"/>
      <c r="AU119" s="5"/>
      <c r="AV119" s="221"/>
      <c r="AW119" s="5"/>
      <c r="AX119" s="5"/>
      <c r="AY119" s="5"/>
      <c r="AZ119" s="5"/>
      <c r="BA119" s="5"/>
      <c r="BB119" s="5"/>
      <c r="BC119" s="5"/>
      <c r="BD119" s="5" t="s">
        <v>1183</v>
      </c>
      <c r="BE119" s="5"/>
      <c r="BF119" s="5"/>
      <c r="BG119" s="5"/>
      <c r="BH119" s="5"/>
      <c r="BI119" s="5"/>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2">
        <f t="shared" si="67"/>
        <v>0</v>
      </c>
      <c r="CS119" s="237" t="e">
        <f t="shared" si="68"/>
        <v>#DIV/0!</v>
      </c>
      <c r="CT119" s="222">
        <f t="shared" si="69"/>
        <v>0</v>
      </c>
      <c r="CU119" s="237" t="e">
        <f t="shared" si="70"/>
        <v>#DIV/0!</v>
      </c>
      <c r="CV119" s="222">
        <f t="shared" si="71"/>
        <v>0</v>
      </c>
      <c r="CW119" s="237" t="e">
        <f t="shared" si="72"/>
        <v>#DIV/0!</v>
      </c>
      <c r="CX119" s="222">
        <f t="shared" si="73"/>
        <v>0</v>
      </c>
      <c r="CY119" s="237" t="e">
        <f t="shared" si="74"/>
        <v>#DIV/0!</v>
      </c>
      <c r="CZ119" s="223" t="e">
        <f t="shared" si="75"/>
        <v>#DIV/0!</v>
      </c>
      <c r="DA119" s="223" t="e">
        <f t="shared" si="76"/>
        <v>#DIV/0!</v>
      </c>
      <c r="DB119" s="5"/>
    </row>
    <row r="120" spans="1:106" s="1" customFormat="1" ht="37.4" customHeight="1">
      <c r="A120" s="1036"/>
      <c r="B120" s="1024"/>
      <c r="C120" s="1058"/>
      <c r="D120" s="1024"/>
      <c r="E120" s="1033"/>
      <c r="F120" s="1130"/>
      <c r="G120" s="234" t="s">
        <v>891</v>
      </c>
      <c r="H120" s="37"/>
      <c r="I120" s="37"/>
      <c r="J120" s="5" t="s">
        <v>32</v>
      </c>
      <c r="K120" s="212" t="s">
        <v>31</v>
      </c>
      <c r="L120" s="165" t="s">
        <v>12</v>
      </c>
      <c r="M120" s="221" t="s">
        <v>29</v>
      </c>
      <c r="N120" s="221" t="s">
        <v>24</v>
      </c>
      <c r="O120" s="5"/>
      <c r="P120" s="5"/>
      <c r="Q120" s="5"/>
      <c r="R120" s="5"/>
      <c r="S120" s="6" t="s">
        <v>24</v>
      </c>
      <c r="T120" s="6"/>
      <c r="U120" s="5"/>
      <c r="V120" s="5"/>
      <c r="W120" s="5"/>
      <c r="X120" s="5"/>
      <c r="Y120" s="5"/>
      <c r="Z120" s="80">
        <f t="shared" si="77"/>
        <v>1</v>
      </c>
      <c r="AA120" s="955"/>
      <c r="AB120" s="7"/>
      <c r="AC120" s="7"/>
      <c r="AD120" s="7"/>
      <c r="AE120" s="5"/>
      <c r="AF120" s="5"/>
      <c r="AG120" s="5"/>
      <c r="AH120" s="5"/>
      <c r="AI120" s="5"/>
      <c r="AJ120" s="5"/>
      <c r="AK120" s="5"/>
      <c r="AL120" s="5"/>
      <c r="AM120" s="5"/>
      <c r="AN120" s="5"/>
      <c r="AO120" s="5"/>
      <c r="AP120" s="5"/>
      <c r="AQ120" s="5" t="s">
        <v>1317</v>
      </c>
      <c r="AR120" s="5" t="s">
        <v>1317</v>
      </c>
      <c r="AS120" s="5" t="s">
        <v>1317</v>
      </c>
      <c r="AT120" s="5"/>
      <c r="AU120" s="5"/>
      <c r="AV120" s="221"/>
      <c r="AW120" s="5"/>
      <c r="AX120" s="5"/>
      <c r="AY120" s="5"/>
      <c r="AZ120" s="5"/>
      <c r="BA120" s="5"/>
      <c r="BB120" s="5"/>
      <c r="BC120" s="5"/>
      <c r="BD120" s="5"/>
      <c r="BE120" s="5"/>
      <c r="BF120" s="5"/>
      <c r="BG120" s="5"/>
      <c r="BH120" s="5"/>
      <c r="BI120" s="5"/>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221"/>
      <c r="CQ120" s="221"/>
      <c r="CR120" s="222">
        <f t="shared" si="67"/>
        <v>0</v>
      </c>
      <c r="CS120" s="237" t="e">
        <f t="shared" si="68"/>
        <v>#DIV/0!</v>
      </c>
      <c r="CT120" s="222">
        <f t="shared" si="69"/>
        <v>0</v>
      </c>
      <c r="CU120" s="237" t="e">
        <f t="shared" si="70"/>
        <v>#DIV/0!</v>
      </c>
      <c r="CV120" s="222">
        <f t="shared" si="71"/>
        <v>0</v>
      </c>
      <c r="CW120" s="237" t="e">
        <f t="shared" si="72"/>
        <v>#DIV/0!</v>
      </c>
      <c r="CX120" s="222">
        <f t="shared" si="73"/>
        <v>0</v>
      </c>
      <c r="CY120" s="237" t="e">
        <f t="shared" si="74"/>
        <v>#DIV/0!</v>
      </c>
      <c r="CZ120" s="223" t="e">
        <f t="shared" si="75"/>
        <v>#DIV/0!</v>
      </c>
      <c r="DA120" s="223" t="e">
        <f t="shared" si="76"/>
        <v>#DIV/0!</v>
      </c>
      <c r="DB120" s="5"/>
    </row>
    <row r="121" spans="1:106" s="302" customFormat="1" ht="16.5">
      <c r="A121" s="1071"/>
      <c r="B121" s="1045" t="s">
        <v>233</v>
      </c>
      <c r="C121" s="1146"/>
      <c r="D121" s="1146"/>
      <c r="E121" s="1146"/>
      <c r="F121" s="1045"/>
      <c r="G121" s="1045"/>
      <c r="H121" s="1146"/>
      <c r="I121" s="1146"/>
      <c r="J121" s="1045"/>
      <c r="K121" s="1045"/>
      <c r="L121" s="304"/>
      <c r="M121" s="300"/>
      <c r="N121" s="300"/>
      <c r="O121" s="300" t="s">
        <v>38</v>
      </c>
      <c r="P121" s="300" t="s">
        <v>38</v>
      </c>
      <c r="Q121" s="300" t="s">
        <v>38</v>
      </c>
      <c r="R121" s="300" t="s">
        <v>38</v>
      </c>
      <c r="S121" s="300" t="s">
        <v>38</v>
      </c>
      <c r="T121" s="300" t="s">
        <v>38</v>
      </c>
      <c r="U121" s="300" t="s">
        <v>38</v>
      </c>
      <c r="V121" s="300" t="s">
        <v>38</v>
      </c>
      <c r="W121" s="300" t="s">
        <v>38</v>
      </c>
      <c r="X121" s="300"/>
      <c r="Y121" s="300"/>
      <c r="Z121" s="296" t="s">
        <v>38</v>
      </c>
      <c r="AA121" s="955"/>
      <c r="AB121" s="296" t="s">
        <v>38</v>
      </c>
      <c r="AC121" s="296" t="s">
        <v>38</v>
      </c>
      <c r="AD121" s="296" t="s">
        <v>38</v>
      </c>
      <c r="AE121" s="296" t="s">
        <v>38</v>
      </c>
      <c r="AF121" s="296" t="s">
        <v>38</v>
      </c>
      <c r="AG121" s="296" t="s">
        <v>38</v>
      </c>
      <c r="AH121" s="296" t="s">
        <v>38</v>
      </c>
      <c r="AI121" s="296" t="s">
        <v>38</v>
      </c>
      <c r="AJ121" s="296" t="s">
        <v>38</v>
      </c>
      <c r="AK121" s="296" t="s">
        <v>38</v>
      </c>
      <c r="AL121" s="296" t="s">
        <v>38</v>
      </c>
      <c r="AM121" s="296" t="s">
        <v>38</v>
      </c>
      <c r="AN121" s="296" t="s">
        <v>38</v>
      </c>
      <c r="AO121" s="296" t="s">
        <v>38</v>
      </c>
      <c r="AP121" s="296" t="s">
        <v>38</v>
      </c>
      <c r="AQ121" s="296" t="s">
        <v>38</v>
      </c>
      <c r="AR121" s="296" t="s">
        <v>38</v>
      </c>
      <c r="AS121" s="296" t="s">
        <v>38</v>
      </c>
      <c r="AT121" s="296" t="s">
        <v>38</v>
      </c>
      <c r="AU121" s="296" t="s">
        <v>38</v>
      </c>
      <c r="AV121" s="296" t="s">
        <v>38</v>
      </c>
      <c r="AW121" s="296" t="s">
        <v>38</v>
      </c>
      <c r="AX121" s="296" t="s">
        <v>38</v>
      </c>
      <c r="AY121" s="296" t="s">
        <v>38</v>
      </c>
      <c r="AZ121" s="296" t="s">
        <v>38</v>
      </c>
      <c r="BA121" s="296" t="s">
        <v>38</v>
      </c>
      <c r="BB121" s="296" t="s">
        <v>38</v>
      </c>
      <c r="BC121" s="296" t="s">
        <v>38</v>
      </c>
      <c r="BD121" s="296" t="s">
        <v>38</v>
      </c>
      <c r="BE121" s="296" t="s">
        <v>38</v>
      </c>
      <c r="BF121" s="296" t="s">
        <v>38</v>
      </c>
      <c r="BG121" s="296" t="s">
        <v>38</v>
      </c>
      <c r="BH121" s="296" t="s">
        <v>38</v>
      </c>
      <c r="BI121" s="296" t="s">
        <v>38</v>
      </c>
      <c r="BJ121" s="296" t="s">
        <v>38</v>
      </c>
      <c r="BK121" s="296" t="s">
        <v>38</v>
      </c>
      <c r="BL121" s="296" t="s">
        <v>38</v>
      </c>
      <c r="BM121" s="296" t="s">
        <v>38</v>
      </c>
      <c r="BN121" s="296" t="s">
        <v>38</v>
      </c>
      <c r="BO121" s="296" t="s">
        <v>38</v>
      </c>
      <c r="BP121" s="296" t="s">
        <v>38</v>
      </c>
      <c r="BQ121" s="296" t="s">
        <v>38</v>
      </c>
      <c r="BR121" s="296" t="s">
        <v>38</v>
      </c>
      <c r="BS121" s="296" t="s">
        <v>38</v>
      </c>
      <c r="BT121" s="296" t="s">
        <v>38</v>
      </c>
      <c r="BU121" s="296" t="s">
        <v>38</v>
      </c>
      <c r="BV121" s="296" t="s">
        <v>38</v>
      </c>
      <c r="BW121" s="296" t="s">
        <v>38</v>
      </c>
      <c r="BX121" s="296" t="s">
        <v>38</v>
      </c>
      <c r="BY121" s="296" t="s">
        <v>38</v>
      </c>
      <c r="BZ121" s="296" t="s">
        <v>38</v>
      </c>
      <c r="CA121" s="296" t="s">
        <v>38</v>
      </c>
      <c r="CB121" s="296" t="s">
        <v>38</v>
      </c>
      <c r="CC121" s="296" t="s">
        <v>38</v>
      </c>
      <c r="CD121" s="296" t="s">
        <v>38</v>
      </c>
      <c r="CE121" s="296" t="s">
        <v>38</v>
      </c>
      <c r="CF121" s="296" t="s">
        <v>38</v>
      </c>
      <c r="CG121" s="296" t="s">
        <v>38</v>
      </c>
      <c r="CH121" s="296" t="s">
        <v>38</v>
      </c>
      <c r="CI121" s="296" t="s">
        <v>38</v>
      </c>
      <c r="CJ121" s="296" t="s">
        <v>38</v>
      </c>
      <c r="CK121" s="296" t="s">
        <v>38</v>
      </c>
      <c r="CL121" s="296" t="s">
        <v>38</v>
      </c>
      <c r="CM121" s="296" t="s">
        <v>38</v>
      </c>
      <c r="CN121" s="296" t="s">
        <v>38</v>
      </c>
      <c r="CO121" s="296" t="s">
        <v>38</v>
      </c>
      <c r="CP121" s="296" t="s">
        <v>38</v>
      </c>
      <c r="CQ121" s="296" t="s">
        <v>38</v>
      </c>
      <c r="CR121" s="296" t="s">
        <v>38</v>
      </c>
      <c r="CS121" s="296" t="s">
        <v>38</v>
      </c>
      <c r="CT121" s="296" t="s">
        <v>38</v>
      </c>
      <c r="CU121" s="296" t="s">
        <v>38</v>
      </c>
      <c r="CV121" s="296" t="s">
        <v>38</v>
      </c>
      <c r="CW121" s="296" t="s">
        <v>38</v>
      </c>
      <c r="CX121" s="296" t="s">
        <v>38</v>
      </c>
      <c r="CY121" s="296" t="s">
        <v>38</v>
      </c>
      <c r="CZ121" s="296" t="s">
        <v>38</v>
      </c>
      <c r="DA121" s="296" t="s">
        <v>38</v>
      </c>
      <c r="DB121" s="296" t="s">
        <v>38</v>
      </c>
    </row>
    <row r="122" spans="1:106" s="302" customFormat="1" ht="16.5">
      <c r="A122" s="1072"/>
      <c r="B122" s="1045" t="s">
        <v>232</v>
      </c>
      <c r="C122" s="1146"/>
      <c r="D122" s="1146"/>
      <c r="E122" s="1146"/>
      <c r="F122" s="1045"/>
      <c r="G122" s="1045"/>
      <c r="H122" s="1146"/>
      <c r="I122" s="1146"/>
      <c r="J122" s="1045"/>
      <c r="K122" s="1045"/>
      <c r="L122" s="304"/>
      <c r="M122" s="300"/>
      <c r="N122" s="300"/>
      <c r="O122" s="300" t="s">
        <v>38</v>
      </c>
      <c r="P122" s="300" t="s">
        <v>38</v>
      </c>
      <c r="Q122" s="300" t="s">
        <v>38</v>
      </c>
      <c r="R122" s="300" t="s">
        <v>38</v>
      </c>
      <c r="S122" s="300" t="s">
        <v>38</v>
      </c>
      <c r="T122" s="300" t="s">
        <v>38</v>
      </c>
      <c r="U122" s="300" t="s">
        <v>38</v>
      </c>
      <c r="V122" s="300" t="s">
        <v>38</v>
      </c>
      <c r="W122" s="300" t="s">
        <v>38</v>
      </c>
      <c r="X122" s="300"/>
      <c r="Y122" s="300"/>
      <c r="Z122" s="296" t="s">
        <v>38</v>
      </c>
      <c r="AA122" s="221"/>
      <c r="AB122" s="296" t="s">
        <v>38</v>
      </c>
      <c r="AC122" s="296" t="s">
        <v>38</v>
      </c>
      <c r="AD122" s="296" t="s">
        <v>38</v>
      </c>
      <c r="AE122" s="296" t="s">
        <v>38</v>
      </c>
      <c r="AF122" s="296" t="s">
        <v>38</v>
      </c>
      <c r="AG122" s="296" t="s">
        <v>38</v>
      </c>
      <c r="AH122" s="296" t="s">
        <v>38</v>
      </c>
      <c r="AI122" s="296" t="s">
        <v>38</v>
      </c>
      <c r="AJ122" s="296" t="s">
        <v>38</v>
      </c>
      <c r="AK122" s="296" t="s">
        <v>38</v>
      </c>
      <c r="AL122" s="296" t="s">
        <v>38</v>
      </c>
      <c r="AM122" s="296" t="s">
        <v>38</v>
      </c>
      <c r="AN122" s="296" t="s">
        <v>38</v>
      </c>
      <c r="AO122" s="296" t="s">
        <v>38</v>
      </c>
      <c r="AP122" s="296" t="s">
        <v>38</v>
      </c>
      <c r="AQ122" s="296" t="s">
        <v>38</v>
      </c>
      <c r="AR122" s="296" t="s">
        <v>38</v>
      </c>
      <c r="AS122" s="296" t="s">
        <v>38</v>
      </c>
      <c r="AT122" s="296" t="s">
        <v>38</v>
      </c>
      <c r="AU122" s="296" t="s">
        <v>38</v>
      </c>
      <c r="AV122" s="296" t="s">
        <v>38</v>
      </c>
      <c r="AW122" s="296" t="s">
        <v>38</v>
      </c>
      <c r="AX122" s="296" t="s">
        <v>38</v>
      </c>
      <c r="AY122" s="296" t="s">
        <v>38</v>
      </c>
      <c r="AZ122" s="296" t="s">
        <v>38</v>
      </c>
      <c r="BA122" s="296" t="s">
        <v>38</v>
      </c>
      <c r="BB122" s="296" t="s">
        <v>38</v>
      </c>
      <c r="BC122" s="296" t="s">
        <v>38</v>
      </c>
      <c r="BD122" s="296" t="s">
        <v>38</v>
      </c>
      <c r="BE122" s="296" t="s">
        <v>38</v>
      </c>
      <c r="BF122" s="296" t="s">
        <v>38</v>
      </c>
      <c r="BG122" s="296" t="s">
        <v>38</v>
      </c>
      <c r="BH122" s="296" t="s">
        <v>38</v>
      </c>
      <c r="BI122" s="296" t="s">
        <v>38</v>
      </c>
      <c r="BJ122" s="296" t="s">
        <v>38</v>
      </c>
      <c r="BK122" s="296" t="s">
        <v>38</v>
      </c>
      <c r="BL122" s="296" t="s">
        <v>38</v>
      </c>
      <c r="BM122" s="296" t="s">
        <v>38</v>
      </c>
      <c r="BN122" s="296" t="s">
        <v>38</v>
      </c>
      <c r="BO122" s="296" t="s">
        <v>38</v>
      </c>
      <c r="BP122" s="296" t="s">
        <v>38</v>
      </c>
      <c r="BQ122" s="296" t="s">
        <v>38</v>
      </c>
      <c r="BR122" s="296" t="s">
        <v>38</v>
      </c>
      <c r="BS122" s="296" t="s">
        <v>38</v>
      </c>
      <c r="BT122" s="296" t="s">
        <v>38</v>
      </c>
      <c r="BU122" s="296" t="s">
        <v>38</v>
      </c>
      <c r="BV122" s="296" t="s">
        <v>38</v>
      </c>
      <c r="BW122" s="296" t="s">
        <v>38</v>
      </c>
      <c r="BX122" s="296" t="s">
        <v>38</v>
      </c>
      <c r="BY122" s="296" t="s">
        <v>38</v>
      </c>
      <c r="BZ122" s="296" t="s">
        <v>38</v>
      </c>
      <c r="CA122" s="296" t="s">
        <v>38</v>
      </c>
      <c r="CB122" s="296" t="s">
        <v>38</v>
      </c>
      <c r="CC122" s="296" t="s">
        <v>38</v>
      </c>
      <c r="CD122" s="296" t="s">
        <v>38</v>
      </c>
      <c r="CE122" s="296" t="s">
        <v>38</v>
      </c>
      <c r="CF122" s="296" t="s">
        <v>38</v>
      </c>
      <c r="CG122" s="296" t="s">
        <v>38</v>
      </c>
      <c r="CH122" s="296" t="s">
        <v>38</v>
      </c>
      <c r="CI122" s="296" t="s">
        <v>38</v>
      </c>
      <c r="CJ122" s="296" t="s">
        <v>38</v>
      </c>
      <c r="CK122" s="296" t="s">
        <v>38</v>
      </c>
      <c r="CL122" s="296" t="s">
        <v>38</v>
      </c>
      <c r="CM122" s="296" t="s">
        <v>38</v>
      </c>
      <c r="CN122" s="296" t="s">
        <v>38</v>
      </c>
      <c r="CO122" s="296" t="s">
        <v>38</v>
      </c>
      <c r="CP122" s="296" t="s">
        <v>38</v>
      </c>
      <c r="CQ122" s="296" t="s">
        <v>38</v>
      </c>
      <c r="CR122" s="296" t="s">
        <v>38</v>
      </c>
      <c r="CS122" s="296" t="s">
        <v>38</v>
      </c>
      <c r="CT122" s="296" t="s">
        <v>38</v>
      </c>
      <c r="CU122" s="296" t="s">
        <v>38</v>
      </c>
      <c r="CV122" s="296" t="s">
        <v>38</v>
      </c>
      <c r="CW122" s="296" t="s">
        <v>38</v>
      </c>
      <c r="CX122" s="296" t="s">
        <v>38</v>
      </c>
      <c r="CY122" s="296" t="s">
        <v>38</v>
      </c>
      <c r="CZ122" s="296" t="s">
        <v>38</v>
      </c>
      <c r="DA122" s="296" t="s">
        <v>38</v>
      </c>
      <c r="DB122" s="296" t="s">
        <v>38</v>
      </c>
    </row>
    <row r="123" spans="1:106" s="22" customFormat="1" ht="46.5">
      <c r="A123" s="1036">
        <v>57</v>
      </c>
      <c r="B123" s="1076" t="s">
        <v>1050</v>
      </c>
      <c r="C123" s="1078" t="s">
        <v>28</v>
      </c>
      <c r="D123" s="1077" t="s">
        <v>231</v>
      </c>
      <c r="E123" s="1078" t="s">
        <v>26</v>
      </c>
      <c r="F123" s="51" t="s">
        <v>309</v>
      </c>
      <c r="G123" s="145" t="s">
        <v>1509</v>
      </c>
      <c r="H123" s="38"/>
      <c r="I123" s="178" t="s">
        <v>1749</v>
      </c>
      <c r="J123" s="5" t="s">
        <v>32</v>
      </c>
      <c r="K123" s="212" t="s">
        <v>31</v>
      </c>
      <c r="L123" s="165" t="s">
        <v>12</v>
      </c>
      <c r="M123" s="221" t="s">
        <v>29</v>
      </c>
      <c r="N123" s="221" t="s">
        <v>24</v>
      </c>
      <c r="O123" s="227"/>
      <c r="P123" s="227"/>
      <c r="Q123" s="227"/>
      <c r="R123" s="227"/>
      <c r="S123" s="226"/>
      <c r="T123" s="226"/>
      <c r="U123" s="227" t="s">
        <v>24</v>
      </c>
      <c r="V123" s="227"/>
      <c r="W123" s="227"/>
      <c r="X123" s="227"/>
      <c r="Y123" s="227"/>
      <c r="Z123" s="80">
        <f t="shared" ref="Z123:Z158" si="78">COUNTIF($O123:$Y123,"x")</f>
        <v>1</v>
      </c>
      <c r="AA123" s="955"/>
      <c r="AB123" s="38"/>
      <c r="AC123" s="38"/>
      <c r="AD123" s="38"/>
      <c r="AE123" s="38"/>
      <c r="AF123" s="38"/>
      <c r="AG123" s="38"/>
      <c r="AH123" s="38"/>
      <c r="AI123" s="38"/>
      <c r="AJ123" s="38"/>
      <c r="AK123" s="38"/>
      <c r="AL123" s="38"/>
      <c r="AM123" s="38"/>
      <c r="AN123" s="38"/>
      <c r="AO123" s="38"/>
      <c r="AP123" s="38"/>
      <c r="AQ123" s="38"/>
      <c r="AR123" s="38"/>
      <c r="AS123" s="38"/>
      <c r="AT123" s="38"/>
      <c r="AU123" s="38"/>
      <c r="AV123" s="55"/>
      <c r="AW123" s="55" t="s">
        <v>1317</v>
      </c>
      <c r="AX123" s="55" t="s">
        <v>1317</v>
      </c>
      <c r="AY123" s="7"/>
      <c r="AZ123" s="38"/>
      <c r="BA123" s="38"/>
      <c r="BB123" s="7"/>
      <c r="BC123" s="38"/>
      <c r="BD123" s="38"/>
      <c r="BE123" s="38"/>
      <c r="BF123" s="38"/>
      <c r="BG123" s="38"/>
      <c r="BH123" s="38"/>
      <c r="BI123" s="38"/>
      <c r="BJ123" s="221"/>
      <c r="BK123" s="221"/>
      <c r="BL123" s="221"/>
      <c r="BM123" s="221"/>
      <c r="BN123" s="221"/>
      <c r="BO123" s="221"/>
      <c r="BP123" s="221"/>
      <c r="BQ123" s="221"/>
      <c r="BR123" s="221"/>
      <c r="BS123" s="221"/>
      <c r="BT123" s="221"/>
      <c r="BU123" s="221"/>
      <c r="BV123" s="221"/>
      <c r="BW123" s="221"/>
      <c r="BX123" s="221"/>
      <c r="BY123" s="221"/>
      <c r="BZ123" s="221"/>
      <c r="CA123" s="221"/>
      <c r="CB123" s="221"/>
      <c r="CC123" s="221"/>
      <c r="CD123" s="221"/>
      <c r="CE123" s="221"/>
      <c r="CF123" s="221"/>
      <c r="CG123" s="221"/>
      <c r="CH123" s="221"/>
      <c r="CI123" s="221"/>
      <c r="CJ123" s="221"/>
      <c r="CK123" s="221"/>
      <c r="CL123" s="221"/>
      <c r="CM123" s="221"/>
      <c r="CN123" s="221"/>
      <c r="CO123" s="221"/>
      <c r="CP123" s="221"/>
      <c r="CQ123" s="221"/>
      <c r="CR123" s="222">
        <f t="shared" ref="CR123:CR158" si="79">COUNTIF(BJ123:CQ123,"2")</f>
        <v>0</v>
      </c>
      <c r="CS123" s="237" t="e">
        <f t="shared" ref="CS123:CS158" si="80">CR123/(CR123+CT123+CV123+CX123)</f>
        <v>#DIV/0!</v>
      </c>
      <c r="CT123" s="222">
        <f t="shared" ref="CT123:CT158" si="81">COUNTIF(BJ123:CQ123,"1")</f>
        <v>0</v>
      </c>
      <c r="CU123" s="237" t="e">
        <f t="shared" ref="CU123:CU158" si="82">CT123/(CR123+CT123+CV123+CX123)</f>
        <v>#DIV/0!</v>
      </c>
      <c r="CV123" s="222">
        <f t="shared" ref="CV123:CV158" si="83">COUNTIF(BJ123:CQ123,"0")</f>
        <v>0</v>
      </c>
      <c r="CW123" s="237" t="e">
        <f t="shared" ref="CW123:CW158" si="84">CV123/(CR123+CT123+CV123+CX123)</f>
        <v>#DIV/0!</v>
      </c>
      <c r="CX123" s="222">
        <f t="shared" ref="CX123:CX158" si="85">COUNTIF(BJ123:CQ123,"KĐG")</f>
        <v>0</v>
      </c>
      <c r="CY123" s="237" t="e">
        <f t="shared" ref="CY123:CY158" si="86">CX123/(CR123+CT123+CV123+CX123)</f>
        <v>#DIV/0!</v>
      </c>
      <c r="CZ123" s="223" t="e">
        <f t="shared" ref="CZ123:CZ158" si="87">(((CR123*2)+(CT123*1)+(CV123*0)))/(CR123+CT123+CV123)</f>
        <v>#DIV/0!</v>
      </c>
      <c r="DA123" s="223" t="e">
        <f t="shared" ref="DA123:DA158" si="88">IF(CY123&gt;=50%,"KĐG",IF(CZ123&gt;=1.6,"Đạt mục tiêu",IF(CZ123&gt;=1,"Cần cố gắng","Chưa đạt")))</f>
        <v>#DIV/0!</v>
      </c>
      <c r="DB123" s="38"/>
    </row>
    <row r="124" spans="1:106" s="22" customFormat="1" ht="46.5">
      <c r="A124" s="1036"/>
      <c r="B124" s="1077"/>
      <c r="C124" s="1078"/>
      <c r="D124" s="1077"/>
      <c r="E124" s="1078"/>
      <c r="F124" s="51" t="s">
        <v>308</v>
      </c>
      <c r="G124" s="145" t="s">
        <v>1747</v>
      </c>
      <c r="H124" s="38"/>
      <c r="I124" s="178" t="s">
        <v>1748</v>
      </c>
      <c r="J124" s="5" t="s">
        <v>32</v>
      </c>
      <c r="K124" s="212" t="s">
        <v>31</v>
      </c>
      <c r="L124" s="165" t="s">
        <v>12</v>
      </c>
      <c r="M124" s="221" t="s">
        <v>29</v>
      </c>
      <c r="N124" s="221" t="s">
        <v>24</v>
      </c>
      <c r="O124" s="227"/>
      <c r="P124" s="227"/>
      <c r="Q124" s="227"/>
      <c r="R124" s="227"/>
      <c r="S124" s="226" t="s">
        <v>24</v>
      </c>
      <c r="T124" s="226"/>
      <c r="U124" s="227"/>
      <c r="V124" s="227"/>
      <c r="W124" s="227"/>
      <c r="X124" s="227"/>
      <c r="Y124" s="227"/>
      <c r="Z124" s="80">
        <f t="shared" si="78"/>
        <v>1</v>
      </c>
      <c r="AA124" s="955"/>
      <c r="AB124" s="38"/>
      <c r="AC124" s="38"/>
      <c r="AD124" s="38"/>
      <c r="AE124" s="38"/>
      <c r="AF124" s="38"/>
      <c r="AG124" s="38"/>
      <c r="AH124" s="38"/>
      <c r="AI124" s="38"/>
      <c r="AJ124" s="38"/>
      <c r="AK124" s="38"/>
      <c r="AL124" s="38"/>
      <c r="AM124" s="38"/>
      <c r="AN124" s="38"/>
      <c r="AO124" s="38"/>
      <c r="AP124" s="38"/>
      <c r="AQ124" s="5"/>
      <c r="AR124" s="5" t="s">
        <v>1317</v>
      </c>
      <c r="AS124" s="38"/>
      <c r="AT124" s="38"/>
      <c r="AU124" s="38"/>
      <c r="AV124" s="38"/>
      <c r="AW124" s="38"/>
      <c r="AX124" s="38"/>
      <c r="AY124" s="38"/>
      <c r="AZ124" s="38"/>
      <c r="BA124" s="38"/>
      <c r="BB124" s="38"/>
      <c r="BC124" s="38"/>
      <c r="BD124" s="38"/>
      <c r="BE124" s="38"/>
      <c r="BF124" s="38"/>
      <c r="BG124" s="38"/>
      <c r="BH124" s="38"/>
      <c r="BI124" s="38"/>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221"/>
      <c r="CQ124" s="221"/>
      <c r="CR124" s="222">
        <f t="shared" si="79"/>
        <v>0</v>
      </c>
      <c r="CS124" s="237" t="e">
        <f t="shared" si="80"/>
        <v>#DIV/0!</v>
      </c>
      <c r="CT124" s="222">
        <f t="shared" si="81"/>
        <v>0</v>
      </c>
      <c r="CU124" s="237" t="e">
        <f t="shared" si="82"/>
        <v>#DIV/0!</v>
      </c>
      <c r="CV124" s="222">
        <f t="shared" si="83"/>
        <v>0</v>
      </c>
      <c r="CW124" s="237" t="e">
        <f t="shared" si="84"/>
        <v>#DIV/0!</v>
      </c>
      <c r="CX124" s="222">
        <f t="shared" si="85"/>
        <v>0</v>
      </c>
      <c r="CY124" s="237" t="e">
        <f t="shared" si="86"/>
        <v>#DIV/0!</v>
      </c>
      <c r="CZ124" s="223" t="e">
        <f t="shared" si="87"/>
        <v>#DIV/0!</v>
      </c>
      <c r="DA124" s="223" t="e">
        <f t="shared" si="88"/>
        <v>#DIV/0!</v>
      </c>
      <c r="DB124" s="38"/>
    </row>
    <row r="125" spans="1:106" s="22" customFormat="1" ht="46.5">
      <c r="A125" s="1036"/>
      <c r="B125" s="1077"/>
      <c r="C125" s="1078"/>
      <c r="D125" s="1077"/>
      <c r="E125" s="1078"/>
      <c r="F125" s="1077" t="s">
        <v>310</v>
      </c>
      <c r="G125" s="51" t="s">
        <v>411</v>
      </c>
      <c r="H125" s="38"/>
      <c r="I125" s="38"/>
      <c r="J125" s="212" t="s">
        <v>32</v>
      </c>
      <c r="K125" s="212" t="s">
        <v>31</v>
      </c>
      <c r="L125" s="165" t="s">
        <v>12</v>
      </c>
      <c r="M125" s="221" t="s">
        <v>29</v>
      </c>
      <c r="N125" s="221" t="s">
        <v>24</v>
      </c>
      <c r="O125" s="227"/>
      <c r="P125" s="227"/>
      <c r="Q125" s="227" t="s">
        <v>24</v>
      </c>
      <c r="R125" s="227"/>
      <c r="S125" s="226"/>
      <c r="T125" s="226"/>
      <c r="U125" s="227"/>
      <c r="V125" s="227"/>
      <c r="W125" s="227"/>
      <c r="X125" s="227"/>
      <c r="Y125" s="227"/>
      <c r="Z125" s="80">
        <f t="shared" si="78"/>
        <v>1</v>
      </c>
      <c r="AA125" s="221"/>
      <c r="AB125" s="38"/>
      <c r="AC125" s="38"/>
      <c r="AD125" s="38"/>
      <c r="AE125" s="38"/>
      <c r="AF125" s="38"/>
      <c r="AG125" s="38"/>
      <c r="AH125" s="38"/>
      <c r="AI125" s="46"/>
      <c r="AJ125" s="46" t="s">
        <v>1317</v>
      </c>
      <c r="AK125" s="7"/>
      <c r="AL125" s="46"/>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221"/>
      <c r="BK125" s="221"/>
      <c r="BL125" s="221"/>
      <c r="BM125" s="221"/>
      <c r="BN125" s="221"/>
      <c r="BO125" s="221"/>
      <c r="BP125" s="221"/>
      <c r="BQ125" s="221"/>
      <c r="BR125" s="221"/>
      <c r="BS125" s="221"/>
      <c r="BT125" s="221"/>
      <c r="BU125" s="221"/>
      <c r="BV125" s="221"/>
      <c r="BW125" s="221"/>
      <c r="BX125" s="221"/>
      <c r="BY125" s="221"/>
      <c r="BZ125" s="221"/>
      <c r="CA125" s="221"/>
      <c r="CB125" s="221"/>
      <c r="CC125" s="221"/>
      <c r="CD125" s="221"/>
      <c r="CE125" s="221"/>
      <c r="CF125" s="221"/>
      <c r="CG125" s="221"/>
      <c r="CH125" s="221"/>
      <c r="CI125" s="221"/>
      <c r="CJ125" s="221"/>
      <c r="CK125" s="221"/>
      <c r="CL125" s="221"/>
      <c r="CM125" s="221"/>
      <c r="CN125" s="221"/>
      <c r="CO125" s="221"/>
      <c r="CP125" s="221"/>
      <c r="CQ125" s="221"/>
      <c r="CR125" s="222">
        <f t="shared" si="79"/>
        <v>0</v>
      </c>
      <c r="CS125" s="237" t="e">
        <f t="shared" si="80"/>
        <v>#DIV/0!</v>
      </c>
      <c r="CT125" s="222">
        <f t="shared" si="81"/>
        <v>0</v>
      </c>
      <c r="CU125" s="237" t="e">
        <f t="shared" si="82"/>
        <v>#DIV/0!</v>
      </c>
      <c r="CV125" s="222">
        <f t="shared" si="83"/>
        <v>0</v>
      </c>
      <c r="CW125" s="237" t="e">
        <f t="shared" si="84"/>
        <v>#DIV/0!</v>
      </c>
      <c r="CX125" s="222">
        <f t="shared" si="85"/>
        <v>0</v>
      </c>
      <c r="CY125" s="237" t="e">
        <f t="shared" si="86"/>
        <v>#DIV/0!</v>
      </c>
      <c r="CZ125" s="223" t="e">
        <f t="shared" si="87"/>
        <v>#DIV/0!</v>
      </c>
      <c r="DA125" s="223" t="e">
        <f t="shared" si="88"/>
        <v>#DIV/0!</v>
      </c>
      <c r="DB125" s="38"/>
    </row>
    <row r="126" spans="1:106" s="22" customFormat="1" ht="46.5">
      <c r="A126" s="1036"/>
      <c r="B126" s="1077"/>
      <c r="C126" s="1078"/>
      <c r="D126" s="1077"/>
      <c r="E126" s="1078"/>
      <c r="F126" s="1077"/>
      <c r="G126" s="138" t="s">
        <v>1415</v>
      </c>
      <c r="H126" s="69" t="s">
        <v>829</v>
      </c>
      <c r="I126" s="69"/>
      <c r="J126" s="227" t="s">
        <v>32</v>
      </c>
      <c r="K126" s="212" t="s">
        <v>31</v>
      </c>
      <c r="L126" s="165" t="s">
        <v>12</v>
      </c>
      <c r="M126" s="221" t="s">
        <v>29</v>
      </c>
      <c r="N126" s="221" t="s">
        <v>24</v>
      </c>
      <c r="O126" s="227"/>
      <c r="P126" s="227"/>
      <c r="Q126" s="227"/>
      <c r="R126" s="227" t="s">
        <v>24</v>
      </c>
      <c r="S126" s="226"/>
      <c r="T126" s="226"/>
      <c r="U126" s="227"/>
      <c r="V126" s="227"/>
      <c r="W126" s="227"/>
      <c r="X126" s="227"/>
      <c r="Y126" s="227"/>
      <c r="Z126" s="80">
        <f t="shared" si="78"/>
        <v>1</v>
      </c>
      <c r="AA126" s="955"/>
      <c r="AB126" s="46" t="s">
        <v>1317</v>
      </c>
      <c r="AC126" s="46"/>
      <c r="AD126" s="46" t="s">
        <v>1317</v>
      </c>
      <c r="AE126" s="38"/>
      <c r="AF126" s="38"/>
      <c r="AG126" s="38"/>
      <c r="AH126" s="38"/>
      <c r="AI126" s="46"/>
      <c r="AJ126" s="46"/>
      <c r="AK126" s="7"/>
      <c r="AL126" s="46"/>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2">
        <f t="shared" si="79"/>
        <v>0</v>
      </c>
      <c r="CS126" s="237" t="e">
        <f t="shared" si="80"/>
        <v>#DIV/0!</v>
      </c>
      <c r="CT126" s="222">
        <f t="shared" si="81"/>
        <v>0</v>
      </c>
      <c r="CU126" s="237" t="e">
        <f t="shared" si="82"/>
        <v>#DIV/0!</v>
      </c>
      <c r="CV126" s="222">
        <f t="shared" si="83"/>
        <v>0</v>
      </c>
      <c r="CW126" s="237" t="e">
        <f t="shared" si="84"/>
        <v>#DIV/0!</v>
      </c>
      <c r="CX126" s="222">
        <f t="shared" si="85"/>
        <v>0</v>
      </c>
      <c r="CY126" s="237" t="e">
        <f t="shared" si="86"/>
        <v>#DIV/0!</v>
      </c>
      <c r="CZ126" s="223" t="e">
        <f t="shared" si="87"/>
        <v>#DIV/0!</v>
      </c>
      <c r="DA126" s="223" t="e">
        <f t="shared" si="88"/>
        <v>#DIV/0!</v>
      </c>
      <c r="DB126" s="38"/>
    </row>
    <row r="127" spans="1:106" s="22" customFormat="1" ht="36.65" customHeight="1">
      <c r="A127" s="1036"/>
      <c r="B127" s="1077"/>
      <c r="C127" s="1078"/>
      <c r="D127" s="1077"/>
      <c r="E127" s="1078"/>
      <c r="F127" s="145" t="s">
        <v>1745</v>
      </c>
      <c r="G127" s="51" t="s">
        <v>2080</v>
      </c>
      <c r="H127" s="38"/>
      <c r="I127" s="178" t="s">
        <v>1746</v>
      </c>
      <c r="J127" s="5" t="s">
        <v>32</v>
      </c>
      <c r="K127" s="212" t="s">
        <v>31</v>
      </c>
      <c r="L127" s="165" t="s">
        <v>12</v>
      </c>
      <c r="M127" s="221" t="s">
        <v>29</v>
      </c>
      <c r="N127" s="221" t="s">
        <v>24</v>
      </c>
      <c r="O127" s="227"/>
      <c r="P127" s="227"/>
      <c r="Q127" s="227"/>
      <c r="R127" s="227"/>
      <c r="S127" s="226" t="s">
        <v>24</v>
      </c>
      <c r="T127" s="226"/>
      <c r="U127" s="227"/>
      <c r="V127" s="227"/>
      <c r="W127" s="227"/>
      <c r="X127" s="227"/>
      <c r="Y127" s="227"/>
      <c r="Z127" s="80">
        <f t="shared" si="78"/>
        <v>1</v>
      </c>
      <c r="AA127" s="955"/>
      <c r="AB127" s="38"/>
      <c r="AC127" s="38"/>
      <c r="AD127" s="38"/>
      <c r="AE127" s="38"/>
      <c r="AF127" s="38"/>
      <c r="AG127" s="38"/>
      <c r="AH127" s="38"/>
      <c r="AI127" s="38"/>
      <c r="AJ127" s="38"/>
      <c r="AK127" s="38"/>
      <c r="AL127" s="38"/>
      <c r="AM127" s="38"/>
      <c r="AN127" s="38"/>
      <c r="AO127" s="38"/>
      <c r="AP127" s="38"/>
      <c r="AQ127" s="38"/>
      <c r="AR127" s="38"/>
      <c r="AS127" s="38"/>
      <c r="AT127" s="38"/>
      <c r="AU127" s="38"/>
      <c r="AV127" s="57"/>
      <c r="AW127" s="57"/>
      <c r="AX127" s="57" t="s">
        <v>1317</v>
      </c>
      <c r="AY127" s="5"/>
      <c r="AZ127" s="5"/>
      <c r="BA127" s="5"/>
      <c r="BB127" s="5"/>
      <c r="BC127" s="38"/>
      <c r="BD127" s="38"/>
      <c r="BE127" s="38"/>
      <c r="BF127" s="38"/>
      <c r="BG127" s="38"/>
      <c r="BH127" s="38"/>
      <c r="BI127" s="38"/>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221"/>
      <c r="CO127" s="221"/>
      <c r="CP127" s="221"/>
      <c r="CQ127" s="221"/>
      <c r="CR127" s="222">
        <f t="shared" si="79"/>
        <v>0</v>
      </c>
      <c r="CS127" s="237" t="e">
        <f t="shared" si="80"/>
        <v>#DIV/0!</v>
      </c>
      <c r="CT127" s="222">
        <f t="shared" si="81"/>
        <v>0</v>
      </c>
      <c r="CU127" s="237" t="e">
        <f t="shared" si="82"/>
        <v>#DIV/0!</v>
      </c>
      <c r="CV127" s="222">
        <f t="shared" si="83"/>
        <v>0</v>
      </c>
      <c r="CW127" s="237" t="e">
        <f t="shared" si="84"/>
        <v>#DIV/0!</v>
      </c>
      <c r="CX127" s="222">
        <f t="shared" si="85"/>
        <v>0</v>
      </c>
      <c r="CY127" s="237" t="e">
        <f t="shared" si="86"/>
        <v>#DIV/0!</v>
      </c>
      <c r="CZ127" s="223" t="e">
        <f t="shared" si="87"/>
        <v>#DIV/0!</v>
      </c>
      <c r="DA127" s="223" t="e">
        <f t="shared" si="88"/>
        <v>#DIV/0!</v>
      </c>
      <c r="DB127" s="38"/>
    </row>
    <row r="128" spans="1:106" ht="77.5">
      <c r="A128" s="227">
        <v>58</v>
      </c>
      <c r="B128" s="217" t="s">
        <v>640</v>
      </c>
      <c r="C128" s="215" t="s">
        <v>35</v>
      </c>
      <c r="D128" s="217" t="s">
        <v>641</v>
      </c>
      <c r="E128" s="215" t="s">
        <v>35</v>
      </c>
      <c r="F128" s="217" t="s">
        <v>641</v>
      </c>
      <c r="G128" s="217" t="s">
        <v>642</v>
      </c>
      <c r="H128" s="212"/>
      <c r="I128" s="212"/>
      <c r="J128" s="5" t="s">
        <v>32</v>
      </c>
      <c r="K128" s="212" t="s">
        <v>31</v>
      </c>
      <c r="L128" s="165" t="s">
        <v>12</v>
      </c>
      <c r="M128" s="221" t="s">
        <v>29</v>
      </c>
      <c r="N128" s="221" t="s">
        <v>24</v>
      </c>
      <c r="O128" s="5"/>
      <c r="P128" s="5"/>
      <c r="Q128" s="5"/>
      <c r="R128" s="5"/>
      <c r="S128" s="6" t="s">
        <v>24</v>
      </c>
      <c r="T128" s="6"/>
      <c r="U128" s="5"/>
      <c r="V128" s="5"/>
      <c r="W128" s="221"/>
      <c r="X128" s="5"/>
      <c r="Y128" s="5"/>
      <c r="Z128" s="80">
        <f t="shared" si="78"/>
        <v>1</v>
      </c>
      <c r="AA128" s="221"/>
      <c r="AB128" s="5"/>
      <c r="AC128" s="5"/>
      <c r="AD128" s="5"/>
      <c r="AE128" s="5"/>
      <c r="AF128" s="5"/>
      <c r="AG128" s="5"/>
      <c r="AH128" s="5"/>
      <c r="AI128" s="5"/>
      <c r="AJ128" s="5"/>
      <c r="AK128" s="5"/>
      <c r="AL128" s="5"/>
      <c r="AM128" s="5"/>
      <c r="AN128" s="5"/>
      <c r="AO128" s="5"/>
      <c r="AP128" s="5"/>
      <c r="AQ128" s="5" t="s">
        <v>1405</v>
      </c>
      <c r="AR128" s="5" t="s">
        <v>1405</v>
      </c>
      <c r="AS128" s="5" t="s">
        <v>1405</v>
      </c>
      <c r="AT128" s="5"/>
      <c r="AU128" s="5"/>
      <c r="AV128" s="221"/>
      <c r="AW128" s="5"/>
      <c r="AX128" s="5"/>
      <c r="AY128" s="5"/>
      <c r="AZ128" s="5"/>
      <c r="BA128" s="5"/>
      <c r="BB128" s="5"/>
      <c r="BC128" s="55"/>
      <c r="BD128" s="55"/>
      <c r="BE128" s="221"/>
      <c r="BF128" s="5"/>
      <c r="BG128" s="5"/>
      <c r="BH128" s="5"/>
      <c r="BI128" s="5"/>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c r="CN128" s="221"/>
      <c r="CO128" s="221"/>
      <c r="CP128" s="221"/>
      <c r="CQ128" s="221"/>
      <c r="CR128" s="222">
        <f t="shared" si="79"/>
        <v>0</v>
      </c>
      <c r="CS128" s="237" t="e">
        <f t="shared" si="80"/>
        <v>#DIV/0!</v>
      </c>
      <c r="CT128" s="222">
        <f t="shared" si="81"/>
        <v>0</v>
      </c>
      <c r="CU128" s="237" t="e">
        <f t="shared" si="82"/>
        <v>#DIV/0!</v>
      </c>
      <c r="CV128" s="222">
        <f t="shared" si="83"/>
        <v>0</v>
      </c>
      <c r="CW128" s="237" t="e">
        <f t="shared" si="84"/>
        <v>#DIV/0!</v>
      </c>
      <c r="CX128" s="222">
        <f t="shared" si="85"/>
        <v>0</v>
      </c>
      <c r="CY128" s="237" t="e">
        <f t="shared" si="86"/>
        <v>#DIV/0!</v>
      </c>
      <c r="CZ128" s="223" t="e">
        <f t="shared" si="87"/>
        <v>#DIV/0!</v>
      </c>
      <c r="DA128" s="223" t="e">
        <f t="shared" si="88"/>
        <v>#DIV/0!</v>
      </c>
      <c r="DB128" s="221"/>
    </row>
    <row r="129" spans="1:106" s="1" customFormat="1" ht="77.5">
      <c r="A129" s="1036">
        <v>59</v>
      </c>
      <c r="B129" s="1044" t="s">
        <v>949</v>
      </c>
      <c r="C129" s="1033" t="s">
        <v>26</v>
      </c>
      <c r="D129" s="1024" t="s">
        <v>230</v>
      </c>
      <c r="E129" s="1033" t="s">
        <v>26</v>
      </c>
      <c r="F129" s="1024" t="s">
        <v>230</v>
      </c>
      <c r="G129" s="217" t="s">
        <v>2023</v>
      </c>
      <c r="H129" s="212"/>
      <c r="I129" s="212"/>
      <c r="J129" s="212" t="s">
        <v>32</v>
      </c>
      <c r="K129" s="212" t="s">
        <v>31</v>
      </c>
      <c r="L129" s="165" t="s">
        <v>12</v>
      </c>
      <c r="M129" s="221" t="s">
        <v>29</v>
      </c>
      <c r="N129" s="221" t="s">
        <v>24</v>
      </c>
      <c r="O129" s="5"/>
      <c r="P129" s="5"/>
      <c r="Q129" s="5"/>
      <c r="R129" s="5"/>
      <c r="S129" s="6"/>
      <c r="T129" s="6"/>
      <c r="U129" s="5"/>
      <c r="V129" s="5" t="s">
        <v>24</v>
      </c>
      <c r="W129" s="5"/>
      <c r="X129" s="5"/>
      <c r="Y129" s="5"/>
      <c r="Z129" s="80">
        <f t="shared" si="78"/>
        <v>1</v>
      </c>
      <c r="AA129" s="955"/>
      <c r="AB129" s="7"/>
      <c r="AC129" s="7"/>
      <c r="AD129" s="7"/>
      <c r="AE129" s="7"/>
      <c r="AF129" s="7"/>
      <c r="AG129" s="7"/>
      <c r="AH129" s="7"/>
      <c r="AI129" s="7"/>
      <c r="AJ129" s="7"/>
      <c r="AK129" s="7"/>
      <c r="AL129" s="7"/>
      <c r="AM129" s="7"/>
      <c r="AN129" s="7"/>
      <c r="AO129" s="7"/>
      <c r="AP129" s="7"/>
      <c r="AQ129" s="7"/>
      <c r="AR129" s="7"/>
      <c r="AS129" s="7"/>
      <c r="AT129" s="7"/>
      <c r="AU129" s="7"/>
      <c r="AV129" s="55"/>
      <c r="AW129" s="7"/>
      <c r="AX129" s="7"/>
      <c r="AY129" s="7"/>
      <c r="AZ129" s="7" t="s">
        <v>1317</v>
      </c>
      <c r="BA129" s="7" t="s">
        <v>1317</v>
      </c>
      <c r="BB129" s="7" t="s">
        <v>1317</v>
      </c>
      <c r="BC129" s="7"/>
      <c r="BD129" s="7"/>
      <c r="BE129" s="7"/>
      <c r="BF129" s="7"/>
      <c r="BG129" s="7"/>
      <c r="BH129" s="7"/>
      <c r="BI129" s="7"/>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c r="CN129" s="221"/>
      <c r="CO129" s="221"/>
      <c r="CP129" s="221"/>
      <c r="CQ129" s="221"/>
      <c r="CR129" s="222">
        <f t="shared" si="79"/>
        <v>0</v>
      </c>
      <c r="CS129" s="237" t="e">
        <f t="shared" si="80"/>
        <v>#DIV/0!</v>
      </c>
      <c r="CT129" s="222">
        <f t="shared" si="81"/>
        <v>0</v>
      </c>
      <c r="CU129" s="237" t="e">
        <f t="shared" si="82"/>
        <v>#DIV/0!</v>
      </c>
      <c r="CV129" s="222">
        <f t="shared" si="83"/>
        <v>0</v>
      </c>
      <c r="CW129" s="237" t="e">
        <f t="shared" si="84"/>
        <v>#DIV/0!</v>
      </c>
      <c r="CX129" s="222">
        <f t="shared" si="85"/>
        <v>0</v>
      </c>
      <c r="CY129" s="237" t="e">
        <f t="shared" si="86"/>
        <v>#DIV/0!</v>
      </c>
      <c r="CZ129" s="223" t="e">
        <f t="shared" si="87"/>
        <v>#DIV/0!</v>
      </c>
      <c r="DA129" s="223" t="e">
        <f t="shared" si="88"/>
        <v>#DIV/0!</v>
      </c>
      <c r="DB129" s="5"/>
    </row>
    <row r="130" spans="1:106" s="1" customFormat="1" ht="22.75" customHeight="1">
      <c r="A130" s="1036"/>
      <c r="B130" s="1024"/>
      <c r="C130" s="1033"/>
      <c r="D130" s="1024"/>
      <c r="E130" s="1033"/>
      <c r="F130" s="1024"/>
      <c r="G130" s="217" t="s">
        <v>330</v>
      </c>
      <c r="H130" s="212"/>
      <c r="I130" s="212"/>
      <c r="J130" s="212" t="s">
        <v>32</v>
      </c>
      <c r="K130" s="212" t="s">
        <v>31</v>
      </c>
      <c r="L130" s="165" t="s">
        <v>12</v>
      </c>
      <c r="M130" s="221" t="s">
        <v>29</v>
      </c>
      <c r="N130" s="221" t="s">
        <v>24</v>
      </c>
      <c r="O130" s="5"/>
      <c r="P130" s="5"/>
      <c r="Q130" s="5"/>
      <c r="R130" s="5"/>
      <c r="S130" s="6"/>
      <c r="T130" s="6"/>
      <c r="U130" s="5"/>
      <c r="V130" s="5" t="s">
        <v>24</v>
      </c>
      <c r="W130" s="5"/>
      <c r="X130" s="5"/>
      <c r="Y130" s="5"/>
      <c r="Z130" s="80">
        <f t="shared" si="78"/>
        <v>1</v>
      </c>
      <c r="AA130" s="955"/>
      <c r="AB130" s="7"/>
      <c r="AC130" s="7"/>
      <c r="AD130" s="7"/>
      <c r="AE130" s="7"/>
      <c r="AF130" s="7"/>
      <c r="AG130" s="7"/>
      <c r="AH130" s="7"/>
      <c r="AI130" s="7"/>
      <c r="AJ130" s="7"/>
      <c r="AK130" s="7"/>
      <c r="AL130" s="7"/>
      <c r="AM130" s="7"/>
      <c r="AN130" s="7"/>
      <c r="AO130" s="7"/>
      <c r="AP130" s="7"/>
      <c r="AQ130" s="7"/>
      <c r="AR130" s="7"/>
      <c r="AS130" s="7"/>
      <c r="AT130" s="7"/>
      <c r="AU130" s="7"/>
      <c r="AV130" s="55"/>
      <c r="AW130" s="7"/>
      <c r="AX130" s="7"/>
      <c r="AY130" s="7" t="s">
        <v>1317</v>
      </c>
      <c r="AZ130" s="7"/>
      <c r="BA130" s="7" t="s">
        <v>1317</v>
      </c>
      <c r="BB130" s="7"/>
      <c r="BC130" s="7"/>
      <c r="BD130" s="7"/>
      <c r="BE130" s="7"/>
      <c r="BF130" s="7"/>
      <c r="BG130" s="7"/>
      <c r="BH130" s="7"/>
      <c r="BI130" s="7"/>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2">
        <f t="shared" si="79"/>
        <v>0</v>
      </c>
      <c r="CS130" s="237" t="e">
        <f t="shared" si="80"/>
        <v>#DIV/0!</v>
      </c>
      <c r="CT130" s="222">
        <f t="shared" si="81"/>
        <v>0</v>
      </c>
      <c r="CU130" s="237" t="e">
        <f t="shared" si="82"/>
        <v>#DIV/0!</v>
      </c>
      <c r="CV130" s="222">
        <f t="shared" si="83"/>
        <v>0</v>
      </c>
      <c r="CW130" s="237" t="e">
        <f t="shared" si="84"/>
        <v>#DIV/0!</v>
      </c>
      <c r="CX130" s="222">
        <f t="shared" si="85"/>
        <v>0</v>
      </c>
      <c r="CY130" s="237" t="e">
        <f t="shared" si="86"/>
        <v>#DIV/0!</v>
      </c>
      <c r="CZ130" s="223" t="e">
        <f t="shared" si="87"/>
        <v>#DIV/0!</v>
      </c>
      <c r="DA130" s="223" t="e">
        <f t="shared" si="88"/>
        <v>#DIV/0!</v>
      </c>
      <c r="DB130" s="5"/>
    </row>
    <row r="131" spans="1:106" s="1" customFormat="1" ht="77.5">
      <c r="A131" s="1036"/>
      <c r="B131" s="1024"/>
      <c r="C131" s="1033"/>
      <c r="D131" s="1024"/>
      <c r="E131" s="1033"/>
      <c r="F131" s="1024" t="s">
        <v>1738</v>
      </c>
      <c r="G131" s="217" t="s">
        <v>2024</v>
      </c>
      <c r="H131" s="212"/>
      <c r="I131" s="178" t="s">
        <v>1739</v>
      </c>
      <c r="J131" s="212" t="s">
        <v>32</v>
      </c>
      <c r="K131" s="212" t="s">
        <v>31</v>
      </c>
      <c r="L131" s="165" t="s">
        <v>12</v>
      </c>
      <c r="M131" s="221" t="s">
        <v>29</v>
      </c>
      <c r="N131" s="221" t="s">
        <v>24</v>
      </c>
      <c r="O131" s="5"/>
      <c r="P131" s="5"/>
      <c r="Q131" s="5"/>
      <c r="R131" s="5"/>
      <c r="S131" s="6"/>
      <c r="T131" s="6"/>
      <c r="U131" s="5" t="s">
        <v>24</v>
      </c>
      <c r="V131" s="5"/>
      <c r="W131" s="5"/>
      <c r="X131" s="5"/>
      <c r="Y131" s="5"/>
      <c r="Z131" s="80">
        <f t="shared" si="78"/>
        <v>1</v>
      </c>
      <c r="AA131" s="221"/>
      <c r="AB131" s="55"/>
      <c r="AC131" s="55" t="s">
        <v>1183</v>
      </c>
      <c r="AD131" s="55"/>
      <c r="AE131" s="7"/>
      <c r="AF131" s="7"/>
      <c r="AG131" s="7"/>
      <c r="AH131" s="7"/>
      <c r="AI131" s="7"/>
      <c r="AJ131" s="7"/>
      <c r="AK131" s="7"/>
      <c r="AL131" s="7"/>
      <c r="AM131" s="7"/>
      <c r="AN131" s="7"/>
      <c r="AO131" s="7"/>
      <c r="AP131" s="7"/>
      <c r="AQ131" s="7"/>
      <c r="AR131" s="7"/>
      <c r="AS131" s="7"/>
      <c r="AT131" s="7"/>
      <c r="AU131" s="7"/>
      <c r="AV131" s="55"/>
      <c r="AW131" s="55"/>
      <c r="AX131" s="55"/>
      <c r="AY131" s="7"/>
      <c r="AZ131" s="7"/>
      <c r="BA131" s="7"/>
      <c r="BB131" s="7"/>
      <c r="BC131" s="7"/>
      <c r="BD131" s="7"/>
      <c r="BE131" s="7"/>
      <c r="BF131" s="7"/>
      <c r="BG131" s="7"/>
      <c r="BH131" s="7"/>
      <c r="BI131" s="7"/>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2">
        <f t="shared" si="79"/>
        <v>0</v>
      </c>
      <c r="CS131" s="237" t="e">
        <f t="shared" si="80"/>
        <v>#DIV/0!</v>
      </c>
      <c r="CT131" s="222">
        <f t="shared" si="81"/>
        <v>0</v>
      </c>
      <c r="CU131" s="237" t="e">
        <f t="shared" si="82"/>
        <v>#DIV/0!</v>
      </c>
      <c r="CV131" s="222">
        <f t="shared" si="83"/>
        <v>0</v>
      </c>
      <c r="CW131" s="237" t="e">
        <f t="shared" si="84"/>
        <v>#DIV/0!</v>
      </c>
      <c r="CX131" s="222">
        <f t="shared" si="85"/>
        <v>0</v>
      </c>
      <c r="CY131" s="237" t="e">
        <f t="shared" si="86"/>
        <v>#DIV/0!</v>
      </c>
      <c r="CZ131" s="223" t="e">
        <f t="shared" si="87"/>
        <v>#DIV/0!</v>
      </c>
      <c r="DA131" s="223" t="e">
        <f t="shared" si="88"/>
        <v>#DIV/0!</v>
      </c>
      <c r="DB131" s="5"/>
    </row>
    <row r="132" spans="1:106" s="1" customFormat="1" ht="43.5">
      <c r="A132" s="1036"/>
      <c r="B132" s="1024"/>
      <c r="C132" s="1033"/>
      <c r="D132" s="1024"/>
      <c r="E132" s="1033"/>
      <c r="F132" s="1024"/>
      <c r="G132" s="220" t="s">
        <v>1750</v>
      </c>
      <c r="H132" s="212"/>
      <c r="I132" s="178" t="s">
        <v>1751</v>
      </c>
      <c r="J132" s="212" t="s">
        <v>32</v>
      </c>
      <c r="K132" s="212" t="s">
        <v>31</v>
      </c>
      <c r="L132" s="165" t="s">
        <v>12</v>
      </c>
      <c r="M132" s="221" t="s">
        <v>29</v>
      </c>
      <c r="N132" s="221" t="s">
        <v>24</v>
      </c>
      <c r="O132" s="5"/>
      <c r="P132" s="5"/>
      <c r="Q132" s="5"/>
      <c r="R132" s="5"/>
      <c r="S132" s="6"/>
      <c r="T132" s="6"/>
      <c r="U132" s="5"/>
      <c r="V132" s="5" t="s">
        <v>24</v>
      </c>
      <c r="W132" s="5"/>
      <c r="X132" s="5"/>
      <c r="Y132" s="5"/>
      <c r="Z132" s="80">
        <f t="shared" si="78"/>
        <v>1</v>
      </c>
      <c r="AA132" s="955"/>
      <c r="AB132" s="7"/>
      <c r="AC132" s="7"/>
      <c r="AD132" s="7"/>
      <c r="AE132" s="7"/>
      <c r="AF132" s="7"/>
      <c r="AG132" s="7"/>
      <c r="AH132" s="7"/>
      <c r="AI132" s="7"/>
      <c r="AJ132" s="7"/>
      <c r="AK132" s="7"/>
      <c r="AL132" s="7"/>
      <c r="AM132" s="7"/>
      <c r="AN132" s="7"/>
      <c r="AO132" s="7"/>
      <c r="AP132" s="7"/>
      <c r="AQ132" s="7"/>
      <c r="AR132" s="7"/>
      <c r="AS132" s="7"/>
      <c r="AT132" s="7"/>
      <c r="AU132" s="7"/>
      <c r="AV132" s="55"/>
      <c r="AW132" s="55"/>
      <c r="AX132" s="55"/>
      <c r="AY132" s="7"/>
      <c r="AZ132" s="7" t="s">
        <v>1318</v>
      </c>
      <c r="BA132" s="7" t="s">
        <v>1318</v>
      </c>
      <c r="BB132" s="7" t="s">
        <v>1318</v>
      </c>
      <c r="BC132" s="7"/>
      <c r="BD132" s="7"/>
      <c r="BE132" s="7"/>
      <c r="BF132" s="7"/>
      <c r="BG132" s="7"/>
      <c r="BH132" s="7"/>
      <c r="BI132" s="7"/>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2">
        <f t="shared" si="79"/>
        <v>0</v>
      </c>
      <c r="CS132" s="237" t="e">
        <f t="shared" si="80"/>
        <v>#DIV/0!</v>
      </c>
      <c r="CT132" s="222">
        <f t="shared" si="81"/>
        <v>0</v>
      </c>
      <c r="CU132" s="237" t="e">
        <f t="shared" si="82"/>
        <v>#DIV/0!</v>
      </c>
      <c r="CV132" s="222">
        <f t="shared" si="83"/>
        <v>0</v>
      </c>
      <c r="CW132" s="237" t="e">
        <f t="shared" si="84"/>
        <v>#DIV/0!</v>
      </c>
      <c r="CX132" s="222">
        <f t="shared" si="85"/>
        <v>0</v>
      </c>
      <c r="CY132" s="237" t="e">
        <f t="shared" si="86"/>
        <v>#DIV/0!</v>
      </c>
      <c r="CZ132" s="223" t="e">
        <f t="shared" si="87"/>
        <v>#DIV/0!</v>
      </c>
      <c r="DA132" s="223" t="e">
        <f t="shared" si="88"/>
        <v>#DIV/0!</v>
      </c>
      <c r="DB132" s="5"/>
    </row>
    <row r="133" spans="1:106" s="1" customFormat="1" ht="62">
      <c r="A133" s="1036"/>
      <c r="B133" s="1024"/>
      <c r="C133" s="1033"/>
      <c r="D133" s="1024"/>
      <c r="E133" s="1033"/>
      <c r="F133" s="217" t="s">
        <v>1740</v>
      </c>
      <c r="G133" s="220" t="s">
        <v>1544</v>
      </c>
      <c r="H133" s="212"/>
      <c r="I133" s="212"/>
      <c r="J133" s="5" t="s">
        <v>32</v>
      </c>
      <c r="K133" s="212" t="s">
        <v>31</v>
      </c>
      <c r="L133" s="165" t="s">
        <v>12</v>
      </c>
      <c r="M133" s="221" t="s">
        <v>29</v>
      </c>
      <c r="N133" s="221" t="s">
        <v>24</v>
      </c>
      <c r="O133" s="5"/>
      <c r="P133" s="5"/>
      <c r="Q133" s="5"/>
      <c r="R133" s="5"/>
      <c r="S133" s="6"/>
      <c r="T133" s="6" t="s">
        <v>24</v>
      </c>
      <c r="U133" s="5"/>
      <c r="V133" s="5"/>
      <c r="W133" s="5"/>
      <c r="X133" s="5"/>
      <c r="Y133" s="5"/>
      <c r="Z133" s="80">
        <f t="shared" si="78"/>
        <v>1</v>
      </c>
      <c r="AA133" s="955"/>
      <c r="AB133" s="7"/>
      <c r="AC133" s="7"/>
      <c r="AD133" s="7"/>
      <c r="AE133" s="7"/>
      <c r="AF133" s="7"/>
      <c r="AG133" s="7"/>
      <c r="AH133" s="7"/>
      <c r="AI133" s="7"/>
      <c r="AJ133" s="7"/>
      <c r="AK133" s="7"/>
      <c r="AL133" s="7"/>
      <c r="AM133" s="7"/>
      <c r="AN133" s="7"/>
      <c r="AO133" s="7"/>
      <c r="AP133" s="7"/>
      <c r="AQ133" s="7"/>
      <c r="AR133" s="7"/>
      <c r="AS133" s="7"/>
      <c r="AT133" s="7"/>
      <c r="AU133" s="7" t="s">
        <v>1317</v>
      </c>
      <c r="AV133" s="55"/>
      <c r="AW133" s="55"/>
      <c r="AX133" s="55"/>
      <c r="AY133" s="7"/>
      <c r="AZ133" s="7"/>
      <c r="BA133" s="7"/>
      <c r="BB133" s="7"/>
      <c r="BC133" s="7"/>
      <c r="BD133" s="7"/>
      <c r="BE133" s="7"/>
      <c r="BF133" s="7"/>
      <c r="BG133" s="7"/>
      <c r="BH133" s="7"/>
      <c r="BI133" s="7"/>
      <c r="BJ133" s="221"/>
      <c r="BK133" s="221"/>
      <c r="BL133" s="221"/>
      <c r="BM133" s="221"/>
      <c r="BN133" s="221"/>
      <c r="BO133" s="221"/>
      <c r="BP133" s="221"/>
      <c r="BQ133" s="221"/>
      <c r="BR133" s="221"/>
      <c r="BS133" s="221"/>
      <c r="BT133" s="221"/>
      <c r="BU133" s="221"/>
      <c r="BV133" s="221"/>
      <c r="BW133" s="221"/>
      <c r="BX133" s="221"/>
      <c r="BY133" s="221"/>
      <c r="BZ133" s="221"/>
      <c r="CA133" s="221"/>
      <c r="CB133" s="221"/>
      <c r="CC133" s="221"/>
      <c r="CD133" s="221"/>
      <c r="CE133" s="221"/>
      <c r="CF133" s="221"/>
      <c r="CG133" s="221"/>
      <c r="CH133" s="221"/>
      <c r="CI133" s="221"/>
      <c r="CJ133" s="221"/>
      <c r="CK133" s="221"/>
      <c r="CL133" s="221"/>
      <c r="CM133" s="221"/>
      <c r="CN133" s="221"/>
      <c r="CO133" s="221"/>
      <c r="CP133" s="221"/>
      <c r="CQ133" s="221"/>
      <c r="CR133" s="222">
        <f t="shared" si="79"/>
        <v>0</v>
      </c>
      <c r="CS133" s="237" t="e">
        <f t="shared" si="80"/>
        <v>#DIV/0!</v>
      </c>
      <c r="CT133" s="222">
        <f t="shared" si="81"/>
        <v>0</v>
      </c>
      <c r="CU133" s="237" t="e">
        <f t="shared" si="82"/>
        <v>#DIV/0!</v>
      </c>
      <c r="CV133" s="222">
        <f t="shared" si="83"/>
        <v>0</v>
      </c>
      <c r="CW133" s="237" t="e">
        <f t="shared" si="84"/>
        <v>#DIV/0!</v>
      </c>
      <c r="CX133" s="222">
        <f t="shared" si="85"/>
        <v>0</v>
      </c>
      <c r="CY133" s="237" t="e">
        <f t="shared" si="86"/>
        <v>#DIV/0!</v>
      </c>
      <c r="CZ133" s="223" t="e">
        <f t="shared" si="87"/>
        <v>#DIV/0!</v>
      </c>
      <c r="DA133" s="223" t="e">
        <f t="shared" si="88"/>
        <v>#DIV/0!</v>
      </c>
      <c r="DB133" s="5"/>
    </row>
    <row r="134" spans="1:106" s="1" customFormat="1" ht="62">
      <c r="A134" s="1036"/>
      <c r="B134" s="1024"/>
      <c r="C134" s="1033"/>
      <c r="D134" s="1024"/>
      <c r="E134" s="1033"/>
      <c r="F134" s="1034" t="s">
        <v>1740</v>
      </c>
      <c r="G134" s="220" t="s">
        <v>1547</v>
      </c>
      <c r="H134" s="212"/>
      <c r="I134" s="212"/>
      <c r="J134" s="212" t="s">
        <v>32</v>
      </c>
      <c r="K134" s="212" t="s">
        <v>31</v>
      </c>
      <c r="L134" s="165" t="s">
        <v>12</v>
      </c>
      <c r="M134" s="221" t="s">
        <v>29</v>
      </c>
      <c r="N134" s="221" t="s">
        <v>24</v>
      </c>
      <c r="O134" s="5"/>
      <c r="P134" s="5"/>
      <c r="Q134" s="5"/>
      <c r="R134" s="5"/>
      <c r="S134" s="6"/>
      <c r="T134" s="6"/>
      <c r="U134" s="5"/>
      <c r="V134" s="5"/>
      <c r="W134" s="5" t="s">
        <v>24</v>
      </c>
      <c r="X134" s="5"/>
      <c r="Y134" s="5"/>
      <c r="Z134" s="80">
        <f t="shared" si="78"/>
        <v>1</v>
      </c>
      <c r="AA134" s="221"/>
      <c r="AB134" s="7"/>
      <c r="AC134" s="7"/>
      <c r="AD134" s="7"/>
      <c r="AE134" s="7"/>
      <c r="AF134" s="7"/>
      <c r="AG134" s="7"/>
      <c r="AH134" s="7"/>
      <c r="AI134" s="7"/>
      <c r="AJ134" s="7"/>
      <c r="AK134" s="7"/>
      <c r="AL134" s="7"/>
      <c r="AM134" s="7"/>
      <c r="AN134" s="7"/>
      <c r="AO134" s="7"/>
      <c r="AP134" s="7"/>
      <c r="AQ134" s="7"/>
      <c r="AR134" s="7"/>
      <c r="AS134" s="7"/>
      <c r="AT134" s="7"/>
      <c r="AU134" s="7"/>
      <c r="AV134" s="55"/>
      <c r="AW134" s="55"/>
      <c r="AX134" s="55"/>
      <c r="AY134" s="7"/>
      <c r="AZ134" s="7"/>
      <c r="BA134" s="7"/>
      <c r="BB134" s="7"/>
      <c r="BC134" s="7" t="s">
        <v>1317</v>
      </c>
      <c r="BD134" s="7" t="s">
        <v>1317</v>
      </c>
      <c r="BE134" s="7" t="s">
        <v>1317</v>
      </c>
      <c r="BF134" s="7"/>
      <c r="BG134" s="7"/>
      <c r="BH134" s="7"/>
      <c r="BI134" s="7"/>
      <c r="BJ134" s="221"/>
      <c r="BK134" s="221"/>
      <c r="BL134" s="221"/>
      <c r="BM134" s="221"/>
      <c r="BN134" s="221"/>
      <c r="BO134" s="221"/>
      <c r="BP134" s="221"/>
      <c r="BQ134" s="221"/>
      <c r="BR134" s="221"/>
      <c r="BS134" s="221"/>
      <c r="BT134" s="221"/>
      <c r="BU134" s="221"/>
      <c r="BV134" s="221"/>
      <c r="BW134" s="221"/>
      <c r="BX134" s="221"/>
      <c r="BY134" s="221"/>
      <c r="BZ134" s="221"/>
      <c r="CA134" s="221"/>
      <c r="CB134" s="221"/>
      <c r="CC134" s="221"/>
      <c r="CD134" s="221"/>
      <c r="CE134" s="221"/>
      <c r="CF134" s="221"/>
      <c r="CG134" s="221"/>
      <c r="CH134" s="221"/>
      <c r="CI134" s="221"/>
      <c r="CJ134" s="221"/>
      <c r="CK134" s="221"/>
      <c r="CL134" s="221"/>
      <c r="CM134" s="221"/>
      <c r="CN134" s="221"/>
      <c r="CO134" s="221"/>
      <c r="CP134" s="221"/>
      <c r="CQ134" s="221"/>
      <c r="CR134" s="222">
        <f t="shared" si="79"/>
        <v>0</v>
      </c>
      <c r="CS134" s="237" t="e">
        <f t="shared" si="80"/>
        <v>#DIV/0!</v>
      </c>
      <c r="CT134" s="222">
        <f t="shared" si="81"/>
        <v>0</v>
      </c>
      <c r="CU134" s="237" t="e">
        <f t="shared" si="82"/>
        <v>#DIV/0!</v>
      </c>
      <c r="CV134" s="222">
        <f t="shared" si="83"/>
        <v>0</v>
      </c>
      <c r="CW134" s="237" t="e">
        <f t="shared" si="84"/>
        <v>#DIV/0!</v>
      </c>
      <c r="CX134" s="222">
        <f t="shared" si="85"/>
        <v>0</v>
      </c>
      <c r="CY134" s="237" t="e">
        <f t="shared" si="86"/>
        <v>#DIV/0!</v>
      </c>
      <c r="CZ134" s="223" t="e">
        <f t="shared" si="87"/>
        <v>#DIV/0!</v>
      </c>
      <c r="DA134" s="223" t="e">
        <f t="shared" si="88"/>
        <v>#DIV/0!</v>
      </c>
      <c r="DB134" s="5"/>
    </row>
    <row r="135" spans="1:106" s="1" customFormat="1" ht="62">
      <c r="A135" s="1036"/>
      <c r="B135" s="1024"/>
      <c r="C135" s="1033"/>
      <c r="D135" s="1024"/>
      <c r="E135" s="1033"/>
      <c r="F135" s="1037"/>
      <c r="G135" s="220" t="s">
        <v>1563</v>
      </c>
      <c r="H135" s="212"/>
      <c r="I135" s="212"/>
      <c r="J135" s="5" t="s">
        <v>32</v>
      </c>
      <c r="K135" s="212" t="s">
        <v>31</v>
      </c>
      <c r="L135" s="165" t="s">
        <v>12</v>
      </c>
      <c r="M135" s="221" t="s">
        <v>29</v>
      </c>
      <c r="N135" s="221" t="s">
        <v>24</v>
      </c>
      <c r="O135" s="5"/>
      <c r="P135" s="5"/>
      <c r="Q135" s="5"/>
      <c r="R135" s="5"/>
      <c r="S135" s="6"/>
      <c r="T135" s="6"/>
      <c r="U135" s="5"/>
      <c r="V135" s="5"/>
      <c r="W135" s="5"/>
      <c r="X135" s="5" t="s">
        <v>24</v>
      </c>
      <c r="Y135" s="5"/>
      <c r="Z135" s="80">
        <f t="shared" si="78"/>
        <v>1</v>
      </c>
      <c r="AA135" s="955"/>
      <c r="AB135" s="7"/>
      <c r="AC135" s="7"/>
      <c r="AD135" s="7"/>
      <c r="AE135" s="7"/>
      <c r="AF135" s="7"/>
      <c r="AG135" s="7"/>
      <c r="AH135" s="7"/>
      <c r="AI135" s="7"/>
      <c r="AJ135" s="7"/>
      <c r="AK135" s="7"/>
      <c r="AL135" s="7"/>
      <c r="AM135" s="7"/>
      <c r="AN135" s="7"/>
      <c r="AO135" s="7"/>
      <c r="AP135" s="7"/>
      <c r="AQ135" s="7"/>
      <c r="AR135" s="7"/>
      <c r="AS135" s="7"/>
      <c r="AT135" s="7"/>
      <c r="AU135" s="7"/>
      <c r="AV135" s="55"/>
      <c r="AW135" s="55"/>
      <c r="AX135" s="55"/>
      <c r="AY135" s="7"/>
      <c r="AZ135" s="7"/>
      <c r="BA135" s="7"/>
      <c r="BB135" s="7"/>
      <c r="BC135" s="7"/>
      <c r="BD135" s="7"/>
      <c r="BE135" s="7"/>
      <c r="BF135" s="7" t="s">
        <v>1317</v>
      </c>
      <c r="BG135" s="7" t="s">
        <v>1317</v>
      </c>
      <c r="BH135" s="7"/>
      <c r="BI135" s="7"/>
      <c r="BJ135" s="221"/>
      <c r="BK135" s="221"/>
      <c r="BL135" s="221"/>
      <c r="BM135" s="221"/>
      <c r="BN135" s="221"/>
      <c r="BO135" s="221"/>
      <c r="BP135" s="221"/>
      <c r="BQ135" s="221"/>
      <c r="BR135" s="221"/>
      <c r="BS135" s="221"/>
      <c r="BT135" s="221"/>
      <c r="BU135" s="221"/>
      <c r="BV135" s="221"/>
      <c r="BW135" s="221"/>
      <c r="BX135" s="221"/>
      <c r="BY135" s="221"/>
      <c r="BZ135" s="221"/>
      <c r="CA135" s="221"/>
      <c r="CB135" s="221"/>
      <c r="CC135" s="221"/>
      <c r="CD135" s="221"/>
      <c r="CE135" s="221"/>
      <c r="CF135" s="221"/>
      <c r="CG135" s="221"/>
      <c r="CH135" s="221"/>
      <c r="CI135" s="221"/>
      <c r="CJ135" s="221"/>
      <c r="CK135" s="221"/>
      <c r="CL135" s="221"/>
      <c r="CM135" s="221"/>
      <c r="CN135" s="221"/>
      <c r="CO135" s="221"/>
      <c r="CP135" s="221"/>
      <c r="CQ135" s="221"/>
      <c r="CR135" s="222">
        <f t="shared" si="79"/>
        <v>0</v>
      </c>
      <c r="CS135" s="237" t="e">
        <f t="shared" si="80"/>
        <v>#DIV/0!</v>
      </c>
      <c r="CT135" s="222">
        <f t="shared" si="81"/>
        <v>0</v>
      </c>
      <c r="CU135" s="237" t="e">
        <f t="shared" si="82"/>
        <v>#DIV/0!</v>
      </c>
      <c r="CV135" s="222">
        <f t="shared" si="83"/>
        <v>0</v>
      </c>
      <c r="CW135" s="237" t="e">
        <f t="shared" si="84"/>
        <v>#DIV/0!</v>
      </c>
      <c r="CX135" s="222">
        <f t="shared" si="85"/>
        <v>0</v>
      </c>
      <c r="CY135" s="237" t="e">
        <f t="shared" si="86"/>
        <v>#DIV/0!</v>
      </c>
      <c r="CZ135" s="223" t="e">
        <f t="shared" si="87"/>
        <v>#DIV/0!</v>
      </c>
      <c r="DA135" s="223" t="e">
        <f t="shared" si="88"/>
        <v>#DIV/0!</v>
      </c>
      <c r="DB135" s="5"/>
    </row>
    <row r="136" spans="1:106" s="1" customFormat="1" ht="62">
      <c r="A136" s="1036"/>
      <c r="B136" s="1024"/>
      <c r="C136" s="1033"/>
      <c r="D136" s="1024"/>
      <c r="E136" s="1033"/>
      <c r="F136" s="1037"/>
      <c r="G136" s="220" t="s">
        <v>1578</v>
      </c>
      <c r="H136" s="212"/>
      <c r="I136" s="212"/>
      <c r="J136" s="5" t="s">
        <v>32</v>
      </c>
      <c r="K136" s="212" t="s">
        <v>31</v>
      </c>
      <c r="L136" s="165" t="s">
        <v>12</v>
      </c>
      <c r="M136" s="221" t="s">
        <v>29</v>
      </c>
      <c r="N136" s="221" t="s">
        <v>24</v>
      </c>
      <c r="O136" s="5"/>
      <c r="P136" s="5"/>
      <c r="Q136" s="5"/>
      <c r="R136" s="5"/>
      <c r="S136" s="6"/>
      <c r="T136" s="6" t="s">
        <v>24</v>
      </c>
      <c r="U136" s="5"/>
      <c r="V136" s="5"/>
      <c r="W136" s="5"/>
      <c r="X136" s="5"/>
      <c r="Y136" s="5"/>
      <c r="Z136" s="80">
        <f t="shared" si="78"/>
        <v>1</v>
      </c>
      <c r="AA136" s="955"/>
      <c r="AB136" s="7"/>
      <c r="AC136" s="7"/>
      <c r="AD136" s="7"/>
      <c r="AE136" s="7"/>
      <c r="AF136" s="7"/>
      <c r="AG136" s="7"/>
      <c r="AH136" s="7"/>
      <c r="AI136" s="7"/>
      <c r="AJ136" s="7"/>
      <c r="AK136" s="7"/>
      <c r="AL136" s="7"/>
      <c r="AM136" s="7"/>
      <c r="AN136" s="7"/>
      <c r="AO136" s="7"/>
      <c r="AP136" s="7"/>
      <c r="AQ136" s="7"/>
      <c r="AR136" s="7"/>
      <c r="AS136" s="7"/>
      <c r="AT136" s="7"/>
      <c r="AU136" s="7"/>
      <c r="AV136" s="55"/>
      <c r="AW136" s="55"/>
      <c r="AX136" s="55"/>
      <c r="AY136" s="7"/>
      <c r="AZ136" s="7"/>
      <c r="BA136" s="7"/>
      <c r="BB136" s="7"/>
      <c r="BC136" s="7"/>
      <c r="BD136" s="7"/>
      <c r="BE136" s="7"/>
      <c r="BF136" s="7"/>
      <c r="BG136" s="7"/>
      <c r="BH136" s="7" t="s">
        <v>1317</v>
      </c>
      <c r="BI136" s="7" t="s">
        <v>1317</v>
      </c>
      <c r="BJ136" s="221"/>
      <c r="BK136" s="221"/>
      <c r="BL136" s="221"/>
      <c r="BM136" s="221"/>
      <c r="BN136" s="221"/>
      <c r="BO136" s="221"/>
      <c r="BP136" s="221"/>
      <c r="BQ136" s="221"/>
      <c r="BR136" s="221"/>
      <c r="BS136" s="221"/>
      <c r="BT136" s="221"/>
      <c r="BU136" s="221"/>
      <c r="BV136" s="221"/>
      <c r="BW136" s="221"/>
      <c r="BX136" s="221"/>
      <c r="BY136" s="221"/>
      <c r="BZ136" s="221"/>
      <c r="CA136" s="221"/>
      <c r="CB136" s="221"/>
      <c r="CC136" s="221"/>
      <c r="CD136" s="221"/>
      <c r="CE136" s="221"/>
      <c r="CF136" s="221"/>
      <c r="CG136" s="221"/>
      <c r="CH136" s="221"/>
      <c r="CI136" s="221"/>
      <c r="CJ136" s="221"/>
      <c r="CK136" s="221"/>
      <c r="CL136" s="221"/>
      <c r="CM136" s="221"/>
      <c r="CN136" s="221"/>
      <c r="CO136" s="221"/>
      <c r="CP136" s="221"/>
      <c r="CQ136" s="221"/>
      <c r="CR136" s="222">
        <f t="shared" si="79"/>
        <v>0</v>
      </c>
      <c r="CS136" s="237" t="e">
        <f t="shared" si="80"/>
        <v>#DIV/0!</v>
      </c>
      <c r="CT136" s="222">
        <f t="shared" si="81"/>
        <v>0</v>
      </c>
      <c r="CU136" s="237" t="e">
        <f t="shared" si="82"/>
        <v>#DIV/0!</v>
      </c>
      <c r="CV136" s="222">
        <f t="shared" si="83"/>
        <v>0</v>
      </c>
      <c r="CW136" s="237" t="e">
        <f t="shared" si="84"/>
        <v>#DIV/0!</v>
      </c>
      <c r="CX136" s="222">
        <f t="shared" si="85"/>
        <v>0</v>
      </c>
      <c r="CY136" s="237" t="e">
        <f t="shared" si="86"/>
        <v>#DIV/0!</v>
      </c>
      <c r="CZ136" s="223" t="e">
        <f t="shared" si="87"/>
        <v>#DIV/0!</v>
      </c>
      <c r="DA136" s="223" t="e">
        <f t="shared" si="88"/>
        <v>#DIV/0!</v>
      </c>
      <c r="DB136" s="5"/>
    </row>
    <row r="137" spans="1:106" s="1" customFormat="1" ht="23.5" customHeight="1">
      <c r="A137" s="1036"/>
      <c r="B137" s="1024"/>
      <c r="C137" s="1033"/>
      <c r="D137" s="1024"/>
      <c r="E137" s="1033"/>
      <c r="F137" s="1035"/>
      <c r="G137" s="217" t="s">
        <v>330</v>
      </c>
      <c r="H137" s="212"/>
      <c r="I137" s="212"/>
      <c r="J137" s="5" t="s">
        <v>32</v>
      </c>
      <c r="K137" s="212" t="s">
        <v>31</v>
      </c>
      <c r="L137" s="165" t="s">
        <v>12</v>
      </c>
      <c r="M137" s="221" t="s">
        <v>29</v>
      </c>
      <c r="N137" s="221" t="s">
        <v>24</v>
      </c>
      <c r="O137" s="5"/>
      <c r="P137" s="5"/>
      <c r="Q137" s="5"/>
      <c r="R137" s="5"/>
      <c r="S137" s="6"/>
      <c r="T137" s="6"/>
      <c r="U137" s="5"/>
      <c r="V137" s="5"/>
      <c r="W137" s="5"/>
      <c r="X137" s="5"/>
      <c r="Y137" s="5" t="s">
        <v>24</v>
      </c>
      <c r="Z137" s="80">
        <f t="shared" si="78"/>
        <v>1</v>
      </c>
      <c r="AA137" s="221"/>
      <c r="AB137" s="7"/>
      <c r="AC137" s="7"/>
      <c r="AD137" s="7"/>
      <c r="AE137" s="7"/>
      <c r="AF137" s="7"/>
      <c r="AG137" s="7"/>
      <c r="AH137" s="7"/>
      <c r="AI137" s="7"/>
      <c r="AJ137" s="7"/>
      <c r="AK137" s="7"/>
      <c r="AL137" s="7"/>
      <c r="AM137" s="7"/>
      <c r="AN137" s="7" t="s">
        <v>1317</v>
      </c>
      <c r="AO137" s="7"/>
      <c r="AP137" s="7" t="s">
        <v>1317</v>
      </c>
      <c r="AQ137" s="7"/>
      <c r="AR137" s="7"/>
      <c r="AS137" s="7"/>
      <c r="AT137" s="7"/>
      <c r="AU137" s="7"/>
      <c r="AV137" s="55"/>
      <c r="AW137" s="7"/>
      <c r="AX137" s="7"/>
      <c r="AY137" s="7"/>
      <c r="AZ137" s="7"/>
      <c r="BA137" s="7"/>
      <c r="BB137" s="7"/>
      <c r="BC137" s="7"/>
      <c r="BD137" s="7"/>
      <c r="BE137" s="7"/>
      <c r="BF137" s="7"/>
      <c r="BG137" s="7"/>
      <c r="BH137" s="7"/>
      <c r="BI137" s="7"/>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221"/>
      <c r="CQ137" s="221"/>
      <c r="CR137" s="222">
        <f t="shared" si="79"/>
        <v>0</v>
      </c>
      <c r="CS137" s="237" t="e">
        <f t="shared" si="80"/>
        <v>#DIV/0!</v>
      </c>
      <c r="CT137" s="222">
        <f t="shared" si="81"/>
        <v>0</v>
      </c>
      <c r="CU137" s="237" t="e">
        <f t="shared" si="82"/>
        <v>#DIV/0!</v>
      </c>
      <c r="CV137" s="222">
        <f t="shared" si="83"/>
        <v>0</v>
      </c>
      <c r="CW137" s="237" t="e">
        <f t="shared" si="84"/>
        <v>#DIV/0!</v>
      </c>
      <c r="CX137" s="222">
        <f t="shared" si="85"/>
        <v>0</v>
      </c>
      <c r="CY137" s="237" t="e">
        <f t="shared" si="86"/>
        <v>#DIV/0!</v>
      </c>
      <c r="CZ137" s="223" t="e">
        <f t="shared" si="87"/>
        <v>#DIV/0!</v>
      </c>
      <c r="DA137" s="223" t="e">
        <f t="shared" si="88"/>
        <v>#DIV/0!</v>
      </c>
      <c r="DB137" s="5"/>
    </row>
    <row r="138" spans="1:106" s="1" customFormat="1" ht="46.5">
      <c r="A138" s="1036">
        <v>60</v>
      </c>
      <c r="B138" s="1024" t="s">
        <v>476</v>
      </c>
      <c r="C138" s="1033" t="s">
        <v>26</v>
      </c>
      <c r="D138" s="1024" t="s">
        <v>229</v>
      </c>
      <c r="E138" s="1033" t="s">
        <v>26</v>
      </c>
      <c r="F138" s="1024" t="s">
        <v>229</v>
      </c>
      <c r="G138" s="51" t="s">
        <v>412</v>
      </c>
      <c r="H138" s="38"/>
      <c r="I138" s="38"/>
      <c r="J138" s="5" t="s">
        <v>32</v>
      </c>
      <c r="K138" s="212" t="s">
        <v>31</v>
      </c>
      <c r="L138" s="165" t="s">
        <v>12</v>
      </c>
      <c r="M138" s="221" t="s">
        <v>29</v>
      </c>
      <c r="N138" s="221" t="s">
        <v>24</v>
      </c>
      <c r="O138" s="5"/>
      <c r="P138" s="5"/>
      <c r="Q138" s="5"/>
      <c r="R138" s="5"/>
      <c r="S138" s="6"/>
      <c r="T138" s="6" t="s">
        <v>24</v>
      </c>
      <c r="U138" s="5"/>
      <c r="V138" s="5"/>
      <c r="W138" s="5"/>
      <c r="X138" s="5"/>
      <c r="Y138" s="5"/>
      <c r="Z138" s="80">
        <f t="shared" si="78"/>
        <v>1</v>
      </c>
      <c r="AA138" s="955"/>
      <c r="AB138" s="7"/>
      <c r="AC138" s="7"/>
      <c r="AD138" s="7"/>
      <c r="AE138" s="7"/>
      <c r="AF138" s="7"/>
      <c r="AG138" s="7"/>
      <c r="AH138" s="7"/>
      <c r="AI138" s="7"/>
      <c r="AJ138" s="7"/>
      <c r="AK138" s="7"/>
      <c r="AL138" s="7"/>
      <c r="AM138" s="7"/>
      <c r="AN138" s="7"/>
      <c r="AO138" s="7"/>
      <c r="AP138" s="7"/>
      <c r="AQ138" s="7"/>
      <c r="AR138" s="7"/>
      <c r="AS138" s="7"/>
      <c r="AT138" s="7" t="s">
        <v>1405</v>
      </c>
      <c r="AU138" s="7" t="s">
        <v>1405</v>
      </c>
      <c r="AV138" s="55"/>
      <c r="AW138" s="7"/>
      <c r="AX138" s="7"/>
      <c r="AY138" s="7"/>
      <c r="AZ138" s="7"/>
      <c r="BA138" s="7"/>
      <c r="BB138" s="7"/>
      <c r="BC138" s="7"/>
      <c r="BD138" s="7"/>
      <c r="BE138" s="7"/>
      <c r="BF138" s="7"/>
      <c r="BG138" s="7"/>
      <c r="BH138" s="7"/>
      <c r="BI138" s="7"/>
      <c r="BJ138" s="221"/>
      <c r="BK138" s="2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2">
        <f t="shared" si="79"/>
        <v>0</v>
      </c>
      <c r="CS138" s="237" t="e">
        <f t="shared" si="80"/>
        <v>#DIV/0!</v>
      </c>
      <c r="CT138" s="222">
        <f t="shared" si="81"/>
        <v>0</v>
      </c>
      <c r="CU138" s="237" t="e">
        <f t="shared" si="82"/>
        <v>#DIV/0!</v>
      </c>
      <c r="CV138" s="222">
        <f t="shared" si="83"/>
        <v>0</v>
      </c>
      <c r="CW138" s="237" t="e">
        <f t="shared" si="84"/>
        <v>#DIV/0!</v>
      </c>
      <c r="CX138" s="222">
        <f t="shared" si="85"/>
        <v>0</v>
      </c>
      <c r="CY138" s="237" t="e">
        <f t="shared" si="86"/>
        <v>#DIV/0!</v>
      </c>
      <c r="CZ138" s="223" t="e">
        <f t="shared" si="87"/>
        <v>#DIV/0!</v>
      </c>
      <c r="DA138" s="223" t="e">
        <f t="shared" si="88"/>
        <v>#DIV/0!</v>
      </c>
      <c r="DB138" s="5"/>
    </row>
    <row r="139" spans="1:106" s="1" customFormat="1" ht="46.5">
      <c r="A139" s="1036"/>
      <c r="B139" s="1024"/>
      <c r="C139" s="1033"/>
      <c r="D139" s="1024"/>
      <c r="E139" s="1033"/>
      <c r="F139" s="1024"/>
      <c r="G139" s="286" t="s">
        <v>557</v>
      </c>
      <c r="H139" s="69" t="s">
        <v>702</v>
      </c>
      <c r="I139" s="69"/>
      <c r="J139" s="5" t="s">
        <v>32</v>
      </c>
      <c r="K139" s="212" t="s">
        <v>31</v>
      </c>
      <c r="L139" s="165" t="s">
        <v>12</v>
      </c>
      <c r="M139" s="221" t="s">
        <v>29</v>
      </c>
      <c r="N139" s="221" t="s">
        <v>24</v>
      </c>
      <c r="O139" s="5"/>
      <c r="P139" s="5"/>
      <c r="Q139" s="5"/>
      <c r="R139" s="5"/>
      <c r="S139" s="6" t="s">
        <v>24</v>
      </c>
      <c r="T139" s="6"/>
      <c r="U139" s="5"/>
      <c r="V139" s="5"/>
      <c r="W139" s="5"/>
      <c r="X139" s="5"/>
      <c r="Y139" s="5"/>
      <c r="Z139" s="80">
        <f t="shared" si="78"/>
        <v>1</v>
      </c>
      <c r="AA139" s="955"/>
      <c r="AB139" s="7"/>
      <c r="AC139" s="7"/>
      <c r="AD139" s="7"/>
      <c r="AE139" s="7"/>
      <c r="AF139" s="7"/>
      <c r="AG139" s="7"/>
      <c r="AH139" s="7"/>
      <c r="AI139" s="7"/>
      <c r="AJ139" s="7"/>
      <c r="AK139" s="7"/>
      <c r="AL139" s="7"/>
      <c r="AM139" s="7" t="s">
        <v>1404</v>
      </c>
      <c r="AN139" s="7" t="s">
        <v>1404</v>
      </c>
      <c r="AO139" s="7" t="s">
        <v>1404</v>
      </c>
      <c r="AP139" s="7" t="s">
        <v>1404</v>
      </c>
      <c r="AQ139" s="7"/>
      <c r="AR139" s="7"/>
      <c r="AS139" s="7"/>
      <c r="AT139" s="7"/>
      <c r="AU139" s="7"/>
      <c r="AV139" s="7"/>
      <c r="AW139" s="7"/>
      <c r="AX139" s="7"/>
      <c r="AY139" s="7"/>
      <c r="AZ139" s="7"/>
      <c r="BA139" s="7"/>
      <c r="BB139" s="7"/>
      <c r="BC139" s="7"/>
      <c r="BD139" s="7"/>
      <c r="BE139" s="7"/>
      <c r="BF139" s="7"/>
      <c r="BG139" s="7"/>
      <c r="BH139" s="7"/>
      <c r="BI139" s="7"/>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2">
        <f t="shared" si="79"/>
        <v>0</v>
      </c>
      <c r="CS139" s="237" t="e">
        <f t="shared" si="80"/>
        <v>#DIV/0!</v>
      </c>
      <c r="CT139" s="222">
        <f t="shared" si="81"/>
        <v>0</v>
      </c>
      <c r="CU139" s="237" t="e">
        <f t="shared" si="82"/>
        <v>#DIV/0!</v>
      </c>
      <c r="CV139" s="222">
        <f t="shared" si="83"/>
        <v>0</v>
      </c>
      <c r="CW139" s="237" t="e">
        <f t="shared" si="84"/>
        <v>#DIV/0!</v>
      </c>
      <c r="CX139" s="222">
        <f t="shared" si="85"/>
        <v>0</v>
      </c>
      <c r="CY139" s="237" t="e">
        <f t="shared" si="86"/>
        <v>#DIV/0!</v>
      </c>
      <c r="CZ139" s="223" t="e">
        <f t="shared" si="87"/>
        <v>#DIV/0!</v>
      </c>
      <c r="DA139" s="223" t="e">
        <f t="shared" si="88"/>
        <v>#DIV/0!</v>
      </c>
      <c r="DB139" s="5"/>
    </row>
    <row r="140" spans="1:106" s="15" customFormat="1" ht="46.5">
      <c r="A140" s="1036">
        <v>61</v>
      </c>
      <c r="B140" s="1077" t="s">
        <v>478</v>
      </c>
      <c r="C140" s="1078" t="s">
        <v>35</v>
      </c>
      <c r="D140" s="1077" t="s">
        <v>228</v>
      </c>
      <c r="E140" s="1078" t="s">
        <v>35</v>
      </c>
      <c r="F140" s="1077" t="s">
        <v>228</v>
      </c>
      <c r="G140" s="51" t="s">
        <v>1997</v>
      </c>
      <c r="H140" s="38"/>
      <c r="I140" s="38"/>
      <c r="J140" s="5" t="s">
        <v>32</v>
      </c>
      <c r="K140" s="212" t="s">
        <v>31</v>
      </c>
      <c r="L140" s="167" t="s">
        <v>12</v>
      </c>
      <c r="M140" s="227" t="s">
        <v>29</v>
      </c>
      <c r="N140" s="227" t="s">
        <v>24</v>
      </c>
      <c r="O140" s="13"/>
      <c r="P140" s="13"/>
      <c r="Q140" s="13"/>
      <c r="R140" s="13"/>
      <c r="S140" s="6" t="s">
        <v>24</v>
      </c>
      <c r="T140" s="6"/>
      <c r="U140" s="13"/>
      <c r="V140" s="13"/>
      <c r="W140" s="13"/>
      <c r="X140" s="13"/>
      <c r="Y140" s="13"/>
      <c r="Z140" s="80">
        <f t="shared" si="78"/>
        <v>1</v>
      </c>
      <c r="AA140" s="221"/>
      <c r="AB140" s="14"/>
      <c r="AC140" s="14"/>
      <c r="AD140" s="14"/>
      <c r="AE140" s="14"/>
      <c r="AF140" s="14"/>
      <c r="AG140" s="14"/>
      <c r="AH140" s="14"/>
      <c r="AI140" s="14"/>
      <c r="AJ140" s="14"/>
      <c r="AK140" s="14"/>
      <c r="AL140" s="14"/>
      <c r="AM140" s="14"/>
      <c r="AN140" s="14"/>
      <c r="AO140" s="14"/>
      <c r="AP140" s="14"/>
      <c r="AQ140" s="14"/>
      <c r="AR140" s="14" t="s">
        <v>1317</v>
      </c>
      <c r="AS140" s="14"/>
      <c r="AT140" s="14"/>
      <c r="AU140" s="14"/>
      <c r="AV140" s="46"/>
      <c r="AW140" s="14"/>
      <c r="AX140" s="14"/>
      <c r="AY140" s="14"/>
      <c r="AZ140" s="14"/>
      <c r="BA140" s="14"/>
      <c r="BB140" s="14"/>
      <c r="BC140" s="14"/>
      <c r="BD140" s="14"/>
      <c r="BE140" s="14"/>
      <c r="BF140" s="14"/>
      <c r="BG140" s="14"/>
      <c r="BH140" s="14"/>
      <c r="BI140" s="14"/>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2">
        <f t="shared" si="79"/>
        <v>0</v>
      </c>
      <c r="CS140" s="237" t="e">
        <f t="shared" si="80"/>
        <v>#DIV/0!</v>
      </c>
      <c r="CT140" s="222">
        <f t="shared" si="81"/>
        <v>0</v>
      </c>
      <c r="CU140" s="237" t="e">
        <f t="shared" si="82"/>
        <v>#DIV/0!</v>
      </c>
      <c r="CV140" s="222">
        <f t="shared" si="83"/>
        <v>0</v>
      </c>
      <c r="CW140" s="237" t="e">
        <f t="shared" si="84"/>
        <v>#DIV/0!</v>
      </c>
      <c r="CX140" s="222">
        <f t="shared" si="85"/>
        <v>0</v>
      </c>
      <c r="CY140" s="237" t="e">
        <f t="shared" si="86"/>
        <v>#DIV/0!</v>
      </c>
      <c r="CZ140" s="223" t="e">
        <f t="shared" si="87"/>
        <v>#DIV/0!</v>
      </c>
      <c r="DA140" s="223" t="e">
        <f t="shared" si="88"/>
        <v>#DIV/0!</v>
      </c>
      <c r="DB140" s="13"/>
    </row>
    <row r="141" spans="1:106" s="15" customFormat="1" ht="62">
      <c r="A141" s="1036"/>
      <c r="B141" s="1077"/>
      <c r="C141" s="1078"/>
      <c r="D141" s="1077"/>
      <c r="E141" s="1078"/>
      <c r="F141" s="1077"/>
      <c r="G141" s="286" t="s">
        <v>331</v>
      </c>
      <c r="H141" s="69" t="s">
        <v>703</v>
      </c>
      <c r="I141" s="69"/>
      <c r="J141" s="212" t="s">
        <v>32</v>
      </c>
      <c r="K141" s="212" t="s">
        <v>31</v>
      </c>
      <c r="L141" s="165" t="s">
        <v>12</v>
      </c>
      <c r="M141" s="227" t="s">
        <v>29</v>
      </c>
      <c r="N141" s="221" t="s">
        <v>24</v>
      </c>
      <c r="O141" s="13"/>
      <c r="P141" s="13"/>
      <c r="Q141" s="13"/>
      <c r="R141" s="13"/>
      <c r="S141" s="6"/>
      <c r="T141" s="6"/>
      <c r="U141" s="13"/>
      <c r="V141" s="13" t="s">
        <v>24</v>
      </c>
      <c r="W141" s="13"/>
      <c r="X141" s="13"/>
      <c r="Y141" s="13"/>
      <c r="Z141" s="80">
        <f t="shared" si="78"/>
        <v>1</v>
      </c>
      <c r="AA141" s="955"/>
      <c r="AB141" s="14"/>
      <c r="AC141" s="14"/>
      <c r="AD141" s="14"/>
      <c r="AE141" s="14"/>
      <c r="AF141" s="14"/>
      <c r="AG141" s="14"/>
      <c r="AH141" s="14"/>
      <c r="AI141" s="14"/>
      <c r="AJ141" s="14"/>
      <c r="AK141" s="14"/>
      <c r="AL141" s="14"/>
      <c r="AM141" s="14"/>
      <c r="AN141" s="14"/>
      <c r="AO141" s="14"/>
      <c r="AP141" s="14"/>
      <c r="AQ141" s="14"/>
      <c r="AR141" s="14"/>
      <c r="AS141" s="14"/>
      <c r="AT141" s="14"/>
      <c r="AU141" s="14"/>
      <c r="AV141" s="46"/>
      <c r="AW141" s="14"/>
      <c r="AX141" s="14"/>
      <c r="AY141" s="14" t="s">
        <v>1318</v>
      </c>
      <c r="AZ141" s="14"/>
      <c r="BA141" s="14" t="s">
        <v>1318</v>
      </c>
      <c r="BB141" s="14"/>
      <c r="BC141" s="14"/>
      <c r="BD141" s="14"/>
      <c r="BE141" s="14"/>
      <c r="BF141" s="14"/>
      <c r="BG141" s="14"/>
      <c r="BH141" s="14"/>
      <c r="BI141" s="14"/>
      <c r="BJ141" s="221"/>
      <c r="BK141" s="221"/>
      <c r="BL141" s="221"/>
      <c r="BM141" s="221"/>
      <c r="BN141" s="221"/>
      <c r="BO141" s="221"/>
      <c r="BP141" s="221"/>
      <c r="BQ141" s="221"/>
      <c r="BR141" s="221"/>
      <c r="BS141" s="221"/>
      <c r="BT141" s="221"/>
      <c r="BU141" s="221"/>
      <c r="BV141" s="221"/>
      <c r="BW141" s="221"/>
      <c r="BX141" s="221"/>
      <c r="BY141" s="221"/>
      <c r="BZ141" s="221"/>
      <c r="CA141" s="221"/>
      <c r="CB141" s="221"/>
      <c r="CC141" s="221"/>
      <c r="CD141" s="221"/>
      <c r="CE141" s="221"/>
      <c r="CF141" s="221"/>
      <c r="CG141" s="221"/>
      <c r="CH141" s="221"/>
      <c r="CI141" s="221"/>
      <c r="CJ141" s="221"/>
      <c r="CK141" s="221"/>
      <c r="CL141" s="221"/>
      <c r="CM141" s="221"/>
      <c r="CN141" s="221"/>
      <c r="CO141" s="221"/>
      <c r="CP141" s="221"/>
      <c r="CQ141" s="221"/>
      <c r="CR141" s="222">
        <f t="shared" si="79"/>
        <v>0</v>
      </c>
      <c r="CS141" s="237" t="e">
        <f t="shared" si="80"/>
        <v>#DIV/0!</v>
      </c>
      <c r="CT141" s="222">
        <f t="shared" si="81"/>
        <v>0</v>
      </c>
      <c r="CU141" s="237" t="e">
        <f t="shared" si="82"/>
        <v>#DIV/0!</v>
      </c>
      <c r="CV141" s="222">
        <f t="shared" si="83"/>
        <v>0</v>
      </c>
      <c r="CW141" s="237" t="e">
        <f t="shared" si="84"/>
        <v>#DIV/0!</v>
      </c>
      <c r="CX141" s="222">
        <f t="shared" si="85"/>
        <v>0</v>
      </c>
      <c r="CY141" s="237" t="e">
        <f t="shared" si="86"/>
        <v>#DIV/0!</v>
      </c>
      <c r="CZ141" s="223" t="e">
        <f t="shared" si="87"/>
        <v>#DIV/0!</v>
      </c>
      <c r="DA141" s="223" t="e">
        <f t="shared" si="88"/>
        <v>#DIV/0!</v>
      </c>
      <c r="DB141" s="13"/>
    </row>
    <row r="142" spans="1:106" s="15" customFormat="1" ht="46.5">
      <c r="A142" s="1036">
        <v>62</v>
      </c>
      <c r="B142" s="1092" t="s">
        <v>1373</v>
      </c>
      <c r="C142" s="1078" t="s">
        <v>41</v>
      </c>
      <c r="D142" s="1093" t="s">
        <v>600</v>
      </c>
      <c r="E142" s="1078" t="s">
        <v>41</v>
      </c>
      <c r="F142" s="1092" t="s">
        <v>1372</v>
      </c>
      <c r="G142" s="219" t="s">
        <v>601</v>
      </c>
      <c r="H142" s="108"/>
      <c r="I142" s="108"/>
      <c r="J142" s="5" t="s">
        <v>32</v>
      </c>
      <c r="K142" s="212" t="s">
        <v>31</v>
      </c>
      <c r="L142" s="165" t="s">
        <v>12</v>
      </c>
      <c r="M142" s="221" t="s">
        <v>29</v>
      </c>
      <c r="N142" s="227" t="s">
        <v>24</v>
      </c>
      <c r="O142" s="13"/>
      <c r="P142" s="13"/>
      <c r="Q142" s="13"/>
      <c r="R142" s="13"/>
      <c r="S142" s="6"/>
      <c r="T142" s="6"/>
      <c r="U142" s="13" t="s">
        <v>24</v>
      </c>
      <c r="V142" s="13"/>
      <c r="W142" s="13"/>
      <c r="X142" s="13"/>
      <c r="Y142" s="13"/>
      <c r="Z142" s="80">
        <f t="shared" si="78"/>
        <v>1</v>
      </c>
      <c r="AA142" s="955"/>
      <c r="AB142" s="14"/>
      <c r="AC142" s="14"/>
      <c r="AD142" s="14"/>
      <c r="AE142" s="14"/>
      <c r="AF142" s="14"/>
      <c r="AG142" s="14"/>
      <c r="AH142" s="14"/>
      <c r="AI142" s="14"/>
      <c r="AJ142" s="14"/>
      <c r="AK142" s="14"/>
      <c r="AL142" s="14"/>
      <c r="AM142" s="14"/>
      <c r="AN142" s="14"/>
      <c r="AO142" s="14"/>
      <c r="AP142" s="14"/>
      <c r="AQ142" s="14"/>
      <c r="AR142" s="14"/>
      <c r="AS142" s="14"/>
      <c r="AT142" s="14"/>
      <c r="AU142" s="14"/>
      <c r="AV142" s="46" t="s">
        <v>1318</v>
      </c>
      <c r="AW142" s="14"/>
      <c r="AX142" s="14"/>
      <c r="AY142" s="14"/>
      <c r="AZ142" s="14"/>
      <c r="BA142" s="14"/>
      <c r="BB142" s="14"/>
      <c r="BC142" s="14"/>
      <c r="BD142" s="14"/>
      <c r="BE142" s="14"/>
      <c r="BF142" s="14"/>
      <c r="BG142" s="14"/>
      <c r="BH142" s="14"/>
      <c r="BI142" s="14"/>
      <c r="BJ142" s="221"/>
      <c r="BK142" s="221"/>
      <c r="BL142" s="221"/>
      <c r="BM142" s="221"/>
      <c r="BN142" s="221"/>
      <c r="BO142" s="221"/>
      <c r="BP142" s="221"/>
      <c r="BQ142" s="221"/>
      <c r="BR142" s="221"/>
      <c r="BS142" s="221"/>
      <c r="BT142" s="221"/>
      <c r="BU142" s="221"/>
      <c r="BV142" s="221"/>
      <c r="BW142" s="221"/>
      <c r="BX142" s="221"/>
      <c r="BY142" s="221"/>
      <c r="BZ142" s="221"/>
      <c r="CA142" s="221"/>
      <c r="CB142" s="221"/>
      <c r="CC142" s="221"/>
      <c r="CD142" s="221"/>
      <c r="CE142" s="221"/>
      <c r="CF142" s="221"/>
      <c r="CG142" s="221"/>
      <c r="CH142" s="221"/>
      <c r="CI142" s="221"/>
      <c r="CJ142" s="221"/>
      <c r="CK142" s="221"/>
      <c r="CL142" s="221"/>
      <c r="CM142" s="221"/>
      <c r="CN142" s="221"/>
      <c r="CO142" s="221"/>
      <c r="CP142" s="221"/>
      <c r="CQ142" s="221"/>
      <c r="CR142" s="222">
        <f t="shared" si="79"/>
        <v>0</v>
      </c>
      <c r="CS142" s="237" t="e">
        <f t="shared" si="80"/>
        <v>#DIV/0!</v>
      </c>
      <c r="CT142" s="222">
        <f t="shared" si="81"/>
        <v>0</v>
      </c>
      <c r="CU142" s="237" t="e">
        <f t="shared" si="82"/>
        <v>#DIV/0!</v>
      </c>
      <c r="CV142" s="222">
        <f t="shared" si="83"/>
        <v>0</v>
      </c>
      <c r="CW142" s="237" t="e">
        <f t="shared" si="84"/>
        <v>#DIV/0!</v>
      </c>
      <c r="CX142" s="222">
        <f t="shared" si="85"/>
        <v>0</v>
      </c>
      <c r="CY142" s="237" t="e">
        <f t="shared" si="86"/>
        <v>#DIV/0!</v>
      </c>
      <c r="CZ142" s="223" t="e">
        <f t="shared" si="87"/>
        <v>#DIV/0!</v>
      </c>
      <c r="DA142" s="223" t="e">
        <f t="shared" si="88"/>
        <v>#DIV/0!</v>
      </c>
      <c r="DB142" s="13"/>
    </row>
    <row r="143" spans="1:106" s="15" customFormat="1" ht="31">
      <c r="A143" s="1036"/>
      <c r="B143" s="1093"/>
      <c r="C143" s="1078"/>
      <c r="D143" s="1093"/>
      <c r="E143" s="1078"/>
      <c r="F143" s="1093"/>
      <c r="G143" s="157" t="s">
        <v>892</v>
      </c>
      <c r="H143" s="108"/>
      <c r="I143" s="108"/>
      <c r="J143" s="212" t="s">
        <v>32</v>
      </c>
      <c r="K143" s="212" t="s">
        <v>31</v>
      </c>
      <c r="L143" s="165" t="s">
        <v>12</v>
      </c>
      <c r="M143" s="221" t="s">
        <v>29</v>
      </c>
      <c r="N143" s="221" t="s">
        <v>24</v>
      </c>
      <c r="O143" s="13"/>
      <c r="P143" s="13"/>
      <c r="Q143" s="13"/>
      <c r="R143" s="13"/>
      <c r="S143" s="6"/>
      <c r="T143" s="6"/>
      <c r="U143" s="13"/>
      <c r="V143" s="13" t="s">
        <v>24</v>
      </c>
      <c r="W143" s="13"/>
      <c r="X143" s="13"/>
      <c r="Y143" s="13"/>
      <c r="Z143" s="80">
        <f t="shared" si="78"/>
        <v>1</v>
      </c>
      <c r="AA143" s="221"/>
      <c r="AB143" s="14"/>
      <c r="AC143" s="14"/>
      <c r="AD143" s="14"/>
      <c r="AE143" s="14"/>
      <c r="AF143" s="14"/>
      <c r="AG143" s="14"/>
      <c r="AH143" s="14"/>
      <c r="AI143" s="14"/>
      <c r="AJ143" s="14"/>
      <c r="AK143" s="14"/>
      <c r="AL143" s="14"/>
      <c r="AM143" s="14"/>
      <c r="AN143" s="14"/>
      <c r="AO143" s="14"/>
      <c r="AP143" s="14"/>
      <c r="AQ143" s="14"/>
      <c r="AR143" s="14"/>
      <c r="AS143" s="14"/>
      <c r="AT143" s="14"/>
      <c r="AU143" s="14"/>
      <c r="AV143" s="46"/>
      <c r="AW143" s="14"/>
      <c r="AX143" s="14"/>
      <c r="AY143" s="14"/>
      <c r="AZ143" s="14" t="s">
        <v>1317</v>
      </c>
      <c r="BA143" s="14"/>
      <c r="BB143" s="14" t="s">
        <v>1317</v>
      </c>
      <c r="BC143" s="14"/>
      <c r="BD143" s="14"/>
      <c r="BE143" s="14"/>
      <c r="BF143" s="14"/>
      <c r="BG143" s="14"/>
      <c r="BH143" s="14"/>
      <c r="BI143" s="14"/>
      <c r="BJ143" s="221"/>
      <c r="BK143" s="221"/>
      <c r="BL143" s="221"/>
      <c r="BM143" s="221"/>
      <c r="BN143" s="221"/>
      <c r="BO143" s="221"/>
      <c r="BP143" s="221"/>
      <c r="BQ143" s="221"/>
      <c r="BR143" s="221"/>
      <c r="BS143" s="221"/>
      <c r="BT143" s="221"/>
      <c r="BU143" s="221"/>
      <c r="BV143" s="221"/>
      <c r="BW143" s="221"/>
      <c r="BX143" s="221"/>
      <c r="BY143" s="221"/>
      <c r="BZ143" s="221"/>
      <c r="CA143" s="221"/>
      <c r="CB143" s="221"/>
      <c r="CC143" s="221"/>
      <c r="CD143" s="221"/>
      <c r="CE143" s="221"/>
      <c r="CF143" s="221"/>
      <c r="CG143" s="221"/>
      <c r="CH143" s="221"/>
      <c r="CI143" s="221"/>
      <c r="CJ143" s="221"/>
      <c r="CK143" s="221"/>
      <c r="CL143" s="221"/>
      <c r="CM143" s="221"/>
      <c r="CN143" s="221"/>
      <c r="CO143" s="221"/>
      <c r="CP143" s="221"/>
      <c r="CQ143" s="221"/>
      <c r="CR143" s="222">
        <f t="shared" si="79"/>
        <v>0</v>
      </c>
      <c r="CS143" s="237" t="e">
        <f t="shared" si="80"/>
        <v>#DIV/0!</v>
      </c>
      <c r="CT143" s="222">
        <f t="shared" si="81"/>
        <v>0</v>
      </c>
      <c r="CU143" s="237" t="e">
        <f t="shared" si="82"/>
        <v>#DIV/0!</v>
      </c>
      <c r="CV143" s="222">
        <f t="shared" si="83"/>
        <v>0</v>
      </c>
      <c r="CW143" s="237" t="e">
        <f t="shared" si="84"/>
        <v>#DIV/0!</v>
      </c>
      <c r="CX143" s="222">
        <f t="shared" si="85"/>
        <v>0</v>
      </c>
      <c r="CY143" s="237" t="e">
        <f t="shared" si="86"/>
        <v>#DIV/0!</v>
      </c>
      <c r="CZ143" s="223" t="e">
        <f t="shared" si="87"/>
        <v>#DIV/0!</v>
      </c>
      <c r="DA143" s="223" t="e">
        <f t="shared" si="88"/>
        <v>#DIV/0!</v>
      </c>
      <c r="DB143" s="13"/>
    </row>
    <row r="144" spans="1:106" s="15" customFormat="1" ht="31">
      <c r="A144" s="1036"/>
      <c r="B144" s="1093"/>
      <c r="C144" s="1078"/>
      <c r="D144" s="1093"/>
      <c r="E144" s="1078"/>
      <c r="F144" s="1093"/>
      <c r="G144" s="293" t="s">
        <v>1371</v>
      </c>
      <c r="H144" s="108"/>
      <c r="I144" s="108"/>
      <c r="J144" s="212" t="s">
        <v>32</v>
      </c>
      <c r="K144" s="212" t="s">
        <v>31</v>
      </c>
      <c r="L144" s="165" t="s">
        <v>12</v>
      </c>
      <c r="M144" s="221" t="s">
        <v>29</v>
      </c>
      <c r="N144" s="227" t="s">
        <v>24</v>
      </c>
      <c r="O144" s="13"/>
      <c r="P144" s="13"/>
      <c r="Q144" s="13"/>
      <c r="R144" s="13"/>
      <c r="S144" s="6" t="s">
        <v>24</v>
      </c>
      <c r="T144" s="6"/>
      <c r="U144" s="13"/>
      <c r="V144" s="13"/>
      <c r="W144" s="13"/>
      <c r="X144" s="13"/>
      <c r="Y144" s="13"/>
      <c r="Z144" s="80">
        <f t="shared" si="78"/>
        <v>1</v>
      </c>
      <c r="AA144" s="955"/>
      <c r="AB144" s="14"/>
      <c r="AC144" s="14"/>
      <c r="AD144" s="14" t="s">
        <v>1318</v>
      </c>
      <c r="AE144" s="14"/>
      <c r="AF144" s="14"/>
      <c r="AG144" s="14"/>
      <c r="AH144" s="14"/>
      <c r="AI144" s="14"/>
      <c r="AJ144" s="14"/>
      <c r="AK144" s="14"/>
      <c r="AL144" s="14"/>
      <c r="AM144" s="14"/>
      <c r="AN144" s="14"/>
      <c r="AO144" s="14"/>
      <c r="AP144" s="14"/>
      <c r="AQ144" s="14"/>
      <c r="AR144" s="14"/>
      <c r="AS144" s="14"/>
      <c r="AT144" s="14"/>
      <c r="AU144" s="14"/>
      <c r="AV144" s="46"/>
      <c r="AW144" s="14"/>
      <c r="AX144" s="14"/>
      <c r="AY144" s="14"/>
      <c r="AZ144" s="14"/>
      <c r="BA144" s="14"/>
      <c r="BB144" s="14"/>
      <c r="BC144" s="14"/>
      <c r="BD144" s="14"/>
      <c r="BE144" s="14"/>
      <c r="BF144" s="14"/>
      <c r="BG144" s="14"/>
      <c r="BH144" s="14"/>
      <c r="BI144" s="14"/>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2">
        <f t="shared" si="79"/>
        <v>0</v>
      </c>
      <c r="CS144" s="237" t="e">
        <f t="shared" si="80"/>
        <v>#DIV/0!</v>
      </c>
      <c r="CT144" s="222">
        <f t="shared" si="81"/>
        <v>0</v>
      </c>
      <c r="CU144" s="237" t="e">
        <f t="shared" si="82"/>
        <v>#DIV/0!</v>
      </c>
      <c r="CV144" s="222">
        <f t="shared" si="83"/>
        <v>0</v>
      </c>
      <c r="CW144" s="237" t="e">
        <f t="shared" si="84"/>
        <v>#DIV/0!</v>
      </c>
      <c r="CX144" s="222">
        <f t="shared" si="85"/>
        <v>0</v>
      </c>
      <c r="CY144" s="237" t="e">
        <f t="shared" si="86"/>
        <v>#DIV/0!</v>
      </c>
      <c r="CZ144" s="223" t="e">
        <f t="shared" si="87"/>
        <v>#DIV/0!</v>
      </c>
      <c r="DA144" s="223" t="e">
        <f t="shared" si="88"/>
        <v>#DIV/0!</v>
      </c>
      <c r="DB144" s="13"/>
    </row>
    <row r="145" spans="1:106" s="15" customFormat="1" ht="31">
      <c r="A145" s="1036"/>
      <c r="B145" s="1093"/>
      <c r="C145" s="1078"/>
      <c r="D145" s="1093"/>
      <c r="E145" s="1078"/>
      <c r="F145" s="1093"/>
      <c r="G145" s="157" t="s">
        <v>893</v>
      </c>
      <c r="H145" s="108"/>
      <c r="I145" s="108"/>
      <c r="J145" s="212" t="s">
        <v>32</v>
      </c>
      <c r="K145" s="212" t="s">
        <v>31</v>
      </c>
      <c r="L145" s="165" t="s">
        <v>12</v>
      </c>
      <c r="M145" s="221" t="s">
        <v>29</v>
      </c>
      <c r="N145" s="227" t="s">
        <v>24</v>
      </c>
      <c r="O145" s="13"/>
      <c r="P145" s="13"/>
      <c r="Q145" s="13" t="s">
        <v>24</v>
      </c>
      <c r="R145" s="13"/>
      <c r="S145" s="6"/>
      <c r="T145" s="6"/>
      <c r="U145" s="13"/>
      <c r="V145" s="13"/>
      <c r="W145" s="13"/>
      <c r="X145" s="13"/>
      <c r="Y145" s="13"/>
      <c r="Z145" s="80">
        <f t="shared" si="78"/>
        <v>1</v>
      </c>
      <c r="AA145" s="955"/>
      <c r="AB145" s="14"/>
      <c r="AC145" s="14"/>
      <c r="AD145" s="14"/>
      <c r="AE145" s="14"/>
      <c r="AF145" s="14"/>
      <c r="AG145" s="14"/>
      <c r="AH145" s="14"/>
      <c r="AI145" s="14"/>
      <c r="AJ145" s="14" t="s">
        <v>1317</v>
      </c>
      <c r="AK145" s="14"/>
      <c r="AL145" s="14"/>
      <c r="AM145" s="14"/>
      <c r="AN145" s="14"/>
      <c r="AO145" s="14"/>
      <c r="AP145" s="14"/>
      <c r="AQ145" s="14"/>
      <c r="AR145" s="14"/>
      <c r="AS145" s="14"/>
      <c r="AT145" s="14"/>
      <c r="AU145" s="14"/>
      <c r="AV145" s="46"/>
      <c r="AW145" s="14"/>
      <c r="AX145" s="14"/>
      <c r="AY145" s="14"/>
      <c r="AZ145" s="14"/>
      <c r="BA145" s="14"/>
      <c r="BB145" s="14"/>
      <c r="BC145" s="14"/>
      <c r="BD145" s="14"/>
      <c r="BE145" s="14"/>
      <c r="BF145" s="14"/>
      <c r="BG145" s="14"/>
      <c r="BH145" s="7" t="s">
        <v>1317</v>
      </c>
      <c r="BI145" s="14"/>
      <c r="BJ145" s="221"/>
      <c r="BK145" s="221"/>
      <c r="BL145" s="221"/>
      <c r="BM145" s="221"/>
      <c r="BN145" s="221"/>
      <c r="BO145" s="221"/>
      <c r="BP145" s="221"/>
      <c r="BQ145" s="221"/>
      <c r="BR145" s="221"/>
      <c r="BS145" s="221"/>
      <c r="BT145" s="221"/>
      <c r="BU145" s="221"/>
      <c r="BV145" s="221"/>
      <c r="BW145" s="221"/>
      <c r="BX145" s="221"/>
      <c r="BY145" s="221"/>
      <c r="BZ145" s="221"/>
      <c r="CA145" s="221"/>
      <c r="CB145" s="221"/>
      <c r="CC145" s="221"/>
      <c r="CD145" s="221"/>
      <c r="CE145" s="221"/>
      <c r="CF145" s="221"/>
      <c r="CG145" s="221"/>
      <c r="CH145" s="221"/>
      <c r="CI145" s="221"/>
      <c r="CJ145" s="221"/>
      <c r="CK145" s="221"/>
      <c r="CL145" s="221"/>
      <c r="CM145" s="221"/>
      <c r="CN145" s="221"/>
      <c r="CO145" s="221"/>
      <c r="CP145" s="221"/>
      <c r="CQ145" s="221"/>
      <c r="CR145" s="222">
        <f t="shared" si="79"/>
        <v>0</v>
      </c>
      <c r="CS145" s="237" t="e">
        <f t="shared" si="80"/>
        <v>#DIV/0!</v>
      </c>
      <c r="CT145" s="222">
        <f t="shared" si="81"/>
        <v>0</v>
      </c>
      <c r="CU145" s="237" t="e">
        <f t="shared" si="82"/>
        <v>#DIV/0!</v>
      </c>
      <c r="CV145" s="222">
        <f t="shared" si="83"/>
        <v>0</v>
      </c>
      <c r="CW145" s="237" t="e">
        <f t="shared" si="84"/>
        <v>#DIV/0!</v>
      </c>
      <c r="CX145" s="222">
        <f t="shared" si="85"/>
        <v>0</v>
      </c>
      <c r="CY145" s="237" t="e">
        <f t="shared" si="86"/>
        <v>#DIV/0!</v>
      </c>
      <c r="CZ145" s="223" t="e">
        <f t="shared" si="87"/>
        <v>#DIV/0!</v>
      </c>
      <c r="DA145" s="223" t="e">
        <f t="shared" si="88"/>
        <v>#DIV/0!</v>
      </c>
      <c r="DB145" s="13"/>
    </row>
    <row r="146" spans="1:106" s="1" customFormat="1" ht="46.5">
      <c r="A146" s="227">
        <v>63</v>
      </c>
      <c r="B146" s="220" t="s">
        <v>1051</v>
      </c>
      <c r="C146" s="215" t="s">
        <v>60</v>
      </c>
      <c r="D146" s="217" t="s">
        <v>227</v>
      </c>
      <c r="E146" s="215" t="s">
        <v>60</v>
      </c>
      <c r="F146" s="217" t="s">
        <v>227</v>
      </c>
      <c r="G146" s="286" t="s">
        <v>607</v>
      </c>
      <c r="H146" s="69" t="s">
        <v>704</v>
      </c>
      <c r="I146" s="69"/>
      <c r="J146" s="212" t="s">
        <v>32</v>
      </c>
      <c r="K146" s="212" t="s">
        <v>31</v>
      </c>
      <c r="L146" s="165" t="s">
        <v>12</v>
      </c>
      <c r="M146" s="221" t="s">
        <v>29</v>
      </c>
      <c r="N146" s="221" t="s">
        <v>24</v>
      </c>
      <c r="O146" s="5"/>
      <c r="P146" s="5"/>
      <c r="Q146" s="5" t="s">
        <v>24</v>
      </c>
      <c r="R146" s="5"/>
      <c r="S146" s="6"/>
      <c r="T146" s="6"/>
      <c r="U146" s="5"/>
      <c r="V146" s="5"/>
      <c r="W146" s="5"/>
      <c r="X146" s="5"/>
      <c r="Y146" s="5"/>
      <c r="Z146" s="80">
        <f t="shared" si="78"/>
        <v>1</v>
      </c>
      <c r="AA146" s="221"/>
      <c r="AB146" s="7"/>
      <c r="AC146" s="7"/>
      <c r="AD146" s="7"/>
      <c r="AE146" s="7"/>
      <c r="AF146" s="7"/>
      <c r="AG146" s="7"/>
      <c r="AH146" s="7"/>
      <c r="AI146" s="7"/>
      <c r="AJ146" s="7" t="s">
        <v>1318</v>
      </c>
      <c r="AK146" s="7"/>
      <c r="AL146" s="7"/>
      <c r="AM146" s="7"/>
      <c r="AN146" s="7"/>
      <c r="AO146" s="7"/>
      <c r="AP146" s="7"/>
      <c r="AQ146" s="7"/>
      <c r="AR146" s="7"/>
      <c r="AS146" s="7"/>
      <c r="AT146" s="7"/>
      <c r="AU146" s="7"/>
      <c r="AV146" s="55"/>
      <c r="AW146" s="7"/>
      <c r="AX146" s="7"/>
      <c r="AY146" s="7"/>
      <c r="AZ146" s="7"/>
      <c r="BA146" s="7"/>
      <c r="BB146" s="7"/>
      <c r="BC146" s="7"/>
      <c r="BD146" s="7"/>
      <c r="BE146" s="7"/>
      <c r="BF146" s="7"/>
      <c r="BG146" s="7"/>
      <c r="BH146" s="7"/>
      <c r="BI146" s="7"/>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c r="CN146" s="221"/>
      <c r="CO146" s="221"/>
      <c r="CP146" s="221"/>
      <c r="CQ146" s="221"/>
      <c r="CR146" s="222">
        <f t="shared" si="79"/>
        <v>0</v>
      </c>
      <c r="CS146" s="237" t="e">
        <f t="shared" si="80"/>
        <v>#DIV/0!</v>
      </c>
      <c r="CT146" s="222">
        <f t="shared" si="81"/>
        <v>0</v>
      </c>
      <c r="CU146" s="237" t="e">
        <f t="shared" si="82"/>
        <v>#DIV/0!</v>
      </c>
      <c r="CV146" s="222">
        <f t="shared" si="83"/>
        <v>0</v>
      </c>
      <c r="CW146" s="237" t="e">
        <f t="shared" si="84"/>
        <v>#DIV/0!</v>
      </c>
      <c r="CX146" s="222">
        <f t="shared" si="85"/>
        <v>0</v>
      </c>
      <c r="CY146" s="237" t="e">
        <f t="shared" si="86"/>
        <v>#DIV/0!</v>
      </c>
      <c r="CZ146" s="223" t="e">
        <f t="shared" si="87"/>
        <v>#DIV/0!</v>
      </c>
      <c r="DA146" s="223" t="e">
        <f t="shared" si="88"/>
        <v>#DIV/0!</v>
      </c>
      <c r="DB146" s="5"/>
    </row>
    <row r="147" spans="1:106" s="1" customFormat="1" ht="46.5">
      <c r="A147" s="1036">
        <v>64</v>
      </c>
      <c r="B147" s="1092" t="s">
        <v>950</v>
      </c>
      <c r="C147" s="1033" t="s">
        <v>60</v>
      </c>
      <c r="D147" s="1093" t="s">
        <v>596</v>
      </c>
      <c r="E147" s="1033" t="s">
        <v>60</v>
      </c>
      <c r="F147" s="1150" t="s">
        <v>934</v>
      </c>
      <c r="G147" s="218" t="s">
        <v>935</v>
      </c>
      <c r="H147" s="94"/>
      <c r="I147" s="94"/>
      <c r="J147" s="5" t="s">
        <v>32</v>
      </c>
      <c r="K147" s="212" t="s">
        <v>31</v>
      </c>
      <c r="L147" s="165" t="s">
        <v>12</v>
      </c>
      <c r="M147" s="221" t="s">
        <v>29</v>
      </c>
      <c r="N147" s="221" t="s">
        <v>24</v>
      </c>
      <c r="O147" s="5"/>
      <c r="P147" s="5" t="s">
        <v>24</v>
      </c>
      <c r="Q147" s="5"/>
      <c r="R147" s="5"/>
      <c r="S147" s="6"/>
      <c r="T147" s="6"/>
      <c r="U147" s="5"/>
      <c r="V147" s="5"/>
      <c r="W147" s="5"/>
      <c r="X147" s="5"/>
      <c r="Y147" s="5"/>
      <c r="Z147" s="80">
        <f t="shared" si="78"/>
        <v>1</v>
      </c>
      <c r="AA147" s="955"/>
      <c r="AB147" s="7"/>
      <c r="AC147" s="7"/>
      <c r="AD147" s="7"/>
      <c r="AE147" s="7" t="s">
        <v>1405</v>
      </c>
      <c r="AF147" s="7" t="s">
        <v>1405</v>
      </c>
      <c r="AG147" s="7" t="s">
        <v>1405</v>
      </c>
      <c r="AH147" s="7" t="s">
        <v>1405</v>
      </c>
      <c r="AI147" s="7"/>
      <c r="AJ147" s="7"/>
      <c r="AK147" s="7"/>
      <c r="AL147" s="7"/>
      <c r="AM147" s="7"/>
      <c r="AN147" s="7"/>
      <c r="AO147" s="7"/>
      <c r="AP147" s="7"/>
      <c r="AQ147" s="7"/>
      <c r="AR147" s="7"/>
      <c r="AS147" s="7"/>
      <c r="AT147" s="7"/>
      <c r="AU147" s="7"/>
      <c r="AV147" s="55"/>
      <c r="AW147" s="7"/>
      <c r="AX147" s="7"/>
      <c r="AY147" s="7"/>
      <c r="AZ147" s="7"/>
      <c r="BA147" s="7"/>
      <c r="BB147" s="7"/>
      <c r="BC147" s="7"/>
      <c r="BD147" s="7"/>
      <c r="BE147" s="7"/>
      <c r="BF147" s="7"/>
      <c r="BG147" s="7"/>
      <c r="BH147" s="7"/>
      <c r="BI147" s="7"/>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c r="CN147" s="221"/>
      <c r="CO147" s="221"/>
      <c r="CP147" s="221"/>
      <c r="CQ147" s="221"/>
      <c r="CR147" s="222">
        <f t="shared" si="79"/>
        <v>0</v>
      </c>
      <c r="CS147" s="237" t="e">
        <f t="shared" si="80"/>
        <v>#DIV/0!</v>
      </c>
      <c r="CT147" s="222">
        <f t="shared" si="81"/>
        <v>0</v>
      </c>
      <c r="CU147" s="237" t="e">
        <f t="shared" si="82"/>
        <v>#DIV/0!</v>
      </c>
      <c r="CV147" s="222">
        <f t="shared" si="83"/>
        <v>0</v>
      </c>
      <c r="CW147" s="237" t="e">
        <f t="shared" si="84"/>
        <v>#DIV/0!</v>
      </c>
      <c r="CX147" s="222">
        <f t="shared" si="85"/>
        <v>0</v>
      </c>
      <c r="CY147" s="237" t="e">
        <f t="shared" si="86"/>
        <v>#DIV/0!</v>
      </c>
      <c r="CZ147" s="223" t="e">
        <f t="shared" si="87"/>
        <v>#DIV/0!</v>
      </c>
      <c r="DA147" s="223" t="e">
        <f t="shared" si="88"/>
        <v>#DIV/0!</v>
      </c>
      <c r="DB147" s="5"/>
    </row>
    <row r="148" spans="1:106" s="1" customFormat="1" ht="31">
      <c r="A148" s="1036"/>
      <c r="B148" s="1093"/>
      <c r="C148" s="1033"/>
      <c r="D148" s="1093"/>
      <c r="E148" s="1033"/>
      <c r="F148" s="1091"/>
      <c r="G148" s="218" t="s">
        <v>1052</v>
      </c>
      <c r="H148" s="94"/>
      <c r="I148" s="94"/>
      <c r="J148" s="212" t="s">
        <v>32</v>
      </c>
      <c r="K148" s="212" t="s">
        <v>31</v>
      </c>
      <c r="L148" s="165" t="s">
        <v>12</v>
      </c>
      <c r="M148" s="221" t="s">
        <v>29</v>
      </c>
      <c r="N148" s="221" t="s">
        <v>24</v>
      </c>
      <c r="O148" s="5"/>
      <c r="P148" s="5"/>
      <c r="Q148" s="5" t="s">
        <v>24</v>
      </c>
      <c r="R148" s="5"/>
      <c r="S148" s="6"/>
      <c r="T148" s="6"/>
      <c r="U148" s="5"/>
      <c r="V148" s="5"/>
      <c r="W148" s="5"/>
      <c r="X148" s="5"/>
      <c r="Y148" s="5"/>
      <c r="Z148" s="80">
        <f t="shared" si="78"/>
        <v>1</v>
      </c>
      <c r="AA148" s="955"/>
      <c r="AB148" s="7"/>
      <c r="AC148" s="7"/>
      <c r="AD148" s="7"/>
      <c r="AE148" s="7"/>
      <c r="AF148" s="7"/>
      <c r="AG148" s="7"/>
      <c r="AH148" s="7"/>
      <c r="AI148" s="7"/>
      <c r="AJ148" s="7" t="s">
        <v>1405</v>
      </c>
      <c r="AK148" s="7"/>
      <c r="AL148" s="7"/>
      <c r="AM148" s="7"/>
      <c r="AN148" s="7"/>
      <c r="AO148" s="7"/>
      <c r="AP148" s="7"/>
      <c r="AQ148" s="7"/>
      <c r="AR148" s="7"/>
      <c r="AS148" s="7"/>
      <c r="AT148" s="7"/>
      <c r="AU148" s="7"/>
      <c r="AV148" s="55"/>
      <c r="AW148" s="7"/>
      <c r="AX148" s="7"/>
      <c r="AY148" s="7"/>
      <c r="AZ148" s="7"/>
      <c r="BA148" s="7"/>
      <c r="BB148" s="7"/>
      <c r="BC148" s="7"/>
      <c r="BD148" s="7"/>
      <c r="BE148" s="7"/>
      <c r="BF148" s="7"/>
      <c r="BG148" s="7"/>
      <c r="BH148" s="7"/>
      <c r="BI148" s="7"/>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221"/>
      <c r="CQ148" s="221"/>
      <c r="CR148" s="222">
        <f t="shared" si="79"/>
        <v>0</v>
      </c>
      <c r="CS148" s="237" t="e">
        <f t="shared" si="80"/>
        <v>#DIV/0!</v>
      </c>
      <c r="CT148" s="222">
        <f t="shared" si="81"/>
        <v>0</v>
      </c>
      <c r="CU148" s="237" t="e">
        <f t="shared" si="82"/>
        <v>#DIV/0!</v>
      </c>
      <c r="CV148" s="222">
        <f t="shared" si="83"/>
        <v>0</v>
      </c>
      <c r="CW148" s="237" t="e">
        <f t="shared" si="84"/>
        <v>#DIV/0!</v>
      </c>
      <c r="CX148" s="222">
        <f t="shared" si="85"/>
        <v>0</v>
      </c>
      <c r="CY148" s="237" t="e">
        <f t="shared" si="86"/>
        <v>#DIV/0!</v>
      </c>
      <c r="CZ148" s="223" t="e">
        <f t="shared" si="87"/>
        <v>#DIV/0!</v>
      </c>
      <c r="DA148" s="223" t="e">
        <f t="shared" si="88"/>
        <v>#DIV/0!</v>
      </c>
      <c r="DB148" s="5"/>
    </row>
    <row r="149" spans="1:106" s="1" customFormat="1" ht="31">
      <c r="A149" s="1036"/>
      <c r="B149" s="1093"/>
      <c r="C149" s="1033"/>
      <c r="D149" s="1093"/>
      <c r="E149" s="1033"/>
      <c r="F149" s="1091"/>
      <c r="G149" s="219" t="s">
        <v>597</v>
      </c>
      <c r="H149" s="94"/>
      <c r="I149" s="94"/>
      <c r="J149" s="5" t="s">
        <v>32</v>
      </c>
      <c r="K149" s="212" t="s">
        <v>31</v>
      </c>
      <c r="L149" s="165" t="s">
        <v>12</v>
      </c>
      <c r="M149" s="221" t="s">
        <v>29</v>
      </c>
      <c r="N149" s="221" t="s">
        <v>24</v>
      </c>
      <c r="O149" s="5"/>
      <c r="P149" s="5"/>
      <c r="Q149" s="5"/>
      <c r="R149" s="5" t="s">
        <v>24</v>
      </c>
      <c r="S149" s="6"/>
      <c r="T149" s="6"/>
      <c r="U149" s="5"/>
      <c r="V149" s="5"/>
      <c r="W149" s="5"/>
      <c r="X149" s="5"/>
      <c r="Y149" s="5"/>
      <c r="Z149" s="80">
        <f t="shared" si="78"/>
        <v>1</v>
      </c>
      <c r="AA149" s="221"/>
      <c r="AB149" s="7"/>
      <c r="AC149" s="7"/>
      <c r="AD149" s="7"/>
      <c r="AE149" s="7"/>
      <c r="AF149" s="7"/>
      <c r="AG149" s="7"/>
      <c r="AH149" s="7"/>
      <c r="AI149" s="7"/>
      <c r="AJ149" s="7"/>
      <c r="AK149" s="7"/>
      <c r="AL149" s="7"/>
      <c r="AM149" s="7" t="s">
        <v>1405</v>
      </c>
      <c r="AN149" s="7" t="s">
        <v>1405</v>
      </c>
      <c r="AO149" s="7" t="s">
        <v>1405</v>
      </c>
      <c r="AP149" s="7" t="s">
        <v>1405</v>
      </c>
      <c r="AQ149" s="7"/>
      <c r="AR149" s="7"/>
      <c r="AS149" s="7"/>
      <c r="AT149" s="7"/>
      <c r="AU149" s="7"/>
      <c r="AV149" s="7"/>
      <c r="AW149" s="7"/>
      <c r="AX149" s="7"/>
      <c r="AY149" s="7"/>
      <c r="AZ149" s="7"/>
      <c r="BA149" s="7"/>
      <c r="BB149" s="7"/>
      <c r="BC149" s="7"/>
      <c r="BD149" s="7"/>
      <c r="BE149" s="7"/>
      <c r="BF149" s="7"/>
      <c r="BG149" s="7"/>
      <c r="BH149" s="7"/>
      <c r="BI149" s="7"/>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c r="CN149" s="221"/>
      <c r="CO149" s="221"/>
      <c r="CP149" s="221"/>
      <c r="CQ149" s="221"/>
      <c r="CR149" s="222">
        <f t="shared" si="79"/>
        <v>0</v>
      </c>
      <c r="CS149" s="237" t="e">
        <f t="shared" si="80"/>
        <v>#DIV/0!</v>
      </c>
      <c r="CT149" s="222">
        <f t="shared" si="81"/>
        <v>0</v>
      </c>
      <c r="CU149" s="237" t="e">
        <f t="shared" si="82"/>
        <v>#DIV/0!</v>
      </c>
      <c r="CV149" s="222">
        <f t="shared" si="83"/>
        <v>0</v>
      </c>
      <c r="CW149" s="237" t="e">
        <f t="shared" si="84"/>
        <v>#DIV/0!</v>
      </c>
      <c r="CX149" s="222">
        <f t="shared" si="85"/>
        <v>0</v>
      </c>
      <c r="CY149" s="237" t="e">
        <f t="shared" si="86"/>
        <v>#DIV/0!</v>
      </c>
      <c r="CZ149" s="223" t="e">
        <f t="shared" si="87"/>
        <v>#DIV/0!</v>
      </c>
      <c r="DA149" s="223" t="e">
        <f t="shared" si="88"/>
        <v>#DIV/0!</v>
      </c>
      <c r="DB149" s="7"/>
    </row>
    <row r="150" spans="1:106" s="1" customFormat="1" ht="31">
      <c r="A150" s="1036"/>
      <c r="B150" s="1093"/>
      <c r="C150" s="1033"/>
      <c r="D150" s="1093"/>
      <c r="E150" s="1033"/>
      <c r="F150" s="1091"/>
      <c r="G150" s="219" t="s">
        <v>598</v>
      </c>
      <c r="H150" s="94"/>
      <c r="I150" s="94"/>
      <c r="J150" s="5" t="s">
        <v>32</v>
      </c>
      <c r="K150" s="212" t="s">
        <v>31</v>
      </c>
      <c r="L150" s="165" t="s">
        <v>12</v>
      </c>
      <c r="M150" s="221" t="s">
        <v>29</v>
      </c>
      <c r="N150" s="221" t="s">
        <v>24</v>
      </c>
      <c r="O150" s="5"/>
      <c r="P150" s="5"/>
      <c r="Q150" s="5"/>
      <c r="R150" s="5"/>
      <c r="S150" s="6"/>
      <c r="T150" s="6"/>
      <c r="U150" s="5" t="s">
        <v>24</v>
      </c>
      <c r="V150" s="5"/>
      <c r="W150" s="5"/>
      <c r="X150" s="5"/>
      <c r="Y150" s="5"/>
      <c r="Z150" s="80">
        <f t="shared" si="78"/>
        <v>1</v>
      </c>
      <c r="AA150" s="955"/>
      <c r="AB150" s="7"/>
      <c r="AC150" s="7"/>
      <c r="AD150" s="7"/>
      <c r="AE150" s="7"/>
      <c r="AF150" s="7"/>
      <c r="AG150" s="7"/>
      <c r="AH150" s="7"/>
      <c r="AI150" s="7"/>
      <c r="AJ150" s="7"/>
      <c r="AK150" s="7"/>
      <c r="AL150" s="7"/>
      <c r="AM150" s="7"/>
      <c r="AN150" s="7"/>
      <c r="AO150" s="7"/>
      <c r="AP150" s="7"/>
      <c r="AQ150" s="7"/>
      <c r="AR150" s="7"/>
      <c r="AS150" s="7"/>
      <c r="AT150" s="7"/>
      <c r="AU150" s="7"/>
      <c r="AV150" s="55" t="s">
        <v>1318</v>
      </c>
      <c r="AW150" s="7"/>
      <c r="AX150" s="7"/>
      <c r="AY150" s="7"/>
      <c r="AZ150" s="7"/>
      <c r="BA150" s="7"/>
      <c r="BB150" s="7"/>
      <c r="BC150" s="7"/>
      <c r="BD150" s="7"/>
      <c r="BE150" s="7"/>
      <c r="BF150" s="7"/>
      <c r="BG150" s="7"/>
      <c r="BH150" s="7"/>
      <c r="BI150" s="7"/>
      <c r="BJ150" s="221"/>
      <c r="BK150" s="221"/>
      <c r="BL150" s="221"/>
      <c r="BM150" s="221"/>
      <c r="BN150" s="221"/>
      <c r="BO150" s="221"/>
      <c r="BP150" s="221"/>
      <c r="BQ150" s="221"/>
      <c r="BR150" s="221"/>
      <c r="BS150" s="221"/>
      <c r="BT150" s="221"/>
      <c r="BU150" s="221"/>
      <c r="BV150" s="221"/>
      <c r="BW150" s="221"/>
      <c r="BX150" s="221"/>
      <c r="BY150" s="221"/>
      <c r="BZ150" s="221"/>
      <c r="CA150" s="221"/>
      <c r="CB150" s="221"/>
      <c r="CC150" s="221"/>
      <c r="CD150" s="221"/>
      <c r="CE150" s="221"/>
      <c r="CF150" s="221"/>
      <c r="CG150" s="221"/>
      <c r="CH150" s="221"/>
      <c r="CI150" s="221"/>
      <c r="CJ150" s="221"/>
      <c r="CK150" s="221"/>
      <c r="CL150" s="221"/>
      <c r="CM150" s="221"/>
      <c r="CN150" s="221"/>
      <c r="CO150" s="221"/>
      <c r="CP150" s="221"/>
      <c r="CQ150" s="221"/>
      <c r="CR150" s="222">
        <f t="shared" si="79"/>
        <v>0</v>
      </c>
      <c r="CS150" s="237" t="e">
        <f t="shared" si="80"/>
        <v>#DIV/0!</v>
      </c>
      <c r="CT150" s="222">
        <f t="shared" si="81"/>
        <v>0</v>
      </c>
      <c r="CU150" s="237" t="e">
        <f t="shared" si="82"/>
        <v>#DIV/0!</v>
      </c>
      <c r="CV150" s="222">
        <f t="shared" si="83"/>
        <v>0</v>
      </c>
      <c r="CW150" s="237" t="e">
        <f t="shared" si="84"/>
        <v>#DIV/0!</v>
      </c>
      <c r="CX150" s="222">
        <f t="shared" si="85"/>
        <v>0</v>
      </c>
      <c r="CY150" s="237" t="e">
        <f t="shared" si="86"/>
        <v>#DIV/0!</v>
      </c>
      <c r="CZ150" s="223" t="e">
        <f t="shared" si="87"/>
        <v>#DIV/0!</v>
      </c>
      <c r="DA150" s="223" t="e">
        <f t="shared" si="88"/>
        <v>#DIV/0!</v>
      </c>
      <c r="DB150" s="5"/>
    </row>
    <row r="151" spans="1:106" s="1" customFormat="1" ht="31">
      <c r="A151" s="1036"/>
      <c r="B151" s="1093"/>
      <c r="C151" s="1033"/>
      <c r="D151" s="1093"/>
      <c r="E151" s="1033"/>
      <c r="F151" s="1091"/>
      <c r="G151" s="219" t="s">
        <v>599</v>
      </c>
      <c r="H151" s="94"/>
      <c r="I151" s="94"/>
      <c r="J151" s="5" t="s">
        <v>32</v>
      </c>
      <c r="K151" s="212" t="s">
        <v>31</v>
      </c>
      <c r="L151" s="165" t="s">
        <v>12</v>
      </c>
      <c r="M151" s="221" t="s">
        <v>29</v>
      </c>
      <c r="N151" s="221" t="s">
        <v>24</v>
      </c>
      <c r="O151" s="5"/>
      <c r="P151" s="5"/>
      <c r="Q151" s="5"/>
      <c r="R151" s="5"/>
      <c r="S151" s="6"/>
      <c r="T151" s="6"/>
      <c r="U151" s="5"/>
      <c r="V151" s="5"/>
      <c r="W151" s="5"/>
      <c r="X151" s="5" t="s">
        <v>24</v>
      </c>
      <c r="Y151" s="5"/>
      <c r="Z151" s="80">
        <f t="shared" si="78"/>
        <v>1</v>
      </c>
      <c r="AA151" s="955"/>
      <c r="AB151" s="7"/>
      <c r="AC151" s="7"/>
      <c r="AD151" s="7"/>
      <c r="AE151" s="7"/>
      <c r="AF151" s="7"/>
      <c r="AG151" s="7"/>
      <c r="AH151" s="7"/>
      <c r="AI151" s="7"/>
      <c r="AJ151" s="7"/>
      <c r="AK151" s="7"/>
      <c r="AL151" s="7"/>
      <c r="AM151" s="7"/>
      <c r="AN151" s="7"/>
      <c r="AO151" s="7"/>
      <c r="AP151" s="7"/>
      <c r="AQ151" s="7"/>
      <c r="AR151" s="7"/>
      <c r="AS151" s="7"/>
      <c r="AT151" s="7"/>
      <c r="AU151" s="7"/>
      <c r="AV151" s="55"/>
      <c r="AW151" s="7"/>
      <c r="AX151" s="7"/>
      <c r="AY151" s="7"/>
      <c r="AZ151" s="7"/>
      <c r="BA151" s="7"/>
      <c r="BB151" s="7"/>
      <c r="BC151" s="7"/>
      <c r="BD151" s="7"/>
      <c r="BE151" s="7"/>
      <c r="BF151" s="7"/>
      <c r="BG151" s="7" t="s">
        <v>1318</v>
      </c>
      <c r="BH151" s="7"/>
      <c r="BI151" s="7"/>
      <c r="BJ151" s="221"/>
      <c r="BK151" s="221"/>
      <c r="BL151" s="221"/>
      <c r="BM151" s="221"/>
      <c r="BN151" s="221"/>
      <c r="BO151" s="221"/>
      <c r="BP151" s="221"/>
      <c r="BQ151" s="221"/>
      <c r="BR151" s="221"/>
      <c r="BS151" s="221"/>
      <c r="BT151" s="221"/>
      <c r="BU151" s="221"/>
      <c r="BV151" s="221"/>
      <c r="BW151" s="221"/>
      <c r="BX151" s="221"/>
      <c r="BY151" s="221"/>
      <c r="BZ151" s="221"/>
      <c r="CA151" s="221"/>
      <c r="CB151" s="221"/>
      <c r="CC151" s="221"/>
      <c r="CD151" s="221"/>
      <c r="CE151" s="221"/>
      <c r="CF151" s="221"/>
      <c r="CG151" s="221"/>
      <c r="CH151" s="221"/>
      <c r="CI151" s="221"/>
      <c r="CJ151" s="221"/>
      <c r="CK151" s="221"/>
      <c r="CL151" s="221"/>
      <c r="CM151" s="221"/>
      <c r="CN151" s="221"/>
      <c r="CO151" s="221"/>
      <c r="CP151" s="221"/>
      <c r="CQ151" s="221"/>
      <c r="CR151" s="222">
        <f t="shared" si="79"/>
        <v>0</v>
      </c>
      <c r="CS151" s="237" t="e">
        <f t="shared" si="80"/>
        <v>#DIV/0!</v>
      </c>
      <c r="CT151" s="222">
        <f t="shared" si="81"/>
        <v>0</v>
      </c>
      <c r="CU151" s="237" t="e">
        <f t="shared" si="82"/>
        <v>#DIV/0!</v>
      </c>
      <c r="CV151" s="222">
        <f t="shared" si="83"/>
        <v>0</v>
      </c>
      <c r="CW151" s="237" t="e">
        <f t="shared" si="84"/>
        <v>#DIV/0!</v>
      </c>
      <c r="CX151" s="222">
        <f t="shared" si="85"/>
        <v>0</v>
      </c>
      <c r="CY151" s="237" t="e">
        <f t="shared" si="86"/>
        <v>#DIV/0!</v>
      </c>
      <c r="CZ151" s="223" t="e">
        <f t="shared" si="87"/>
        <v>#DIV/0!</v>
      </c>
      <c r="DA151" s="223" t="e">
        <f t="shared" si="88"/>
        <v>#DIV/0!</v>
      </c>
      <c r="DB151" s="5"/>
    </row>
    <row r="152" spans="1:106" s="1" customFormat="1" ht="62">
      <c r="A152" s="1036">
        <v>65</v>
      </c>
      <c r="B152" s="1147" t="s">
        <v>958</v>
      </c>
      <c r="C152" s="1139"/>
      <c r="D152" s="1006" t="s">
        <v>875</v>
      </c>
      <c r="E152" s="1139"/>
      <c r="F152" s="1148" t="s">
        <v>874</v>
      </c>
      <c r="G152" s="68" t="s">
        <v>873</v>
      </c>
      <c r="H152" s="94"/>
      <c r="I152" s="94"/>
      <c r="J152" s="212" t="s">
        <v>32</v>
      </c>
      <c r="K152" s="212" t="s">
        <v>31</v>
      </c>
      <c r="L152" s="165" t="s">
        <v>12</v>
      </c>
      <c r="M152" s="221" t="s">
        <v>29</v>
      </c>
      <c r="N152" s="221" t="s">
        <v>24</v>
      </c>
      <c r="O152" s="5"/>
      <c r="P152" s="5"/>
      <c r="Q152" s="5"/>
      <c r="R152" s="5"/>
      <c r="S152" s="6" t="s">
        <v>24</v>
      </c>
      <c r="T152" s="6"/>
      <c r="U152" s="5"/>
      <c r="V152" s="5"/>
      <c r="W152" s="5"/>
      <c r="X152" s="5"/>
      <c r="Y152" s="5"/>
      <c r="Z152" s="80">
        <f t="shared" si="78"/>
        <v>1</v>
      </c>
      <c r="AA152" s="221"/>
      <c r="AB152" s="7"/>
      <c r="AC152" s="7"/>
      <c r="AD152" s="7"/>
      <c r="AE152" s="7"/>
      <c r="AF152" s="7"/>
      <c r="AG152" s="7"/>
      <c r="AH152" s="7"/>
      <c r="AI152" s="7"/>
      <c r="AJ152" s="7"/>
      <c r="AK152" s="7"/>
      <c r="AL152" s="7"/>
      <c r="AM152" s="7" t="s">
        <v>1404</v>
      </c>
      <c r="AN152" s="7" t="s">
        <v>1404</v>
      </c>
      <c r="AO152" s="7" t="s">
        <v>1404</v>
      </c>
      <c r="AP152" s="7" t="s">
        <v>1404</v>
      </c>
      <c r="AQ152" s="7" t="s">
        <v>1405</v>
      </c>
      <c r="AR152" s="7"/>
      <c r="AS152" s="7" t="s">
        <v>1405</v>
      </c>
      <c r="AT152" s="7"/>
      <c r="AU152" s="7"/>
      <c r="AV152" s="55"/>
      <c r="AW152" s="7"/>
      <c r="AX152" s="7"/>
      <c r="AY152" s="7"/>
      <c r="AZ152" s="7"/>
      <c r="BA152" s="7"/>
      <c r="BB152" s="7"/>
      <c r="BC152" s="7"/>
      <c r="BD152" s="7"/>
      <c r="BE152" s="7"/>
      <c r="BF152" s="7"/>
      <c r="BG152" s="7"/>
      <c r="BH152" s="7"/>
      <c r="BI152" s="7"/>
      <c r="BJ152" s="221"/>
      <c r="BK152" s="221"/>
      <c r="BL152" s="221"/>
      <c r="BM152" s="221"/>
      <c r="BN152" s="221"/>
      <c r="BO152" s="221"/>
      <c r="BP152" s="221"/>
      <c r="BQ152" s="221"/>
      <c r="BR152" s="221"/>
      <c r="BS152" s="221"/>
      <c r="BT152" s="221"/>
      <c r="BU152" s="221"/>
      <c r="BV152" s="221"/>
      <c r="BW152" s="221"/>
      <c r="BX152" s="221"/>
      <c r="BY152" s="221"/>
      <c r="BZ152" s="221"/>
      <c r="CA152" s="221"/>
      <c r="CB152" s="221"/>
      <c r="CC152" s="221"/>
      <c r="CD152" s="221"/>
      <c r="CE152" s="221"/>
      <c r="CF152" s="221"/>
      <c r="CG152" s="221"/>
      <c r="CH152" s="221"/>
      <c r="CI152" s="221"/>
      <c r="CJ152" s="221"/>
      <c r="CK152" s="221"/>
      <c r="CL152" s="221"/>
      <c r="CM152" s="221"/>
      <c r="CN152" s="221"/>
      <c r="CO152" s="221"/>
      <c r="CP152" s="221"/>
      <c r="CQ152" s="221"/>
      <c r="CR152" s="222">
        <f t="shared" si="79"/>
        <v>0</v>
      </c>
      <c r="CS152" s="237" t="e">
        <f t="shared" si="80"/>
        <v>#DIV/0!</v>
      </c>
      <c r="CT152" s="222">
        <f t="shared" si="81"/>
        <v>0</v>
      </c>
      <c r="CU152" s="237" t="e">
        <f t="shared" si="82"/>
        <v>#DIV/0!</v>
      </c>
      <c r="CV152" s="222">
        <f t="shared" si="83"/>
        <v>0</v>
      </c>
      <c r="CW152" s="237" t="e">
        <f t="shared" si="84"/>
        <v>#DIV/0!</v>
      </c>
      <c r="CX152" s="222">
        <f t="shared" si="85"/>
        <v>0</v>
      </c>
      <c r="CY152" s="237" t="e">
        <f t="shared" si="86"/>
        <v>#DIV/0!</v>
      </c>
      <c r="CZ152" s="223" t="e">
        <f t="shared" si="87"/>
        <v>#DIV/0!</v>
      </c>
      <c r="DA152" s="223" t="e">
        <f t="shared" si="88"/>
        <v>#DIV/0!</v>
      </c>
      <c r="DB152" s="5"/>
    </row>
    <row r="153" spans="1:106" s="1" customFormat="1" ht="43.5">
      <c r="A153" s="1036"/>
      <c r="B153" s="1006"/>
      <c r="C153" s="1139"/>
      <c r="D153" s="1006"/>
      <c r="E153" s="1139"/>
      <c r="F153" s="1149"/>
      <c r="G153" s="68" t="s">
        <v>872</v>
      </c>
      <c r="H153" s="94"/>
      <c r="I153" s="176" t="s">
        <v>1780</v>
      </c>
      <c r="J153" s="5" t="s">
        <v>32</v>
      </c>
      <c r="K153" s="212" t="s">
        <v>31</v>
      </c>
      <c r="L153" s="165" t="s">
        <v>12</v>
      </c>
      <c r="M153" s="221" t="s">
        <v>29</v>
      </c>
      <c r="N153" s="221" t="s">
        <v>24</v>
      </c>
      <c r="O153" s="5"/>
      <c r="P153" s="5" t="s">
        <v>24</v>
      </c>
      <c r="Q153" s="5"/>
      <c r="R153" s="5"/>
      <c r="S153" s="6"/>
      <c r="T153" s="6"/>
      <c r="U153" s="5"/>
      <c r="V153" s="5"/>
      <c r="W153" s="5"/>
      <c r="X153" s="5"/>
      <c r="Y153" s="5"/>
      <c r="Z153" s="80">
        <f t="shared" si="78"/>
        <v>1</v>
      </c>
      <c r="AA153" s="955"/>
      <c r="AB153" s="7"/>
      <c r="AC153" s="7"/>
      <c r="AD153" s="7"/>
      <c r="AE153" s="7" t="s">
        <v>1317</v>
      </c>
      <c r="AF153" s="7" t="s">
        <v>1317</v>
      </c>
      <c r="AG153" s="7" t="s">
        <v>1317</v>
      </c>
      <c r="AH153" s="7" t="s">
        <v>1317</v>
      </c>
      <c r="AI153" s="7"/>
      <c r="AJ153" s="7"/>
      <c r="AK153" s="7"/>
      <c r="AL153" s="7"/>
      <c r="AM153" s="7"/>
      <c r="AN153" s="7"/>
      <c r="AO153" s="7"/>
      <c r="AP153" s="7"/>
      <c r="AQ153" s="7"/>
      <c r="AR153" s="7"/>
      <c r="AS153" s="7"/>
      <c r="AT153" s="7"/>
      <c r="AU153" s="7"/>
      <c r="AV153" s="55"/>
      <c r="AW153" s="7"/>
      <c r="AX153" s="7"/>
      <c r="AY153" s="7"/>
      <c r="AZ153" s="7"/>
      <c r="BA153" s="7"/>
      <c r="BB153" s="7"/>
      <c r="BC153" s="7"/>
      <c r="BD153" s="7"/>
      <c r="BE153" s="7"/>
      <c r="BF153" s="7"/>
      <c r="BG153" s="7"/>
      <c r="BH153" s="7"/>
      <c r="BI153" s="7"/>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c r="CI153" s="221"/>
      <c r="CJ153" s="221"/>
      <c r="CK153" s="221"/>
      <c r="CL153" s="221"/>
      <c r="CM153" s="221"/>
      <c r="CN153" s="221"/>
      <c r="CO153" s="221"/>
      <c r="CP153" s="221"/>
      <c r="CQ153" s="221"/>
      <c r="CR153" s="222">
        <f t="shared" si="79"/>
        <v>0</v>
      </c>
      <c r="CS153" s="237" t="e">
        <f t="shared" si="80"/>
        <v>#DIV/0!</v>
      </c>
      <c r="CT153" s="222">
        <f t="shared" si="81"/>
        <v>0</v>
      </c>
      <c r="CU153" s="237" t="e">
        <f t="shared" si="82"/>
        <v>#DIV/0!</v>
      </c>
      <c r="CV153" s="222">
        <f t="shared" si="83"/>
        <v>0</v>
      </c>
      <c r="CW153" s="237" t="e">
        <f t="shared" si="84"/>
        <v>#DIV/0!</v>
      </c>
      <c r="CX153" s="222">
        <f t="shared" si="85"/>
        <v>0</v>
      </c>
      <c r="CY153" s="237" t="e">
        <f t="shared" si="86"/>
        <v>#DIV/0!</v>
      </c>
      <c r="CZ153" s="223" t="e">
        <f t="shared" si="87"/>
        <v>#DIV/0!</v>
      </c>
      <c r="DA153" s="223" t="e">
        <f t="shared" si="88"/>
        <v>#DIV/0!</v>
      </c>
      <c r="DB153" s="5"/>
    </row>
    <row r="154" spans="1:106" s="1" customFormat="1" ht="31">
      <c r="A154" s="1036"/>
      <c r="B154" s="1006"/>
      <c r="C154" s="1139"/>
      <c r="D154" s="1006"/>
      <c r="E154" s="1139"/>
      <c r="F154" s="1149"/>
      <c r="G154" s="291" t="s">
        <v>959</v>
      </c>
      <c r="H154" s="94"/>
      <c r="I154" s="94"/>
      <c r="J154" s="212" t="s">
        <v>32</v>
      </c>
      <c r="K154" s="212" t="s">
        <v>31</v>
      </c>
      <c r="L154" s="165" t="s">
        <v>12</v>
      </c>
      <c r="M154" s="221" t="s">
        <v>29</v>
      </c>
      <c r="N154" s="221" t="s">
        <v>24</v>
      </c>
      <c r="O154" s="5"/>
      <c r="P154" s="5"/>
      <c r="Q154" s="5"/>
      <c r="R154" s="5"/>
      <c r="S154" s="6"/>
      <c r="T154" s="6"/>
      <c r="U154" s="5" t="s">
        <v>24</v>
      </c>
      <c r="V154" s="5"/>
      <c r="W154" s="5"/>
      <c r="X154" s="5"/>
      <c r="Y154" s="5"/>
      <c r="Z154" s="80">
        <f t="shared" si="78"/>
        <v>1</v>
      </c>
      <c r="AA154" s="955"/>
      <c r="AB154" s="7"/>
      <c r="AC154" s="7" t="s">
        <v>1317</v>
      </c>
      <c r="AD154" s="7"/>
      <c r="AE154" s="7" t="s">
        <v>1404</v>
      </c>
      <c r="AF154" s="7"/>
      <c r="AG154" s="7"/>
      <c r="AH154" s="7" t="s">
        <v>1404</v>
      </c>
      <c r="AI154" s="7"/>
      <c r="AJ154" s="7"/>
      <c r="AK154" s="7"/>
      <c r="AL154" s="7"/>
      <c r="AM154" s="7"/>
      <c r="AN154" s="7"/>
      <c r="AO154" s="7"/>
      <c r="AP154" s="7"/>
      <c r="AQ154" s="7"/>
      <c r="AR154" s="7"/>
      <c r="AS154" s="7"/>
      <c r="AT154" s="7"/>
      <c r="AU154" s="7"/>
      <c r="AV154" s="55"/>
      <c r="AW154" s="7"/>
      <c r="AX154" s="7"/>
      <c r="AY154" s="7"/>
      <c r="AZ154" s="7"/>
      <c r="BA154" s="7"/>
      <c r="BB154" s="7"/>
      <c r="BC154" s="7"/>
      <c r="BD154" s="7"/>
      <c r="BE154" s="7"/>
      <c r="BF154" s="7"/>
      <c r="BG154" s="7"/>
      <c r="BH154" s="7"/>
      <c r="BI154" s="7"/>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2">
        <f t="shared" si="79"/>
        <v>0</v>
      </c>
      <c r="CS154" s="237" t="e">
        <f t="shared" si="80"/>
        <v>#DIV/0!</v>
      </c>
      <c r="CT154" s="222">
        <f t="shared" si="81"/>
        <v>0</v>
      </c>
      <c r="CU154" s="237" t="e">
        <f t="shared" si="82"/>
        <v>#DIV/0!</v>
      </c>
      <c r="CV154" s="222">
        <f t="shared" si="83"/>
        <v>0</v>
      </c>
      <c r="CW154" s="237" t="e">
        <f t="shared" si="84"/>
        <v>#DIV/0!</v>
      </c>
      <c r="CX154" s="222">
        <f t="shared" si="85"/>
        <v>0</v>
      </c>
      <c r="CY154" s="237" t="e">
        <f t="shared" si="86"/>
        <v>#DIV/0!</v>
      </c>
      <c r="CZ154" s="223" t="e">
        <f t="shared" si="87"/>
        <v>#DIV/0!</v>
      </c>
      <c r="DA154" s="223" t="e">
        <f t="shared" si="88"/>
        <v>#DIV/0!</v>
      </c>
      <c r="DB154" s="5"/>
    </row>
    <row r="155" spans="1:106" s="1" customFormat="1" ht="62">
      <c r="A155" s="1036"/>
      <c r="B155" s="1006"/>
      <c r="C155" s="1139"/>
      <c r="D155" s="1006"/>
      <c r="E155" s="1139"/>
      <c r="F155" s="1149"/>
      <c r="G155" s="68" t="s">
        <v>874</v>
      </c>
      <c r="H155" s="127"/>
      <c r="I155" s="185" t="s">
        <v>1774</v>
      </c>
      <c r="J155" s="212" t="s">
        <v>32</v>
      </c>
      <c r="K155" s="212" t="s">
        <v>31</v>
      </c>
      <c r="L155" s="165" t="s">
        <v>12</v>
      </c>
      <c r="M155" s="221" t="s">
        <v>29</v>
      </c>
      <c r="N155" s="221" t="s">
        <v>24</v>
      </c>
      <c r="O155" s="127"/>
      <c r="P155" s="128"/>
      <c r="Q155" s="127"/>
      <c r="R155" s="5"/>
      <c r="S155" s="195"/>
      <c r="T155" s="6" t="s">
        <v>24</v>
      </c>
      <c r="U155" s="5"/>
      <c r="V155" s="5"/>
      <c r="W155" s="5"/>
      <c r="X155" s="5"/>
      <c r="Y155" s="5"/>
      <c r="Z155" s="80">
        <f t="shared" si="78"/>
        <v>1</v>
      </c>
      <c r="AA155" s="221"/>
      <c r="AB155" s="7"/>
      <c r="AC155" s="7"/>
      <c r="AD155" s="7"/>
      <c r="AE155" s="7"/>
      <c r="AF155" s="7"/>
      <c r="AG155" s="7"/>
      <c r="AH155" s="7"/>
      <c r="AI155" s="7"/>
      <c r="AJ155" s="7"/>
      <c r="AK155" s="7"/>
      <c r="AL155" s="7"/>
      <c r="AM155" s="7"/>
      <c r="AN155" s="7"/>
      <c r="AO155" s="7"/>
      <c r="AP155" s="7"/>
      <c r="AQ155" s="7" t="s">
        <v>1405</v>
      </c>
      <c r="AR155" s="7"/>
      <c r="AS155" s="7" t="s">
        <v>1405</v>
      </c>
      <c r="AT155" s="7" t="s">
        <v>1405</v>
      </c>
      <c r="AU155" s="7" t="s">
        <v>1405</v>
      </c>
      <c r="AV155" s="55"/>
      <c r="AW155" s="7"/>
      <c r="AX155" s="7"/>
      <c r="AY155" s="7"/>
      <c r="AZ155" s="7"/>
      <c r="BA155" s="7"/>
      <c r="BB155" s="7"/>
      <c r="BC155" s="7"/>
      <c r="BD155" s="7"/>
      <c r="BE155" s="7"/>
      <c r="BF155" s="7"/>
      <c r="BG155" s="7"/>
      <c r="BH155" s="7"/>
      <c r="BI155" s="7"/>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c r="CN155" s="221"/>
      <c r="CO155" s="221"/>
      <c r="CP155" s="221"/>
      <c r="CQ155" s="221"/>
      <c r="CR155" s="222">
        <f t="shared" si="79"/>
        <v>0</v>
      </c>
      <c r="CS155" s="237" t="e">
        <f t="shared" si="80"/>
        <v>#DIV/0!</v>
      </c>
      <c r="CT155" s="222">
        <f t="shared" si="81"/>
        <v>0</v>
      </c>
      <c r="CU155" s="237" t="e">
        <f t="shared" si="82"/>
        <v>#DIV/0!</v>
      </c>
      <c r="CV155" s="222">
        <f t="shared" si="83"/>
        <v>0</v>
      </c>
      <c r="CW155" s="237" t="e">
        <f t="shared" si="84"/>
        <v>#DIV/0!</v>
      </c>
      <c r="CX155" s="222">
        <f t="shared" si="85"/>
        <v>0</v>
      </c>
      <c r="CY155" s="237" t="e">
        <f t="shared" si="86"/>
        <v>#DIV/0!</v>
      </c>
      <c r="CZ155" s="223" t="e">
        <f t="shared" si="87"/>
        <v>#DIV/0!</v>
      </c>
      <c r="DA155" s="223" t="e">
        <f t="shared" si="88"/>
        <v>#DIV/0!</v>
      </c>
      <c r="DB155" s="5"/>
    </row>
    <row r="156" spans="1:106" s="1" customFormat="1" ht="43.5">
      <c r="A156" s="1036">
        <v>66</v>
      </c>
      <c r="B156" s="1044" t="s">
        <v>960</v>
      </c>
      <c r="C156" s="1033" t="s">
        <v>35</v>
      </c>
      <c r="D156" s="1024" t="s">
        <v>226</v>
      </c>
      <c r="E156" s="1033" t="s">
        <v>35</v>
      </c>
      <c r="F156" s="1044" t="s">
        <v>961</v>
      </c>
      <c r="G156" s="51" t="s">
        <v>413</v>
      </c>
      <c r="H156" s="127"/>
      <c r="I156" s="186" t="s">
        <v>1779</v>
      </c>
      <c r="J156" s="212" t="s">
        <v>32</v>
      </c>
      <c r="K156" s="212" t="s">
        <v>31</v>
      </c>
      <c r="L156" s="165" t="s">
        <v>12</v>
      </c>
      <c r="M156" s="221" t="s">
        <v>29</v>
      </c>
      <c r="N156" s="221" t="s">
        <v>24</v>
      </c>
      <c r="O156" s="127"/>
      <c r="P156" s="5" t="s">
        <v>24</v>
      </c>
      <c r="Q156" s="127"/>
      <c r="R156" s="5"/>
      <c r="S156" s="6"/>
      <c r="T156" s="6"/>
      <c r="U156" s="5"/>
      <c r="V156" s="5"/>
      <c r="W156" s="5"/>
      <c r="X156" s="5"/>
      <c r="Y156" s="5"/>
      <c r="Z156" s="80">
        <f t="shared" si="78"/>
        <v>1</v>
      </c>
      <c r="AA156" s="955"/>
      <c r="AB156" s="7"/>
      <c r="AC156" s="7"/>
      <c r="AD156" s="7"/>
      <c r="AE156" s="7"/>
      <c r="AF156" s="7" t="s">
        <v>1318</v>
      </c>
      <c r="AG156" s="7"/>
      <c r="AH156" s="7"/>
      <c r="AI156" s="7"/>
      <c r="AJ156" s="7"/>
      <c r="AK156" s="7"/>
      <c r="AL156" s="7"/>
      <c r="AM156" s="7"/>
      <c r="AN156" s="7"/>
      <c r="AO156" s="7"/>
      <c r="AP156" s="7"/>
      <c r="AQ156" s="7"/>
      <c r="AR156" s="7"/>
      <c r="AS156" s="7"/>
      <c r="AT156" s="7"/>
      <c r="AU156" s="7"/>
      <c r="AV156" s="55"/>
      <c r="AW156" s="7"/>
      <c r="AX156" s="7"/>
      <c r="AY156" s="7"/>
      <c r="AZ156" s="7"/>
      <c r="BA156" s="7"/>
      <c r="BB156" s="7"/>
      <c r="BC156" s="7"/>
      <c r="BD156" s="7"/>
      <c r="BE156" s="7"/>
      <c r="BF156" s="7"/>
      <c r="BG156" s="7"/>
      <c r="BH156" s="7"/>
      <c r="BI156" s="7"/>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2">
        <f t="shared" si="79"/>
        <v>0</v>
      </c>
      <c r="CS156" s="237" t="e">
        <f t="shared" si="80"/>
        <v>#DIV/0!</v>
      </c>
      <c r="CT156" s="222">
        <f t="shared" si="81"/>
        <v>0</v>
      </c>
      <c r="CU156" s="237" t="e">
        <f t="shared" si="82"/>
        <v>#DIV/0!</v>
      </c>
      <c r="CV156" s="222">
        <f t="shared" si="83"/>
        <v>0</v>
      </c>
      <c r="CW156" s="237" t="e">
        <f t="shared" si="84"/>
        <v>#DIV/0!</v>
      </c>
      <c r="CX156" s="222">
        <f t="shared" si="85"/>
        <v>0</v>
      </c>
      <c r="CY156" s="237" t="e">
        <f t="shared" si="86"/>
        <v>#DIV/0!</v>
      </c>
      <c r="CZ156" s="223" t="e">
        <f t="shared" si="87"/>
        <v>#DIV/0!</v>
      </c>
      <c r="DA156" s="223" t="e">
        <f t="shared" si="88"/>
        <v>#DIV/0!</v>
      </c>
      <c r="DB156" s="5"/>
    </row>
    <row r="157" spans="1:106" s="1" customFormat="1" ht="77.5">
      <c r="A157" s="1036"/>
      <c r="B157" s="1024"/>
      <c r="C157" s="1033"/>
      <c r="D157" s="1024"/>
      <c r="E157" s="1033"/>
      <c r="F157" s="1024"/>
      <c r="G157" s="145" t="s">
        <v>1434</v>
      </c>
      <c r="H157" s="127"/>
      <c r="I157" s="127"/>
      <c r="J157" s="212" t="s">
        <v>32</v>
      </c>
      <c r="K157" s="212" t="s">
        <v>31</v>
      </c>
      <c r="L157" s="165" t="s">
        <v>12</v>
      </c>
      <c r="M157" s="221" t="s">
        <v>29</v>
      </c>
      <c r="N157" s="221" t="s">
        <v>24</v>
      </c>
      <c r="O157" s="127"/>
      <c r="P157" s="5" t="s">
        <v>24</v>
      </c>
      <c r="Q157" s="127"/>
      <c r="R157" s="5"/>
      <c r="S157" s="6"/>
      <c r="T157" s="6"/>
      <c r="U157" s="5"/>
      <c r="V157" s="5"/>
      <c r="W157" s="5"/>
      <c r="X157" s="5"/>
      <c r="Y157" s="5"/>
      <c r="Z157" s="80">
        <f t="shared" si="78"/>
        <v>1</v>
      </c>
      <c r="AA157" s="955"/>
      <c r="AB157" s="7"/>
      <c r="AC157" s="7"/>
      <c r="AD157" s="7"/>
      <c r="AE157" s="7"/>
      <c r="AF157" s="7"/>
      <c r="AG157" s="7" t="s">
        <v>1315</v>
      </c>
      <c r="AH157" s="7"/>
      <c r="AI157" s="7"/>
      <c r="AJ157" s="7"/>
      <c r="AK157" s="7"/>
      <c r="AL157" s="7"/>
      <c r="AM157" s="7"/>
      <c r="AN157" s="7"/>
      <c r="AO157" s="7"/>
      <c r="AP157" s="7"/>
      <c r="AQ157" s="7"/>
      <c r="AR157" s="7"/>
      <c r="AS157" s="7"/>
      <c r="AT157" s="7"/>
      <c r="AU157" s="7"/>
      <c r="AV157" s="55"/>
      <c r="AW157" s="7"/>
      <c r="AX157" s="7"/>
      <c r="AY157" s="7"/>
      <c r="AZ157" s="7"/>
      <c r="BA157" s="7"/>
      <c r="BB157" s="7"/>
      <c r="BC157" s="7"/>
      <c r="BD157" s="7"/>
      <c r="BE157" s="7"/>
      <c r="BF157" s="7"/>
      <c r="BG157" s="7"/>
      <c r="BH157" s="7"/>
      <c r="BI157" s="7"/>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2">
        <f t="shared" si="79"/>
        <v>0</v>
      </c>
      <c r="CS157" s="237" t="e">
        <f t="shared" si="80"/>
        <v>#DIV/0!</v>
      </c>
      <c r="CT157" s="222">
        <f t="shared" si="81"/>
        <v>0</v>
      </c>
      <c r="CU157" s="237" t="e">
        <f t="shared" si="82"/>
        <v>#DIV/0!</v>
      </c>
      <c r="CV157" s="222">
        <f t="shared" si="83"/>
        <v>0</v>
      </c>
      <c r="CW157" s="237" t="e">
        <f t="shared" si="84"/>
        <v>#DIV/0!</v>
      </c>
      <c r="CX157" s="222">
        <f t="shared" si="85"/>
        <v>0</v>
      </c>
      <c r="CY157" s="237" t="e">
        <f t="shared" si="86"/>
        <v>#DIV/0!</v>
      </c>
      <c r="CZ157" s="223" t="e">
        <f t="shared" si="87"/>
        <v>#DIV/0!</v>
      </c>
      <c r="DA157" s="223" t="e">
        <f t="shared" si="88"/>
        <v>#DIV/0!</v>
      </c>
      <c r="DB157" s="5"/>
    </row>
    <row r="158" spans="1:106" s="1" customFormat="1" ht="108.5">
      <c r="A158" s="1036"/>
      <c r="B158" s="1024"/>
      <c r="C158" s="1033"/>
      <c r="D158" s="1024"/>
      <c r="E158" s="1033"/>
      <c r="F158" s="1024"/>
      <c r="G158" s="51" t="s">
        <v>876</v>
      </c>
      <c r="H158" s="38"/>
      <c r="I158" s="38"/>
      <c r="J158" s="212" t="s">
        <v>32</v>
      </c>
      <c r="K158" s="212" t="s">
        <v>31</v>
      </c>
      <c r="L158" s="165" t="s">
        <v>12</v>
      </c>
      <c r="M158" s="221" t="s">
        <v>29</v>
      </c>
      <c r="N158" s="221" t="s">
        <v>24</v>
      </c>
      <c r="O158" s="5"/>
      <c r="P158" s="5"/>
      <c r="Q158" s="5"/>
      <c r="R158" s="5"/>
      <c r="S158" s="6" t="s">
        <v>24</v>
      </c>
      <c r="T158" s="6"/>
      <c r="U158" s="5"/>
      <c r="V158" s="5"/>
      <c r="W158" s="5"/>
      <c r="X158" s="5"/>
      <c r="Y158" s="5"/>
      <c r="Z158" s="80">
        <f t="shared" si="78"/>
        <v>1</v>
      </c>
      <c r="AA158" s="221"/>
      <c r="AB158" s="7"/>
      <c r="AC158" s="7"/>
      <c r="AD158" s="7"/>
      <c r="AE158" s="7" t="s">
        <v>1405</v>
      </c>
      <c r="AF158" s="7" t="s">
        <v>1405</v>
      </c>
      <c r="AG158" s="7" t="s">
        <v>1405</v>
      </c>
      <c r="AH158" s="7" t="s">
        <v>1405</v>
      </c>
      <c r="AI158" s="7"/>
      <c r="AJ158" s="7"/>
      <c r="AK158" s="7"/>
      <c r="AL158" s="7"/>
      <c r="AM158" s="7"/>
      <c r="AN158" s="7"/>
      <c r="AO158" s="7"/>
      <c r="AP158" s="7"/>
      <c r="AQ158" s="7"/>
      <c r="AR158" s="7"/>
      <c r="AS158" s="7"/>
      <c r="AT158" s="7"/>
      <c r="AU158" s="7"/>
      <c r="AV158" s="55"/>
      <c r="AW158" s="7"/>
      <c r="AX158" s="7"/>
      <c r="AY158" s="7"/>
      <c r="AZ158" s="7"/>
      <c r="BA158" s="7"/>
      <c r="BB158" s="7"/>
      <c r="BC158" s="7"/>
      <c r="BD158" s="7"/>
      <c r="BE158" s="7"/>
      <c r="BF158" s="7"/>
      <c r="BG158" s="7"/>
      <c r="BH158" s="7"/>
      <c r="BI158" s="7"/>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221"/>
      <c r="CQ158" s="221"/>
      <c r="CR158" s="222">
        <f t="shared" si="79"/>
        <v>0</v>
      </c>
      <c r="CS158" s="237" t="e">
        <f t="shared" si="80"/>
        <v>#DIV/0!</v>
      </c>
      <c r="CT158" s="222">
        <f t="shared" si="81"/>
        <v>0</v>
      </c>
      <c r="CU158" s="237" t="e">
        <f t="shared" si="82"/>
        <v>#DIV/0!</v>
      </c>
      <c r="CV158" s="222">
        <f t="shared" si="83"/>
        <v>0</v>
      </c>
      <c r="CW158" s="237" t="e">
        <f t="shared" si="84"/>
        <v>#DIV/0!</v>
      </c>
      <c r="CX158" s="222">
        <f t="shared" si="85"/>
        <v>0</v>
      </c>
      <c r="CY158" s="237" t="e">
        <f t="shared" si="86"/>
        <v>#DIV/0!</v>
      </c>
      <c r="CZ158" s="223" t="e">
        <f t="shared" si="87"/>
        <v>#DIV/0!</v>
      </c>
      <c r="DA158" s="223" t="e">
        <f t="shared" si="88"/>
        <v>#DIV/0!</v>
      </c>
      <c r="DB158" s="5"/>
    </row>
    <row r="159" spans="1:106" s="302" customFormat="1" ht="16.5">
      <c r="A159" s="299"/>
      <c r="B159" s="1045" t="s">
        <v>225</v>
      </c>
      <c r="C159" s="1146"/>
      <c r="D159" s="1146"/>
      <c r="E159" s="1146"/>
      <c r="F159" s="1045"/>
      <c r="G159" s="1045"/>
      <c r="H159" s="1146"/>
      <c r="I159" s="1146"/>
      <c r="J159" s="1045"/>
      <c r="K159" s="1045"/>
      <c r="L159" s="312"/>
      <c r="M159" s="313"/>
      <c r="N159" s="313"/>
      <c r="O159" s="300" t="s">
        <v>38</v>
      </c>
      <c r="P159" s="300" t="s">
        <v>38</v>
      </c>
      <c r="Q159" s="300" t="s">
        <v>38</v>
      </c>
      <c r="R159" s="300" t="s">
        <v>38</v>
      </c>
      <c r="S159" s="300" t="s">
        <v>38</v>
      </c>
      <c r="T159" s="300" t="s">
        <v>38</v>
      </c>
      <c r="U159" s="300" t="s">
        <v>38</v>
      </c>
      <c r="V159" s="300" t="s">
        <v>38</v>
      </c>
      <c r="W159" s="300" t="s">
        <v>38</v>
      </c>
      <c r="X159" s="300" t="s">
        <v>38</v>
      </c>
      <c r="Y159" s="300"/>
      <c r="Z159" s="296" t="s">
        <v>38</v>
      </c>
      <c r="AA159" s="955"/>
      <c r="AB159" s="296" t="s">
        <v>38</v>
      </c>
      <c r="AC159" s="296" t="s">
        <v>38</v>
      </c>
      <c r="AD159" s="296" t="s">
        <v>38</v>
      </c>
      <c r="AE159" s="296" t="s">
        <v>38</v>
      </c>
      <c r="AF159" s="296" t="s">
        <v>38</v>
      </c>
      <c r="AG159" s="296" t="s">
        <v>38</v>
      </c>
      <c r="AH159" s="296" t="s">
        <v>38</v>
      </c>
      <c r="AI159" s="296" t="s">
        <v>38</v>
      </c>
      <c r="AJ159" s="296" t="s">
        <v>38</v>
      </c>
      <c r="AK159" s="296" t="s">
        <v>38</v>
      </c>
      <c r="AL159" s="296" t="s">
        <v>38</v>
      </c>
      <c r="AM159" s="296" t="s">
        <v>38</v>
      </c>
      <c r="AN159" s="296" t="s">
        <v>38</v>
      </c>
      <c r="AO159" s="296" t="s">
        <v>38</v>
      </c>
      <c r="AP159" s="296" t="s">
        <v>38</v>
      </c>
      <c r="AQ159" s="296" t="s">
        <v>38</v>
      </c>
      <c r="AR159" s="296" t="s">
        <v>38</v>
      </c>
      <c r="AS159" s="296" t="s">
        <v>38</v>
      </c>
      <c r="AT159" s="296" t="s">
        <v>38</v>
      </c>
      <c r="AU159" s="296" t="s">
        <v>38</v>
      </c>
      <c r="AV159" s="296" t="s">
        <v>38</v>
      </c>
      <c r="AW159" s="296" t="s">
        <v>38</v>
      </c>
      <c r="AX159" s="296" t="s">
        <v>38</v>
      </c>
      <c r="AY159" s="296" t="s">
        <v>38</v>
      </c>
      <c r="AZ159" s="296" t="s">
        <v>38</v>
      </c>
      <c r="BA159" s="296" t="s">
        <v>38</v>
      </c>
      <c r="BB159" s="296" t="s">
        <v>38</v>
      </c>
      <c r="BC159" s="296" t="s">
        <v>38</v>
      </c>
      <c r="BD159" s="296" t="s">
        <v>38</v>
      </c>
      <c r="BE159" s="296" t="s">
        <v>38</v>
      </c>
      <c r="BF159" s="296" t="s">
        <v>38</v>
      </c>
      <c r="BG159" s="296" t="s">
        <v>38</v>
      </c>
      <c r="BH159" s="296" t="s">
        <v>38</v>
      </c>
      <c r="BI159" s="296" t="s">
        <v>38</v>
      </c>
      <c r="BJ159" s="296" t="s">
        <v>38</v>
      </c>
      <c r="BK159" s="296" t="s">
        <v>38</v>
      </c>
      <c r="BL159" s="296" t="s">
        <v>38</v>
      </c>
      <c r="BM159" s="296" t="s">
        <v>38</v>
      </c>
      <c r="BN159" s="296" t="s">
        <v>38</v>
      </c>
      <c r="BO159" s="296" t="s">
        <v>38</v>
      </c>
      <c r="BP159" s="296" t="s">
        <v>38</v>
      </c>
      <c r="BQ159" s="296" t="s">
        <v>38</v>
      </c>
      <c r="BR159" s="296" t="s">
        <v>38</v>
      </c>
      <c r="BS159" s="296" t="s">
        <v>38</v>
      </c>
      <c r="BT159" s="296" t="s">
        <v>38</v>
      </c>
      <c r="BU159" s="296" t="s">
        <v>38</v>
      </c>
      <c r="BV159" s="296" t="s">
        <v>38</v>
      </c>
      <c r="BW159" s="296" t="s">
        <v>38</v>
      </c>
      <c r="BX159" s="296" t="s">
        <v>38</v>
      </c>
      <c r="BY159" s="296" t="s">
        <v>38</v>
      </c>
      <c r="BZ159" s="296" t="s">
        <v>38</v>
      </c>
      <c r="CA159" s="296" t="s">
        <v>38</v>
      </c>
      <c r="CB159" s="296" t="s">
        <v>38</v>
      </c>
      <c r="CC159" s="296" t="s">
        <v>38</v>
      </c>
      <c r="CD159" s="296" t="s">
        <v>38</v>
      </c>
      <c r="CE159" s="296" t="s">
        <v>38</v>
      </c>
      <c r="CF159" s="296" t="s">
        <v>38</v>
      </c>
      <c r="CG159" s="296" t="s">
        <v>38</v>
      </c>
      <c r="CH159" s="296" t="s">
        <v>38</v>
      </c>
      <c r="CI159" s="296" t="s">
        <v>38</v>
      </c>
      <c r="CJ159" s="296" t="s">
        <v>38</v>
      </c>
      <c r="CK159" s="296" t="s">
        <v>38</v>
      </c>
      <c r="CL159" s="296" t="s">
        <v>38</v>
      </c>
      <c r="CM159" s="296" t="s">
        <v>38</v>
      </c>
      <c r="CN159" s="296" t="s">
        <v>38</v>
      </c>
      <c r="CO159" s="296" t="s">
        <v>38</v>
      </c>
      <c r="CP159" s="296" t="s">
        <v>38</v>
      </c>
      <c r="CQ159" s="296" t="s">
        <v>38</v>
      </c>
      <c r="CR159" s="296" t="s">
        <v>38</v>
      </c>
      <c r="CS159" s="296" t="s">
        <v>38</v>
      </c>
      <c r="CT159" s="296" t="s">
        <v>38</v>
      </c>
      <c r="CU159" s="296" t="s">
        <v>38</v>
      </c>
      <c r="CV159" s="296" t="s">
        <v>38</v>
      </c>
      <c r="CW159" s="296" t="s">
        <v>38</v>
      </c>
      <c r="CX159" s="296" t="s">
        <v>38</v>
      </c>
      <c r="CY159" s="296" t="s">
        <v>38</v>
      </c>
      <c r="CZ159" s="296" t="s">
        <v>38</v>
      </c>
      <c r="DA159" s="296" t="s">
        <v>38</v>
      </c>
      <c r="DB159" s="296" t="s">
        <v>38</v>
      </c>
    </row>
    <row r="160" spans="1:106" s="1" customFormat="1" ht="37.75" customHeight="1">
      <c r="A160" s="1036">
        <v>67</v>
      </c>
      <c r="B160" s="1044" t="s">
        <v>962</v>
      </c>
      <c r="C160" s="1033" t="s">
        <v>28</v>
      </c>
      <c r="D160" s="1024" t="s">
        <v>224</v>
      </c>
      <c r="E160" s="1033" t="s">
        <v>26</v>
      </c>
      <c r="F160" s="1044" t="s">
        <v>963</v>
      </c>
      <c r="G160" s="217" t="s">
        <v>855</v>
      </c>
      <c r="H160" s="212"/>
      <c r="I160" s="212" t="s">
        <v>1737</v>
      </c>
      <c r="J160" s="5" t="s">
        <v>32</v>
      </c>
      <c r="K160" s="212" t="s">
        <v>31</v>
      </c>
      <c r="L160" s="165" t="s">
        <v>12</v>
      </c>
      <c r="M160" s="221" t="s">
        <v>29</v>
      </c>
      <c r="N160" s="221" t="s">
        <v>24</v>
      </c>
      <c r="O160" s="5" t="s">
        <v>24</v>
      </c>
      <c r="P160" s="5"/>
      <c r="Q160" s="5"/>
      <c r="R160" s="5"/>
      <c r="S160" s="6"/>
      <c r="T160" s="6"/>
      <c r="U160" s="5"/>
      <c r="V160" s="5"/>
      <c r="W160" s="5"/>
      <c r="X160" s="5"/>
      <c r="Y160" s="5"/>
      <c r="Z160" s="80">
        <f t="shared" ref="Z160:Z178" si="89">COUNTIF($O160:$Y160,"x")</f>
        <v>1</v>
      </c>
      <c r="AA160" s="955"/>
      <c r="AB160" s="55" t="s">
        <v>1405</v>
      </c>
      <c r="AC160" s="55" t="s">
        <v>1405</v>
      </c>
      <c r="AD160" s="55" t="s">
        <v>1405</v>
      </c>
      <c r="AE160" s="7"/>
      <c r="AF160" s="7"/>
      <c r="AG160" s="7"/>
      <c r="AH160" s="7"/>
      <c r="AI160" s="7"/>
      <c r="AJ160" s="7"/>
      <c r="AK160" s="7"/>
      <c r="AL160" s="7"/>
      <c r="AM160" s="7"/>
      <c r="AN160" s="7"/>
      <c r="AO160" s="7"/>
      <c r="AP160" s="7"/>
      <c r="AQ160" s="7"/>
      <c r="AR160" s="7"/>
      <c r="AS160" s="7"/>
      <c r="AT160" s="7"/>
      <c r="AU160" s="7"/>
      <c r="AV160" s="55"/>
      <c r="AW160" s="7"/>
      <c r="AX160" s="7"/>
      <c r="AY160" s="7"/>
      <c r="AZ160" s="7"/>
      <c r="BA160" s="7"/>
      <c r="BB160" s="7"/>
      <c r="BC160" s="7"/>
      <c r="BD160" s="7"/>
      <c r="BE160" s="7"/>
      <c r="BF160" s="7"/>
      <c r="BG160" s="7"/>
      <c r="BH160" s="7"/>
      <c r="BI160" s="7"/>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2">
        <f t="shared" ref="CR160:CR179" si="90">COUNTIF(BJ160:CQ160,"2")</f>
        <v>0</v>
      </c>
      <c r="CS160" s="237" t="e">
        <f t="shared" ref="CS160:CS179" si="91">CR160/(CR160+CT160+CV160+CX160)</f>
        <v>#DIV/0!</v>
      </c>
      <c r="CT160" s="222">
        <f t="shared" ref="CT160:CT179" si="92">COUNTIF(BJ160:CQ160,"1")</f>
        <v>0</v>
      </c>
      <c r="CU160" s="237" t="e">
        <f t="shared" ref="CU160:CU179" si="93">CT160/(CR160+CT160+CV160+CX160)</f>
        <v>#DIV/0!</v>
      </c>
      <c r="CV160" s="222">
        <f t="shared" ref="CV160:CV179" si="94">COUNTIF(BJ160:CQ160,"0")</f>
        <v>0</v>
      </c>
      <c r="CW160" s="237" t="e">
        <f t="shared" ref="CW160:CW179" si="95">CV160/(CR160+CT160+CV160+CX160)</f>
        <v>#DIV/0!</v>
      </c>
      <c r="CX160" s="222">
        <f t="shared" ref="CX160:CX179" si="96">COUNTIF(BJ160:CQ160,"KĐG")</f>
        <v>0</v>
      </c>
      <c r="CY160" s="237" t="e">
        <f t="shared" ref="CY160:CY179" si="97">CX160/(CR160+CT160+CV160+CX160)</f>
        <v>#DIV/0!</v>
      </c>
      <c r="CZ160" s="223" t="e">
        <f t="shared" ref="CZ160:CZ179" si="98">(((CR160*2)+(CT160*1)+(CV160*0)))/(CR160+CT160+CV160)</f>
        <v>#DIV/0!</v>
      </c>
      <c r="DA160" s="223" t="e">
        <f t="shared" ref="DA160:DA179" si="99">IF(CY160&gt;=50%,"KĐG",IF(CZ160&gt;=1.6,"Đạt mục tiêu",IF(CZ160&gt;=1,"Cần cố gắng","Chưa đạt")))</f>
        <v>#DIV/0!</v>
      </c>
      <c r="DB160" s="5"/>
    </row>
    <row r="161" spans="1:106" s="1" customFormat="1" ht="46.5">
      <c r="A161" s="1036"/>
      <c r="B161" s="1024"/>
      <c r="C161" s="1033"/>
      <c r="D161" s="1024"/>
      <c r="E161" s="1033"/>
      <c r="F161" s="1024"/>
      <c r="G161" s="217" t="s">
        <v>856</v>
      </c>
      <c r="H161" s="212"/>
      <c r="I161" s="178" t="s">
        <v>1737</v>
      </c>
      <c r="J161" s="5" t="s">
        <v>32</v>
      </c>
      <c r="K161" s="212" t="s">
        <v>31</v>
      </c>
      <c r="L161" s="165" t="s">
        <v>12</v>
      </c>
      <c r="M161" s="221" t="s">
        <v>29</v>
      </c>
      <c r="N161" s="221" t="s">
        <v>24</v>
      </c>
      <c r="O161" s="5"/>
      <c r="P161" s="5" t="s">
        <v>24</v>
      </c>
      <c r="Q161" s="5"/>
      <c r="R161" s="5"/>
      <c r="S161" s="6"/>
      <c r="T161" s="6"/>
      <c r="U161" s="5"/>
      <c r="V161" s="5"/>
      <c r="W161" s="5"/>
      <c r="X161" s="5"/>
      <c r="Y161" s="5"/>
      <c r="Z161" s="80">
        <f t="shared" si="89"/>
        <v>1</v>
      </c>
      <c r="AA161" s="221"/>
      <c r="AB161" s="7"/>
      <c r="AC161" s="7"/>
      <c r="AD161" s="7"/>
      <c r="AE161" s="7" t="s">
        <v>1405</v>
      </c>
      <c r="AF161" s="7" t="s">
        <v>1405</v>
      </c>
      <c r="AG161" s="7" t="s">
        <v>1405</v>
      </c>
      <c r="AH161" s="7" t="s">
        <v>1405</v>
      </c>
      <c r="AI161" s="7"/>
      <c r="AJ161" s="7"/>
      <c r="AK161" s="7"/>
      <c r="AL161" s="7"/>
      <c r="AM161" s="7"/>
      <c r="AN161" s="7"/>
      <c r="AO161" s="7"/>
      <c r="AP161" s="7"/>
      <c r="AQ161" s="7"/>
      <c r="AR161" s="7"/>
      <c r="AS161" s="7"/>
      <c r="AT161" s="7"/>
      <c r="AU161" s="7"/>
      <c r="AV161" s="55"/>
      <c r="AW161" s="7"/>
      <c r="AX161" s="7"/>
      <c r="AY161" s="7"/>
      <c r="AZ161" s="7"/>
      <c r="BA161" s="7"/>
      <c r="BB161" s="7"/>
      <c r="BC161" s="7"/>
      <c r="BD161" s="7"/>
      <c r="BE161" s="7"/>
      <c r="BF161" s="7"/>
      <c r="BG161" s="7"/>
      <c r="BH161" s="7"/>
      <c r="BI161" s="7"/>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221"/>
      <c r="CQ161" s="221"/>
      <c r="CR161" s="222">
        <f t="shared" si="90"/>
        <v>0</v>
      </c>
      <c r="CS161" s="237" t="e">
        <f t="shared" si="91"/>
        <v>#DIV/0!</v>
      </c>
      <c r="CT161" s="222">
        <f t="shared" si="92"/>
        <v>0</v>
      </c>
      <c r="CU161" s="237" t="e">
        <f t="shared" si="93"/>
        <v>#DIV/0!</v>
      </c>
      <c r="CV161" s="222">
        <f t="shared" si="94"/>
        <v>0</v>
      </c>
      <c r="CW161" s="237" t="e">
        <f t="shared" si="95"/>
        <v>#DIV/0!</v>
      </c>
      <c r="CX161" s="222">
        <f t="shared" si="96"/>
        <v>0</v>
      </c>
      <c r="CY161" s="237" t="e">
        <f t="shared" si="97"/>
        <v>#DIV/0!</v>
      </c>
      <c r="CZ161" s="223" t="e">
        <f t="shared" si="98"/>
        <v>#DIV/0!</v>
      </c>
      <c r="DA161" s="223" t="e">
        <f t="shared" si="99"/>
        <v>#DIV/0!</v>
      </c>
      <c r="DB161" s="5"/>
    </row>
    <row r="162" spans="1:106" s="1" customFormat="1" ht="32.5" customHeight="1">
      <c r="A162" s="1036"/>
      <c r="B162" s="1024"/>
      <c r="C162" s="1033"/>
      <c r="D162" s="1024"/>
      <c r="E162" s="1033"/>
      <c r="F162" s="1024"/>
      <c r="G162" s="217" t="s">
        <v>857</v>
      </c>
      <c r="H162" s="212"/>
      <c r="I162" s="212"/>
      <c r="J162" s="5" t="s">
        <v>32</v>
      </c>
      <c r="K162" s="212" t="s">
        <v>31</v>
      </c>
      <c r="L162" s="165" t="s">
        <v>12</v>
      </c>
      <c r="M162" s="221" t="s">
        <v>29</v>
      </c>
      <c r="N162" s="221" t="s">
        <v>24</v>
      </c>
      <c r="O162" s="5"/>
      <c r="P162" s="5"/>
      <c r="Q162" s="5" t="s">
        <v>24</v>
      </c>
      <c r="R162" s="5"/>
      <c r="S162" s="6"/>
      <c r="T162" s="6"/>
      <c r="U162" s="5"/>
      <c r="V162" s="5"/>
      <c r="W162" s="5"/>
      <c r="X162" s="5"/>
      <c r="Y162" s="5"/>
      <c r="Z162" s="80">
        <f t="shared" si="89"/>
        <v>1</v>
      </c>
      <c r="AA162" s="955"/>
      <c r="AB162" s="7"/>
      <c r="AC162" s="7"/>
      <c r="AD162" s="7"/>
      <c r="AE162" s="7"/>
      <c r="AF162" s="7"/>
      <c r="AG162" s="7"/>
      <c r="AH162" s="7"/>
      <c r="AI162" s="7" t="s">
        <v>1405</v>
      </c>
      <c r="AJ162" s="7"/>
      <c r="AK162" s="7" t="s">
        <v>1405</v>
      </c>
      <c r="AL162" s="7" t="s">
        <v>1405</v>
      </c>
      <c r="AM162" s="7"/>
      <c r="AN162" s="7"/>
      <c r="AO162" s="7"/>
      <c r="AP162" s="7"/>
      <c r="AQ162" s="7"/>
      <c r="AR162" s="7"/>
      <c r="AS162" s="7"/>
      <c r="AT162" s="7"/>
      <c r="AU162" s="7"/>
      <c r="AV162" s="55"/>
      <c r="AW162" s="7"/>
      <c r="AX162" s="7"/>
      <c r="AY162" s="7"/>
      <c r="AZ162" s="7"/>
      <c r="BA162" s="7"/>
      <c r="BB162" s="7"/>
      <c r="BC162" s="7"/>
      <c r="BD162" s="7"/>
      <c r="BE162" s="7"/>
      <c r="BF162" s="7"/>
      <c r="BG162" s="7"/>
      <c r="BH162" s="7"/>
      <c r="BI162" s="7"/>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221"/>
      <c r="CQ162" s="221"/>
      <c r="CR162" s="222">
        <f t="shared" si="90"/>
        <v>0</v>
      </c>
      <c r="CS162" s="237" t="e">
        <f t="shared" si="91"/>
        <v>#DIV/0!</v>
      </c>
      <c r="CT162" s="222">
        <f t="shared" si="92"/>
        <v>0</v>
      </c>
      <c r="CU162" s="237" t="e">
        <f t="shared" si="93"/>
        <v>#DIV/0!</v>
      </c>
      <c r="CV162" s="222">
        <f t="shared" si="94"/>
        <v>0</v>
      </c>
      <c r="CW162" s="237" t="e">
        <f t="shared" si="95"/>
        <v>#DIV/0!</v>
      </c>
      <c r="CX162" s="222">
        <f t="shared" si="96"/>
        <v>0</v>
      </c>
      <c r="CY162" s="237" t="e">
        <f t="shared" si="97"/>
        <v>#DIV/0!</v>
      </c>
      <c r="CZ162" s="223" t="e">
        <f t="shared" si="98"/>
        <v>#DIV/0!</v>
      </c>
      <c r="DA162" s="223" t="e">
        <f t="shared" si="99"/>
        <v>#DIV/0!</v>
      </c>
      <c r="DB162" s="5"/>
    </row>
    <row r="163" spans="1:106" s="1" customFormat="1" ht="46.5">
      <c r="A163" s="1036"/>
      <c r="B163" s="1024"/>
      <c r="C163" s="1033"/>
      <c r="D163" s="1024"/>
      <c r="E163" s="1033"/>
      <c r="F163" s="1024"/>
      <c r="G163" s="217" t="s">
        <v>858</v>
      </c>
      <c r="H163" s="212"/>
      <c r="I163" s="212"/>
      <c r="J163" s="5" t="s">
        <v>32</v>
      </c>
      <c r="K163" s="212" t="s">
        <v>31</v>
      </c>
      <c r="L163" s="165" t="s">
        <v>12</v>
      </c>
      <c r="M163" s="221" t="s">
        <v>29</v>
      </c>
      <c r="N163" s="221" t="s">
        <v>24</v>
      </c>
      <c r="O163" s="5"/>
      <c r="P163" s="5"/>
      <c r="Q163" s="5"/>
      <c r="R163" s="5"/>
      <c r="S163" s="6"/>
      <c r="T163" s="6"/>
      <c r="U163" s="5"/>
      <c r="V163" s="5"/>
      <c r="W163" s="5" t="s">
        <v>24</v>
      </c>
      <c r="X163" s="5"/>
      <c r="Y163" s="5"/>
      <c r="Z163" s="80">
        <f t="shared" si="89"/>
        <v>1</v>
      </c>
      <c r="AA163" s="955"/>
      <c r="AB163" s="7"/>
      <c r="AC163" s="7"/>
      <c r="AD163" s="7"/>
      <c r="AE163" s="7"/>
      <c r="AF163" s="7"/>
      <c r="AG163" s="7"/>
      <c r="AH163" s="7"/>
      <c r="AI163" s="7"/>
      <c r="AJ163" s="7"/>
      <c r="AK163" s="7"/>
      <c r="AL163" s="7"/>
      <c r="AM163" s="7"/>
      <c r="AN163" s="7"/>
      <c r="AO163" s="7"/>
      <c r="AP163" s="7"/>
      <c r="AQ163" s="7"/>
      <c r="AR163" s="7"/>
      <c r="AS163" s="7"/>
      <c r="AT163" s="7"/>
      <c r="AU163" s="7"/>
      <c r="AV163" s="55"/>
      <c r="AW163" s="7"/>
      <c r="AX163" s="7"/>
      <c r="AY163" s="7"/>
      <c r="AZ163" s="7"/>
      <c r="BA163" s="7"/>
      <c r="BB163" s="7"/>
      <c r="BC163" s="7" t="s">
        <v>1405</v>
      </c>
      <c r="BD163" s="7" t="s">
        <v>1405</v>
      </c>
      <c r="BE163" s="7" t="s">
        <v>1405</v>
      </c>
      <c r="BF163" s="7"/>
      <c r="BG163" s="7"/>
      <c r="BH163" s="7"/>
      <c r="BI163" s="7"/>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221"/>
      <c r="CQ163" s="221"/>
      <c r="CR163" s="222">
        <f t="shared" si="90"/>
        <v>0</v>
      </c>
      <c r="CS163" s="237" t="e">
        <f t="shared" si="91"/>
        <v>#DIV/0!</v>
      </c>
      <c r="CT163" s="222">
        <f t="shared" si="92"/>
        <v>0</v>
      </c>
      <c r="CU163" s="237" t="e">
        <f t="shared" si="93"/>
        <v>#DIV/0!</v>
      </c>
      <c r="CV163" s="222">
        <f t="shared" si="94"/>
        <v>0</v>
      </c>
      <c r="CW163" s="237" t="e">
        <f t="shared" si="95"/>
        <v>#DIV/0!</v>
      </c>
      <c r="CX163" s="222">
        <f t="shared" si="96"/>
        <v>0</v>
      </c>
      <c r="CY163" s="237" t="e">
        <f t="shared" si="97"/>
        <v>#DIV/0!</v>
      </c>
      <c r="CZ163" s="223" t="e">
        <f t="shared" si="98"/>
        <v>#DIV/0!</v>
      </c>
      <c r="DA163" s="223" t="e">
        <f t="shared" si="99"/>
        <v>#DIV/0!</v>
      </c>
      <c r="DB163" s="5"/>
    </row>
    <row r="164" spans="1:106" s="1" customFormat="1" ht="25.4" customHeight="1">
      <c r="A164" s="1036">
        <v>78</v>
      </c>
      <c r="B164" s="1044" t="s">
        <v>964</v>
      </c>
      <c r="C164" s="1033" t="s">
        <v>28</v>
      </c>
      <c r="D164" s="1024" t="s">
        <v>223</v>
      </c>
      <c r="E164" s="1033" t="s">
        <v>26</v>
      </c>
      <c r="F164" s="1044" t="s">
        <v>965</v>
      </c>
      <c r="G164" s="217" t="s">
        <v>859</v>
      </c>
      <c r="H164" s="212"/>
      <c r="I164" s="212"/>
      <c r="J164" s="5" t="s">
        <v>32</v>
      </c>
      <c r="K164" s="212" t="s">
        <v>31</v>
      </c>
      <c r="L164" s="165" t="s">
        <v>12</v>
      </c>
      <c r="M164" s="221" t="s">
        <v>29</v>
      </c>
      <c r="N164" s="221" t="s">
        <v>24</v>
      </c>
      <c r="O164" s="5"/>
      <c r="P164" s="5" t="s">
        <v>24</v>
      </c>
      <c r="Q164" s="5"/>
      <c r="R164" s="5"/>
      <c r="S164" s="6"/>
      <c r="T164" s="6"/>
      <c r="U164" s="5"/>
      <c r="V164" s="5"/>
      <c r="W164" s="5"/>
      <c r="X164" s="5"/>
      <c r="Y164" s="5"/>
      <c r="Z164" s="80">
        <f t="shared" si="89"/>
        <v>1</v>
      </c>
      <c r="AA164" s="221"/>
      <c r="AB164" s="7"/>
      <c r="AC164" s="7"/>
      <c r="AD164" s="7"/>
      <c r="AE164" s="7" t="s">
        <v>1405</v>
      </c>
      <c r="AF164" s="7" t="s">
        <v>1405</v>
      </c>
      <c r="AG164" s="7" t="s">
        <v>1405</v>
      </c>
      <c r="AH164" s="7" t="s">
        <v>1405</v>
      </c>
      <c r="AI164" s="7"/>
      <c r="AJ164" s="7"/>
      <c r="AK164" s="7"/>
      <c r="AL164" s="7"/>
      <c r="AM164" s="7"/>
      <c r="AN164" s="7"/>
      <c r="AO164" s="7"/>
      <c r="AP164" s="7"/>
      <c r="AQ164" s="7"/>
      <c r="AR164" s="7"/>
      <c r="AS164" s="7"/>
      <c r="AT164" s="7"/>
      <c r="AU164" s="7"/>
      <c r="AV164" s="55"/>
      <c r="AW164" s="7"/>
      <c r="AX164" s="7"/>
      <c r="AY164" s="7"/>
      <c r="AZ164" s="7"/>
      <c r="BA164" s="7"/>
      <c r="BB164" s="7"/>
      <c r="BC164" s="7"/>
      <c r="BD164" s="7"/>
      <c r="BE164" s="7"/>
      <c r="BF164" s="7"/>
      <c r="BG164" s="7"/>
      <c r="BH164" s="7"/>
      <c r="BI164" s="7"/>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2">
        <f t="shared" si="90"/>
        <v>0</v>
      </c>
      <c r="CS164" s="237" t="e">
        <f t="shared" si="91"/>
        <v>#DIV/0!</v>
      </c>
      <c r="CT164" s="222">
        <f t="shared" si="92"/>
        <v>0</v>
      </c>
      <c r="CU164" s="237" t="e">
        <f t="shared" si="93"/>
        <v>#DIV/0!</v>
      </c>
      <c r="CV164" s="222">
        <f t="shared" si="94"/>
        <v>0</v>
      </c>
      <c r="CW164" s="237" t="e">
        <f t="shared" si="95"/>
        <v>#DIV/0!</v>
      </c>
      <c r="CX164" s="222">
        <f t="shared" si="96"/>
        <v>0</v>
      </c>
      <c r="CY164" s="237" t="e">
        <f t="shared" si="97"/>
        <v>#DIV/0!</v>
      </c>
      <c r="CZ164" s="223" t="e">
        <f t="shared" si="98"/>
        <v>#DIV/0!</v>
      </c>
      <c r="DA164" s="223" t="e">
        <f t="shared" si="99"/>
        <v>#DIV/0!</v>
      </c>
      <c r="DB164" s="5"/>
    </row>
    <row r="165" spans="1:106" s="1" customFormat="1" ht="36.65" customHeight="1">
      <c r="A165" s="1036"/>
      <c r="B165" s="1024"/>
      <c r="C165" s="1033"/>
      <c r="D165" s="1024"/>
      <c r="E165" s="1033"/>
      <c r="F165" s="1024"/>
      <c r="G165" s="217" t="s">
        <v>864</v>
      </c>
      <c r="H165" s="212"/>
      <c r="I165" s="212"/>
      <c r="J165" s="5" t="s">
        <v>32</v>
      </c>
      <c r="K165" s="212" t="s">
        <v>31</v>
      </c>
      <c r="L165" s="165" t="s">
        <v>12</v>
      </c>
      <c r="M165" s="221" t="s">
        <v>29</v>
      </c>
      <c r="N165" s="221" t="s">
        <v>24</v>
      </c>
      <c r="O165" s="5"/>
      <c r="P165" s="5"/>
      <c r="Q165" s="5"/>
      <c r="R165" s="5" t="s">
        <v>24</v>
      </c>
      <c r="S165" s="6"/>
      <c r="T165" s="6"/>
      <c r="U165" s="5"/>
      <c r="V165" s="5"/>
      <c r="W165" s="5"/>
      <c r="X165" s="5"/>
      <c r="Y165" s="5"/>
      <c r="Z165" s="80">
        <f t="shared" si="89"/>
        <v>1</v>
      </c>
      <c r="AA165" s="955"/>
      <c r="AB165" s="7"/>
      <c r="AC165" s="7"/>
      <c r="AD165" s="7"/>
      <c r="AE165" s="7"/>
      <c r="AF165" s="7"/>
      <c r="AG165" s="7"/>
      <c r="AH165" s="7"/>
      <c r="AI165" s="7"/>
      <c r="AJ165" s="7"/>
      <c r="AK165" s="7"/>
      <c r="AL165" s="7"/>
      <c r="AM165" s="7" t="s">
        <v>1405</v>
      </c>
      <c r="AN165" s="7" t="s">
        <v>1405</v>
      </c>
      <c r="AO165" s="7" t="s">
        <v>1405</v>
      </c>
      <c r="AP165" s="7" t="s">
        <v>1405</v>
      </c>
      <c r="AQ165" s="7"/>
      <c r="AR165" s="7"/>
      <c r="AS165" s="7"/>
      <c r="AT165" s="7"/>
      <c r="AU165" s="7"/>
      <c r="AV165" s="55"/>
      <c r="AW165" s="7"/>
      <c r="AX165" s="7"/>
      <c r="AY165" s="7"/>
      <c r="AZ165" s="7"/>
      <c r="BA165" s="7"/>
      <c r="BB165" s="7"/>
      <c r="BC165" s="7"/>
      <c r="BD165" s="7"/>
      <c r="BE165" s="7"/>
      <c r="BF165" s="7"/>
      <c r="BG165" s="7"/>
      <c r="BH165" s="7"/>
      <c r="BI165" s="7"/>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2">
        <f t="shared" si="90"/>
        <v>0</v>
      </c>
      <c r="CS165" s="237" t="e">
        <f t="shared" si="91"/>
        <v>#DIV/0!</v>
      </c>
      <c r="CT165" s="222">
        <f t="shared" si="92"/>
        <v>0</v>
      </c>
      <c r="CU165" s="237" t="e">
        <f t="shared" si="93"/>
        <v>#DIV/0!</v>
      </c>
      <c r="CV165" s="222">
        <f t="shared" si="94"/>
        <v>0</v>
      </c>
      <c r="CW165" s="237" t="e">
        <f t="shared" si="95"/>
        <v>#DIV/0!</v>
      </c>
      <c r="CX165" s="222">
        <f t="shared" si="96"/>
        <v>0</v>
      </c>
      <c r="CY165" s="237" t="e">
        <f t="shared" si="97"/>
        <v>#DIV/0!</v>
      </c>
      <c r="CZ165" s="223" t="e">
        <f t="shared" si="98"/>
        <v>#DIV/0!</v>
      </c>
      <c r="DA165" s="223" t="e">
        <f t="shared" si="99"/>
        <v>#DIV/0!</v>
      </c>
      <c r="DB165" s="5"/>
    </row>
    <row r="166" spans="1:106" s="1" customFormat="1" ht="39.65" customHeight="1">
      <c r="A166" s="1036"/>
      <c r="B166" s="1024"/>
      <c r="C166" s="1033"/>
      <c r="D166" s="1024"/>
      <c r="E166" s="1033"/>
      <c r="F166" s="1024"/>
      <c r="G166" s="217" t="s">
        <v>863</v>
      </c>
      <c r="H166" s="212"/>
      <c r="I166" s="212"/>
      <c r="J166" s="5" t="s">
        <v>32</v>
      </c>
      <c r="K166" s="212" t="s">
        <v>31</v>
      </c>
      <c r="L166" s="165" t="s">
        <v>12</v>
      </c>
      <c r="M166" s="221" t="s">
        <v>29</v>
      </c>
      <c r="N166" s="221" t="s">
        <v>24</v>
      </c>
      <c r="O166" s="5"/>
      <c r="P166" s="5"/>
      <c r="Q166" s="5"/>
      <c r="R166" s="5"/>
      <c r="S166" s="6"/>
      <c r="T166" s="6"/>
      <c r="U166" s="5"/>
      <c r="V166" s="5" t="s">
        <v>24</v>
      </c>
      <c r="W166" s="5"/>
      <c r="X166" s="5"/>
      <c r="Y166" s="5"/>
      <c r="Z166" s="80">
        <f t="shared" si="89"/>
        <v>1</v>
      </c>
      <c r="AA166" s="955"/>
      <c r="AB166" s="7"/>
      <c r="AC166" s="7"/>
      <c r="AD166" s="7"/>
      <c r="AE166" s="7"/>
      <c r="AF166" s="7"/>
      <c r="AG166" s="7"/>
      <c r="AH166" s="7"/>
      <c r="AI166" s="7"/>
      <c r="AJ166" s="7"/>
      <c r="AK166" s="7"/>
      <c r="AL166" s="7"/>
      <c r="AM166" s="7"/>
      <c r="AN166" s="7"/>
      <c r="AO166" s="7"/>
      <c r="AP166" s="7"/>
      <c r="AQ166" s="7"/>
      <c r="AR166" s="7"/>
      <c r="AS166" s="7"/>
      <c r="AT166" s="7"/>
      <c r="AU166" s="7"/>
      <c r="AV166" s="55"/>
      <c r="AW166" s="7"/>
      <c r="AX166" s="7"/>
      <c r="AY166" s="7" t="s">
        <v>1405</v>
      </c>
      <c r="AZ166" s="7" t="s">
        <v>1405</v>
      </c>
      <c r="BA166" s="7" t="s">
        <v>1405</v>
      </c>
      <c r="BB166" s="7" t="s">
        <v>1405</v>
      </c>
      <c r="BC166" s="7"/>
      <c r="BD166" s="7"/>
      <c r="BE166" s="7"/>
      <c r="BF166" s="7"/>
      <c r="BG166" s="7"/>
      <c r="BH166" s="7"/>
      <c r="BI166" s="7"/>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2">
        <f t="shared" si="90"/>
        <v>0</v>
      </c>
      <c r="CS166" s="237" t="e">
        <f t="shared" si="91"/>
        <v>#DIV/0!</v>
      </c>
      <c r="CT166" s="222">
        <f t="shared" si="92"/>
        <v>0</v>
      </c>
      <c r="CU166" s="237" t="e">
        <f t="shared" si="93"/>
        <v>#DIV/0!</v>
      </c>
      <c r="CV166" s="222">
        <f t="shared" si="94"/>
        <v>0</v>
      </c>
      <c r="CW166" s="237" t="e">
        <f t="shared" si="95"/>
        <v>#DIV/0!</v>
      </c>
      <c r="CX166" s="222">
        <f t="shared" si="96"/>
        <v>0</v>
      </c>
      <c r="CY166" s="237" t="e">
        <f t="shared" si="97"/>
        <v>#DIV/0!</v>
      </c>
      <c r="CZ166" s="223" t="e">
        <f t="shared" si="98"/>
        <v>#DIV/0!</v>
      </c>
      <c r="DA166" s="223" t="e">
        <f t="shared" si="99"/>
        <v>#DIV/0!</v>
      </c>
      <c r="DB166" s="5"/>
    </row>
    <row r="167" spans="1:106" s="1" customFormat="1" ht="30" customHeight="1">
      <c r="A167" s="1036"/>
      <c r="B167" s="1024"/>
      <c r="C167" s="1033"/>
      <c r="D167" s="1024"/>
      <c r="E167" s="1033"/>
      <c r="F167" s="1024"/>
      <c r="G167" s="217" t="s">
        <v>860</v>
      </c>
      <c r="H167" s="212"/>
      <c r="I167" s="212"/>
      <c r="J167" s="5" t="s">
        <v>32</v>
      </c>
      <c r="K167" s="212" t="s">
        <v>31</v>
      </c>
      <c r="L167" s="165" t="s">
        <v>12</v>
      </c>
      <c r="M167" s="221" t="s">
        <v>29</v>
      </c>
      <c r="N167" s="221" t="s">
        <v>24</v>
      </c>
      <c r="O167" s="5"/>
      <c r="P167" s="5"/>
      <c r="Q167" s="5"/>
      <c r="R167" s="5"/>
      <c r="S167" s="6"/>
      <c r="T167" s="6"/>
      <c r="U167" s="5"/>
      <c r="V167" s="5"/>
      <c r="W167" s="5" t="s">
        <v>24</v>
      </c>
      <c r="X167" s="5"/>
      <c r="Y167" s="5"/>
      <c r="Z167" s="80">
        <f t="shared" si="89"/>
        <v>1</v>
      </c>
      <c r="AA167" s="221"/>
      <c r="AB167" s="7"/>
      <c r="AC167" s="7"/>
      <c r="AD167" s="7"/>
      <c r="AE167" s="7"/>
      <c r="AF167" s="7"/>
      <c r="AG167" s="7"/>
      <c r="AH167" s="7"/>
      <c r="AI167" s="7"/>
      <c r="AJ167" s="7"/>
      <c r="AK167" s="7"/>
      <c r="AL167" s="7"/>
      <c r="AM167" s="7"/>
      <c r="AN167" s="7"/>
      <c r="AO167" s="7"/>
      <c r="AP167" s="7"/>
      <c r="AQ167" s="7"/>
      <c r="AR167" s="7"/>
      <c r="AS167" s="7"/>
      <c r="AT167" s="7"/>
      <c r="AU167" s="7"/>
      <c r="AV167" s="55"/>
      <c r="AW167" s="7"/>
      <c r="AX167" s="7"/>
      <c r="AY167" s="7"/>
      <c r="AZ167" s="7"/>
      <c r="BA167" s="7"/>
      <c r="BB167" s="7"/>
      <c r="BC167" s="7" t="s">
        <v>1405</v>
      </c>
      <c r="BD167" s="7" t="s">
        <v>1405</v>
      </c>
      <c r="BE167" s="7" t="s">
        <v>1405</v>
      </c>
      <c r="BF167" s="7"/>
      <c r="BG167" s="7"/>
      <c r="BH167" s="7"/>
      <c r="BI167" s="7"/>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2">
        <f t="shared" si="90"/>
        <v>0</v>
      </c>
      <c r="CS167" s="237" t="e">
        <f t="shared" si="91"/>
        <v>#DIV/0!</v>
      </c>
      <c r="CT167" s="222">
        <f t="shared" si="92"/>
        <v>0</v>
      </c>
      <c r="CU167" s="237" t="e">
        <f t="shared" si="93"/>
        <v>#DIV/0!</v>
      </c>
      <c r="CV167" s="222">
        <f t="shared" si="94"/>
        <v>0</v>
      </c>
      <c r="CW167" s="237" t="e">
        <f t="shared" si="95"/>
        <v>#DIV/0!</v>
      </c>
      <c r="CX167" s="222">
        <f t="shared" si="96"/>
        <v>0</v>
      </c>
      <c r="CY167" s="237" t="e">
        <f t="shared" si="97"/>
        <v>#DIV/0!</v>
      </c>
      <c r="CZ167" s="223" t="e">
        <f t="shared" si="98"/>
        <v>#DIV/0!</v>
      </c>
      <c r="DA167" s="223" t="e">
        <f t="shared" si="99"/>
        <v>#DIV/0!</v>
      </c>
      <c r="DB167" s="5"/>
    </row>
    <row r="168" spans="1:106" s="1" customFormat="1" ht="24" customHeight="1">
      <c r="A168" s="1036">
        <v>69</v>
      </c>
      <c r="B168" s="1044" t="s">
        <v>966</v>
      </c>
      <c r="C168" s="1033" t="s">
        <v>28</v>
      </c>
      <c r="D168" s="1024" t="s">
        <v>222</v>
      </c>
      <c r="E168" s="1033" t="s">
        <v>26</v>
      </c>
      <c r="F168" s="1044" t="s">
        <v>967</v>
      </c>
      <c r="G168" s="217" t="s">
        <v>861</v>
      </c>
      <c r="H168" s="5"/>
      <c r="I168" s="183" t="s">
        <v>1636</v>
      </c>
      <c r="J168" s="5" t="s">
        <v>32</v>
      </c>
      <c r="K168" s="212" t="s">
        <v>31</v>
      </c>
      <c r="L168" s="165" t="s">
        <v>12</v>
      </c>
      <c r="M168" s="221" t="s">
        <v>29</v>
      </c>
      <c r="N168" s="221" t="s">
        <v>24</v>
      </c>
      <c r="O168" s="5"/>
      <c r="P168" s="5" t="s">
        <v>24</v>
      </c>
      <c r="Q168" s="5"/>
      <c r="R168" s="5"/>
      <c r="S168" s="6"/>
      <c r="T168" s="6"/>
      <c r="U168" s="5"/>
      <c r="V168" s="5"/>
      <c r="W168" s="5"/>
      <c r="X168" s="5"/>
      <c r="Y168" s="5"/>
      <c r="Z168" s="80">
        <f t="shared" si="89"/>
        <v>1</v>
      </c>
      <c r="AA168" s="955"/>
      <c r="AB168" s="7"/>
      <c r="AC168" s="7"/>
      <c r="AD168" s="7"/>
      <c r="AE168" s="7"/>
      <c r="AF168" s="7" t="s">
        <v>1317</v>
      </c>
      <c r="AG168" s="7" t="s">
        <v>1317</v>
      </c>
      <c r="AH168" s="7" t="s">
        <v>1317</v>
      </c>
      <c r="AI168" s="7"/>
      <c r="AJ168" s="7"/>
      <c r="AK168" s="7"/>
      <c r="AL168" s="7"/>
      <c r="AM168" s="7"/>
      <c r="AN168" s="7"/>
      <c r="AO168" s="7"/>
      <c r="AP168" s="7"/>
      <c r="AQ168" s="7"/>
      <c r="AR168" s="7"/>
      <c r="AS168" s="7"/>
      <c r="AT168" s="7"/>
      <c r="AU168" s="7"/>
      <c r="AV168" s="55"/>
      <c r="AW168" s="7"/>
      <c r="AX168" s="7"/>
      <c r="AY168" s="7"/>
      <c r="AZ168" s="7"/>
      <c r="BA168" s="7"/>
      <c r="BB168" s="7"/>
      <c r="BC168" s="7"/>
      <c r="BD168" s="7"/>
      <c r="BE168" s="7"/>
      <c r="BF168" s="7"/>
      <c r="BG168" s="7"/>
      <c r="BH168" s="7"/>
      <c r="BI168" s="7"/>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2">
        <f t="shared" si="90"/>
        <v>0</v>
      </c>
      <c r="CS168" s="237" t="e">
        <f t="shared" si="91"/>
        <v>#DIV/0!</v>
      </c>
      <c r="CT168" s="222">
        <f t="shared" si="92"/>
        <v>0</v>
      </c>
      <c r="CU168" s="237" t="e">
        <f t="shared" si="93"/>
        <v>#DIV/0!</v>
      </c>
      <c r="CV168" s="222">
        <f t="shared" si="94"/>
        <v>0</v>
      </c>
      <c r="CW168" s="237" t="e">
        <f t="shared" si="95"/>
        <v>#DIV/0!</v>
      </c>
      <c r="CX168" s="222">
        <f t="shared" si="96"/>
        <v>0</v>
      </c>
      <c r="CY168" s="237" t="e">
        <f t="shared" si="97"/>
        <v>#DIV/0!</v>
      </c>
      <c r="CZ168" s="223" t="e">
        <f t="shared" si="98"/>
        <v>#DIV/0!</v>
      </c>
      <c r="DA168" s="223" t="e">
        <f t="shared" si="99"/>
        <v>#DIV/0!</v>
      </c>
      <c r="DB168" s="5"/>
    </row>
    <row r="169" spans="1:106" s="1" customFormat="1" ht="35.5" customHeight="1">
      <c r="A169" s="1036"/>
      <c r="B169" s="1024"/>
      <c r="C169" s="1033"/>
      <c r="D169" s="1024"/>
      <c r="E169" s="1033"/>
      <c r="F169" s="1064"/>
      <c r="G169" s="286" t="s">
        <v>862</v>
      </c>
      <c r="H169" s="69" t="s">
        <v>705</v>
      </c>
      <c r="I169" s="178" t="s">
        <v>1636</v>
      </c>
      <c r="J169" s="5" t="s">
        <v>32</v>
      </c>
      <c r="K169" s="212" t="s">
        <v>31</v>
      </c>
      <c r="L169" s="165" t="s">
        <v>12</v>
      </c>
      <c r="M169" s="221" t="s">
        <v>29</v>
      </c>
      <c r="N169" s="221" t="s">
        <v>24</v>
      </c>
      <c r="O169" s="5"/>
      <c r="P169" s="5"/>
      <c r="Q169" s="5"/>
      <c r="R169" s="5" t="s">
        <v>24</v>
      </c>
      <c r="S169" s="6"/>
      <c r="T169" s="6"/>
      <c r="U169" s="5"/>
      <c r="V169" s="5"/>
      <c r="W169" s="5"/>
      <c r="X169" s="5"/>
      <c r="Y169" s="5"/>
      <c r="Z169" s="80">
        <f t="shared" si="89"/>
        <v>1</v>
      </c>
      <c r="AA169" s="955"/>
      <c r="AB169" s="7"/>
      <c r="AC169" s="7"/>
      <c r="AD169" s="7"/>
      <c r="AE169" s="7"/>
      <c r="AF169" s="7"/>
      <c r="AG169" s="7"/>
      <c r="AH169" s="7"/>
      <c r="AI169" s="7"/>
      <c r="AJ169" s="7"/>
      <c r="AK169" s="7"/>
      <c r="AL169" s="7"/>
      <c r="AM169" s="7" t="s">
        <v>1405</v>
      </c>
      <c r="AN169" s="7" t="s">
        <v>1405</v>
      </c>
      <c r="AO169" s="7" t="s">
        <v>1405</v>
      </c>
      <c r="AP169" s="7" t="s">
        <v>1405</v>
      </c>
      <c r="AQ169" s="7"/>
      <c r="AR169" s="7"/>
      <c r="AS169" s="7"/>
      <c r="AT169" s="7"/>
      <c r="AU169" s="7"/>
      <c r="AV169" s="55"/>
      <c r="AW169" s="7"/>
      <c r="AX169" s="7"/>
      <c r="AY169" s="7"/>
      <c r="AZ169" s="7"/>
      <c r="BA169" s="7"/>
      <c r="BB169" s="7"/>
      <c r="BC169" s="7"/>
      <c r="BD169" s="7"/>
      <c r="BE169" s="7"/>
      <c r="BF169" s="7"/>
      <c r="BG169" s="7"/>
      <c r="BH169" s="7"/>
      <c r="BI169" s="7"/>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c r="CN169" s="221"/>
      <c r="CO169" s="221"/>
      <c r="CP169" s="221"/>
      <c r="CQ169" s="221"/>
      <c r="CR169" s="222">
        <f t="shared" si="90"/>
        <v>0</v>
      </c>
      <c r="CS169" s="237" t="e">
        <f t="shared" si="91"/>
        <v>#DIV/0!</v>
      </c>
      <c r="CT169" s="222">
        <f t="shared" si="92"/>
        <v>0</v>
      </c>
      <c r="CU169" s="237" t="e">
        <f t="shared" si="93"/>
        <v>#DIV/0!</v>
      </c>
      <c r="CV169" s="222">
        <f t="shared" si="94"/>
        <v>0</v>
      </c>
      <c r="CW169" s="237" t="e">
        <f t="shared" si="95"/>
        <v>#DIV/0!</v>
      </c>
      <c r="CX169" s="222">
        <f t="shared" si="96"/>
        <v>0</v>
      </c>
      <c r="CY169" s="237" t="e">
        <f t="shared" si="97"/>
        <v>#DIV/0!</v>
      </c>
      <c r="CZ169" s="223" t="e">
        <f t="shared" si="98"/>
        <v>#DIV/0!</v>
      </c>
      <c r="DA169" s="223" t="e">
        <f t="shared" si="99"/>
        <v>#DIV/0!</v>
      </c>
      <c r="DB169" s="5"/>
    </row>
    <row r="170" spans="1:106" s="1" customFormat="1" ht="46.5">
      <c r="A170" s="1036"/>
      <c r="B170" s="1024"/>
      <c r="C170" s="1033"/>
      <c r="D170" s="1024"/>
      <c r="E170" s="1033"/>
      <c r="F170" s="1064"/>
      <c r="G170" s="220" t="s">
        <v>1510</v>
      </c>
      <c r="H170" s="69"/>
      <c r="I170" s="69"/>
      <c r="J170" s="5" t="s">
        <v>32</v>
      </c>
      <c r="K170" s="212" t="s">
        <v>31</v>
      </c>
      <c r="L170" s="165" t="s">
        <v>12</v>
      </c>
      <c r="M170" s="221" t="s">
        <v>29</v>
      </c>
      <c r="N170" s="221" t="s">
        <v>24</v>
      </c>
      <c r="O170" s="5"/>
      <c r="P170" s="5"/>
      <c r="Q170" s="5"/>
      <c r="R170" s="5"/>
      <c r="S170" s="6"/>
      <c r="T170" s="6"/>
      <c r="U170" s="5" t="s">
        <v>24</v>
      </c>
      <c r="V170" s="5"/>
      <c r="W170" s="5"/>
      <c r="X170" s="5"/>
      <c r="Y170" s="5"/>
      <c r="Z170" s="80">
        <f t="shared" si="89"/>
        <v>1</v>
      </c>
      <c r="AA170" s="221"/>
      <c r="AB170" s="7"/>
      <c r="AC170" s="7"/>
      <c r="AD170" s="7"/>
      <c r="AE170" s="7"/>
      <c r="AF170" s="7"/>
      <c r="AG170" s="7"/>
      <c r="AH170" s="7"/>
      <c r="AI170" s="7"/>
      <c r="AJ170" s="7"/>
      <c r="AK170" s="7"/>
      <c r="AL170" s="7"/>
      <c r="AM170" s="7"/>
      <c r="AN170" s="7"/>
      <c r="AO170" s="7"/>
      <c r="AP170" s="7"/>
      <c r="AQ170" s="7"/>
      <c r="AR170" s="7"/>
      <c r="AS170" s="7"/>
      <c r="AT170" s="7"/>
      <c r="AU170" s="7"/>
      <c r="AV170" s="55"/>
      <c r="AW170" s="7" t="s">
        <v>1318</v>
      </c>
      <c r="AX170" s="7"/>
      <c r="AY170" s="7"/>
      <c r="AZ170" s="7"/>
      <c r="BA170" s="7"/>
      <c r="BB170" s="7"/>
      <c r="BC170" s="7"/>
      <c r="BD170" s="7"/>
      <c r="BE170" s="7"/>
      <c r="BF170" s="7"/>
      <c r="BG170" s="7"/>
      <c r="BH170" s="7"/>
      <c r="BI170" s="7"/>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c r="CN170" s="221"/>
      <c r="CO170" s="221"/>
      <c r="CP170" s="221"/>
      <c r="CQ170" s="221"/>
      <c r="CR170" s="222">
        <f t="shared" si="90"/>
        <v>0</v>
      </c>
      <c r="CS170" s="237" t="e">
        <f t="shared" si="91"/>
        <v>#DIV/0!</v>
      </c>
      <c r="CT170" s="222">
        <f t="shared" si="92"/>
        <v>0</v>
      </c>
      <c r="CU170" s="237" t="e">
        <f t="shared" si="93"/>
        <v>#DIV/0!</v>
      </c>
      <c r="CV170" s="222">
        <f t="shared" si="94"/>
        <v>0</v>
      </c>
      <c r="CW170" s="237" t="e">
        <f t="shared" si="95"/>
        <v>#DIV/0!</v>
      </c>
      <c r="CX170" s="222">
        <f t="shared" si="96"/>
        <v>0</v>
      </c>
      <c r="CY170" s="237" t="e">
        <f t="shared" si="97"/>
        <v>#DIV/0!</v>
      </c>
      <c r="CZ170" s="223" t="e">
        <f t="shared" si="98"/>
        <v>#DIV/0!</v>
      </c>
      <c r="DA170" s="223" t="e">
        <f t="shared" si="99"/>
        <v>#DIV/0!</v>
      </c>
      <c r="DB170" s="5"/>
    </row>
    <row r="171" spans="1:106" s="1" customFormat="1" ht="31.75" customHeight="1">
      <c r="A171" s="1036"/>
      <c r="B171" s="1024"/>
      <c r="C171" s="1033"/>
      <c r="D171" s="1024"/>
      <c r="E171" s="1033"/>
      <c r="F171" s="1064"/>
      <c r="G171" s="217" t="s">
        <v>1170</v>
      </c>
      <c r="H171" s="69"/>
      <c r="I171" s="69"/>
      <c r="J171" s="5" t="s">
        <v>32</v>
      </c>
      <c r="K171" s="212" t="s">
        <v>31</v>
      </c>
      <c r="L171" s="165" t="s">
        <v>12</v>
      </c>
      <c r="M171" s="221" t="s">
        <v>29</v>
      </c>
      <c r="N171" s="221" t="s">
        <v>24</v>
      </c>
      <c r="O171" s="5"/>
      <c r="P171" s="5"/>
      <c r="Q171" s="5"/>
      <c r="R171" s="5"/>
      <c r="S171" s="6"/>
      <c r="T171" s="6"/>
      <c r="U171" s="5"/>
      <c r="V171" s="5"/>
      <c r="W171" s="5"/>
      <c r="X171" s="5" t="s">
        <v>24</v>
      </c>
      <c r="Y171" s="5"/>
      <c r="Z171" s="80">
        <f t="shared" si="89"/>
        <v>1</v>
      </c>
      <c r="AA171" s="955"/>
      <c r="AB171" s="7"/>
      <c r="AC171" s="7"/>
      <c r="AD171" s="7"/>
      <c r="AE171" s="7"/>
      <c r="AF171" s="7"/>
      <c r="AG171" s="7"/>
      <c r="AH171" s="7"/>
      <c r="AI171" s="7"/>
      <c r="AJ171" s="7"/>
      <c r="AK171" s="7"/>
      <c r="AL171" s="7"/>
      <c r="AM171" s="7"/>
      <c r="AN171" s="7"/>
      <c r="AO171" s="7"/>
      <c r="AP171" s="7"/>
      <c r="AQ171" s="7"/>
      <c r="AR171" s="7"/>
      <c r="AS171" s="7"/>
      <c r="AT171" s="7"/>
      <c r="AU171" s="7"/>
      <c r="AV171" s="55"/>
      <c r="AW171" s="7"/>
      <c r="AX171" s="7"/>
      <c r="AY171" s="7"/>
      <c r="AZ171" s="7"/>
      <c r="BA171" s="7"/>
      <c r="BB171" s="7"/>
      <c r="BC171" s="7"/>
      <c r="BD171" s="7"/>
      <c r="BE171" s="7"/>
      <c r="BF171" s="7" t="s">
        <v>1405</v>
      </c>
      <c r="BG171" s="7" t="s">
        <v>1405</v>
      </c>
      <c r="BH171" s="7"/>
      <c r="BI171" s="7"/>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2">
        <f t="shared" si="90"/>
        <v>0</v>
      </c>
      <c r="CS171" s="237" t="e">
        <f t="shared" si="91"/>
        <v>#DIV/0!</v>
      </c>
      <c r="CT171" s="222">
        <f t="shared" si="92"/>
        <v>0</v>
      </c>
      <c r="CU171" s="237" t="e">
        <f t="shared" si="93"/>
        <v>#DIV/0!</v>
      </c>
      <c r="CV171" s="222">
        <f t="shared" si="94"/>
        <v>0</v>
      </c>
      <c r="CW171" s="237" t="e">
        <f t="shared" si="95"/>
        <v>#DIV/0!</v>
      </c>
      <c r="CX171" s="222">
        <f t="shared" si="96"/>
        <v>0</v>
      </c>
      <c r="CY171" s="237" t="e">
        <f t="shared" si="97"/>
        <v>#DIV/0!</v>
      </c>
      <c r="CZ171" s="223" t="e">
        <f t="shared" si="98"/>
        <v>#DIV/0!</v>
      </c>
      <c r="DA171" s="223" t="e">
        <f t="shared" si="99"/>
        <v>#DIV/0!</v>
      </c>
      <c r="DB171" s="5"/>
    </row>
    <row r="172" spans="1:106" s="1" customFormat="1" ht="46.5">
      <c r="A172" s="227">
        <v>70</v>
      </c>
      <c r="B172" s="220" t="s">
        <v>1053</v>
      </c>
      <c r="C172" s="215" t="s">
        <v>28</v>
      </c>
      <c r="D172" s="217" t="s">
        <v>221</v>
      </c>
      <c r="E172" s="215" t="s">
        <v>26</v>
      </c>
      <c r="F172" s="220" t="s">
        <v>1054</v>
      </c>
      <c r="G172" s="138" t="s">
        <v>1237</v>
      </c>
      <c r="H172" s="69" t="s">
        <v>706</v>
      </c>
      <c r="I172" s="69"/>
      <c r="J172" s="5" t="s">
        <v>32</v>
      </c>
      <c r="K172" s="212" t="s">
        <v>31</v>
      </c>
      <c r="L172" s="165" t="s">
        <v>12</v>
      </c>
      <c r="M172" s="221" t="s">
        <v>29</v>
      </c>
      <c r="N172" s="221" t="s">
        <v>24</v>
      </c>
      <c r="O172" s="5"/>
      <c r="P172" s="5"/>
      <c r="Q172" s="5" t="s">
        <v>24</v>
      </c>
      <c r="R172" s="5"/>
      <c r="S172" s="6"/>
      <c r="T172" s="6"/>
      <c r="U172" s="5"/>
      <c r="V172" s="5"/>
      <c r="W172" s="5"/>
      <c r="X172" s="5"/>
      <c r="Y172" s="5"/>
      <c r="Z172" s="80">
        <f t="shared" si="89"/>
        <v>1</v>
      </c>
      <c r="AA172" s="955"/>
      <c r="AB172" s="7"/>
      <c r="AC172" s="7"/>
      <c r="AD172" s="7"/>
      <c r="AE172" s="7"/>
      <c r="AF172" s="7"/>
      <c r="AG172" s="7"/>
      <c r="AH172" s="7"/>
      <c r="AI172" s="7" t="s">
        <v>1404</v>
      </c>
      <c r="AJ172" s="7"/>
      <c r="AK172" s="7"/>
      <c r="AL172" s="7"/>
      <c r="AM172" s="7"/>
      <c r="AN172" s="7"/>
      <c r="AO172" s="7"/>
      <c r="AP172" s="7"/>
      <c r="AQ172" s="7"/>
      <c r="AR172" s="7"/>
      <c r="AS172" s="7"/>
      <c r="AT172" s="7"/>
      <c r="AU172" s="7"/>
      <c r="AV172" s="55"/>
      <c r="AW172" s="7"/>
      <c r="AX172" s="7"/>
      <c r="AY172" s="7"/>
      <c r="AZ172" s="7"/>
      <c r="BA172" s="7"/>
      <c r="BB172" s="7"/>
      <c r="BC172" s="7"/>
      <c r="BD172" s="7"/>
      <c r="BE172" s="7"/>
      <c r="BF172" s="7"/>
      <c r="BG172" s="7"/>
      <c r="BH172" s="7"/>
      <c r="BI172" s="7"/>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2">
        <f t="shared" si="90"/>
        <v>0</v>
      </c>
      <c r="CS172" s="237" t="e">
        <f t="shared" si="91"/>
        <v>#DIV/0!</v>
      </c>
      <c r="CT172" s="222">
        <f t="shared" si="92"/>
        <v>0</v>
      </c>
      <c r="CU172" s="237" t="e">
        <f t="shared" si="93"/>
        <v>#DIV/0!</v>
      </c>
      <c r="CV172" s="222">
        <f t="shared" si="94"/>
        <v>0</v>
      </c>
      <c r="CW172" s="237" t="e">
        <f t="shared" si="95"/>
        <v>#DIV/0!</v>
      </c>
      <c r="CX172" s="222">
        <f t="shared" si="96"/>
        <v>0</v>
      </c>
      <c r="CY172" s="237" t="e">
        <f t="shared" si="97"/>
        <v>#DIV/0!</v>
      </c>
      <c r="CZ172" s="223" t="e">
        <f t="shared" si="98"/>
        <v>#DIV/0!</v>
      </c>
      <c r="DA172" s="223" t="e">
        <f t="shared" si="99"/>
        <v>#DIV/0!</v>
      </c>
      <c r="DB172" s="5"/>
    </row>
    <row r="173" spans="1:106" s="1" customFormat="1" ht="36" customHeight="1">
      <c r="A173" s="227">
        <v>71</v>
      </c>
      <c r="B173" s="217" t="s">
        <v>479</v>
      </c>
      <c r="C173" s="215" t="s">
        <v>60</v>
      </c>
      <c r="D173" s="217" t="s">
        <v>220</v>
      </c>
      <c r="E173" s="215" t="s">
        <v>60</v>
      </c>
      <c r="F173" s="217" t="s">
        <v>220</v>
      </c>
      <c r="G173" s="217" t="s">
        <v>414</v>
      </c>
      <c r="H173" s="212"/>
      <c r="I173" s="212"/>
      <c r="J173" s="5" t="s">
        <v>32</v>
      </c>
      <c r="K173" s="212" t="s">
        <v>31</v>
      </c>
      <c r="L173" s="165" t="s">
        <v>12</v>
      </c>
      <c r="M173" s="221" t="s">
        <v>29</v>
      </c>
      <c r="N173" s="221" t="s">
        <v>24</v>
      </c>
      <c r="O173" s="5"/>
      <c r="P173" s="5"/>
      <c r="Q173" s="5"/>
      <c r="R173" s="5" t="s">
        <v>24</v>
      </c>
      <c r="S173" s="6"/>
      <c r="T173" s="6"/>
      <c r="U173" s="5"/>
      <c r="V173" s="5"/>
      <c r="W173" s="5"/>
      <c r="X173" s="5"/>
      <c r="Y173" s="5"/>
      <c r="Z173" s="80">
        <f t="shared" si="89"/>
        <v>1</v>
      </c>
      <c r="AA173" s="221"/>
      <c r="AB173" s="7"/>
      <c r="AC173" s="7"/>
      <c r="AD173" s="7"/>
      <c r="AE173" s="7"/>
      <c r="AF173" s="7"/>
      <c r="AG173" s="7"/>
      <c r="AH173" s="7"/>
      <c r="AI173" s="7"/>
      <c r="AJ173" s="7"/>
      <c r="AK173" s="7"/>
      <c r="AL173" s="7"/>
      <c r="AM173" s="7"/>
      <c r="AN173" s="7"/>
      <c r="AO173" s="7" t="s">
        <v>1405</v>
      </c>
      <c r="AP173" s="7"/>
      <c r="AQ173" s="7"/>
      <c r="AR173" s="7"/>
      <c r="AS173" s="7"/>
      <c r="AT173" s="7"/>
      <c r="AU173" s="7"/>
      <c r="AV173" s="55"/>
      <c r="AW173" s="7"/>
      <c r="AX173" s="7"/>
      <c r="AY173" s="7"/>
      <c r="AZ173" s="7"/>
      <c r="BA173" s="7"/>
      <c r="BB173" s="7"/>
      <c r="BC173" s="7"/>
      <c r="BD173" s="7"/>
      <c r="BE173" s="7"/>
      <c r="BF173" s="7"/>
      <c r="BG173" s="7"/>
      <c r="BH173" s="7"/>
      <c r="BI173" s="7"/>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2">
        <f t="shared" si="90"/>
        <v>0</v>
      </c>
      <c r="CS173" s="237" t="e">
        <f t="shared" si="91"/>
        <v>#DIV/0!</v>
      </c>
      <c r="CT173" s="222">
        <f t="shared" si="92"/>
        <v>0</v>
      </c>
      <c r="CU173" s="237" t="e">
        <f t="shared" si="93"/>
        <v>#DIV/0!</v>
      </c>
      <c r="CV173" s="222">
        <f t="shared" si="94"/>
        <v>0</v>
      </c>
      <c r="CW173" s="237" t="e">
        <f t="shared" si="95"/>
        <v>#DIV/0!</v>
      </c>
      <c r="CX173" s="222">
        <f t="shared" si="96"/>
        <v>0</v>
      </c>
      <c r="CY173" s="237" t="e">
        <f t="shared" si="97"/>
        <v>#DIV/0!</v>
      </c>
      <c r="CZ173" s="223" t="e">
        <f t="shared" si="98"/>
        <v>#DIV/0!</v>
      </c>
      <c r="DA173" s="223" t="e">
        <f t="shared" si="99"/>
        <v>#DIV/0!</v>
      </c>
      <c r="DB173" s="5"/>
    </row>
    <row r="174" spans="1:106" s="1" customFormat="1" ht="46.5">
      <c r="A174" s="227">
        <v>72</v>
      </c>
      <c r="B174" s="220" t="s">
        <v>1055</v>
      </c>
      <c r="C174" s="215" t="s">
        <v>28</v>
      </c>
      <c r="D174" s="217" t="s">
        <v>219</v>
      </c>
      <c r="E174" s="215" t="s">
        <v>26</v>
      </c>
      <c r="F174" s="220" t="s">
        <v>1056</v>
      </c>
      <c r="G174" s="138" t="s">
        <v>1238</v>
      </c>
      <c r="H174" s="69" t="s">
        <v>707</v>
      </c>
      <c r="I174" s="178" t="s">
        <v>1632</v>
      </c>
      <c r="J174" s="5" t="s">
        <v>32</v>
      </c>
      <c r="K174" s="212" t="s">
        <v>31</v>
      </c>
      <c r="L174" s="165" t="s">
        <v>12</v>
      </c>
      <c r="M174" s="221" t="s">
        <v>29</v>
      </c>
      <c r="N174" s="221" t="s">
        <v>24</v>
      </c>
      <c r="O174" s="5"/>
      <c r="P174" s="5"/>
      <c r="Q174" s="5" t="s">
        <v>24</v>
      </c>
      <c r="R174" s="5"/>
      <c r="S174" s="6"/>
      <c r="T174" s="6"/>
      <c r="U174" s="5"/>
      <c r="V174" s="5"/>
      <c r="W174" s="5"/>
      <c r="X174" s="5"/>
      <c r="Y174" s="5"/>
      <c r="Z174" s="80">
        <f t="shared" si="89"/>
        <v>1</v>
      </c>
      <c r="AA174" s="955"/>
      <c r="AB174" s="7"/>
      <c r="AC174" s="7"/>
      <c r="AD174" s="7"/>
      <c r="AE174" s="7"/>
      <c r="AF174" s="7"/>
      <c r="AG174" s="7"/>
      <c r="AH174" s="7"/>
      <c r="AI174" s="7"/>
      <c r="AJ174" s="7" t="s">
        <v>1404</v>
      </c>
      <c r="AK174" s="7"/>
      <c r="AL174" s="7"/>
      <c r="AM174" s="7"/>
      <c r="AN174" s="7"/>
      <c r="AO174" s="7"/>
      <c r="AP174" s="7"/>
      <c r="AQ174" s="7"/>
      <c r="AR174" s="7"/>
      <c r="AS174" s="7"/>
      <c r="AT174" s="7"/>
      <c r="AU174" s="7"/>
      <c r="AV174" s="55"/>
      <c r="AW174" s="7"/>
      <c r="AX174" s="7"/>
      <c r="AY174" s="7"/>
      <c r="AZ174" s="7"/>
      <c r="BA174" s="7"/>
      <c r="BB174" s="7"/>
      <c r="BC174" s="7"/>
      <c r="BD174" s="7"/>
      <c r="BE174" s="7"/>
      <c r="BF174" s="7"/>
      <c r="BG174" s="7"/>
      <c r="BH174" s="7"/>
      <c r="BI174" s="7"/>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2">
        <f t="shared" si="90"/>
        <v>0</v>
      </c>
      <c r="CS174" s="237" t="e">
        <f t="shared" si="91"/>
        <v>#DIV/0!</v>
      </c>
      <c r="CT174" s="222">
        <f t="shared" si="92"/>
        <v>0</v>
      </c>
      <c r="CU174" s="237" t="e">
        <f t="shared" si="93"/>
        <v>#DIV/0!</v>
      </c>
      <c r="CV174" s="222">
        <f t="shared" si="94"/>
        <v>0</v>
      </c>
      <c r="CW174" s="237" t="e">
        <f t="shared" si="95"/>
        <v>#DIV/0!</v>
      </c>
      <c r="CX174" s="222">
        <f t="shared" si="96"/>
        <v>0</v>
      </c>
      <c r="CY174" s="237" t="e">
        <f t="shared" si="97"/>
        <v>#DIV/0!</v>
      </c>
      <c r="CZ174" s="223" t="e">
        <f t="shared" si="98"/>
        <v>#DIV/0!</v>
      </c>
      <c r="DA174" s="223" t="e">
        <f t="shared" si="99"/>
        <v>#DIV/0!</v>
      </c>
      <c r="DB174" s="5"/>
    </row>
    <row r="175" spans="1:106" s="15" customFormat="1" ht="62">
      <c r="A175" s="227">
        <v>72</v>
      </c>
      <c r="B175" s="145" t="s">
        <v>1380</v>
      </c>
      <c r="C175" s="151" t="s">
        <v>41</v>
      </c>
      <c r="D175" s="51" t="s">
        <v>403</v>
      </c>
      <c r="E175" s="151" t="s">
        <v>41</v>
      </c>
      <c r="F175" s="145" t="s">
        <v>1381</v>
      </c>
      <c r="G175" s="145" t="s">
        <v>1784</v>
      </c>
      <c r="H175" s="38"/>
      <c r="I175" s="38"/>
      <c r="J175" s="212" t="s">
        <v>52</v>
      </c>
      <c r="K175" s="212" t="s">
        <v>31</v>
      </c>
      <c r="L175" s="165" t="s">
        <v>12</v>
      </c>
      <c r="M175" s="221" t="s">
        <v>29</v>
      </c>
      <c r="N175" s="227" t="s">
        <v>24</v>
      </c>
      <c r="O175" s="13"/>
      <c r="P175" s="13"/>
      <c r="Q175" s="13"/>
      <c r="R175" s="13"/>
      <c r="S175" s="6" t="s">
        <v>24</v>
      </c>
      <c r="T175" s="6"/>
      <c r="U175" s="13"/>
      <c r="V175" s="13"/>
      <c r="W175" s="13"/>
      <c r="X175" s="13"/>
      <c r="Y175" s="13"/>
      <c r="Z175" s="99">
        <f t="shared" si="89"/>
        <v>1</v>
      </c>
      <c r="AA175" s="955"/>
      <c r="AB175" s="46" t="s">
        <v>1404</v>
      </c>
      <c r="AC175" s="46" t="s">
        <v>1404</v>
      </c>
      <c r="AD175" s="46" t="s">
        <v>1404</v>
      </c>
      <c r="AE175" s="14"/>
      <c r="AF175" s="14"/>
      <c r="AG175" s="14"/>
      <c r="AH175" s="14"/>
      <c r="AI175" s="14"/>
      <c r="AJ175" s="14"/>
      <c r="AK175" s="14"/>
      <c r="AL175" s="14"/>
      <c r="AM175" s="14"/>
      <c r="AN175" s="14"/>
      <c r="AO175" s="14"/>
      <c r="AP175" s="14"/>
      <c r="AQ175" s="14"/>
      <c r="AR175" s="14"/>
      <c r="AS175" s="14"/>
      <c r="AT175" s="14"/>
      <c r="AU175" s="14"/>
      <c r="AV175" s="46"/>
      <c r="AW175" s="14"/>
      <c r="AX175" s="14"/>
      <c r="AY175" s="14"/>
      <c r="AZ175" s="14"/>
      <c r="BA175" s="14"/>
      <c r="BB175" s="14"/>
      <c r="BC175" s="14"/>
      <c r="BD175" s="14"/>
      <c r="BE175" s="14"/>
      <c r="BF175" s="14"/>
      <c r="BG175" s="14"/>
      <c r="BH175" s="14"/>
      <c r="BI175" s="14"/>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c r="CN175" s="221"/>
      <c r="CO175" s="221"/>
      <c r="CP175" s="221"/>
      <c r="CQ175" s="221"/>
      <c r="CR175" s="222">
        <f t="shared" si="90"/>
        <v>0</v>
      </c>
      <c r="CS175" s="237" t="e">
        <f t="shared" si="91"/>
        <v>#DIV/0!</v>
      </c>
      <c r="CT175" s="222">
        <f t="shared" si="92"/>
        <v>0</v>
      </c>
      <c r="CU175" s="237" t="e">
        <f t="shared" si="93"/>
        <v>#DIV/0!</v>
      </c>
      <c r="CV175" s="222">
        <f t="shared" si="94"/>
        <v>0</v>
      </c>
      <c r="CW175" s="237" t="e">
        <f t="shared" si="95"/>
        <v>#DIV/0!</v>
      </c>
      <c r="CX175" s="222">
        <f t="shared" si="96"/>
        <v>0</v>
      </c>
      <c r="CY175" s="237" t="e">
        <f t="shared" si="97"/>
        <v>#DIV/0!</v>
      </c>
      <c r="CZ175" s="223" t="e">
        <f t="shared" si="98"/>
        <v>#DIV/0!</v>
      </c>
      <c r="DA175" s="223" t="e">
        <f t="shared" si="99"/>
        <v>#DIV/0!</v>
      </c>
      <c r="DB175" s="13"/>
    </row>
    <row r="176" spans="1:106" s="15" customFormat="1" ht="31">
      <c r="A176" s="1036">
        <v>74</v>
      </c>
      <c r="B176" s="1077" t="s">
        <v>602</v>
      </c>
      <c r="C176" s="1074" t="s">
        <v>41</v>
      </c>
      <c r="D176" s="1077" t="s">
        <v>603</v>
      </c>
      <c r="E176" s="1074" t="s">
        <v>41</v>
      </c>
      <c r="F176" s="1077" t="s">
        <v>603</v>
      </c>
      <c r="G176" s="256" t="s">
        <v>604</v>
      </c>
      <c r="H176" s="114"/>
      <c r="I176" s="114"/>
      <c r="J176" s="212" t="s">
        <v>32</v>
      </c>
      <c r="K176" s="212" t="s">
        <v>31</v>
      </c>
      <c r="L176" s="165" t="s">
        <v>12</v>
      </c>
      <c r="M176" s="221" t="s">
        <v>29</v>
      </c>
      <c r="N176" s="227" t="s">
        <v>24</v>
      </c>
      <c r="O176" s="13"/>
      <c r="P176" s="13"/>
      <c r="Q176" s="13"/>
      <c r="R176" s="13"/>
      <c r="S176" s="6"/>
      <c r="T176" s="6" t="s">
        <v>24</v>
      </c>
      <c r="U176" s="13"/>
      <c r="V176" s="13"/>
      <c r="W176" s="13"/>
      <c r="X176" s="13"/>
      <c r="Y176" s="13"/>
      <c r="Z176" s="80">
        <f t="shared" si="89"/>
        <v>1</v>
      </c>
      <c r="AA176" s="221"/>
      <c r="AB176" s="14"/>
      <c r="AC176" s="14"/>
      <c r="AD176" s="14"/>
      <c r="AE176" s="14"/>
      <c r="AF176" s="14"/>
      <c r="AG176" s="14"/>
      <c r="AH176" s="14"/>
      <c r="AI176" s="14"/>
      <c r="AJ176" s="14"/>
      <c r="AK176" s="14"/>
      <c r="AL176" s="14"/>
      <c r="AM176" s="14"/>
      <c r="AN176" s="14"/>
      <c r="AO176" s="14"/>
      <c r="AP176" s="14"/>
      <c r="AQ176" s="14"/>
      <c r="AR176" s="14"/>
      <c r="AS176" s="14"/>
      <c r="AT176" s="14" t="s">
        <v>1404</v>
      </c>
      <c r="AU176" s="14" t="s">
        <v>1404</v>
      </c>
      <c r="AV176" s="46"/>
      <c r="AW176" s="14"/>
      <c r="AX176" s="14"/>
      <c r="AY176" s="14"/>
      <c r="AZ176" s="14"/>
      <c r="BA176" s="14"/>
      <c r="BB176" s="14"/>
      <c r="BC176" s="14"/>
      <c r="BD176" s="14"/>
      <c r="BE176" s="14"/>
      <c r="BF176" s="14"/>
      <c r="BG176" s="14"/>
      <c r="BH176" s="14"/>
      <c r="BI176" s="14"/>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c r="CN176" s="221"/>
      <c r="CO176" s="221"/>
      <c r="CP176" s="221"/>
      <c r="CQ176" s="221"/>
      <c r="CR176" s="222">
        <f t="shared" si="90"/>
        <v>0</v>
      </c>
      <c r="CS176" s="237" t="e">
        <f t="shared" si="91"/>
        <v>#DIV/0!</v>
      </c>
      <c r="CT176" s="222">
        <f t="shared" si="92"/>
        <v>0</v>
      </c>
      <c r="CU176" s="237" t="e">
        <f t="shared" si="93"/>
        <v>#DIV/0!</v>
      </c>
      <c r="CV176" s="222">
        <f t="shared" si="94"/>
        <v>0</v>
      </c>
      <c r="CW176" s="237" t="e">
        <f t="shared" si="95"/>
        <v>#DIV/0!</v>
      </c>
      <c r="CX176" s="222">
        <f t="shared" si="96"/>
        <v>0</v>
      </c>
      <c r="CY176" s="237" t="e">
        <f t="shared" si="97"/>
        <v>#DIV/0!</v>
      </c>
      <c r="CZ176" s="223" t="e">
        <f t="shared" si="98"/>
        <v>#DIV/0!</v>
      </c>
      <c r="DA176" s="223" t="e">
        <f t="shared" si="99"/>
        <v>#DIV/0!</v>
      </c>
      <c r="DB176" s="13"/>
    </row>
    <row r="177" spans="1:106" s="15" customFormat="1" ht="37.4" customHeight="1">
      <c r="A177" s="1036"/>
      <c r="B177" s="1077"/>
      <c r="C177" s="1074"/>
      <c r="D177" s="1077"/>
      <c r="E177" s="1074"/>
      <c r="F177" s="1077"/>
      <c r="G177" s="256" t="s">
        <v>605</v>
      </c>
      <c r="H177" s="114"/>
      <c r="I177" s="114"/>
      <c r="J177" s="13" t="s">
        <v>32</v>
      </c>
      <c r="K177" s="212" t="s">
        <v>31</v>
      </c>
      <c r="L177" s="167" t="s">
        <v>12</v>
      </c>
      <c r="M177" s="227" t="s">
        <v>29</v>
      </c>
      <c r="N177" s="227" t="s">
        <v>24</v>
      </c>
      <c r="O177" s="13"/>
      <c r="P177" s="13"/>
      <c r="Q177" s="13"/>
      <c r="R177" s="13"/>
      <c r="S177" s="6" t="s">
        <v>24</v>
      </c>
      <c r="T177" s="6"/>
      <c r="U177" s="13"/>
      <c r="V177" s="13"/>
      <c r="W177" s="13"/>
      <c r="X177" s="13"/>
      <c r="Y177" s="13"/>
      <c r="Z177" s="80">
        <f t="shared" si="89"/>
        <v>1</v>
      </c>
      <c r="AA177" s="955"/>
      <c r="AB177" s="14"/>
      <c r="AC177" s="14"/>
      <c r="AD177" s="14"/>
      <c r="AE177" s="14"/>
      <c r="AF177" s="14"/>
      <c r="AG177" s="14"/>
      <c r="AH177" s="14"/>
      <c r="AI177" s="14"/>
      <c r="AJ177" s="14"/>
      <c r="AK177" s="14"/>
      <c r="AL177" s="14"/>
      <c r="AM177" s="14"/>
      <c r="AN177" s="14"/>
      <c r="AO177" s="14"/>
      <c r="AP177" s="14"/>
      <c r="AQ177" s="14" t="s">
        <v>1405</v>
      </c>
      <c r="AR177" s="14" t="s">
        <v>1405</v>
      </c>
      <c r="AS177" s="14" t="s">
        <v>1405</v>
      </c>
      <c r="AT177" s="14"/>
      <c r="AU177" s="14"/>
      <c r="AV177" s="46"/>
      <c r="AW177" s="14"/>
      <c r="AX177" s="14"/>
      <c r="AY177" s="14"/>
      <c r="AZ177" s="14"/>
      <c r="BA177" s="14"/>
      <c r="BB177" s="14"/>
      <c r="BC177" s="14"/>
      <c r="BD177" s="14"/>
      <c r="BE177" s="14"/>
      <c r="BF177" s="14"/>
      <c r="BG177" s="14"/>
      <c r="BH177" s="14"/>
      <c r="BI177" s="14"/>
      <c r="BJ177" s="221"/>
      <c r="BK177" s="221"/>
      <c r="BL177" s="221"/>
      <c r="BM177" s="221"/>
      <c r="BN177" s="221"/>
      <c r="BO177" s="221"/>
      <c r="BP177" s="221"/>
      <c r="BQ177" s="221"/>
      <c r="BR177" s="221"/>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c r="CN177" s="221"/>
      <c r="CO177" s="221"/>
      <c r="CP177" s="221"/>
      <c r="CQ177" s="221"/>
      <c r="CR177" s="222">
        <f t="shared" si="90"/>
        <v>0</v>
      </c>
      <c r="CS177" s="237" t="e">
        <f t="shared" si="91"/>
        <v>#DIV/0!</v>
      </c>
      <c r="CT177" s="222">
        <f t="shared" si="92"/>
        <v>0</v>
      </c>
      <c r="CU177" s="237" t="e">
        <f t="shared" si="93"/>
        <v>#DIV/0!</v>
      </c>
      <c r="CV177" s="222">
        <f t="shared" si="94"/>
        <v>0</v>
      </c>
      <c r="CW177" s="237" t="e">
        <f t="shared" si="95"/>
        <v>#DIV/0!</v>
      </c>
      <c r="CX177" s="222">
        <f t="shared" si="96"/>
        <v>0</v>
      </c>
      <c r="CY177" s="237" t="e">
        <f t="shared" si="97"/>
        <v>#DIV/0!</v>
      </c>
      <c r="CZ177" s="223" t="e">
        <f t="shared" si="98"/>
        <v>#DIV/0!</v>
      </c>
      <c r="DA177" s="223" t="e">
        <f t="shared" si="99"/>
        <v>#DIV/0!</v>
      </c>
      <c r="DB177" s="13"/>
    </row>
    <row r="178" spans="1:106" s="15" customFormat="1" ht="42">
      <c r="A178" s="1036">
        <v>75</v>
      </c>
      <c r="B178" s="1044" t="s">
        <v>1382</v>
      </c>
      <c r="C178" s="1033" t="s">
        <v>28</v>
      </c>
      <c r="D178" s="1024" t="s">
        <v>218</v>
      </c>
      <c r="E178" s="1033" t="s">
        <v>26</v>
      </c>
      <c r="F178" s="1044" t="s">
        <v>1383</v>
      </c>
      <c r="G178" s="256" t="s">
        <v>606</v>
      </c>
      <c r="H178" s="115"/>
      <c r="I178" s="115"/>
      <c r="J178" s="5" t="s">
        <v>32</v>
      </c>
      <c r="K178" s="212" t="s">
        <v>31</v>
      </c>
      <c r="L178" s="165" t="s">
        <v>12</v>
      </c>
      <c r="M178" s="221" t="s">
        <v>29</v>
      </c>
      <c r="N178" s="221" t="s">
        <v>24</v>
      </c>
      <c r="O178" s="13"/>
      <c r="P178" s="13"/>
      <c r="Q178" s="13"/>
      <c r="R178" s="13"/>
      <c r="S178" s="6" t="s">
        <v>24</v>
      </c>
      <c r="T178" s="6"/>
      <c r="U178" s="13"/>
      <c r="V178" s="13"/>
      <c r="W178" s="13"/>
      <c r="X178" s="13"/>
      <c r="Y178" s="13"/>
      <c r="Z178" s="80">
        <f t="shared" si="89"/>
        <v>1</v>
      </c>
      <c r="AA178" s="955"/>
      <c r="AB178" s="14"/>
      <c r="AC178" s="14"/>
      <c r="AD178" s="14"/>
      <c r="AE178" s="14"/>
      <c r="AF178" s="14"/>
      <c r="AG178" s="14"/>
      <c r="AH178" s="14"/>
      <c r="AI178" s="14"/>
      <c r="AJ178" s="14"/>
      <c r="AK178" s="14"/>
      <c r="AL178" s="14"/>
      <c r="AM178" s="14"/>
      <c r="AN178" s="14"/>
      <c r="AO178" s="14"/>
      <c r="AP178" s="14"/>
      <c r="AQ178" s="14"/>
      <c r="AR178" s="14"/>
      <c r="AS178" s="14"/>
      <c r="AT178" s="14"/>
      <c r="AU178" s="14"/>
      <c r="AV178" s="46"/>
      <c r="AW178" s="14"/>
      <c r="AX178" s="14"/>
      <c r="AY178" s="14"/>
      <c r="AZ178" s="14"/>
      <c r="BA178" s="14"/>
      <c r="BB178" s="14"/>
      <c r="BC178" s="14"/>
      <c r="BD178" s="14"/>
      <c r="BE178" s="14"/>
      <c r="BF178" s="14"/>
      <c r="BG178" s="14"/>
      <c r="BH178" s="14"/>
      <c r="BI178" s="14"/>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c r="CN178" s="221"/>
      <c r="CO178" s="221"/>
      <c r="CP178" s="221"/>
      <c r="CQ178" s="221"/>
      <c r="CR178" s="222">
        <f t="shared" si="90"/>
        <v>0</v>
      </c>
      <c r="CS178" s="237" t="e">
        <f t="shared" si="91"/>
        <v>#DIV/0!</v>
      </c>
      <c r="CT178" s="222">
        <f t="shared" si="92"/>
        <v>0</v>
      </c>
      <c r="CU178" s="237" t="e">
        <f t="shared" si="93"/>
        <v>#DIV/0!</v>
      </c>
      <c r="CV178" s="222">
        <f t="shared" si="94"/>
        <v>0</v>
      </c>
      <c r="CW178" s="237" t="e">
        <f t="shared" si="95"/>
        <v>#DIV/0!</v>
      </c>
      <c r="CX178" s="222">
        <f t="shared" si="96"/>
        <v>0</v>
      </c>
      <c r="CY178" s="237" t="e">
        <f t="shared" si="97"/>
        <v>#DIV/0!</v>
      </c>
      <c r="CZ178" s="223" t="e">
        <f t="shared" si="98"/>
        <v>#DIV/0!</v>
      </c>
      <c r="DA178" s="223" t="e">
        <f t="shared" si="99"/>
        <v>#DIV/0!</v>
      </c>
      <c r="DB178" s="13"/>
    </row>
    <row r="179" spans="1:106" s="1" customFormat="1" ht="43.5">
      <c r="A179" s="1036"/>
      <c r="B179" s="1024"/>
      <c r="C179" s="1033"/>
      <c r="D179" s="1024"/>
      <c r="E179" s="1033"/>
      <c r="F179" s="1024"/>
      <c r="G179" s="257" t="s">
        <v>1633</v>
      </c>
      <c r="H179" s="116" t="s">
        <v>708</v>
      </c>
      <c r="I179" s="177" t="s">
        <v>1634</v>
      </c>
      <c r="J179" s="5" t="s">
        <v>32</v>
      </c>
      <c r="K179" s="212" t="s">
        <v>31</v>
      </c>
      <c r="L179" s="165" t="s">
        <v>12</v>
      </c>
      <c r="M179" s="221" t="s">
        <v>29</v>
      </c>
      <c r="N179" s="221" t="s">
        <v>24</v>
      </c>
      <c r="O179" s="5"/>
      <c r="P179" s="5"/>
      <c r="Q179" s="5"/>
      <c r="R179" s="5"/>
      <c r="S179" s="6"/>
      <c r="T179" s="6" t="s">
        <v>24</v>
      </c>
      <c r="U179" s="5"/>
      <c r="V179" s="5"/>
      <c r="W179" s="5"/>
      <c r="X179" s="5"/>
      <c r="Y179" s="5"/>
      <c r="Z179" s="80">
        <v>1</v>
      </c>
      <c r="AA179" s="221"/>
      <c r="AB179" s="55" t="s">
        <v>1405</v>
      </c>
      <c r="AC179" s="55" t="s">
        <v>1405</v>
      </c>
      <c r="AD179" s="55" t="s">
        <v>1405</v>
      </c>
      <c r="AE179" s="7"/>
      <c r="AF179" s="7"/>
      <c r="AG179" s="7"/>
      <c r="AH179" s="7"/>
      <c r="AI179" s="7"/>
      <c r="AJ179" s="7"/>
      <c r="AK179" s="7"/>
      <c r="AL179" s="7"/>
      <c r="AM179" s="7"/>
      <c r="AN179" s="7"/>
      <c r="AO179" s="7"/>
      <c r="AP179" s="7"/>
      <c r="AQ179" s="7"/>
      <c r="AR179" s="7"/>
      <c r="AS179" s="7"/>
      <c r="AT179" s="7"/>
      <c r="AU179" s="7" t="s">
        <v>1318</v>
      </c>
      <c r="AV179" s="55"/>
      <c r="AW179" s="7"/>
      <c r="AX179" s="7"/>
      <c r="AY179" s="7"/>
      <c r="AZ179" s="7"/>
      <c r="BA179" s="7"/>
      <c r="BB179" s="7"/>
      <c r="BC179" s="7"/>
      <c r="BD179" s="7"/>
      <c r="BE179" s="7"/>
      <c r="BF179" s="7"/>
      <c r="BG179" s="7"/>
      <c r="BH179" s="7"/>
      <c r="BI179" s="7"/>
      <c r="BJ179" s="221"/>
      <c r="BK179" s="221"/>
      <c r="BL179" s="221"/>
      <c r="BM179" s="221"/>
      <c r="BN179" s="221"/>
      <c r="BO179" s="221"/>
      <c r="BP179" s="221"/>
      <c r="BQ179" s="221"/>
      <c r="BR179" s="221"/>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c r="CN179" s="221"/>
      <c r="CO179" s="221"/>
      <c r="CP179" s="221"/>
      <c r="CQ179" s="221"/>
      <c r="CR179" s="222">
        <f t="shared" si="90"/>
        <v>0</v>
      </c>
      <c r="CS179" s="237" t="e">
        <f t="shared" si="91"/>
        <v>#DIV/0!</v>
      </c>
      <c r="CT179" s="222">
        <f t="shared" si="92"/>
        <v>0</v>
      </c>
      <c r="CU179" s="237" t="e">
        <f t="shared" si="93"/>
        <v>#DIV/0!</v>
      </c>
      <c r="CV179" s="222">
        <f t="shared" si="94"/>
        <v>0</v>
      </c>
      <c r="CW179" s="237" t="e">
        <f t="shared" si="95"/>
        <v>#DIV/0!</v>
      </c>
      <c r="CX179" s="222">
        <f t="shared" si="96"/>
        <v>0</v>
      </c>
      <c r="CY179" s="237" t="e">
        <f t="shared" si="97"/>
        <v>#DIV/0!</v>
      </c>
      <c r="CZ179" s="223" t="e">
        <f t="shared" si="98"/>
        <v>#DIV/0!</v>
      </c>
      <c r="DA179" s="223" t="e">
        <f t="shared" si="99"/>
        <v>#DIV/0!</v>
      </c>
      <c r="DB179" s="5"/>
    </row>
    <row r="180" spans="1:106" s="302" customFormat="1" ht="16.5">
      <c r="A180" s="299"/>
      <c r="B180" s="1045" t="s">
        <v>217</v>
      </c>
      <c r="C180" s="1061"/>
      <c r="D180" s="1061"/>
      <c r="E180" s="1061"/>
      <c r="F180" s="1045"/>
      <c r="G180" s="1045"/>
      <c r="H180" s="1061"/>
      <c r="I180" s="1061"/>
      <c r="J180" s="1045"/>
      <c r="K180" s="1045"/>
      <c r="L180" s="1061"/>
      <c r="M180" s="1061"/>
      <c r="N180" s="1061"/>
      <c r="O180" s="300" t="s">
        <v>38</v>
      </c>
      <c r="P180" s="300" t="s">
        <v>38</v>
      </c>
      <c r="Q180" s="300"/>
      <c r="R180" s="300" t="s">
        <v>38</v>
      </c>
      <c r="S180" s="300" t="s">
        <v>38</v>
      </c>
      <c r="T180" s="300"/>
      <c r="U180" s="300" t="s">
        <v>38</v>
      </c>
      <c r="V180" s="300" t="s">
        <v>38</v>
      </c>
      <c r="W180" s="300"/>
      <c r="X180" s="300"/>
      <c r="Y180" s="300"/>
      <c r="Z180" s="296" t="s">
        <v>38</v>
      </c>
      <c r="AA180" s="955"/>
      <c r="AB180" s="296" t="s">
        <v>38</v>
      </c>
      <c r="AC180" s="296" t="s">
        <v>38</v>
      </c>
      <c r="AD180" s="296" t="s">
        <v>38</v>
      </c>
      <c r="AE180" s="296" t="s">
        <v>38</v>
      </c>
      <c r="AF180" s="296" t="s">
        <v>38</v>
      </c>
      <c r="AG180" s="296" t="s">
        <v>38</v>
      </c>
      <c r="AH180" s="296" t="s">
        <v>38</v>
      </c>
      <c r="AI180" s="296" t="s">
        <v>38</v>
      </c>
      <c r="AJ180" s="296" t="s">
        <v>38</v>
      </c>
      <c r="AK180" s="296" t="s">
        <v>38</v>
      </c>
      <c r="AL180" s="296" t="s">
        <v>38</v>
      </c>
      <c r="AM180" s="296" t="s">
        <v>38</v>
      </c>
      <c r="AN180" s="296" t="s">
        <v>38</v>
      </c>
      <c r="AO180" s="296" t="s">
        <v>38</v>
      </c>
      <c r="AP180" s="296" t="s">
        <v>38</v>
      </c>
      <c r="AQ180" s="296" t="s">
        <v>38</v>
      </c>
      <c r="AR180" s="296" t="s">
        <v>38</v>
      </c>
      <c r="AS180" s="296" t="s">
        <v>38</v>
      </c>
      <c r="AT180" s="296" t="s">
        <v>38</v>
      </c>
      <c r="AU180" s="296" t="s">
        <v>38</v>
      </c>
      <c r="AV180" s="296" t="s">
        <v>38</v>
      </c>
      <c r="AW180" s="296" t="s">
        <v>38</v>
      </c>
      <c r="AX180" s="296" t="s">
        <v>38</v>
      </c>
      <c r="AY180" s="296" t="s">
        <v>38</v>
      </c>
      <c r="AZ180" s="296" t="s">
        <v>38</v>
      </c>
      <c r="BA180" s="296" t="s">
        <v>38</v>
      </c>
      <c r="BB180" s="296" t="s">
        <v>38</v>
      </c>
      <c r="BC180" s="296" t="s">
        <v>38</v>
      </c>
      <c r="BD180" s="296" t="s">
        <v>38</v>
      </c>
      <c r="BE180" s="296" t="s">
        <v>38</v>
      </c>
      <c r="BF180" s="296" t="s">
        <v>38</v>
      </c>
      <c r="BG180" s="296" t="s">
        <v>38</v>
      </c>
      <c r="BH180" s="296" t="s">
        <v>38</v>
      </c>
      <c r="BI180" s="296" t="s">
        <v>38</v>
      </c>
      <c r="BJ180" s="296" t="s">
        <v>38</v>
      </c>
      <c r="BK180" s="296" t="s">
        <v>38</v>
      </c>
      <c r="BL180" s="296" t="s">
        <v>38</v>
      </c>
      <c r="BM180" s="296" t="s">
        <v>38</v>
      </c>
      <c r="BN180" s="296" t="s">
        <v>38</v>
      </c>
      <c r="BO180" s="296" t="s">
        <v>38</v>
      </c>
      <c r="BP180" s="296" t="s">
        <v>38</v>
      </c>
      <c r="BQ180" s="296" t="s">
        <v>38</v>
      </c>
      <c r="BR180" s="296" t="s">
        <v>38</v>
      </c>
      <c r="BS180" s="296" t="s">
        <v>38</v>
      </c>
      <c r="BT180" s="296" t="s">
        <v>38</v>
      </c>
      <c r="BU180" s="296" t="s">
        <v>38</v>
      </c>
      <c r="BV180" s="296" t="s">
        <v>38</v>
      </c>
      <c r="BW180" s="296" t="s">
        <v>38</v>
      </c>
      <c r="BX180" s="296" t="s">
        <v>38</v>
      </c>
      <c r="BY180" s="296" t="s">
        <v>38</v>
      </c>
      <c r="BZ180" s="296" t="s">
        <v>38</v>
      </c>
      <c r="CA180" s="296" t="s">
        <v>38</v>
      </c>
      <c r="CB180" s="296" t="s">
        <v>38</v>
      </c>
      <c r="CC180" s="296" t="s">
        <v>38</v>
      </c>
      <c r="CD180" s="296" t="s">
        <v>38</v>
      </c>
      <c r="CE180" s="296" t="s">
        <v>38</v>
      </c>
      <c r="CF180" s="296" t="s">
        <v>38</v>
      </c>
      <c r="CG180" s="296" t="s">
        <v>38</v>
      </c>
      <c r="CH180" s="296" t="s">
        <v>38</v>
      </c>
      <c r="CI180" s="296" t="s">
        <v>38</v>
      </c>
      <c r="CJ180" s="296" t="s">
        <v>38</v>
      </c>
      <c r="CK180" s="296" t="s">
        <v>38</v>
      </c>
      <c r="CL180" s="296" t="s">
        <v>38</v>
      </c>
      <c r="CM180" s="296" t="s">
        <v>38</v>
      </c>
      <c r="CN180" s="296" t="s">
        <v>38</v>
      </c>
      <c r="CO180" s="296" t="s">
        <v>38</v>
      </c>
      <c r="CP180" s="296" t="s">
        <v>38</v>
      </c>
      <c r="CQ180" s="296" t="s">
        <v>38</v>
      </c>
      <c r="CR180" s="296" t="s">
        <v>38</v>
      </c>
      <c r="CS180" s="296" t="s">
        <v>38</v>
      </c>
      <c r="CT180" s="296" t="s">
        <v>38</v>
      </c>
      <c r="CU180" s="296" t="s">
        <v>38</v>
      </c>
      <c r="CV180" s="296" t="s">
        <v>38</v>
      </c>
      <c r="CW180" s="296" t="s">
        <v>38</v>
      </c>
      <c r="CX180" s="296" t="s">
        <v>38</v>
      </c>
      <c r="CY180" s="296" t="s">
        <v>38</v>
      </c>
      <c r="CZ180" s="296" t="s">
        <v>38</v>
      </c>
      <c r="DA180" s="296" t="s">
        <v>38</v>
      </c>
      <c r="DB180" s="296" t="s">
        <v>38</v>
      </c>
    </row>
    <row r="181" spans="1:106" s="1" customFormat="1" ht="77.5">
      <c r="A181" s="1036">
        <v>76</v>
      </c>
      <c r="B181" s="1044" t="s">
        <v>968</v>
      </c>
      <c r="C181" s="1033" t="s">
        <v>28</v>
      </c>
      <c r="D181" s="217" t="s">
        <v>216</v>
      </c>
      <c r="E181" s="1033" t="s">
        <v>28</v>
      </c>
      <c r="F181" s="220" t="s">
        <v>969</v>
      </c>
      <c r="G181" s="217" t="s">
        <v>896</v>
      </c>
      <c r="H181" s="212"/>
      <c r="I181" s="212"/>
      <c r="J181" s="5" t="s">
        <v>32</v>
      </c>
      <c r="K181" s="212" t="s">
        <v>31</v>
      </c>
      <c r="L181" s="165" t="s">
        <v>12</v>
      </c>
      <c r="M181" s="221" t="s">
        <v>29</v>
      </c>
      <c r="N181" s="221" t="s">
        <v>24</v>
      </c>
      <c r="O181" s="5"/>
      <c r="P181" s="5"/>
      <c r="Q181" s="5"/>
      <c r="R181" s="5"/>
      <c r="S181" s="6" t="s">
        <v>24</v>
      </c>
      <c r="T181" s="6"/>
      <c r="U181" s="5"/>
      <c r="V181" s="5"/>
      <c r="W181" s="5"/>
      <c r="X181" s="5"/>
      <c r="Y181" s="5"/>
      <c r="Z181" s="80">
        <f t="shared" ref="Z181:Z199" si="100">COUNTIF($O181:$Y181,"x")</f>
        <v>1</v>
      </c>
      <c r="AA181" s="955"/>
      <c r="AB181" s="7"/>
      <c r="AC181" s="7"/>
      <c r="AD181" s="7"/>
      <c r="AE181" s="7" t="s">
        <v>1405</v>
      </c>
      <c r="AF181" s="7" t="s">
        <v>1405</v>
      </c>
      <c r="AG181" s="7" t="s">
        <v>1405</v>
      </c>
      <c r="AH181" s="7" t="s">
        <v>1405</v>
      </c>
      <c r="AI181" s="7"/>
      <c r="AJ181" s="7"/>
      <c r="AK181" s="7"/>
      <c r="AL181" s="7"/>
      <c r="AM181" s="7"/>
      <c r="AN181" s="7"/>
      <c r="AO181" s="7"/>
      <c r="AP181" s="7"/>
      <c r="AQ181" s="7"/>
      <c r="AR181" s="7"/>
      <c r="AS181" s="7"/>
      <c r="AT181" s="7"/>
      <c r="AU181" s="7"/>
      <c r="AV181" s="55"/>
      <c r="AW181" s="7"/>
      <c r="AX181" s="7"/>
      <c r="AY181" s="7"/>
      <c r="AZ181" s="7"/>
      <c r="BA181" s="7"/>
      <c r="BB181" s="7"/>
      <c r="BC181" s="7"/>
      <c r="BD181" s="7"/>
      <c r="BE181" s="7"/>
      <c r="BF181" s="7"/>
      <c r="BG181" s="7"/>
      <c r="BH181" s="7"/>
      <c r="BI181" s="7"/>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221"/>
      <c r="CQ181" s="221"/>
      <c r="CR181" s="222">
        <f t="shared" ref="CR181:CR199" si="101">COUNTIF(BJ181:CQ181,"2")</f>
        <v>0</v>
      </c>
      <c r="CS181" s="237" t="e">
        <f t="shared" ref="CS181:CS199" si="102">CR181/(CR181+CT181+CV181+CX181)</f>
        <v>#DIV/0!</v>
      </c>
      <c r="CT181" s="222">
        <f t="shared" ref="CT181:CT199" si="103">COUNTIF(BJ181:CQ181,"1")</f>
        <v>0</v>
      </c>
      <c r="CU181" s="237" t="e">
        <f t="shared" ref="CU181:CU199" si="104">CT181/(CR181+CT181+CV181+CX181)</f>
        <v>#DIV/0!</v>
      </c>
      <c r="CV181" s="222">
        <f t="shared" ref="CV181:CV199" si="105">COUNTIF(BJ181:CQ181,"0")</f>
        <v>0</v>
      </c>
      <c r="CW181" s="237" t="e">
        <f t="shared" ref="CW181:CW199" si="106">CV181/(CR181+CT181+CV181+CX181)</f>
        <v>#DIV/0!</v>
      </c>
      <c r="CX181" s="222">
        <f t="shared" ref="CX181:CX199" si="107">COUNTIF(BJ181:CQ181,"KĐG")</f>
        <v>0</v>
      </c>
      <c r="CY181" s="237" t="e">
        <f t="shared" ref="CY181:CY199" si="108">CX181/(CR181+CT181+CV181+CX181)</f>
        <v>#DIV/0!</v>
      </c>
      <c r="CZ181" s="223" t="e">
        <f t="shared" ref="CZ181:CZ199" si="109">(((CR181*2)+(CT181*1)+(CV181*0)))/(CR181+CT181+CV181)</f>
        <v>#DIV/0!</v>
      </c>
      <c r="DA181" s="223" t="e">
        <f t="shared" ref="DA181:DA199" si="110">IF(CY181&gt;=50%,"KĐG",IF(CZ181&gt;=1.6,"Đạt mục tiêu",IF(CZ181&gt;=1,"Cần cố gắng","Chưa đạt")))</f>
        <v>#DIV/0!</v>
      </c>
      <c r="DB181" s="5"/>
    </row>
    <row r="182" spans="1:106" s="1" customFormat="1" ht="62">
      <c r="A182" s="1036"/>
      <c r="B182" s="1024"/>
      <c r="C182" s="1033"/>
      <c r="D182" s="217" t="s">
        <v>215</v>
      </c>
      <c r="E182" s="1033"/>
      <c r="F182" s="217" t="s">
        <v>215</v>
      </c>
      <c r="G182" s="217" t="s">
        <v>404</v>
      </c>
      <c r="H182" s="212"/>
      <c r="I182" s="212"/>
      <c r="J182" s="5" t="s">
        <v>32</v>
      </c>
      <c r="K182" s="212" t="s">
        <v>31</v>
      </c>
      <c r="L182" s="165" t="s">
        <v>12</v>
      </c>
      <c r="M182" s="221" t="s">
        <v>29</v>
      </c>
      <c r="N182" s="221" t="s">
        <v>24</v>
      </c>
      <c r="O182" s="5"/>
      <c r="P182" s="5" t="s">
        <v>24</v>
      </c>
      <c r="Q182" s="5"/>
      <c r="R182" s="5"/>
      <c r="S182" s="6"/>
      <c r="T182" s="6"/>
      <c r="U182" s="5"/>
      <c r="V182" s="5"/>
      <c r="W182" s="5"/>
      <c r="X182" s="5"/>
      <c r="Y182" s="5"/>
      <c r="Z182" s="80">
        <f t="shared" si="100"/>
        <v>1</v>
      </c>
      <c r="AA182" s="221"/>
      <c r="AB182" s="7"/>
      <c r="AC182" s="7"/>
      <c r="AD182" s="7"/>
      <c r="AE182" s="7"/>
      <c r="AF182" s="7"/>
      <c r="AG182" s="7"/>
      <c r="AH182" s="7"/>
      <c r="AI182" s="7"/>
      <c r="AJ182" s="7"/>
      <c r="AK182" s="7"/>
      <c r="AL182" s="7"/>
      <c r="AM182" s="7"/>
      <c r="AN182" s="7"/>
      <c r="AO182" s="7"/>
      <c r="AP182" s="7"/>
      <c r="AQ182" s="7"/>
      <c r="AR182" s="7"/>
      <c r="AS182" s="7"/>
      <c r="AT182" s="7"/>
      <c r="AU182" s="7"/>
      <c r="AV182" s="55" t="s">
        <v>1405</v>
      </c>
      <c r="AW182" s="55" t="s">
        <v>1405</v>
      </c>
      <c r="AX182" s="55" t="s">
        <v>1405</v>
      </c>
      <c r="AY182" s="7"/>
      <c r="AZ182" s="7"/>
      <c r="BA182" s="7"/>
      <c r="BB182" s="7"/>
      <c r="BC182" s="7"/>
      <c r="BD182" s="7"/>
      <c r="BE182" s="7"/>
      <c r="BF182" s="7"/>
      <c r="BG182" s="7"/>
      <c r="BH182" s="7"/>
      <c r="BI182" s="7"/>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221"/>
      <c r="CQ182" s="221"/>
      <c r="CR182" s="222">
        <f t="shared" si="101"/>
        <v>0</v>
      </c>
      <c r="CS182" s="237" t="e">
        <f t="shared" si="102"/>
        <v>#DIV/0!</v>
      </c>
      <c r="CT182" s="222">
        <f t="shared" si="103"/>
        <v>0</v>
      </c>
      <c r="CU182" s="237" t="e">
        <f t="shared" si="104"/>
        <v>#DIV/0!</v>
      </c>
      <c r="CV182" s="222">
        <f t="shared" si="105"/>
        <v>0</v>
      </c>
      <c r="CW182" s="237" t="e">
        <f t="shared" si="106"/>
        <v>#DIV/0!</v>
      </c>
      <c r="CX182" s="222">
        <f t="shared" si="107"/>
        <v>0</v>
      </c>
      <c r="CY182" s="237" t="e">
        <f t="shared" si="108"/>
        <v>#DIV/0!</v>
      </c>
      <c r="CZ182" s="223" t="e">
        <f t="shared" si="109"/>
        <v>#DIV/0!</v>
      </c>
      <c r="DA182" s="223" t="e">
        <f t="shared" si="110"/>
        <v>#DIV/0!</v>
      </c>
      <c r="DB182" s="5"/>
    </row>
    <row r="183" spans="1:106" s="1" customFormat="1" ht="31">
      <c r="A183" s="1036"/>
      <c r="B183" s="1024"/>
      <c r="C183" s="1033"/>
      <c r="D183" s="217" t="s">
        <v>214</v>
      </c>
      <c r="E183" s="215" t="s">
        <v>41</v>
      </c>
      <c r="F183" s="217" t="s">
        <v>214</v>
      </c>
      <c r="G183" s="51" t="s">
        <v>420</v>
      </c>
      <c r="H183" s="117"/>
      <c r="I183" s="117"/>
      <c r="J183" s="5" t="s">
        <v>32</v>
      </c>
      <c r="K183" s="212" t="s">
        <v>31</v>
      </c>
      <c r="L183" s="165" t="s">
        <v>12</v>
      </c>
      <c r="M183" s="221" t="s">
        <v>29</v>
      </c>
      <c r="N183" s="221" t="s">
        <v>24</v>
      </c>
      <c r="O183" s="5"/>
      <c r="P183" s="5"/>
      <c r="Q183" s="5"/>
      <c r="R183" s="5"/>
      <c r="S183" s="6"/>
      <c r="T183" s="6"/>
      <c r="U183" s="5"/>
      <c r="V183" s="5" t="s">
        <v>24</v>
      </c>
      <c r="W183" s="5"/>
      <c r="X183" s="5"/>
      <c r="Y183" s="5"/>
      <c r="Z183" s="80">
        <f t="shared" si="100"/>
        <v>1</v>
      </c>
      <c r="AA183" s="955"/>
      <c r="AB183" s="7"/>
      <c r="AC183" s="7"/>
      <c r="AD183" s="7"/>
      <c r="AE183" s="7"/>
      <c r="AF183" s="7"/>
      <c r="AG183" s="7"/>
      <c r="AH183" s="7"/>
      <c r="AI183" s="7"/>
      <c r="AJ183" s="7"/>
      <c r="AK183" s="7"/>
      <c r="AL183" s="7"/>
      <c r="AM183" s="7"/>
      <c r="AN183" s="7"/>
      <c r="AO183" s="7"/>
      <c r="AP183" s="7"/>
      <c r="AQ183" s="7"/>
      <c r="AR183" s="7"/>
      <c r="AS183" s="7"/>
      <c r="AT183" s="7"/>
      <c r="AU183" s="7"/>
      <c r="AV183" s="55"/>
      <c r="AW183" s="7"/>
      <c r="AX183" s="7"/>
      <c r="AY183" s="7" t="s">
        <v>1405</v>
      </c>
      <c r="AZ183" s="7" t="s">
        <v>1405</v>
      </c>
      <c r="BA183" s="7" t="s">
        <v>1405</v>
      </c>
      <c r="BB183" s="7" t="s">
        <v>1405</v>
      </c>
      <c r="BC183" s="7"/>
      <c r="BD183" s="7"/>
      <c r="BE183" s="7"/>
      <c r="BF183" s="7"/>
      <c r="BG183" s="7"/>
      <c r="BH183" s="7"/>
      <c r="BI183" s="7"/>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221"/>
      <c r="CQ183" s="221"/>
      <c r="CR183" s="222">
        <f t="shared" si="101"/>
        <v>0</v>
      </c>
      <c r="CS183" s="237" t="e">
        <f t="shared" si="102"/>
        <v>#DIV/0!</v>
      </c>
      <c r="CT183" s="222">
        <f t="shared" si="103"/>
        <v>0</v>
      </c>
      <c r="CU183" s="237" t="e">
        <f t="shared" si="104"/>
        <v>#DIV/0!</v>
      </c>
      <c r="CV183" s="222">
        <f t="shared" si="105"/>
        <v>0</v>
      </c>
      <c r="CW183" s="237" t="e">
        <f t="shared" si="106"/>
        <v>#DIV/0!</v>
      </c>
      <c r="CX183" s="222">
        <f t="shared" si="107"/>
        <v>0</v>
      </c>
      <c r="CY183" s="237" t="e">
        <f t="shared" si="108"/>
        <v>#DIV/0!</v>
      </c>
      <c r="CZ183" s="223" t="e">
        <f t="shared" si="109"/>
        <v>#DIV/0!</v>
      </c>
      <c r="DA183" s="223" t="e">
        <f t="shared" si="110"/>
        <v>#DIV/0!</v>
      </c>
      <c r="DB183" s="5"/>
    </row>
    <row r="184" spans="1:106" s="1" customFormat="1" ht="62">
      <c r="A184" s="1036"/>
      <c r="B184" s="1024"/>
      <c r="C184" s="1033"/>
      <c r="D184" s="217" t="s">
        <v>213</v>
      </c>
      <c r="E184" s="215" t="s">
        <v>28</v>
      </c>
      <c r="F184" s="217" t="s">
        <v>213</v>
      </c>
      <c r="G184" s="217" t="s">
        <v>1511</v>
      </c>
      <c r="H184" s="212"/>
      <c r="I184" s="212"/>
      <c r="J184" s="5" t="s">
        <v>32</v>
      </c>
      <c r="K184" s="212" t="s">
        <v>31</v>
      </c>
      <c r="L184" s="165" t="s">
        <v>12</v>
      </c>
      <c r="M184" s="221" t="s">
        <v>29</v>
      </c>
      <c r="N184" s="221" t="s">
        <v>24</v>
      </c>
      <c r="O184" s="5"/>
      <c r="P184" s="5"/>
      <c r="Q184" s="5"/>
      <c r="R184" s="5"/>
      <c r="S184" s="6"/>
      <c r="T184" s="6"/>
      <c r="U184" s="5" t="s">
        <v>24</v>
      </c>
      <c r="V184" s="5"/>
      <c r="W184" s="5"/>
      <c r="X184" s="5"/>
      <c r="Y184" s="5"/>
      <c r="Z184" s="80">
        <f t="shared" si="100"/>
        <v>1</v>
      </c>
      <c r="AA184" s="955"/>
      <c r="AB184" s="7"/>
      <c r="AC184" s="7"/>
      <c r="AD184" s="7"/>
      <c r="AE184" s="7"/>
      <c r="AF184" s="7"/>
      <c r="AG184" s="7"/>
      <c r="AH184" s="7"/>
      <c r="AI184" s="7"/>
      <c r="AJ184" s="7"/>
      <c r="AK184" s="7"/>
      <c r="AL184" s="7"/>
      <c r="AM184" s="7"/>
      <c r="AN184" s="7"/>
      <c r="AO184" s="7"/>
      <c r="AP184" s="7"/>
      <c r="AQ184" s="7"/>
      <c r="AR184" s="7"/>
      <c r="AS184" s="7"/>
      <c r="AT184" s="7"/>
      <c r="AU184" s="7"/>
      <c r="AV184" s="55"/>
      <c r="AW184" s="55"/>
      <c r="AX184" s="55" t="s">
        <v>1318</v>
      </c>
      <c r="AY184" s="7"/>
      <c r="AZ184" s="7"/>
      <c r="BA184" s="7"/>
      <c r="BB184" s="7"/>
      <c r="BC184" s="7"/>
      <c r="BD184" s="7"/>
      <c r="BE184" s="7"/>
      <c r="BF184" s="7"/>
      <c r="BG184" s="7"/>
      <c r="BH184" s="7"/>
      <c r="BI184" s="7"/>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2">
        <f t="shared" si="101"/>
        <v>0</v>
      </c>
      <c r="CS184" s="237" t="e">
        <f t="shared" si="102"/>
        <v>#DIV/0!</v>
      </c>
      <c r="CT184" s="222">
        <f t="shared" si="103"/>
        <v>0</v>
      </c>
      <c r="CU184" s="237" t="e">
        <f t="shared" si="104"/>
        <v>#DIV/0!</v>
      </c>
      <c r="CV184" s="222">
        <f t="shared" si="105"/>
        <v>0</v>
      </c>
      <c r="CW184" s="237" t="e">
        <f t="shared" si="106"/>
        <v>#DIV/0!</v>
      </c>
      <c r="CX184" s="222">
        <f t="shared" si="107"/>
        <v>0</v>
      </c>
      <c r="CY184" s="237" t="e">
        <f t="shared" si="108"/>
        <v>#DIV/0!</v>
      </c>
      <c r="CZ184" s="223" t="e">
        <f t="shared" si="109"/>
        <v>#DIV/0!</v>
      </c>
      <c r="DA184" s="223" t="e">
        <f t="shared" si="110"/>
        <v>#DIV/0!</v>
      </c>
      <c r="DB184" s="5"/>
    </row>
    <row r="185" spans="1:106" s="1" customFormat="1" ht="31">
      <c r="A185" s="1036">
        <v>77</v>
      </c>
      <c r="B185" s="1024" t="s">
        <v>477</v>
      </c>
      <c r="C185" s="1033" t="s">
        <v>35</v>
      </c>
      <c r="D185" s="1024" t="s">
        <v>212</v>
      </c>
      <c r="E185" s="1033" t="s">
        <v>35</v>
      </c>
      <c r="F185" s="1024" t="s">
        <v>212</v>
      </c>
      <c r="G185" s="217" t="s">
        <v>581</v>
      </c>
      <c r="H185" s="212"/>
      <c r="I185" s="212"/>
      <c r="J185" s="5" t="s">
        <v>32</v>
      </c>
      <c r="K185" s="212" t="s">
        <v>31</v>
      </c>
      <c r="L185" s="165" t="s">
        <v>12</v>
      </c>
      <c r="M185" s="221" t="s">
        <v>25</v>
      </c>
      <c r="N185" s="221" t="s">
        <v>24</v>
      </c>
      <c r="O185" s="5"/>
      <c r="P185" s="5"/>
      <c r="Q185" s="5"/>
      <c r="R185" s="5"/>
      <c r="S185" s="6"/>
      <c r="T185" s="6"/>
      <c r="U185" s="5"/>
      <c r="V185" s="5" t="s">
        <v>24</v>
      </c>
      <c r="W185" s="5"/>
      <c r="X185" s="5"/>
      <c r="Y185" s="5"/>
      <c r="Z185" s="80">
        <f t="shared" si="100"/>
        <v>1</v>
      </c>
      <c r="AA185" s="221"/>
      <c r="AB185" s="7"/>
      <c r="AC185" s="7"/>
      <c r="AD185" s="7"/>
      <c r="AE185" s="7"/>
      <c r="AF185" s="7"/>
      <c r="AG185" s="7"/>
      <c r="AH185" s="7"/>
      <c r="AI185" s="7"/>
      <c r="AJ185" s="7"/>
      <c r="AK185" s="7"/>
      <c r="AL185" s="7"/>
      <c r="AM185" s="7"/>
      <c r="AN185" s="7"/>
      <c r="AO185" s="7"/>
      <c r="AP185" s="7"/>
      <c r="AQ185" s="7"/>
      <c r="AR185" s="7"/>
      <c r="AS185" s="7"/>
      <c r="AT185" s="7"/>
      <c r="AU185" s="7"/>
      <c r="AV185" s="55"/>
      <c r="AW185" s="7"/>
      <c r="AX185" s="7"/>
      <c r="AY185" s="7" t="s">
        <v>1316</v>
      </c>
      <c r="AZ185" s="7" t="s">
        <v>1316</v>
      </c>
      <c r="BA185" s="7" t="s">
        <v>1316</v>
      </c>
      <c r="BB185" s="7" t="s">
        <v>1316</v>
      </c>
      <c r="BC185" s="7"/>
      <c r="BD185" s="7"/>
      <c r="BE185" s="7"/>
      <c r="BF185" s="7"/>
      <c r="BG185" s="7"/>
      <c r="BH185" s="7"/>
      <c r="BI185" s="7"/>
      <c r="BJ185" s="221"/>
      <c r="BK185" s="221"/>
      <c r="BL185" s="221"/>
      <c r="BM185" s="221"/>
      <c r="BN185" s="221"/>
      <c r="BO185" s="221"/>
      <c r="BP185" s="221"/>
      <c r="BQ185" s="221"/>
      <c r="BR185" s="221"/>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c r="CN185" s="221"/>
      <c r="CO185" s="221"/>
      <c r="CP185" s="221"/>
      <c r="CQ185" s="221"/>
      <c r="CR185" s="222">
        <f t="shared" si="101"/>
        <v>0</v>
      </c>
      <c r="CS185" s="237" t="e">
        <f t="shared" si="102"/>
        <v>#DIV/0!</v>
      </c>
      <c r="CT185" s="222">
        <f t="shared" si="103"/>
        <v>0</v>
      </c>
      <c r="CU185" s="237" t="e">
        <f t="shared" si="104"/>
        <v>#DIV/0!</v>
      </c>
      <c r="CV185" s="222">
        <f t="shared" si="105"/>
        <v>0</v>
      </c>
      <c r="CW185" s="237" t="e">
        <f t="shared" si="106"/>
        <v>#DIV/0!</v>
      </c>
      <c r="CX185" s="222">
        <f t="shared" si="107"/>
        <v>0</v>
      </c>
      <c r="CY185" s="237" t="e">
        <f t="shared" si="108"/>
        <v>#DIV/0!</v>
      </c>
      <c r="CZ185" s="223" t="e">
        <f t="shared" si="109"/>
        <v>#DIV/0!</v>
      </c>
      <c r="DA185" s="223" t="e">
        <f t="shared" si="110"/>
        <v>#DIV/0!</v>
      </c>
      <c r="DB185" s="5"/>
    </row>
    <row r="186" spans="1:106" s="1" customFormat="1" ht="46.5">
      <c r="A186" s="1036"/>
      <c r="B186" s="1024"/>
      <c r="C186" s="1033"/>
      <c r="D186" s="1024"/>
      <c r="E186" s="1033"/>
      <c r="F186" s="1024"/>
      <c r="G186" s="217" t="s">
        <v>332</v>
      </c>
      <c r="H186" s="212"/>
      <c r="I186" s="212"/>
      <c r="J186" s="5" t="s">
        <v>32</v>
      </c>
      <c r="K186" s="212" t="s">
        <v>31</v>
      </c>
      <c r="L186" s="165" t="s">
        <v>12</v>
      </c>
      <c r="M186" s="221" t="s">
        <v>25</v>
      </c>
      <c r="N186" s="221" t="s">
        <v>24</v>
      </c>
      <c r="O186" s="5"/>
      <c r="P186" s="5"/>
      <c r="Q186" s="5"/>
      <c r="R186" s="5"/>
      <c r="S186" s="6"/>
      <c r="T186" s="6"/>
      <c r="U186" s="5" t="s">
        <v>24</v>
      </c>
      <c r="V186" s="5"/>
      <c r="W186" s="5"/>
      <c r="X186" s="5"/>
      <c r="Y186" s="5"/>
      <c r="Z186" s="80">
        <f t="shared" si="100"/>
        <v>1</v>
      </c>
      <c r="AA186" s="955"/>
      <c r="AB186" s="7"/>
      <c r="AC186" s="7"/>
      <c r="AD186" s="7"/>
      <c r="AE186" s="7"/>
      <c r="AF186" s="7"/>
      <c r="AG186" s="7"/>
      <c r="AH186" s="7"/>
      <c r="AI186" s="7"/>
      <c r="AJ186" s="7"/>
      <c r="AK186" s="7"/>
      <c r="AL186" s="7"/>
      <c r="AM186" s="7"/>
      <c r="AN186" s="7"/>
      <c r="AO186" s="7"/>
      <c r="AP186" s="7"/>
      <c r="AQ186" s="7"/>
      <c r="AR186" s="7"/>
      <c r="AS186" s="7"/>
      <c r="AT186" s="7"/>
      <c r="AU186" s="7"/>
      <c r="AV186" s="55"/>
      <c r="AW186" s="55" t="s">
        <v>1317</v>
      </c>
      <c r="AX186" s="55" t="s">
        <v>1317</v>
      </c>
      <c r="AY186" s="7"/>
      <c r="AZ186" s="7"/>
      <c r="BA186" s="7"/>
      <c r="BB186" s="7"/>
      <c r="BC186" s="7"/>
      <c r="BD186" s="7"/>
      <c r="BE186" s="7"/>
      <c r="BF186" s="7"/>
      <c r="BG186" s="7"/>
      <c r="BH186" s="7"/>
      <c r="BI186" s="7"/>
      <c r="BJ186" s="221"/>
      <c r="BK186" s="221"/>
      <c r="BL186" s="221"/>
      <c r="BM186" s="221"/>
      <c r="BN186" s="221"/>
      <c r="BO186" s="221"/>
      <c r="BP186" s="221"/>
      <c r="BQ186" s="221"/>
      <c r="BR186" s="221"/>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c r="CN186" s="221"/>
      <c r="CO186" s="221"/>
      <c r="CP186" s="221"/>
      <c r="CQ186" s="221"/>
      <c r="CR186" s="222">
        <f t="shared" si="101"/>
        <v>0</v>
      </c>
      <c r="CS186" s="237" t="e">
        <f t="shared" si="102"/>
        <v>#DIV/0!</v>
      </c>
      <c r="CT186" s="222">
        <f t="shared" si="103"/>
        <v>0</v>
      </c>
      <c r="CU186" s="237" t="e">
        <f t="shared" si="104"/>
        <v>#DIV/0!</v>
      </c>
      <c r="CV186" s="222">
        <f t="shared" si="105"/>
        <v>0</v>
      </c>
      <c r="CW186" s="237" t="e">
        <f t="shared" si="106"/>
        <v>#DIV/0!</v>
      </c>
      <c r="CX186" s="222">
        <f t="shared" si="107"/>
        <v>0</v>
      </c>
      <c r="CY186" s="237" t="e">
        <f t="shared" si="108"/>
        <v>#DIV/0!</v>
      </c>
      <c r="CZ186" s="223" t="e">
        <f t="shared" si="109"/>
        <v>#DIV/0!</v>
      </c>
      <c r="DA186" s="223" t="e">
        <f t="shared" si="110"/>
        <v>#DIV/0!</v>
      </c>
      <c r="DB186" s="5"/>
    </row>
    <row r="187" spans="1:106" s="1" customFormat="1" ht="62">
      <c r="A187" s="1036"/>
      <c r="B187" s="1024"/>
      <c r="C187" s="1033"/>
      <c r="D187" s="1024"/>
      <c r="E187" s="1033"/>
      <c r="F187" s="1024"/>
      <c r="G187" s="217" t="s">
        <v>556</v>
      </c>
      <c r="H187" s="212"/>
      <c r="I187" s="178" t="s">
        <v>1773</v>
      </c>
      <c r="J187" s="5" t="s">
        <v>32</v>
      </c>
      <c r="K187" s="212" t="s">
        <v>31</v>
      </c>
      <c r="L187" s="165" t="s">
        <v>12</v>
      </c>
      <c r="M187" s="221" t="s">
        <v>29</v>
      </c>
      <c r="N187" s="221" t="s">
        <v>24</v>
      </c>
      <c r="O187" s="5"/>
      <c r="P187" s="5"/>
      <c r="Q187" s="5"/>
      <c r="R187" s="5"/>
      <c r="S187" s="6"/>
      <c r="T187" s="6"/>
      <c r="U187" s="5" t="s">
        <v>24</v>
      </c>
      <c r="V187" s="5"/>
      <c r="W187" s="5"/>
      <c r="X187" s="5"/>
      <c r="Y187" s="5"/>
      <c r="Z187" s="80">
        <f t="shared" si="100"/>
        <v>1</v>
      </c>
      <c r="AA187" s="955"/>
      <c r="AB187" s="7"/>
      <c r="AC187" s="7"/>
      <c r="AD187" s="7"/>
      <c r="AE187" s="7"/>
      <c r="AF187" s="7"/>
      <c r="AG187" s="7"/>
      <c r="AH187" s="7"/>
      <c r="AI187" s="7"/>
      <c r="AJ187" s="7"/>
      <c r="AK187" s="7"/>
      <c r="AL187" s="7"/>
      <c r="AM187" s="7"/>
      <c r="AN187" s="7"/>
      <c r="AO187" s="7"/>
      <c r="AP187" s="7"/>
      <c r="AQ187" s="7"/>
      <c r="AR187" s="7"/>
      <c r="AS187" s="7"/>
      <c r="AT187" s="7"/>
      <c r="AU187" s="7"/>
      <c r="AV187" s="55"/>
      <c r="AW187" s="55" t="s">
        <v>1404</v>
      </c>
      <c r="AX187" s="55" t="s">
        <v>1404</v>
      </c>
      <c r="AY187" s="7"/>
      <c r="AZ187" s="7"/>
      <c r="BA187" s="7"/>
      <c r="BB187" s="7"/>
      <c r="BC187" s="7"/>
      <c r="BD187" s="7"/>
      <c r="BE187" s="7"/>
      <c r="BF187" s="7"/>
      <c r="BG187" s="7"/>
      <c r="BH187" s="7"/>
      <c r="BI187" s="7"/>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221"/>
      <c r="CQ187" s="221"/>
      <c r="CR187" s="222">
        <f t="shared" si="101"/>
        <v>0</v>
      </c>
      <c r="CS187" s="237" t="e">
        <f t="shared" si="102"/>
        <v>#DIV/0!</v>
      </c>
      <c r="CT187" s="222">
        <f t="shared" si="103"/>
        <v>0</v>
      </c>
      <c r="CU187" s="237" t="e">
        <f t="shared" si="104"/>
        <v>#DIV/0!</v>
      </c>
      <c r="CV187" s="222">
        <f t="shared" si="105"/>
        <v>0</v>
      </c>
      <c r="CW187" s="237" t="e">
        <f t="shared" si="106"/>
        <v>#DIV/0!</v>
      </c>
      <c r="CX187" s="222">
        <f t="shared" si="107"/>
        <v>0</v>
      </c>
      <c r="CY187" s="237" t="e">
        <f t="shared" si="108"/>
        <v>#DIV/0!</v>
      </c>
      <c r="CZ187" s="223" t="e">
        <f t="shared" si="109"/>
        <v>#DIV/0!</v>
      </c>
      <c r="DA187" s="223" t="e">
        <f t="shared" si="110"/>
        <v>#DIV/0!</v>
      </c>
      <c r="DB187" s="5"/>
    </row>
    <row r="188" spans="1:106" s="1" customFormat="1" ht="62">
      <c r="A188" s="1036">
        <v>78</v>
      </c>
      <c r="B188" s="1044" t="s">
        <v>970</v>
      </c>
      <c r="C188" s="1033" t="s">
        <v>28</v>
      </c>
      <c r="D188" s="1034" t="s">
        <v>211</v>
      </c>
      <c r="E188" s="1041" t="s">
        <v>28</v>
      </c>
      <c r="F188" s="1044" t="s">
        <v>971</v>
      </c>
      <c r="G188" s="217" t="s">
        <v>1447</v>
      </c>
      <c r="H188" s="212"/>
      <c r="I188" s="212"/>
      <c r="J188" s="5" t="s">
        <v>32</v>
      </c>
      <c r="K188" s="212" t="s">
        <v>31</v>
      </c>
      <c r="L188" s="165" t="s">
        <v>12</v>
      </c>
      <c r="M188" s="221" t="s">
        <v>29</v>
      </c>
      <c r="N188" s="221" t="s">
        <v>24</v>
      </c>
      <c r="O188" s="5"/>
      <c r="P188" s="5" t="s">
        <v>24</v>
      </c>
      <c r="Q188" s="5"/>
      <c r="R188" s="5"/>
      <c r="S188" s="6"/>
      <c r="T188" s="6"/>
      <c r="U188" s="5"/>
      <c r="V188" s="5"/>
      <c r="W188" s="5"/>
      <c r="X188" s="5"/>
      <c r="Y188" s="5"/>
      <c r="Z188" s="80">
        <f t="shared" si="100"/>
        <v>1</v>
      </c>
      <c r="AA188" s="221"/>
      <c r="AB188" s="7"/>
      <c r="AC188" s="7"/>
      <c r="AD188" s="7"/>
      <c r="AE188" s="7" t="s">
        <v>1315</v>
      </c>
      <c r="AF188" s="7" t="s">
        <v>1315</v>
      </c>
      <c r="AG188" s="7" t="s">
        <v>1315</v>
      </c>
      <c r="AH188" s="7"/>
      <c r="AI188" s="7"/>
      <c r="AJ188" s="7"/>
      <c r="AK188" s="7"/>
      <c r="AL188" s="7"/>
      <c r="AM188" s="7"/>
      <c r="AN188" s="7"/>
      <c r="AO188" s="7"/>
      <c r="AP188" s="7"/>
      <c r="AQ188" s="7"/>
      <c r="AR188" s="7"/>
      <c r="AS188" s="7"/>
      <c r="AT188" s="7"/>
      <c r="AU188" s="7"/>
      <c r="AV188" s="55"/>
      <c r="AW188" s="7"/>
      <c r="AX188" s="7"/>
      <c r="AY188" s="7"/>
      <c r="AZ188" s="7"/>
      <c r="BA188" s="7"/>
      <c r="BB188" s="7"/>
      <c r="BC188" s="7"/>
      <c r="BD188" s="7"/>
      <c r="BE188" s="7"/>
      <c r="BF188" s="7"/>
      <c r="BG188" s="7"/>
      <c r="BH188" s="7"/>
      <c r="BI188" s="7"/>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2">
        <f t="shared" si="101"/>
        <v>0</v>
      </c>
      <c r="CS188" s="237" t="e">
        <f t="shared" si="102"/>
        <v>#DIV/0!</v>
      </c>
      <c r="CT188" s="222">
        <f t="shared" si="103"/>
        <v>0</v>
      </c>
      <c r="CU188" s="237" t="e">
        <f t="shared" si="104"/>
        <v>#DIV/0!</v>
      </c>
      <c r="CV188" s="222">
        <f t="shared" si="105"/>
        <v>0</v>
      </c>
      <c r="CW188" s="237" t="e">
        <f t="shared" si="106"/>
        <v>#DIV/0!</v>
      </c>
      <c r="CX188" s="222">
        <f t="shared" si="107"/>
        <v>0</v>
      </c>
      <c r="CY188" s="237" t="e">
        <f t="shared" si="108"/>
        <v>#DIV/0!</v>
      </c>
      <c r="CZ188" s="223" t="e">
        <f t="shared" si="109"/>
        <v>#DIV/0!</v>
      </c>
      <c r="DA188" s="223" t="e">
        <f t="shared" si="110"/>
        <v>#DIV/0!</v>
      </c>
      <c r="DB188" s="5"/>
    </row>
    <row r="189" spans="1:106" s="1" customFormat="1" ht="46.5">
      <c r="A189" s="1036"/>
      <c r="B189" s="1044"/>
      <c r="C189" s="1033"/>
      <c r="D189" s="1037"/>
      <c r="E189" s="1042"/>
      <c r="F189" s="1044"/>
      <c r="G189" s="217" t="s">
        <v>1743</v>
      </c>
      <c r="H189" s="212"/>
      <c r="I189" s="178" t="s">
        <v>1744</v>
      </c>
      <c r="J189" s="221"/>
      <c r="K189" s="212" t="s">
        <v>31</v>
      </c>
      <c r="L189" s="165" t="s">
        <v>12</v>
      </c>
      <c r="M189" s="221"/>
      <c r="N189" s="221"/>
      <c r="O189" s="221"/>
      <c r="P189" s="221" t="s">
        <v>24</v>
      </c>
      <c r="Q189" s="5"/>
      <c r="R189" s="5"/>
      <c r="S189" s="6"/>
      <c r="T189" s="6"/>
      <c r="U189" s="5"/>
      <c r="V189" s="5"/>
      <c r="W189" s="5"/>
      <c r="X189" s="5"/>
      <c r="Y189" s="5"/>
      <c r="Z189" s="80">
        <f t="shared" si="100"/>
        <v>1</v>
      </c>
      <c r="AA189" s="955"/>
      <c r="AB189" s="7"/>
      <c r="AC189" s="7"/>
      <c r="AD189" s="7"/>
      <c r="AE189" s="7"/>
      <c r="AF189" s="7"/>
      <c r="AG189" s="7"/>
      <c r="AH189" s="7"/>
      <c r="AI189" s="7"/>
      <c r="AJ189" s="7"/>
      <c r="AK189" s="7"/>
      <c r="AL189" s="7"/>
      <c r="AM189" s="7"/>
      <c r="AN189" s="7"/>
      <c r="AO189" s="7"/>
      <c r="AP189" s="7"/>
      <c r="AQ189" s="7"/>
      <c r="AR189" s="7"/>
      <c r="AS189" s="7"/>
      <c r="AT189" s="7"/>
      <c r="AU189" s="7"/>
      <c r="AV189" s="55"/>
      <c r="AW189" s="7"/>
      <c r="AX189" s="7"/>
      <c r="AY189" s="7"/>
      <c r="AZ189" s="7"/>
      <c r="BA189" s="7"/>
      <c r="BB189" s="7"/>
      <c r="BC189" s="7"/>
      <c r="BD189" s="7"/>
      <c r="BE189" s="7"/>
      <c r="BF189" s="7"/>
      <c r="BG189" s="7"/>
      <c r="BH189" s="7"/>
      <c r="BI189" s="7"/>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221"/>
      <c r="CQ189" s="221"/>
      <c r="CR189" s="222">
        <f t="shared" si="101"/>
        <v>0</v>
      </c>
      <c r="CS189" s="237" t="e">
        <f t="shared" si="102"/>
        <v>#DIV/0!</v>
      </c>
      <c r="CT189" s="222">
        <f t="shared" si="103"/>
        <v>0</v>
      </c>
      <c r="CU189" s="237" t="e">
        <f t="shared" si="104"/>
        <v>#DIV/0!</v>
      </c>
      <c r="CV189" s="222">
        <f t="shared" si="105"/>
        <v>0</v>
      </c>
      <c r="CW189" s="237" t="e">
        <f t="shared" si="106"/>
        <v>#DIV/0!</v>
      </c>
      <c r="CX189" s="222">
        <f t="shared" si="107"/>
        <v>0</v>
      </c>
      <c r="CY189" s="237" t="e">
        <f t="shared" si="108"/>
        <v>#DIV/0!</v>
      </c>
      <c r="CZ189" s="223" t="e">
        <f t="shared" si="109"/>
        <v>#DIV/0!</v>
      </c>
      <c r="DA189" s="223" t="e">
        <f t="shared" si="110"/>
        <v>#DIV/0!</v>
      </c>
      <c r="DB189" s="5"/>
    </row>
    <row r="190" spans="1:106" s="1" customFormat="1" ht="46.5">
      <c r="A190" s="1036"/>
      <c r="B190" s="1044"/>
      <c r="C190" s="1033"/>
      <c r="D190" s="1035"/>
      <c r="E190" s="1043"/>
      <c r="F190" s="1044"/>
      <c r="G190" s="286" t="s">
        <v>1637</v>
      </c>
      <c r="H190" s="212"/>
      <c r="I190" s="178" t="s">
        <v>1638</v>
      </c>
      <c r="J190" s="5"/>
      <c r="K190" s="212" t="s">
        <v>31</v>
      </c>
      <c r="L190" s="165" t="s">
        <v>12</v>
      </c>
      <c r="M190" s="221"/>
      <c r="N190" s="221"/>
      <c r="O190" s="5"/>
      <c r="P190" s="5" t="s">
        <v>24</v>
      </c>
      <c r="Q190" s="5"/>
      <c r="R190" s="5"/>
      <c r="S190" s="6"/>
      <c r="T190" s="6"/>
      <c r="U190" s="5"/>
      <c r="V190" s="5"/>
      <c r="W190" s="5"/>
      <c r="X190" s="5"/>
      <c r="Y190" s="5"/>
      <c r="Z190" s="80">
        <f t="shared" si="100"/>
        <v>1</v>
      </c>
      <c r="AA190" s="955"/>
      <c r="AB190" s="7"/>
      <c r="AC190" s="7"/>
      <c r="AD190" s="7"/>
      <c r="AE190" s="7"/>
      <c r="AF190" s="7"/>
      <c r="AG190" s="7"/>
      <c r="AH190" s="7"/>
      <c r="AI190" s="7"/>
      <c r="AJ190" s="7"/>
      <c r="AK190" s="7"/>
      <c r="AL190" s="7"/>
      <c r="AM190" s="7"/>
      <c r="AN190" s="7"/>
      <c r="AO190" s="7"/>
      <c r="AP190" s="7"/>
      <c r="AQ190" s="7"/>
      <c r="AR190" s="7"/>
      <c r="AS190" s="7"/>
      <c r="AT190" s="7"/>
      <c r="AU190" s="7"/>
      <c r="AV190" s="55"/>
      <c r="AW190" s="7"/>
      <c r="AX190" s="7"/>
      <c r="AY190" s="7"/>
      <c r="AZ190" s="7"/>
      <c r="BA190" s="7"/>
      <c r="BB190" s="7"/>
      <c r="BC190" s="7"/>
      <c r="BD190" s="7"/>
      <c r="BE190" s="7"/>
      <c r="BF190" s="7"/>
      <c r="BG190" s="7"/>
      <c r="BH190" s="7"/>
      <c r="BI190" s="7"/>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221"/>
      <c r="CQ190" s="221"/>
      <c r="CR190" s="222">
        <f t="shared" si="101"/>
        <v>0</v>
      </c>
      <c r="CS190" s="237" t="e">
        <f t="shared" si="102"/>
        <v>#DIV/0!</v>
      </c>
      <c r="CT190" s="222">
        <f t="shared" si="103"/>
        <v>0</v>
      </c>
      <c r="CU190" s="237" t="e">
        <f t="shared" si="104"/>
        <v>#DIV/0!</v>
      </c>
      <c r="CV190" s="222">
        <f t="shared" si="105"/>
        <v>0</v>
      </c>
      <c r="CW190" s="237" t="e">
        <f t="shared" si="106"/>
        <v>#DIV/0!</v>
      </c>
      <c r="CX190" s="222">
        <f t="shared" si="107"/>
        <v>0</v>
      </c>
      <c r="CY190" s="237" t="e">
        <f t="shared" si="108"/>
        <v>#DIV/0!</v>
      </c>
      <c r="CZ190" s="223" t="e">
        <f t="shared" si="109"/>
        <v>#DIV/0!</v>
      </c>
      <c r="DA190" s="223" t="e">
        <f t="shared" si="110"/>
        <v>#DIV/0!</v>
      </c>
      <c r="DB190" s="5"/>
    </row>
    <row r="191" spans="1:106" s="1" customFormat="1" ht="36.65" customHeight="1">
      <c r="A191" s="1036"/>
      <c r="B191" s="1024"/>
      <c r="C191" s="1033"/>
      <c r="D191" s="217" t="s">
        <v>210</v>
      </c>
      <c r="E191" s="215" t="s">
        <v>41</v>
      </c>
      <c r="F191" s="217" t="s">
        <v>210</v>
      </c>
      <c r="G191" s="220" t="s">
        <v>1512</v>
      </c>
      <c r="H191" s="63"/>
      <c r="I191" s="63"/>
      <c r="J191" s="5" t="s">
        <v>32</v>
      </c>
      <c r="K191" s="212" t="s">
        <v>31</v>
      </c>
      <c r="L191" s="165" t="s">
        <v>12</v>
      </c>
      <c r="M191" s="221" t="s">
        <v>29</v>
      </c>
      <c r="N191" s="221" t="s">
        <v>24</v>
      </c>
      <c r="O191" s="5"/>
      <c r="P191" s="5"/>
      <c r="Q191" s="5"/>
      <c r="R191" s="5"/>
      <c r="S191" s="6"/>
      <c r="T191" s="6"/>
      <c r="U191" s="5"/>
      <c r="V191" s="5" t="s">
        <v>24</v>
      </c>
      <c r="W191" s="5"/>
      <c r="X191" s="5"/>
      <c r="Y191" s="5"/>
      <c r="Z191" s="80">
        <f t="shared" si="100"/>
        <v>1</v>
      </c>
      <c r="AA191" s="221"/>
      <c r="AB191" s="7"/>
      <c r="AC191" s="7"/>
      <c r="AD191" s="7"/>
      <c r="AE191" s="7"/>
      <c r="AF191" s="7"/>
      <c r="AG191" s="7"/>
      <c r="AH191" s="7"/>
      <c r="AI191" s="7"/>
      <c r="AJ191" s="7"/>
      <c r="AK191" s="7"/>
      <c r="AL191" s="7"/>
      <c r="AM191" s="7"/>
      <c r="AN191" s="7"/>
      <c r="AO191" s="7"/>
      <c r="AP191" s="7"/>
      <c r="AQ191" s="7"/>
      <c r="AR191" s="7"/>
      <c r="AS191" s="7"/>
      <c r="AT191" s="7"/>
      <c r="AU191" s="7"/>
      <c r="AV191" s="55" t="s">
        <v>1316</v>
      </c>
      <c r="AW191" s="55" t="s">
        <v>1316</v>
      </c>
      <c r="AX191" s="55"/>
      <c r="AY191" s="7"/>
      <c r="AZ191" s="7"/>
      <c r="BA191" s="7"/>
      <c r="BB191" s="7"/>
      <c r="BC191" s="7"/>
      <c r="BD191" s="7"/>
      <c r="BE191" s="7"/>
      <c r="BF191" s="7"/>
      <c r="BG191" s="7"/>
      <c r="BH191" s="7"/>
      <c r="BI191" s="7"/>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221"/>
      <c r="CQ191" s="221"/>
      <c r="CR191" s="222">
        <f t="shared" si="101"/>
        <v>0</v>
      </c>
      <c r="CS191" s="237" t="e">
        <f t="shared" si="102"/>
        <v>#DIV/0!</v>
      </c>
      <c r="CT191" s="222">
        <f t="shared" si="103"/>
        <v>0</v>
      </c>
      <c r="CU191" s="237" t="e">
        <f t="shared" si="104"/>
        <v>#DIV/0!</v>
      </c>
      <c r="CV191" s="222">
        <f t="shared" si="105"/>
        <v>0</v>
      </c>
      <c r="CW191" s="237" t="e">
        <f t="shared" si="106"/>
        <v>#DIV/0!</v>
      </c>
      <c r="CX191" s="222">
        <f t="shared" si="107"/>
        <v>0</v>
      </c>
      <c r="CY191" s="237" t="e">
        <f t="shared" si="108"/>
        <v>#DIV/0!</v>
      </c>
      <c r="CZ191" s="223" t="e">
        <f t="shared" si="109"/>
        <v>#DIV/0!</v>
      </c>
      <c r="DA191" s="223" t="e">
        <f t="shared" si="110"/>
        <v>#DIV/0!</v>
      </c>
      <c r="DB191" s="5"/>
    </row>
    <row r="192" spans="1:106" s="1" customFormat="1" ht="31">
      <c r="A192" s="1036"/>
      <c r="B192" s="1024"/>
      <c r="C192" s="1033"/>
      <c r="D192" s="217" t="s">
        <v>209</v>
      </c>
      <c r="E192" s="1033" t="s">
        <v>28</v>
      </c>
      <c r="F192" s="217" t="s">
        <v>209</v>
      </c>
      <c r="G192" s="217" t="s">
        <v>392</v>
      </c>
      <c r="H192" s="212"/>
      <c r="I192" s="212"/>
      <c r="J192" s="5" t="s">
        <v>32</v>
      </c>
      <c r="K192" s="212" t="s">
        <v>31</v>
      </c>
      <c r="L192" s="165" t="s">
        <v>12</v>
      </c>
      <c r="M192" s="221" t="s">
        <v>29</v>
      </c>
      <c r="N192" s="221" t="s">
        <v>24</v>
      </c>
      <c r="O192" s="5"/>
      <c r="P192" s="5"/>
      <c r="Q192" s="5" t="s">
        <v>24</v>
      </c>
      <c r="R192" s="5"/>
      <c r="S192" s="6"/>
      <c r="T192" s="6"/>
      <c r="U192" s="5"/>
      <c r="V192" s="5"/>
      <c r="W192" s="5"/>
      <c r="X192" s="5"/>
      <c r="Y192" s="5"/>
      <c r="Z192" s="80">
        <f t="shared" si="100"/>
        <v>1</v>
      </c>
      <c r="AA192" s="955"/>
      <c r="AB192" s="7"/>
      <c r="AC192" s="7"/>
      <c r="AD192" s="7"/>
      <c r="AE192" s="7"/>
      <c r="AF192" s="7"/>
      <c r="AG192" s="7"/>
      <c r="AH192" s="7"/>
      <c r="AI192" s="7" t="s">
        <v>1405</v>
      </c>
      <c r="AJ192" s="7"/>
      <c r="AK192" s="7" t="s">
        <v>1405</v>
      </c>
      <c r="AL192" s="7"/>
      <c r="AM192" s="7"/>
      <c r="AN192" s="7"/>
      <c r="AO192" s="7"/>
      <c r="AP192" s="7"/>
      <c r="AQ192" s="7"/>
      <c r="AR192" s="7"/>
      <c r="AS192" s="7"/>
      <c r="AT192" s="7"/>
      <c r="AU192" s="7"/>
      <c r="AV192" s="55"/>
      <c r="AW192" s="7"/>
      <c r="AX192" s="7"/>
      <c r="AY192" s="7"/>
      <c r="AZ192" s="7"/>
      <c r="BA192" s="7"/>
      <c r="BB192" s="7"/>
      <c r="BC192" s="7"/>
      <c r="BD192" s="7"/>
      <c r="BE192" s="7"/>
      <c r="BF192" s="7"/>
      <c r="BG192" s="7"/>
      <c r="BH192" s="7" t="s">
        <v>1405</v>
      </c>
      <c r="BI192" s="7" t="s">
        <v>1405</v>
      </c>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221"/>
      <c r="CQ192" s="221"/>
      <c r="CR192" s="222">
        <f t="shared" si="101"/>
        <v>0</v>
      </c>
      <c r="CS192" s="237" t="e">
        <f t="shared" si="102"/>
        <v>#DIV/0!</v>
      </c>
      <c r="CT192" s="222">
        <f t="shared" si="103"/>
        <v>0</v>
      </c>
      <c r="CU192" s="237" t="e">
        <f t="shared" si="104"/>
        <v>#DIV/0!</v>
      </c>
      <c r="CV192" s="222">
        <f t="shared" si="105"/>
        <v>0</v>
      </c>
      <c r="CW192" s="237" t="e">
        <f t="shared" si="106"/>
        <v>#DIV/0!</v>
      </c>
      <c r="CX192" s="222">
        <f t="shared" si="107"/>
        <v>0</v>
      </c>
      <c r="CY192" s="237" t="e">
        <f t="shared" si="108"/>
        <v>#DIV/0!</v>
      </c>
      <c r="CZ192" s="223" t="e">
        <f t="shared" si="109"/>
        <v>#DIV/0!</v>
      </c>
      <c r="DA192" s="223" t="e">
        <f t="shared" si="110"/>
        <v>#DIV/0!</v>
      </c>
      <c r="DB192" s="5"/>
    </row>
    <row r="193" spans="1:106" s="1" customFormat="1" ht="37.4" customHeight="1">
      <c r="A193" s="1036"/>
      <c r="B193" s="1024"/>
      <c r="C193" s="1033"/>
      <c r="D193" s="217" t="s">
        <v>208</v>
      </c>
      <c r="E193" s="1033"/>
      <c r="F193" s="217" t="s">
        <v>208</v>
      </c>
      <c r="G193" s="220" t="s">
        <v>393</v>
      </c>
      <c r="H193" s="212"/>
      <c r="I193" s="212"/>
      <c r="J193" s="5" t="s">
        <v>32</v>
      </c>
      <c r="K193" s="212" t="s">
        <v>31</v>
      </c>
      <c r="L193" s="165" t="s">
        <v>12</v>
      </c>
      <c r="M193" s="221" t="s">
        <v>29</v>
      </c>
      <c r="N193" s="221" t="s">
        <v>24</v>
      </c>
      <c r="O193" s="5"/>
      <c r="P193" s="5"/>
      <c r="Q193" s="5"/>
      <c r="R193" s="5"/>
      <c r="S193" s="6" t="s">
        <v>24</v>
      </c>
      <c r="T193" s="6"/>
      <c r="U193" s="5"/>
      <c r="V193" s="5"/>
      <c r="W193" s="5"/>
      <c r="X193" s="5"/>
      <c r="Y193" s="5"/>
      <c r="Z193" s="80">
        <f t="shared" si="100"/>
        <v>1</v>
      </c>
      <c r="AA193" s="955"/>
      <c r="AB193" s="7"/>
      <c r="AC193" s="7"/>
      <c r="AD193" s="7"/>
      <c r="AE193" s="7"/>
      <c r="AF193" s="7"/>
      <c r="AG193" s="7"/>
      <c r="AH193" s="7"/>
      <c r="AI193" s="7"/>
      <c r="AJ193" s="7"/>
      <c r="AK193" s="7"/>
      <c r="AL193" s="7"/>
      <c r="AM193" s="7" t="s">
        <v>1405</v>
      </c>
      <c r="AN193" s="7"/>
      <c r="AO193" s="7"/>
      <c r="AP193" s="7"/>
      <c r="AQ193" s="7"/>
      <c r="AR193" s="7"/>
      <c r="AS193" s="7"/>
      <c r="AT193" s="7"/>
      <c r="AU193" s="7"/>
      <c r="AV193" s="55"/>
      <c r="AW193" s="7"/>
      <c r="AX193" s="7"/>
      <c r="AY193" s="7"/>
      <c r="AZ193" s="7"/>
      <c r="BA193" s="7"/>
      <c r="BB193" s="7"/>
      <c r="BC193" s="7"/>
      <c r="BD193" s="7"/>
      <c r="BE193" s="7"/>
      <c r="BF193" s="7"/>
      <c r="BG193" s="7"/>
      <c r="BH193" s="7"/>
      <c r="BI193" s="7"/>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221"/>
      <c r="CQ193" s="221"/>
      <c r="CR193" s="222">
        <f t="shared" si="101"/>
        <v>0</v>
      </c>
      <c r="CS193" s="237" t="e">
        <f t="shared" si="102"/>
        <v>#DIV/0!</v>
      </c>
      <c r="CT193" s="222">
        <f t="shared" si="103"/>
        <v>0</v>
      </c>
      <c r="CU193" s="237" t="e">
        <f t="shared" si="104"/>
        <v>#DIV/0!</v>
      </c>
      <c r="CV193" s="222">
        <f t="shared" si="105"/>
        <v>0</v>
      </c>
      <c r="CW193" s="237" t="e">
        <f t="shared" si="106"/>
        <v>#DIV/0!</v>
      </c>
      <c r="CX193" s="222">
        <f t="shared" si="107"/>
        <v>0</v>
      </c>
      <c r="CY193" s="237" t="e">
        <f t="shared" si="108"/>
        <v>#DIV/0!</v>
      </c>
      <c r="CZ193" s="223" t="e">
        <f t="shared" si="109"/>
        <v>#DIV/0!</v>
      </c>
      <c r="DA193" s="223" t="e">
        <f t="shared" si="110"/>
        <v>#DIV/0!</v>
      </c>
      <c r="DB193" s="5"/>
    </row>
    <row r="194" spans="1:106" s="1" customFormat="1" ht="31">
      <c r="A194" s="1036">
        <v>79</v>
      </c>
      <c r="B194" s="1044" t="s">
        <v>1370</v>
      </c>
      <c r="C194" s="1033" t="s">
        <v>26</v>
      </c>
      <c r="D194" s="1024" t="s">
        <v>207</v>
      </c>
      <c r="E194" s="1033" t="s">
        <v>26</v>
      </c>
      <c r="F194" s="1044" t="s">
        <v>1369</v>
      </c>
      <c r="G194" s="217" t="s">
        <v>1416</v>
      </c>
      <c r="H194" s="212"/>
      <c r="I194" s="212"/>
      <c r="J194" s="5" t="s">
        <v>32</v>
      </c>
      <c r="K194" s="212" t="s">
        <v>31</v>
      </c>
      <c r="L194" s="165" t="s">
        <v>12</v>
      </c>
      <c r="M194" s="221" t="s">
        <v>29</v>
      </c>
      <c r="N194" s="221" t="s">
        <v>24</v>
      </c>
      <c r="O194" s="5"/>
      <c r="P194" s="5"/>
      <c r="Q194" s="5"/>
      <c r="R194" s="5"/>
      <c r="S194" s="6"/>
      <c r="T194" s="6"/>
      <c r="U194" s="5"/>
      <c r="V194" s="5"/>
      <c r="W194" s="5"/>
      <c r="X194" s="5"/>
      <c r="Y194" s="5" t="s">
        <v>24</v>
      </c>
      <c r="Z194" s="80">
        <f t="shared" si="100"/>
        <v>1</v>
      </c>
      <c r="AA194" s="221"/>
      <c r="AB194" s="7"/>
      <c r="AC194" s="7"/>
      <c r="AD194" s="7"/>
      <c r="AE194" s="7"/>
      <c r="AF194" s="7"/>
      <c r="AG194" s="7" t="s">
        <v>1318</v>
      </c>
      <c r="AH194" s="7"/>
      <c r="AI194" s="7"/>
      <c r="AJ194" s="7"/>
      <c r="AK194" s="7"/>
      <c r="AL194" s="7"/>
      <c r="AM194" s="7"/>
      <c r="AN194" s="7"/>
      <c r="AO194" s="7"/>
      <c r="AP194" s="7"/>
      <c r="AQ194" s="7"/>
      <c r="AR194" s="7"/>
      <c r="AS194" s="7"/>
      <c r="AT194" s="7"/>
      <c r="AU194" s="7"/>
      <c r="AV194" s="55"/>
      <c r="AW194" s="7"/>
      <c r="AX194" s="7"/>
      <c r="AY194" s="7"/>
      <c r="AZ194" s="7"/>
      <c r="BA194" s="7"/>
      <c r="BB194" s="7"/>
      <c r="BC194" s="7"/>
      <c r="BD194" s="7"/>
      <c r="BE194" s="7"/>
      <c r="BF194" s="7"/>
      <c r="BG194" s="7"/>
      <c r="BH194" s="7"/>
      <c r="BI194" s="7"/>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221"/>
      <c r="CQ194" s="221"/>
      <c r="CR194" s="222">
        <f t="shared" si="101"/>
        <v>0</v>
      </c>
      <c r="CS194" s="237" t="e">
        <f t="shared" si="102"/>
        <v>#DIV/0!</v>
      </c>
      <c r="CT194" s="222">
        <f t="shared" si="103"/>
        <v>0</v>
      </c>
      <c r="CU194" s="237" t="e">
        <f t="shared" si="104"/>
        <v>#DIV/0!</v>
      </c>
      <c r="CV194" s="222">
        <f t="shared" si="105"/>
        <v>0</v>
      </c>
      <c r="CW194" s="237" t="e">
        <f t="shared" si="106"/>
        <v>#DIV/0!</v>
      </c>
      <c r="CX194" s="222">
        <f t="shared" si="107"/>
        <v>0</v>
      </c>
      <c r="CY194" s="237" t="e">
        <f t="shared" si="108"/>
        <v>#DIV/0!</v>
      </c>
      <c r="CZ194" s="223" t="e">
        <f t="shared" si="109"/>
        <v>#DIV/0!</v>
      </c>
      <c r="DA194" s="223" t="e">
        <f t="shared" si="110"/>
        <v>#DIV/0!</v>
      </c>
      <c r="DB194" s="5"/>
    </row>
    <row r="195" spans="1:106" s="1" customFormat="1" ht="46.5">
      <c r="A195" s="1036"/>
      <c r="B195" s="1024"/>
      <c r="C195" s="1033"/>
      <c r="D195" s="1024"/>
      <c r="E195" s="1033"/>
      <c r="F195" s="1024"/>
      <c r="G195" s="220" t="s">
        <v>1499</v>
      </c>
      <c r="H195" s="212"/>
      <c r="I195" s="212"/>
      <c r="J195" s="5" t="s">
        <v>32</v>
      </c>
      <c r="K195" s="212" t="s">
        <v>31</v>
      </c>
      <c r="L195" s="165" t="s">
        <v>12</v>
      </c>
      <c r="M195" s="221" t="s">
        <v>29</v>
      </c>
      <c r="N195" s="221" t="s">
        <v>24</v>
      </c>
      <c r="O195" s="5"/>
      <c r="P195" s="5"/>
      <c r="Q195" s="5" t="s">
        <v>24</v>
      </c>
      <c r="R195" s="5"/>
      <c r="S195" s="6"/>
      <c r="T195" s="6"/>
      <c r="U195" s="5"/>
      <c r="V195" s="5"/>
      <c r="W195" s="5"/>
      <c r="X195" s="5"/>
      <c r="Y195" s="5"/>
      <c r="Z195" s="80">
        <f t="shared" si="100"/>
        <v>1</v>
      </c>
      <c r="AA195" s="955"/>
      <c r="AB195" s="7"/>
      <c r="AC195" s="7"/>
      <c r="AD195" s="7"/>
      <c r="AE195" s="7"/>
      <c r="AF195" s="7"/>
      <c r="AG195" s="7"/>
      <c r="AH195" s="7"/>
      <c r="AI195" s="7"/>
      <c r="AJ195" s="7"/>
      <c r="AK195" s="7" t="s">
        <v>1318</v>
      </c>
      <c r="AL195" s="7"/>
      <c r="AM195" s="7"/>
      <c r="AN195" s="7"/>
      <c r="AO195" s="7"/>
      <c r="AP195" s="7"/>
      <c r="AQ195" s="7" t="s">
        <v>1315</v>
      </c>
      <c r="AR195" s="7"/>
      <c r="AS195" s="7" t="s">
        <v>1315</v>
      </c>
      <c r="AT195" s="7"/>
      <c r="AU195" s="7"/>
      <c r="AV195" s="55"/>
      <c r="AW195" s="7"/>
      <c r="AX195" s="7"/>
      <c r="AY195" s="7"/>
      <c r="AZ195" s="7"/>
      <c r="BA195" s="7"/>
      <c r="BB195" s="7"/>
      <c r="BC195" s="7"/>
      <c r="BD195" s="7"/>
      <c r="BE195" s="7"/>
      <c r="BF195" s="7"/>
      <c r="BG195" s="7"/>
      <c r="BH195" s="7"/>
      <c r="BI195" s="7"/>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221"/>
      <c r="CQ195" s="221"/>
      <c r="CR195" s="222">
        <f t="shared" si="101"/>
        <v>0</v>
      </c>
      <c r="CS195" s="237" t="e">
        <f t="shared" si="102"/>
        <v>#DIV/0!</v>
      </c>
      <c r="CT195" s="222">
        <f t="shared" si="103"/>
        <v>0</v>
      </c>
      <c r="CU195" s="237" t="e">
        <f t="shared" si="104"/>
        <v>#DIV/0!</v>
      </c>
      <c r="CV195" s="222">
        <f t="shared" si="105"/>
        <v>0</v>
      </c>
      <c r="CW195" s="237" t="e">
        <f t="shared" si="106"/>
        <v>#DIV/0!</v>
      </c>
      <c r="CX195" s="222">
        <f t="shared" si="107"/>
        <v>0</v>
      </c>
      <c r="CY195" s="237" t="e">
        <f t="shared" si="108"/>
        <v>#DIV/0!</v>
      </c>
      <c r="CZ195" s="223" t="e">
        <f t="shared" si="109"/>
        <v>#DIV/0!</v>
      </c>
      <c r="DA195" s="223" t="e">
        <f t="shared" si="110"/>
        <v>#DIV/0!</v>
      </c>
      <c r="DB195" s="5"/>
    </row>
    <row r="196" spans="1:106" s="1" customFormat="1" ht="62">
      <c r="A196" s="1036"/>
      <c r="B196" s="1024"/>
      <c r="C196" s="1033"/>
      <c r="D196" s="1024"/>
      <c r="E196" s="1033"/>
      <c r="F196" s="1024"/>
      <c r="G196" s="220" t="s">
        <v>1513</v>
      </c>
      <c r="H196" s="212"/>
      <c r="I196" s="212"/>
      <c r="J196" s="5" t="s">
        <v>32</v>
      </c>
      <c r="K196" s="212" t="s">
        <v>31</v>
      </c>
      <c r="L196" s="165" t="s">
        <v>12</v>
      </c>
      <c r="M196" s="221" t="s">
        <v>29</v>
      </c>
      <c r="N196" s="221" t="s">
        <v>24</v>
      </c>
      <c r="O196" s="5"/>
      <c r="P196" s="5"/>
      <c r="Q196" s="5"/>
      <c r="R196" s="5"/>
      <c r="S196" s="6"/>
      <c r="T196" s="6"/>
      <c r="U196" s="5" t="s">
        <v>24</v>
      </c>
      <c r="V196" s="5"/>
      <c r="W196" s="5"/>
      <c r="X196" s="5"/>
      <c r="Y196" s="5"/>
      <c r="Z196" s="80">
        <f t="shared" si="100"/>
        <v>1</v>
      </c>
      <c r="AA196" s="955"/>
      <c r="AB196" s="7"/>
      <c r="AC196" s="7"/>
      <c r="AD196" s="7"/>
      <c r="AE196" s="7"/>
      <c r="AF196" s="7"/>
      <c r="AG196" s="7"/>
      <c r="AH196" s="7"/>
      <c r="AI196" s="7"/>
      <c r="AJ196" s="7"/>
      <c r="AK196" s="7"/>
      <c r="AL196" s="7"/>
      <c r="AM196" s="7"/>
      <c r="AN196" s="7"/>
      <c r="AO196" s="7"/>
      <c r="AP196" s="7"/>
      <c r="AQ196" s="7"/>
      <c r="AR196" s="7"/>
      <c r="AS196" s="7"/>
      <c r="AT196" s="7"/>
      <c r="AU196" s="7"/>
      <c r="AV196" s="55" t="s">
        <v>1183</v>
      </c>
      <c r="AW196" s="55" t="s">
        <v>1315</v>
      </c>
      <c r="AX196" s="55" t="s">
        <v>1315</v>
      </c>
      <c r="AY196" s="7"/>
      <c r="AZ196" s="7"/>
      <c r="BA196" s="7"/>
      <c r="BB196" s="7"/>
      <c r="BC196" s="7"/>
      <c r="BD196" s="7"/>
      <c r="BE196" s="7"/>
      <c r="BF196" s="7"/>
      <c r="BG196" s="7"/>
      <c r="BH196" s="7"/>
      <c r="BI196" s="7"/>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221"/>
      <c r="CQ196" s="221"/>
      <c r="CR196" s="222">
        <f t="shared" si="101"/>
        <v>0</v>
      </c>
      <c r="CS196" s="237" t="e">
        <f t="shared" si="102"/>
        <v>#DIV/0!</v>
      </c>
      <c r="CT196" s="222">
        <f t="shared" si="103"/>
        <v>0</v>
      </c>
      <c r="CU196" s="237" t="e">
        <f t="shared" si="104"/>
        <v>#DIV/0!</v>
      </c>
      <c r="CV196" s="222">
        <f t="shared" si="105"/>
        <v>0</v>
      </c>
      <c r="CW196" s="237" t="e">
        <f t="shared" si="106"/>
        <v>#DIV/0!</v>
      </c>
      <c r="CX196" s="222">
        <f t="shared" si="107"/>
        <v>0</v>
      </c>
      <c r="CY196" s="237" t="e">
        <f t="shared" si="108"/>
        <v>#DIV/0!</v>
      </c>
      <c r="CZ196" s="223" t="e">
        <f t="shared" si="109"/>
        <v>#DIV/0!</v>
      </c>
      <c r="DA196" s="223" t="e">
        <f t="shared" si="110"/>
        <v>#DIV/0!</v>
      </c>
      <c r="DB196" s="5"/>
    </row>
    <row r="197" spans="1:106" s="1" customFormat="1" ht="37.4" customHeight="1">
      <c r="A197" s="1036"/>
      <c r="B197" s="1024"/>
      <c r="C197" s="1033"/>
      <c r="D197" s="1024"/>
      <c r="E197" s="1033"/>
      <c r="F197" s="1024"/>
      <c r="G197" s="217" t="s">
        <v>865</v>
      </c>
      <c r="H197" s="212"/>
      <c r="I197" s="212"/>
      <c r="J197" s="5" t="s">
        <v>32</v>
      </c>
      <c r="K197" s="212" t="s">
        <v>31</v>
      </c>
      <c r="L197" s="165" t="s">
        <v>12</v>
      </c>
      <c r="M197" s="221" t="s">
        <v>29</v>
      </c>
      <c r="N197" s="221" t="s">
        <v>24</v>
      </c>
      <c r="O197" s="5"/>
      <c r="P197" s="5"/>
      <c r="Q197" s="5"/>
      <c r="R197" s="5"/>
      <c r="S197" s="6"/>
      <c r="T197" s="6"/>
      <c r="U197" s="5"/>
      <c r="V197" s="5"/>
      <c r="W197" s="5"/>
      <c r="X197" s="5" t="s">
        <v>24</v>
      </c>
      <c r="Y197" s="5"/>
      <c r="Z197" s="80">
        <f t="shared" si="100"/>
        <v>1</v>
      </c>
      <c r="AA197" s="221"/>
      <c r="AB197" s="7"/>
      <c r="AC197" s="7"/>
      <c r="AD197" s="7"/>
      <c r="AE197" s="7"/>
      <c r="AF197" s="7"/>
      <c r="AG197" s="7"/>
      <c r="AH197" s="7"/>
      <c r="AI197" s="7"/>
      <c r="AJ197" s="7"/>
      <c r="AK197" s="7"/>
      <c r="AL197" s="7"/>
      <c r="AM197" s="7"/>
      <c r="AN197" s="7"/>
      <c r="AO197" s="7"/>
      <c r="AP197" s="7"/>
      <c r="AQ197" s="7"/>
      <c r="AR197" s="7"/>
      <c r="AS197" s="7"/>
      <c r="AT197" s="7"/>
      <c r="AU197" s="7"/>
      <c r="AV197" s="55"/>
      <c r="AW197" s="7"/>
      <c r="AX197" s="7"/>
      <c r="AY197" s="7"/>
      <c r="AZ197" s="7"/>
      <c r="BA197" s="7"/>
      <c r="BB197" s="7"/>
      <c r="BC197" s="7"/>
      <c r="BD197" s="7"/>
      <c r="BE197" s="7"/>
      <c r="BF197" s="7"/>
      <c r="BG197" s="7" t="s">
        <v>1317</v>
      </c>
      <c r="BH197" s="7"/>
      <c r="BI197" s="7"/>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221"/>
      <c r="CQ197" s="221"/>
      <c r="CR197" s="222">
        <f t="shared" si="101"/>
        <v>0</v>
      </c>
      <c r="CS197" s="237" t="e">
        <f t="shared" si="102"/>
        <v>#DIV/0!</v>
      </c>
      <c r="CT197" s="222">
        <f t="shared" si="103"/>
        <v>0</v>
      </c>
      <c r="CU197" s="237" t="e">
        <f t="shared" si="104"/>
        <v>#DIV/0!</v>
      </c>
      <c r="CV197" s="222">
        <f t="shared" si="105"/>
        <v>0</v>
      </c>
      <c r="CW197" s="237" t="e">
        <f t="shared" si="106"/>
        <v>#DIV/0!</v>
      </c>
      <c r="CX197" s="222">
        <f t="shared" si="107"/>
        <v>0</v>
      </c>
      <c r="CY197" s="237" t="e">
        <f t="shared" si="108"/>
        <v>#DIV/0!</v>
      </c>
      <c r="CZ197" s="223" t="e">
        <f t="shared" si="109"/>
        <v>#DIV/0!</v>
      </c>
      <c r="DA197" s="223" t="e">
        <f t="shared" si="110"/>
        <v>#DIV/0!</v>
      </c>
      <c r="DB197" s="5"/>
    </row>
    <row r="198" spans="1:106" s="1" customFormat="1" ht="62">
      <c r="A198" s="1036">
        <v>80</v>
      </c>
      <c r="B198" s="1044" t="s">
        <v>972</v>
      </c>
      <c r="C198" s="1033" t="s">
        <v>28</v>
      </c>
      <c r="D198" s="1024" t="s">
        <v>643</v>
      </c>
      <c r="E198" s="1033" t="s">
        <v>26</v>
      </c>
      <c r="F198" s="1044" t="s">
        <v>973</v>
      </c>
      <c r="G198" s="286" t="s">
        <v>585</v>
      </c>
      <c r="H198" s="69" t="s">
        <v>709</v>
      </c>
      <c r="I198" s="69"/>
      <c r="J198" s="212" t="s">
        <v>32</v>
      </c>
      <c r="K198" s="212" t="s">
        <v>31</v>
      </c>
      <c r="L198" s="165" t="s">
        <v>12</v>
      </c>
      <c r="M198" s="221" t="s">
        <v>25</v>
      </c>
      <c r="N198" s="221" t="s">
        <v>24</v>
      </c>
      <c r="O198" s="5"/>
      <c r="P198" s="5"/>
      <c r="Q198" s="5"/>
      <c r="R198" s="5" t="s">
        <v>24</v>
      </c>
      <c r="S198" s="6"/>
      <c r="T198" s="6"/>
      <c r="U198" s="5"/>
      <c r="V198" s="5"/>
      <c r="W198" s="5"/>
      <c r="X198" s="5"/>
      <c r="Y198" s="5"/>
      <c r="Z198" s="80">
        <f t="shared" si="100"/>
        <v>1</v>
      </c>
      <c r="AA198" s="955"/>
      <c r="AB198" s="7"/>
      <c r="AC198" s="7"/>
      <c r="AD198" s="7"/>
      <c r="AE198" s="7"/>
      <c r="AF198" s="7" t="s">
        <v>1404</v>
      </c>
      <c r="AG198" s="7"/>
      <c r="AH198" s="7" t="s">
        <v>1404</v>
      </c>
      <c r="AI198" s="7"/>
      <c r="AJ198" s="7"/>
      <c r="AK198" s="7"/>
      <c r="AL198" s="7"/>
      <c r="AM198" s="7" t="s">
        <v>1404</v>
      </c>
      <c r="AN198" s="7" t="s">
        <v>1404</v>
      </c>
      <c r="AO198" s="7" t="s">
        <v>1404</v>
      </c>
      <c r="AP198" s="7" t="s">
        <v>1404</v>
      </c>
      <c r="AQ198" s="7"/>
      <c r="AR198" s="7"/>
      <c r="AS198" s="7"/>
      <c r="AT198" s="7"/>
      <c r="AU198" s="7"/>
      <c r="AV198" s="55"/>
      <c r="AW198" s="7"/>
      <c r="AX198" s="7"/>
      <c r="AY198" s="7"/>
      <c r="AZ198" s="7"/>
      <c r="BA198" s="7"/>
      <c r="BB198" s="7"/>
      <c r="BC198" s="7"/>
      <c r="BD198" s="7"/>
      <c r="BE198" s="7"/>
      <c r="BF198" s="7"/>
      <c r="BG198" s="7"/>
      <c r="BH198" s="7"/>
      <c r="BI198" s="7"/>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221"/>
      <c r="CQ198" s="221"/>
      <c r="CR198" s="222">
        <f t="shared" si="101"/>
        <v>0</v>
      </c>
      <c r="CS198" s="237" t="e">
        <f t="shared" si="102"/>
        <v>#DIV/0!</v>
      </c>
      <c r="CT198" s="222">
        <f t="shared" si="103"/>
        <v>0</v>
      </c>
      <c r="CU198" s="237" t="e">
        <f t="shared" si="104"/>
        <v>#DIV/0!</v>
      </c>
      <c r="CV198" s="222">
        <f t="shared" si="105"/>
        <v>0</v>
      </c>
      <c r="CW198" s="237" t="e">
        <f t="shared" si="106"/>
        <v>#DIV/0!</v>
      </c>
      <c r="CX198" s="222">
        <f t="shared" si="107"/>
        <v>0</v>
      </c>
      <c r="CY198" s="237" t="e">
        <f t="shared" si="108"/>
        <v>#DIV/0!</v>
      </c>
      <c r="CZ198" s="223" t="e">
        <f t="shared" si="109"/>
        <v>#DIV/0!</v>
      </c>
      <c r="DA198" s="223" t="e">
        <f t="shared" si="110"/>
        <v>#DIV/0!</v>
      </c>
      <c r="DB198" s="7"/>
    </row>
    <row r="199" spans="1:106" s="1" customFormat="1" ht="46.5">
      <c r="A199" s="1036"/>
      <c r="B199" s="1024"/>
      <c r="C199" s="1033"/>
      <c r="D199" s="1024"/>
      <c r="E199" s="1033"/>
      <c r="F199" s="1024"/>
      <c r="G199" s="217" t="s">
        <v>1476</v>
      </c>
      <c r="H199" s="212"/>
      <c r="I199" s="212"/>
      <c r="J199" s="212" t="s">
        <v>32</v>
      </c>
      <c r="K199" s="212" t="s">
        <v>31</v>
      </c>
      <c r="L199" s="165" t="s">
        <v>12</v>
      </c>
      <c r="M199" s="221" t="s">
        <v>29</v>
      </c>
      <c r="N199" s="221" t="s">
        <v>24</v>
      </c>
      <c r="O199" s="5"/>
      <c r="P199" s="5"/>
      <c r="Q199" s="5"/>
      <c r="R199" s="5" t="s">
        <v>24</v>
      </c>
      <c r="S199" s="6"/>
      <c r="T199" s="6"/>
      <c r="U199" s="5"/>
      <c r="V199" s="5"/>
      <c r="W199" s="5"/>
      <c r="X199" s="5"/>
      <c r="Y199" s="5"/>
      <c r="Z199" s="80">
        <f t="shared" si="100"/>
        <v>1</v>
      </c>
      <c r="AA199" s="955"/>
      <c r="AB199" s="7"/>
      <c r="AC199" s="7"/>
      <c r="AD199" s="7"/>
      <c r="AE199" s="7"/>
      <c r="AF199" s="7"/>
      <c r="AG199" s="7"/>
      <c r="AH199" s="7"/>
      <c r="AI199" s="7"/>
      <c r="AJ199" s="7"/>
      <c r="AK199" s="7"/>
      <c r="AL199" s="7"/>
      <c r="AM199" s="7"/>
      <c r="AN199" s="7"/>
      <c r="AO199" s="7" t="s">
        <v>1318</v>
      </c>
      <c r="AP199" s="7"/>
      <c r="AQ199" s="7"/>
      <c r="AR199" s="7"/>
      <c r="AS199" s="7"/>
      <c r="AT199" s="7"/>
      <c r="AU199" s="7"/>
      <c r="AV199" s="55"/>
      <c r="AW199" s="7"/>
      <c r="AX199" s="7"/>
      <c r="AY199" s="7"/>
      <c r="AZ199" s="7"/>
      <c r="BA199" s="7"/>
      <c r="BB199" s="7"/>
      <c r="BC199" s="7"/>
      <c r="BD199" s="7"/>
      <c r="BE199" s="7"/>
      <c r="BF199" s="7"/>
      <c r="BG199" s="7"/>
      <c r="BH199" s="7"/>
      <c r="BI199" s="7"/>
      <c r="BJ199" s="221"/>
      <c r="BK199" s="221"/>
      <c r="BL199" s="221"/>
      <c r="BM199" s="221"/>
      <c r="BN199" s="221"/>
      <c r="BO199" s="221"/>
      <c r="BP199" s="221"/>
      <c r="BQ199" s="221"/>
      <c r="BR199" s="221"/>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c r="CN199" s="221"/>
      <c r="CO199" s="221"/>
      <c r="CP199" s="221"/>
      <c r="CQ199" s="221"/>
      <c r="CR199" s="222">
        <f t="shared" si="101"/>
        <v>0</v>
      </c>
      <c r="CS199" s="237" t="e">
        <f t="shared" si="102"/>
        <v>#DIV/0!</v>
      </c>
      <c r="CT199" s="222">
        <f t="shared" si="103"/>
        <v>0</v>
      </c>
      <c r="CU199" s="237" t="e">
        <f t="shared" si="104"/>
        <v>#DIV/0!</v>
      </c>
      <c r="CV199" s="222">
        <f t="shared" si="105"/>
        <v>0</v>
      </c>
      <c r="CW199" s="237" t="e">
        <f t="shared" si="106"/>
        <v>#DIV/0!</v>
      </c>
      <c r="CX199" s="222">
        <f t="shared" si="107"/>
        <v>0</v>
      </c>
      <c r="CY199" s="237" t="e">
        <f t="shared" si="108"/>
        <v>#DIV/0!</v>
      </c>
      <c r="CZ199" s="223" t="e">
        <f t="shared" si="109"/>
        <v>#DIV/0!</v>
      </c>
      <c r="DA199" s="223" t="e">
        <f t="shared" si="110"/>
        <v>#DIV/0!</v>
      </c>
      <c r="DB199" s="5"/>
    </row>
    <row r="200" spans="1:106" s="302" customFormat="1" ht="16.5">
      <c r="A200" s="299"/>
      <c r="B200" s="1094" t="s">
        <v>206</v>
      </c>
      <c r="C200" s="1095"/>
      <c r="D200" s="1095"/>
      <c r="E200" s="1095"/>
      <c r="F200" s="1095"/>
      <c r="G200" s="1112"/>
      <c r="H200" s="305"/>
      <c r="I200" s="305"/>
      <c r="J200" s="305"/>
      <c r="K200" s="305"/>
      <c r="L200" s="305"/>
      <c r="M200" s="305"/>
      <c r="N200" s="305"/>
      <c r="O200" s="300" t="s">
        <v>38</v>
      </c>
      <c r="P200" s="300" t="s">
        <v>38</v>
      </c>
      <c r="Q200" s="300" t="s">
        <v>38</v>
      </c>
      <c r="R200" s="300" t="s">
        <v>38</v>
      </c>
      <c r="S200" s="300" t="s">
        <v>38</v>
      </c>
      <c r="T200" s="300"/>
      <c r="U200" s="300" t="s">
        <v>38</v>
      </c>
      <c r="V200" s="300"/>
      <c r="W200" s="300" t="s">
        <v>38</v>
      </c>
      <c r="X200" s="300"/>
      <c r="Y200" s="300"/>
      <c r="Z200" s="296" t="s">
        <v>38</v>
      </c>
      <c r="AA200" s="221"/>
      <c r="AB200" s="296" t="s">
        <v>38</v>
      </c>
      <c r="AC200" s="296" t="s">
        <v>38</v>
      </c>
      <c r="AD200" s="296" t="s">
        <v>38</v>
      </c>
      <c r="AE200" s="296" t="s">
        <v>38</v>
      </c>
      <c r="AF200" s="296" t="s">
        <v>38</v>
      </c>
      <c r="AG200" s="296" t="s">
        <v>38</v>
      </c>
      <c r="AH200" s="296" t="s">
        <v>38</v>
      </c>
      <c r="AI200" s="296" t="s">
        <v>38</v>
      </c>
      <c r="AJ200" s="296" t="s">
        <v>38</v>
      </c>
      <c r="AK200" s="296" t="s">
        <v>38</v>
      </c>
      <c r="AL200" s="296" t="s">
        <v>38</v>
      </c>
      <c r="AM200" s="296" t="s">
        <v>38</v>
      </c>
      <c r="AN200" s="296" t="s">
        <v>38</v>
      </c>
      <c r="AO200" s="296" t="s">
        <v>38</v>
      </c>
      <c r="AP200" s="296" t="s">
        <v>38</v>
      </c>
      <c r="AQ200" s="296" t="s">
        <v>38</v>
      </c>
      <c r="AR200" s="296" t="s">
        <v>38</v>
      </c>
      <c r="AS200" s="296" t="s">
        <v>38</v>
      </c>
      <c r="AT200" s="296" t="s">
        <v>38</v>
      </c>
      <c r="AU200" s="296" t="s">
        <v>38</v>
      </c>
      <c r="AV200" s="296" t="s">
        <v>38</v>
      </c>
      <c r="AW200" s="296" t="s">
        <v>38</v>
      </c>
      <c r="AX200" s="296" t="s">
        <v>38</v>
      </c>
      <c r="AY200" s="296" t="s">
        <v>38</v>
      </c>
      <c r="AZ200" s="296" t="s">
        <v>38</v>
      </c>
      <c r="BA200" s="296" t="s">
        <v>38</v>
      </c>
      <c r="BB200" s="296" t="s">
        <v>38</v>
      </c>
      <c r="BC200" s="296" t="s">
        <v>38</v>
      </c>
      <c r="BD200" s="296" t="s">
        <v>38</v>
      </c>
      <c r="BE200" s="296" t="s">
        <v>38</v>
      </c>
      <c r="BF200" s="296" t="s">
        <v>38</v>
      </c>
      <c r="BG200" s="296" t="s">
        <v>38</v>
      </c>
      <c r="BH200" s="296" t="s">
        <v>38</v>
      </c>
      <c r="BI200" s="296" t="s">
        <v>38</v>
      </c>
      <c r="BJ200" s="296" t="s">
        <v>38</v>
      </c>
      <c r="BK200" s="296" t="s">
        <v>38</v>
      </c>
      <c r="BL200" s="296" t="s">
        <v>38</v>
      </c>
      <c r="BM200" s="296" t="s">
        <v>38</v>
      </c>
      <c r="BN200" s="296" t="s">
        <v>38</v>
      </c>
      <c r="BO200" s="296" t="s">
        <v>38</v>
      </c>
      <c r="BP200" s="296" t="s">
        <v>38</v>
      </c>
      <c r="BQ200" s="296" t="s">
        <v>38</v>
      </c>
      <c r="BR200" s="296" t="s">
        <v>38</v>
      </c>
      <c r="BS200" s="296" t="s">
        <v>38</v>
      </c>
      <c r="BT200" s="296" t="s">
        <v>38</v>
      </c>
      <c r="BU200" s="296" t="s">
        <v>38</v>
      </c>
      <c r="BV200" s="296" t="s">
        <v>38</v>
      </c>
      <c r="BW200" s="296" t="s">
        <v>38</v>
      </c>
      <c r="BX200" s="296" t="s">
        <v>38</v>
      </c>
      <c r="BY200" s="296" t="s">
        <v>38</v>
      </c>
      <c r="BZ200" s="296" t="s">
        <v>38</v>
      </c>
      <c r="CA200" s="296" t="s">
        <v>38</v>
      </c>
      <c r="CB200" s="296" t="s">
        <v>38</v>
      </c>
      <c r="CC200" s="296" t="s">
        <v>38</v>
      </c>
      <c r="CD200" s="296" t="s">
        <v>38</v>
      </c>
      <c r="CE200" s="296" t="s">
        <v>38</v>
      </c>
      <c r="CF200" s="296" t="s">
        <v>38</v>
      </c>
      <c r="CG200" s="296" t="s">
        <v>38</v>
      </c>
      <c r="CH200" s="296" t="s">
        <v>38</v>
      </c>
      <c r="CI200" s="296" t="s">
        <v>38</v>
      </c>
      <c r="CJ200" s="296" t="s">
        <v>38</v>
      </c>
      <c r="CK200" s="296" t="s">
        <v>38</v>
      </c>
      <c r="CL200" s="296" t="s">
        <v>38</v>
      </c>
      <c r="CM200" s="296" t="s">
        <v>38</v>
      </c>
      <c r="CN200" s="296" t="s">
        <v>38</v>
      </c>
      <c r="CO200" s="296" t="s">
        <v>38</v>
      </c>
      <c r="CP200" s="296" t="s">
        <v>38</v>
      </c>
      <c r="CQ200" s="296" t="s">
        <v>38</v>
      </c>
      <c r="CR200" s="296" t="s">
        <v>38</v>
      </c>
      <c r="CS200" s="296" t="s">
        <v>38</v>
      </c>
      <c r="CT200" s="296" t="s">
        <v>38</v>
      </c>
      <c r="CU200" s="296" t="s">
        <v>38</v>
      </c>
      <c r="CV200" s="296" t="s">
        <v>38</v>
      </c>
      <c r="CW200" s="296" t="s">
        <v>38</v>
      </c>
      <c r="CX200" s="296" t="s">
        <v>38</v>
      </c>
      <c r="CY200" s="296" t="s">
        <v>38</v>
      </c>
      <c r="CZ200" s="296" t="s">
        <v>38</v>
      </c>
      <c r="DA200" s="296" t="s">
        <v>38</v>
      </c>
      <c r="DB200" s="296" t="s">
        <v>38</v>
      </c>
    </row>
    <row r="201" spans="1:106" s="1" customFormat="1" ht="62">
      <c r="A201" s="1036">
        <v>81</v>
      </c>
      <c r="B201" s="1044" t="s">
        <v>974</v>
      </c>
      <c r="C201" s="1033" t="s">
        <v>28</v>
      </c>
      <c r="D201" s="1024" t="s">
        <v>205</v>
      </c>
      <c r="E201" s="1033" t="s">
        <v>26</v>
      </c>
      <c r="F201" s="1044" t="s">
        <v>975</v>
      </c>
      <c r="G201" s="217" t="s">
        <v>877</v>
      </c>
      <c r="H201" s="212"/>
      <c r="I201" s="212"/>
      <c r="J201" s="5" t="s">
        <v>32</v>
      </c>
      <c r="K201" s="212" t="s">
        <v>31</v>
      </c>
      <c r="L201" s="165" t="s">
        <v>12</v>
      </c>
      <c r="M201" s="221" t="s">
        <v>29</v>
      </c>
      <c r="N201" s="221" t="s">
        <v>24</v>
      </c>
      <c r="O201" s="5" t="s">
        <v>24</v>
      </c>
      <c r="P201" s="5"/>
      <c r="Q201" s="5"/>
      <c r="R201" s="5"/>
      <c r="S201" s="6"/>
      <c r="T201" s="6"/>
      <c r="U201" s="5"/>
      <c r="V201" s="5"/>
      <c r="W201" s="5"/>
      <c r="X201" s="5"/>
      <c r="Y201" s="5"/>
      <c r="Z201" s="80">
        <f t="shared" ref="Z201:Z232" si="111">COUNTIF($O201:$Y201,"x")</f>
        <v>1</v>
      </c>
      <c r="AA201" s="955"/>
      <c r="AB201" s="7"/>
      <c r="AC201" s="7" t="s">
        <v>1317</v>
      </c>
      <c r="AD201" s="7"/>
      <c r="AE201" s="7"/>
      <c r="AF201" s="7"/>
      <c r="AG201" s="7"/>
      <c r="AH201" s="7" t="s">
        <v>1317</v>
      </c>
      <c r="AI201" s="7"/>
      <c r="AJ201" s="7"/>
      <c r="AK201" s="7"/>
      <c r="AL201" s="7"/>
      <c r="AM201" s="7"/>
      <c r="AN201" s="7"/>
      <c r="AO201" s="7"/>
      <c r="AP201" s="7"/>
      <c r="AQ201" s="7"/>
      <c r="AR201" s="7"/>
      <c r="AS201" s="7"/>
      <c r="AT201" s="7"/>
      <c r="AU201" s="7"/>
      <c r="AV201" s="55"/>
      <c r="AW201" s="7"/>
      <c r="AX201" s="7"/>
      <c r="AY201" s="7"/>
      <c r="AZ201" s="7"/>
      <c r="BA201" s="7"/>
      <c r="BB201" s="7"/>
      <c r="BC201" s="7"/>
      <c r="BD201" s="7"/>
      <c r="BE201" s="7"/>
      <c r="BF201" s="7"/>
      <c r="BG201" s="7"/>
      <c r="BH201" s="7"/>
      <c r="BI201" s="7"/>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2">
        <f t="shared" ref="CR201:CR232" si="112">COUNTIF(BJ201:CQ201,"2")</f>
        <v>0</v>
      </c>
      <c r="CS201" s="237" t="e">
        <f t="shared" ref="CS201:CS232" si="113">CR201/(CR201+CT201+CV201+CX201)</f>
        <v>#DIV/0!</v>
      </c>
      <c r="CT201" s="222">
        <f t="shared" ref="CT201:CT232" si="114">COUNTIF(BJ201:CQ201,"1")</f>
        <v>0</v>
      </c>
      <c r="CU201" s="237" t="e">
        <f t="shared" ref="CU201:CU232" si="115">CT201/(CR201+CT201+CV201+CX201)</f>
        <v>#DIV/0!</v>
      </c>
      <c r="CV201" s="222">
        <f t="shared" ref="CV201:CV232" si="116">COUNTIF(BJ201:CQ201,"0")</f>
        <v>0</v>
      </c>
      <c r="CW201" s="237" t="e">
        <f t="shared" ref="CW201:CW232" si="117">CV201/(CR201+CT201+CV201+CX201)</f>
        <v>#DIV/0!</v>
      </c>
      <c r="CX201" s="222">
        <f t="shared" ref="CX201:CX232" si="118">COUNTIF(BJ201:CQ201,"KĐG")</f>
        <v>0</v>
      </c>
      <c r="CY201" s="237" t="e">
        <f t="shared" ref="CY201:CY232" si="119">CX201/(CR201+CT201+CV201+CX201)</f>
        <v>#DIV/0!</v>
      </c>
      <c r="CZ201" s="223" t="e">
        <f t="shared" ref="CZ201:CZ232" si="120">(((CR201*2)+(CT201*1)+(CV201*0)))/(CR201+CT201+CV201)</f>
        <v>#DIV/0!</v>
      </c>
      <c r="DA201" s="223" t="e">
        <f t="shared" ref="DA201:DA232" si="121">IF(CY201&gt;=50%,"KĐG",IF(CZ201&gt;=1.6,"Đạt mục tiêu",IF(CZ201&gt;=1,"Cần cố gắng","Chưa đạt")))</f>
        <v>#DIV/0!</v>
      </c>
      <c r="DB201" s="5"/>
    </row>
    <row r="202" spans="1:106" s="1" customFormat="1" ht="62">
      <c r="A202" s="1036"/>
      <c r="B202" s="1024"/>
      <c r="C202" s="1033"/>
      <c r="D202" s="1024"/>
      <c r="E202" s="1033"/>
      <c r="F202" s="1024"/>
      <c r="G202" s="217" t="s">
        <v>1448</v>
      </c>
      <c r="H202" s="212"/>
      <c r="I202" s="212"/>
      <c r="J202" s="5" t="s">
        <v>32</v>
      </c>
      <c r="K202" s="212" t="s">
        <v>31</v>
      </c>
      <c r="L202" s="165" t="s">
        <v>12</v>
      </c>
      <c r="M202" s="221" t="s">
        <v>29</v>
      </c>
      <c r="N202" s="221" t="s">
        <v>24</v>
      </c>
      <c r="O202" s="5"/>
      <c r="P202" s="5"/>
      <c r="Q202" s="5"/>
      <c r="R202" s="5"/>
      <c r="S202" s="6" t="s">
        <v>24</v>
      </c>
      <c r="T202" s="6"/>
      <c r="U202" s="5"/>
      <c r="V202" s="5"/>
      <c r="W202" s="5"/>
      <c r="X202" s="5"/>
      <c r="Y202" s="5"/>
      <c r="Z202" s="80">
        <f t="shared" si="111"/>
        <v>1</v>
      </c>
      <c r="AA202" s="955"/>
      <c r="AB202" s="7"/>
      <c r="AC202" s="7"/>
      <c r="AD202" s="7"/>
      <c r="AE202" s="7"/>
      <c r="AF202" s="7"/>
      <c r="AG202" s="7"/>
      <c r="AH202" s="7" t="s">
        <v>1318</v>
      </c>
      <c r="AI202" s="7"/>
      <c r="AJ202" s="7"/>
      <c r="AK202" s="7"/>
      <c r="AL202" s="7"/>
      <c r="AM202" s="7"/>
      <c r="AN202" s="7"/>
      <c r="AO202" s="7"/>
      <c r="AP202" s="7"/>
      <c r="AQ202" s="7"/>
      <c r="AR202" s="7"/>
      <c r="AS202" s="7"/>
      <c r="AT202" s="7"/>
      <c r="AU202" s="7"/>
      <c r="AV202" s="55"/>
      <c r="AW202" s="7"/>
      <c r="AX202" s="7"/>
      <c r="AY202" s="7"/>
      <c r="AZ202" s="7"/>
      <c r="BA202" s="7"/>
      <c r="BB202" s="7"/>
      <c r="BC202" s="7"/>
      <c r="BD202" s="7"/>
      <c r="BE202" s="7"/>
      <c r="BF202" s="7"/>
      <c r="BG202" s="7"/>
      <c r="BH202" s="7"/>
      <c r="BI202" s="7"/>
      <c r="BJ202" s="221"/>
      <c r="BK202" s="221"/>
      <c r="BL202" s="221"/>
      <c r="BM202" s="221"/>
      <c r="BN202" s="221"/>
      <c r="BO202" s="221"/>
      <c r="BP202" s="221"/>
      <c r="BQ202" s="221"/>
      <c r="BR202" s="221"/>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c r="CN202" s="221"/>
      <c r="CO202" s="221"/>
      <c r="CP202" s="221"/>
      <c r="CQ202" s="221"/>
      <c r="CR202" s="222">
        <f t="shared" si="112"/>
        <v>0</v>
      </c>
      <c r="CS202" s="237" t="e">
        <f t="shared" si="113"/>
        <v>#DIV/0!</v>
      </c>
      <c r="CT202" s="222">
        <f t="shared" si="114"/>
        <v>0</v>
      </c>
      <c r="CU202" s="237" t="e">
        <f t="shared" si="115"/>
        <v>#DIV/0!</v>
      </c>
      <c r="CV202" s="222">
        <f t="shared" si="116"/>
        <v>0</v>
      </c>
      <c r="CW202" s="237" t="e">
        <f t="shared" si="117"/>
        <v>#DIV/0!</v>
      </c>
      <c r="CX202" s="222">
        <f t="shared" si="118"/>
        <v>0</v>
      </c>
      <c r="CY202" s="237" t="e">
        <f t="shared" si="119"/>
        <v>#DIV/0!</v>
      </c>
      <c r="CZ202" s="223" t="e">
        <f t="shared" si="120"/>
        <v>#DIV/0!</v>
      </c>
      <c r="DA202" s="223" t="e">
        <f t="shared" si="121"/>
        <v>#DIV/0!</v>
      </c>
      <c r="DB202" s="5"/>
    </row>
    <row r="203" spans="1:106" s="1" customFormat="1" ht="31">
      <c r="A203" s="1036"/>
      <c r="B203" s="1024"/>
      <c r="C203" s="1033"/>
      <c r="D203" s="1024"/>
      <c r="E203" s="1033"/>
      <c r="F203" s="1024"/>
      <c r="G203" s="217" t="s">
        <v>878</v>
      </c>
      <c r="H203" s="212"/>
      <c r="I203" s="212"/>
      <c r="J203" s="5" t="s">
        <v>32</v>
      </c>
      <c r="K203" s="212" t="s">
        <v>31</v>
      </c>
      <c r="L203" s="165" t="s">
        <v>12</v>
      </c>
      <c r="M203" s="221" t="s">
        <v>29</v>
      </c>
      <c r="N203" s="221" t="s">
        <v>24</v>
      </c>
      <c r="O203" s="5"/>
      <c r="P203" s="5" t="s">
        <v>24</v>
      </c>
      <c r="Q203" s="5"/>
      <c r="R203" s="5"/>
      <c r="S203" s="6"/>
      <c r="T203" s="6"/>
      <c r="U203" s="5"/>
      <c r="V203" s="5"/>
      <c r="W203" s="5"/>
      <c r="X203" s="5"/>
      <c r="Y203" s="5"/>
      <c r="Z203" s="80">
        <f t="shared" si="111"/>
        <v>1</v>
      </c>
      <c r="AA203" s="221"/>
      <c r="AB203" s="7"/>
      <c r="AC203" s="7"/>
      <c r="AD203" s="7"/>
      <c r="AE203" s="7"/>
      <c r="AF203" s="7"/>
      <c r="AG203" s="7" t="s">
        <v>1315</v>
      </c>
      <c r="AH203" s="7"/>
      <c r="AI203" s="7"/>
      <c r="AJ203" s="7"/>
      <c r="AK203" s="7"/>
      <c r="AL203" s="7"/>
      <c r="AM203" s="7"/>
      <c r="AN203" s="7"/>
      <c r="AO203" s="7"/>
      <c r="AP203" s="7"/>
      <c r="AQ203" s="7"/>
      <c r="AR203" s="7"/>
      <c r="AS203" s="7"/>
      <c r="AT203" s="7"/>
      <c r="AU203" s="7"/>
      <c r="AV203" s="55"/>
      <c r="AW203" s="7"/>
      <c r="AX203" s="7"/>
      <c r="AY203" s="7"/>
      <c r="AZ203" s="7"/>
      <c r="BA203" s="7"/>
      <c r="BB203" s="7"/>
      <c r="BC203" s="7"/>
      <c r="BD203" s="7"/>
      <c r="BE203" s="7"/>
      <c r="BF203" s="7"/>
      <c r="BG203" s="7"/>
      <c r="BH203" s="7"/>
      <c r="BI203" s="7"/>
      <c r="BJ203" s="221"/>
      <c r="BK203" s="221"/>
      <c r="BL203" s="221"/>
      <c r="BM203" s="221"/>
      <c r="BN203" s="221"/>
      <c r="BO203" s="221"/>
      <c r="BP203" s="221"/>
      <c r="BQ203" s="221"/>
      <c r="BR203" s="221"/>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c r="CN203" s="221"/>
      <c r="CO203" s="221"/>
      <c r="CP203" s="221"/>
      <c r="CQ203" s="221"/>
      <c r="CR203" s="222">
        <f t="shared" si="112"/>
        <v>0</v>
      </c>
      <c r="CS203" s="237" t="e">
        <f t="shared" si="113"/>
        <v>#DIV/0!</v>
      </c>
      <c r="CT203" s="222">
        <f t="shared" si="114"/>
        <v>0</v>
      </c>
      <c r="CU203" s="237" t="e">
        <f t="shared" si="115"/>
        <v>#DIV/0!</v>
      </c>
      <c r="CV203" s="222">
        <f t="shared" si="116"/>
        <v>0</v>
      </c>
      <c r="CW203" s="237" t="e">
        <f t="shared" si="117"/>
        <v>#DIV/0!</v>
      </c>
      <c r="CX203" s="222">
        <f t="shared" si="118"/>
        <v>0</v>
      </c>
      <c r="CY203" s="237" t="e">
        <f t="shared" si="119"/>
        <v>#DIV/0!</v>
      </c>
      <c r="CZ203" s="223" t="e">
        <f t="shared" si="120"/>
        <v>#DIV/0!</v>
      </c>
      <c r="DA203" s="223" t="e">
        <f t="shared" si="121"/>
        <v>#DIV/0!</v>
      </c>
      <c r="DB203" s="5"/>
    </row>
    <row r="204" spans="1:106" s="1" customFormat="1" ht="46.5">
      <c r="A204" s="1036">
        <v>82</v>
      </c>
      <c r="B204" s="1024" t="s">
        <v>480</v>
      </c>
      <c r="C204" s="1033" t="s">
        <v>28</v>
      </c>
      <c r="D204" s="1024" t="s">
        <v>204</v>
      </c>
      <c r="E204" s="1033" t="s">
        <v>26</v>
      </c>
      <c r="F204" s="1024" t="s">
        <v>204</v>
      </c>
      <c r="G204" s="286" t="s">
        <v>1564</v>
      </c>
      <c r="H204" s="69"/>
      <c r="I204" s="69"/>
      <c r="J204" s="5" t="s">
        <v>32</v>
      </c>
      <c r="K204" s="212" t="s">
        <v>31</v>
      </c>
      <c r="L204" s="165" t="s">
        <v>12</v>
      </c>
      <c r="M204" s="221" t="s">
        <v>29</v>
      </c>
      <c r="N204" s="221" t="s">
        <v>24</v>
      </c>
      <c r="O204" s="5"/>
      <c r="P204" s="5"/>
      <c r="Q204" s="5"/>
      <c r="R204" s="5"/>
      <c r="S204" s="6"/>
      <c r="T204" s="6"/>
      <c r="U204" s="5"/>
      <c r="V204" s="5"/>
      <c r="W204" s="5"/>
      <c r="X204" s="5" t="s">
        <v>24</v>
      </c>
      <c r="Y204" s="5"/>
      <c r="Z204" s="80">
        <f t="shared" si="111"/>
        <v>1</v>
      </c>
      <c r="AA204" s="955"/>
      <c r="AB204" s="7"/>
      <c r="AC204" s="7"/>
      <c r="AD204" s="7"/>
      <c r="AE204" s="7"/>
      <c r="AF204" s="7"/>
      <c r="AG204" s="7"/>
      <c r="AH204" s="7"/>
      <c r="AI204" s="7"/>
      <c r="AJ204" s="7"/>
      <c r="AK204" s="7"/>
      <c r="AL204" s="7"/>
      <c r="AM204" s="7"/>
      <c r="AN204" s="7"/>
      <c r="AO204" s="7"/>
      <c r="AP204" s="7"/>
      <c r="AQ204" s="7"/>
      <c r="AR204" s="7"/>
      <c r="AS204" s="7"/>
      <c r="AT204" s="7"/>
      <c r="AU204" s="7"/>
      <c r="AV204" s="55"/>
      <c r="AW204" s="7"/>
      <c r="AX204" s="7"/>
      <c r="AY204" s="7"/>
      <c r="AZ204" s="7"/>
      <c r="BA204" s="7"/>
      <c r="BB204" s="7"/>
      <c r="BC204" s="7"/>
      <c r="BD204" s="7"/>
      <c r="BE204" s="7"/>
      <c r="BF204" s="7"/>
      <c r="BG204" s="7" t="s">
        <v>1404</v>
      </c>
      <c r="BH204" s="7"/>
      <c r="BI204" s="7"/>
      <c r="BJ204" s="221"/>
      <c r="BK204" s="221"/>
      <c r="BL204" s="221"/>
      <c r="BM204" s="221"/>
      <c r="BN204" s="221"/>
      <c r="BO204" s="221"/>
      <c r="BP204" s="221"/>
      <c r="BQ204" s="221"/>
      <c r="BR204" s="221"/>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c r="CN204" s="221"/>
      <c r="CO204" s="221"/>
      <c r="CP204" s="221"/>
      <c r="CQ204" s="221"/>
      <c r="CR204" s="222">
        <f t="shared" si="112"/>
        <v>0</v>
      </c>
      <c r="CS204" s="237" t="e">
        <f t="shared" si="113"/>
        <v>#DIV/0!</v>
      </c>
      <c r="CT204" s="222">
        <f t="shared" si="114"/>
        <v>0</v>
      </c>
      <c r="CU204" s="237" t="e">
        <f t="shared" si="115"/>
        <v>#DIV/0!</v>
      </c>
      <c r="CV204" s="222">
        <f t="shared" si="116"/>
        <v>0</v>
      </c>
      <c r="CW204" s="237" t="e">
        <f t="shared" si="117"/>
        <v>#DIV/0!</v>
      </c>
      <c r="CX204" s="222">
        <f t="shared" si="118"/>
        <v>0</v>
      </c>
      <c r="CY204" s="237" t="e">
        <f t="shared" si="119"/>
        <v>#DIV/0!</v>
      </c>
      <c r="CZ204" s="223" t="e">
        <f t="shared" si="120"/>
        <v>#DIV/0!</v>
      </c>
      <c r="DA204" s="223" t="e">
        <f t="shared" si="121"/>
        <v>#DIV/0!</v>
      </c>
      <c r="DB204" s="5"/>
    </row>
    <row r="205" spans="1:106" s="1" customFormat="1" ht="77.5">
      <c r="A205" s="1036"/>
      <c r="B205" s="1024"/>
      <c r="C205" s="1033"/>
      <c r="D205" s="1024"/>
      <c r="E205" s="1033"/>
      <c r="F205" s="1024"/>
      <c r="G205" s="220" t="s">
        <v>1437</v>
      </c>
      <c r="H205" s="69"/>
      <c r="I205" s="69"/>
      <c r="J205" s="5" t="s">
        <v>32</v>
      </c>
      <c r="K205" s="212" t="s">
        <v>31</v>
      </c>
      <c r="L205" s="165" t="s">
        <v>12</v>
      </c>
      <c r="M205" s="221" t="s">
        <v>29</v>
      </c>
      <c r="N205" s="221" t="s">
        <v>24</v>
      </c>
      <c r="O205" s="5"/>
      <c r="P205" s="5"/>
      <c r="Q205" s="5"/>
      <c r="R205" s="5"/>
      <c r="S205" s="6"/>
      <c r="T205" s="6"/>
      <c r="U205" s="5" t="s">
        <v>24</v>
      </c>
      <c r="V205" s="5"/>
      <c r="W205" s="5"/>
      <c r="X205" s="5"/>
      <c r="Y205" s="5"/>
      <c r="Z205" s="80">
        <f t="shared" si="111"/>
        <v>1</v>
      </c>
      <c r="AA205" s="955"/>
      <c r="AB205" s="7" t="s">
        <v>1318</v>
      </c>
      <c r="AC205" s="7"/>
      <c r="AD205" s="7"/>
      <c r="AE205" s="7"/>
      <c r="AF205" s="7"/>
      <c r="AG205" s="7"/>
      <c r="AH205" s="7" t="s">
        <v>1318</v>
      </c>
      <c r="AI205" s="7"/>
      <c r="AJ205" s="7"/>
      <c r="AK205" s="7"/>
      <c r="AL205" s="7"/>
      <c r="AM205" s="7"/>
      <c r="AN205" s="7"/>
      <c r="AO205" s="7"/>
      <c r="AP205" s="7"/>
      <c r="AQ205" s="7"/>
      <c r="AR205" s="7"/>
      <c r="AS205" s="7"/>
      <c r="AT205" s="7"/>
      <c r="AU205" s="7"/>
      <c r="AV205" s="55"/>
      <c r="AW205" s="7"/>
      <c r="AX205" s="7"/>
      <c r="AY205" s="7"/>
      <c r="AZ205" s="7"/>
      <c r="BA205" s="7"/>
      <c r="BB205" s="7"/>
      <c r="BC205" s="7"/>
      <c r="BD205" s="7"/>
      <c r="BE205" s="7"/>
      <c r="BF205" s="7"/>
      <c r="BG205" s="7"/>
      <c r="BH205" s="7"/>
      <c r="BI205" s="7"/>
      <c r="BJ205" s="221"/>
      <c r="BK205" s="221"/>
      <c r="BL205" s="221"/>
      <c r="BM205" s="221"/>
      <c r="BN205" s="221"/>
      <c r="BO205" s="221"/>
      <c r="BP205" s="221"/>
      <c r="BQ205" s="221"/>
      <c r="BR205" s="221"/>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c r="CN205" s="221"/>
      <c r="CO205" s="221"/>
      <c r="CP205" s="221"/>
      <c r="CQ205" s="221"/>
      <c r="CR205" s="222">
        <f t="shared" si="112"/>
        <v>0</v>
      </c>
      <c r="CS205" s="237" t="e">
        <f t="shared" si="113"/>
        <v>#DIV/0!</v>
      </c>
      <c r="CT205" s="222">
        <f t="shared" si="114"/>
        <v>0</v>
      </c>
      <c r="CU205" s="237" t="e">
        <f t="shared" si="115"/>
        <v>#DIV/0!</v>
      </c>
      <c r="CV205" s="222">
        <f t="shared" si="116"/>
        <v>0</v>
      </c>
      <c r="CW205" s="237" t="e">
        <f t="shared" si="117"/>
        <v>#DIV/0!</v>
      </c>
      <c r="CX205" s="222">
        <f t="shared" si="118"/>
        <v>0</v>
      </c>
      <c r="CY205" s="237" t="e">
        <f t="shared" si="119"/>
        <v>#DIV/0!</v>
      </c>
      <c r="CZ205" s="223" t="e">
        <f t="shared" si="120"/>
        <v>#DIV/0!</v>
      </c>
      <c r="DA205" s="223" t="e">
        <f t="shared" si="121"/>
        <v>#DIV/0!</v>
      </c>
      <c r="DB205" s="5"/>
    </row>
    <row r="206" spans="1:106" s="1" customFormat="1" ht="77.5">
      <c r="A206" s="1036"/>
      <c r="B206" s="1024"/>
      <c r="C206" s="1033"/>
      <c r="D206" s="1024"/>
      <c r="E206" s="1033"/>
      <c r="F206" s="1024"/>
      <c r="G206" s="217" t="s">
        <v>1438</v>
      </c>
      <c r="H206" s="69"/>
      <c r="I206" s="69"/>
      <c r="J206" s="5" t="s">
        <v>32</v>
      </c>
      <c r="K206" s="212" t="s">
        <v>31</v>
      </c>
      <c r="L206" s="165" t="s">
        <v>12</v>
      </c>
      <c r="M206" s="221" t="s">
        <v>29</v>
      </c>
      <c r="N206" s="221" t="s">
        <v>24</v>
      </c>
      <c r="O206" s="5"/>
      <c r="P206" s="5" t="s">
        <v>24</v>
      </c>
      <c r="Q206" s="5"/>
      <c r="R206" s="5"/>
      <c r="S206" s="6"/>
      <c r="T206" s="6"/>
      <c r="U206" s="5"/>
      <c r="V206" s="5"/>
      <c r="W206" s="5"/>
      <c r="X206" s="5"/>
      <c r="Y206" s="5"/>
      <c r="Z206" s="80">
        <f t="shared" si="111"/>
        <v>1</v>
      </c>
      <c r="AA206" s="221"/>
      <c r="AB206" s="7"/>
      <c r="AC206" s="7"/>
      <c r="AD206" s="7"/>
      <c r="AE206" s="7"/>
      <c r="AF206" s="7"/>
      <c r="AG206" s="7"/>
      <c r="AH206" s="7" t="s">
        <v>1315</v>
      </c>
      <c r="AI206" s="7"/>
      <c r="AJ206" s="7"/>
      <c r="AK206" s="7"/>
      <c r="AL206" s="7"/>
      <c r="AM206" s="7"/>
      <c r="AN206" s="7"/>
      <c r="AO206" s="7"/>
      <c r="AP206" s="7"/>
      <c r="AQ206" s="7"/>
      <c r="AR206" s="7"/>
      <c r="AS206" s="7"/>
      <c r="AT206" s="7"/>
      <c r="AU206" s="7"/>
      <c r="AV206" s="55"/>
      <c r="AW206" s="7"/>
      <c r="AX206" s="7"/>
      <c r="AY206" s="7"/>
      <c r="AZ206" s="7"/>
      <c r="BA206" s="7"/>
      <c r="BB206" s="7"/>
      <c r="BC206" s="7"/>
      <c r="BD206" s="7"/>
      <c r="BE206" s="7"/>
      <c r="BF206" s="7"/>
      <c r="BG206" s="7"/>
      <c r="BH206" s="7"/>
      <c r="BI206" s="7"/>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221"/>
      <c r="CQ206" s="221"/>
      <c r="CR206" s="222">
        <f t="shared" si="112"/>
        <v>0</v>
      </c>
      <c r="CS206" s="237" t="e">
        <f t="shared" si="113"/>
        <v>#DIV/0!</v>
      </c>
      <c r="CT206" s="222">
        <f t="shared" si="114"/>
        <v>0</v>
      </c>
      <c r="CU206" s="237" t="e">
        <f t="shared" si="115"/>
        <v>#DIV/0!</v>
      </c>
      <c r="CV206" s="222">
        <f t="shared" si="116"/>
        <v>0</v>
      </c>
      <c r="CW206" s="237" t="e">
        <f t="shared" si="117"/>
        <v>#DIV/0!</v>
      </c>
      <c r="CX206" s="222">
        <f t="shared" si="118"/>
        <v>0</v>
      </c>
      <c r="CY206" s="237" t="e">
        <f t="shared" si="119"/>
        <v>#DIV/0!</v>
      </c>
      <c r="CZ206" s="223" t="e">
        <f t="shared" si="120"/>
        <v>#DIV/0!</v>
      </c>
      <c r="DA206" s="223" t="e">
        <f t="shared" si="121"/>
        <v>#DIV/0!</v>
      </c>
      <c r="DB206" s="5"/>
    </row>
    <row r="207" spans="1:106" s="1" customFormat="1" ht="62">
      <c r="A207" s="1036"/>
      <c r="B207" s="1024"/>
      <c r="C207" s="1033"/>
      <c r="D207" s="1024"/>
      <c r="E207" s="1033"/>
      <c r="F207" s="1024"/>
      <c r="G207" s="217" t="s">
        <v>1439</v>
      </c>
      <c r="H207" s="69"/>
      <c r="I207" s="69"/>
      <c r="J207" s="5" t="s">
        <v>32</v>
      </c>
      <c r="K207" s="212" t="s">
        <v>31</v>
      </c>
      <c r="L207" s="165" t="s">
        <v>12</v>
      </c>
      <c r="M207" s="221" t="s">
        <v>29</v>
      </c>
      <c r="N207" s="221" t="s">
        <v>24</v>
      </c>
      <c r="O207" s="5"/>
      <c r="P207" s="5"/>
      <c r="Q207" s="5"/>
      <c r="R207" s="5"/>
      <c r="S207" s="6" t="s">
        <v>24</v>
      </c>
      <c r="T207" s="6"/>
      <c r="U207" s="5"/>
      <c r="V207" s="5"/>
      <c r="W207" s="5"/>
      <c r="X207" s="5"/>
      <c r="Y207" s="5"/>
      <c r="Z207" s="80">
        <f t="shared" si="111"/>
        <v>1</v>
      </c>
      <c r="AA207" s="955"/>
      <c r="AB207" s="7"/>
      <c r="AC207" s="7"/>
      <c r="AD207" s="7"/>
      <c r="AE207" s="7"/>
      <c r="AF207" s="7"/>
      <c r="AG207" s="7"/>
      <c r="AH207" s="7" t="s">
        <v>1315</v>
      </c>
      <c r="AI207" s="7"/>
      <c r="AJ207" s="7"/>
      <c r="AK207" s="7"/>
      <c r="AL207" s="7"/>
      <c r="AM207" s="7"/>
      <c r="AN207" s="7"/>
      <c r="AO207" s="7"/>
      <c r="AP207" s="7"/>
      <c r="AQ207" s="7"/>
      <c r="AR207" s="7"/>
      <c r="AS207" s="7"/>
      <c r="AT207" s="7"/>
      <c r="AU207" s="7"/>
      <c r="AV207" s="55"/>
      <c r="AW207" s="7"/>
      <c r="AX207" s="7"/>
      <c r="AY207" s="7"/>
      <c r="AZ207" s="7"/>
      <c r="BA207" s="7"/>
      <c r="BB207" s="7"/>
      <c r="BC207" s="7"/>
      <c r="BD207" s="7"/>
      <c r="BE207" s="7"/>
      <c r="BF207" s="7"/>
      <c r="BG207" s="7"/>
      <c r="BH207" s="7"/>
      <c r="BI207" s="7"/>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221"/>
      <c r="CQ207" s="221"/>
      <c r="CR207" s="222">
        <f t="shared" si="112"/>
        <v>0</v>
      </c>
      <c r="CS207" s="237" t="e">
        <f t="shared" si="113"/>
        <v>#DIV/0!</v>
      </c>
      <c r="CT207" s="222">
        <f t="shared" si="114"/>
        <v>0</v>
      </c>
      <c r="CU207" s="237" t="e">
        <f t="shared" si="115"/>
        <v>#DIV/0!</v>
      </c>
      <c r="CV207" s="222">
        <f t="shared" si="116"/>
        <v>0</v>
      </c>
      <c r="CW207" s="237" t="e">
        <f t="shared" si="117"/>
        <v>#DIV/0!</v>
      </c>
      <c r="CX207" s="222">
        <f t="shared" si="118"/>
        <v>0</v>
      </c>
      <c r="CY207" s="237" t="e">
        <f t="shared" si="119"/>
        <v>#DIV/0!</v>
      </c>
      <c r="CZ207" s="223" t="e">
        <f t="shared" si="120"/>
        <v>#DIV/0!</v>
      </c>
      <c r="DA207" s="223" t="e">
        <f t="shared" si="121"/>
        <v>#DIV/0!</v>
      </c>
      <c r="DB207" s="5"/>
    </row>
    <row r="208" spans="1:106" s="1" customFormat="1" ht="77.5">
      <c r="A208" s="1036"/>
      <c r="B208" s="1024"/>
      <c r="C208" s="1033"/>
      <c r="D208" s="1024"/>
      <c r="E208" s="1033"/>
      <c r="F208" s="1024"/>
      <c r="G208" s="220" t="s">
        <v>1998</v>
      </c>
      <c r="H208" s="69"/>
      <c r="I208" s="69"/>
      <c r="J208" s="5" t="s">
        <v>32</v>
      </c>
      <c r="K208" s="212" t="s">
        <v>31</v>
      </c>
      <c r="L208" s="165" t="s">
        <v>12</v>
      </c>
      <c r="M208" s="221" t="s">
        <v>29</v>
      </c>
      <c r="N208" s="221" t="s">
        <v>24</v>
      </c>
      <c r="O208" s="5"/>
      <c r="P208" s="5"/>
      <c r="Q208" s="5"/>
      <c r="R208" s="5"/>
      <c r="S208" s="6"/>
      <c r="T208" s="6"/>
      <c r="U208" s="5" t="s">
        <v>24</v>
      </c>
      <c r="V208" s="5"/>
      <c r="W208" s="5"/>
      <c r="X208" s="5"/>
      <c r="Y208" s="5"/>
      <c r="Z208" s="80">
        <f t="shared" si="111"/>
        <v>1</v>
      </c>
      <c r="AA208" s="955"/>
      <c r="AB208" s="7"/>
      <c r="AC208" s="7" t="s">
        <v>1315</v>
      </c>
      <c r="AD208" s="7"/>
      <c r="AE208" s="7"/>
      <c r="AF208" s="7" t="s">
        <v>1315</v>
      </c>
      <c r="AG208" s="7"/>
      <c r="AH208" s="7"/>
      <c r="AI208" s="7"/>
      <c r="AJ208" s="7"/>
      <c r="AK208" s="7"/>
      <c r="AL208" s="7"/>
      <c r="AM208" s="7"/>
      <c r="AN208" s="7"/>
      <c r="AO208" s="7"/>
      <c r="AP208" s="7"/>
      <c r="AQ208" s="7"/>
      <c r="AR208" s="7"/>
      <c r="AS208" s="7"/>
      <c r="AT208" s="7"/>
      <c r="AU208" s="7"/>
      <c r="AV208" s="55"/>
      <c r="AW208" s="7"/>
      <c r="AX208" s="7"/>
      <c r="AY208" s="7"/>
      <c r="AZ208" s="7"/>
      <c r="BA208" s="7"/>
      <c r="BB208" s="7"/>
      <c r="BC208" s="7"/>
      <c r="BD208" s="7"/>
      <c r="BE208" s="7"/>
      <c r="BF208" s="7"/>
      <c r="BG208" s="7"/>
      <c r="BH208" s="7"/>
      <c r="BI208" s="7"/>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221"/>
      <c r="CQ208" s="221"/>
      <c r="CR208" s="222">
        <f t="shared" si="112"/>
        <v>0</v>
      </c>
      <c r="CS208" s="237" t="e">
        <f t="shared" si="113"/>
        <v>#DIV/0!</v>
      </c>
      <c r="CT208" s="222">
        <f t="shared" si="114"/>
        <v>0</v>
      </c>
      <c r="CU208" s="237" t="e">
        <f t="shared" si="115"/>
        <v>#DIV/0!</v>
      </c>
      <c r="CV208" s="222">
        <f t="shared" si="116"/>
        <v>0</v>
      </c>
      <c r="CW208" s="237" t="e">
        <f t="shared" si="117"/>
        <v>#DIV/0!</v>
      </c>
      <c r="CX208" s="222">
        <f t="shared" si="118"/>
        <v>0</v>
      </c>
      <c r="CY208" s="237" t="e">
        <f t="shared" si="119"/>
        <v>#DIV/0!</v>
      </c>
      <c r="CZ208" s="223" t="e">
        <f t="shared" si="120"/>
        <v>#DIV/0!</v>
      </c>
      <c r="DA208" s="223" t="e">
        <f t="shared" si="121"/>
        <v>#DIV/0!</v>
      </c>
      <c r="DB208" s="5"/>
    </row>
    <row r="209" spans="1:106" s="1" customFormat="1" ht="31">
      <c r="A209" s="1036"/>
      <c r="B209" s="1024"/>
      <c r="C209" s="1033"/>
      <c r="D209" s="1024"/>
      <c r="E209" s="1033"/>
      <c r="F209" s="1024"/>
      <c r="G209" s="217" t="s">
        <v>879</v>
      </c>
      <c r="H209" s="212"/>
      <c r="I209" s="212"/>
      <c r="J209" s="5" t="s">
        <v>32</v>
      </c>
      <c r="K209" s="212" t="s">
        <v>31</v>
      </c>
      <c r="L209" s="165" t="s">
        <v>12</v>
      </c>
      <c r="M209" s="221" t="s">
        <v>29</v>
      </c>
      <c r="N209" s="221" t="s">
        <v>24</v>
      </c>
      <c r="O209" s="5"/>
      <c r="P209" s="5" t="s">
        <v>24</v>
      </c>
      <c r="Q209" s="5"/>
      <c r="R209" s="5"/>
      <c r="S209" s="6"/>
      <c r="T209" s="6"/>
      <c r="U209" s="5"/>
      <c r="V209" s="5"/>
      <c r="W209" s="5"/>
      <c r="X209" s="5"/>
      <c r="Y209" s="5"/>
      <c r="Z209" s="80">
        <f t="shared" si="111"/>
        <v>1</v>
      </c>
      <c r="AA209" s="221"/>
      <c r="AB209" s="7"/>
      <c r="AC209" s="7"/>
      <c r="AD209" s="7"/>
      <c r="AE209" s="7"/>
      <c r="AF209" s="7"/>
      <c r="AG209" s="7" t="s">
        <v>1317</v>
      </c>
      <c r="AH209" s="7"/>
      <c r="AI209" s="7"/>
      <c r="AJ209" s="7"/>
      <c r="AK209" s="7"/>
      <c r="AL209" s="7"/>
      <c r="AM209" s="7"/>
      <c r="AN209" s="7"/>
      <c r="AO209" s="7"/>
      <c r="AP209" s="7"/>
      <c r="AQ209" s="7"/>
      <c r="AR209" s="7"/>
      <c r="AS209" s="7"/>
      <c r="AT209" s="7"/>
      <c r="AU209" s="7"/>
      <c r="AV209" s="55"/>
      <c r="AW209" s="7"/>
      <c r="AX209" s="7"/>
      <c r="AY209" s="7"/>
      <c r="AZ209" s="7"/>
      <c r="BA209" s="7"/>
      <c r="BB209" s="7"/>
      <c r="BC209" s="7"/>
      <c r="BD209" s="7"/>
      <c r="BE209" s="7"/>
      <c r="BF209" s="7"/>
      <c r="BG209" s="7"/>
      <c r="BH209" s="7"/>
      <c r="BI209" s="7"/>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2">
        <f t="shared" si="112"/>
        <v>0</v>
      </c>
      <c r="CS209" s="237" t="e">
        <f t="shared" si="113"/>
        <v>#DIV/0!</v>
      </c>
      <c r="CT209" s="222">
        <f t="shared" si="114"/>
        <v>0</v>
      </c>
      <c r="CU209" s="237" t="e">
        <f t="shared" si="115"/>
        <v>#DIV/0!</v>
      </c>
      <c r="CV209" s="222">
        <f t="shared" si="116"/>
        <v>0</v>
      </c>
      <c r="CW209" s="237" t="e">
        <f t="shared" si="117"/>
        <v>#DIV/0!</v>
      </c>
      <c r="CX209" s="222">
        <f t="shared" si="118"/>
        <v>0</v>
      </c>
      <c r="CY209" s="237" t="e">
        <f t="shared" si="119"/>
        <v>#DIV/0!</v>
      </c>
      <c r="CZ209" s="223" t="e">
        <f t="shared" si="120"/>
        <v>#DIV/0!</v>
      </c>
      <c r="DA209" s="223" t="e">
        <f t="shared" si="121"/>
        <v>#DIV/0!</v>
      </c>
      <c r="DB209" s="5"/>
    </row>
    <row r="210" spans="1:106" s="1" customFormat="1" ht="93">
      <c r="A210" s="1036">
        <v>83</v>
      </c>
      <c r="B210" s="1044" t="s">
        <v>976</v>
      </c>
      <c r="C210" s="1033" t="s">
        <v>28</v>
      </c>
      <c r="D210" s="1137" t="s">
        <v>203</v>
      </c>
      <c r="E210" s="1033" t="s">
        <v>26</v>
      </c>
      <c r="F210" s="1145" t="s">
        <v>977</v>
      </c>
      <c r="G210" s="285" t="s">
        <v>1477</v>
      </c>
      <c r="H210" s="226" t="s">
        <v>710</v>
      </c>
      <c r="I210" s="226"/>
      <c r="J210" s="5" t="s">
        <v>32</v>
      </c>
      <c r="K210" s="212" t="s">
        <v>31</v>
      </c>
      <c r="L210" s="165" t="s">
        <v>12</v>
      </c>
      <c r="M210" s="221" t="s">
        <v>29</v>
      </c>
      <c r="N210" s="221" t="s">
        <v>24</v>
      </c>
      <c r="O210" s="5"/>
      <c r="P210" s="5"/>
      <c r="Q210" s="5"/>
      <c r="R210" s="5" t="s">
        <v>24</v>
      </c>
      <c r="S210" s="6"/>
      <c r="T210" s="6"/>
      <c r="U210" s="5"/>
      <c r="V210" s="5"/>
      <c r="W210" s="5"/>
      <c r="X210" s="5"/>
      <c r="Y210" s="5"/>
      <c r="Z210" s="80">
        <f t="shared" si="111"/>
        <v>1</v>
      </c>
      <c r="AA210" s="955"/>
      <c r="AB210" s="7"/>
      <c r="AC210" s="7"/>
      <c r="AD210" s="7"/>
      <c r="AE210" s="7"/>
      <c r="AF210" s="7"/>
      <c r="AG210" s="7"/>
      <c r="AH210" s="7"/>
      <c r="AI210" s="7"/>
      <c r="AJ210" s="7"/>
      <c r="AK210" s="7"/>
      <c r="AL210" s="7"/>
      <c r="AM210" s="7" t="s">
        <v>1315</v>
      </c>
      <c r="AN210" s="7"/>
      <c r="AO210" s="7" t="s">
        <v>1315</v>
      </c>
      <c r="AP210" s="7" t="s">
        <v>1315</v>
      </c>
      <c r="AQ210" s="7"/>
      <c r="AR210" s="7"/>
      <c r="AS210" s="7"/>
      <c r="AT210" s="7"/>
      <c r="AU210" s="7"/>
      <c r="AV210" s="55"/>
      <c r="AW210" s="7"/>
      <c r="AX210" s="7"/>
      <c r="AY210" s="7"/>
      <c r="AZ210" s="7"/>
      <c r="BA210" s="7"/>
      <c r="BB210" s="7"/>
      <c r="BC210" s="7"/>
      <c r="BD210" s="7"/>
      <c r="BE210" s="7"/>
      <c r="BF210" s="7"/>
      <c r="BG210" s="7"/>
      <c r="BH210" s="7"/>
      <c r="BI210" s="7"/>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2">
        <f t="shared" si="112"/>
        <v>0</v>
      </c>
      <c r="CS210" s="237" t="e">
        <f t="shared" si="113"/>
        <v>#DIV/0!</v>
      </c>
      <c r="CT210" s="222">
        <f t="shared" si="114"/>
        <v>0</v>
      </c>
      <c r="CU210" s="237" t="e">
        <f t="shared" si="115"/>
        <v>#DIV/0!</v>
      </c>
      <c r="CV210" s="222">
        <f t="shared" si="116"/>
        <v>0</v>
      </c>
      <c r="CW210" s="237" t="e">
        <f t="shared" si="117"/>
        <v>#DIV/0!</v>
      </c>
      <c r="CX210" s="222">
        <f t="shared" si="118"/>
        <v>0</v>
      </c>
      <c r="CY210" s="237" t="e">
        <f t="shared" si="119"/>
        <v>#DIV/0!</v>
      </c>
      <c r="CZ210" s="223" t="e">
        <f t="shared" si="120"/>
        <v>#DIV/0!</v>
      </c>
      <c r="DA210" s="223" t="e">
        <f t="shared" si="121"/>
        <v>#DIV/0!</v>
      </c>
      <c r="DB210" s="5"/>
    </row>
    <row r="211" spans="1:106" s="1" customFormat="1" ht="31">
      <c r="A211" s="1036"/>
      <c r="B211" s="1024"/>
      <c r="C211" s="1033"/>
      <c r="D211" s="1137"/>
      <c r="E211" s="1033"/>
      <c r="F211" s="1137"/>
      <c r="G211" s="289" t="s">
        <v>1440</v>
      </c>
      <c r="H211" s="226"/>
      <c r="I211" s="226"/>
      <c r="J211" s="5" t="s">
        <v>32</v>
      </c>
      <c r="K211" s="212" t="s">
        <v>31</v>
      </c>
      <c r="L211" s="165" t="s">
        <v>12</v>
      </c>
      <c r="M211" s="221" t="s">
        <v>29</v>
      </c>
      <c r="N211" s="221" t="s">
        <v>24</v>
      </c>
      <c r="O211" s="5"/>
      <c r="P211" s="5"/>
      <c r="Q211" s="5"/>
      <c r="R211" s="5" t="s">
        <v>24</v>
      </c>
      <c r="S211" s="6"/>
      <c r="T211" s="6"/>
      <c r="U211" s="5"/>
      <c r="V211" s="5"/>
      <c r="W211" s="5"/>
      <c r="X211" s="5"/>
      <c r="Y211" s="5"/>
      <c r="Z211" s="80">
        <f t="shared" si="111"/>
        <v>1</v>
      </c>
      <c r="AA211" s="955"/>
      <c r="AB211" s="7"/>
      <c r="AC211" s="7"/>
      <c r="AD211" s="7"/>
      <c r="AE211" s="7"/>
      <c r="AF211" s="7"/>
      <c r="AG211" s="7"/>
      <c r="AH211" s="7" t="s">
        <v>1315</v>
      </c>
      <c r="AI211" s="7"/>
      <c r="AJ211" s="7"/>
      <c r="AK211" s="7"/>
      <c r="AL211" s="7"/>
      <c r="AM211" s="7"/>
      <c r="AN211" s="7"/>
      <c r="AO211" s="7"/>
      <c r="AP211" s="7"/>
      <c r="AQ211" s="7"/>
      <c r="AR211" s="7"/>
      <c r="AS211" s="7"/>
      <c r="AT211" s="7"/>
      <c r="AU211" s="7"/>
      <c r="AV211" s="55"/>
      <c r="AW211" s="7"/>
      <c r="AX211" s="7"/>
      <c r="AY211" s="7"/>
      <c r="AZ211" s="7"/>
      <c r="BA211" s="7"/>
      <c r="BB211" s="7"/>
      <c r="BC211" s="7"/>
      <c r="BD211" s="7"/>
      <c r="BE211" s="7"/>
      <c r="BF211" s="7"/>
      <c r="BG211" s="7"/>
      <c r="BH211" s="7"/>
      <c r="BI211" s="7"/>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2">
        <f t="shared" si="112"/>
        <v>0</v>
      </c>
      <c r="CS211" s="237" t="e">
        <f t="shared" si="113"/>
        <v>#DIV/0!</v>
      </c>
      <c r="CT211" s="222">
        <f t="shared" si="114"/>
        <v>0</v>
      </c>
      <c r="CU211" s="237" t="e">
        <f t="shared" si="115"/>
        <v>#DIV/0!</v>
      </c>
      <c r="CV211" s="222">
        <f t="shared" si="116"/>
        <v>0</v>
      </c>
      <c r="CW211" s="237" t="e">
        <f t="shared" si="117"/>
        <v>#DIV/0!</v>
      </c>
      <c r="CX211" s="222">
        <f t="shared" si="118"/>
        <v>0</v>
      </c>
      <c r="CY211" s="237" t="e">
        <f t="shared" si="119"/>
        <v>#DIV/0!</v>
      </c>
      <c r="CZ211" s="223" t="e">
        <f t="shared" si="120"/>
        <v>#DIV/0!</v>
      </c>
      <c r="DA211" s="223" t="e">
        <f t="shared" si="121"/>
        <v>#DIV/0!</v>
      </c>
      <c r="DB211" s="5"/>
    </row>
    <row r="212" spans="1:106" s="1" customFormat="1" ht="93">
      <c r="A212" s="1036"/>
      <c r="B212" s="1024"/>
      <c r="C212" s="1033"/>
      <c r="D212" s="1137"/>
      <c r="E212" s="1033"/>
      <c r="F212" s="1137"/>
      <c r="G212" s="289" t="s">
        <v>880</v>
      </c>
      <c r="H212" s="226"/>
      <c r="I212" s="226"/>
      <c r="J212" s="5" t="s">
        <v>32</v>
      </c>
      <c r="K212" s="212" t="s">
        <v>31</v>
      </c>
      <c r="L212" s="165" t="s">
        <v>12</v>
      </c>
      <c r="M212" s="221" t="s">
        <v>29</v>
      </c>
      <c r="N212" s="221" t="s">
        <v>24</v>
      </c>
      <c r="O212" s="5"/>
      <c r="P212" s="5"/>
      <c r="Q212" s="5"/>
      <c r="R212" s="5"/>
      <c r="S212" s="6"/>
      <c r="T212" s="6"/>
      <c r="U212" s="5"/>
      <c r="V212" s="5"/>
      <c r="W212" s="5"/>
      <c r="X212" s="5"/>
      <c r="Y212" s="5" t="s">
        <v>24</v>
      </c>
      <c r="Z212" s="80">
        <f t="shared" si="111"/>
        <v>1</v>
      </c>
      <c r="AA212" s="221"/>
      <c r="AB212" s="7"/>
      <c r="AC212" s="7"/>
      <c r="AD212" s="7"/>
      <c r="AE212" s="7"/>
      <c r="AF212" s="7"/>
      <c r="AG212" s="7"/>
      <c r="AH212" s="7" t="s">
        <v>1316</v>
      </c>
      <c r="AI212" s="7"/>
      <c r="AJ212" s="7"/>
      <c r="AK212" s="7"/>
      <c r="AL212" s="7"/>
      <c r="AM212" s="7"/>
      <c r="AN212" s="7"/>
      <c r="AO212" s="7"/>
      <c r="AP212" s="7"/>
      <c r="AQ212" s="7"/>
      <c r="AR212" s="7"/>
      <c r="AS212" s="7"/>
      <c r="AT212" s="7"/>
      <c r="AU212" s="7"/>
      <c r="AV212" s="55"/>
      <c r="AW212" s="7"/>
      <c r="AX212" s="7"/>
      <c r="AY212" s="7"/>
      <c r="AZ212" s="7"/>
      <c r="BA212" s="7"/>
      <c r="BB212" s="7"/>
      <c r="BC212" s="7"/>
      <c r="BD212" s="7"/>
      <c r="BE212" s="7"/>
      <c r="BF212" s="7"/>
      <c r="BG212" s="7"/>
      <c r="BH212" s="7"/>
      <c r="BI212" s="7"/>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2">
        <f t="shared" si="112"/>
        <v>0</v>
      </c>
      <c r="CS212" s="237" t="e">
        <f t="shared" si="113"/>
        <v>#DIV/0!</v>
      </c>
      <c r="CT212" s="222">
        <f t="shared" si="114"/>
        <v>0</v>
      </c>
      <c r="CU212" s="237" t="e">
        <f t="shared" si="115"/>
        <v>#DIV/0!</v>
      </c>
      <c r="CV212" s="222">
        <f t="shared" si="116"/>
        <v>0</v>
      </c>
      <c r="CW212" s="237" t="e">
        <f t="shared" si="117"/>
        <v>#DIV/0!</v>
      </c>
      <c r="CX212" s="222">
        <f t="shared" si="118"/>
        <v>0</v>
      </c>
      <c r="CY212" s="237" t="e">
        <f t="shared" si="119"/>
        <v>#DIV/0!</v>
      </c>
      <c r="CZ212" s="223" t="e">
        <f t="shared" si="120"/>
        <v>#DIV/0!</v>
      </c>
      <c r="DA212" s="223" t="e">
        <f t="shared" si="121"/>
        <v>#DIV/0!</v>
      </c>
      <c r="DB212" s="5"/>
    </row>
    <row r="213" spans="1:106" s="1" customFormat="1" ht="62">
      <c r="A213" s="1036"/>
      <c r="B213" s="1024"/>
      <c r="C213" s="1033"/>
      <c r="D213" s="1137"/>
      <c r="E213" s="1033"/>
      <c r="F213" s="1137"/>
      <c r="G213" s="289" t="s">
        <v>2025</v>
      </c>
      <c r="H213" s="226"/>
      <c r="I213" s="226"/>
      <c r="J213" s="5" t="s">
        <v>32</v>
      </c>
      <c r="K213" s="212" t="s">
        <v>31</v>
      </c>
      <c r="L213" s="165" t="s">
        <v>12</v>
      </c>
      <c r="M213" s="221" t="s">
        <v>29</v>
      </c>
      <c r="N213" s="221" t="s">
        <v>24</v>
      </c>
      <c r="O213" s="5"/>
      <c r="P213" s="5" t="s">
        <v>24</v>
      </c>
      <c r="Q213" s="5"/>
      <c r="R213" s="5"/>
      <c r="S213" s="6"/>
      <c r="T213" s="6"/>
      <c r="U213" s="5"/>
      <c r="V213" s="5"/>
      <c r="W213" s="5"/>
      <c r="X213" s="5"/>
      <c r="Y213" s="5"/>
      <c r="Z213" s="80">
        <f t="shared" si="111"/>
        <v>1</v>
      </c>
      <c r="AA213" s="955"/>
      <c r="AB213" s="7"/>
      <c r="AC213" s="7"/>
      <c r="AD213" s="7"/>
      <c r="AE213" s="7"/>
      <c r="AF213" s="7"/>
      <c r="AG213" s="7"/>
      <c r="AH213" s="7" t="s">
        <v>1316</v>
      </c>
      <c r="AI213" s="7"/>
      <c r="AJ213" s="7"/>
      <c r="AK213" s="7"/>
      <c r="AL213" s="7"/>
      <c r="AM213" s="7"/>
      <c r="AN213" s="7"/>
      <c r="AO213" s="7"/>
      <c r="AP213" s="7"/>
      <c r="AQ213" s="7"/>
      <c r="AR213" s="7"/>
      <c r="AS213" s="7"/>
      <c r="AT213" s="7"/>
      <c r="AU213" s="7"/>
      <c r="AV213" s="55"/>
      <c r="AW213" s="7"/>
      <c r="AX213" s="7"/>
      <c r="AY213" s="7"/>
      <c r="AZ213" s="7"/>
      <c r="BA213" s="7"/>
      <c r="BB213" s="7"/>
      <c r="BC213" s="7"/>
      <c r="BD213" s="7"/>
      <c r="BE213" s="7"/>
      <c r="BF213" s="7"/>
      <c r="BG213" s="7"/>
      <c r="BH213" s="7"/>
      <c r="BI213" s="7"/>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2">
        <f t="shared" si="112"/>
        <v>0</v>
      </c>
      <c r="CS213" s="237" t="e">
        <f t="shared" si="113"/>
        <v>#DIV/0!</v>
      </c>
      <c r="CT213" s="222">
        <f t="shared" si="114"/>
        <v>0</v>
      </c>
      <c r="CU213" s="237" t="e">
        <f t="shared" si="115"/>
        <v>#DIV/0!</v>
      </c>
      <c r="CV213" s="222">
        <f t="shared" si="116"/>
        <v>0</v>
      </c>
      <c r="CW213" s="237" t="e">
        <f t="shared" si="117"/>
        <v>#DIV/0!</v>
      </c>
      <c r="CX213" s="222">
        <f t="shared" si="118"/>
        <v>0</v>
      </c>
      <c r="CY213" s="237" t="e">
        <f t="shared" si="119"/>
        <v>#DIV/0!</v>
      </c>
      <c r="CZ213" s="223" t="e">
        <f t="shared" si="120"/>
        <v>#DIV/0!</v>
      </c>
      <c r="DA213" s="223" t="e">
        <f t="shared" si="121"/>
        <v>#DIV/0!</v>
      </c>
      <c r="DB213" s="5"/>
    </row>
    <row r="214" spans="1:106" s="1" customFormat="1" ht="108.5">
      <c r="A214" s="1036">
        <v>84</v>
      </c>
      <c r="B214" s="1044" t="s">
        <v>979</v>
      </c>
      <c r="C214" s="1058" t="s">
        <v>28</v>
      </c>
      <c r="D214" s="1024" t="s">
        <v>202</v>
      </c>
      <c r="E214" s="1033" t="s">
        <v>26</v>
      </c>
      <c r="F214" s="1044" t="s">
        <v>978</v>
      </c>
      <c r="G214" s="286" t="s">
        <v>2026</v>
      </c>
      <c r="H214" s="69" t="s">
        <v>711</v>
      </c>
      <c r="I214" s="178" t="s">
        <v>1635</v>
      </c>
      <c r="J214" s="5" t="s">
        <v>32</v>
      </c>
      <c r="K214" s="212" t="s">
        <v>31</v>
      </c>
      <c r="L214" s="165" t="s">
        <v>12</v>
      </c>
      <c r="M214" s="221" t="s">
        <v>29</v>
      </c>
      <c r="N214" s="221" t="s">
        <v>24</v>
      </c>
      <c r="O214" s="5"/>
      <c r="P214" s="5"/>
      <c r="Q214" s="5"/>
      <c r="R214" s="5"/>
      <c r="S214" s="6"/>
      <c r="T214" s="6"/>
      <c r="U214" s="5"/>
      <c r="V214" s="5"/>
      <c r="W214" s="5"/>
      <c r="X214" s="5" t="s">
        <v>24</v>
      </c>
      <c r="Y214" s="5"/>
      <c r="Z214" s="80">
        <f t="shared" si="111"/>
        <v>1</v>
      </c>
      <c r="AA214" s="955"/>
      <c r="AB214" s="7"/>
      <c r="AC214" s="7"/>
      <c r="AD214" s="7"/>
      <c r="AE214" s="7"/>
      <c r="AF214" s="7"/>
      <c r="AG214" s="7"/>
      <c r="AH214" s="7"/>
      <c r="AI214" s="7"/>
      <c r="AJ214" s="7"/>
      <c r="AK214" s="7"/>
      <c r="AL214" s="7"/>
      <c r="AM214" s="7"/>
      <c r="AN214" s="7"/>
      <c r="AO214" s="7"/>
      <c r="AP214" s="7"/>
      <c r="AQ214" s="7"/>
      <c r="AR214" s="7"/>
      <c r="AS214" s="7"/>
      <c r="AT214" s="7"/>
      <c r="AU214" s="7"/>
      <c r="AV214" s="55"/>
      <c r="AW214" s="7"/>
      <c r="AX214" s="7"/>
      <c r="AY214" s="7"/>
      <c r="AZ214" s="7"/>
      <c r="BA214" s="7"/>
      <c r="BB214" s="7"/>
      <c r="BC214" s="7"/>
      <c r="BD214" s="7"/>
      <c r="BE214" s="7"/>
      <c r="BF214" s="7"/>
      <c r="BG214" s="7"/>
      <c r="BH214" s="7" t="s">
        <v>1317</v>
      </c>
      <c r="BI214" s="7"/>
      <c r="BJ214" s="221"/>
      <c r="BK214" s="221"/>
      <c r="BL214" s="221"/>
      <c r="BM214" s="221"/>
      <c r="BN214" s="221"/>
      <c r="BO214" s="221"/>
      <c r="BP214" s="221"/>
      <c r="BQ214" s="221"/>
      <c r="BR214" s="221"/>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c r="CN214" s="221"/>
      <c r="CO214" s="221"/>
      <c r="CP214" s="221"/>
      <c r="CQ214" s="221"/>
      <c r="CR214" s="222">
        <f t="shared" si="112"/>
        <v>0</v>
      </c>
      <c r="CS214" s="237" t="e">
        <f t="shared" si="113"/>
        <v>#DIV/0!</v>
      </c>
      <c r="CT214" s="222">
        <f t="shared" si="114"/>
        <v>0</v>
      </c>
      <c r="CU214" s="237" t="e">
        <f t="shared" si="115"/>
        <v>#DIV/0!</v>
      </c>
      <c r="CV214" s="222">
        <f t="shared" si="116"/>
        <v>0</v>
      </c>
      <c r="CW214" s="237" t="e">
        <f t="shared" si="117"/>
        <v>#DIV/0!</v>
      </c>
      <c r="CX214" s="222">
        <f t="shared" si="118"/>
        <v>0</v>
      </c>
      <c r="CY214" s="237" t="e">
        <f t="shared" si="119"/>
        <v>#DIV/0!</v>
      </c>
      <c r="CZ214" s="223" t="e">
        <f t="shared" si="120"/>
        <v>#DIV/0!</v>
      </c>
      <c r="DA214" s="223" t="e">
        <f t="shared" si="121"/>
        <v>#DIV/0!</v>
      </c>
      <c r="DB214" s="5"/>
    </row>
    <row r="215" spans="1:106" s="1" customFormat="1" ht="77.5">
      <c r="A215" s="1036"/>
      <c r="B215" s="1024"/>
      <c r="C215" s="1058"/>
      <c r="D215" s="1024"/>
      <c r="E215" s="1033"/>
      <c r="F215" s="1024"/>
      <c r="G215" s="286" t="s">
        <v>1449</v>
      </c>
      <c r="H215" s="69"/>
      <c r="I215" s="69" t="s">
        <v>1635</v>
      </c>
      <c r="J215" s="5" t="s">
        <v>32</v>
      </c>
      <c r="K215" s="212" t="s">
        <v>31</v>
      </c>
      <c r="L215" s="165" t="s">
        <v>12</v>
      </c>
      <c r="M215" s="221" t="s">
        <v>29</v>
      </c>
      <c r="N215" s="221" t="s">
        <v>24</v>
      </c>
      <c r="O215" s="5"/>
      <c r="P215" s="5" t="s">
        <v>24</v>
      </c>
      <c r="Q215" s="5"/>
      <c r="R215" s="5"/>
      <c r="S215" s="6"/>
      <c r="T215" s="6"/>
      <c r="U215" s="5"/>
      <c r="V215" s="5"/>
      <c r="W215" s="5"/>
      <c r="X215" s="5"/>
      <c r="Y215" s="5"/>
      <c r="Z215" s="80">
        <f t="shared" si="111"/>
        <v>1</v>
      </c>
      <c r="AA215" s="221"/>
      <c r="AB215" s="7"/>
      <c r="AC215" s="7"/>
      <c r="AD215" s="7"/>
      <c r="AE215" s="7"/>
      <c r="AF215" s="7" t="s">
        <v>1317</v>
      </c>
      <c r="AG215" s="7" t="s">
        <v>1317</v>
      </c>
      <c r="AH215" s="7"/>
      <c r="AI215" s="7"/>
      <c r="AJ215" s="7"/>
      <c r="AK215" s="7"/>
      <c r="AL215" s="7"/>
      <c r="AM215" s="7"/>
      <c r="AN215" s="7"/>
      <c r="AO215" s="7"/>
      <c r="AP215" s="7"/>
      <c r="AQ215" s="7"/>
      <c r="AR215" s="7"/>
      <c r="AS215" s="7"/>
      <c r="AT215" s="7"/>
      <c r="AU215" s="7"/>
      <c r="AV215" s="55"/>
      <c r="AW215" s="7"/>
      <c r="AX215" s="7"/>
      <c r="AY215" s="7"/>
      <c r="AZ215" s="7"/>
      <c r="BA215" s="7"/>
      <c r="BB215" s="7"/>
      <c r="BC215" s="7"/>
      <c r="BD215" s="7"/>
      <c r="BE215" s="7"/>
      <c r="BF215" s="7"/>
      <c r="BG215" s="7"/>
      <c r="BH215" s="7"/>
      <c r="BI215" s="7"/>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2">
        <f t="shared" si="112"/>
        <v>0</v>
      </c>
      <c r="CS215" s="237" t="e">
        <f t="shared" si="113"/>
        <v>#DIV/0!</v>
      </c>
      <c r="CT215" s="222">
        <f t="shared" si="114"/>
        <v>0</v>
      </c>
      <c r="CU215" s="237" t="e">
        <f t="shared" si="115"/>
        <v>#DIV/0!</v>
      </c>
      <c r="CV215" s="222">
        <f t="shared" si="116"/>
        <v>0</v>
      </c>
      <c r="CW215" s="237" t="e">
        <f t="shared" si="117"/>
        <v>#DIV/0!</v>
      </c>
      <c r="CX215" s="222">
        <f t="shared" si="118"/>
        <v>0</v>
      </c>
      <c r="CY215" s="237" t="e">
        <f t="shared" si="119"/>
        <v>#DIV/0!</v>
      </c>
      <c r="CZ215" s="223" t="e">
        <f t="shared" si="120"/>
        <v>#DIV/0!</v>
      </c>
      <c r="DA215" s="223" t="e">
        <f t="shared" si="121"/>
        <v>#DIV/0!</v>
      </c>
      <c r="DB215" s="5"/>
    </row>
    <row r="216" spans="1:106" s="1" customFormat="1" ht="43.5">
      <c r="A216" s="1036"/>
      <c r="B216" s="1024"/>
      <c r="C216" s="1058"/>
      <c r="D216" s="1024"/>
      <c r="E216" s="1033"/>
      <c r="F216" s="1024"/>
      <c r="G216" s="217" t="s">
        <v>1741</v>
      </c>
      <c r="H216" s="69"/>
      <c r="I216" s="178" t="s">
        <v>1742</v>
      </c>
      <c r="J216" s="5" t="s">
        <v>32</v>
      </c>
      <c r="K216" s="212" t="s">
        <v>31</v>
      </c>
      <c r="L216" s="165" t="s">
        <v>12</v>
      </c>
      <c r="M216" s="221" t="s">
        <v>29</v>
      </c>
      <c r="N216" s="221" t="s">
        <v>24</v>
      </c>
      <c r="O216" s="5"/>
      <c r="P216" s="5" t="s">
        <v>24</v>
      </c>
      <c r="Q216" s="5"/>
      <c r="R216" s="5"/>
      <c r="S216" s="6"/>
      <c r="T216" s="6"/>
      <c r="U216" s="5"/>
      <c r="V216" s="5"/>
      <c r="W216" s="5"/>
      <c r="X216" s="5"/>
      <c r="Y216" s="5"/>
      <c r="Z216" s="80">
        <f t="shared" si="111"/>
        <v>1</v>
      </c>
      <c r="AA216" s="955"/>
      <c r="AB216" s="7"/>
      <c r="AC216" s="7"/>
      <c r="AD216" s="7"/>
      <c r="AE216" s="7"/>
      <c r="AF216" s="7"/>
      <c r="AG216" s="7" t="s">
        <v>1317</v>
      </c>
      <c r="AH216" s="7"/>
      <c r="AI216" s="7"/>
      <c r="AJ216" s="7"/>
      <c r="AK216" s="7"/>
      <c r="AL216" s="7"/>
      <c r="AM216" s="7"/>
      <c r="AN216" s="7"/>
      <c r="AO216" s="7"/>
      <c r="AP216" s="7"/>
      <c r="AQ216" s="7"/>
      <c r="AR216" s="7"/>
      <c r="AS216" s="7"/>
      <c r="AT216" s="7"/>
      <c r="AU216" s="7"/>
      <c r="AV216" s="55"/>
      <c r="AW216" s="7"/>
      <c r="AX216" s="7"/>
      <c r="AY216" s="7"/>
      <c r="AZ216" s="7"/>
      <c r="BA216" s="7"/>
      <c r="BB216" s="7"/>
      <c r="BC216" s="7"/>
      <c r="BD216" s="7"/>
      <c r="BE216" s="7"/>
      <c r="BF216" s="7"/>
      <c r="BG216" s="7"/>
      <c r="BH216" s="7"/>
      <c r="BI216" s="7"/>
      <c r="BJ216" s="221"/>
      <c r="BK216" s="221"/>
      <c r="BL216" s="221"/>
      <c r="BM216" s="221"/>
      <c r="BN216" s="221"/>
      <c r="BO216" s="221"/>
      <c r="BP216" s="221"/>
      <c r="BQ216" s="221"/>
      <c r="BR216" s="221"/>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c r="CN216" s="221"/>
      <c r="CO216" s="221"/>
      <c r="CP216" s="221"/>
      <c r="CQ216" s="221"/>
      <c r="CR216" s="222">
        <f t="shared" si="112"/>
        <v>0</v>
      </c>
      <c r="CS216" s="237" t="e">
        <f t="shared" si="113"/>
        <v>#DIV/0!</v>
      </c>
      <c r="CT216" s="222">
        <f t="shared" si="114"/>
        <v>0</v>
      </c>
      <c r="CU216" s="237" t="e">
        <f t="shared" si="115"/>
        <v>#DIV/0!</v>
      </c>
      <c r="CV216" s="222">
        <f t="shared" si="116"/>
        <v>0</v>
      </c>
      <c r="CW216" s="237" t="e">
        <f t="shared" si="117"/>
        <v>#DIV/0!</v>
      </c>
      <c r="CX216" s="222">
        <f t="shared" si="118"/>
        <v>0</v>
      </c>
      <c r="CY216" s="237" t="e">
        <f t="shared" si="119"/>
        <v>#DIV/0!</v>
      </c>
      <c r="CZ216" s="223" t="e">
        <f t="shared" si="120"/>
        <v>#DIV/0!</v>
      </c>
      <c r="DA216" s="223" t="e">
        <f t="shared" si="121"/>
        <v>#DIV/0!</v>
      </c>
      <c r="DB216" s="5"/>
    </row>
    <row r="217" spans="1:106" s="1" customFormat="1" ht="124">
      <c r="A217" s="1036"/>
      <c r="B217" s="1024"/>
      <c r="C217" s="1058"/>
      <c r="D217" s="1024"/>
      <c r="E217" s="1033"/>
      <c r="F217" s="1024"/>
      <c r="G217" s="217" t="s">
        <v>881</v>
      </c>
      <c r="H217" s="69"/>
      <c r="I217" s="69"/>
      <c r="J217" s="5" t="s">
        <v>32</v>
      </c>
      <c r="K217" s="212" t="s">
        <v>31</v>
      </c>
      <c r="L217" s="165" t="s">
        <v>12</v>
      </c>
      <c r="M217" s="221" t="s">
        <v>29</v>
      </c>
      <c r="N217" s="221" t="s">
        <v>24</v>
      </c>
      <c r="O217" s="5"/>
      <c r="P217" s="5" t="s">
        <v>24</v>
      </c>
      <c r="Q217" s="5"/>
      <c r="R217" s="5"/>
      <c r="S217" s="6"/>
      <c r="T217" s="6"/>
      <c r="U217" s="5"/>
      <c r="V217" s="5"/>
      <c r="W217" s="5"/>
      <c r="X217" s="5"/>
      <c r="Y217" s="5"/>
      <c r="Z217" s="80">
        <f t="shared" si="111"/>
        <v>1</v>
      </c>
      <c r="AA217" s="955"/>
      <c r="AB217" s="7"/>
      <c r="AC217" s="7"/>
      <c r="AD217" s="7"/>
      <c r="AE217" s="7"/>
      <c r="AF217" s="7"/>
      <c r="AG217" s="7" t="s">
        <v>1318</v>
      </c>
      <c r="AH217" s="7"/>
      <c r="AI217" s="7"/>
      <c r="AJ217" s="7"/>
      <c r="AK217" s="7"/>
      <c r="AL217" s="7"/>
      <c r="AM217" s="7"/>
      <c r="AN217" s="7"/>
      <c r="AO217" s="7"/>
      <c r="AP217" s="7"/>
      <c r="AQ217" s="7"/>
      <c r="AR217" s="7"/>
      <c r="AS217" s="7"/>
      <c r="AT217" s="7"/>
      <c r="AU217" s="7"/>
      <c r="AV217" s="55"/>
      <c r="AW217" s="7"/>
      <c r="AX217" s="7"/>
      <c r="AY217" s="7"/>
      <c r="AZ217" s="7"/>
      <c r="BA217" s="7"/>
      <c r="BB217" s="7"/>
      <c r="BC217" s="7"/>
      <c r="BD217" s="7"/>
      <c r="BE217" s="7"/>
      <c r="BF217" s="7"/>
      <c r="BG217" s="7"/>
      <c r="BH217" s="7"/>
      <c r="BI217" s="7"/>
      <c r="BJ217" s="221"/>
      <c r="BK217" s="221"/>
      <c r="BL217" s="221"/>
      <c r="BM217" s="221"/>
      <c r="BN217" s="221"/>
      <c r="BO217" s="221"/>
      <c r="BP217" s="221"/>
      <c r="BQ217" s="221"/>
      <c r="BR217" s="221"/>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c r="CN217" s="221"/>
      <c r="CO217" s="221"/>
      <c r="CP217" s="221"/>
      <c r="CQ217" s="221"/>
      <c r="CR217" s="222">
        <f t="shared" si="112"/>
        <v>0</v>
      </c>
      <c r="CS217" s="237" t="e">
        <f t="shared" si="113"/>
        <v>#DIV/0!</v>
      </c>
      <c r="CT217" s="222">
        <f t="shared" si="114"/>
        <v>0</v>
      </c>
      <c r="CU217" s="237" t="e">
        <f t="shared" si="115"/>
        <v>#DIV/0!</v>
      </c>
      <c r="CV217" s="222">
        <f t="shared" si="116"/>
        <v>0</v>
      </c>
      <c r="CW217" s="237" t="e">
        <f t="shared" si="117"/>
        <v>#DIV/0!</v>
      </c>
      <c r="CX217" s="222">
        <f t="shared" si="118"/>
        <v>0</v>
      </c>
      <c r="CY217" s="237" t="e">
        <f t="shared" si="119"/>
        <v>#DIV/0!</v>
      </c>
      <c r="CZ217" s="223" t="e">
        <f t="shared" si="120"/>
        <v>#DIV/0!</v>
      </c>
      <c r="DA217" s="223" t="e">
        <f t="shared" si="121"/>
        <v>#DIV/0!</v>
      </c>
      <c r="DB217" s="5"/>
    </row>
    <row r="218" spans="1:106" s="1" customFormat="1" ht="62">
      <c r="A218" s="1036"/>
      <c r="B218" s="1024"/>
      <c r="C218" s="1058"/>
      <c r="D218" s="1024"/>
      <c r="E218" s="1033"/>
      <c r="F218" s="1024"/>
      <c r="G218" s="217" t="s">
        <v>882</v>
      </c>
      <c r="H218" s="212"/>
      <c r="I218" s="212"/>
      <c r="J218" s="212" t="s">
        <v>32</v>
      </c>
      <c r="K218" s="212" t="s">
        <v>31</v>
      </c>
      <c r="L218" s="165" t="s">
        <v>12</v>
      </c>
      <c r="M218" s="221" t="s">
        <v>29</v>
      </c>
      <c r="N218" s="221" t="s">
        <v>24</v>
      </c>
      <c r="O218" s="5"/>
      <c r="P218" s="5" t="s">
        <v>24</v>
      </c>
      <c r="Q218" s="5"/>
      <c r="R218" s="5"/>
      <c r="S218" s="6"/>
      <c r="T218" s="6"/>
      <c r="U218" s="5"/>
      <c r="V218" s="5"/>
      <c r="W218" s="5"/>
      <c r="X218" s="5"/>
      <c r="Y218" s="5"/>
      <c r="Z218" s="80">
        <f t="shared" si="111"/>
        <v>1</v>
      </c>
      <c r="AA218" s="221"/>
      <c r="AB218" s="7"/>
      <c r="AC218" s="7"/>
      <c r="AD218" s="7"/>
      <c r="AE218" s="7"/>
      <c r="AF218" s="7"/>
      <c r="AG218" s="7"/>
      <c r="AH218" s="7" t="s">
        <v>1316</v>
      </c>
      <c r="AI218" s="7"/>
      <c r="AJ218" s="7"/>
      <c r="AK218" s="7"/>
      <c r="AL218" s="7"/>
      <c r="AM218" s="7"/>
      <c r="AN218" s="7"/>
      <c r="AO218" s="7"/>
      <c r="AP218" s="7"/>
      <c r="AQ218" s="7"/>
      <c r="AR218" s="7"/>
      <c r="AS218" s="7"/>
      <c r="AT218" s="7"/>
      <c r="AU218" s="7"/>
      <c r="AV218" s="55"/>
      <c r="AW218" s="7"/>
      <c r="AX218" s="7"/>
      <c r="AY218" s="7"/>
      <c r="AZ218" s="7"/>
      <c r="BA218" s="7"/>
      <c r="BB218" s="7"/>
      <c r="BC218" s="7"/>
      <c r="BD218" s="7"/>
      <c r="BE218" s="7"/>
      <c r="BF218" s="7"/>
      <c r="BG218" s="7"/>
      <c r="BH218" s="7"/>
      <c r="BI218" s="7"/>
      <c r="BJ218" s="221"/>
      <c r="BK218" s="221"/>
      <c r="BL218" s="221"/>
      <c r="BM218" s="221"/>
      <c r="BN218" s="221"/>
      <c r="BO218" s="221"/>
      <c r="BP218" s="221"/>
      <c r="BQ218" s="221"/>
      <c r="BR218" s="221"/>
      <c r="BS218" s="221"/>
      <c r="BT218" s="221"/>
      <c r="BU218" s="221"/>
      <c r="BV218" s="221"/>
      <c r="BW218" s="221"/>
      <c r="BX218" s="221"/>
      <c r="BY218" s="221"/>
      <c r="BZ218" s="221"/>
      <c r="CA218" s="221"/>
      <c r="CB218" s="221"/>
      <c r="CC218" s="221"/>
      <c r="CD218" s="221"/>
      <c r="CE218" s="221"/>
      <c r="CF218" s="221"/>
      <c r="CG218" s="221"/>
      <c r="CH218" s="221"/>
      <c r="CI218" s="221"/>
      <c r="CJ218" s="221"/>
      <c r="CK218" s="221"/>
      <c r="CL218" s="221"/>
      <c r="CM218" s="221"/>
      <c r="CN218" s="221"/>
      <c r="CO218" s="221"/>
      <c r="CP218" s="221"/>
      <c r="CQ218" s="221"/>
      <c r="CR218" s="222">
        <f t="shared" si="112"/>
        <v>0</v>
      </c>
      <c r="CS218" s="237" t="e">
        <f t="shared" si="113"/>
        <v>#DIV/0!</v>
      </c>
      <c r="CT218" s="222">
        <f t="shared" si="114"/>
        <v>0</v>
      </c>
      <c r="CU218" s="237" t="e">
        <f t="shared" si="115"/>
        <v>#DIV/0!</v>
      </c>
      <c r="CV218" s="222">
        <f t="shared" si="116"/>
        <v>0</v>
      </c>
      <c r="CW218" s="237" t="e">
        <f t="shared" si="117"/>
        <v>#DIV/0!</v>
      </c>
      <c r="CX218" s="222">
        <f t="shared" si="118"/>
        <v>0</v>
      </c>
      <c r="CY218" s="237" t="e">
        <f t="shared" si="119"/>
        <v>#DIV/0!</v>
      </c>
      <c r="CZ218" s="223" t="e">
        <f t="shared" si="120"/>
        <v>#DIV/0!</v>
      </c>
      <c r="DA218" s="223" t="e">
        <f t="shared" si="121"/>
        <v>#DIV/0!</v>
      </c>
      <c r="DB218" s="5"/>
    </row>
    <row r="219" spans="1:106" s="1" customFormat="1" ht="46.5">
      <c r="A219" s="1036">
        <v>85</v>
      </c>
      <c r="B219" s="1044" t="s">
        <v>988</v>
      </c>
      <c r="C219" s="1033" t="s">
        <v>28</v>
      </c>
      <c r="D219" s="1024" t="s">
        <v>201</v>
      </c>
      <c r="E219" s="1033" t="s">
        <v>35</v>
      </c>
      <c r="F219" s="1044" t="s">
        <v>1417</v>
      </c>
      <c r="G219" s="138" t="s">
        <v>1418</v>
      </c>
      <c r="H219" s="69" t="s">
        <v>712</v>
      </c>
      <c r="I219" s="69"/>
      <c r="J219" s="212" t="s">
        <v>32</v>
      </c>
      <c r="K219" s="212" t="s">
        <v>31</v>
      </c>
      <c r="L219" s="165" t="s">
        <v>12</v>
      </c>
      <c r="M219" s="221" t="s">
        <v>29</v>
      </c>
      <c r="N219" s="221" t="s">
        <v>24</v>
      </c>
      <c r="O219" s="5" t="s">
        <v>24</v>
      </c>
      <c r="P219" s="5"/>
      <c r="Q219" s="5"/>
      <c r="R219" s="5"/>
      <c r="S219" s="6"/>
      <c r="T219" s="6"/>
      <c r="U219" s="5"/>
      <c r="V219" s="5"/>
      <c r="W219" s="5"/>
      <c r="X219" s="5"/>
      <c r="Y219" s="5"/>
      <c r="Z219" s="80">
        <f t="shared" si="111"/>
        <v>1</v>
      </c>
      <c r="AA219" s="955"/>
      <c r="AB219" s="7"/>
      <c r="AC219" s="7"/>
      <c r="AD219" s="7" t="s">
        <v>1315</v>
      </c>
      <c r="AE219" s="7"/>
      <c r="AF219" s="7"/>
      <c r="AG219" s="7"/>
      <c r="AH219" s="7"/>
      <c r="AI219" s="7"/>
      <c r="AJ219" s="7"/>
      <c r="AK219" s="7"/>
      <c r="AL219" s="7"/>
      <c r="AM219" s="7"/>
      <c r="AN219" s="7"/>
      <c r="AO219" s="7"/>
      <c r="AP219" s="7"/>
      <c r="AQ219" s="7"/>
      <c r="AR219" s="7"/>
      <c r="AS219" s="7"/>
      <c r="AT219" s="7"/>
      <c r="AU219" s="7"/>
      <c r="AV219" s="55"/>
      <c r="AW219" s="7"/>
      <c r="AX219" s="7"/>
      <c r="AY219" s="7"/>
      <c r="AZ219" s="7"/>
      <c r="BA219" s="7"/>
      <c r="BB219" s="7"/>
      <c r="BC219" s="7"/>
      <c r="BD219" s="7"/>
      <c r="BE219" s="7"/>
      <c r="BF219" s="7"/>
      <c r="BG219" s="7"/>
      <c r="BH219" s="7"/>
      <c r="BI219" s="7"/>
      <c r="BJ219" s="221"/>
      <c r="BK219" s="221"/>
      <c r="BL219" s="221"/>
      <c r="BM219" s="221"/>
      <c r="BN219" s="221"/>
      <c r="BO219" s="221"/>
      <c r="BP219" s="221"/>
      <c r="BQ219" s="221"/>
      <c r="BR219" s="221"/>
      <c r="BS219" s="221"/>
      <c r="BT219" s="221"/>
      <c r="BU219" s="221"/>
      <c r="BV219" s="221"/>
      <c r="BW219" s="221"/>
      <c r="BX219" s="221"/>
      <c r="BY219" s="221"/>
      <c r="BZ219" s="221"/>
      <c r="CA219" s="221"/>
      <c r="CB219" s="221"/>
      <c r="CC219" s="221"/>
      <c r="CD219" s="221"/>
      <c r="CE219" s="221"/>
      <c r="CF219" s="221"/>
      <c r="CG219" s="221"/>
      <c r="CH219" s="221"/>
      <c r="CI219" s="221"/>
      <c r="CJ219" s="221"/>
      <c r="CK219" s="221"/>
      <c r="CL219" s="221"/>
      <c r="CM219" s="221"/>
      <c r="CN219" s="221"/>
      <c r="CO219" s="221"/>
      <c r="CP219" s="221"/>
      <c r="CQ219" s="221"/>
      <c r="CR219" s="222">
        <f t="shared" si="112"/>
        <v>0</v>
      </c>
      <c r="CS219" s="237" t="e">
        <f t="shared" si="113"/>
        <v>#DIV/0!</v>
      </c>
      <c r="CT219" s="222">
        <f t="shared" si="114"/>
        <v>0</v>
      </c>
      <c r="CU219" s="237" t="e">
        <f t="shared" si="115"/>
        <v>#DIV/0!</v>
      </c>
      <c r="CV219" s="222">
        <f t="shared" si="116"/>
        <v>0</v>
      </c>
      <c r="CW219" s="237" t="e">
        <f t="shared" si="117"/>
        <v>#DIV/0!</v>
      </c>
      <c r="CX219" s="222">
        <f t="shared" si="118"/>
        <v>0</v>
      </c>
      <c r="CY219" s="237" t="e">
        <f t="shared" si="119"/>
        <v>#DIV/0!</v>
      </c>
      <c r="CZ219" s="223" t="e">
        <f t="shared" si="120"/>
        <v>#DIV/0!</v>
      </c>
      <c r="DA219" s="223" t="e">
        <f t="shared" si="121"/>
        <v>#DIV/0!</v>
      </c>
      <c r="DB219" s="5"/>
    </row>
    <row r="220" spans="1:106" s="1" customFormat="1" ht="124">
      <c r="A220" s="1036"/>
      <c r="B220" s="1024"/>
      <c r="C220" s="1033"/>
      <c r="D220" s="1024"/>
      <c r="E220" s="1033"/>
      <c r="F220" s="1024"/>
      <c r="G220" s="217" t="s">
        <v>883</v>
      </c>
      <c r="H220" s="69"/>
      <c r="I220" s="69"/>
      <c r="J220" s="212" t="s">
        <v>32</v>
      </c>
      <c r="K220" s="212" t="s">
        <v>31</v>
      </c>
      <c r="L220" s="165" t="s">
        <v>12</v>
      </c>
      <c r="M220" s="221" t="s">
        <v>29</v>
      </c>
      <c r="N220" s="221" t="s">
        <v>24</v>
      </c>
      <c r="O220" s="5"/>
      <c r="P220" s="5" t="s">
        <v>24</v>
      </c>
      <c r="Q220" s="5"/>
      <c r="R220" s="5"/>
      <c r="S220" s="6"/>
      <c r="T220" s="6"/>
      <c r="U220" s="5"/>
      <c r="V220" s="5"/>
      <c r="W220" s="5"/>
      <c r="X220" s="5"/>
      <c r="Y220" s="5"/>
      <c r="Z220" s="80">
        <f t="shared" si="111"/>
        <v>1</v>
      </c>
      <c r="AA220" s="955"/>
      <c r="AB220" s="7"/>
      <c r="AC220" s="7"/>
      <c r="AD220" s="7"/>
      <c r="AE220" s="7"/>
      <c r="AF220" s="7"/>
      <c r="AG220" s="7"/>
      <c r="AH220" s="7" t="s">
        <v>1318</v>
      </c>
      <c r="AI220" s="7"/>
      <c r="AJ220" s="7"/>
      <c r="AK220" s="7"/>
      <c r="AL220" s="7"/>
      <c r="AM220" s="7"/>
      <c r="AN220" s="7"/>
      <c r="AO220" s="7"/>
      <c r="AP220" s="7"/>
      <c r="AQ220" s="7"/>
      <c r="AR220" s="7"/>
      <c r="AS220" s="7"/>
      <c r="AT220" s="7"/>
      <c r="AU220" s="7"/>
      <c r="AV220" s="55"/>
      <c r="AW220" s="7"/>
      <c r="AX220" s="7"/>
      <c r="AY220" s="7"/>
      <c r="AZ220" s="7"/>
      <c r="BA220" s="7"/>
      <c r="BB220" s="7"/>
      <c r="BC220" s="7"/>
      <c r="BD220" s="7"/>
      <c r="BE220" s="7"/>
      <c r="BF220" s="7"/>
      <c r="BG220" s="7"/>
      <c r="BH220" s="7"/>
      <c r="BI220" s="7"/>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221"/>
      <c r="CO220" s="221"/>
      <c r="CP220" s="221"/>
      <c r="CQ220" s="221"/>
      <c r="CR220" s="222">
        <f t="shared" si="112"/>
        <v>0</v>
      </c>
      <c r="CS220" s="237" t="e">
        <f t="shared" si="113"/>
        <v>#DIV/0!</v>
      </c>
      <c r="CT220" s="222">
        <f t="shared" si="114"/>
        <v>0</v>
      </c>
      <c r="CU220" s="237" t="e">
        <f t="shared" si="115"/>
        <v>#DIV/0!</v>
      </c>
      <c r="CV220" s="222">
        <f t="shared" si="116"/>
        <v>0</v>
      </c>
      <c r="CW220" s="237" t="e">
        <f t="shared" si="117"/>
        <v>#DIV/0!</v>
      </c>
      <c r="CX220" s="222">
        <f t="shared" si="118"/>
        <v>0</v>
      </c>
      <c r="CY220" s="237" t="e">
        <f t="shared" si="119"/>
        <v>#DIV/0!</v>
      </c>
      <c r="CZ220" s="223" t="e">
        <f t="shared" si="120"/>
        <v>#DIV/0!</v>
      </c>
      <c r="DA220" s="223" t="e">
        <f t="shared" si="121"/>
        <v>#DIV/0!</v>
      </c>
      <c r="DB220" s="5"/>
    </row>
    <row r="221" spans="1:106" s="1" customFormat="1" ht="46.5">
      <c r="A221" s="1036"/>
      <c r="B221" s="1024"/>
      <c r="C221" s="1033"/>
      <c r="D221" s="1024"/>
      <c r="E221" s="1033"/>
      <c r="F221" s="1024"/>
      <c r="G221" s="138" t="s">
        <v>1458</v>
      </c>
      <c r="H221" s="69" t="s">
        <v>713</v>
      </c>
      <c r="I221" s="69"/>
      <c r="J221" s="212" t="s">
        <v>32</v>
      </c>
      <c r="K221" s="212" t="s">
        <v>31</v>
      </c>
      <c r="L221" s="165" t="s">
        <v>12</v>
      </c>
      <c r="M221" s="221" t="s">
        <v>29</v>
      </c>
      <c r="N221" s="221" t="s">
        <v>24</v>
      </c>
      <c r="O221" s="5"/>
      <c r="P221" s="5"/>
      <c r="Q221" s="5" t="s">
        <v>24</v>
      </c>
      <c r="R221" s="5"/>
      <c r="S221" s="6"/>
      <c r="T221" s="6"/>
      <c r="U221" s="5"/>
      <c r="V221" s="5"/>
      <c r="W221" s="5"/>
      <c r="X221" s="5"/>
      <c r="Y221" s="5"/>
      <c r="Z221" s="80">
        <f t="shared" si="111"/>
        <v>1</v>
      </c>
      <c r="AA221" s="221"/>
      <c r="AB221" s="7"/>
      <c r="AC221" s="7"/>
      <c r="AD221" s="7"/>
      <c r="AE221" s="7"/>
      <c r="AF221" s="7"/>
      <c r="AG221" s="7"/>
      <c r="AH221" s="7"/>
      <c r="AI221" s="7" t="s">
        <v>1315</v>
      </c>
      <c r="AJ221" s="7" t="s">
        <v>1315</v>
      </c>
      <c r="AK221" s="7"/>
      <c r="AL221" s="7"/>
      <c r="AM221" s="7"/>
      <c r="AN221" s="7"/>
      <c r="AO221" s="7"/>
      <c r="AP221" s="7"/>
      <c r="AQ221" s="7"/>
      <c r="AR221" s="7"/>
      <c r="AS221" s="7"/>
      <c r="AT221" s="7"/>
      <c r="AU221" s="7"/>
      <c r="AV221" s="55"/>
      <c r="AW221" s="7"/>
      <c r="AX221" s="7"/>
      <c r="AY221" s="7"/>
      <c r="AZ221" s="7"/>
      <c r="BA221" s="7"/>
      <c r="BB221" s="7"/>
      <c r="BC221" s="7"/>
      <c r="BD221" s="7"/>
      <c r="BE221" s="7"/>
      <c r="BF221" s="7"/>
      <c r="BG221" s="7"/>
      <c r="BH221" s="7"/>
      <c r="BI221" s="7"/>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221"/>
      <c r="CQ221" s="221"/>
      <c r="CR221" s="222">
        <f t="shared" si="112"/>
        <v>0</v>
      </c>
      <c r="CS221" s="237" t="e">
        <f t="shared" si="113"/>
        <v>#DIV/0!</v>
      </c>
      <c r="CT221" s="222">
        <f t="shared" si="114"/>
        <v>0</v>
      </c>
      <c r="CU221" s="237" t="e">
        <f t="shared" si="115"/>
        <v>#DIV/0!</v>
      </c>
      <c r="CV221" s="222">
        <f t="shared" si="116"/>
        <v>0</v>
      </c>
      <c r="CW221" s="237" t="e">
        <f t="shared" si="117"/>
        <v>#DIV/0!</v>
      </c>
      <c r="CX221" s="222">
        <f t="shared" si="118"/>
        <v>0</v>
      </c>
      <c r="CY221" s="237" t="e">
        <f t="shared" si="119"/>
        <v>#DIV/0!</v>
      </c>
      <c r="CZ221" s="223" t="e">
        <f t="shared" si="120"/>
        <v>#DIV/0!</v>
      </c>
      <c r="DA221" s="223" t="e">
        <f t="shared" si="121"/>
        <v>#DIV/0!</v>
      </c>
      <c r="DB221" s="5"/>
    </row>
    <row r="222" spans="1:106" s="1" customFormat="1" ht="62">
      <c r="A222" s="1036">
        <v>86</v>
      </c>
      <c r="B222" s="1024" t="s">
        <v>481</v>
      </c>
      <c r="C222" s="1033" t="s">
        <v>28</v>
      </c>
      <c r="D222" s="1024" t="s">
        <v>200</v>
      </c>
      <c r="E222" s="1033" t="s">
        <v>41</v>
      </c>
      <c r="F222" s="1024" t="s">
        <v>200</v>
      </c>
      <c r="G222" s="217" t="s">
        <v>415</v>
      </c>
      <c r="H222" s="63"/>
      <c r="I222" s="63"/>
      <c r="J222" s="212" t="s">
        <v>32</v>
      </c>
      <c r="K222" s="212" t="s">
        <v>31</v>
      </c>
      <c r="L222" s="165" t="s">
        <v>12</v>
      </c>
      <c r="M222" s="221" t="s">
        <v>29</v>
      </c>
      <c r="N222" s="221" t="s">
        <v>24</v>
      </c>
      <c r="O222" s="5"/>
      <c r="P222" s="5"/>
      <c r="Q222" s="5"/>
      <c r="R222" s="5" t="s">
        <v>24</v>
      </c>
      <c r="S222" s="6"/>
      <c r="T222" s="6"/>
      <c r="U222" s="5"/>
      <c r="V222" s="5"/>
      <c r="W222" s="5"/>
      <c r="X222" s="5"/>
      <c r="Y222" s="5"/>
      <c r="Z222" s="80">
        <f t="shared" si="111"/>
        <v>1</v>
      </c>
      <c r="AA222" s="955"/>
      <c r="AB222" s="7"/>
      <c r="AC222" s="7"/>
      <c r="AD222" s="7"/>
      <c r="AE222" s="7"/>
      <c r="AF222" s="7"/>
      <c r="AG222" s="7"/>
      <c r="AH222" s="7"/>
      <c r="AI222" s="7"/>
      <c r="AJ222" s="7"/>
      <c r="AK222" s="7"/>
      <c r="AL222" s="7"/>
      <c r="AM222" s="7"/>
      <c r="AN222" s="7"/>
      <c r="AO222" s="7" t="s">
        <v>1318</v>
      </c>
      <c r="AP222" s="7"/>
      <c r="AQ222" s="7"/>
      <c r="AR222" s="7"/>
      <c r="AS222" s="7"/>
      <c r="AT222" s="7"/>
      <c r="AU222" s="7"/>
      <c r="AV222" s="55"/>
      <c r="AW222" s="7"/>
      <c r="AX222" s="7"/>
      <c r="AY222" s="7"/>
      <c r="AZ222" s="7"/>
      <c r="BA222" s="7"/>
      <c r="BB222" s="7"/>
      <c r="BC222" s="7"/>
      <c r="BD222" s="7"/>
      <c r="BE222" s="7"/>
      <c r="BF222" s="7"/>
      <c r="BG222" s="7"/>
      <c r="BH222" s="7"/>
      <c r="BI222" s="7"/>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221"/>
      <c r="CQ222" s="221"/>
      <c r="CR222" s="222">
        <f t="shared" si="112"/>
        <v>0</v>
      </c>
      <c r="CS222" s="237" t="e">
        <f t="shared" si="113"/>
        <v>#DIV/0!</v>
      </c>
      <c r="CT222" s="222">
        <f t="shared" si="114"/>
        <v>0</v>
      </c>
      <c r="CU222" s="237" t="e">
        <f t="shared" si="115"/>
        <v>#DIV/0!</v>
      </c>
      <c r="CV222" s="222">
        <f t="shared" si="116"/>
        <v>0</v>
      </c>
      <c r="CW222" s="237" t="e">
        <f t="shared" si="117"/>
        <v>#DIV/0!</v>
      </c>
      <c r="CX222" s="222">
        <f t="shared" si="118"/>
        <v>0</v>
      </c>
      <c r="CY222" s="237" t="e">
        <f t="shared" si="119"/>
        <v>#DIV/0!</v>
      </c>
      <c r="CZ222" s="223" t="e">
        <f t="shared" si="120"/>
        <v>#DIV/0!</v>
      </c>
      <c r="DA222" s="223" t="e">
        <f t="shared" si="121"/>
        <v>#DIV/0!</v>
      </c>
      <c r="DB222" s="5"/>
    </row>
    <row r="223" spans="1:106" s="1" customFormat="1" ht="31">
      <c r="A223" s="1036"/>
      <c r="B223" s="1024"/>
      <c r="C223" s="1033"/>
      <c r="D223" s="1024"/>
      <c r="E223" s="1033"/>
      <c r="F223" s="1024"/>
      <c r="G223" s="258" t="s">
        <v>1436</v>
      </c>
      <c r="H223" s="63"/>
      <c r="I223" s="63"/>
      <c r="J223" s="212" t="s">
        <v>32</v>
      </c>
      <c r="K223" s="212" t="s">
        <v>31</v>
      </c>
      <c r="L223" s="165" t="s">
        <v>12</v>
      </c>
      <c r="M223" s="221" t="s">
        <v>29</v>
      </c>
      <c r="N223" s="221" t="s">
        <v>24</v>
      </c>
      <c r="O223" s="5"/>
      <c r="P223" s="5" t="s">
        <v>24</v>
      </c>
      <c r="Q223" s="5"/>
      <c r="R223" s="5"/>
      <c r="S223" s="6"/>
      <c r="T223" s="6"/>
      <c r="U223" s="5"/>
      <c r="V223" s="5"/>
      <c r="W223" s="5"/>
      <c r="X223" s="5"/>
      <c r="Y223" s="5"/>
      <c r="Z223" s="80">
        <f t="shared" si="111"/>
        <v>1</v>
      </c>
      <c r="AA223" s="955"/>
      <c r="AB223" s="7"/>
      <c r="AC223" s="7"/>
      <c r="AD223" s="7"/>
      <c r="AE223" s="7"/>
      <c r="AF223" s="7"/>
      <c r="AG223" s="7"/>
      <c r="AH223" s="7" t="s">
        <v>1318</v>
      </c>
      <c r="AI223" s="7"/>
      <c r="AJ223" s="7"/>
      <c r="AK223" s="7"/>
      <c r="AL223" s="7"/>
      <c r="AM223" s="7"/>
      <c r="AN223" s="7"/>
      <c r="AO223" s="7"/>
      <c r="AP223" s="7"/>
      <c r="AQ223" s="7"/>
      <c r="AR223" s="7"/>
      <c r="AS223" s="7"/>
      <c r="AT223" s="7"/>
      <c r="AU223" s="7"/>
      <c r="AV223" s="55"/>
      <c r="AW223" s="7"/>
      <c r="AX223" s="7"/>
      <c r="AY223" s="7"/>
      <c r="AZ223" s="7"/>
      <c r="BA223" s="7"/>
      <c r="BB223" s="7"/>
      <c r="BC223" s="7"/>
      <c r="BD223" s="7"/>
      <c r="BE223" s="7"/>
      <c r="BF223" s="7"/>
      <c r="BG223" s="7"/>
      <c r="BH223" s="7"/>
      <c r="BI223" s="7"/>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2">
        <f t="shared" si="112"/>
        <v>0</v>
      </c>
      <c r="CS223" s="237" t="e">
        <f t="shared" si="113"/>
        <v>#DIV/0!</v>
      </c>
      <c r="CT223" s="222">
        <f t="shared" si="114"/>
        <v>0</v>
      </c>
      <c r="CU223" s="237" t="e">
        <f t="shared" si="115"/>
        <v>#DIV/0!</v>
      </c>
      <c r="CV223" s="222">
        <f t="shared" si="116"/>
        <v>0</v>
      </c>
      <c r="CW223" s="237" t="e">
        <f t="shared" si="117"/>
        <v>#DIV/0!</v>
      </c>
      <c r="CX223" s="222">
        <f t="shared" si="118"/>
        <v>0</v>
      </c>
      <c r="CY223" s="237" t="e">
        <f t="shared" si="119"/>
        <v>#DIV/0!</v>
      </c>
      <c r="CZ223" s="223" t="e">
        <f t="shared" si="120"/>
        <v>#DIV/0!</v>
      </c>
      <c r="DA223" s="223" t="e">
        <f t="shared" si="121"/>
        <v>#DIV/0!</v>
      </c>
      <c r="DB223" s="5"/>
    </row>
    <row r="224" spans="1:106" s="1" customFormat="1" ht="42">
      <c r="A224" s="1036">
        <v>87</v>
      </c>
      <c r="B224" s="1044" t="s">
        <v>980</v>
      </c>
      <c r="C224" s="1033" t="s">
        <v>28</v>
      </c>
      <c r="D224" s="1056" t="s">
        <v>611</v>
      </c>
      <c r="E224" s="1033" t="s">
        <v>28</v>
      </c>
      <c r="F224" s="1044" t="s">
        <v>981</v>
      </c>
      <c r="G224" s="294" t="s">
        <v>1607</v>
      </c>
      <c r="H224" s="216"/>
      <c r="I224" s="216"/>
      <c r="J224" s="212" t="s">
        <v>32</v>
      </c>
      <c r="K224" s="212" t="s">
        <v>31</v>
      </c>
      <c r="L224" s="165" t="s">
        <v>12</v>
      </c>
      <c r="M224" s="221" t="s">
        <v>29</v>
      </c>
      <c r="N224" s="221" t="s">
        <v>24</v>
      </c>
      <c r="O224" s="5" t="s">
        <v>24</v>
      </c>
      <c r="P224" s="5"/>
      <c r="Q224" s="5"/>
      <c r="R224" s="5"/>
      <c r="S224" s="6"/>
      <c r="T224" s="6"/>
      <c r="U224" s="5"/>
      <c r="V224" s="5"/>
      <c r="W224" s="5"/>
      <c r="X224" s="5"/>
      <c r="Y224" s="5"/>
      <c r="Z224" s="80">
        <f t="shared" si="111"/>
        <v>1</v>
      </c>
      <c r="AA224" s="221"/>
      <c r="AB224" s="7" t="s">
        <v>1315</v>
      </c>
      <c r="AC224" s="7"/>
      <c r="AD224" s="7"/>
      <c r="AE224" s="7"/>
      <c r="AF224" s="7"/>
      <c r="AG224" s="7"/>
      <c r="AH224" s="7"/>
      <c r="AI224" s="7"/>
      <c r="AJ224" s="7"/>
      <c r="AK224" s="7"/>
      <c r="AL224" s="7"/>
      <c r="AM224" s="7"/>
      <c r="AN224" s="7"/>
      <c r="AO224" s="7"/>
      <c r="AP224" s="7"/>
      <c r="AQ224" s="7"/>
      <c r="AR224" s="7"/>
      <c r="AS224" s="7"/>
      <c r="AT224" s="7"/>
      <c r="AU224" s="7"/>
      <c r="AV224" s="55"/>
      <c r="AW224" s="7"/>
      <c r="AX224" s="7"/>
      <c r="AY224" s="7"/>
      <c r="AZ224" s="7"/>
      <c r="BA224" s="7"/>
      <c r="BB224" s="7"/>
      <c r="BC224" s="7"/>
      <c r="BD224" s="7"/>
      <c r="BE224" s="7"/>
      <c r="BF224" s="7"/>
      <c r="BG224" s="7"/>
      <c r="BH224" s="7"/>
      <c r="BI224" s="7"/>
      <c r="BJ224" s="221"/>
      <c r="BK224" s="221"/>
      <c r="BL224" s="221"/>
      <c r="BM224" s="221"/>
      <c r="BN224" s="221"/>
      <c r="BO224" s="221"/>
      <c r="BP224" s="221"/>
      <c r="BQ224" s="221"/>
      <c r="BR224" s="221"/>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c r="CN224" s="221"/>
      <c r="CO224" s="221"/>
      <c r="CP224" s="221"/>
      <c r="CQ224" s="221"/>
      <c r="CR224" s="222">
        <f t="shared" si="112"/>
        <v>0</v>
      </c>
      <c r="CS224" s="237" t="e">
        <f t="shared" si="113"/>
        <v>#DIV/0!</v>
      </c>
      <c r="CT224" s="222">
        <f t="shared" si="114"/>
        <v>0</v>
      </c>
      <c r="CU224" s="237" t="e">
        <f t="shared" si="115"/>
        <v>#DIV/0!</v>
      </c>
      <c r="CV224" s="222">
        <f t="shared" si="116"/>
        <v>0</v>
      </c>
      <c r="CW224" s="237" t="e">
        <f t="shared" si="117"/>
        <v>#DIV/0!</v>
      </c>
      <c r="CX224" s="222">
        <f t="shared" si="118"/>
        <v>0</v>
      </c>
      <c r="CY224" s="237" t="e">
        <f t="shared" si="119"/>
        <v>#DIV/0!</v>
      </c>
      <c r="CZ224" s="223" t="e">
        <f t="shared" si="120"/>
        <v>#DIV/0!</v>
      </c>
      <c r="DA224" s="223" t="e">
        <f t="shared" si="121"/>
        <v>#DIV/0!</v>
      </c>
      <c r="DB224" s="5"/>
    </row>
    <row r="225" spans="1:106" s="1" customFormat="1" ht="31">
      <c r="A225" s="1036"/>
      <c r="B225" s="1044"/>
      <c r="C225" s="1033"/>
      <c r="D225" s="1056"/>
      <c r="E225" s="1033"/>
      <c r="F225" s="1044"/>
      <c r="G225" s="294" t="s">
        <v>1450</v>
      </c>
      <c r="H225" s="216"/>
      <c r="I225" s="216"/>
      <c r="J225" s="212" t="s">
        <v>32</v>
      </c>
      <c r="K225" s="212" t="s">
        <v>31</v>
      </c>
      <c r="L225" s="165" t="s">
        <v>12</v>
      </c>
      <c r="M225" s="221" t="s">
        <v>29</v>
      </c>
      <c r="N225" s="221" t="s">
        <v>24</v>
      </c>
      <c r="O225" s="5"/>
      <c r="P225" s="5" t="s">
        <v>24</v>
      </c>
      <c r="Q225" s="5"/>
      <c r="R225" s="5"/>
      <c r="S225" s="6"/>
      <c r="T225" s="6"/>
      <c r="U225" s="5"/>
      <c r="V225" s="5"/>
      <c r="W225" s="5"/>
      <c r="X225" s="5"/>
      <c r="Y225" s="5"/>
      <c r="Z225" s="80">
        <f t="shared" si="111"/>
        <v>1</v>
      </c>
      <c r="AA225" s="955"/>
      <c r="AB225" s="7"/>
      <c r="AC225" s="7"/>
      <c r="AD225" s="7"/>
      <c r="AE225" s="7"/>
      <c r="AF225" s="7"/>
      <c r="AG225" s="7" t="s">
        <v>1315</v>
      </c>
      <c r="AH225" s="7"/>
      <c r="AI225" s="7"/>
      <c r="AJ225" s="7"/>
      <c r="AK225" s="7"/>
      <c r="AL225" s="7"/>
      <c r="AM225" s="7"/>
      <c r="AN225" s="7"/>
      <c r="AO225" s="7"/>
      <c r="AP225" s="7"/>
      <c r="AQ225" s="7"/>
      <c r="AR225" s="7"/>
      <c r="AS225" s="7"/>
      <c r="AT225" s="7"/>
      <c r="AU225" s="7"/>
      <c r="AV225" s="55"/>
      <c r="AW225" s="7"/>
      <c r="AX225" s="7"/>
      <c r="AY225" s="7"/>
      <c r="AZ225" s="7"/>
      <c r="BA225" s="7"/>
      <c r="BB225" s="7"/>
      <c r="BC225" s="7"/>
      <c r="BD225" s="7"/>
      <c r="BE225" s="7"/>
      <c r="BF225" s="7"/>
      <c r="BG225" s="7"/>
      <c r="BH225" s="7"/>
      <c r="BI225" s="7"/>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2">
        <f t="shared" si="112"/>
        <v>0</v>
      </c>
      <c r="CS225" s="237" t="e">
        <f t="shared" si="113"/>
        <v>#DIV/0!</v>
      </c>
      <c r="CT225" s="222">
        <f t="shared" si="114"/>
        <v>0</v>
      </c>
      <c r="CU225" s="237" t="e">
        <f t="shared" si="115"/>
        <v>#DIV/0!</v>
      </c>
      <c r="CV225" s="222">
        <f t="shared" si="116"/>
        <v>0</v>
      </c>
      <c r="CW225" s="237" t="e">
        <f t="shared" si="117"/>
        <v>#DIV/0!</v>
      </c>
      <c r="CX225" s="222">
        <f t="shared" si="118"/>
        <v>0</v>
      </c>
      <c r="CY225" s="237" t="e">
        <f t="shared" si="119"/>
        <v>#DIV/0!</v>
      </c>
      <c r="CZ225" s="223" t="e">
        <f t="shared" si="120"/>
        <v>#DIV/0!</v>
      </c>
      <c r="DA225" s="223" t="e">
        <f t="shared" si="121"/>
        <v>#DIV/0!</v>
      </c>
      <c r="DB225" s="5"/>
    </row>
    <row r="226" spans="1:106" s="1" customFormat="1" ht="31">
      <c r="A226" s="1036"/>
      <c r="B226" s="1044"/>
      <c r="C226" s="1033"/>
      <c r="D226" s="1056"/>
      <c r="E226" s="1033"/>
      <c r="F226" s="1044"/>
      <c r="G226" s="294" t="s">
        <v>982</v>
      </c>
      <c r="H226" s="216"/>
      <c r="I226" s="216"/>
      <c r="J226" s="212" t="s">
        <v>32</v>
      </c>
      <c r="K226" s="212" t="s">
        <v>31</v>
      </c>
      <c r="L226" s="165" t="s">
        <v>12</v>
      </c>
      <c r="M226" s="221" t="s">
        <v>29</v>
      </c>
      <c r="N226" s="221" t="s">
        <v>24</v>
      </c>
      <c r="O226" s="5"/>
      <c r="P226" s="5" t="s">
        <v>24</v>
      </c>
      <c r="Q226" s="5"/>
      <c r="R226" s="5"/>
      <c r="S226" s="6"/>
      <c r="T226" s="6"/>
      <c r="U226" s="5"/>
      <c r="V226" s="5"/>
      <c r="W226" s="5"/>
      <c r="X226" s="5"/>
      <c r="Y226" s="5"/>
      <c r="Z226" s="80">
        <f t="shared" si="111"/>
        <v>1</v>
      </c>
      <c r="AA226" s="955"/>
      <c r="AB226" s="7"/>
      <c r="AC226" s="7"/>
      <c r="AD226" s="7"/>
      <c r="AE226" s="7"/>
      <c r="AF226" s="7"/>
      <c r="AG226" s="7"/>
      <c r="AH226" s="7" t="s">
        <v>1315</v>
      </c>
      <c r="AI226" s="7"/>
      <c r="AJ226" s="7"/>
      <c r="AK226" s="7"/>
      <c r="AL226" s="7"/>
      <c r="AM226" s="7"/>
      <c r="AN226" s="7"/>
      <c r="AO226" s="7"/>
      <c r="AP226" s="7"/>
      <c r="AQ226" s="7"/>
      <c r="AR226" s="7"/>
      <c r="AS226" s="7"/>
      <c r="AT226" s="7"/>
      <c r="AU226" s="7"/>
      <c r="AV226" s="55"/>
      <c r="AW226" s="7"/>
      <c r="AX226" s="7"/>
      <c r="AY226" s="7"/>
      <c r="AZ226" s="7"/>
      <c r="BA226" s="7"/>
      <c r="BB226" s="7"/>
      <c r="BC226" s="7"/>
      <c r="BD226" s="7"/>
      <c r="BE226" s="7"/>
      <c r="BF226" s="7"/>
      <c r="BG226" s="7"/>
      <c r="BH226" s="7"/>
      <c r="BI226" s="7"/>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2">
        <f t="shared" si="112"/>
        <v>0</v>
      </c>
      <c r="CS226" s="237" t="e">
        <f t="shared" si="113"/>
        <v>#DIV/0!</v>
      </c>
      <c r="CT226" s="222">
        <f t="shared" si="114"/>
        <v>0</v>
      </c>
      <c r="CU226" s="237" t="e">
        <f t="shared" si="115"/>
        <v>#DIV/0!</v>
      </c>
      <c r="CV226" s="222">
        <f t="shared" si="116"/>
        <v>0</v>
      </c>
      <c r="CW226" s="237" t="e">
        <f t="shared" si="117"/>
        <v>#DIV/0!</v>
      </c>
      <c r="CX226" s="222">
        <f t="shared" si="118"/>
        <v>0</v>
      </c>
      <c r="CY226" s="237" t="e">
        <f t="shared" si="119"/>
        <v>#DIV/0!</v>
      </c>
      <c r="CZ226" s="223" t="e">
        <f t="shared" si="120"/>
        <v>#DIV/0!</v>
      </c>
      <c r="DA226" s="223" t="e">
        <f t="shared" si="121"/>
        <v>#DIV/0!</v>
      </c>
      <c r="DB226" s="5"/>
    </row>
    <row r="227" spans="1:106" s="1" customFormat="1" ht="84">
      <c r="A227" s="1036"/>
      <c r="B227" s="1044"/>
      <c r="C227" s="1033"/>
      <c r="D227" s="1056"/>
      <c r="E227" s="1033"/>
      <c r="F227" s="1044"/>
      <c r="G227" s="295" t="s">
        <v>1451</v>
      </c>
      <c r="H227" s="216"/>
      <c r="I227" s="216"/>
      <c r="J227" s="212" t="s">
        <v>32</v>
      </c>
      <c r="K227" s="212" t="s">
        <v>31</v>
      </c>
      <c r="L227" s="165" t="s">
        <v>12</v>
      </c>
      <c r="M227" s="221" t="s">
        <v>29</v>
      </c>
      <c r="N227" s="221" t="s">
        <v>24</v>
      </c>
      <c r="O227" s="5"/>
      <c r="P227" s="5"/>
      <c r="Q227" s="5"/>
      <c r="R227" s="5"/>
      <c r="S227" s="6"/>
      <c r="T227" s="6"/>
      <c r="U227" s="5"/>
      <c r="V227" s="5"/>
      <c r="W227" s="5"/>
      <c r="X227" s="5"/>
      <c r="Y227" s="5" t="s">
        <v>24</v>
      </c>
      <c r="Z227" s="80">
        <f t="shared" si="111"/>
        <v>1</v>
      </c>
      <c r="AA227" s="221"/>
      <c r="AB227" s="7"/>
      <c r="AC227" s="7"/>
      <c r="AD227" s="7"/>
      <c r="AE227" s="7" t="s">
        <v>1315</v>
      </c>
      <c r="AF227" s="7"/>
      <c r="AG227" s="7"/>
      <c r="AH227" s="7"/>
      <c r="AI227" s="7"/>
      <c r="AJ227" s="7"/>
      <c r="AK227" s="7"/>
      <c r="AL227" s="7"/>
      <c r="AM227" s="7"/>
      <c r="AN227" s="7"/>
      <c r="AO227" s="7"/>
      <c r="AP227" s="7"/>
      <c r="AQ227" s="7"/>
      <c r="AR227" s="7"/>
      <c r="AS227" s="7"/>
      <c r="AT227" s="7"/>
      <c r="AU227" s="7"/>
      <c r="AV227" s="55"/>
      <c r="AW227" s="7"/>
      <c r="AX227" s="7"/>
      <c r="AY227" s="7"/>
      <c r="AZ227" s="7"/>
      <c r="BA227" s="7"/>
      <c r="BB227" s="7"/>
      <c r="BC227" s="7"/>
      <c r="BD227" s="7"/>
      <c r="BE227" s="7"/>
      <c r="BF227" s="7"/>
      <c r="BG227" s="7"/>
      <c r="BH227" s="7"/>
      <c r="BI227" s="7"/>
      <c r="BJ227" s="221"/>
      <c r="BK227" s="221"/>
      <c r="BL227" s="221"/>
      <c r="BM227" s="221"/>
      <c r="BN227" s="221"/>
      <c r="BO227" s="221"/>
      <c r="BP227" s="221"/>
      <c r="BQ227" s="221"/>
      <c r="BR227" s="221"/>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c r="CN227" s="221"/>
      <c r="CO227" s="221"/>
      <c r="CP227" s="221"/>
      <c r="CQ227" s="221"/>
      <c r="CR227" s="222">
        <f t="shared" si="112"/>
        <v>0</v>
      </c>
      <c r="CS227" s="237" t="e">
        <f t="shared" si="113"/>
        <v>#DIV/0!</v>
      </c>
      <c r="CT227" s="222">
        <f t="shared" si="114"/>
        <v>0</v>
      </c>
      <c r="CU227" s="237" t="e">
        <f t="shared" si="115"/>
        <v>#DIV/0!</v>
      </c>
      <c r="CV227" s="222">
        <f t="shared" si="116"/>
        <v>0</v>
      </c>
      <c r="CW227" s="237" t="e">
        <f t="shared" si="117"/>
        <v>#DIV/0!</v>
      </c>
      <c r="CX227" s="222">
        <f t="shared" si="118"/>
        <v>0</v>
      </c>
      <c r="CY227" s="237" t="e">
        <f t="shared" si="119"/>
        <v>#DIV/0!</v>
      </c>
      <c r="CZ227" s="223" t="e">
        <f t="shared" si="120"/>
        <v>#DIV/0!</v>
      </c>
      <c r="DA227" s="223" t="e">
        <f t="shared" si="121"/>
        <v>#DIV/0!</v>
      </c>
      <c r="DB227" s="5"/>
    </row>
    <row r="228" spans="1:106" s="1" customFormat="1" ht="56">
      <c r="A228" s="1036"/>
      <c r="B228" s="1044"/>
      <c r="C228" s="1033"/>
      <c r="D228" s="1056"/>
      <c r="E228" s="1033"/>
      <c r="F228" s="1144" t="s">
        <v>608</v>
      </c>
      <c r="G228" s="295" t="s">
        <v>842</v>
      </c>
      <c r="H228" s="216"/>
      <c r="I228" s="216"/>
      <c r="J228" s="212" t="s">
        <v>32</v>
      </c>
      <c r="K228" s="212" t="s">
        <v>31</v>
      </c>
      <c r="L228" s="165" t="s">
        <v>12</v>
      </c>
      <c r="M228" s="221" t="s">
        <v>29</v>
      </c>
      <c r="N228" s="221" t="s">
        <v>24</v>
      </c>
      <c r="O228" s="5" t="s">
        <v>24</v>
      </c>
      <c r="P228" s="5"/>
      <c r="Q228" s="5"/>
      <c r="R228" s="5"/>
      <c r="S228" s="6"/>
      <c r="T228" s="6"/>
      <c r="U228" s="5"/>
      <c r="V228" s="5"/>
      <c r="W228" s="5"/>
      <c r="X228" s="5"/>
      <c r="Y228" s="5"/>
      <c r="Z228" s="80">
        <f t="shared" si="111"/>
        <v>1</v>
      </c>
      <c r="AA228" s="955"/>
      <c r="AB228" s="7" t="s">
        <v>1317</v>
      </c>
      <c r="AC228" s="7"/>
      <c r="AD228" s="7"/>
      <c r="AE228" s="7" t="s">
        <v>1317</v>
      </c>
      <c r="AF228" s="7" t="s">
        <v>1317</v>
      </c>
      <c r="AG228" s="7" t="s">
        <v>1317</v>
      </c>
      <c r="AH228" s="7" t="s">
        <v>1317</v>
      </c>
      <c r="AI228" s="7"/>
      <c r="AJ228" s="7"/>
      <c r="AK228" s="7"/>
      <c r="AL228" s="7"/>
      <c r="AM228" s="7"/>
      <c r="AN228" s="7"/>
      <c r="AO228" s="7"/>
      <c r="AP228" s="7"/>
      <c r="AQ228" s="7"/>
      <c r="AR228" s="7"/>
      <c r="AS228" s="7"/>
      <c r="AT228" s="7"/>
      <c r="AU228" s="7"/>
      <c r="AV228" s="55"/>
      <c r="AW228" s="7"/>
      <c r="AX228" s="7"/>
      <c r="AY228" s="7"/>
      <c r="AZ228" s="7"/>
      <c r="BA228" s="7"/>
      <c r="BB228" s="7"/>
      <c r="BC228" s="7"/>
      <c r="BD228" s="7"/>
      <c r="BE228" s="7"/>
      <c r="BF228" s="7"/>
      <c r="BG228" s="7"/>
      <c r="BH228" s="7"/>
      <c r="BI228" s="7"/>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c r="CN228" s="221"/>
      <c r="CO228" s="221"/>
      <c r="CP228" s="221"/>
      <c r="CQ228" s="221"/>
      <c r="CR228" s="222">
        <f t="shared" si="112"/>
        <v>0</v>
      </c>
      <c r="CS228" s="237" t="e">
        <f t="shared" si="113"/>
        <v>#DIV/0!</v>
      </c>
      <c r="CT228" s="222">
        <f t="shared" si="114"/>
        <v>0</v>
      </c>
      <c r="CU228" s="237" t="e">
        <f t="shared" si="115"/>
        <v>#DIV/0!</v>
      </c>
      <c r="CV228" s="222">
        <f t="shared" si="116"/>
        <v>0</v>
      </c>
      <c r="CW228" s="237" t="e">
        <f t="shared" si="117"/>
        <v>#DIV/0!</v>
      </c>
      <c r="CX228" s="222">
        <f t="shared" si="118"/>
        <v>0</v>
      </c>
      <c r="CY228" s="237" t="e">
        <f t="shared" si="119"/>
        <v>#DIV/0!</v>
      </c>
      <c r="CZ228" s="223" t="e">
        <f t="shared" si="120"/>
        <v>#DIV/0!</v>
      </c>
      <c r="DA228" s="223" t="e">
        <f t="shared" si="121"/>
        <v>#DIV/0!</v>
      </c>
      <c r="DB228" s="5"/>
    </row>
    <row r="229" spans="1:106" s="1" customFormat="1" ht="31">
      <c r="A229" s="1036"/>
      <c r="B229" s="1044"/>
      <c r="C229" s="1033"/>
      <c r="D229" s="1056"/>
      <c r="E229" s="1033"/>
      <c r="F229" s="1144"/>
      <c r="G229" s="295" t="s">
        <v>843</v>
      </c>
      <c r="H229" s="216"/>
      <c r="I229" s="216"/>
      <c r="J229" s="212" t="s">
        <v>32</v>
      </c>
      <c r="K229" s="212" t="s">
        <v>31</v>
      </c>
      <c r="L229" s="165" t="s">
        <v>12</v>
      </c>
      <c r="M229" s="221" t="s">
        <v>29</v>
      </c>
      <c r="N229" s="221" t="s">
        <v>24</v>
      </c>
      <c r="O229" s="5" t="s">
        <v>24</v>
      </c>
      <c r="P229" s="5"/>
      <c r="Q229" s="5"/>
      <c r="R229" s="5"/>
      <c r="S229" s="6"/>
      <c r="T229" s="6"/>
      <c r="U229" s="5"/>
      <c r="V229" s="5"/>
      <c r="W229" s="5"/>
      <c r="X229" s="5"/>
      <c r="Y229" s="5"/>
      <c r="Z229" s="80">
        <f t="shared" si="111"/>
        <v>1</v>
      </c>
      <c r="AA229" s="955"/>
      <c r="AB229" s="7"/>
      <c r="AC229" s="7"/>
      <c r="AD229" s="7" t="s">
        <v>1404</v>
      </c>
      <c r="AE229" s="7"/>
      <c r="AF229" s="7"/>
      <c r="AG229" s="7"/>
      <c r="AH229" s="7"/>
      <c r="AI229" s="7"/>
      <c r="AJ229" s="7"/>
      <c r="AK229" s="7"/>
      <c r="AL229" s="7"/>
      <c r="AM229" s="7"/>
      <c r="AN229" s="7"/>
      <c r="AO229" s="7"/>
      <c r="AP229" s="7"/>
      <c r="AQ229" s="7"/>
      <c r="AR229" s="7"/>
      <c r="AS229" s="7"/>
      <c r="AT229" s="7"/>
      <c r="AU229" s="7"/>
      <c r="AV229" s="55"/>
      <c r="AW229" s="7"/>
      <c r="AX229" s="7"/>
      <c r="AY229" s="7"/>
      <c r="AZ229" s="7"/>
      <c r="BA229" s="7"/>
      <c r="BB229" s="7"/>
      <c r="BC229" s="7"/>
      <c r="BD229" s="7"/>
      <c r="BE229" s="7"/>
      <c r="BF229" s="7"/>
      <c r="BG229" s="7"/>
      <c r="BH229" s="7"/>
      <c r="BI229" s="7"/>
      <c r="BJ229" s="221"/>
      <c r="BK229" s="221"/>
      <c r="BL229" s="221"/>
      <c r="BM229" s="221"/>
      <c r="BN229" s="221"/>
      <c r="BO229" s="221"/>
      <c r="BP229" s="221"/>
      <c r="BQ229" s="221"/>
      <c r="BR229" s="221"/>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c r="CN229" s="221"/>
      <c r="CO229" s="221"/>
      <c r="CP229" s="221"/>
      <c r="CQ229" s="221"/>
      <c r="CR229" s="222">
        <f t="shared" si="112"/>
        <v>0</v>
      </c>
      <c r="CS229" s="237" t="e">
        <f t="shared" si="113"/>
        <v>#DIV/0!</v>
      </c>
      <c r="CT229" s="222">
        <f t="shared" si="114"/>
        <v>0</v>
      </c>
      <c r="CU229" s="237" t="e">
        <f t="shared" si="115"/>
        <v>#DIV/0!</v>
      </c>
      <c r="CV229" s="222">
        <f t="shared" si="116"/>
        <v>0</v>
      </c>
      <c r="CW229" s="237" t="e">
        <f t="shared" si="117"/>
        <v>#DIV/0!</v>
      </c>
      <c r="CX229" s="222">
        <f t="shared" si="118"/>
        <v>0</v>
      </c>
      <c r="CY229" s="237" t="e">
        <f t="shared" si="119"/>
        <v>#DIV/0!</v>
      </c>
      <c r="CZ229" s="223" t="e">
        <f t="shared" si="120"/>
        <v>#DIV/0!</v>
      </c>
      <c r="DA229" s="223" t="e">
        <f t="shared" si="121"/>
        <v>#DIV/0!</v>
      </c>
      <c r="DB229" s="5"/>
    </row>
    <row r="230" spans="1:106" s="1" customFormat="1" ht="31">
      <c r="A230" s="1036"/>
      <c r="B230" s="1044"/>
      <c r="C230" s="1033"/>
      <c r="D230" s="1056"/>
      <c r="E230" s="1033"/>
      <c r="F230" s="1144"/>
      <c r="G230" s="295" t="s">
        <v>844</v>
      </c>
      <c r="H230" s="216"/>
      <c r="I230" s="216"/>
      <c r="J230" s="212" t="s">
        <v>32</v>
      </c>
      <c r="K230" s="212" t="s">
        <v>31</v>
      </c>
      <c r="L230" s="165" t="s">
        <v>12</v>
      </c>
      <c r="M230" s="221" t="s">
        <v>29</v>
      </c>
      <c r="N230" s="221" t="s">
        <v>24</v>
      </c>
      <c r="O230" s="5"/>
      <c r="P230" s="5" t="s">
        <v>24</v>
      </c>
      <c r="Q230" s="5"/>
      <c r="R230" s="5"/>
      <c r="S230" s="6"/>
      <c r="T230" s="6"/>
      <c r="U230" s="5"/>
      <c r="V230" s="5"/>
      <c r="W230" s="5"/>
      <c r="X230" s="5"/>
      <c r="Y230" s="5"/>
      <c r="Z230" s="80">
        <f t="shared" si="111"/>
        <v>1</v>
      </c>
      <c r="AA230" s="221"/>
      <c r="AB230" s="7"/>
      <c r="AC230" s="7"/>
      <c r="AD230" s="7"/>
      <c r="AE230" s="7" t="s">
        <v>1404</v>
      </c>
      <c r="AF230" s="7"/>
      <c r="AG230" s="7"/>
      <c r="AH230" s="7"/>
      <c r="AI230" s="7"/>
      <c r="AJ230" s="7"/>
      <c r="AK230" s="7"/>
      <c r="AL230" s="7"/>
      <c r="AM230" s="7"/>
      <c r="AN230" s="7"/>
      <c r="AO230" s="7"/>
      <c r="AP230" s="7"/>
      <c r="AQ230" s="7"/>
      <c r="AR230" s="7"/>
      <c r="AS230" s="7"/>
      <c r="AT230" s="7"/>
      <c r="AU230" s="7"/>
      <c r="AV230" s="55"/>
      <c r="AW230" s="7"/>
      <c r="AX230" s="7"/>
      <c r="AY230" s="7"/>
      <c r="AZ230" s="7"/>
      <c r="BA230" s="7"/>
      <c r="BB230" s="7"/>
      <c r="BC230" s="7"/>
      <c r="BD230" s="7"/>
      <c r="BE230" s="7"/>
      <c r="BF230" s="7"/>
      <c r="BG230" s="7"/>
      <c r="BH230" s="7"/>
      <c r="BI230" s="7"/>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221"/>
      <c r="CQ230" s="221"/>
      <c r="CR230" s="222">
        <f t="shared" si="112"/>
        <v>0</v>
      </c>
      <c r="CS230" s="237" t="e">
        <f t="shared" si="113"/>
        <v>#DIV/0!</v>
      </c>
      <c r="CT230" s="222">
        <f t="shared" si="114"/>
        <v>0</v>
      </c>
      <c r="CU230" s="237" t="e">
        <f t="shared" si="115"/>
        <v>#DIV/0!</v>
      </c>
      <c r="CV230" s="222">
        <f t="shared" si="116"/>
        <v>0</v>
      </c>
      <c r="CW230" s="237" t="e">
        <f t="shared" si="117"/>
        <v>#DIV/0!</v>
      </c>
      <c r="CX230" s="222">
        <f t="shared" si="118"/>
        <v>0</v>
      </c>
      <c r="CY230" s="237" t="e">
        <f t="shared" si="119"/>
        <v>#DIV/0!</v>
      </c>
      <c r="CZ230" s="223" t="e">
        <f t="shared" si="120"/>
        <v>#DIV/0!</v>
      </c>
      <c r="DA230" s="223" t="e">
        <f t="shared" si="121"/>
        <v>#DIV/0!</v>
      </c>
      <c r="DB230" s="5"/>
    </row>
    <row r="231" spans="1:106" s="1" customFormat="1" ht="46.5">
      <c r="A231" s="1036">
        <v>88</v>
      </c>
      <c r="B231" s="1024" t="s">
        <v>482</v>
      </c>
      <c r="C231" s="1033" t="s">
        <v>28</v>
      </c>
      <c r="D231" s="1024" t="s">
        <v>199</v>
      </c>
      <c r="E231" s="1033" t="s">
        <v>28</v>
      </c>
      <c r="F231" s="1024" t="s">
        <v>1548</v>
      </c>
      <c r="G231" s="286" t="s">
        <v>558</v>
      </c>
      <c r="H231" s="69" t="s">
        <v>712</v>
      </c>
      <c r="I231" s="69"/>
      <c r="J231" s="212" t="s">
        <v>32</v>
      </c>
      <c r="K231" s="212" t="s">
        <v>31</v>
      </c>
      <c r="L231" s="165" t="s">
        <v>12</v>
      </c>
      <c r="M231" s="221" t="s">
        <v>29</v>
      </c>
      <c r="N231" s="221" t="s">
        <v>24</v>
      </c>
      <c r="O231" s="5"/>
      <c r="P231" s="5"/>
      <c r="Q231" s="5"/>
      <c r="R231" s="5"/>
      <c r="S231" s="6"/>
      <c r="T231" s="6"/>
      <c r="U231" s="5"/>
      <c r="V231" s="5"/>
      <c r="W231" s="5" t="s">
        <v>24</v>
      </c>
      <c r="X231" s="5"/>
      <c r="Y231" s="5"/>
      <c r="Z231" s="80">
        <f t="shared" si="111"/>
        <v>1</v>
      </c>
      <c r="AA231" s="955"/>
      <c r="AB231" s="7"/>
      <c r="AC231" s="7"/>
      <c r="AD231" s="7"/>
      <c r="AE231" s="7"/>
      <c r="AF231" s="7"/>
      <c r="AG231" s="7"/>
      <c r="AH231" s="7"/>
      <c r="AI231" s="7"/>
      <c r="AJ231" s="7"/>
      <c r="AK231" s="7"/>
      <c r="AL231" s="7"/>
      <c r="AM231" s="7"/>
      <c r="AN231" s="7"/>
      <c r="AO231" s="7"/>
      <c r="AP231" s="7"/>
      <c r="AQ231" s="7"/>
      <c r="AR231" s="7"/>
      <c r="AS231" s="7"/>
      <c r="AT231" s="7"/>
      <c r="AU231" s="7"/>
      <c r="AV231" s="55"/>
      <c r="AW231" s="7"/>
      <c r="AX231" s="7"/>
      <c r="AY231" s="7"/>
      <c r="AZ231" s="7"/>
      <c r="BA231" s="7"/>
      <c r="BB231" s="7"/>
      <c r="BC231" s="7" t="s">
        <v>1316</v>
      </c>
      <c r="BD231" s="7" t="s">
        <v>1316</v>
      </c>
      <c r="BE231" s="7" t="s">
        <v>1316</v>
      </c>
      <c r="BF231" s="7"/>
      <c r="BG231" s="7"/>
      <c r="BH231" s="7"/>
      <c r="BI231" s="7"/>
      <c r="BJ231" s="221"/>
      <c r="BK231" s="221"/>
      <c r="BL231" s="221"/>
      <c r="BM231" s="221"/>
      <c r="BN231" s="221"/>
      <c r="BO231" s="221"/>
      <c r="BP231" s="221"/>
      <c r="BQ231" s="221"/>
      <c r="BR231" s="221"/>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c r="CN231" s="221"/>
      <c r="CO231" s="221"/>
      <c r="CP231" s="221"/>
      <c r="CQ231" s="221"/>
      <c r="CR231" s="222">
        <f t="shared" si="112"/>
        <v>0</v>
      </c>
      <c r="CS231" s="237" t="e">
        <f t="shared" si="113"/>
        <v>#DIV/0!</v>
      </c>
      <c r="CT231" s="222">
        <f t="shared" si="114"/>
        <v>0</v>
      </c>
      <c r="CU231" s="237" t="e">
        <f t="shared" si="115"/>
        <v>#DIV/0!</v>
      </c>
      <c r="CV231" s="222">
        <f t="shared" si="116"/>
        <v>0</v>
      </c>
      <c r="CW231" s="237" t="e">
        <f t="shared" si="117"/>
        <v>#DIV/0!</v>
      </c>
      <c r="CX231" s="222">
        <f t="shared" si="118"/>
        <v>0</v>
      </c>
      <c r="CY231" s="237" t="e">
        <f t="shared" si="119"/>
        <v>#DIV/0!</v>
      </c>
      <c r="CZ231" s="223" t="e">
        <f t="shared" si="120"/>
        <v>#DIV/0!</v>
      </c>
      <c r="DA231" s="223" t="e">
        <f t="shared" si="121"/>
        <v>#DIV/0!</v>
      </c>
      <c r="DB231" s="5"/>
    </row>
    <row r="232" spans="1:106" s="1" customFormat="1" ht="93">
      <c r="A232" s="1036"/>
      <c r="B232" s="1024"/>
      <c r="C232" s="1033"/>
      <c r="D232" s="1024"/>
      <c r="E232" s="1033"/>
      <c r="F232" s="1024"/>
      <c r="G232" s="217" t="s">
        <v>1478</v>
      </c>
      <c r="H232" s="69"/>
      <c r="I232" s="69"/>
      <c r="J232" s="212" t="s">
        <v>32</v>
      </c>
      <c r="K232" s="212" t="s">
        <v>31</v>
      </c>
      <c r="L232" s="165" t="s">
        <v>12</v>
      </c>
      <c r="M232" s="221" t="s">
        <v>29</v>
      </c>
      <c r="N232" s="221" t="s">
        <v>24</v>
      </c>
      <c r="O232" s="5"/>
      <c r="P232" s="5"/>
      <c r="Q232" s="5"/>
      <c r="R232" s="5" t="s">
        <v>24</v>
      </c>
      <c r="S232" s="6"/>
      <c r="T232" s="6"/>
      <c r="U232" s="5"/>
      <c r="V232" s="5"/>
      <c r="W232" s="5"/>
      <c r="X232" s="5"/>
      <c r="Y232" s="5"/>
      <c r="Z232" s="80">
        <f t="shared" si="111"/>
        <v>1</v>
      </c>
      <c r="AA232" s="955"/>
      <c r="AB232" s="7"/>
      <c r="AC232" s="7"/>
      <c r="AD232" s="7"/>
      <c r="AE232" s="7"/>
      <c r="AF232" s="7"/>
      <c r="AG232" s="7"/>
      <c r="AH232" s="7"/>
      <c r="AI232" s="7"/>
      <c r="AJ232" s="7"/>
      <c r="AK232" s="7"/>
      <c r="AL232" s="7"/>
      <c r="AM232" s="7" t="s">
        <v>1315</v>
      </c>
      <c r="AN232" s="7" t="s">
        <v>1315</v>
      </c>
      <c r="AO232" s="7" t="s">
        <v>1315</v>
      </c>
      <c r="AP232" s="7" t="s">
        <v>1315</v>
      </c>
      <c r="AQ232" s="7"/>
      <c r="AR232" s="7"/>
      <c r="AS232" s="7"/>
      <c r="AT232" s="7"/>
      <c r="AU232" s="7"/>
      <c r="AV232" s="55"/>
      <c r="AW232" s="7"/>
      <c r="AX232" s="7"/>
      <c r="AY232" s="7"/>
      <c r="AZ232" s="7"/>
      <c r="BA232" s="7"/>
      <c r="BB232" s="7"/>
      <c r="BC232" s="7"/>
      <c r="BD232" s="7"/>
      <c r="BE232" s="7"/>
      <c r="BF232" s="7"/>
      <c r="BG232" s="7"/>
      <c r="BH232" s="7"/>
      <c r="BI232" s="7"/>
      <c r="BJ232" s="221"/>
      <c r="BK232" s="221"/>
      <c r="BL232" s="221"/>
      <c r="BM232" s="221"/>
      <c r="BN232" s="221"/>
      <c r="BO232" s="221"/>
      <c r="BP232" s="221"/>
      <c r="BQ232" s="221"/>
      <c r="BR232" s="221"/>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c r="CN232" s="221"/>
      <c r="CO232" s="221"/>
      <c r="CP232" s="221"/>
      <c r="CQ232" s="221"/>
      <c r="CR232" s="222">
        <f t="shared" si="112"/>
        <v>0</v>
      </c>
      <c r="CS232" s="237" t="e">
        <f t="shared" si="113"/>
        <v>#DIV/0!</v>
      </c>
      <c r="CT232" s="222">
        <f t="shared" si="114"/>
        <v>0</v>
      </c>
      <c r="CU232" s="237" t="e">
        <f t="shared" si="115"/>
        <v>#DIV/0!</v>
      </c>
      <c r="CV232" s="222">
        <f t="shared" si="116"/>
        <v>0</v>
      </c>
      <c r="CW232" s="237" t="e">
        <f t="shared" si="117"/>
        <v>#DIV/0!</v>
      </c>
      <c r="CX232" s="222">
        <f t="shared" si="118"/>
        <v>0</v>
      </c>
      <c r="CY232" s="237" t="e">
        <f t="shared" si="119"/>
        <v>#DIV/0!</v>
      </c>
      <c r="CZ232" s="223" t="e">
        <f t="shared" si="120"/>
        <v>#DIV/0!</v>
      </c>
      <c r="DA232" s="223" t="e">
        <f t="shared" si="121"/>
        <v>#DIV/0!</v>
      </c>
      <c r="DB232" s="5"/>
    </row>
    <row r="233" spans="1:106" s="302" customFormat="1" ht="16.5">
      <c r="A233" s="1141"/>
      <c r="B233" s="1045" t="s">
        <v>198</v>
      </c>
      <c r="C233" s="1061"/>
      <c r="D233" s="1061"/>
      <c r="E233" s="1061"/>
      <c r="F233" s="1045"/>
      <c r="G233" s="1045"/>
      <c r="H233" s="1061"/>
      <c r="I233" s="1061"/>
      <c r="J233" s="1045"/>
      <c r="K233" s="1045"/>
      <c r="L233" s="1061"/>
      <c r="M233" s="1061"/>
      <c r="N233" s="1061"/>
      <c r="O233" s="300" t="s">
        <v>38</v>
      </c>
      <c r="P233" s="300" t="s">
        <v>38</v>
      </c>
      <c r="Q233" s="300" t="s">
        <v>38</v>
      </c>
      <c r="R233" s="300" t="s">
        <v>38</v>
      </c>
      <c r="S233" s="300" t="s">
        <v>38</v>
      </c>
      <c r="T233" s="300" t="s">
        <v>38</v>
      </c>
      <c r="U233" s="300" t="s">
        <v>38</v>
      </c>
      <c r="V233" s="300" t="s">
        <v>38</v>
      </c>
      <c r="W233" s="300" t="s">
        <v>38</v>
      </c>
      <c r="X233" s="300" t="s">
        <v>38</v>
      </c>
      <c r="Y233" s="300" t="s">
        <v>38</v>
      </c>
      <c r="Z233" s="296" t="s">
        <v>38</v>
      </c>
      <c r="AA233" s="221"/>
      <c r="AB233" s="296" t="s">
        <v>38</v>
      </c>
      <c r="AC233" s="296" t="s">
        <v>38</v>
      </c>
      <c r="AD233" s="296" t="s">
        <v>38</v>
      </c>
      <c r="AE233" s="296" t="s">
        <v>38</v>
      </c>
      <c r="AF233" s="296" t="s">
        <v>38</v>
      </c>
      <c r="AG233" s="296" t="s">
        <v>38</v>
      </c>
      <c r="AH233" s="296" t="s">
        <v>38</v>
      </c>
      <c r="AI233" s="296" t="s">
        <v>38</v>
      </c>
      <c r="AJ233" s="296" t="s">
        <v>38</v>
      </c>
      <c r="AK233" s="296" t="s">
        <v>38</v>
      </c>
      <c r="AL233" s="296" t="s">
        <v>38</v>
      </c>
      <c r="AM233" s="296" t="s">
        <v>38</v>
      </c>
      <c r="AN233" s="296" t="s">
        <v>38</v>
      </c>
      <c r="AO233" s="296" t="s">
        <v>38</v>
      </c>
      <c r="AP233" s="296" t="s">
        <v>38</v>
      </c>
      <c r="AQ233" s="296" t="s">
        <v>38</v>
      </c>
      <c r="AR233" s="296" t="s">
        <v>38</v>
      </c>
      <c r="AS233" s="296" t="s">
        <v>38</v>
      </c>
      <c r="AT233" s="296" t="s">
        <v>38</v>
      </c>
      <c r="AU233" s="296" t="s">
        <v>38</v>
      </c>
      <c r="AV233" s="296" t="s">
        <v>38</v>
      </c>
      <c r="AW233" s="296" t="s">
        <v>38</v>
      </c>
      <c r="AX233" s="296" t="s">
        <v>38</v>
      </c>
      <c r="AY233" s="296" t="s">
        <v>38</v>
      </c>
      <c r="AZ233" s="296" t="s">
        <v>38</v>
      </c>
      <c r="BA233" s="296" t="s">
        <v>38</v>
      </c>
      <c r="BB233" s="296" t="s">
        <v>38</v>
      </c>
      <c r="BC233" s="296" t="s">
        <v>38</v>
      </c>
      <c r="BD233" s="296" t="s">
        <v>38</v>
      </c>
      <c r="BE233" s="296" t="s">
        <v>38</v>
      </c>
      <c r="BF233" s="296" t="s">
        <v>38</v>
      </c>
      <c r="BG233" s="296" t="s">
        <v>38</v>
      </c>
      <c r="BH233" s="296" t="s">
        <v>38</v>
      </c>
      <c r="BI233" s="296" t="s">
        <v>38</v>
      </c>
      <c r="BJ233" s="296" t="s">
        <v>38</v>
      </c>
      <c r="BK233" s="296" t="s">
        <v>38</v>
      </c>
      <c r="BL233" s="296" t="s">
        <v>38</v>
      </c>
      <c r="BM233" s="296" t="s">
        <v>38</v>
      </c>
      <c r="BN233" s="296" t="s">
        <v>38</v>
      </c>
      <c r="BO233" s="296" t="s">
        <v>38</v>
      </c>
      <c r="BP233" s="296" t="s">
        <v>38</v>
      </c>
      <c r="BQ233" s="296" t="s">
        <v>38</v>
      </c>
      <c r="BR233" s="296" t="s">
        <v>38</v>
      </c>
      <c r="BS233" s="296" t="s">
        <v>38</v>
      </c>
      <c r="BT233" s="296" t="s">
        <v>38</v>
      </c>
      <c r="BU233" s="296" t="s">
        <v>38</v>
      </c>
      <c r="BV233" s="296" t="s">
        <v>38</v>
      </c>
      <c r="BW233" s="296" t="s">
        <v>38</v>
      </c>
      <c r="BX233" s="296" t="s">
        <v>38</v>
      </c>
      <c r="BY233" s="296" t="s">
        <v>38</v>
      </c>
      <c r="BZ233" s="296" t="s">
        <v>38</v>
      </c>
      <c r="CA233" s="296" t="s">
        <v>38</v>
      </c>
      <c r="CB233" s="296" t="s">
        <v>38</v>
      </c>
      <c r="CC233" s="296" t="s">
        <v>38</v>
      </c>
      <c r="CD233" s="296" t="s">
        <v>38</v>
      </c>
      <c r="CE233" s="296" t="s">
        <v>38</v>
      </c>
      <c r="CF233" s="296" t="s">
        <v>38</v>
      </c>
      <c r="CG233" s="296" t="s">
        <v>38</v>
      </c>
      <c r="CH233" s="296" t="s">
        <v>38</v>
      </c>
      <c r="CI233" s="296" t="s">
        <v>38</v>
      </c>
      <c r="CJ233" s="296" t="s">
        <v>38</v>
      </c>
      <c r="CK233" s="296" t="s">
        <v>38</v>
      </c>
      <c r="CL233" s="296" t="s">
        <v>38</v>
      </c>
      <c r="CM233" s="296" t="s">
        <v>38</v>
      </c>
      <c r="CN233" s="296" t="s">
        <v>38</v>
      </c>
      <c r="CO233" s="296" t="s">
        <v>38</v>
      </c>
      <c r="CP233" s="296" t="s">
        <v>38</v>
      </c>
      <c r="CQ233" s="296" t="s">
        <v>38</v>
      </c>
      <c r="CR233" s="296" t="s">
        <v>38</v>
      </c>
      <c r="CS233" s="296" t="s">
        <v>38</v>
      </c>
      <c r="CT233" s="296" t="s">
        <v>38</v>
      </c>
      <c r="CU233" s="296" t="s">
        <v>38</v>
      </c>
      <c r="CV233" s="296" t="s">
        <v>38</v>
      </c>
      <c r="CW233" s="296" t="s">
        <v>38</v>
      </c>
      <c r="CX233" s="296" t="s">
        <v>38</v>
      </c>
      <c r="CY233" s="296" t="s">
        <v>38</v>
      </c>
      <c r="CZ233" s="296" t="s">
        <v>38</v>
      </c>
      <c r="DA233" s="296" t="s">
        <v>38</v>
      </c>
      <c r="DB233" s="296" t="s">
        <v>38</v>
      </c>
    </row>
    <row r="234" spans="1:106" s="302" customFormat="1" ht="16.5">
      <c r="A234" s="1142"/>
      <c r="B234" s="1045" t="s">
        <v>197</v>
      </c>
      <c r="C234" s="1061"/>
      <c r="D234" s="1061"/>
      <c r="E234" s="1061"/>
      <c r="F234" s="1045"/>
      <c r="G234" s="1045"/>
      <c r="H234" s="1061"/>
      <c r="I234" s="1061"/>
      <c r="J234" s="1045"/>
      <c r="K234" s="1045"/>
      <c r="L234" s="1061"/>
      <c r="M234" s="1061"/>
      <c r="N234" s="1061"/>
      <c r="O234" s="300" t="s">
        <v>38</v>
      </c>
      <c r="P234" s="300" t="s">
        <v>38</v>
      </c>
      <c r="Q234" s="300" t="s">
        <v>38</v>
      </c>
      <c r="R234" s="300" t="s">
        <v>38</v>
      </c>
      <c r="S234" s="300" t="s">
        <v>38</v>
      </c>
      <c r="T234" s="300" t="s">
        <v>38</v>
      </c>
      <c r="U234" s="300" t="s">
        <v>38</v>
      </c>
      <c r="V234" s="300" t="s">
        <v>38</v>
      </c>
      <c r="W234" s="300" t="s">
        <v>38</v>
      </c>
      <c r="X234" s="300"/>
      <c r="Y234" s="300" t="s">
        <v>38</v>
      </c>
      <c r="Z234" s="296" t="s">
        <v>38</v>
      </c>
      <c r="AA234" s="955"/>
      <c r="AB234" s="296" t="s">
        <v>38</v>
      </c>
      <c r="AC234" s="296" t="s">
        <v>38</v>
      </c>
      <c r="AD234" s="296" t="s">
        <v>38</v>
      </c>
      <c r="AE234" s="296" t="s">
        <v>38</v>
      </c>
      <c r="AF234" s="296" t="s">
        <v>38</v>
      </c>
      <c r="AG234" s="296" t="s">
        <v>38</v>
      </c>
      <c r="AH234" s="296" t="s">
        <v>38</v>
      </c>
      <c r="AI234" s="296" t="s">
        <v>38</v>
      </c>
      <c r="AJ234" s="296" t="s">
        <v>38</v>
      </c>
      <c r="AK234" s="296" t="s">
        <v>38</v>
      </c>
      <c r="AL234" s="296" t="s">
        <v>38</v>
      </c>
      <c r="AM234" s="296" t="s">
        <v>38</v>
      </c>
      <c r="AN234" s="296" t="s">
        <v>38</v>
      </c>
      <c r="AO234" s="296" t="s">
        <v>38</v>
      </c>
      <c r="AP234" s="296" t="s">
        <v>38</v>
      </c>
      <c r="AQ234" s="296" t="s">
        <v>38</v>
      </c>
      <c r="AR234" s="296" t="s">
        <v>38</v>
      </c>
      <c r="AS234" s="296" t="s">
        <v>38</v>
      </c>
      <c r="AT234" s="296" t="s">
        <v>38</v>
      </c>
      <c r="AU234" s="296" t="s">
        <v>38</v>
      </c>
      <c r="AV234" s="296" t="s">
        <v>38</v>
      </c>
      <c r="AW234" s="296" t="s">
        <v>38</v>
      </c>
      <c r="AX234" s="296" t="s">
        <v>38</v>
      </c>
      <c r="AY234" s="296" t="s">
        <v>38</v>
      </c>
      <c r="AZ234" s="296" t="s">
        <v>38</v>
      </c>
      <c r="BA234" s="296" t="s">
        <v>38</v>
      </c>
      <c r="BB234" s="296" t="s">
        <v>38</v>
      </c>
      <c r="BC234" s="296" t="s">
        <v>38</v>
      </c>
      <c r="BD234" s="296" t="s">
        <v>38</v>
      </c>
      <c r="BE234" s="296" t="s">
        <v>38</v>
      </c>
      <c r="BF234" s="296" t="s">
        <v>38</v>
      </c>
      <c r="BG234" s="296" t="s">
        <v>38</v>
      </c>
      <c r="BH234" s="296" t="s">
        <v>38</v>
      </c>
      <c r="BI234" s="296" t="s">
        <v>38</v>
      </c>
      <c r="BJ234" s="296" t="s">
        <v>38</v>
      </c>
      <c r="BK234" s="296" t="s">
        <v>38</v>
      </c>
      <c r="BL234" s="296" t="s">
        <v>38</v>
      </c>
      <c r="BM234" s="296" t="s">
        <v>38</v>
      </c>
      <c r="BN234" s="296" t="s">
        <v>38</v>
      </c>
      <c r="BO234" s="296" t="s">
        <v>38</v>
      </c>
      <c r="BP234" s="296" t="s">
        <v>38</v>
      </c>
      <c r="BQ234" s="296" t="s">
        <v>38</v>
      </c>
      <c r="BR234" s="296" t="s">
        <v>38</v>
      </c>
      <c r="BS234" s="296" t="s">
        <v>38</v>
      </c>
      <c r="BT234" s="296" t="s">
        <v>38</v>
      </c>
      <c r="BU234" s="296" t="s">
        <v>38</v>
      </c>
      <c r="BV234" s="296" t="s">
        <v>38</v>
      </c>
      <c r="BW234" s="296" t="s">
        <v>38</v>
      </c>
      <c r="BX234" s="296" t="s">
        <v>38</v>
      </c>
      <c r="BY234" s="296" t="s">
        <v>38</v>
      </c>
      <c r="BZ234" s="296" t="s">
        <v>38</v>
      </c>
      <c r="CA234" s="296" t="s">
        <v>38</v>
      </c>
      <c r="CB234" s="296" t="s">
        <v>38</v>
      </c>
      <c r="CC234" s="296" t="s">
        <v>38</v>
      </c>
      <c r="CD234" s="296" t="s">
        <v>38</v>
      </c>
      <c r="CE234" s="296" t="s">
        <v>38</v>
      </c>
      <c r="CF234" s="296" t="s">
        <v>38</v>
      </c>
      <c r="CG234" s="296" t="s">
        <v>38</v>
      </c>
      <c r="CH234" s="296" t="s">
        <v>38</v>
      </c>
      <c r="CI234" s="296" t="s">
        <v>38</v>
      </c>
      <c r="CJ234" s="296" t="s">
        <v>38</v>
      </c>
      <c r="CK234" s="296" t="s">
        <v>38</v>
      </c>
      <c r="CL234" s="296" t="s">
        <v>38</v>
      </c>
      <c r="CM234" s="296" t="s">
        <v>38</v>
      </c>
      <c r="CN234" s="296" t="s">
        <v>38</v>
      </c>
      <c r="CO234" s="296" t="s">
        <v>38</v>
      </c>
      <c r="CP234" s="296" t="s">
        <v>38</v>
      </c>
      <c r="CQ234" s="296" t="s">
        <v>38</v>
      </c>
      <c r="CR234" s="296" t="s">
        <v>38</v>
      </c>
      <c r="CS234" s="296" t="s">
        <v>38</v>
      </c>
      <c r="CT234" s="296" t="s">
        <v>38</v>
      </c>
      <c r="CU234" s="296" t="s">
        <v>38</v>
      </c>
      <c r="CV234" s="296" t="s">
        <v>38</v>
      </c>
      <c r="CW234" s="296" t="s">
        <v>38</v>
      </c>
      <c r="CX234" s="296" t="s">
        <v>38</v>
      </c>
      <c r="CY234" s="296" t="s">
        <v>38</v>
      </c>
      <c r="CZ234" s="296" t="s">
        <v>38</v>
      </c>
      <c r="DA234" s="296" t="s">
        <v>38</v>
      </c>
      <c r="DB234" s="296" t="s">
        <v>38</v>
      </c>
    </row>
    <row r="235" spans="1:106" s="302" customFormat="1" ht="16.5">
      <c r="A235" s="1143"/>
      <c r="B235" s="1045" t="s">
        <v>196</v>
      </c>
      <c r="C235" s="1045"/>
      <c r="D235" s="1045"/>
      <c r="E235" s="1045"/>
      <c r="F235" s="1045"/>
      <c r="G235" s="1045"/>
      <c r="H235" s="1045"/>
      <c r="I235" s="1045"/>
      <c r="J235" s="1045"/>
      <c r="K235" s="1045"/>
      <c r="L235" s="1045"/>
      <c r="M235" s="1045"/>
      <c r="N235" s="1045"/>
      <c r="O235" s="300"/>
      <c r="P235" s="300" t="s">
        <v>38</v>
      </c>
      <c r="Q235" s="300"/>
      <c r="R235" s="300"/>
      <c r="S235" s="300" t="s">
        <v>38</v>
      </c>
      <c r="T235" s="300"/>
      <c r="U235" s="300"/>
      <c r="V235" s="300"/>
      <c r="W235" s="300"/>
      <c r="X235" s="300"/>
      <c r="Y235" s="300"/>
      <c r="Z235" s="296" t="s">
        <v>38</v>
      </c>
      <c r="AA235" s="955"/>
      <c r="AB235" s="296" t="s">
        <v>38</v>
      </c>
      <c r="AC235" s="296" t="s">
        <v>38</v>
      </c>
      <c r="AD235" s="296" t="s">
        <v>38</v>
      </c>
      <c r="AE235" s="296" t="s">
        <v>38</v>
      </c>
      <c r="AF235" s="296" t="s">
        <v>38</v>
      </c>
      <c r="AG235" s="296" t="s">
        <v>38</v>
      </c>
      <c r="AH235" s="296" t="s">
        <v>38</v>
      </c>
      <c r="AI235" s="296" t="s">
        <v>38</v>
      </c>
      <c r="AJ235" s="296" t="s">
        <v>38</v>
      </c>
      <c r="AK235" s="296" t="s">
        <v>38</v>
      </c>
      <c r="AL235" s="296" t="s">
        <v>38</v>
      </c>
      <c r="AM235" s="296" t="s">
        <v>38</v>
      </c>
      <c r="AN235" s="296" t="s">
        <v>38</v>
      </c>
      <c r="AO235" s="296" t="s">
        <v>38</v>
      </c>
      <c r="AP235" s="296" t="s">
        <v>38</v>
      </c>
      <c r="AQ235" s="296" t="s">
        <v>38</v>
      </c>
      <c r="AR235" s="296" t="s">
        <v>38</v>
      </c>
      <c r="AS235" s="296" t="s">
        <v>38</v>
      </c>
      <c r="AT235" s="296" t="s">
        <v>38</v>
      </c>
      <c r="AU235" s="296" t="s">
        <v>38</v>
      </c>
      <c r="AV235" s="296" t="s">
        <v>38</v>
      </c>
      <c r="AW235" s="296" t="s">
        <v>38</v>
      </c>
      <c r="AX235" s="296" t="s">
        <v>38</v>
      </c>
      <c r="AY235" s="296" t="s">
        <v>38</v>
      </c>
      <c r="AZ235" s="296" t="s">
        <v>38</v>
      </c>
      <c r="BA235" s="296" t="s">
        <v>38</v>
      </c>
      <c r="BB235" s="296" t="s">
        <v>38</v>
      </c>
      <c r="BC235" s="296" t="s">
        <v>38</v>
      </c>
      <c r="BD235" s="296" t="s">
        <v>38</v>
      </c>
      <c r="BE235" s="296" t="s">
        <v>38</v>
      </c>
      <c r="BF235" s="296" t="s">
        <v>38</v>
      </c>
      <c r="BG235" s="296" t="s">
        <v>38</v>
      </c>
      <c r="BH235" s="296" t="s">
        <v>38</v>
      </c>
      <c r="BI235" s="296" t="s">
        <v>38</v>
      </c>
      <c r="BJ235" s="296" t="s">
        <v>38</v>
      </c>
      <c r="BK235" s="296" t="s">
        <v>38</v>
      </c>
      <c r="BL235" s="296" t="s">
        <v>38</v>
      </c>
      <c r="BM235" s="296" t="s">
        <v>38</v>
      </c>
      <c r="BN235" s="296" t="s">
        <v>38</v>
      </c>
      <c r="BO235" s="296" t="s">
        <v>38</v>
      </c>
      <c r="BP235" s="296" t="s">
        <v>38</v>
      </c>
      <c r="BQ235" s="296" t="s">
        <v>38</v>
      </c>
      <c r="BR235" s="296" t="s">
        <v>38</v>
      </c>
      <c r="BS235" s="296" t="s">
        <v>38</v>
      </c>
      <c r="BT235" s="296" t="s">
        <v>38</v>
      </c>
      <c r="BU235" s="296" t="s">
        <v>38</v>
      </c>
      <c r="BV235" s="296" t="s">
        <v>38</v>
      </c>
      <c r="BW235" s="296" t="s">
        <v>38</v>
      </c>
      <c r="BX235" s="296" t="s">
        <v>38</v>
      </c>
      <c r="BY235" s="296" t="s">
        <v>38</v>
      </c>
      <c r="BZ235" s="296" t="s">
        <v>38</v>
      </c>
      <c r="CA235" s="296" t="s">
        <v>38</v>
      </c>
      <c r="CB235" s="296" t="s">
        <v>38</v>
      </c>
      <c r="CC235" s="296" t="s">
        <v>38</v>
      </c>
      <c r="CD235" s="296" t="s">
        <v>38</v>
      </c>
      <c r="CE235" s="296" t="s">
        <v>38</v>
      </c>
      <c r="CF235" s="296" t="s">
        <v>38</v>
      </c>
      <c r="CG235" s="296" t="s">
        <v>38</v>
      </c>
      <c r="CH235" s="296" t="s">
        <v>38</v>
      </c>
      <c r="CI235" s="296" t="s">
        <v>38</v>
      </c>
      <c r="CJ235" s="296" t="s">
        <v>38</v>
      </c>
      <c r="CK235" s="296" t="s">
        <v>38</v>
      </c>
      <c r="CL235" s="296" t="s">
        <v>38</v>
      </c>
      <c r="CM235" s="296" t="s">
        <v>38</v>
      </c>
      <c r="CN235" s="296" t="s">
        <v>38</v>
      </c>
      <c r="CO235" s="296" t="s">
        <v>38</v>
      </c>
      <c r="CP235" s="296" t="s">
        <v>38</v>
      </c>
      <c r="CQ235" s="296" t="s">
        <v>38</v>
      </c>
      <c r="CR235" s="296" t="s">
        <v>38</v>
      </c>
      <c r="CS235" s="296" t="s">
        <v>38</v>
      </c>
      <c r="CT235" s="296" t="s">
        <v>38</v>
      </c>
      <c r="CU235" s="296" t="s">
        <v>38</v>
      </c>
      <c r="CV235" s="296" t="s">
        <v>38</v>
      </c>
      <c r="CW235" s="296" t="s">
        <v>38</v>
      </c>
      <c r="CX235" s="296" t="s">
        <v>38</v>
      </c>
      <c r="CY235" s="296" t="s">
        <v>38</v>
      </c>
      <c r="CZ235" s="296" t="s">
        <v>38</v>
      </c>
      <c r="DA235" s="296" t="s">
        <v>38</v>
      </c>
      <c r="DB235" s="296" t="s">
        <v>38</v>
      </c>
    </row>
    <row r="236" spans="1:106" ht="46.5">
      <c r="A236" s="1036">
        <v>89</v>
      </c>
      <c r="B236" s="1024" t="s">
        <v>983</v>
      </c>
      <c r="C236" s="1033" t="s">
        <v>28</v>
      </c>
      <c r="D236" s="1024" t="s">
        <v>195</v>
      </c>
      <c r="E236" s="1033" t="s">
        <v>26</v>
      </c>
      <c r="F236" s="1138" t="s">
        <v>984</v>
      </c>
      <c r="G236" s="11" t="s">
        <v>1813</v>
      </c>
      <c r="H236" s="88"/>
      <c r="I236" s="88"/>
      <c r="J236" s="212" t="s">
        <v>32</v>
      </c>
      <c r="K236" s="212" t="s">
        <v>31</v>
      </c>
      <c r="L236" s="165" t="s">
        <v>12</v>
      </c>
      <c r="M236" s="221" t="s">
        <v>29</v>
      </c>
      <c r="N236" s="221" t="s">
        <v>24</v>
      </c>
      <c r="O236" s="5"/>
      <c r="P236" s="5" t="s">
        <v>24</v>
      </c>
      <c r="Q236" s="83"/>
      <c r="R236" s="83"/>
      <c r="S236" s="83"/>
      <c r="T236" s="83"/>
      <c r="U236" s="83"/>
      <c r="V236" s="83"/>
      <c r="W236" s="83"/>
      <c r="X236" s="83"/>
      <c r="Y236" s="83"/>
      <c r="Z236" s="80">
        <f t="shared" ref="Z236:Z243" si="122">COUNTIF($O236:$Y236,"x")</f>
        <v>1</v>
      </c>
      <c r="AA236" s="221"/>
      <c r="AB236" s="83"/>
      <c r="AC236" s="83"/>
      <c r="AD236" s="83"/>
      <c r="AE236" s="7"/>
      <c r="AF236" s="7" t="s">
        <v>1183</v>
      </c>
      <c r="AG236" s="7"/>
      <c r="AH236" s="7"/>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2">
        <f t="shared" ref="CR236:CR243" si="123">COUNTIF(BJ236:CQ236,"2")</f>
        <v>0</v>
      </c>
      <c r="CS236" s="237" t="e">
        <f t="shared" ref="CS236:CS243" si="124">CR236/(CR236+CT236+CV236+CX236)</f>
        <v>#DIV/0!</v>
      </c>
      <c r="CT236" s="222">
        <f t="shared" ref="CT236:CT243" si="125">COUNTIF(BJ236:CQ236,"1")</f>
        <v>0</v>
      </c>
      <c r="CU236" s="237" t="e">
        <f t="shared" ref="CU236:CU243" si="126">CT236/(CR236+CT236+CV236+CX236)</f>
        <v>#DIV/0!</v>
      </c>
      <c r="CV236" s="222">
        <f t="shared" ref="CV236:CV243" si="127">COUNTIF(BJ236:CQ236,"0")</f>
        <v>0</v>
      </c>
      <c r="CW236" s="237" t="e">
        <f t="shared" ref="CW236:CW243" si="128">CV236/(CR236+CT236+CV236+CX236)</f>
        <v>#DIV/0!</v>
      </c>
      <c r="CX236" s="222">
        <f t="shared" ref="CX236:CX243" si="129">COUNTIF(BJ236:CQ236,"KĐG")</f>
        <v>0</v>
      </c>
      <c r="CY236" s="237" t="e">
        <f t="shared" ref="CY236:CY243" si="130">CX236/(CR236+CT236+CV236+CX236)</f>
        <v>#DIV/0!</v>
      </c>
      <c r="CZ236" s="223" t="e">
        <f t="shared" ref="CZ236:CZ243" si="131">(((CR236*2)+(CT236*1)+(CV236*0)))/(CR236+CT236+CV236)</f>
        <v>#DIV/0!</v>
      </c>
      <c r="DA236" s="223" t="e">
        <f t="shared" ref="DA236:DA243" si="132">IF(CY236&gt;=50%,"KĐG",IF(CZ236&gt;=1.6,"Đạt mục tiêu",IF(CZ236&gt;=1,"Cần cố gắng","Chưa đạt")))</f>
        <v>#DIV/0!</v>
      </c>
      <c r="DB236" s="83"/>
    </row>
    <row r="237" spans="1:106" ht="31">
      <c r="A237" s="1036"/>
      <c r="B237" s="1024"/>
      <c r="C237" s="1033"/>
      <c r="D237" s="1024"/>
      <c r="E237" s="1033"/>
      <c r="F237" s="1138"/>
      <c r="G237" s="11" t="s">
        <v>1922</v>
      </c>
      <c r="H237" s="88"/>
      <c r="I237" s="88"/>
      <c r="J237" s="212" t="s">
        <v>32</v>
      </c>
      <c r="K237" s="212" t="s">
        <v>31</v>
      </c>
      <c r="L237" s="165" t="s">
        <v>12</v>
      </c>
      <c r="M237" s="221" t="s">
        <v>29</v>
      </c>
      <c r="N237" s="221"/>
      <c r="O237" s="5"/>
      <c r="P237" s="5" t="s">
        <v>24</v>
      </c>
      <c r="Q237" s="83"/>
      <c r="R237" s="83"/>
      <c r="S237" s="83"/>
      <c r="T237" s="83"/>
      <c r="U237" s="83"/>
      <c r="V237" s="83"/>
      <c r="W237" s="83"/>
      <c r="X237" s="83"/>
      <c r="Y237" s="83"/>
      <c r="Z237" s="80">
        <f t="shared" si="122"/>
        <v>1</v>
      </c>
      <c r="AA237" s="955"/>
      <c r="AB237" s="83"/>
      <c r="AC237" s="83"/>
      <c r="AD237" s="83"/>
      <c r="AE237" s="7"/>
      <c r="AF237" s="7"/>
      <c r="AG237" s="7"/>
      <c r="AH237" s="7"/>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2"/>
      <c r="CS237" s="237"/>
      <c r="CT237" s="222"/>
      <c r="CU237" s="237"/>
      <c r="CV237" s="222"/>
      <c r="CW237" s="237"/>
      <c r="CX237" s="222"/>
      <c r="CY237" s="237"/>
      <c r="CZ237" s="223"/>
      <c r="DA237" s="223"/>
      <c r="DB237" s="83"/>
    </row>
    <row r="238" spans="1:106" ht="46.5">
      <c r="A238" s="1036"/>
      <c r="B238" s="1024"/>
      <c r="C238" s="1033"/>
      <c r="D238" s="1024"/>
      <c r="E238" s="1033"/>
      <c r="F238" s="1138"/>
      <c r="G238" s="11" t="s">
        <v>1846</v>
      </c>
      <c r="H238" s="88"/>
      <c r="I238" s="88"/>
      <c r="J238" s="212" t="s">
        <v>32</v>
      </c>
      <c r="K238" s="212" t="s">
        <v>31</v>
      </c>
      <c r="L238" s="165" t="s">
        <v>12</v>
      </c>
      <c r="M238" s="221" t="s">
        <v>29</v>
      </c>
      <c r="N238" s="221" t="s">
        <v>24</v>
      </c>
      <c r="O238" s="221"/>
      <c r="P238" s="221"/>
      <c r="Q238" s="221"/>
      <c r="R238" s="221"/>
      <c r="S238" s="221"/>
      <c r="T238" s="221"/>
      <c r="U238" s="221" t="s">
        <v>24</v>
      </c>
      <c r="V238" s="221"/>
      <c r="W238" s="221"/>
      <c r="X238" s="221"/>
      <c r="Y238" s="221"/>
      <c r="Z238" s="80">
        <f t="shared" si="122"/>
        <v>1</v>
      </c>
      <c r="AA238" s="955"/>
      <c r="AB238" s="83"/>
      <c r="AC238" s="83"/>
      <c r="AD238" s="83"/>
      <c r="AE238" s="7"/>
      <c r="AF238" s="7"/>
      <c r="AG238" s="7"/>
      <c r="AH238" s="7"/>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221"/>
      <c r="BK238" s="221"/>
      <c r="BL238" s="221"/>
      <c r="BM238" s="221"/>
      <c r="BN238" s="221"/>
      <c r="BO238" s="221"/>
      <c r="BP238" s="221"/>
      <c r="BQ238" s="221"/>
      <c r="BR238" s="221"/>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c r="CN238" s="221"/>
      <c r="CO238" s="221"/>
      <c r="CP238" s="221"/>
      <c r="CQ238" s="221"/>
      <c r="CR238" s="222"/>
      <c r="CS238" s="237"/>
      <c r="CT238" s="222"/>
      <c r="CU238" s="237"/>
      <c r="CV238" s="222"/>
      <c r="CW238" s="237"/>
      <c r="CX238" s="222"/>
      <c r="CY238" s="237"/>
      <c r="CZ238" s="223"/>
      <c r="DA238" s="223"/>
      <c r="DB238" s="83"/>
    </row>
    <row r="239" spans="1:106" ht="31">
      <c r="A239" s="1036"/>
      <c r="B239" s="1024"/>
      <c r="C239" s="1033"/>
      <c r="D239" s="1024"/>
      <c r="E239" s="1033"/>
      <c r="F239" s="1138"/>
      <c r="G239" s="199" t="s">
        <v>1819</v>
      </c>
      <c r="H239" s="88"/>
      <c r="I239" s="88"/>
      <c r="J239" s="212" t="s">
        <v>32</v>
      </c>
      <c r="K239" s="212" t="s">
        <v>31</v>
      </c>
      <c r="L239" s="165" t="s">
        <v>11</v>
      </c>
      <c r="M239" s="221" t="s">
        <v>29</v>
      </c>
      <c r="N239" s="221" t="s">
        <v>24</v>
      </c>
      <c r="O239" s="5"/>
      <c r="P239" s="5" t="s">
        <v>24</v>
      </c>
      <c r="Q239" s="83"/>
      <c r="R239" s="83"/>
      <c r="S239" s="83"/>
      <c r="T239" s="83"/>
      <c r="U239" s="83"/>
      <c r="V239" s="83"/>
      <c r="W239" s="83"/>
      <c r="X239" s="83"/>
      <c r="Y239" s="83"/>
      <c r="Z239" s="80">
        <f t="shared" si="122"/>
        <v>1</v>
      </c>
      <c r="AA239" s="221"/>
      <c r="AB239" s="83"/>
      <c r="AC239" s="83"/>
      <c r="AD239" s="83"/>
      <c r="AE239" s="7"/>
      <c r="AF239" s="7"/>
      <c r="AG239" s="7"/>
      <c r="AH239" s="7"/>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221"/>
      <c r="BK239" s="221"/>
      <c r="BL239" s="221"/>
      <c r="BM239" s="221"/>
      <c r="BN239" s="221"/>
      <c r="BO239" s="221"/>
      <c r="BP239" s="221"/>
      <c r="BQ239" s="221"/>
      <c r="BR239" s="221"/>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c r="CN239" s="221"/>
      <c r="CO239" s="221"/>
      <c r="CP239" s="221"/>
      <c r="CQ239" s="221"/>
      <c r="CR239" s="222">
        <f t="shared" si="123"/>
        <v>0</v>
      </c>
      <c r="CS239" s="237" t="e">
        <f t="shared" si="124"/>
        <v>#DIV/0!</v>
      </c>
      <c r="CT239" s="222">
        <f t="shared" si="125"/>
        <v>0</v>
      </c>
      <c r="CU239" s="237" t="e">
        <f t="shared" si="126"/>
        <v>#DIV/0!</v>
      </c>
      <c r="CV239" s="222">
        <f t="shared" si="127"/>
        <v>0</v>
      </c>
      <c r="CW239" s="237" t="e">
        <f t="shared" si="128"/>
        <v>#DIV/0!</v>
      </c>
      <c r="CX239" s="222">
        <f t="shared" si="129"/>
        <v>0</v>
      </c>
      <c r="CY239" s="237" t="e">
        <f t="shared" si="130"/>
        <v>#DIV/0!</v>
      </c>
      <c r="CZ239" s="223" t="e">
        <f t="shared" si="131"/>
        <v>#DIV/0!</v>
      </c>
      <c r="DA239" s="223" t="e">
        <f t="shared" si="132"/>
        <v>#DIV/0!</v>
      </c>
      <c r="DB239" s="83"/>
    </row>
    <row r="240" spans="1:106" ht="62">
      <c r="A240" s="1036"/>
      <c r="B240" s="1024"/>
      <c r="C240" s="1033"/>
      <c r="D240" s="1024"/>
      <c r="E240" s="1033"/>
      <c r="F240" s="1138" t="s">
        <v>1062</v>
      </c>
      <c r="G240" s="11" t="s">
        <v>1064</v>
      </c>
      <c r="H240" s="88"/>
      <c r="I240" s="88"/>
      <c r="J240" s="212" t="s">
        <v>32</v>
      </c>
      <c r="K240" s="212" t="s">
        <v>31</v>
      </c>
      <c r="L240" s="165" t="s">
        <v>12</v>
      </c>
      <c r="M240" s="221" t="s">
        <v>29</v>
      </c>
      <c r="N240" s="221" t="s">
        <v>24</v>
      </c>
      <c r="O240" s="5"/>
      <c r="P240" s="5"/>
      <c r="Q240" s="83"/>
      <c r="R240" s="83"/>
      <c r="S240" s="193"/>
      <c r="T240" s="69" t="s">
        <v>24</v>
      </c>
      <c r="U240" s="83"/>
      <c r="V240" s="83"/>
      <c r="W240" s="83"/>
      <c r="X240" s="83"/>
      <c r="Y240" s="83"/>
      <c r="Z240" s="80">
        <f t="shared" si="122"/>
        <v>1</v>
      </c>
      <c r="AA240" s="955"/>
      <c r="AB240" s="83"/>
      <c r="AC240" s="83"/>
      <c r="AD240" s="83"/>
      <c r="AE240" s="83"/>
      <c r="AF240" s="83"/>
      <c r="AG240" s="83"/>
      <c r="AH240" s="83"/>
      <c r="AI240" s="83"/>
      <c r="AJ240" s="83"/>
      <c r="AK240" s="83"/>
      <c r="AL240" s="83"/>
      <c r="AM240" s="83"/>
      <c r="AN240" s="83"/>
      <c r="AO240" s="83"/>
      <c r="AP240" s="83"/>
      <c r="AQ240" s="7" t="s">
        <v>1317</v>
      </c>
      <c r="AR240" s="7"/>
      <c r="AS240" s="83"/>
      <c r="AT240" s="7" t="s">
        <v>1318</v>
      </c>
      <c r="AU240" s="83"/>
      <c r="AV240" s="83"/>
      <c r="AW240" s="83"/>
      <c r="AX240" s="83"/>
      <c r="AY240" s="83"/>
      <c r="AZ240" s="83"/>
      <c r="BA240" s="83"/>
      <c r="BB240" s="83"/>
      <c r="BC240" s="83"/>
      <c r="BD240" s="83"/>
      <c r="BE240" s="83"/>
      <c r="BF240" s="83"/>
      <c r="BG240" s="83"/>
      <c r="BH240" s="83"/>
      <c r="BI240" s="83"/>
      <c r="BJ240" s="221"/>
      <c r="BK240" s="221"/>
      <c r="BL240" s="221"/>
      <c r="BM240" s="221"/>
      <c r="BN240" s="221"/>
      <c r="BO240" s="221"/>
      <c r="BP240" s="221"/>
      <c r="BQ240" s="221"/>
      <c r="BR240" s="221"/>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c r="CN240" s="221"/>
      <c r="CO240" s="221"/>
      <c r="CP240" s="221"/>
      <c r="CQ240" s="221"/>
      <c r="CR240" s="222">
        <f t="shared" si="123"/>
        <v>0</v>
      </c>
      <c r="CS240" s="237" t="e">
        <f t="shared" si="124"/>
        <v>#DIV/0!</v>
      </c>
      <c r="CT240" s="222">
        <f t="shared" si="125"/>
        <v>0</v>
      </c>
      <c r="CU240" s="237" t="e">
        <f t="shared" si="126"/>
        <v>#DIV/0!</v>
      </c>
      <c r="CV240" s="222">
        <f t="shared" si="127"/>
        <v>0</v>
      </c>
      <c r="CW240" s="237" t="e">
        <f t="shared" si="128"/>
        <v>#DIV/0!</v>
      </c>
      <c r="CX240" s="222">
        <f t="shared" si="129"/>
        <v>0</v>
      </c>
      <c r="CY240" s="237" t="e">
        <f t="shared" si="130"/>
        <v>#DIV/0!</v>
      </c>
      <c r="CZ240" s="223" t="e">
        <f t="shared" si="131"/>
        <v>#DIV/0!</v>
      </c>
      <c r="DA240" s="223" t="e">
        <f t="shared" si="132"/>
        <v>#DIV/0!</v>
      </c>
      <c r="DB240" s="83"/>
    </row>
    <row r="241" spans="1:106" s="1" customFormat="1" ht="62">
      <c r="A241" s="1036"/>
      <c r="B241" s="1024"/>
      <c r="C241" s="1033"/>
      <c r="D241" s="1024"/>
      <c r="E241" s="1033"/>
      <c r="F241" s="1138"/>
      <c r="G241" s="11" t="s">
        <v>1063</v>
      </c>
      <c r="H241" s="88"/>
      <c r="I241" s="88"/>
      <c r="J241" s="212" t="s">
        <v>32</v>
      </c>
      <c r="K241" s="212" t="s">
        <v>31</v>
      </c>
      <c r="L241" s="165" t="s">
        <v>12</v>
      </c>
      <c r="M241" s="221" t="s">
        <v>29</v>
      </c>
      <c r="N241" s="221" t="s">
        <v>24</v>
      </c>
      <c r="O241" s="5"/>
      <c r="P241" s="5"/>
      <c r="Q241" s="5"/>
      <c r="R241" s="5"/>
      <c r="S241" s="193"/>
      <c r="T241" s="69" t="s">
        <v>24</v>
      </c>
      <c r="U241" s="5"/>
      <c r="V241" s="5"/>
      <c r="W241" s="5"/>
      <c r="X241" s="5"/>
      <c r="Y241" s="5"/>
      <c r="Z241" s="80">
        <f t="shared" si="122"/>
        <v>1</v>
      </c>
      <c r="AA241" s="955"/>
      <c r="AB241" s="7"/>
      <c r="AC241" s="7"/>
      <c r="AD241" s="7"/>
      <c r="AE241" s="7"/>
      <c r="AF241" s="7"/>
      <c r="AG241" s="7"/>
      <c r="AH241" s="7"/>
      <c r="AI241" s="7"/>
      <c r="AJ241" s="7"/>
      <c r="AK241" s="7"/>
      <c r="AL241" s="7"/>
      <c r="AM241" s="7"/>
      <c r="AN241" s="7"/>
      <c r="AO241" s="7"/>
      <c r="AP241" s="7"/>
      <c r="AQ241" s="7"/>
      <c r="AR241" s="7"/>
      <c r="AS241" s="7" t="s">
        <v>1183</v>
      </c>
      <c r="AT241" s="7"/>
      <c r="AU241" s="7" t="s">
        <v>1318</v>
      </c>
      <c r="AV241" s="55"/>
      <c r="AW241" s="7"/>
      <c r="AX241" s="7"/>
      <c r="AY241" s="7"/>
      <c r="AZ241" s="7"/>
      <c r="BA241" s="7"/>
      <c r="BB241" s="7"/>
      <c r="BC241" s="7"/>
      <c r="BD241" s="7"/>
      <c r="BE241" s="7"/>
      <c r="BF241" s="7"/>
      <c r="BG241" s="7"/>
      <c r="BH241" s="7"/>
      <c r="BI241" s="7"/>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2">
        <f t="shared" si="123"/>
        <v>0</v>
      </c>
      <c r="CS241" s="237" t="e">
        <f t="shared" si="124"/>
        <v>#DIV/0!</v>
      </c>
      <c r="CT241" s="222">
        <f t="shared" si="125"/>
        <v>0</v>
      </c>
      <c r="CU241" s="237" t="e">
        <f t="shared" si="126"/>
        <v>#DIV/0!</v>
      </c>
      <c r="CV241" s="222">
        <f t="shared" si="127"/>
        <v>0</v>
      </c>
      <c r="CW241" s="237" t="e">
        <f t="shared" si="128"/>
        <v>#DIV/0!</v>
      </c>
      <c r="CX241" s="222">
        <f t="shared" si="129"/>
        <v>0</v>
      </c>
      <c r="CY241" s="237" t="e">
        <f t="shared" si="130"/>
        <v>#DIV/0!</v>
      </c>
      <c r="CZ241" s="223" t="e">
        <f t="shared" si="131"/>
        <v>#DIV/0!</v>
      </c>
      <c r="DA241" s="223" t="e">
        <f t="shared" si="132"/>
        <v>#DIV/0!</v>
      </c>
      <c r="DB241" s="5"/>
    </row>
    <row r="242" spans="1:106" s="1" customFormat="1" ht="52.4" customHeight="1">
      <c r="A242" s="1036">
        <v>90</v>
      </c>
      <c r="B242" s="1044" t="s">
        <v>985</v>
      </c>
      <c r="C242" s="1033" t="s">
        <v>35</v>
      </c>
      <c r="D242" s="1024" t="s">
        <v>194</v>
      </c>
      <c r="E242" s="1033" t="s">
        <v>35</v>
      </c>
      <c r="F242" s="135" t="s">
        <v>986</v>
      </c>
      <c r="G242" s="11" t="s">
        <v>2150</v>
      </c>
      <c r="H242" s="88"/>
      <c r="I242" s="88"/>
      <c r="J242" s="212" t="s">
        <v>32</v>
      </c>
      <c r="K242" s="212" t="s">
        <v>31</v>
      </c>
      <c r="L242" s="165" t="s">
        <v>12</v>
      </c>
      <c r="M242" s="221" t="s">
        <v>29</v>
      </c>
      <c r="N242" s="221" t="s">
        <v>24</v>
      </c>
      <c r="O242" s="5"/>
      <c r="P242" s="5" t="s">
        <v>24</v>
      </c>
      <c r="Q242" s="5"/>
      <c r="R242" s="5"/>
      <c r="S242" s="6"/>
      <c r="T242" s="6"/>
      <c r="U242" s="5"/>
      <c r="V242" s="5"/>
      <c r="W242" s="5"/>
      <c r="X242" s="5"/>
      <c r="Y242" s="5"/>
      <c r="Z242" s="80">
        <f t="shared" si="122"/>
        <v>1</v>
      </c>
      <c r="AA242" s="221"/>
      <c r="AB242" s="7"/>
      <c r="AC242" s="7"/>
      <c r="AD242" s="7"/>
      <c r="AE242" s="7" t="s">
        <v>1318</v>
      </c>
      <c r="AF242" s="7" t="s">
        <v>1318</v>
      </c>
      <c r="AG242" s="7" t="s">
        <v>1318</v>
      </c>
      <c r="AH242" s="7" t="s">
        <v>1318</v>
      </c>
      <c r="AI242" s="7"/>
      <c r="AJ242" s="7"/>
      <c r="AK242" s="7"/>
      <c r="AL242" s="7"/>
      <c r="AM242" s="7"/>
      <c r="AN242" s="7"/>
      <c r="AO242" s="7"/>
      <c r="AP242" s="7"/>
      <c r="AQ242" s="7"/>
      <c r="AR242" s="7"/>
      <c r="AS242" s="7"/>
      <c r="AT242" s="7"/>
      <c r="AU242" s="7"/>
      <c r="AV242" s="55"/>
      <c r="AW242" s="7"/>
      <c r="AX242" s="7"/>
      <c r="AY242" s="7"/>
      <c r="AZ242" s="7"/>
      <c r="BA242" s="7"/>
      <c r="BB242" s="7"/>
      <c r="BC242" s="7"/>
      <c r="BD242" s="7"/>
      <c r="BE242" s="7"/>
      <c r="BF242" s="7"/>
      <c r="BG242" s="7"/>
      <c r="BH242" s="7"/>
      <c r="BI242" s="7"/>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2">
        <f t="shared" si="123"/>
        <v>0</v>
      </c>
      <c r="CS242" s="237" t="e">
        <f t="shared" si="124"/>
        <v>#DIV/0!</v>
      </c>
      <c r="CT242" s="222">
        <f t="shared" si="125"/>
        <v>0</v>
      </c>
      <c r="CU242" s="237" t="e">
        <f t="shared" si="126"/>
        <v>#DIV/0!</v>
      </c>
      <c r="CV242" s="222">
        <f t="shared" si="127"/>
        <v>0</v>
      </c>
      <c r="CW242" s="237" t="e">
        <f t="shared" si="128"/>
        <v>#DIV/0!</v>
      </c>
      <c r="CX242" s="222">
        <f t="shared" si="129"/>
        <v>0</v>
      </c>
      <c r="CY242" s="237" t="e">
        <f t="shared" si="130"/>
        <v>#DIV/0!</v>
      </c>
      <c r="CZ242" s="223" t="e">
        <f t="shared" si="131"/>
        <v>#DIV/0!</v>
      </c>
      <c r="DA242" s="223" t="e">
        <f t="shared" si="132"/>
        <v>#DIV/0!</v>
      </c>
      <c r="DB242" s="5"/>
    </row>
    <row r="243" spans="1:106" s="1" customFormat="1" ht="68.5" customHeight="1">
      <c r="A243" s="1036"/>
      <c r="B243" s="1024"/>
      <c r="C243" s="1033"/>
      <c r="D243" s="1024"/>
      <c r="E243" s="1033"/>
      <c r="F243" s="134" t="s">
        <v>987</v>
      </c>
      <c r="G243" s="234" t="s">
        <v>2151</v>
      </c>
      <c r="H243" s="88"/>
      <c r="I243" s="88"/>
      <c r="J243" s="5" t="s">
        <v>32</v>
      </c>
      <c r="K243" s="212" t="s">
        <v>31</v>
      </c>
      <c r="L243" s="165" t="s">
        <v>11</v>
      </c>
      <c r="M243" s="221" t="s">
        <v>29</v>
      </c>
      <c r="N243" s="221" t="s">
        <v>24</v>
      </c>
      <c r="O243" s="5"/>
      <c r="P243" s="5" t="s">
        <v>24</v>
      </c>
      <c r="Q243" s="5"/>
      <c r="R243" s="5"/>
      <c r="S243" s="6"/>
      <c r="T243" s="6"/>
      <c r="U243" s="5"/>
      <c r="V243" s="5"/>
      <c r="W243" s="5"/>
      <c r="X243" s="5"/>
      <c r="Y243" s="5"/>
      <c r="Z243" s="80">
        <f t="shared" si="122"/>
        <v>1</v>
      </c>
      <c r="AA243" s="955"/>
      <c r="AB243" s="7"/>
      <c r="AC243" s="7"/>
      <c r="AD243" s="7"/>
      <c r="AE243" s="7"/>
      <c r="AF243" s="7" t="s">
        <v>1317</v>
      </c>
      <c r="AG243" s="7"/>
      <c r="AH243" s="7"/>
      <c r="AI243" s="7"/>
      <c r="AJ243" s="7"/>
      <c r="AK243" s="7"/>
      <c r="AL243" s="7"/>
      <c r="AM243" s="7"/>
      <c r="AN243" s="7"/>
      <c r="AO243" s="7"/>
      <c r="AP243" s="7"/>
      <c r="AQ243" s="7"/>
      <c r="AR243" s="7"/>
      <c r="AS243" s="7"/>
      <c r="AT243" s="7"/>
      <c r="AU243" s="7"/>
      <c r="AV243" s="55"/>
      <c r="AW243" s="7"/>
      <c r="AX243" s="7"/>
      <c r="AY243" s="7"/>
      <c r="AZ243" s="7"/>
      <c r="BA243" s="7"/>
      <c r="BB243" s="7"/>
      <c r="BC243" s="7"/>
      <c r="BD243" s="7"/>
      <c r="BE243" s="7"/>
      <c r="BF243" s="7"/>
      <c r="BG243" s="7"/>
      <c r="BH243" s="7"/>
      <c r="BI243" s="7"/>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2">
        <f t="shared" si="123"/>
        <v>0</v>
      </c>
      <c r="CS243" s="237" t="e">
        <f t="shared" si="124"/>
        <v>#DIV/0!</v>
      </c>
      <c r="CT243" s="222">
        <f t="shared" si="125"/>
        <v>0</v>
      </c>
      <c r="CU243" s="237" t="e">
        <f t="shared" si="126"/>
        <v>#DIV/0!</v>
      </c>
      <c r="CV243" s="222">
        <f t="shared" si="127"/>
        <v>0</v>
      </c>
      <c r="CW243" s="237" t="e">
        <f t="shared" si="128"/>
        <v>#DIV/0!</v>
      </c>
      <c r="CX243" s="222">
        <f t="shared" si="129"/>
        <v>0</v>
      </c>
      <c r="CY243" s="237" t="e">
        <f t="shared" si="130"/>
        <v>#DIV/0!</v>
      </c>
      <c r="CZ243" s="223" t="e">
        <f t="shared" si="131"/>
        <v>#DIV/0!</v>
      </c>
      <c r="DA243" s="223" t="e">
        <f t="shared" si="132"/>
        <v>#DIV/0!</v>
      </c>
      <c r="DB243" s="5"/>
    </row>
    <row r="244" spans="1:106" s="302" customFormat="1" ht="16.5">
      <c r="A244" s="1071"/>
      <c r="B244" s="1045" t="s">
        <v>193</v>
      </c>
      <c r="C244" s="1061"/>
      <c r="D244" s="1061"/>
      <c r="E244" s="1061"/>
      <c r="F244" s="1045"/>
      <c r="G244" s="1045"/>
      <c r="H244" s="1061"/>
      <c r="I244" s="1061"/>
      <c r="J244" s="1045"/>
      <c r="K244" s="1045"/>
      <c r="L244" s="1061"/>
      <c r="M244" s="1061"/>
      <c r="N244" s="1061"/>
      <c r="O244" s="300" t="s">
        <v>38</v>
      </c>
      <c r="P244" s="300" t="s">
        <v>38</v>
      </c>
      <c r="Q244" s="300" t="s">
        <v>38</v>
      </c>
      <c r="R244" s="300"/>
      <c r="S244" s="301" t="s">
        <v>38</v>
      </c>
      <c r="T244" s="301" t="s">
        <v>38</v>
      </c>
      <c r="U244" s="300"/>
      <c r="V244" s="300"/>
      <c r="W244" s="300"/>
      <c r="X244" s="300"/>
      <c r="Y244" s="300"/>
      <c r="Z244" s="296" t="s">
        <v>38</v>
      </c>
      <c r="AA244" s="955"/>
      <c r="AB244" s="296" t="s">
        <v>38</v>
      </c>
      <c r="AC244" s="296" t="s">
        <v>38</v>
      </c>
      <c r="AD244" s="296" t="s">
        <v>38</v>
      </c>
      <c r="AE244" s="296" t="s">
        <v>38</v>
      </c>
      <c r="AF244" s="296" t="s">
        <v>38</v>
      </c>
      <c r="AG244" s="296" t="s">
        <v>38</v>
      </c>
      <c r="AH244" s="296" t="s">
        <v>38</v>
      </c>
      <c r="AI244" s="296" t="s">
        <v>38</v>
      </c>
      <c r="AJ244" s="296" t="s">
        <v>38</v>
      </c>
      <c r="AK244" s="296" t="s">
        <v>38</v>
      </c>
      <c r="AL244" s="296" t="s">
        <v>38</v>
      </c>
      <c r="AM244" s="296" t="s">
        <v>38</v>
      </c>
      <c r="AN244" s="296" t="s">
        <v>38</v>
      </c>
      <c r="AO244" s="296" t="s">
        <v>38</v>
      </c>
      <c r="AP244" s="296" t="s">
        <v>38</v>
      </c>
      <c r="AQ244" s="296" t="s">
        <v>38</v>
      </c>
      <c r="AR244" s="296" t="s">
        <v>38</v>
      </c>
      <c r="AS244" s="296" t="s">
        <v>38</v>
      </c>
      <c r="AT244" s="296" t="s">
        <v>38</v>
      </c>
      <c r="AU244" s="296" t="s">
        <v>38</v>
      </c>
      <c r="AV244" s="296" t="s">
        <v>38</v>
      </c>
      <c r="AW244" s="296" t="s">
        <v>38</v>
      </c>
      <c r="AX244" s="296" t="s">
        <v>38</v>
      </c>
      <c r="AY244" s="296" t="s">
        <v>38</v>
      </c>
      <c r="AZ244" s="296" t="s">
        <v>38</v>
      </c>
      <c r="BA244" s="296" t="s">
        <v>38</v>
      </c>
      <c r="BB244" s="296" t="s">
        <v>38</v>
      </c>
      <c r="BC244" s="296" t="s">
        <v>38</v>
      </c>
      <c r="BD244" s="296" t="s">
        <v>38</v>
      </c>
      <c r="BE244" s="296" t="s">
        <v>38</v>
      </c>
      <c r="BF244" s="296" t="s">
        <v>38</v>
      </c>
      <c r="BG244" s="296" t="s">
        <v>38</v>
      </c>
      <c r="BH244" s="296" t="s">
        <v>38</v>
      </c>
      <c r="BI244" s="296" t="s">
        <v>38</v>
      </c>
      <c r="BJ244" s="296" t="s">
        <v>38</v>
      </c>
      <c r="BK244" s="296" t="s">
        <v>38</v>
      </c>
      <c r="BL244" s="296" t="s">
        <v>38</v>
      </c>
      <c r="BM244" s="296" t="s">
        <v>38</v>
      </c>
      <c r="BN244" s="296" t="s">
        <v>38</v>
      </c>
      <c r="BO244" s="296" t="s">
        <v>38</v>
      </c>
      <c r="BP244" s="296" t="s">
        <v>38</v>
      </c>
      <c r="BQ244" s="296" t="s">
        <v>38</v>
      </c>
      <c r="BR244" s="296" t="s">
        <v>38</v>
      </c>
      <c r="BS244" s="296" t="s">
        <v>38</v>
      </c>
      <c r="BT244" s="296" t="s">
        <v>38</v>
      </c>
      <c r="BU244" s="296" t="s">
        <v>38</v>
      </c>
      <c r="BV244" s="296" t="s">
        <v>38</v>
      </c>
      <c r="BW244" s="296" t="s">
        <v>38</v>
      </c>
      <c r="BX244" s="296" t="s">
        <v>38</v>
      </c>
      <c r="BY244" s="296" t="s">
        <v>38</v>
      </c>
      <c r="BZ244" s="296" t="s">
        <v>38</v>
      </c>
      <c r="CA244" s="296" t="s">
        <v>38</v>
      </c>
      <c r="CB244" s="296" t="s">
        <v>38</v>
      </c>
      <c r="CC244" s="296" t="s">
        <v>38</v>
      </c>
      <c r="CD244" s="296" t="s">
        <v>38</v>
      </c>
      <c r="CE244" s="296" t="s">
        <v>38</v>
      </c>
      <c r="CF244" s="296" t="s">
        <v>38</v>
      </c>
      <c r="CG244" s="296" t="s">
        <v>38</v>
      </c>
      <c r="CH244" s="296" t="s">
        <v>38</v>
      </c>
      <c r="CI244" s="296" t="s">
        <v>38</v>
      </c>
      <c r="CJ244" s="296" t="s">
        <v>38</v>
      </c>
      <c r="CK244" s="296" t="s">
        <v>38</v>
      </c>
      <c r="CL244" s="296" t="s">
        <v>38</v>
      </c>
      <c r="CM244" s="296" t="s">
        <v>38</v>
      </c>
      <c r="CN244" s="296" t="s">
        <v>38</v>
      </c>
      <c r="CO244" s="296" t="s">
        <v>38</v>
      </c>
      <c r="CP244" s="296" t="s">
        <v>38</v>
      </c>
      <c r="CQ244" s="296" t="s">
        <v>38</v>
      </c>
      <c r="CR244" s="296" t="s">
        <v>38</v>
      </c>
      <c r="CS244" s="296" t="s">
        <v>38</v>
      </c>
      <c r="CT244" s="296" t="s">
        <v>38</v>
      </c>
      <c r="CU244" s="296" t="s">
        <v>38</v>
      </c>
      <c r="CV244" s="296" t="s">
        <v>38</v>
      </c>
      <c r="CW244" s="296" t="s">
        <v>38</v>
      </c>
      <c r="CX244" s="296" t="s">
        <v>38</v>
      </c>
      <c r="CY244" s="296" t="s">
        <v>38</v>
      </c>
      <c r="CZ244" s="296" t="s">
        <v>38</v>
      </c>
      <c r="DA244" s="296" t="s">
        <v>38</v>
      </c>
      <c r="DB244" s="296" t="s">
        <v>38</v>
      </c>
    </row>
    <row r="245" spans="1:106" s="302" customFormat="1" ht="16.5">
      <c r="A245" s="1072"/>
      <c r="B245" s="1045" t="s">
        <v>192</v>
      </c>
      <c r="C245" s="1061"/>
      <c r="D245" s="1061"/>
      <c r="E245" s="1061"/>
      <c r="F245" s="1045"/>
      <c r="G245" s="1045"/>
      <c r="H245" s="1061"/>
      <c r="I245" s="1061"/>
      <c r="J245" s="1045"/>
      <c r="K245" s="1045"/>
      <c r="L245" s="1061"/>
      <c r="M245" s="1061"/>
      <c r="N245" s="1061"/>
      <c r="O245" s="300" t="s">
        <v>38</v>
      </c>
      <c r="P245" s="300" t="s">
        <v>38</v>
      </c>
      <c r="Q245" s="300" t="s">
        <v>38</v>
      </c>
      <c r="R245" s="300"/>
      <c r="S245" s="301" t="s">
        <v>38</v>
      </c>
      <c r="T245" s="301" t="s">
        <v>38</v>
      </c>
      <c r="U245" s="300"/>
      <c r="V245" s="300"/>
      <c r="W245" s="300"/>
      <c r="X245" s="300"/>
      <c r="Y245" s="300"/>
      <c r="Z245" s="296" t="s">
        <v>38</v>
      </c>
      <c r="AA245" s="221"/>
      <c r="AB245" s="296" t="s">
        <v>38</v>
      </c>
      <c r="AC245" s="296" t="s">
        <v>38</v>
      </c>
      <c r="AD245" s="296" t="s">
        <v>38</v>
      </c>
      <c r="AE245" s="296" t="s">
        <v>38</v>
      </c>
      <c r="AF245" s="296" t="s">
        <v>38</v>
      </c>
      <c r="AG245" s="296" t="s">
        <v>38</v>
      </c>
      <c r="AH245" s="296" t="s">
        <v>38</v>
      </c>
      <c r="AI245" s="296" t="s">
        <v>38</v>
      </c>
      <c r="AJ245" s="296" t="s">
        <v>38</v>
      </c>
      <c r="AK245" s="296" t="s">
        <v>38</v>
      </c>
      <c r="AL245" s="296" t="s">
        <v>38</v>
      </c>
      <c r="AM245" s="296" t="s">
        <v>38</v>
      </c>
      <c r="AN245" s="296" t="s">
        <v>38</v>
      </c>
      <c r="AO245" s="296" t="s">
        <v>38</v>
      </c>
      <c r="AP245" s="296" t="s">
        <v>38</v>
      </c>
      <c r="AQ245" s="296" t="s">
        <v>38</v>
      </c>
      <c r="AR245" s="296" t="s">
        <v>38</v>
      </c>
      <c r="AS245" s="296" t="s">
        <v>38</v>
      </c>
      <c r="AT245" s="296" t="s">
        <v>38</v>
      </c>
      <c r="AU245" s="296" t="s">
        <v>38</v>
      </c>
      <c r="AV245" s="296" t="s">
        <v>38</v>
      </c>
      <c r="AW245" s="296" t="s">
        <v>38</v>
      </c>
      <c r="AX245" s="296" t="s">
        <v>38</v>
      </c>
      <c r="AY245" s="296" t="s">
        <v>38</v>
      </c>
      <c r="AZ245" s="296" t="s">
        <v>38</v>
      </c>
      <c r="BA245" s="296" t="s">
        <v>38</v>
      </c>
      <c r="BB245" s="296" t="s">
        <v>38</v>
      </c>
      <c r="BC245" s="296" t="s">
        <v>38</v>
      </c>
      <c r="BD245" s="296" t="s">
        <v>38</v>
      </c>
      <c r="BE245" s="296" t="s">
        <v>38</v>
      </c>
      <c r="BF245" s="296" t="s">
        <v>38</v>
      </c>
      <c r="BG245" s="296" t="s">
        <v>38</v>
      </c>
      <c r="BH245" s="296" t="s">
        <v>38</v>
      </c>
      <c r="BI245" s="296" t="s">
        <v>38</v>
      </c>
      <c r="BJ245" s="296" t="s">
        <v>38</v>
      </c>
      <c r="BK245" s="296" t="s">
        <v>38</v>
      </c>
      <c r="BL245" s="296" t="s">
        <v>38</v>
      </c>
      <c r="BM245" s="296" t="s">
        <v>38</v>
      </c>
      <c r="BN245" s="296" t="s">
        <v>38</v>
      </c>
      <c r="BO245" s="296" t="s">
        <v>38</v>
      </c>
      <c r="BP245" s="296" t="s">
        <v>38</v>
      </c>
      <c r="BQ245" s="296" t="s">
        <v>38</v>
      </c>
      <c r="BR245" s="296" t="s">
        <v>38</v>
      </c>
      <c r="BS245" s="296" t="s">
        <v>38</v>
      </c>
      <c r="BT245" s="296" t="s">
        <v>38</v>
      </c>
      <c r="BU245" s="296" t="s">
        <v>38</v>
      </c>
      <c r="BV245" s="296" t="s">
        <v>38</v>
      </c>
      <c r="BW245" s="296" t="s">
        <v>38</v>
      </c>
      <c r="BX245" s="296" t="s">
        <v>38</v>
      </c>
      <c r="BY245" s="296" t="s">
        <v>38</v>
      </c>
      <c r="BZ245" s="296" t="s">
        <v>38</v>
      </c>
      <c r="CA245" s="296" t="s">
        <v>38</v>
      </c>
      <c r="CB245" s="296" t="s">
        <v>38</v>
      </c>
      <c r="CC245" s="296" t="s">
        <v>38</v>
      </c>
      <c r="CD245" s="296" t="s">
        <v>38</v>
      </c>
      <c r="CE245" s="296" t="s">
        <v>38</v>
      </c>
      <c r="CF245" s="296" t="s">
        <v>38</v>
      </c>
      <c r="CG245" s="296" t="s">
        <v>38</v>
      </c>
      <c r="CH245" s="296" t="s">
        <v>38</v>
      </c>
      <c r="CI245" s="296" t="s">
        <v>38</v>
      </c>
      <c r="CJ245" s="296" t="s">
        <v>38</v>
      </c>
      <c r="CK245" s="296" t="s">
        <v>38</v>
      </c>
      <c r="CL245" s="296" t="s">
        <v>38</v>
      </c>
      <c r="CM245" s="296" t="s">
        <v>38</v>
      </c>
      <c r="CN245" s="296" t="s">
        <v>38</v>
      </c>
      <c r="CO245" s="296" t="s">
        <v>38</v>
      </c>
      <c r="CP245" s="296" t="s">
        <v>38</v>
      </c>
      <c r="CQ245" s="296" t="s">
        <v>38</v>
      </c>
      <c r="CR245" s="296" t="s">
        <v>38</v>
      </c>
      <c r="CS245" s="296" t="s">
        <v>38</v>
      </c>
      <c r="CT245" s="296" t="s">
        <v>38</v>
      </c>
      <c r="CU245" s="296" t="s">
        <v>38</v>
      </c>
      <c r="CV245" s="296" t="s">
        <v>38</v>
      </c>
      <c r="CW245" s="296" t="s">
        <v>38</v>
      </c>
      <c r="CX245" s="296" t="s">
        <v>38</v>
      </c>
      <c r="CY245" s="296" t="s">
        <v>38</v>
      </c>
      <c r="CZ245" s="296" t="s">
        <v>38</v>
      </c>
      <c r="DA245" s="296" t="s">
        <v>38</v>
      </c>
      <c r="DB245" s="296" t="s">
        <v>38</v>
      </c>
    </row>
    <row r="246" spans="1:106" s="1" customFormat="1" ht="62">
      <c r="A246" s="1036">
        <v>91</v>
      </c>
      <c r="B246" s="1044" t="s">
        <v>1368</v>
      </c>
      <c r="C246" s="1033" t="s">
        <v>26</v>
      </c>
      <c r="D246" s="1024" t="s">
        <v>191</v>
      </c>
      <c r="E246" s="1033" t="s">
        <v>26</v>
      </c>
      <c r="F246" s="1089" t="s">
        <v>989</v>
      </c>
      <c r="G246" s="48" t="s">
        <v>2149</v>
      </c>
      <c r="H246" s="53"/>
      <c r="I246" s="53"/>
      <c r="J246" s="5" t="s">
        <v>32</v>
      </c>
      <c r="K246" s="212" t="s">
        <v>31</v>
      </c>
      <c r="L246" s="165" t="s">
        <v>11</v>
      </c>
      <c r="M246" s="221" t="s">
        <v>29</v>
      </c>
      <c r="N246" s="221" t="s">
        <v>24</v>
      </c>
      <c r="O246" s="5" t="s">
        <v>24</v>
      </c>
      <c r="P246" s="5"/>
      <c r="Q246" s="5"/>
      <c r="R246" s="5"/>
      <c r="S246" s="6"/>
      <c r="T246" s="6"/>
      <c r="U246" s="5"/>
      <c r="V246" s="5"/>
      <c r="W246" s="5"/>
      <c r="X246" s="5"/>
      <c r="Y246" s="5"/>
      <c r="Z246" s="80">
        <f t="shared" ref="Z246:Z274" si="133">COUNTIF($O246:$Y246,"x")</f>
        <v>1</v>
      </c>
      <c r="AA246" s="955"/>
      <c r="AB246" s="7" t="s">
        <v>1315</v>
      </c>
      <c r="AC246" s="7"/>
      <c r="AD246" s="7" t="s">
        <v>1315</v>
      </c>
      <c r="AE246" s="7"/>
      <c r="AF246" s="7"/>
      <c r="AG246" s="7"/>
      <c r="AH246" s="7"/>
      <c r="AI246" s="7"/>
      <c r="AJ246" s="7"/>
      <c r="AK246" s="7"/>
      <c r="AL246" s="7"/>
      <c r="AM246" s="7"/>
      <c r="AN246" s="7"/>
      <c r="AO246" s="7"/>
      <c r="AP246" s="7"/>
      <c r="AQ246" s="7"/>
      <c r="AR246" s="7"/>
      <c r="AS246" s="7"/>
      <c r="AT246" s="7"/>
      <c r="AU246" s="7"/>
      <c r="AV246" s="55"/>
      <c r="AW246" s="7"/>
      <c r="AX246" s="7"/>
      <c r="AY246" s="7"/>
      <c r="AZ246" s="7"/>
      <c r="BA246" s="7"/>
      <c r="BB246" s="7"/>
      <c r="BC246" s="7"/>
      <c r="BD246" s="7"/>
      <c r="BE246" s="7"/>
      <c r="BF246" s="7"/>
      <c r="BG246" s="7"/>
      <c r="BH246" s="7"/>
      <c r="BI246" s="7"/>
      <c r="BJ246" s="221"/>
      <c r="BK246" s="221"/>
      <c r="BL246" s="221"/>
      <c r="BM246" s="221"/>
      <c r="BN246" s="221"/>
      <c r="BO246" s="221"/>
      <c r="BP246" s="221"/>
      <c r="BQ246" s="221"/>
      <c r="BR246" s="221"/>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c r="CN246" s="221"/>
      <c r="CO246" s="221"/>
      <c r="CP246" s="221"/>
      <c r="CQ246" s="221"/>
      <c r="CR246" s="222">
        <f t="shared" ref="CR246:CR274" si="134">COUNTIF(BJ246:CQ246,"2")</f>
        <v>0</v>
      </c>
      <c r="CS246" s="237" t="e">
        <f t="shared" ref="CS246:CS274" si="135">CR246/(CR246+CT246+CV246+CX246)</f>
        <v>#DIV/0!</v>
      </c>
      <c r="CT246" s="222">
        <f t="shared" ref="CT246:CT274" si="136">COUNTIF(BJ246:CQ246,"1")</f>
        <v>0</v>
      </c>
      <c r="CU246" s="237" t="e">
        <f t="shared" ref="CU246:CU274" si="137">CT246/(CR246+CT246+CV246+CX246)</f>
        <v>#DIV/0!</v>
      </c>
      <c r="CV246" s="222">
        <f t="shared" ref="CV246:CV274" si="138">COUNTIF(BJ246:CQ246,"0")</f>
        <v>0</v>
      </c>
      <c r="CW246" s="237" t="e">
        <f t="shared" ref="CW246:CW274" si="139">CV246/(CR246+CT246+CV246+CX246)</f>
        <v>#DIV/0!</v>
      </c>
      <c r="CX246" s="222">
        <f t="shared" ref="CX246:CX274" si="140">COUNTIF(BJ246:CQ246,"KĐG")</f>
        <v>0</v>
      </c>
      <c r="CY246" s="237" t="e">
        <f t="shared" ref="CY246:CY274" si="141">CX246/(CR246+CT246+CV246+CX246)</f>
        <v>#DIV/0!</v>
      </c>
      <c r="CZ246" s="223" t="e">
        <f t="shared" ref="CZ246:CZ274" si="142">(((CR246*2)+(CT246*1)+(CV246*0)))/(CR246+CT246+CV246)</f>
        <v>#DIV/0!</v>
      </c>
      <c r="DA246" s="223" t="e">
        <f t="shared" ref="DA246:DA274" si="143">IF(CY246&gt;=50%,"KĐG",IF(CZ246&gt;=1.6,"Đạt mục tiêu",IF(CZ246&gt;=1,"Cần cố gắng","Chưa đạt")))</f>
        <v>#DIV/0!</v>
      </c>
      <c r="DB246" s="5"/>
    </row>
    <row r="247" spans="1:106" s="1" customFormat="1" ht="37.75" customHeight="1">
      <c r="A247" s="1036"/>
      <c r="B247" s="1024"/>
      <c r="C247" s="1033"/>
      <c r="D247" s="1024"/>
      <c r="E247" s="1033"/>
      <c r="F247" s="1090"/>
      <c r="G247" s="48" t="s">
        <v>866</v>
      </c>
      <c r="H247" s="53"/>
      <c r="I247" s="53"/>
      <c r="J247" s="5" t="s">
        <v>32</v>
      </c>
      <c r="K247" s="212" t="s">
        <v>31</v>
      </c>
      <c r="L247" s="165" t="s">
        <v>11</v>
      </c>
      <c r="M247" s="221" t="s">
        <v>29</v>
      </c>
      <c r="N247" s="221" t="s">
        <v>24</v>
      </c>
      <c r="O247" s="5"/>
      <c r="P247" s="5"/>
      <c r="Q247" s="5"/>
      <c r="R247" s="5"/>
      <c r="S247" s="195"/>
      <c r="T247" s="6" t="s">
        <v>24</v>
      </c>
      <c r="U247" s="5"/>
      <c r="V247" s="5"/>
      <c r="W247" s="5"/>
      <c r="X247" s="5"/>
      <c r="Y247" s="5"/>
      <c r="Z247" s="80">
        <f t="shared" si="133"/>
        <v>1</v>
      </c>
      <c r="AA247" s="955"/>
      <c r="AB247" s="7"/>
      <c r="AC247" s="7"/>
      <c r="AD247" s="7"/>
      <c r="AE247" s="7"/>
      <c r="AF247" s="7"/>
      <c r="AG247" s="7"/>
      <c r="AH247" s="7"/>
      <c r="AI247" s="7"/>
      <c r="AJ247" s="7"/>
      <c r="AK247" s="7"/>
      <c r="AL247" s="7"/>
      <c r="AM247" s="7"/>
      <c r="AN247" s="7"/>
      <c r="AO247" s="7"/>
      <c r="AP247" s="7"/>
      <c r="AQ247" s="7" t="s">
        <v>1317</v>
      </c>
      <c r="AR247" s="7"/>
      <c r="AS247" s="7" t="s">
        <v>1317</v>
      </c>
      <c r="AT247" s="7" t="s">
        <v>1404</v>
      </c>
      <c r="AU247" s="7" t="s">
        <v>1404</v>
      </c>
      <c r="AV247" s="55"/>
      <c r="AW247" s="7"/>
      <c r="AX247" s="7"/>
      <c r="AY247" s="7"/>
      <c r="AZ247" s="7"/>
      <c r="BA247" s="7"/>
      <c r="BB247" s="7"/>
      <c r="BC247" s="7"/>
      <c r="BD247" s="7"/>
      <c r="BE247" s="7"/>
      <c r="BF247" s="7"/>
      <c r="BG247" s="7"/>
      <c r="BH247" s="7"/>
      <c r="BI247" s="7"/>
      <c r="BJ247" s="221"/>
      <c r="BK247" s="221"/>
      <c r="BL247" s="221"/>
      <c r="BM247" s="221"/>
      <c r="BN247" s="221"/>
      <c r="BO247" s="221"/>
      <c r="BP247" s="221"/>
      <c r="BQ247" s="221"/>
      <c r="BR247" s="221"/>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c r="CN247" s="221"/>
      <c r="CO247" s="221"/>
      <c r="CP247" s="221"/>
      <c r="CQ247" s="221"/>
      <c r="CR247" s="222">
        <f t="shared" si="134"/>
        <v>0</v>
      </c>
      <c r="CS247" s="237" t="e">
        <f t="shared" si="135"/>
        <v>#DIV/0!</v>
      </c>
      <c r="CT247" s="222">
        <f t="shared" si="136"/>
        <v>0</v>
      </c>
      <c r="CU247" s="237" t="e">
        <f t="shared" si="137"/>
        <v>#DIV/0!</v>
      </c>
      <c r="CV247" s="222">
        <f t="shared" si="138"/>
        <v>0</v>
      </c>
      <c r="CW247" s="237" t="e">
        <f t="shared" si="139"/>
        <v>#DIV/0!</v>
      </c>
      <c r="CX247" s="222">
        <f t="shared" si="140"/>
        <v>0</v>
      </c>
      <c r="CY247" s="237" t="e">
        <f t="shared" si="141"/>
        <v>#DIV/0!</v>
      </c>
      <c r="CZ247" s="223" t="e">
        <f t="shared" si="142"/>
        <v>#DIV/0!</v>
      </c>
      <c r="DA247" s="223" t="e">
        <f t="shared" si="143"/>
        <v>#DIV/0!</v>
      </c>
      <c r="DB247" s="5"/>
    </row>
    <row r="248" spans="1:106" s="1" customFormat="1" ht="52.75" customHeight="1">
      <c r="A248" s="1036"/>
      <c r="B248" s="1024"/>
      <c r="C248" s="1033"/>
      <c r="D248" s="1024"/>
      <c r="E248" s="1033"/>
      <c r="F248" s="1091"/>
      <c r="G248" s="48" t="s">
        <v>1442</v>
      </c>
      <c r="H248" s="53"/>
      <c r="I248" s="53"/>
      <c r="J248" s="5" t="s">
        <v>32</v>
      </c>
      <c r="K248" s="212" t="s">
        <v>31</v>
      </c>
      <c r="L248" s="165" t="s">
        <v>11</v>
      </c>
      <c r="M248" s="221" t="s">
        <v>29</v>
      </c>
      <c r="N248" s="221" t="s">
        <v>24</v>
      </c>
      <c r="O248" s="5" t="s">
        <v>24</v>
      </c>
      <c r="P248" s="5"/>
      <c r="Q248" s="5"/>
      <c r="R248" s="5"/>
      <c r="S248" s="6"/>
      <c r="T248" s="6"/>
      <c r="U248" s="5"/>
      <c r="V248" s="5"/>
      <c r="W248" s="5"/>
      <c r="X248" s="5"/>
      <c r="Y248" s="5"/>
      <c r="Z248" s="80">
        <f t="shared" si="133"/>
        <v>1</v>
      </c>
      <c r="AA248" s="221"/>
      <c r="AB248" s="7"/>
      <c r="AC248" s="7" t="s">
        <v>1183</v>
      </c>
      <c r="AD248" s="7"/>
      <c r="AE248" s="7"/>
      <c r="AF248" s="7"/>
      <c r="AG248" s="7"/>
      <c r="AH248" s="7" t="s">
        <v>1317</v>
      </c>
      <c r="AI248" s="7"/>
      <c r="AJ248" s="7"/>
      <c r="AK248" s="7"/>
      <c r="AL248" s="7"/>
      <c r="AM248" s="7"/>
      <c r="AN248" s="7"/>
      <c r="AO248" s="7"/>
      <c r="AP248" s="7"/>
      <c r="AQ248" s="7"/>
      <c r="AR248" s="7"/>
      <c r="AS248" s="7"/>
      <c r="AT248" s="7"/>
      <c r="AU248" s="7"/>
      <c r="AV248" s="55"/>
      <c r="AW248" s="7"/>
      <c r="AX248" s="7"/>
      <c r="AY248" s="7"/>
      <c r="AZ248" s="7"/>
      <c r="BA248" s="7"/>
      <c r="BB248" s="7"/>
      <c r="BC248" s="7"/>
      <c r="BD248" s="7"/>
      <c r="BE248" s="7"/>
      <c r="BF248" s="7"/>
      <c r="BG248" s="7"/>
      <c r="BH248" s="7"/>
      <c r="BI248" s="7"/>
      <c r="BJ248" s="221"/>
      <c r="BK248" s="221"/>
      <c r="BL248" s="221"/>
      <c r="BM248" s="221"/>
      <c r="BN248" s="221"/>
      <c r="BO248" s="221"/>
      <c r="BP248" s="221"/>
      <c r="BQ248" s="221"/>
      <c r="BR248" s="221"/>
      <c r="BS248" s="221"/>
      <c r="BT248" s="221"/>
      <c r="BU248" s="221"/>
      <c r="BV248" s="221"/>
      <c r="BW248" s="221"/>
      <c r="BX248" s="221"/>
      <c r="BY248" s="221"/>
      <c r="BZ248" s="221"/>
      <c r="CA248" s="221"/>
      <c r="CB248" s="221"/>
      <c r="CC248" s="221"/>
      <c r="CD248" s="221"/>
      <c r="CE248" s="221"/>
      <c r="CF248" s="221"/>
      <c r="CG248" s="221"/>
      <c r="CH248" s="221"/>
      <c r="CI248" s="221"/>
      <c r="CJ248" s="221"/>
      <c r="CK248" s="221"/>
      <c r="CL248" s="221"/>
      <c r="CM248" s="221"/>
      <c r="CN248" s="221"/>
      <c r="CO248" s="221"/>
      <c r="CP248" s="221"/>
      <c r="CQ248" s="221"/>
      <c r="CR248" s="222">
        <f t="shared" si="134"/>
        <v>0</v>
      </c>
      <c r="CS248" s="237" t="e">
        <f t="shared" si="135"/>
        <v>#DIV/0!</v>
      </c>
      <c r="CT248" s="222">
        <f t="shared" si="136"/>
        <v>0</v>
      </c>
      <c r="CU248" s="237" t="e">
        <f t="shared" si="137"/>
        <v>#DIV/0!</v>
      </c>
      <c r="CV248" s="222">
        <f t="shared" si="138"/>
        <v>0</v>
      </c>
      <c r="CW248" s="237" t="e">
        <f t="shared" si="139"/>
        <v>#DIV/0!</v>
      </c>
      <c r="CX248" s="222">
        <f t="shared" si="140"/>
        <v>0</v>
      </c>
      <c r="CY248" s="237" t="e">
        <f t="shared" si="141"/>
        <v>#DIV/0!</v>
      </c>
      <c r="CZ248" s="223" t="e">
        <f t="shared" si="142"/>
        <v>#DIV/0!</v>
      </c>
      <c r="DA248" s="223" t="e">
        <f t="shared" si="143"/>
        <v>#DIV/0!</v>
      </c>
      <c r="DB248" s="5"/>
    </row>
    <row r="249" spans="1:106" s="1" customFormat="1" ht="31">
      <c r="A249" s="1036"/>
      <c r="B249" s="1024"/>
      <c r="C249" s="1033"/>
      <c r="D249" s="1024"/>
      <c r="E249" s="1033"/>
      <c r="F249" s="1091"/>
      <c r="G249" s="197" t="s">
        <v>1999</v>
      </c>
      <c r="H249" s="53"/>
      <c r="I249" s="53"/>
      <c r="J249" s="5"/>
      <c r="K249" s="212" t="s">
        <v>31</v>
      </c>
      <c r="L249" s="165" t="s">
        <v>11</v>
      </c>
      <c r="M249" s="221"/>
      <c r="N249" s="221"/>
      <c r="O249" s="5" t="s">
        <v>24</v>
      </c>
      <c r="P249" s="5"/>
      <c r="Q249" s="5"/>
      <c r="R249" s="5"/>
      <c r="S249" s="6"/>
      <c r="T249" s="6"/>
      <c r="U249" s="5"/>
      <c r="V249" s="5"/>
      <c r="W249" s="5"/>
      <c r="X249" s="5"/>
      <c r="Y249" s="5"/>
      <c r="Z249" s="80">
        <f t="shared" si="133"/>
        <v>1</v>
      </c>
      <c r="AA249" s="955"/>
      <c r="AB249" s="7"/>
      <c r="AC249" s="7"/>
      <c r="AD249" s="7"/>
      <c r="AE249" s="7"/>
      <c r="AF249" s="7"/>
      <c r="AG249" s="7"/>
      <c r="AH249" s="7"/>
      <c r="AI249" s="7"/>
      <c r="AJ249" s="7"/>
      <c r="AK249" s="7"/>
      <c r="AL249" s="7"/>
      <c r="AM249" s="7"/>
      <c r="AN249" s="7"/>
      <c r="AO249" s="7"/>
      <c r="AP249" s="7"/>
      <c r="AQ249" s="7"/>
      <c r="AR249" s="7"/>
      <c r="AS249" s="7"/>
      <c r="AT249" s="7"/>
      <c r="AU249" s="7"/>
      <c r="AV249" s="55"/>
      <c r="AW249" s="7"/>
      <c r="AX249" s="7"/>
      <c r="AY249" s="7"/>
      <c r="AZ249" s="7"/>
      <c r="BA249" s="7"/>
      <c r="BB249" s="7"/>
      <c r="BC249" s="7"/>
      <c r="BD249" s="7"/>
      <c r="BE249" s="7"/>
      <c r="BF249" s="7"/>
      <c r="BG249" s="7"/>
      <c r="BH249" s="7"/>
      <c r="BI249" s="7"/>
      <c r="BJ249" s="221"/>
      <c r="BK249" s="221"/>
      <c r="BL249" s="221"/>
      <c r="BM249" s="221"/>
      <c r="BN249" s="221"/>
      <c r="BO249" s="221"/>
      <c r="BP249" s="221"/>
      <c r="BQ249" s="221"/>
      <c r="BR249" s="221"/>
      <c r="BS249" s="221"/>
      <c r="BT249" s="221"/>
      <c r="BU249" s="221"/>
      <c r="BV249" s="221"/>
      <c r="BW249" s="221"/>
      <c r="BX249" s="221"/>
      <c r="BY249" s="221"/>
      <c r="BZ249" s="221"/>
      <c r="CA249" s="221"/>
      <c r="CB249" s="221"/>
      <c r="CC249" s="221"/>
      <c r="CD249" s="221"/>
      <c r="CE249" s="221"/>
      <c r="CF249" s="221"/>
      <c r="CG249" s="221"/>
      <c r="CH249" s="221"/>
      <c r="CI249" s="221"/>
      <c r="CJ249" s="221"/>
      <c r="CK249" s="221"/>
      <c r="CL249" s="221"/>
      <c r="CM249" s="221"/>
      <c r="CN249" s="221"/>
      <c r="CO249" s="221"/>
      <c r="CP249" s="221"/>
      <c r="CQ249" s="221"/>
      <c r="CR249" s="222">
        <f t="shared" si="134"/>
        <v>0</v>
      </c>
      <c r="CS249" s="237" t="e">
        <f t="shared" si="135"/>
        <v>#DIV/0!</v>
      </c>
      <c r="CT249" s="222">
        <f t="shared" si="136"/>
        <v>0</v>
      </c>
      <c r="CU249" s="237" t="e">
        <f t="shared" si="137"/>
        <v>#DIV/0!</v>
      </c>
      <c r="CV249" s="222">
        <f t="shared" si="138"/>
        <v>0</v>
      </c>
      <c r="CW249" s="237" t="e">
        <f t="shared" si="139"/>
        <v>#DIV/0!</v>
      </c>
      <c r="CX249" s="222">
        <f t="shared" si="140"/>
        <v>0</v>
      </c>
      <c r="CY249" s="237" t="e">
        <f t="shared" si="141"/>
        <v>#DIV/0!</v>
      </c>
      <c r="CZ249" s="223" t="e">
        <f t="shared" si="142"/>
        <v>#DIV/0!</v>
      </c>
      <c r="DA249" s="223" t="e">
        <f t="shared" si="143"/>
        <v>#DIV/0!</v>
      </c>
      <c r="DB249" s="5"/>
    </row>
    <row r="250" spans="1:106" s="1" customFormat="1" ht="46.5">
      <c r="A250" s="1036"/>
      <c r="B250" s="1024"/>
      <c r="C250" s="1033"/>
      <c r="D250" s="1024"/>
      <c r="E250" s="1033"/>
      <c r="F250" s="1091"/>
      <c r="G250" s="197" t="s">
        <v>2000</v>
      </c>
      <c r="H250" s="53"/>
      <c r="I250" s="53"/>
      <c r="J250" s="5"/>
      <c r="K250" s="212" t="s">
        <v>31</v>
      </c>
      <c r="L250" s="165" t="s">
        <v>11</v>
      </c>
      <c r="M250" s="221"/>
      <c r="N250" s="221"/>
      <c r="O250" s="5"/>
      <c r="P250" s="5"/>
      <c r="Q250" s="5" t="s">
        <v>24</v>
      </c>
      <c r="R250" s="5"/>
      <c r="S250" s="6"/>
      <c r="T250" s="6"/>
      <c r="U250" s="5"/>
      <c r="V250" s="5"/>
      <c r="W250" s="5"/>
      <c r="X250" s="5"/>
      <c r="Y250" s="5"/>
      <c r="Z250" s="80">
        <f t="shared" si="133"/>
        <v>1</v>
      </c>
      <c r="AA250" s="955"/>
      <c r="AB250" s="7"/>
      <c r="AC250" s="7"/>
      <c r="AD250" s="7"/>
      <c r="AE250" s="7"/>
      <c r="AF250" s="7"/>
      <c r="AG250" s="7"/>
      <c r="AH250" s="7"/>
      <c r="AI250" s="7" t="s">
        <v>1318</v>
      </c>
      <c r="AJ250" s="7"/>
      <c r="AK250" s="7"/>
      <c r="AL250" s="7"/>
      <c r="AM250" s="7"/>
      <c r="AN250" s="7"/>
      <c r="AO250" s="7"/>
      <c r="AP250" s="7"/>
      <c r="AQ250" s="7"/>
      <c r="AR250" s="7"/>
      <c r="AS250" s="7"/>
      <c r="AT250" s="7"/>
      <c r="AU250" s="7"/>
      <c r="AV250" s="55"/>
      <c r="AW250" s="7"/>
      <c r="AX250" s="7"/>
      <c r="AY250" s="7"/>
      <c r="AZ250" s="7"/>
      <c r="BA250" s="7"/>
      <c r="BB250" s="7"/>
      <c r="BC250" s="7"/>
      <c r="BD250" s="7"/>
      <c r="BE250" s="7"/>
      <c r="BF250" s="7"/>
      <c r="BG250" s="7"/>
      <c r="BH250" s="7"/>
      <c r="BI250" s="7"/>
      <c r="BJ250" s="221"/>
      <c r="BK250" s="221"/>
      <c r="BL250" s="221"/>
      <c r="BM250" s="221"/>
      <c r="BN250" s="221"/>
      <c r="BO250" s="221"/>
      <c r="BP250" s="221"/>
      <c r="BQ250" s="221"/>
      <c r="BR250" s="221"/>
      <c r="BS250" s="221"/>
      <c r="BT250" s="221"/>
      <c r="BU250" s="221"/>
      <c r="BV250" s="221"/>
      <c r="BW250" s="221"/>
      <c r="BX250" s="221"/>
      <c r="BY250" s="221"/>
      <c r="BZ250" s="221"/>
      <c r="CA250" s="221"/>
      <c r="CB250" s="221"/>
      <c r="CC250" s="221"/>
      <c r="CD250" s="221"/>
      <c r="CE250" s="221"/>
      <c r="CF250" s="221"/>
      <c r="CG250" s="221"/>
      <c r="CH250" s="221"/>
      <c r="CI250" s="221"/>
      <c r="CJ250" s="221"/>
      <c r="CK250" s="221"/>
      <c r="CL250" s="221"/>
      <c r="CM250" s="221"/>
      <c r="CN250" s="221"/>
      <c r="CO250" s="221"/>
      <c r="CP250" s="221"/>
      <c r="CQ250" s="221"/>
      <c r="CR250" s="222">
        <f t="shared" si="134"/>
        <v>0</v>
      </c>
      <c r="CS250" s="237" t="e">
        <f t="shared" si="135"/>
        <v>#DIV/0!</v>
      </c>
      <c r="CT250" s="222">
        <f t="shared" si="136"/>
        <v>0</v>
      </c>
      <c r="CU250" s="237" t="e">
        <f t="shared" si="137"/>
        <v>#DIV/0!</v>
      </c>
      <c r="CV250" s="222">
        <f t="shared" si="138"/>
        <v>0</v>
      </c>
      <c r="CW250" s="237" t="e">
        <f t="shared" si="139"/>
        <v>#DIV/0!</v>
      </c>
      <c r="CX250" s="222">
        <f t="shared" si="140"/>
        <v>0</v>
      </c>
      <c r="CY250" s="237" t="e">
        <f t="shared" si="141"/>
        <v>#DIV/0!</v>
      </c>
      <c r="CZ250" s="223" t="e">
        <f t="shared" si="142"/>
        <v>#DIV/0!</v>
      </c>
      <c r="DA250" s="223" t="e">
        <f t="shared" si="143"/>
        <v>#DIV/0!</v>
      </c>
      <c r="DB250" s="5"/>
    </row>
    <row r="251" spans="1:106" s="1" customFormat="1" ht="46.5">
      <c r="A251" s="1036"/>
      <c r="B251" s="1024"/>
      <c r="C251" s="1033"/>
      <c r="D251" s="1024"/>
      <c r="E251" s="1033"/>
      <c r="F251" s="1091"/>
      <c r="G251" s="197" t="s">
        <v>2001</v>
      </c>
      <c r="H251" s="53"/>
      <c r="I251" s="53"/>
      <c r="J251" s="5"/>
      <c r="K251" s="212" t="s">
        <v>31</v>
      </c>
      <c r="L251" s="165" t="s">
        <v>11</v>
      </c>
      <c r="M251" s="221"/>
      <c r="N251" s="221"/>
      <c r="O251" s="5"/>
      <c r="P251" s="5"/>
      <c r="Q251" s="5"/>
      <c r="R251" s="5"/>
      <c r="S251" s="6"/>
      <c r="T251" s="6" t="s">
        <v>24</v>
      </c>
      <c r="U251" s="5"/>
      <c r="V251" s="5"/>
      <c r="W251" s="5"/>
      <c r="X251" s="5"/>
      <c r="Y251" s="5"/>
      <c r="Z251" s="80">
        <f t="shared" si="133"/>
        <v>1</v>
      </c>
      <c r="AA251" s="221"/>
      <c r="AB251" s="7"/>
      <c r="AC251" s="7"/>
      <c r="AD251" s="7"/>
      <c r="AE251" s="7"/>
      <c r="AF251" s="7"/>
      <c r="AG251" s="7"/>
      <c r="AH251" s="7"/>
      <c r="AI251" s="7"/>
      <c r="AJ251" s="7"/>
      <c r="AK251" s="7"/>
      <c r="AL251" s="7"/>
      <c r="AM251" s="7"/>
      <c r="AN251" s="7"/>
      <c r="AO251" s="7"/>
      <c r="AP251" s="7"/>
      <c r="AQ251" s="7"/>
      <c r="AR251" s="7"/>
      <c r="AS251" s="7"/>
      <c r="AT251" s="7" t="s">
        <v>1318</v>
      </c>
      <c r="AU251" s="7"/>
      <c r="AV251" s="55"/>
      <c r="AW251" s="7"/>
      <c r="AX251" s="7"/>
      <c r="AY251" s="7"/>
      <c r="AZ251" s="7"/>
      <c r="BA251" s="7"/>
      <c r="BB251" s="7"/>
      <c r="BC251" s="7"/>
      <c r="BD251" s="7"/>
      <c r="BE251" s="7"/>
      <c r="BF251" s="7"/>
      <c r="BG251" s="7"/>
      <c r="BH251" s="7"/>
      <c r="BI251" s="7"/>
      <c r="BJ251" s="221"/>
      <c r="BK251" s="221"/>
      <c r="BL251" s="221"/>
      <c r="BM251" s="221"/>
      <c r="BN251" s="221"/>
      <c r="BO251" s="221"/>
      <c r="BP251" s="221"/>
      <c r="BQ251" s="221"/>
      <c r="BR251" s="221"/>
      <c r="BS251" s="221"/>
      <c r="BT251" s="221"/>
      <c r="BU251" s="221"/>
      <c r="BV251" s="221"/>
      <c r="BW251" s="221"/>
      <c r="BX251" s="221"/>
      <c r="BY251" s="221"/>
      <c r="BZ251" s="221"/>
      <c r="CA251" s="221"/>
      <c r="CB251" s="221"/>
      <c r="CC251" s="221"/>
      <c r="CD251" s="221"/>
      <c r="CE251" s="221"/>
      <c r="CF251" s="221"/>
      <c r="CG251" s="221"/>
      <c r="CH251" s="221"/>
      <c r="CI251" s="221"/>
      <c r="CJ251" s="221"/>
      <c r="CK251" s="221"/>
      <c r="CL251" s="221"/>
      <c r="CM251" s="221"/>
      <c r="CN251" s="221"/>
      <c r="CO251" s="221"/>
      <c r="CP251" s="221"/>
      <c r="CQ251" s="221"/>
      <c r="CR251" s="222">
        <f t="shared" si="134"/>
        <v>0</v>
      </c>
      <c r="CS251" s="237" t="e">
        <f t="shared" si="135"/>
        <v>#DIV/0!</v>
      </c>
      <c r="CT251" s="222">
        <f t="shared" si="136"/>
        <v>0</v>
      </c>
      <c r="CU251" s="237" t="e">
        <f t="shared" si="137"/>
        <v>#DIV/0!</v>
      </c>
      <c r="CV251" s="222">
        <f t="shared" si="138"/>
        <v>0</v>
      </c>
      <c r="CW251" s="237" t="e">
        <f t="shared" si="139"/>
        <v>#DIV/0!</v>
      </c>
      <c r="CX251" s="222">
        <f t="shared" si="140"/>
        <v>0</v>
      </c>
      <c r="CY251" s="237" t="e">
        <f t="shared" si="141"/>
        <v>#DIV/0!</v>
      </c>
      <c r="CZ251" s="223" t="e">
        <f t="shared" si="142"/>
        <v>#DIV/0!</v>
      </c>
      <c r="DA251" s="223" t="e">
        <f t="shared" si="143"/>
        <v>#DIV/0!</v>
      </c>
      <c r="DB251" s="5"/>
    </row>
    <row r="252" spans="1:106" s="1" customFormat="1" ht="46.5">
      <c r="A252" s="1036"/>
      <c r="B252" s="1024"/>
      <c r="C252" s="1033"/>
      <c r="D252" s="1024"/>
      <c r="E252" s="1033"/>
      <c r="F252" s="1091"/>
      <c r="G252" s="197" t="s">
        <v>2002</v>
      </c>
      <c r="H252" s="53"/>
      <c r="I252" s="53"/>
      <c r="J252" s="5"/>
      <c r="K252" s="212" t="s">
        <v>31</v>
      </c>
      <c r="L252" s="165" t="s">
        <v>11</v>
      </c>
      <c r="M252" s="221"/>
      <c r="N252" s="221"/>
      <c r="O252" s="5" t="s">
        <v>24</v>
      </c>
      <c r="P252" s="5"/>
      <c r="Q252" s="5"/>
      <c r="R252" s="5"/>
      <c r="S252" s="6"/>
      <c r="T252" s="6"/>
      <c r="U252" s="5"/>
      <c r="V252" s="5"/>
      <c r="W252" s="5"/>
      <c r="X252" s="5"/>
      <c r="Y252" s="5"/>
      <c r="Z252" s="80">
        <f t="shared" si="133"/>
        <v>1</v>
      </c>
      <c r="AA252" s="955"/>
      <c r="AB252" s="7"/>
      <c r="AC252" s="7"/>
      <c r="AD252" s="7"/>
      <c r="AE252" s="7"/>
      <c r="AF252" s="7"/>
      <c r="AG252" s="7"/>
      <c r="AH252" s="7"/>
      <c r="AI252" s="7"/>
      <c r="AJ252" s="7"/>
      <c r="AK252" s="7"/>
      <c r="AL252" s="7"/>
      <c r="AM252" s="7"/>
      <c r="AN252" s="7"/>
      <c r="AO252" s="7"/>
      <c r="AP252" s="7"/>
      <c r="AQ252" s="7"/>
      <c r="AR252" s="7"/>
      <c r="AS252" s="7"/>
      <c r="AT252" s="7"/>
      <c r="AU252" s="7"/>
      <c r="AV252" s="55"/>
      <c r="AW252" s="7"/>
      <c r="AX252" s="7"/>
      <c r="AY252" s="7"/>
      <c r="AZ252" s="7"/>
      <c r="BA252" s="7"/>
      <c r="BB252" s="7"/>
      <c r="BC252" s="7"/>
      <c r="BD252" s="7"/>
      <c r="BE252" s="7"/>
      <c r="BF252" s="7"/>
      <c r="BG252" s="7"/>
      <c r="BH252" s="7"/>
      <c r="BI252" s="7"/>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2">
        <f t="shared" si="134"/>
        <v>0</v>
      </c>
      <c r="CS252" s="237" t="e">
        <f t="shared" si="135"/>
        <v>#DIV/0!</v>
      </c>
      <c r="CT252" s="222">
        <f t="shared" si="136"/>
        <v>0</v>
      </c>
      <c r="CU252" s="237" t="e">
        <f t="shared" si="137"/>
        <v>#DIV/0!</v>
      </c>
      <c r="CV252" s="222">
        <f t="shared" si="138"/>
        <v>0</v>
      </c>
      <c r="CW252" s="237" t="e">
        <f t="shared" si="139"/>
        <v>#DIV/0!</v>
      </c>
      <c r="CX252" s="222">
        <f t="shared" si="140"/>
        <v>0</v>
      </c>
      <c r="CY252" s="237" t="e">
        <f t="shared" si="141"/>
        <v>#DIV/0!</v>
      </c>
      <c r="CZ252" s="223" t="e">
        <f t="shared" si="142"/>
        <v>#DIV/0!</v>
      </c>
      <c r="DA252" s="223" t="e">
        <f t="shared" si="143"/>
        <v>#DIV/0!</v>
      </c>
      <c r="DB252" s="5"/>
    </row>
    <row r="253" spans="1:106" s="1" customFormat="1" ht="62">
      <c r="A253" s="1036"/>
      <c r="B253" s="1024"/>
      <c r="C253" s="1033"/>
      <c r="D253" s="1024"/>
      <c r="E253" s="1033"/>
      <c r="F253" s="1090"/>
      <c r="G253" s="48" t="s">
        <v>2093</v>
      </c>
      <c r="H253" s="53"/>
      <c r="I253" s="53"/>
      <c r="J253" s="5" t="s">
        <v>32</v>
      </c>
      <c r="K253" s="212" t="s">
        <v>31</v>
      </c>
      <c r="L253" s="165" t="s">
        <v>11</v>
      </c>
      <c r="M253" s="221" t="s">
        <v>29</v>
      </c>
      <c r="N253" s="221" t="s">
        <v>24</v>
      </c>
      <c r="O253" s="5"/>
      <c r="P253" s="5"/>
      <c r="Q253" s="5"/>
      <c r="R253" s="5"/>
      <c r="S253" s="195"/>
      <c r="T253" s="6" t="s">
        <v>24</v>
      </c>
      <c r="U253" s="5"/>
      <c r="V253" s="5"/>
      <c r="W253" s="5"/>
      <c r="X253" s="5"/>
      <c r="Y253" s="5"/>
      <c r="Z253" s="80">
        <f t="shared" si="133"/>
        <v>1</v>
      </c>
      <c r="AA253" s="955"/>
      <c r="AB253" s="7"/>
      <c r="AC253" s="7"/>
      <c r="AD253" s="7"/>
      <c r="AE253" s="7"/>
      <c r="AF253" s="7"/>
      <c r="AG253" s="7"/>
      <c r="AH253" s="7"/>
      <c r="AI253" s="7"/>
      <c r="AJ253" s="7"/>
      <c r="AK253" s="7"/>
      <c r="AL253" s="7"/>
      <c r="AM253" s="7"/>
      <c r="AN253" s="7"/>
      <c r="AO253" s="7"/>
      <c r="AP253" s="7"/>
      <c r="AQ253" s="7" t="s">
        <v>1317</v>
      </c>
      <c r="AR253" s="7"/>
      <c r="AS253" s="7" t="s">
        <v>1317</v>
      </c>
      <c r="AT253" s="7" t="s">
        <v>1404</v>
      </c>
      <c r="AU253" s="7" t="s">
        <v>1404</v>
      </c>
      <c r="AV253" s="55"/>
      <c r="AW253" s="7"/>
      <c r="AX253" s="7"/>
      <c r="AY253" s="7"/>
      <c r="AZ253" s="7"/>
      <c r="BA253" s="7"/>
      <c r="BB253" s="7"/>
      <c r="BC253" s="7"/>
      <c r="BD253" s="7"/>
      <c r="BE253" s="7"/>
      <c r="BF253" s="7"/>
      <c r="BG253" s="7"/>
      <c r="BH253" s="7"/>
      <c r="BI253" s="7"/>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2">
        <f t="shared" si="134"/>
        <v>0</v>
      </c>
      <c r="CS253" s="237" t="e">
        <f t="shared" si="135"/>
        <v>#DIV/0!</v>
      </c>
      <c r="CT253" s="222">
        <f t="shared" si="136"/>
        <v>0</v>
      </c>
      <c r="CU253" s="237" t="e">
        <f t="shared" si="137"/>
        <v>#DIV/0!</v>
      </c>
      <c r="CV253" s="222">
        <f t="shared" si="138"/>
        <v>0</v>
      </c>
      <c r="CW253" s="237" t="e">
        <f t="shared" si="139"/>
        <v>#DIV/0!</v>
      </c>
      <c r="CX253" s="222">
        <f t="shared" si="140"/>
        <v>0</v>
      </c>
      <c r="CY253" s="237" t="e">
        <f t="shared" si="141"/>
        <v>#DIV/0!</v>
      </c>
      <c r="CZ253" s="223" t="e">
        <f t="shared" si="142"/>
        <v>#DIV/0!</v>
      </c>
      <c r="DA253" s="223" t="e">
        <f t="shared" si="143"/>
        <v>#DIV/0!</v>
      </c>
      <c r="DB253" s="5"/>
    </row>
    <row r="254" spans="1:106" s="1" customFormat="1" ht="31">
      <c r="A254" s="1036"/>
      <c r="B254" s="1024"/>
      <c r="C254" s="1033"/>
      <c r="D254" s="1024"/>
      <c r="E254" s="1033"/>
      <c r="F254" s="1091"/>
      <c r="G254" s="48" t="s">
        <v>885</v>
      </c>
      <c r="H254" s="53"/>
      <c r="I254" s="53"/>
      <c r="J254" s="5" t="s">
        <v>32</v>
      </c>
      <c r="K254" s="212" t="s">
        <v>31</v>
      </c>
      <c r="L254" s="165" t="s">
        <v>11</v>
      </c>
      <c r="M254" s="221" t="s">
        <v>29</v>
      </c>
      <c r="N254" s="221" t="s">
        <v>24</v>
      </c>
      <c r="O254" s="5"/>
      <c r="P254" s="5"/>
      <c r="Q254" s="5"/>
      <c r="R254" s="5"/>
      <c r="S254" s="6" t="s">
        <v>24</v>
      </c>
      <c r="T254" s="6"/>
      <c r="U254" s="5"/>
      <c r="V254" s="5"/>
      <c r="W254" s="5"/>
      <c r="X254" s="5"/>
      <c r="Y254" s="5"/>
      <c r="Z254" s="80">
        <f t="shared" si="133"/>
        <v>1</v>
      </c>
      <c r="AA254" s="221"/>
      <c r="AB254" s="7"/>
      <c r="AC254" s="7"/>
      <c r="AD254" s="7"/>
      <c r="AE254" s="7" t="s">
        <v>1317</v>
      </c>
      <c r="AF254" s="7"/>
      <c r="AG254" s="7"/>
      <c r="AH254" s="7"/>
      <c r="AI254" s="7"/>
      <c r="AJ254" s="7"/>
      <c r="AK254" s="7"/>
      <c r="AL254" s="7"/>
      <c r="AM254" s="7"/>
      <c r="AN254" s="7"/>
      <c r="AO254" s="7"/>
      <c r="AP254" s="7"/>
      <c r="AQ254" s="7"/>
      <c r="AR254" s="7"/>
      <c r="AS254" s="7"/>
      <c r="AT254" s="7"/>
      <c r="AU254" s="7"/>
      <c r="AV254" s="55"/>
      <c r="AW254" s="7"/>
      <c r="AX254" s="7"/>
      <c r="AY254" s="7"/>
      <c r="AZ254" s="7"/>
      <c r="BA254" s="7"/>
      <c r="BB254" s="7"/>
      <c r="BC254" s="7"/>
      <c r="BD254" s="7"/>
      <c r="BE254" s="7"/>
      <c r="BF254" s="7"/>
      <c r="BG254" s="7"/>
      <c r="BH254" s="7"/>
      <c r="BI254" s="7"/>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2">
        <f t="shared" si="134"/>
        <v>0</v>
      </c>
      <c r="CS254" s="237" t="e">
        <f t="shared" si="135"/>
        <v>#DIV/0!</v>
      </c>
      <c r="CT254" s="222">
        <f t="shared" si="136"/>
        <v>0</v>
      </c>
      <c r="CU254" s="237" t="e">
        <f t="shared" si="137"/>
        <v>#DIV/0!</v>
      </c>
      <c r="CV254" s="222">
        <f t="shared" si="138"/>
        <v>0</v>
      </c>
      <c r="CW254" s="237" t="e">
        <f t="shared" si="139"/>
        <v>#DIV/0!</v>
      </c>
      <c r="CX254" s="222">
        <f t="shared" si="140"/>
        <v>0</v>
      </c>
      <c r="CY254" s="237" t="e">
        <f t="shared" si="141"/>
        <v>#DIV/0!</v>
      </c>
      <c r="CZ254" s="223" t="e">
        <f t="shared" si="142"/>
        <v>#DIV/0!</v>
      </c>
      <c r="DA254" s="223" t="e">
        <f t="shared" si="143"/>
        <v>#DIV/0!</v>
      </c>
      <c r="DB254" s="5"/>
    </row>
    <row r="255" spans="1:106" s="18" customFormat="1" ht="62.5" customHeight="1">
      <c r="A255" s="1036"/>
      <c r="B255" s="1024"/>
      <c r="C255" s="1033"/>
      <c r="D255" s="1024"/>
      <c r="E255" s="1033"/>
      <c r="F255" s="1140"/>
      <c r="G255" s="157" t="s">
        <v>2003</v>
      </c>
      <c r="H255" s="93"/>
      <c r="I255" s="93"/>
      <c r="J255" s="16" t="s">
        <v>32</v>
      </c>
      <c r="K255" s="212" t="s">
        <v>31</v>
      </c>
      <c r="L255" s="165" t="s">
        <v>11</v>
      </c>
      <c r="M255" s="44" t="s">
        <v>51</v>
      </c>
      <c r="N255" s="44" t="s">
        <v>24</v>
      </c>
      <c r="O255" s="16" t="s">
        <v>24</v>
      </c>
      <c r="P255" s="16"/>
      <c r="Q255" s="16"/>
      <c r="R255" s="16"/>
      <c r="S255" s="6"/>
      <c r="T255" s="6"/>
      <c r="U255" s="16"/>
      <c r="V255" s="16"/>
      <c r="W255" s="16"/>
      <c r="X255" s="16"/>
      <c r="Y255" s="16"/>
      <c r="Z255" s="80">
        <f t="shared" si="133"/>
        <v>1</v>
      </c>
      <c r="AA255" s="955"/>
      <c r="AB255" s="49" t="s">
        <v>1316</v>
      </c>
      <c r="AC255" s="49" t="s">
        <v>1316</v>
      </c>
      <c r="AD255" s="49" t="s">
        <v>1316</v>
      </c>
      <c r="AE255" s="17"/>
      <c r="AF255" s="17"/>
      <c r="AG255" s="17"/>
      <c r="AH255" s="17"/>
      <c r="AI255" s="17"/>
      <c r="AJ255" s="17"/>
      <c r="AK255" s="17"/>
      <c r="AL255" s="17"/>
      <c r="AM255" s="17"/>
      <c r="AN255" s="17"/>
      <c r="AO255" s="17"/>
      <c r="AP255" s="17"/>
      <c r="AQ255" s="17"/>
      <c r="AR255" s="17"/>
      <c r="AS255" s="17"/>
      <c r="AT255" s="17"/>
      <c r="AU255" s="17"/>
      <c r="AV255" s="49"/>
      <c r="AW255" s="17"/>
      <c r="AX255" s="17"/>
      <c r="AY255" s="17"/>
      <c r="AZ255" s="17"/>
      <c r="BA255" s="17"/>
      <c r="BB255" s="17"/>
      <c r="BC255" s="17"/>
      <c r="BD255" s="17"/>
      <c r="BE255" s="17"/>
      <c r="BF255" s="17"/>
      <c r="BG255" s="17"/>
      <c r="BH255" s="17"/>
      <c r="BI255" s="17"/>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2">
        <f t="shared" si="134"/>
        <v>0</v>
      </c>
      <c r="CS255" s="237" t="e">
        <f t="shared" si="135"/>
        <v>#DIV/0!</v>
      </c>
      <c r="CT255" s="222">
        <f t="shared" si="136"/>
        <v>0</v>
      </c>
      <c r="CU255" s="237" t="e">
        <f t="shared" si="137"/>
        <v>#DIV/0!</v>
      </c>
      <c r="CV255" s="222">
        <f t="shared" si="138"/>
        <v>0</v>
      </c>
      <c r="CW255" s="237" t="e">
        <f t="shared" si="139"/>
        <v>#DIV/0!</v>
      </c>
      <c r="CX255" s="222">
        <f t="shared" si="140"/>
        <v>0</v>
      </c>
      <c r="CY255" s="237" t="e">
        <f t="shared" si="141"/>
        <v>#DIV/0!</v>
      </c>
      <c r="CZ255" s="223" t="e">
        <f t="shared" si="142"/>
        <v>#DIV/0!</v>
      </c>
      <c r="DA255" s="223" t="e">
        <f t="shared" si="143"/>
        <v>#DIV/0!</v>
      </c>
      <c r="DB255" s="17"/>
    </row>
    <row r="256" spans="1:106" s="18" customFormat="1" ht="46.5">
      <c r="A256" s="1036"/>
      <c r="B256" s="1024"/>
      <c r="C256" s="1033"/>
      <c r="D256" s="1024"/>
      <c r="E256" s="1033"/>
      <c r="F256" s="1091" t="s">
        <v>884</v>
      </c>
      <c r="G256" s="157" t="s">
        <v>2004</v>
      </c>
      <c r="H256" s="93"/>
      <c r="I256" s="93"/>
      <c r="J256" s="16" t="s">
        <v>32</v>
      </c>
      <c r="K256" s="212" t="s">
        <v>31</v>
      </c>
      <c r="L256" s="165" t="s">
        <v>11</v>
      </c>
      <c r="M256" s="44" t="s">
        <v>51</v>
      </c>
      <c r="N256" s="44"/>
      <c r="O256" s="16"/>
      <c r="P256" s="16"/>
      <c r="Q256" s="16"/>
      <c r="R256" s="16"/>
      <c r="S256" s="6"/>
      <c r="T256" s="6"/>
      <c r="U256" s="16" t="s">
        <v>24</v>
      </c>
      <c r="V256" s="16"/>
      <c r="W256" s="16"/>
      <c r="X256" s="16"/>
      <c r="Y256" s="16"/>
      <c r="Z256" s="80">
        <f t="shared" si="133"/>
        <v>1</v>
      </c>
      <c r="AA256" s="955"/>
      <c r="AB256" s="17"/>
      <c r="AC256" s="17" t="s">
        <v>1318</v>
      </c>
      <c r="AD256" s="17"/>
      <c r="AE256" s="17"/>
      <c r="AF256" s="17"/>
      <c r="AG256" s="17"/>
      <c r="AH256" s="17"/>
      <c r="AI256" s="17"/>
      <c r="AJ256" s="17"/>
      <c r="AK256" s="17"/>
      <c r="AL256" s="17"/>
      <c r="AM256" s="17"/>
      <c r="AN256" s="17"/>
      <c r="AO256" s="17"/>
      <c r="AP256" s="17"/>
      <c r="AQ256" s="17"/>
      <c r="AR256" s="17"/>
      <c r="AS256" s="17"/>
      <c r="AT256" s="17"/>
      <c r="AU256" s="17"/>
      <c r="AV256" s="49"/>
      <c r="AW256" s="17"/>
      <c r="AX256" s="17"/>
      <c r="AY256" s="17"/>
      <c r="AZ256" s="17"/>
      <c r="BA256" s="17"/>
      <c r="BB256" s="17"/>
      <c r="BC256" s="17"/>
      <c r="BD256" s="17"/>
      <c r="BE256" s="17"/>
      <c r="BF256" s="17"/>
      <c r="BG256" s="17"/>
      <c r="BH256" s="17"/>
      <c r="BI256" s="17"/>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2">
        <f t="shared" si="134"/>
        <v>0</v>
      </c>
      <c r="CS256" s="237" t="e">
        <f t="shared" si="135"/>
        <v>#DIV/0!</v>
      </c>
      <c r="CT256" s="222">
        <f t="shared" si="136"/>
        <v>0</v>
      </c>
      <c r="CU256" s="237" t="e">
        <f t="shared" si="137"/>
        <v>#DIV/0!</v>
      </c>
      <c r="CV256" s="222">
        <f t="shared" si="138"/>
        <v>0</v>
      </c>
      <c r="CW256" s="237" t="e">
        <f t="shared" si="139"/>
        <v>#DIV/0!</v>
      </c>
      <c r="CX256" s="222">
        <f t="shared" si="140"/>
        <v>0</v>
      </c>
      <c r="CY256" s="237" t="e">
        <f t="shared" si="141"/>
        <v>#DIV/0!</v>
      </c>
      <c r="CZ256" s="223" t="e">
        <f t="shared" si="142"/>
        <v>#DIV/0!</v>
      </c>
      <c r="DA256" s="223" t="e">
        <f t="shared" si="143"/>
        <v>#DIV/0!</v>
      </c>
      <c r="DB256" s="17"/>
    </row>
    <row r="257" spans="1:106" s="18" customFormat="1" ht="62">
      <c r="A257" s="1036"/>
      <c r="B257" s="1024"/>
      <c r="C257" s="1033"/>
      <c r="D257" s="1024"/>
      <c r="E257" s="1033"/>
      <c r="F257" s="1091"/>
      <c r="G257" s="157" t="s">
        <v>1441</v>
      </c>
      <c r="H257" s="93"/>
      <c r="I257" s="93"/>
      <c r="J257" s="16" t="s">
        <v>32</v>
      </c>
      <c r="K257" s="212" t="s">
        <v>31</v>
      </c>
      <c r="L257" s="165" t="s">
        <v>11</v>
      </c>
      <c r="M257" s="44" t="s">
        <v>51</v>
      </c>
      <c r="N257" s="44"/>
      <c r="O257" s="16"/>
      <c r="P257" s="16" t="s">
        <v>24</v>
      </c>
      <c r="Q257" s="16"/>
      <c r="R257" s="16"/>
      <c r="S257" s="6"/>
      <c r="T257" s="6"/>
      <c r="U257" s="16"/>
      <c r="V257" s="16"/>
      <c r="W257" s="16"/>
      <c r="X257" s="16"/>
      <c r="Y257" s="16"/>
      <c r="Z257" s="80">
        <f t="shared" si="133"/>
        <v>1</v>
      </c>
      <c r="AA257" s="221"/>
      <c r="AB257" s="17"/>
      <c r="AC257" s="17"/>
      <c r="AD257" s="17"/>
      <c r="AE257" s="17"/>
      <c r="AF257" s="17" t="s">
        <v>1318</v>
      </c>
      <c r="AG257" s="17"/>
      <c r="AH257" s="17"/>
      <c r="AI257" s="17"/>
      <c r="AJ257" s="17"/>
      <c r="AK257" s="17"/>
      <c r="AL257" s="17"/>
      <c r="AM257" s="17"/>
      <c r="AN257" s="17"/>
      <c r="AO257" s="17"/>
      <c r="AP257" s="17"/>
      <c r="AQ257" s="17"/>
      <c r="AR257" s="17"/>
      <c r="AS257" s="17"/>
      <c r="AT257" s="17"/>
      <c r="AU257" s="17"/>
      <c r="AV257" s="49"/>
      <c r="AW257" s="17"/>
      <c r="AX257" s="17"/>
      <c r="AY257" s="17"/>
      <c r="AZ257" s="17"/>
      <c r="BA257" s="17"/>
      <c r="BB257" s="17"/>
      <c r="BC257" s="17"/>
      <c r="BD257" s="17"/>
      <c r="BE257" s="17"/>
      <c r="BF257" s="17"/>
      <c r="BG257" s="17"/>
      <c r="BH257" s="17"/>
      <c r="BI257" s="17"/>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2">
        <f t="shared" si="134"/>
        <v>0</v>
      </c>
      <c r="CS257" s="237" t="e">
        <f t="shared" si="135"/>
        <v>#DIV/0!</v>
      </c>
      <c r="CT257" s="222">
        <f t="shared" si="136"/>
        <v>0</v>
      </c>
      <c r="CU257" s="237" t="e">
        <f t="shared" si="137"/>
        <v>#DIV/0!</v>
      </c>
      <c r="CV257" s="222">
        <f t="shared" si="138"/>
        <v>0</v>
      </c>
      <c r="CW257" s="237" t="e">
        <f t="shared" si="139"/>
        <v>#DIV/0!</v>
      </c>
      <c r="CX257" s="222">
        <f t="shared" si="140"/>
        <v>0</v>
      </c>
      <c r="CY257" s="237" t="e">
        <f t="shared" si="141"/>
        <v>#DIV/0!</v>
      </c>
      <c r="CZ257" s="223" t="e">
        <f t="shared" si="142"/>
        <v>#DIV/0!</v>
      </c>
      <c r="DA257" s="223" t="e">
        <f t="shared" si="143"/>
        <v>#DIV/0!</v>
      </c>
      <c r="DB257" s="17"/>
    </row>
    <row r="258" spans="1:106" s="18" customFormat="1" ht="46.5">
      <c r="A258" s="1036"/>
      <c r="B258" s="1024"/>
      <c r="C258" s="1033"/>
      <c r="D258" s="1024"/>
      <c r="E258" s="1033"/>
      <c r="F258" s="1091"/>
      <c r="G258" s="157" t="s">
        <v>2005</v>
      </c>
      <c r="H258" s="93"/>
      <c r="I258" s="93"/>
      <c r="J258" s="16" t="s">
        <v>32</v>
      </c>
      <c r="K258" s="212" t="s">
        <v>31</v>
      </c>
      <c r="L258" s="165" t="s">
        <v>11</v>
      </c>
      <c r="M258" s="44" t="s">
        <v>51</v>
      </c>
      <c r="N258" s="44" t="s">
        <v>24</v>
      </c>
      <c r="O258" s="16" t="s">
        <v>24</v>
      </c>
      <c r="P258" s="16"/>
      <c r="Q258" s="16"/>
      <c r="R258" s="16"/>
      <c r="S258" s="6"/>
      <c r="T258" s="6"/>
      <c r="U258" s="16"/>
      <c r="V258" s="16"/>
      <c r="W258" s="16"/>
      <c r="X258" s="16"/>
      <c r="Y258" s="16"/>
      <c r="Z258" s="80">
        <f t="shared" si="133"/>
        <v>1</v>
      </c>
      <c r="AA258" s="955"/>
      <c r="AB258" s="17"/>
      <c r="AC258" s="49" t="s">
        <v>1316</v>
      </c>
      <c r="AD258" s="17"/>
      <c r="AE258" s="17"/>
      <c r="AF258" s="17"/>
      <c r="AG258" s="17"/>
      <c r="AH258" s="17" t="s">
        <v>1317</v>
      </c>
      <c r="AI258" s="17"/>
      <c r="AJ258" s="17"/>
      <c r="AK258" s="17"/>
      <c r="AL258" s="17"/>
      <c r="AM258" s="17"/>
      <c r="AN258" s="17"/>
      <c r="AO258" s="17"/>
      <c r="AP258" s="17"/>
      <c r="AQ258" s="17"/>
      <c r="AR258" s="17"/>
      <c r="AS258" s="17"/>
      <c r="AT258" s="17"/>
      <c r="AU258" s="17"/>
      <c r="AV258" s="49"/>
      <c r="AW258" s="17"/>
      <c r="AX258" s="17"/>
      <c r="AY258" s="17"/>
      <c r="AZ258" s="17"/>
      <c r="BA258" s="17"/>
      <c r="BB258" s="17"/>
      <c r="BC258" s="17"/>
      <c r="BD258" s="17"/>
      <c r="BE258" s="17"/>
      <c r="BF258" s="17"/>
      <c r="BG258" s="17"/>
      <c r="BH258" s="17"/>
      <c r="BI258" s="17"/>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2">
        <f t="shared" si="134"/>
        <v>0</v>
      </c>
      <c r="CS258" s="237" t="e">
        <f t="shared" si="135"/>
        <v>#DIV/0!</v>
      </c>
      <c r="CT258" s="222">
        <f t="shared" si="136"/>
        <v>0</v>
      </c>
      <c r="CU258" s="237" t="e">
        <f t="shared" si="137"/>
        <v>#DIV/0!</v>
      </c>
      <c r="CV258" s="222">
        <f t="shared" si="138"/>
        <v>0</v>
      </c>
      <c r="CW258" s="237" t="e">
        <f t="shared" si="139"/>
        <v>#DIV/0!</v>
      </c>
      <c r="CX258" s="222">
        <f t="shared" si="140"/>
        <v>0</v>
      </c>
      <c r="CY258" s="237" t="e">
        <f t="shared" si="141"/>
        <v>#DIV/0!</v>
      </c>
      <c r="CZ258" s="223" t="e">
        <f t="shared" si="142"/>
        <v>#DIV/0!</v>
      </c>
      <c r="DA258" s="223" t="e">
        <f t="shared" si="143"/>
        <v>#DIV/0!</v>
      </c>
      <c r="DB258" s="17"/>
    </row>
    <row r="259" spans="1:106" s="18" customFormat="1" ht="62">
      <c r="A259" s="1036">
        <v>92</v>
      </c>
      <c r="B259" s="1044" t="s">
        <v>1367</v>
      </c>
      <c r="C259" s="1139" t="s">
        <v>26</v>
      </c>
      <c r="D259" s="1075" t="s">
        <v>190</v>
      </c>
      <c r="E259" s="1139" t="s">
        <v>26</v>
      </c>
      <c r="F259" s="1138" t="s">
        <v>1366</v>
      </c>
      <c r="G259" s="48" t="s">
        <v>2094</v>
      </c>
      <c r="H259" s="93"/>
      <c r="I259" s="93"/>
      <c r="J259" s="5" t="s">
        <v>32</v>
      </c>
      <c r="K259" s="212" t="s">
        <v>31</v>
      </c>
      <c r="L259" s="165" t="s">
        <v>11</v>
      </c>
      <c r="M259" s="44" t="s">
        <v>51</v>
      </c>
      <c r="N259" s="44" t="s">
        <v>24</v>
      </c>
      <c r="O259" s="16"/>
      <c r="P259" s="16"/>
      <c r="Q259" s="16"/>
      <c r="R259" s="16"/>
      <c r="S259" s="195"/>
      <c r="T259" s="6" t="s">
        <v>24</v>
      </c>
      <c r="U259" s="16"/>
      <c r="V259" s="16"/>
      <c r="W259" s="16"/>
      <c r="X259" s="16"/>
      <c r="Y259" s="16"/>
      <c r="Z259" s="80">
        <f t="shared" si="133"/>
        <v>1</v>
      </c>
      <c r="AA259" s="955"/>
      <c r="AB259" s="17"/>
      <c r="AC259" s="17"/>
      <c r="AD259" s="17"/>
      <c r="AE259" s="17"/>
      <c r="AF259" s="17"/>
      <c r="AG259" s="17"/>
      <c r="AH259" s="17"/>
      <c r="AI259" s="17"/>
      <c r="AJ259" s="17"/>
      <c r="AK259" s="17"/>
      <c r="AL259" s="17"/>
      <c r="AM259" s="17"/>
      <c r="AN259" s="17"/>
      <c r="AO259" s="17"/>
      <c r="AP259" s="17"/>
      <c r="AQ259" s="17" t="s">
        <v>1317</v>
      </c>
      <c r="AR259" s="17"/>
      <c r="AS259" s="17"/>
      <c r="AT259" s="17" t="s">
        <v>1317</v>
      </c>
      <c r="AU259" s="17" t="s">
        <v>1317</v>
      </c>
      <c r="AV259" s="49"/>
      <c r="AW259" s="17"/>
      <c r="AX259" s="17"/>
      <c r="AY259" s="17"/>
      <c r="AZ259" s="17"/>
      <c r="BA259" s="17"/>
      <c r="BB259" s="17"/>
      <c r="BC259" s="17"/>
      <c r="BD259" s="17"/>
      <c r="BE259" s="17"/>
      <c r="BF259" s="17"/>
      <c r="BG259" s="17"/>
      <c r="BH259" s="17"/>
      <c r="BI259" s="17"/>
      <c r="BJ259" s="221"/>
      <c r="BK259" s="221"/>
      <c r="BL259" s="221"/>
      <c r="BM259" s="221"/>
      <c r="BN259" s="221"/>
      <c r="BO259" s="221"/>
      <c r="BP259" s="221"/>
      <c r="BQ259" s="221"/>
      <c r="BR259" s="221"/>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c r="CN259" s="221"/>
      <c r="CO259" s="221"/>
      <c r="CP259" s="221"/>
      <c r="CQ259" s="221"/>
      <c r="CR259" s="222">
        <f t="shared" si="134"/>
        <v>0</v>
      </c>
      <c r="CS259" s="237" t="e">
        <f t="shared" si="135"/>
        <v>#DIV/0!</v>
      </c>
      <c r="CT259" s="222">
        <f t="shared" si="136"/>
        <v>0</v>
      </c>
      <c r="CU259" s="237" t="e">
        <f t="shared" si="137"/>
        <v>#DIV/0!</v>
      </c>
      <c r="CV259" s="222">
        <f t="shared" si="138"/>
        <v>0</v>
      </c>
      <c r="CW259" s="237" t="e">
        <f t="shared" si="139"/>
        <v>#DIV/0!</v>
      </c>
      <c r="CX259" s="222">
        <f t="shared" si="140"/>
        <v>0</v>
      </c>
      <c r="CY259" s="237" t="e">
        <f t="shared" si="141"/>
        <v>#DIV/0!</v>
      </c>
      <c r="CZ259" s="223" t="e">
        <f t="shared" si="142"/>
        <v>#DIV/0!</v>
      </c>
      <c r="DA259" s="223" t="e">
        <f t="shared" si="143"/>
        <v>#DIV/0!</v>
      </c>
      <c r="DB259" s="17"/>
    </row>
    <row r="260" spans="1:106" s="18" customFormat="1" ht="53.5" customHeight="1">
      <c r="A260" s="1036"/>
      <c r="B260" s="1024"/>
      <c r="C260" s="1139"/>
      <c r="D260" s="1075"/>
      <c r="E260" s="1139"/>
      <c r="F260" s="1075"/>
      <c r="G260" s="48" t="s">
        <v>1419</v>
      </c>
      <c r="H260" s="93"/>
      <c r="I260" s="93"/>
      <c r="J260" s="16" t="s">
        <v>32</v>
      </c>
      <c r="K260" s="212" t="s">
        <v>31</v>
      </c>
      <c r="L260" s="165" t="s">
        <v>11</v>
      </c>
      <c r="M260" s="44" t="s">
        <v>51</v>
      </c>
      <c r="N260" s="44" t="s">
        <v>24</v>
      </c>
      <c r="O260" s="16" t="s">
        <v>24</v>
      </c>
      <c r="P260" s="16"/>
      <c r="Q260" s="16"/>
      <c r="R260" s="16"/>
      <c r="S260" s="6"/>
      <c r="T260" s="6"/>
      <c r="U260" s="16"/>
      <c r="V260" s="16"/>
      <c r="W260" s="16"/>
      <c r="X260" s="16"/>
      <c r="Y260" s="16"/>
      <c r="Z260" s="80">
        <f t="shared" si="133"/>
        <v>1</v>
      </c>
      <c r="AA260" s="221"/>
      <c r="AB260" s="49" t="s">
        <v>1317</v>
      </c>
      <c r="AC260" s="49" t="s">
        <v>1317</v>
      </c>
      <c r="AD260" s="49" t="s">
        <v>1317</v>
      </c>
      <c r="AE260" s="17"/>
      <c r="AF260" s="17"/>
      <c r="AG260" s="17"/>
      <c r="AH260" s="17"/>
      <c r="AI260" s="17"/>
      <c r="AJ260" s="17"/>
      <c r="AK260" s="17"/>
      <c r="AL260" s="17"/>
      <c r="AM260" s="17"/>
      <c r="AN260" s="17"/>
      <c r="AO260" s="17"/>
      <c r="AP260" s="17"/>
      <c r="AQ260" s="17"/>
      <c r="AR260" s="17"/>
      <c r="AS260" s="17"/>
      <c r="AT260" s="17"/>
      <c r="AU260" s="17"/>
      <c r="AV260" s="49"/>
      <c r="AW260" s="17"/>
      <c r="AX260" s="17"/>
      <c r="AY260" s="17"/>
      <c r="AZ260" s="17"/>
      <c r="BA260" s="17"/>
      <c r="BB260" s="17"/>
      <c r="BC260" s="17"/>
      <c r="BD260" s="17"/>
      <c r="BE260" s="17"/>
      <c r="BF260" s="17"/>
      <c r="BG260" s="17"/>
      <c r="BH260" s="17"/>
      <c r="BI260" s="17"/>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2">
        <f t="shared" si="134"/>
        <v>0</v>
      </c>
      <c r="CS260" s="237" t="e">
        <f t="shared" si="135"/>
        <v>#DIV/0!</v>
      </c>
      <c r="CT260" s="222">
        <f t="shared" si="136"/>
        <v>0</v>
      </c>
      <c r="CU260" s="237" t="e">
        <f t="shared" si="137"/>
        <v>#DIV/0!</v>
      </c>
      <c r="CV260" s="222">
        <f t="shared" si="138"/>
        <v>0</v>
      </c>
      <c r="CW260" s="237" t="e">
        <f t="shared" si="139"/>
        <v>#DIV/0!</v>
      </c>
      <c r="CX260" s="222">
        <f t="shared" si="140"/>
        <v>0</v>
      </c>
      <c r="CY260" s="237" t="e">
        <f t="shared" si="141"/>
        <v>#DIV/0!</v>
      </c>
      <c r="CZ260" s="223" t="e">
        <f t="shared" si="142"/>
        <v>#DIV/0!</v>
      </c>
      <c r="DA260" s="223" t="e">
        <f t="shared" si="143"/>
        <v>#DIV/0!</v>
      </c>
      <c r="DB260" s="17"/>
    </row>
    <row r="261" spans="1:106" s="1" customFormat="1" ht="77.5">
      <c r="A261" s="1036">
        <v>93</v>
      </c>
      <c r="B261" s="1044" t="s">
        <v>1365</v>
      </c>
      <c r="C261" s="1033" t="s">
        <v>26</v>
      </c>
      <c r="D261" s="1024" t="s">
        <v>189</v>
      </c>
      <c r="E261" s="1033" t="s">
        <v>26</v>
      </c>
      <c r="F261" s="1138" t="s">
        <v>1364</v>
      </c>
      <c r="G261" s="52" t="s">
        <v>928</v>
      </c>
      <c r="H261" s="118"/>
      <c r="I261" s="118"/>
      <c r="J261" s="5" t="s">
        <v>32</v>
      </c>
      <c r="K261" s="212" t="s">
        <v>31</v>
      </c>
      <c r="L261" s="165" t="s">
        <v>11</v>
      </c>
      <c r="M261" s="221" t="s">
        <v>25</v>
      </c>
      <c r="N261" s="221" t="s">
        <v>24</v>
      </c>
      <c r="O261" s="5" t="s">
        <v>24</v>
      </c>
      <c r="P261" s="5"/>
      <c r="Q261" s="5"/>
      <c r="R261" s="5"/>
      <c r="S261" s="6"/>
      <c r="T261" s="6"/>
      <c r="U261" s="5"/>
      <c r="V261" s="5"/>
      <c r="W261" s="5"/>
      <c r="X261" s="5"/>
      <c r="Y261" s="5"/>
      <c r="Z261" s="80">
        <f t="shared" si="133"/>
        <v>1</v>
      </c>
      <c r="AA261" s="955"/>
      <c r="AB261" s="7" t="s">
        <v>1317</v>
      </c>
      <c r="AC261" s="7" t="s">
        <v>1317</v>
      </c>
      <c r="AD261" s="7" t="s">
        <v>1317</v>
      </c>
      <c r="AE261" s="7"/>
      <c r="AF261" s="7"/>
      <c r="AG261" s="7"/>
      <c r="AH261" s="7"/>
      <c r="AI261" s="7"/>
      <c r="AJ261" s="7"/>
      <c r="AK261" s="7"/>
      <c r="AL261" s="7"/>
      <c r="AM261" s="7"/>
      <c r="AN261" s="7"/>
      <c r="AO261" s="7"/>
      <c r="AP261" s="7"/>
      <c r="AQ261" s="7"/>
      <c r="AR261" s="7"/>
      <c r="AS261" s="7"/>
      <c r="AT261" s="7"/>
      <c r="AU261" s="7"/>
      <c r="AV261" s="55"/>
      <c r="AW261" s="7"/>
      <c r="AX261" s="7"/>
      <c r="AY261" s="7"/>
      <c r="AZ261" s="7"/>
      <c r="BA261" s="7"/>
      <c r="BB261" s="7"/>
      <c r="BC261" s="7"/>
      <c r="BD261" s="7"/>
      <c r="BE261" s="7"/>
      <c r="BF261" s="7"/>
      <c r="BG261" s="7"/>
      <c r="BH261" s="7"/>
      <c r="BI261" s="7"/>
      <c r="BJ261" s="221"/>
      <c r="BK261" s="221"/>
      <c r="BL261" s="221"/>
      <c r="BM261" s="221"/>
      <c r="BN261" s="221"/>
      <c r="BO261" s="221"/>
      <c r="BP261" s="221"/>
      <c r="BQ261" s="221"/>
      <c r="BR261" s="221"/>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c r="CN261" s="221"/>
      <c r="CO261" s="221"/>
      <c r="CP261" s="221"/>
      <c r="CQ261" s="221"/>
      <c r="CR261" s="222">
        <f t="shared" si="134"/>
        <v>0</v>
      </c>
      <c r="CS261" s="237" t="e">
        <f t="shared" si="135"/>
        <v>#DIV/0!</v>
      </c>
      <c r="CT261" s="222">
        <f t="shared" si="136"/>
        <v>0</v>
      </c>
      <c r="CU261" s="237" t="e">
        <f t="shared" si="137"/>
        <v>#DIV/0!</v>
      </c>
      <c r="CV261" s="222">
        <f t="shared" si="138"/>
        <v>0</v>
      </c>
      <c r="CW261" s="237" t="e">
        <f t="shared" si="139"/>
        <v>#DIV/0!</v>
      </c>
      <c r="CX261" s="222">
        <f t="shared" si="140"/>
        <v>0</v>
      </c>
      <c r="CY261" s="237" t="e">
        <f t="shared" si="141"/>
        <v>#DIV/0!</v>
      </c>
      <c r="CZ261" s="223" t="e">
        <f t="shared" si="142"/>
        <v>#DIV/0!</v>
      </c>
      <c r="DA261" s="223" t="e">
        <f t="shared" si="143"/>
        <v>#DIV/0!</v>
      </c>
      <c r="DB261" s="5"/>
    </row>
    <row r="262" spans="1:106" s="1" customFormat="1" ht="64.75" customHeight="1">
      <c r="A262" s="1036"/>
      <c r="B262" s="1024"/>
      <c r="C262" s="1033"/>
      <c r="D262" s="1024"/>
      <c r="E262" s="1033"/>
      <c r="F262" s="1075"/>
      <c r="G262" s="52" t="s">
        <v>927</v>
      </c>
      <c r="H262" s="118"/>
      <c r="I262" s="118"/>
      <c r="J262" s="5" t="s">
        <v>32</v>
      </c>
      <c r="K262" s="212" t="s">
        <v>31</v>
      </c>
      <c r="L262" s="165" t="s">
        <v>11</v>
      </c>
      <c r="M262" s="221" t="s">
        <v>25</v>
      </c>
      <c r="N262" s="221" t="s">
        <v>24</v>
      </c>
      <c r="O262" s="5"/>
      <c r="P262" s="5"/>
      <c r="Q262" s="5" t="s">
        <v>24</v>
      </c>
      <c r="R262" s="5"/>
      <c r="S262" s="6"/>
      <c r="T262" s="6"/>
      <c r="U262" s="5"/>
      <c r="V262" s="5"/>
      <c r="W262" s="5"/>
      <c r="X262" s="5"/>
      <c r="Y262" s="5"/>
      <c r="Z262" s="80">
        <f t="shared" si="133"/>
        <v>1</v>
      </c>
      <c r="AA262" s="955"/>
      <c r="AB262" s="7"/>
      <c r="AC262" s="7"/>
      <c r="AD262" s="7"/>
      <c r="AE262" s="7"/>
      <c r="AF262" s="7"/>
      <c r="AG262" s="7"/>
      <c r="AH262" s="7"/>
      <c r="AI262" s="7"/>
      <c r="AJ262" s="7"/>
      <c r="AK262" s="7"/>
      <c r="AL262" s="7" t="s">
        <v>1318</v>
      </c>
      <c r="AM262" s="7"/>
      <c r="AN262" s="7"/>
      <c r="AO262" s="7"/>
      <c r="AP262" s="7"/>
      <c r="AQ262" s="7"/>
      <c r="AR262" s="7"/>
      <c r="AS262" s="7"/>
      <c r="AT262" s="7"/>
      <c r="AU262" s="7"/>
      <c r="AV262" s="55"/>
      <c r="AW262" s="7"/>
      <c r="AX262" s="7"/>
      <c r="AY262" s="7"/>
      <c r="AZ262" s="7"/>
      <c r="BA262" s="7"/>
      <c r="BB262" s="7"/>
      <c r="BC262" s="7"/>
      <c r="BD262" s="7"/>
      <c r="BE262" s="7"/>
      <c r="BF262" s="7"/>
      <c r="BG262" s="7"/>
      <c r="BH262" s="7"/>
      <c r="BI262" s="7"/>
      <c r="BJ262" s="221"/>
      <c r="BK262" s="221"/>
      <c r="BL262" s="221"/>
      <c r="BM262" s="221"/>
      <c r="BN262" s="221"/>
      <c r="BO262" s="221"/>
      <c r="BP262" s="221"/>
      <c r="BQ262" s="221"/>
      <c r="BR262" s="221"/>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c r="CN262" s="221"/>
      <c r="CO262" s="221"/>
      <c r="CP262" s="221"/>
      <c r="CQ262" s="221"/>
      <c r="CR262" s="222">
        <f t="shared" si="134"/>
        <v>0</v>
      </c>
      <c r="CS262" s="237" t="e">
        <f t="shared" si="135"/>
        <v>#DIV/0!</v>
      </c>
      <c r="CT262" s="222">
        <f t="shared" si="136"/>
        <v>0</v>
      </c>
      <c r="CU262" s="237" t="e">
        <f t="shared" si="137"/>
        <v>#DIV/0!</v>
      </c>
      <c r="CV262" s="222">
        <f t="shared" si="138"/>
        <v>0</v>
      </c>
      <c r="CW262" s="237" t="e">
        <f t="shared" si="139"/>
        <v>#DIV/0!</v>
      </c>
      <c r="CX262" s="222">
        <f t="shared" si="140"/>
        <v>0</v>
      </c>
      <c r="CY262" s="237" t="e">
        <f t="shared" si="141"/>
        <v>#DIV/0!</v>
      </c>
      <c r="CZ262" s="223" t="e">
        <f t="shared" si="142"/>
        <v>#DIV/0!</v>
      </c>
      <c r="DA262" s="223" t="e">
        <f t="shared" si="143"/>
        <v>#DIV/0!</v>
      </c>
      <c r="DB262" s="5"/>
    </row>
    <row r="263" spans="1:106" s="1" customFormat="1" ht="46.5">
      <c r="A263" s="1066">
        <v>94</v>
      </c>
      <c r="B263" s="1024" t="s">
        <v>1065</v>
      </c>
      <c r="C263" s="1033" t="s">
        <v>28</v>
      </c>
      <c r="D263" s="1024" t="s">
        <v>1065</v>
      </c>
      <c r="E263" s="1033" t="s">
        <v>28</v>
      </c>
      <c r="F263" s="1024" t="s">
        <v>1065</v>
      </c>
      <c r="G263" s="48" t="s">
        <v>1067</v>
      </c>
      <c r="H263" s="118"/>
      <c r="I263" s="118"/>
      <c r="J263" s="5" t="s">
        <v>32</v>
      </c>
      <c r="K263" s="212" t="s">
        <v>31</v>
      </c>
      <c r="L263" s="165" t="s">
        <v>11</v>
      </c>
      <c r="M263" s="221" t="s">
        <v>25</v>
      </c>
      <c r="N263" s="221" t="s">
        <v>24</v>
      </c>
      <c r="O263" s="5"/>
      <c r="P263" s="5"/>
      <c r="Q263" s="5"/>
      <c r="R263" s="5"/>
      <c r="S263" s="195"/>
      <c r="T263" s="6" t="s">
        <v>24</v>
      </c>
      <c r="U263" s="5"/>
      <c r="V263" s="5"/>
      <c r="W263" s="5"/>
      <c r="X263" s="5"/>
      <c r="Y263" s="5"/>
      <c r="Z263" s="80">
        <f t="shared" si="133"/>
        <v>1</v>
      </c>
      <c r="AA263" s="221"/>
      <c r="AB263" s="7"/>
      <c r="AC263" s="7"/>
      <c r="AD263" s="7"/>
      <c r="AE263" s="7"/>
      <c r="AF263" s="7"/>
      <c r="AG263" s="7"/>
      <c r="AH263" s="7"/>
      <c r="AI263" s="7"/>
      <c r="AJ263" s="7"/>
      <c r="AK263" s="7"/>
      <c r="AL263" s="7"/>
      <c r="AM263" s="7"/>
      <c r="AN263" s="7"/>
      <c r="AO263" s="7"/>
      <c r="AP263" s="7"/>
      <c r="AQ263" s="7"/>
      <c r="AR263" s="7"/>
      <c r="AS263" s="7" t="s">
        <v>1317</v>
      </c>
      <c r="AT263" s="7"/>
      <c r="AU263" s="7" t="s">
        <v>1317</v>
      </c>
      <c r="AV263" s="55"/>
      <c r="AW263" s="7"/>
      <c r="AX263" s="7"/>
      <c r="AY263" s="7"/>
      <c r="AZ263" s="7"/>
      <c r="BA263" s="7"/>
      <c r="BB263" s="7"/>
      <c r="BC263" s="7"/>
      <c r="BD263" s="7"/>
      <c r="BE263" s="7"/>
      <c r="BF263" s="7"/>
      <c r="BG263" s="7"/>
      <c r="BH263" s="7"/>
      <c r="BI263" s="7"/>
      <c r="BJ263" s="221"/>
      <c r="BK263" s="221"/>
      <c r="BL263" s="221"/>
      <c r="BM263" s="221"/>
      <c r="BN263" s="221"/>
      <c r="BO263" s="221"/>
      <c r="BP263" s="221"/>
      <c r="BQ263" s="221"/>
      <c r="BR263" s="221"/>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c r="CN263" s="221"/>
      <c r="CO263" s="221"/>
      <c r="CP263" s="221"/>
      <c r="CQ263" s="221"/>
      <c r="CR263" s="222">
        <f t="shared" si="134"/>
        <v>0</v>
      </c>
      <c r="CS263" s="237" t="e">
        <f t="shared" si="135"/>
        <v>#DIV/0!</v>
      </c>
      <c r="CT263" s="222">
        <f t="shared" si="136"/>
        <v>0</v>
      </c>
      <c r="CU263" s="237" t="e">
        <f t="shared" si="137"/>
        <v>#DIV/0!</v>
      </c>
      <c r="CV263" s="222">
        <f t="shared" si="138"/>
        <v>0</v>
      </c>
      <c r="CW263" s="237" t="e">
        <f t="shared" si="139"/>
        <v>#DIV/0!</v>
      </c>
      <c r="CX263" s="222">
        <f t="shared" si="140"/>
        <v>0</v>
      </c>
      <c r="CY263" s="237" t="e">
        <f t="shared" si="141"/>
        <v>#DIV/0!</v>
      </c>
      <c r="CZ263" s="223" t="e">
        <f t="shared" si="142"/>
        <v>#DIV/0!</v>
      </c>
      <c r="DA263" s="223" t="e">
        <f t="shared" si="143"/>
        <v>#DIV/0!</v>
      </c>
      <c r="DB263" s="5"/>
    </row>
    <row r="264" spans="1:106" s="1" customFormat="1" ht="46.5">
      <c r="A264" s="1068"/>
      <c r="B264" s="1024"/>
      <c r="C264" s="1033"/>
      <c r="D264" s="1024"/>
      <c r="E264" s="1033"/>
      <c r="F264" s="1024"/>
      <c r="G264" s="48" t="s">
        <v>1066</v>
      </c>
      <c r="H264" s="118"/>
      <c r="I264" s="118"/>
      <c r="J264" s="5" t="s">
        <v>32</v>
      </c>
      <c r="K264" s="212" t="s">
        <v>31</v>
      </c>
      <c r="L264" s="165" t="s">
        <v>11</v>
      </c>
      <c r="M264" s="221" t="s">
        <v>25</v>
      </c>
      <c r="N264" s="221" t="s">
        <v>24</v>
      </c>
      <c r="O264" s="5"/>
      <c r="P264" s="5"/>
      <c r="Q264" s="5"/>
      <c r="R264" s="5"/>
      <c r="S264" s="195"/>
      <c r="T264" s="6" t="s">
        <v>24</v>
      </c>
      <c r="U264" s="5"/>
      <c r="V264" s="5"/>
      <c r="W264" s="5"/>
      <c r="X264" s="5"/>
      <c r="Y264" s="5"/>
      <c r="Z264" s="80">
        <f t="shared" si="133"/>
        <v>1</v>
      </c>
      <c r="AA264" s="955"/>
      <c r="AB264" s="7"/>
      <c r="AC264" s="7"/>
      <c r="AD264" s="7"/>
      <c r="AE264" s="7"/>
      <c r="AF264" s="7"/>
      <c r="AG264" s="7"/>
      <c r="AH264" s="7"/>
      <c r="AI264" s="7"/>
      <c r="AJ264" s="7"/>
      <c r="AK264" s="7"/>
      <c r="AL264" s="7"/>
      <c r="AM264" s="7"/>
      <c r="AN264" s="7"/>
      <c r="AO264" s="7"/>
      <c r="AP264" s="7"/>
      <c r="AQ264" s="7" t="s">
        <v>1317</v>
      </c>
      <c r="AR264" s="7"/>
      <c r="AS264" s="7"/>
      <c r="AT264" s="7" t="s">
        <v>1317</v>
      </c>
      <c r="AU264" s="7"/>
      <c r="AV264" s="55"/>
      <c r="AW264" s="7"/>
      <c r="AX264" s="7"/>
      <c r="AY264" s="7"/>
      <c r="AZ264" s="7"/>
      <c r="BA264" s="7"/>
      <c r="BB264" s="7"/>
      <c r="BC264" s="7"/>
      <c r="BD264" s="7"/>
      <c r="BE264" s="7"/>
      <c r="BF264" s="7"/>
      <c r="BG264" s="7"/>
      <c r="BH264" s="7"/>
      <c r="BI264" s="7"/>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2">
        <f t="shared" si="134"/>
        <v>0</v>
      </c>
      <c r="CS264" s="237" t="e">
        <f t="shared" si="135"/>
        <v>#DIV/0!</v>
      </c>
      <c r="CT264" s="222">
        <f t="shared" si="136"/>
        <v>0</v>
      </c>
      <c r="CU264" s="237" t="e">
        <f t="shared" si="137"/>
        <v>#DIV/0!</v>
      </c>
      <c r="CV264" s="222">
        <f t="shared" si="138"/>
        <v>0</v>
      </c>
      <c r="CW264" s="237" t="e">
        <f t="shared" si="139"/>
        <v>#DIV/0!</v>
      </c>
      <c r="CX264" s="222">
        <f t="shared" si="140"/>
        <v>0</v>
      </c>
      <c r="CY264" s="237" t="e">
        <f t="shared" si="141"/>
        <v>#DIV/0!</v>
      </c>
      <c r="CZ264" s="223" t="e">
        <f t="shared" si="142"/>
        <v>#DIV/0!</v>
      </c>
      <c r="DA264" s="223" t="e">
        <f t="shared" si="143"/>
        <v>#DIV/0!</v>
      </c>
      <c r="DB264" s="5"/>
    </row>
    <row r="265" spans="1:106" s="1" customFormat="1" ht="93">
      <c r="A265" s="227">
        <v>95</v>
      </c>
      <c r="B265" s="217" t="s">
        <v>1068</v>
      </c>
      <c r="C265" s="215" t="s">
        <v>28</v>
      </c>
      <c r="D265" s="217" t="s">
        <v>1068</v>
      </c>
      <c r="E265" s="215" t="s">
        <v>28</v>
      </c>
      <c r="F265" s="217" t="s">
        <v>1068</v>
      </c>
      <c r="G265" s="48" t="s">
        <v>1069</v>
      </c>
      <c r="H265" s="118"/>
      <c r="I265" s="118"/>
      <c r="J265" s="5" t="s">
        <v>32</v>
      </c>
      <c r="K265" s="212" t="s">
        <v>31</v>
      </c>
      <c r="L265" s="165" t="s">
        <v>11</v>
      </c>
      <c r="M265" s="221" t="s">
        <v>25</v>
      </c>
      <c r="N265" s="221" t="s">
        <v>24</v>
      </c>
      <c r="O265" s="5"/>
      <c r="P265" s="5"/>
      <c r="Q265" s="5"/>
      <c r="R265" s="5"/>
      <c r="S265" s="195"/>
      <c r="T265" s="6" t="s">
        <v>24</v>
      </c>
      <c r="U265" s="5"/>
      <c r="V265" s="5"/>
      <c r="W265" s="5"/>
      <c r="X265" s="5"/>
      <c r="Y265" s="5"/>
      <c r="Z265" s="80">
        <f t="shared" si="133"/>
        <v>1</v>
      </c>
      <c r="AA265" s="955"/>
      <c r="AB265" s="7"/>
      <c r="AC265" s="7"/>
      <c r="AD265" s="7"/>
      <c r="AE265" s="7"/>
      <c r="AF265" s="7"/>
      <c r="AG265" s="7"/>
      <c r="AH265" s="7"/>
      <c r="AI265" s="7"/>
      <c r="AJ265" s="7"/>
      <c r="AK265" s="7"/>
      <c r="AL265" s="7"/>
      <c r="AM265" s="7"/>
      <c r="AN265" s="7"/>
      <c r="AO265" s="7"/>
      <c r="AP265" s="7"/>
      <c r="AQ265" s="7"/>
      <c r="AR265" s="7"/>
      <c r="AS265" s="7" t="s">
        <v>1317</v>
      </c>
      <c r="AT265" s="7"/>
      <c r="AU265" s="7" t="s">
        <v>1404</v>
      </c>
      <c r="AV265" s="55"/>
      <c r="AW265" s="7"/>
      <c r="AX265" s="7"/>
      <c r="AY265" s="7"/>
      <c r="AZ265" s="7"/>
      <c r="BA265" s="7"/>
      <c r="BB265" s="7"/>
      <c r="BC265" s="7"/>
      <c r="BD265" s="7"/>
      <c r="BE265" s="7"/>
      <c r="BF265" s="7"/>
      <c r="BG265" s="7"/>
      <c r="BH265" s="7"/>
      <c r="BI265" s="7"/>
      <c r="BJ265" s="221"/>
      <c r="BK265" s="221"/>
      <c r="BL265" s="221"/>
      <c r="BM265" s="221"/>
      <c r="BN265" s="221"/>
      <c r="BO265" s="221"/>
      <c r="BP265" s="221"/>
      <c r="BQ265" s="221"/>
      <c r="BR265" s="221"/>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c r="CN265" s="221"/>
      <c r="CO265" s="221"/>
      <c r="CP265" s="221"/>
      <c r="CQ265" s="221"/>
      <c r="CR265" s="222">
        <f t="shared" si="134"/>
        <v>0</v>
      </c>
      <c r="CS265" s="237" t="e">
        <f t="shared" si="135"/>
        <v>#DIV/0!</v>
      </c>
      <c r="CT265" s="222">
        <f t="shared" si="136"/>
        <v>0</v>
      </c>
      <c r="CU265" s="237" t="e">
        <f t="shared" si="137"/>
        <v>#DIV/0!</v>
      </c>
      <c r="CV265" s="222">
        <f t="shared" si="138"/>
        <v>0</v>
      </c>
      <c r="CW265" s="237" t="e">
        <f t="shared" si="139"/>
        <v>#DIV/0!</v>
      </c>
      <c r="CX265" s="222">
        <f t="shared" si="140"/>
        <v>0</v>
      </c>
      <c r="CY265" s="237" t="e">
        <f t="shared" si="141"/>
        <v>#DIV/0!</v>
      </c>
      <c r="CZ265" s="223" t="e">
        <f t="shared" si="142"/>
        <v>#DIV/0!</v>
      </c>
      <c r="DA265" s="223" t="e">
        <f t="shared" si="143"/>
        <v>#DIV/0!</v>
      </c>
      <c r="DB265" s="5"/>
    </row>
    <row r="266" spans="1:106" s="1" customFormat="1" ht="31">
      <c r="A266" s="1036">
        <v>96</v>
      </c>
      <c r="B266" s="1024" t="s">
        <v>1070</v>
      </c>
      <c r="C266" s="1033" t="s">
        <v>28</v>
      </c>
      <c r="D266" s="1024" t="s">
        <v>1070</v>
      </c>
      <c r="E266" s="1033" t="s">
        <v>28</v>
      </c>
      <c r="F266" s="1024" t="s">
        <v>1070</v>
      </c>
      <c r="G266" s="48" t="s">
        <v>1500</v>
      </c>
      <c r="H266" s="118"/>
      <c r="I266" s="118"/>
      <c r="J266" s="5" t="s">
        <v>32</v>
      </c>
      <c r="K266" s="212" t="s">
        <v>31</v>
      </c>
      <c r="L266" s="165" t="s">
        <v>11</v>
      </c>
      <c r="M266" s="221" t="s">
        <v>25</v>
      </c>
      <c r="N266" s="221" t="s">
        <v>24</v>
      </c>
      <c r="O266" s="5"/>
      <c r="P266" s="5"/>
      <c r="Q266" s="5"/>
      <c r="R266" s="5"/>
      <c r="S266" s="195"/>
      <c r="T266" s="6" t="s">
        <v>24</v>
      </c>
      <c r="U266" s="5"/>
      <c r="V266" s="5"/>
      <c r="W266" s="5"/>
      <c r="X266" s="5"/>
      <c r="Y266" s="5"/>
      <c r="Z266" s="80">
        <f t="shared" si="133"/>
        <v>1</v>
      </c>
      <c r="AA266" s="221"/>
      <c r="AB266" s="7"/>
      <c r="AC266" s="7"/>
      <c r="AD266" s="7"/>
      <c r="AE266" s="7"/>
      <c r="AF266" s="7"/>
      <c r="AG266" s="7"/>
      <c r="AH266" s="7"/>
      <c r="AI266" s="7"/>
      <c r="AJ266" s="7"/>
      <c r="AK266" s="7"/>
      <c r="AL266" s="7"/>
      <c r="AM266" s="7"/>
      <c r="AN266" s="7"/>
      <c r="AO266" s="7"/>
      <c r="AP266" s="7"/>
      <c r="AQ266" s="7"/>
      <c r="AR266" s="7"/>
      <c r="AS266" s="7" t="s">
        <v>1315</v>
      </c>
      <c r="AT266" s="7"/>
      <c r="AU266" s="7" t="s">
        <v>1317</v>
      </c>
      <c r="AV266" s="55"/>
      <c r="AW266" s="7"/>
      <c r="AX266" s="7"/>
      <c r="AY266" s="7"/>
      <c r="AZ266" s="7"/>
      <c r="BA266" s="7"/>
      <c r="BB266" s="7"/>
      <c r="BC266" s="7"/>
      <c r="BD266" s="7"/>
      <c r="BE266" s="7"/>
      <c r="BF266" s="7"/>
      <c r="BG266" s="7"/>
      <c r="BH266" s="7"/>
      <c r="BI266" s="7"/>
      <c r="BJ266" s="221"/>
      <c r="BK266" s="221"/>
      <c r="BL266" s="221"/>
      <c r="BM266" s="221"/>
      <c r="BN266" s="221"/>
      <c r="BO266" s="221"/>
      <c r="BP266" s="221"/>
      <c r="BQ266" s="221"/>
      <c r="BR266" s="221"/>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c r="CN266" s="221"/>
      <c r="CO266" s="221"/>
      <c r="CP266" s="221"/>
      <c r="CQ266" s="221"/>
      <c r="CR266" s="222">
        <f t="shared" si="134"/>
        <v>0</v>
      </c>
      <c r="CS266" s="237" t="e">
        <f t="shared" si="135"/>
        <v>#DIV/0!</v>
      </c>
      <c r="CT266" s="222">
        <f t="shared" si="136"/>
        <v>0</v>
      </c>
      <c r="CU266" s="237" t="e">
        <f t="shared" si="137"/>
        <v>#DIV/0!</v>
      </c>
      <c r="CV266" s="222">
        <f t="shared" si="138"/>
        <v>0</v>
      </c>
      <c r="CW266" s="237" t="e">
        <f t="shared" si="139"/>
        <v>#DIV/0!</v>
      </c>
      <c r="CX266" s="222">
        <f t="shared" si="140"/>
        <v>0</v>
      </c>
      <c r="CY266" s="237" t="e">
        <f t="shared" si="141"/>
        <v>#DIV/0!</v>
      </c>
      <c r="CZ266" s="223" t="e">
        <f t="shared" si="142"/>
        <v>#DIV/0!</v>
      </c>
      <c r="DA266" s="223" t="e">
        <f t="shared" si="143"/>
        <v>#DIV/0!</v>
      </c>
      <c r="DB266" s="5"/>
    </row>
    <row r="267" spans="1:106" s="1" customFormat="1" ht="62">
      <c r="A267" s="1036"/>
      <c r="B267" s="1024"/>
      <c r="C267" s="1033"/>
      <c r="D267" s="1024"/>
      <c r="E267" s="1033"/>
      <c r="F267" s="1024"/>
      <c r="G267" s="48" t="s">
        <v>1501</v>
      </c>
      <c r="H267" s="118"/>
      <c r="I267" s="118"/>
      <c r="J267" s="5" t="s">
        <v>32</v>
      </c>
      <c r="K267" s="212" t="s">
        <v>31</v>
      </c>
      <c r="L267" s="165" t="s">
        <v>11</v>
      </c>
      <c r="M267" s="221" t="s">
        <v>25</v>
      </c>
      <c r="N267" s="221" t="s">
        <v>24</v>
      </c>
      <c r="O267" s="5"/>
      <c r="P267" s="5"/>
      <c r="Q267" s="5"/>
      <c r="R267" s="5"/>
      <c r="S267" s="195"/>
      <c r="T267" s="6" t="s">
        <v>24</v>
      </c>
      <c r="U267" s="5"/>
      <c r="V267" s="5"/>
      <c r="W267" s="5"/>
      <c r="X267" s="5"/>
      <c r="Y267" s="5"/>
      <c r="Z267" s="80">
        <f t="shared" si="133"/>
        <v>1</v>
      </c>
      <c r="AA267" s="955"/>
      <c r="AB267" s="7"/>
      <c r="AC267" s="7"/>
      <c r="AD267" s="7"/>
      <c r="AE267" s="7"/>
      <c r="AF267" s="7"/>
      <c r="AG267" s="7"/>
      <c r="AH267" s="7"/>
      <c r="AI267" s="7"/>
      <c r="AJ267" s="7"/>
      <c r="AK267" s="7"/>
      <c r="AL267" s="7"/>
      <c r="AM267" s="7"/>
      <c r="AN267" s="7"/>
      <c r="AO267" s="7"/>
      <c r="AP267" s="7"/>
      <c r="AQ267" s="7" t="s">
        <v>1315</v>
      </c>
      <c r="AR267" s="7"/>
      <c r="AS267" s="7"/>
      <c r="AT267" s="7" t="s">
        <v>1315</v>
      </c>
      <c r="AU267" s="7"/>
      <c r="AV267" s="55"/>
      <c r="AW267" s="7"/>
      <c r="AX267" s="7"/>
      <c r="AY267" s="7"/>
      <c r="AZ267" s="7"/>
      <c r="BA267" s="7"/>
      <c r="BB267" s="7"/>
      <c r="BC267" s="7"/>
      <c r="BD267" s="7"/>
      <c r="BE267" s="7"/>
      <c r="BF267" s="7"/>
      <c r="BG267" s="7"/>
      <c r="BH267" s="7"/>
      <c r="BI267" s="7"/>
      <c r="BJ267" s="221"/>
      <c r="BK267" s="221"/>
      <c r="BL267" s="221"/>
      <c r="BM267" s="221"/>
      <c r="BN267" s="221"/>
      <c r="BO267" s="221"/>
      <c r="BP267" s="221"/>
      <c r="BQ267" s="221"/>
      <c r="BR267" s="221"/>
      <c r="BS267" s="221"/>
      <c r="BT267" s="221"/>
      <c r="BU267" s="221"/>
      <c r="BV267" s="221"/>
      <c r="BW267" s="221"/>
      <c r="BX267" s="221"/>
      <c r="BY267" s="221"/>
      <c r="BZ267" s="221"/>
      <c r="CA267" s="221"/>
      <c r="CB267" s="221"/>
      <c r="CC267" s="221"/>
      <c r="CD267" s="221"/>
      <c r="CE267" s="221"/>
      <c r="CF267" s="221"/>
      <c r="CG267" s="221"/>
      <c r="CH267" s="221"/>
      <c r="CI267" s="221"/>
      <c r="CJ267" s="221"/>
      <c r="CK267" s="221"/>
      <c r="CL267" s="221"/>
      <c r="CM267" s="221"/>
      <c r="CN267" s="221"/>
      <c r="CO267" s="221"/>
      <c r="CP267" s="221"/>
      <c r="CQ267" s="221"/>
      <c r="CR267" s="222">
        <f t="shared" si="134"/>
        <v>0</v>
      </c>
      <c r="CS267" s="237" t="e">
        <f t="shared" si="135"/>
        <v>#DIV/0!</v>
      </c>
      <c r="CT267" s="222">
        <f t="shared" si="136"/>
        <v>0</v>
      </c>
      <c r="CU267" s="237" t="e">
        <f t="shared" si="137"/>
        <v>#DIV/0!</v>
      </c>
      <c r="CV267" s="222">
        <f t="shared" si="138"/>
        <v>0</v>
      </c>
      <c r="CW267" s="237" t="e">
        <f t="shared" si="139"/>
        <v>#DIV/0!</v>
      </c>
      <c r="CX267" s="222">
        <f t="shared" si="140"/>
        <v>0</v>
      </c>
      <c r="CY267" s="237" t="e">
        <f t="shared" si="141"/>
        <v>#DIV/0!</v>
      </c>
      <c r="CZ267" s="223" t="e">
        <f t="shared" si="142"/>
        <v>#DIV/0!</v>
      </c>
      <c r="DA267" s="223" t="e">
        <f t="shared" si="143"/>
        <v>#DIV/0!</v>
      </c>
      <c r="DB267" s="5"/>
    </row>
    <row r="268" spans="1:106" s="1" customFormat="1" ht="46.5">
      <c r="A268" s="1036">
        <v>97</v>
      </c>
      <c r="B268" s="1024" t="s">
        <v>1071</v>
      </c>
      <c r="C268" s="1033" t="s">
        <v>28</v>
      </c>
      <c r="D268" s="1024" t="s">
        <v>1071</v>
      </c>
      <c r="E268" s="1033" t="s">
        <v>28</v>
      </c>
      <c r="F268" s="1024" t="s">
        <v>1071</v>
      </c>
      <c r="G268" s="48" t="s">
        <v>1072</v>
      </c>
      <c r="H268" s="118"/>
      <c r="I268" s="118"/>
      <c r="J268" s="5" t="s">
        <v>32</v>
      </c>
      <c r="K268" s="212" t="s">
        <v>31</v>
      </c>
      <c r="L268" s="165" t="s">
        <v>11</v>
      </c>
      <c r="M268" s="221" t="s">
        <v>25</v>
      </c>
      <c r="N268" s="221" t="s">
        <v>24</v>
      </c>
      <c r="O268" s="5"/>
      <c r="P268" s="5"/>
      <c r="Q268" s="5"/>
      <c r="R268" s="5"/>
      <c r="S268" s="6"/>
      <c r="T268" s="6"/>
      <c r="U268" s="5"/>
      <c r="V268" s="5" t="s">
        <v>24</v>
      </c>
      <c r="W268" s="5"/>
      <c r="X268" s="5"/>
      <c r="Y268" s="5"/>
      <c r="Z268" s="80">
        <f t="shared" si="133"/>
        <v>1</v>
      </c>
      <c r="AA268" s="955"/>
      <c r="AB268" s="7"/>
      <c r="AC268" s="7"/>
      <c r="AD268" s="7"/>
      <c r="AE268" s="7"/>
      <c r="AF268" s="7"/>
      <c r="AG268" s="7"/>
      <c r="AH268" s="7"/>
      <c r="AI268" s="7"/>
      <c r="AJ268" s="7"/>
      <c r="AK268" s="7"/>
      <c r="AL268" s="7"/>
      <c r="AM268" s="7"/>
      <c r="AN268" s="7"/>
      <c r="AO268" s="7"/>
      <c r="AP268" s="7"/>
      <c r="AQ268" s="7"/>
      <c r="AR268" s="7"/>
      <c r="AS268" s="7"/>
      <c r="AT268" s="7"/>
      <c r="AU268" s="7"/>
      <c r="AV268" s="55"/>
      <c r="AW268" s="7"/>
      <c r="AX268" s="7"/>
      <c r="AY268" s="7" t="s">
        <v>1317</v>
      </c>
      <c r="AZ268" s="7" t="s">
        <v>1317</v>
      </c>
      <c r="BA268" s="7" t="s">
        <v>1317</v>
      </c>
      <c r="BB268" s="7"/>
      <c r="BC268" s="7"/>
      <c r="BD268" s="7"/>
      <c r="BE268" s="7"/>
      <c r="BF268" s="7"/>
      <c r="BG268" s="7"/>
      <c r="BH268" s="7"/>
      <c r="BI268" s="7"/>
      <c r="BJ268" s="221"/>
      <c r="BK268" s="221"/>
      <c r="BL268" s="221"/>
      <c r="BM268" s="221"/>
      <c r="BN268" s="221"/>
      <c r="BO268" s="221"/>
      <c r="BP268" s="221"/>
      <c r="BQ268" s="221"/>
      <c r="BR268" s="221"/>
      <c r="BS268" s="221"/>
      <c r="BT268" s="221"/>
      <c r="BU268" s="221"/>
      <c r="BV268" s="221"/>
      <c r="BW268" s="221"/>
      <c r="BX268" s="221"/>
      <c r="BY268" s="221"/>
      <c r="BZ268" s="221"/>
      <c r="CA268" s="221"/>
      <c r="CB268" s="221"/>
      <c r="CC268" s="221"/>
      <c r="CD268" s="221"/>
      <c r="CE268" s="221"/>
      <c r="CF268" s="221"/>
      <c r="CG268" s="221"/>
      <c r="CH268" s="221"/>
      <c r="CI268" s="221"/>
      <c r="CJ268" s="221"/>
      <c r="CK268" s="221"/>
      <c r="CL268" s="221"/>
      <c r="CM268" s="221"/>
      <c r="CN268" s="221"/>
      <c r="CO268" s="221"/>
      <c r="CP268" s="221"/>
      <c r="CQ268" s="221"/>
      <c r="CR268" s="222">
        <f t="shared" si="134"/>
        <v>0</v>
      </c>
      <c r="CS268" s="237" t="e">
        <f t="shared" si="135"/>
        <v>#DIV/0!</v>
      </c>
      <c r="CT268" s="222">
        <f t="shared" si="136"/>
        <v>0</v>
      </c>
      <c r="CU268" s="237" t="e">
        <f t="shared" si="137"/>
        <v>#DIV/0!</v>
      </c>
      <c r="CV268" s="222">
        <f t="shared" si="138"/>
        <v>0</v>
      </c>
      <c r="CW268" s="237" t="e">
        <f t="shared" si="139"/>
        <v>#DIV/0!</v>
      </c>
      <c r="CX268" s="222">
        <f t="shared" si="140"/>
        <v>0</v>
      </c>
      <c r="CY268" s="237" t="e">
        <f t="shared" si="141"/>
        <v>#DIV/0!</v>
      </c>
      <c r="CZ268" s="223" t="e">
        <f t="shared" si="142"/>
        <v>#DIV/0!</v>
      </c>
      <c r="DA268" s="223" t="e">
        <f t="shared" si="143"/>
        <v>#DIV/0!</v>
      </c>
      <c r="DB268" s="5"/>
    </row>
    <row r="269" spans="1:106" s="1" customFormat="1" ht="46.5">
      <c r="A269" s="1036"/>
      <c r="B269" s="1024"/>
      <c r="C269" s="1033"/>
      <c r="D269" s="1024"/>
      <c r="E269" s="1033"/>
      <c r="F269" s="1024"/>
      <c r="G269" s="48" t="s">
        <v>1073</v>
      </c>
      <c r="H269" s="118"/>
      <c r="I269" s="118"/>
      <c r="J269" s="5" t="s">
        <v>32</v>
      </c>
      <c r="K269" s="212" t="s">
        <v>31</v>
      </c>
      <c r="L269" s="165" t="s">
        <v>11</v>
      </c>
      <c r="M269" s="221" t="s">
        <v>25</v>
      </c>
      <c r="N269" s="221" t="s">
        <v>24</v>
      </c>
      <c r="O269" s="5"/>
      <c r="P269" s="5"/>
      <c r="Q269" s="5"/>
      <c r="R269" s="5"/>
      <c r="S269" s="6" t="s">
        <v>24</v>
      </c>
      <c r="T269" s="6"/>
      <c r="U269" s="5"/>
      <c r="V269" s="5"/>
      <c r="W269" s="5"/>
      <c r="X269" s="5"/>
      <c r="Y269" s="5"/>
      <c r="Z269" s="80">
        <f t="shared" si="133"/>
        <v>1</v>
      </c>
      <c r="AA269" s="221"/>
      <c r="AB269" s="7"/>
      <c r="AC269" s="7"/>
      <c r="AD269" s="7"/>
      <c r="AE269" s="7"/>
      <c r="AF269" s="7"/>
      <c r="AG269" s="7"/>
      <c r="AH269" s="7"/>
      <c r="AI269" s="7"/>
      <c r="AJ269" s="7"/>
      <c r="AK269" s="7"/>
      <c r="AL269" s="7"/>
      <c r="AM269" s="7"/>
      <c r="AN269" s="7"/>
      <c r="AO269" s="7"/>
      <c r="AP269" s="7"/>
      <c r="AQ269" s="7"/>
      <c r="AR269" s="7" t="s">
        <v>1315</v>
      </c>
      <c r="AS269" s="7"/>
      <c r="AT269" s="7"/>
      <c r="AU269" s="7"/>
      <c r="AV269" s="55"/>
      <c r="AW269" s="7"/>
      <c r="AX269" s="7"/>
      <c r="AY269" s="7"/>
      <c r="AZ269" s="7"/>
      <c r="BA269" s="7"/>
      <c r="BB269" s="7"/>
      <c r="BC269" s="7"/>
      <c r="BD269" s="7"/>
      <c r="BE269" s="7"/>
      <c r="BF269" s="7"/>
      <c r="BG269" s="7"/>
      <c r="BH269" s="7"/>
      <c r="BI269" s="7"/>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2">
        <f t="shared" si="134"/>
        <v>0</v>
      </c>
      <c r="CS269" s="237" t="e">
        <f t="shared" si="135"/>
        <v>#DIV/0!</v>
      </c>
      <c r="CT269" s="222">
        <f t="shared" si="136"/>
        <v>0</v>
      </c>
      <c r="CU269" s="237" t="e">
        <f t="shared" si="137"/>
        <v>#DIV/0!</v>
      </c>
      <c r="CV269" s="222">
        <f t="shared" si="138"/>
        <v>0</v>
      </c>
      <c r="CW269" s="237" t="e">
        <f t="shared" si="139"/>
        <v>#DIV/0!</v>
      </c>
      <c r="CX269" s="222">
        <f t="shared" si="140"/>
        <v>0</v>
      </c>
      <c r="CY269" s="237" t="e">
        <f t="shared" si="141"/>
        <v>#DIV/0!</v>
      </c>
      <c r="CZ269" s="223" t="e">
        <f t="shared" si="142"/>
        <v>#DIV/0!</v>
      </c>
      <c r="DA269" s="223" t="e">
        <f t="shared" si="143"/>
        <v>#DIV/0!</v>
      </c>
      <c r="DB269" s="5"/>
    </row>
    <row r="270" spans="1:106" s="1" customFormat="1" ht="62">
      <c r="A270" s="1036"/>
      <c r="B270" s="1024"/>
      <c r="C270" s="1033"/>
      <c r="D270" s="1024"/>
      <c r="E270" s="1033"/>
      <c r="F270" s="1024"/>
      <c r="G270" s="48" t="s">
        <v>1565</v>
      </c>
      <c r="H270" s="118"/>
      <c r="I270" s="118"/>
      <c r="J270" s="5" t="s">
        <v>32</v>
      </c>
      <c r="K270" s="212" t="s">
        <v>31</v>
      </c>
      <c r="L270" s="165" t="s">
        <v>11</v>
      </c>
      <c r="M270" s="221" t="s">
        <v>25</v>
      </c>
      <c r="N270" s="221" t="s">
        <v>24</v>
      </c>
      <c r="O270" s="5"/>
      <c r="P270" s="5"/>
      <c r="Q270" s="5"/>
      <c r="R270" s="5"/>
      <c r="S270" s="6"/>
      <c r="T270" s="6"/>
      <c r="U270" s="5"/>
      <c r="V270" s="5"/>
      <c r="W270" s="5"/>
      <c r="X270" s="5" t="s">
        <v>24</v>
      </c>
      <c r="Y270" s="5"/>
      <c r="Z270" s="80">
        <f t="shared" si="133"/>
        <v>1</v>
      </c>
      <c r="AA270" s="955"/>
      <c r="AB270" s="7"/>
      <c r="AC270" s="7"/>
      <c r="AD270" s="7"/>
      <c r="AE270" s="7"/>
      <c r="AF270" s="7"/>
      <c r="AG270" s="7"/>
      <c r="AH270" s="7"/>
      <c r="AI270" s="7"/>
      <c r="AJ270" s="7"/>
      <c r="AK270" s="7"/>
      <c r="AL270" s="7"/>
      <c r="AM270" s="7"/>
      <c r="AN270" s="7"/>
      <c r="AO270" s="7"/>
      <c r="AP270" s="7"/>
      <c r="AQ270" s="7"/>
      <c r="AR270" s="7"/>
      <c r="AS270" s="7"/>
      <c r="AT270" s="7"/>
      <c r="AU270" s="7"/>
      <c r="AV270" s="55"/>
      <c r="AW270" s="7"/>
      <c r="AX270" s="7"/>
      <c r="AY270" s="7"/>
      <c r="AZ270" s="7"/>
      <c r="BA270" s="7"/>
      <c r="BB270" s="7"/>
      <c r="BC270" s="7"/>
      <c r="BD270" s="7"/>
      <c r="BE270" s="7"/>
      <c r="BF270" s="7" t="s">
        <v>1315</v>
      </c>
      <c r="BG270" s="7" t="s">
        <v>1315</v>
      </c>
      <c r="BH270" s="7"/>
      <c r="BI270" s="7"/>
      <c r="BJ270" s="221"/>
      <c r="BK270" s="221"/>
      <c r="BL270" s="221"/>
      <c r="BM270" s="221"/>
      <c r="BN270" s="221"/>
      <c r="BO270" s="221"/>
      <c r="BP270" s="221"/>
      <c r="BQ270" s="221"/>
      <c r="BR270" s="221"/>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c r="CN270" s="221"/>
      <c r="CO270" s="221"/>
      <c r="CP270" s="221"/>
      <c r="CQ270" s="221"/>
      <c r="CR270" s="222">
        <f t="shared" si="134"/>
        <v>0</v>
      </c>
      <c r="CS270" s="237" t="e">
        <f t="shared" si="135"/>
        <v>#DIV/0!</v>
      </c>
      <c r="CT270" s="222">
        <f t="shared" si="136"/>
        <v>0</v>
      </c>
      <c r="CU270" s="237" t="e">
        <f t="shared" si="137"/>
        <v>#DIV/0!</v>
      </c>
      <c r="CV270" s="222">
        <f t="shared" si="138"/>
        <v>0</v>
      </c>
      <c r="CW270" s="237" t="e">
        <f t="shared" si="139"/>
        <v>#DIV/0!</v>
      </c>
      <c r="CX270" s="222">
        <f t="shared" si="140"/>
        <v>0</v>
      </c>
      <c r="CY270" s="237" t="e">
        <f t="shared" si="141"/>
        <v>#DIV/0!</v>
      </c>
      <c r="CZ270" s="223" t="e">
        <f t="shared" si="142"/>
        <v>#DIV/0!</v>
      </c>
      <c r="DA270" s="223" t="e">
        <f t="shared" si="143"/>
        <v>#DIV/0!</v>
      </c>
      <c r="DB270" s="5"/>
    </row>
    <row r="271" spans="1:106" s="1" customFormat="1" ht="46.5">
      <c r="A271" s="995">
        <v>98</v>
      </c>
      <c r="B271" s="1044" t="s">
        <v>1363</v>
      </c>
      <c r="C271" s="1033" t="s">
        <v>26</v>
      </c>
      <c r="D271" s="1024" t="s">
        <v>188</v>
      </c>
      <c r="E271" s="1033" t="s">
        <v>26</v>
      </c>
      <c r="F271" s="1138" t="s">
        <v>1362</v>
      </c>
      <c r="G271" s="292" t="s">
        <v>929</v>
      </c>
      <c r="H271" s="118"/>
      <c r="I271" s="118"/>
      <c r="J271" s="5" t="s">
        <v>32</v>
      </c>
      <c r="K271" s="212" t="s">
        <v>31</v>
      </c>
      <c r="L271" s="165" t="s">
        <v>11</v>
      </c>
      <c r="M271" s="221" t="s">
        <v>29</v>
      </c>
      <c r="N271" s="221" t="s">
        <v>24</v>
      </c>
      <c r="O271" s="5" t="s">
        <v>24</v>
      </c>
      <c r="P271" s="5"/>
      <c r="Q271" s="5"/>
      <c r="R271" s="5"/>
      <c r="S271" s="6"/>
      <c r="T271" s="6"/>
      <c r="U271" s="5"/>
      <c r="V271" s="5"/>
      <c r="W271" s="5"/>
      <c r="X271" s="5"/>
      <c r="Y271" s="5"/>
      <c r="Z271" s="80">
        <f t="shared" si="133"/>
        <v>1</v>
      </c>
      <c r="AA271" s="955"/>
      <c r="AB271" s="7" t="s">
        <v>1183</v>
      </c>
      <c r="AC271" s="7"/>
      <c r="AD271" s="7"/>
      <c r="AE271" s="7"/>
      <c r="AF271" s="7"/>
      <c r="AG271" s="7"/>
      <c r="AH271" s="7"/>
      <c r="AI271" s="7"/>
      <c r="AJ271" s="7"/>
      <c r="AK271" s="7"/>
      <c r="AL271" s="7"/>
      <c r="AM271" s="7"/>
      <c r="AN271" s="7"/>
      <c r="AO271" s="7"/>
      <c r="AP271" s="7"/>
      <c r="AQ271" s="7"/>
      <c r="AR271" s="7"/>
      <c r="AS271" s="7"/>
      <c r="AT271" s="7"/>
      <c r="AU271" s="7"/>
      <c r="AV271" s="55"/>
      <c r="AW271" s="7"/>
      <c r="AX271" s="7"/>
      <c r="AY271" s="7"/>
      <c r="AZ271" s="7"/>
      <c r="BA271" s="7"/>
      <c r="BB271" s="7"/>
      <c r="BC271" s="7"/>
      <c r="BD271" s="7"/>
      <c r="BE271" s="7"/>
      <c r="BF271" s="7"/>
      <c r="BG271" s="7"/>
      <c r="BH271" s="7"/>
      <c r="BI271" s="7"/>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221"/>
      <c r="CQ271" s="221"/>
      <c r="CR271" s="222">
        <f t="shared" si="134"/>
        <v>0</v>
      </c>
      <c r="CS271" s="237" t="e">
        <f t="shared" si="135"/>
        <v>#DIV/0!</v>
      </c>
      <c r="CT271" s="222">
        <f t="shared" si="136"/>
        <v>0</v>
      </c>
      <c r="CU271" s="237" t="e">
        <f t="shared" si="137"/>
        <v>#DIV/0!</v>
      </c>
      <c r="CV271" s="222">
        <f t="shared" si="138"/>
        <v>0</v>
      </c>
      <c r="CW271" s="237" t="e">
        <f t="shared" si="139"/>
        <v>#DIV/0!</v>
      </c>
      <c r="CX271" s="222">
        <f t="shared" si="140"/>
        <v>0</v>
      </c>
      <c r="CY271" s="237" t="e">
        <f t="shared" si="141"/>
        <v>#DIV/0!</v>
      </c>
      <c r="CZ271" s="223" t="e">
        <f t="shared" si="142"/>
        <v>#DIV/0!</v>
      </c>
      <c r="DA271" s="223" t="e">
        <f t="shared" si="143"/>
        <v>#DIV/0!</v>
      </c>
      <c r="DB271" s="5"/>
    </row>
    <row r="272" spans="1:106" s="1" customFormat="1" ht="93">
      <c r="A272" s="995"/>
      <c r="B272" s="1024"/>
      <c r="C272" s="1033"/>
      <c r="D272" s="1024"/>
      <c r="E272" s="1033"/>
      <c r="F272" s="1075"/>
      <c r="G272" s="292" t="s">
        <v>2095</v>
      </c>
      <c r="H272" s="118"/>
      <c r="I272" s="118"/>
      <c r="J272" s="5" t="s">
        <v>32</v>
      </c>
      <c r="K272" s="212" t="s">
        <v>31</v>
      </c>
      <c r="L272" s="165" t="s">
        <v>11</v>
      </c>
      <c r="M272" s="221" t="s">
        <v>29</v>
      </c>
      <c r="N272" s="221" t="s">
        <v>24</v>
      </c>
      <c r="O272" s="5"/>
      <c r="P272" s="5"/>
      <c r="Q272" s="5"/>
      <c r="R272" s="5"/>
      <c r="S272" s="195"/>
      <c r="T272" s="6" t="s">
        <v>24</v>
      </c>
      <c r="U272" s="5"/>
      <c r="V272" s="5"/>
      <c r="W272" s="5"/>
      <c r="X272" s="5"/>
      <c r="Y272" s="5"/>
      <c r="Z272" s="80">
        <f t="shared" si="133"/>
        <v>1</v>
      </c>
      <c r="AA272" s="221"/>
      <c r="AB272" s="7"/>
      <c r="AC272" s="7"/>
      <c r="AD272" s="7"/>
      <c r="AE272" s="7"/>
      <c r="AF272" s="7"/>
      <c r="AG272" s="7"/>
      <c r="AH272" s="7"/>
      <c r="AI272" s="7"/>
      <c r="AJ272" s="7"/>
      <c r="AK272" s="7"/>
      <c r="AL272" s="7"/>
      <c r="AM272" s="7"/>
      <c r="AN272" s="7"/>
      <c r="AO272" s="7"/>
      <c r="AP272" s="7"/>
      <c r="AQ272" s="7"/>
      <c r="AR272" s="7"/>
      <c r="AS272" s="7" t="s">
        <v>1315</v>
      </c>
      <c r="AT272" s="7"/>
      <c r="AU272" s="7" t="s">
        <v>1317</v>
      </c>
      <c r="AV272" s="55"/>
      <c r="AW272" s="7"/>
      <c r="AX272" s="7"/>
      <c r="AY272" s="7"/>
      <c r="AZ272" s="7"/>
      <c r="BA272" s="7"/>
      <c r="BB272" s="7"/>
      <c r="BC272" s="7"/>
      <c r="BD272" s="7"/>
      <c r="BE272" s="7"/>
      <c r="BF272" s="7"/>
      <c r="BG272" s="7"/>
      <c r="BH272" s="7"/>
      <c r="BI272" s="7"/>
      <c r="BJ272" s="221"/>
      <c r="BK272" s="221"/>
      <c r="BL272" s="221"/>
      <c r="BM272" s="221"/>
      <c r="BN272" s="221"/>
      <c r="BO272" s="221"/>
      <c r="BP272" s="221"/>
      <c r="BQ272" s="221"/>
      <c r="BR272" s="221"/>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c r="CN272" s="221"/>
      <c r="CO272" s="221"/>
      <c r="CP272" s="221"/>
      <c r="CQ272" s="221"/>
      <c r="CR272" s="222">
        <f t="shared" si="134"/>
        <v>0</v>
      </c>
      <c r="CS272" s="237" t="e">
        <f t="shared" si="135"/>
        <v>#DIV/0!</v>
      </c>
      <c r="CT272" s="222">
        <f t="shared" si="136"/>
        <v>0</v>
      </c>
      <c r="CU272" s="237" t="e">
        <f t="shared" si="137"/>
        <v>#DIV/0!</v>
      </c>
      <c r="CV272" s="222">
        <f t="shared" si="138"/>
        <v>0</v>
      </c>
      <c r="CW272" s="237" t="e">
        <f t="shared" si="139"/>
        <v>#DIV/0!</v>
      </c>
      <c r="CX272" s="222">
        <f t="shared" si="140"/>
        <v>0</v>
      </c>
      <c r="CY272" s="237" t="e">
        <f t="shared" si="141"/>
        <v>#DIV/0!</v>
      </c>
      <c r="CZ272" s="223" t="e">
        <f t="shared" si="142"/>
        <v>#DIV/0!</v>
      </c>
      <c r="DA272" s="223" t="e">
        <f t="shared" si="143"/>
        <v>#DIV/0!</v>
      </c>
      <c r="DB272" s="5"/>
    </row>
    <row r="273" spans="1:106" s="1" customFormat="1" ht="77.5">
      <c r="A273" s="995"/>
      <c r="B273" s="1024"/>
      <c r="C273" s="1033"/>
      <c r="D273" s="1024"/>
      <c r="E273" s="1033"/>
      <c r="F273" s="1075"/>
      <c r="G273" s="292" t="s">
        <v>1456</v>
      </c>
      <c r="H273" s="32" t="s">
        <v>714</v>
      </c>
      <c r="I273" s="177" t="s">
        <v>1661</v>
      </c>
      <c r="J273" s="5" t="s">
        <v>32</v>
      </c>
      <c r="K273" s="212" t="s">
        <v>31</v>
      </c>
      <c r="L273" s="165" t="s">
        <v>11</v>
      </c>
      <c r="M273" s="221" t="s">
        <v>29</v>
      </c>
      <c r="N273" s="221" t="s">
        <v>24</v>
      </c>
      <c r="O273" s="5"/>
      <c r="P273" s="5"/>
      <c r="Q273" s="5" t="s">
        <v>24</v>
      </c>
      <c r="R273" s="5"/>
      <c r="S273" s="6"/>
      <c r="T273" s="6"/>
      <c r="U273" s="5"/>
      <c r="V273" s="5"/>
      <c r="W273" s="5"/>
      <c r="X273" s="5"/>
      <c r="Y273" s="5"/>
      <c r="Z273" s="80">
        <f t="shared" si="133"/>
        <v>1</v>
      </c>
      <c r="AA273" s="955"/>
      <c r="AB273" s="7"/>
      <c r="AC273" s="7"/>
      <c r="AD273" s="7"/>
      <c r="AE273" s="7"/>
      <c r="AF273" s="7"/>
      <c r="AG273" s="7"/>
      <c r="AH273" s="7"/>
      <c r="AI273" s="7"/>
      <c r="AJ273" s="7"/>
      <c r="AK273" s="7" t="s">
        <v>1183</v>
      </c>
      <c r="AL273" s="7"/>
      <c r="AM273" s="7"/>
      <c r="AN273" s="7"/>
      <c r="AO273" s="7"/>
      <c r="AP273" s="7"/>
      <c r="AQ273" s="7"/>
      <c r="AR273" s="7"/>
      <c r="AS273" s="7"/>
      <c r="AT273" s="7"/>
      <c r="AU273" s="7"/>
      <c r="AV273" s="55"/>
      <c r="AW273" s="7"/>
      <c r="AX273" s="7"/>
      <c r="AY273" s="7"/>
      <c r="AZ273" s="7"/>
      <c r="BA273" s="7"/>
      <c r="BB273" s="7"/>
      <c r="BC273" s="7"/>
      <c r="BD273" s="7"/>
      <c r="BE273" s="7"/>
      <c r="BF273" s="7"/>
      <c r="BG273" s="7"/>
      <c r="BH273" s="7"/>
      <c r="BI273" s="7"/>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221"/>
      <c r="CQ273" s="221"/>
      <c r="CR273" s="222">
        <f t="shared" si="134"/>
        <v>0</v>
      </c>
      <c r="CS273" s="237" t="e">
        <f t="shared" si="135"/>
        <v>#DIV/0!</v>
      </c>
      <c r="CT273" s="222">
        <f t="shared" si="136"/>
        <v>0</v>
      </c>
      <c r="CU273" s="237" t="e">
        <f t="shared" si="137"/>
        <v>#DIV/0!</v>
      </c>
      <c r="CV273" s="222">
        <f t="shared" si="138"/>
        <v>0</v>
      </c>
      <c r="CW273" s="237" t="e">
        <f t="shared" si="139"/>
        <v>#DIV/0!</v>
      </c>
      <c r="CX273" s="222">
        <f t="shared" si="140"/>
        <v>0</v>
      </c>
      <c r="CY273" s="237" t="e">
        <f t="shared" si="141"/>
        <v>#DIV/0!</v>
      </c>
      <c r="CZ273" s="223" t="e">
        <f t="shared" si="142"/>
        <v>#DIV/0!</v>
      </c>
      <c r="DA273" s="223" t="e">
        <f t="shared" si="143"/>
        <v>#DIV/0!</v>
      </c>
      <c r="DB273" s="5"/>
    </row>
    <row r="274" spans="1:106" s="1" customFormat="1" ht="77.5">
      <c r="A274" s="44">
        <v>99</v>
      </c>
      <c r="B274" s="289" t="s">
        <v>1060</v>
      </c>
      <c r="C274" s="215" t="s">
        <v>28</v>
      </c>
      <c r="D274" s="289" t="s">
        <v>1060</v>
      </c>
      <c r="E274" s="215" t="s">
        <v>28</v>
      </c>
      <c r="F274" s="135" t="s">
        <v>1061</v>
      </c>
      <c r="G274" s="292" t="s">
        <v>2100</v>
      </c>
      <c r="H274" s="32"/>
      <c r="I274" s="32"/>
      <c r="J274" s="5" t="s">
        <v>32</v>
      </c>
      <c r="K274" s="212" t="s">
        <v>31</v>
      </c>
      <c r="L274" s="165" t="s">
        <v>11</v>
      </c>
      <c r="M274" s="221" t="s">
        <v>29</v>
      </c>
      <c r="N274" s="221" t="s">
        <v>24</v>
      </c>
      <c r="O274" s="5"/>
      <c r="P274" s="5"/>
      <c r="Q274" s="5"/>
      <c r="R274" s="5"/>
      <c r="S274" s="195"/>
      <c r="T274" s="6" t="s">
        <v>24</v>
      </c>
      <c r="U274" s="5"/>
      <c r="V274" s="5"/>
      <c r="W274" s="5"/>
      <c r="X274" s="5"/>
      <c r="Y274" s="5"/>
      <c r="Z274" s="80">
        <f t="shared" si="133"/>
        <v>1</v>
      </c>
      <c r="AA274" s="955"/>
      <c r="AB274" s="7"/>
      <c r="AC274" s="7"/>
      <c r="AD274" s="7"/>
      <c r="AE274" s="7"/>
      <c r="AF274" s="7"/>
      <c r="AG274" s="7"/>
      <c r="AH274" s="7"/>
      <c r="AI274" s="7"/>
      <c r="AJ274" s="7"/>
      <c r="AK274" s="7"/>
      <c r="AL274" s="7"/>
      <c r="AM274" s="7"/>
      <c r="AN274" s="7"/>
      <c r="AO274" s="7"/>
      <c r="AP274" s="7"/>
      <c r="AQ274" s="7" t="s">
        <v>1317</v>
      </c>
      <c r="AR274" s="7"/>
      <c r="AS274" s="7"/>
      <c r="AT274" s="7"/>
      <c r="AU274" s="7" t="s">
        <v>1404</v>
      </c>
      <c r="AV274" s="55"/>
      <c r="AW274" s="7"/>
      <c r="AX274" s="7"/>
      <c r="AY274" s="7"/>
      <c r="AZ274" s="7"/>
      <c r="BA274" s="7"/>
      <c r="BB274" s="7"/>
      <c r="BC274" s="7"/>
      <c r="BD274" s="7"/>
      <c r="BE274" s="7"/>
      <c r="BF274" s="7"/>
      <c r="BG274" s="7"/>
      <c r="BH274" s="7"/>
      <c r="BI274" s="7"/>
      <c r="BJ274" s="221"/>
      <c r="BK274" s="221"/>
      <c r="BL274" s="221"/>
      <c r="BM274" s="221"/>
      <c r="BN274" s="221"/>
      <c r="BO274" s="221"/>
      <c r="BP274" s="221"/>
      <c r="BQ274" s="221"/>
      <c r="BR274" s="221"/>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c r="CN274" s="221"/>
      <c r="CO274" s="221"/>
      <c r="CP274" s="221"/>
      <c r="CQ274" s="221"/>
      <c r="CR274" s="222">
        <f t="shared" si="134"/>
        <v>0</v>
      </c>
      <c r="CS274" s="237" t="e">
        <f t="shared" si="135"/>
        <v>#DIV/0!</v>
      </c>
      <c r="CT274" s="222">
        <f t="shared" si="136"/>
        <v>0</v>
      </c>
      <c r="CU274" s="237" t="e">
        <f t="shared" si="137"/>
        <v>#DIV/0!</v>
      </c>
      <c r="CV274" s="222">
        <f t="shared" si="138"/>
        <v>0</v>
      </c>
      <c r="CW274" s="237" t="e">
        <f t="shared" si="139"/>
        <v>#DIV/0!</v>
      </c>
      <c r="CX274" s="222">
        <f t="shared" si="140"/>
        <v>0</v>
      </c>
      <c r="CY274" s="237" t="e">
        <f t="shared" si="141"/>
        <v>#DIV/0!</v>
      </c>
      <c r="CZ274" s="223" t="e">
        <f t="shared" si="142"/>
        <v>#DIV/0!</v>
      </c>
      <c r="DA274" s="223" t="e">
        <f t="shared" si="143"/>
        <v>#DIV/0!</v>
      </c>
      <c r="DB274" s="5"/>
    </row>
    <row r="275" spans="1:106" s="315" customFormat="1" ht="16.5">
      <c r="A275" s="314"/>
      <c r="B275" s="1045" t="s">
        <v>1616</v>
      </c>
      <c r="C275" s="1045"/>
      <c r="D275" s="1045"/>
      <c r="E275" s="1045"/>
      <c r="F275" s="1045"/>
      <c r="G275" s="1045"/>
      <c r="H275" s="1045"/>
      <c r="I275" s="1045"/>
      <c r="J275" s="1045"/>
      <c r="K275" s="1045"/>
      <c r="L275" s="1045"/>
      <c r="M275" s="1045"/>
      <c r="N275" s="1045"/>
      <c r="O275" s="300"/>
      <c r="P275" s="300"/>
      <c r="Q275" s="300"/>
      <c r="R275" s="300"/>
      <c r="S275" s="300"/>
      <c r="T275" s="300"/>
      <c r="U275" s="300"/>
      <c r="V275" s="300"/>
      <c r="W275" s="300" t="s">
        <v>38</v>
      </c>
      <c r="X275" s="300"/>
      <c r="Y275" s="300"/>
      <c r="Z275" s="300"/>
      <c r="AA275" s="221"/>
      <c r="AB275" s="300"/>
      <c r="AC275" s="300"/>
      <c r="AD275" s="300"/>
      <c r="AE275" s="300"/>
      <c r="AF275" s="300"/>
      <c r="AG275" s="300"/>
      <c r="AH275" s="300"/>
      <c r="AI275" s="300"/>
      <c r="AJ275" s="300"/>
      <c r="AK275" s="300"/>
      <c r="AL275" s="300"/>
      <c r="AM275" s="300"/>
      <c r="AN275" s="300"/>
      <c r="AO275" s="300"/>
      <c r="AP275" s="300"/>
      <c r="AQ275" s="300"/>
      <c r="AR275" s="300"/>
      <c r="AS275" s="300"/>
      <c r="AT275" s="300"/>
      <c r="AU275" s="300"/>
      <c r="AV275" s="300"/>
      <c r="AW275" s="300"/>
      <c r="AX275" s="300"/>
      <c r="AY275" s="300"/>
      <c r="AZ275" s="300"/>
      <c r="BA275" s="300"/>
      <c r="BB275" s="300"/>
      <c r="BC275" s="300"/>
      <c r="BD275" s="300"/>
      <c r="BE275" s="300"/>
      <c r="BF275" s="300"/>
      <c r="BG275" s="300"/>
      <c r="BH275" s="300"/>
      <c r="BI275" s="300"/>
      <c r="BJ275" s="221"/>
      <c r="BK275" s="221"/>
      <c r="BL275" s="221"/>
      <c r="BM275" s="221"/>
      <c r="BN275" s="221"/>
      <c r="BO275" s="221"/>
      <c r="BP275" s="221"/>
      <c r="BQ275" s="221"/>
      <c r="BR275" s="221"/>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c r="CN275" s="221"/>
      <c r="CO275" s="221"/>
      <c r="CP275" s="221"/>
      <c r="CQ275" s="221"/>
      <c r="CR275" s="300" t="s">
        <v>38</v>
      </c>
      <c r="CS275" s="300" t="s">
        <v>38</v>
      </c>
      <c r="CT275" s="300" t="s">
        <v>38</v>
      </c>
      <c r="CU275" s="300" t="s">
        <v>38</v>
      </c>
      <c r="CV275" s="300" t="s">
        <v>38</v>
      </c>
      <c r="CW275" s="300" t="s">
        <v>38</v>
      </c>
      <c r="CX275" s="300" t="s">
        <v>38</v>
      </c>
      <c r="CY275" s="300" t="s">
        <v>38</v>
      </c>
      <c r="CZ275" s="300" t="s">
        <v>38</v>
      </c>
      <c r="DA275" s="300" t="s">
        <v>38</v>
      </c>
      <c r="DB275" s="300"/>
    </row>
    <row r="276" spans="1:106" ht="77.5">
      <c r="A276" s="1036">
        <v>100</v>
      </c>
      <c r="B276" s="1024" t="s">
        <v>483</v>
      </c>
      <c r="C276" s="1033" t="s">
        <v>26</v>
      </c>
      <c r="D276" s="1024" t="s">
        <v>187</v>
      </c>
      <c r="E276" s="1033" t="s">
        <v>26</v>
      </c>
      <c r="F276" s="1024" t="s">
        <v>187</v>
      </c>
      <c r="G276" s="68" t="s">
        <v>2006</v>
      </c>
      <c r="H276" s="107" t="s">
        <v>715</v>
      </c>
      <c r="I276" s="176" t="s">
        <v>1652</v>
      </c>
      <c r="J276" s="212" t="s">
        <v>32</v>
      </c>
      <c r="K276" s="212" t="s">
        <v>31</v>
      </c>
      <c r="L276" s="165" t="s">
        <v>11</v>
      </c>
      <c r="M276" s="221" t="s">
        <v>29</v>
      </c>
      <c r="N276" s="221" t="s">
        <v>24</v>
      </c>
      <c r="O276" s="5"/>
      <c r="P276" s="5"/>
      <c r="Q276" s="5"/>
      <c r="R276" s="5"/>
      <c r="S276" s="6"/>
      <c r="T276" s="6"/>
      <c r="U276" s="5"/>
      <c r="V276" s="5"/>
      <c r="W276" s="221" t="s">
        <v>24</v>
      </c>
      <c r="X276" s="5"/>
      <c r="Y276" s="5"/>
      <c r="Z276" s="80">
        <f t="shared" ref="Z276:Z285" si="144">COUNTIF($O276:$Y276,"x")</f>
        <v>1</v>
      </c>
      <c r="AA276" s="955"/>
      <c r="AB276" s="7"/>
      <c r="AC276" s="7"/>
      <c r="AD276" s="7"/>
      <c r="AE276" s="7"/>
      <c r="AF276" s="7"/>
      <c r="AG276" s="7"/>
      <c r="AH276" s="7"/>
      <c r="AI276" s="7"/>
      <c r="AJ276" s="7"/>
      <c r="AK276" s="7"/>
      <c r="AL276" s="7"/>
      <c r="AM276" s="7"/>
      <c r="AN276" s="7"/>
      <c r="AO276" s="7"/>
      <c r="AP276" s="7"/>
      <c r="AQ276" s="7"/>
      <c r="AR276" s="7"/>
      <c r="AS276" s="7"/>
      <c r="AT276" s="7"/>
      <c r="AU276" s="7"/>
      <c r="AV276" s="55"/>
      <c r="AW276" s="7"/>
      <c r="AX276" s="7"/>
      <c r="AY276" s="7"/>
      <c r="AZ276" s="7"/>
      <c r="BA276" s="7"/>
      <c r="BB276" s="7"/>
      <c r="BC276" s="55" t="s">
        <v>1315</v>
      </c>
      <c r="BD276" s="55" t="s">
        <v>1315</v>
      </c>
      <c r="BE276" s="55" t="s">
        <v>1315</v>
      </c>
      <c r="BF276" s="7"/>
      <c r="BG276" s="7"/>
      <c r="BH276" s="7"/>
      <c r="BI276" s="7"/>
      <c r="BJ276" s="221"/>
      <c r="BK276" s="221"/>
      <c r="BL276" s="221"/>
      <c r="BM276" s="221"/>
      <c r="BN276" s="221"/>
      <c r="BO276" s="221"/>
      <c r="BP276" s="221"/>
      <c r="BQ276" s="221"/>
      <c r="BR276" s="221"/>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c r="CN276" s="221"/>
      <c r="CO276" s="221"/>
      <c r="CP276" s="221"/>
      <c r="CQ276" s="221"/>
      <c r="CR276" s="222">
        <f t="shared" ref="CR276:CR285" si="145">COUNTIF(BJ276:CQ276,"2")</f>
        <v>0</v>
      </c>
      <c r="CS276" s="237" t="e">
        <f t="shared" ref="CS276:CS285" si="146">CR276/(CR276+CT276+CV276+CX276)</f>
        <v>#DIV/0!</v>
      </c>
      <c r="CT276" s="222">
        <f t="shared" ref="CT276:CT285" si="147">COUNTIF(BJ276:CQ276,"1")</f>
        <v>0</v>
      </c>
      <c r="CU276" s="237" t="e">
        <f t="shared" ref="CU276:CU285" si="148">CT276/(CR276+CT276+CV276+CX276)</f>
        <v>#DIV/0!</v>
      </c>
      <c r="CV276" s="222">
        <f t="shared" ref="CV276:CV285" si="149">COUNTIF(BJ276:CQ276,"0")</f>
        <v>0</v>
      </c>
      <c r="CW276" s="237" t="e">
        <f t="shared" ref="CW276:CW285" si="150">CV276/(CR276+CT276+CV276+CX276)</f>
        <v>#DIV/0!</v>
      </c>
      <c r="CX276" s="222">
        <f t="shared" ref="CX276:CX285" si="151">COUNTIF(BJ276:CQ276,"KĐG")</f>
        <v>0</v>
      </c>
      <c r="CY276" s="237" t="e">
        <f t="shared" ref="CY276:CY285" si="152">CX276/(CR276+CT276+CV276+CX276)</f>
        <v>#DIV/0!</v>
      </c>
      <c r="CZ276" s="223" t="e">
        <f t="shared" ref="CZ276:CZ285" si="153">(((CR276*2)+(CT276*1)+(CV276*0)))/(CR276+CT276+CV276)</f>
        <v>#DIV/0!</v>
      </c>
      <c r="DA276" s="223" t="e">
        <f t="shared" ref="DA276:DA285" si="154">IF(CY276&gt;=50%,"KĐG",IF(CZ276&gt;=1.6,"Đạt mục tiêu",IF(CZ276&gt;=1,"Cần cố gắng","Chưa đạt")))</f>
        <v>#DIV/0!</v>
      </c>
      <c r="DB276" s="221"/>
    </row>
    <row r="277" spans="1:106" ht="62">
      <c r="A277" s="1036"/>
      <c r="B277" s="1024"/>
      <c r="C277" s="1033"/>
      <c r="D277" s="1024"/>
      <c r="E277" s="1033"/>
      <c r="F277" s="1024"/>
      <c r="G277" s="68" t="s">
        <v>1600</v>
      </c>
      <c r="H277" s="107"/>
      <c r="I277" s="107"/>
      <c r="J277" s="212" t="s">
        <v>32</v>
      </c>
      <c r="K277" s="212" t="s">
        <v>31</v>
      </c>
      <c r="L277" s="165" t="s">
        <v>11</v>
      </c>
      <c r="M277" s="221" t="s">
        <v>29</v>
      </c>
      <c r="N277" s="221" t="s">
        <v>24</v>
      </c>
      <c r="O277" s="5"/>
      <c r="P277" s="5"/>
      <c r="Q277" s="5"/>
      <c r="R277" s="5"/>
      <c r="S277" s="6"/>
      <c r="T277" s="6"/>
      <c r="U277" s="5"/>
      <c r="V277" s="5"/>
      <c r="W277" s="221" t="s">
        <v>24</v>
      </c>
      <c r="X277" s="5"/>
      <c r="Y277" s="5"/>
      <c r="Z277" s="80">
        <f t="shared" si="144"/>
        <v>1</v>
      </c>
      <c r="AA277" s="955"/>
      <c r="AB277" s="7"/>
      <c r="AC277" s="7"/>
      <c r="AD277" s="7"/>
      <c r="AE277" s="7"/>
      <c r="AF277" s="7"/>
      <c r="AG277" s="7"/>
      <c r="AH277" s="7"/>
      <c r="AI277" s="7"/>
      <c r="AJ277" s="7"/>
      <c r="AK277" s="7"/>
      <c r="AL277" s="7"/>
      <c r="AM277" s="7"/>
      <c r="AN277" s="7"/>
      <c r="AO277" s="7"/>
      <c r="AP277" s="7"/>
      <c r="AQ277" s="7"/>
      <c r="AR277" s="7"/>
      <c r="AS277" s="7"/>
      <c r="AT277" s="7"/>
      <c r="AU277" s="7"/>
      <c r="AV277" s="55"/>
      <c r="AW277" s="7"/>
      <c r="AX277" s="7"/>
      <c r="AY277" s="7"/>
      <c r="AZ277" s="7"/>
      <c r="BA277" s="7"/>
      <c r="BB277" s="7"/>
      <c r="BC277" s="55"/>
      <c r="BD277" s="55" t="s">
        <v>1317</v>
      </c>
      <c r="BE277" s="55"/>
      <c r="BF277" s="7"/>
      <c r="BG277" s="7"/>
      <c r="BH277" s="7"/>
      <c r="BI277" s="7"/>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2">
        <f t="shared" si="145"/>
        <v>0</v>
      </c>
      <c r="CS277" s="237" t="e">
        <f t="shared" si="146"/>
        <v>#DIV/0!</v>
      </c>
      <c r="CT277" s="222">
        <f t="shared" si="147"/>
        <v>0</v>
      </c>
      <c r="CU277" s="237" t="e">
        <f t="shared" si="148"/>
        <v>#DIV/0!</v>
      </c>
      <c r="CV277" s="222">
        <f t="shared" si="149"/>
        <v>0</v>
      </c>
      <c r="CW277" s="237" t="e">
        <f t="shared" si="150"/>
        <v>#DIV/0!</v>
      </c>
      <c r="CX277" s="222">
        <f t="shared" si="151"/>
        <v>0</v>
      </c>
      <c r="CY277" s="237" t="e">
        <f t="shared" si="152"/>
        <v>#DIV/0!</v>
      </c>
      <c r="CZ277" s="223" t="e">
        <f t="shared" si="153"/>
        <v>#DIV/0!</v>
      </c>
      <c r="DA277" s="223" t="e">
        <f t="shared" si="154"/>
        <v>#DIV/0!</v>
      </c>
      <c r="DB277" s="221"/>
    </row>
    <row r="278" spans="1:106" ht="62">
      <c r="A278" s="1036"/>
      <c r="B278" s="1024"/>
      <c r="C278" s="1033"/>
      <c r="D278" s="1024"/>
      <c r="E278" s="1033"/>
      <c r="F278" s="1024"/>
      <c r="G278" s="68" t="s">
        <v>1601</v>
      </c>
      <c r="H278" s="107"/>
      <c r="I278" s="107"/>
      <c r="J278" s="212" t="s">
        <v>32</v>
      </c>
      <c r="K278" s="212" t="s">
        <v>31</v>
      </c>
      <c r="L278" s="165" t="s">
        <v>11</v>
      </c>
      <c r="M278" s="221" t="s">
        <v>29</v>
      </c>
      <c r="N278" s="221" t="s">
        <v>24</v>
      </c>
      <c r="O278" s="5"/>
      <c r="P278" s="5"/>
      <c r="Q278" s="5"/>
      <c r="R278" s="5"/>
      <c r="S278" s="6"/>
      <c r="T278" s="6"/>
      <c r="U278" s="5"/>
      <c r="V278" s="5"/>
      <c r="W278" s="221" t="s">
        <v>24</v>
      </c>
      <c r="X278" s="5"/>
      <c r="Y278" s="5"/>
      <c r="Z278" s="80">
        <f t="shared" si="144"/>
        <v>1</v>
      </c>
      <c r="AA278" s="221"/>
      <c r="AB278" s="7"/>
      <c r="AC278" s="7"/>
      <c r="AD278" s="7"/>
      <c r="AE278" s="7"/>
      <c r="AF278" s="7"/>
      <c r="AG278" s="7"/>
      <c r="AH278" s="7"/>
      <c r="AI278" s="7"/>
      <c r="AJ278" s="7"/>
      <c r="AK278" s="7"/>
      <c r="AL278" s="7"/>
      <c r="AM278" s="7"/>
      <c r="AN278" s="7"/>
      <c r="AO278" s="7"/>
      <c r="AP278" s="7"/>
      <c r="AQ278" s="7"/>
      <c r="AR278" s="7"/>
      <c r="AS278" s="7"/>
      <c r="AT278" s="7"/>
      <c r="AU278" s="7"/>
      <c r="AV278" s="55"/>
      <c r="AW278" s="7"/>
      <c r="AX278" s="7"/>
      <c r="AY278" s="7"/>
      <c r="AZ278" s="7"/>
      <c r="BA278" s="7"/>
      <c r="BB278" s="7"/>
      <c r="BC278" s="55"/>
      <c r="BD278" s="55"/>
      <c r="BE278" s="55" t="s">
        <v>1317</v>
      </c>
      <c r="BF278" s="7"/>
      <c r="BG278" s="7"/>
      <c r="BH278" s="7"/>
      <c r="BI278" s="7"/>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2">
        <f t="shared" si="145"/>
        <v>0</v>
      </c>
      <c r="CS278" s="237" t="e">
        <f t="shared" si="146"/>
        <v>#DIV/0!</v>
      </c>
      <c r="CT278" s="222">
        <f t="shared" si="147"/>
        <v>0</v>
      </c>
      <c r="CU278" s="237" t="e">
        <f t="shared" si="148"/>
        <v>#DIV/0!</v>
      </c>
      <c r="CV278" s="222">
        <f t="shared" si="149"/>
        <v>0</v>
      </c>
      <c r="CW278" s="237" t="e">
        <f t="shared" si="150"/>
        <v>#DIV/0!</v>
      </c>
      <c r="CX278" s="222">
        <f t="shared" si="151"/>
        <v>0</v>
      </c>
      <c r="CY278" s="237" t="e">
        <f t="shared" si="152"/>
        <v>#DIV/0!</v>
      </c>
      <c r="CZ278" s="223" t="e">
        <f t="shared" si="153"/>
        <v>#DIV/0!</v>
      </c>
      <c r="DA278" s="223" t="e">
        <f t="shared" si="154"/>
        <v>#DIV/0!</v>
      </c>
      <c r="DB278" s="221"/>
    </row>
    <row r="279" spans="1:106" ht="46.5">
      <c r="A279" s="1036"/>
      <c r="B279" s="1024"/>
      <c r="C279" s="1033"/>
      <c r="D279" s="1024"/>
      <c r="E279" s="1033"/>
      <c r="F279" s="1024"/>
      <c r="G279" s="48" t="s">
        <v>435</v>
      </c>
      <c r="H279" s="53"/>
      <c r="I279" s="53"/>
      <c r="J279" s="212" t="s">
        <v>32</v>
      </c>
      <c r="K279" s="212" t="s">
        <v>31</v>
      </c>
      <c r="L279" s="165" t="s">
        <v>11</v>
      </c>
      <c r="M279" s="221" t="s">
        <v>29</v>
      </c>
      <c r="N279" s="221" t="s">
        <v>24</v>
      </c>
      <c r="O279" s="5"/>
      <c r="P279" s="5"/>
      <c r="Q279" s="5"/>
      <c r="R279" s="5"/>
      <c r="S279" s="6"/>
      <c r="T279" s="6"/>
      <c r="U279" s="5"/>
      <c r="V279" s="5"/>
      <c r="W279" s="221" t="s">
        <v>24</v>
      </c>
      <c r="X279" s="5"/>
      <c r="Y279" s="5"/>
      <c r="Z279" s="80">
        <f t="shared" si="144"/>
        <v>1</v>
      </c>
      <c r="AA279" s="955"/>
      <c r="AB279" s="7"/>
      <c r="AC279" s="7"/>
      <c r="AD279" s="7"/>
      <c r="AE279" s="7"/>
      <c r="AF279" s="7"/>
      <c r="AG279" s="7"/>
      <c r="AH279" s="7"/>
      <c r="AI279" s="7"/>
      <c r="AJ279" s="7"/>
      <c r="AK279" s="7"/>
      <c r="AL279" s="7"/>
      <c r="AM279" s="7"/>
      <c r="AN279" s="7"/>
      <c r="AO279" s="7"/>
      <c r="AP279" s="7"/>
      <c r="AQ279" s="7"/>
      <c r="AR279" s="7"/>
      <c r="AS279" s="7"/>
      <c r="AT279" s="7"/>
      <c r="AU279" s="7"/>
      <c r="AV279" s="55"/>
      <c r="AW279" s="7"/>
      <c r="AX279" s="7"/>
      <c r="AY279" s="7"/>
      <c r="AZ279" s="7"/>
      <c r="BA279" s="7"/>
      <c r="BB279" s="7"/>
      <c r="BC279" s="55"/>
      <c r="BD279" s="55" t="s">
        <v>1317</v>
      </c>
      <c r="BE279" s="55"/>
      <c r="BF279" s="7"/>
      <c r="BG279" s="7"/>
      <c r="BH279" s="7"/>
      <c r="BI279" s="7"/>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2">
        <f t="shared" si="145"/>
        <v>0</v>
      </c>
      <c r="CS279" s="237" t="e">
        <f t="shared" si="146"/>
        <v>#DIV/0!</v>
      </c>
      <c r="CT279" s="222">
        <f t="shared" si="147"/>
        <v>0</v>
      </c>
      <c r="CU279" s="237" t="e">
        <f t="shared" si="148"/>
        <v>#DIV/0!</v>
      </c>
      <c r="CV279" s="222">
        <f t="shared" si="149"/>
        <v>0</v>
      </c>
      <c r="CW279" s="237" t="e">
        <f t="shared" si="150"/>
        <v>#DIV/0!</v>
      </c>
      <c r="CX279" s="222">
        <f t="shared" si="151"/>
        <v>0</v>
      </c>
      <c r="CY279" s="237" t="e">
        <f t="shared" si="152"/>
        <v>#DIV/0!</v>
      </c>
      <c r="CZ279" s="223" t="e">
        <f t="shared" si="153"/>
        <v>#DIV/0!</v>
      </c>
      <c r="DA279" s="223" t="e">
        <f t="shared" si="154"/>
        <v>#DIV/0!</v>
      </c>
      <c r="DB279" s="221"/>
    </row>
    <row r="280" spans="1:106" ht="62">
      <c r="A280" s="1036"/>
      <c r="B280" s="1024"/>
      <c r="C280" s="1033"/>
      <c r="D280" s="1024"/>
      <c r="E280" s="1033"/>
      <c r="F280" s="1024"/>
      <c r="G280" s="48" t="s">
        <v>1549</v>
      </c>
      <c r="H280" s="53"/>
      <c r="I280" s="53"/>
      <c r="J280" s="212" t="s">
        <v>32</v>
      </c>
      <c r="K280" s="212" t="s">
        <v>31</v>
      </c>
      <c r="L280" s="165" t="s">
        <v>11</v>
      </c>
      <c r="M280" s="221" t="s">
        <v>29</v>
      </c>
      <c r="N280" s="221" t="s">
        <v>24</v>
      </c>
      <c r="O280" s="5"/>
      <c r="P280" s="5"/>
      <c r="Q280" s="5"/>
      <c r="R280" s="5"/>
      <c r="S280" s="6"/>
      <c r="T280" s="6"/>
      <c r="U280" s="5"/>
      <c r="V280" s="5"/>
      <c r="W280" s="221" t="s">
        <v>24</v>
      </c>
      <c r="X280" s="5"/>
      <c r="Y280" s="5"/>
      <c r="Z280" s="80">
        <f t="shared" si="144"/>
        <v>1</v>
      </c>
      <c r="AA280" s="955"/>
      <c r="AB280" s="7"/>
      <c r="AC280" s="7"/>
      <c r="AD280" s="7"/>
      <c r="AE280" s="7"/>
      <c r="AF280" s="7"/>
      <c r="AG280" s="7"/>
      <c r="AH280" s="7"/>
      <c r="AI280" s="7"/>
      <c r="AJ280" s="7"/>
      <c r="AK280" s="7"/>
      <c r="AL280" s="7"/>
      <c r="AM280" s="7"/>
      <c r="AN280" s="7"/>
      <c r="AO280" s="7"/>
      <c r="AP280" s="7"/>
      <c r="AQ280" s="7"/>
      <c r="AR280" s="7"/>
      <c r="AS280" s="7"/>
      <c r="AT280" s="7"/>
      <c r="AU280" s="7"/>
      <c r="AV280" s="55"/>
      <c r="AW280" s="7"/>
      <c r="AX280" s="7"/>
      <c r="AY280" s="7"/>
      <c r="AZ280" s="7"/>
      <c r="BA280" s="7"/>
      <c r="BB280" s="7"/>
      <c r="BC280" s="55"/>
      <c r="BD280" s="55"/>
      <c r="BE280" s="55" t="s">
        <v>1317</v>
      </c>
      <c r="BF280" s="7"/>
      <c r="BG280" s="7"/>
      <c r="BH280" s="7"/>
      <c r="BI280" s="7"/>
      <c r="BJ280" s="221"/>
      <c r="BK280" s="221"/>
      <c r="BL280" s="221"/>
      <c r="BM280" s="221"/>
      <c r="BN280" s="221"/>
      <c r="BO280" s="221"/>
      <c r="BP280" s="221"/>
      <c r="BQ280" s="221"/>
      <c r="BR280" s="221"/>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c r="CN280" s="221"/>
      <c r="CO280" s="221"/>
      <c r="CP280" s="221"/>
      <c r="CQ280" s="221"/>
      <c r="CR280" s="222">
        <f t="shared" si="145"/>
        <v>0</v>
      </c>
      <c r="CS280" s="237" t="e">
        <f t="shared" si="146"/>
        <v>#DIV/0!</v>
      </c>
      <c r="CT280" s="222">
        <f t="shared" si="147"/>
        <v>0</v>
      </c>
      <c r="CU280" s="237" t="e">
        <f t="shared" si="148"/>
        <v>#DIV/0!</v>
      </c>
      <c r="CV280" s="222">
        <f t="shared" si="149"/>
        <v>0</v>
      </c>
      <c r="CW280" s="237" t="e">
        <f t="shared" si="150"/>
        <v>#DIV/0!</v>
      </c>
      <c r="CX280" s="222">
        <f t="shared" si="151"/>
        <v>0</v>
      </c>
      <c r="CY280" s="237" t="e">
        <f t="shared" si="152"/>
        <v>#DIV/0!</v>
      </c>
      <c r="CZ280" s="223" t="e">
        <f t="shared" si="153"/>
        <v>#DIV/0!</v>
      </c>
      <c r="DA280" s="223" t="e">
        <f t="shared" si="154"/>
        <v>#DIV/0!</v>
      </c>
      <c r="DB280" s="221"/>
    </row>
    <row r="281" spans="1:106" ht="34.75" customHeight="1">
      <c r="A281" s="1036"/>
      <c r="B281" s="1024"/>
      <c r="C281" s="1033"/>
      <c r="D281" s="1046" t="s">
        <v>1923</v>
      </c>
      <c r="E281" s="1033"/>
      <c r="F281" s="1046" t="s">
        <v>1923</v>
      </c>
      <c r="G281" s="259" t="s">
        <v>1944</v>
      </c>
      <c r="H281" s="53"/>
      <c r="I281" s="53"/>
      <c r="J281" s="212" t="s">
        <v>32</v>
      </c>
      <c r="K281" s="212" t="s">
        <v>31</v>
      </c>
      <c r="L281" s="165" t="s">
        <v>11</v>
      </c>
      <c r="M281" s="221" t="s">
        <v>25</v>
      </c>
      <c r="N281" s="221" t="s">
        <v>24</v>
      </c>
      <c r="O281" s="5"/>
      <c r="P281" s="5"/>
      <c r="Q281" s="5"/>
      <c r="R281" s="5"/>
      <c r="S281" s="6"/>
      <c r="T281" s="6"/>
      <c r="U281" s="5" t="s">
        <v>24</v>
      </c>
      <c r="V281" s="5"/>
      <c r="W281" s="221"/>
      <c r="X281" s="5"/>
      <c r="Y281" s="5"/>
      <c r="Z281" s="80">
        <f t="shared" si="144"/>
        <v>1</v>
      </c>
      <c r="AA281" s="221"/>
      <c r="AB281" s="7"/>
      <c r="AC281" s="7"/>
      <c r="AD281" s="7"/>
      <c r="AE281" s="7"/>
      <c r="AF281" s="7"/>
      <c r="AG281" s="7"/>
      <c r="AH281" s="7"/>
      <c r="AI281" s="7"/>
      <c r="AJ281" s="7"/>
      <c r="AK281" s="7"/>
      <c r="AL281" s="7"/>
      <c r="AM281" s="7"/>
      <c r="AN281" s="7"/>
      <c r="AO281" s="7"/>
      <c r="AP281" s="7"/>
      <c r="AQ281" s="7"/>
      <c r="AR281" s="7"/>
      <c r="AS281" s="7"/>
      <c r="AT281" s="7"/>
      <c r="AU281" s="7"/>
      <c r="AV281" s="55"/>
      <c r="AW281" s="7"/>
      <c r="AX281" s="7"/>
      <c r="AY281" s="7"/>
      <c r="AZ281" s="7"/>
      <c r="BA281" s="7"/>
      <c r="BB281" s="7"/>
      <c r="BC281" s="55"/>
      <c r="BD281" s="55"/>
      <c r="BE281" s="55"/>
      <c r="BF281" s="7"/>
      <c r="BG281" s="7"/>
      <c r="BH281" s="7"/>
      <c r="BI281" s="7"/>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221"/>
      <c r="CQ281" s="221"/>
      <c r="CR281" s="222"/>
      <c r="CS281" s="237"/>
      <c r="CT281" s="222"/>
      <c r="CU281" s="237"/>
      <c r="CV281" s="222"/>
      <c r="CW281" s="237"/>
      <c r="CX281" s="222"/>
      <c r="CY281" s="237"/>
      <c r="CZ281" s="223"/>
      <c r="DA281" s="223"/>
      <c r="DB281" s="221"/>
    </row>
    <row r="282" spans="1:106" ht="34.75" customHeight="1">
      <c r="A282" s="1036"/>
      <c r="B282" s="1024"/>
      <c r="C282" s="1033"/>
      <c r="D282" s="1046"/>
      <c r="E282" s="1033"/>
      <c r="F282" s="1046"/>
      <c r="G282" s="259" t="s">
        <v>1924</v>
      </c>
      <c r="H282" s="53"/>
      <c r="I282" s="53"/>
      <c r="J282" s="212" t="s">
        <v>32</v>
      </c>
      <c r="K282" s="212" t="s">
        <v>31</v>
      </c>
      <c r="L282" s="165" t="s">
        <v>11</v>
      </c>
      <c r="M282" s="221" t="s">
        <v>29</v>
      </c>
      <c r="N282" s="221"/>
      <c r="O282" s="5"/>
      <c r="P282" s="5"/>
      <c r="Q282" s="5"/>
      <c r="R282" s="5"/>
      <c r="S282" s="6"/>
      <c r="T282" s="6"/>
      <c r="U282" s="5"/>
      <c r="V282" s="5"/>
      <c r="W282" s="221" t="s">
        <v>24</v>
      </c>
      <c r="X282" s="5"/>
      <c r="Y282" s="5"/>
      <c r="Z282" s="80">
        <f t="shared" si="144"/>
        <v>1</v>
      </c>
      <c r="AA282" s="955"/>
      <c r="AB282" s="7"/>
      <c r="AC282" s="7"/>
      <c r="AD282" s="7"/>
      <c r="AE282" s="7"/>
      <c r="AF282" s="7"/>
      <c r="AG282" s="7"/>
      <c r="AH282" s="7"/>
      <c r="AI282" s="7"/>
      <c r="AJ282" s="7"/>
      <c r="AK282" s="7"/>
      <c r="AL282" s="7"/>
      <c r="AM282" s="7"/>
      <c r="AN282" s="7"/>
      <c r="AO282" s="7"/>
      <c r="AP282" s="7"/>
      <c r="AQ282" s="7"/>
      <c r="AR282" s="7"/>
      <c r="AS282" s="7"/>
      <c r="AT282" s="7"/>
      <c r="AU282" s="7"/>
      <c r="AV282" s="55"/>
      <c r="AW282" s="7"/>
      <c r="AX282" s="7"/>
      <c r="AY282" s="7"/>
      <c r="AZ282" s="7"/>
      <c r="BA282" s="7"/>
      <c r="BB282" s="7"/>
      <c r="BC282" s="55"/>
      <c r="BD282" s="55"/>
      <c r="BE282" s="55"/>
      <c r="BF282" s="7"/>
      <c r="BG282" s="7"/>
      <c r="BH282" s="7"/>
      <c r="BI282" s="7"/>
      <c r="BJ282" s="221"/>
      <c r="BK282" s="221"/>
      <c r="BL282" s="221"/>
      <c r="BM282" s="221"/>
      <c r="BN282" s="221"/>
      <c r="BO282" s="221"/>
      <c r="BP282" s="221"/>
      <c r="BQ282" s="221"/>
      <c r="BR282" s="221"/>
      <c r="BS282" s="221"/>
      <c r="BT282" s="221"/>
      <c r="BU282" s="221"/>
      <c r="BV282" s="221"/>
      <c r="BW282" s="221"/>
      <c r="BX282" s="221"/>
      <c r="BY282" s="221"/>
      <c r="BZ282" s="221"/>
      <c r="CA282" s="221"/>
      <c r="CB282" s="221"/>
      <c r="CC282" s="221"/>
      <c r="CD282" s="221"/>
      <c r="CE282" s="221"/>
      <c r="CF282" s="221"/>
      <c r="CG282" s="221"/>
      <c r="CH282" s="221"/>
      <c r="CI282" s="221"/>
      <c r="CJ282" s="221"/>
      <c r="CK282" s="221"/>
      <c r="CL282" s="221"/>
      <c r="CM282" s="221"/>
      <c r="CN282" s="221"/>
      <c r="CO282" s="221"/>
      <c r="CP282" s="221"/>
      <c r="CQ282" s="221"/>
      <c r="CR282" s="222"/>
      <c r="CS282" s="237"/>
      <c r="CT282" s="222"/>
      <c r="CU282" s="237"/>
      <c r="CV282" s="222"/>
      <c r="CW282" s="237"/>
      <c r="CX282" s="222"/>
      <c r="CY282" s="237"/>
      <c r="CZ282" s="223"/>
      <c r="DA282" s="223"/>
      <c r="DB282" s="221"/>
    </row>
    <row r="283" spans="1:106" ht="46.5">
      <c r="A283" s="1036">
        <v>101</v>
      </c>
      <c r="B283" s="1024" t="s">
        <v>1162</v>
      </c>
      <c r="C283" s="1033" t="s">
        <v>35</v>
      </c>
      <c r="D283" s="1024" t="s">
        <v>1163</v>
      </c>
      <c r="E283" s="1033" t="s">
        <v>35</v>
      </c>
      <c r="F283" s="1024" t="s">
        <v>1163</v>
      </c>
      <c r="G283" s="219" t="s">
        <v>1551</v>
      </c>
      <c r="H283" s="53"/>
      <c r="I283" s="53"/>
      <c r="J283" s="212" t="s">
        <v>32</v>
      </c>
      <c r="K283" s="212" t="s">
        <v>31</v>
      </c>
      <c r="L283" s="165" t="s">
        <v>11</v>
      </c>
      <c r="M283" s="221" t="s">
        <v>29</v>
      </c>
      <c r="N283" s="221" t="s">
        <v>24</v>
      </c>
      <c r="O283" s="5"/>
      <c r="P283" s="5"/>
      <c r="Q283" s="5"/>
      <c r="R283" s="5"/>
      <c r="S283" s="6"/>
      <c r="T283" s="6"/>
      <c r="U283" s="5"/>
      <c r="V283" s="5"/>
      <c r="W283" s="221" t="s">
        <v>24</v>
      </c>
      <c r="X283" s="5"/>
      <c r="Y283" s="5"/>
      <c r="Z283" s="80">
        <f t="shared" si="144"/>
        <v>1</v>
      </c>
      <c r="AA283" s="955"/>
      <c r="AB283" s="7"/>
      <c r="AC283" s="7"/>
      <c r="AD283" s="7"/>
      <c r="AE283" s="7"/>
      <c r="AF283" s="7"/>
      <c r="AG283" s="7"/>
      <c r="AH283" s="7"/>
      <c r="AI283" s="7"/>
      <c r="AJ283" s="7"/>
      <c r="AK283" s="7"/>
      <c r="AL283" s="7"/>
      <c r="AM283" s="7"/>
      <c r="AN283" s="7"/>
      <c r="AO283" s="7"/>
      <c r="AP283" s="7"/>
      <c r="AQ283" s="7"/>
      <c r="AR283" s="7"/>
      <c r="AS283" s="7"/>
      <c r="AT283" s="7"/>
      <c r="AU283" s="7"/>
      <c r="AV283" s="55"/>
      <c r="AW283" s="7"/>
      <c r="AX283" s="7"/>
      <c r="AY283" s="7"/>
      <c r="AZ283" s="7"/>
      <c r="BA283" s="7"/>
      <c r="BB283" s="7"/>
      <c r="BC283" s="55" t="s">
        <v>1183</v>
      </c>
      <c r="BD283" s="55"/>
      <c r="BE283" s="55"/>
      <c r="BF283" s="7"/>
      <c r="BG283" s="7"/>
      <c r="BH283" s="7"/>
      <c r="BI283" s="7"/>
      <c r="BJ283" s="221"/>
      <c r="BK283" s="221"/>
      <c r="BL283" s="221"/>
      <c r="BM283" s="221"/>
      <c r="BN283" s="221"/>
      <c r="BO283" s="221"/>
      <c r="BP283" s="221"/>
      <c r="BQ283" s="221"/>
      <c r="BR283" s="221"/>
      <c r="BS283" s="221"/>
      <c r="BT283" s="221"/>
      <c r="BU283" s="221"/>
      <c r="BV283" s="221"/>
      <c r="BW283" s="221"/>
      <c r="BX283" s="221"/>
      <c r="BY283" s="221"/>
      <c r="BZ283" s="221"/>
      <c r="CA283" s="221"/>
      <c r="CB283" s="221"/>
      <c r="CC283" s="221"/>
      <c r="CD283" s="221"/>
      <c r="CE283" s="221"/>
      <c r="CF283" s="221"/>
      <c r="CG283" s="221"/>
      <c r="CH283" s="221"/>
      <c r="CI283" s="221"/>
      <c r="CJ283" s="221"/>
      <c r="CK283" s="221"/>
      <c r="CL283" s="221"/>
      <c r="CM283" s="221"/>
      <c r="CN283" s="221"/>
      <c r="CO283" s="221"/>
      <c r="CP283" s="221"/>
      <c r="CQ283" s="221"/>
      <c r="CR283" s="222">
        <f t="shared" si="145"/>
        <v>0</v>
      </c>
      <c r="CS283" s="237" t="e">
        <f t="shared" si="146"/>
        <v>#DIV/0!</v>
      </c>
      <c r="CT283" s="222">
        <f t="shared" si="147"/>
        <v>0</v>
      </c>
      <c r="CU283" s="237" t="e">
        <f t="shared" si="148"/>
        <v>#DIV/0!</v>
      </c>
      <c r="CV283" s="222">
        <f t="shared" si="149"/>
        <v>0</v>
      </c>
      <c r="CW283" s="237" t="e">
        <f t="shared" si="150"/>
        <v>#DIV/0!</v>
      </c>
      <c r="CX283" s="222">
        <f t="shared" si="151"/>
        <v>0</v>
      </c>
      <c r="CY283" s="237" t="e">
        <f t="shared" si="152"/>
        <v>#DIV/0!</v>
      </c>
      <c r="CZ283" s="223" t="e">
        <f t="shared" si="153"/>
        <v>#DIV/0!</v>
      </c>
      <c r="DA283" s="223" t="e">
        <f t="shared" si="154"/>
        <v>#DIV/0!</v>
      </c>
      <c r="DB283" s="221"/>
    </row>
    <row r="284" spans="1:106" ht="31">
      <c r="A284" s="1036"/>
      <c r="B284" s="1024"/>
      <c r="C284" s="1033"/>
      <c r="D284" s="1024"/>
      <c r="E284" s="1033"/>
      <c r="F284" s="1024"/>
      <c r="G284" s="219" t="s">
        <v>2152</v>
      </c>
      <c r="H284" s="53"/>
      <c r="I284" s="53"/>
      <c r="J284" s="212" t="s">
        <v>32</v>
      </c>
      <c r="K284" s="212" t="s">
        <v>31</v>
      </c>
      <c r="L284" s="165" t="s">
        <v>11</v>
      </c>
      <c r="M284" s="221" t="s">
        <v>29</v>
      </c>
      <c r="N284" s="221" t="s">
        <v>24</v>
      </c>
      <c r="O284" s="5"/>
      <c r="P284" s="5"/>
      <c r="Q284" s="5"/>
      <c r="R284" s="5"/>
      <c r="S284" s="6"/>
      <c r="T284" s="6"/>
      <c r="U284" s="5"/>
      <c r="V284" s="5"/>
      <c r="W284" s="221" t="s">
        <v>24</v>
      </c>
      <c r="X284" s="5"/>
      <c r="Y284" s="5"/>
      <c r="Z284" s="80">
        <f t="shared" si="144"/>
        <v>1</v>
      </c>
      <c r="AA284" s="221"/>
      <c r="AB284" s="7"/>
      <c r="AC284" s="7"/>
      <c r="AD284" s="7"/>
      <c r="AE284" s="7"/>
      <c r="AF284" s="7"/>
      <c r="AG284" s="7"/>
      <c r="AH284" s="7"/>
      <c r="AI284" s="7"/>
      <c r="AJ284" s="7"/>
      <c r="AK284" s="7"/>
      <c r="AL284" s="7"/>
      <c r="AM284" s="7"/>
      <c r="AN284" s="7"/>
      <c r="AO284" s="7"/>
      <c r="AP284" s="7"/>
      <c r="AQ284" s="7"/>
      <c r="AR284" s="7"/>
      <c r="AS284" s="7"/>
      <c r="AT284" s="7"/>
      <c r="AU284" s="7"/>
      <c r="AV284" s="55"/>
      <c r="AW284" s="7"/>
      <c r="AX284" s="7"/>
      <c r="AY284" s="7"/>
      <c r="AZ284" s="7"/>
      <c r="BA284" s="7"/>
      <c r="BB284" s="7"/>
      <c r="BC284" s="55"/>
      <c r="BD284" s="55" t="s">
        <v>1317</v>
      </c>
      <c r="BE284" s="55"/>
      <c r="BF284" s="7"/>
      <c r="BG284" s="7"/>
      <c r="BH284" s="7"/>
      <c r="BI284" s="7"/>
      <c r="BJ284" s="221"/>
      <c r="BK284" s="221"/>
      <c r="BL284" s="221"/>
      <c r="BM284" s="221"/>
      <c r="BN284" s="221"/>
      <c r="BO284" s="221"/>
      <c r="BP284" s="221"/>
      <c r="BQ284" s="221"/>
      <c r="BR284" s="221"/>
      <c r="BS284" s="221"/>
      <c r="BT284" s="221"/>
      <c r="BU284" s="221"/>
      <c r="BV284" s="221"/>
      <c r="BW284" s="221"/>
      <c r="BX284" s="221"/>
      <c r="BY284" s="221"/>
      <c r="BZ284" s="221"/>
      <c r="CA284" s="221"/>
      <c r="CB284" s="221"/>
      <c r="CC284" s="221"/>
      <c r="CD284" s="221"/>
      <c r="CE284" s="221"/>
      <c r="CF284" s="221"/>
      <c r="CG284" s="221"/>
      <c r="CH284" s="221"/>
      <c r="CI284" s="221"/>
      <c r="CJ284" s="221"/>
      <c r="CK284" s="221"/>
      <c r="CL284" s="221"/>
      <c r="CM284" s="221"/>
      <c r="CN284" s="221"/>
      <c r="CO284" s="221"/>
      <c r="CP284" s="221"/>
      <c r="CQ284" s="221"/>
      <c r="CR284" s="222">
        <f t="shared" si="145"/>
        <v>0</v>
      </c>
      <c r="CS284" s="237" t="e">
        <f t="shared" si="146"/>
        <v>#DIV/0!</v>
      </c>
      <c r="CT284" s="222">
        <f t="shared" si="147"/>
        <v>0</v>
      </c>
      <c r="CU284" s="237" t="e">
        <f t="shared" si="148"/>
        <v>#DIV/0!</v>
      </c>
      <c r="CV284" s="222">
        <f t="shared" si="149"/>
        <v>0</v>
      </c>
      <c r="CW284" s="237" t="e">
        <f t="shared" si="150"/>
        <v>#DIV/0!</v>
      </c>
      <c r="CX284" s="222">
        <f t="shared" si="151"/>
        <v>0</v>
      </c>
      <c r="CY284" s="237" t="e">
        <f t="shared" si="152"/>
        <v>#DIV/0!</v>
      </c>
      <c r="CZ284" s="223" t="e">
        <f t="shared" si="153"/>
        <v>#DIV/0!</v>
      </c>
      <c r="DA284" s="223" t="e">
        <f t="shared" si="154"/>
        <v>#DIV/0!</v>
      </c>
      <c r="DB284" s="221"/>
    </row>
    <row r="285" spans="1:106" ht="46.5">
      <c r="A285" s="1036"/>
      <c r="B285" s="1024"/>
      <c r="C285" s="1033"/>
      <c r="D285" s="1024"/>
      <c r="E285" s="1033"/>
      <c r="F285" s="1024"/>
      <c r="G285" s="219" t="s">
        <v>1617</v>
      </c>
      <c r="H285" s="94"/>
      <c r="I285" s="94"/>
      <c r="J285" s="212" t="s">
        <v>32</v>
      </c>
      <c r="K285" s="212" t="s">
        <v>31</v>
      </c>
      <c r="L285" s="165" t="s">
        <v>11</v>
      </c>
      <c r="M285" s="221" t="s">
        <v>29</v>
      </c>
      <c r="N285" s="221" t="s">
        <v>24</v>
      </c>
      <c r="O285" s="5"/>
      <c r="P285" s="5"/>
      <c r="Q285" s="5"/>
      <c r="R285" s="5"/>
      <c r="S285" s="6"/>
      <c r="T285" s="6"/>
      <c r="U285" s="5"/>
      <c r="V285" s="5"/>
      <c r="W285" s="221" t="s">
        <v>24</v>
      </c>
      <c r="X285" s="5"/>
      <c r="Y285" s="5"/>
      <c r="Z285" s="80">
        <f t="shared" si="144"/>
        <v>1</v>
      </c>
      <c r="AA285" s="955"/>
      <c r="AB285" s="7"/>
      <c r="AC285" s="7"/>
      <c r="AD285" s="7"/>
      <c r="AE285" s="7"/>
      <c r="AF285" s="7"/>
      <c r="AG285" s="7"/>
      <c r="AH285" s="7"/>
      <c r="AI285" s="7"/>
      <c r="AJ285" s="7"/>
      <c r="AK285" s="7"/>
      <c r="AL285" s="7"/>
      <c r="AM285" s="7"/>
      <c r="AN285" s="7"/>
      <c r="AO285" s="7"/>
      <c r="AP285" s="7"/>
      <c r="AQ285" s="7"/>
      <c r="AR285" s="7"/>
      <c r="AS285" s="7"/>
      <c r="AT285" s="7"/>
      <c r="AU285" s="7"/>
      <c r="AV285" s="55"/>
      <c r="AW285" s="7"/>
      <c r="AX285" s="7"/>
      <c r="AY285" s="7"/>
      <c r="AZ285" s="7"/>
      <c r="BA285" s="7"/>
      <c r="BB285" s="7"/>
      <c r="BC285" s="55" t="s">
        <v>1317</v>
      </c>
      <c r="BD285" s="55"/>
      <c r="BE285" s="55"/>
      <c r="BF285" s="7"/>
      <c r="BG285" s="7"/>
      <c r="BH285" s="7"/>
      <c r="BI285" s="7"/>
      <c r="BJ285" s="221"/>
      <c r="BK285" s="221"/>
      <c r="BL285" s="221"/>
      <c r="BM285" s="221"/>
      <c r="BN285" s="221"/>
      <c r="BO285" s="221"/>
      <c r="BP285" s="221"/>
      <c r="BQ285" s="221"/>
      <c r="BR285" s="221"/>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c r="CN285" s="221"/>
      <c r="CO285" s="221"/>
      <c r="CP285" s="221"/>
      <c r="CQ285" s="221"/>
      <c r="CR285" s="222">
        <f t="shared" si="145"/>
        <v>0</v>
      </c>
      <c r="CS285" s="237" t="e">
        <f t="shared" si="146"/>
        <v>#DIV/0!</v>
      </c>
      <c r="CT285" s="222">
        <f t="shared" si="147"/>
        <v>0</v>
      </c>
      <c r="CU285" s="237" t="e">
        <f t="shared" si="148"/>
        <v>#DIV/0!</v>
      </c>
      <c r="CV285" s="222">
        <f t="shared" si="149"/>
        <v>0</v>
      </c>
      <c r="CW285" s="237" t="e">
        <f t="shared" si="150"/>
        <v>#DIV/0!</v>
      </c>
      <c r="CX285" s="222">
        <f t="shared" si="151"/>
        <v>0</v>
      </c>
      <c r="CY285" s="237" t="e">
        <f t="shared" si="152"/>
        <v>#DIV/0!</v>
      </c>
      <c r="CZ285" s="223" t="e">
        <f t="shared" si="153"/>
        <v>#DIV/0!</v>
      </c>
      <c r="DA285" s="223" t="e">
        <f t="shared" si="154"/>
        <v>#DIV/0!</v>
      </c>
      <c r="DB285" s="221"/>
    </row>
    <row r="286" spans="1:106" s="302" customFormat="1" ht="16.5">
      <c r="A286" s="299"/>
      <c r="B286" s="1045" t="s">
        <v>186</v>
      </c>
      <c r="C286" s="1045"/>
      <c r="D286" s="1045"/>
      <c r="E286" s="1045"/>
      <c r="F286" s="1045"/>
      <c r="G286" s="1045"/>
      <c r="H286" s="1045"/>
      <c r="I286" s="1045"/>
      <c r="J286" s="1045"/>
      <c r="K286" s="1045"/>
      <c r="L286" s="1045"/>
      <c r="M286" s="1045"/>
      <c r="N286" s="1045"/>
      <c r="O286" s="300"/>
      <c r="P286" s="300"/>
      <c r="Q286" s="300"/>
      <c r="R286" s="300"/>
      <c r="S286" s="300"/>
      <c r="T286" s="300" t="s">
        <v>38</v>
      </c>
      <c r="U286" s="300"/>
      <c r="V286" s="300" t="s">
        <v>38</v>
      </c>
      <c r="W286" s="300"/>
      <c r="X286" s="300"/>
      <c r="Y286" s="300"/>
      <c r="Z286" s="296" t="s">
        <v>38</v>
      </c>
      <c r="AA286" s="955"/>
      <c r="AB286" s="296" t="s">
        <v>38</v>
      </c>
      <c r="AC286" s="296" t="s">
        <v>38</v>
      </c>
      <c r="AD286" s="296" t="s">
        <v>38</v>
      </c>
      <c r="AE286" s="296" t="s">
        <v>38</v>
      </c>
      <c r="AF286" s="296" t="s">
        <v>38</v>
      </c>
      <c r="AG286" s="296" t="s">
        <v>38</v>
      </c>
      <c r="AH286" s="296" t="s">
        <v>38</v>
      </c>
      <c r="AI286" s="296" t="s">
        <v>38</v>
      </c>
      <c r="AJ286" s="296" t="s">
        <v>38</v>
      </c>
      <c r="AK286" s="296" t="s">
        <v>38</v>
      </c>
      <c r="AL286" s="296" t="s">
        <v>38</v>
      </c>
      <c r="AM286" s="296" t="s">
        <v>38</v>
      </c>
      <c r="AN286" s="296" t="s">
        <v>38</v>
      </c>
      <c r="AO286" s="296" t="s">
        <v>38</v>
      </c>
      <c r="AP286" s="296" t="s">
        <v>38</v>
      </c>
      <c r="AQ286" s="296" t="s">
        <v>38</v>
      </c>
      <c r="AR286" s="296" t="s">
        <v>38</v>
      </c>
      <c r="AS286" s="296" t="s">
        <v>38</v>
      </c>
      <c r="AT286" s="296" t="s">
        <v>38</v>
      </c>
      <c r="AU286" s="296" t="s">
        <v>38</v>
      </c>
      <c r="AV286" s="296" t="s">
        <v>38</v>
      </c>
      <c r="AW286" s="296" t="s">
        <v>38</v>
      </c>
      <c r="AX286" s="296" t="s">
        <v>38</v>
      </c>
      <c r="AY286" s="296" t="s">
        <v>38</v>
      </c>
      <c r="AZ286" s="296" t="s">
        <v>38</v>
      </c>
      <c r="BA286" s="296" t="s">
        <v>38</v>
      </c>
      <c r="BB286" s="296" t="s">
        <v>38</v>
      </c>
      <c r="BC286" s="296" t="s">
        <v>38</v>
      </c>
      <c r="BD286" s="296" t="s">
        <v>38</v>
      </c>
      <c r="BE286" s="296" t="s">
        <v>38</v>
      </c>
      <c r="BF286" s="296" t="s">
        <v>38</v>
      </c>
      <c r="BG286" s="296" t="s">
        <v>38</v>
      </c>
      <c r="BH286" s="296" t="s">
        <v>38</v>
      </c>
      <c r="BI286" s="296" t="s">
        <v>38</v>
      </c>
      <c r="BJ286" s="296" t="s">
        <v>38</v>
      </c>
      <c r="BK286" s="296" t="s">
        <v>38</v>
      </c>
      <c r="BL286" s="296" t="s">
        <v>38</v>
      </c>
      <c r="BM286" s="296" t="s">
        <v>38</v>
      </c>
      <c r="BN286" s="296" t="s">
        <v>38</v>
      </c>
      <c r="BO286" s="296" t="s">
        <v>38</v>
      </c>
      <c r="BP286" s="296" t="s">
        <v>38</v>
      </c>
      <c r="BQ286" s="296" t="s">
        <v>38</v>
      </c>
      <c r="BR286" s="296" t="s">
        <v>38</v>
      </c>
      <c r="BS286" s="296" t="s">
        <v>38</v>
      </c>
      <c r="BT286" s="296" t="s">
        <v>38</v>
      </c>
      <c r="BU286" s="296" t="s">
        <v>38</v>
      </c>
      <c r="BV286" s="296" t="s">
        <v>38</v>
      </c>
      <c r="BW286" s="296" t="s">
        <v>38</v>
      </c>
      <c r="BX286" s="296" t="s">
        <v>38</v>
      </c>
      <c r="BY286" s="296" t="s">
        <v>38</v>
      </c>
      <c r="BZ286" s="296" t="s">
        <v>38</v>
      </c>
      <c r="CA286" s="296" t="s">
        <v>38</v>
      </c>
      <c r="CB286" s="296" t="s">
        <v>38</v>
      </c>
      <c r="CC286" s="296" t="s">
        <v>38</v>
      </c>
      <c r="CD286" s="296" t="s">
        <v>38</v>
      </c>
      <c r="CE286" s="296" t="s">
        <v>38</v>
      </c>
      <c r="CF286" s="296" t="s">
        <v>38</v>
      </c>
      <c r="CG286" s="296" t="s">
        <v>38</v>
      </c>
      <c r="CH286" s="296" t="s">
        <v>38</v>
      </c>
      <c r="CI286" s="296" t="s">
        <v>38</v>
      </c>
      <c r="CJ286" s="296" t="s">
        <v>38</v>
      </c>
      <c r="CK286" s="296" t="s">
        <v>38</v>
      </c>
      <c r="CL286" s="296" t="s">
        <v>38</v>
      </c>
      <c r="CM286" s="296" t="s">
        <v>38</v>
      </c>
      <c r="CN286" s="296" t="s">
        <v>38</v>
      </c>
      <c r="CO286" s="296" t="s">
        <v>38</v>
      </c>
      <c r="CP286" s="296" t="s">
        <v>38</v>
      </c>
      <c r="CQ286" s="296" t="s">
        <v>38</v>
      </c>
      <c r="CR286" s="296" t="s">
        <v>38</v>
      </c>
      <c r="CS286" s="296" t="s">
        <v>38</v>
      </c>
      <c r="CT286" s="296" t="s">
        <v>38</v>
      </c>
      <c r="CU286" s="296" t="s">
        <v>38</v>
      </c>
      <c r="CV286" s="296" t="s">
        <v>38</v>
      </c>
      <c r="CW286" s="296" t="s">
        <v>38</v>
      </c>
      <c r="CX286" s="296" t="s">
        <v>38</v>
      </c>
      <c r="CY286" s="296" t="s">
        <v>38</v>
      </c>
      <c r="CZ286" s="296" t="s">
        <v>38</v>
      </c>
      <c r="DA286" s="296" t="s">
        <v>38</v>
      </c>
      <c r="DB286" s="296" t="s">
        <v>38</v>
      </c>
    </row>
    <row r="287" spans="1:106" s="1" customFormat="1" ht="31">
      <c r="A287" s="1036">
        <v>102</v>
      </c>
      <c r="B287" s="1137" t="s">
        <v>1905</v>
      </c>
      <c r="C287" s="1033" t="s">
        <v>26</v>
      </c>
      <c r="D287" s="1137" t="s">
        <v>1905</v>
      </c>
      <c r="E287" s="1033" t="s">
        <v>26</v>
      </c>
      <c r="F287" s="1024" t="s">
        <v>1906</v>
      </c>
      <c r="G287" s="9" t="s">
        <v>1907</v>
      </c>
      <c r="H287" s="212"/>
      <c r="I287" s="212"/>
      <c r="J287" s="212" t="s">
        <v>32</v>
      </c>
      <c r="K287" s="212" t="s">
        <v>31</v>
      </c>
      <c r="L287" s="165" t="s">
        <v>11</v>
      </c>
      <c r="M287" s="221" t="s">
        <v>29</v>
      </c>
      <c r="N287" s="221" t="s">
        <v>24</v>
      </c>
      <c r="O287" s="5"/>
      <c r="P287" s="5"/>
      <c r="Q287" s="5"/>
      <c r="R287" s="5"/>
      <c r="S287" s="6" t="s">
        <v>24</v>
      </c>
      <c r="T287" s="6"/>
      <c r="U287" s="5"/>
      <c r="V287" s="5"/>
      <c r="W287" s="5"/>
      <c r="X287" s="5"/>
      <c r="Y287" s="5"/>
      <c r="Z287" s="80">
        <f>COUNTIF($O287:$Y287,"x")</f>
        <v>1</v>
      </c>
      <c r="AA287" s="221"/>
      <c r="AB287" s="7"/>
      <c r="AC287" s="7"/>
      <c r="AD287" s="7"/>
      <c r="AE287" s="7"/>
      <c r="AF287" s="7"/>
      <c r="AG287" s="7"/>
      <c r="AH287" s="7"/>
      <c r="AI287" s="7"/>
      <c r="AJ287" s="7"/>
      <c r="AK287" s="7"/>
      <c r="AL287" s="7"/>
      <c r="AM287" s="7"/>
      <c r="AN287" s="7"/>
      <c r="AO287" s="7"/>
      <c r="AP287" s="7"/>
      <c r="AQ287" s="7" t="s">
        <v>1317</v>
      </c>
      <c r="AR287" s="7"/>
      <c r="AS287" s="7"/>
      <c r="AT287" s="7"/>
      <c r="AU287" s="7"/>
      <c r="AV287" s="55"/>
      <c r="AW287" s="7"/>
      <c r="AX287" s="7"/>
      <c r="AY287" s="7"/>
      <c r="AZ287" s="7"/>
      <c r="BA287" s="7"/>
      <c r="BB287" s="7"/>
      <c r="BC287" s="7"/>
      <c r="BD287" s="7"/>
      <c r="BE287" s="7"/>
      <c r="BF287" s="7"/>
      <c r="BG287" s="7"/>
      <c r="BH287" s="7"/>
      <c r="BI287" s="7"/>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221"/>
      <c r="CQ287" s="221"/>
      <c r="CR287" s="222">
        <f t="shared" ref="CR287:CR308" si="155">COUNTIF(BJ287:CQ287,"2")</f>
        <v>0</v>
      </c>
      <c r="CS287" s="237" t="e">
        <f t="shared" ref="CS287:CS308" si="156">CR287/(CR287+CT287+CV287+CX287)</f>
        <v>#DIV/0!</v>
      </c>
      <c r="CT287" s="222">
        <f t="shared" ref="CT287:CT308" si="157">COUNTIF(BJ287:CQ287,"1")</f>
        <v>0</v>
      </c>
      <c r="CU287" s="237" t="e">
        <f t="shared" ref="CU287:CU308" si="158">CT287/(CR287+CT287+CV287+CX287)</f>
        <v>#DIV/0!</v>
      </c>
      <c r="CV287" s="222">
        <f t="shared" ref="CV287:CV308" si="159">COUNTIF(BJ287:CQ287,"0")</f>
        <v>0</v>
      </c>
      <c r="CW287" s="237" t="e">
        <f t="shared" ref="CW287:CW308" si="160">CV287/(CR287+CT287+CV287+CX287)</f>
        <v>#DIV/0!</v>
      </c>
      <c r="CX287" s="222">
        <f t="shared" ref="CX287:CX308" si="161">COUNTIF(BJ287:CQ287,"KĐG")</f>
        <v>0</v>
      </c>
      <c r="CY287" s="237" t="e">
        <f t="shared" ref="CY287:CY308" si="162">CX287/(CR287+CT287+CV287+CX287)</f>
        <v>#DIV/0!</v>
      </c>
      <c r="CZ287" s="223" t="e">
        <f t="shared" ref="CZ287:CZ308" si="163">(((CR287*2)+(CT287*1)+(CV287*0)))/(CR287+CT287+CV287)</f>
        <v>#DIV/0!</v>
      </c>
      <c r="DA287" s="223" t="e">
        <f t="shared" ref="DA287:DA308" si="164">IF(CY287&gt;=50%,"KĐG",IF(CZ287&gt;=1.6,"Đạt mục tiêu",IF(CZ287&gt;=1,"Cần cố gắng","Chưa đạt")))</f>
        <v>#DIV/0!</v>
      </c>
      <c r="DB287" s="5"/>
    </row>
    <row r="288" spans="1:106" s="1" customFormat="1" ht="30" customHeight="1">
      <c r="A288" s="1036"/>
      <c r="B288" s="1137"/>
      <c r="C288" s="1033"/>
      <c r="D288" s="1137"/>
      <c r="E288" s="1033"/>
      <c r="F288" s="1024"/>
      <c r="G288" s="9" t="s">
        <v>1908</v>
      </c>
      <c r="H288" s="212"/>
      <c r="I288" s="212"/>
      <c r="J288" s="212" t="s">
        <v>32</v>
      </c>
      <c r="K288" s="212" t="s">
        <v>31</v>
      </c>
      <c r="L288" s="165" t="s">
        <v>11</v>
      </c>
      <c r="M288" s="221"/>
      <c r="N288" s="221"/>
      <c r="O288" s="5"/>
      <c r="P288" s="5"/>
      <c r="Q288" s="5"/>
      <c r="R288" s="5"/>
      <c r="S288" s="6" t="s">
        <v>24</v>
      </c>
      <c r="T288" s="6"/>
      <c r="U288" s="5"/>
      <c r="V288" s="5"/>
      <c r="W288" s="5"/>
      <c r="X288" s="5"/>
      <c r="Y288" s="5"/>
      <c r="Z288" s="80">
        <f>COUNTIF($O288:$Y288,"x")</f>
        <v>1</v>
      </c>
      <c r="AA288" s="955"/>
      <c r="AB288" s="7"/>
      <c r="AC288" s="7"/>
      <c r="AD288" s="7"/>
      <c r="AE288" s="7"/>
      <c r="AF288" s="7"/>
      <c r="AG288" s="7"/>
      <c r="AH288" s="7"/>
      <c r="AI288" s="7"/>
      <c r="AJ288" s="7"/>
      <c r="AK288" s="7"/>
      <c r="AL288" s="7"/>
      <c r="AM288" s="7"/>
      <c r="AN288" s="7"/>
      <c r="AO288" s="7"/>
      <c r="AP288" s="7"/>
      <c r="AQ288" s="7"/>
      <c r="AR288" s="7"/>
      <c r="AS288" s="7"/>
      <c r="AT288" s="7"/>
      <c r="AU288" s="7"/>
      <c r="AV288" s="55"/>
      <c r="AW288" s="7"/>
      <c r="AX288" s="7"/>
      <c r="AY288" s="7"/>
      <c r="AZ288" s="7"/>
      <c r="BA288" s="7"/>
      <c r="BB288" s="7"/>
      <c r="BC288" s="7"/>
      <c r="BD288" s="7"/>
      <c r="BE288" s="7"/>
      <c r="BF288" s="7"/>
      <c r="BG288" s="7"/>
      <c r="BH288" s="7"/>
      <c r="BI288" s="7"/>
      <c r="BJ288" s="221"/>
      <c r="BK288" s="221"/>
      <c r="BL288" s="221"/>
      <c r="BM288" s="221"/>
      <c r="BN288" s="221"/>
      <c r="BO288" s="221"/>
      <c r="BP288" s="221"/>
      <c r="BQ288" s="221"/>
      <c r="BR288" s="221"/>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c r="CN288" s="221"/>
      <c r="CO288" s="221"/>
      <c r="CP288" s="221"/>
      <c r="CQ288" s="221"/>
      <c r="CR288" s="222"/>
      <c r="CS288" s="237"/>
      <c r="CT288" s="222"/>
      <c r="CU288" s="237"/>
      <c r="CV288" s="222"/>
      <c r="CW288" s="237"/>
      <c r="CX288" s="222"/>
      <c r="CY288" s="237"/>
      <c r="CZ288" s="223"/>
      <c r="DA288" s="223"/>
      <c r="DB288" s="5"/>
    </row>
    <row r="289" spans="1:106" s="1" customFormat="1" ht="62">
      <c r="A289" s="1036"/>
      <c r="B289" s="1024" t="s">
        <v>1540</v>
      </c>
      <c r="C289" s="1033"/>
      <c r="D289" s="1085" t="s">
        <v>649</v>
      </c>
      <c r="E289" s="1033"/>
      <c r="F289" s="1024" t="s">
        <v>1541</v>
      </c>
      <c r="G289" s="220" t="s">
        <v>1542</v>
      </c>
      <c r="H289" s="212"/>
      <c r="I289" s="212"/>
      <c r="J289" s="212" t="s">
        <v>32</v>
      </c>
      <c r="K289" s="212" t="s">
        <v>31</v>
      </c>
      <c r="L289" s="165" t="s">
        <v>11</v>
      </c>
      <c r="M289" s="221"/>
      <c r="N289" s="221"/>
      <c r="O289" s="5"/>
      <c r="P289" s="5"/>
      <c r="Q289" s="5"/>
      <c r="R289" s="5"/>
      <c r="S289" s="6" t="s">
        <v>24</v>
      </c>
      <c r="T289" s="6"/>
      <c r="U289" s="5"/>
      <c r="V289" s="5"/>
      <c r="W289" s="5"/>
      <c r="X289" s="5"/>
      <c r="Y289" s="5"/>
      <c r="Z289" s="80">
        <f>COUNTIF($O289:$Y289,"x")</f>
        <v>1</v>
      </c>
      <c r="AA289" s="955"/>
      <c r="AB289" s="7"/>
      <c r="AC289" s="7"/>
      <c r="AD289" s="7"/>
      <c r="AE289" s="7"/>
      <c r="AF289" s="7"/>
      <c r="AG289" s="7"/>
      <c r="AH289" s="7"/>
      <c r="AI289" s="7"/>
      <c r="AJ289" s="7"/>
      <c r="AK289" s="7"/>
      <c r="AL289" s="7"/>
      <c r="AM289" s="7"/>
      <c r="AN289" s="7"/>
      <c r="AO289" s="7"/>
      <c r="AP289" s="7"/>
      <c r="AQ289" s="7"/>
      <c r="AR289" s="7"/>
      <c r="AS289" s="7"/>
      <c r="AT289" s="7"/>
      <c r="AU289" s="7"/>
      <c r="AV289" s="55"/>
      <c r="AW289" s="7"/>
      <c r="AX289" s="7"/>
      <c r="AY289" s="7"/>
      <c r="AZ289" s="7"/>
      <c r="BA289" s="7"/>
      <c r="BB289" s="7"/>
      <c r="BC289" s="7"/>
      <c r="BD289" s="7"/>
      <c r="BE289" s="7"/>
      <c r="BF289" s="7"/>
      <c r="BG289" s="7"/>
      <c r="BH289" s="7"/>
      <c r="BI289" s="7"/>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c r="CN289" s="221"/>
      <c r="CO289" s="221"/>
      <c r="CP289" s="221"/>
      <c r="CQ289" s="221"/>
      <c r="CR289" s="222"/>
      <c r="CS289" s="237"/>
      <c r="CT289" s="222"/>
      <c r="CU289" s="237"/>
      <c r="CV289" s="222"/>
      <c r="CW289" s="237"/>
      <c r="CX289" s="222"/>
      <c r="CY289" s="237"/>
      <c r="CZ289" s="223"/>
      <c r="DA289" s="223"/>
      <c r="DB289" s="5"/>
    </row>
    <row r="290" spans="1:106" s="1" customFormat="1" ht="31">
      <c r="A290" s="1036"/>
      <c r="B290" s="1024"/>
      <c r="C290" s="1033"/>
      <c r="D290" s="1086"/>
      <c r="E290" s="1033"/>
      <c r="F290" s="1024"/>
      <c r="G290" s="217" t="s">
        <v>644</v>
      </c>
      <c r="H290" s="212"/>
      <c r="I290" s="212"/>
      <c r="J290" s="212" t="s">
        <v>32</v>
      </c>
      <c r="K290" s="212" t="s">
        <v>31</v>
      </c>
      <c r="L290" s="165" t="s">
        <v>11</v>
      </c>
      <c r="M290" s="221" t="s">
        <v>29</v>
      </c>
      <c r="N290" s="221" t="s">
        <v>24</v>
      </c>
      <c r="O290" s="5"/>
      <c r="P290" s="5"/>
      <c r="Q290" s="5"/>
      <c r="R290" s="5"/>
      <c r="S290" s="6" t="s">
        <v>24</v>
      </c>
      <c r="T290" s="6"/>
      <c r="U290" s="5"/>
      <c r="V290" s="5"/>
      <c r="W290" s="5"/>
      <c r="X290" s="5"/>
      <c r="Y290" s="5"/>
      <c r="Z290" s="80">
        <v>1</v>
      </c>
      <c r="AA290" s="221"/>
      <c r="AB290" s="7"/>
      <c r="AC290" s="7"/>
      <c r="AD290" s="7"/>
      <c r="AE290" s="7"/>
      <c r="AF290" s="7"/>
      <c r="AG290" s="7"/>
      <c r="AH290" s="7"/>
      <c r="AI290" s="7"/>
      <c r="AJ290" s="7"/>
      <c r="AK290" s="7"/>
      <c r="AL290" s="7"/>
      <c r="AM290" s="7"/>
      <c r="AN290" s="7"/>
      <c r="AO290" s="7"/>
      <c r="AP290" s="7"/>
      <c r="AQ290" s="7"/>
      <c r="AR290" s="7"/>
      <c r="AS290" s="7" t="s">
        <v>1318</v>
      </c>
      <c r="AT290" s="7"/>
      <c r="AU290" s="7"/>
      <c r="AV290" s="55"/>
      <c r="AW290" s="7"/>
      <c r="AX290" s="7"/>
      <c r="AY290" s="7"/>
      <c r="AZ290" s="7"/>
      <c r="BA290" s="7"/>
      <c r="BB290" s="7"/>
      <c r="BC290" s="7"/>
      <c r="BD290" s="7"/>
      <c r="BE290" s="7"/>
      <c r="BF290" s="7"/>
      <c r="BG290" s="7"/>
      <c r="BH290" s="7"/>
      <c r="BI290" s="7"/>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2">
        <f t="shared" si="155"/>
        <v>0</v>
      </c>
      <c r="CS290" s="237" t="e">
        <f t="shared" si="156"/>
        <v>#DIV/0!</v>
      </c>
      <c r="CT290" s="222">
        <f t="shared" si="157"/>
        <v>0</v>
      </c>
      <c r="CU290" s="237" t="e">
        <f t="shared" si="158"/>
        <v>#DIV/0!</v>
      </c>
      <c r="CV290" s="222">
        <f t="shared" si="159"/>
        <v>0</v>
      </c>
      <c r="CW290" s="237" t="e">
        <f t="shared" si="160"/>
        <v>#DIV/0!</v>
      </c>
      <c r="CX290" s="222">
        <f t="shared" si="161"/>
        <v>0</v>
      </c>
      <c r="CY290" s="237" t="e">
        <f t="shared" si="162"/>
        <v>#DIV/0!</v>
      </c>
      <c r="CZ290" s="223" t="e">
        <f t="shared" si="163"/>
        <v>#DIV/0!</v>
      </c>
      <c r="DA290" s="223" t="e">
        <f t="shared" si="164"/>
        <v>#DIV/0!</v>
      </c>
      <c r="DB290" s="5"/>
    </row>
    <row r="291" spans="1:106" s="1" customFormat="1" ht="31">
      <c r="A291" s="1036"/>
      <c r="B291" s="1024"/>
      <c r="C291" s="1033"/>
      <c r="D291" s="1086"/>
      <c r="E291" s="1033"/>
      <c r="F291" s="1024"/>
      <c r="G291" s="329" t="s">
        <v>2007</v>
      </c>
      <c r="H291" s="212"/>
      <c r="I291" s="212"/>
      <c r="J291" s="212"/>
      <c r="K291" s="212" t="s">
        <v>31</v>
      </c>
      <c r="L291" s="165" t="s">
        <v>11</v>
      </c>
      <c r="M291" s="221"/>
      <c r="N291" s="221"/>
      <c r="O291" s="5"/>
      <c r="P291" s="5"/>
      <c r="Q291" s="5"/>
      <c r="R291" s="5"/>
      <c r="S291" s="6" t="s">
        <v>24</v>
      </c>
      <c r="T291" s="6"/>
      <c r="U291" s="5"/>
      <c r="V291" s="5"/>
      <c r="W291" s="5"/>
      <c r="X291" s="5"/>
      <c r="Y291" s="5"/>
      <c r="Z291" s="80">
        <v>1</v>
      </c>
      <c r="AA291" s="955"/>
      <c r="AB291" s="7"/>
      <c r="AC291" s="7"/>
      <c r="AD291" s="7"/>
      <c r="AE291" s="7"/>
      <c r="AF291" s="7"/>
      <c r="AG291" s="7"/>
      <c r="AH291" s="7"/>
      <c r="AI291" s="7"/>
      <c r="AJ291" s="7"/>
      <c r="AK291" s="7"/>
      <c r="AL291" s="7"/>
      <c r="AM291" s="7"/>
      <c r="AN291" s="7"/>
      <c r="AO291" s="7"/>
      <c r="AP291" s="7"/>
      <c r="AQ291" s="7"/>
      <c r="AR291" s="7"/>
      <c r="AS291" s="7"/>
      <c r="AT291" s="7"/>
      <c r="AU291" s="7"/>
      <c r="AV291" s="55"/>
      <c r="AW291" s="7"/>
      <c r="AX291" s="7"/>
      <c r="AY291" s="7"/>
      <c r="AZ291" s="7"/>
      <c r="BA291" s="7"/>
      <c r="BB291" s="7"/>
      <c r="BC291" s="7"/>
      <c r="BD291" s="7"/>
      <c r="BE291" s="7"/>
      <c r="BF291" s="7"/>
      <c r="BG291" s="7"/>
      <c r="BH291" s="7"/>
      <c r="BI291" s="7"/>
      <c r="BJ291" s="221"/>
      <c r="BK291" s="221"/>
      <c r="BL291" s="221"/>
      <c r="BM291" s="221"/>
      <c r="BN291" s="221"/>
      <c r="BO291" s="221"/>
      <c r="BP291" s="221"/>
      <c r="BQ291" s="221"/>
      <c r="BR291" s="221"/>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c r="CN291" s="221"/>
      <c r="CO291" s="221"/>
      <c r="CP291" s="221"/>
      <c r="CQ291" s="221"/>
      <c r="CR291" s="222">
        <f t="shared" si="155"/>
        <v>0</v>
      </c>
      <c r="CS291" s="237" t="e">
        <f t="shared" si="156"/>
        <v>#DIV/0!</v>
      </c>
      <c r="CT291" s="222">
        <f t="shared" si="157"/>
        <v>0</v>
      </c>
      <c r="CU291" s="237" t="e">
        <f t="shared" si="158"/>
        <v>#DIV/0!</v>
      </c>
      <c r="CV291" s="222">
        <f t="shared" si="159"/>
        <v>0</v>
      </c>
      <c r="CW291" s="237" t="e">
        <f t="shared" si="160"/>
        <v>#DIV/0!</v>
      </c>
      <c r="CX291" s="222">
        <f t="shared" si="161"/>
        <v>0</v>
      </c>
      <c r="CY291" s="237" t="e">
        <f t="shared" si="162"/>
        <v>#DIV/0!</v>
      </c>
      <c r="CZ291" s="223" t="e">
        <f t="shared" si="163"/>
        <v>#DIV/0!</v>
      </c>
      <c r="DA291" s="223" t="e">
        <f t="shared" si="164"/>
        <v>#DIV/0!</v>
      </c>
      <c r="DB291" s="5"/>
    </row>
    <row r="292" spans="1:106" s="1" customFormat="1" ht="31">
      <c r="A292" s="1036"/>
      <c r="B292" s="1024"/>
      <c r="C292" s="1033"/>
      <c r="D292" s="1087"/>
      <c r="E292" s="1033"/>
      <c r="F292" s="1024"/>
      <c r="G292" s="217" t="s">
        <v>645</v>
      </c>
      <c r="H292" s="212"/>
      <c r="I292" s="212"/>
      <c r="J292" s="212" t="s">
        <v>32</v>
      </c>
      <c r="K292" s="212" t="s">
        <v>31</v>
      </c>
      <c r="L292" s="165" t="s">
        <v>11</v>
      </c>
      <c r="M292" s="221" t="s">
        <v>29</v>
      </c>
      <c r="N292" s="221" t="s">
        <v>24</v>
      </c>
      <c r="O292" s="5"/>
      <c r="P292" s="5"/>
      <c r="Q292" s="5"/>
      <c r="R292" s="5"/>
      <c r="S292" s="6" t="s">
        <v>24</v>
      </c>
      <c r="T292" s="6"/>
      <c r="U292" s="5"/>
      <c r="V292" s="5"/>
      <c r="W292" s="5"/>
      <c r="X292" s="5"/>
      <c r="Y292" s="5"/>
      <c r="Z292" s="80">
        <f t="shared" ref="Z292:Z310" si="165">COUNTIF($O292:$Y292,"x")</f>
        <v>1</v>
      </c>
      <c r="AA292" s="955"/>
      <c r="AB292" s="7"/>
      <c r="AC292" s="7"/>
      <c r="AD292" s="7"/>
      <c r="AE292" s="7"/>
      <c r="AF292" s="7"/>
      <c r="AG292" s="7"/>
      <c r="AH292" s="7"/>
      <c r="AI292" s="7"/>
      <c r="AJ292" s="7"/>
      <c r="AK292" s="7"/>
      <c r="AL292" s="7"/>
      <c r="AM292" s="7"/>
      <c r="AN292" s="7"/>
      <c r="AO292" s="7"/>
      <c r="AP292" s="7"/>
      <c r="AQ292" s="7"/>
      <c r="AR292" s="7" t="s">
        <v>1318</v>
      </c>
      <c r="AS292" s="7"/>
      <c r="AT292" s="7"/>
      <c r="AU292" s="7"/>
      <c r="AV292" s="55"/>
      <c r="AW292" s="7"/>
      <c r="AX292" s="7"/>
      <c r="AY292" s="7"/>
      <c r="AZ292" s="7"/>
      <c r="BA292" s="7"/>
      <c r="BB292" s="7"/>
      <c r="BC292" s="7"/>
      <c r="BD292" s="7"/>
      <c r="BE292" s="7"/>
      <c r="BF292" s="7"/>
      <c r="BG292" s="7"/>
      <c r="BH292" s="7"/>
      <c r="BI292" s="7"/>
      <c r="BJ292" s="221"/>
      <c r="BK292" s="221"/>
      <c r="BL292" s="221"/>
      <c r="BM292" s="221"/>
      <c r="BN292" s="221"/>
      <c r="BO292" s="221"/>
      <c r="BP292" s="221"/>
      <c r="BQ292" s="221"/>
      <c r="BR292" s="221"/>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c r="CN292" s="221"/>
      <c r="CO292" s="221"/>
      <c r="CP292" s="221"/>
      <c r="CQ292" s="221"/>
      <c r="CR292" s="222">
        <f t="shared" si="155"/>
        <v>0</v>
      </c>
      <c r="CS292" s="237" t="e">
        <f t="shared" si="156"/>
        <v>#DIV/0!</v>
      </c>
      <c r="CT292" s="222">
        <f t="shared" si="157"/>
        <v>0</v>
      </c>
      <c r="CU292" s="237" t="e">
        <f t="shared" si="158"/>
        <v>#DIV/0!</v>
      </c>
      <c r="CV292" s="222">
        <f t="shared" si="159"/>
        <v>0</v>
      </c>
      <c r="CW292" s="237" t="e">
        <f t="shared" si="160"/>
        <v>#DIV/0!</v>
      </c>
      <c r="CX292" s="222">
        <f t="shared" si="161"/>
        <v>0</v>
      </c>
      <c r="CY292" s="237" t="e">
        <f t="shared" si="162"/>
        <v>#DIV/0!</v>
      </c>
      <c r="CZ292" s="223" t="e">
        <f t="shared" si="163"/>
        <v>#DIV/0!</v>
      </c>
      <c r="DA292" s="223" t="e">
        <f t="shared" si="164"/>
        <v>#DIV/0!</v>
      </c>
      <c r="DB292" s="5"/>
    </row>
    <row r="293" spans="1:106" s="1" customFormat="1" ht="62">
      <c r="A293" s="1036">
        <v>103</v>
      </c>
      <c r="B293" s="1024" t="s">
        <v>1592</v>
      </c>
      <c r="C293" s="1033" t="s">
        <v>26</v>
      </c>
      <c r="D293" s="1024" t="s">
        <v>650</v>
      </c>
      <c r="E293" s="1033" t="s">
        <v>26</v>
      </c>
      <c r="F293" s="1024" t="s">
        <v>651</v>
      </c>
      <c r="G293" s="217" t="s">
        <v>1966</v>
      </c>
      <c r="H293" s="212"/>
      <c r="I293" s="212"/>
      <c r="J293" s="212" t="s">
        <v>32</v>
      </c>
      <c r="K293" s="212" t="s">
        <v>31</v>
      </c>
      <c r="L293" s="165" t="s">
        <v>11</v>
      </c>
      <c r="M293" s="221" t="s">
        <v>29</v>
      </c>
      <c r="N293" s="221" t="s">
        <v>24</v>
      </c>
      <c r="O293" s="5"/>
      <c r="P293" s="5"/>
      <c r="Q293" s="5"/>
      <c r="R293" s="5"/>
      <c r="S293" s="6"/>
      <c r="T293" s="6"/>
      <c r="U293" s="5"/>
      <c r="V293" s="5" t="s">
        <v>24</v>
      </c>
      <c r="W293" s="5"/>
      <c r="X293" s="5"/>
      <c r="Y293" s="5"/>
      <c r="Z293" s="80">
        <f t="shared" si="165"/>
        <v>1</v>
      </c>
      <c r="AA293" s="221"/>
      <c r="AB293" s="7"/>
      <c r="AC293" s="7"/>
      <c r="AD293" s="7"/>
      <c r="AE293" s="7"/>
      <c r="AF293" s="7"/>
      <c r="AG293" s="7"/>
      <c r="AH293" s="7"/>
      <c r="AI293" s="7"/>
      <c r="AJ293" s="7"/>
      <c r="AK293" s="7"/>
      <c r="AL293" s="7"/>
      <c r="AM293" s="7"/>
      <c r="AN293" s="7"/>
      <c r="AO293" s="7"/>
      <c r="AP293" s="7"/>
      <c r="AQ293" s="7"/>
      <c r="AR293" s="7"/>
      <c r="AS293" s="7"/>
      <c r="AT293" s="7"/>
      <c r="AU293" s="7"/>
      <c r="AV293" s="55"/>
      <c r="AW293" s="7"/>
      <c r="AX293" s="7"/>
      <c r="AY293" s="7" t="s">
        <v>1315</v>
      </c>
      <c r="AZ293" s="7" t="s">
        <v>1315</v>
      </c>
      <c r="BA293" s="7" t="s">
        <v>1315</v>
      </c>
      <c r="BB293" s="7" t="s">
        <v>1315</v>
      </c>
      <c r="BC293" s="7"/>
      <c r="BD293" s="7"/>
      <c r="BE293" s="7"/>
      <c r="BF293" s="7"/>
      <c r="BG293" s="7"/>
      <c r="BH293" s="7"/>
      <c r="BI293" s="7"/>
      <c r="BJ293" s="221"/>
      <c r="BK293" s="221"/>
      <c r="BL293" s="221"/>
      <c r="BM293" s="221"/>
      <c r="BN293" s="221"/>
      <c r="BO293" s="221"/>
      <c r="BP293" s="221"/>
      <c r="BQ293" s="221"/>
      <c r="BR293" s="221"/>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c r="CN293" s="221"/>
      <c r="CO293" s="221"/>
      <c r="CP293" s="221"/>
      <c r="CQ293" s="221"/>
      <c r="CR293" s="222">
        <f t="shared" si="155"/>
        <v>0</v>
      </c>
      <c r="CS293" s="237" t="e">
        <f t="shared" si="156"/>
        <v>#DIV/0!</v>
      </c>
      <c r="CT293" s="222">
        <f t="shared" si="157"/>
        <v>0</v>
      </c>
      <c r="CU293" s="237" t="e">
        <f t="shared" si="158"/>
        <v>#DIV/0!</v>
      </c>
      <c r="CV293" s="222">
        <f t="shared" si="159"/>
        <v>0</v>
      </c>
      <c r="CW293" s="237" t="e">
        <f t="shared" si="160"/>
        <v>#DIV/0!</v>
      </c>
      <c r="CX293" s="222">
        <f t="shared" si="161"/>
        <v>0</v>
      </c>
      <c r="CY293" s="237" t="e">
        <f t="shared" si="162"/>
        <v>#DIV/0!</v>
      </c>
      <c r="CZ293" s="223" t="e">
        <f t="shared" si="163"/>
        <v>#DIV/0!</v>
      </c>
      <c r="DA293" s="223" t="e">
        <f t="shared" si="164"/>
        <v>#DIV/0!</v>
      </c>
      <c r="DB293" s="5"/>
    </row>
    <row r="294" spans="1:106" s="1" customFormat="1" ht="62">
      <c r="A294" s="1036"/>
      <c r="B294" s="1024"/>
      <c r="C294" s="1033"/>
      <c r="D294" s="1024"/>
      <c r="E294" s="1033"/>
      <c r="F294" s="1024"/>
      <c r="G294" s="217" t="s">
        <v>2008</v>
      </c>
      <c r="H294" s="212"/>
      <c r="I294" s="212"/>
      <c r="J294" s="212" t="s">
        <v>32</v>
      </c>
      <c r="K294" s="212" t="s">
        <v>31</v>
      </c>
      <c r="L294" s="165" t="s">
        <v>11</v>
      </c>
      <c r="M294" s="221" t="s">
        <v>29</v>
      </c>
      <c r="N294" s="221" t="s">
        <v>24</v>
      </c>
      <c r="O294" s="5"/>
      <c r="P294" s="5"/>
      <c r="Q294" s="5"/>
      <c r="R294" s="5"/>
      <c r="S294" s="6"/>
      <c r="T294" s="6"/>
      <c r="U294" s="5"/>
      <c r="V294" s="5" t="s">
        <v>24</v>
      </c>
      <c r="W294" s="5"/>
      <c r="X294" s="5"/>
      <c r="Y294" s="5"/>
      <c r="Z294" s="80">
        <f t="shared" si="165"/>
        <v>1</v>
      </c>
      <c r="AA294" s="955"/>
      <c r="AB294" s="7"/>
      <c r="AC294" s="7"/>
      <c r="AD294" s="7"/>
      <c r="AE294" s="7"/>
      <c r="AF294" s="7"/>
      <c r="AG294" s="7"/>
      <c r="AH294" s="7"/>
      <c r="AI294" s="7"/>
      <c r="AJ294" s="7"/>
      <c r="AK294" s="7"/>
      <c r="AL294" s="7"/>
      <c r="AM294" s="7"/>
      <c r="AN294" s="7"/>
      <c r="AO294" s="7"/>
      <c r="AP294" s="7"/>
      <c r="AQ294" s="7"/>
      <c r="AR294" s="7"/>
      <c r="AS294" s="7"/>
      <c r="AT294" s="7"/>
      <c r="AU294" s="7"/>
      <c r="AV294" s="55"/>
      <c r="AW294" s="7"/>
      <c r="AX294" s="7"/>
      <c r="AY294" s="7"/>
      <c r="AZ294" s="7" t="s">
        <v>1315</v>
      </c>
      <c r="BA294" s="7" t="s">
        <v>1315</v>
      </c>
      <c r="BB294" s="7"/>
      <c r="BC294" s="7"/>
      <c r="BD294" s="7"/>
      <c r="BE294" s="7"/>
      <c r="BF294" s="7"/>
      <c r="BG294" s="7"/>
      <c r="BH294" s="7"/>
      <c r="BI294" s="7"/>
      <c r="BJ294" s="221"/>
      <c r="BK294" s="221"/>
      <c r="BL294" s="221"/>
      <c r="BM294" s="221"/>
      <c r="BN294" s="221"/>
      <c r="BO294" s="221"/>
      <c r="BP294" s="221"/>
      <c r="BQ294" s="221"/>
      <c r="BR294" s="221"/>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c r="CN294" s="221"/>
      <c r="CO294" s="221"/>
      <c r="CP294" s="221"/>
      <c r="CQ294" s="221"/>
      <c r="CR294" s="222">
        <f t="shared" si="155"/>
        <v>0</v>
      </c>
      <c r="CS294" s="237" t="e">
        <f t="shared" si="156"/>
        <v>#DIV/0!</v>
      </c>
      <c r="CT294" s="222">
        <f t="shared" si="157"/>
        <v>0</v>
      </c>
      <c r="CU294" s="237" t="e">
        <f t="shared" si="158"/>
        <v>#DIV/0!</v>
      </c>
      <c r="CV294" s="222">
        <f t="shared" si="159"/>
        <v>0</v>
      </c>
      <c r="CW294" s="237" t="e">
        <f t="shared" si="160"/>
        <v>#DIV/0!</v>
      </c>
      <c r="CX294" s="222">
        <f t="shared" si="161"/>
        <v>0</v>
      </c>
      <c r="CY294" s="237" t="e">
        <f t="shared" si="162"/>
        <v>#DIV/0!</v>
      </c>
      <c r="CZ294" s="223" t="e">
        <f t="shared" si="163"/>
        <v>#DIV/0!</v>
      </c>
      <c r="DA294" s="223" t="e">
        <f t="shared" si="164"/>
        <v>#DIV/0!</v>
      </c>
      <c r="DB294" s="5"/>
    </row>
    <row r="295" spans="1:106" s="1" customFormat="1" ht="48.65" customHeight="1">
      <c r="A295" s="1036"/>
      <c r="B295" s="1024"/>
      <c r="C295" s="1033"/>
      <c r="D295" s="1024"/>
      <c r="E295" s="1033"/>
      <c r="F295" s="1024"/>
      <c r="G295" s="217" t="s">
        <v>2009</v>
      </c>
      <c r="H295" s="212"/>
      <c r="I295" s="212"/>
      <c r="J295" s="212" t="s">
        <v>32</v>
      </c>
      <c r="K295" s="212" t="s">
        <v>31</v>
      </c>
      <c r="L295" s="165" t="s">
        <v>11</v>
      </c>
      <c r="M295" s="221" t="s">
        <v>29</v>
      </c>
      <c r="N295" s="221" t="s">
        <v>24</v>
      </c>
      <c r="O295" s="5"/>
      <c r="P295" s="5"/>
      <c r="Q295" s="5"/>
      <c r="R295" s="5"/>
      <c r="S295" s="6"/>
      <c r="T295" s="6"/>
      <c r="U295" s="5"/>
      <c r="V295" s="5" t="s">
        <v>24</v>
      </c>
      <c r="W295" s="5"/>
      <c r="X295" s="5"/>
      <c r="Y295" s="5"/>
      <c r="Z295" s="80">
        <f t="shared" si="165"/>
        <v>1</v>
      </c>
      <c r="AA295" s="955"/>
      <c r="AB295" s="7"/>
      <c r="AC295" s="7"/>
      <c r="AD295" s="7"/>
      <c r="AE295" s="7"/>
      <c r="AF295" s="7"/>
      <c r="AG295" s="7"/>
      <c r="AH295" s="7"/>
      <c r="AI295" s="7"/>
      <c r="AJ295" s="7"/>
      <c r="AK295" s="7"/>
      <c r="AL295" s="7"/>
      <c r="AM295" s="7"/>
      <c r="AN295" s="7"/>
      <c r="AO295" s="7"/>
      <c r="AP295" s="7"/>
      <c r="AQ295" s="7"/>
      <c r="AR295" s="7"/>
      <c r="AS295" s="7"/>
      <c r="AT295" s="7"/>
      <c r="AU295" s="7"/>
      <c r="AV295" s="55"/>
      <c r="AW295" s="7"/>
      <c r="AX295" s="7"/>
      <c r="AY295" s="7"/>
      <c r="AZ295" s="7"/>
      <c r="BA295" s="7" t="s">
        <v>1183</v>
      </c>
      <c r="BB295" s="7"/>
      <c r="BC295" s="7"/>
      <c r="BD295" s="7"/>
      <c r="BE295" s="7"/>
      <c r="BF295" s="7"/>
      <c r="BG295" s="7"/>
      <c r="BH295" s="7"/>
      <c r="BI295" s="7"/>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c r="CN295" s="221"/>
      <c r="CO295" s="221"/>
      <c r="CP295" s="221"/>
      <c r="CQ295" s="221"/>
      <c r="CR295" s="222">
        <f t="shared" si="155"/>
        <v>0</v>
      </c>
      <c r="CS295" s="237" t="e">
        <f t="shared" si="156"/>
        <v>#DIV/0!</v>
      </c>
      <c r="CT295" s="222">
        <f t="shared" si="157"/>
        <v>0</v>
      </c>
      <c r="CU295" s="237" t="e">
        <f t="shared" si="158"/>
        <v>#DIV/0!</v>
      </c>
      <c r="CV295" s="222">
        <f t="shared" si="159"/>
        <v>0</v>
      </c>
      <c r="CW295" s="237" t="e">
        <f t="shared" si="160"/>
        <v>#DIV/0!</v>
      </c>
      <c r="CX295" s="222">
        <f t="shared" si="161"/>
        <v>0</v>
      </c>
      <c r="CY295" s="237" t="e">
        <f t="shared" si="162"/>
        <v>#DIV/0!</v>
      </c>
      <c r="CZ295" s="223" t="e">
        <f t="shared" si="163"/>
        <v>#DIV/0!</v>
      </c>
      <c r="DA295" s="223" t="e">
        <f t="shared" si="164"/>
        <v>#DIV/0!</v>
      </c>
      <c r="DB295" s="5"/>
    </row>
    <row r="296" spans="1:106" s="1" customFormat="1" ht="46.5">
      <c r="A296" s="227">
        <v>104</v>
      </c>
      <c r="B296" s="217" t="s">
        <v>647</v>
      </c>
      <c r="C296" s="215" t="s">
        <v>26</v>
      </c>
      <c r="D296" s="217" t="s">
        <v>652</v>
      </c>
      <c r="E296" s="215" t="s">
        <v>26</v>
      </c>
      <c r="F296" s="217" t="s">
        <v>652</v>
      </c>
      <c r="G296" s="217" t="s">
        <v>1160</v>
      </c>
      <c r="H296" s="212"/>
      <c r="I296" s="212"/>
      <c r="J296" s="212" t="s">
        <v>32</v>
      </c>
      <c r="K296" s="212" t="s">
        <v>31</v>
      </c>
      <c r="L296" s="165" t="s">
        <v>11</v>
      </c>
      <c r="M296" s="221" t="s">
        <v>29</v>
      </c>
      <c r="N296" s="221" t="s">
        <v>24</v>
      </c>
      <c r="O296" s="5"/>
      <c r="P296" s="5"/>
      <c r="Q296" s="5"/>
      <c r="R296" s="5"/>
      <c r="S296" s="6" t="s">
        <v>24</v>
      </c>
      <c r="T296" s="6"/>
      <c r="U296" s="5"/>
      <c r="V296" s="5"/>
      <c r="W296" s="5"/>
      <c r="X296" s="5"/>
      <c r="Y296" s="5"/>
      <c r="Z296" s="80">
        <f t="shared" si="165"/>
        <v>1</v>
      </c>
      <c r="AA296" s="221"/>
      <c r="AB296" s="7"/>
      <c r="AC296" s="7"/>
      <c r="AD296" s="7"/>
      <c r="AE296" s="7"/>
      <c r="AF296" s="7"/>
      <c r="AG296" s="7"/>
      <c r="AH296" s="7"/>
      <c r="AI296" s="7"/>
      <c r="AJ296" s="7"/>
      <c r="AK296" s="7"/>
      <c r="AL296" s="7"/>
      <c r="AM296" s="7"/>
      <c r="AN296" s="7"/>
      <c r="AO296" s="7"/>
      <c r="AP296" s="7"/>
      <c r="AQ296" s="7"/>
      <c r="AR296" s="7"/>
      <c r="AS296" s="7" t="s">
        <v>1183</v>
      </c>
      <c r="AT296" s="7"/>
      <c r="AU296" s="7"/>
      <c r="AV296" s="55"/>
      <c r="AW296" s="7"/>
      <c r="AX296" s="7"/>
      <c r="AY296" s="7"/>
      <c r="AZ296" s="7"/>
      <c r="BA296" s="7"/>
      <c r="BB296" s="7"/>
      <c r="BC296" s="7"/>
      <c r="BD296" s="7"/>
      <c r="BE296" s="7"/>
      <c r="BF296" s="7"/>
      <c r="BG296" s="7"/>
      <c r="BH296" s="7"/>
      <c r="BI296" s="7"/>
      <c r="BJ296" s="221"/>
      <c r="BK296" s="221"/>
      <c r="BL296" s="221"/>
      <c r="BM296" s="221"/>
      <c r="BN296" s="221"/>
      <c r="BO296" s="221"/>
      <c r="BP296" s="221"/>
      <c r="BQ296" s="221"/>
      <c r="BR296" s="221"/>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c r="CN296" s="221"/>
      <c r="CO296" s="221"/>
      <c r="CP296" s="221"/>
      <c r="CQ296" s="221"/>
      <c r="CR296" s="222">
        <f t="shared" si="155"/>
        <v>0</v>
      </c>
      <c r="CS296" s="237" t="e">
        <f t="shared" si="156"/>
        <v>#DIV/0!</v>
      </c>
      <c r="CT296" s="222">
        <f t="shared" si="157"/>
        <v>0</v>
      </c>
      <c r="CU296" s="237" t="e">
        <f t="shared" si="158"/>
        <v>#DIV/0!</v>
      </c>
      <c r="CV296" s="222">
        <f t="shared" si="159"/>
        <v>0</v>
      </c>
      <c r="CW296" s="237" t="e">
        <f t="shared" si="160"/>
        <v>#DIV/0!</v>
      </c>
      <c r="CX296" s="222">
        <f t="shared" si="161"/>
        <v>0</v>
      </c>
      <c r="CY296" s="237" t="e">
        <f t="shared" si="162"/>
        <v>#DIV/0!</v>
      </c>
      <c r="CZ296" s="223" t="e">
        <f t="shared" si="163"/>
        <v>#DIV/0!</v>
      </c>
      <c r="DA296" s="223" t="e">
        <f t="shared" si="164"/>
        <v>#DIV/0!</v>
      </c>
      <c r="DB296" s="5"/>
    </row>
    <row r="297" spans="1:106" s="1" customFormat="1" ht="46.5">
      <c r="A297" s="1036">
        <v>105</v>
      </c>
      <c r="B297" s="1024" t="s">
        <v>648</v>
      </c>
      <c r="C297" s="1033" t="s">
        <v>26</v>
      </c>
      <c r="D297" s="1024" t="s">
        <v>653</v>
      </c>
      <c r="E297" s="1033" t="s">
        <v>26</v>
      </c>
      <c r="F297" s="1024" t="s">
        <v>653</v>
      </c>
      <c r="G297" s="217" t="s">
        <v>2096</v>
      </c>
      <c r="H297" s="212"/>
      <c r="I297" s="212"/>
      <c r="J297" s="212" t="s">
        <v>32</v>
      </c>
      <c r="K297" s="212" t="s">
        <v>31</v>
      </c>
      <c r="L297" s="165" t="s">
        <v>11</v>
      </c>
      <c r="M297" s="221" t="s">
        <v>29</v>
      </c>
      <c r="N297" s="221" t="s">
        <v>24</v>
      </c>
      <c r="O297" s="5"/>
      <c r="P297" s="5"/>
      <c r="Q297" s="5"/>
      <c r="R297" s="5"/>
      <c r="S297" s="6"/>
      <c r="T297" s="6"/>
      <c r="U297" s="5"/>
      <c r="V297" s="5" t="s">
        <v>24</v>
      </c>
      <c r="W297" s="5"/>
      <c r="X297" s="5"/>
      <c r="Y297" s="5"/>
      <c r="Z297" s="80">
        <f t="shared" si="165"/>
        <v>1</v>
      </c>
      <c r="AA297" s="955"/>
      <c r="AB297" s="7"/>
      <c r="AC297" s="7"/>
      <c r="AD297" s="7"/>
      <c r="AE297" s="7"/>
      <c r="AF297" s="7"/>
      <c r="AG297" s="7"/>
      <c r="AH297" s="7"/>
      <c r="AI297" s="7"/>
      <c r="AJ297" s="7"/>
      <c r="AK297" s="7"/>
      <c r="AL297" s="7"/>
      <c r="AM297" s="7"/>
      <c r="AN297" s="7"/>
      <c r="AO297" s="7"/>
      <c r="AP297" s="7"/>
      <c r="AQ297" s="7"/>
      <c r="AR297" s="7"/>
      <c r="AS297" s="7"/>
      <c r="AT297" s="7"/>
      <c r="AU297" s="7"/>
      <c r="AV297" s="55"/>
      <c r="AW297" s="7"/>
      <c r="AX297" s="7"/>
      <c r="AY297" s="7" t="s">
        <v>1317</v>
      </c>
      <c r="AZ297" s="7"/>
      <c r="BA297" s="7" t="s">
        <v>1317</v>
      </c>
      <c r="BB297" s="7" t="s">
        <v>1317</v>
      </c>
      <c r="BC297" s="7"/>
      <c r="BD297" s="7"/>
      <c r="BE297" s="7"/>
      <c r="BF297" s="7"/>
      <c r="BG297" s="7"/>
      <c r="BH297" s="7"/>
      <c r="BI297" s="7"/>
      <c r="BJ297" s="221"/>
      <c r="BK297" s="221"/>
      <c r="BL297" s="221"/>
      <c r="BM297" s="221"/>
      <c r="BN297" s="221"/>
      <c r="BO297" s="221"/>
      <c r="BP297" s="221"/>
      <c r="BQ297" s="221"/>
      <c r="BR297" s="221"/>
      <c r="BS297" s="221"/>
      <c r="BT297" s="221"/>
      <c r="BU297" s="221"/>
      <c r="BV297" s="221"/>
      <c r="BW297" s="221"/>
      <c r="BX297" s="221"/>
      <c r="BY297" s="221"/>
      <c r="BZ297" s="221"/>
      <c r="CA297" s="221"/>
      <c r="CB297" s="221"/>
      <c r="CC297" s="221"/>
      <c r="CD297" s="221"/>
      <c r="CE297" s="221"/>
      <c r="CF297" s="221"/>
      <c r="CG297" s="221"/>
      <c r="CH297" s="221"/>
      <c r="CI297" s="221"/>
      <c r="CJ297" s="221"/>
      <c r="CK297" s="221"/>
      <c r="CL297" s="221"/>
      <c r="CM297" s="221"/>
      <c r="CN297" s="221"/>
      <c r="CO297" s="221"/>
      <c r="CP297" s="221"/>
      <c r="CQ297" s="221"/>
      <c r="CR297" s="222">
        <f t="shared" si="155"/>
        <v>0</v>
      </c>
      <c r="CS297" s="237" t="e">
        <f t="shared" si="156"/>
        <v>#DIV/0!</v>
      </c>
      <c r="CT297" s="222">
        <f t="shared" si="157"/>
        <v>0</v>
      </c>
      <c r="CU297" s="237" t="e">
        <f t="shared" si="158"/>
        <v>#DIV/0!</v>
      </c>
      <c r="CV297" s="222">
        <f t="shared" si="159"/>
        <v>0</v>
      </c>
      <c r="CW297" s="237" t="e">
        <f t="shared" si="160"/>
        <v>#DIV/0!</v>
      </c>
      <c r="CX297" s="222">
        <f t="shared" si="161"/>
        <v>0</v>
      </c>
      <c r="CY297" s="237" t="e">
        <f t="shared" si="162"/>
        <v>#DIV/0!</v>
      </c>
      <c r="CZ297" s="223" t="e">
        <f t="shared" si="163"/>
        <v>#DIV/0!</v>
      </c>
      <c r="DA297" s="223" t="e">
        <f t="shared" si="164"/>
        <v>#DIV/0!</v>
      </c>
      <c r="DB297" s="5"/>
    </row>
    <row r="298" spans="1:106" s="1" customFormat="1" ht="31">
      <c r="A298" s="1036"/>
      <c r="B298" s="1024"/>
      <c r="C298" s="1033"/>
      <c r="D298" s="1024"/>
      <c r="E298" s="1033"/>
      <c r="F298" s="1024"/>
      <c r="G298" s="217" t="s">
        <v>1093</v>
      </c>
      <c r="H298" s="212"/>
      <c r="I298" s="212"/>
      <c r="J298" s="212" t="s">
        <v>32</v>
      </c>
      <c r="K298" s="212" t="s">
        <v>31</v>
      </c>
      <c r="L298" s="165" t="s">
        <v>11</v>
      </c>
      <c r="M298" s="221" t="s">
        <v>29</v>
      </c>
      <c r="N298" s="221" t="s">
        <v>24</v>
      </c>
      <c r="O298" s="5"/>
      <c r="P298" s="5"/>
      <c r="Q298" s="5"/>
      <c r="R298" s="5"/>
      <c r="S298" s="6"/>
      <c r="T298" s="6"/>
      <c r="U298" s="5"/>
      <c r="V298" s="5" t="s">
        <v>24</v>
      </c>
      <c r="W298" s="5"/>
      <c r="X298" s="5"/>
      <c r="Y298" s="5"/>
      <c r="Z298" s="80">
        <f t="shared" si="165"/>
        <v>1</v>
      </c>
      <c r="AA298" s="955"/>
      <c r="AB298" s="7"/>
      <c r="AC298" s="7"/>
      <c r="AD298" s="7"/>
      <c r="AE298" s="7"/>
      <c r="AF298" s="7"/>
      <c r="AG298" s="7"/>
      <c r="AH298" s="7"/>
      <c r="AI298" s="7"/>
      <c r="AJ298" s="7"/>
      <c r="AK298" s="7"/>
      <c r="AL298" s="7"/>
      <c r="AM298" s="7"/>
      <c r="AN298" s="7"/>
      <c r="AO298" s="7"/>
      <c r="AP298" s="7"/>
      <c r="AQ298" s="7"/>
      <c r="AR298" s="7"/>
      <c r="AS298" s="7"/>
      <c r="AT298" s="7"/>
      <c r="AU298" s="7"/>
      <c r="AV298" s="55"/>
      <c r="AW298" s="7"/>
      <c r="AX298" s="7"/>
      <c r="AY298" s="7" t="s">
        <v>1183</v>
      </c>
      <c r="AZ298" s="7"/>
      <c r="BA298" s="7"/>
      <c r="BB298" s="7"/>
      <c r="BC298" s="7"/>
      <c r="BD298" s="7"/>
      <c r="BE298" s="7"/>
      <c r="BF298" s="7"/>
      <c r="BG298" s="7"/>
      <c r="BH298" s="7"/>
      <c r="BI298" s="7"/>
      <c r="BJ298" s="221"/>
      <c r="BK298" s="221"/>
      <c r="BL298" s="221"/>
      <c r="BM298" s="221"/>
      <c r="BN298" s="221"/>
      <c r="BO298" s="221"/>
      <c r="BP298" s="221"/>
      <c r="BQ298" s="221"/>
      <c r="BR298" s="221"/>
      <c r="BS298" s="221"/>
      <c r="BT298" s="221"/>
      <c r="BU298" s="221"/>
      <c r="BV298" s="221"/>
      <c r="BW298" s="221"/>
      <c r="BX298" s="221"/>
      <c r="BY298" s="221"/>
      <c r="BZ298" s="221"/>
      <c r="CA298" s="221"/>
      <c r="CB298" s="221"/>
      <c r="CC298" s="221"/>
      <c r="CD298" s="221"/>
      <c r="CE298" s="221"/>
      <c r="CF298" s="221"/>
      <c r="CG298" s="221"/>
      <c r="CH298" s="221"/>
      <c r="CI298" s="221"/>
      <c r="CJ298" s="221"/>
      <c r="CK298" s="221"/>
      <c r="CL298" s="221"/>
      <c r="CM298" s="221"/>
      <c r="CN298" s="221"/>
      <c r="CO298" s="221"/>
      <c r="CP298" s="221"/>
      <c r="CQ298" s="221"/>
      <c r="CR298" s="222">
        <f t="shared" si="155"/>
        <v>0</v>
      </c>
      <c r="CS298" s="237" t="e">
        <f t="shared" si="156"/>
        <v>#DIV/0!</v>
      </c>
      <c r="CT298" s="222">
        <f t="shared" si="157"/>
        <v>0</v>
      </c>
      <c r="CU298" s="237" t="e">
        <f t="shared" si="158"/>
        <v>#DIV/0!</v>
      </c>
      <c r="CV298" s="222">
        <f t="shared" si="159"/>
        <v>0</v>
      </c>
      <c r="CW298" s="237" t="e">
        <f t="shared" si="160"/>
        <v>#DIV/0!</v>
      </c>
      <c r="CX298" s="222">
        <f t="shared" si="161"/>
        <v>0</v>
      </c>
      <c r="CY298" s="237" t="e">
        <f t="shared" si="162"/>
        <v>#DIV/0!</v>
      </c>
      <c r="CZ298" s="223" t="e">
        <f t="shared" si="163"/>
        <v>#DIV/0!</v>
      </c>
      <c r="DA298" s="223" t="e">
        <f t="shared" si="164"/>
        <v>#DIV/0!</v>
      </c>
      <c r="DB298" s="5"/>
    </row>
    <row r="299" spans="1:106" s="1" customFormat="1" ht="31">
      <c r="A299" s="227">
        <v>106</v>
      </c>
      <c r="B299" s="217" t="s">
        <v>661</v>
      </c>
      <c r="C299" s="215" t="s">
        <v>26</v>
      </c>
      <c r="D299" s="217" t="s">
        <v>656</v>
      </c>
      <c r="E299" s="215" t="s">
        <v>26</v>
      </c>
      <c r="F299" s="217" t="s">
        <v>657</v>
      </c>
      <c r="G299" s="68" t="s">
        <v>1270</v>
      </c>
      <c r="H299" s="107" t="s">
        <v>716</v>
      </c>
      <c r="I299" s="107"/>
      <c r="J299" s="212" t="s">
        <v>32</v>
      </c>
      <c r="K299" s="212" t="s">
        <v>31</v>
      </c>
      <c r="L299" s="165" t="s">
        <v>11</v>
      </c>
      <c r="M299" s="221" t="s">
        <v>29</v>
      </c>
      <c r="N299" s="221" t="s">
        <v>24</v>
      </c>
      <c r="O299" s="5"/>
      <c r="P299" s="5"/>
      <c r="Q299" s="5"/>
      <c r="R299" s="5"/>
      <c r="S299" s="6" t="s">
        <v>24</v>
      </c>
      <c r="T299" s="6"/>
      <c r="U299" s="5"/>
      <c r="V299" s="5"/>
      <c r="W299" s="5"/>
      <c r="X299" s="5"/>
      <c r="Y299" s="5"/>
      <c r="Z299" s="80">
        <f t="shared" si="165"/>
        <v>1</v>
      </c>
      <c r="AA299" s="221"/>
      <c r="AB299" s="7"/>
      <c r="AC299" s="7"/>
      <c r="AD299" s="7"/>
      <c r="AE299" s="7"/>
      <c r="AF299" s="7"/>
      <c r="AG299" s="7"/>
      <c r="AH299" s="7"/>
      <c r="AI299" s="7"/>
      <c r="AJ299" s="7"/>
      <c r="AK299" s="7"/>
      <c r="AL299" s="7"/>
      <c r="AM299" s="7"/>
      <c r="AN299" s="7"/>
      <c r="AO299" s="7"/>
      <c r="AP299" s="7"/>
      <c r="AQ299" s="7" t="s">
        <v>1317</v>
      </c>
      <c r="AR299" s="7"/>
      <c r="AS299" s="7"/>
      <c r="AT299" s="7"/>
      <c r="AU299" s="7"/>
      <c r="AV299" s="55"/>
      <c r="AW299" s="7"/>
      <c r="AX299" s="7"/>
      <c r="AY299" s="7"/>
      <c r="AZ299" s="7"/>
      <c r="BA299" s="7"/>
      <c r="BB299" s="7"/>
      <c r="BC299" s="7"/>
      <c r="BD299" s="7"/>
      <c r="BE299" s="7"/>
      <c r="BF299" s="7"/>
      <c r="BG299" s="7"/>
      <c r="BH299" s="7"/>
      <c r="BI299" s="7"/>
      <c r="BJ299" s="221"/>
      <c r="BK299" s="221"/>
      <c r="BL299" s="221"/>
      <c r="BM299" s="221"/>
      <c r="BN299" s="221"/>
      <c r="BO299" s="221"/>
      <c r="BP299" s="221"/>
      <c r="BQ299" s="221"/>
      <c r="BR299" s="221"/>
      <c r="BS299" s="221"/>
      <c r="BT299" s="221"/>
      <c r="BU299" s="221"/>
      <c r="BV299" s="221"/>
      <c r="BW299" s="221"/>
      <c r="BX299" s="221"/>
      <c r="BY299" s="221"/>
      <c r="BZ299" s="221"/>
      <c r="CA299" s="221"/>
      <c r="CB299" s="221"/>
      <c r="CC299" s="221"/>
      <c r="CD299" s="221"/>
      <c r="CE299" s="221"/>
      <c r="CF299" s="221"/>
      <c r="CG299" s="221"/>
      <c r="CH299" s="221"/>
      <c r="CI299" s="221"/>
      <c r="CJ299" s="221"/>
      <c r="CK299" s="221"/>
      <c r="CL299" s="221"/>
      <c r="CM299" s="221"/>
      <c r="CN299" s="221"/>
      <c r="CO299" s="221"/>
      <c r="CP299" s="221"/>
      <c r="CQ299" s="221"/>
      <c r="CR299" s="222">
        <f t="shared" si="155"/>
        <v>0</v>
      </c>
      <c r="CS299" s="237" t="e">
        <f t="shared" si="156"/>
        <v>#DIV/0!</v>
      </c>
      <c r="CT299" s="222">
        <f t="shared" si="157"/>
        <v>0</v>
      </c>
      <c r="CU299" s="237" t="e">
        <f t="shared" si="158"/>
        <v>#DIV/0!</v>
      </c>
      <c r="CV299" s="222">
        <f t="shared" si="159"/>
        <v>0</v>
      </c>
      <c r="CW299" s="237" t="e">
        <f t="shared" si="160"/>
        <v>#DIV/0!</v>
      </c>
      <c r="CX299" s="222">
        <f t="shared" si="161"/>
        <v>0</v>
      </c>
      <c r="CY299" s="237" t="e">
        <f t="shared" si="162"/>
        <v>#DIV/0!</v>
      </c>
      <c r="CZ299" s="223" t="e">
        <f t="shared" si="163"/>
        <v>#DIV/0!</v>
      </c>
      <c r="DA299" s="223" t="e">
        <f t="shared" si="164"/>
        <v>#DIV/0!</v>
      </c>
      <c r="DB299" s="5"/>
    </row>
    <row r="300" spans="1:106" s="1" customFormat="1" ht="62">
      <c r="A300" s="227">
        <v>107</v>
      </c>
      <c r="B300" s="217" t="s">
        <v>660</v>
      </c>
      <c r="C300" s="215" t="s">
        <v>26</v>
      </c>
      <c r="D300" s="217" t="s">
        <v>658</v>
      </c>
      <c r="E300" s="215" t="s">
        <v>26</v>
      </c>
      <c r="F300" s="217" t="s">
        <v>658</v>
      </c>
      <c r="G300" s="217" t="s">
        <v>1531</v>
      </c>
      <c r="H300" s="212"/>
      <c r="I300" s="212"/>
      <c r="J300" s="212" t="s">
        <v>32</v>
      </c>
      <c r="K300" s="212" t="s">
        <v>31</v>
      </c>
      <c r="L300" s="165" t="s">
        <v>11</v>
      </c>
      <c r="M300" s="221" t="s">
        <v>29</v>
      </c>
      <c r="N300" s="221" t="s">
        <v>24</v>
      </c>
      <c r="O300" s="5"/>
      <c r="P300" s="5"/>
      <c r="Q300" s="5"/>
      <c r="R300" s="5"/>
      <c r="S300" s="6"/>
      <c r="T300" s="6"/>
      <c r="U300" s="5"/>
      <c r="V300" s="5" t="s">
        <v>24</v>
      </c>
      <c r="W300" s="5"/>
      <c r="X300" s="5"/>
      <c r="Y300" s="5"/>
      <c r="Z300" s="80">
        <f t="shared" si="165"/>
        <v>1</v>
      </c>
      <c r="AA300" s="955"/>
      <c r="AB300" s="7"/>
      <c r="AC300" s="7"/>
      <c r="AD300" s="7"/>
      <c r="AE300" s="7"/>
      <c r="AF300" s="7"/>
      <c r="AG300" s="7"/>
      <c r="AH300" s="7"/>
      <c r="AI300" s="7"/>
      <c r="AJ300" s="7"/>
      <c r="AK300" s="7"/>
      <c r="AL300" s="7"/>
      <c r="AM300" s="7"/>
      <c r="AN300" s="7"/>
      <c r="AO300" s="7"/>
      <c r="AP300" s="7"/>
      <c r="AQ300" s="7"/>
      <c r="AR300" s="7"/>
      <c r="AS300" s="7"/>
      <c r="AT300" s="7"/>
      <c r="AU300" s="7"/>
      <c r="AV300" s="55"/>
      <c r="AW300" s="7"/>
      <c r="AX300" s="7"/>
      <c r="AY300" s="7"/>
      <c r="AZ300" s="7" t="s">
        <v>1315</v>
      </c>
      <c r="BA300" s="7" t="s">
        <v>1315</v>
      </c>
      <c r="BB300" s="7"/>
      <c r="BC300" s="7"/>
      <c r="BD300" s="7"/>
      <c r="BE300" s="7"/>
      <c r="BF300" s="7"/>
      <c r="BG300" s="7"/>
      <c r="BH300" s="7"/>
      <c r="BI300" s="7"/>
      <c r="BJ300" s="221"/>
      <c r="BK300" s="221"/>
      <c r="BL300" s="221"/>
      <c r="BM300" s="221"/>
      <c r="BN300" s="221"/>
      <c r="BO300" s="221"/>
      <c r="BP300" s="221"/>
      <c r="BQ300" s="221"/>
      <c r="BR300" s="221"/>
      <c r="BS300" s="221"/>
      <c r="BT300" s="221"/>
      <c r="BU300" s="221"/>
      <c r="BV300" s="221"/>
      <c r="BW300" s="221"/>
      <c r="BX300" s="221"/>
      <c r="BY300" s="221"/>
      <c r="BZ300" s="221"/>
      <c r="CA300" s="221"/>
      <c r="CB300" s="221"/>
      <c r="CC300" s="221"/>
      <c r="CD300" s="221"/>
      <c r="CE300" s="221"/>
      <c r="CF300" s="221"/>
      <c r="CG300" s="221"/>
      <c r="CH300" s="221"/>
      <c r="CI300" s="221"/>
      <c r="CJ300" s="221"/>
      <c r="CK300" s="221"/>
      <c r="CL300" s="221"/>
      <c r="CM300" s="221"/>
      <c r="CN300" s="221"/>
      <c r="CO300" s="221"/>
      <c r="CP300" s="221"/>
      <c r="CQ300" s="221"/>
      <c r="CR300" s="222">
        <f t="shared" si="155"/>
        <v>0</v>
      </c>
      <c r="CS300" s="237" t="e">
        <f t="shared" si="156"/>
        <v>#DIV/0!</v>
      </c>
      <c r="CT300" s="222">
        <f t="shared" si="157"/>
        <v>0</v>
      </c>
      <c r="CU300" s="237" t="e">
        <f t="shared" si="158"/>
        <v>#DIV/0!</v>
      </c>
      <c r="CV300" s="222">
        <f t="shared" si="159"/>
        <v>0</v>
      </c>
      <c r="CW300" s="237" t="e">
        <f t="shared" si="160"/>
        <v>#DIV/0!</v>
      </c>
      <c r="CX300" s="222">
        <f t="shared" si="161"/>
        <v>0</v>
      </c>
      <c r="CY300" s="237" t="e">
        <f t="shared" si="162"/>
        <v>#DIV/0!</v>
      </c>
      <c r="CZ300" s="223" t="e">
        <f t="shared" si="163"/>
        <v>#DIV/0!</v>
      </c>
      <c r="DA300" s="223" t="e">
        <f t="shared" si="164"/>
        <v>#DIV/0!</v>
      </c>
      <c r="DB300" s="5"/>
    </row>
    <row r="301" spans="1:106" s="1" customFormat="1" ht="46.5">
      <c r="A301" s="227">
        <v>108</v>
      </c>
      <c r="B301" s="217" t="s">
        <v>654</v>
      </c>
      <c r="C301" s="215" t="s">
        <v>26</v>
      </c>
      <c r="D301" s="217" t="s">
        <v>654</v>
      </c>
      <c r="E301" s="215" t="s">
        <v>26</v>
      </c>
      <c r="F301" s="217" t="s">
        <v>654</v>
      </c>
      <c r="G301" s="217" t="s">
        <v>659</v>
      </c>
      <c r="H301" s="212"/>
      <c r="I301" s="212"/>
      <c r="J301" s="212" t="s">
        <v>32</v>
      </c>
      <c r="K301" s="212" t="s">
        <v>31</v>
      </c>
      <c r="L301" s="165" t="s">
        <v>11</v>
      </c>
      <c r="M301" s="221" t="s">
        <v>29</v>
      </c>
      <c r="N301" s="221" t="s">
        <v>24</v>
      </c>
      <c r="O301" s="5"/>
      <c r="P301" s="5"/>
      <c r="Q301" s="5"/>
      <c r="R301" s="5"/>
      <c r="S301" s="6" t="s">
        <v>24</v>
      </c>
      <c r="T301" s="6"/>
      <c r="U301" s="5"/>
      <c r="V301" s="5"/>
      <c r="W301" s="5"/>
      <c r="X301" s="5"/>
      <c r="Y301" s="5"/>
      <c r="Z301" s="80">
        <f t="shared" si="165"/>
        <v>1</v>
      </c>
      <c r="AA301" s="955"/>
      <c r="AB301" s="7"/>
      <c r="AC301" s="7"/>
      <c r="AD301" s="7"/>
      <c r="AE301" s="7"/>
      <c r="AF301" s="7"/>
      <c r="AG301" s="7"/>
      <c r="AH301" s="7"/>
      <c r="AI301" s="7"/>
      <c r="AJ301" s="7"/>
      <c r="AK301" s="7"/>
      <c r="AL301" s="7"/>
      <c r="AM301" s="7"/>
      <c r="AN301" s="7"/>
      <c r="AO301" s="7"/>
      <c r="AP301" s="7"/>
      <c r="AQ301" s="7" t="s">
        <v>1318</v>
      </c>
      <c r="AR301" s="7"/>
      <c r="AS301" s="7"/>
      <c r="AT301" s="7"/>
      <c r="AU301" s="7"/>
      <c r="AV301" s="55"/>
      <c r="AW301" s="7"/>
      <c r="AX301" s="7"/>
      <c r="AY301" s="7"/>
      <c r="AZ301" s="7"/>
      <c r="BA301" s="7"/>
      <c r="BB301" s="7"/>
      <c r="BC301" s="7"/>
      <c r="BD301" s="7"/>
      <c r="BE301" s="7"/>
      <c r="BF301" s="7"/>
      <c r="BG301" s="7"/>
      <c r="BH301" s="7"/>
      <c r="BI301" s="7"/>
      <c r="BJ301" s="221"/>
      <c r="BK301" s="221"/>
      <c r="BL301" s="221"/>
      <c r="BM301" s="221"/>
      <c r="BN301" s="221"/>
      <c r="BO301" s="221"/>
      <c r="BP301" s="221"/>
      <c r="BQ301" s="221"/>
      <c r="BR301" s="221"/>
      <c r="BS301" s="221"/>
      <c r="BT301" s="221"/>
      <c r="BU301" s="221"/>
      <c r="BV301" s="221"/>
      <c r="BW301" s="221"/>
      <c r="BX301" s="221"/>
      <c r="BY301" s="221"/>
      <c r="BZ301" s="221"/>
      <c r="CA301" s="221"/>
      <c r="CB301" s="221"/>
      <c r="CC301" s="221"/>
      <c r="CD301" s="221"/>
      <c r="CE301" s="221"/>
      <c r="CF301" s="221"/>
      <c r="CG301" s="221"/>
      <c r="CH301" s="221"/>
      <c r="CI301" s="221"/>
      <c r="CJ301" s="221"/>
      <c r="CK301" s="221"/>
      <c r="CL301" s="221"/>
      <c r="CM301" s="221"/>
      <c r="CN301" s="221"/>
      <c r="CO301" s="221"/>
      <c r="CP301" s="221"/>
      <c r="CQ301" s="221"/>
      <c r="CR301" s="222">
        <f t="shared" si="155"/>
        <v>0</v>
      </c>
      <c r="CS301" s="237" t="e">
        <f t="shared" si="156"/>
        <v>#DIV/0!</v>
      </c>
      <c r="CT301" s="222">
        <f t="shared" si="157"/>
        <v>0</v>
      </c>
      <c r="CU301" s="237" t="e">
        <f t="shared" si="158"/>
        <v>#DIV/0!</v>
      </c>
      <c r="CV301" s="222">
        <f t="shared" si="159"/>
        <v>0</v>
      </c>
      <c r="CW301" s="237" t="e">
        <f t="shared" si="160"/>
        <v>#DIV/0!</v>
      </c>
      <c r="CX301" s="222">
        <f t="shared" si="161"/>
        <v>0</v>
      </c>
      <c r="CY301" s="237" t="e">
        <f t="shared" si="162"/>
        <v>#DIV/0!</v>
      </c>
      <c r="CZ301" s="223" t="e">
        <f t="shared" si="163"/>
        <v>#DIV/0!</v>
      </c>
      <c r="DA301" s="223" t="e">
        <f t="shared" si="164"/>
        <v>#DIV/0!</v>
      </c>
      <c r="DB301" s="5"/>
    </row>
    <row r="302" spans="1:106" s="1" customFormat="1" ht="62">
      <c r="A302" s="227">
        <v>109</v>
      </c>
      <c r="B302" s="217" t="s">
        <v>655</v>
      </c>
      <c r="C302" s="215" t="s">
        <v>26</v>
      </c>
      <c r="D302" s="217" t="s">
        <v>655</v>
      </c>
      <c r="E302" s="215" t="s">
        <v>26</v>
      </c>
      <c r="F302" s="217" t="s">
        <v>655</v>
      </c>
      <c r="G302" s="217" t="s">
        <v>1514</v>
      </c>
      <c r="H302" s="212"/>
      <c r="I302" s="212"/>
      <c r="J302" s="212" t="s">
        <v>32</v>
      </c>
      <c r="K302" s="212" t="s">
        <v>31</v>
      </c>
      <c r="L302" s="165" t="s">
        <v>11</v>
      </c>
      <c r="M302" s="221" t="s">
        <v>29</v>
      </c>
      <c r="N302" s="221" t="s">
        <v>24</v>
      </c>
      <c r="O302" s="5"/>
      <c r="P302" s="5"/>
      <c r="Q302" s="5"/>
      <c r="R302" s="5"/>
      <c r="S302" s="6"/>
      <c r="T302" s="6"/>
      <c r="U302" s="5" t="s">
        <v>24</v>
      </c>
      <c r="V302" s="5"/>
      <c r="W302" s="5"/>
      <c r="X302" s="5"/>
      <c r="Y302" s="5"/>
      <c r="Z302" s="80">
        <f t="shared" si="165"/>
        <v>1</v>
      </c>
      <c r="AA302" s="221"/>
      <c r="AB302" s="7"/>
      <c r="AC302" s="7"/>
      <c r="AD302" s="7"/>
      <c r="AE302" s="7"/>
      <c r="AF302" s="7"/>
      <c r="AG302" s="7"/>
      <c r="AH302" s="7"/>
      <c r="AI302" s="7"/>
      <c r="AJ302" s="7"/>
      <c r="AK302" s="7"/>
      <c r="AL302" s="7"/>
      <c r="AM302" s="7"/>
      <c r="AN302" s="7"/>
      <c r="AO302" s="7"/>
      <c r="AP302" s="7"/>
      <c r="AQ302" s="7"/>
      <c r="AR302" s="7"/>
      <c r="AS302" s="7"/>
      <c r="AT302" s="7"/>
      <c r="AU302" s="7"/>
      <c r="AV302" s="55" t="s">
        <v>1317</v>
      </c>
      <c r="AW302" s="7"/>
      <c r="AX302" s="7"/>
      <c r="AY302" s="7"/>
      <c r="AZ302" s="7"/>
      <c r="BA302" s="7"/>
      <c r="BB302" s="7"/>
      <c r="BC302" s="7"/>
      <c r="BD302" s="7"/>
      <c r="BE302" s="7"/>
      <c r="BF302" s="7"/>
      <c r="BG302" s="7"/>
      <c r="BH302" s="7"/>
      <c r="BI302" s="7"/>
      <c r="BJ302" s="221"/>
      <c r="BK302" s="221"/>
      <c r="BL302" s="221"/>
      <c r="BM302" s="221"/>
      <c r="BN302" s="221"/>
      <c r="BO302" s="221"/>
      <c r="BP302" s="221"/>
      <c r="BQ302" s="221"/>
      <c r="BR302" s="221"/>
      <c r="BS302" s="221"/>
      <c r="BT302" s="221"/>
      <c r="BU302" s="221"/>
      <c r="BV302" s="221"/>
      <c r="BW302" s="221"/>
      <c r="BX302" s="221"/>
      <c r="BY302" s="221"/>
      <c r="BZ302" s="221"/>
      <c r="CA302" s="221"/>
      <c r="CB302" s="221"/>
      <c r="CC302" s="221"/>
      <c r="CD302" s="221"/>
      <c r="CE302" s="221"/>
      <c r="CF302" s="221"/>
      <c r="CG302" s="221"/>
      <c r="CH302" s="221"/>
      <c r="CI302" s="221"/>
      <c r="CJ302" s="221"/>
      <c r="CK302" s="221"/>
      <c r="CL302" s="221"/>
      <c r="CM302" s="221"/>
      <c r="CN302" s="221"/>
      <c r="CO302" s="221"/>
      <c r="CP302" s="221"/>
      <c r="CQ302" s="221"/>
      <c r="CR302" s="222">
        <f t="shared" si="155"/>
        <v>0</v>
      </c>
      <c r="CS302" s="237" t="e">
        <f t="shared" si="156"/>
        <v>#DIV/0!</v>
      </c>
      <c r="CT302" s="222">
        <f t="shared" si="157"/>
        <v>0</v>
      </c>
      <c r="CU302" s="237" t="e">
        <f t="shared" si="158"/>
        <v>#DIV/0!</v>
      </c>
      <c r="CV302" s="222">
        <f t="shared" si="159"/>
        <v>0</v>
      </c>
      <c r="CW302" s="237" t="e">
        <f t="shared" si="160"/>
        <v>#DIV/0!</v>
      </c>
      <c r="CX302" s="222">
        <f t="shared" si="161"/>
        <v>0</v>
      </c>
      <c r="CY302" s="237" t="e">
        <f t="shared" si="162"/>
        <v>#DIV/0!</v>
      </c>
      <c r="CZ302" s="223" t="e">
        <f t="shared" si="163"/>
        <v>#DIV/0!</v>
      </c>
      <c r="DA302" s="223" t="e">
        <f t="shared" si="164"/>
        <v>#DIV/0!</v>
      </c>
      <c r="DB302" s="5"/>
    </row>
    <row r="303" spans="1:106" ht="62">
      <c r="A303" s="1036">
        <v>110</v>
      </c>
      <c r="B303" s="1024" t="s">
        <v>662</v>
      </c>
      <c r="C303" s="1033" t="s">
        <v>26</v>
      </c>
      <c r="D303" s="1024" t="s">
        <v>663</v>
      </c>
      <c r="E303" s="1033" t="s">
        <v>26</v>
      </c>
      <c r="F303" s="1024" t="s">
        <v>339</v>
      </c>
      <c r="G303" s="68" t="s">
        <v>1532</v>
      </c>
      <c r="H303" s="107" t="s">
        <v>717</v>
      </c>
      <c r="I303" s="176" t="s">
        <v>1653</v>
      </c>
      <c r="J303" s="212" t="s">
        <v>32</v>
      </c>
      <c r="K303" s="212" t="s">
        <v>31</v>
      </c>
      <c r="L303" s="165" t="s">
        <v>11</v>
      </c>
      <c r="M303" s="221" t="s">
        <v>29</v>
      </c>
      <c r="N303" s="221" t="s">
        <v>24</v>
      </c>
      <c r="O303" s="221"/>
      <c r="P303" s="221"/>
      <c r="Q303" s="221"/>
      <c r="R303" s="221"/>
      <c r="S303" s="226"/>
      <c r="T303" s="226"/>
      <c r="U303" s="221"/>
      <c r="V303" s="221" t="s">
        <v>24</v>
      </c>
      <c r="W303" s="221"/>
      <c r="X303" s="221"/>
      <c r="Y303" s="221"/>
      <c r="Z303" s="80">
        <f t="shared" si="165"/>
        <v>1</v>
      </c>
      <c r="AA303" s="9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t="s">
        <v>1315</v>
      </c>
      <c r="BA303" s="55"/>
      <c r="BB303" s="55" t="s">
        <v>1315</v>
      </c>
      <c r="BC303" s="55"/>
      <c r="BD303" s="55"/>
      <c r="BE303" s="55"/>
      <c r="BF303" s="55"/>
      <c r="BG303" s="55"/>
      <c r="BH303" s="55"/>
      <c r="BI303" s="55"/>
      <c r="BJ303" s="221"/>
      <c r="BK303" s="221"/>
      <c r="BL303" s="221"/>
      <c r="BM303" s="221"/>
      <c r="BN303" s="221"/>
      <c r="BO303" s="221"/>
      <c r="BP303" s="221"/>
      <c r="BQ303" s="221"/>
      <c r="BR303" s="221"/>
      <c r="BS303" s="221"/>
      <c r="BT303" s="221"/>
      <c r="BU303" s="221"/>
      <c r="BV303" s="221"/>
      <c r="BW303" s="221"/>
      <c r="BX303" s="221"/>
      <c r="BY303" s="221"/>
      <c r="BZ303" s="221"/>
      <c r="CA303" s="221"/>
      <c r="CB303" s="221"/>
      <c r="CC303" s="221"/>
      <c r="CD303" s="221"/>
      <c r="CE303" s="221"/>
      <c r="CF303" s="221"/>
      <c r="CG303" s="221"/>
      <c r="CH303" s="221"/>
      <c r="CI303" s="221"/>
      <c r="CJ303" s="221"/>
      <c r="CK303" s="221"/>
      <c r="CL303" s="221"/>
      <c r="CM303" s="221"/>
      <c r="CN303" s="221"/>
      <c r="CO303" s="221"/>
      <c r="CP303" s="221"/>
      <c r="CQ303" s="221"/>
      <c r="CR303" s="222">
        <f t="shared" si="155"/>
        <v>0</v>
      </c>
      <c r="CS303" s="237" t="e">
        <f t="shared" si="156"/>
        <v>#DIV/0!</v>
      </c>
      <c r="CT303" s="222">
        <f t="shared" si="157"/>
        <v>0</v>
      </c>
      <c r="CU303" s="237" t="e">
        <f t="shared" si="158"/>
        <v>#DIV/0!</v>
      </c>
      <c r="CV303" s="222">
        <f t="shared" si="159"/>
        <v>0</v>
      </c>
      <c r="CW303" s="237" t="e">
        <f t="shared" si="160"/>
        <v>#DIV/0!</v>
      </c>
      <c r="CX303" s="222">
        <f t="shared" si="161"/>
        <v>0</v>
      </c>
      <c r="CY303" s="237" t="e">
        <f t="shared" si="162"/>
        <v>#DIV/0!</v>
      </c>
      <c r="CZ303" s="223" t="e">
        <f t="shared" si="163"/>
        <v>#DIV/0!</v>
      </c>
      <c r="DA303" s="223" t="e">
        <f t="shared" si="164"/>
        <v>#DIV/0!</v>
      </c>
      <c r="DB303" s="221"/>
    </row>
    <row r="304" spans="1:106" ht="31">
      <c r="A304" s="1036"/>
      <c r="B304" s="1024"/>
      <c r="C304" s="1033"/>
      <c r="D304" s="1024"/>
      <c r="E304" s="1033"/>
      <c r="F304" s="1024"/>
      <c r="G304" s="68" t="s">
        <v>1871</v>
      </c>
      <c r="H304" s="107"/>
      <c r="I304" s="176"/>
      <c r="J304" s="212"/>
      <c r="K304" s="212" t="s">
        <v>31</v>
      </c>
      <c r="L304" s="165"/>
      <c r="M304" s="221"/>
      <c r="N304" s="221"/>
      <c r="O304" s="221"/>
      <c r="P304" s="221"/>
      <c r="Q304" s="221"/>
      <c r="R304" s="221"/>
      <c r="S304" s="226"/>
      <c r="T304" s="226" t="s">
        <v>24</v>
      </c>
      <c r="U304" s="221"/>
      <c r="V304" s="221"/>
      <c r="W304" s="221"/>
      <c r="X304" s="221"/>
      <c r="Y304" s="221"/>
      <c r="Z304" s="80">
        <f t="shared" si="165"/>
        <v>1</v>
      </c>
      <c r="AA304" s="9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2"/>
      <c r="CS304" s="237"/>
      <c r="CT304" s="222"/>
      <c r="CU304" s="237"/>
      <c r="CV304" s="222"/>
      <c r="CW304" s="237"/>
      <c r="CX304" s="222"/>
      <c r="CY304" s="237"/>
      <c r="CZ304" s="223"/>
      <c r="DA304" s="223"/>
      <c r="DB304" s="221"/>
    </row>
    <row r="305" spans="1:106" ht="22.75" customHeight="1">
      <c r="A305" s="1036"/>
      <c r="B305" s="1024"/>
      <c r="C305" s="1033"/>
      <c r="D305" s="1024"/>
      <c r="E305" s="1033"/>
      <c r="F305" s="1024"/>
      <c r="G305" s="206" t="s">
        <v>1937</v>
      </c>
      <c r="H305" s="107"/>
      <c r="I305" s="176"/>
      <c r="J305" s="212" t="s">
        <v>32</v>
      </c>
      <c r="K305" s="212" t="s">
        <v>31</v>
      </c>
      <c r="L305" s="165" t="s">
        <v>11</v>
      </c>
      <c r="M305" s="221" t="s">
        <v>25</v>
      </c>
      <c r="N305" s="221" t="s">
        <v>24</v>
      </c>
      <c r="O305" s="221"/>
      <c r="P305" s="221"/>
      <c r="Q305" s="221"/>
      <c r="R305" s="221"/>
      <c r="S305" s="226"/>
      <c r="T305" s="226"/>
      <c r="U305" s="221"/>
      <c r="V305" s="221" t="s">
        <v>24</v>
      </c>
      <c r="W305" s="221"/>
      <c r="X305" s="221"/>
      <c r="Y305" s="221"/>
      <c r="Z305" s="80">
        <f t="shared" si="165"/>
        <v>1</v>
      </c>
      <c r="AA305" s="221"/>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221"/>
      <c r="BK305" s="221"/>
      <c r="BL305" s="221"/>
      <c r="BM305" s="221"/>
      <c r="BN305" s="221"/>
      <c r="BO305" s="221"/>
      <c r="BP305" s="221"/>
      <c r="BQ305" s="221"/>
      <c r="BR305" s="221"/>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c r="CN305" s="221"/>
      <c r="CO305" s="221"/>
      <c r="CP305" s="221"/>
      <c r="CQ305" s="221"/>
      <c r="CR305" s="222"/>
      <c r="CS305" s="237"/>
      <c r="CT305" s="222"/>
      <c r="CU305" s="237"/>
      <c r="CV305" s="222"/>
      <c r="CW305" s="237"/>
      <c r="CX305" s="222"/>
      <c r="CY305" s="237"/>
      <c r="CZ305" s="223"/>
      <c r="DA305" s="223"/>
      <c r="DB305" s="221"/>
    </row>
    <row r="306" spans="1:106" ht="97.75" customHeight="1">
      <c r="A306" s="1036"/>
      <c r="B306" s="1024"/>
      <c r="C306" s="1033"/>
      <c r="D306" s="1024"/>
      <c r="E306" s="1033"/>
      <c r="F306" s="1024"/>
      <c r="G306" s="74" t="s">
        <v>2153</v>
      </c>
      <c r="H306" s="221"/>
      <c r="I306" s="221"/>
      <c r="J306" s="212" t="s">
        <v>32</v>
      </c>
      <c r="K306" s="212" t="s">
        <v>31</v>
      </c>
      <c r="L306" s="165" t="s">
        <v>11</v>
      </c>
      <c r="M306" s="221" t="s">
        <v>25</v>
      </c>
      <c r="N306" s="221" t="s">
        <v>24</v>
      </c>
      <c r="O306" s="221"/>
      <c r="P306" s="221"/>
      <c r="Q306" s="221"/>
      <c r="R306" s="221"/>
      <c r="S306" s="226"/>
      <c r="T306" s="226"/>
      <c r="U306" s="221"/>
      <c r="V306" s="221" t="s">
        <v>24</v>
      </c>
      <c r="W306" s="221"/>
      <c r="X306" s="221"/>
      <c r="Y306" s="221"/>
      <c r="Z306" s="80">
        <f t="shared" si="165"/>
        <v>1</v>
      </c>
      <c r="AA306" s="9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t="s">
        <v>1315</v>
      </c>
      <c r="AZ306" s="55"/>
      <c r="BA306" s="55" t="s">
        <v>1315</v>
      </c>
      <c r="BB306" s="55"/>
      <c r="BC306" s="55"/>
      <c r="BD306" s="55"/>
      <c r="BE306" s="55"/>
      <c r="BF306" s="55"/>
      <c r="BG306" s="55"/>
      <c r="BH306" s="55"/>
      <c r="BI306" s="55"/>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221"/>
      <c r="CQ306" s="221"/>
      <c r="CR306" s="222">
        <f t="shared" si="155"/>
        <v>0</v>
      </c>
      <c r="CS306" s="237" t="e">
        <f t="shared" si="156"/>
        <v>#DIV/0!</v>
      </c>
      <c r="CT306" s="222">
        <f t="shared" si="157"/>
        <v>0</v>
      </c>
      <c r="CU306" s="237" t="e">
        <f t="shared" si="158"/>
        <v>#DIV/0!</v>
      </c>
      <c r="CV306" s="222">
        <f t="shared" si="159"/>
        <v>0</v>
      </c>
      <c r="CW306" s="237" t="e">
        <f t="shared" si="160"/>
        <v>#DIV/0!</v>
      </c>
      <c r="CX306" s="222">
        <f t="shared" si="161"/>
        <v>0</v>
      </c>
      <c r="CY306" s="237" t="e">
        <f t="shared" si="162"/>
        <v>#DIV/0!</v>
      </c>
      <c r="CZ306" s="223" t="e">
        <f t="shared" si="163"/>
        <v>#DIV/0!</v>
      </c>
      <c r="DA306" s="223" t="e">
        <f t="shared" si="164"/>
        <v>#DIV/0!</v>
      </c>
      <c r="DB306" s="221"/>
    </row>
    <row r="307" spans="1:106" s="23" customFormat="1" ht="93">
      <c r="A307" s="54">
        <v>111</v>
      </c>
      <c r="B307" s="217" t="s">
        <v>664</v>
      </c>
      <c r="C307" s="215" t="s">
        <v>26</v>
      </c>
      <c r="D307" s="217" t="s">
        <v>665</v>
      </c>
      <c r="E307" s="215" t="s">
        <v>26</v>
      </c>
      <c r="F307" s="217" t="s">
        <v>340</v>
      </c>
      <c r="G307" s="9" t="s">
        <v>338</v>
      </c>
      <c r="H307" s="5"/>
      <c r="I307" s="5"/>
      <c r="J307" s="212" t="s">
        <v>32</v>
      </c>
      <c r="K307" s="212" t="s">
        <v>31</v>
      </c>
      <c r="L307" s="165" t="s">
        <v>11</v>
      </c>
      <c r="M307" s="221" t="s">
        <v>25</v>
      </c>
      <c r="N307" s="221" t="s">
        <v>24</v>
      </c>
      <c r="O307" s="5"/>
      <c r="P307" s="5"/>
      <c r="Q307" s="5"/>
      <c r="R307" s="5"/>
      <c r="S307" s="6" t="s">
        <v>24</v>
      </c>
      <c r="T307" s="6"/>
      <c r="U307" s="5"/>
      <c r="V307" s="5"/>
      <c r="W307" s="5"/>
      <c r="X307" s="6"/>
      <c r="Y307" s="5"/>
      <c r="Z307" s="80">
        <f t="shared" si="165"/>
        <v>1</v>
      </c>
      <c r="AA307" s="955"/>
      <c r="AB307" s="7"/>
      <c r="AC307" s="7"/>
      <c r="AD307" s="7"/>
      <c r="AE307" s="7"/>
      <c r="AF307" s="7"/>
      <c r="AG307" s="7"/>
      <c r="AH307" s="7"/>
      <c r="AI307" s="7"/>
      <c r="AJ307" s="7"/>
      <c r="AK307" s="7"/>
      <c r="AL307" s="7"/>
      <c r="AM307" s="7"/>
      <c r="AN307" s="7"/>
      <c r="AO307" s="7"/>
      <c r="AP307" s="7"/>
      <c r="AQ307" s="7"/>
      <c r="AR307" s="7"/>
      <c r="AS307" s="7" t="s">
        <v>1318</v>
      </c>
      <c r="AT307" s="7"/>
      <c r="AU307" s="7"/>
      <c r="AV307" s="55"/>
      <c r="AW307" s="7"/>
      <c r="AX307" s="7"/>
      <c r="AY307" s="7"/>
      <c r="AZ307" s="7"/>
      <c r="BA307" s="7"/>
      <c r="BB307" s="7"/>
      <c r="BC307" s="21"/>
      <c r="BD307" s="21"/>
      <c r="BE307" s="21"/>
      <c r="BF307" s="7"/>
      <c r="BG307" s="7"/>
      <c r="BH307" s="7"/>
      <c r="BI307" s="7"/>
      <c r="BJ307" s="221"/>
      <c r="BK307" s="221"/>
      <c r="BL307" s="221"/>
      <c r="BM307" s="221"/>
      <c r="BN307" s="221"/>
      <c r="BO307" s="221"/>
      <c r="BP307" s="221"/>
      <c r="BQ307" s="221"/>
      <c r="BR307" s="221"/>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c r="CN307" s="221"/>
      <c r="CO307" s="221"/>
      <c r="CP307" s="221"/>
      <c r="CQ307" s="221"/>
      <c r="CR307" s="222">
        <f t="shared" si="155"/>
        <v>0</v>
      </c>
      <c r="CS307" s="237" t="e">
        <f t="shared" si="156"/>
        <v>#DIV/0!</v>
      </c>
      <c r="CT307" s="222">
        <f t="shared" si="157"/>
        <v>0</v>
      </c>
      <c r="CU307" s="237" t="e">
        <f t="shared" si="158"/>
        <v>#DIV/0!</v>
      </c>
      <c r="CV307" s="222">
        <f t="shared" si="159"/>
        <v>0</v>
      </c>
      <c r="CW307" s="237" t="e">
        <f t="shared" si="160"/>
        <v>#DIV/0!</v>
      </c>
      <c r="CX307" s="222">
        <f t="shared" si="161"/>
        <v>0</v>
      </c>
      <c r="CY307" s="237" t="e">
        <f t="shared" si="162"/>
        <v>#DIV/0!</v>
      </c>
      <c r="CZ307" s="223" t="e">
        <f t="shared" si="163"/>
        <v>#DIV/0!</v>
      </c>
      <c r="DA307" s="223" t="e">
        <f t="shared" si="164"/>
        <v>#DIV/0!</v>
      </c>
      <c r="DB307" s="7"/>
    </row>
    <row r="308" spans="1:106" s="1" customFormat="1" ht="46.5">
      <c r="A308" s="227">
        <v>112</v>
      </c>
      <c r="B308" s="217" t="s">
        <v>484</v>
      </c>
      <c r="C308" s="215" t="s">
        <v>41</v>
      </c>
      <c r="D308" s="217" t="s">
        <v>185</v>
      </c>
      <c r="E308" s="215" t="s">
        <v>41</v>
      </c>
      <c r="F308" s="11" t="s">
        <v>185</v>
      </c>
      <c r="G308" s="52" t="s">
        <v>906</v>
      </c>
      <c r="H308" s="70"/>
      <c r="I308" s="70"/>
      <c r="J308" s="212" t="s">
        <v>52</v>
      </c>
      <c r="K308" s="212" t="s">
        <v>31</v>
      </c>
      <c r="L308" s="165" t="s">
        <v>11</v>
      </c>
      <c r="M308" s="221" t="s">
        <v>25</v>
      </c>
      <c r="N308" s="221" t="s">
        <v>24</v>
      </c>
      <c r="O308" s="5"/>
      <c r="P308" s="5"/>
      <c r="Q308" s="5"/>
      <c r="R308" s="5"/>
      <c r="S308" s="6" t="s">
        <v>24</v>
      </c>
      <c r="T308" s="6"/>
      <c r="U308" s="5"/>
      <c r="V308" s="5"/>
      <c r="W308" s="5"/>
      <c r="X308" s="5"/>
      <c r="Y308" s="5"/>
      <c r="Z308" s="80">
        <f t="shared" si="165"/>
        <v>1</v>
      </c>
      <c r="AA308" s="221"/>
      <c r="AB308" s="7"/>
      <c r="AC308" s="7"/>
      <c r="AD308" s="7"/>
      <c r="AE308" s="7"/>
      <c r="AF308" s="7"/>
      <c r="AG308" s="7"/>
      <c r="AH308" s="7"/>
      <c r="AI308" s="7"/>
      <c r="AJ308" s="7"/>
      <c r="AK308" s="7"/>
      <c r="AL308" s="7"/>
      <c r="AM308" s="7"/>
      <c r="AN308" s="7"/>
      <c r="AO308" s="7"/>
      <c r="AP308" s="7"/>
      <c r="AQ308" s="7"/>
      <c r="AR308" s="7" t="s">
        <v>1318</v>
      </c>
      <c r="AS308" s="7"/>
      <c r="AT308" s="7"/>
      <c r="AU308" s="7"/>
      <c r="AV308" s="55"/>
      <c r="AW308" s="7"/>
      <c r="AX308" s="7"/>
      <c r="AY308" s="7"/>
      <c r="AZ308" s="7"/>
      <c r="BA308" s="7"/>
      <c r="BB308" s="7"/>
      <c r="BC308" s="7"/>
      <c r="BD308" s="7"/>
      <c r="BE308" s="7"/>
      <c r="BF308" s="7"/>
      <c r="BG308" s="7"/>
      <c r="BH308" s="7"/>
      <c r="BI308" s="7"/>
      <c r="BJ308" s="221"/>
      <c r="BK308" s="221"/>
      <c r="BL308" s="221"/>
      <c r="BM308" s="221"/>
      <c r="BN308" s="221"/>
      <c r="BO308" s="221"/>
      <c r="BP308" s="221"/>
      <c r="BQ308" s="221"/>
      <c r="BR308" s="221"/>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c r="CN308" s="221"/>
      <c r="CO308" s="221"/>
      <c r="CP308" s="221"/>
      <c r="CQ308" s="221"/>
      <c r="CR308" s="222">
        <f t="shared" si="155"/>
        <v>0</v>
      </c>
      <c r="CS308" s="237" t="e">
        <f t="shared" si="156"/>
        <v>#DIV/0!</v>
      </c>
      <c r="CT308" s="222">
        <f t="shared" si="157"/>
        <v>0</v>
      </c>
      <c r="CU308" s="237" t="e">
        <f t="shared" si="158"/>
        <v>#DIV/0!</v>
      </c>
      <c r="CV308" s="222">
        <f t="shared" si="159"/>
        <v>0</v>
      </c>
      <c r="CW308" s="237" t="e">
        <f t="shared" si="160"/>
        <v>#DIV/0!</v>
      </c>
      <c r="CX308" s="222">
        <f t="shared" si="161"/>
        <v>0</v>
      </c>
      <c r="CY308" s="237" t="e">
        <f t="shared" si="162"/>
        <v>#DIV/0!</v>
      </c>
      <c r="CZ308" s="223" t="e">
        <f t="shared" si="163"/>
        <v>#DIV/0!</v>
      </c>
      <c r="DA308" s="223" t="e">
        <f t="shared" si="164"/>
        <v>#DIV/0!</v>
      </c>
      <c r="DB308" s="5"/>
    </row>
    <row r="309" spans="1:106" s="1" customFormat="1" ht="38.5" customHeight="1">
      <c r="A309" s="1036">
        <v>113</v>
      </c>
      <c r="B309" s="1046" t="s">
        <v>1867</v>
      </c>
      <c r="C309" s="1041" t="s">
        <v>26</v>
      </c>
      <c r="D309" s="1136" t="s">
        <v>1866</v>
      </c>
      <c r="E309" s="1041" t="s">
        <v>26</v>
      </c>
      <c r="F309" s="1136" t="s">
        <v>1866</v>
      </c>
      <c r="G309" s="207" t="s">
        <v>1872</v>
      </c>
      <c r="H309" s="70"/>
      <c r="I309" s="70"/>
      <c r="J309" s="212" t="s">
        <v>52</v>
      </c>
      <c r="K309" s="212" t="s">
        <v>31</v>
      </c>
      <c r="L309" s="165" t="s">
        <v>11</v>
      </c>
      <c r="M309" s="221" t="s">
        <v>25</v>
      </c>
      <c r="N309" s="221" t="s">
        <v>24</v>
      </c>
      <c r="O309" s="5"/>
      <c r="P309" s="5"/>
      <c r="Q309" s="5"/>
      <c r="R309" s="5"/>
      <c r="S309" s="6"/>
      <c r="T309" s="6"/>
      <c r="U309" s="5"/>
      <c r="V309" s="5" t="s">
        <v>24</v>
      </c>
      <c r="W309" s="5"/>
      <c r="X309" s="5"/>
      <c r="Y309" s="5"/>
      <c r="Z309" s="80">
        <f t="shared" si="165"/>
        <v>1</v>
      </c>
      <c r="AA309" s="955"/>
      <c r="AB309" s="7"/>
      <c r="AC309" s="7"/>
      <c r="AD309" s="7"/>
      <c r="AE309" s="7"/>
      <c r="AF309" s="7"/>
      <c r="AG309" s="7"/>
      <c r="AH309" s="7"/>
      <c r="AI309" s="7"/>
      <c r="AJ309" s="7"/>
      <c r="AK309" s="7"/>
      <c r="AL309" s="7"/>
      <c r="AM309" s="7"/>
      <c r="AN309" s="7"/>
      <c r="AO309" s="7"/>
      <c r="AP309" s="7"/>
      <c r="AQ309" s="7"/>
      <c r="AR309" s="7"/>
      <c r="AS309" s="7"/>
      <c r="AT309" s="7"/>
      <c r="AU309" s="7"/>
      <c r="AV309" s="55"/>
      <c r="AW309" s="7"/>
      <c r="AX309" s="7"/>
      <c r="AY309" s="7"/>
      <c r="AZ309" s="7"/>
      <c r="BA309" s="7"/>
      <c r="BB309" s="7"/>
      <c r="BC309" s="7"/>
      <c r="BD309" s="7"/>
      <c r="BE309" s="7"/>
      <c r="BF309" s="7"/>
      <c r="BG309" s="7"/>
      <c r="BH309" s="7"/>
      <c r="BI309" s="7"/>
      <c r="BJ309" s="221"/>
      <c r="BK309" s="221"/>
      <c r="BL309" s="221"/>
      <c r="BM309" s="221"/>
      <c r="BN309" s="221"/>
      <c r="BO309" s="221"/>
      <c r="BP309" s="221"/>
      <c r="BQ309" s="221"/>
      <c r="BR309" s="221"/>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c r="CN309" s="221"/>
      <c r="CO309" s="221"/>
      <c r="CP309" s="221"/>
      <c r="CQ309" s="221"/>
      <c r="CR309" s="222"/>
      <c r="CS309" s="237"/>
      <c r="CT309" s="222"/>
      <c r="CU309" s="237"/>
      <c r="CV309" s="222"/>
      <c r="CW309" s="237"/>
      <c r="CX309" s="222"/>
      <c r="CY309" s="237"/>
      <c r="CZ309" s="223"/>
      <c r="DA309" s="223"/>
      <c r="DB309" s="5"/>
    </row>
    <row r="310" spans="1:106" s="1" customFormat="1" ht="31.75" customHeight="1">
      <c r="A310" s="1036"/>
      <c r="B310" s="1046"/>
      <c r="C310" s="1043"/>
      <c r="D310" s="1136"/>
      <c r="E310" s="1043"/>
      <c r="F310" s="1136"/>
      <c r="G310" s="207" t="s">
        <v>1873</v>
      </c>
      <c r="H310" s="70"/>
      <c r="I310" s="70"/>
      <c r="J310" s="212" t="s">
        <v>32</v>
      </c>
      <c r="K310" s="212" t="s">
        <v>31</v>
      </c>
      <c r="L310" s="165" t="s">
        <v>11</v>
      </c>
      <c r="M310" s="221" t="s">
        <v>25</v>
      </c>
      <c r="N310" s="221" t="s">
        <v>24</v>
      </c>
      <c r="O310" s="5"/>
      <c r="P310" s="5"/>
      <c r="Q310" s="5"/>
      <c r="R310" s="5"/>
      <c r="S310" s="6"/>
      <c r="T310" s="6" t="s">
        <v>24</v>
      </c>
      <c r="U310" s="5"/>
      <c r="V310" s="5"/>
      <c r="W310" s="5"/>
      <c r="X310" s="5"/>
      <c r="Y310" s="5"/>
      <c r="Z310" s="80">
        <f t="shared" si="165"/>
        <v>1</v>
      </c>
      <c r="AA310" s="955"/>
      <c r="AB310" s="7"/>
      <c r="AC310" s="7"/>
      <c r="AD310" s="7"/>
      <c r="AE310" s="7"/>
      <c r="AF310" s="7"/>
      <c r="AG310" s="7"/>
      <c r="AH310" s="7"/>
      <c r="AI310" s="7"/>
      <c r="AJ310" s="7"/>
      <c r="AK310" s="7"/>
      <c r="AL310" s="7"/>
      <c r="AM310" s="7"/>
      <c r="AN310" s="7"/>
      <c r="AO310" s="7"/>
      <c r="AP310" s="7"/>
      <c r="AQ310" s="7"/>
      <c r="AR310" s="7"/>
      <c r="AS310" s="7"/>
      <c r="AT310" s="7"/>
      <c r="AU310" s="7"/>
      <c r="AV310" s="55"/>
      <c r="AW310" s="7"/>
      <c r="AX310" s="7"/>
      <c r="AY310" s="7"/>
      <c r="AZ310" s="7"/>
      <c r="BA310" s="7"/>
      <c r="BB310" s="7"/>
      <c r="BC310" s="7"/>
      <c r="BD310" s="7"/>
      <c r="BE310" s="7"/>
      <c r="BF310" s="7"/>
      <c r="BG310" s="7"/>
      <c r="BH310" s="7"/>
      <c r="BI310" s="7"/>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2"/>
      <c r="CS310" s="237"/>
      <c r="CT310" s="222"/>
      <c r="CU310" s="237"/>
      <c r="CV310" s="222"/>
      <c r="CW310" s="237"/>
      <c r="CX310" s="222"/>
      <c r="CY310" s="237"/>
      <c r="CZ310" s="223"/>
      <c r="DA310" s="223"/>
      <c r="DB310" s="5"/>
    </row>
    <row r="311" spans="1:106" s="302" customFormat="1" ht="16.5">
      <c r="A311" s="1071"/>
      <c r="B311" s="1045" t="s">
        <v>184</v>
      </c>
      <c r="C311" s="1045"/>
      <c r="D311" s="1045"/>
      <c r="E311" s="1045"/>
      <c r="F311" s="1045"/>
      <c r="G311" s="1045"/>
      <c r="H311" s="1045"/>
      <c r="I311" s="1045"/>
      <c r="J311" s="1045"/>
      <c r="K311" s="1045"/>
      <c r="L311" s="1045"/>
      <c r="M311" s="1045"/>
      <c r="N311" s="1045"/>
      <c r="O311" s="300"/>
      <c r="P311" s="300"/>
      <c r="Q311" s="300"/>
      <c r="R311" s="300"/>
      <c r="S311" s="300"/>
      <c r="T311" s="300" t="s">
        <v>38</v>
      </c>
      <c r="U311" s="300" t="s">
        <v>38</v>
      </c>
      <c r="V311" s="300" t="s">
        <v>38</v>
      </c>
      <c r="W311" s="300"/>
      <c r="X311" s="300" t="s">
        <v>38</v>
      </c>
      <c r="Y311" s="300"/>
      <c r="Z311" s="296" t="s">
        <v>38</v>
      </c>
      <c r="AA311" s="221"/>
      <c r="AB311" s="296" t="s">
        <v>38</v>
      </c>
      <c r="AC311" s="296" t="s">
        <v>38</v>
      </c>
      <c r="AD311" s="296" t="s">
        <v>38</v>
      </c>
      <c r="AE311" s="296" t="s">
        <v>38</v>
      </c>
      <c r="AF311" s="296" t="s">
        <v>38</v>
      </c>
      <c r="AG311" s="296" t="s">
        <v>38</v>
      </c>
      <c r="AH311" s="296" t="s">
        <v>38</v>
      </c>
      <c r="AI311" s="296" t="s">
        <v>38</v>
      </c>
      <c r="AJ311" s="296" t="s">
        <v>38</v>
      </c>
      <c r="AK311" s="296" t="s">
        <v>38</v>
      </c>
      <c r="AL311" s="296" t="s">
        <v>38</v>
      </c>
      <c r="AM311" s="296" t="s">
        <v>38</v>
      </c>
      <c r="AN311" s="296" t="s">
        <v>38</v>
      </c>
      <c r="AO311" s="296" t="s">
        <v>38</v>
      </c>
      <c r="AP311" s="296" t="s">
        <v>38</v>
      </c>
      <c r="AQ311" s="296" t="s">
        <v>38</v>
      </c>
      <c r="AR311" s="296" t="s">
        <v>38</v>
      </c>
      <c r="AS311" s="296" t="s">
        <v>38</v>
      </c>
      <c r="AT311" s="296" t="s">
        <v>38</v>
      </c>
      <c r="AU311" s="296" t="s">
        <v>38</v>
      </c>
      <c r="AV311" s="296" t="s">
        <v>38</v>
      </c>
      <c r="AW311" s="296" t="s">
        <v>38</v>
      </c>
      <c r="AX311" s="296" t="s">
        <v>38</v>
      </c>
      <c r="AY311" s="296" t="s">
        <v>38</v>
      </c>
      <c r="AZ311" s="296" t="s">
        <v>38</v>
      </c>
      <c r="BA311" s="296" t="s">
        <v>38</v>
      </c>
      <c r="BB311" s="296" t="s">
        <v>38</v>
      </c>
      <c r="BC311" s="296" t="s">
        <v>38</v>
      </c>
      <c r="BD311" s="296" t="s">
        <v>38</v>
      </c>
      <c r="BE311" s="296" t="s">
        <v>38</v>
      </c>
      <c r="BF311" s="296" t="s">
        <v>38</v>
      </c>
      <c r="BG311" s="296" t="s">
        <v>38</v>
      </c>
      <c r="BH311" s="296" t="s">
        <v>38</v>
      </c>
      <c r="BI311" s="296" t="s">
        <v>38</v>
      </c>
      <c r="BJ311" s="296" t="s">
        <v>38</v>
      </c>
      <c r="BK311" s="296" t="s">
        <v>38</v>
      </c>
      <c r="BL311" s="296" t="s">
        <v>38</v>
      </c>
      <c r="BM311" s="296" t="s">
        <v>38</v>
      </c>
      <c r="BN311" s="296" t="s">
        <v>38</v>
      </c>
      <c r="BO311" s="296" t="s">
        <v>38</v>
      </c>
      <c r="BP311" s="296" t="s">
        <v>38</v>
      </c>
      <c r="BQ311" s="296" t="s">
        <v>38</v>
      </c>
      <c r="BR311" s="296" t="s">
        <v>38</v>
      </c>
      <c r="BS311" s="296" t="s">
        <v>38</v>
      </c>
      <c r="BT311" s="296" t="s">
        <v>38</v>
      </c>
      <c r="BU311" s="296" t="s">
        <v>38</v>
      </c>
      <c r="BV311" s="296" t="s">
        <v>38</v>
      </c>
      <c r="BW311" s="296" t="s">
        <v>38</v>
      </c>
      <c r="BX311" s="296" t="s">
        <v>38</v>
      </c>
      <c r="BY311" s="296" t="s">
        <v>38</v>
      </c>
      <c r="BZ311" s="296" t="s">
        <v>38</v>
      </c>
      <c r="CA311" s="296" t="s">
        <v>38</v>
      </c>
      <c r="CB311" s="296" t="s">
        <v>38</v>
      </c>
      <c r="CC311" s="296" t="s">
        <v>38</v>
      </c>
      <c r="CD311" s="296" t="s">
        <v>38</v>
      </c>
      <c r="CE311" s="296" t="s">
        <v>38</v>
      </c>
      <c r="CF311" s="296" t="s">
        <v>38</v>
      </c>
      <c r="CG311" s="296" t="s">
        <v>38</v>
      </c>
      <c r="CH311" s="296" t="s">
        <v>38</v>
      </c>
      <c r="CI311" s="296" t="s">
        <v>38</v>
      </c>
      <c r="CJ311" s="296" t="s">
        <v>38</v>
      </c>
      <c r="CK311" s="296" t="s">
        <v>38</v>
      </c>
      <c r="CL311" s="296" t="s">
        <v>38</v>
      </c>
      <c r="CM311" s="296" t="s">
        <v>38</v>
      </c>
      <c r="CN311" s="296" t="s">
        <v>38</v>
      </c>
      <c r="CO311" s="296" t="s">
        <v>38</v>
      </c>
      <c r="CP311" s="296" t="s">
        <v>38</v>
      </c>
      <c r="CQ311" s="296" t="s">
        <v>38</v>
      </c>
      <c r="CR311" s="296" t="s">
        <v>38</v>
      </c>
      <c r="CS311" s="296" t="s">
        <v>38</v>
      </c>
      <c r="CT311" s="296" t="s">
        <v>38</v>
      </c>
      <c r="CU311" s="296" t="s">
        <v>38</v>
      </c>
      <c r="CV311" s="296" t="s">
        <v>38</v>
      </c>
      <c r="CW311" s="296" t="s">
        <v>38</v>
      </c>
      <c r="CX311" s="296" t="s">
        <v>38</v>
      </c>
      <c r="CY311" s="296" t="s">
        <v>38</v>
      </c>
      <c r="CZ311" s="296" t="s">
        <v>38</v>
      </c>
      <c r="DA311" s="296" t="s">
        <v>38</v>
      </c>
      <c r="DB311" s="296" t="s">
        <v>38</v>
      </c>
    </row>
    <row r="312" spans="1:106" s="302" customFormat="1" ht="16.5">
      <c r="A312" s="1072"/>
      <c r="B312" s="1045" t="s">
        <v>183</v>
      </c>
      <c r="C312" s="1045"/>
      <c r="D312" s="1045"/>
      <c r="E312" s="1045"/>
      <c r="F312" s="1045"/>
      <c r="G312" s="1045"/>
      <c r="H312" s="1045"/>
      <c r="I312" s="1045"/>
      <c r="J312" s="1045"/>
      <c r="K312" s="1045"/>
      <c r="L312" s="1045"/>
      <c r="M312" s="1045"/>
      <c r="N312" s="1045"/>
      <c r="O312" s="300"/>
      <c r="P312" s="300"/>
      <c r="Q312" s="300"/>
      <c r="R312" s="300"/>
      <c r="S312" s="300"/>
      <c r="T312" s="300" t="s">
        <v>38</v>
      </c>
      <c r="U312" s="300" t="s">
        <v>38</v>
      </c>
      <c r="V312" s="300" t="s">
        <v>38</v>
      </c>
      <c r="W312" s="300"/>
      <c r="X312" s="300" t="s">
        <v>38</v>
      </c>
      <c r="Y312" s="300"/>
      <c r="Z312" s="296" t="s">
        <v>38</v>
      </c>
      <c r="AA312" s="955"/>
      <c r="AB312" s="296" t="s">
        <v>38</v>
      </c>
      <c r="AC312" s="296" t="s">
        <v>38</v>
      </c>
      <c r="AD312" s="296" t="s">
        <v>38</v>
      </c>
      <c r="AE312" s="296" t="s">
        <v>38</v>
      </c>
      <c r="AF312" s="296" t="s">
        <v>38</v>
      </c>
      <c r="AG312" s="296" t="s">
        <v>38</v>
      </c>
      <c r="AH312" s="296" t="s">
        <v>38</v>
      </c>
      <c r="AI312" s="296" t="s">
        <v>38</v>
      </c>
      <c r="AJ312" s="296" t="s">
        <v>38</v>
      </c>
      <c r="AK312" s="296" t="s">
        <v>38</v>
      </c>
      <c r="AL312" s="296" t="s">
        <v>38</v>
      </c>
      <c r="AM312" s="296" t="s">
        <v>38</v>
      </c>
      <c r="AN312" s="296" t="s">
        <v>38</v>
      </c>
      <c r="AO312" s="296" t="s">
        <v>38</v>
      </c>
      <c r="AP312" s="296" t="s">
        <v>38</v>
      </c>
      <c r="AQ312" s="296" t="s">
        <v>38</v>
      </c>
      <c r="AR312" s="296" t="s">
        <v>38</v>
      </c>
      <c r="AS312" s="296" t="s">
        <v>38</v>
      </c>
      <c r="AT312" s="296" t="s">
        <v>38</v>
      </c>
      <c r="AU312" s="296" t="s">
        <v>38</v>
      </c>
      <c r="AV312" s="296" t="s">
        <v>38</v>
      </c>
      <c r="AW312" s="296" t="s">
        <v>38</v>
      </c>
      <c r="AX312" s="296" t="s">
        <v>38</v>
      </c>
      <c r="AY312" s="296" t="s">
        <v>38</v>
      </c>
      <c r="AZ312" s="296" t="s">
        <v>38</v>
      </c>
      <c r="BA312" s="296" t="s">
        <v>38</v>
      </c>
      <c r="BB312" s="296" t="s">
        <v>38</v>
      </c>
      <c r="BC312" s="296" t="s">
        <v>38</v>
      </c>
      <c r="BD312" s="296" t="s">
        <v>38</v>
      </c>
      <c r="BE312" s="296" t="s">
        <v>38</v>
      </c>
      <c r="BF312" s="296" t="s">
        <v>38</v>
      </c>
      <c r="BG312" s="296" t="s">
        <v>38</v>
      </c>
      <c r="BH312" s="296" t="s">
        <v>38</v>
      </c>
      <c r="BI312" s="296" t="s">
        <v>38</v>
      </c>
      <c r="BJ312" s="296" t="s">
        <v>38</v>
      </c>
      <c r="BK312" s="296" t="s">
        <v>38</v>
      </c>
      <c r="BL312" s="296" t="s">
        <v>38</v>
      </c>
      <c r="BM312" s="296" t="s">
        <v>38</v>
      </c>
      <c r="BN312" s="296" t="s">
        <v>38</v>
      </c>
      <c r="BO312" s="296" t="s">
        <v>38</v>
      </c>
      <c r="BP312" s="296" t="s">
        <v>38</v>
      </c>
      <c r="BQ312" s="296" t="s">
        <v>38</v>
      </c>
      <c r="BR312" s="296" t="s">
        <v>38</v>
      </c>
      <c r="BS312" s="296" t="s">
        <v>38</v>
      </c>
      <c r="BT312" s="296" t="s">
        <v>38</v>
      </c>
      <c r="BU312" s="296" t="s">
        <v>38</v>
      </c>
      <c r="BV312" s="296" t="s">
        <v>38</v>
      </c>
      <c r="BW312" s="296" t="s">
        <v>38</v>
      </c>
      <c r="BX312" s="296" t="s">
        <v>38</v>
      </c>
      <c r="BY312" s="296" t="s">
        <v>38</v>
      </c>
      <c r="BZ312" s="296" t="s">
        <v>38</v>
      </c>
      <c r="CA312" s="296" t="s">
        <v>38</v>
      </c>
      <c r="CB312" s="296" t="s">
        <v>38</v>
      </c>
      <c r="CC312" s="296" t="s">
        <v>38</v>
      </c>
      <c r="CD312" s="296" t="s">
        <v>38</v>
      </c>
      <c r="CE312" s="296" t="s">
        <v>38</v>
      </c>
      <c r="CF312" s="296" t="s">
        <v>38</v>
      </c>
      <c r="CG312" s="296" t="s">
        <v>38</v>
      </c>
      <c r="CH312" s="296" t="s">
        <v>38</v>
      </c>
      <c r="CI312" s="296" t="s">
        <v>38</v>
      </c>
      <c r="CJ312" s="296" t="s">
        <v>38</v>
      </c>
      <c r="CK312" s="296" t="s">
        <v>38</v>
      </c>
      <c r="CL312" s="296" t="s">
        <v>38</v>
      </c>
      <c r="CM312" s="296" t="s">
        <v>38</v>
      </c>
      <c r="CN312" s="296" t="s">
        <v>38</v>
      </c>
      <c r="CO312" s="296" t="s">
        <v>38</v>
      </c>
      <c r="CP312" s="296" t="s">
        <v>38</v>
      </c>
      <c r="CQ312" s="296" t="s">
        <v>38</v>
      </c>
      <c r="CR312" s="296" t="s">
        <v>38</v>
      </c>
      <c r="CS312" s="296" t="s">
        <v>38</v>
      </c>
      <c r="CT312" s="296" t="s">
        <v>38</v>
      </c>
      <c r="CU312" s="296" t="s">
        <v>38</v>
      </c>
      <c r="CV312" s="296" t="s">
        <v>38</v>
      </c>
      <c r="CW312" s="296" t="s">
        <v>38</v>
      </c>
      <c r="CX312" s="296" t="s">
        <v>38</v>
      </c>
      <c r="CY312" s="296" t="s">
        <v>38</v>
      </c>
      <c r="CZ312" s="296" t="s">
        <v>38</v>
      </c>
      <c r="DA312" s="296" t="s">
        <v>38</v>
      </c>
      <c r="DB312" s="296" t="s">
        <v>38</v>
      </c>
    </row>
    <row r="313" spans="1:106" ht="31">
      <c r="A313" s="1036">
        <v>114</v>
      </c>
      <c r="B313" s="1044" t="s">
        <v>1361</v>
      </c>
      <c r="C313" s="1033" t="s">
        <v>60</v>
      </c>
      <c r="D313" s="1024" t="s">
        <v>182</v>
      </c>
      <c r="E313" s="1033" t="s">
        <v>60</v>
      </c>
      <c r="F313" s="1092" t="s">
        <v>1567</v>
      </c>
      <c r="G313" s="142" t="s">
        <v>1420</v>
      </c>
      <c r="H313" s="84"/>
      <c r="I313" s="84"/>
      <c r="J313" s="5" t="s">
        <v>32</v>
      </c>
      <c r="K313" s="212" t="s">
        <v>31</v>
      </c>
      <c r="L313" s="165" t="s">
        <v>11</v>
      </c>
      <c r="M313" s="221" t="s">
        <v>29</v>
      </c>
      <c r="N313" s="221" t="s">
        <v>24</v>
      </c>
      <c r="O313" s="5" t="s">
        <v>24</v>
      </c>
      <c r="P313" s="83"/>
      <c r="Q313" s="83"/>
      <c r="R313" s="83"/>
      <c r="S313" s="83"/>
      <c r="T313" s="83"/>
      <c r="U313" s="83"/>
      <c r="V313" s="5"/>
      <c r="W313" s="83"/>
      <c r="X313" s="83"/>
      <c r="Y313" s="83"/>
      <c r="Z313" s="80">
        <f>COUNTIF($O313:$Y313,"x")</f>
        <v>1</v>
      </c>
      <c r="AA313" s="955"/>
      <c r="AB313" s="7" t="s">
        <v>1315</v>
      </c>
      <c r="AC313" s="7" t="s">
        <v>1315</v>
      </c>
      <c r="AD313" s="7" t="s">
        <v>1315</v>
      </c>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221"/>
      <c r="BK313" s="221"/>
      <c r="BL313" s="221"/>
      <c r="BM313" s="221"/>
      <c r="BN313" s="221"/>
      <c r="BO313" s="221"/>
      <c r="BP313" s="221"/>
      <c r="BQ313" s="221"/>
      <c r="BR313" s="221"/>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c r="CN313" s="221"/>
      <c r="CO313" s="221"/>
      <c r="CP313" s="221"/>
      <c r="CQ313" s="221"/>
      <c r="CR313" s="222">
        <f t="shared" ref="CR313:CR320" si="166">COUNTIF(BJ313:CQ313,"2")</f>
        <v>0</v>
      </c>
      <c r="CS313" s="237" t="e">
        <f t="shared" ref="CS313:CS320" si="167">CR313/(CR313+CT313+CV313+CX313)</f>
        <v>#DIV/0!</v>
      </c>
      <c r="CT313" s="222">
        <f t="shared" ref="CT313:CT320" si="168">COUNTIF(BJ313:CQ313,"1")</f>
        <v>0</v>
      </c>
      <c r="CU313" s="237" t="e">
        <f t="shared" ref="CU313:CU320" si="169">CT313/(CR313+CT313+CV313+CX313)</f>
        <v>#DIV/0!</v>
      </c>
      <c r="CV313" s="222">
        <f t="shared" ref="CV313:CV320" si="170">COUNTIF(BJ313:CQ313,"0")</f>
        <v>0</v>
      </c>
      <c r="CW313" s="237" t="e">
        <f t="shared" ref="CW313:CW320" si="171">CV313/(CR313+CT313+CV313+CX313)</f>
        <v>#DIV/0!</v>
      </c>
      <c r="CX313" s="222">
        <f t="shared" ref="CX313:CX320" si="172">COUNTIF(BJ313:CQ313,"KĐG")</f>
        <v>0</v>
      </c>
      <c r="CY313" s="237" t="e">
        <f t="shared" ref="CY313:CY320" si="173">CX313/(CR313+CT313+CV313+CX313)</f>
        <v>#DIV/0!</v>
      </c>
      <c r="CZ313" s="223" t="e">
        <f t="shared" ref="CZ313:CZ320" si="174">(((CR313*2)+(CT313*1)+(CV313*0)))/(CR313+CT313+CV313)</f>
        <v>#DIV/0!</v>
      </c>
      <c r="DA313" s="223" t="e">
        <f t="shared" ref="DA313:DA320" si="175">IF(CY313&gt;=50%,"KĐG",IF(CZ313&gt;=1.6,"Đạt mục tiêu",IF(CZ313&gt;=1,"Cần cố gắng","Chưa đạt")))</f>
        <v>#DIV/0!</v>
      </c>
      <c r="DB313" s="83"/>
    </row>
    <row r="314" spans="1:106" ht="46.5">
      <c r="A314" s="1036"/>
      <c r="B314" s="1044"/>
      <c r="C314" s="1033"/>
      <c r="D314" s="1024"/>
      <c r="E314" s="1033"/>
      <c r="F314" s="1092"/>
      <c r="G314" s="142" t="s">
        <v>1525</v>
      </c>
      <c r="H314" s="84"/>
      <c r="I314" s="84"/>
      <c r="J314" s="5" t="s">
        <v>32</v>
      </c>
      <c r="K314" s="212" t="s">
        <v>31</v>
      </c>
      <c r="L314" s="165" t="s">
        <v>11</v>
      </c>
      <c r="M314" s="221"/>
      <c r="N314" s="221"/>
      <c r="O314" s="5"/>
      <c r="P314" s="5"/>
      <c r="Q314" s="5"/>
      <c r="R314" s="5"/>
      <c r="S314" s="5"/>
      <c r="T314" s="5"/>
      <c r="U314" s="5" t="s">
        <v>24</v>
      </c>
      <c r="V314" s="5"/>
      <c r="W314" s="5"/>
      <c r="X314" s="83"/>
      <c r="Y314" s="83"/>
      <c r="Z314" s="80">
        <f>COUNTIF($O314:$Y314,"x")</f>
        <v>1</v>
      </c>
      <c r="AA314" s="221"/>
      <c r="AB314" s="7"/>
      <c r="AC314" s="7"/>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221"/>
      <c r="BK314" s="221"/>
      <c r="BL314" s="221"/>
      <c r="BM314" s="221"/>
      <c r="BN314" s="221"/>
      <c r="BO314" s="221"/>
      <c r="BP314" s="221"/>
      <c r="BQ314" s="221"/>
      <c r="BR314" s="221"/>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c r="CN314" s="221"/>
      <c r="CO314" s="221"/>
      <c r="CP314" s="221"/>
      <c r="CQ314" s="221"/>
      <c r="CR314" s="222">
        <f t="shared" si="166"/>
        <v>0</v>
      </c>
      <c r="CS314" s="237" t="e">
        <f t="shared" si="167"/>
        <v>#DIV/0!</v>
      </c>
      <c r="CT314" s="222">
        <f t="shared" si="168"/>
        <v>0</v>
      </c>
      <c r="CU314" s="237" t="e">
        <f t="shared" si="169"/>
        <v>#DIV/0!</v>
      </c>
      <c r="CV314" s="222">
        <f t="shared" si="170"/>
        <v>0</v>
      </c>
      <c r="CW314" s="237" t="e">
        <f t="shared" si="171"/>
        <v>#DIV/0!</v>
      </c>
      <c r="CX314" s="222">
        <f t="shared" si="172"/>
        <v>0</v>
      </c>
      <c r="CY314" s="237" t="e">
        <f t="shared" si="173"/>
        <v>#DIV/0!</v>
      </c>
      <c r="CZ314" s="223" t="e">
        <f t="shared" si="174"/>
        <v>#DIV/0!</v>
      </c>
      <c r="DA314" s="223" t="e">
        <f t="shared" si="175"/>
        <v>#DIV/0!</v>
      </c>
      <c r="DB314" s="83"/>
    </row>
    <row r="315" spans="1:106" ht="21.65" customHeight="1">
      <c r="A315" s="1036"/>
      <c r="B315" s="1024"/>
      <c r="C315" s="1033"/>
      <c r="D315" s="1024"/>
      <c r="E315" s="1033"/>
      <c r="F315" s="1093"/>
      <c r="G315" s="142" t="s">
        <v>2010</v>
      </c>
      <c r="H315" s="84"/>
      <c r="I315" s="180" t="s">
        <v>1663</v>
      </c>
      <c r="J315" s="5" t="s">
        <v>32</v>
      </c>
      <c r="K315" s="212" t="s">
        <v>31</v>
      </c>
      <c r="L315" s="165" t="s">
        <v>11</v>
      </c>
      <c r="M315" s="221" t="s">
        <v>29</v>
      </c>
      <c r="N315" s="221" t="s">
        <v>24</v>
      </c>
      <c r="O315" s="83"/>
      <c r="P315" s="83"/>
      <c r="Q315" s="83"/>
      <c r="R315" s="83"/>
      <c r="S315" s="83"/>
      <c r="T315" s="83"/>
      <c r="U315" s="5" t="s">
        <v>24</v>
      </c>
      <c r="V315" s="83"/>
      <c r="W315" s="83"/>
      <c r="X315" s="83"/>
      <c r="Y315" s="83"/>
      <c r="Z315" s="80">
        <f t="shared" ref="Z315:Z320" si="176">COUNTIF($O315:$Y315,"x")</f>
        <v>1</v>
      </c>
      <c r="AA315" s="955"/>
      <c r="AB315" s="83"/>
      <c r="AC315" s="83"/>
      <c r="AD315" s="83"/>
      <c r="AE315" s="83"/>
      <c r="AF315" s="83"/>
      <c r="AG315" s="83"/>
      <c r="AH315" s="83"/>
      <c r="AI315" s="83"/>
      <c r="AJ315" s="83"/>
      <c r="AK315" s="83"/>
      <c r="AL315" s="83"/>
      <c r="AM315" s="83"/>
      <c r="AN315" s="83"/>
      <c r="AO315" s="83"/>
      <c r="AP315" s="83"/>
      <c r="AQ315" s="83"/>
      <c r="AR315" s="83"/>
      <c r="AS315" s="83"/>
      <c r="AT315" s="83"/>
      <c r="AU315" s="83"/>
      <c r="AV315" s="55" t="s">
        <v>1315</v>
      </c>
      <c r="AW315" s="55" t="s">
        <v>1315</v>
      </c>
      <c r="AX315" s="55" t="s">
        <v>1315</v>
      </c>
      <c r="AY315" s="83"/>
      <c r="AZ315" s="83"/>
      <c r="BA315" s="83"/>
      <c r="BB315" s="83"/>
      <c r="BC315" s="83"/>
      <c r="BD315" s="83"/>
      <c r="BE315" s="83"/>
      <c r="BF315" s="83"/>
      <c r="BG315" s="83"/>
      <c r="BH315" s="83"/>
      <c r="BI315" s="83"/>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221"/>
      <c r="CQ315" s="221"/>
      <c r="CR315" s="222">
        <f t="shared" si="166"/>
        <v>0</v>
      </c>
      <c r="CS315" s="237" t="e">
        <f t="shared" si="167"/>
        <v>#DIV/0!</v>
      </c>
      <c r="CT315" s="222">
        <f t="shared" si="168"/>
        <v>0</v>
      </c>
      <c r="CU315" s="237" t="e">
        <f t="shared" si="169"/>
        <v>#DIV/0!</v>
      </c>
      <c r="CV315" s="222">
        <f t="shared" si="170"/>
        <v>0</v>
      </c>
      <c r="CW315" s="237" t="e">
        <f t="shared" si="171"/>
        <v>#DIV/0!</v>
      </c>
      <c r="CX315" s="222">
        <f t="shared" si="172"/>
        <v>0</v>
      </c>
      <c r="CY315" s="237" t="e">
        <f t="shared" si="173"/>
        <v>#DIV/0!</v>
      </c>
      <c r="CZ315" s="223" t="e">
        <f t="shared" si="174"/>
        <v>#DIV/0!</v>
      </c>
      <c r="DA315" s="223" t="e">
        <f t="shared" si="175"/>
        <v>#DIV/0!</v>
      </c>
      <c r="DB315" s="83"/>
    </row>
    <row r="316" spans="1:106" ht="46.5">
      <c r="A316" s="1036"/>
      <c r="B316" s="1024"/>
      <c r="C316" s="1033"/>
      <c r="D316" s="1024"/>
      <c r="E316" s="1033"/>
      <c r="F316" s="1093"/>
      <c r="G316" s="142" t="s">
        <v>1568</v>
      </c>
      <c r="H316" s="84"/>
      <c r="I316" s="84"/>
      <c r="J316" s="5" t="s">
        <v>32</v>
      </c>
      <c r="K316" s="212" t="s">
        <v>31</v>
      </c>
      <c r="L316" s="165" t="s">
        <v>11</v>
      </c>
      <c r="M316" s="221" t="s">
        <v>29</v>
      </c>
      <c r="N316" s="221" t="s">
        <v>24</v>
      </c>
      <c r="O316" s="83"/>
      <c r="P316" s="83"/>
      <c r="Q316" s="83"/>
      <c r="R316" s="83"/>
      <c r="S316" s="83"/>
      <c r="T316" s="83"/>
      <c r="U316" s="83"/>
      <c r="V316" s="83"/>
      <c r="W316" s="83"/>
      <c r="X316" s="5" t="s">
        <v>24</v>
      </c>
      <c r="Y316" s="83"/>
      <c r="Z316" s="80">
        <f t="shared" si="176"/>
        <v>1</v>
      </c>
      <c r="AA316" s="955"/>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7" t="s">
        <v>1315</v>
      </c>
      <c r="BG316" s="7" t="s">
        <v>1315</v>
      </c>
      <c r="BH316" s="83"/>
      <c r="BI316" s="83"/>
      <c r="BJ316" s="221"/>
      <c r="BK316" s="221"/>
      <c r="BL316" s="221"/>
      <c r="BM316" s="221"/>
      <c r="BN316" s="221"/>
      <c r="BO316" s="221"/>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221"/>
      <c r="CQ316" s="221"/>
      <c r="CR316" s="222">
        <f t="shared" si="166"/>
        <v>0</v>
      </c>
      <c r="CS316" s="237" t="e">
        <f t="shared" si="167"/>
        <v>#DIV/0!</v>
      </c>
      <c r="CT316" s="222">
        <f t="shared" si="168"/>
        <v>0</v>
      </c>
      <c r="CU316" s="237" t="e">
        <f t="shared" si="169"/>
        <v>#DIV/0!</v>
      </c>
      <c r="CV316" s="222">
        <f t="shared" si="170"/>
        <v>0</v>
      </c>
      <c r="CW316" s="237" t="e">
        <f t="shared" si="171"/>
        <v>#DIV/0!</v>
      </c>
      <c r="CX316" s="222">
        <f t="shared" si="172"/>
        <v>0</v>
      </c>
      <c r="CY316" s="237" t="e">
        <f t="shared" si="173"/>
        <v>#DIV/0!</v>
      </c>
      <c r="CZ316" s="223" t="e">
        <f t="shared" si="174"/>
        <v>#DIV/0!</v>
      </c>
      <c r="DA316" s="223" t="e">
        <f t="shared" si="175"/>
        <v>#DIV/0!</v>
      </c>
      <c r="DB316" s="83"/>
    </row>
    <row r="317" spans="1:106" s="1" customFormat="1" ht="62">
      <c r="A317" s="1036"/>
      <c r="B317" s="1024"/>
      <c r="C317" s="1033"/>
      <c r="D317" s="1024"/>
      <c r="E317" s="1033"/>
      <c r="F317" s="1093"/>
      <c r="G317" s="142" t="s">
        <v>1658</v>
      </c>
      <c r="H317" s="107" t="s">
        <v>718</v>
      </c>
      <c r="I317" s="176" t="s">
        <v>1657</v>
      </c>
      <c r="J317" s="5" t="s">
        <v>32</v>
      </c>
      <c r="K317" s="212" t="s">
        <v>31</v>
      </c>
      <c r="L317" s="165" t="s">
        <v>11</v>
      </c>
      <c r="M317" s="221" t="s">
        <v>29</v>
      </c>
      <c r="N317" s="221" t="s">
        <v>24</v>
      </c>
      <c r="O317" s="5"/>
      <c r="P317" s="5"/>
      <c r="Q317" s="5"/>
      <c r="R317" s="5"/>
      <c r="S317" s="6"/>
      <c r="T317" s="6"/>
      <c r="U317" s="5"/>
      <c r="V317" s="5" t="s">
        <v>24</v>
      </c>
      <c r="W317" s="5"/>
      <c r="X317" s="5"/>
      <c r="Y317" s="5"/>
      <c r="Z317" s="80">
        <f t="shared" si="176"/>
        <v>1</v>
      </c>
      <c r="AA317" s="221"/>
      <c r="AB317" s="7"/>
      <c r="AC317" s="7"/>
      <c r="AD317" s="7"/>
      <c r="AE317" s="7"/>
      <c r="AF317" s="7"/>
      <c r="AG317" s="7"/>
      <c r="AH317" s="7"/>
      <c r="AI317" s="7"/>
      <c r="AJ317" s="7"/>
      <c r="AK317" s="7"/>
      <c r="AL317" s="7"/>
      <c r="AM317" s="7"/>
      <c r="AN317" s="7"/>
      <c r="AO317" s="7"/>
      <c r="AP317" s="7"/>
      <c r="AQ317" s="7"/>
      <c r="AR317" s="7"/>
      <c r="AS317" s="7"/>
      <c r="AT317" s="7"/>
      <c r="AU317" s="7"/>
      <c r="AV317" s="55"/>
      <c r="AW317" s="7"/>
      <c r="AX317" s="7"/>
      <c r="AY317" s="7" t="s">
        <v>1315</v>
      </c>
      <c r="AZ317" s="7"/>
      <c r="BA317" s="7"/>
      <c r="BB317" s="7" t="s">
        <v>1315</v>
      </c>
      <c r="BC317" s="7"/>
      <c r="BD317" s="7"/>
      <c r="BE317" s="7"/>
      <c r="BF317" s="7"/>
      <c r="BG317" s="7"/>
      <c r="BH317" s="7"/>
      <c r="BI317" s="7"/>
      <c r="BJ317" s="221"/>
      <c r="BK317" s="221"/>
      <c r="BL317" s="221"/>
      <c r="BM317" s="221"/>
      <c r="BN317" s="221"/>
      <c r="BO317" s="221"/>
      <c r="BP317" s="221"/>
      <c r="BQ317" s="221"/>
      <c r="BR317" s="221"/>
      <c r="BS317" s="221"/>
      <c r="BT317" s="221"/>
      <c r="BU317" s="221"/>
      <c r="BV317" s="221"/>
      <c r="BW317" s="221"/>
      <c r="BX317" s="221"/>
      <c r="BY317" s="221"/>
      <c r="BZ317" s="221"/>
      <c r="CA317" s="221"/>
      <c r="CB317" s="221"/>
      <c r="CC317" s="221"/>
      <c r="CD317" s="221"/>
      <c r="CE317" s="221"/>
      <c r="CF317" s="221"/>
      <c r="CG317" s="221"/>
      <c r="CH317" s="221"/>
      <c r="CI317" s="221"/>
      <c r="CJ317" s="221"/>
      <c r="CK317" s="221"/>
      <c r="CL317" s="221"/>
      <c r="CM317" s="221"/>
      <c r="CN317" s="221"/>
      <c r="CO317" s="221"/>
      <c r="CP317" s="221"/>
      <c r="CQ317" s="221"/>
      <c r="CR317" s="222">
        <f t="shared" si="166"/>
        <v>0</v>
      </c>
      <c r="CS317" s="237" t="e">
        <f t="shared" si="167"/>
        <v>#DIV/0!</v>
      </c>
      <c r="CT317" s="222">
        <f t="shared" si="168"/>
        <v>0</v>
      </c>
      <c r="CU317" s="237" t="e">
        <f t="shared" si="169"/>
        <v>#DIV/0!</v>
      </c>
      <c r="CV317" s="222">
        <f t="shared" si="170"/>
        <v>0</v>
      </c>
      <c r="CW317" s="237" t="e">
        <f t="shared" si="171"/>
        <v>#DIV/0!</v>
      </c>
      <c r="CX317" s="222">
        <f t="shared" si="172"/>
        <v>0</v>
      </c>
      <c r="CY317" s="237" t="e">
        <f t="shared" si="173"/>
        <v>#DIV/0!</v>
      </c>
      <c r="CZ317" s="223" t="e">
        <f t="shared" si="174"/>
        <v>#DIV/0!</v>
      </c>
      <c r="DA317" s="223" t="e">
        <f t="shared" si="175"/>
        <v>#DIV/0!</v>
      </c>
      <c r="DB317" s="5"/>
    </row>
    <row r="318" spans="1:106" ht="62">
      <c r="A318" s="227">
        <v>115</v>
      </c>
      <c r="B318" s="217" t="s">
        <v>637</v>
      </c>
      <c r="C318" s="215" t="s">
        <v>26</v>
      </c>
      <c r="D318" s="217" t="s">
        <v>181</v>
      </c>
      <c r="E318" s="215" t="s">
        <v>26</v>
      </c>
      <c r="F318" s="219" t="s">
        <v>181</v>
      </c>
      <c r="G318" s="219" t="s">
        <v>421</v>
      </c>
      <c r="H318" s="94"/>
      <c r="I318" s="94"/>
      <c r="J318" s="5" t="s">
        <v>32</v>
      </c>
      <c r="K318" s="212" t="s">
        <v>31</v>
      </c>
      <c r="L318" s="165" t="s">
        <v>11</v>
      </c>
      <c r="M318" s="221" t="s">
        <v>29</v>
      </c>
      <c r="N318" s="221" t="s">
        <v>24</v>
      </c>
      <c r="O318" s="221"/>
      <c r="P318" s="221"/>
      <c r="Q318" s="221"/>
      <c r="R318" s="221"/>
      <c r="S318" s="226"/>
      <c r="T318" s="226"/>
      <c r="U318" s="221"/>
      <c r="V318" s="221"/>
      <c r="W318" s="221"/>
      <c r="X318" s="221" t="s">
        <v>24</v>
      </c>
      <c r="Y318" s="221"/>
      <c r="Z318" s="80">
        <f t="shared" si="176"/>
        <v>1</v>
      </c>
      <c r="AA318" s="9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t="s">
        <v>1317</v>
      </c>
      <c r="BG318" s="55"/>
      <c r="BH318" s="55"/>
      <c r="BI318" s="55"/>
      <c r="BJ318" s="221"/>
      <c r="BK318" s="221"/>
      <c r="BL318" s="221"/>
      <c r="BM318" s="221"/>
      <c r="BN318" s="221"/>
      <c r="BO318" s="221"/>
      <c r="BP318" s="221"/>
      <c r="BQ318" s="221"/>
      <c r="BR318" s="221"/>
      <c r="BS318" s="221"/>
      <c r="BT318" s="221"/>
      <c r="BU318" s="221"/>
      <c r="BV318" s="221"/>
      <c r="BW318" s="221"/>
      <c r="BX318" s="221"/>
      <c r="BY318" s="221"/>
      <c r="BZ318" s="221"/>
      <c r="CA318" s="221"/>
      <c r="CB318" s="221"/>
      <c r="CC318" s="221"/>
      <c r="CD318" s="221"/>
      <c r="CE318" s="221"/>
      <c r="CF318" s="221"/>
      <c r="CG318" s="221"/>
      <c r="CH318" s="221"/>
      <c r="CI318" s="221"/>
      <c r="CJ318" s="221"/>
      <c r="CK318" s="221"/>
      <c r="CL318" s="221"/>
      <c r="CM318" s="221"/>
      <c r="CN318" s="221"/>
      <c r="CO318" s="221"/>
      <c r="CP318" s="221"/>
      <c r="CQ318" s="221"/>
      <c r="CR318" s="222">
        <f t="shared" si="166"/>
        <v>0</v>
      </c>
      <c r="CS318" s="237" t="e">
        <f t="shared" si="167"/>
        <v>#DIV/0!</v>
      </c>
      <c r="CT318" s="222">
        <f t="shared" si="168"/>
        <v>0</v>
      </c>
      <c r="CU318" s="237" t="e">
        <f t="shared" si="169"/>
        <v>#DIV/0!</v>
      </c>
      <c r="CV318" s="222">
        <f t="shared" si="170"/>
        <v>0</v>
      </c>
      <c r="CW318" s="237" t="e">
        <f t="shared" si="171"/>
        <v>#DIV/0!</v>
      </c>
      <c r="CX318" s="222">
        <f t="shared" si="172"/>
        <v>0</v>
      </c>
      <c r="CY318" s="237" t="e">
        <f t="shared" si="173"/>
        <v>#DIV/0!</v>
      </c>
      <c r="CZ318" s="223" t="e">
        <f t="shared" si="174"/>
        <v>#DIV/0!</v>
      </c>
      <c r="DA318" s="223" t="e">
        <f t="shared" si="175"/>
        <v>#DIV/0!</v>
      </c>
      <c r="DB318" s="221"/>
    </row>
    <row r="319" spans="1:106" s="1" customFormat="1" ht="77.5">
      <c r="A319" s="332">
        <v>116</v>
      </c>
      <c r="B319" s="217" t="s">
        <v>485</v>
      </c>
      <c r="C319" s="215" t="s">
        <v>26</v>
      </c>
      <c r="D319" s="217" t="s">
        <v>180</v>
      </c>
      <c r="E319" s="215" t="s">
        <v>26</v>
      </c>
      <c r="F319" s="219" t="s">
        <v>582</v>
      </c>
      <c r="G319" s="219" t="s">
        <v>583</v>
      </c>
      <c r="H319" s="94"/>
      <c r="I319" s="94"/>
      <c r="J319" s="5" t="s">
        <v>32</v>
      </c>
      <c r="K319" s="212" t="s">
        <v>31</v>
      </c>
      <c r="L319" s="165" t="s">
        <v>11</v>
      </c>
      <c r="M319" s="221" t="s">
        <v>29</v>
      </c>
      <c r="N319" s="221" t="s">
        <v>24</v>
      </c>
      <c r="O319" s="5"/>
      <c r="P319" s="5"/>
      <c r="Q319" s="5"/>
      <c r="R319" s="5"/>
      <c r="S319" s="6"/>
      <c r="T319" s="6"/>
      <c r="U319" s="5"/>
      <c r="V319" s="5"/>
      <c r="W319" s="5"/>
      <c r="X319" s="5" t="s">
        <v>24</v>
      </c>
      <c r="Y319" s="5"/>
      <c r="Z319" s="80">
        <f t="shared" si="176"/>
        <v>1</v>
      </c>
      <c r="AA319" s="955"/>
      <c r="AB319" s="7"/>
      <c r="AC319" s="7"/>
      <c r="AD319" s="7"/>
      <c r="AE319" s="7"/>
      <c r="AF319" s="7"/>
      <c r="AG319" s="7"/>
      <c r="AH319" s="7"/>
      <c r="AI319" s="7"/>
      <c r="AJ319" s="7"/>
      <c r="AK319" s="7"/>
      <c r="AL319" s="7"/>
      <c r="AM319" s="7"/>
      <c r="AN319" s="7"/>
      <c r="AO319" s="7"/>
      <c r="AP319" s="7"/>
      <c r="AQ319" s="7"/>
      <c r="AR319" s="7"/>
      <c r="AS319" s="7"/>
      <c r="AT319" s="7"/>
      <c r="AU319" s="7"/>
      <c r="AV319" s="55"/>
      <c r="AW319" s="7"/>
      <c r="AX319" s="7"/>
      <c r="AY319" s="7"/>
      <c r="AZ319" s="7"/>
      <c r="BA319" s="7"/>
      <c r="BB319" s="7"/>
      <c r="BC319" s="7"/>
      <c r="BD319" s="7"/>
      <c r="BE319" s="7"/>
      <c r="BF319" s="7"/>
      <c r="BG319" s="7" t="s">
        <v>1315</v>
      </c>
      <c r="BH319" s="7"/>
      <c r="BI319" s="7"/>
      <c r="BJ319" s="221"/>
      <c r="BK319" s="221"/>
      <c r="BL319" s="221"/>
      <c r="BM319" s="221"/>
      <c r="BN319" s="221"/>
      <c r="BO319" s="221"/>
      <c r="BP319" s="221"/>
      <c r="BQ319" s="221"/>
      <c r="BR319" s="221"/>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c r="CN319" s="221"/>
      <c r="CO319" s="221"/>
      <c r="CP319" s="221"/>
      <c r="CQ319" s="221"/>
      <c r="CR319" s="222">
        <f t="shared" si="166"/>
        <v>0</v>
      </c>
      <c r="CS319" s="237" t="e">
        <f t="shared" si="167"/>
        <v>#DIV/0!</v>
      </c>
      <c r="CT319" s="222">
        <f t="shared" si="168"/>
        <v>0</v>
      </c>
      <c r="CU319" s="237" t="e">
        <f t="shared" si="169"/>
        <v>#DIV/0!</v>
      </c>
      <c r="CV319" s="222">
        <f t="shared" si="170"/>
        <v>0</v>
      </c>
      <c r="CW319" s="237" t="e">
        <f t="shared" si="171"/>
        <v>#DIV/0!</v>
      </c>
      <c r="CX319" s="222">
        <f t="shared" si="172"/>
        <v>0</v>
      </c>
      <c r="CY319" s="237" t="e">
        <f t="shared" si="173"/>
        <v>#DIV/0!</v>
      </c>
      <c r="CZ319" s="223" t="e">
        <f t="shared" si="174"/>
        <v>#DIV/0!</v>
      </c>
      <c r="DA319" s="223" t="e">
        <f t="shared" si="175"/>
        <v>#DIV/0!</v>
      </c>
      <c r="DB319" s="5"/>
    </row>
    <row r="320" spans="1:106" s="1" customFormat="1" ht="62">
      <c r="A320" s="227">
        <v>117</v>
      </c>
      <c r="B320" s="217" t="s">
        <v>486</v>
      </c>
      <c r="C320" s="215" t="s">
        <v>60</v>
      </c>
      <c r="D320" s="217" t="s">
        <v>179</v>
      </c>
      <c r="E320" s="215" t="s">
        <v>60</v>
      </c>
      <c r="F320" s="219" t="s">
        <v>179</v>
      </c>
      <c r="G320" s="68" t="s">
        <v>1569</v>
      </c>
      <c r="H320" s="107" t="s">
        <v>719</v>
      </c>
      <c r="I320" s="176" t="s">
        <v>1651</v>
      </c>
      <c r="J320" s="5" t="s">
        <v>32</v>
      </c>
      <c r="K320" s="212" t="s">
        <v>31</v>
      </c>
      <c r="L320" s="165" t="s">
        <v>11</v>
      </c>
      <c r="M320" s="221" t="s">
        <v>29</v>
      </c>
      <c r="N320" s="221" t="s">
        <v>24</v>
      </c>
      <c r="O320" s="5"/>
      <c r="P320" s="5"/>
      <c r="Q320" s="5"/>
      <c r="R320" s="5"/>
      <c r="S320" s="6"/>
      <c r="T320" s="6"/>
      <c r="U320" s="5"/>
      <c r="V320" s="5"/>
      <c r="W320" s="5"/>
      <c r="X320" s="5" t="s">
        <v>24</v>
      </c>
      <c r="Y320" s="5"/>
      <c r="Z320" s="80">
        <f t="shared" si="176"/>
        <v>1</v>
      </c>
      <c r="AA320" s="221"/>
      <c r="AB320" s="7"/>
      <c r="AC320" s="7"/>
      <c r="AD320" s="7"/>
      <c r="AE320" s="7"/>
      <c r="AF320" s="7"/>
      <c r="AG320" s="7"/>
      <c r="AH320" s="7"/>
      <c r="AI320" s="7"/>
      <c r="AJ320" s="7"/>
      <c r="AK320" s="7"/>
      <c r="AL320" s="7"/>
      <c r="AM320" s="7"/>
      <c r="AN320" s="7"/>
      <c r="AO320" s="7"/>
      <c r="AP320" s="7"/>
      <c r="AQ320" s="7"/>
      <c r="AR320" s="7"/>
      <c r="AS320" s="7"/>
      <c r="AT320" s="7"/>
      <c r="AU320" s="7"/>
      <c r="AV320" s="55"/>
      <c r="AW320" s="7"/>
      <c r="AX320" s="7"/>
      <c r="AY320" s="7"/>
      <c r="AZ320" s="7"/>
      <c r="BA320" s="7"/>
      <c r="BB320" s="7"/>
      <c r="BC320" s="7"/>
      <c r="BD320" s="7"/>
      <c r="BE320" s="7"/>
      <c r="BF320" s="7"/>
      <c r="BG320" s="7" t="s">
        <v>1318</v>
      </c>
      <c r="BH320" s="7"/>
      <c r="BI320" s="7"/>
      <c r="BJ320" s="221"/>
      <c r="BK320" s="221"/>
      <c r="BL320" s="221"/>
      <c r="BM320" s="221"/>
      <c r="BN320" s="221"/>
      <c r="BO320" s="221"/>
      <c r="BP320" s="221"/>
      <c r="BQ320" s="221"/>
      <c r="BR320" s="221"/>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c r="CN320" s="221"/>
      <c r="CO320" s="221"/>
      <c r="CP320" s="221"/>
      <c r="CQ320" s="221"/>
      <c r="CR320" s="222">
        <f t="shared" si="166"/>
        <v>0</v>
      </c>
      <c r="CS320" s="237" t="e">
        <f t="shared" si="167"/>
        <v>#DIV/0!</v>
      </c>
      <c r="CT320" s="222">
        <f t="shared" si="168"/>
        <v>0</v>
      </c>
      <c r="CU320" s="237" t="e">
        <f t="shared" si="169"/>
        <v>#DIV/0!</v>
      </c>
      <c r="CV320" s="222">
        <f t="shared" si="170"/>
        <v>0</v>
      </c>
      <c r="CW320" s="237" t="e">
        <f t="shared" si="171"/>
        <v>#DIV/0!</v>
      </c>
      <c r="CX320" s="222">
        <f t="shared" si="172"/>
        <v>0</v>
      </c>
      <c r="CY320" s="237" t="e">
        <f t="shared" si="173"/>
        <v>#DIV/0!</v>
      </c>
      <c r="CZ320" s="223" t="e">
        <f t="shared" si="174"/>
        <v>#DIV/0!</v>
      </c>
      <c r="DA320" s="223" t="e">
        <f t="shared" si="175"/>
        <v>#DIV/0!</v>
      </c>
      <c r="DB320" s="5"/>
    </row>
    <row r="321" spans="1:106" s="302" customFormat="1" ht="16.5">
      <c r="A321" s="299"/>
      <c r="B321" s="1045" t="s">
        <v>178</v>
      </c>
      <c r="C321" s="1045"/>
      <c r="D321" s="1045"/>
      <c r="E321" s="1045"/>
      <c r="F321" s="1045"/>
      <c r="G321" s="1045"/>
      <c r="H321" s="1045"/>
      <c r="I321" s="1045"/>
      <c r="J321" s="1045"/>
      <c r="K321" s="1045"/>
      <c r="L321" s="1045"/>
      <c r="M321" s="1045"/>
      <c r="N321" s="1045"/>
      <c r="O321" s="300"/>
      <c r="P321" s="300"/>
      <c r="Q321" s="300"/>
      <c r="R321" s="300"/>
      <c r="S321" s="300"/>
      <c r="T321" s="300"/>
      <c r="U321" s="300"/>
      <c r="V321" s="300"/>
      <c r="W321" s="300"/>
      <c r="X321" s="300" t="s">
        <v>38</v>
      </c>
      <c r="Y321" s="300"/>
      <c r="Z321" s="300"/>
      <c r="AA321" s="955"/>
      <c r="AB321" s="300"/>
      <c r="AC321" s="300"/>
      <c r="AD321" s="300"/>
      <c r="AE321" s="300"/>
      <c r="AF321" s="300"/>
      <c r="AG321" s="300"/>
      <c r="AH321" s="300"/>
      <c r="AI321" s="300"/>
      <c r="AJ321" s="300"/>
      <c r="AK321" s="300"/>
      <c r="AL321" s="300"/>
      <c r="AM321" s="300"/>
      <c r="AN321" s="300"/>
      <c r="AO321" s="300"/>
      <c r="AP321" s="300"/>
      <c r="AQ321" s="300"/>
      <c r="AR321" s="300"/>
      <c r="AS321" s="300"/>
      <c r="AT321" s="300"/>
      <c r="AU321" s="300"/>
      <c r="AV321" s="300"/>
      <c r="AW321" s="300"/>
      <c r="AX321" s="300"/>
      <c r="AY321" s="300"/>
      <c r="AZ321" s="300"/>
      <c r="BA321" s="300"/>
      <c r="BB321" s="300"/>
      <c r="BC321" s="300"/>
      <c r="BD321" s="300"/>
      <c r="BE321" s="300"/>
      <c r="BF321" s="300"/>
      <c r="BG321" s="300"/>
      <c r="BH321" s="300"/>
      <c r="BI321" s="300"/>
      <c r="BJ321" s="221"/>
      <c r="BK321" s="221"/>
      <c r="BL321" s="221"/>
      <c r="BM321" s="221"/>
      <c r="BN321" s="221"/>
      <c r="BO321" s="221"/>
      <c r="BP321" s="221"/>
      <c r="BQ321" s="221"/>
      <c r="BR321" s="221"/>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c r="CN321" s="221"/>
      <c r="CO321" s="221"/>
      <c r="CP321" s="221"/>
      <c r="CQ321" s="221"/>
      <c r="CR321" s="300" t="s">
        <v>38</v>
      </c>
      <c r="CS321" s="300" t="s">
        <v>38</v>
      </c>
      <c r="CT321" s="300" t="s">
        <v>38</v>
      </c>
      <c r="CU321" s="300" t="s">
        <v>38</v>
      </c>
      <c r="CV321" s="300" t="s">
        <v>38</v>
      </c>
      <c r="CW321" s="300" t="s">
        <v>38</v>
      </c>
      <c r="CX321" s="300" t="s">
        <v>38</v>
      </c>
      <c r="CY321" s="300" t="s">
        <v>38</v>
      </c>
      <c r="CZ321" s="300" t="s">
        <v>38</v>
      </c>
      <c r="DA321" s="300" t="s">
        <v>38</v>
      </c>
      <c r="DB321" s="300"/>
    </row>
    <row r="322" spans="1:106" s="1" customFormat="1" ht="46.5">
      <c r="A322" s="227">
        <v>118</v>
      </c>
      <c r="B322" s="217" t="s">
        <v>487</v>
      </c>
      <c r="C322" s="215" t="s">
        <v>26</v>
      </c>
      <c r="D322" s="217" t="s">
        <v>177</v>
      </c>
      <c r="E322" s="215" t="s">
        <v>26</v>
      </c>
      <c r="F322" s="217" t="s">
        <v>177</v>
      </c>
      <c r="G322" s="138" t="s">
        <v>2101</v>
      </c>
      <c r="H322" s="69" t="s">
        <v>720</v>
      </c>
      <c r="I322" s="69"/>
      <c r="J322" s="5" t="s">
        <v>32</v>
      </c>
      <c r="K322" s="212" t="s">
        <v>31</v>
      </c>
      <c r="L322" s="165" t="s">
        <v>11</v>
      </c>
      <c r="M322" s="221" t="s">
        <v>29</v>
      </c>
      <c r="N322" s="221" t="s">
        <v>24</v>
      </c>
      <c r="O322" s="5"/>
      <c r="P322" s="5"/>
      <c r="Q322" s="5"/>
      <c r="R322" s="5"/>
      <c r="S322" s="6"/>
      <c r="T322" s="6"/>
      <c r="U322" s="5"/>
      <c r="V322" s="5"/>
      <c r="W322" s="5"/>
      <c r="X322" s="5" t="s">
        <v>24</v>
      </c>
      <c r="Y322" s="5"/>
      <c r="Z322" s="80">
        <f>COUNTIF($O322:$Y322,"x")</f>
        <v>1</v>
      </c>
      <c r="AA322" s="955"/>
      <c r="AB322" s="7"/>
      <c r="AC322" s="7"/>
      <c r="AD322" s="7"/>
      <c r="AE322" s="7"/>
      <c r="AF322" s="7"/>
      <c r="AG322" s="7"/>
      <c r="AH322" s="7"/>
      <c r="AI322" s="7"/>
      <c r="AJ322" s="7"/>
      <c r="AK322" s="7"/>
      <c r="AL322" s="7"/>
      <c r="AM322" s="7"/>
      <c r="AN322" s="7"/>
      <c r="AO322" s="7"/>
      <c r="AP322" s="7"/>
      <c r="AQ322" s="7"/>
      <c r="AR322" s="7"/>
      <c r="AS322" s="7"/>
      <c r="AT322" s="7"/>
      <c r="AU322" s="7"/>
      <c r="AV322" s="55"/>
      <c r="AW322" s="7"/>
      <c r="AX322" s="7"/>
      <c r="AY322" s="7"/>
      <c r="AZ322" s="7"/>
      <c r="BA322" s="7"/>
      <c r="BB322" s="7"/>
      <c r="BC322" s="7"/>
      <c r="BD322" s="7"/>
      <c r="BE322" s="7"/>
      <c r="BF322" s="7"/>
      <c r="BG322" s="7" t="s">
        <v>1183</v>
      </c>
      <c r="BH322" s="7"/>
      <c r="BI322" s="7"/>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221"/>
      <c r="CQ322" s="221"/>
      <c r="CR322" s="222">
        <f>COUNTIF(BJ322:CQ322,"2")</f>
        <v>0</v>
      </c>
      <c r="CS322" s="237" t="e">
        <f>CR322/(CR322+CT322+CV322+CX322)</f>
        <v>#DIV/0!</v>
      </c>
      <c r="CT322" s="222">
        <f>COUNTIF(BJ322:CQ322,"1")</f>
        <v>0</v>
      </c>
      <c r="CU322" s="237" t="e">
        <f>CT322/(CR322+CT322+CV322+CX322)</f>
        <v>#DIV/0!</v>
      </c>
      <c r="CV322" s="222">
        <f>COUNTIF(BJ322:CQ322,"0")</f>
        <v>0</v>
      </c>
      <c r="CW322" s="237" t="e">
        <f>CV322/(CR322+CT322+CV322+CX322)</f>
        <v>#DIV/0!</v>
      </c>
      <c r="CX322" s="222">
        <f>COUNTIF(BJ322:CQ322,"KĐG")</f>
        <v>0</v>
      </c>
      <c r="CY322" s="237" t="e">
        <f>CX322/(CR322+CT322+CV322+CX322)</f>
        <v>#DIV/0!</v>
      </c>
      <c r="CZ322" s="223" t="e">
        <f>(((CR322*2)+(CT322*1)+(CV322*0)))/(CR322+CT322+CV322)</f>
        <v>#DIV/0!</v>
      </c>
      <c r="DA322" s="223" t="e">
        <f>IF(CY322&gt;=50%,"KĐG",IF(CZ322&gt;=1.6,"Đạt mục tiêu",IF(CZ322&gt;=1,"Cần cố gắng","Chưa đạt")))</f>
        <v>#DIV/0!</v>
      </c>
      <c r="DB322" s="5"/>
    </row>
    <row r="323" spans="1:106" s="302" customFormat="1" ht="16.5">
      <c r="A323" s="299"/>
      <c r="B323" s="1045" t="s">
        <v>176</v>
      </c>
      <c r="C323" s="1045"/>
      <c r="D323" s="1045"/>
      <c r="E323" s="1045"/>
      <c r="F323" s="1045"/>
      <c r="G323" s="1045"/>
      <c r="H323" s="1045"/>
      <c r="I323" s="1045"/>
      <c r="J323" s="1045"/>
      <c r="K323" s="1045"/>
      <c r="L323" s="1045"/>
      <c r="M323" s="1045"/>
      <c r="N323" s="1045"/>
      <c r="O323" s="300"/>
      <c r="P323" s="300"/>
      <c r="Q323" s="300"/>
      <c r="R323" s="300"/>
      <c r="S323" s="300"/>
      <c r="T323" s="300"/>
      <c r="U323" s="300"/>
      <c r="V323" s="300" t="s">
        <v>38</v>
      </c>
      <c r="W323" s="300"/>
      <c r="X323" s="300" t="s">
        <v>38</v>
      </c>
      <c r="Y323" s="300"/>
      <c r="Z323" s="296" t="s">
        <v>38</v>
      </c>
      <c r="AA323" s="221"/>
      <c r="AB323" s="296" t="s">
        <v>38</v>
      </c>
      <c r="AC323" s="296" t="s">
        <v>38</v>
      </c>
      <c r="AD323" s="296" t="s">
        <v>38</v>
      </c>
      <c r="AE323" s="296" t="s">
        <v>38</v>
      </c>
      <c r="AF323" s="296" t="s">
        <v>38</v>
      </c>
      <c r="AG323" s="296" t="s">
        <v>38</v>
      </c>
      <c r="AH323" s="296" t="s">
        <v>38</v>
      </c>
      <c r="AI323" s="296" t="s">
        <v>38</v>
      </c>
      <c r="AJ323" s="296" t="s">
        <v>38</v>
      </c>
      <c r="AK323" s="296" t="s">
        <v>38</v>
      </c>
      <c r="AL323" s="296" t="s">
        <v>38</v>
      </c>
      <c r="AM323" s="296" t="s">
        <v>38</v>
      </c>
      <c r="AN323" s="296" t="s">
        <v>38</v>
      </c>
      <c r="AO323" s="296" t="s">
        <v>38</v>
      </c>
      <c r="AP323" s="296" t="s">
        <v>38</v>
      </c>
      <c r="AQ323" s="296" t="s">
        <v>38</v>
      </c>
      <c r="AR323" s="296" t="s">
        <v>38</v>
      </c>
      <c r="AS323" s="296" t="s">
        <v>38</v>
      </c>
      <c r="AT323" s="296" t="s">
        <v>38</v>
      </c>
      <c r="AU323" s="296" t="s">
        <v>38</v>
      </c>
      <c r="AV323" s="296" t="s">
        <v>38</v>
      </c>
      <c r="AW323" s="296" t="s">
        <v>38</v>
      </c>
      <c r="AX323" s="296" t="s">
        <v>38</v>
      </c>
      <c r="AY323" s="296" t="s">
        <v>38</v>
      </c>
      <c r="AZ323" s="296" t="s">
        <v>38</v>
      </c>
      <c r="BA323" s="296" t="s">
        <v>38</v>
      </c>
      <c r="BB323" s="296" t="s">
        <v>38</v>
      </c>
      <c r="BC323" s="296" t="s">
        <v>38</v>
      </c>
      <c r="BD323" s="296" t="s">
        <v>38</v>
      </c>
      <c r="BE323" s="296" t="s">
        <v>38</v>
      </c>
      <c r="BF323" s="296" t="s">
        <v>38</v>
      </c>
      <c r="BG323" s="296" t="s">
        <v>38</v>
      </c>
      <c r="BH323" s="296" t="s">
        <v>38</v>
      </c>
      <c r="BI323" s="296" t="s">
        <v>38</v>
      </c>
      <c r="BJ323" s="296" t="s">
        <v>38</v>
      </c>
      <c r="BK323" s="296" t="s">
        <v>38</v>
      </c>
      <c r="BL323" s="296" t="s">
        <v>38</v>
      </c>
      <c r="BM323" s="296" t="s">
        <v>38</v>
      </c>
      <c r="BN323" s="296" t="s">
        <v>38</v>
      </c>
      <c r="BO323" s="296" t="s">
        <v>38</v>
      </c>
      <c r="BP323" s="296" t="s">
        <v>38</v>
      </c>
      <c r="BQ323" s="296" t="s">
        <v>38</v>
      </c>
      <c r="BR323" s="296" t="s">
        <v>38</v>
      </c>
      <c r="BS323" s="296" t="s">
        <v>38</v>
      </c>
      <c r="BT323" s="296" t="s">
        <v>38</v>
      </c>
      <c r="BU323" s="296" t="s">
        <v>38</v>
      </c>
      <c r="BV323" s="296" t="s">
        <v>38</v>
      </c>
      <c r="BW323" s="296" t="s">
        <v>38</v>
      </c>
      <c r="BX323" s="296" t="s">
        <v>38</v>
      </c>
      <c r="BY323" s="296" t="s">
        <v>38</v>
      </c>
      <c r="BZ323" s="296" t="s">
        <v>38</v>
      </c>
      <c r="CA323" s="296" t="s">
        <v>38</v>
      </c>
      <c r="CB323" s="296" t="s">
        <v>38</v>
      </c>
      <c r="CC323" s="296" t="s">
        <v>38</v>
      </c>
      <c r="CD323" s="296" t="s">
        <v>38</v>
      </c>
      <c r="CE323" s="296" t="s">
        <v>38</v>
      </c>
      <c r="CF323" s="296" t="s">
        <v>38</v>
      </c>
      <c r="CG323" s="296" t="s">
        <v>38</v>
      </c>
      <c r="CH323" s="296" t="s">
        <v>38</v>
      </c>
      <c r="CI323" s="296" t="s">
        <v>38</v>
      </c>
      <c r="CJ323" s="296" t="s">
        <v>38</v>
      </c>
      <c r="CK323" s="296" t="s">
        <v>38</v>
      </c>
      <c r="CL323" s="296" t="s">
        <v>38</v>
      </c>
      <c r="CM323" s="296" t="s">
        <v>38</v>
      </c>
      <c r="CN323" s="296" t="s">
        <v>38</v>
      </c>
      <c r="CO323" s="296" t="s">
        <v>38</v>
      </c>
      <c r="CP323" s="296" t="s">
        <v>38</v>
      </c>
      <c r="CQ323" s="296" t="s">
        <v>38</v>
      </c>
      <c r="CR323" s="296" t="s">
        <v>38</v>
      </c>
      <c r="CS323" s="296" t="s">
        <v>38</v>
      </c>
      <c r="CT323" s="296" t="s">
        <v>38</v>
      </c>
      <c r="CU323" s="296" t="s">
        <v>38</v>
      </c>
      <c r="CV323" s="296" t="s">
        <v>38</v>
      </c>
      <c r="CW323" s="296" t="s">
        <v>38</v>
      </c>
      <c r="CX323" s="296" t="s">
        <v>38</v>
      </c>
      <c r="CY323" s="296" t="s">
        <v>38</v>
      </c>
      <c r="CZ323" s="296" t="s">
        <v>38</v>
      </c>
      <c r="DA323" s="296" t="s">
        <v>38</v>
      </c>
      <c r="DB323" s="296" t="s">
        <v>38</v>
      </c>
    </row>
    <row r="324" spans="1:106" s="1" customFormat="1" ht="31">
      <c r="A324" s="1036">
        <v>119</v>
      </c>
      <c r="B324" s="1034" t="s">
        <v>488</v>
      </c>
      <c r="C324" s="1033" t="s">
        <v>26</v>
      </c>
      <c r="D324" s="217" t="s">
        <v>342</v>
      </c>
      <c r="E324" s="1033" t="s">
        <v>26</v>
      </c>
      <c r="F324" s="217" t="s">
        <v>175</v>
      </c>
      <c r="G324" s="51" t="s">
        <v>424</v>
      </c>
      <c r="H324" s="38"/>
      <c r="I324" s="38"/>
      <c r="J324" s="5" t="s">
        <v>32</v>
      </c>
      <c r="K324" s="212" t="s">
        <v>31</v>
      </c>
      <c r="L324" s="165" t="s">
        <v>11</v>
      </c>
      <c r="M324" s="221" t="s">
        <v>29</v>
      </c>
      <c r="N324" s="221" t="s">
        <v>24</v>
      </c>
      <c r="O324" s="5"/>
      <c r="P324" s="5"/>
      <c r="Q324" s="5"/>
      <c r="R324" s="5"/>
      <c r="S324" s="6"/>
      <c r="T324" s="6"/>
      <c r="U324" s="5"/>
      <c r="V324" s="5"/>
      <c r="W324" s="5"/>
      <c r="X324" s="5" t="s">
        <v>24</v>
      </c>
      <c r="Y324" s="5"/>
      <c r="Z324" s="80">
        <f t="shared" ref="Z324:Z338" si="177">COUNTIF($O324:$Y324,"x")</f>
        <v>1</v>
      </c>
      <c r="AA324" s="955"/>
      <c r="AB324" s="7"/>
      <c r="AC324" s="7"/>
      <c r="AD324" s="7"/>
      <c r="AE324" s="7"/>
      <c r="AF324" s="7"/>
      <c r="AG324" s="7"/>
      <c r="AH324" s="7"/>
      <c r="AI324" s="7"/>
      <c r="AJ324" s="7"/>
      <c r="AK324" s="7"/>
      <c r="AL324" s="7"/>
      <c r="AM324" s="7"/>
      <c r="AN324" s="7"/>
      <c r="AO324" s="7"/>
      <c r="AP324" s="7"/>
      <c r="AQ324" s="7"/>
      <c r="AR324" s="7"/>
      <c r="AS324" s="7"/>
      <c r="AT324" s="7"/>
      <c r="AU324" s="7"/>
      <c r="AV324" s="55"/>
      <c r="AW324" s="7"/>
      <c r="AX324" s="7"/>
      <c r="AY324" s="7"/>
      <c r="AZ324" s="7"/>
      <c r="BA324" s="7"/>
      <c r="BB324" s="7"/>
      <c r="BC324" s="7"/>
      <c r="BD324" s="7"/>
      <c r="BE324" s="7"/>
      <c r="BF324" s="7" t="s">
        <v>1316</v>
      </c>
      <c r="BG324" s="7"/>
      <c r="BH324" s="7"/>
      <c r="BI324" s="7"/>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221"/>
      <c r="CQ324" s="221"/>
      <c r="CR324" s="222">
        <f>COUNTIF(BJ324:CQ324,"2")</f>
        <v>0</v>
      </c>
      <c r="CS324" s="237" t="e">
        <f>CR324/(CR324+CT324+CV324+CX324)</f>
        <v>#DIV/0!</v>
      </c>
      <c r="CT324" s="222">
        <f>COUNTIF(BJ324:CQ324,"1")</f>
        <v>0</v>
      </c>
      <c r="CU324" s="237" t="e">
        <f>CT324/(CR324+CT324+CV324+CX324)</f>
        <v>#DIV/0!</v>
      </c>
      <c r="CV324" s="222">
        <f>COUNTIF(BJ324:CQ324,"0")</f>
        <v>0</v>
      </c>
      <c r="CW324" s="237" t="e">
        <f>CV324/(CR324+CT324+CV324+CX324)</f>
        <v>#DIV/0!</v>
      </c>
      <c r="CX324" s="222">
        <f>COUNTIF(BJ324:CQ324,"KĐG")</f>
        <v>0</v>
      </c>
      <c r="CY324" s="237" t="e">
        <f>CX324/(CR324+CT324+CV324+CX324)</f>
        <v>#DIV/0!</v>
      </c>
      <c r="CZ324" s="223" t="e">
        <f>(((CR324*2)+(CT324*1)+(CV324*0)))/(CR324+CT324+CV324)</f>
        <v>#DIV/0!</v>
      </c>
      <c r="DA324" s="223" t="e">
        <f>IF(CY324&gt;=50%,"KĐG",IF(CZ324&gt;=1.6,"Đạt mục tiêu",IF(CZ324&gt;=1,"Cần cố gắng","Chưa đạt")))</f>
        <v>#DIV/0!</v>
      </c>
      <c r="DB324" s="5"/>
    </row>
    <row r="325" spans="1:106" s="1" customFormat="1" ht="31">
      <c r="A325" s="1036"/>
      <c r="B325" s="1037"/>
      <c r="C325" s="1033"/>
      <c r="D325" s="1024" t="s">
        <v>174</v>
      </c>
      <c r="E325" s="1033"/>
      <c r="F325" s="1024" t="s">
        <v>174</v>
      </c>
      <c r="G325" s="217" t="s">
        <v>2011</v>
      </c>
      <c r="H325" s="212"/>
      <c r="I325" s="212"/>
      <c r="J325" s="5" t="s">
        <v>32</v>
      </c>
      <c r="K325" s="212" t="s">
        <v>31</v>
      </c>
      <c r="L325" s="165" t="s">
        <v>11</v>
      </c>
      <c r="M325" s="221" t="s">
        <v>29</v>
      </c>
      <c r="N325" s="221" t="s">
        <v>24</v>
      </c>
      <c r="O325" s="5"/>
      <c r="P325" s="5"/>
      <c r="Q325" s="5"/>
      <c r="R325" s="5"/>
      <c r="S325" s="6"/>
      <c r="T325" s="6"/>
      <c r="U325" s="5"/>
      <c r="V325" s="5" t="s">
        <v>24</v>
      </c>
      <c r="W325" s="5"/>
      <c r="X325" s="5"/>
      <c r="Y325" s="5"/>
      <c r="Z325" s="80">
        <f t="shared" si="177"/>
        <v>1</v>
      </c>
      <c r="AA325" s="955"/>
      <c r="AB325" s="7"/>
      <c r="AC325" s="7"/>
      <c r="AD325" s="7"/>
      <c r="AE325" s="7"/>
      <c r="AF325" s="7"/>
      <c r="AG325" s="7"/>
      <c r="AH325" s="7"/>
      <c r="AI325" s="7"/>
      <c r="AJ325" s="7"/>
      <c r="AK325" s="7"/>
      <c r="AL325" s="7"/>
      <c r="AM325" s="7"/>
      <c r="AN325" s="7"/>
      <c r="AO325" s="7"/>
      <c r="AP325" s="7"/>
      <c r="AQ325" s="7"/>
      <c r="AR325" s="7"/>
      <c r="AS325" s="7"/>
      <c r="AT325" s="7"/>
      <c r="AU325" s="7"/>
      <c r="AV325" s="55"/>
      <c r="AW325" s="7"/>
      <c r="AX325" s="7"/>
      <c r="AY325" s="7" t="s">
        <v>1317</v>
      </c>
      <c r="AZ325" s="7" t="s">
        <v>1317</v>
      </c>
      <c r="BA325" s="7" t="s">
        <v>1317</v>
      </c>
      <c r="BB325" s="7" t="s">
        <v>1317</v>
      </c>
      <c r="BC325" s="7"/>
      <c r="BD325" s="7"/>
      <c r="BE325" s="7"/>
      <c r="BF325" s="7"/>
      <c r="BG325" s="7"/>
      <c r="BH325" s="7"/>
      <c r="BI325" s="7"/>
      <c r="BJ325" s="221"/>
      <c r="BK325" s="221"/>
      <c r="BL325" s="221"/>
      <c r="BM325" s="221"/>
      <c r="BN325" s="221"/>
      <c r="BO325" s="221"/>
      <c r="BP325" s="221"/>
      <c r="BQ325" s="221"/>
      <c r="BR325" s="221"/>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c r="CN325" s="221"/>
      <c r="CO325" s="221"/>
      <c r="CP325" s="221"/>
      <c r="CQ325" s="221"/>
      <c r="CR325" s="222">
        <f>COUNTIF(BJ325:CQ325,"2")</f>
        <v>0</v>
      </c>
      <c r="CS325" s="237" t="e">
        <f>CR325/(CR325+CT325+CV325+CX325)</f>
        <v>#DIV/0!</v>
      </c>
      <c r="CT325" s="222">
        <f>COUNTIF(BJ325:CQ325,"1")</f>
        <v>0</v>
      </c>
      <c r="CU325" s="237" t="e">
        <f>CT325/(CR325+CT325+CV325+CX325)</f>
        <v>#DIV/0!</v>
      </c>
      <c r="CV325" s="222">
        <f>COUNTIF(BJ325:CQ325,"0")</f>
        <v>0</v>
      </c>
      <c r="CW325" s="237" t="e">
        <f>CV325/(CR325+CT325+CV325+CX325)</f>
        <v>#DIV/0!</v>
      </c>
      <c r="CX325" s="222">
        <f>COUNTIF(BJ325:CQ325,"KĐG")</f>
        <v>0</v>
      </c>
      <c r="CY325" s="237" t="e">
        <f>CX325/(CR325+CT325+CV325+CX325)</f>
        <v>#DIV/0!</v>
      </c>
      <c r="CZ325" s="223" t="e">
        <f>(((CR325*2)+(CT325*1)+(CV325*0)))/(CR325+CT325+CV325)</f>
        <v>#DIV/0!</v>
      </c>
      <c r="DA325" s="223" t="e">
        <f>IF(CY325&gt;=50%,"KĐG",IF(CZ325&gt;=1.6,"Đạt mục tiêu",IF(CZ325&gt;=1,"Cần cố gắng","Chưa đạt")))</f>
        <v>#DIV/0!</v>
      </c>
      <c r="DB325" s="5"/>
    </row>
    <row r="326" spans="1:106" s="1" customFormat="1" ht="23.5" customHeight="1">
      <c r="A326" s="1036"/>
      <c r="B326" s="1037"/>
      <c r="C326" s="1033"/>
      <c r="D326" s="1024"/>
      <c r="E326" s="1033"/>
      <c r="F326" s="1024"/>
      <c r="G326" s="217" t="s">
        <v>343</v>
      </c>
      <c r="H326" s="212"/>
      <c r="I326" s="212"/>
      <c r="J326" s="5" t="s">
        <v>32</v>
      </c>
      <c r="K326" s="212" t="s">
        <v>31</v>
      </c>
      <c r="L326" s="165" t="s">
        <v>11</v>
      </c>
      <c r="M326" s="221" t="s">
        <v>29</v>
      </c>
      <c r="N326" s="221" t="s">
        <v>24</v>
      </c>
      <c r="O326" s="5"/>
      <c r="P326" s="5"/>
      <c r="Q326" s="5"/>
      <c r="R326" s="5"/>
      <c r="S326" s="6"/>
      <c r="T326" s="6"/>
      <c r="U326" s="5"/>
      <c r="V326" s="5"/>
      <c r="W326" s="5"/>
      <c r="X326" s="5" t="s">
        <v>24</v>
      </c>
      <c r="Y326" s="5"/>
      <c r="Z326" s="80">
        <f t="shared" si="177"/>
        <v>1</v>
      </c>
      <c r="AA326" s="221"/>
      <c r="AB326" s="7"/>
      <c r="AC326" s="7"/>
      <c r="AD326" s="7"/>
      <c r="AE326" s="7"/>
      <c r="AF326" s="7"/>
      <c r="AG326" s="7"/>
      <c r="AH326" s="7"/>
      <c r="AI326" s="7"/>
      <c r="AJ326" s="7"/>
      <c r="AK326" s="7"/>
      <c r="AL326" s="7"/>
      <c r="AM326" s="7"/>
      <c r="AN326" s="7"/>
      <c r="AO326" s="7"/>
      <c r="AP326" s="7"/>
      <c r="AQ326" s="7"/>
      <c r="AR326" s="7"/>
      <c r="AS326" s="7"/>
      <c r="AT326" s="7"/>
      <c r="AU326" s="7"/>
      <c r="AV326" s="55"/>
      <c r="AW326" s="7"/>
      <c r="AX326" s="7"/>
      <c r="AY326" s="7"/>
      <c r="AZ326" s="7"/>
      <c r="BA326" s="7"/>
      <c r="BB326" s="7"/>
      <c r="BC326" s="7"/>
      <c r="BD326" s="7"/>
      <c r="BE326" s="7"/>
      <c r="BF326" s="7" t="s">
        <v>1317</v>
      </c>
      <c r="BG326" s="7"/>
      <c r="BH326" s="7"/>
      <c r="BI326" s="7"/>
      <c r="BJ326" s="221"/>
      <c r="BK326" s="221"/>
      <c r="BL326" s="221"/>
      <c r="BM326" s="221"/>
      <c r="BN326" s="221"/>
      <c r="BO326" s="221"/>
      <c r="BP326" s="221"/>
      <c r="BQ326" s="221"/>
      <c r="BR326" s="221"/>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c r="CN326" s="221"/>
      <c r="CO326" s="221"/>
      <c r="CP326" s="221"/>
      <c r="CQ326" s="221"/>
      <c r="CR326" s="222">
        <f>COUNTIF(BJ326:CQ326,"2")</f>
        <v>0</v>
      </c>
      <c r="CS326" s="237" t="e">
        <f>CR326/(CR326+CT326+CV326+CX326)</f>
        <v>#DIV/0!</v>
      </c>
      <c r="CT326" s="222">
        <f>COUNTIF(BJ326:CQ326,"1")</f>
        <v>0</v>
      </c>
      <c r="CU326" s="237" t="e">
        <f>CT326/(CR326+CT326+CV326+CX326)</f>
        <v>#DIV/0!</v>
      </c>
      <c r="CV326" s="222">
        <f>COUNTIF(BJ326:CQ326,"0")</f>
        <v>0</v>
      </c>
      <c r="CW326" s="237" t="e">
        <f>CV326/(CR326+CT326+CV326+CX326)</f>
        <v>#DIV/0!</v>
      </c>
      <c r="CX326" s="222">
        <f>COUNTIF(BJ326:CQ326,"KĐG")</f>
        <v>0</v>
      </c>
      <c r="CY326" s="237" t="e">
        <f>CX326/(CR326+CT326+CV326+CX326)</f>
        <v>#DIV/0!</v>
      </c>
      <c r="CZ326" s="223" t="e">
        <f>(((CR326*2)+(CT326*1)+(CV326*0)))/(CR326+CT326+CV326)</f>
        <v>#DIV/0!</v>
      </c>
      <c r="DA326" s="223" t="e">
        <f>IF(CY326&gt;=50%,"KĐG",IF(CZ326&gt;=1.6,"Đạt mục tiêu",IF(CZ326&gt;=1,"Cần cố gắng","Chưa đạt")))</f>
        <v>#DIV/0!</v>
      </c>
      <c r="DB326" s="5"/>
    </row>
    <row r="327" spans="1:106" s="1" customFormat="1" ht="46.5">
      <c r="A327" s="1036"/>
      <c r="B327" s="1037"/>
      <c r="C327" s="1033"/>
      <c r="D327" s="1075" t="s">
        <v>1960</v>
      </c>
      <c r="E327" s="1033"/>
      <c r="F327" s="1075" t="s">
        <v>1830</v>
      </c>
      <c r="G327" s="203" t="s">
        <v>1869</v>
      </c>
      <c r="H327" s="212"/>
      <c r="I327" s="212"/>
      <c r="J327" s="5" t="s">
        <v>32</v>
      </c>
      <c r="K327" s="212" t="s">
        <v>31</v>
      </c>
      <c r="L327" s="165" t="s">
        <v>11</v>
      </c>
      <c r="M327" s="221" t="s">
        <v>29</v>
      </c>
      <c r="N327" s="221" t="s">
        <v>24</v>
      </c>
      <c r="O327" s="5"/>
      <c r="P327" s="5"/>
      <c r="Q327" s="5" t="s">
        <v>24</v>
      </c>
      <c r="R327" s="5"/>
      <c r="S327" s="6"/>
      <c r="T327" s="6"/>
      <c r="U327" s="5"/>
      <c r="V327" s="5"/>
      <c r="W327" s="5"/>
      <c r="X327" s="5"/>
      <c r="Y327" s="5"/>
      <c r="Z327" s="80">
        <f t="shared" si="177"/>
        <v>1</v>
      </c>
      <c r="AA327" s="955"/>
      <c r="AB327" s="7"/>
      <c r="AC327" s="7"/>
      <c r="AD327" s="7"/>
      <c r="AE327" s="7"/>
      <c r="AF327" s="7"/>
      <c r="AG327" s="7"/>
      <c r="AH327" s="7"/>
      <c r="AI327" s="7"/>
      <c r="AJ327" s="7"/>
      <c r="AK327" s="7"/>
      <c r="AL327" s="7"/>
      <c r="AM327" s="7"/>
      <c r="AN327" s="7"/>
      <c r="AO327" s="7"/>
      <c r="AP327" s="7"/>
      <c r="AQ327" s="7"/>
      <c r="AR327" s="7"/>
      <c r="AS327" s="7"/>
      <c r="AT327" s="7"/>
      <c r="AU327" s="7"/>
      <c r="AV327" s="55"/>
      <c r="AW327" s="7"/>
      <c r="AX327" s="7"/>
      <c r="AY327" s="7"/>
      <c r="AZ327" s="7"/>
      <c r="BA327" s="7"/>
      <c r="BB327" s="7"/>
      <c r="BC327" s="7"/>
      <c r="BD327" s="7"/>
      <c r="BE327" s="7"/>
      <c r="BF327" s="7"/>
      <c r="BG327" s="7"/>
      <c r="BH327" s="7"/>
      <c r="BI327" s="7"/>
      <c r="BJ327" s="221"/>
      <c r="BK327" s="221"/>
      <c r="BL327" s="221"/>
      <c r="BM327" s="221"/>
      <c r="BN327" s="221"/>
      <c r="BO327" s="221"/>
      <c r="BP327" s="221"/>
      <c r="BQ327" s="221"/>
      <c r="BR327" s="221"/>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c r="CN327" s="221"/>
      <c r="CO327" s="221"/>
      <c r="CP327" s="221"/>
      <c r="CQ327" s="221"/>
      <c r="CR327" s="222"/>
      <c r="CS327" s="237"/>
      <c r="CT327" s="222"/>
      <c r="CU327" s="237"/>
      <c r="CV327" s="222"/>
      <c r="CW327" s="237"/>
      <c r="CX327" s="222"/>
      <c r="CY327" s="237"/>
      <c r="CZ327" s="223"/>
      <c r="DA327" s="223"/>
      <c r="DB327" s="5"/>
    </row>
    <row r="328" spans="1:106" s="1" customFormat="1" ht="31">
      <c r="A328" s="1036"/>
      <c r="B328" s="1037"/>
      <c r="C328" s="1033"/>
      <c r="D328" s="1075"/>
      <c r="E328" s="1033"/>
      <c r="F328" s="1075"/>
      <c r="G328" s="203" t="s">
        <v>1920</v>
      </c>
      <c r="H328" s="212"/>
      <c r="I328" s="212"/>
      <c r="J328" s="5"/>
      <c r="K328" s="212" t="s">
        <v>31</v>
      </c>
      <c r="L328" s="165"/>
      <c r="M328" s="221"/>
      <c r="N328" s="221"/>
      <c r="O328" s="5"/>
      <c r="P328" s="5"/>
      <c r="Q328" s="5"/>
      <c r="R328" s="5"/>
      <c r="S328" s="6"/>
      <c r="T328" s="6"/>
      <c r="U328" s="5"/>
      <c r="V328" s="5"/>
      <c r="W328" s="5"/>
      <c r="X328" s="5" t="s">
        <v>24</v>
      </c>
      <c r="Y328" s="5"/>
      <c r="Z328" s="80">
        <f t="shared" si="177"/>
        <v>1</v>
      </c>
      <c r="AA328" s="955"/>
      <c r="AB328" s="7"/>
      <c r="AC328" s="7"/>
      <c r="AD328" s="7"/>
      <c r="AE328" s="7"/>
      <c r="AF328" s="7"/>
      <c r="AG328" s="7"/>
      <c r="AH328" s="7"/>
      <c r="AI328" s="7"/>
      <c r="AJ328" s="7"/>
      <c r="AK328" s="7"/>
      <c r="AL328" s="7"/>
      <c r="AM328" s="7"/>
      <c r="AN328" s="7"/>
      <c r="AO328" s="7"/>
      <c r="AP328" s="7"/>
      <c r="AQ328" s="7"/>
      <c r="AR328" s="7"/>
      <c r="AS328" s="7"/>
      <c r="AT328" s="7"/>
      <c r="AU328" s="7"/>
      <c r="AV328" s="55"/>
      <c r="AW328" s="7"/>
      <c r="AX328" s="7"/>
      <c r="AY328" s="7"/>
      <c r="AZ328" s="7"/>
      <c r="BA328" s="7"/>
      <c r="BB328" s="7"/>
      <c r="BC328" s="7"/>
      <c r="BD328" s="7"/>
      <c r="BE328" s="7"/>
      <c r="BF328" s="7"/>
      <c r="BG328" s="7"/>
      <c r="BH328" s="7"/>
      <c r="BI328" s="7"/>
      <c r="BJ328" s="221"/>
      <c r="BK328" s="221"/>
      <c r="BL328" s="221"/>
      <c r="BM328" s="221"/>
      <c r="BN328" s="221"/>
      <c r="BO328" s="221"/>
      <c r="BP328" s="221"/>
      <c r="BQ328" s="221"/>
      <c r="BR328" s="221"/>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c r="CN328" s="221"/>
      <c r="CO328" s="221"/>
      <c r="CP328" s="221"/>
      <c r="CQ328" s="221"/>
      <c r="CR328" s="222"/>
      <c r="CS328" s="237"/>
      <c r="CT328" s="222"/>
      <c r="CU328" s="237"/>
      <c r="CV328" s="222"/>
      <c r="CW328" s="237"/>
      <c r="CX328" s="222"/>
      <c r="CY328" s="237"/>
      <c r="CZ328" s="223"/>
      <c r="DA328" s="223"/>
      <c r="DB328" s="5"/>
    </row>
    <row r="329" spans="1:106" s="1" customFormat="1" ht="39.65" customHeight="1">
      <c r="A329" s="1036"/>
      <c r="B329" s="1037"/>
      <c r="C329" s="1033"/>
      <c r="D329" s="1075"/>
      <c r="E329" s="1033"/>
      <c r="F329" s="1075"/>
      <c r="G329" s="203" t="s">
        <v>1870</v>
      </c>
      <c r="H329" s="212"/>
      <c r="I329" s="212"/>
      <c r="J329" s="5" t="s">
        <v>32</v>
      </c>
      <c r="K329" s="212" t="s">
        <v>31</v>
      </c>
      <c r="L329" s="165" t="s">
        <v>11</v>
      </c>
      <c r="M329" s="221" t="s">
        <v>29</v>
      </c>
      <c r="N329" s="221" t="s">
        <v>24</v>
      </c>
      <c r="O329" s="5"/>
      <c r="P329" s="5"/>
      <c r="Q329" s="5"/>
      <c r="R329" s="5"/>
      <c r="S329" s="6"/>
      <c r="T329" s="6"/>
      <c r="U329" s="5"/>
      <c r="V329" s="5"/>
      <c r="W329" s="5"/>
      <c r="X329" s="5"/>
      <c r="Y329" s="5" t="s">
        <v>24</v>
      </c>
      <c r="Z329" s="80">
        <f t="shared" si="177"/>
        <v>1</v>
      </c>
      <c r="AA329" s="221"/>
      <c r="AB329" s="7"/>
      <c r="AC329" s="7"/>
      <c r="AD329" s="7"/>
      <c r="AE329" s="7"/>
      <c r="AF329" s="7"/>
      <c r="AG329" s="7"/>
      <c r="AH329" s="7"/>
      <c r="AI329" s="7"/>
      <c r="AJ329" s="7"/>
      <c r="AK329" s="7"/>
      <c r="AL329" s="7"/>
      <c r="AM329" s="7"/>
      <c r="AN329" s="7"/>
      <c r="AO329" s="7"/>
      <c r="AP329" s="7"/>
      <c r="AQ329" s="7"/>
      <c r="AR329" s="7"/>
      <c r="AS329" s="7"/>
      <c r="AT329" s="7"/>
      <c r="AU329" s="7"/>
      <c r="AV329" s="55"/>
      <c r="AW329" s="7"/>
      <c r="AX329" s="7"/>
      <c r="AY329" s="7"/>
      <c r="AZ329" s="7"/>
      <c r="BA329" s="7"/>
      <c r="BB329" s="7"/>
      <c r="BC329" s="7"/>
      <c r="BD329" s="7"/>
      <c r="BE329" s="7"/>
      <c r="BF329" s="7"/>
      <c r="BG329" s="7"/>
      <c r="BH329" s="7"/>
      <c r="BI329" s="7"/>
      <c r="BJ329" s="221"/>
      <c r="BK329" s="221"/>
      <c r="BL329" s="221"/>
      <c r="BM329" s="221"/>
      <c r="BN329" s="221"/>
      <c r="BO329" s="221"/>
      <c r="BP329" s="221"/>
      <c r="BQ329" s="221"/>
      <c r="BR329" s="221"/>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c r="CN329" s="221"/>
      <c r="CO329" s="221"/>
      <c r="CP329" s="221"/>
      <c r="CQ329" s="221"/>
      <c r="CR329" s="222"/>
      <c r="CS329" s="237"/>
      <c r="CT329" s="222"/>
      <c r="CU329" s="237"/>
      <c r="CV329" s="222"/>
      <c r="CW329" s="237"/>
      <c r="CX329" s="222"/>
      <c r="CY329" s="237"/>
      <c r="CZ329" s="223"/>
      <c r="DA329" s="223"/>
      <c r="DB329" s="5"/>
    </row>
    <row r="330" spans="1:106" s="1" customFormat="1" ht="46.5">
      <c r="A330" s="1036"/>
      <c r="B330" s="1037"/>
      <c r="C330" s="1033"/>
      <c r="D330" s="1075"/>
      <c r="E330" s="1033"/>
      <c r="F330" s="1075"/>
      <c r="G330" s="203" t="s">
        <v>1904</v>
      </c>
      <c r="H330" s="212"/>
      <c r="I330" s="212"/>
      <c r="J330" s="5" t="s">
        <v>32</v>
      </c>
      <c r="K330" s="212" t="s">
        <v>31</v>
      </c>
      <c r="L330" s="165" t="s">
        <v>11</v>
      </c>
      <c r="M330" s="221" t="s">
        <v>25</v>
      </c>
      <c r="N330" s="221"/>
      <c r="O330" s="5"/>
      <c r="P330" s="5"/>
      <c r="Q330" s="5"/>
      <c r="R330" s="5"/>
      <c r="S330" s="6"/>
      <c r="T330" s="6"/>
      <c r="U330" s="5"/>
      <c r="V330" s="5"/>
      <c r="W330" s="5" t="s">
        <v>24</v>
      </c>
      <c r="X330" s="5"/>
      <c r="Y330" s="5"/>
      <c r="Z330" s="80">
        <f t="shared" si="177"/>
        <v>1</v>
      </c>
      <c r="AA330" s="955"/>
      <c r="AB330" s="7"/>
      <c r="AC330" s="7"/>
      <c r="AD330" s="7"/>
      <c r="AE330" s="7"/>
      <c r="AF330" s="7"/>
      <c r="AG330" s="7"/>
      <c r="AH330" s="7"/>
      <c r="AI330" s="7"/>
      <c r="AJ330" s="7"/>
      <c r="AK330" s="7"/>
      <c r="AL330" s="7"/>
      <c r="AM330" s="7"/>
      <c r="AN330" s="7"/>
      <c r="AO330" s="7"/>
      <c r="AP330" s="7"/>
      <c r="AQ330" s="7"/>
      <c r="AR330" s="7"/>
      <c r="AS330" s="7"/>
      <c r="AT330" s="7"/>
      <c r="AU330" s="7"/>
      <c r="AV330" s="55"/>
      <c r="AW330" s="7"/>
      <c r="AX330" s="7"/>
      <c r="AY330" s="7"/>
      <c r="AZ330" s="7"/>
      <c r="BA330" s="7"/>
      <c r="BB330" s="7"/>
      <c r="BC330" s="7"/>
      <c r="BD330" s="7"/>
      <c r="BE330" s="7"/>
      <c r="BF330" s="7"/>
      <c r="BG330" s="7"/>
      <c r="BH330" s="7"/>
      <c r="BI330" s="7"/>
      <c r="BJ330" s="221"/>
      <c r="BK330" s="221"/>
      <c r="BL330" s="221"/>
      <c r="BM330" s="221"/>
      <c r="BN330" s="221"/>
      <c r="BO330" s="221"/>
      <c r="BP330" s="221"/>
      <c r="BQ330" s="221"/>
      <c r="BR330" s="221"/>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c r="CN330" s="221"/>
      <c r="CO330" s="221"/>
      <c r="CP330" s="221"/>
      <c r="CQ330" s="221"/>
      <c r="CR330" s="222"/>
      <c r="CS330" s="237"/>
      <c r="CT330" s="222"/>
      <c r="CU330" s="237"/>
      <c r="CV330" s="222"/>
      <c r="CW330" s="237"/>
      <c r="CX330" s="222"/>
      <c r="CY330" s="237"/>
      <c r="CZ330" s="223"/>
      <c r="DA330" s="223"/>
      <c r="DB330" s="5"/>
    </row>
    <row r="331" spans="1:106" s="1" customFormat="1" ht="62">
      <c r="A331" s="1036"/>
      <c r="B331" s="1037"/>
      <c r="C331" s="1033"/>
      <c r="D331" s="1075"/>
      <c r="E331" s="1033"/>
      <c r="F331" s="1075"/>
      <c r="G331" s="203" t="s">
        <v>1895</v>
      </c>
      <c r="H331" s="212"/>
      <c r="I331" s="212"/>
      <c r="J331" s="5" t="s">
        <v>32</v>
      </c>
      <c r="K331" s="212" t="s">
        <v>31</v>
      </c>
      <c r="L331" s="165" t="s">
        <v>11</v>
      </c>
      <c r="M331" s="221" t="s">
        <v>25</v>
      </c>
      <c r="N331" s="221" t="s">
        <v>24</v>
      </c>
      <c r="O331" s="5"/>
      <c r="P331" s="5"/>
      <c r="Q331" s="5"/>
      <c r="R331" s="5"/>
      <c r="S331" s="6"/>
      <c r="T331" s="6"/>
      <c r="U331" s="5"/>
      <c r="V331" s="5"/>
      <c r="W331" s="5"/>
      <c r="X331" s="5" t="s">
        <v>24</v>
      </c>
      <c r="Y331" s="5"/>
      <c r="Z331" s="80">
        <f t="shared" si="177"/>
        <v>1</v>
      </c>
      <c r="AA331" s="955"/>
      <c r="AB331" s="7"/>
      <c r="AC331" s="7"/>
      <c r="AD331" s="7"/>
      <c r="AE331" s="7"/>
      <c r="AF331" s="7"/>
      <c r="AG331" s="7"/>
      <c r="AH331" s="7"/>
      <c r="AI331" s="7"/>
      <c r="AJ331" s="7"/>
      <c r="AK331" s="7"/>
      <c r="AL331" s="7"/>
      <c r="AM331" s="7"/>
      <c r="AN331" s="7"/>
      <c r="AO331" s="7"/>
      <c r="AP331" s="7"/>
      <c r="AQ331" s="7"/>
      <c r="AR331" s="7"/>
      <c r="AS331" s="7"/>
      <c r="AT331" s="7"/>
      <c r="AU331" s="7"/>
      <c r="AV331" s="55"/>
      <c r="AW331" s="7"/>
      <c r="AX331" s="7"/>
      <c r="AY331" s="7"/>
      <c r="AZ331" s="7"/>
      <c r="BA331" s="7"/>
      <c r="BB331" s="7"/>
      <c r="BC331" s="7"/>
      <c r="BD331" s="7"/>
      <c r="BE331" s="7"/>
      <c r="BF331" s="7"/>
      <c r="BG331" s="7"/>
      <c r="BH331" s="7"/>
      <c r="BI331" s="7"/>
      <c r="BJ331" s="221"/>
      <c r="BK331" s="221"/>
      <c r="BL331" s="221"/>
      <c r="BM331" s="221"/>
      <c r="BN331" s="221"/>
      <c r="BO331" s="221"/>
      <c r="BP331" s="221"/>
      <c r="BQ331" s="221"/>
      <c r="BR331" s="221"/>
      <c r="BS331" s="221"/>
      <c r="BT331" s="221"/>
      <c r="BU331" s="221"/>
      <c r="BV331" s="221"/>
      <c r="BW331" s="221"/>
      <c r="BX331" s="221"/>
      <c r="BY331" s="221"/>
      <c r="BZ331" s="221"/>
      <c r="CA331" s="221"/>
      <c r="CB331" s="221"/>
      <c r="CC331" s="221"/>
      <c r="CD331" s="221"/>
      <c r="CE331" s="221"/>
      <c r="CF331" s="221"/>
      <c r="CG331" s="221"/>
      <c r="CH331" s="221"/>
      <c r="CI331" s="221"/>
      <c r="CJ331" s="221"/>
      <c r="CK331" s="221"/>
      <c r="CL331" s="221"/>
      <c r="CM331" s="221"/>
      <c r="CN331" s="221"/>
      <c r="CO331" s="221"/>
      <c r="CP331" s="221"/>
      <c r="CQ331" s="221"/>
      <c r="CR331" s="222"/>
      <c r="CS331" s="237"/>
      <c r="CT331" s="222"/>
      <c r="CU331" s="237"/>
      <c r="CV331" s="222"/>
      <c r="CW331" s="237"/>
      <c r="CX331" s="222"/>
      <c r="CY331" s="237"/>
      <c r="CZ331" s="223"/>
      <c r="DA331" s="223"/>
      <c r="DB331" s="5"/>
    </row>
    <row r="332" spans="1:106" s="1" customFormat="1" ht="29.5" customHeight="1">
      <c r="A332" s="1036"/>
      <c r="B332" s="1037"/>
      <c r="C332" s="1033"/>
      <c r="D332" s="1075"/>
      <c r="E332" s="1033"/>
      <c r="F332" s="1075"/>
      <c r="G332" s="203" t="s">
        <v>1898</v>
      </c>
      <c r="H332" s="212"/>
      <c r="I332" s="212"/>
      <c r="J332" s="5" t="s">
        <v>32</v>
      </c>
      <c r="K332" s="212" t="s">
        <v>31</v>
      </c>
      <c r="L332" s="165" t="s">
        <v>11</v>
      </c>
      <c r="M332" s="221" t="s">
        <v>25</v>
      </c>
      <c r="N332" s="221" t="s">
        <v>24</v>
      </c>
      <c r="O332" s="5"/>
      <c r="P332" s="5"/>
      <c r="Q332" s="5"/>
      <c r="R332" s="5"/>
      <c r="S332" s="6"/>
      <c r="T332" s="6"/>
      <c r="U332" s="5"/>
      <c r="V332" s="5"/>
      <c r="W332" s="5"/>
      <c r="X332" s="5" t="s">
        <v>24</v>
      </c>
      <c r="Y332" s="5"/>
      <c r="Z332" s="80">
        <f t="shared" si="177"/>
        <v>1</v>
      </c>
      <c r="AA332" s="221"/>
      <c r="AB332" s="7"/>
      <c r="AC332" s="7"/>
      <c r="AD332" s="7"/>
      <c r="AE332" s="7"/>
      <c r="AF332" s="7"/>
      <c r="AG332" s="7"/>
      <c r="AH332" s="7"/>
      <c r="AI332" s="7"/>
      <c r="AJ332" s="7"/>
      <c r="AK332" s="7"/>
      <c r="AL332" s="7"/>
      <c r="AM332" s="7"/>
      <c r="AN332" s="7"/>
      <c r="AO332" s="7"/>
      <c r="AP332" s="7"/>
      <c r="AQ332" s="7"/>
      <c r="AR332" s="7"/>
      <c r="AS332" s="7"/>
      <c r="AT332" s="7"/>
      <c r="AU332" s="7"/>
      <c r="AV332" s="55"/>
      <c r="AW332" s="7"/>
      <c r="AX332" s="7"/>
      <c r="AY332" s="7"/>
      <c r="AZ332" s="7"/>
      <c r="BA332" s="7"/>
      <c r="BB332" s="7"/>
      <c r="BC332" s="7"/>
      <c r="BD332" s="7"/>
      <c r="BE332" s="7"/>
      <c r="BF332" s="7"/>
      <c r="BG332" s="7"/>
      <c r="BH332" s="7"/>
      <c r="BI332" s="7"/>
      <c r="BJ332" s="221"/>
      <c r="BK332" s="221"/>
      <c r="BL332" s="221"/>
      <c r="BM332" s="221"/>
      <c r="BN332" s="221"/>
      <c r="BO332" s="221"/>
      <c r="BP332" s="221"/>
      <c r="BQ332" s="221"/>
      <c r="BR332" s="221"/>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c r="CN332" s="221"/>
      <c r="CO332" s="221"/>
      <c r="CP332" s="221"/>
      <c r="CQ332" s="221"/>
      <c r="CR332" s="222"/>
      <c r="CS332" s="237"/>
      <c r="CT332" s="222"/>
      <c r="CU332" s="237"/>
      <c r="CV332" s="222"/>
      <c r="CW332" s="237"/>
      <c r="CX332" s="222"/>
      <c r="CY332" s="237"/>
      <c r="CZ332" s="223"/>
      <c r="DA332" s="223"/>
      <c r="DB332" s="5"/>
    </row>
    <row r="333" spans="1:106" s="1" customFormat="1" ht="29.5" customHeight="1">
      <c r="A333" s="1036"/>
      <c r="B333" s="1037"/>
      <c r="C333" s="1033"/>
      <c r="D333" s="1075"/>
      <c r="E333" s="1033"/>
      <c r="F333" s="1075"/>
      <c r="G333" s="203" t="s">
        <v>1897</v>
      </c>
      <c r="H333" s="212"/>
      <c r="I333" s="212"/>
      <c r="J333" s="5" t="s">
        <v>32</v>
      </c>
      <c r="K333" s="212" t="s">
        <v>31</v>
      </c>
      <c r="L333" s="165" t="s">
        <v>11</v>
      </c>
      <c r="M333" s="221"/>
      <c r="N333" s="221" t="s">
        <v>24</v>
      </c>
      <c r="O333" s="5"/>
      <c r="P333" s="5"/>
      <c r="Q333" s="5"/>
      <c r="R333" s="5" t="s">
        <v>24</v>
      </c>
      <c r="S333" s="6"/>
      <c r="T333" s="6"/>
      <c r="U333" s="5"/>
      <c r="V333" s="5"/>
      <c r="W333" s="5"/>
      <c r="X333" s="5"/>
      <c r="Y333" s="5"/>
      <c r="Z333" s="80">
        <f t="shared" si="177"/>
        <v>1</v>
      </c>
      <c r="AA333" s="955"/>
      <c r="AB333" s="7"/>
      <c r="AC333" s="7"/>
      <c r="AD333" s="7"/>
      <c r="AE333" s="7"/>
      <c r="AF333" s="7"/>
      <c r="AG333" s="7"/>
      <c r="AH333" s="7"/>
      <c r="AI333" s="7"/>
      <c r="AJ333" s="7"/>
      <c r="AK333" s="7"/>
      <c r="AL333" s="7"/>
      <c r="AM333" s="7"/>
      <c r="AN333" s="7"/>
      <c r="AO333" s="7"/>
      <c r="AP333" s="7"/>
      <c r="AQ333" s="7"/>
      <c r="AR333" s="7"/>
      <c r="AS333" s="7"/>
      <c r="AT333" s="7"/>
      <c r="AU333" s="7"/>
      <c r="AV333" s="55"/>
      <c r="AW333" s="7"/>
      <c r="AX333" s="7"/>
      <c r="AY333" s="7"/>
      <c r="AZ333" s="7"/>
      <c r="BA333" s="7"/>
      <c r="BB333" s="7"/>
      <c r="BC333" s="7"/>
      <c r="BD333" s="7"/>
      <c r="BE333" s="7"/>
      <c r="BF333" s="7"/>
      <c r="BG333" s="7"/>
      <c r="BH333" s="7"/>
      <c r="BI333" s="7"/>
      <c r="BJ333" s="221"/>
      <c r="BK333" s="221"/>
      <c r="BL333" s="221"/>
      <c r="BM333" s="221"/>
      <c r="BN333" s="221"/>
      <c r="BO333" s="221"/>
      <c r="BP333" s="221"/>
      <c r="BQ333" s="221"/>
      <c r="BR333" s="221"/>
      <c r="BS333" s="221"/>
      <c r="BT333" s="221"/>
      <c r="BU333" s="221"/>
      <c r="BV333" s="221"/>
      <c r="BW333" s="221"/>
      <c r="BX333" s="221"/>
      <c r="BY333" s="221"/>
      <c r="BZ333" s="221"/>
      <c r="CA333" s="221"/>
      <c r="CB333" s="221"/>
      <c r="CC333" s="221"/>
      <c r="CD333" s="221"/>
      <c r="CE333" s="221"/>
      <c r="CF333" s="221"/>
      <c r="CG333" s="221"/>
      <c r="CH333" s="221"/>
      <c r="CI333" s="221"/>
      <c r="CJ333" s="221"/>
      <c r="CK333" s="221"/>
      <c r="CL333" s="221"/>
      <c r="CM333" s="221"/>
      <c r="CN333" s="221"/>
      <c r="CO333" s="221"/>
      <c r="CP333" s="221"/>
      <c r="CQ333" s="221"/>
      <c r="CR333" s="222"/>
      <c r="CS333" s="237"/>
      <c r="CT333" s="222"/>
      <c r="CU333" s="237"/>
      <c r="CV333" s="222"/>
      <c r="CW333" s="237"/>
      <c r="CX333" s="222"/>
      <c r="CY333" s="237"/>
      <c r="CZ333" s="223"/>
      <c r="DA333" s="223"/>
      <c r="DB333" s="5"/>
    </row>
    <row r="334" spans="1:106" s="1" customFormat="1" ht="29.5" customHeight="1">
      <c r="A334" s="1036"/>
      <c r="B334" s="1037"/>
      <c r="C334" s="1033"/>
      <c r="D334" s="1075"/>
      <c r="E334" s="1033"/>
      <c r="F334" s="1075"/>
      <c r="G334" s="203" t="s">
        <v>1903</v>
      </c>
      <c r="H334" s="212"/>
      <c r="I334" s="212"/>
      <c r="J334" s="5" t="s">
        <v>32</v>
      </c>
      <c r="K334" s="212" t="s">
        <v>31</v>
      </c>
      <c r="L334" s="165" t="s">
        <v>11</v>
      </c>
      <c r="M334" s="221"/>
      <c r="N334" s="221"/>
      <c r="O334" s="5"/>
      <c r="P334" s="5"/>
      <c r="Q334" s="5"/>
      <c r="R334" s="5"/>
      <c r="S334" s="6"/>
      <c r="T334" s="6"/>
      <c r="U334" s="5"/>
      <c r="V334" s="5"/>
      <c r="W334" s="5"/>
      <c r="X334" s="5"/>
      <c r="Y334" s="5" t="s">
        <v>24</v>
      </c>
      <c r="Z334" s="80">
        <f t="shared" si="177"/>
        <v>1</v>
      </c>
      <c r="AA334" s="955"/>
      <c r="AB334" s="7"/>
      <c r="AC334" s="7"/>
      <c r="AD334" s="7"/>
      <c r="AE334" s="7"/>
      <c r="AF334" s="7"/>
      <c r="AG334" s="7"/>
      <c r="AH334" s="7"/>
      <c r="AI334" s="7"/>
      <c r="AJ334" s="7"/>
      <c r="AK334" s="7"/>
      <c r="AL334" s="7"/>
      <c r="AM334" s="7"/>
      <c r="AN334" s="7"/>
      <c r="AO334" s="7"/>
      <c r="AP334" s="7"/>
      <c r="AQ334" s="7"/>
      <c r="AR334" s="7"/>
      <c r="AS334" s="7"/>
      <c r="AT334" s="7"/>
      <c r="AU334" s="7"/>
      <c r="AV334" s="55"/>
      <c r="AW334" s="7"/>
      <c r="AX334" s="7"/>
      <c r="AY334" s="7"/>
      <c r="AZ334" s="7"/>
      <c r="BA334" s="7"/>
      <c r="BB334" s="7"/>
      <c r="BC334" s="7"/>
      <c r="BD334" s="7"/>
      <c r="BE334" s="7"/>
      <c r="BF334" s="7"/>
      <c r="BG334" s="7"/>
      <c r="BH334" s="7"/>
      <c r="BI334" s="7"/>
      <c r="BJ334" s="221"/>
      <c r="BK334" s="221"/>
      <c r="BL334" s="221"/>
      <c r="BM334" s="221"/>
      <c r="BN334" s="221"/>
      <c r="BO334" s="221"/>
      <c r="BP334" s="221"/>
      <c r="BQ334" s="221"/>
      <c r="BR334" s="221"/>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c r="CN334" s="221"/>
      <c r="CO334" s="221"/>
      <c r="CP334" s="221"/>
      <c r="CQ334" s="221"/>
      <c r="CR334" s="222"/>
      <c r="CS334" s="237"/>
      <c r="CT334" s="222"/>
      <c r="CU334" s="237"/>
      <c r="CV334" s="222"/>
      <c r="CW334" s="237"/>
      <c r="CX334" s="222"/>
      <c r="CY334" s="237"/>
      <c r="CZ334" s="223"/>
      <c r="DA334" s="223"/>
      <c r="DB334" s="5"/>
    </row>
    <row r="335" spans="1:106" s="1" customFormat="1" ht="29.5" customHeight="1">
      <c r="A335" s="1036"/>
      <c r="B335" s="1037"/>
      <c r="C335" s="1033"/>
      <c r="D335" s="1075"/>
      <c r="E335" s="1033"/>
      <c r="F335" s="1075"/>
      <c r="G335" s="48" t="s">
        <v>1896</v>
      </c>
      <c r="H335" s="212"/>
      <c r="I335" s="212"/>
      <c r="J335" s="5"/>
      <c r="K335" s="212" t="s">
        <v>31</v>
      </c>
      <c r="L335" s="165"/>
      <c r="M335" s="221"/>
      <c r="N335" s="221"/>
      <c r="O335" s="5"/>
      <c r="P335" s="5" t="s">
        <v>24</v>
      </c>
      <c r="Q335" s="5"/>
      <c r="R335" s="5"/>
      <c r="S335" s="6"/>
      <c r="T335" s="6"/>
      <c r="U335" s="5"/>
      <c r="V335" s="5"/>
      <c r="W335" s="5"/>
      <c r="X335" s="5"/>
      <c r="Y335" s="5"/>
      <c r="Z335" s="80">
        <f t="shared" si="177"/>
        <v>1</v>
      </c>
      <c r="AA335" s="221"/>
      <c r="AB335" s="7"/>
      <c r="AC335" s="7"/>
      <c r="AD335" s="7"/>
      <c r="AE335" s="7"/>
      <c r="AF335" s="7"/>
      <c r="AG335" s="7"/>
      <c r="AH335" s="7"/>
      <c r="AI335" s="7"/>
      <c r="AJ335" s="7"/>
      <c r="AK335" s="7"/>
      <c r="AL335" s="7"/>
      <c r="AM335" s="7"/>
      <c r="AN335" s="7"/>
      <c r="AO335" s="7"/>
      <c r="AP335" s="7"/>
      <c r="AQ335" s="7"/>
      <c r="AR335" s="7"/>
      <c r="AS335" s="7"/>
      <c r="AT335" s="7"/>
      <c r="AU335" s="7"/>
      <c r="AV335" s="55"/>
      <c r="AW335" s="7"/>
      <c r="AX335" s="7"/>
      <c r="AY335" s="7"/>
      <c r="AZ335" s="7"/>
      <c r="BA335" s="7"/>
      <c r="BB335" s="7"/>
      <c r="BC335" s="7"/>
      <c r="BD335" s="7"/>
      <c r="BE335" s="7"/>
      <c r="BF335" s="7"/>
      <c r="BG335" s="7"/>
      <c r="BH335" s="7"/>
      <c r="BI335" s="7"/>
      <c r="BJ335" s="221"/>
      <c r="BK335" s="221"/>
      <c r="BL335" s="221"/>
      <c r="BM335" s="221"/>
      <c r="BN335" s="221"/>
      <c r="BO335" s="221"/>
      <c r="BP335" s="221"/>
      <c r="BQ335" s="221"/>
      <c r="BR335" s="221"/>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c r="CN335" s="221"/>
      <c r="CO335" s="221"/>
      <c r="CP335" s="221"/>
      <c r="CQ335" s="221"/>
      <c r="CR335" s="222"/>
      <c r="CS335" s="237"/>
      <c r="CT335" s="222"/>
      <c r="CU335" s="237"/>
      <c r="CV335" s="222"/>
      <c r="CW335" s="237"/>
      <c r="CX335" s="222"/>
      <c r="CY335" s="237"/>
      <c r="CZ335" s="223"/>
      <c r="DA335" s="223"/>
      <c r="DB335" s="5"/>
    </row>
    <row r="336" spans="1:106" s="1" customFormat="1" ht="42" customHeight="1">
      <c r="A336" s="1036"/>
      <c r="B336" s="1037"/>
      <c r="C336" s="1033"/>
      <c r="D336" s="217" t="s">
        <v>173</v>
      </c>
      <c r="E336" s="1033"/>
      <c r="F336" s="207" t="s">
        <v>1910</v>
      </c>
      <c r="G336" s="211" t="s">
        <v>1911</v>
      </c>
      <c r="H336" s="53"/>
      <c r="I336" s="53"/>
      <c r="J336" s="5" t="s">
        <v>32</v>
      </c>
      <c r="K336" s="212" t="s">
        <v>31</v>
      </c>
      <c r="L336" s="165" t="s">
        <v>11</v>
      </c>
      <c r="M336" s="221" t="s">
        <v>29</v>
      </c>
      <c r="N336" s="221" t="s">
        <v>24</v>
      </c>
      <c r="O336" s="5"/>
      <c r="P336" s="5"/>
      <c r="Q336" s="5"/>
      <c r="R336" s="5"/>
      <c r="S336" s="6"/>
      <c r="T336" s="6"/>
      <c r="U336" s="5" t="s">
        <v>24</v>
      </c>
      <c r="V336" s="5"/>
      <c r="W336" s="5"/>
      <c r="X336" s="5"/>
      <c r="Y336" s="5"/>
      <c r="Z336" s="80">
        <f t="shared" si="177"/>
        <v>1</v>
      </c>
      <c r="AA336" s="955"/>
      <c r="AB336" s="7"/>
      <c r="AC336" s="7"/>
      <c r="AD336" s="7"/>
      <c r="AE336" s="7"/>
      <c r="AF336" s="7"/>
      <c r="AG336" s="7"/>
      <c r="AH336" s="7"/>
      <c r="AI336" s="7"/>
      <c r="AJ336" s="7"/>
      <c r="AK336" s="7"/>
      <c r="AL336" s="7"/>
      <c r="AM336" s="7"/>
      <c r="AN336" s="7"/>
      <c r="AO336" s="7"/>
      <c r="AP336" s="7"/>
      <c r="AQ336" s="7"/>
      <c r="AR336" s="7"/>
      <c r="AS336" s="7"/>
      <c r="AT336" s="7"/>
      <c r="AU336" s="7"/>
      <c r="AV336" s="55"/>
      <c r="AW336" s="7"/>
      <c r="AX336" s="7"/>
      <c r="AY336" s="7"/>
      <c r="AZ336" s="7"/>
      <c r="BA336" s="7"/>
      <c r="BB336" s="7"/>
      <c r="BC336" s="7"/>
      <c r="BD336" s="7"/>
      <c r="BE336" s="7"/>
      <c r="BF336" s="7"/>
      <c r="BG336" s="7"/>
      <c r="BH336" s="7"/>
      <c r="BI336" s="7"/>
      <c r="BJ336" s="221"/>
      <c r="BK336" s="221"/>
      <c r="BL336" s="221"/>
      <c r="BM336" s="221"/>
      <c r="BN336" s="221"/>
      <c r="BO336" s="221"/>
      <c r="BP336" s="221"/>
      <c r="BQ336" s="221"/>
      <c r="BR336" s="221"/>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c r="CN336" s="221"/>
      <c r="CO336" s="221"/>
      <c r="CP336" s="221"/>
      <c r="CQ336" s="221"/>
      <c r="CR336" s="222">
        <f>COUNTIF(BJ336:CQ336,"2")</f>
        <v>0</v>
      </c>
      <c r="CS336" s="237" t="e">
        <f>CR336/(CR336+CT336+CV336+CX336)</f>
        <v>#DIV/0!</v>
      </c>
      <c r="CT336" s="222">
        <f>COUNTIF(BJ336:CQ336,"1")</f>
        <v>0</v>
      </c>
      <c r="CU336" s="237" t="e">
        <f>CT336/(CR336+CT336+CV336+CX336)</f>
        <v>#DIV/0!</v>
      </c>
      <c r="CV336" s="222">
        <f>COUNTIF(BJ336:CQ336,"0")</f>
        <v>0</v>
      </c>
      <c r="CW336" s="237" t="e">
        <f>CV336/(CR336+CT336+CV336+CX336)</f>
        <v>#DIV/0!</v>
      </c>
      <c r="CX336" s="222">
        <f>COUNTIF(BJ336:CQ336,"KĐG")</f>
        <v>0</v>
      </c>
      <c r="CY336" s="237" t="e">
        <f>CX336/(CR336+CT336+CV336+CX336)</f>
        <v>#DIV/0!</v>
      </c>
      <c r="CZ336" s="223" t="e">
        <f>(((CR336*2)+(CT336*1)+(CV336*0)))/(CR336+CT336+CV336)</f>
        <v>#DIV/0!</v>
      </c>
      <c r="DA336" s="223" t="e">
        <f>IF(CY336&gt;=50%,"KĐG",IF(CZ336&gt;=1.6,"Đạt mục tiêu",IF(CZ336&gt;=1,"Cần cố gắng","Chưa đạt")))</f>
        <v>#DIV/0!</v>
      </c>
      <c r="DB336" s="5"/>
    </row>
    <row r="337" spans="1:106" s="1" customFormat="1" ht="62">
      <c r="A337" s="1036"/>
      <c r="B337" s="1037"/>
      <c r="C337" s="1033"/>
      <c r="D337" s="217" t="s">
        <v>172</v>
      </c>
      <c r="E337" s="1033"/>
      <c r="F337" s="11" t="s">
        <v>172</v>
      </c>
      <c r="G337" s="292" t="s">
        <v>559</v>
      </c>
      <c r="H337" s="32" t="s">
        <v>721</v>
      </c>
      <c r="I337" s="177" t="s">
        <v>1644</v>
      </c>
      <c r="J337" s="5" t="s">
        <v>32</v>
      </c>
      <c r="K337" s="212" t="s">
        <v>31</v>
      </c>
      <c r="L337" s="165" t="s">
        <v>11</v>
      </c>
      <c r="M337" s="221" t="s">
        <v>29</v>
      </c>
      <c r="N337" s="221" t="s">
        <v>24</v>
      </c>
      <c r="O337" s="5"/>
      <c r="P337" s="5"/>
      <c r="Q337" s="5"/>
      <c r="R337" s="5"/>
      <c r="S337" s="6"/>
      <c r="T337" s="6"/>
      <c r="U337" s="5"/>
      <c r="V337" s="5"/>
      <c r="W337" s="5"/>
      <c r="X337" s="5" t="s">
        <v>24</v>
      </c>
      <c r="Y337" s="5"/>
      <c r="Z337" s="80">
        <f t="shared" si="177"/>
        <v>1</v>
      </c>
      <c r="AA337" s="955"/>
      <c r="AB337" s="7"/>
      <c r="AC337" s="7"/>
      <c r="AD337" s="7"/>
      <c r="AE337" s="7"/>
      <c r="AF337" s="7"/>
      <c r="AG337" s="7"/>
      <c r="AH337" s="7"/>
      <c r="AI337" s="7"/>
      <c r="AJ337" s="7"/>
      <c r="AK337" s="7"/>
      <c r="AL337" s="7"/>
      <c r="AM337" s="7"/>
      <c r="AN337" s="7"/>
      <c r="AO337" s="7"/>
      <c r="AP337" s="7"/>
      <c r="AQ337" s="7"/>
      <c r="AR337" s="7"/>
      <c r="AS337" s="7"/>
      <c r="AT337" s="7"/>
      <c r="AU337" s="7"/>
      <c r="AV337" s="55"/>
      <c r="AW337" s="7"/>
      <c r="AX337" s="7"/>
      <c r="AY337" s="7"/>
      <c r="AZ337" s="7"/>
      <c r="BA337" s="7"/>
      <c r="BB337" s="7"/>
      <c r="BC337" s="7"/>
      <c r="BD337" s="7"/>
      <c r="BE337" s="7"/>
      <c r="BF337" s="7" t="s">
        <v>1318</v>
      </c>
      <c r="BG337" s="7"/>
      <c r="BH337" s="7"/>
      <c r="BI337" s="7"/>
      <c r="BJ337" s="221"/>
      <c r="BK337" s="221"/>
      <c r="BL337" s="221"/>
      <c r="BM337" s="221"/>
      <c r="BN337" s="221"/>
      <c r="BO337" s="221"/>
      <c r="BP337" s="221"/>
      <c r="BQ337" s="221"/>
      <c r="BR337" s="221"/>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c r="CN337" s="221"/>
      <c r="CO337" s="221"/>
      <c r="CP337" s="221"/>
      <c r="CQ337" s="221"/>
      <c r="CR337" s="222">
        <f>COUNTIF(BJ337:CQ337,"2")</f>
        <v>0</v>
      </c>
      <c r="CS337" s="237" t="e">
        <f>CR337/(CR337+CT337+CV337+CX337)</f>
        <v>#DIV/0!</v>
      </c>
      <c r="CT337" s="222">
        <f>COUNTIF(BJ337:CQ337,"1")</f>
        <v>0</v>
      </c>
      <c r="CU337" s="237" t="e">
        <f>CT337/(CR337+CT337+CV337+CX337)</f>
        <v>#DIV/0!</v>
      </c>
      <c r="CV337" s="222">
        <f>COUNTIF(BJ337:CQ337,"0")</f>
        <v>0</v>
      </c>
      <c r="CW337" s="237" t="e">
        <f>CV337/(CR337+CT337+CV337+CX337)</f>
        <v>#DIV/0!</v>
      </c>
      <c r="CX337" s="222">
        <f>COUNTIF(BJ337:CQ337,"KĐG")</f>
        <v>0</v>
      </c>
      <c r="CY337" s="237" t="e">
        <f>CX337/(CR337+CT337+CV337+CX337)</f>
        <v>#DIV/0!</v>
      </c>
      <c r="CZ337" s="223" t="e">
        <f>(((CR337*2)+(CT337*1)+(CV337*0)))/(CR337+CT337+CV337)</f>
        <v>#DIV/0!</v>
      </c>
      <c r="DA337" s="223" t="e">
        <f>IF(CY337&gt;=50%,"KĐG",IF(CZ337&gt;=1.6,"Đạt mục tiêu",IF(CZ337&gt;=1,"Cần cố gắng","Chưa đạt")))</f>
        <v>#DIV/0!</v>
      </c>
      <c r="DB337" s="5"/>
    </row>
    <row r="338" spans="1:106" s="1" customFormat="1" ht="139.5">
      <c r="A338" s="1036"/>
      <c r="B338" s="1035"/>
      <c r="C338" s="1033"/>
      <c r="D338" s="217" t="s">
        <v>341</v>
      </c>
      <c r="E338" s="215"/>
      <c r="F338" s="217" t="s">
        <v>341</v>
      </c>
      <c r="G338" s="292" t="s">
        <v>1566</v>
      </c>
      <c r="H338" s="32" t="s">
        <v>722</v>
      </c>
      <c r="I338" s="32"/>
      <c r="J338" s="5" t="s">
        <v>32</v>
      </c>
      <c r="K338" s="212" t="s">
        <v>31</v>
      </c>
      <c r="L338" s="165" t="s">
        <v>11</v>
      </c>
      <c r="M338" s="221" t="s">
        <v>25</v>
      </c>
      <c r="N338" s="221" t="s">
        <v>24</v>
      </c>
      <c r="O338" s="5"/>
      <c r="P338" s="5"/>
      <c r="Q338" s="5"/>
      <c r="R338" s="5"/>
      <c r="S338" s="6"/>
      <c r="T338" s="6"/>
      <c r="U338" s="5"/>
      <c r="V338" s="5"/>
      <c r="W338" s="5"/>
      <c r="X338" s="5" t="s">
        <v>24</v>
      </c>
      <c r="Y338" s="5"/>
      <c r="Z338" s="80">
        <f t="shared" si="177"/>
        <v>1</v>
      </c>
      <c r="AA338" s="221"/>
      <c r="AB338" s="7"/>
      <c r="AC338" s="7"/>
      <c r="AD338" s="7"/>
      <c r="AE338" s="7"/>
      <c r="AF338" s="7"/>
      <c r="AG338" s="7"/>
      <c r="AH338" s="7"/>
      <c r="AI338" s="7"/>
      <c r="AJ338" s="7"/>
      <c r="AK338" s="7"/>
      <c r="AL338" s="7"/>
      <c r="AM338" s="7"/>
      <c r="AN338" s="7"/>
      <c r="AO338" s="7"/>
      <c r="AP338" s="7"/>
      <c r="AQ338" s="7"/>
      <c r="AR338" s="7"/>
      <c r="AS338" s="7"/>
      <c r="AT338" s="7"/>
      <c r="AU338" s="7"/>
      <c r="AV338" s="55"/>
      <c r="AW338" s="7"/>
      <c r="AX338" s="7"/>
      <c r="AY338" s="7"/>
      <c r="AZ338" s="7"/>
      <c r="BA338" s="7"/>
      <c r="BB338" s="7"/>
      <c r="BC338" s="7"/>
      <c r="BD338" s="7"/>
      <c r="BE338" s="7"/>
      <c r="BF338" s="7" t="s">
        <v>1317</v>
      </c>
      <c r="BG338" s="7"/>
      <c r="BH338" s="7"/>
      <c r="BI338" s="7"/>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c r="CN338" s="221"/>
      <c r="CO338" s="221"/>
      <c r="CP338" s="221"/>
      <c r="CQ338" s="221"/>
      <c r="CR338" s="222">
        <f>COUNTIF(BJ338:CQ338,"2")</f>
        <v>0</v>
      </c>
      <c r="CS338" s="237" t="e">
        <f>CR338/(CR338+CT338+CV338+CX338)</f>
        <v>#DIV/0!</v>
      </c>
      <c r="CT338" s="222">
        <f>COUNTIF(BJ338:CQ338,"1")</f>
        <v>0</v>
      </c>
      <c r="CU338" s="237" t="e">
        <f>CT338/(CR338+CT338+CV338+CX338)</f>
        <v>#DIV/0!</v>
      </c>
      <c r="CV338" s="222">
        <f>COUNTIF(BJ338:CQ338,"0")</f>
        <v>0</v>
      </c>
      <c r="CW338" s="237" t="e">
        <f>CV338/(CR338+CT338+CV338+CX338)</f>
        <v>#DIV/0!</v>
      </c>
      <c r="CX338" s="222">
        <f>COUNTIF(BJ338:CQ338,"KĐG")</f>
        <v>0</v>
      </c>
      <c r="CY338" s="237" t="e">
        <f>CX338/(CR338+CT338+CV338+CX338)</f>
        <v>#DIV/0!</v>
      </c>
      <c r="CZ338" s="223" t="e">
        <f>(((CR338*2)+(CT338*1)+(CV338*0)))/(CR338+CT338+CV338)</f>
        <v>#DIV/0!</v>
      </c>
      <c r="DA338" s="223" t="e">
        <f>IF(CY338&gt;=50%,"KĐG",IF(CZ338&gt;=1.6,"Đạt mục tiêu",IF(CZ338&gt;=1,"Cần cố gắng","Chưa đạt")))</f>
        <v>#DIV/0!</v>
      </c>
      <c r="DB338" s="5"/>
    </row>
    <row r="339" spans="1:106" s="302" customFormat="1" ht="16.5">
      <c r="A339" s="299"/>
      <c r="B339" s="1045" t="s">
        <v>171</v>
      </c>
      <c r="C339" s="1045"/>
      <c r="D339" s="1045"/>
      <c r="E339" s="1045"/>
      <c r="F339" s="1045"/>
      <c r="G339" s="1045"/>
      <c r="H339" s="1045"/>
      <c r="I339" s="1045"/>
      <c r="J339" s="1045"/>
      <c r="K339" s="1045"/>
      <c r="L339" s="1045"/>
      <c r="M339" s="1045"/>
      <c r="N339" s="1045"/>
      <c r="O339" s="300"/>
      <c r="P339" s="300"/>
      <c r="Q339" s="300" t="s">
        <v>38</v>
      </c>
      <c r="R339" s="300"/>
      <c r="S339" s="300"/>
      <c r="T339" s="300"/>
      <c r="U339" s="300"/>
      <c r="V339" s="300"/>
      <c r="W339" s="300"/>
      <c r="X339" s="300" t="s">
        <v>38</v>
      </c>
      <c r="Y339" s="300"/>
      <c r="Z339" s="296" t="s">
        <v>38</v>
      </c>
      <c r="AA339" s="955"/>
      <c r="AB339" s="296" t="s">
        <v>38</v>
      </c>
      <c r="AC339" s="296" t="s">
        <v>38</v>
      </c>
      <c r="AD339" s="296" t="s">
        <v>38</v>
      </c>
      <c r="AE339" s="296" t="s">
        <v>38</v>
      </c>
      <c r="AF339" s="296" t="s">
        <v>38</v>
      </c>
      <c r="AG339" s="296" t="s">
        <v>38</v>
      </c>
      <c r="AH339" s="296" t="s">
        <v>38</v>
      </c>
      <c r="AI339" s="296" t="s">
        <v>38</v>
      </c>
      <c r="AJ339" s="296" t="s">
        <v>38</v>
      </c>
      <c r="AK339" s="296" t="s">
        <v>38</v>
      </c>
      <c r="AL339" s="296" t="s">
        <v>38</v>
      </c>
      <c r="AM339" s="296" t="s">
        <v>38</v>
      </c>
      <c r="AN339" s="296" t="s">
        <v>38</v>
      </c>
      <c r="AO339" s="296" t="s">
        <v>38</v>
      </c>
      <c r="AP339" s="296" t="s">
        <v>38</v>
      </c>
      <c r="AQ339" s="296" t="s">
        <v>38</v>
      </c>
      <c r="AR339" s="296" t="s">
        <v>38</v>
      </c>
      <c r="AS339" s="296" t="s">
        <v>38</v>
      </c>
      <c r="AT339" s="296" t="s">
        <v>38</v>
      </c>
      <c r="AU339" s="296" t="s">
        <v>38</v>
      </c>
      <c r="AV339" s="296" t="s">
        <v>38</v>
      </c>
      <c r="AW339" s="296" t="s">
        <v>38</v>
      </c>
      <c r="AX339" s="296" t="s">
        <v>38</v>
      </c>
      <c r="AY339" s="296" t="s">
        <v>38</v>
      </c>
      <c r="AZ339" s="296" t="s">
        <v>38</v>
      </c>
      <c r="BA339" s="296" t="s">
        <v>38</v>
      </c>
      <c r="BB339" s="296" t="s">
        <v>38</v>
      </c>
      <c r="BC339" s="296" t="s">
        <v>38</v>
      </c>
      <c r="BD339" s="296" t="s">
        <v>38</v>
      </c>
      <c r="BE339" s="296" t="s">
        <v>38</v>
      </c>
      <c r="BF339" s="296" t="s">
        <v>38</v>
      </c>
      <c r="BG339" s="296" t="s">
        <v>38</v>
      </c>
      <c r="BH339" s="296" t="s">
        <v>38</v>
      </c>
      <c r="BI339" s="296" t="s">
        <v>38</v>
      </c>
      <c r="BJ339" s="296" t="s">
        <v>38</v>
      </c>
      <c r="BK339" s="296" t="s">
        <v>38</v>
      </c>
      <c r="BL339" s="296" t="s">
        <v>38</v>
      </c>
      <c r="BM339" s="296" t="s">
        <v>38</v>
      </c>
      <c r="BN339" s="296" t="s">
        <v>38</v>
      </c>
      <c r="BO339" s="296" t="s">
        <v>38</v>
      </c>
      <c r="BP339" s="296" t="s">
        <v>38</v>
      </c>
      <c r="BQ339" s="296" t="s">
        <v>38</v>
      </c>
      <c r="BR339" s="296" t="s">
        <v>38</v>
      </c>
      <c r="BS339" s="296" t="s">
        <v>38</v>
      </c>
      <c r="BT339" s="296" t="s">
        <v>38</v>
      </c>
      <c r="BU339" s="296" t="s">
        <v>38</v>
      </c>
      <c r="BV339" s="296" t="s">
        <v>38</v>
      </c>
      <c r="BW339" s="296" t="s">
        <v>38</v>
      </c>
      <c r="BX339" s="296" t="s">
        <v>38</v>
      </c>
      <c r="BY339" s="296" t="s">
        <v>38</v>
      </c>
      <c r="BZ339" s="296" t="s">
        <v>38</v>
      </c>
      <c r="CA339" s="296" t="s">
        <v>38</v>
      </c>
      <c r="CB339" s="296" t="s">
        <v>38</v>
      </c>
      <c r="CC339" s="296" t="s">
        <v>38</v>
      </c>
      <c r="CD339" s="296" t="s">
        <v>38</v>
      </c>
      <c r="CE339" s="296" t="s">
        <v>38</v>
      </c>
      <c r="CF339" s="296" t="s">
        <v>38</v>
      </c>
      <c r="CG339" s="296" t="s">
        <v>38</v>
      </c>
      <c r="CH339" s="296" t="s">
        <v>38</v>
      </c>
      <c r="CI339" s="296" t="s">
        <v>38</v>
      </c>
      <c r="CJ339" s="296" t="s">
        <v>38</v>
      </c>
      <c r="CK339" s="296" t="s">
        <v>38</v>
      </c>
      <c r="CL339" s="296" t="s">
        <v>38</v>
      </c>
      <c r="CM339" s="296" t="s">
        <v>38</v>
      </c>
      <c r="CN339" s="296" t="s">
        <v>38</v>
      </c>
      <c r="CO339" s="296" t="s">
        <v>38</v>
      </c>
      <c r="CP339" s="296" t="s">
        <v>38</v>
      </c>
      <c r="CQ339" s="296" t="s">
        <v>38</v>
      </c>
      <c r="CR339" s="296" t="s">
        <v>38</v>
      </c>
      <c r="CS339" s="296" t="s">
        <v>38</v>
      </c>
      <c r="CT339" s="296" t="s">
        <v>38</v>
      </c>
      <c r="CU339" s="296" t="s">
        <v>38</v>
      </c>
      <c r="CV339" s="296" t="s">
        <v>38</v>
      </c>
      <c r="CW339" s="296" t="s">
        <v>38</v>
      </c>
      <c r="CX339" s="296" t="s">
        <v>38</v>
      </c>
      <c r="CY339" s="296" t="s">
        <v>38</v>
      </c>
      <c r="CZ339" s="296" t="s">
        <v>38</v>
      </c>
      <c r="DA339" s="296" t="s">
        <v>38</v>
      </c>
      <c r="DB339" s="296" t="s">
        <v>38</v>
      </c>
    </row>
    <row r="340" spans="1:106" s="1" customFormat="1" ht="46.5">
      <c r="A340" s="1036">
        <v>120</v>
      </c>
      <c r="B340" s="1024" t="s">
        <v>489</v>
      </c>
      <c r="C340" s="1041" t="s">
        <v>41</v>
      </c>
      <c r="D340" s="1034" t="s">
        <v>170</v>
      </c>
      <c r="E340" s="1041" t="s">
        <v>41</v>
      </c>
      <c r="F340" s="217" t="s">
        <v>170</v>
      </c>
      <c r="G340" s="51" t="s">
        <v>425</v>
      </c>
      <c r="H340" s="117"/>
      <c r="I340" s="117"/>
      <c r="J340" s="5" t="s">
        <v>32</v>
      </c>
      <c r="K340" s="212" t="s">
        <v>31</v>
      </c>
      <c r="L340" s="165" t="s">
        <v>11</v>
      </c>
      <c r="M340" s="221" t="s">
        <v>29</v>
      </c>
      <c r="N340" s="221" t="s">
        <v>24</v>
      </c>
      <c r="O340" s="5"/>
      <c r="P340" s="5"/>
      <c r="Q340" s="5"/>
      <c r="R340" s="5"/>
      <c r="S340" s="6"/>
      <c r="T340" s="6"/>
      <c r="U340" s="5"/>
      <c r="V340" s="5"/>
      <c r="W340" s="5"/>
      <c r="X340" s="5" t="s">
        <v>24</v>
      </c>
      <c r="Y340" s="5"/>
      <c r="Z340" s="80">
        <f>COUNTIF($O340:$Y340,"x")</f>
        <v>1</v>
      </c>
      <c r="AA340" s="955"/>
      <c r="AB340" s="7"/>
      <c r="AC340" s="7"/>
      <c r="AD340" s="7"/>
      <c r="AE340" s="7"/>
      <c r="AF340" s="7"/>
      <c r="AG340" s="7"/>
      <c r="AH340" s="7"/>
      <c r="AI340" s="7"/>
      <c r="AJ340" s="7"/>
      <c r="AK340" s="7"/>
      <c r="AL340" s="7"/>
      <c r="AM340" s="7"/>
      <c r="AN340" s="7"/>
      <c r="AO340" s="7"/>
      <c r="AP340" s="7"/>
      <c r="AQ340" s="7"/>
      <c r="AR340" s="7"/>
      <c r="AS340" s="7"/>
      <c r="AT340" s="7"/>
      <c r="AU340" s="7"/>
      <c r="AV340" s="55"/>
      <c r="AW340" s="7"/>
      <c r="AX340" s="7"/>
      <c r="AY340" s="7"/>
      <c r="AZ340" s="7"/>
      <c r="BA340" s="7"/>
      <c r="BB340" s="7"/>
      <c r="BC340" s="7"/>
      <c r="BD340" s="7"/>
      <c r="BE340" s="7"/>
      <c r="BF340" s="7"/>
      <c r="BG340" s="7" t="s">
        <v>1315</v>
      </c>
      <c r="BH340" s="7"/>
      <c r="BI340" s="7"/>
      <c r="BJ340" s="221"/>
      <c r="BK340" s="221"/>
      <c r="BL340" s="221"/>
      <c r="BM340" s="221"/>
      <c r="BN340" s="221"/>
      <c r="BO340" s="221"/>
      <c r="BP340" s="221"/>
      <c r="BQ340" s="221"/>
      <c r="BR340" s="221"/>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c r="CN340" s="221"/>
      <c r="CO340" s="221"/>
      <c r="CP340" s="221"/>
      <c r="CQ340" s="221"/>
      <c r="CR340" s="222">
        <f>COUNTIF(BJ340:CQ340,"2")</f>
        <v>0</v>
      </c>
      <c r="CS340" s="237" t="e">
        <f>CR340/(CR340+CT340+CV340+CX340)</f>
        <v>#DIV/0!</v>
      </c>
      <c r="CT340" s="222">
        <f>COUNTIF(BJ340:CQ340,"1")</f>
        <v>0</v>
      </c>
      <c r="CU340" s="237" t="e">
        <f>CT340/(CR340+CT340+CV340+CX340)</f>
        <v>#DIV/0!</v>
      </c>
      <c r="CV340" s="222">
        <f>COUNTIF(BJ340:CQ340,"0")</f>
        <v>0</v>
      </c>
      <c r="CW340" s="237" t="e">
        <f>CV340/(CR340+CT340+CV340+CX340)</f>
        <v>#DIV/0!</v>
      </c>
      <c r="CX340" s="222">
        <f>COUNTIF(BJ340:CQ340,"KĐG")</f>
        <v>0</v>
      </c>
      <c r="CY340" s="237" t="e">
        <f>CX340/(CR340+CT340+CV340+CX340)</f>
        <v>#DIV/0!</v>
      </c>
      <c r="CZ340" s="223" t="e">
        <f>(((CR340*2)+(CT340*1)+(CV340*0)))/(CR340+CT340+CV340)</f>
        <v>#DIV/0!</v>
      </c>
      <c r="DA340" s="223" t="e">
        <f>IF(CY340&gt;=50%,"KĐG",IF(CZ340&gt;=1.6,"Đạt mục tiêu",IF(CZ340&gt;=1,"Cần cố gắng","Chưa đạt")))</f>
        <v>#DIV/0!</v>
      </c>
      <c r="DB340" s="5"/>
    </row>
    <row r="341" spans="1:106" s="1" customFormat="1" ht="27.65" customHeight="1">
      <c r="A341" s="1036"/>
      <c r="B341" s="1024"/>
      <c r="C341" s="1042"/>
      <c r="D341" s="1037"/>
      <c r="E341" s="1042"/>
      <c r="F341" s="203" t="s">
        <v>1916</v>
      </c>
      <c r="G341" s="203" t="s">
        <v>1917</v>
      </c>
      <c r="H341" s="117"/>
      <c r="I341" s="117"/>
      <c r="J341" s="5" t="s">
        <v>32</v>
      </c>
      <c r="K341" s="212" t="s">
        <v>31</v>
      </c>
      <c r="L341" s="165" t="s">
        <v>11</v>
      </c>
      <c r="M341" s="221" t="s">
        <v>29</v>
      </c>
      <c r="N341" s="221" t="s">
        <v>24</v>
      </c>
      <c r="O341" s="5"/>
      <c r="P341" s="5" t="s">
        <v>24</v>
      </c>
      <c r="Q341" s="5"/>
      <c r="R341" s="5"/>
      <c r="S341" s="6"/>
      <c r="T341" s="6"/>
      <c r="U341" s="5"/>
      <c r="V341" s="5"/>
      <c r="W341" s="5"/>
      <c r="X341" s="5"/>
      <c r="Y341" s="5"/>
      <c r="Z341" s="80">
        <f>COUNTIF($O341:$Y341,"x")</f>
        <v>1</v>
      </c>
      <c r="AA341" s="221"/>
      <c r="AB341" s="7"/>
      <c r="AC341" s="7"/>
      <c r="AD341" s="7"/>
      <c r="AE341" s="7"/>
      <c r="AF341" s="7"/>
      <c r="AG341" s="7"/>
      <c r="AH341" s="7"/>
      <c r="AI341" s="7"/>
      <c r="AJ341" s="7"/>
      <c r="AK341" s="7"/>
      <c r="AL341" s="7"/>
      <c r="AM341" s="7"/>
      <c r="AN341" s="7"/>
      <c r="AO341" s="7"/>
      <c r="AP341" s="7"/>
      <c r="AQ341" s="7"/>
      <c r="AR341" s="7"/>
      <c r="AS341" s="7"/>
      <c r="AT341" s="7"/>
      <c r="AU341" s="7"/>
      <c r="AV341" s="55"/>
      <c r="AW341" s="7"/>
      <c r="AX341" s="7"/>
      <c r="AY341" s="7"/>
      <c r="AZ341" s="7"/>
      <c r="BA341" s="7"/>
      <c r="BB341" s="7"/>
      <c r="BC341" s="7"/>
      <c r="BD341" s="7"/>
      <c r="BE341" s="7"/>
      <c r="BF341" s="7"/>
      <c r="BG341" s="7"/>
      <c r="BH341" s="7"/>
      <c r="BI341" s="7"/>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221"/>
      <c r="CQ341" s="221"/>
      <c r="CR341" s="222"/>
      <c r="CS341" s="237"/>
      <c r="CT341" s="222"/>
      <c r="CU341" s="237"/>
      <c r="CV341" s="222"/>
      <c r="CW341" s="237"/>
      <c r="CX341" s="222"/>
      <c r="CY341" s="237"/>
      <c r="CZ341" s="223"/>
      <c r="DA341" s="223"/>
      <c r="DB341" s="5"/>
    </row>
    <row r="342" spans="1:106" s="1" customFormat="1" ht="27.65" customHeight="1">
      <c r="A342" s="1036"/>
      <c r="B342" s="1024"/>
      <c r="C342" s="1043"/>
      <c r="D342" s="1035"/>
      <c r="E342" s="1043"/>
      <c r="F342" s="203" t="s">
        <v>1844</v>
      </c>
      <c r="G342" s="203" t="s">
        <v>1845</v>
      </c>
      <c r="H342" s="117"/>
      <c r="I342" s="117"/>
      <c r="J342" s="5" t="s">
        <v>32</v>
      </c>
      <c r="K342" s="212" t="s">
        <v>31</v>
      </c>
      <c r="L342" s="165" t="s">
        <v>11</v>
      </c>
      <c r="M342" s="221" t="s">
        <v>29</v>
      </c>
      <c r="N342" s="221"/>
      <c r="O342" s="5"/>
      <c r="P342" s="5"/>
      <c r="Q342" s="5"/>
      <c r="R342" s="5"/>
      <c r="S342" s="6"/>
      <c r="T342" s="6"/>
      <c r="U342" s="5"/>
      <c r="V342" s="5"/>
      <c r="W342" s="5"/>
      <c r="X342" s="5"/>
      <c r="Y342" s="5" t="s">
        <v>24</v>
      </c>
      <c r="Z342" s="80">
        <f>COUNTIF($O342:$Y342,"x")</f>
        <v>1</v>
      </c>
      <c r="AA342" s="955"/>
      <c r="AB342" s="7"/>
      <c r="AC342" s="7"/>
      <c r="AD342" s="7"/>
      <c r="AE342" s="7"/>
      <c r="AF342" s="7"/>
      <c r="AG342" s="7"/>
      <c r="AH342" s="7"/>
      <c r="AI342" s="7"/>
      <c r="AJ342" s="7"/>
      <c r="AK342" s="7"/>
      <c r="AL342" s="7"/>
      <c r="AM342" s="7"/>
      <c r="AN342" s="7"/>
      <c r="AO342" s="7"/>
      <c r="AP342" s="7"/>
      <c r="AQ342" s="7"/>
      <c r="AR342" s="7"/>
      <c r="AS342" s="7"/>
      <c r="AT342" s="7"/>
      <c r="AU342" s="7"/>
      <c r="AV342" s="55"/>
      <c r="AW342" s="7"/>
      <c r="AX342" s="7"/>
      <c r="AY342" s="7"/>
      <c r="AZ342" s="7"/>
      <c r="BA342" s="7"/>
      <c r="BB342" s="7"/>
      <c r="BC342" s="7"/>
      <c r="BD342" s="7"/>
      <c r="BE342" s="7"/>
      <c r="BF342" s="7"/>
      <c r="BG342" s="7"/>
      <c r="BH342" s="7"/>
      <c r="BI342" s="7"/>
      <c r="BJ342" s="221"/>
      <c r="BK342" s="221"/>
      <c r="BL342" s="221"/>
      <c r="BM342" s="221"/>
      <c r="BN342" s="221"/>
      <c r="BO342" s="221"/>
      <c r="BP342" s="221"/>
      <c r="BQ342" s="221"/>
      <c r="BR342" s="221"/>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c r="CN342" s="221"/>
      <c r="CO342" s="221"/>
      <c r="CP342" s="221"/>
      <c r="CQ342" s="221"/>
      <c r="CR342" s="222"/>
      <c r="CS342" s="237"/>
      <c r="CT342" s="222"/>
      <c r="CU342" s="237"/>
      <c r="CV342" s="222"/>
      <c r="CW342" s="237"/>
      <c r="CX342" s="222"/>
      <c r="CY342" s="237"/>
      <c r="CZ342" s="223"/>
      <c r="DA342" s="223"/>
      <c r="DB342" s="5"/>
    </row>
    <row r="343" spans="1:106" s="1" customFormat="1" ht="39" customHeight="1">
      <c r="A343" s="227">
        <v>121</v>
      </c>
      <c r="B343" s="217" t="s">
        <v>612</v>
      </c>
      <c r="C343" s="150" t="s">
        <v>41</v>
      </c>
      <c r="D343" s="62" t="s">
        <v>613</v>
      </c>
      <c r="E343" s="150" t="s">
        <v>41</v>
      </c>
      <c r="F343" s="217" t="s">
        <v>613</v>
      </c>
      <c r="G343" s="51" t="s">
        <v>670</v>
      </c>
      <c r="H343" s="117"/>
      <c r="I343" s="117"/>
      <c r="J343" s="5" t="s">
        <v>32</v>
      </c>
      <c r="K343" s="212" t="s">
        <v>31</v>
      </c>
      <c r="L343" s="165" t="s">
        <v>11</v>
      </c>
      <c r="M343" s="221" t="s">
        <v>29</v>
      </c>
      <c r="N343" s="221" t="s">
        <v>24</v>
      </c>
      <c r="O343" s="5"/>
      <c r="P343" s="5"/>
      <c r="Q343" s="5" t="s">
        <v>24</v>
      </c>
      <c r="R343" s="5"/>
      <c r="S343" s="6"/>
      <c r="T343" s="6"/>
      <c r="U343" s="5"/>
      <c r="V343" s="5"/>
      <c r="W343" s="5"/>
      <c r="X343" s="5"/>
      <c r="Y343" s="5"/>
      <c r="Z343" s="80">
        <v>1</v>
      </c>
      <c r="AA343" s="955"/>
      <c r="AB343" s="7"/>
      <c r="AC343" s="7"/>
      <c r="AD343" s="7"/>
      <c r="AE343" s="7"/>
      <c r="AF343" s="7"/>
      <c r="AG343" s="7"/>
      <c r="AH343" s="7"/>
      <c r="AI343" s="7" t="s">
        <v>1318</v>
      </c>
      <c r="AJ343" s="7"/>
      <c r="AK343" s="7"/>
      <c r="AL343" s="7"/>
      <c r="AM343" s="7"/>
      <c r="AN343" s="7"/>
      <c r="AO343" s="7"/>
      <c r="AP343" s="7"/>
      <c r="AQ343" s="7"/>
      <c r="AR343" s="7"/>
      <c r="AS343" s="7"/>
      <c r="AT343" s="7"/>
      <c r="AU343" s="7"/>
      <c r="AV343" s="55"/>
      <c r="AW343" s="7"/>
      <c r="AX343" s="7"/>
      <c r="AY343" s="7"/>
      <c r="AZ343" s="7"/>
      <c r="BA343" s="7"/>
      <c r="BB343" s="7"/>
      <c r="BC343" s="7"/>
      <c r="BD343" s="7"/>
      <c r="BE343" s="7"/>
      <c r="BF343" s="7"/>
      <c r="BG343" s="7"/>
      <c r="BH343" s="7"/>
      <c r="BI343" s="7"/>
      <c r="BJ343" s="221"/>
      <c r="BK343" s="221"/>
      <c r="BL343" s="221"/>
      <c r="BM343" s="221"/>
      <c r="BN343" s="221"/>
      <c r="BO343" s="221"/>
      <c r="BP343" s="221"/>
      <c r="BQ343" s="221"/>
      <c r="BR343" s="221"/>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c r="CN343" s="221"/>
      <c r="CO343" s="221"/>
      <c r="CP343" s="221"/>
      <c r="CQ343" s="221"/>
      <c r="CR343" s="222">
        <f>COUNTIF(BJ343:CQ343,"2")</f>
        <v>0</v>
      </c>
      <c r="CS343" s="237" t="e">
        <f>CR343/(CR343+CT343+CV343+CX343)</f>
        <v>#DIV/0!</v>
      </c>
      <c r="CT343" s="222">
        <f>COUNTIF(BJ343:CQ343,"1")</f>
        <v>0</v>
      </c>
      <c r="CU343" s="237" t="e">
        <f>CT343/(CR343+CT343+CV343+CX343)</f>
        <v>#DIV/0!</v>
      </c>
      <c r="CV343" s="222">
        <f>COUNTIF(BJ343:CQ343,"0")</f>
        <v>0</v>
      </c>
      <c r="CW343" s="237" t="e">
        <f>CV343/(CR343+CT343+CV343+CX343)</f>
        <v>#DIV/0!</v>
      </c>
      <c r="CX343" s="222">
        <f>COUNTIF(BJ343:CQ343,"KĐG")</f>
        <v>0</v>
      </c>
      <c r="CY343" s="237" t="e">
        <f>CX343/(CR343+CT343+CV343+CX343)</f>
        <v>#DIV/0!</v>
      </c>
      <c r="CZ343" s="223" t="e">
        <f>(((CR343*2)+(CT343*1)+(CV343*0)))/(CR343+CT343+CV343)</f>
        <v>#DIV/0!</v>
      </c>
      <c r="DA343" s="223" t="e">
        <f>IF(CY343&gt;=50%,"KĐG",IF(CZ343&gt;=1.6,"Đạt mục tiêu",IF(CZ343&gt;=1,"Cần cố gắng","Chưa đạt")))</f>
        <v>#DIV/0!</v>
      </c>
      <c r="DB343" s="5"/>
    </row>
    <row r="344" spans="1:106" s="1" customFormat="1" ht="46.5">
      <c r="A344" s="1036">
        <v>122</v>
      </c>
      <c r="B344" s="1024" t="s">
        <v>638</v>
      </c>
      <c r="C344" s="1041" t="s">
        <v>26</v>
      </c>
      <c r="D344" s="1034" t="s">
        <v>639</v>
      </c>
      <c r="E344" s="1041" t="s">
        <v>26</v>
      </c>
      <c r="F344" s="1024" t="s">
        <v>1831</v>
      </c>
      <c r="G344" s="198" t="s">
        <v>2154</v>
      </c>
      <c r="H344" s="117"/>
      <c r="I344" s="117"/>
      <c r="J344" s="5" t="s">
        <v>32</v>
      </c>
      <c r="K344" s="212" t="s">
        <v>31</v>
      </c>
      <c r="L344" s="165" t="s">
        <v>11</v>
      </c>
      <c r="M344" s="221"/>
      <c r="N344" s="221"/>
      <c r="O344" s="5"/>
      <c r="P344" s="5"/>
      <c r="Q344" s="5"/>
      <c r="R344" s="5"/>
      <c r="S344" s="6"/>
      <c r="T344" s="6"/>
      <c r="U344" s="5"/>
      <c r="V344" s="5"/>
      <c r="W344" s="5"/>
      <c r="X344" s="5" t="s">
        <v>24</v>
      </c>
      <c r="Y344" s="5" t="s">
        <v>24</v>
      </c>
      <c r="Z344" s="80">
        <f>COUNTIF($O344:$Y344,"x")</f>
        <v>2</v>
      </c>
      <c r="AA344" s="221"/>
      <c r="AB344" s="7"/>
      <c r="AC344" s="7"/>
      <c r="AD344" s="7"/>
      <c r="AE344" s="7"/>
      <c r="AF344" s="7"/>
      <c r="AG344" s="7"/>
      <c r="AH344" s="7"/>
      <c r="AI344" s="7"/>
      <c r="AJ344" s="7"/>
      <c r="AK344" s="7"/>
      <c r="AL344" s="7"/>
      <c r="AM344" s="7"/>
      <c r="AN344" s="7"/>
      <c r="AO344" s="7"/>
      <c r="AP344" s="7"/>
      <c r="AQ344" s="7"/>
      <c r="AR344" s="7"/>
      <c r="AS344" s="7"/>
      <c r="AT344" s="7"/>
      <c r="AU344" s="7"/>
      <c r="AV344" s="55"/>
      <c r="AW344" s="7"/>
      <c r="AX344" s="7"/>
      <c r="AY344" s="7"/>
      <c r="AZ344" s="7"/>
      <c r="BA344" s="7"/>
      <c r="BB344" s="7"/>
      <c r="BC344" s="7"/>
      <c r="BD344" s="7"/>
      <c r="BE344" s="7"/>
      <c r="BF344" s="7"/>
      <c r="BG344" s="7"/>
      <c r="BH344" s="7"/>
      <c r="BI344" s="7"/>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c r="CN344" s="221"/>
      <c r="CO344" s="221"/>
      <c r="CP344" s="221"/>
      <c r="CQ344" s="221"/>
      <c r="CR344" s="222">
        <f>COUNTIF(BJ344:CQ344,"2")</f>
        <v>0</v>
      </c>
      <c r="CS344" s="237" t="e">
        <f>CR344/(CR344+CT344+CV344+CX344)</f>
        <v>#DIV/0!</v>
      </c>
      <c r="CT344" s="222">
        <f>COUNTIF(BJ344:CQ344,"1")</f>
        <v>0</v>
      </c>
      <c r="CU344" s="237" t="e">
        <f>CT344/(CR344+CT344+CV344+CX344)</f>
        <v>#DIV/0!</v>
      </c>
      <c r="CV344" s="222">
        <f>COUNTIF(BJ344:CQ344,"0")</f>
        <v>0</v>
      </c>
      <c r="CW344" s="237" t="e">
        <f>CV344/(CR344+CT344+CV344+CX344)</f>
        <v>#DIV/0!</v>
      </c>
      <c r="CX344" s="222">
        <f>COUNTIF(BJ344:CQ344,"KĐG")</f>
        <v>0</v>
      </c>
      <c r="CY344" s="237" t="e">
        <f>CX344/(CR344+CT344+CV344+CX344)</f>
        <v>#DIV/0!</v>
      </c>
      <c r="CZ344" s="223" t="e">
        <f>(((CR344*2)+(CT344*1)+(CV344*0)))/(CR344+CT344+CV344)</f>
        <v>#DIV/0!</v>
      </c>
      <c r="DA344" s="223" t="e">
        <f>IF(CY344&gt;=50%,"KĐG",IF(CZ344&gt;=1.6,"Đạt mục tiêu",IF(CZ344&gt;=1,"Cần cố gắng","Chưa đạt")))</f>
        <v>#DIV/0!</v>
      </c>
      <c r="DB344" s="5"/>
    </row>
    <row r="345" spans="1:106" s="1" customFormat="1" ht="46.5">
      <c r="A345" s="1036"/>
      <c r="B345" s="1024"/>
      <c r="C345" s="1042"/>
      <c r="D345" s="1037"/>
      <c r="E345" s="1042"/>
      <c r="F345" s="1024"/>
      <c r="G345" s="198" t="s">
        <v>1843</v>
      </c>
      <c r="H345" s="117"/>
      <c r="I345" s="117"/>
      <c r="J345" s="5" t="s">
        <v>32</v>
      </c>
      <c r="K345" s="212" t="s">
        <v>31</v>
      </c>
      <c r="L345" s="165" t="s">
        <v>11</v>
      </c>
      <c r="M345" s="221" t="s">
        <v>51</v>
      </c>
      <c r="N345" s="221"/>
      <c r="O345" s="5"/>
      <c r="P345" s="5"/>
      <c r="Q345" s="5"/>
      <c r="R345" s="5"/>
      <c r="S345" s="6"/>
      <c r="T345" s="6"/>
      <c r="U345" s="5"/>
      <c r="V345" s="5"/>
      <c r="W345" s="5" t="s">
        <v>24</v>
      </c>
      <c r="X345" s="5"/>
      <c r="Y345" s="5"/>
      <c r="Z345" s="80">
        <v>1</v>
      </c>
      <c r="AA345" s="955"/>
      <c r="AB345" s="7"/>
      <c r="AC345" s="7"/>
      <c r="AD345" s="7"/>
      <c r="AE345" s="7"/>
      <c r="AF345" s="7"/>
      <c r="AG345" s="7"/>
      <c r="AH345" s="7"/>
      <c r="AI345" s="7"/>
      <c r="AJ345" s="7"/>
      <c r="AK345" s="7"/>
      <c r="AL345" s="7"/>
      <c r="AM345" s="7"/>
      <c r="AN345" s="7"/>
      <c r="AO345" s="7"/>
      <c r="AP345" s="7"/>
      <c r="AQ345" s="7"/>
      <c r="AR345" s="7"/>
      <c r="AS345" s="7"/>
      <c r="AT345" s="7"/>
      <c r="AU345" s="7"/>
      <c r="AV345" s="55"/>
      <c r="AW345" s="7"/>
      <c r="AX345" s="7"/>
      <c r="AY345" s="7"/>
      <c r="AZ345" s="7"/>
      <c r="BA345" s="7"/>
      <c r="BB345" s="7"/>
      <c r="BC345" s="7"/>
      <c r="BD345" s="7"/>
      <c r="BE345" s="7"/>
      <c r="BF345" s="7"/>
      <c r="BG345" s="7"/>
      <c r="BH345" s="7"/>
      <c r="BI345" s="7"/>
      <c r="BJ345" s="221"/>
      <c r="BK345" s="221"/>
      <c r="BL345" s="221"/>
      <c r="BM345" s="221"/>
      <c r="BN345" s="221"/>
      <c r="BO345" s="221"/>
      <c r="BP345" s="221"/>
      <c r="BQ345" s="221"/>
      <c r="BR345" s="221"/>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c r="CN345" s="221"/>
      <c r="CO345" s="221"/>
      <c r="CP345" s="221"/>
      <c r="CQ345" s="221"/>
      <c r="CR345" s="222"/>
      <c r="CS345" s="237"/>
      <c r="CT345" s="222"/>
      <c r="CU345" s="237"/>
      <c r="CV345" s="222"/>
      <c r="CW345" s="237"/>
      <c r="CX345" s="222"/>
      <c r="CY345" s="237"/>
      <c r="CZ345" s="223"/>
      <c r="DA345" s="223"/>
      <c r="DB345" s="5"/>
    </row>
    <row r="346" spans="1:106" s="1" customFormat="1" ht="21" customHeight="1">
      <c r="A346" s="1036"/>
      <c r="B346" s="1024"/>
      <c r="C346" s="1042"/>
      <c r="D346" s="1037"/>
      <c r="E346" s="1042"/>
      <c r="F346" s="1024"/>
      <c r="G346" s="203" t="s">
        <v>1921</v>
      </c>
      <c r="H346" s="117"/>
      <c r="I346" s="117"/>
      <c r="J346" s="5" t="s">
        <v>32</v>
      </c>
      <c r="K346" s="212" t="s">
        <v>31</v>
      </c>
      <c r="L346" s="165" t="s">
        <v>11</v>
      </c>
      <c r="M346" s="221" t="s">
        <v>25</v>
      </c>
      <c r="N346" s="221"/>
      <c r="O346" s="5"/>
      <c r="P346" s="5"/>
      <c r="Q346" s="5" t="s">
        <v>24</v>
      </c>
      <c r="R346" s="5"/>
      <c r="S346" s="6"/>
      <c r="T346" s="6"/>
      <c r="U346" s="5"/>
      <c r="V346" s="5"/>
      <c r="W346" s="5"/>
      <c r="X346" s="5"/>
      <c r="Y346" s="5"/>
      <c r="Z346" s="80">
        <v>1</v>
      </c>
      <c r="AA346" s="955"/>
      <c r="AB346" s="7"/>
      <c r="AC346" s="7"/>
      <c r="AD346" s="7"/>
      <c r="AE346" s="7"/>
      <c r="AF346" s="7"/>
      <c r="AG346" s="7"/>
      <c r="AH346" s="7"/>
      <c r="AI346" s="7"/>
      <c r="AJ346" s="7"/>
      <c r="AK346" s="7"/>
      <c r="AL346" s="7"/>
      <c r="AM346" s="7"/>
      <c r="AN346" s="7"/>
      <c r="AO346" s="7"/>
      <c r="AP346" s="7"/>
      <c r="AQ346" s="7"/>
      <c r="AR346" s="7"/>
      <c r="AS346" s="7"/>
      <c r="AT346" s="7"/>
      <c r="AU346" s="7"/>
      <c r="AV346" s="55"/>
      <c r="AW346" s="7"/>
      <c r="AX346" s="7"/>
      <c r="AY346" s="7"/>
      <c r="AZ346" s="7"/>
      <c r="BA346" s="7"/>
      <c r="BB346" s="7"/>
      <c r="BC346" s="7"/>
      <c r="BD346" s="7"/>
      <c r="BE346" s="7"/>
      <c r="BF346" s="7"/>
      <c r="BG346" s="7"/>
      <c r="BH346" s="7"/>
      <c r="BI346" s="7"/>
      <c r="BJ346" s="221"/>
      <c r="BK346" s="221"/>
      <c r="BL346" s="221"/>
      <c r="BM346" s="221"/>
      <c r="BN346" s="221"/>
      <c r="BO346" s="221"/>
      <c r="BP346" s="221"/>
      <c r="BQ346" s="221"/>
      <c r="BR346" s="221"/>
      <c r="BS346" s="221"/>
      <c r="BT346" s="221"/>
      <c r="BU346" s="221"/>
      <c r="BV346" s="221"/>
      <c r="BW346" s="221"/>
      <c r="BX346" s="221"/>
      <c r="BY346" s="221"/>
      <c r="BZ346" s="221"/>
      <c r="CA346" s="221"/>
      <c r="CB346" s="221"/>
      <c r="CC346" s="221"/>
      <c r="CD346" s="221"/>
      <c r="CE346" s="221"/>
      <c r="CF346" s="221"/>
      <c r="CG346" s="221"/>
      <c r="CH346" s="221"/>
      <c r="CI346" s="221"/>
      <c r="CJ346" s="221"/>
      <c r="CK346" s="221"/>
      <c r="CL346" s="221"/>
      <c r="CM346" s="221"/>
      <c r="CN346" s="221"/>
      <c r="CO346" s="221"/>
      <c r="CP346" s="221"/>
      <c r="CQ346" s="221"/>
      <c r="CR346" s="222"/>
      <c r="CS346" s="237"/>
      <c r="CT346" s="222"/>
      <c r="CU346" s="237"/>
      <c r="CV346" s="222"/>
      <c r="CW346" s="237"/>
      <c r="CX346" s="222"/>
      <c r="CY346" s="237"/>
      <c r="CZ346" s="223"/>
      <c r="DA346" s="223"/>
      <c r="DB346" s="5"/>
    </row>
    <row r="347" spans="1:106" s="1" customFormat="1" ht="30.65" customHeight="1">
      <c r="A347" s="1036"/>
      <c r="B347" s="1024"/>
      <c r="C347" s="1042"/>
      <c r="D347" s="1037"/>
      <c r="E347" s="1042"/>
      <c r="F347" s="1024"/>
      <c r="G347" s="203" t="s">
        <v>1894</v>
      </c>
      <c r="H347" s="117"/>
      <c r="I347" s="117"/>
      <c r="J347" s="5" t="s">
        <v>32</v>
      </c>
      <c r="K347" s="212" t="s">
        <v>31</v>
      </c>
      <c r="L347" s="165" t="s">
        <v>11</v>
      </c>
      <c r="M347" s="221" t="s">
        <v>25</v>
      </c>
      <c r="N347" s="221"/>
      <c r="O347" s="5"/>
      <c r="P347" s="5"/>
      <c r="Q347" s="5" t="s">
        <v>24</v>
      </c>
      <c r="R347" s="5"/>
      <c r="S347" s="6"/>
      <c r="T347" s="6"/>
      <c r="U347" s="5"/>
      <c r="V347" s="5"/>
      <c r="W347" s="5"/>
      <c r="X347" s="5"/>
      <c r="Y347" s="5"/>
      <c r="Z347" s="80">
        <v>1</v>
      </c>
      <c r="AA347" s="221"/>
      <c r="AB347" s="7"/>
      <c r="AC347" s="7"/>
      <c r="AD347" s="7"/>
      <c r="AE347" s="7"/>
      <c r="AF347" s="7"/>
      <c r="AG347" s="7"/>
      <c r="AH347" s="7"/>
      <c r="AI347" s="7"/>
      <c r="AJ347" s="7"/>
      <c r="AK347" s="7"/>
      <c r="AL347" s="7"/>
      <c r="AM347" s="7"/>
      <c r="AN347" s="7"/>
      <c r="AO347" s="7"/>
      <c r="AP347" s="7"/>
      <c r="AQ347" s="7"/>
      <c r="AR347" s="7"/>
      <c r="AS347" s="7"/>
      <c r="AT347" s="7"/>
      <c r="AU347" s="7"/>
      <c r="AV347" s="55"/>
      <c r="AW347" s="7"/>
      <c r="AX347" s="7"/>
      <c r="AY347" s="7"/>
      <c r="AZ347" s="7"/>
      <c r="BA347" s="7"/>
      <c r="BB347" s="7"/>
      <c r="BC347" s="7"/>
      <c r="BD347" s="7"/>
      <c r="BE347" s="7"/>
      <c r="BF347" s="7"/>
      <c r="BG347" s="7"/>
      <c r="BH347" s="7"/>
      <c r="BI347" s="7"/>
      <c r="BJ347" s="221"/>
      <c r="BK347" s="221"/>
      <c r="BL347" s="221"/>
      <c r="BM347" s="221"/>
      <c r="BN347" s="221"/>
      <c r="BO347" s="221"/>
      <c r="BP347" s="221"/>
      <c r="BQ347" s="221"/>
      <c r="BR347" s="221"/>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c r="CN347" s="221"/>
      <c r="CO347" s="221"/>
      <c r="CP347" s="221"/>
      <c r="CQ347" s="221"/>
      <c r="CR347" s="222"/>
      <c r="CS347" s="237"/>
      <c r="CT347" s="222"/>
      <c r="CU347" s="237"/>
      <c r="CV347" s="222"/>
      <c r="CW347" s="237"/>
      <c r="CX347" s="222"/>
      <c r="CY347" s="237"/>
      <c r="CZ347" s="223"/>
      <c r="DA347" s="223"/>
      <c r="DB347" s="5"/>
    </row>
    <row r="348" spans="1:106" s="1" customFormat="1" ht="22.75" customHeight="1">
      <c r="A348" s="1036"/>
      <c r="B348" s="1024"/>
      <c r="C348" s="1042"/>
      <c r="D348" s="1037"/>
      <c r="E348" s="1042"/>
      <c r="F348" s="1024"/>
      <c r="G348" s="203" t="s">
        <v>1941</v>
      </c>
      <c r="H348" s="117"/>
      <c r="I348" s="117"/>
      <c r="J348" s="5" t="s">
        <v>32</v>
      </c>
      <c r="K348" s="212" t="s">
        <v>31</v>
      </c>
      <c r="L348" s="165" t="s">
        <v>11</v>
      </c>
      <c r="M348" s="221" t="s">
        <v>51</v>
      </c>
      <c r="N348" s="221"/>
      <c r="O348" s="5"/>
      <c r="P348" s="5"/>
      <c r="Q348" s="5"/>
      <c r="R348" s="5"/>
      <c r="S348" s="6"/>
      <c r="T348" s="6"/>
      <c r="U348" s="5"/>
      <c r="V348" s="5"/>
      <c r="W348" s="5" t="s">
        <v>24</v>
      </c>
      <c r="X348" s="5"/>
      <c r="Y348" s="5"/>
      <c r="Z348" s="80">
        <v>1</v>
      </c>
      <c r="AA348" s="955"/>
      <c r="AB348" s="7"/>
      <c r="AC348" s="7"/>
      <c r="AD348" s="7"/>
      <c r="AE348" s="7"/>
      <c r="AF348" s="7"/>
      <c r="AG348" s="7"/>
      <c r="AH348" s="7"/>
      <c r="AI348" s="7"/>
      <c r="AJ348" s="7"/>
      <c r="AK348" s="7"/>
      <c r="AL348" s="7"/>
      <c r="AM348" s="7"/>
      <c r="AN348" s="7"/>
      <c r="AO348" s="7"/>
      <c r="AP348" s="7"/>
      <c r="AQ348" s="7"/>
      <c r="AR348" s="7"/>
      <c r="AS348" s="7"/>
      <c r="AT348" s="7"/>
      <c r="AU348" s="7"/>
      <c r="AV348" s="55"/>
      <c r="AW348" s="7"/>
      <c r="AX348" s="7"/>
      <c r="AY348" s="7"/>
      <c r="AZ348" s="7"/>
      <c r="BA348" s="7"/>
      <c r="BB348" s="7"/>
      <c r="BC348" s="7"/>
      <c r="BD348" s="7"/>
      <c r="BE348" s="7"/>
      <c r="BF348" s="7"/>
      <c r="BG348" s="7"/>
      <c r="BH348" s="7"/>
      <c r="BI348" s="7"/>
      <c r="BJ348" s="221"/>
      <c r="BK348" s="221"/>
      <c r="BL348" s="221"/>
      <c r="BM348" s="221"/>
      <c r="BN348" s="221"/>
      <c r="BO348" s="221"/>
      <c r="BP348" s="221"/>
      <c r="BQ348" s="221"/>
      <c r="BR348" s="221"/>
      <c r="BS348" s="221"/>
      <c r="BT348" s="221"/>
      <c r="BU348" s="221"/>
      <c r="BV348" s="221"/>
      <c r="BW348" s="221"/>
      <c r="BX348" s="221"/>
      <c r="BY348" s="221"/>
      <c r="BZ348" s="221"/>
      <c r="CA348" s="221"/>
      <c r="CB348" s="221"/>
      <c r="CC348" s="221"/>
      <c r="CD348" s="221"/>
      <c r="CE348" s="221"/>
      <c r="CF348" s="221"/>
      <c r="CG348" s="221"/>
      <c r="CH348" s="221"/>
      <c r="CI348" s="221"/>
      <c r="CJ348" s="221"/>
      <c r="CK348" s="221"/>
      <c r="CL348" s="221"/>
      <c r="CM348" s="221"/>
      <c r="CN348" s="221"/>
      <c r="CO348" s="221"/>
      <c r="CP348" s="221"/>
      <c r="CQ348" s="221"/>
      <c r="CR348" s="222"/>
      <c r="CS348" s="237"/>
      <c r="CT348" s="222"/>
      <c r="CU348" s="237"/>
      <c r="CV348" s="222"/>
      <c r="CW348" s="237"/>
      <c r="CX348" s="222"/>
      <c r="CY348" s="237"/>
      <c r="CZ348" s="223"/>
      <c r="DA348" s="223"/>
      <c r="DB348" s="5"/>
    </row>
    <row r="349" spans="1:106" s="1" customFormat="1" ht="23.5" customHeight="1">
      <c r="A349" s="1036"/>
      <c r="B349" s="1024"/>
      <c r="C349" s="1042"/>
      <c r="D349" s="1037"/>
      <c r="E349" s="1042"/>
      <c r="F349" s="1024"/>
      <c r="G349" s="203" t="s">
        <v>1875</v>
      </c>
      <c r="H349" s="117"/>
      <c r="I349" s="117"/>
      <c r="J349" s="5"/>
      <c r="K349" s="212" t="s">
        <v>31</v>
      </c>
      <c r="L349" s="165" t="s">
        <v>11</v>
      </c>
      <c r="M349" s="221"/>
      <c r="N349" s="221"/>
      <c r="O349" s="5"/>
      <c r="P349" s="5" t="s">
        <v>24</v>
      </c>
      <c r="Q349" s="5"/>
      <c r="R349" s="5"/>
      <c r="S349" s="6"/>
      <c r="T349" s="6"/>
      <c r="U349" s="5"/>
      <c r="V349" s="5"/>
      <c r="W349" s="5"/>
      <c r="X349" s="5"/>
      <c r="Y349" s="5"/>
      <c r="Z349" s="80">
        <v>1</v>
      </c>
      <c r="AA349" s="955"/>
      <c r="AB349" s="7"/>
      <c r="AC349" s="7"/>
      <c r="AD349" s="7"/>
      <c r="AE349" s="7"/>
      <c r="AF349" s="7"/>
      <c r="AG349" s="7"/>
      <c r="AH349" s="7"/>
      <c r="AI349" s="7"/>
      <c r="AJ349" s="7"/>
      <c r="AK349" s="7"/>
      <c r="AL349" s="7"/>
      <c r="AM349" s="7"/>
      <c r="AN349" s="7"/>
      <c r="AO349" s="7"/>
      <c r="AP349" s="7"/>
      <c r="AQ349" s="7"/>
      <c r="AR349" s="7"/>
      <c r="AS349" s="7"/>
      <c r="AT349" s="7"/>
      <c r="AU349" s="7"/>
      <c r="AV349" s="55"/>
      <c r="AW349" s="7"/>
      <c r="AX349" s="7"/>
      <c r="AY349" s="7"/>
      <c r="AZ349" s="7"/>
      <c r="BA349" s="7"/>
      <c r="BB349" s="7"/>
      <c r="BC349" s="7"/>
      <c r="BD349" s="7"/>
      <c r="BE349" s="7"/>
      <c r="BF349" s="7"/>
      <c r="BG349" s="7"/>
      <c r="BH349" s="7"/>
      <c r="BI349" s="7"/>
      <c r="BJ349" s="221"/>
      <c r="BK349" s="221"/>
      <c r="BL349" s="221"/>
      <c r="BM349" s="221"/>
      <c r="BN349" s="221"/>
      <c r="BO349" s="221"/>
      <c r="BP349" s="221"/>
      <c r="BQ349" s="221"/>
      <c r="BR349" s="221"/>
      <c r="BS349" s="221"/>
      <c r="BT349" s="221"/>
      <c r="BU349" s="221"/>
      <c r="BV349" s="221"/>
      <c r="BW349" s="221"/>
      <c r="BX349" s="221"/>
      <c r="BY349" s="221"/>
      <c r="BZ349" s="221"/>
      <c r="CA349" s="221"/>
      <c r="CB349" s="221"/>
      <c r="CC349" s="221"/>
      <c r="CD349" s="221"/>
      <c r="CE349" s="221"/>
      <c r="CF349" s="221"/>
      <c r="CG349" s="221"/>
      <c r="CH349" s="221"/>
      <c r="CI349" s="221"/>
      <c r="CJ349" s="221"/>
      <c r="CK349" s="221"/>
      <c r="CL349" s="221"/>
      <c r="CM349" s="221"/>
      <c r="CN349" s="221"/>
      <c r="CO349" s="221"/>
      <c r="CP349" s="221"/>
      <c r="CQ349" s="221"/>
      <c r="CR349" s="222"/>
      <c r="CS349" s="237"/>
      <c r="CT349" s="222"/>
      <c r="CU349" s="237"/>
      <c r="CV349" s="222"/>
      <c r="CW349" s="237"/>
      <c r="CX349" s="222"/>
      <c r="CY349" s="237"/>
      <c r="CZ349" s="223"/>
      <c r="DA349" s="223"/>
      <c r="DB349" s="5"/>
    </row>
    <row r="350" spans="1:106" s="1" customFormat="1" ht="46.5">
      <c r="A350" s="1036"/>
      <c r="B350" s="1024"/>
      <c r="C350" s="1042"/>
      <c r="D350" s="1037"/>
      <c r="E350" s="1042"/>
      <c r="F350" s="1024"/>
      <c r="G350" s="203" t="s">
        <v>1842</v>
      </c>
      <c r="H350" s="117"/>
      <c r="I350" s="117"/>
      <c r="J350" s="5" t="s">
        <v>32</v>
      </c>
      <c r="K350" s="212" t="s">
        <v>31</v>
      </c>
      <c r="L350" s="165" t="s">
        <v>11</v>
      </c>
      <c r="M350" s="221"/>
      <c r="N350" s="221"/>
      <c r="O350" s="5"/>
      <c r="P350" s="5" t="s">
        <v>24</v>
      </c>
      <c r="Q350" s="5"/>
      <c r="R350" s="5"/>
      <c r="S350" s="6"/>
      <c r="T350" s="6"/>
      <c r="U350" s="5"/>
      <c r="V350" s="5"/>
      <c r="W350" s="5"/>
      <c r="X350" s="5"/>
      <c r="Y350" s="5"/>
      <c r="Z350" s="80">
        <v>1</v>
      </c>
      <c r="AA350" s="221"/>
      <c r="AB350" s="7"/>
      <c r="AC350" s="7"/>
      <c r="AD350" s="7"/>
      <c r="AE350" s="7"/>
      <c r="AF350" s="7"/>
      <c r="AG350" s="7"/>
      <c r="AH350" s="7"/>
      <c r="AI350" s="7"/>
      <c r="AJ350" s="7"/>
      <c r="AK350" s="7"/>
      <c r="AL350" s="7"/>
      <c r="AM350" s="7"/>
      <c r="AN350" s="7"/>
      <c r="AO350" s="7"/>
      <c r="AP350" s="7"/>
      <c r="AQ350" s="7"/>
      <c r="AR350" s="7"/>
      <c r="AS350" s="7"/>
      <c r="AT350" s="7"/>
      <c r="AU350" s="7"/>
      <c r="AV350" s="55"/>
      <c r="AW350" s="7"/>
      <c r="AX350" s="7"/>
      <c r="AY350" s="7"/>
      <c r="AZ350" s="7"/>
      <c r="BA350" s="7"/>
      <c r="BB350" s="7"/>
      <c r="BC350" s="7"/>
      <c r="BD350" s="7"/>
      <c r="BE350" s="7"/>
      <c r="BF350" s="7"/>
      <c r="BG350" s="7"/>
      <c r="BH350" s="7"/>
      <c r="BI350" s="7"/>
      <c r="BJ350" s="221"/>
      <c r="BK350" s="221"/>
      <c r="BL350" s="221"/>
      <c r="BM350" s="221"/>
      <c r="BN350" s="221"/>
      <c r="BO350" s="221"/>
      <c r="BP350" s="221"/>
      <c r="BQ350" s="221"/>
      <c r="BR350" s="221"/>
      <c r="BS350" s="221"/>
      <c r="BT350" s="221"/>
      <c r="BU350" s="221"/>
      <c r="BV350" s="221"/>
      <c r="BW350" s="221"/>
      <c r="BX350" s="221"/>
      <c r="BY350" s="221"/>
      <c r="BZ350" s="221"/>
      <c r="CA350" s="221"/>
      <c r="CB350" s="221"/>
      <c r="CC350" s="221"/>
      <c r="CD350" s="221"/>
      <c r="CE350" s="221"/>
      <c r="CF350" s="221"/>
      <c r="CG350" s="221"/>
      <c r="CH350" s="221"/>
      <c r="CI350" s="221"/>
      <c r="CJ350" s="221"/>
      <c r="CK350" s="221"/>
      <c r="CL350" s="221"/>
      <c r="CM350" s="221"/>
      <c r="CN350" s="221"/>
      <c r="CO350" s="221"/>
      <c r="CP350" s="221"/>
      <c r="CQ350" s="221"/>
      <c r="CR350" s="222"/>
      <c r="CS350" s="237"/>
      <c r="CT350" s="222"/>
      <c r="CU350" s="237"/>
      <c r="CV350" s="222"/>
      <c r="CW350" s="237"/>
      <c r="CX350" s="222"/>
      <c r="CY350" s="237"/>
      <c r="CZ350" s="223"/>
      <c r="DA350" s="223"/>
      <c r="DB350" s="5"/>
    </row>
    <row r="351" spans="1:106" s="1" customFormat="1" ht="46.5">
      <c r="A351" s="1036"/>
      <c r="B351" s="1024"/>
      <c r="C351" s="1042"/>
      <c r="D351" s="1037"/>
      <c r="E351" s="1042"/>
      <c r="F351" s="1024"/>
      <c r="G351" s="206" t="s">
        <v>1874</v>
      </c>
      <c r="H351" s="107" t="s">
        <v>723</v>
      </c>
      <c r="I351" s="176" t="s">
        <v>1645</v>
      </c>
      <c r="J351" s="5" t="s">
        <v>32</v>
      </c>
      <c r="K351" s="212" t="s">
        <v>31</v>
      </c>
      <c r="L351" s="165" t="s">
        <v>11</v>
      </c>
      <c r="M351" s="221" t="s">
        <v>25</v>
      </c>
      <c r="N351" s="221" t="s">
        <v>24</v>
      </c>
      <c r="O351" s="5"/>
      <c r="P351" s="5"/>
      <c r="Q351" s="5"/>
      <c r="R351" s="5"/>
      <c r="S351" s="6"/>
      <c r="T351" s="6"/>
      <c r="U351" s="5"/>
      <c r="V351" s="5"/>
      <c r="W351" s="5" t="s">
        <v>24</v>
      </c>
      <c r="X351" s="5"/>
      <c r="Y351" s="5"/>
      <c r="Z351" s="80">
        <f>COUNTIF($O351:$Y351,"x")</f>
        <v>1</v>
      </c>
      <c r="AA351" s="955"/>
      <c r="AB351" s="7"/>
      <c r="AC351" s="7"/>
      <c r="AD351" s="7"/>
      <c r="AE351" s="7"/>
      <c r="AF351" s="7"/>
      <c r="AG351" s="7"/>
      <c r="AH351" s="7"/>
      <c r="AI351" s="7"/>
      <c r="AJ351" s="7"/>
      <c r="AK351" s="7"/>
      <c r="AL351" s="7"/>
      <c r="AM351" s="7"/>
      <c r="AN351" s="7"/>
      <c r="AO351" s="7"/>
      <c r="AP351" s="7"/>
      <c r="AQ351" s="7"/>
      <c r="AR351" s="7"/>
      <c r="AS351" s="7"/>
      <c r="AT351" s="7"/>
      <c r="AU351" s="7"/>
      <c r="AV351" s="55"/>
      <c r="AW351" s="7"/>
      <c r="AX351" s="7"/>
      <c r="AY351" s="7"/>
      <c r="AZ351" s="7"/>
      <c r="BA351" s="7"/>
      <c r="BB351" s="7"/>
      <c r="BC351" s="7"/>
      <c r="BD351" s="7"/>
      <c r="BE351" s="7"/>
      <c r="BF351" s="7" t="s">
        <v>1315</v>
      </c>
      <c r="BG351" s="7"/>
      <c r="BH351" s="7"/>
      <c r="BI351" s="7"/>
      <c r="BJ351" s="221"/>
      <c r="BK351" s="221"/>
      <c r="BL351" s="221"/>
      <c r="BM351" s="221"/>
      <c r="BN351" s="221"/>
      <c r="BO351" s="221"/>
      <c r="BP351" s="221"/>
      <c r="BQ351" s="221"/>
      <c r="BR351" s="221"/>
      <c r="BS351" s="221"/>
      <c r="BT351" s="221"/>
      <c r="BU351" s="221"/>
      <c r="BV351" s="221"/>
      <c r="BW351" s="221"/>
      <c r="BX351" s="221"/>
      <c r="BY351" s="221"/>
      <c r="BZ351" s="221"/>
      <c r="CA351" s="221"/>
      <c r="CB351" s="221"/>
      <c r="CC351" s="221"/>
      <c r="CD351" s="221"/>
      <c r="CE351" s="221"/>
      <c r="CF351" s="221"/>
      <c r="CG351" s="221"/>
      <c r="CH351" s="221"/>
      <c r="CI351" s="221"/>
      <c r="CJ351" s="221"/>
      <c r="CK351" s="221"/>
      <c r="CL351" s="221"/>
      <c r="CM351" s="221"/>
      <c r="CN351" s="221"/>
      <c r="CO351" s="221"/>
      <c r="CP351" s="221"/>
      <c r="CQ351" s="221"/>
      <c r="CR351" s="222">
        <f>COUNTIF(BJ351:CQ351,"2")</f>
        <v>0</v>
      </c>
      <c r="CS351" s="237" t="e">
        <f>CR351/(CR351+CT351+CV351+CX351)</f>
        <v>#DIV/0!</v>
      </c>
      <c r="CT351" s="222">
        <f>COUNTIF(BJ351:CQ351,"1")</f>
        <v>0</v>
      </c>
      <c r="CU351" s="237" t="e">
        <f>CT351/(CR351+CT351+CV351+CX351)</f>
        <v>#DIV/0!</v>
      </c>
      <c r="CV351" s="222">
        <f>COUNTIF(BJ351:CQ351,"0")</f>
        <v>0</v>
      </c>
      <c r="CW351" s="237" t="e">
        <f>CV351/(CR351+CT351+CV351+CX351)</f>
        <v>#DIV/0!</v>
      </c>
      <c r="CX351" s="222">
        <f>COUNTIF(BJ351:CQ351,"KĐG")</f>
        <v>0</v>
      </c>
      <c r="CY351" s="237" t="e">
        <f>CX351/(CR351+CT351+CV351+CX351)</f>
        <v>#DIV/0!</v>
      </c>
      <c r="CZ351" s="223" t="e">
        <f>(((CR351*2)+(CT351*1)+(CV351*0)))/(CR351+CT351+CV351)</f>
        <v>#DIV/0!</v>
      </c>
      <c r="DA351" s="223" t="e">
        <f>IF(CY351&gt;=50%,"KĐG",IF(CZ351&gt;=1.6,"Đạt mục tiêu",IF(CZ351&gt;=1,"Cần cố gắng","Chưa đạt")))</f>
        <v>#DIV/0!</v>
      </c>
      <c r="DB351" s="5"/>
    </row>
    <row r="352" spans="1:106" s="1" customFormat="1" ht="31">
      <c r="A352" s="227">
        <v>123</v>
      </c>
      <c r="B352" s="217" t="s">
        <v>1833</v>
      </c>
      <c r="C352" s="215" t="s">
        <v>26</v>
      </c>
      <c r="D352" s="217" t="s">
        <v>1833</v>
      </c>
      <c r="E352" s="215" t="s">
        <v>26</v>
      </c>
      <c r="F352" s="217" t="s">
        <v>1833</v>
      </c>
      <c r="G352" s="67" t="s">
        <v>1832</v>
      </c>
      <c r="H352" s="119"/>
      <c r="I352" s="119"/>
      <c r="J352" s="5" t="s">
        <v>32</v>
      </c>
      <c r="K352" s="212" t="s">
        <v>31</v>
      </c>
      <c r="L352" s="165" t="s">
        <v>11</v>
      </c>
      <c r="M352" s="221" t="s">
        <v>29</v>
      </c>
      <c r="N352" s="221" t="s">
        <v>24</v>
      </c>
      <c r="O352" s="5"/>
      <c r="P352" s="5"/>
      <c r="Q352" s="5"/>
      <c r="R352" s="5"/>
      <c r="S352" s="6"/>
      <c r="T352" s="6"/>
      <c r="U352" s="5"/>
      <c r="V352" s="5"/>
      <c r="W352" s="5"/>
      <c r="X352" s="5" t="s">
        <v>24</v>
      </c>
      <c r="Y352" s="5"/>
      <c r="Z352" s="80">
        <f>COUNTIF($O352:$Y352,"x")</f>
        <v>1</v>
      </c>
      <c r="AA352" s="955"/>
      <c r="AB352" s="7"/>
      <c r="AC352" s="7"/>
      <c r="AD352" s="7"/>
      <c r="AE352" s="7"/>
      <c r="AF352" s="7"/>
      <c r="AG352" s="7"/>
      <c r="AH352" s="7"/>
      <c r="AI352" s="7"/>
      <c r="AJ352" s="7"/>
      <c r="AK352" s="7"/>
      <c r="AL352" s="7"/>
      <c r="AM352" s="7"/>
      <c r="AN352" s="7"/>
      <c r="AO352" s="7"/>
      <c r="AP352" s="7"/>
      <c r="AQ352" s="7"/>
      <c r="AR352" s="7"/>
      <c r="AS352" s="7"/>
      <c r="AT352" s="7"/>
      <c r="AU352" s="7"/>
      <c r="AV352" s="55"/>
      <c r="AW352" s="7"/>
      <c r="AX352" s="7"/>
      <c r="AY352" s="7"/>
      <c r="AZ352" s="7"/>
      <c r="BA352" s="7"/>
      <c r="BB352" s="7"/>
      <c r="BC352" s="7"/>
      <c r="BD352" s="7"/>
      <c r="BE352" s="7"/>
      <c r="BF352" s="7" t="s">
        <v>1315</v>
      </c>
      <c r="BG352" s="7"/>
      <c r="BH352" s="7"/>
      <c r="BI352" s="7"/>
      <c r="BJ352" s="221"/>
      <c r="BK352" s="221"/>
      <c r="BL352" s="221"/>
      <c r="BM352" s="221"/>
      <c r="BN352" s="221"/>
      <c r="BO352" s="221"/>
      <c r="BP352" s="221"/>
      <c r="BQ352" s="221"/>
      <c r="BR352" s="221"/>
      <c r="BS352" s="221"/>
      <c r="BT352" s="221"/>
      <c r="BU352" s="221"/>
      <c r="BV352" s="221"/>
      <c r="BW352" s="221"/>
      <c r="BX352" s="221"/>
      <c r="BY352" s="221"/>
      <c r="BZ352" s="221"/>
      <c r="CA352" s="221"/>
      <c r="CB352" s="221"/>
      <c r="CC352" s="221"/>
      <c r="CD352" s="221"/>
      <c r="CE352" s="221"/>
      <c r="CF352" s="221"/>
      <c r="CG352" s="221"/>
      <c r="CH352" s="221"/>
      <c r="CI352" s="221"/>
      <c r="CJ352" s="221"/>
      <c r="CK352" s="221"/>
      <c r="CL352" s="221"/>
      <c r="CM352" s="221"/>
      <c r="CN352" s="221"/>
      <c r="CO352" s="221"/>
      <c r="CP352" s="221"/>
      <c r="CQ352" s="221"/>
      <c r="CR352" s="222">
        <f>COUNTIF(BJ352:CQ352,"2")</f>
        <v>0</v>
      </c>
      <c r="CS352" s="237" t="e">
        <f>CR352/(CR352+CT352+CV352+CX352)</f>
        <v>#DIV/0!</v>
      </c>
      <c r="CT352" s="222">
        <f>COUNTIF(BJ352:CQ352,"1")</f>
        <v>0</v>
      </c>
      <c r="CU352" s="237" t="e">
        <f>CT352/(CR352+CT352+CV352+CX352)</f>
        <v>#DIV/0!</v>
      </c>
      <c r="CV352" s="222">
        <f>COUNTIF(BJ352:CQ352,"0")</f>
        <v>0</v>
      </c>
      <c r="CW352" s="237" t="e">
        <f>CV352/(CR352+CT352+CV352+CX352)</f>
        <v>#DIV/0!</v>
      </c>
      <c r="CX352" s="222">
        <f>COUNTIF(BJ352:CQ352,"KĐG")</f>
        <v>0</v>
      </c>
      <c r="CY352" s="237" t="e">
        <f>CX352/(CR352+CT352+CV352+CX352)</f>
        <v>#DIV/0!</v>
      </c>
      <c r="CZ352" s="223" t="e">
        <f>(((CR352*2)+(CT352*1)+(CV352*0)))/(CR352+CT352+CV352)</f>
        <v>#DIV/0!</v>
      </c>
      <c r="DA352" s="223" t="e">
        <f>IF(CY352&gt;=50%,"KĐG",IF(CZ352&gt;=1.6,"Đạt mục tiêu",IF(CZ352&gt;=1,"Cần cố gắng","Chưa đạt")))</f>
        <v>#DIV/0!</v>
      </c>
      <c r="DB352" s="5"/>
    </row>
    <row r="353" spans="1:106" ht="15.5">
      <c r="A353" s="227"/>
      <c r="B353" s="1135" t="s">
        <v>169</v>
      </c>
      <c r="C353" s="1135"/>
      <c r="D353" s="1135"/>
      <c r="E353" s="1135"/>
      <c r="F353" s="1135"/>
      <c r="G353" s="1135"/>
      <c r="H353" s="1135"/>
      <c r="I353" s="1135"/>
      <c r="J353" s="1135"/>
      <c r="K353" s="1135"/>
      <c r="L353" s="1135"/>
      <c r="M353" s="1135"/>
      <c r="N353" s="1135"/>
      <c r="O353" s="83"/>
      <c r="P353" s="83"/>
      <c r="Q353" s="83"/>
      <c r="R353" s="83" t="s">
        <v>38</v>
      </c>
      <c r="S353" s="83"/>
      <c r="T353" s="83"/>
      <c r="U353" s="83"/>
      <c r="V353" s="83"/>
      <c r="W353" s="83"/>
      <c r="X353" s="83"/>
      <c r="Y353" s="83"/>
      <c r="Z353" s="296" t="s">
        <v>38</v>
      </c>
      <c r="AA353" s="221"/>
      <c r="AB353" s="296" t="s">
        <v>38</v>
      </c>
      <c r="AC353" s="296" t="s">
        <v>38</v>
      </c>
      <c r="AD353" s="296" t="s">
        <v>38</v>
      </c>
      <c r="AE353" s="296" t="s">
        <v>38</v>
      </c>
      <c r="AF353" s="296" t="s">
        <v>38</v>
      </c>
      <c r="AG353" s="296" t="s">
        <v>38</v>
      </c>
      <c r="AH353" s="296" t="s">
        <v>38</v>
      </c>
      <c r="AI353" s="296" t="s">
        <v>38</v>
      </c>
      <c r="AJ353" s="296" t="s">
        <v>38</v>
      </c>
      <c r="AK353" s="296" t="s">
        <v>38</v>
      </c>
      <c r="AL353" s="296" t="s">
        <v>38</v>
      </c>
      <c r="AM353" s="296" t="s">
        <v>38</v>
      </c>
      <c r="AN353" s="296" t="s">
        <v>38</v>
      </c>
      <c r="AO353" s="296" t="s">
        <v>38</v>
      </c>
      <c r="AP353" s="296" t="s">
        <v>38</v>
      </c>
      <c r="AQ353" s="296" t="s">
        <v>38</v>
      </c>
      <c r="AR353" s="296" t="s">
        <v>38</v>
      </c>
      <c r="AS353" s="296" t="s">
        <v>38</v>
      </c>
      <c r="AT353" s="296" t="s">
        <v>38</v>
      </c>
      <c r="AU353" s="296" t="s">
        <v>38</v>
      </c>
      <c r="AV353" s="296" t="s">
        <v>38</v>
      </c>
      <c r="AW353" s="296" t="s">
        <v>38</v>
      </c>
      <c r="AX353" s="296" t="s">
        <v>38</v>
      </c>
      <c r="AY353" s="296" t="s">
        <v>38</v>
      </c>
      <c r="AZ353" s="296" t="s">
        <v>38</v>
      </c>
      <c r="BA353" s="296" t="s">
        <v>38</v>
      </c>
      <c r="BB353" s="296" t="s">
        <v>38</v>
      </c>
      <c r="BC353" s="296" t="s">
        <v>38</v>
      </c>
      <c r="BD353" s="296" t="s">
        <v>38</v>
      </c>
      <c r="BE353" s="296" t="s">
        <v>38</v>
      </c>
      <c r="BF353" s="296" t="s">
        <v>38</v>
      </c>
      <c r="BG353" s="296" t="s">
        <v>38</v>
      </c>
      <c r="BH353" s="296" t="s">
        <v>38</v>
      </c>
      <c r="BI353" s="296" t="s">
        <v>38</v>
      </c>
      <c r="BJ353" s="296" t="s">
        <v>38</v>
      </c>
      <c r="BK353" s="296" t="s">
        <v>38</v>
      </c>
      <c r="BL353" s="296" t="s">
        <v>38</v>
      </c>
      <c r="BM353" s="296" t="s">
        <v>38</v>
      </c>
      <c r="BN353" s="296" t="s">
        <v>38</v>
      </c>
      <c r="BO353" s="296" t="s">
        <v>38</v>
      </c>
      <c r="BP353" s="296" t="s">
        <v>38</v>
      </c>
      <c r="BQ353" s="296" t="s">
        <v>38</v>
      </c>
      <c r="BR353" s="296" t="s">
        <v>38</v>
      </c>
      <c r="BS353" s="296" t="s">
        <v>38</v>
      </c>
      <c r="BT353" s="296" t="s">
        <v>38</v>
      </c>
      <c r="BU353" s="296" t="s">
        <v>38</v>
      </c>
      <c r="BV353" s="296" t="s">
        <v>38</v>
      </c>
      <c r="BW353" s="296" t="s">
        <v>38</v>
      </c>
      <c r="BX353" s="296" t="s">
        <v>38</v>
      </c>
      <c r="BY353" s="296" t="s">
        <v>38</v>
      </c>
      <c r="BZ353" s="296" t="s">
        <v>38</v>
      </c>
      <c r="CA353" s="296" t="s">
        <v>38</v>
      </c>
      <c r="CB353" s="296" t="s">
        <v>38</v>
      </c>
      <c r="CC353" s="296" t="s">
        <v>38</v>
      </c>
      <c r="CD353" s="296" t="s">
        <v>38</v>
      </c>
      <c r="CE353" s="296" t="s">
        <v>38</v>
      </c>
      <c r="CF353" s="296" t="s">
        <v>38</v>
      </c>
      <c r="CG353" s="296" t="s">
        <v>38</v>
      </c>
      <c r="CH353" s="296" t="s">
        <v>38</v>
      </c>
      <c r="CI353" s="296" t="s">
        <v>38</v>
      </c>
      <c r="CJ353" s="296" t="s">
        <v>38</v>
      </c>
      <c r="CK353" s="296" t="s">
        <v>38</v>
      </c>
      <c r="CL353" s="296" t="s">
        <v>38</v>
      </c>
      <c r="CM353" s="296" t="s">
        <v>38</v>
      </c>
      <c r="CN353" s="296" t="s">
        <v>38</v>
      </c>
      <c r="CO353" s="296" t="s">
        <v>38</v>
      </c>
      <c r="CP353" s="296" t="s">
        <v>38</v>
      </c>
      <c r="CQ353" s="296" t="s">
        <v>38</v>
      </c>
      <c r="CR353" s="296" t="s">
        <v>38</v>
      </c>
      <c r="CS353" s="296" t="s">
        <v>38</v>
      </c>
      <c r="CT353" s="296" t="s">
        <v>38</v>
      </c>
      <c r="CU353" s="296" t="s">
        <v>38</v>
      </c>
      <c r="CV353" s="296" t="s">
        <v>38</v>
      </c>
      <c r="CW353" s="296" t="s">
        <v>38</v>
      </c>
      <c r="CX353" s="296" t="s">
        <v>38</v>
      </c>
      <c r="CY353" s="296" t="s">
        <v>38</v>
      </c>
      <c r="CZ353" s="296" t="s">
        <v>38</v>
      </c>
      <c r="DA353" s="296" t="s">
        <v>38</v>
      </c>
      <c r="DB353" s="296" t="s">
        <v>38</v>
      </c>
    </row>
    <row r="354" spans="1:106" s="1" customFormat="1" ht="77.5">
      <c r="A354" s="1036">
        <v>124</v>
      </c>
      <c r="B354" s="1024" t="s">
        <v>490</v>
      </c>
      <c r="C354" s="1041" t="s">
        <v>26</v>
      </c>
      <c r="D354" s="1034" t="s">
        <v>168</v>
      </c>
      <c r="E354" s="1041" t="s">
        <v>26</v>
      </c>
      <c r="F354" s="217" t="s">
        <v>1834</v>
      </c>
      <c r="G354" s="68" t="s">
        <v>1835</v>
      </c>
      <c r="H354" s="107" t="s">
        <v>724</v>
      </c>
      <c r="I354" s="176" t="s">
        <v>1662</v>
      </c>
      <c r="J354" s="5" t="s">
        <v>32</v>
      </c>
      <c r="K354" s="212" t="s">
        <v>31</v>
      </c>
      <c r="L354" s="165" t="s">
        <v>11</v>
      </c>
      <c r="M354" s="221" t="s">
        <v>29</v>
      </c>
      <c r="N354" s="221" t="s">
        <v>24</v>
      </c>
      <c r="O354" s="5"/>
      <c r="P354" s="5"/>
      <c r="Q354" s="5"/>
      <c r="R354" s="5" t="s">
        <v>24</v>
      </c>
      <c r="S354" s="6"/>
      <c r="T354" s="6"/>
      <c r="U354" s="5"/>
      <c r="V354" s="5"/>
      <c r="W354" s="5"/>
      <c r="X354" s="5"/>
      <c r="Y354" s="5"/>
      <c r="Z354" s="80">
        <f>COUNTIF($O354:$Y354,"x")</f>
        <v>1</v>
      </c>
      <c r="AA354" s="955"/>
      <c r="AB354" s="7"/>
      <c r="AC354" s="7"/>
      <c r="AD354" s="7"/>
      <c r="AE354" s="7"/>
      <c r="AF354" s="7"/>
      <c r="AG354" s="7"/>
      <c r="AH354" s="7"/>
      <c r="AI354" s="7"/>
      <c r="AJ354" s="7"/>
      <c r="AK354" s="7"/>
      <c r="AL354" s="7"/>
      <c r="AM354" s="7" t="s">
        <v>1315</v>
      </c>
      <c r="AN354" s="7" t="s">
        <v>1315</v>
      </c>
      <c r="AO354" s="7"/>
      <c r="AP354" s="7" t="s">
        <v>1315</v>
      </c>
      <c r="AQ354" s="7"/>
      <c r="AR354" s="7"/>
      <c r="AS354" s="7"/>
      <c r="AT354" s="7"/>
      <c r="AU354" s="7"/>
      <c r="AV354" s="55"/>
      <c r="AW354" s="7"/>
      <c r="AX354" s="7"/>
      <c r="AY354" s="7"/>
      <c r="AZ354" s="7"/>
      <c r="BA354" s="7"/>
      <c r="BB354" s="7"/>
      <c r="BC354" s="7"/>
      <c r="BD354" s="7"/>
      <c r="BE354" s="7"/>
      <c r="BF354" s="7"/>
      <c r="BG354" s="7"/>
      <c r="BH354" s="7"/>
      <c r="BI354" s="7"/>
      <c r="BJ354" s="221"/>
      <c r="BK354" s="221"/>
      <c r="BL354" s="221"/>
      <c r="BM354" s="221"/>
      <c r="BN354" s="221"/>
      <c r="BO354" s="221"/>
      <c r="BP354" s="221"/>
      <c r="BQ354" s="221"/>
      <c r="BR354" s="221"/>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c r="CN354" s="221"/>
      <c r="CO354" s="221"/>
      <c r="CP354" s="221"/>
      <c r="CQ354" s="221"/>
      <c r="CR354" s="222">
        <f>COUNTIF(BJ354:CQ354,"2")</f>
        <v>0</v>
      </c>
      <c r="CS354" s="237" t="e">
        <f>CR354/(CR354+CT354+CV354+CX354)</f>
        <v>#DIV/0!</v>
      </c>
      <c r="CT354" s="222">
        <f>COUNTIF(BJ354:CQ354,"1")</f>
        <v>0</v>
      </c>
      <c r="CU354" s="237" t="e">
        <f>CT354/(CR354+CT354+CV354+CX354)</f>
        <v>#DIV/0!</v>
      </c>
      <c r="CV354" s="222">
        <f>COUNTIF(BJ354:CQ354,"0")</f>
        <v>0</v>
      </c>
      <c r="CW354" s="237" t="e">
        <f>CV354/(CR354+CT354+CV354+CX354)</f>
        <v>#DIV/0!</v>
      </c>
      <c r="CX354" s="222">
        <f>COUNTIF(BJ354:CQ354,"KĐG")</f>
        <v>0</v>
      </c>
      <c r="CY354" s="237" t="e">
        <f>CX354/(CR354+CT354+CV354+CX354)</f>
        <v>#DIV/0!</v>
      </c>
      <c r="CZ354" s="223" t="e">
        <f>(((CR354*2)+(CT354*1)+(CV354*0)))/(CR354+CT354+CV354)</f>
        <v>#DIV/0!</v>
      </c>
      <c r="DA354" s="223" t="e">
        <f>IF(CY354&gt;=50%,"KĐG",IF(CZ354&gt;=1.6,"Đạt mục tiêu",IF(CZ354&gt;=1,"Cần cố gắng","Chưa đạt")))</f>
        <v>#DIV/0!</v>
      </c>
      <c r="DB354" s="5"/>
    </row>
    <row r="355" spans="1:106" s="1" customFormat="1" ht="29.5" customHeight="1">
      <c r="A355" s="1036"/>
      <c r="B355" s="1024"/>
      <c r="C355" s="1042"/>
      <c r="D355" s="1037"/>
      <c r="E355" s="1042"/>
      <c r="F355" s="1024" t="s">
        <v>1938</v>
      </c>
      <c r="G355" s="206" t="s">
        <v>1939</v>
      </c>
      <c r="H355" s="107"/>
      <c r="I355" s="176"/>
      <c r="J355" s="5" t="s">
        <v>32</v>
      </c>
      <c r="K355" s="212" t="s">
        <v>31</v>
      </c>
      <c r="L355" s="165" t="s">
        <v>11</v>
      </c>
      <c r="M355" s="221"/>
      <c r="N355" s="221"/>
      <c r="O355" s="5"/>
      <c r="P355" s="5"/>
      <c r="Q355" s="5" t="s">
        <v>24</v>
      </c>
      <c r="R355" s="5"/>
      <c r="S355" s="6"/>
      <c r="T355" s="6"/>
      <c r="U355" s="5"/>
      <c r="V355" s="5"/>
      <c r="W355" s="5"/>
      <c r="X355" s="5"/>
      <c r="Y355" s="5"/>
      <c r="Z355" s="80">
        <v>1</v>
      </c>
      <c r="AA355" s="955"/>
      <c r="AB355" s="7"/>
      <c r="AC355" s="7"/>
      <c r="AD355" s="7"/>
      <c r="AE355" s="7"/>
      <c r="AF355" s="7"/>
      <c r="AG355" s="7"/>
      <c r="AH355" s="7"/>
      <c r="AI355" s="7"/>
      <c r="AJ355" s="7"/>
      <c r="AK355" s="7"/>
      <c r="AL355" s="7"/>
      <c r="AM355" s="7"/>
      <c r="AN355" s="7"/>
      <c r="AO355" s="7"/>
      <c r="AP355" s="7"/>
      <c r="AQ355" s="7"/>
      <c r="AR355" s="7"/>
      <c r="AS355" s="7"/>
      <c r="AT355" s="7"/>
      <c r="AU355" s="7"/>
      <c r="AV355" s="55"/>
      <c r="AW355" s="7"/>
      <c r="AX355" s="7"/>
      <c r="AY355" s="7"/>
      <c r="AZ355" s="7"/>
      <c r="BA355" s="7"/>
      <c r="BB355" s="7"/>
      <c r="BC355" s="7"/>
      <c r="BD355" s="7"/>
      <c r="BE355" s="7"/>
      <c r="BF355" s="7"/>
      <c r="BG355" s="7"/>
      <c r="BH355" s="7"/>
      <c r="BI355" s="7"/>
      <c r="BJ355" s="221"/>
      <c r="BK355" s="221"/>
      <c r="BL355" s="221"/>
      <c r="BM355" s="221"/>
      <c r="BN355" s="221"/>
      <c r="BO355" s="221"/>
      <c r="BP355" s="221"/>
      <c r="BQ355" s="221"/>
      <c r="BR355" s="221"/>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c r="CN355" s="221"/>
      <c r="CO355" s="221"/>
      <c r="CP355" s="221"/>
      <c r="CQ355" s="221"/>
      <c r="CR355" s="222"/>
      <c r="CS355" s="237"/>
      <c r="CT355" s="222"/>
      <c r="CU355" s="237"/>
      <c r="CV355" s="222"/>
      <c r="CW355" s="237"/>
      <c r="CX355" s="222"/>
      <c r="CY355" s="237"/>
      <c r="CZ355" s="223"/>
      <c r="DA355" s="223"/>
      <c r="DB355" s="5"/>
    </row>
    <row r="356" spans="1:106" s="1" customFormat="1" ht="29.5" customHeight="1">
      <c r="A356" s="1036"/>
      <c r="B356" s="1024"/>
      <c r="C356" s="1042"/>
      <c r="D356" s="1037"/>
      <c r="E356" s="1042"/>
      <c r="F356" s="1024"/>
      <c r="G356" s="206" t="s">
        <v>1940</v>
      </c>
      <c r="H356" s="107"/>
      <c r="I356" s="176"/>
      <c r="J356" s="5" t="s">
        <v>32</v>
      </c>
      <c r="K356" s="212" t="s">
        <v>31</v>
      </c>
      <c r="L356" s="165" t="s">
        <v>11</v>
      </c>
      <c r="M356" s="221"/>
      <c r="N356" s="221"/>
      <c r="O356" s="5"/>
      <c r="P356" s="5"/>
      <c r="Q356" s="5"/>
      <c r="R356" s="5" t="s">
        <v>24</v>
      </c>
      <c r="S356" s="6"/>
      <c r="T356" s="6"/>
      <c r="U356" s="5"/>
      <c r="V356" s="5"/>
      <c r="W356" s="5"/>
      <c r="X356" s="5"/>
      <c r="Y356" s="5"/>
      <c r="Z356" s="80">
        <v>1</v>
      </c>
      <c r="AA356" s="221"/>
      <c r="AB356" s="7"/>
      <c r="AC356" s="7"/>
      <c r="AD356" s="7"/>
      <c r="AE356" s="7"/>
      <c r="AF356" s="7"/>
      <c r="AG356" s="7"/>
      <c r="AH356" s="7"/>
      <c r="AI356" s="7"/>
      <c r="AJ356" s="7"/>
      <c r="AK356" s="7"/>
      <c r="AL356" s="7"/>
      <c r="AM356" s="7"/>
      <c r="AN356" s="7"/>
      <c r="AO356" s="7"/>
      <c r="AP356" s="7"/>
      <c r="AQ356" s="7"/>
      <c r="AR356" s="7"/>
      <c r="AS356" s="7"/>
      <c r="AT356" s="7"/>
      <c r="AU356" s="7"/>
      <c r="AV356" s="55"/>
      <c r="AW356" s="7"/>
      <c r="AX356" s="7"/>
      <c r="AY356" s="7"/>
      <c r="AZ356" s="7"/>
      <c r="BA356" s="7"/>
      <c r="BB356" s="7"/>
      <c r="BC356" s="7"/>
      <c r="BD356" s="7"/>
      <c r="BE356" s="7"/>
      <c r="BF356" s="7"/>
      <c r="BG356" s="7"/>
      <c r="BH356" s="7"/>
      <c r="BI356" s="7"/>
      <c r="BJ356" s="221"/>
      <c r="BK356" s="221"/>
      <c r="BL356" s="221"/>
      <c r="BM356" s="221"/>
      <c r="BN356" s="221"/>
      <c r="BO356" s="221"/>
      <c r="BP356" s="221"/>
      <c r="BQ356" s="221"/>
      <c r="BR356" s="221"/>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c r="CN356" s="221"/>
      <c r="CO356" s="221"/>
      <c r="CP356" s="221"/>
      <c r="CQ356" s="221"/>
      <c r="CR356" s="222"/>
      <c r="CS356" s="237"/>
      <c r="CT356" s="222"/>
      <c r="CU356" s="237"/>
      <c r="CV356" s="222"/>
      <c r="CW356" s="237"/>
      <c r="CX356" s="222"/>
      <c r="CY356" s="237"/>
      <c r="CZ356" s="223"/>
      <c r="DA356" s="223"/>
      <c r="DB356" s="5"/>
    </row>
    <row r="357" spans="1:106" s="1" customFormat="1" ht="32.5" customHeight="1">
      <c r="A357" s="1036"/>
      <c r="B357" s="1024"/>
      <c r="C357" s="1043"/>
      <c r="D357" s="1035"/>
      <c r="E357" s="1043"/>
      <c r="F357" s="203" t="s">
        <v>1914</v>
      </c>
      <c r="G357" s="206" t="s">
        <v>1913</v>
      </c>
      <c r="H357" s="107"/>
      <c r="I357" s="176"/>
      <c r="J357" s="5" t="s">
        <v>32</v>
      </c>
      <c r="K357" s="212" t="s">
        <v>31</v>
      </c>
      <c r="L357" s="165" t="s">
        <v>11</v>
      </c>
      <c r="M357" s="221" t="s">
        <v>29</v>
      </c>
      <c r="N357" s="221" t="s">
        <v>24</v>
      </c>
      <c r="O357" s="5"/>
      <c r="P357" s="5"/>
      <c r="Q357" s="5"/>
      <c r="R357" s="5"/>
      <c r="S357" s="6"/>
      <c r="T357" s="6"/>
      <c r="U357" s="5"/>
      <c r="V357" s="5"/>
      <c r="W357" s="5"/>
      <c r="X357" s="5"/>
      <c r="Y357" s="5" t="s">
        <v>24</v>
      </c>
      <c r="Z357" s="80">
        <f>COUNTIF($O357:$Y357,"x")</f>
        <v>1</v>
      </c>
      <c r="AA357" s="955"/>
      <c r="AB357" s="7"/>
      <c r="AC357" s="7"/>
      <c r="AD357" s="7"/>
      <c r="AE357" s="7"/>
      <c r="AF357" s="7"/>
      <c r="AG357" s="7"/>
      <c r="AH357" s="7"/>
      <c r="AI357" s="7"/>
      <c r="AJ357" s="7"/>
      <c r="AK357" s="7"/>
      <c r="AL357" s="7"/>
      <c r="AM357" s="7"/>
      <c r="AN357" s="7"/>
      <c r="AO357" s="7"/>
      <c r="AP357" s="7"/>
      <c r="AQ357" s="7"/>
      <c r="AR357" s="7"/>
      <c r="AS357" s="7"/>
      <c r="AT357" s="7"/>
      <c r="AU357" s="7"/>
      <c r="AV357" s="55"/>
      <c r="AW357" s="7"/>
      <c r="AX357" s="7"/>
      <c r="AY357" s="7"/>
      <c r="AZ357" s="7"/>
      <c r="BA357" s="7"/>
      <c r="BB357" s="7"/>
      <c r="BC357" s="7"/>
      <c r="BD357" s="7"/>
      <c r="BE357" s="7"/>
      <c r="BF357" s="7"/>
      <c r="BG357" s="7"/>
      <c r="BH357" s="7"/>
      <c r="BI357" s="7"/>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2"/>
      <c r="CS357" s="237"/>
      <c r="CT357" s="222"/>
      <c r="CU357" s="237"/>
      <c r="CV357" s="222"/>
      <c r="CW357" s="237"/>
      <c r="CX357" s="222"/>
      <c r="CY357" s="237"/>
      <c r="CZ357" s="223"/>
      <c r="DA357" s="223"/>
      <c r="DB357" s="5"/>
    </row>
    <row r="358" spans="1:106" ht="15.5">
      <c r="A358" s="227"/>
      <c r="B358" s="1135" t="s">
        <v>167</v>
      </c>
      <c r="C358" s="1135"/>
      <c r="D358" s="1135"/>
      <c r="E358" s="1135"/>
      <c r="F358" s="1135"/>
      <c r="G358" s="1135"/>
      <c r="H358" s="1135"/>
      <c r="I358" s="1135"/>
      <c r="J358" s="1135"/>
      <c r="K358" s="1135"/>
      <c r="L358" s="1135"/>
      <c r="M358" s="1135"/>
      <c r="N358" s="1135"/>
      <c r="O358" s="83"/>
      <c r="P358" s="83"/>
      <c r="Q358" s="83"/>
      <c r="R358" s="83" t="s">
        <v>38</v>
      </c>
      <c r="S358" s="194" t="s">
        <v>38</v>
      </c>
      <c r="T358" s="83"/>
      <c r="U358" s="83"/>
      <c r="V358" s="83"/>
      <c r="W358" s="83"/>
      <c r="X358" s="83"/>
      <c r="Y358" s="83"/>
      <c r="Z358" s="296" t="s">
        <v>38</v>
      </c>
      <c r="AA358" s="955"/>
      <c r="AB358" s="296" t="s">
        <v>38</v>
      </c>
      <c r="AC358" s="296" t="s">
        <v>38</v>
      </c>
      <c r="AD358" s="296" t="s">
        <v>38</v>
      </c>
      <c r="AE358" s="296" t="s">
        <v>38</v>
      </c>
      <c r="AF358" s="296" t="s">
        <v>38</v>
      </c>
      <c r="AG358" s="296" t="s">
        <v>38</v>
      </c>
      <c r="AH358" s="296" t="s">
        <v>38</v>
      </c>
      <c r="AI358" s="296" t="s">
        <v>38</v>
      </c>
      <c r="AJ358" s="296" t="s">
        <v>38</v>
      </c>
      <c r="AK358" s="296" t="s">
        <v>38</v>
      </c>
      <c r="AL358" s="296" t="s">
        <v>38</v>
      </c>
      <c r="AM358" s="296" t="s">
        <v>38</v>
      </c>
      <c r="AN358" s="296" t="s">
        <v>38</v>
      </c>
      <c r="AO358" s="296" t="s">
        <v>38</v>
      </c>
      <c r="AP358" s="296" t="s">
        <v>38</v>
      </c>
      <c r="AQ358" s="296" t="s">
        <v>38</v>
      </c>
      <c r="AR358" s="296" t="s">
        <v>38</v>
      </c>
      <c r="AS358" s="296" t="s">
        <v>38</v>
      </c>
      <c r="AT358" s="296" t="s">
        <v>38</v>
      </c>
      <c r="AU358" s="296" t="s">
        <v>38</v>
      </c>
      <c r="AV358" s="296" t="s">
        <v>38</v>
      </c>
      <c r="AW358" s="296" t="s">
        <v>38</v>
      </c>
      <c r="AX358" s="296" t="s">
        <v>38</v>
      </c>
      <c r="AY358" s="296" t="s">
        <v>38</v>
      </c>
      <c r="AZ358" s="296" t="s">
        <v>38</v>
      </c>
      <c r="BA358" s="296" t="s">
        <v>38</v>
      </c>
      <c r="BB358" s="296" t="s">
        <v>38</v>
      </c>
      <c r="BC358" s="296" t="s">
        <v>38</v>
      </c>
      <c r="BD358" s="296" t="s">
        <v>38</v>
      </c>
      <c r="BE358" s="296" t="s">
        <v>38</v>
      </c>
      <c r="BF358" s="296" t="s">
        <v>38</v>
      </c>
      <c r="BG358" s="296" t="s">
        <v>38</v>
      </c>
      <c r="BH358" s="296" t="s">
        <v>38</v>
      </c>
      <c r="BI358" s="296" t="s">
        <v>38</v>
      </c>
      <c r="BJ358" s="221"/>
      <c r="BK358" s="221"/>
      <c r="BL358" s="221"/>
      <c r="BM358" s="221"/>
      <c r="BN358" s="221"/>
      <c r="BO358" s="221"/>
      <c r="BP358" s="221"/>
      <c r="BQ358" s="221"/>
      <c r="BR358" s="221"/>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c r="CN358" s="221"/>
      <c r="CO358" s="221"/>
      <c r="CP358" s="221"/>
      <c r="CQ358" s="221"/>
      <c r="CR358" s="296" t="s">
        <v>38</v>
      </c>
      <c r="CS358" s="296" t="s">
        <v>38</v>
      </c>
      <c r="CT358" s="296" t="s">
        <v>38</v>
      </c>
      <c r="CU358" s="296" t="s">
        <v>38</v>
      </c>
      <c r="CV358" s="296" t="s">
        <v>38</v>
      </c>
      <c r="CW358" s="296" t="s">
        <v>38</v>
      </c>
      <c r="CX358" s="296" t="s">
        <v>38</v>
      </c>
      <c r="CY358" s="296" t="s">
        <v>38</v>
      </c>
      <c r="CZ358" s="296" t="s">
        <v>38</v>
      </c>
      <c r="DA358" s="296" t="s">
        <v>38</v>
      </c>
      <c r="DB358" s="296" t="s">
        <v>38</v>
      </c>
    </row>
    <row r="359" spans="1:106" s="1" customFormat="1" ht="62">
      <c r="A359" s="1036">
        <v>125</v>
      </c>
      <c r="B359" s="1024" t="s">
        <v>491</v>
      </c>
      <c r="C359" s="1033" t="s">
        <v>41</v>
      </c>
      <c r="D359" s="1024" t="s">
        <v>166</v>
      </c>
      <c r="E359" s="1033" t="s">
        <v>41</v>
      </c>
      <c r="F359" s="1024" t="s">
        <v>166</v>
      </c>
      <c r="G359" s="217" t="s">
        <v>907</v>
      </c>
      <c r="H359" s="63"/>
      <c r="I359" s="63"/>
      <c r="J359" s="5" t="s">
        <v>32</v>
      </c>
      <c r="K359" s="212" t="s">
        <v>31</v>
      </c>
      <c r="L359" s="165" t="s">
        <v>11</v>
      </c>
      <c r="M359" s="221" t="s">
        <v>29</v>
      </c>
      <c r="N359" s="221" t="s">
        <v>24</v>
      </c>
      <c r="O359" s="5"/>
      <c r="P359" s="5"/>
      <c r="Q359" s="5"/>
      <c r="R359" s="5" t="s">
        <v>24</v>
      </c>
      <c r="S359" s="6"/>
      <c r="T359" s="6"/>
      <c r="U359" s="5"/>
      <c r="V359" s="5"/>
      <c r="W359" s="5"/>
      <c r="X359" s="5"/>
      <c r="Y359" s="5"/>
      <c r="Z359" s="80">
        <f>COUNTIF($O359:$Y359,"x")</f>
        <v>1</v>
      </c>
      <c r="AA359" s="221"/>
      <c r="AB359" s="7"/>
      <c r="AC359" s="7"/>
      <c r="AD359" s="7"/>
      <c r="AE359" s="7"/>
      <c r="AF359" s="7"/>
      <c r="AG359" s="7"/>
      <c r="AH359" s="7"/>
      <c r="AI359" s="7"/>
      <c r="AJ359" s="7"/>
      <c r="AK359" s="7"/>
      <c r="AL359" s="7"/>
      <c r="AM359" s="7" t="s">
        <v>1317</v>
      </c>
      <c r="AN359" s="7" t="s">
        <v>1317</v>
      </c>
      <c r="AO359" s="7" t="s">
        <v>1317</v>
      </c>
      <c r="AP359" s="7" t="s">
        <v>1317</v>
      </c>
      <c r="AQ359" s="7"/>
      <c r="AR359" s="7"/>
      <c r="AS359" s="7"/>
      <c r="AT359" s="7"/>
      <c r="AU359" s="7"/>
      <c r="AV359" s="55"/>
      <c r="AW359" s="7"/>
      <c r="AX359" s="7"/>
      <c r="AY359" s="7"/>
      <c r="AZ359" s="7"/>
      <c r="BA359" s="7"/>
      <c r="BB359" s="7"/>
      <c r="BC359" s="7"/>
      <c r="BD359" s="7"/>
      <c r="BE359" s="7"/>
      <c r="BF359" s="7"/>
      <c r="BG359" s="7"/>
      <c r="BH359" s="7"/>
      <c r="BI359" s="7"/>
      <c r="BJ359" s="221"/>
      <c r="BK359" s="221"/>
      <c r="BL359" s="221"/>
      <c r="BM359" s="221"/>
      <c r="BN359" s="221"/>
      <c r="BO359" s="221"/>
      <c r="BP359" s="221"/>
      <c r="BQ359" s="221"/>
      <c r="BR359" s="221"/>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c r="CN359" s="221"/>
      <c r="CO359" s="221"/>
      <c r="CP359" s="221"/>
      <c r="CQ359" s="221"/>
      <c r="CR359" s="222">
        <f>COUNTIF(BJ359:CQ359,"2")</f>
        <v>0</v>
      </c>
      <c r="CS359" s="237" t="e">
        <f>CR359/(CR359+CT359+CV359+CX359)</f>
        <v>#DIV/0!</v>
      </c>
      <c r="CT359" s="222">
        <f>COUNTIF(BJ359:CQ359,"1")</f>
        <v>0</v>
      </c>
      <c r="CU359" s="237" t="e">
        <f>CT359/(CR359+CT359+CV359+CX359)</f>
        <v>#DIV/0!</v>
      </c>
      <c r="CV359" s="222">
        <f>COUNTIF(BJ359:CQ359,"0")</f>
        <v>0</v>
      </c>
      <c r="CW359" s="237" t="e">
        <f>CV359/(CR359+CT359+CV359+CX359)</f>
        <v>#DIV/0!</v>
      </c>
      <c r="CX359" s="222">
        <f>COUNTIF(BJ359:CQ359,"KĐG")</f>
        <v>0</v>
      </c>
      <c r="CY359" s="237" t="e">
        <f>CX359/(CR359+CT359+CV359+CX359)</f>
        <v>#DIV/0!</v>
      </c>
      <c r="CZ359" s="223" t="e">
        <f>(((CR359*2)+(CT359*1)+(CV359*0)))/(CR359+CT359+CV359)</f>
        <v>#DIV/0!</v>
      </c>
      <c r="DA359" s="223" t="e">
        <f>IF(CY359&gt;=50%,"KĐG",IF(CZ359&gt;=1.6,"Đạt mục tiêu",IF(CZ359&gt;=1,"Cần cố gắng","Chưa đạt")))</f>
        <v>#DIV/0!</v>
      </c>
      <c r="DB359" s="5"/>
    </row>
    <row r="360" spans="1:106" s="1" customFormat="1" ht="31">
      <c r="A360" s="1036"/>
      <c r="B360" s="1024"/>
      <c r="C360" s="1033"/>
      <c r="D360" s="1024"/>
      <c r="E360" s="1033"/>
      <c r="F360" s="1024"/>
      <c r="G360" s="217" t="s">
        <v>2097</v>
      </c>
      <c r="H360" s="63"/>
      <c r="I360" s="63"/>
      <c r="J360" s="5" t="s">
        <v>32</v>
      </c>
      <c r="K360" s="212" t="s">
        <v>31</v>
      </c>
      <c r="L360" s="165" t="s">
        <v>11</v>
      </c>
      <c r="M360" s="221" t="s">
        <v>29</v>
      </c>
      <c r="N360" s="221" t="s">
        <v>24</v>
      </c>
      <c r="O360" s="5"/>
      <c r="P360" s="5"/>
      <c r="Q360" s="5"/>
      <c r="R360" s="5" t="s">
        <v>24</v>
      </c>
      <c r="S360" s="6"/>
      <c r="T360" s="6"/>
      <c r="U360" s="5"/>
      <c r="V360" s="5"/>
      <c r="W360" s="5"/>
      <c r="X360" s="5"/>
      <c r="Y360" s="5"/>
      <c r="Z360" s="80">
        <f>COUNTIF($O360:$Y360,"x")</f>
        <v>1</v>
      </c>
      <c r="AA360" s="955"/>
      <c r="AB360" s="7"/>
      <c r="AC360" s="7"/>
      <c r="AD360" s="7"/>
      <c r="AE360" s="7"/>
      <c r="AF360" s="7"/>
      <c r="AG360" s="7"/>
      <c r="AH360" s="7"/>
      <c r="AI360" s="7"/>
      <c r="AJ360" s="7"/>
      <c r="AK360" s="7"/>
      <c r="AL360" s="7"/>
      <c r="AM360" s="7"/>
      <c r="AN360" s="7"/>
      <c r="AO360" s="7"/>
      <c r="AP360" s="7"/>
      <c r="AQ360" s="7" t="s">
        <v>1317</v>
      </c>
      <c r="AR360" s="7"/>
      <c r="AS360" s="7" t="s">
        <v>1317</v>
      </c>
      <c r="AT360" s="7"/>
      <c r="AU360" s="7"/>
      <c r="AV360" s="7"/>
      <c r="AW360" s="7"/>
      <c r="AX360" s="7"/>
      <c r="AY360" s="7"/>
      <c r="AZ360" s="7"/>
      <c r="BA360" s="7"/>
      <c r="BB360" s="7"/>
      <c r="BC360" s="7"/>
      <c r="BD360" s="7"/>
      <c r="BE360" s="7"/>
      <c r="BF360" s="7"/>
      <c r="BG360" s="7"/>
      <c r="BH360" s="7"/>
      <c r="BI360" s="7"/>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2">
        <f>COUNTIF(BJ360:CQ360,"2")</f>
        <v>0</v>
      </c>
      <c r="CS360" s="237" t="e">
        <f>CR360/(CR360+CT360+CV360+CX360)</f>
        <v>#DIV/0!</v>
      </c>
      <c r="CT360" s="222">
        <f>COUNTIF(BJ360:CQ360,"1")</f>
        <v>0</v>
      </c>
      <c r="CU360" s="237" t="e">
        <f>CT360/(CR360+CT360+CV360+CX360)</f>
        <v>#DIV/0!</v>
      </c>
      <c r="CV360" s="222">
        <f>COUNTIF(BJ360:CQ360,"0")</f>
        <v>0</v>
      </c>
      <c r="CW360" s="237" t="e">
        <f>CV360/(CR360+CT360+CV360+CX360)</f>
        <v>#DIV/0!</v>
      </c>
      <c r="CX360" s="222">
        <f>COUNTIF(BJ360:CQ360,"KĐG")</f>
        <v>0</v>
      </c>
      <c r="CY360" s="237" t="e">
        <f>CX360/(CR360+CT360+CV360+CX360)</f>
        <v>#DIV/0!</v>
      </c>
      <c r="CZ360" s="223" t="e">
        <f>(((CR360*2)+(CT360*1)+(CV360*0)))/(CR360+CT360+CV360)</f>
        <v>#DIV/0!</v>
      </c>
      <c r="DA360" s="223" t="e">
        <f>IF(CY360&gt;=50%,"KĐG",IF(CZ360&gt;=1.6,"Đạt mục tiêu",IF(CZ360&gt;=1,"Cần cố gắng","Chưa đạt")))</f>
        <v>#DIV/0!</v>
      </c>
      <c r="DB360" s="5"/>
    </row>
    <row r="361" spans="1:106" s="1" customFormat="1" ht="66" customHeight="1">
      <c r="A361" s="1036">
        <v>126</v>
      </c>
      <c r="B361" s="1024" t="s">
        <v>492</v>
      </c>
      <c r="C361" s="1033" t="s">
        <v>41</v>
      </c>
      <c r="D361" s="1024" t="s">
        <v>165</v>
      </c>
      <c r="E361" s="1033" t="s">
        <v>41</v>
      </c>
      <c r="F361" s="1024" t="s">
        <v>165</v>
      </c>
      <c r="G361" s="217" t="s">
        <v>909</v>
      </c>
      <c r="H361" s="63"/>
      <c r="I361" s="63"/>
      <c r="J361" s="5" t="s">
        <v>32</v>
      </c>
      <c r="K361" s="212" t="s">
        <v>31</v>
      </c>
      <c r="L361" s="165" t="s">
        <v>11</v>
      </c>
      <c r="M361" s="221" t="s">
        <v>29</v>
      </c>
      <c r="N361" s="221" t="s">
        <v>24</v>
      </c>
      <c r="O361" s="5"/>
      <c r="P361" s="5"/>
      <c r="Q361" s="5"/>
      <c r="R361" s="5"/>
      <c r="S361" s="6"/>
      <c r="T361" s="6"/>
      <c r="U361" s="5"/>
      <c r="V361" s="5"/>
      <c r="W361" s="5"/>
      <c r="X361" s="5" t="s">
        <v>24</v>
      </c>
      <c r="Y361" s="5"/>
      <c r="Z361" s="80">
        <f>COUNTIF($O361:$Y361,"x")</f>
        <v>1</v>
      </c>
      <c r="AA361" s="955"/>
      <c r="AB361" s="7"/>
      <c r="AC361" s="7"/>
      <c r="AD361" s="7"/>
      <c r="AE361" s="7"/>
      <c r="AF361" s="7"/>
      <c r="AG361" s="7"/>
      <c r="AH361" s="7"/>
      <c r="AI361" s="7"/>
      <c r="AJ361" s="7"/>
      <c r="AK361" s="7"/>
      <c r="AL361" s="7"/>
      <c r="AM361" s="7"/>
      <c r="AN361" s="7"/>
      <c r="AO361" s="7"/>
      <c r="AP361" s="7"/>
      <c r="AQ361" s="7"/>
      <c r="AR361" s="7"/>
      <c r="AS361" s="7"/>
      <c r="AT361" s="7"/>
      <c r="AU361" s="7"/>
      <c r="AV361" s="55"/>
      <c r="AW361" s="7"/>
      <c r="AX361" s="7"/>
      <c r="AY361" s="7"/>
      <c r="AZ361" s="7"/>
      <c r="BA361" s="7"/>
      <c r="BB361" s="7"/>
      <c r="BC361" s="7"/>
      <c r="BD361" s="7"/>
      <c r="BE361" s="7"/>
      <c r="BF361" s="7" t="s">
        <v>1317</v>
      </c>
      <c r="BG361" s="7" t="s">
        <v>1317</v>
      </c>
      <c r="BH361" s="7"/>
      <c r="BI361" s="7"/>
      <c r="BJ361" s="221"/>
      <c r="BK361" s="221"/>
      <c r="BL361" s="221"/>
      <c r="BM361" s="221"/>
      <c r="BN361" s="221"/>
      <c r="BO361" s="221"/>
      <c r="BP361" s="221"/>
      <c r="BQ361" s="221"/>
      <c r="BR361" s="221"/>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c r="CN361" s="221"/>
      <c r="CO361" s="221"/>
      <c r="CP361" s="221"/>
      <c r="CQ361" s="221"/>
      <c r="CR361" s="222">
        <f>COUNTIF(BJ361:CQ361,"2")</f>
        <v>0</v>
      </c>
      <c r="CS361" s="237" t="e">
        <f>CR361/(CR361+CT361+CV361+CX361)</f>
        <v>#DIV/0!</v>
      </c>
      <c r="CT361" s="222">
        <f>COUNTIF(BJ361:CQ361,"1")</f>
        <v>0</v>
      </c>
      <c r="CU361" s="237" t="e">
        <f>CT361/(CR361+CT361+CV361+CX361)</f>
        <v>#DIV/0!</v>
      </c>
      <c r="CV361" s="222">
        <f>COUNTIF(BJ361:CQ361,"0")</f>
        <v>0</v>
      </c>
      <c r="CW361" s="237" t="e">
        <f>CV361/(CR361+CT361+CV361+CX361)</f>
        <v>#DIV/0!</v>
      </c>
      <c r="CX361" s="222">
        <f>COUNTIF(BJ361:CQ361,"KĐG")</f>
        <v>0</v>
      </c>
      <c r="CY361" s="237" t="e">
        <f>CX361/(CR361+CT361+CV361+CX361)</f>
        <v>#DIV/0!</v>
      </c>
      <c r="CZ361" s="223" t="e">
        <f>(((CR361*2)+(CT361*1)+(CV361*0)))/(CR361+CT361+CV361)</f>
        <v>#DIV/0!</v>
      </c>
      <c r="DA361" s="223" t="e">
        <f>IF(CY361&gt;=50%,"KĐG",IF(CZ361&gt;=1.6,"Đạt mục tiêu",IF(CZ361&gt;=1,"Cần cố gắng","Chưa đạt")))</f>
        <v>#DIV/0!</v>
      </c>
      <c r="DB361" s="5"/>
    </row>
    <row r="362" spans="1:106" s="1" customFormat="1" ht="62">
      <c r="A362" s="1036"/>
      <c r="B362" s="1024"/>
      <c r="C362" s="1033"/>
      <c r="D362" s="1024"/>
      <c r="E362" s="1033"/>
      <c r="F362" s="1024"/>
      <c r="G362" s="217" t="s">
        <v>908</v>
      </c>
      <c r="H362" s="63"/>
      <c r="I362" s="63"/>
      <c r="J362" s="5" t="s">
        <v>32</v>
      </c>
      <c r="K362" s="212" t="s">
        <v>31</v>
      </c>
      <c r="L362" s="165" t="s">
        <v>11</v>
      </c>
      <c r="M362" s="221" t="s">
        <v>29</v>
      </c>
      <c r="N362" s="221" t="s">
        <v>24</v>
      </c>
      <c r="O362" s="5"/>
      <c r="P362" s="5"/>
      <c r="Q362" s="5"/>
      <c r="R362" s="5"/>
      <c r="S362" s="6"/>
      <c r="T362" s="6" t="s">
        <v>24</v>
      </c>
      <c r="U362" s="5"/>
      <c r="V362" s="5"/>
      <c r="W362" s="5"/>
      <c r="X362" s="5"/>
      <c r="Y362" s="5"/>
      <c r="Z362" s="80">
        <f>COUNTIF($O362:$Y362,"x")</f>
        <v>1</v>
      </c>
      <c r="AA362" s="221"/>
      <c r="AB362" s="7"/>
      <c r="AC362" s="7"/>
      <c r="AD362" s="7"/>
      <c r="AE362" s="7"/>
      <c r="AF362" s="7"/>
      <c r="AG362" s="7"/>
      <c r="AH362" s="7"/>
      <c r="AI362" s="7"/>
      <c r="AJ362" s="7"/>
      <c r="AK362" s="7"/>
      <c r="AL362" s="7"/>
      <c r="AM362" s="7"/>
      <c r="AN362" s="7"/>
      <c r="AO362" s="7"/>
      <c r="AP362" s="7"/>
      <c r="AQ362" s="7"/>
      <c r="AR362" s="7"/>
      <c r="AS362" s="7"/>
      <c r="AT362" s="7"/>
      <c r="AU362" s="7"/>
      <c r="AV362" s="55"/>
      <c r="AW362" s="7"/>
      <c r="AX362" s="7"/>
      <c r="AY362" s="7"/>
      <c r="AZ362" s="7"/>
      <c r="BA362" s="7"/>
      <c r="BB362" s="7"/>
      <c r="BC362" s="7"/>
      <c r="BD362" s="7"/>
      <c r="BE362" s="7"/>
      <c r="BF362" s="7"/>
      <c r="BG362" s="7"/>
      <c r="BH362" s="7" t="s">
        <v>1317</v>
      </c>
      <c r="BI362" s="7"/>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221"/>
      <c r="CQ362" s="221"/>
      <c r="CR362" s="222">
        <f>COUNTIF(BJ362:CQ362,"2")</f>
        <v>0</v>
      </c>
      <c r="CS362" s="237" t="e">
        <f>CR362/(CR362+CT362+CV362+CX362)</f>
        <v>#DIV/0!</v>
      </c>
      <c r="CT362" s="222">
        <f>COUNTIF(BJ362:CQ362,"1")</f>
        <v>0</v>
      </c>
      <c r="CU362" s="237" t="e">
        <f>CT362/(CR362+CT362+CV362+CX362)</f>
        <v>#DIV/0!</v>
      </c>
      <c r="CV362" s="222">
        <f>COUNTIF(BJ362:CQ362,"0")</f>
        <v>0</v>
      </c>
      <c r="CW362" s="237" t="e">
        <f>CV362/(CR362+CT362+CV362+CX362)</f>
        <v>#DIV/0!</v>
      </c>
      <c r="CX362" s="222">
        <f>COUNTIF(BJ362:CQ362,"KĐG")</f>
        <v>0</v>
      </c>
      <c r="CY362" s="237" t="e">
        <f>CX362/(CR362+CT362+CV362+CX362)</f>
        <v>#DIV/0!</v>
      </c>
      <c r="CZ362" s="223" t="e">
        <f>(((CR362*2)+(CT362*1)+(CV362*0)))/(CR362+CT362+CV362)</f>
        <v>#DIV/0!</v>
      </c>
      <c r="DA362" s="223" t="e">
        <f>IF(CY362&gt;=50%,"KĐG",IF(CZ362&gt;=1.6,"Đạt mục tiêu",IF(CZ362&gt;=1,"Cần cố gắng","Chưa đạt")))</f>
        <v>#DIV/0!</v>
      </c>
      <c r="DB362" s="5"/>
    </row>
    <row r="363" spans="1:106" s="302" customFormat="1" ht="16.5">
      <c r="A363" s="1131"/>
      <c r="B363" s="1133" t="s">
        <v>164</v>
      </c>
      <c r="C363" s="1134"/>
      <c r="D363" s="1134"/>
      <c r="E363" s="1134"/>
      <c r="F363" s="1134"/>
      <c r="G363" s="1134"/>
      <c r="H363" s="316"/>
      <c r="I363" s="316"/>
      <c r="J363" s="316"/>
      <c r="K363" s="316"/>
      <c r="L363" s="316"/>
      <c r="M363" s="316"/>
      <c r="N363" s="317"/>
      <c r="O363" s="300" t="s">
        <v>38</v>
      </c>
      <c r="P363" s="300" t="s">
        <v>38</v>
      </c>
      <c r="Q363" s="300" t="s">
        <v>38</v>
      </c>
      <c r="R363" s="300" t="s">
        <v>38</v>
      </c>
      <c r="S363" s="301" t="s">
        <v>38</v>
      </c>
      <c r="T363" s="300" t="s">
        <v>38</v>
      </c>
      <c r="U363" s="300" t="s">
        <v>38</v>
      </c>
      <c r="V363" s="300" t="s">
        <v>38</v>
      </c>
      <c r="W363" s="300"/>
      <c r="X363" s="300"/>
      <c r="Y363" s="300"/>
      <c r="Z363" s="296" t="s">
        <v>38</v>
      </c>
      <c r="AA363" s="955"/>
      <c r="AB363" s="296" t="s">
        <v>38</v>
      </c>
      <c r="AC363" s="296" t="s">
        <v>38</v>
      </c>
      <c r="AD363" s="296" t="s">
        <v>38</v>
      </c>
      <c r="AE363" s="296" t="s">
        <v>38</v>
      </c>
      <c r="AF363" s="296" t="s">
        <v>38</v>
      </c>
      <c r="AG363" s="296" t="s">
        <v>38</v>
      </c>
      <c r="AH363" s="296" t="s">
        <v>38</v>
      </c>
      <c r="AI363" s="296" t="s">
        <v>38</v>
      </c>
      <c r="AJ363" s="296" t="s">
        <v>38</v>
      </c>
      <c r="AK363" s="296" t="s">
        <v>38</v>
      </c>
      <c r="AL363" s="296" t="s">
        <v>38</v>
      </c>
      <c r="AM363" s="296" t="s">
        <v>38</v>
      </c>
      <c r="AN363" s="296" t="s">
        <v>38</v>
      </c>
      <c r="AO363" s="296" t="s">
        <v>38</v>
      </c>
      <c r="AP363" s="296" t="s">
        <v>38</v>
      </c>
      <c r="AQ363" s="296" t="s">
        <v>38</v>
      </c>
      <c r="AR363" s="296" t="s">
        <v>38</v>
      </c>
      <c r="AS363" s="296" t="s">
        <v>38</v>
      </c>
      <c r="AT363" s="296" t="s">
        <v>38</v>
      </c>
      <c r="AU363" s="296" t="s">
        <v>38</v>
      </c>
      <c r="AV363" s="296" t="s">
        <v>38</v>
      </c>
      <c r="AW363" s="296" t="s">
        <v>38</v>
      </c>
      <c r="AX363" s="296" t="s">
        <v>38</v>
      </c>
      <c r="AY363" s="296" t="s">
        <v>38</v>
      </c>
      <c r="AZ363" s="296" t="s">
        <v>38</v>
      </c>
      <c r="BA363" s="296" t="s">
        <v>38</v>
      </c>
      <c r="BB363" s="296" t="s">
        <v>38</v>
      </c>
      <c r="BC363" s="296" t="s">
        <v>38</v>
      </c>
      <c r="BD363" s="296" t="s">
        <v>38</v>
      </c>
      <c r="BE363" s="296" t="s">
        <v>38</v>
      </c>
      <c r="BF363" s="296" t="s">
        <v>38</v>
      </c>
      <c r="BG363" s="296" t="s">
        <v>38</v>
      </c>
      <c r="BH363" s="296" t="s">
        <v>38</v>
      </c>
      <c r="BI363" s="296" t="s">
        <v>38</v>
      </c>
      <c r="BJ363" s="296" t="s">
        <v>38</v>
      </c>
      <c r="BK363" s="296" t="s">
        <v>38</v>
      </c>
      <c r="BL363" s="296" t="s">
        <v>38</v>
      </c>
      <c r="BM363" s="296" t="s">
        <v>38</v>
      </c>
      <c r="BN363" s="296" t="s">
        <v>38</v>
      </c>
      <c r="BO363" s="296" t="s">
        <v>38</v>
      </c>
      <c r="BP363" s="296" t="s">
        <v>38</v>
      </c>
      <c r="BQ363" s="296" t="s">
        <v>38</v>
      </c>
      <c r="BR363" s="296" t="s">
        <v>38</v>
      </c>
      <c r="BS363" s="296" t="s">
        <v>38</v>
      </c>
      <c r="BT363" s="296" t="s">
        <v>38</v>
      </c>
      <c r="BU363" s="296" t="s">
        <v>38</v>
      </c>
      <c r="BV363" s="296" t="s">
        <v>38</v>
      </c>
      <c r="BW363" s="296" t="s">
        <v>38</v>
      </c>
      <c r="BX363" s="296" t="s">
        <v>38</v>
      </c>
      <c r="BY363" s="296" t="s">
        <v>38</v>
      </c>
      <c r="BZ363" s="296" t="s">
        <v>38</v>
      </c>
      <c r="CA363" s="296" t="s">
        <v>38</v>
      </c>
      <c r="CB363" s="296" t="s">
        <v>38</v>
      </c>
      <c r="CC363" s="296" t="s">
        <v>38</v>
      </c>
      <c r="CD363" s="296" t="s">
        <v>38</v>
      </c>
      <c r="CE363" s="296" t="s">
        <v>38</v>
      </c>
      <c r="CF363" s="296" t="s">
        <v>38</v>
      </c>
      <c r="CG363" s="296" t="s">
        <v>38</v>
      </c>
      <c r="CH363" s="296" t="s">
        <v>38</v>
      </c>
      <c r="CI363" s="296" t="s">
        <v>38</v>
      </c>
      <c r="CJ363" s="296" t="s">
        <v>38</v>
      </c>
      <c r="CK363" s="296" t="s">
        <v>38</v>
      </c>
      <c r="CL363" s="296" t="s">
        <v>38</v>
      </c>
      <c r="CM363" s="296" t="s">
        <v>38</v>
      </c>
      <c r="CN363" s="296" t="s">
        <v>38</v>
      </c>
      <c r="CO363" s="296" t="s">
        <v>38</v>
      </c>
      <c r="CP363" s="296" t="s">
        <v>38</v>
      </c>
      <c r="CQ363" s="296" t="s">
        <v>38</v>
      </c>
      <c r="CR363" s="296" t="s">
        <v>38</v>
      </c>
      <c r="CS363" s="296" t="s">
        <v>38</v>
      </c>
      <c r="CT363" s="296" t="s">
        <v>38</v>
      </c>
      <c r="CU363" s="296" t="s">
        <v>38</v>
      </c>
      <c r="CV363" s="296" t="s">
        <v>38</v>
      </c>
      <c r="CW363" s="296" t="s">
        <v>38</v>
      </c>
      <c r="CX363" s="296" t="s">
        <v>38</v>
      </c>
      <c r="CY363" s="296" t="s">
        <v>38</v>
      </c>
      <c r="CZ363" s="296" t="s">
        <v>38</v>
      </c>
      <c r="DA363" s="296" t="s">
        <v>38</v>
      </c>
      <c r="DB363" s="296" t="s">
        <v>38</v>
      </c>
    </row>
    <row r="364" spans="1:106" s="302" customFormat="1" ht="16.5">
      <c r="A364" s="1132"/>
      <c r="B364" s="1094" t="s">
        <v>163</v>
      </c>
      <c r="C364" s="1095"/>
      <c r="D364" s="1095"/>
      <c r="E364" s="1095"/>
      <c r="F364" s="1095"/>
      <c r="G364" s="1095"/>
      <c r="H364" s="318"/>
      <c r="I364" s="318"/>
      <c r="J364" s="318"/>
      <c r="K364" s="318"/>
      <c r="L364" s="318"/>
      <c r="M364" s="318"/>
      <c r="N364" s="319"/>
      <c r="O364" s="300" t="s">
        <v>38</v>
      </c>
      <c r="P364" s="300" t="s">
        <v>38</v>
      </c>
      <c r="Q364" s="300" t="s">
        <v>38</v>
      </c>
      <c r="R364" s="300" t="s">
        <v>38</v>
      </c>
      <c r="S364" s="300"/>
      <c r="T364" s="300" t="s">
        <v>38</v>
      </c>
      <c r="U364" s="300" t="s">
        <v>38</v>
      </c>
      <c r="V364" s="300"/>
      <c r="W364" s="300" t="s">
        <v>38</v>
      </c>
      <c r="X364" s="300"/>
      <c r="Y364" s="300"/>
      <c r="Z364" s="296" t="s">
        <v>38</v>
      </c>
      <c r="AA364" s="955"/>
      <c r="AB364" s="296" t="s">
        <v>38</v>
      </c>
      <c r="AC364" s="296" t="s">
        <v>38</v>
      </c>
      <c r="AD364" s="296" t="s">
        <v>38</v>
      </c>
      <c r="AE364" s="296" t="s">
        <v>38</v>
      </c>
      <c r="AF364" s="296" t="s">
        <v>38</v>
      </c>
      <c r="AG364" s="296" t="s">
        <v>38</v>
      </c>
      <c r="AH364" s="296" t="s">
        <v>38</v>
      </c>
      <c r="AI364" s="296" t="s">
        <v>38</v>
      </c>
      <c r="AJ364" s="296" t="s">
        <v>38</v>
      </c>
      <c r="AK364" s="296" t="s">
        <v>38</v>
      </c>
      <c r="AL364" s="296" t="s">
        <v>38</v>
      </c>
      <c r="AM364" s="296" t="s">
        <v>38</v>
      </c>
      <c r="AN364" s="296" t="s">
        <v>38</v>
      </c>
      <c r="AO364" s="296" t="s">
        <v>38</v>
      </c>
      <c r="AP364" s="296" t="s">
        <v>38</v>
      </c>
      <c r="AQ364" s="296" t="s">
        <v>38</v>
      </c>
      <c r="AR364" s="296" t="s">
        <v>38</v>
      </c>
      <c r="AS364" s="296" t="s">
        <v>38</v>
      </c>
      <c r="AT364" s="296" t="s">
        <v>38</v>
      </c>
      <c r="AU364" s="296" t="s">
        <v>38</v>
      </c>
      <c r="AV364" s="296" t="s">
        <v>38</v>
      </c>
      <c r="AW364" s="296" t="s">
        <v>38</v>
      </c>
      <c r="AX364" s="296" t="s">
        <v>38</v>
      </c>
      <c r="AY364" s="296" t="s">
        <v>38</v>
      </c>
      <c r="AZ364" s="296" t="s">
        <v>38</v>
      </c>
      <c r="BA364" s="296" t="s">
        <v>38</v>
      </c>
      <c r="BB364" s="296" t="s">
        <v>38</v>
      </c>
      <c r="BC364" s="296" t="s">
        <v>38</v>
      </c>
      <c r="BD364" s="296" t="s">
        <v>38</v>
      </c>
      <c r="BE364" s="296" t="s">
        <v>38</v>
      </c>
      <c r="BF364" s="296" t="s">
        <v>38</v>
      </c>
      <c r="BG364" s="296" t="s">
        <v>38</v>
      </c>
      <c r="BH364" s="296" t="s">
        <v>38</v>
      </c>
      <c r="BI364" s="296" t="s">
        <v>38</v>
      </c>
      <c r="BJ364" s="296" t="s">
        <v>38</v>
      </c>
      <c r="BK364" s="296" t="s">
        <v>38</v>
      </c>
      <c r="BL364" s="296" t="s">
        <v>38</v>
      </c>
      <c r="BM364" s="296" t="s">
        <v>38</v>
      </c>
      <c r="BN364" s="296" t="s">
        <v>38</v>
      </c>
      <c r="BO364" s="296" t="s">
        <v>38</v>
      </c>
      <c r="BP364" s="296" t="s">
        <v>38</v>
      </c>
      <c r="BQ364" s="296" t="s">
        <v>38</v>
      </c>
      <c r="BR364" s="296" t="s">
        <v>38</v>
      </c>
      <c r="BS364" s="296" t="s">
        <v>38</v>
      </c>
      <c r="BT364" s="296" t="s">
        <v>38</v>
      </c>
      <c r="BU364" s="296" t="s">
        <v>38</v>
      </c>
      <c r="BV364" s="296" t="s">
        <v>38</v>
      </c>
      <c r="BW364" s="296" t="s">
        <v>38</v>
      </c>
      <c r="BX364" s="296" t="s">
        <v>38</v>
      </c>
      <c r="BY364" s="296" t="s">
        <v>38</v>
      </c>
      <c r="BZ364" s="296" t="s">
        <v>38</v>
      </c>
      <c r="CA364" s="296" t="s">
        <v>38</v>
      </c>
      <c r="CB364" s="296" t="s">
        <v>38</v>
      </c>
      <c r="CC364" s="296" t="s">
        <v>38</v>
      </c>
      <c r="CD364" s="296" t="s">
        <v>38</v>
      </c>
      <c r="CE364" s="296" t="s">
        <v>38</v>
      </c>
      <c r="CF364" s="296" t="s">
        <v>38</v>
      </c>
      <c r="CG364" s="296" t="s">
        <v>38</v>
      </c>
      <c r="CH364" s="296" t="s">
        <v>38</v>
      </c>
      <c r="CI364" s="296" t="s">
        <v>38</v>
      </c>
      <c r="CJ364" s="296" t="s">
        <v>38</v>
      </c>
      <c r="CK364" s="296" t="s">
        <v>38</v>
      </c>
      <c r="CL364" s="296" t="s">
        <v>38</v>
      </c>
      <c r="CM364" s="296" t="s">
        <v>38</v>
      </c>
      <c r="CN364" s="296" t="s">
        <v>38</v>
      </c>
      <c r="CO364" s="296" t="s">
        <v>38</v>
      </c>
      <c r="CP364" s="296" t="s">
        <v>38</v>
      </c>
      <c r="CQ364" s="296" t="s">
        <v>38</v>
      </c>
      <c r="CR364" s="296" t="s">
        <v>38</v>
      </c>
      <c r="CS364" s="296" t="s">
        <v>38</v>
      </c>
      <c r="CT364" s="296" t="s">
        <v>38</v>
      </c>
      <c r="CU364" s="296" t="s">
        <v>38</v>
      </c>
      <c r="CV364" s="296" t="s">
        <v>38</v>
      </c>
      <c r="CW364" s="296" t="s">
        <v>38</v>
      </c>
      <c r="CX364" s="296" t="s">
        <v>38</v>
      </c>
      <c r="CY364" s="296" t="s">
        <v>38</v>
      </c>
      <c r="CZ364" s="296" t="s">
        <v>38</v>
      </c>
      <c r="DA364" s="296" t="s">
        <v>38</v>
      </c>
      <c r="DB364" s="296" t="s">
        <v>38</v>
      </c>
    </row>
    <row r="365" spans="1:106" s="1" customFormat="1" ht="46.5">
      <c r="A365" s="227">
        <v>127</v>
      </c>
      <c r="B365" s="217" t="s">
        <v>493</v>
      </c>
      <c r="C365" s="215" t="s">
        <v>28</v>
      </c>
      <c r="D365" s="217" t="s">
        <v>162</v>
      </c>
      <c r="E365" s="215" t="s">
        <v>41</v>
      </c>
      <c r="F365" s="217" t="s">
        <v>162</v>
      </c>
      <c r="G365" s="217" t="s">
        <v>344</v>
      </c>
      <c r="H365" s="212"/>
      <c r="I365" s="212"/>
      <c r="J365" s="5" t="s">
        <v>32</v>
      </c>
      <c r="K365" s="212" t="s">
        <v>31</v>
      </c>
      <c r="L365" s="165" t="s">
        <v>11</v>
      </c>
      <c r="M365" s="221" t="s">
        <v>29</v>
      </c>
      <c r="N365" s="221" t="s">
        <v>24</v>
      </c>
      <c r="O365" s="5"/>
      <c r="P365" s="5"/>
      <c r="Q365" s="5"/>
      <c r="R365" s="5"/>
      <c r="S365" s="6" t="s">
        <v>24</v>
      </c>
      <c r="T365" s="6"/>
      <c r="U365" s="5"/>
      <c r="V365" s="5"/>
      <c r="W365" s="5"/>
      <c r="X365" s="5"/>
      <c r="Y365" s="5"/>
      <c r="Z365" s="80">
        <f t="shared" ref="Z365:Z383" si="178">COUNTIF($O365:$Y365,"x")</f>
        <v>1</v>
      </c>
      <c r="AA365" s="221"/>
      <c r="AB365" s="55"/>
      <c r="AC365" s="55"/>
      <c r="AD365" s="7"/>
      <c r="AE365" s="7" t="s">
        <v>1317</v>
      </c>
      <c r="AF365" s="7" t="s">
        <v>1317</v>
      </c>
      <c r="AG365" s="7" t="s">
        <v>1317</v>
      </c>
      <c r="AH365" s="7" t="s">
        <v>1317</v>
      </c>
      <c r="AI365" s="7"/>
      <c r="AJ365" s="7"/>
      <c r="AK365" s="7"/>
      <c r="AL365" s="7"/>
      <c r="AM365" s="7"/>
      <c r="AN365" s="7"/>
      <c r="AO365" s="7"/>
      <c r="AP365" s="7"/>
      <c r="AQ365" s="7"/>
      <c r="AR365" s="7"/>
      <c r="AS365" s="7"/>
      <c r="AT365" s="7"/>
      <c r="AU365" s="7"/>
      <c r="AV365" s="55"/>
      <c r="AW365" s="7"/>
      <c r="AX365" s="7"/>
      <c r="AY365" s="7"/>
      <c r="AZ365" s="7"/>
      <c r="BA365" s="7"/>
      <c r="BB365" s="55"/>
      <c r="BC365" s="7"/>
      <c r="BD365" s="7"/>
      <c r="BE365" s="7"/>
      <c r="BF365" s="7"/>
      <c r="BG365" s="7"/>
      <c r="BH365" s="7"/>
      <c r="BI365" s="7"/>
      <c r="BJ365" s="221"/>
      <c r="BK365" s="221"/>
      <c r="BL365" s="221"/>
      <c r="BM365" s="221"/>
      <c r="BN365" s="221"/>
      <c r="BO365" s="221"/>
      <c r="BP365" s="221"/>
      <c r="BQ365" s="221"/>
      <c r="BR365" s="221"/>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c r="CN365" s="221"/>
      <c r="CO365" s="221"/>
      <c r="CP365" s="221"/>
      <c r="CQ365" s="221"/>
      <c r="CR365" s="222">
        <f t="shared" ref="CR365:CR383" si="179">COUNTIF(BJ365:CQ365,"2")</f>
        <v>0</v>
      </c>
      <c r="CS365" s="237" t="e">
        <f t="shared" ref="CS365:CS383" si="180">CR365/(CR365+CT365+CV365+CX365)</f>
        <v>#DIV/0!</v>
      </c>
      <c r="CT365" s="222">
        <f t="shared" ref="CT365:CT383" si="181">COUNTIF(BJ365:CQ365,"1")</f>
        <v>0</v>
      </c>
      <c r="CU365" s="237" t="e">
        <f t="shared" ref="CU365:CU383" si="182">CT365/(CR365+CT365+CV365+CX365)</f>
        <v>#DIV/0!</v>
      </c>
      <c r="CV365" s="222">
        <f t="shared" ref="CV365:CV383" si="183">COUNTIF(BJ365:CQ365,"0")</f>
        <v>0</v>
      </c>
      <c r="CW365" s="237" t="e">
        <f t="shared" ref="CW365:CW383" si="184">CV365/(CR365+CT365+CV365+CX365)</f>
        <v>#DIV/0!</v>
      </c>
      <c r="CX365" s="222">
        <f t="shared" ref="CX365:CX383" si="185">COUNTIF(BJ365:CQ365,"KĐG")</f>
        <v>0</v>
      </c>
      <c r="CY365" s="237" t="e">
        <f t="shared" ref="CY365:CY383" si="186">CX365/(CR365+CT365+CV365+CX365)</f>
        <v>#DIV/0!</v>
      </c>
      <c r="CZ365" s="223" t="e">
        <f t="shared" ref="CZ365:CZ383" si="187">(((CR365*2)+(CT365*1)+(CV365*0)))/(CR365+CT365+CV365)</f>
        <v>#DIV/0!</v>
      </c>
      <c r="DA365" s="223" t="e">
        <f t="shared" ref="DA365:DA383" si="188">IF(CY365&gt;=50%,"KĐG",IF(CZ365&gt;=1.6,"Đạt mục tiêu",IF(CZ365&gt;=1,"Cần cố gắng","Chưa đạt")))</f>
        <v>#DIV/0!</v>
      </c>
      <c r="DB365" s="5"/>
    </row>
    <row r="366" spans="1:106" s="1" customFormat="1" ht="39.65" customHeight="1">
      <c r="A366" s="1036">
        <v>128</v>
      </c>
      <c r="B366" s="1044" t="s">
        <v>1360</v>
      </c>
      <c r="C366" s="1033" t="s">
        <v>28</v>
      </c>
      <c r="D366" s="1024" t="s">
        <v>161</v>
      </c>
      <c r="E366" s="1033" t="s">
        <v>26</v>
      </c>
      <c r="F366" s="1024" t="s">
        <v>1359</v>
      </c>
      <c r="G366" s="292" t="s">
        <v>1185</v>
      </c>
      <c r="H366" s="32" t="s">
        <v>725</v>
      </c>
      <c r="I366" s="32"/>
      <c r="J366" s="5" t="s">
        <v>32</v>
      </c>
      <c r="K366" s="212" t="s">
        <v>31</v>
      </c>
      <c r="L366" s="165" t="s">
        <v>11</v>
      </c>
      <c r="M366" s="221" t="s">
        <v>29</v>
      </c>
      <c r="N366" s="221" t="s">
        <v>24</v>
      </c>
      <c r="O366" s="5" t="s">
        <v>24</v>
      </c>
      <c r="P366" s="5"/>
      <c r="Q366" s="5"/>
      <c r="R366" s="5"/>
      <c r="S366" s="6"/>
      <c r="T366" s="6"/>
      <c r="U366" s="5"/>
      <c r="V366" s="5"/>
      <c r="W366" s="5"/>
      <c r="X366" s="5"/>
      <c r="Y366" s="5"/>
      <c r="Z366" s="80">
        <f t="shared" si="178"/>
        <v>1</v>
      </c>
      <c r="AA366" s="955"/>
      <c r="AB366" s="55"/>
      <c r="AC366" s="55" t="s">
        <v>1183</v>
      </c>
      <c r="AD366" s="7"/>
      <c r="AE366" s="7"/>
      <c r="AF366" s="7"/>
      <c r="AG366" s="7"/>
      <c r="AH366" s="7"/>
      <c r="AI366" s="7"/>
      <c r="AJ366" s="7"/>
      <c r="AK366" s="7"/>
      <c r="AL366" s="7"/>
      <c r="AM366" s="7"/>
      <c r="AN366" s="7"/>
      <c r="AO366" s="7"/>
      <c r="AP366" s="7"/>
      <c r="AQ366" s="7"/>
      <c r="AR366" s="7"/>
      <c r="AS366" s="7"/>
      <c r="AT366" s="7"/>
      <c r="AU366" s="7"/>
      <c r="AV366" s="55"/>
      <c r="AW366" s="7"/>
      <c r="AX366" s="7"/>
      <c r="AY366" s="7"/>
      <c r="AZ366" s="7"/>
      <c r="BA366" s="7"/>
      <c r="BB366" s="55"/>
      <c r="BC366" s="7"/>
      <c r="BD366" s="7"/>
      <c r="BE366" s="7"/>
      <c r="BF366" s="7"/>
      <c r="BG366" s="7"/>
      <c r="BH366" s="7"/>
      <c r="BI366" s="7"/>
      <c r="BJ366" s="221"/>
      <c r="BK366" s="221"/>
      <c r="BL366" s="221"/>
      <c r="BM366" s="221"/>
      <c r="BN366" s="221"/>
      <c r="BO366" s="221"/>
      <c r="BP366" s="221"/>
      <c r="BQ366" s="221"/>
      <c r="BR366" s="221"/>
      <c r="BS366" s="221"/>
      <c r="BT366" s="221"/>
      <c r="BU366" s="221"/>
      <c r="BV366" s="221"/>
      <c r="BW366" s="221"/>
      <c r="BX366" s="221"/>
      <c r="BY366" s="221"/>
      <c r="BZ366" s="221"/>
      <c r="CA366" s="221"/>
      <c r="CB366" s="221"/>
      <c r="CC366" s="221"/>
      <c r="CD366" s="221"/>
      <c r="CE366" s="221"/>
      <c r="CF366" s="221"/>
      <c r="CG366" s="221"/>
      <c r="CH366" s="221"/>
      <c r="CI366" s="221"/>
      <c r="CJ366" s="221"/>
      <c r="CK366" s="221"/>
      <c r="CL366" s="221"/>
      <c r="CM366" s="221"/>
      <c r="CN366" s="221"/>
      <c r="CO366" s="221"/>
      <c r="CP366" s="221"/>
      <c r="CQ366" s="221"/>
      <c r="CR366" s="222">
        <f t="shared" si="179"/>
        <v>0</v>
      </c>
      <c r="CS366" s="237" t="e">
        <f t="shared" si="180"/>
        <v>#DIV/0!</v>
      </c>
      <c r="CT366" s="222">
        <f t="shared" si="181"/>
        <v>0</v>
      </c>
      <c r="CU366" s="237" t="e">
        <f t="shared" si="182"/>
        <v>#DIV/0!</v>
      </c>
      <c r="CV366" s="222">
        <f t="shared" si="183"/>
        <v>0</v>
      </c>
      <c r="CW366" s="237" t="e">
        <f t="shared" si="184"/>
        <v>#DIV/0!</v>
      </c>
      <c r="CX366" s="222">
        <f t="shared" si="185"/>
        <v>0</v>
      </c>
      <c r="CY366" s="237" t="e">
        <f t="shared" si="186"/>
        <v>#DIV/0!</v>
      </c>
      <c r="CZ366" s="223" t="e">
        <f t="shared" si="187"/>
        <v>#DIV/0!</v>
      </c>
      <c r="DA366" s="223" t="e">
        <f t="shared" si="188"/>
        <v>#DIV/0!</v>
      </c>
      <c r="DB366" s="5"/>
    </row>
    <row r="367" spans="1:106" s="1" customFormat="1" ht="39.65" customHeight="1">
      <c r="A367" s="1036"/>
      <c r="B367" s="1024"/>
      <c r="C367" s="1033"/>
      <c r="D367" s="1024"/>
      <c r="E367" s="1033"/>
      <c r="F367" s="1024"/>
      <c r="G367" s="292" t="s">
        <v>1186</v>
      </c>
      <c r="H367" s="32" t="s">
        <v>726</v>
      </c>
      <c r="I367" s="32"/>
      <c r="J367" s="5" t="s">
        <v>32</v>
      </c>
      <c r="K367" s="212" t="s">
        <v>31</v>
      </c>
      <c r="L367" s="165" t="s">
        <v>11</v>
      </c>
      <c r="M367" s="221" t="s">
        <v>29</v>
      </c>
      <c r="N367" s="221" t="s">
        <v>24</v>
      </c>
      <c r="O367" s="5"/>
      <c r="P367" s="5"/>
      <c r="Q367" s="5" t="s">
        <v>24</v>
      </c>
      <c r="R367" s="5"/>
      <c r="S367" s="6"/>
      <c r="T367" s="6"/>
      <c r="U367" s="5"/>
      <c r="V367" s="5"/>
      <c r="W367" s="5"/>
      <c r="X367" s="5"/>
      <c r="Y367" s="5"/>
      <c r="Z367" s="80">
        <f t="shared" si="178"/>
        <v>1</v>
      </c>
      <c r="AA367" s="955"/>
      <c r="AB367" s="7"/>
      <c r="AC367" s="7"/>
      <c r="AD367" s="7"/>
      <c r="AE367" s="7"/>
      <c r="AF367" s="7"/>
      <c r="AG367" s="7"/>
      <c r="AH367" s="7"/>
      <c r="AI367" s="7" t="s">
        <v>1183</v>
      </c>
      <c r="AJ367" s="7"/>
      <c r="AK367" s="7"/>
      <c r="AL367" s="7"/>
      <c r="AM367" s="7"/>
      <c r="AN367" s="7"/>
      <c r="AO367" s="7"/>
      <c r="AP367" s="7"/>
      <c r="AQ367" s="7"/>
      <c r="AR367" s="7"/>
      <c r="AS367" s="7"/>
      <c r="AT367" s="7"/>
      <c r="AU367" s="7"/>
      <c r="AV367" s="55"/>
      <c r="AW367" s="7"/>
      <c r="AX367" s="7"/>
      <c r="AY367" s="7"/>
      <c r="AZ367" s="7"/>
      <c r="BA367" s="7"/>
      <c r="BB367" s="7"/>
      <c r="BC367" s="7"/>
      <c r="BD367" s="7"/>
      <c r="BE367" s="7"/>
      <c r="BF367" s="7"/>
      <c r="BG367" s="7"/>
      <c r="BH367" s="7"/>
      <c r="BI367" s="7"/>
      <c r="BJ367" s="221"/>
      <c r="BK367" s="221"/>
      <c r="BL367" s="221"/>
      <c r="BM367" s="221"/>
      <c r="BN367" s="221"/>
      <c r="BO367" s="221"/>
      <c r="BP367" s="221"/>
      <c r="BQ367" s="221"/>
      <c r="BR367" s="221"/>
      <c r="BS367" s="221"/>
      <c r="BT367" s="221"/>
      <c r="BU367" s="221"/>
      <c r="BV367" s="221"/>
      <c r="BW367" s="221"/>
      <c r="BX367" s="221"/>
      <c r="BY367" s="221"/>
      <c r="BZ367" s="221"/>
      <c r="CA367" s="221"/>
      <c r="CB367" s="221"/>
      <c r="CC367" s="221"/>
      <c r="CD367" s="221"/>
      <c r="CE367" s="221"/>
      <c r="CF367" s="221"/>
      <c r="CG367" s="221"/>
      <c r="CH367" s="221"/>
      <c r="CI367" s="221"/>
      <c r="CJ367" s="221"/>
      <c r="CK367" s="221"/>
      <c r="CL367" s="221"/>
      <c r="CM367" s="221"/>
      <c r="CN367" s="221"/>
      <c r="CO367" s="221"/>
      <c r="CP367" s="221"/>
      <c r="CQ367" s="221"/>
      <c r="CR367" s="222">
        <f t="shared" si="179"/>
        <v>0</v>
      </c>
      <c r="CS367" s="237" t="e">
        <f t="shared" si="180"/>
        <v>#DIV/0!</v>
      </c>
      <c r="CT367" s="222">
        <f t="shared" si="181"/>
        <v>0</v>
      </c>
      <c r="CU367" s="237" t="e">
        <f t="shared" si="182"/>
        <v>#DIV/0!</v>
      </c>
      <c r="CV367" s="222">
        <f t="shared" si="183"/>
        <v>0</v>
      </c>
      <c r="CW367" s="237" t="e">
        <f t="shared" si="184"/>
        <v>#DIV/0!</v>
      </c>
      <c r="CX367" s="222">
        <f t="shared" si="185"/>
        <v>0</v>
      </c>
      <c r="CY367" s="237" t="e">
        <f t="shared" si="186"/>
        <v>#DIV/0!</v>
      </c>
      <c r="CZ367" s="223" t="e">
        <f t="shared" si="187"/>
        <v>#DIV/0!</v>
      </c>
      <c r="DA367" s="223" t="e">
        <f t="shared" si="188"/>
        <v>#DIV/0!</v>
      </c>
      <c r="DB367" s="5"/>
    </row>
    <row r="368" spans="1:106" s="1" customFormat="1" ht="39.65" customHeight="1">
      <c r="A368" s="1036"/>
      <c r="B368" s="1024"/>
      <c r="C368" s="1033"/>
      <c r="D368" s="1024"/>
      <c r="E368" s="1033"/>
      <c r="F368" s="1024"/>
      <c r="G368" s="291" t="s">
        <v>1187</v>
      </c>
      <c r="H368" s="32" t="s">
        <v>727</v>
      </c>
      <c r="I368" s="177" t="s">
        <v>1667</v>
      </c>
      <c r="J368" s="5" t="s">
        <v>32</v>
      </c>
      <c r="K368" s="212" t="s">
        <v>31</v>
      </c>
      <c r="L368" s="165" t="s">
        <v>11</v>
      </c>
      <c r="M368" s="221" t="s">
        <v>29</v>
      </c>
      <c r="N368" s="221" t="s">
        <v>24</v>
      </c>
      <c r="O368" s="5"/>
      <c r="P368" s="5"/>
      <c r="Q368" s="5"/>
      <c r="R368" s="5"/>
      <c r="S368" s="6" t="s">
        <v>24</v>
      </c>
      <c r="T368" s="6"/>
      <c r="U368" s="5"/>
      <c r="V368" s="5"/>
      <c r="W368" s="5"/>
      <c r="X368" s="5"/>
      <c r="Y368" s="5"/>
      <c r="Z368" s="80">
        <f t="shared" si="178"/>
        <v>1</v>
      </c>
      <c r="AA368" s="221"/>
      <c r="AB368" s="7"/>
      <c r="AC368" s="7"/>
      <c r="AD368" s="7"/>
      <c r="AE368" s="7"/>
      <c r="AF368" s="7"/>
      <c r="AG368" s="7"/>
      <c r="AH368" s="7"/>
      <c r="AI368" s="7"/>
      <c r="AJ368" s="7"/>
      <c r="AK368" s="7"/>
      <c r="AL368" s="7"/>
      <c r="AM368" s="7"/>
      <c r="AN368" s="7"/>
      <c r="AO368" s="7"/>
      <c r="AP368" s="7"/>
      <c r="AQ368" s="7" t="s">
        <v>1183</v>
      </c>
      <c r="AR368" s="7"/>
      <c r="AS368" s="7"/>
      <c r="AT368" s="7"/>
      <c r="AU368" s="7"/>
      <c r="AV368" s="55" t="s">
        <v>1183</v>
      </c>
      <c r="AW368" s="7"/>
      <c r="AX368" s="7"/>
      <c r="AY368" s="7"/>
      <c r="AZ368" s="7"/>
      <c r="BA368" s="7"/>
      <c r="BB368" s="7"/>
      <c r="BC368" s="7"/>
      <c r="BD368" s="7"/>
      <c r="BE368" s="7"/>
      <c r="BF368" s="7"/>
      <c r="BG368" s="7"/>
      <c r="BH368" s="7"/>
      <c r="BI368" s="7"/>
      <c r="BJ368" s="221"/>
      <c r="BK368" s="221"/>
      <c r="BL368" s="221"/>
      <c r="BM368" s="221"/>
      <c r="BN368" s="221"/>
      <c r="BO368" s="221"/>
      <c r="BP368" s="221"/>
      <c r="BQ368" s="221"/>
      <c r="BR368" s="221"/>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c r="CN368" s="221"/>
      <c r="CO368" s="221"/>
      <c r="CP368" s="221"/>
      <c r="CQ368" s="221"/>
      <c r="CR368" s="222">
        <f t="shared" si="179"/>
        <v>0</v>
      </c>
      <c r="CS368" s="237" t="e">
        <f t="shared" si="180"/>
        <v>#DIV/0!</v>
      </c>
      <c r="CT368" s="222">
        <f t="shared" si="181"/>
        <v>0</v>
      </c>
      <c r="CU368" s="237" t="e">
        <f t="shared" si="182"/>
        <v>#DIV/0!</v>
      </c>
      <c r="CV368" s="222">
        <f t="shared" si="183"/>
        <v>0</v>
      </c>
      <c r="CW368" s="237" t="e">
        <f t="shared" si="184"/>
        <v>#DIV/0!</v>
      </c>
      <c r="CX368" s="222">
        <f t="shared" si="185"/>
        <v>0</v>
      </c>
      <c r="CY368" s="237" t="e">
        <f t="shared" si="186"/>
        <v>#DIV/0!</v>
      </c>
      <c r="CZ368" s="223" t="e">
        <f t="shared" si="187"/>
        <v>#DIV/0!</v>
      </c>
      <c r="DA368" s="223" t="e">
        <f t="shared" si="188"/>
        <v>#DIV/0!</v>
      </c>
      <c r="DB368" s="5"/>
    </row>
    <row r="369" spans="1:106" s="1" customFormat="1" ht="46.5">
      <c r="A369" s="1036"/>
      <c r="B369" s="1024"/>
      <c r="C369" s="1033"/>
      <c r="D369" s="1024"/>
      <c r="E369" s="1033"/>
      <c r="F369" s="1024"/>
      <c r="G369" s="292" t="s">
        <v>1188</v>
      </c>
      <c r="H369" s="32" t="s">
        <v>728</v>
      </c>
      <c r="I369" s="32"/>
      <c r="J369" s="5" t="s">
        <v>32</v>
      </c>
      <c r="K369" s="212" t="s">
        <v>31</v>
      </c>
      <c r="L369" s="165" t="s">
        <v>11</v>
      </c>
      <c r="M369" s="221" t="s">
        <v>29</v>
      </c>
      <c r="N369" s="221" t="s">
        <v>24</v>
      </c>
      <c r="O369" s="5"/>
      <c r="P369" s="5"/>
      <c r="Q369" s="5"/>
      <c r="R369" s="5"/>
      <c r="S369" s="6"/>
      <c r="T369" s="6"/>
      <c r="U369" s="5" t="s">
        <v>24</v>
      </c>
      <c r="V369" s="5"/>
      <c r="W369" s="5"/>
      <c r="X369" s="5"/>
      <c r="Y369" s="5"/>
      <c r="Z369" s="80">
        <f t="shared" si="178"/>
        <v>1</v>
      </c>
      <c r="AA369" s="955"/>
      <c r="AB369" s="7"/>
      <c r="AC369" s="7"/>
      <c r="AD369" s="7"/>
      <c r="AE369" s="7"/>
      <c r="AF369" s="7"/>
      <c r="AG369" s="7"/>
      <c r="AH369" s="7"/>
      <c r="AI369" s="7"/>
      <c r="AJ369" s="7"/>
      <c r="AK369" s="7"/>
      <c r="AL369" s="7"/>
      <c r="AM369" s="7"/>
      <c r="AN369" s="7"/>
      <c r="AO369" s="7"/>
      <c r="AP369" s="7"/>
      <c r="AQ369" s="7"/>
      <c r="AR369" s="7"/>
      <c r="AS369" s="7"/>
      <c r="AT369" s="7"/>
      <c r="AU369" s="7" t="s">
        <v>1183</v>
      </c>
      <c r="AV369" s="55"/>
      <c r="AW369" s="7"/>
      <c r="AX369" s="7"/>
      <c r="AY369" s="7"/>
      <c r="AZ369" s="7"/>
      <c r="BA369" s="7"/>
      <c r="BB369" s="7"/>
      <c r="BC369" s="7"/>
      <c r="BD369" s="7"/>
      <c r="BE369" s="7"/>
      <c r="BF369" s="7"/>
      <c r="BG369" s="7"/>
      <c r="BH369" s="7"/>
      <c r="BI369" s="7"/>
      <c r="BJ369" s="221"/>
      <c r="BK369" s="221"/>
      <c r="BL369" s="221"/>
      <c r="BM369" s="221"/>
      <c r="BN369" s="221"/>
      <c r="BO369" s="221"/>
      <c r="BP369" s="221"/>
      <c r="BQ369" s="221"/>
      <c r="BR369" s="221"/>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c r="CN369" s="221"/>
      <c r="CO369" s="221"/>
      <c r="CP369" s="221"/>
      <c r="CQ369" s="221"/>
      <c r="CR369" s="222">
        <f t="shared" si="179"/>
        <v>0</v>
      </c>
      <c r="CS369" s="237" t="e">
        <f t="shared" si="180"/>
        <v>#DIV/0!</v>
      </c>
      <c r="CT369" s="222">
        <f t="shared" si="181"/>
        <v>0</v>
      </c>
      <c r="CU369" s="237" t="e">
        <f t="shared" si="182"/>
        <v>#DIV/0!</v>
      </c>
      <c r="CV369" s="222">
        <f t="shared" si="183"/>
        <v>0</v>
      </c>
      <c r="CW369" s="237" t="e">
        <f t="shared" si="184"/>
        <v>#DIV/0!</v>
      </c>
      <c r="CX369" s="222">
        <f t="shared" si="185"/>
        <v>0</v>
      </c>
      <c r="CY369" s="237" t="e">
        <f t="shared" si="186"/>
        <v>#DIV/0!</v>
      </c>
      <c r="CZ369" s="223" t="e">
        <f t="shared" si="187"/>
        <v>#DIV/0!</v>
      </c>
      <c r="DA369" s="223" t="e">
        <f t="shared" si="188"/>
        <v>#DIV/0!</v>
      </c>
      <c r="DB369" s="5"/>
    </row>
    <row r="370" spans="1:106" ht="46.5">
      <c r="A370" s="1036"/>
      <c r="B370" s="1024"/>
      <c r="C370" s="1033"/>
      <c r="D370" s="1024"/>
      <c r="E370" s="1033"/>
      <c r="F370" s="1024"/>
      <c r="G370" s="292" t="s">
        <v>1189</v>
      </c>
      <c r="H370" s="32" t="s">
        <v>729</v>
      </c>
      <c r="I370" s="32"/>
      <c r="J370" s="5" t="s">
        <v>32</v>
      </c>
      <c r="K370" s="212" t="s">
        <v>31</v>
      </c>
      <c r="L370" s="165" t="s">
        <v>11</v>
      </c>
      <c r="M370" s="221" t="s">
        <v>29</v>
      </c>
      <c r="N370" s="221" t="s">
        <v>24</v>
      </c>
      <c r="O370" s="5"/>
      <c r="P370" s="5"/>
      <c r="Q370" s="5"/>
      <c r="R370" s="5"/>
      <c r="S370" s="6"/>
      <c r="T370" s="6"/>
      <c r="U370" s="5"/>
      <c r="V370" s="5"/>
      <c r="W370" s="221" t="s">
        <v>24</v>
      </c>
      <c r="X370" s="5"/>
      <c r="Y370" s="5"/>
      <c r="Z370" s="80">
        <f t="shared" si="178"/>
        <v>1</v>
      </c>
      <c r="AA370" s="955"/>
      <c r="AB370" s="7"/>
      <c r="AC370" s="7"/>
      <c r="AD370" s="7"/>
      <c r="AE370" s="7"/>
      <c r="AF370" s="7"/>
      <c r="AG370" s="7"/>
      <c r="AH370" s="7"/>
      <c r="AI370" s="7"/>
      <c r="AJ370" s="7"/>
      <c r="AK370" s="7"/>
      <c r="AL370" s="7"/>
      <c r="AM370" s="7"/>
      <c r="AN370" s="7"/>
      <c r="AO370" s="7"/>
      <c r="AP370" s="7"/>
      <c r="AQ370" s="7"/>
      <c r="AR370" s="7"/>
      <c r="AS370" s="7"/>
      <c r="AT370" s="7"/>
      <c r="AU370" s="7"/>
      <c r="AV370" s="55"/>
      <c r="AW370" s="7"/>
      <c r="AX370" s="7"/>
      <c r="AY370" s="7"/>
      <c r="AZ370" s="7"/>
      <c r="BA370" s="7"/>
      <c r="BB370" s="7"/>
      <c r="BC370" s="55"/>
      <c r="BD370" s="55"/>
      <c r="BE370" s="55" t="s">
        <v>1183</v>
      </c>
      <c r="BF370" s="7"/>
      <c r="BG370" s="7"/>
      <c r="BH370" s="7"/>
      <c r="BI370" s="7"/>
      <c r="BJ370" s="221"/>
      <c r="BK370" s="221"/>
      <c r="BL370" s="221"/>
      <c r="BM370" s="221"/>
      <c r="BN370" s="221"/>
      <c r="BO370" s="221"/>
      <c r="BP370" s="221"/>
      <c r="BQ370" s="221"/>
      <c r="BR370" s="221"/>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c r="CN370" s="221"/>
      <c r="CO370" s="221"/>
      <c r="CP370" s="221"/>
      <c r="CQ370" s="221"/>
      <c r="CR370" s="222">
        <f t="shared" si="179"/>
        <v>0</v>
      </c>
      <c r="CS370" s="237" t="e">
        <f t="shared" si="180"/>
        <v>#DIV/0!</v>
      </c>
      <c r="CT370" s="222">
        <f t="shared" si="181"/>
        <v>0</v>
      </c>
      <c r="CU370" s="237" t="e">
        <f t="shared" si="182"/>
        <v>#DIV/0!</v>
      </c>
      <c r="CV370" s="222">
        <f t="shared" si="183"/>
        <v>0</v>
      </c>
      <c r="CW370" s="237" t="e">
        <f t="shared" si="184"/>
        <v>#DIV/0!</v>
      </c>
      <c r="CX370" s="222">
        <f t="shared" si="185"/>
        <v>0</v>
      </c>
      <c r="CY370" s="237" t="e">
        <f t="shared" si="186"/>
        <v>#DIV/0!</v>
      </c>
      <c r="CZ370" s="223" t="e">
        <f t="shared" si="187"/>
        <v>#DIV/0!</v>
      </c>
      <c r="DA370" s="223" t="e">
        <f t="shared" si="188"/>
        <v>#DIV/0!</v>
      </c>
      <c r="DB370" s="221"/>
    </row>
    <row r="371" spans="1:106" s="1" customFormat="1" ht="108.5">
      <c r="A371" s="227">
        <v>129</v>
      </c>
      <c r="B371" s="217" t="s">
        <v>494</v>
      </c>
      <c r="C371" s="215" t="s">
        <v>28</v>
      </c>
      <c r="D371" s="217" t="s">
        <v>160</v>
      </c>
      <c r="E371" s="215" t="s">
        <v>28</v>
      </c>
      <c r="F371" s="217" t="s">
        <v>160</v>
      </c>
      <c r="G371" s="51" t="s">
        <v>423</v>
      </c>
      <c r="H371" s="38"/>
      <c r="I371" s="38"/>
      <c r="J371" s="5" t="s">
        <v>32</v>
      </c>
      <c r="K371" s="212" t="s">
        <v>31</v>
      </c>
      <c r="L371" s="165" t="s">
        <v>11</v>
      </c>
      <c r="M371" s="221" t="s">
        <v>29</v>
      </c>
      <c r="N371" s="221" t="s">
        <v>24</v>
      </c>
      <c r="O371" s="5"/>
      <c r="P371" s="5"/>
      <c r="Q371" s="5"/>
      <c r="R371" s="5"/>
      <c r="S371" s="6"/>
      <c r="T371" s="6"/>
      <c r="U371" s="5"/>
      <c r="V371" s="5"/>
      <c r="W371" s="5" t="s">
        <v>24</v>
      </c>
      <c r="X371" s="5"/>
      <c r="Y371" s="5"/>
      <c r="Z371" s="80">
        <f t="shared" si="178"/>
        <v>1</v>
      </c>
      <c r="AA371" s="221"/>
      <c r="AB371" s="7"/>
      <c r="AC371" s="7"/>
      <c r="AD371" s="7"/>
      <c r="AE371" s="7"/>
      <c r="AF371" s="7"/>
      <c r="AG371" s="7"/>
      <c r="AH371" s="7"/>
      <c r="AI371" s="7"/>
      <c r="AJ371" s="7"/>
      <c r="AK371" s="7"/>
      <c r="AL371" s="7"/>
      <c r="AM371" s="7"/>
      <c r="AN371" s="7"/>
      <c r="AO371" s="7"/>
      <c r="AP371" s="7"/>
      <c r="AQ371" s="7"/>
      <c r="AR371" s="7"/>
      <c r="AS371" s="7"/>
      <c r="AT371" s="7"/>
      <c r="AU371" s="7"/>
      <c r="AV371" s="55"/>
      <c r="AW371" s="7"/>
      <c r="AX371" s="7"/>
      <c r="AY371" s="7"/>
      <c r="AZ371" s="7"/>
      <c r="BA371" s="7"/>
      <c r="BB371" s="7"/>
      <c r="BC371" s="7"/>
      <c r="BD371" s="7"/>
      <c r="BE371" s="7" t="s">
        <v>1317</v>
      </c>
      <c r="BF371" s="7"/>
      <c r="BG371" s="7"/>
      <c r="BH371" s="7"/>
      <c r="BI371" s="7"/>
      <c r="BJ371" s="221"/>
      <c r="BK371" s="221"/>
      <c r="BL371" s="221"/>
      <c r="BM371" s="221"/>
      <c r="BN371" s="221"/>
      <c r="BO371" s="221"/>
      <c r="BP371" s="221"/>
      <c r="BQ371" s="221"/>
      <c r="BR371" s="221"/>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c r="CN371" s="221"/>
      <c r="CO371" s="221"/>
      <c r="CP371" s="221"/>
      <c r="CQ371" s="221"/>
      <c r="CR371" s="222">
        <f t="shared" si="179"/>
        <v>0</v>
      </c>
      <c r="CS371" s="237" t="e">
        <f t="shared" si="180"/>
        <v>#DIV/0!</v>
      </c>
      <c r="CT371" s="222">
        <f t="shared" si="181"/>
        <v>0</v>
      </c>
      <c r="CU371" s="237" t="e">
        <f t="shared" si="182"/>
        <v>#DIV/0!</v>
      </c>
      <c r="CV371" s="222">
        <f t="shared" si="183"/>
        <v>0</v>
      </c>
      <c r="CW371" s="237" t="e">
        <f t="shared" si="184"/>
        <v>#DIV/0!</v>
      </c>
      <c r="CX371" s="222">
        <f t="shared" si="185"/>
        <v>0</v>
      </c>
      <c r="CY371" s="237" t="e">
        <f t="shared" si="186"/>
        <v>#DIV/0!</v>
      </c>
      <c r="CZ371" s="223" t="e">
        <f t="shared" si="187"/>
        <v>#DIV/0!</v>
      </c>
      <c r="DA371" s="223" t="e">
        <f t="shared" si="188"/>
        <v>#DIV/0!</v>
      </c>
      <c r="DB371" s="5"/>
    </row>
    <row r="372" spans="1:106" s="1" customFormat="1" ht="42" customHeight="1">
      <c r="A372" s="1036">
        <v>130</v>
      </c>
      <c r="B372" s="1092" t="s">
        <v>1358</v>
      </c>
      <c r="C372" s="1088" t="s">
        <v>26</v>
      </c>
      <c r="D372" s="1093" t="s">
        <v>315</v>
      </c>
      <c r="E372" s="1088" t="s">
        <v>26</v>
      </c>
      <c r="F372" s="1090" t="s">
        <v>1357</v>
      </c>
      <c r="G372" s="292" t="s">
        <v>1190</v>
      </c>
      <c r="H372" s="32" t="s">
        <v>731</v>
      </c>
      <c r="I372" s="32"/>
      <c r="J372" s="212" t="s">
        <v>32</v>
      </c>
      <c r="K372" s="212" t="s">
        <v>32</v>
      </c>
      <c r="L372" s="165" t="s">
        <v>11</v>
      </c>
      <c r="M372" s="221" t="s">
        <v>29</v>
      </c>
      <c r="N372" s="221" t="s">
        <v>24</v>
      </c>
      <c r="O372" s="5" t="s">
        <v>24</v>
      </c>
      <c r="P372" s="5"/>
      <c r="Q372" s="5"/>
      <c r="R372" s="5"/>
      <c r="S372" s="6"/>
      <c r="T372" s="6"/>
      <c r="U372" s="5"/>
      <c r="V372" s="5"/>
      <c r="W372" s="5"/>
      <c r="X372" s="5"/>
      <c r="Y372" s="5"/>
      <c r="Z372" s="80">
        <f t="shared" si="178"/>
        <v>1</v>
      </c>
      <c r="AA372" s="955"/>
      <c r="AB372" s="7"/>
      <c r="AC372" s="7"/>
      <c r="AD372" s="7" t="s">
        <v>1183</v>
      </c>
      <c r="AE372" s="7"/>
      <c r="AF372" s="7"/>
      <c r="AG372" s="7"/>
      <c r="AH372" s="7"/>
      <c r="AI372" s="7"/>
      <c r="AJ372" s="7"/>
      <c r="AK372" s="7"/>
      <c r="AL372" s="7"/>
      <c r="AM372" s="7"/>
      <c r="AN372" s="7"/>
      <c r="AO372" s="7"/>
      <c r="AP372" s="7"/>
      <c r="AQ372" s="7"/>
      <c r="AR372" s="7"/>
      <c r="AS372" s="7"/>
      <c r="AT372" s="7"/>
      <c r="AU372" s="7"/>
      <c r="AV372" s="55"/>
      <c r="AW372" s="7"/>
      <c r="AX372" s="7"/>
      <c r="AY372" s="7"/>
      <c r="AZ372" s="7"/>
      <c r="BA372" s="7"/>
      <c r="BB372" s="7"/>
      <c r="BC372" s="7"/>
      <c r="BD372" s="7"/>
      <c r="BE372" s="7"/>
      <c r="BF372" s="7"/>
      <c r="BG372" s="7"/>
      <c r="BH372" s="7"/>
      <c r="BI372" s="7"/>
      <c r="BJ372" s="221"/>
      <c r="BK372" s="221"/>
      <c r="BL372" s="221"/>
      <c r="BM372" s="221"/>
      <c r="BN372" s="221"/>
      <c r="BO372" s="221"/>
      <c r="BP372" s="221"/>
      <c r="BQ372" s="221"/>
      <c r="BR372" s="221"/>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c r="CN372" s="221"/>
      <c r="CO372" s="221"/>
      <c r="CP372" s="221"/>
      <c r="CQ372" s="221"/>
      <c r="CR372" s="222">
        <f t="shared" si="179"/>
        <v>0</v>
      </c>
      <c r="CS372" s="237" t="e">
        <f t="shared" si="180"/>
        <v>#DIV/0!</v>
      </c>
      <c r="CT372" s="222">
        <f t="shared" si="181"/>
        <v>0</v>
      </c>
      <c r="CU372" s="237" t="e">
        <f t="shared" si="182"/>
        <v>#DIV/0!</v>
      </c>
      <c r="CV372" s="222">
        <f t="shared" si="183"/>
        <v>0</v>
      </c>
      <c r="CW372" s="237" t="e">
        <f t="shared" si="184"/>
        <v>#DIV/0!</v>
      </c>
      <c r="CX372" s="222">
        <f t="shared" si="185"/>
        <v>0</v>
      </c>
      <c r="CY372" s="237" t="e">
        <f t="shared" si="186"/>
        <v>#DIV/0!</v>
      </c>
      <c r="CZ372" s="223" t="e">
        <f t="shared" si="187"/>
        <v>#DIV/0!</v>
      </c>
      <c r="DA372" s="223" t="e">
        <f t="shared" si="188"/>
        <v>#DIV/0!</v>
      </c>
      <c r="DB372" s="5"/>
    </row>
    <row r="373" spans="1:106" s="1" customFormat="1" ht="42" customHeight="1">
      <c r="A373" s="1036"/>
      <c r="B373" s="1093"/>
      <c r="C373" s="1088"/>
      <c r="D373" s="1093"/>
      <c r="E373" s="1088"/>
      <c r="F373" s="1090"/>
      <c r="G373" s="292" t="s">
        <v>1191</v>
      </c>
      <c r="H373" s="32" t="s">
        <v>730</v>
      </c>
      <c r="I373" s="32"/>
      <c r="J373" s="5" t="s">
        <v>32</v>
      </c>
      <c r="K373" s="212" t="s">
        <v>31</v>
      </c>
      <c r="L373" s="165" t="s">
        <v>11</v>
      </c>
      <c r="M373" s="221" t="s">
        <v>29</v>
      </c>
      <c r="N373" s="221" t="s">
        <v>24</v>
      </c>
      <c r="O373" s="5"/>
      <c r="P373" s="5"/>
      <c r="Q373" s="5" t="s">
        <v>24</v>
      </c>
      <c r="R373" s="5"/>
      <c r="S373" s="6"/>
      <c r="T373" s="6"/>
      <c r="U373" s="5"/>
      <c r="V373" s="5"/>
      <c r="W373" s="5"/>
      <c r="X373" s="5"/>
      <c r="Y373" s="5"/>
      <c r="Z373" s="80">
        <f t="shared" si="178"/>
        <v>1</v>
      </c>
      <c r="AA373" s="955"/>
      <c r="AB373" s="7"/>
      <c r="AC373" s="7"/>
      <c r="AD373" s="7"/>
      <c r="AE373" s="7"/>
      <c r="AF373" s="7"/>
      <c r="AG373" s="7"/>
      <c r="AH373" s="7"/>
      <c r="AI373" s="7"/>
      <c r="AJ373" s="7" t="s">
        <v>1183</v>
      </c>
      <c r="AK373" s="7"/>
      <c r="AL373" s="7"/>
      <c r="AM373" s="7"/>
      <c r="AN373" s="7"/>
      <c r="AO373" s="7"/>
      <c r="AP373" s="7"/>
      <c r="AQ373" s="7"/>
      <c r="AR373" s="7"/>
      <c r="AS373" s="7"/>
      <c r="AT373" s="7"/>
      <c r="AU373" s="7"/>
      <c r="AV373" s="55"/>
      <c r="AW373" s="7"/>
      <c r="AX373" s="7"/>
      <c r="AY373" s="7"/>
      <c r="AZ373" s="7"/>
      <c r="BA373" s="7"/>
      <c r="BB373" s="7"/>
      <c r="BC373" s="7"/>
      <c r="BD373" s="7"/>
      <c r="BE373" s="7"/>
      <c r="BF373" s="7"/>
      <c r="BG373" s="7"/>
      <c r="BH373" s="7"/>
      <c r="BI373" s="7"/>
      <c r="BJ373" s="221"/>
      <c r="BK373" s="221"/>
      <c r="BL373" s="221"/>
      <c r="BM373" s="221"/>
      <c r="BN373" s="221"/>
      <c r="BO373" s="221"/>
      <c r="BP373" s="221"/>
      <c r="BQ373" s="221"/>
      <c r="BR373" s="221"/>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c r="CN373" s="221"/>
      <c r="CO373" s="221"/>
      <c r="CP373" s="221"/>
      <c r="CQ373" s="221"/>
      <c r="CR373" s="222">
        <f t="shared" si="179"/>
        <v>0</v>
      </c>
      <c r="CS373" s="237" t="e">
        <f t="shared" si="180"/>
        <v>#DIV/0!</v>
      </c>
      <c r="CT373" s="222">
        <f t="shared" si="181"/>
        <v>0</v>
      </c>
      <c r="CU373" s="237" t="e">
        <f t="shared" si="182"/>
        <v>#DIV/0!</v>
      </c>
      <c r="CV373" s="222">
        <f t="shared" si="183"/>
        <v>0</v>
      </c>
      <c r="CW373" s="237" t="e">
        <f t="shared" si="184"/>
        <v>#DIV/0!</v>
      </c>
      <c r="CX373" s="222">
        <f t="shared" si="185"/>
        <v>0</v>
      </c>
      <c r="CY373" s="237" t="e">
        <f t="shared" si="186"/>
        <v>#DIV/0!</v>
      </c>
      <c r="CZ373" s="223" t="e">
        <f t="shared" si="187"/>
        <v>#DIV/0!</v>
      </c>
      <c r="DA373" s="223" t="e">
        <f t="shared" si="188"/>
        <v>#DIV/0!</v>
      </c>
      <c r="DB373" s="5"/>
    </row>
    <row r="374" spans="1:106" s="1" customFormat="1" ht="42" customHeight="1">
      <c r="A374" s="1036"/>
      <c r="B374" s="1093"/>
      <c r="C374" s="1088"/>
      <c r="D374" s="1093"/>
      <c r="E374" s="1088"/>
      <c r="F374" s="1090"/>
      <c r="G374" s="292" t="s">
        <v>1193</v>
      </c>
      <c r="H374" s="32" t="s">
        <v>732</v>
      </c>
      <c r="I374" s="177" t="s">
        <v>1668</v>
      </c>
      <c r="J374" s="5" t="s">
        <v>32</v>
      </c>
      <c r="K374" s="212" t="s">
        <v>31</v>
      </c>
      <c r="L374" s="165" t="s">
        <v>11</v>
      </c>
      <c r="M374" s="221" t="s">
        <v>29</v>
      </c>
      <c r="N374" s="221" t="s">
        <v>24</v>
      </c>
      <c r="O374" s="5"/>
      <c r="P374" s="5"/>
      <c r="Q374" s="5"/>
      <c r="R374" s="5"/>
      <c r="S374" s="6" t="s">
        <v>24</v>
      </c>
      <c r="T374" s="6"/>
      <c r="U374" s="5"/>
      <c r="V374" s="5"/>
      <c r="W374" s="5"/>
      <c r="X374" s="5"/>
      <c r="Y374" s="5"/>
      <c r="Z374" s="80">
        <f t="shared" si="178"/>
        <v>1</v>
      </c>
      <c r="AA374" s="221"/>
      <c r="AB374" s="7"/>
      <c r="AC374" s="7"/>
      <c r="AD374" s="7"/>
      <c r="AE374" s="7"/>
      <c r="AF374" s="7"/>
      <c r="AG374" s="7"/>
      <c r="AH374" s="7"/>
      <c r="AI374" s="7"/>
      <c r="AJ374" s="7"/>
      <c r="AK374" s="7"/>
      <c r="AL374" s="7"/>
      <c r="AM374" s="7"/>
      <c r="AN374" s="7"/>
      <c r="AO374" s="7"/>
      <c r="AP374" s="7"/>
      <c r="AQ374" s="7"/>
      <c r="AR374" s="7" t="s">
        <v>1183</v>
      </c>
      <c r="AS374" s="7"/>
      <c r="AT374" s="7"/>
      <c r="AU374" s="7"/>
      <c r="AV374" s="55"/>
      <c r="AW374" s="7" t="s">
        <v>1183</v>
      </c>
      <c r="AX374" s="7"/>
      <c r="AY374" s="7"/>
      <c r="AZ374" s="7"/>
      <c r="BA374" s="7"/>
      <c r="BB374" s="7"/>
      <c r="BC374" s="7"/>
      <c r="BD374" s="7"/>
      <c r="BE374" s="7"/>
      <c r="BF374" s="7"/>
      <c r="BG374" s="7"/>
      <c r="BH374" s="7"/>
      <c r="BI374" s="7"/>
      <c r="BJ374" s="221"/>
      <c r="BK374" s="221"/>
      <c r="BL374" s="221"/>
      <c r="BM374" s="221"/>
      <c r="BN374" s="221"/>
      <c r="BO374" s="221"/>
      <c r="BP374" s="221"/>
      <c r="BQ374" s="221"/>
      <c r="BR374" s="221"/>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c r="CN374" s="221"/>
      <c r="CO374" s="221"/>
      <c r="CP374" s="221"/>
      <c r="CQ374" s="221"/>
      <c r="CR374" s="222">
        <f t="shared" si="179"/>
        <v>0</v>
      </c>
      <c r="CS374" s="237" t="e">
        <f t="shared" si="180"/>
        <v>#DIV/0!</v>
      </c>
      <c r="CT374" s="222">
        <f t="shared" si="181"/>
        <v>0</v>
      </c>
      <c r="CU374" s="237" t="e">
        <f t="shared" si="182"/>
        <v>#DIV/0!</v>
      </c>
      <c r="CV374" s="222">
        <f t="shared" si="183"/>
        <v>0</v>
      </c>
      <c r="CW374" s="237" t="e">
        <f t="shared" si="184"/>
        <v>#DIV/0!</v>
      </c>
      <c r="CX374" s="222">
        <f t="shared" si="185"/>
        <v>0</v>
      </c>
      <c r="CY374" s="237" t="e">
        <f t="shared" si="186"/>
        <v>#DIV/0!</v>
      </c>
      <c r="CZ374" s="223" t="e">
        <f t="shared" si="187"/>
        <v>#DIV/0!</v>
      </c>
      <c r="DA374" s="223" t="e">
        <f t="shared" si="188"/>
        <v>#DIV/0!</v>
      </c>
      <c r="DB374" s="5"/>
    </row>
    <row r="375" spans="1:106" s="1" customFormat="1" ht="42" customHeight="1">
      <c r="A375" s="1036"/>
      <c r="B375" s="1093"/>
      <c r="C375" s="1088"/>
      <c r="D375" s="1093"/>
      <c r="E375" s="1088"/>
      <c r="F375" s="1090"/>
      <c r="G375" s="291" t="s">
        <v>1192</v>
      </c>
      <c r="H375" s="32" t="s">
        <v>733</v>
      </c>
      <c r="I375" s="32"/>
      <c r="J375" s="5" t="s">
        <v>32</v>
      </c>
      <c r="K375" s="212" t="s">
        <v>31</v>
      </c>
      <c r="L375" s="165" t="s">
        <v>11</v>
      </c>
      <c r="M375" s="221" t="s">
        <v>29</v>
      </c>
      <c r="N375" s="221" t="s">
        <v>24</v>
      </c>
      <c r="O375" s="5"/>
      <c r="P375" s="5"/>
      <c r="Q375" s="5"/>
      <c r="R375" s="5"/>
      <c r="S375" s="6"/>
      <c r="T375" s="6"/>
      <c r="U375" s="5" t="s">
        <v>24</v>
      </c>
      <c r="V375" s="5"/>
      <c r="W375" s="5"/>
      <c r="X375" s="5"/>
      <c r="Y375" s="5"/>
      <c r="Z375" s="80">
        <f t="shared" si="178"/>
        <v>1</v>
      </c>
      <c r="AA375" s="955"/>
      <c r="AB375" s="7"/>
      <c r="AC375" s="7"/>
      <c r="AD375" s="7"/>
      <c r="AE375" s="7"/>
      <c r="AF375" s="7"/>
      <c r="AG375" s="7"/>
      <c r="AH375" s="7"/>
      <c r="AI375" s="7"/>
      <c r="AJ375" s="7"/>
      <c r="AK375" s="7"/>
      <c r="AL375" s="7"/>
      <c r="AM375" s="7"/>
      <c r="AN375" s="7"/>
      <c r="AO375" s="7"/>
      <c r="AP375" s="7"/>
      <c r="AQ375" s="7"/>
      <c r="AR375" s="7"/>
      <c r="AS375" s="7"/>
      <c r="AT375" s="7"/>
      <c r="AU375" s="7"/>
      <c r="AV375" s="55"/>
      <c r="AW375" s="7"/>
      <c r="AX375" s="7"/>
      <c r="AY375" s="7"/>
      <c r="AZ375" s="7"/>
      <c r="BA375" s="7"/>
      <c r="BB375" s="7"/>
      <c r="BC375" s="7"/>
      <c r="BD375" s="7"/>
      <c r="BE375" s="7"/>
      <c r="BF375" s="7"/>
      <c r="BG375" s="7"/>
      <c r="BH375" s="7"/>
      <c r="BI375" s="7"/>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c r="CN375" s="221"/>
      <c r="CO375" s="221"/>
      <c r="CP375" s="221"/>
      <c r="CQ375" s="221"/>
      <c r="CR375" s="222">
        <f t="shared" si="179"/>
        <v>0</v>
      </c>
      <c r="CS375" s="237" t="e">
        <f t="shared" si="180"/>
        <v>#DIV/0!</v>
      </c>
      <c r="CT375" s="222">
        <f t="shared" si="181"/>
        <v>0</v>
      </c>
      <c r="CU375" s="237" t="e">
        <f t="shared" si="182"/>
        <v>#DIV/0!</v>
      </c>
      <c r="CV375" s="222">
        <f t="shared" si="183"/>
        <v>0</v>
      </c>
      <c r="CW375" s="237" t="e">
        <f t="shared" si="184"/>
        <v>#DIV/0!</v>
      </c>
      <c r="CX375" s="222">
        <f t="shared" si="185"/>
        <v>0</v>
      </c>
      <c r="CY375" s="237" t="e">
        <f t="shared" si="186"/>
        <v>#DIV/0!</v>
      </c>
      <c r="CZ375" s="223" t="e">
        <f t="shared" si="187"/>
        <v>#DIV/0!</v>
      </c>
      <c r="DA375" s="223" t="e">
        <f t="shared" si="188"/>
        <v>#DIV/0!</v>
      </c>
      <c r="DB375" s="5"/>
    </row>
    <row r="376" spans="1:106" s="1" customFormat="1" ht="46.5">
      <c r="A376" s="1036"/>
      <c r="B376" s="1093"/>
      <c r="C376" s="1088"/>
      <c r="D376" s="1093"/>
      <c r="E376" s="1088"/>
      <c r="F376" s="1090"/>
      <c r="G376" s="292" t="s">
        <v>409</v>
      </c>
      <c r="H376" s="32" t="s">
        <v>734</v>
      </c>
      <c r="I376" s="32"/>
      <c r="J376" s="212" t="s">
        <v>32</v>
      </c>
      <c r="K376" s="212" t="s">
        <v>31</v>
      </c>
      <c r="L376" s="165" t="s">
        <v>11</v>
      </c>
      <c r="M376" s="221" t="s">
        <v>29</v>
      </c>
      <c r="N376" s="221" t="s">
        <v>24</v>
      </c>
      <c r="O376" s="5"/>
      <c r="P376" s="5"/>
      <c r="Q376" s="5"/>
      <c r="R376" s="5"/>
      <c r="S376" s="6"/>
      <c r="T376" s="6"/>
      <c r="U376" s="5"/>
      <c r="V376" s="5" t="s">
        <v>24</v>
      </c>
      <c r="W376" s="5"/>
      <c r="X376" s="5"/>
      <c r="Y376" s="5"/>
      <c r="Z376" s="80">
        <f t="shared" si="178"/>
        <v>1</v>
      </c>
      <c r="AA376" s="955"/>
      <c r="AB376" s="7"/>
      <c r="AC376" s="7"/>
      <c r="AD376" s="7"/>
      <c r="AE376" s="7"/>
      <c r="AF376" s="7"/>
      <c r="AG376" s="7"/>
      <c r="AH376" s="7"/>
      <c r="AI376" s="7"/>
      <c r="AJ376" s="7"/>
      <c r="AK376" s="7"/>
      <c r="AL376" s="7"/>
      <c r="AM376" s="7"/>
      <c r="AN376" s="7"/>
      <c r="AO376" s="7"/>
      <c r="AP376" s="7"/>
      <c r="AQ376" s="7"/>
      <c r="AR376" s="7"/>
      <c r="AS376" s="7"/>
      <c r="AT376" s="7"/>
      <c r="AU376" s="7"/>
      <c r="AV376" s="55"/>
      <c r="AW376" s="7"/>
      <c r="AX376" s="7"/>
      <c r="AY376" s="7"/>
      <c r="AZ376" s="7"/>
      <c r="BA376" s="7"/>
      <c r="BB376" s="7"/>
      <c r="BC376" s="7"/>
      <c r="BD376" s="7"/>
      <c r="BE376" s="7"/>
      <c r="BF376" s="7" t="s">
        <v>1183</v>
      </c>
      <c r="BG376" s="7"/>
      <c r="BH376" s="7"/>
      <c r="BI376" s="7"/>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221"/>
      <c r="CQ376" s="221"/>
      <c r="CR376" s="222">
        <f t="shared" si="179"/>
        <v>0</v>
      </c>
      <c r="CS376" s="237" t="e">
        <f t="shared" si="180"/>
        <v>#DIV/0!</v>
      </c>
      <c r="CT376" s="222">
        <f t="shared" si="181"/>
        <v>0</v>
      </c>
      <c r="CU376" s="237" t="e">
        <f t="shared" si="182"/>
        <v>#DIV/0!</v>
      </c>
      <c r="CV376" s="222">
        <f t="shared" si="183"/>
        <v>0</v>
      </c>
      <c r="CW376" s="237" t="e">
        <f t="shared" si="184"/>
        <v>#DIV/0!</v>
      </c>
      <c r="CX376" s="222">
        <f t="shared" si="185"/>
        <v>0</v>
      </c>
      <c r="CY376" s="237" t="e">
        <f t="shared" si="186"/>
        <v>#DIV/0!</v>
      </c>
      <c r="CZ376" s="223" t="e">
        <f t="shared" si="187"/>
        <v>#DIV/0!</v>
      </c>
      <c r="DA376" s="223" t="e">
        <f t="shared" si="188"/>
        <v>#DIV/0!</v>
      </c>
      <c r="DB376" s="5"/>
    </row>
    <row r="377" spans="1:106" s="1" customFormat="1" ht="37.75" customHeight="1">
      <c r="A377" s="1036">
        <v>131</v>
      </c>
      <c r="B377" s="1093" t="s">
        <v>495</v>
      </c>
      <c r="C377" s="1033" t="s">
        <v>28</v>
      </c>
      <c r="D377" s="1075" t="s">
        <v>345</v>
      </c>
      <c r="E377" s="1033" t="s">
        <v>26</v>
      </c>
      <c r="F377" s="1075" t="s">
        <v>345</v>
      </c>
      <c r="G377" s="292" t="s">
        <v>1194</v>
      </c>
      <c r="H377" s="32" t="s">
        <v>735</v>
      </c>
      <c r="I377" s="32"/>
      <c r="J377" s="212" t="s">
        <v>32</v>
      </c>
      <c r="K377" s="212" t="s">
        <v>31</v>
      </c>
      <c r="L377" s="165" t="s">
        <v>11</v>
      </c>
      <c r="M377" s="221" t="s">
        <v>29</v>
      </c>
      <c r="N377" s="221" t="s">
        <v>24</v>
      </c>
      <c r="O377" s="5"/>
      <c r="P377" s="5" t="s">
        <v>24</v>
      </c>
      <c r="Q377" s="5"/>
      <c r="R377" s="5"/>
      <c r="S377" s="6"/>
      <c r="T377" s="6"/>
      <c r="U377" s="5"/>
      <c r="V377" s="5"/>
      <c r="W377" s="5"/>
      <c r="X377" s="5"/>
      <c r="Y377" s="5"/>
      <c r="Z377" s="80">
        <f t="shared" si="178"/>
        <v>1</v>
      </c>
      <c r="AA377" s="221"/>
      <c r="AB377" s="7"/>
      <c r="AC377" s="7"/>
      <c r="AD377" s="7"/>
      <c r="AE377" s="7"/>
      <c r="AF377" s="7"/>
      <c r="AG377" s="7" t="s">
        <v>1183</v>
      </c>
      <c r="AH377" s="7"/>
      <c r="AI377" s="7"/>
      <c r="AJ377" s="7"/>
      <c r="AK377" s="7"/>
      <c r="AL377" s="7"/>
      <c r="AM377" s="7"/>
      <c r="AN377" s="7"/>
      <c r="AO377" s="7"/>
      <c r="AP377" s="7"/>
      <c r="AQ377" s="7"/>
      <c r="AR377" s="7"/>
      <c r="AS377" s="7"/>
      <c r="AT377" s="7"/>
      <c r="AU377" s="7"/>
      <c r="AV377" s="55"/>
      <c r="AW377" s="7"/>
      <c r="AX377" s="7"/>
      <c r="AY377" s="7"/>
      <c r="AZ377" s="7"/>
      <c r="BA377" s="7"/>
      <c r="BB377" s="7"/>
      <c r="BC377" s="7"/>
      <c r="BD377" s="7"/>
      <c r="BE377" s="7"/>
      <c r="BF377" s="7"/>
      <c r="BG377" s="7"/>
      <c r="BH377" s="7"/>
      <c r="BI377" s="7"/>
      <c r="BJ377" s="221"/>
      <c r="BK377" s="221"/>
      <c r="BL377" s="221"/>
      <c r="BM377" s="221"/>
      <c r="BN377" s="221"/>
      <c r="BO377" s="221"/>
      <c r="BP377" s="221"/>
      <c r="BQ377" s="221"/>
      <c r="BR377" s="221"/>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c r="CN377" s="221"/>
      <c r="CO377" s="221"/>
      <c r="CP377" s="221"/>
      <c r="CQ377" s="221"/>
      <c r="CR377" s="222">
        <f t="shared" si="179"/>
        <v>0</v>
      </c>
      <c r="CS377" s="237" t="e">
        <f t="shared" si="180"/>
        <v>#DIV/0!</v>
      </c>
      <c r="CT377" s="222">
        <f t="shared" si="181"/>
        <v>0</v>
      </c>
      <c r="CU377" s="237" t="e">
        <f t="shared" si="182"/>
        <v>#DIV/0!</v>
      </c>
      <c r="CV377" s="222">
        <f t="shared" si="183"/>
        <v>0</v>
      </c>
      <c r="CW377" s="237" t="e">
        <f t="shared" si="184"/>
        <v>#DIV/0!</v>
      </c>
      <c r="CX377" s="222">
        <f t="shared" si="185"/>
        <v>0</v>
      </c>
      <c r="CY377" s="237" t="e">
        <f t="shared" si="186"/>
        <v>#DIV/0!</v>
      </c>
      <c r="CZ377" s="223" t="e">
        <f t="shared" si="187"/>
        <v>#DIV/0!</v>
      </c>
      <c r="DA377" s="223" t="e">
        <f t="shared" si="188"/>
        <v>#DIV/0!</v>
      </c>
      <c r="DB377" s="5"/>
    </row>
    <row r="378" spans="1:106" s="1" customFormat="1" ht="37.75" customHeight="1">
      <c r="A378" s="1036"/>
      <c r="B378" s="1093"/>
      <c r="C378" s="1033"/>
      <c r="D378" s="1075"/>
      <c r="E378" s="1033"/>
      <c r="F378" s="1075"/>
      <c r="G378" s="291" t="s">
        <v>1301</v>
      </c>
      <c r="H378" s="32" t="s">
        <v>736</v>
      </c>
      <c r="I378" s="32"/>
      <c r="J378" s="5" t="s">
        <v>32</v>
      </c>
      <c r="K378" s="212" t="s">
        <v>31</v>
      </c>
      <c r="L378" s="165" t="s">
        <v>11</v>
      </c>
      <c r="M378" s="221" t="s">
        <v>29</v>
      </c>
      <c r="N378" s="221" t="s">
        <v>24</v>
      </c>
      <c r="O378" s="5"/>
      <c r="P378" s="5"/>
      <c r="Q378" s="5" t="s">
        <v>24</v>
      </c>
      <c r="R378" s="5"/>
      <c r="S378" s="6"/>
      <c r="T378" s="6"/>
      <c r="U378" s="5"/>
      <c r="V378" s="5"/>
      <c r="W378" s="5"/>
      <c r="X378" s="5"/>
      <c r="Y378" s="5"/>
      <c r="Z378" s="80">
        <f t="shared" si="178"/>
        <v>1</v>
      </c>
      <c r="AA378" s="955"/>
      <c r="AB378" s="7"/>
      <c r="AC378" s="7"/>
      <c r="AD378" s="7"/>
      <c r="AE378" s="7"/>
      <c r="AF378" s="7"/>
      <c r="AG378" s="7"/>
      <c r="AH378" s="7"/>
      <c r="AI378" s="7"/>
      <c r="AJ378" s="7"/>
      <c r="AK378" s="7"/>
      <c r="AL378" s="7" t="s">
        <v>1183</v>
      </c>
      <c r="AM378" s="7"/>
      <c r="AN378" s="7"/>
      <c r="AO378" s="7"/>
      <c r="AP378" s="7"/>
      <c r="AQ378" s="7"/>
      <c r="AR378" s="7"/>
      <c r="AS378" s="7"/>
      <c r="AT378" s="7"/>
      <c r="AU378" s="7"/>
      <c r="AV378" s="55"/>
      <c r="AW378" s="7"/>
      <c r="AX378" s="7"/>
      <c r="AY378" s="7"/>
      <c r="AZ378" s="7"/>
      <c r="BA378" s="7"/>
      <c r="BB378" s="7"/>
      <c r="BC378" s="7"/>
      <c r="BD378" s="7"/>
      <c r="BE378" s="7"/>
      <c r="BF378" s="7"/>
      <c r="BG378" s="7"/>
      <c r="BH378" s="7"/>
      <c r="BI378" s="7"/>
      <c r="BJ378" s="221"/>
      <c r="BK378" s="221"/>
      <c r="BL378" s="221"/>
      <c r="BM378" s="221"/>
      <c r="BN378" s="221"/>
      <c r="BO378" s="221"/>
      <c r="BP378" s="221"/>
      <c r="BQ378" s="221"/>
      <c r="BR378" s="221"/>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c r="CN378" s="221"/>
      <c r="CO378" s="221"/>
      <c r="CP378" s="221"/>
      <c r="CQ378" s="221"/>
      <c r="CR378" s="222">
        <f t="shared" si="179"/>
        <v>0</v>
      </c>
      <c r="CS378" s="237" t="e">
        <f t="shared" si="180"/>
        <v>#DIV/0!</v>
      </c>
      <c r="CT378" s="222">
        <f t="shared" si="181"/>
        <v>0</v>
      </c>
      <c r="CU378" s="237" t="e">
        <f t="shared" si="182"/>
        <v>#DIV/0!</v>
      </c>
      <c r="CV378" s="222">
        <f t="shared" si="183"/>
        <v>0</v>
      </c>
      <c r="CW378" s="237" t="e">
        <f t="shared" si="184"/>
        <v>#DIV/0!</v>
      </c>
      <c r="CX378" s="222">
        <f t="shared" si="185"/>
        <v>0</v>
      </c>
      <c r="CY378" s="237" t="e">
        <f t="shared" si="186"/>
        <v>#DIV/0!</v>
      </c>
      <c r="CZ378" s="223" t="e">
        <f t="shared" si="187"/>
        <v>#DIV/0!</v>
      </c>
      <c r="DA378" s="223" t="e">
        <f t="shared" si="188"/>
        <v>#DIV/0!</v>
      </c>
      <c r="DB378" s="5"/>
    </row>
    <row r="379" spans="1:106" s="1" customFormat="1" ht="37.75" customHeight="1">
      <c r="A379" s="1036"/>
      <c r="B379" s="1093"/>
      <c r="C379" s="1033"/>
      <c r="D379" s="1075"/>
      <c r="E379" s="1033"/>
      <c r="F379" s="1075"/>
      <c r="G379" s="292" t="s">
        <v>410</v>
      </c>
      <c r="H379" s="32" t="s">
        <v>737</v>
      </c>
      <c r="I379" s="177" t="s">
        <v>1648</v>
      </c>
      <c r="J379" s="5" t="s">
        <v>32</v>
      </c>
      <c r="K379" s="212" t="s">
        <v>31</v>
      </c>
      <c r="L379" s="165" t="s">
        <v>11</v>
      </c>
      <c r="M379" s="221" t="s">
        <v>29</v>
      </c>
      <c r="N379" s="221" t="s">
        <v>24</v>
      </c>
      <c r="O379" s="5"/>
      <c r="P379" s="5"/>
      <c r="Q379" s="5"/>
      <c r="R379" s="5"/>
      <c r="S379" s="6"/>
      <c r="T379" s="6"/>
      <c r="U379" s="5" t="s">
        <v>24</v>
      </c>
      <c r="V379" s="5"/>
      <c r="W379" s="5"/>
      <c r="X379" s="5"/>
      <c r="Y379" s="5"/>
      <c r="Z379" s="80">
        <f t="shared" si="178"/>
        <v>1</v>
      </c>
      <c r="AA379" s="955"/>
      <c r="AB379" s="7"/>
      <c r="AC379" s="7"/>
      <c r="AD379" s="7"/>
      <c r="AE379" s="7"/>
      <c r="AF379" s="7"/>
      <c r="AG379" s="7"/>
      <c r="AH379" s="7"/>
      <c r="AI379" s="7"/>
      <c r="AJ379" s="7"/>
      <c r="AK379" s="7"/>
      <c r="AL379" s="7"/>
      <c r="AM379" s="7"/>
      <c r="AN379" s="7"/>
      <c r="AO379" s="7"/>
      <c r="AP379" s="7"/>
      <c r="AQ379" s="7"/>
      <c r="AR379" s="7"/>
      <c r="AS379" s="7"/>
      <c r="AT379" s="7" t="s">
        <v>1183</v>
      </c>
      <c r="AU379" s="7"/>
      <c r="AV379" s="55"/>
      <c r="AW379" s="7"/>
      <c r="AX379" s="7" t="s">
        <v>1183</v>
      </c>
      <c r="AY379" s="7"/>
      <c r="AZ379" s="7"/>
      <c r="BA379" s="7"/>
      <c r="BB379" s="7"/>
      <c r="BC379" s="7"/>
      <c r="BD379" s="7"/>
      <c r="BE379" s="7"/>
      <c r="BF379" s="7"/>
      <c r="BG379" s="7"/>
      <c r="BH379" s="7"/>
      <c r="BI379" s="7"/>
      <c r="BJ379" s="221"/>
      <c r="BK379" s="221"/>
      <c r="BL379" s="221"/>
      <c r="BM379" s="221"/>
      <c r="BN379" s="221"/>
      <c r="BO379" s="221"/>
      <c r="BP379" s="221"/>
      <c r="BQ379" s="221"/>
      <c r="BR379" s="221"/>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221"/>
      <c r="CQ379" s="221"/>
      <c r="CR379" s="222">
        <f t="shared" si="179"/>
        <v>0</v>
      </c>
      <c r="CS379" s="237" t="e">
        <f t="shared" si="180"/>
        <v>#DIV/0!</v>
      </c>
      <c r="CT379" s="222">
        <f t="shared" si="181"/>
        <v>0</v>
      </c>
      <c r="CU379" s="237" t="e">
        <f t="shared" si="182"/>
        <v>#DIV/0!</v>
      </c>
      <c r="CV379" s="222">
        <f t="shared" si="183"/>
        <v>0</v>
      </c>
      <c r="CW379" s="237" t="e">
        <f t="shared" si="184"/>
        <v>#DIV/0!</v>
      </c>
      <c r="CX379" s="222">
        <f t="shared" si="185"/>
        <v>0</v>
      </c>
      <c r="CY379" s="237" t="e">
        <f t="shared" si="186"/>
        <v>#DIV/0!</v>
      </c>
      <c r="CZ379" s="223" t="e">
        <f t="shared" si="187"/>
        <v>#DIV/0!</v>
      </c>
      <c r="DA379" s="223" t="e">
        <f t="shared" si="188"/>
        <v>#DIV/0!</v>
      </c>
      <c r="DB379" s="5"/>
    </row>
    <row r="380" spans="1:106" ht="37.75" customHeight="1">
      <c r="A380" s="1036"/>
      <c r="B380" s="1093"/>
      <c r="C380" s="1033"/>
      <c r="D380" s="1075"/>
      <c r="E380" s="1033"/>
      <c r="F380" s="1130"/>
      <c r="G380" s="291" t="s">
        <v>1195</v>
      </c>
      <c r="H380" s="32" t="s">
        <v>738</v>
      </c>
      <c r="I380" s="32"/>
      <c r="J380" s="5" t="s">
        <v>32</v>
      </c>
      <c r="K380" s="212" t="s">
        <v>31</v>
      </c>
      <c r="L380" s="165" t="s">
        <v>11</v>
      </c>
      <c r="M380" s="221" t="s">
        <v>29</v>
      </c>
      <c r="N380" s="221" t="s">
        <v>24</v>
      </c>
      <c r="O380" s="5"/>
      <c r="P380" s="5"/>
      <c r="Q380" s="5"/>
      <c r="R380" s="5"/>
      <c r="S380" s="6"/>
      <c r="T380" s="6"/>
      <c r="U380" s="5"/>
      <c r="V380" s="5" t="s">
        <v>24</v>
      </c>
      <c r="W380" s="221"/>
      <c r="X380" s="5"/>
      <c r="Y380" s="5"/>
      <c r="Z380" s="80">
        <f t="shared" si="178"/>
        <v>1</v>
      </c>
      <c r="AA380" s="221"/>
      <c r="AB380" s="7"/>
      <c r="AC380" s="7"/>
      <c r="AD380" s="7"/>
      <c r="AE380" s="7"/>
      <c r="AF380" s="7"/>
      <c r="AG380" s="7"/>
      <c r="AH380" s="7"/>
      <c r="AI380" s="7"/>
      <c r="AJ380" s="7"/>
      <c r="AK380" s="7"/>
      <c r="AL380" s="7"/>
      <c r="AM380" s="7"/>
      <c r="AN380" s="7"/>
      <c r="AO380" s="7"/>
      <c r="AP380" s="7"/>
      <c r="AQ380" s="7"/>
      <c r="AR380" s="7"/>
      <c r="AS380" s="7"/>
      <c r="AT380" s="7"/>
      <c r="AU380" s="7"/>
      <c r="AV380" s="55"/>
      <c r="AW380" s="7"/>
      <c r="AX380" s="7"/>
      <c r="AY380" s="7"/>
      <c r="AZ380" s="7"/>
      <c r="BA380" s="7"/>
      <c r="BB380" s="7"/>
      <c r="BC380" s="55"/>
      <c r="BD380" s="55" t="s">
        <v>1183</v>
      </c>
      <c r="BE380" s="55" t="s">
        <v>1317</v>
      </c>
      <c r="BF380" s="7"/>
      <c r="BG380" s="7"/>
      <c r="BH380" s="7"/>
      <c r="BI380" s="7"/>
      <c r="BJ380" s="221"/>
      <c r="BK380" s="221"/>
      <c r="BL380" s="221"/>
      <c r="BM380" s="221"/>
      <c r="BN380" s="221"/>
      <c r="BO380" s="221"/>
      <c r="BP380" s="221"/>
      <c r="BQ380" s="221"/>
      <c r="BR380" s="221"/>
      <c r="BS380" s="221"/>
      <c r="BT380" s="221"/>
      <c r="BU380" s="221"/>
      <c r="BV380" s="221"/>
      <c r="BW380" s="221"/>
      <c r="BX380" s="221"/>
      <c r="BY380" s="221"/>
      <c r="BZ380" s="221"/>
      <c r="CA380" s="221"/>
      <c r="CB380" s="221"/>
      <c r="CC380" s="221"/>
      <c r="CD380" s="221"/>
      <c r="CE380" s="221"/>
      <c r="CF380" s="221"/>
      <c r="CG380" s="221"/>
      <c r="CH380" s="221"/>
      <c r="CI380" s="221"/>
      <c r="CJ380" s="221"/>
      <c r="CK380" s="221"/>
      <c r="CL380" s="221"/>
      <c r="CM380" s="221"/>
      <c r="CN380" s="221"/>
      <c r="CO380" s="221"/>
      <c r="CP380" s="221"/>
      <c r="CQ380" s="221"/>
      <c r="CR380" s="222">
        <f t="shared" si="179"/>
        <v>0</v>
      </c>
      <c r="CS380" s="237" t="e">
        <f t="shared" si="180"/>
        <v>#DIV/0!</v>
      </c>
      <c r="CT380" s="222">
        <f t="shared" si="181"/>
        <v>0</v>
      </c>
      <c r="CU380" s="237" t="e">
        <f t="shared" si="182"/>
        <v>#DIV/0!</v>
      </c>
      <c r="CV380" s="222">
        <f t="shared" si="183"/>
        <v>0</v>
      </c>
      <c r="CW380" s="237" t="e">
        <f t="shared" si="184"/>
        <v>#DIV/0!</v>
      </c>
      <c r="CX380" s="222">
        <f t="shared" si="185"/>
        <v>0</v>
      </c>
      <c r="CY380" s="237" t="e">
        <f t="shared" si="186"/>
        <v>#DIV/0!</v>
      </c>
      <c r="CZ380" s="223" t="e">
        <f t="shared" si="187"/>
        <v>#DIV/0!</v>
      </c>
      <c r="DA380" s="223" t="e">
        <f t="shared" si="188"/>
        <v>#DIV/0!</v>
      </c>
      <c r="DB380" s="221"/>
    </row>
    <row r="381" spans="1:106" s="1" customFormat="1" ht="37.75" customHeight="1">
      <c r="A381" s="1036"/>
      <c r="B381" s="1093"/>
      <c r="C381" s="1033"/>
      <c r="D381" s="1075"/>
      <c r="E381" s="1033"/>
      <c r="F381" s="1075"/>
      <c r="G381" s="291" t="s">
        <v>1196</v>
      </c>
      <c r="H381" s="32" t="s">
        <v>739</v>
      </c>
      <c r="I381" s="32"/>
      <c r="J381" s="212" t="s">
        <v>32</v>
      </c>
      <c r="K381" s="212" t="s">
        <v>31</v>
      </c>
      <c r="L381" s="165" t="s">
        <v>11</v>
      </c>
      <c r="M381" s="221" t="s">
        <v>29</v>
      </c>
      <c r="N381" s="221" t="s">
        <v>24</v>
      </c>
      <c r="O381" s="5"/>
      <c r="P381" s="5"/>
      <c r="Q381" s="5"/>
      <c r="R381" s="5"/>
      <c r="S381" s="6"/>
      <c r="T381" s="6"/>
      <c r="U381" s="5"/>
      <c r="V381" s="5"/>
      <c r="W381" s="5" t="s">
        <v>24</v>
      </c>
      <c r="X381" s="5"/>
      <c r="Y381" s="5"/>
      <c r="Z381" s="80">
        <f t="shared" si="178"/>
        <v>1</v>
      </c>
      <c r="AA381" s="955"/>
      <c r="AB381" s="7"/>
      <c r="AC381" s="7"/>
      <c r="AD381" s="7"/>
      <c r="AE381" s="7"/>
      <c r="AF381" s="7"/>
      <c r="AG381" s="7"/>
      <c r="AH381" s="7"/>
      <c r="AI381" s="7"/>
      <c r="AJ381" s="7"/>
      <c r="AK381" s="7"/>
      <c r="AL381" s="7"/>
      <c r="AM381" s="7"/>
      <c r="AN381" s="7"/>
      <c r="AO381" s="7"/>
      <c r="AP381" s="7"/>
      <c r="AQ381" s="7"/>
      <c r="AR381" s="7"/>
      <c r="AS381" s="7"/>
      <c r="AT381" s="7"/>
      <c r="AU381" s="7"/>
      <c r="AV381" s="55"/>
      <c r="AW381" s="7"/>
      <c r="AX381" s="7"/>
      <c r="AY381" s="7"/>
      <c r="AZ381" s="7"/>
      <c r="BA381" s="7"/>
      <c r="BB381" s="7"/>
      <c r="BC381" s="7"/>
      <c r="BD381" s="7"/>
      <c r="BE381" s="7"/>
      <c r="BF381" s="7"/>
      <c r="BG381" s="7"/>
      <c r="BH381" s="7"/>
      <c r="BI381" s="7" t="s">
        <v>1183</v>
      </c>
      <c r="BJ381" s="221"/>
      <c r="BK381" s="221"/>
      <c r="BL381" s="221"/>
      <c r="BM381" s="221"/>
      <c r="BN381" s="221"/>
      <c r="BO381" s="221"/>
      <c r="BP381" s="221"/>
      <c r="BQ381" s="221"/>
      <c r="BR381" s="221"/>
      <c r="BS381" s="221"/>
      <c r="BT381" s="221"/>
      <c r="BU381" s="221"/>
      <c r="BV381" s="221"/>
      <c r="BW381" s="221"/>
      <c r="BX381" s="221"/>
      <c r="BY381" s="221"/>
      <c r="BZ381" s="221"/>
      <c r="CA381" s="221"/>
      <c r="CB381" s="221"/>
      <c r="CC381" s="221"/>
      <c r="CD381" s="221"/>
      <c r="CE381" s="221"/>
      <c r="CF381" s="221"/>
      <c r="CG381" s="221"/>
      <c r="CH381" s="221"/>
      <c r="CI381" s="221"/>
      <c r="CJ381" s="221"/>
      <c r="CK381" s="221"/>
      <c r="CL381" s="221"/>
      <c r="CM381" s="221"/>
      <c r="CN381" s="221"/>
      <c r="CO381" s="221"/>
      <c r="CP381" s="221"/>
      <c r="CQ381" s="221"/>
      <c r="CR381" s="222">
        <f t="shared" si="179"/>
        <v>0</v>
      </c>
      <c r="CS381" s="237" t="e">
        <f t="shared" si="180"/>
        <v>#DIV/0!</v>
      </c>
      <c r="CT381" s="222">
        <f t="shared" si="181"/>
        <v>0</v>
      </c>
      <c r="CU381" s="237" t="e">
        <f t="shared" si="182"/>
        <v>#DIV/0!</v>
      </c>
      <c r="CV381" s="222">
        <f t="shared" si="183"/>
        <v>0</v>
      </c>
      <c r="CW381" s="237" t="e">
        <f t="shared" si="184"/>
        <v>#DIV/0!</v>
      </c>
      <c r="CX381" s="222">
        <f t="shared" si="185"/>
        <v>0</v>
      </c>
      <c r="CY381" s="237" t="e">
        <f t="shared" si="186"/>
        <v>#DIV/0!</v>
      </c>
      <c r="CZ381" s="223" t="e">
        <f t="shared" si="187"/>
        <v>#DIV/0!</v>
      </c>
      <c r="DA381" s="223" t="e">
        <f t="shared" si="188"/>
        <v>#DIV/0!</v>
      </c>
      <c r="DB381" s="5"/>
    </row>
    <row r="382" spans="1:106" s="1" customFormat="1" ht="77.5">
      <c r="A382" s="227">
        <v>132</v>
      </c>
      <c r="B382" s="217" t="s">
        <v>496</v>
      </c>
      <c r="C382" s="215" t="s">
        <v>28</v>
      </c>
      <c r="D382" s="217" t="s">
        <v>159</v>
      </c>
      <c r="E382" s="215" t="s">
        <v>26</v>
      </c>
      <c r="F382" s="219" t="s">
        <v>159</v>
      </c>
      <c r="G382" s="142" t="s">
        <v>1479</v>
      </c>
      <c r="H382" s="120" t="s">
        <v>740</v>
      </c>
      <c r="I382" s="179" t="s">
        <v>1640</v>
      </c>
      <c r="J382" s="5" t="s">
        <v>32</v>
      </c>
      <c r="K382" s="212" t="s">
        <v>31</v>
      </c>
      <c r="L382" s="165" t="s">
        <v>11</v>
      </c>
      <c r="M382" s="221" t="s">
        <v>29</v>
      </c>
      <c r="N382" s="221" t="s">
        <v>24</v>
      </c>
      <c r="O382" s="5" t="s">
        <v>24</v>
      </c>
      <c r="P382" s="5"/>
      <c r="Q382" s="5"/>
      <c r="R382" s="5"/>
      <c r="S382" s="6"/>
      <c r="T382" s="6"/>
      <c r="U382" s="5"/>
      <c r="V382" s="5"/>
      <c r="W382" s="5"/>
      <c r="X382" s="5"/>
      <c r="Y382" s="5"/>
      <c r="Z382" s="80">
        <f t="shared" si="178"/>
        <v>1</v>
      </c>
      <c r="AA382" s="955"/>
      <c r="AB382" s="7"/>
      <c r="AC382" s="7"/>
      <c r="AD382" s="7"/>
      <c r="AE382" s="7"/>
      <c r="AF382" s="7"/>
      <c r="AG382" s="7"/>
      <c r="AH382" s="7"/>
      <c r="AI382" s="7"/>
      <c r="AJ382" s="7"/>
      <c r="AK382" s="7"/>
      <c r="AL382" s="7"/>
      <c r="AM382" s="7"/>
      <c r="AN382" s="7" t="s">
        <v>1315</v>
      </c>
      <c r="AO382" s="7" t="s">
        <v>1315</v>
      </c>
      <c r="AP382" s="7"/>
      <c r="AQ382" s="7"/>
      <c r="AR382" s="7"/>
      <c r="AS382" s="7"/>
      <c r="AT382" s="7"/>
      <c r="AU382" s="7"/>
      <c r="AV382" s="55"/>
      <c r="AW382" s="7"/>
      <c r="AX382" s="7"/>
      <c r="AY382" s="7"/>
      <c r="AZ382" s="7"/>
      <c r="BA382" s="7"/>
      <c r="BB382" s="7"/>
      <c r="BC382" s="7"/>
      <c r="BD382" s="7"/>
      <c r="BE382" s="7"/>
      <c r="BF382" s="7"/>
      <c r="BG382" s="7"/>
      <c r="BH382" s="7"/>
      <c r="BI382" s="7"/>
      <c r="BJ382" s="221"/>
      <c r="BK382" s="221"/>
      <c r="BL382" s="221"/>
      <c r="BM382" s="221"/>
      <c r="BN382" s="221"/>
      <c r="BO382" s="221"/>
      <c r="BP382" s="221"/>
      <c r="BQ382" s="221"/>
      <c r="BR382" s="221"/>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c r="CN382" s="221"/>
      <c r="CO382" s="221"/>
      <c r="CP382" s="221"/>
      <c r="CQ382" s="221"/>
      <c r="CR382" s="222">
        <f t="shared" si="179"/>
        <v>0</v>
      </c>
      <c r="CS382" s="237" t="e">
        <f t="shared" si="180"/>
        <v>#DIV/0!</v>
      </c>
      <c r="CT382" s="222">
        <f t="shared" si="181"/>
        <v>0</v>
      </c>
      <c r="CU382" s="237" t="e">
        <f t="shared" si="182"/>
        <v>#DIV/0!</v>
      </c>
      <c r="CV382" s="222">
        <f t="shared" si="183"/>
        <v>0</v>
      </c>
      <c r="CW382" s="237" t="e">
        <f t="shared" si="184"/>
        <v>#DIV/0!</v>
      </c>
      <c r="CX382" s="222">
        <f t="shared" si="185"/>
        <v>0</v>
      </c>
      <c r="CY382" s="237" t="e">
        <f t="shared" si="186"/>
        <v>#DIV/0!</v>
      </c>
      <c r="CZ382" s="223" t="e">
        <f t="shared" si="187"/>
        <v>#DIV/0!</v>
      </c>
      <c r="DA382" s="223" t="e">
        <f t="shared" si="188"/>
        <v>#DIV/0!</v>
      </c>
      <c r="DB382" s="5"/>
    </row>
    <row r="383" spans="1:106" s="1" customFormat="1" ht="62">
      <c r="A383" s="227">
        <v>133</v>
      </c>
      <c r="B383" s="217" t="s">
        <v>497</v>
      </c>
      <c r="C383" s="150" t="s">
        <v>41</v>
      </c>
      <c r="D383" s="217" t="s">
        <v>158</v>
      </c>
      <c r="E383" s="150" t="s">
        <v>41</v>
      </c>
      <c r="F383" s="219" t="s">
        <v>158</v>
      </c>
      <c r="G383" s="218" t="s">
        <v>1197</v>
      </c>
      <c r="H383" s="121"/>
      <c r="I383" s="121"/>
      <c r="J383" s="221" t="s">
        <v>32</v>
      </c>
      <c r="K383" s="212" t="s">
        <v>31</v>
      </c>
      <c r="L383" s="165" t="s">
        <v>11</v>
      </c>
      <c r="M383" s="221" t="s">
        <v>29</v>
      </c>
      <c r="N383" s="221" t="s">
        <v>24</v>
      </c>
      <c r="O383" s="221"/>
      <c r="P383" s="221"/>
      <c r="Q383" s="221" t="s">
        <v>24</v>
      </c>
      <c r="R383" s="221"/>
      <c r="S383" s="226"/>
      <c r="T383" s="226"/>
      <c r="U383" s="221"/>
      <c r="V383" s="221"/>
      <c r="W383" s="221"/>
      <c r="X383" s="221"/>
      <c r="Y383" s="221"/>
      <c r="Z383" s="80">
        <f t="shared" si="178"/>
        <v>1</v>
      </c>
      <c r="AA383" s="221"/>
      <c r="AB383" s="7"/>
      <c r="AC383" s="7"/>
      <c r="AD383" s="7"/>
      <c r="AE383" s="7"/>
      <c r="AF383" s="7"/>
      <c r="AG383" s="7"/>
      <c r="AH383" s="7"/>
      <c r="AI383" s="7"/>
      <c r="AJ383" s="7"/>
      <c r="AK383" s="7"/>
      <c r="AL383" s="7"/>
      <c r="AM383" s="7"/>
      <c r="AN383" s="7"/>
      <c r="AO383" s="7"/>
      <c r="AP383" s="7"/>
      <c r="AQ383" s="7"/>
      <c r="AR383" s="7"/>
      <c r="AS383" s="7"/>
      <c r="AT383" s="7"/>
      <c r="AU383" s="7"/>
      <c r="AV383" s="55"/>
      <c r="AW383" s="7"/>
      <c r="AX383" s="7"/>
      <c r="AY383" s="7"/>
      <c r="AZ383" s="7"/>
      <c r="BA383" s="7"/>
      <c r="BB383" s="7"/>
      <c r="BC383" s="7"/>
      <c r="BD383" s="7"/>
      <c r="BE383" s="7"/>
      <c r="BF383" s="7"/>
      <c r="BG383" s="7"/>
      <c r="BH383" s="7"/>
      <c r="BI383" s="7" t="s">
        <v>1317</v>
      </c>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221"/>
      <c r="CQ383" s="221"/>
      <c r="CR383" s="222">
        <f t="shared" si="179"/>
        <v>0</v>
      </c>
      <c r="CS383" s="237" t="e">
        <f t="shared" si="180"/>
        <v>#DIV/0!</v>
      </c>
      <c r="CT383" s="222">
        <f t="shared" si="181"/>
        <v>0</v>
      </c>
      <c r="CU383" s="237" t="e">
        <f t="shared" si="182"/>
        <v>#DIV/0!</v>
      </c>
      <c r="CV383" s="222">
        <f t="shared" si="183"/>
        <v>0</v>
      </c>
      <c r="CW383" s="237" t="e">
        <f t="shared" si="184"/>
        <v>#DIV/0!</v>
      </c>
      <c r="CX383" s="222">
        <f t="shared" si="185"/>
        <v>0</v>
      </c>
      <c r="CY383" s="237" t="e">
        <f t="shared" si="186"/>
        <v>#DIV/0!</v>
      </c>
      <c r="CZ383" s="223" t="e">
        <f t="shared" si="187"/>
        <v>#DIV/0!</v>
      </c>
      <c r="DA383" s="223" t="e">
        <f t="shared" si="188"/>
        <v>#DIV/0!</v>
      </c>
      <c r="DB383" s="5"/>
    </row>
    <row r="384" spans="1:106" s="302" customFormat="1" ht="16.5">
      <c r="A384" s="320"/>
      <c r="B384" s="1094" t="s">
        <v>157</v>
      </c>
      <c r="C384" s="1095"/>
      <c r="D384" s="1095"/>
      <c r="E384" s="1095"/>
      <c r="F384" s="1095"/>
      <c r="G384" s="1095"/>
      <c r="H384" s="318"/>
      <c r="I384" s="318"/>
      <c r="J384" s="318"/>
      <c r="K384" s="318"/>
      <c r="L384" s="318"/>
      <c r="M384" s="318"/>
      <c r="N384" s="319"/>
      <c r="O384" s="300"/>
      <c r="P384" s="300" t="s">
        <v>38</v>
      </c>
      <c r="Q384" s="300" t="s">
        <v>38</v>
      </c>
      <c r="R384" s="300"/>
      <c r="S384" s="300"/>
      <c r="T384" s="300"/>
      <c r="U384" s="300"/>
      <c r="V384" s="300"/>
      <c r="W384" s="300"/>
      <c r="X384" s="300"/>
      <c r="Y384" s="300"/>
      <c r="Z384" s="296" t="s">
        <v>38</v>
      </c>
      <c r="AA384" s="955"/>
      <c r="AB384" s="296" t="s">
        <v>38</v>
      </c>
      <c r="AC384" s="296" t="s">
        <v>38</v>
      </c>
      <c r="AD384" s="296" t="s">
        <v>38</v>
      </c>
      <c r="AE384" s="296" t="s">
        <v>38</v>
      </c>
      <c r="AF384" s="296" t="s">
        <v>38</v>
      </c>
      <c r="AG384" s="296" t="s">
        <v>38</v>
      </c>
      <c r="AH384" s="296" t="s">
        <v>38</v>
      </c>
      <c r="AI384" s="296" t="s">
        <v>38</v>
      </c>
      <c r="AJ384" s="296" t="s">
        <v>38</v>
      </c>
      <c r="AK384" s="296" t="s">
        <v>38</v>
      </c>
      <c r="AL384" s="296" t="s">
        <v>38</v>
      </c>
      <c r="AM384" s="296" t="s">
        <v>38</v>
      </c>
      <c r="AN384" s="296" t="s">
        <v>38</v>
      </c>
      <c r="AO384" s="296" t="s">
        <v>38</v>
      </c>
      <c r="AP384" s="296" t="s">
        <v>38</v>
      </c>
      <c r="AQ384" s="296" t="s">
        <v>38</v>
      </c>
      <c r="AR384" s="296" t="s">
        <v>38</v>
      </c>
      <c r="AS384" s="296" t="s">
        <v>38</v>
      </c>
      <c r="AT384" s="296" t="s">
        <v>38</v>
      </c>
      <c r="AU384" s="296" t="s">
        <v>38</v>
      </c>
      <c r="AV384" s="296" t="s">
        <v>38</v>
      </c>
      <c r="AW384" s="296" t="s">
        <v>38</v>
      </c>
      <c r="AX384" s="296" t="s">
        <v>38</v>
      </c>
      <c r="AY384" s="296" t="s">
        <v>38</v>
      </c>
      <c r="AZ384" s="296" t="s">
        <v>38</v>
      </c>
      <c r="BA384" s="296" t="s">
        <v>38</v>
      </c>
      <c r="BB384" s="296" t="s">
        <v>38</v>
      </c>
      <c r="BC384" s="296" t="s">
        <v>38</v>
      </c>
      <c r="BD384" s="296" t="s">
        <v>38</v>
      </c>
      <c r="BE384" s="296" t="s">
        <v>38</v>
      </c>
      <c r="BF384" s="296" t="s">
        <v>38</v>
      </c>
      <c r="BG384" s="296" t="s">
        <v>38</v>
      </c>
      <c r="BH384" s="296" t="s">
        <v>38</v>
      </c>
      <c r="BI384" s="296" t="s">
        <v>38</v>
      </c>
      <c r="BJ384" s="296" t="s">
        <v>38</v>
      </c>
      <c r="BK384" s="296" t="s">
        <v>38</v>
      </c>
      <c r="BL384" s="296" t="s">
        <v>38</v>
      </c>
      <c r="BM384" s="296" t="s">
        <v>38</v>
      </c>
      <c r="BN384" s="296" t="s">
        <v>38</v>
      </c>
      <c r="BO384" s="296" t="s">
        <v>38</v>
      </c>
      <c r="BP384" s="296" t="s">
        <v>38</v>
      </c>
      <c r="BQ384" s="296" t="s">
        <v>38</v>
      </c>
      <c r="BR384" s="296" t="s">
        <v>38</v>
      </c>
      <c r="BS384" s="296" t="s">
        <v>38</v>
      </c>
      <c r="BT384" s="296" t="s">
        <v>38</v>
      </c>
      <c r="BU384" s="296" t="s">
        <v>38</v>
      </c>
      <c r="BV384" s="296" t="s">
        <v>38</v>
      </c>
      <c r="BW384" s="296" t="s">
        <v>38</v>
      </c>
      <c r="BX384" s="296" t="s">
        <v>38</v>
      </c>
      <c r="BY384" s="296" t="s">
        <v>38</v>
      </c>
      <c r="BZ384" s="296" t="s">
        <v>38</v>
      </c>
      <c r="CA384" s="296" t="s">
        <v>38</v>
      </c>
      <c r="CB384" s="296" t="s">
        <v>38</v>
      </c>
      <c r="CC384" s="296" t="s">
        <v>38</v>
      </c>
      <c r="CD384" s="296" t="s">
        <v>38</v>
      </c>
      <c r="CE384" s="296" t="s">
        <v>38</v>
      </c>
      <c r="CF384" s="296" t="s">
        <v>38</v>
      </c>
      <c r="CG384" s="296" t="s">
        <v>38</v>
      </c>
      <c r="CH384" s="296" t="s">
        <v>38</v>
      </c>
      <c r="CI384" s="296" t="s">
        <v>38</v>
      </c>
      <c r="CJ384" s="296" t="s">
        <v>38</v>
      </c>
      <c r="CK384" s="296" t="s">
        <v>38</v>
      </c>
      <c r="CL384" s="296" t="s">
        <v>38</v>
      </c>
      <c r="CM384" s="296" t="s">
        <v>38</v>
      </c>
      <c r="CN384" s="296" t="s">
        <v>38</v>
      </c>
      <c r="CO384" s="296" t="s">
        <v>38</v>
      </c>
      <c r="CP384" s="296" t="s">
        <v>38</v>
      </c>
      <c r="CQ384" s="296" t="s">
        <v>38</v>
      </c>
      <c r="CR384" s="296" t="s">
        <v>38</v>
      </c>
      <c r="CS384" s="296" t="s">
        <v>38</v>
      </c>
      <c r="CT384" s="296" t="s">
        <v>38</v>
      </c>
      <c r="CU384" s="296" t="s">
        <v>38</v>
      </c>
      <c r="CV384" s="296" t="s">
        <v>38</v>
      </c>
      <c r="CW384" s="296" t="s">
        <v>38</v>
      </c>
      <c r="CX384" s="296" t="s">
        <v>38</v>
      </c>
      <c r="CY384" s="296" t="s">
        <v>38</v>
      </c>
      <c r="CZ384" s="296" t="s">
        <v>38</v>
      </c>
      <c r="DA384" s="296" t="s">
        <v>38</v>
      </c>
      <c r="DB384" s="296" t="s">
        <v>38</v>
      </c>
    </row>
    <row r="385" spans="1:106" s="1" customFormat="1" ht="46.5">
      <c r="A385" s="227">
        <v>134</v>
      </c>
      <c r="B385" s="217" t="s">
        <v>498</v>
      </c>
      <c r="C385" s="215" t="s">
        <v>26</v>
      </c>
      <c r="D385" s="217" t="s">
        <v>156</v>
      </c>
      <c r="E385" s="215" t="s">
        <v>26</v>
      </c>
      <c r="F385" s="217" t="s">
        <v>156</v>
      </c>
      <c r="G385" s="68" t="s">
        <v>560</v>
      </c>
      <c r="H385" s="107" t="s">
        <v>741</v>
      </c>
      <c r="I385" s="176" t="s">
        <v>1639</v>
      </c>
      <c r="J385" s="5" t="s">
        <v>32</v>
      </c>
      <c r="K385" s="212" t="s">
        <v>31</v>
      </c>
      <c r="L385" s="165" t="s">
        <v>11</v>
      </c>
      <c r="M385" s="221" t="s">
        <v>29</v>
      </c>
      <c r="N385" s="221" t="s">
        <v>24</v>
      </c>
      <c r="O385" s="5"/>
      <c r="P385" s="5" t="s">
        <v>24</v>
      </c>
      <c r="Q385" s="5"/>
      <c r="R385" s="5"/>
      <c r="S385" s="6"/>
      <c r="T385" s="6"/>
      <c r="U385" s="5"/>
      <c r="V385" s="5"/>
      <c r="W385" s="5"/>
      <c r="X385" s="5"/>
      <c r="Y385" s="5"/>
      <c r="Z385" s="80">
        <f>COUNTIF($O385:$Y385,"x")</f>
        <v>1</v>
      </c>
      <c r="AA385" s="955"/>
      <c r="AB385" s="7"/>
      <c r="AC385" s="7"/>
      <c r="AD385" s="7"/>
      <c r="AE385" s="7"/>
      <c r="AF385" s="7"/>
      <c r="AG385" s="7"/>
      <c r="AH385" s="7"/>
      <c r="AI385" s="7"/>
      <c r="AJ385" s="7"/>
      <c r="AK385" s="7"/>
      <c r="AL385" s="7" t="s">
        <v>1317</v>
      </c>
      <c r="AM385" s="7"/>
      <c r="AN385" s="7"/>
      <c r="AO385" s="7"/>
      <c r="AP385" s="7"/>
      <c r="AQ385" s="7"/>
      <c r="AR385" s="7"/>
      <c r="AS385" s="7"/>
      <c r="AT385" s="7"/>
      <c r="AU385" s="7"/>
      <c r="AV385" s="55"/>
      <c r="AW385" s="7"/>
      <c r="AX385" s="7"/>
      <c r="AY385" s="7"/>
      <c r="AZ385" s="7"/>
      <c r="BA385" s="7"/>
      <c r="BB385" s="7"/>
      <c r="BC385" s="7"/>
      <c r="BD385" s="7"/>
      <c r="BE385" s="7"/>
      <c r="BF385" s="7"/>
      <c r="BG385" s="7"/>
      <c r="BH385" s="7"/>
      <c r="BI385" s="7"/>
      <c r="BJ385" s="221"/>
      <c r="BK385" s="221"/>
      <c r="BL385" s="221"/>
      <c r="BM385" s="221"/>
      <c r="BN385" s="221"/>
      <c r="BO385" s="221"/>
      <c r="BP385" s="221"/>
      <c r="BQ385" s="221"/>
      <c r="BR385" s="221"/>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c r="CN385" s="221"/>
      <c r="CO385" s="221"/>
      <c r="CP385" s="221"/>
      <c r="CQ385" s="221"/>
      <c r="CR385" s="222">
        <f>COUNTIF(BJ385:CQ385,"2")</f>
        <v>0</v>
      </c>
      <c r="CS385" s="237" t="e">
        <f>CR385/(CR385+CT385+CV385+CX385)</f>
        <v>#DIV/0!</v>
      </c>
      <c r="CT385" s="222">
        <f>COUNTIF(BJ385:CQ385,"1")</f>
        <v>0</v>
      </c>
      <c r="CU385" s="237" t="e">
        <f>CT385/(CR385+CT385+CV385+CX385)</f>
        <v>#DIV/0!</v>
      </c>
      <c r="CV385" s="222">
        <f>COUNTIF(BJ385:CQ385,"0")</f>
        <v>0</v>
      </c>
      <c r="CW385" s="237" t="e">
        <f>CV385/(CR385+CT385+CV385+CX385)</f>
        <v>#DIV/0!</v>
      </c>
      <c r="CX385" s="222">
        <f>COUNTIF(BJ385:CQ385,"KĐG")</f>
        <v>0</v>
      </c>
      <c r="CY385" s="237" t="e">
        <f>CX385/(CR385+CT385+CV385+CX385)</f>
        <v>#DIV/0!</v>
      </c>
      <c r="CZ385" s="223" t="e">
        <f>(((CR385*2)+(CT385*1)+(CV385*0)))/(CR385+CT385+CV385)</f>
        <v>#DIV/0!</v>
      </c>
      <c r="DA385" s="223" t="e">
        <f>IF(CY385&gt;=50%,"KĐG",IF(CZ385&gt;=1.6,"Đạt mục tiêu",IF(CZ385&gt;=1,"Cần cố gắng","Chưa đạt")))</f>
        <v>#DIV/0!</v>
      </c>
      <c r="DB385" s="5"/>
    </row>
    <row r="386" spans="1:106" s="302" customFormat="1" ht="16.5">
      <c r="A386" s="320"/>
      <c r="B386" s="1094" t="s">
        <v>155</v>
      </c>
      <c r="C386" s="1095"/>
      <c r="D386" s="1095"/>
      <c r="E386" s="1095"/>
      <c r="F386" s="1095"/>
      <c r="G386" s="1095"/>
      <c r="H386" s="318"/>
      <c r="I386" s="318"/>
      <c r="J386" s="318"/>
      <c r="K386" s="318"/>
      <c r="L386" s="318"/>
      <c r="M386" s="318"/>
      <c r="N386" s="319"/>
      <c r="O386" s="300"/>
      <c r="P386" s="300" t="s">
        <v>38</v>
      </c>
      <c r="Q386" s="300" t="s">
        <v>38</v>
      </c>
      <c r="R386" s="300"/>
      <c r="S386" s="301" t="s">
        <v>38</v>
      </c>
      <c r="T386" s="300"/>
      <c r="U386" s="300" t="s">
        <v>38</v>
      </c>
      <c r="V386" s="300" t="s">
        <v>38</v>
      </c>
      <c r="W386" s="300" t="s">
        <v>38</v>
      </c>
      <c r="X386" s="300"/>
      <c r="Y386" s="300"/>
      <c r="Z386" s="296" t="s">
        <v>38</v>
      </c>
      <c r="AA386" s="221"/>
      <c r="AB386" s="296" t="s">
        <v>38</v>
      </c>
      <c r="AC386" s="296" t="s">
        <v>38</v>
      </c>
      <c r="AD386" s="296" t="s">
        <v>38</v>
      </c>
      <c r="AE386" s="296" t="s">
        <v>38</v>
      </c>
      <c r="AF386" s="296" t="s">
        <v>38</v>
      </c>
      <c r="AG386" s="296" t="s">
        <v>38</v>
      </c>
      <c r="AH386" s="296" t="s">
        <v>38</v>
      </c>
      <c r="AI386" s="296" t="s">
        <v>38</v>
      </c>
      <c r="AJ386" s="296" t="s">
        <v>38</v>
      </c>
      <c r="AK386" s="296" t="s">
        <v>38</v>
      </c>
      <c r="AL386" s="296" t="s">
        <v>38</v>
      </c>
      <c r="AM386" s="296" t="s">
        <v>38</v>
      </c>
      <c r="AN386" s="296" t="s">
        <v>38</v>
      </c>
      <c r="AO386" s="296" t="s">
        <v>38</v>
      </c>
      <c r="AP386" s="296" t="s">
        <v>38</v>
      </c>
      <c r="AQ386" s="296" t="s">
        <v>38</v>
      </c>
      <c r="AR386" s="296" t="s">
        <v>38</v>
      </c>
      <c r="AS386" s="296" t="s">
        <v>38</v>
      </c>
      <c r="AT386" s="296" t="s">
        <v>38</v>
      </c>
      <c r="AU386" s="296" t="s">
        <v>38</v>
      </c>
      <c r="AV386" s="296" t="s">
        <v>38</v>
      </c>
      <c r="AW386" s="296" t="s">
        <v>38</v>
      </c>
      <c r="AX386" s="296" t="s">
        <v>38</v>
      </c>
      <c r="AY386" s="296" t="s">
        <v>38</v>
      </c>
      <c r="AZ386" s="296" t="s">
        <v>38</v>
      </c>
      <c r="BA386" s="296" t="s">
        <v>38</v>
      </c>
      <c r="BB386" s="296" t="s">
        <v>38</v>
      </c>
      <c r="BC386" s="296" t="s">
        <v>38</v>
      </c>
      <c r="BD386" s="296" t="s">
        <v>38</v>
      </c>
      <c r="BE386" s="296" t="s">
        <v>38</v>
      </c>
      <c r="BF386" s="296" t="s">
        <v>38</v>
      </c>
      <c r="BG386" s="296" t="s">
        <v>38</v>
      </c>
      <c r="BH386" s="296" t="s">
        <v>38</v>
      </c>
      <c r="BI386" s="296" t="s">
        <v>38</v>
      </c>
      <c r="BJ386" s="296" t="s">
        <v>38</v>
      </c>
      <c r="BK386" s="296" t="s">
        <v>38</v>
      </c>
      <c r="BL386" s="296" t="s">
        <v>38</v>
      </c>
      <c r="BM386" s="296" t="s">
        <v>38</v>
      </c>
      <c r="BN386" s="296" t="s">
        <v>38</v>
      </c>
      <c r="BO386" s="296" t="s">
        <v>38</v>
      </c>
      <c r="BP386" s="296" t="s">
        <v>38</v>
      </c>
      <c r="BQ386" s="296" t="s">
        <v>38</v>
      </c>
      <c r="BR386" s="296" t="s">
        <v>38</v>
      </c>
      <c r="BS386" s="296" t="s">
        <v>38</v>
      </c>
      <c r="BT386" s="296" t="s">
        <v>38</v>
      </c>
      <c r="BU386" s="296" t="s">
        <v>38</v>
      </c>
      <c r="BV386" s="296" t="s">
        <v>38</v>
      </c>
      <c r="BW386" s="296" t="s">
        <v>38</v>
      </c>
      <c r="BX386" s="296" t="s">
        <v>38</v>
      </c>
      <c r="BY386" s="296" t="s">
        <v>38</v>
      </c>
      <c r="BZ386" s="296" t="s">
        <v>38</v>
      </c>
      <c r="CA386" s="296" t="s">
        <v>38</v>
      </c>
      <c r="CB386" s="296" t="s">
        <v>38</v>
      </c>
      <c r="CC386" s="296" t="s">
        <v>38</v>
      </c>
      <c r="CD386" s="296" t="s">
        <v>38</v>
      </c>
      <c r="CE386" s="296" t="s">
        <v>38</v>
      </c>
      <c r="CF386" s="296" t="s">
        <v>38</v>
      </c>
      <c r="CG386" s="296" t="s">
        <v>38</v>
      </c>
      <c r="CH386" s="296" t="s">
        <v>38</v>
      </c>
      <c r="CI386" s="296" t="s">
        <v>38</v>
      </c>
      <c r="CJ386" s="296" t="s">
        <v>38</v>
      </c>
      <c r="CK386" s="296" t="s">
        <v>38</v>
      </c>
      <c r="CL386" s="296" t="s">
        <v>38</v>
      </c>
      <c r="CM386" s="296" t="s">
        <v>38</v>
      </c>
      <c r="CN386" s="296" t="s">
        <v>38</v>
      </c>
      <c r="CO386" s="296" t="s">
        <v>38</v>
      </c>
      <c r="CP386" s="296" t="s">
        <v>38</v>
      </c>
      <c r="CQ386" s="296" t="s">
        <v>38</v>
      </c>
      <c r="CR386" s="296" t="s">
        <v>38</v>
      </c>
      <c r="CS386" s="296" t="s">
        <v>38</v>
      </c>
      <c r="CT386" s="296" t="s">
        <v>38</v>
      </c>
      <c r="CU386" s="296" t="s">
        <v>38</v>
      </c>
      <c r="CV386" s="296" t="s">
        <v>38</v>
      </c>
      <c r="CW386" s="296" t="s">
        <v>38</v>
      </c>
      <c r="CX386" s="296" t="s">
        <v>38</v>
      </c>
      <c r="CY386" s="296" t="s">
        <v>38</v>
      </c>
      <c r="CZ386" s="296" t="s">
        <v>38</v>
      </c>
      <c r="DA386" s="296" t="s">
        <v>38</v>
      </c>
      <c r="DB386" s="296" t="s">
        <v>38</v>
      </c>
    </row>
    <row r="387" spans="1:106" s="1" customFormat="1" ht="58">
      <c r="A387" s="1036">
        <v>135</v>
      </c>
      <c r="B387" s="1034" t="s">
        <v>499</v>
      </c>
      <c r="C387" s="1058" t="s">
        <v>28</v>
      </c>
      <c r="D387" s="1034" t="s">
        <v>154</v>
      </c>
      <c r="E387" s="1033" t="s">
        <v>26</v>
      </c>
      <c r="F387" s="1024" t="s">
        <v>1876</v>
      </c>
      <c r="G387" s="292" t="s">
        <v>930</v>
      </c>
      <c r="H387" s="32" t="s">
        <v>742</v>
      </c>
      <c r="I387" s="177" t="s">
        <v>1647</v>
      </c>
      <c r="J387" s="5" t="s">
        <v>32</v>
      </c>
      <c r="K387" s="212" t="s">
        <v>31</v>
      </c>
      <c r="L387" s="165" t="s">
        <v>11</v>
      </c>
      <c r="M387" s="221" t="s">
        <v>29</v>
      </c>
      <c r="N387" s="221" t="s">
        <v>24</v>
      </c>
      <c r="O387" s="5"/>
      <c r="P387" s="5" t="s">
        <v>24</v>
      </c>
      <c r="Q387" s="5"/>
      <c r="R387" s="5"/>
      <c r="S387" s="6"/>
      <c r="T387" s="6"/>
      <c r="U387" s="5"/>
      <c r="V387" s="5"/>
      <c r="W387" s="5"/>
      <c r="X387" s="5"/>
      <c r="Y387" s="5"/>
      <c r="Z387" s="80">
        <f t="shared" ref="Z387:Z397" si="189">COUNTIF($O387:$Y387,"x")</f>
        <v>1</v>
      </c>
      <c r="AA387" s="955"/>
      <c r="AB387" s="7"/>
      <c r="AC387" s="7" t="s">
        <v>1318</v>
      </c>
      <c r="AD387" s="7"/>
      <c r="AE387" s="7" t="s">
        <v>1317</v>
      </c>
      <c r="AF387" s="7" t="s">
        <v>1317</v>
      </c>
      <c r="AG387" s="7"/>
      <c r="AH387" s="7"/>
      <c r="AI387" s="7"/>
      <c r="AJ387" s="7"/>
      <c r="AK387" s="7"/>
      <c r="AL387" s="7"/>
      <c r="AM387" s="7"/>
      <c r="AN387" s="7"/>
      <c r="AO387" s="7"/>
      <c r="AP387" s="7"/>
      <c r="AQ387" s="7"/>
      <c r="AR387" s="7"/>
      <c r="AS387" s="7"/>
      <c r="AT387" s="7"/>
      <c r="AU387" s="7"/>
      <c r="AV387" s="55"/>
      <c r="AW387" s="7"/>
      <c r="AX387" s="7"/>
      <c r="AY387" s="7"/>
      <c r="AZ387" s="7"/>
      <c r="BA387" s="7"/>
      <c r="BB387" s="7"/>
      <c r="BC387" s="7"/>
      <c r="BD387" s="7"/>
      <c r="BE387" s="7"/>
      <c r="BF387" s="7"/>
      <c r="BG387" s="7"/>
      <c r="BH387" s="7"/>
      <c r="BI387" s="7"/>
      <c r="BJ387" s="221"/>
      <c r="BK387" s="221"/>
      <c r="BL387" s="221"/>
      <c r="BM387" s="221"/>
      <c r="BN387" s="221"/>
      <c r="BO387" s="221"/>
      <c r="BP387" s="221"/>
      <c r="BQ387" s="221"/>
      <c r="BR387" s="221"/>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c r="CN387" s="221"/>
      <c r="CO387" s="221"/>
      <c r="CP387" s="221"/>
      <c r="CQ387" s="221"/>
      <c r="CR387" s="222">
        <f t="shared" ref="CR387:CR397" si="190">COUNTIF(BJ387:CQ387,"2")</f>
        <v>0</v>
      </c>
      <c r="CS387" s="237" t="e">
        <f t="shared" ref="CS387:CS397" si="191">CR387/(CR387+CT387+CV387+CX387)</f>
        <v>#DIV/0!</v>
      </c>
      <c r="CT387" s="222">
        <f t="shared" ref="CT387:CT397" si="192">COUNTIF(BJ387:CQ387,"1")</f>
        <v>0</v>
      </c>
      <c r="CU387" s="237" t="e">
        <f t="shared" ref="CU387:CU397" si="193">CT387/(CR387+CT387+CV387+CX387)</f>
        <v>#DIV/0!</v>
      </c>
      <c r="CV387" s="222">
        <f t="shared" ref="CV387:CV397" si="194">COUNTIF(BJ387:CQ387,"0")</f>
        <v>0</v>
      </c>
      <c r="CW387" s="237" t="e">
        <f t="shared" ref="CW387:CW397" si="195">CV387/(CR387+CT387+CV387+CX387)</f>
        <v>#DIV/0!</v>
      </c>
      <c r="CX387" s="222">
        <f t="shared" ref="CX387:CX397" si="196">COUNTIF(BJ387:CQ387,"KĐG")</f>
        <v>0</v>
      </c>
      <c r="CY387" s="237" t="e">
        <f t="shared" ref="CY387:CY397" si="197">CX387/(CR387+CT387+CV387+CX387)</f>
        <v>#DIV/0!</v>
      </c>
      <c r="CZ387" s="223" t="e">
        <f t="shared" ref="CZ387:CZ397" si="198">(((CR387*2)+(CT387*1)+(CV387*0)))/(CR387+CT387+CV387)</f>
        <v>#DIV/0!</v>
      </c>
      <c r="DA387" s="223" t="e">
        <f t="shared" ref="DA387:DA397" si="199">IF(CY387&gt;=50%,"KĐG",IF(CZ387&gt;=1.6,"Đạt mục tiêu",IF(CZ387&gt;=1,"Cần cố gắng","Chưa đạt")))</f>
        <v>#DIV/0!</v>
      </c>
      <c r="DB387" s="5"/>
    </row>
    <row r="388" spans="1:106" s="1" customFormat="1" ht="46.5">
      <c r="A388" s="1036"/>
      <c r="B388" s="1037"/>
      <c r="C388" s="1058"/>
      <c r="D388" s="1037"/>
      <c r="E388" s="1033"/>
      <c r="F388" s="1024"/>
      <c r="G388" s="157" t="s">
        <v>614</v>
      </c>
      <c r="H388" s="93"/>
      <c r="I388" s="93"/>
      <c r="J388" s="221" t="s">
        <v>32</v>
      </c>
      <c r="K388" s="212" t="s">
        <v>31</v>
      </c>
      <c r="L388" s="165" t="s">
        <v>11</v>
      </c>
      <c r="M388" s="221" t="s">
        <v>29</v>
      </c>
      <c r="N388" s="221" t="s">
        <v>24</v>
      </c>
      <c r="O388" s="221"/>
      <c r="P388" s="221"/>
      <c r="Q388" s="221" t="s">
        <v>24</v>
      </c>
      <c r="R388" s="221"/>
      <c r="S388" s="337"/>
      <c r="T388" s="226"/>
      <c r="U388" s="221"/>
      <c r="V388" s="221"/>
      <c r="W388" s="221"/>
      <c r="X388" s="221"/>
      <c r="Y388" s="221"/>
      <c r="Z388" s="80">
        <f t="shared" si="189"/>
        <v>1</v>
      </c>
      <c r="AA388" s="955"/>
      <c r="AB388" s="7"/>
      <c r="AC388" s="7"/>
      <c r="AD388" s="7"/>
      <c r="AE388" s="7"/>
      <c r="AF388" s="7"/>
      <c r="AG388" s="7"/>
      <c r="AH388" s="7"/>
      <c r="AI388" s="7"/>
      <c r="AJ388" s="7"/>
      <c r="AK388" s="7"/>
      <c r="AL388" s="7"/>
      <c r="AM388" s="7"/>
      <c r="AN388" s="7"/>
      <c r="AO388" s="7"/>
      <c r="AP388" s="7"/>
      <c r="AQ388" s="7" t="s">
        <v>1318</v>
      </c>
      <c r="AR388" s="7"/>
      <c r="AS388" s="7"/>
      <c r="AT388" s="7" t="s">
        <v>1317</v>
      </c>
      <c r="AU388" s="7"/>
      <c r="AV388" s="55"/>
      <c r="AW388" s="7"/>
      <c r="AX388" s="7"/>
      <c r="AY388" s="7"/>
      <c r="AZ388" s="7"/>
      <c r="BA388" s="7"/>
      <c r="BB388" s="7"/>
      <c r="BC388" s="7"/>
      <c r="BD388" s="7"/>
      <c r="BE388" s="7"/>
      <c r="BF388" s="7"/>
      <c r="BG388" s="7"/>
      <c r="BH388" s="7"/>
      <c r="BI388" s="7"/>
      <c r="BJ388" s="221"/>
      <c r="BK388" s="221"/>
      <c r="BL388" s="221"/>
      <c r="BM388" s="221"/>
      <c r="BN388" s="221"/>
      <c r="BO388" s="221"/>
      <c r="BP388" s="221"/>
      <c r="BQ388" s="221"/>
      <c r="BR388" s="221"/>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c r="CN388" s="221"/>
      <c r="CO388" s="221"/>
      <c r="CP388" s="221"/>
      <c r="CQ388" s="221"/>
      <c r="CR388" s="222">
        <f t="shared" si="190"/>
        <v>0</v>
      </c>
      <c r="CS388" s="237" t="e">
        <f t="shared" si="191"/>
        <v>#DIV/0!</v>
      </c>
      <c r="CT388" s="222">
        <f t="shared" si="192"/>
        <v>0</v>
      </c>
      <c r="CU388" s="237" t="e">
        <f t="shared" si="193"/>
        <v>#DIV/0!</v>
      </c>
      <c r="CV388" s="222">
        <f t="shared" si="194"/>
        <v>0</v>
      </c>
      <c r="CW388" s="237" t="e">
        <f t="shared" si="195"/>
        <v>#DIV/0!</v>
      </c>
      <c r="CX388" s="222">
        <f t="shared" si="196"/>
        <v>0</v>
      </c>
      <c r="CY388" s="237" t="e">
        <f t="shared" si="197"/>
        <v>#DIV/0!</v>
      </c>
      <c r="CZ388" s="223" t="e">
        <f t="shared" si="198"/>
        <v>#DIV/0!</v>
      </c>
      <c r="DA388" s="223" t="e">
        <f t="shared" si="199"/>
        <v>#DIV/0!</v>
      </c>
      <c r="DB388" s="5"/>
    </row>
    <row r="389" spans="1:106" s="1" customFormat="1" ht="46.5">
      <c r="A389" s="1036"/>
      <c r="B389" s="1037"/>
      <c r="C389" s="1058"/>
      <c r="D389" s="1037"/>
      <c r="E389" s="1033"/>
      <c r="F389" s="1024"/>
      <c r="G389" s="157" t="s">
        <v>615</v>
      </c>
      <c r="H389" s="93"/>
      <c r="I389" s="93"/>
      <c r="J389" s="221" t="s">
        <v>32</v>
      </c>
      <c r="K389" s="212" t="s">
        <v>31</v>
      </c>
      <c r="L389" s="165" t="s">
        <v>11</v>
      </c>
      <c r="M389" s="221" t="s">
        <v>29</v>
      </c>
      <c r="N389" s="221" t="s">
        <v>24</v>
      </c>
      <c r="O389" s="221"/>
      <c r="P389" s="221"/>
      <c r="Q389" s="221"/>
      <c r="R389" s="221" t="s">
        <v>24</v>
      </c>
      <c r="S389" s="226"/>
      <c r="T389" s="226"/>
      <c r="U389" s="221"/>
      <c r="V389" s="221"/>
      <c r="W389" s="221"/>
      <c r="X389" s="221"/>
      <c r="Y389" s="221"/>
      <c r="Z389" s="80">
        <f t="shared" si="189"/>
        <v>1</v>
      </c>
      <c r="AA389" s="221"/>
      <c r="AB389" s="7"/>
      <c r="AC389" s="7"/>
      <c r="AD389" s="7"/>
      <c r="AE389" s="7"/>
      <c r="AF389" s="7"/>
      <c r="AG389" s="7"/>
      <c r="AH389" s="7"/>
      <c r="AI389" s="7"/>
      <c r="AJ389" s="7"/>
      <c r="AK389" s="7"/>
      <c r="AL389" s="7"/>
      <c r="AM389" s="7"/>
      <c r="AN389" s="7"/>
      <c r="AO389" s="7"/>
      <c r="AP389" s="7"/>
      <c r="AQ389" s="7"/>
      <c r="AR389" s="7"/>
      <c r="AS389" s="7" t="s">
        <v>1318</v>
      </c>
      <c r="AT389" s="7"/>
      <c r="AU389" s="7"/>
      <c r="AV389" s="55"/>
      <c r="AW389" s="7"/>
      <c r="AX389" s="7"/>
      <c r="AY389" s="7"/>
      <c r="AZ389" s="7"/>
      <c r="BA389" s="7"/>
      <c r="BB389" s="7"/>
      <c r="BC389" s="7"/>
      <c r="BD389" s="7"/>
      <c r="BE389" s="7"/>
      <c r="BF389" s="7"/>
      <c r="BG389" s="7"/>
      <c r="BH389" s="7"/>
      <c r="BI389" s="7"/>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221"/>
      <c r="CQ389" s="221"/>
      <c r="CR389" s="222">
        <f t="shared" si="190"/>
        <v>0</v>
      </c>
      <c r="CS389" s="237" t="e">
        <f t="shared" si="191"/>
        <v>#DIV/0!</v>
      </c>
      <c r="CT389" s="222">
        <f t="shared" si="192"/>
        <v>0</v>
      </c>
      <c r="CU389" s="237" t="e">
        <f t="shared" si="193"/>
        <v>#DIV/0!</v>
      </c>
      <c r="CV389" s="222">
        <f t="shared" si="194"/>
        <v>0</v>
      </c>
      <c r="CW389" s="237" t="e">
        <f t="shared" si="195"/>
        <v>#DIV/0!</v>
      </c>
      <c r="CX389" s="222">
        <f t="shared" si="196"/>
        <v>0</v>
      </c>
      <c r="CY389" s="237" t="e">
        <f t="shared" si="197"/>
        <v>#DIV/0!</v>
      </c>
      <c r="CZ389" s="223" t="e">
        <f t="shared" si="198"/>
        <v>#DIV/0!</v>
      </c>
      <c r="DA389" s="223" t="e">
        <f t="shared" si="199"/>
        <v>#DIV/0!</v>
      </c>
      <c r="DB389" s="5"/>
    </row>
    <row r="390" spans="1:106" s="1" customFormat="1" ht="46.5">
      <c r="A390" s="1036"/>
      <c r="B390" s="1035"/>
      <c r="C390" s="1058"/>
      <c r="D390" s="1035"/>
      <c r="E390" s="1033"/>
      <c r="F390" s="1024"/>
      <c r="G390" s="157" t="s">
        <v>666</v>
      </c>
      <c r="H390" s="93"/>
      <c r="I390" s="93"/>
      <c r="J390" s="5" t="s">
        <v>32</v>
      </c>
      <c r="K390" s="212" t="s">
        <v>31</v>
      </c>
      <c r="L390" s="165" t="s">
        <v>11</v>
      </c>
      <c r="M390" s="221" t="s">
        <v>29</v>
      </c>
      <c r="N390" s="221" t="s">
        <v>24</v>
      </c>
      <c r="O390" s="5"/>
      <c r="P390" s="5" t="s">
        <v>24</v>
      </c>
      <c r="Q390" s="5"/>
      <c r="R390" s="5"/>
      <c r="S390" s="6"/>
      <c r="T390" s="6"/>
      <c r="U390" s="5"/>
      <c r="V390" s="5"/>
      <c r="W390" s="5"/>
      <c r="X390" s="5"/>
      <c r="Y390" s="5"/>
      <c r="Z390" s="80">
        <f t="shared" si="189"/>
        <v>1</v>
      </c>
      <c r="AA390" s="955"/>
      <c r="AB390" s="7"/>
      <c r="AC390" s="7"/>
      <c r="AD390" s="7"/>
      <c r="AE390" s="7"/>
      <c r="AF390" s="7"/>
      <c r="AG390" s="7"/>
      <c r="AH390" s="7"/>
      <c r="AI390" s="7" t="s">
        <v>1317</v>
      </c>
      <c r="AJ390" s="7"/>
      <c r="AK390" s="7" t="s">
        <v>1317</v>
      </c>
      <c r="AL390" s="7"/>
      <c r="AM390" s="7"/>
      <c r="AN390" s="7"/>
      <c r="AO390" s="7"/>
      <c r="AP390" s="7"/>
      <c r="AQ390" s="7"/>
      <c r="AR390" s="7"/>
      <c r="AS390" s="7"/>
      <c r="AT390" s="7"/>
      <c r="AU390" s="7"/>
      <c r="AV390" s="55"/>
      <c r="AW390" s="7"/>
      <c r="AX390" s="7"/>
      <c r="AY390" s="7"/>
      <c r="AZ390" s="7"/>
      <c r="BA390" s="7"/>
      <c r="BB390" s="7"/>
      <c r="BC390" s="7"/>
      <c r="BD390" s="7"/>
      <c r="BE390" s="7"/>
      <c r="BF390" s="7"/>
      <c r="BG390" s="7"/>
      <c r="BH390" s="56"/>
      <c r="BI390" s="56"/>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221"/>
      <c r="CQ390" s="221"/>
      <c r="CR390" s="222">
        <f t="shared" si="190"/>
        <v>0</v>
      </c>
      <c r="CS390" s="237" t="e">
        <f t="shared" si="191"/>
        <v>#DIV/0!</v>
      </c>
      <c r="CT390" s="222">
        <f t="shared" si="192"/>
        <v>0</v>
      </c>
      <c r="CU390" s="237" t="e">
        <f t="shared" si="193"/>
        <v>#DIV/0!</v>
      </c>
      <c r="CV390" s="222">
        <f t="shared" si="194"/>
        <v>0</v>
      </c>
      <c r="CW390" s="237" t="e">
        <f t="shared" si="195"/>
        <v>#DIV/0!</v>
      </c>
      <c r="CX390" s="222">
        <f t="shared" si="196"/>
        <v>0</v>
      </c>
      <c r="CY390" s="237" t="e">
        <f t="shared" si="197"/>
        <v>#DIV/0!</v>
      </c>
      <c r="CZ390" s="223" t="e">
        <f t="shared" si="198"/>
        <v>#DIV/0!</v>
      </c>
      <c r="DA390" s="223" t="e">
        <f t="shared" si="199"/>
        <v>#DIV/0!</v>
      </c>
      <c r="DB390" s="5"/>
    </row>
    <row r="391" spans="1:106" s="1" customFormat="1" ht="31">
      <c r="A391" s="1066">
        <v>136</v>
      </c>
      <c r="B391" s="1034" t="s">
        <v>501</v>
      </c>
      <c r="C391" s="1127"/>
      <c r="D391" s="1034" t="s">
        <v>501</v>
      </c>
      <c r="E391" s="1033"/>
      <c r="F391" s="1024" t="s">
        <v>1877</v>
      </c>
      <c r="G391" s="157" t="s">
        <v>1878</v>
      </c>
      <c r="H391" s="93"/>
      <c r="I391" s="93"/>
      <c r="J391" s="5"/>
      <c r="K391" s="212" t="s">
        <v>31</v>
      </c>
      <c r="L391" s="165"/>
      <c r="M391" s="221"/>
      <c r="N391" s="221"/>
      <c r="O391" s="5"/>
      <c r="P391" s="5"/>
      <c r="Q391" s="5"/>
      <c r="R391" s="5"/>
      <c r="S391" s="6"/>
      <c r="T391" s="6"/>
      <c r="U391" s="5" t="s">
        <v>24</v>
      </c>
      <c r="V391" s="5"/>
      <c r="W391" s="5"/>
      <c r="X391" s="5"/>
      <c r="Y391" s="5"/>
      <c r="Z391" s="80">
        <f t="shared" si="189"/>
        <v>1</v>
      </c>
      <c r="AA391" s="955"/>
      <c r="AB391" s="7"/>
      <c r="AC391" s="7"/>
      <c r="AD391" s="7"/>
      <c r="AE391" s="7"/>
      <c r="AF391" s="7"/>
      <c r="AG391" s="7"/>
      <c r="AH391" s="7"/>
      <c r="AI391" s="7"/>
      <c r="AJ391" s="7"/>
      <c r="AK391" s="7"/>
      <c r="AL391" s="7"/>
      <c r="AM391" s="7"/>
      <c r="AN391" s="7"/>
      <c r="AO391" s="7"/>
      <c r="AP391" s="7"/>
      <c r="AQ391" s="7"/>
      <c r="AR391" s="7"/>
      <c r="AS391" s="7"/>
      <c r="AT391" s="7"/>
      <c r="AU391" s="7"/>
      <c r="AV391" s="55"/>
      <c r="AW391" s="7"/>
      <c r="AX391" s="7"/>
      <c r="AY391" s="7"/>
      <c r="AZ391" s="7"/>
      <c r="BA391" s="7"/>
      <c r="BB391" s="7"/>
      <c r="BC391" s="7"/>
      <c r="BD391" s="7"/>
      <c r="BE391" s="7"/>
      <c r="BF391" s="7"/>
      <c r="BG391" s="7"/>
      <c r="BH391" s="56"/>
      <c r="BI391" s="56"/>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221"/>
      <c r="CQ391" s="221"/>
      <c r="CR391" s="222"/>
      <c r="CS391" s="237"/>
      <c r="CT391" s="222"/>
      <c r="CU391" s="237"/>
      <c r="CV391" s="222"/>
      <c r="CW391" s="237"/>
      <c r="CX391" s="222"/>
      <c r="CY391" s="237"/>
      <c r="CZ391" s="223"/>
      <c r="DA391" s="223"/>
      <c r="DB391" s="5"/>
    </row>
    <row r="392" spans="1:106" s="1" customFormat="1" ht="21" customHeight="1">
      <c r="A392" s="1067"/>
      <c r="B392" s="1037"/>
      <c r="C392" s="1128"/>
      <c r="D392" s="1037"/>
      <c r="E392" s="1033"/>
      <c r="F392" s="1024"/>
      <c r="G392" s="157" t="s">
        <v>1879</v>
      </c>
      <c r="H392" s="93"/>
      <c r="I392" s="93"/>
      <c r="J392" s="212" t="s">
        <v>32</v>
      </c>
      <c r="K392" s="212" t="s">
        <v>32</v>
      </c>
      <c r="L392" s="165" t="s">
        <v>11</v>
      </c>
      <c r="M392" s="221" t="s">
        <v>29</v>
      </c>
      <c r="N392" s="221" t="s">
        <v>24</v>
      </c>
      <c r="O392" s="5"/>
      <c r="P392" s="5"/>
      <c r="Q392" s="5"/>
      <c r="R392" s="5"/>
      <c r="S392" s="6"/>
      <c r="T392" s="6"/>
      <c r="U392" s="5" t="s">
        <v>24</v>
      </c>
      <c r="V392" s="5"/>
      <c r="W392" s="5"/>
      <c r="X392" s="5"/>
      <c r="Y392" s="5"/>
      <c r="Z392" s="80">
        <f t="shared" si="189"/>
        <v>1</v>
      </c>
      <c r="AA392" s="221"/>
      <c r="AB392" s="7"/>
      <c r="AC392" s="7"/>
      <c r="AD392" s="7"/>
      <c r="AE392" s="7"/>
      <c r="AF392" s="7"/>
      <c r="AG392" s="7"/>
      <c r="AH392" s="7"/>
      <c r="AI392" s="7"/>
      <c r="AJ392" s="7"/>
      <c r="AK392" s="7"/>
      <c r="AL392" s="7"/>
      <c r="AM392" s="7"/>
      <c r="AN392" s="7"/>
      <c r="AO392" s="7"/>
      <c r="AP392" s="7"/>
      <c r="AQ392" s="7"/>
      <c r="AR392" s="7"/>
      <c r="AS392" s="7"/>
      <c r="AT392" s="7"/>
      <c r="AU392" s="7"/>
      <c r="AV392" s="55"/>
      <c r="AW392" s="7"/>
      <c r="AX392" s="7"/>
      <c r="AY392" s="7"/>
      <c r="AZ392" s="7"/>
      <c r="BA392" s="7"/>
      <c r="BB392" s="7"/>
      <c r="BC392" s="7"/>
      <c r="BD392" s="7"/>
      <c r="BE392" s="7"/>
      <c r="BF392" s="7"/>
      <c r="BG392" s="7"/>
      <c r="BH392" s="56"/>
      <c r="BI392" s="56"/>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221"/>
      <c r="CQ392" s="221"/>
      <c r="CR392" s="222"/>
      <c r="CS392" s="237"/>
      <c r="CT392" s="222"/>
      <c r="CU392" s="237"/>
      <c r="CV392" s="222"/>
      <c r="CW392" s="237"/>
      <c r="CX392" s="222"/>
      <c r="CY392" s="237"/>
      <c r="CZ392" s="223"/>
      <c r="DA392" s="223"/>
      <c r="DB392" s="5"/>
    </row>
    <row r="393" spans="1:106" s="1" customFormat="1" ht="46.5">
      <c r="A393" s="1068"/>
      <c r="B393" s="1035"/>
      <c r="C393" s="1129"/>
      <c r="D393" s="1035"/>
      <c r="E393" s="1033"/>
      <c r="F393" s="1024"/>
      <c r="G393" s="259" t="s">
        <v>1837</v>
      </c>
      <c r="H393" s="93"/>
      <c r="I393" s="93"/>
      <c r="J393" s="5" t="s">
        <v>32</v>
      </c>
      <c r="K393" s="212" t="s">
        <v>31</v>
      </c>
      <c r="L393" s="165" t="s">
        <v>11</v>
      </c>
      <c r="M393" s="221" t="s">
        <v>29</v>
      </c>
      <c r="N393" s="221" t="s">
        <v>24</v>
      </c>
      <c r="O393" s="5"/>
      <c r="P393" s="5"/>
      <c r="Q393" s="5"/>
      <c r="R393" s="5"/>
      <c r="S393" s="6"/>
      <c r="T393" s="6"/>
      <c r="U393" s="5" t="s">
        <v>24</v>
      </c>
      <c r="V393" s="5"/>
      <c r="W393" s="5"/>
      <c r="X393" s="5"/>
      <c r="Y393" s="5"/>
      <c r="Z393" s="80">
        <f t="shared" si="189"/>
        <v>1</v>
      </c>
      <c r="AA393" s="955"/>
      <c r="AB393" s="7"/>
      <c r="AC393" s="7"/>
      <c r="AD393" s="7"/>
      <c r="AE393" s="7"/>
      <c r="AF393" s="7"/>
      <c r="AG393" s="7"/>
      <c r="AH393" s="7"/>
      <c r="AI393" s="7"/>
      <c r="AJ393" s="7"/>
      <c r="AK393" s="7"/>
      <c r="AL393" s="7"/>
      <c r="AM393" s="7"/>
      <c r="AN393" s="7"/>
      <c r="AO393" s="7"/>
      <c r="AP393" s="7"/>
      <c r="AQ393" s="7"/>
      <c r="AR393" s="7"/>
      <c r="AS393" s="7"/>
      <c r="AT393" s="7"/>
      <c r="AU393" s="7"/>
      <c r="AV393" s="55"/>
      <c r="AW393" s="7"/>
      <c r="AX393" s="7"/>
      <c r="AY393" s="7"/>
      <c r="AZ393" s="7"/>
      <c r="BA393" s="7"/>
      <c r="BB393" s="7"/>
      <c r="BC393" s="7"/>
      <c r="BD393" s="7"/>
      <c r="BE393" s="7"/>
      <c r="BF393" s="7"/>
      <c r="BG393" s="7"/>
      <c r="BH393" s="56"/>
      <c r="BI393" s="56"/>
      <c r="BJ393" s="221"/>
      <c r="BK393" s="221"/>
      <c r="BL393" s="221"/>
      <c r="BM393" s="221"/>
      <c r="BN393" s="221"/>
      <c r="BO393" s="221"/>
      <c r="BP393" s="221"/>
      <c r="BQ393" s="221"/>
      <c r="BR393" s="221"/>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c r="CN393" s="221"/>
      <c r="CO393" s="221"/>
      <c r="CP393" s="221"/>
      <c r="CQ393" s="221"/>
      <c r="CR393" s="222"/>
      <c r="CS393" s="237"/>
      <c r="CT393" s="222"/>
      <c r="CU393" s="237"/>
      <c r="CV393" s="222"/>
      <c r="CW393" s="237"/>
      <c r="CX393" s="222"/>
      <c r="CY393" s="237"/>
      <c r="CZ393" s="223"/>
      <c r="DA393" s="223"/>
      <c r="DB393" s="5"/>
    </row>
    <row r="394" spans="1:106" s="1" customFormat="1" ht="31">
      <c r="A394" s="1036">
        <v>137</v>
      </c>
      <c r="B394" s="1124" t="s">
        <v>500</v>
      </c>
      <c r="C394" s="1033" t="s">
        <v>35</v>
      </c>
      <c r="D394" s="1093" t="s">
        <v>316</v>
      </c>
      <c r="E394" s="1033" t="s">
        <v>35</v>
      </c>
      <c r="F394" s="1093" t="s">
        <v>316</v>
      </c>
      <c r="G394" s="219" t="s">
        <v>1530</v>
      </c>
      <c r="H394" s="94"/>
      <c r="I394" s="94"/>
      <c r="J394" s="221" t="s">
        <v>32</v>
      </c>
      <c r="K394" s="212" t="s">
        <v>31</v>
      </c>
      <c r="L394" s="165" t="s">
        <v>11</v>
      </c>
      <c r="M394" s="221" t="s">
        <v>29</v>
      </c>
      <c r="N394" s="221" t="s">
        <v>24</v>
      </c>
      <c r="O394" s="221"/>
      <c r="P394" s="221"/>
      <c r="Q394" s="221"/>
      <c r="R394" s="221" t="s">
        <v>24</v>
      </c>
      <c r="S394" s="226"/>
      <c r="T394" s="226"/>
      <c r="U394" s="221"/>
      <c r="V394" s="221"/>
      <c r="W394" s="221"/>
      <c r="X394" s="221"/>
      <c r="Y394" s="221"/>
      <c r="Z394" s="80">
        <f t="shared" si="189"/>
        <v>1</v>
      </c>
      <c r="AA394" s="955"/>
      <c r="AB394" s="7"/>
      <c r="AC394" s="7"/>
      <c r="AD394" s="7"/>
      <c r="AE394" s="7"/>
      <c r="AF394" s="7"/>
      <c r="AG394" s="7"/>
      <c r="AH394" s="7"/>
      <c r="AI394" s="7"/>
      <c r="AJ394" s="21"/>
      <c r="AK394" s="7"/>
      <c r="AL394" s="7"/>
      <c r="AM394" s="7"/>
      <c r="AN394" s="7"/>
      <c r="AO394" s="7"/>
      <c r="AP394" s="7"/>
      <c r="AQ394" s="7"/>
      <c r="AR394" s="7"/>
      <c r="AS394" s="7"/>
      <c r="AT394" s="7"/>
      <c r="AU394" s="7"/>
      <c r="AV394" s="55"/>
      <c r="AW394" s="7"/>
      <c r="AX394" s="7"/>
      <c r="AY394" s="7" t="s">
        <v>1317</v>
      </c>
      <c r="AZ394" s="7"/>
      <c r="BA394" s="7"/>
      <c r="BB394" s="7"/>
      <c r="BC394" s="7"/>
      <c r="BD394" s="7"/>
      <c r="BE394" s="7"/>
      <c r="BF394" s="7"/>
      <c r="BG394" s="7"/>
      <c r="BH394" s="7"/>
      <c r="BI394" s="7"/>
      <c r="BJ394" s="221"/>
      <c r="BK394" s="221"/>
      <c r="BL394" s="221"/>
      <c r="BM394" s="221"/>
      <c r="BN394" s="221"/>
      <c r="BO394" s="221"/>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221"/>
      <c r="CQ394" s="221"/>
      <c r="CR394" s="222">
        <f t="shared" si="190"/>
        <v>0</v>
      </c>
      <c r="CS394" s="237" t="e">
        <f t="shared" si="191"/>
        <v>#DIV/0!</v>
      </c>
      <c r="CT394" s="222">
        <f t="shared" si="192"/>
        <v>0</v>
      </c>
      <c r="CU394" s="237" t="e">
        <f t="shared" si="193"/>
        <v>#DIV/0!</v>
      </c>
      <c r="CV394" s="222">
        <f t="shared" si="194"/>
        <v>0</v>
      </c>
      <c r="CW394" s="237" t="e">
        <f t="shared" si="195"/>
        <v>#DIV/0!</v>
      </c>
      <c r="CX394" s="222">
        <f t="shared" si="196"/>
        <v>0</v>
      </c>
      <c r="CY394" s="237" t="e">
        <f t="shared" si="197"/>
        <v>#DIV/0!</v>
      </c>
      <c r="CZ394" s="223" t="e">
        <f t="shared" si="198"/>
        <v>#DIV/0!</v>
      </c>
      <c r="DA394" s="223" t="e">
        <f t="shared" si="199"/>
        <v>#DIV/0!</v>
      </c>
      <c r="DB394" s="5"/>
    </row>
    <row r="395" spans="1:106" s="1" customFormat="1" ht="35.5" customHeight="1">
      <c r="A395" s="1036"/>
      <c r="B395" s="1125"/>
      <c r="C395" s="1033"/>
      <c r="D395" s="1093"/>
      <c r="E395" s="1033"/>
      <c r="F395" s="1093"/>
      <c r="G395" s="219" t="s">
        <v>1198</v>
      </c>
      <c r="H395" s="94"/>
      <c r="I395" s="94"/>
      <c r="J395" s="221" t="s">
        <v>52</v>
      </c>
      <c r="K395" s="212" t="s">
        <v>31</v>
      </c>
      <c r="L395" s="165" t="s">
        <v>11</v>
      </c>
      <c r="M395" s="221" t="s">
        <v>29</v>
      </c>
      <c r="N395" s="221" t="s">
        <v>24</v>
      </c>
      <c r="O395" s="221"/>
      <c r="P395" s="221"/>
      <c r="Q395" s="221"/>
      <c r="R395" s="221"/>
      <c r="S395" s="226" t="s">
        <v>24</v>
      </c>
      <c r="T395" s="226"/>
      <c r="U395" s="221"/>
      <c r="V395" s="221"/>
      <c r="W395" s="221"/>
      <c r="X395" s="221"/>
      <c r="Y395" s="221"/>
      <c r="Z395" s="80">
        <f t="shared" si="189"/>
        <v>1</v>
      </c>
      <c r="AA395" s="221"/>
      <c r="AB395" s="7"/>
      <c r="AC395" s="7"/>
      <c r="AD395" s="7"/>
      <c r="AE395" s="7"/>
      <c r="AF395" s="7"/>
      <c r="AG395" s="7"/>
      <c r="AH395" s="7"/>
      <c r="AI395" s="7"/>
      <c r="AJ395" s="7"/>
      <c r="AK395" s="7"/>
      <c r="AL395" s="7"/>
      <c r="AM395" s="7"/>
      <c r="AN395" s="7"/>
      <c r="AO395" s="7"/>
      <c r="AP395" s="7"/>
      <c r="AQ395" s="7"/>
      <c r="AR395" s="7"/>
      <c r="AS395" s="7"/>
      <c r="AT395" s="7"/>
      <c r="AU395" s="7"/>
      <c r="AV395" s="55"/>
      <c r="AW395" s="7"/>
      <c r="AX395" s="7"/>
      <c r="AY395" s="7"/>
      <c r="AZ395" s="7"/>
      <c r="BA395" s="7"/>
      <c r="BB395" s="7"/>
      <c r="BC395" s="7"/>
      <c r="BD395" s="7"/>
      <c r="BE395" s="7"/>
      <c r="BF395" s="7"/>
      <c r="BG395" s="7"/>
      <c r="BH395" s="7" t="s">
        <v>1317</v>
      </c>
      <c r="BI395" s="7"/>
      <c r="BJ395" s="221"/>
      <c r="BK395" s="221"/>
      <c r="BL395" s="221"/>
      <c r="BM395" s="221"/>
      <c r="BN395" s="221"/>
      <c r="BO395" s="221"/>
      <c r="BP395" s="221"/>
      <c r="BQ395" s="221"/>
      <c r="BR395" s="221"/>
      <c r="BS395" s="221"/>
      <c r="BT395" s="221"/>
      <c r="BU395" s="221"/>
      <c r="BV395" s="221"/>
      <c r="BW395" s="221"/>
      <c r="BX395" s="221"/>
      <c r="BY395" s="221"/>
      <c r="BZ395" s="221"/>
      <c r="CA395" s="221"/>
      <c r="CB395" s="221"/>
      <c r="CC395" s="221"/>
      <c r="CD395" s="221"/>
      <c r="CE395" s="221"/>
      <c r="CF395" s="221"/>
      <c r="CG395" s="221"/>
      <c r="CH395" s="221"/>
      <c r="CI395" s="221"/>
      <c r="CJ395" s="221"/>
      <c r="CK395" s="221"/>
      <c r="CL395" s="221"/>
      <c r="CM395" s="221"/>
      <c r="CN395" s="221"/>
      <c r="CO395" s="221"/>
      <c r="CP395" s="221"/>
      <c r="CQ395" s="221"/>
      <c r="CR395" s="222">
        <f t="shared" si="190"/>
        <v>0</v>
      </c>
      <c r="CS395" s="237" t="e">
        <f t="shared" si="191"/>
        <v>#DIV/0!</v>
      </c>
      <c r="CT395" s="222">
        <f t="shared" si="192"/>
        <v>0</v>
      </c>
      <c r="CU395" s="237" t="e">
        <f t="shared" si="193"/>
        <v>#DIV/0!</v>
      </c>
      <c r="CV395" s="222">
        <f t="shared" si="194"/>
        <v>0</v>
      </c>
      <c r="CW395" s="237" t="e">
        <f t="shared" si="195"/>
        <v>#DIV/0!</v>
      </c>
      <c r="CX395" s="222">
        <f t="shared" si="196"/>
        <v>0</v>
      </c>
      <c r="CY395" s="237" t="e">
        <f t="shared" si="197"/>
        <v>#DIV/0!</v>
      </c>
      <c r="CZ395" s="223" t="e">
        <f t="shared" si="198"/>
        <v>#DIV/0!</v>
      </c>
      <c r="DA395" s="223" t="e">
        <f t="shared" si="199"/>
        <v>#DIV/0!</v>
      </c>
      <c r="DB395" s="5"/>
    </row>
    <row r="396" spans="1:106" s="1" customFormat="1" ht="31">
      <c r="A396" s="1036"/>
      <c r="B396" s="1126"/>
      <c r="C396" s="1033"/>
      <c r="D396" s="1093"/>
      <c r="E396" s="1033"/>
      <c r="F396" s="1093"/>
      <c r="G396" s="219" t="s">
        <v>1199</v>
      </c>
      <c r="H396" s="94"/>
      <c r="I396" s="94"/>
      <c r="J396" s="221" t="s">
        <v>32</v>
      </c>
      <c r="K396" s="212" t="s">
        <v>31</v>
      </c>
      <c r="L396" s="165" t="s">
        <v>11</v>
      </c>
      <c r="M396" s="221" t="s">
        <v>29</v>
      </c>
      <c r="N396" s="221" t="s">
        <v>24</v>
      </c>
      <c r="O396" s="221"/>
      <c r="P396" s="221"/>
      <c r="Q396" s="221"/>
      <c r="R396" s="221"/>
      <c r="S396" s="226"/>
      <c r="T396" s="226" t="s">
        <v>24</v>
      </c>
      <c r="U396" s="221"/>
      <c r="V396" s="221"/>
      <c r="W396" s="221"/>
      <c r="X396" s="221"/>
      <c r="Y396" s="221"/>
      <c r="Z396" s="80">
        <f t="shared" si="189"/>
        <v>1</v>
      </c>
      <c r="AA396" s="955"/>
      <c r="AB396" s="7"/>
      <c r="AC396" s="7"/>
      <c r="AD396" s="7"/>
      <c r="AE396" s="7"/>
      <c r="AF396" s="7"/>
      <c r="AG396" s="7"/>
      <c r="AH396" s="7"/>
      <c r="AI396" s="7"/>
      <c r="AJ396" s="7"/>
      <c r="AK396" s="7"/>
      <c r="AL396" s="7"/>
      <c r="AM396" s="7"/>
      <c r="AN396" s="7"/>
      <c r="AO396" s="7"/>
      <c r="AP396" s="7"/>
      <c r="AQ396" s="7"/>
      <c r="AR396" s="7"/>
      <c r="AS396" s="7"/>
      <c r="AT396" s="7"/>
      <c r="AU396" s="7"/>
      <c r="AV396" s="55"/>
      <c r="AW396" s="7"/>
      <c r="AX396" s="7"/>
      <c r="AY396" s="7"/>
      <c r="AZ396" s="7"/>
      <c r="BA396" s="7"/>
      <c r="BB396" s="7" t="s">
        <v>1317</v>
      </c>
      <c r="BC396" s="7"/>
      <c r="BD396" s="7"/>
      <c r="BE396" s="7"/>
      <c r="BF396" s="7"/>
      <c r="BG396" s="7"/>
      <c r="BH396" s="7"/>
      <c r="BI396" s="7"/>
      <c r="BJ396" s="221"/>
      <c r="BK396" s="221"/>
      <c r="BL396" s="221"/>
      <c r="BM396" s="221"/>
      <c r="BN396" s="221"/>
      <c r="BO396" s="221"/>
      <c r="BP396" s="221"/>
      <c r="BQ396" s="221"/>
      <c r="BR396" s="221"/>
      <c r="BS396" s="221"/>
      <c r="BT396" s="221"/>
      <c r="BU396" s="221"/>
      <c r="BV396" s="221"/>
      <c r="BW396" s="221"/>
      <c r="BX396" s="221"/>
      <c r="BY396" s="221"/>
      <c r="BZ396" s="221"/>
      <c r="CA396" s="221"/>
      <c r="CB396" s="221"/>
      <c r="CC396" s="221"/>
      <c r="CD396" s="221"/>
      <c r="CE396" s="221"/>
      <c r="CF396" s="221"/>
      <c r="CG396" s="221"/>
      <c r="CH396" s="221"/>
      <c r="CI396" s="221"/>
      <c r="CJ396" s="221"/>
      <c r="CK396" s="221"/>
      <c r="CL396" s="221"/>
      <c r="CM396" s="221"/>
      <c r="CN396" s="221"/>
      <c r="CO396" s="221"/>
      <c r="CP396" s="221"/>
      <c r="CQ396" s="221"/>
      <c r="CR396" s="222">
        <f t="shared" si="190"/>
        <v>0</v>
      </c>
      <c r="CS396" s="237" t="e">
        <f t="shared" si="191"/>
        <v>#DIV/0!</v>
      </c>
      <c r="CT396" s="222">
        <f t="shared" si="192"/>
        <v>0</v>
      </c>
      <c r="CU396" s="237" t="e">
        <f t="shared" si="193"/>
        <v>#DIV/0!</v>
      </c>
      <c r="CV396" s="222">
        <f t="shared" si="194"/>
        <v>0</v>
      </c>
      <c r="CW396" s="237" t="e">
        <f t="shared" si="195"/>
        <v>#DIV/0!</v>
      </c>
      <c r="CX396" s="222">
        <f t="shared" si="196"/>
        <v>0</v>
      </c>
      <c r="CY396" s="237" t="e">
        <f t="shared" si="197"/>
        <v>#DIV/0!</v>
      </c>
      <c r="CZ396" s="223" t="e">
        <f t="shared" si="198"/>
        <v>#DIV/0!</v>
      </c>
      <c r="DA396" s="223" t="e">
        <f t="shared" si="199"/>
        <v>#DIV/0!</v>
      </c>
      <c r="DB396" s="5"/>
    </row>
    <row r="397" spans="1:106" s="1" customFormat="1" ht="32">
      <c r="A397" s="227">
        <v>138</v>
      </c>
      <c r="B397" s="217" t="s">
        <v>501</v>
      </c>
      <c r="C397" s="215" t="s">
        <v>28</v>
      </c>
      <c r="D397" s="217" t="s">
        <v>153</v>
      </c>
      <c r="E397" s="215" t="s">
        <v>26</v>
      </c>
      <c r="F397" s="217" t="s">
        <v>153</v>
      </c>
      <c r="G397" s="51" t="s">
        <v>419</v>
      </c>
      <c r="H397" s="38"/>
      <c r="I397" s="38"/>
      <c r="J397" s="5" t="s">
        <v>32</v>
      </c>
      <c r="K397" s="212" t="s">
        <v>31</v>
      </c>
      <c r="L397" s="165" t="s">
        <v>11</v>
      </c>
      <c r="M397" s="221" t="s">
        <v>29</v>
      </c>
      <c r="N397" s="221" t="s">
        <v>24</v>
      </c>
      <c r="O397" s="5"/>
      <c r="P397" s="5"/>
      <c r="Q397" s="5"/>
      <c r="R397" s="5"/>
      <c r="S397" s="6" t="s">
        <v>24</v>
      </c>
      <c r="T397" s="6"/>
      <c r="U397" s="5"/>
      <c r="V397" s="5"/>
      <c r="W397" s="5"/>
      <c r="X397" s="5"/>
      <c r="Y397" s="5"/>
      <c r="Z397" s="80">
        <f t="shared" si="189"/>
        <v>1</v>
      </c>
      <c r="AA397" s="955"/>
      <c r="AB397" s="7"/>
      <c r="AC397" s="7"/>
      <c r="AD397" s="7"/>
      <c r="AE397" s="7"/>
      <c r="AF397" s="7"/>
      <c r="AG397" s="7"/>
      <c r="AH397" s="7"/>
      <c r="AI397" s="7"/>
      <c r="AJ397" s="7"/>
      <c r="AK397" s="7"/>
      <c r="AL397" s="7"/>
      <c r="AM397" s="7"/>
      <c r="AN397" s="7"/>
      <c r="AO397" s="7"/>
      <c r="AP397" s="7"/>
      <c r="AQ397" s="7" t="s">
        <v>1317</v>
      </c>
      <c r="AR397" s="7" t="s">
        <v>1317</v>
      </c>
      <c r="AS397" s="7"/>
      <c r="AT397" s="7"/>
      <c r="AU397" s="7"/>
      <c r="AV397" s="55"/>
      <c r="AW397" s="7"/>
      <c r="AX397" s="7"/>
      <c r="AY397" s="7"/>
      <c r="AZ397" s="7"/>
      <c r="BA397" s="7"/>
      <c r="BB397" s="7"/>
      <c r="BC397" s="7"/>
      <c r="BD397" s="7"/>
      <c r="BE397" s="7"/>
      <c r="BF397" s="7"/>
      <c r="BG397" s="7"/>
      <c r="BH397" s="7"/>
      <c r="BI397" s="7"/>
      <c r="BJ397" s="221"/>
      <c r="BK397" s="221"/>
      <c r="BL397" s="221"/>
      <c r="BM397" s="221"/>
      <c r="BN397" s="221"/>
      <c r="BO397" s="221"/>
      <c r="BP397" s="221"/>
      <c r="BQ397" s="221"/>
      <c r="BR397" s="221"/>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c r="CN397" s="221"/>
      <c r="CO397" s="221"/>
      <c r="CP397" s="221"/>
      <c r="CQ397" s="221"/>
      <c r="CR397" s="222">
        <f t="shared" si="190"/>
        <v>0</v>
      </c>
      <c r="CS397" s="237" t="e">
        <f t="shared" si="191"/>
        <v>#DIV/0!</v>
      </c>
      <c r="CT397" s="222">
        <f t="shared" si="192"/>
        <v>0</v>
      </c>
      <c r="CU397" s="237" t="e">
        <f t="shared" si="193"/>
        <v>#DIV/0!</v>
      </c>
      <c r="CV397" s="222">
        <f t="shared" si="194"/>
        <v>0</v>
      </c>
      <c r="CW397" s="237" t="e">
        <f t="shared" si="195"/>
        <v>#DIV/0!</v>
      </c>
      <c r="CX397" s="222">
        <f t="shared" si="196"/>
        <v>0</v>
      </c>
      <c r="CY397" s="237" t="e">
        <f t="shared" si="197"/>
        <v>#DIV/0!</v>
      </c>
      <c r="CZ397" s="223" t="e">
        <f t="shared" si="198"/>
        <v>#DIV/0!</v>
      </c>
      <c r="DA397" s="223" t="e">
        <f t="shared" si="199"/>
        <v>#DIV/0!</v>
      </c>
      <c r="DB397" s="5"/>
    </row>
    <row r="398" spans="1:106" s="302" customFormat="1" ht="16.5">
      <c r="A398" s="320"/>
      <c r="B398" s="1094" t="s">
        <v>152</v>
      </c>
      <c r="C398" s="1095"/>
      <c r="D398" s="1095"/>
      <c r="E398" s="1095"/>
      <c r="F398" s="1095"/>
      <c r="G398" s="1095"/>
      <c r="H398" s="318"/>
      <c r="I398" s="318"/>
      <c r="J398" s="318"/>
      <c r="K398" s="318"/>
      <c r="L398" s="318"/>
      <c r="M398" s="318"/>
      <c r="N398" s="319"/>
      <c r="O398" s="300"/>
      <c r="P398" s="300" t="s">
        <v>38</v>
      </c>
      <c r="Q398" s="300"/>
      <c r="R398" s="300"/>
      <c r="S398" s="300" t="s">
        <v>38</v>
      </c>
      <c r="T398" s="300"/>
      <c r="U398" s="300"/>
      <c r="V398" s="300" t="s">
        <v>38</v>
      </c>
      <c r="W398" s="300"/>
      <c r="X398" s="300" t="s">
        <v>38</v>
      </c>
      <c r="Y398" s="300"/>
      <c r="Z398" s="296" t="s">
        <v>38</v>
      </c>
      <c r="AA398" s="221"/>
      <c r="AB398" s="296" t="s">
        <v>38</v>
      </c>
      <c r="AC398" s="296" t="s">
        <v>38</v>
      </c>
      <c r="AD398" s="296" t="s">
        <v>38</v>
      </c>
      <c r="AE398" s="296" t="s">
        <v>38</v>
      </c>
      <c r="AF398" s="296" t="s">
        <v>38</v>
      </c>
      <c r="AG398" s="296" t="s">
        <v>38</v>
      </c>
      <c r="AH398" s="296" t="s">
        <v>38</v>
      </c>
      <c r="AI398" s="296" t="s">
        <v>38</v>
      </c>
      <c r="AJ398" s="296" t="s">
        <v>38</v>
      </c>
      <c r="AK398" s="296" t="s">
        <v>38</v>
      </c>
      <c r="AL398" s="296" t="s">
        <v>38</v>
      </c>
      <c r="AM398" s="296" t="s">
        <v>38</v>
      </c>
      <c r="AN398" s="296" t="s">
        <v>38</v>
      </c>
      <c r="AO398" s="296" t="s">
        <v>38</v>
      </c>
      <c r="AP398" s="296" t="s">
        <v>38</v>
      </c>
      <c r="AQ398" s="296" t="s">
        <v>38</v>
      </c>
      <c r="AR398" s="296" t="s">
        <v>38</v>
      </c>
      <c r="AS398" s="296" t="s">
        <v>38</v>
      </c>
      <c r="AT398" s="296" t="s">
        <v>38</v>
      </c>
      <c r="AU398" s="296" t="s">
        <v>38</v>
      </c>
      <c r="AV398" s="296" t="s">
        <v>38</v>
      </c>
      <c r="AW398" s="296" t="s">
        <v>38</v>
      </c>
      <c r="AX398" s="296" t="s">
        <v>38</v>
      </c>
      <c r="AY398" s="296" t="s">
        <v>38</v>
      </c>
      <c r="AZ398" s="296" t="s">
        <v>38</v>
      </c>
      <c r="BA398" s="296" t="s">
        <v>38</v>
      </c>
      <c r="BB398" s="296" t="s">
        <v>38</v>
      </c>
      <c r="BC398" s="296" t="s">
        <v>38</v>
      </c>
      <c r="BD398" s="296" t="s">
        <v>38</v>
      </c>
      <c r="BE398" s="296" t="s">
        <v>38</v>
      </c>
      <c r="BF398" s="296" t="s">
        <v>38</v>
      </c>
      <c r="BG398" s="296" t="s">
        <v>38</v>
      </c>
      <c r="BH398" s="296" t="s">
        <v>38</v>
      </c>
      <c r="BI398" s="296" t="s">
        <v>38</v>
      </c>
      <c r="BJ398" s="296" t="s">
        <v>38</v>
      </c>
      <c r="BK398" s="296" t="s">
        <v>38</v>
      </c>
      <c r="BL398" s="296" t="s">
        <v>38</v>
      </c>
      <c r="BM398" s="296" t="s">
        <v>38</v>
      </c>
      <c r="BN398" s="296" t="s">
        <v>38</v>
      </c>
      <c r="BO398" s="296" t="s">
        <v>38</v>
      </c>
      <c r="BP398" s="296" t="s">
        <v>38</v>
      </c>
      <c r="BQ398" s="296" t="s">
        <v>38</v>
      </c>
      <c r="BR398" s="296" t="s">
        <v>38</v>
      </c>
      <c r="BS398" s="296" t="s">
        <v>38</v>
      </c>
      <c r="BT398" s="296" t="s">
        <v>38</v>
      </c>
      <c r="BU398" s="296" t="s">
        <v>38</v>
      </c>
      <c r="BV398" s="296" t="s">
        <v>38</v>
      </c>
      <c r="BW398" s="296" t="s">
        <v>38</v>
      </c>
      <c r="BX398" s="296" t="s">
        <v>38</v>
      </c>
      <c r="BY398" s="296" t="s">
        <v>38</v>
      </c>
      <c r="BZ398" s="296" t="s">
        <v>38</v>
      </c>
      <c r="CA398" s="296" t="s">
        <v>38</v>
      </c>
      <c r="CB398" s="296" t="s">
        <v>38</v>
      </c>
      <c r="CC398" s="296" t="s">
        <v>38</v>
      </c>
      <c r="CD398" s="296" t="s">
        <v>38</v>
      </c>
      <c r="CE398" s="296" t="s">
        <v>38</v>
      </c>
      <c r="CF398" s="296" t="s">
        <v>38</v>
      </c>
      <c r="CG398" s="296" t="s">
        <v>38</v>
      </c>
      <c r="CH398" s="296" t="s">
        <v>38</v>
      </c>
      <c r="CI398" s="296" t="s">
        <v>38</v>
      </c>
      <c r="CJ398" s="296" t="s">
        <v>38</v>
      </c>
      <c r="CK398" s="296" t="s">
        <v>38</v>
      </c>
      <c r="CL398" s="296" t="s">
        <v>38</v>
      </c>
      <c r="CM398" s="296" t="s">
        <v>38</v>
      </c>
      <c r="CN398" s="296" t="s">
        <v>38</v>
      </c>
      <c r="CO398" s="296" t="s">
        <v>38</v>
      </c>
      <c r="CP398" s="296" t="s">
        <v>38</v>
      </c>
      <c r="CQ398" s="296" t="s">
        <v>38</v>
      </c>
      <c r="CR398" s="296" t="s">
        <v>38</v>
      </c>
      <c r="CS398" s="296" t="s">
        <v>38</v>
      </c>
      <c r="CT398" s="296" t="s">
        <v>38</v>
      </c>
      <c r="CU398" s="296" t="s">
        <v>38</v>
      </c>
      <c r="CV398" s="296" t="s">
        <v>38</v>
      </c>
      <c r="CW398" s="296" t="s">
        <v>38</v>
      </c>
      <c r="CX398" s="296" t="s">
        <v>38</v>
      </c>
      <c r="CY398" s="296" t="s">
        <v>38</v>
      </c>
      <c r="CZ398" s="296" t="s">
        <v>38</v>
      </c>
      <c r="DA398" s="296" t="s">
        <v>38</v>
      </c>
      <c r="DB398" s="296" t="s">
        <v>38</v>
      </c>
    </row>
    <row r="399" spans="1:106" s="1" customFormat="1" ht="43.5">
      <c r="A399" s="1066">
        <v>139</v>
      </c>
      <c r="B399" s="1024" t="s">
        <v>502</v>
      </c>
      <c r="C399" s="1041" t="s">
        <v>60</v>
      </c>
      <c r="D399" s="217" t="s">
        <v>151</v>
      </c>
      <c r="E399" s="215" t="s">
        <v>26</v>
      </c>
      <c r="F399" s="217" t="s">
        <v>151</v>
      </c>
      <c r="G399" s="286" t="s">
        <v>1200</v>
      </c>
      <c r="H399" s="69" t="s">
        <v>743</v>
      </c>
      <c r="I399" s="178" t="s">
        <v>1649</v>
      </c>
      <c r="J399" s="221" t="s">
        <v>32</v>
      </c>
      <c r="K399" s="212" t="s">
        <v>31</v>
      </c>
      <c r="L399" s="165" t="s">
        <v>11</v>
      </c>
      <c r="M399" s="221" t="s">
        <v>29</v>
      </c>
      <c r="N399" s="221" t="s">
        <v>24</v>
      </c>
      <c r="O399" s="221"/>
      <c r="P399" s="221"/>
      <c r="Q399" s="221"/>
      <c r="R399" s="221"/>
      <c r="S399" s="226"/>
      <c r="T399" s="226"/>
      <c r="U399" s="221"/>
      <c r="V399" s="221" t="s">
        <v>24</v>
      </c>
      <c r="W399" s="221"/>
      <c r="X399" s="221"/>
      <c r="Y399" s="221"/>
      <c r="Z399" s="80">
        <f t="shared" ref="Z399:Z406" si="200">COUNTIF($O399:$Y399,"x")</f>
        <v>1</v>
      </c>
      <c r="AA399" s="955"/>
      <c r="AB399" s="7"/>
      <c r="AC399" s="7"/>
      <c r="AD399" s="7"/>
      <c r="AE399" s="7"/>
      <c r="AF399" s="7"/>
      <c r="AG399" s="7"/>
      <c r="AH399" s="7"/>
      <c r="AI399" s="7"/>
      <c r="AJ399" s="7"/>
      <c r="AK399" s="7"/>
      <c r="AL399" s="7"/>
      <c r="AM399" s="7"/>
      <c r="AN399" s="7"/>
      <c r="AO399" s="7"/>
      <c r="AP399" s="7"/>
      <c r="AQ399" s="7"/>
      <c r="AR399" s="7"/>
      <c r="AS399" s="7"/>
      <c r="AT399" s="7"/>
      <c r="AU399" s="7"/>
      <c r="AV399" s="55"/>
      <c r="AW399" s="7"/>
      <c r="AX399" s="7"/>
      <c r="AY399" s="7"/>
      <c r="AZ399" s="7"/>
      <c r="BA399" s="7" t="s">
        <v>1183</v>
      </c>
      <c r="BB399" s="7"/>
      <c r="BC399" s="7"/>
      <c r="BD399" s="7"/>
      <c r="BE399" s="7"/>
      <c r="BF399" s="7"/>
      <c r="BG399" s="7"/>
      <c r="BH399" s="7"/>
      <c r="BI399" s="7"/>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c r="CN399" s="221"/>
      <c r="CO399" s="221"/>
      <c r="CP399" s="221"/>
      <c r="CQ399" s="221"/>
      <c r="CR399" s="222">
        <f t="shared" ref="CR399:CR406" si="201">COUNTIF(BJ399:CQ399,"2")</f>
        <v>0</v>
      </c>
      <c r="CS399" s="237" t="e">
        <f t="shared" ref="CS399:CS406" si="202">CR399/(CR399+CT399+CV399+CX399)</f>
        <v>#DIV/0!</v>
      </c>
      <c r="CT399" s="222">
        <f t="shared" ref="CT399:CT406" si="203">COUNTIF(BJ399:CQ399,"1")</f>
        <v>0</v>
      </c>
      <c r="CU399" s="237" t="e">
        <f t="shared" ref="CU399:CU406" si="204">CT399/(CR399+CT399+CV399+CX399)</f>
        <v>#DIV/0!</v>
      </c>
      <c r="CV399" s="222">
        <f t="shared" ref="CV399:CV406" si="205">COUNTIF(BJ399:CQ399,"0")</f>
        <v>0</v>
      </c>
      <c r="CW399" s="237" t="e">
        <f t="shared" ref="CW399:CW406" si="206">CV399/(CR399+CT399+CV399+CX399)</f>
        <v>#DIV/0!</v>
      </c>
      <c r="CX399" s="222">
        <f t="shared" ref="CX399:CX406" si="207">COUNTIF(BJ399:CQ399,"KĐG")</f>
        <v>0</v>
      </c>
      <c r="CY399" s="237" t="e">
        <f t="shared" ref="CY399:CY406" si="208">CX399/(CR399+CT399+CV399+CX399)</f>
        <v>#DIV/0!</v>
      </c>
      <c r="CZ399" s="223" t="e">
        <f t="shared" ref="CZ399:CZ406" si="209">(((CR399*2)+(CT399*1)+(CV399*0)))/(CR399+CT399+CV399)</f>
        <v>#DIV/0!</v>
      </c>
      <c r="DA399" s="223" t="e">
        <f t="shared" ref="DA399:DA406" si="210">IF(CY399&gt;=50%,"KĐG",IF(CZ399&gt;=1.6,"Đạt mục tiêu",IF(CZ399&gt;=1,"Cần cố gắng","Chưa đạt")))</f>
        <v>#DIV/0!</v>
      </c>
      <c r="DB399" s="5"/>
    </row>
    <row r="400" spans="1:106" s="1" customFormat="1" ht="46.5">
      <c r="A400" s="1067"/>
      <c r="B400" s="1024"/>
      <c r="C400" s="1042"/>
      <c r="D400" s="217" t="s">
        <v>150</v>
      </c>
      <c r="E400" s="215" t="s">
        <v>26</v>
      </c>
      <c r="F400" s="217" t="s">
        <v>150</v>
      </c>
      <c r="G400" s="286" t="s">
        <v>1201</v>
      </c>
      <c r="H400" s="69" t="s">
        <v>744</v>
      </c>
      <c r="I400" s="178" t="s">
        <v>1665</v>
      </c>
      <c r="J400" s="221" t="s">
        <v>32</v>
      </c>
      <c r="K400" s="212" t="s">
        <v>31</v>
      </c>
      <c r="L400" s="165" t="s">
        <v>11</v>
      </c>
      <c r="M400" s="221" t="s">
        <v>29</v>
      </c>
      <c r="N400" s="221" t="s">
        <v>24</v>
      </c>
      <c r="O400" s="221"/>
      <c r="P400" s="221"/>
      <c r="Q400" s="221"/>
      <c r="R400" s="221"/>
      <c r="S400" s="226"/>
      <c r="T400" s="226"/>
      <c r="U400" s="221"/>
      <c r="V400" s="221" t="s">
        <v>24</v>
      </c>
      <c r="W400" s="221"/>
      <c r="X400" s="221"/>
      <c r="Y400" s="221"/>
      <c r="Z400" s="80">
        <f t="shared" si="200"/>
        <v>1</v>
      </c>
      <c r="AA400" s="955"/>
      <c r="AB400" s="7"/>
      <c r="AC400" s="7"/>
      <c r="AD400" s="7"/>
      <c r="AE400" s="7"/>
      <c r="AF400" s="7"/>
      <c r="AG400" s="7"/>
      <c r="AH400" s="7"/>
      <c r="AI400" s="7"/>
      <c r="AJ400" s="7"/>
      <c r="AK400" s="7"/>
      <c r="AL400" s="7"/>
      <c r="AM400" s="7"/>
      <c r="AN400" s="7"/>
      <c r="AO400" s="7"/>
      <c r="AP400" s="7"/>
      <c r="AQ400" s="7"/>
      <c r="AR400" s="7"/>
      <c r="AS400" s="7"/>
      <c r="AT400" s="7"/>
      <c r="AU400" s="7"/>
      <c r="AV400" s="55"/>
      <c r="AW400" s="7"/>
      <c r="AX400" s="7"/>
      <c r="AY400" s="7"/>
      <c r="AZ400" s="7" t="s">
        <v>1183</v>
      </c>
      <c r="BA400" s="7"/>
      <c r="BB400" s="7"/>
      <c r="BC400" s="7"/>
      <c r="BD400" s="7"/>
      <c r="BE400" s="7"/>
      <c r="BF400" s="7"/>
      <c r="BG400" s="7"/>
      <c r="BH400" s="7"/>
      <c r="BI400" s="7"/>
      <c r="BJ400" s="221"/>
      <c r="BK400" s="221"/>
      <c r="BL400" s="221"/>
      <c r="BM400" s="221"/>
      <c r="BN400" s="221"/>
      <c r="BO400" s="221"/>
      <c r="BP400" s="221"/>
      <c r="BQ400" s="221"/>
      <c r="BR400" s="221"/>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c r="CN400" s="221"/>
      <c r="CO400" s="221"/>
      <c r="CP400" s="221"/>
      <c r="CQ400" s="221"/>
      <c r="CR400" s="222">
        <f t="shared" si="201"/>
        <v>0</v>
      </c>
      <c r="CS400" s="237" t="e">
        <f t="shared" si="202"/>
        <v>#DIV/0!</v>
      </c>
      <c r="CT400" s="222">
        <f t="shared" si="203"/>
        <v>0</v>
      </c>
      <c r="CU400" s="237" t="e">
        <f t="shared" si="204"/>
        <v>#DIV/0!</v>
      </c>
      <c r="CV400" s="222">
        <f t="shared" si="205"/>
        <v>0</v>
      </c>
      <c r="CW400" s="237" t="e">
        <f t="shared" si="206"/>
        <v>#DIV/0!</v>
      </c>
      <c r="CX400" s="222">
        <f t="shared" si="207"/>
        <v>0</v>
      </c>
      <c r="CY400" s="237" t="e">
        <f t="shared" si="208"/>
        <v>#DIV/0!</v>
      </c>
      <c r="CZ400" s="223" t="e">
        <f t="shared" si="209"/>
        <v>#DIV/0!</v>
      </c>
      <c r="DA400" s="223" t="e">
        <f t="shared" si="210"/>
        <v>#DIV/0!</v>
      </c>
      <c r="DB400" s="5"/>
    </row>
    <row r="401" spans="1:106" s="1" customFormat="1" ht="31">
      <c r="A401" s="1067"/>
      <c r="B401" s="1024"/>
      <c r="C401" s="1043"/>
      <c r="D401" s="217" t="s">
        <v>149</v>
      </c>
      <c r="E401" s="215" t="s">
        <v>26</v>
      </c>
      <c r="F401" s="217" t="s">
        <v>149</v>
      </c>
      <c r="G401" s="51" t="s">
        <v>1570</v>
      </c>
      <c r="H401" s="38"/>
      <c r="I401" s="38"/>
      <c r="J401" s="5" t="s">
        <v>32</v>
      </c>
      <c r="K401" s="212" t="s">
        <v>31</v>
      </c>
      <c r="L401" s="165" t="s">
        <v>11</v>
      </c>
      <c r="M401" s="221" t="s">
        <v>29</v>
      </c>
      <c r="N401" s="221" t="s">
        <v>24</v>
      </c>
      <c r="O401" s="5"/>
      <c r="P401" s="5"/>
      <c r="Q401" s="5"/>
      <c r="R401" s="5"/>
      <c r="S401" s="6" t="s">
        <v>24</v>
      </c>
      <c r="T401" s="6"/>
      <c r="U401" s="5"/>
      <c r="V401" s="5"/>
      <c r="W401" s="5"/>
      <c r="X401" s="5"/>
      <c r="Y401" s="5"/>
      <c r="Z401" s="80">
        <f t="shared" si="200"/>
        <v>1</v>
      </c>
      <c r="AA401" s="221"/>
      <c r="AB401" s="7"/>
      <c r="AC401" s="7"/>
      <c r="AD401" s="7"/>
      <c r="AE401" s="7"/>
      <c r="AF401" s="7"/>
      <c r="AG401" s="7"/>
      <c r="AH401" s="7"/>
      <c r="AI401" s="7"/>
      <c r="AJ401" s="7"/>
      <c r="AK401" s="7"/>
      <c r="AL401" s="7"/>
      <c r="AM401" s="7"/>
      <c r="AN401" s="7"/>
      <c r="AO401" s="7"/>
      <c r="AP401" s="7"/>
      <c r="AQ401" s="7"/>
      <c r="AR401" s="7"/>
      <c r="AS401" s="7"/>
      <c r="AT401" s="7"/>
      <c r="AU401" s="7"/>
      <c r="AV401" s="55"/>
      <c r="AW401" s="7"/>
      <c r="AX401" s="7"/>
      <c r="AY401" s="7"/>
      <c r="AZ401" s="7"/>
      <c r="BA401" s="7"/>
      <c r="BB401" s="7"/>
      <c r="BC401" s="7"/>
      <c r="BD401" s="7"/>
      <c r="BE401" s="7"/>
      <c r="BF401" s="7" t="s">
        <v>1317</v>
      </c>
      <c r="BG401" s="7"/>
      <c r="BH401" s="7"/>
      <c r="BI401" s="7"/>
      <c r="BJ401" s="221"/>
      <c r="BK401" s="221"/>
      <c r="BL401" s="221"/>
      <c r="BM401" s="221"/>
      <c r="BN401" s="221"/>
      <c r="BO401" s="221"/>
      <c r="BP401" s="221"/>
      <c r="BQ401" s="221"/>
      <c r="BR401" s="221"/>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c r="CN401" s="221"/>
      <c r="CO401" s="221"/>
      <c r="CP401" s="221"/>
      <c r="CQ401" s="221"/>
      <c r="CR401" s="222">
        <f t="shared" si="201"/>
        <v>0</v>
      </c>
      <c r="CS401" s="237" t="e">
        <f t="shared" si="202"/>
        <v>#DIV/0!</v>
      </c>
      <c r="CT401" s="222">
        <f t="shared" si="203"/>
        <v>0</v>
      </c>
      <c r="CU401" s="237" t="e">
        <f t="shared" si="204"/>
        <v>#DIV/0!</v>
      </c>
      <c r="CV401" s="222">
        <f t="shared" si="205"/>
        <v>0</v>
      </c>
      <c r="CW401" s="237" t="e">
        <f t="shared" si="206"/>
        <v>#DIV/0!</v>
      </c>
      <c r="CX401" s="222">
        <f t="shared" si="207"/>
        <v>0</v>
      </c>
      <c r="CY401" s="237" t="e">
        <f t="shared" si="208"/>
        <v>#DIV/0!</v>
      </c>
      <c r="CZ401" s="223" t="e">
        <f t="shared" si="209"/>
        <v>#DIV/0!</v>
      </c>
      <c r="DA401" s="223" t="e">
        <f t="shared" si="210"/>
        <v>#DIV/0!</v>
      </c>
      <c r="DB401" s="5"/>
    </row>
    <row r="402" spans="1:106" s="20" customFormat="1" ht="62">
      <c r="A402" s="1067"/>
      <c r="B402" s="1024"/>
      <c r="C402" s="1122" t="s">
        <v>60</v>
      </c>
      <c r="D402" s="203" t="s">
        <v>1918</v>
      </c>
      <c r="E402" s="1122" t="s">
        <v>41</v>
      </c>
      <c r="F402" s="203" t="s">
        <v>1918</v>
      </c>
      <c r="G402" s="203" t="s">
        <v>1919</v>
      </c>
      <c r="H402" s="208"/>
      <c r="I402" s="208"/>
      <c r="J402" s="5" t="s">
        <v>32</v>
      </c>
      <c r="K402" s="212" t="s">
        <v>31</v>
      </c>
      <c r="L402" s="165" t="s">
        <v>11</v>
      </c>
      <c r="M402" s="72" t="s">
        <v>29</v>
      </c>
      <c r="N402" s="72"/>
      <c r="O402" s="27"/>
      <c r="P402" s="27"/>
      <c r="Q402" s="27"/>
      <c r="R402" s="27" t="s">
        <v>24</v>
      </c>
      <c r="S402" s="27"/>
      <c r="T402" s="27"/>
      <c r="U402" s="27"/>
      <c r="V402" s="27"/>
      <c r="W402" s="27"/>
      <c r="X402" s="27"/>
      <c r="Y402" s="27"/>
      <c r="Z402" s="80">
        <f t="shared" si="200"/>
        <v>1</v>
      </c>
      <c r="AA402" s="955"/>
      <c r="AB402" s="28"/>
      <c r="AC402" s="28"/>
      <c r="AD402" s="28"/>
      <c r="AE402" s="28"/>
      <c r="AF402" s="28"/>
      <c r="AG402" s="28"/>
      <c r="AH402" s="28"/>
      <c r="AI402" s="28"/>
      <c r="AJ402" s="28"/>
      <c r="AK402" s="28"/>
      <c r="AL402" s="28"/>
      <c r="AM402" s="28"/>
      <c r="AN402" s="28"/>
      <c r="AO402" s="28"/>
      <c r="AP402" s="28"/>
      <c r="AQ402" s="28"/>
      <c r="AR402" s="28"/>
      <c r="AS402" s="28"/>
      <c r="AT402" s="28"/>
      <c r="AU402" s="28"/>
      <c r="AV402" s="141"/>
      <c r="AW402" s="28"/>
      <c r="AX402" s="28"/>
      <c r="AY402" s="28"/>
      <c r="AZ402" s="28"/>
      <c r="BA402" s="28"/>
      <c r="BB402" s="28"/>
      <c r="BC402" s="28"/>
      <c r="BD402" s="28"/>
      <c r="BE402" s="28"/>
      <c r="BF402" s="28"/>
      <c r="BG402" s="28"/>
      <c r="BH402" s="28"/>
      <c r="BI402" s="28"/>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221"/>
      <c r="CQ402" s="221"/>
      <c r="CR402" s="39"/>
      <c r="CS402" s="209"/>
      <c r="CT402" s="39"/>
      <c r="CU402" s="209"/>
      <c r="CV402" s="39"/>
      <c r="CW402" s="209"/>
      <c r="CX402" s="39"/>
      <c r="CY402" s="209"/>
      <c r="CZ402" s="40"/>
      <c r="DA402" s="40"/>
      <c r="DB402" s="27"/>
    </row>
    <row r="403" spans="1:106" s="1" customFormat="1" ht="46.5">
      <c r="A403" s="1068"/>
      <c r="B403" s="1024"/>
      <c r="C403" s="1123"/>
      <c r="D403" s="203" t="s">
        <v>1838</v>
      </c>
      <c r="E403" s="1123"/>
      <c r="F403" s="203" t="s">
        <v>1838</v>
      </c>
      <c r="G403" s="203" t="s">
        <v>1912</v>
      </c>
      <c r="H403" s="38"/>
      <c r="I403" s="38"/>
      <c r="J403" s="5" t="s">
        <v>32</v>
      </c>
      <c r="K403" s="212" t="s">
        <v>31</v>
      </c>
      <c r="L403" s="165" t="s">
        <v>11</v>
      </c>
      <c r="M403" s="221" t="s">
        <v>29</v>
      </c>
      <c r="N403" s="221" t="s">
        <v>24</v>
      </c>
      <c r="O403" s="5"/>
      <c r="P403" s="5"/>
      <c r="Q403" s="5"/>
      <c r="R403" s="5"/>
      <c r="S403" s="6"/>
      <c r="T403" s="6"/>
      <c r="U403" s="5"/>
      <c r="V403" s="5"/>
      <c r="W403" s="5"/>
      <c r="X403" s="5" t="s">
        <v>24</v>
      </c>
      <c r="Y403" s="5"/>
      <c r="Z403" s="80">
        <f t="shared" si="200"/>
        <v>1</v>
      </c>
      <c r="AA403" s="955"/>
      <c r="AB403" s="7"/>
      <c r="AC403" s="7"/>
      <c r="AD403" s="7"/>
      <c r="AE403" s="7"/>
      <c r="AF403" s="7"/>
      <c r="AG403" s="7"/>
      <c r="AH403" s="7"/>
      <c r="AI403" s="7"/>
      <c r="AJ403" s="7"/>
      <c r="AK403" s="7"/>
      <c r="AL403" s="7"/>
      <c r="AM403" s="7"/>
      <c r="AN403" s="7"/>
      <c r="AO403" s="7"/>
      <c r="AP403" s="7"/>
      <c r="AQ403" s="7"/>
      <c r="AR403" s="7"/>
      <c r="AS403" s="7"/>
      <c r="AT403" s="7"/>
      <c r="AU403" s="7"/>
      <c r="AV403" s="55"/>
      <c r="AW403" s="7"/>
      <c r="AX403" s="7"/>
      <c r="AY403" s="7"/>
      <c r="AZ403" s="7"/>
      <c r="BA403" s="7"/>
      <c r="BB403" s="7"/>
      <c r="BC403" s="7"/>
      <c r="BD403" s="7"/>
      <c r="BE403" s="7"/>
      <c r="BF403" s="7"/>
      <c r="BG403" s="7"/>
      <c r="BH403" s="7"/>
      <c r="BI403" s="7"/>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221"/>
      <c r="CQ403" s="221"/>
      <c r="CR403" s="222"/>
      <c r="CS403" s="237"/>
      <c r="CT403" s="222"/>
      <c r="CU403" s="237"/>
      <c r="CV403" s="222"/>
      <c r="CW403" s="237"/>
      <c r="CX403" s="222"/>
      <c r="CY403" s="237"/>
      <c r="CZ403" s="223"/>
      <c r="DA403" s="223"/>
      <c r="DB403" s="5"/>
    </row>
    <row r="404" spans="1:106" s="1" customFormat="1" ht="29.5" customHeight="1">
      <c r="A404" s="1036">
        <v>140</v>
      </c>
      <c r="B404" s="1024" t="s">
        <v>503</v>
      </c>
      <c r="C404" s="1033" t="s">
        <v>41</v>
      </c>
      <c r="D404" s="1024" t="s">
        <v>148</v>
      </c>
      <c r="E404" s="1033" t="s">
        <v>41</v>
      </c>
      <c r="F404" s="1024" t="s">
        <v>616</v>
      </c>
      <c r="G404" s="51" t="s">
        <v>617</v>
      </c>
      <c r="H404" s="117"/>
      <c r="I404" s="117"/>
      <c r="J404" s="5" t="s">
        <v>32</v>
      </c>
      <c r="K404" s="212" t="s">
        <v>31</v>
      </c>
      <c r="L404" s="165" t="s">
        <v>11</v>
      </c>
      <c r="M404" s="221" t="s">
        <v>29</v>
      </c>
      <c r="N404" s="221" t="s">
        <v>24</v>
      </c>
      <c r="O404" s="5"/>
      <c r="P404" s="5"/>
      <c r="Q404" s="5"/>
      <c r="R404" s="5"/>
      <c r="S404" s="6"/>
      <c r="T404" s="6"/>
      <c r="U404" s="5"/>
      <c r="V404" s="5"/>
      <c r="W404" s="5"/>
      <c r="X404" s="5" t="s">
        <v>24</v>
      </c>
      <c r="Y404" s="5"/>
      <c r="Z404" s="80">
        <f t="shared" si="200"/>
        <v>1</v>
      </c>
      <c r="AA404" s="221"/>
      <c r="AB404" s="7"/>
      <c r="AC404" s="7"/>
      <c r="AD404" s="7"/>
      <c r="AE404" s="7"/>
      <c r="AF404" s="7"/>
      <c r="AG404" s="7"/>
      <c r="AH404" s="7"/>
      <c r="AI404" s="7"/>
      <c r="AJ404" s="7"/>
      <c r="AK404" s="7"/>
      <c r="AL404" s="7"/>
      <c r="AM404" s="7"/>
      <c r="AN404" s="7"/>
      <c r="AO404" s="7"/>
      <c r="AP404" s="7"/>
      <c r="AQ404" s="7"/>
      <c r="AR404" s="7"/>
      <c r="AS404" s="7"/>
      <c r="AT404" s="7"/>
      <c r="AU404" s="7"/>
      <c r="AV404" s="55"/>
      <c r="AW404" s="7"/>
      <c r="AX404" s="7"/>
      <c r="AY404" s="7"/>
      <c r="AZ404" s="7"/>
      <c r="BA404" s="7"/>
      <c r="BB404" s="7"/>
      <c r="BC404" s="7"/>
      <c r="BD404" s="7"/>
      <c r="BE404" s="7"/>
      <c r="BF404" s="7"/>
      <c r="BG404" s="7" t="s">
        <v>1317</v>
      </c>
      <c r="BH404" s="7"/>
      <c r="BI404" s="7"/>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221"/>
      <c r="CQ404" s="221"/>
      <c r="CR404" s="222">
        <f t="shared" si="201"/>
        <v>0</v>
      </c>
      <c r="CS404" s="237" t="e">
        <f t="shared" si="202"/>
        <v>#DIV/0!</v>
      </c>
      <c r="CT404" s="222">
        <f t="shared" si="203"/>
        <v>0</v>
      </c>
      <c r="CU404" s="237" t="e">
        <f t="shared" si="204"/>
        <v>#DIV/0!</v>
      </c>
      <c r="CV404" s="222">
        <f t="shared" si="205"/>
        <v>0</v>
      </c>
      <c r="CW404" s="237" t="e">
        <f t="shared" si="206"/>
        <v>#DIV/0!</v>
      </c>
      <c r="CX404" s="222">
        <f t="shared" si="207"/>
        <v>0</v>
      </c>
      <c r="CY404" s="237" t="e">
        <f t="shared" si="208"/>
        <v>#DIV/0!</v>
      </c>
      <c r="CZ404" s="223" t="e">
        <f t="shared" si="209"/>
        <v>#DIV/0!</v>
      </c>
      <c r="DA404" s="223" t="e">
        <f t="shared" si="210"/>
        <v>#DIV/0!</v>
      </c>
      <c r="DB404" s="5"/>
    </row>
    <row r="405" spans="1:106" s="1" customFormat="1" ht="29.5" customHeight="1">
      <c r="A405" s="1036"/>
      <c r="B405" s="1121"/>
      <c r="C405" s="1033"/>
      <c r="D405" s="1024"/>
      <c r="E405" s="1033"/>
      <c r="F405" s="1121"/>
      <c r="G405" s="51" t="s">
        <v>618</v>
      </c>
      <c r="H405" s="38"/>
      <c r="I405" s="38"/>
      <c r="J405" s="5" t="s">
        <v>32</v>
      </c>
      <c r="K405" s="212" t="s">
        <v>31</v>
      </c>
      <c r="L405" s="165" t="s">
        <v>11</v>
      </c>
      <c r="M405" s="221" t="s">
        <v>29</v>
      </c>
      <c r="N405" s="221" t="s">
        <v>24</v>
      </c>
      <c r="O405" s="5"/>
      <c r="P405" s="5" t="s">
        <v>24</v>
      </c>
      <c r="Q405" s="5"/>
      <c r="R405" s="5"/>
      <c r="S405" s="6"/>
      <c r="T405" s="6"/>
      <c r="U405" s="5"/>
      <c r="V405" s="5"/>
      <c r="W405" s="5"/>
      <c r="X405" s="5"/>
      <c r="Y405" s="5"/>
      <c r="Z405" s="80">
        <f t="shared" si="200"/>
        <v>1</v>
      </c>
      <c r="AA405" s="955"/>
      <c r="AB405" s="7"/>
      <c r="AC405" s="7"/>
      <c r="AD405" s="7"/>
      <c r="AE405" s="7"/>
      <c r="AF405" s="7"/>
      <c r="AG405" s="7" t="s">
        <v>1317</v>
      </c>
      <c r="AH405" s="7"/>
      <c r="AI405" s="7"/>
      <c r="AJ405" s="7"/>
      <c r="AK405" s="7"/>
      <c r="AL405" s="7"/>
      <c r="AM405" s="7"/>
      <c r="AN405" s="7"/>
      <c r="AO405" s="7"/>
      <c r="AP405" s="7"/>
      <c r="AQ405" s="7"/>
      <c r="AR405" s="7"/>
      <c r="AS405" s="7"/>
      <c r="AT405" s="7"/>
      <c r="AU405" s="7"/>
      <c r="AV405" s="55"/>
      <c r="AW405" s="7"/>
      <c r="AX405" s="7"/>
      <c r="AY405" s="7"/>
      <c r="AZ405" s="7"/>
      <c r="BA405" s="7"/>
      <c r="BB405" s="7"/>
      <c r="BC405" s="7"/>
      <c r="BD405" s="7"/>
      <c r="BE405" s="7"/>
      <c r="BF405" s="7"/>
      <c r="BG405" s="7"/>
      <c r="BH405" s="7"/>
      <c r="BI405" s="7"/>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221"/>
      <c r="CQ405" s="221"/>
      <c r="CR405" s="222">
        <f t="shared" si="201"/>
        <v>0</v>
      </c>
      <c r="CS405" s="237" t="e">
        <f t="shared" si="202"/>
        <v>#DIV/0!</v>
      </c>
      <c r="CT405" s="222">
        <f t="shared" si="203"/>
        <v>0</v>
      </c>
      <c r="CU405" s="237" t="e">
        <f t="shared" si="204"/>
        <v>#DIV/0!</v>
      </c>
      <c r="CV405" s="222">
        <f t="shared" si="205"/>
        <v>0</v>
      </c>
      <c r="CW405" s="237" t="e">
        <f t="shared" si="206"/>
        <v>#DIV/0!</v>
      </c>
      <c r="CX405" s="222">
        <f t="shared" si="207"/>
        <v>0</v>
      </c>
      <c r="CY405" s="237" t="e">
        <f t="shared" si="208"/>
        <v>#DIV/0!</v>
      </c>
      <c r="CZ405" s="223" t="e">
        <f t="shared" si="209"/>
        <v>#DIV/0!</v>
      </c>
      <c r="DA405" s="223" t="e">
        <f t="shared" si="210"/>
        <v>#DIV/0!</v>
      </c>
      <c r="DB405" s="5"/>
    </row>
    <row r="406" spans="1:106" s="1" customFormat="1" ht="37.4" customHeight="1">
      <c r="A406" s="1036"/>
      <c r="B406" s="1024"/>
      <c r="C406" s="1033"/>
      <c r="D406" s="1024"/>
      <c r="E406" s="1033"/>
      <c r="F406" s="1024"/>
      <c r="G406" s="51" t="s">
        <v>619</v>
      </c>
      <c r="H406" s="38"/>
      <c r="I406" s="38"/>
      <c r="J406" s="5" t="s">
        <v>32</v>
      </c>
      <c r="K406" s="212" t="s">
        <v>31</v>
      </c>
      <c r="L406" s="165" t="s">
        <v>11</v>
      </c>
      <c r="M406" s="221" t="s">
        <v>29</v>
      </c>
      <c r="N406" s="221" t="s">
        <v>24</v>
      </c>
      <c r="O406" s="5"/>
      <c r="P406" s="5"/>
      <c r="Q406" s="5"/>
      <c r="R406" s="5"/>
      <c r="S406" s="6"/>
      <c r="T406" s="6"/>
      <c r="U406" s="5"/>
      <c r="V406" s="5" t="s">
        <v>24</v>
      </c>
      <c r="W406" s="5"/>
      <c r="X406" s="5"/>
      <c r="Y406" s="5"/>
      <c r="Z406" s="80">
        <f t="shared" si="200"/>
        <v>1</v>
      </c>
      <c r="AA406" s="955"/>
      <c r="AB406" s="7"/>
      <c r="AC406" s="7"/>
      <c r="AD406" s="7"/>
      <c r="AE406" s="7"/>
      <c r="AF406" s="7"/>
      <c r="AG406" s="7"/>
      <c r="AH406" s="7"/>
      <c r="AI406" s="7"/>
      <c r="AJ406" s="7"/>
      <c r="AK406" s="7"/>
      <c r="AL406" s="7"/>
      <c r="AM406" s="7"/>
      <c r="AN406" s="7"/>
      <c r="AO406" s="7"/>
      <c r="AP406" s="7"/>
      <c r="AQ406" s="7"/>
      <c r="AR406" s="7"/>
      <c r="AS406" s="7"/>
      <c r="AT406" s="7"/>
      <c r="AU406" s="7"/>
      <c r="AV406" s="55"/>
      <c r="AW406" s="7"/>
      <c r="AX406" s="7"/>
      <c r="AY406" s="7" t="s">
        <v>1317</v>
      </c>
      <c r="AZ406" s="7" t="s">
        <v>1317</v>
      </c>
      <c r="BA406" s="7" t="s">
        <v>1317</v>
      </c>
      <c r="BB406" s="7"/>
      <c r="BC406" s="7"/>
      <c r="BD406" s="7"/>
      <c r="BE406" s="7"/>
      <c r="BF406" s="7"/>
      <c r="BG406" s="7"/>
      <c r="BH406" s="7"/>
      <c r="BI406" s="7"/>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221"/>
      <c r="CQ406" s="221"/>
      <c r="CR406" s="222">
        <f t="shared" si="201"/>
        <v>0</v>
      </c>
      <c r="CS406" s="237" t="e">
        <f t="shared" si="202"/>
        <v>#DIV/0!</v>
      </c>
      <c r="CT406" s="222">
        <f t="shared" si="203"/>
        <v>0</v>
      </c>
      <c r="CU406" s="237" t="e">
        <f t="shared" si="204"/>
        <v>#DIV/0!</v>
      </c>
      <c r="CV406" s="222">
        <f t="shared" si="205"/>
        <v>0</v>
      </c>
      <c r="CW406" s="237" t="e">
        <f t="shared" si="206"/>
        <v>#DIV/0!</v>
      </c>
      <c r="CX406" s="222">
        <f t="shared" si="207"/>
        <v>0</v>
      </c>
      <c r="CY406" s="237" t="e">
        <f t="shared" si="208"/>
        <v>#DIV/0!</v>
      </c>
      <c r="CZ406" s="223" t="e">
        <f t="shared" si="209"/>
        <v>#DIV/0!</v>
      </c>
      <c r="DA406" s="223" t="e">
        <f t="shared" si="210"/>
        <v>#DIV/0!</v>
      </c>
      <c r="DB406" s="5"/>
    </row>
    <row r="407" spans="1:106" s="302" customFormat="1" ht="16.5">
      <c r="B407" s="1094" t="s">
        <v>147</v>
      </c>
      <c r="C407" s="1095"/>
      <c r="D407" s="1095"/>
      <c r="E407" s="1095"/>
      <c r="F407" s="1095"/>
      <c r="G407" s="1095"/>
      <c r="H407" s="318"/>
      <c r="I407" s="318"/>
      <c r="J407" s="318"/>
      <c r="K407" s="318"/>
      <c r="L407" s="318"/>
      <c r="M407" s="318"/>
      <c r="N407" s="319"/>
      <c r="O407" s="300" t="s">
        <v>38</v>
      </c>
      <c r="P407" s="300"/>
      <c r="Q407" s="300"/>
      <c r="R407" s="300" t="s">
        <v>38</v>
      </c>
      <c r="S407" s="301" t="s">
        <v>38</v>
      </c>
      <c r="T407" s="300"/>
      <c r="U407" s="300"/>
      <c r="V407" s="300" t="s">
        <v>38</v>
      </c>
      <c r="W407" s="300" t="s">
        <v>38</v>
      </c>
      <c r="X407" s="300"/>
      <c r="Y407" s="300"/>
      <c r="Z407" s="296" t="s">
        <v>38</v>
      </c>
      <c r="AA407" s="221"/>
      <c r="AB407" s="296" t="s">
        <v>38</v>
      </c>
      <c r="AC407" s="296" t="s">
        <v>38</v>
      </c>
      <c r="AD407" s="296" t="s">
        <v>38</v>
      </c>
      <c r="AE407" s="296" t="s">
        <v>38</v>
      </c>
      <c r="AF407" s="296" t="s">
        <v>38</v>
      </c>
      <c r="AG407" s="296" t="s">
        <v>38</v>
      </c>
      <c r="AH407" s="296" t="s">
        <v>38</v>
      </c>
      <c r="AI407" s="296" t="s">
        <v>38</v>
      </c>
      <c r="AJ407" s="296" t="s">
        <v>38</v>
      </c>
      <c r="AK407" s="296" t="s">
        <v>38</v>
      </c>
      <c r="AL407" s="296" t="s">
        <v>38</v>
      </c>
      <c r="AM407" s="296" t="s">
        <v>38</v>
      </c>
      <c r="AN407" s="296" t="s">
        <v>38</v>
      </c>
      <c r="AO407" s="296" t="s">
        <v>38</v>
      </c>
      <c r="AP407" s="296" t="s">
        <v>38</v>
      </c>
      <c r="AQ407" s="296" t="s">
        <v>38</v>
      </c>
      <c r="AR407" s="296" t="s">
        <v>38</v>
      </c>
      <c r="AS407" s="296" t="s">
        <v>38</v>
      </c>
      <c r="AT407" s="296" t="s">
        <v>38</v>
      </c>
      <c r="AU407" s="296" t="s">
        <v>38</v>
      </c>
      <c r="AV407" s="296" t="s">
        <v>38</v>
      </c>
      <c r="AW407" s="296" t="s">
        <v>38</v>
      </c>
      <c r="AX407" s="296" t="s">
        <v>38</v>
      </c>
      <c r="AY407" s="296" t="s">
        <v>38</v>
      </c>
      <c r="AZ407" s="296" t="s">
        <v>38</v>
      </c>
      <c r="BA407" s="296" t="s">
        <v>38</v>
      </c>
      <c r="BB407" s="296" t="s">
        <v>38</v>
      </c>
      <c r="BC407" s="296" t="s">
        <v>38</v>
      </c>
      <c r="BD407" s="296" t="s">
        <v>38</v>
      </c>
      <c r="BE407" s="296" t="s">
        <v>38</v>
      </c>
      <c r="BF407" s="296" t="s">
        <v>38</v>
      </c>
      <c r="BG407" s="296" t="s">
        <v>38</v>
      </c>
      <c r="BH407" s="296" t="s">
        <v>38</v>
      </c>
      <c r="BI407" s="296" t="s">
        <v>38</v>
      </c>
      <c r="BJ407" s="296" t="s">
        <v>38</v>
      </c>
      <c r="BK407" s="296" t="s">
        <v>38</v>
      </c>
      <c r="BL407" s="296" t="s">
        <v>38</v>
      </c>
      <c r="BM407" s="296" t="s">
        <v>38</v>
      </c>
      <c r="BN407" s="296" t="s">
        <v>38</v>
      </c>
      <c r="BO407" s="296" t="s">
        <v>38</v>
      </c>
      <c r="BP407" s="296" t="s">
        <v>38</v>
      </c>
      <c r="BQ407" s="296" t="s">
        <v>38</v>
      </c>
      <c r="BR407" s="296" t="s">
        <v>38</v>
      </c>
      <c r="BS407" s="296" t="s">
        <v>38</v>
      </c>
      <c r="BT407" s="296" t="s">
        <v>38</v>
      </c>
      <c r="BU407" s="296" t="s">
        <v>38</v>
      </c>
      <c r="BV407" s="296" t="s">
        <v>38</v>
      </c>
      <c r="BW407" s="296" t="s">
        <v>38</v>
      </c>
      <c r="BX407" s="296" t="s">
        <v>38</v>
      </c>
      <c r="BY407" s="296" t="s">
        <v>38</v>
      </c>
      <c r="BZ407" s="296" t="s">
        <v>38</v>
      </c>
      <c r="CA407" s="296" t="s">
        <v>38</v>
      </c>
      <c r="CB407" s="296" t="s">
        <v>38</v>
      </c>
      <c r="CC407" s="296" t="s">
        <v>38</v>
      </c>
      <c r="CD407" s="296" t="s">
        <v>38</v>
      </c>
      <c r="CE407" s="296" t="s">
        <v>38</v>
      </c>
      <c r="CF407" s="296" t="s">
        <v>38</v>
      </c>
      <c r="CG407" s="296" t="s">
        <v>38</v>
      </c>
      <c r="CH407" s="296" t="s">
        <v>38</v>
      </c>
      <c r="CI407" s="296" t="s">
        <v>38</v>
      </c>
      <c r="CJ407" s="296" t="s">
        <v>38</v>
      </c>
      <c r="CK407" s="296" t="s">
        <v>38</v>
      </c>
      <c r="CL407" s="296" t="s">
        <v>38</v>
      </c>
      <c r="CM407" s="296" t="s">
        <v>38</v>
      </c>
      <c r="CN407" s="296" t="s">
        <v>38</v>
      </c>
      <c r="CO407" s="296" t="s">
        <v>38</v>
      </c>
      <c r="CP407" s="296" t="s">
        <v>38</v>
      </c>
      <c r="CQ407" s="296" t="s">
        <v>38</v>
      </c>
      <c r="CR407" s="296" t="s">
        <v>38</v>
      </c>
      <c r="CS407" s="296" t="s">
        <v>38</v>
      </c>
      <c r="CT407" s="296" t="s">
        <v>38</v>
      </c>
      <c r="CU407" s="296" t="s">
        <v>38</v>
      </c>
      <c r="CV407" s="296" t="s">
        <v>38</v>
      </c>
      <c r="CW407" s="296" t="s">
        <v>38</v>
      </c>
      <c r="CX407" s="296" t="s">
        <v>38</v>
      </c>
      <c r="CY407" s="296" t="s">
        <v>38</v>
      </c>
      <c r="CZ407" s="296" t="s">
        <v>38</v>
      </c>
      <c r="DA407" s="296" t="s">
        <v>38</v>
      </c>
      <c r="DB407" s="296" t="s">
        <v>38</v>
      </c>
    </row>
    <row r="408" spans="1:106" s="1" customFormat="1" ht="46.5">
      <c r="A408" s="1036">
        <v>141</v>
      </c>
      <c r="B408" s="1024" t="s">
        <v>504</v>
      </c>
      <c r="C408" s="1033" t="s">
        <v>28</v>
      </c>
      <c r="D408" s="1024" t="s">
        <v>430</v>
      </c>
      <c r="E408" s="1033" t="s">
        <v>26</v>
      </c>
      <c r="F408" s="1024" t="s">
        <v>430</v>
      </c>
      <c r="G408" s="142" t="s">
        <v>1961</v>
      </c>
      <c r="H408" s="107" t="s">
        <v>745</v>
      </c>
      <c r="I408" s="176" t="s">
        <v>1646</v>
      </c>
      <c r="J408" s="5" t="s">
        <v>32</v>
      </c>
      <c r="K408" s="212" t="s">
        <v>31</v>
      </c>
      <c r="L408" s="165" t="s">
        <v>11</v>
      </c>
      <c r="M408" s="221" t="s">
        <v>29</v>
      </c>
      <c r="N408" s="221" t="s">
        <v>24</v>
      </c>
      <c r="O408" s="5"/>
      <c r="P408" s="5"/>
      <c r="Q408" s="5"/>
      <c r="R408" s="5" t="s">
        <v>24</v>
      </c>
      <c r="S408" s="6"/>
      <c r="T408" s="6"/>
      <c r="U408" s="5"/>
      <c r="V408" s="5"/>
      <c r="W408" s="5"/>
      <c r="X408" s="5"/>
      <c r="Y408" s="5"/>
      <c r="Z408" s="80">
        <f t="shared" ref="Z408:Z414" si="211">COUNTIF($O408:$Y408,"x")</f>
        <v>1</v>
      </c>
      <c r="AA408" s="955"/>
      <c r="AB408" s="7"/>
      <c r="AC408" s="7"/>
      <c r="AD408" s="7"/>
      <c r="AE408" s="7"/>
      <c r="AF408" s="7"/>
      <c r="AG408" s="7"/>
      <c r="AH408" s="7"/>
      <c r="AI408" s="7"/>
      <c r="AJ408" s="7"/>
      <c r="AK408" s="7"/>
      <c r="AL408" s="7"/>
      <c r="AM408" s="7"/>
      <c r="AN408" s="7"/>
      <c r="AO408" s="7"/>
      <c r="AP408" s="7" t="s">
        <v>1183</v>
      </c>
      <c r="AQ408" s="7"/>
      <c r="AR408" s="7"/>
      <c r="AS408" s="7"/>
      <c r="AT408" s="7"/>
      <c r="AU408" s="7"/>
      <c r="AV408" s="55"/>
      <c r="AW408" s="7"/>
      <c r="AX408" s="7"/>
      <c r="AY408" s="7"/>
      <c r="AZ408" s="7"/>
      <c r="BA408" s="7"/>
      <c r="BB408" s="7"/>
      <c r="BC408" s="7"/>
      <c r="BD408" s="7"/>
      <c r="BE408" s="7"/>
      <c r="BF408" s="7"/>
      <c r="BG408" s="7"/>
      <c r="BH408" s="7"/>
      <c r="BI408" s="7"/>
      <c r="BJ408" s="221"/>
      <c r="BK408" s="221"/>
      <c r="BL408" s="221"/>
      <c r="BM408" s="221"/>
      <c r="BN408" s="221"/>
      <c r="BO408" s="221"/>
      <c r="BP408" s="221"/>
      <c r="BQ408" s="221"/>
      <c r="BR408" s="221"/>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c r="CN408" s="221"/>
      <c r="CO408" s="221"/>
      <c r="CP408" s="221"/>
      <c r="CQ408" s="221"/>
      <c r="CR408" s="222">
        <f t="shared" ref="CR408:CR414" si="212">COUNTIF(BJ408:CQ408,"2")</f>
        <v>0</v>
      </c>
      <c r="CS408" s="237" t="e">
        <f t="shared" ref="CS408:CS414" si="213">CR408/(CR408+CT408+CV408+CX408)</f>
        <v>#DIV/0!</v>
      </c>
      <c r="CT408" s="222">
        <f t="shared" ref="CT408:CT414" si="214">COUNTIF(BJ408:CQ408,"1")</f>
        <v>0</v>
      </c>
      <c r="CU408" s="237" t="e">
        <f t="shared" ref="CU408:CU414" si="215">CT408/(CR408+CT408+CV408+CX408)</f>
        <v>#DIV/0!</v>
      </c>
      <c r="CV408" s="222">
        <f t="shared" ref="CV408:CV414" si="216">COUNTIF(BJ408:CQ408,"0")</f>
        <v>0</v>
      </c>
      <c r="CW408" s="237" t="e">
        <f t="shared" ref="CW408:CW414" si="217">CV408/(CR408+CT408+CV408+CX408)</f>
        <v>#DIV/0!</v>
      </c>
      <c r="CX408" s="222">
        <f t="shared" ref="CX408:CX414" si="218">COUNTIF(BJ408:CQ408,"KĐG")</f>
        <v>0</v>
      </c>
      <c r="CY408" s="237" t="e">
        <f t="shared" ref="CY408:CY414" si="219">CX408/(CR408+CT408+CV408+CX408)</f>
        <v>#DIV/0!</v>
      </c>
      <c r="CZ408" s="223" t="e">
        <f t="shared" ref="CZ408:CZ414" si="220">(((CR408*2)+(CT408*1)+(CV408*0)))/(CR408+CT408+CV408)</f>
        <v>#DIV/0!</v>
      </c>
      <c r="DA408" s="223" t="e">
        <f t="shared" ref="DA408:DA414" si="221">IF(CY408&gt;=50%,"KĐG",IF(CZ408&gt;=1.6,"Đạt mục tiêu",IF(CZ408&gt;=1,"Cần cố gắng","Chưa đạt")))</f>
        <v>#DIV/0!</v>
      </c>
      <c r="DB408" s="5"/>
    </row>
    <row r="409" spans="1:106" s="1" customFormat="1" ht="62">
      <c r="A409" s="1036"/>
      <c r="B409" s="1024"/>
      <c r="C409" s="1033"/>
      <c r="D409" s="1024"/>
      <c r="E409" s="1033"/>
      <c r="F409" s="1024"/>
      <c r="G409" s="142" t="s">
        <v>1202</v>
      </c>
      <c r="H409" s="107" t="s">
        <v>746</v>
      </c>
      <c r="I409" s="176" t="s">
        <v>1643</v>
      </c>
      <c r="J409" s="5" t="s">
        <v>32</v>
      </c>
      <c r="K409" s="212" t="s">
        <v>31</v>
      </c>
      <c r="L409" s="165" t="s">
        <v>11</v>
      </c>
      <c r="M409" s="221" t="s">
        <v>29</v>
      </c>
      <c r="N409" s="221" t="s">
        <v>24</v>
      </c>
      <c r="O409" s="5"/>
      <c r="P409" s="5"/>
      <c r="Q409" s="5"/>
      <c r="R409" s="5" t="s">
        <v>24</v>
      </c>
      <c r="S409" s="6"/>
      <c r="T409" s="6"/>
      <c r="U409" s="5"/>
      <c r="V409" s="5"/>
      <c r="W409" s="5"/>
      <c r="X409" s="5"/>
      <c r="Y409" s="5"/>
      <c r="Z409" s="80">
        <f t="shared" si="211"/>
        <v>1</v>
      </c>
      <c r="AA409" s="955"/>
      <c r="AB409" s="7"/>
      <c r="AC409" s="7"/>
      <c r="AD409" s="7"/>
      <c r="AE409" s="7"/>
      <c r="AF409" s="7"/>
      <c r="AG409" s="7"/>
      <c r="AH409" s="7"/>
      <c r="AI409" s="7"/>
      <c r="AJ409" s="7"/>
      <c r="AK409" s="7"/>
      <c r="AL409" s="7"/>
      <c r="AM409" s="7"/>
      <c r="AN409" s="7" t="s">
        <v>1183</v>
      </c>
      <c r="AO409" s="7"/>
      <c r="AP409" s="7"/>
      <c r="AQ409" s="7"/>
      <c r="AR409" s="7"/>
      <c r="AS409" s="7"/>
      <c r="AT409" s="7"/>
      <c r="AU409" s="7"/>
      <c r="AV409" s="55"/>
      <c r="AW409" s="7"/>
      <c r="AX409" s="7"/>
      <c r="AY409" s="7"/>
      <c r="AZ409" s="7"/>
      <c r="BA409" s="7"/>
      <c r="BB409" s="7"/>
      <c r="BC409" s="7"/>
      <c r="BD409" s="7"/>
      <c r="BE409" s="7"/>
      <c r="BF409" s="7"/>
      <c r="BG409" s="7"/>
      <c r="BH409" s="7"/>
      <c r="BI409" s="7"/>
      <c r="BJ409" s="221"/>
      <c r="BK409" s="221"/>
      <c r="BL409" s="221"/>
      <c r="BM409" s="221"/>
      <c r="BN409" s="221"/>
      <c r="BO409" s="221"/>
      <c r="BP409" s="221"/>
      <c r="BQ409" s="221"/>
      <c r="BR409" s="221"/>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c r="CN409" s="221"/>
      <c r="CO409" s="221"/>
      <c r="CP409" s="221"/>
      <c r="CQ409" s="221"/>
      <c r="CR409" s="222">
        <f t="shared" si="212"/>
        <v>0</v>
      </c>
      <c r="CS409" s="237" t="e">
        <f t="shared" si="213"/>
        <v>#DIV/0!</v>
      </c>
      <c r="CT409" s="222">
        <f t="shared" si="214"/>
        <v>0</v>
      </c>
      <c r="CU409" s="237" t="e">
        <f t="shared" si="215"/>
        <v>#DIV/0!</v>
      </c>
      <c r="CV409" s="222">
        <f t="shared" si="216"/>
        <v>0</v>
      </c>
      <c r="CW409" s="237" t="e">
        <f t="shared" si="217"/>
        <v>#DIV/0!</v>
      </c>
      <c r="CX409" s="222">
        <f t="shared" si="218"/>
        <v>0</v>
      </c>
      <c r="CY409" s="237" t="e">
        <f t="shared" si="219"/>
        <v>#DIV/0!</v>
      </c>
      <c r="CZ409" s="223" t="e">
        <f t="shared" si="220"/>
        <v>#DIV/0!</v>
      </c>
      <c r="DA409" s="223" t="e">
        <f t="shared" si="221"/>
        <v>#DIV/0!</v>
      </c>
      <c r="DB409" s="5"/>
    </row>
    <row r="410" spans="1:106" s="1" customFormat="1" ht="46.5">
      <c r="A410" s="1036">
        <v>142</v>
      </c>
      <c r="B410" s="1044" t="s">
        <v>1356</v>
      </c>
      <c r="C410" s="1033" t="s">
        <v>26</v>
      </c>
      <c r="D410" s="1024" t="s">
        <v>146</v>
      </c>
      <c r="E410" s="1033" t="s">
        <v>26</v>
      </c>
      <c r="F410" s="1044" t="s">
        <v>1355</v>
      </c>
      <c r="G410" s="217" t="s">
        <v>868</v>
      </c>
      <c r="H410" s="107"/>
      <c r="I410" s="107"/>
      <c r="J410" s="212" t="s">
        <v>32</v>
      </c>
      <c r="K410" s="212" t="s">
        <v>31</v>
      </c>
      <c r="L410" s="165" t="s">
        <v>11</v>
      </c>
      <c r="M410" s="221" t="s">
        <v>29</v>
      </c>
      <c r="N410" s="221" t="s">
        <v>24</v>
      </c>
      <c r="O410" s="5" t="s">
        <v>24</v>
      </c>
      <c r="P410" s="5"/>
      <c r="Q410" s="5"/>
      <c r="R410" s="5"/>
      <c r="S410" s="6"/>
      <c r="T410" s="6"/>
      <c r="U410" s="5"/>
      <c r="V410" s="5"/>
      <c r="W410" s="5"/>
      <c r="X410" s="5"/>
      <c r="Y410" s="5"/>
      <c r="Z410" s="80">
        <f t="shared" si="211"/>
        <v>1</v>
      </c>
      <c r="AA410" s="221"/>
      <c r="AB410" s="7" t="s">
        <v>1317</v>
      </c>
      <c r="AC410" s="7" t="s">
        <v>1317</v>
      </c>
      <c r="AD410" s="7" t="s">
        <v>1317</v>
      </c>
      <c r="AE410" s="7"/>
      <c r="AF410" s="7"/>
      <c r="AG410" s="7"/>
      <c r="AH410" s="7"/>
      <c r="AI410" s="7"/>
      <c r="AJ410" s="7"/>
      <c r="AK410" s="7"/>
      <c r="AL410" s="7"/>
      <c r="AM410" s="7"/>
      <c r="AN410" s="7"/>
      <c r="AO410" s="7"/>
      <c r="AP410" s="7"/>
      <c r="AQ410" s="7"/>
      <c r="AR410" s="7"/>
      <c r="AS410" s="7"/>
      <c r="AT410" s="7"/>
      <c r="AU410" s="7"/>
      <c r="AV410" s="55"/>
      <c r="AW410" s="7"/>
      <c r="AX410" s="7"/>
      <c r="AY410" s="7"/>
      <c r="AZ410" s="7"/>
      <c r="BA410" s="7"/>
      <c r="BB410" s="7"/>
      <c r="BC410" s="7"/>
      <c r="BD410" s="7"/>
      <c r="BE410" s="7"/>
      <c r="BF410" s="7"/>
      <c r="BG410" s="7"/>
      <c r="BH410" s="7"/>
      <c r="BI410" s="7"/>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2">
        <f t="shared" si="212"/>
        <v>0</v>
      </c>
      <c r="CS410" s="237" t="e">
        <f t="shared" si="213"/>
        <v>#DIV/0!</v>
      </c>
      <c r="CT410" s="222">
        <f t="shared" si="214"/>
        <v>0</v>
      </c>
      <c r="CU410" s="237" t="e">
        <f t="shared" si="215"/>
        <v>#DIV/0!</v>
      </c>
      <c r="CV410" s="222">
        <f t="shared" si="216"/>
        <v>0</v>
      </c>
      <c r="CW410" s="237" t="e">
        <f t="shared" si="217"/>
        <v>#DIV/0!</v>
      </c>
      <c r="CX410" s="222">
        <f t="shared" si="218"/>
        <v>0</v>
      </c>
      <c r="CY410" s="237" t="e">
        <f t="shared" si="219"/>
        <v>#DIV/0!</v>
      </c>
      <c r="CZ410" s="223" t="e">
        <f t="shared" si="220"/>
        <v>#DIV/0!</v>
      </c>
      <c r="DA410" s="223" t="e">
        <f t="shared" si="221"/>
        <v>#DIV/0!</v>
      </c>
      <c r="DB410" s="5"/>
    </row>
    <row r="411" spans="1:106" s="1" customFormat="1" ht="38.5" customHeight="1">
      <c r="A411" s="1036"/>
      <c r="B411" s="1024"/>
      <c r="C411" s="1033"/>
      <c r="D411" s="1024"/>
      <c r="E411" s="1033"/>
      <c r="F411" s="1024"/>
      <c r="G411" s="217" t="s">
        <v>867</v>
      </c>
      <c r="H411" s="107"/>
      <c r="I411" s="107"/>
      <c r="J411" s="5" t="s">
        <v>32</v>
      </c>
      <c r="K411" s="212" t="s">
        <v>31</v>
      </c>
      <c r="L411" s="165" t="s">
        <v>11</v>
      </c>
      <c r="M411" s="221" t="s">
        <v>29</v>
      </c>
      <c r="N411" s="221" t="s">
        <v>24</v>
      </c>
      <c r="O411" s="5"/>
      <c r="P411" s="5"/>
      <c r="Q411" s="5" t="s">
        <v>24</v>
      </c>
      <c r="R411" s="5"/>
      <c r="S411" s="6"/>
      <c r="T411" s="6"/>
      <c r="U411" s="5"/>
      <c r="V411" s="5"/>
      <c r="W411" s="5"/>
      <c r="X411" s="5"/>
      <c r="Y411" s="5"/>
      <c r="Z411" s="80">
        <f t="shared" si="211"/>
        <v>1</v>
      </c>
      <c r="AA411" s="955"/>
      <c r="AB411" s="7"/>
      <c r="AC411" s="7"/>
      <c r="AD411" s="7"/>
      <c r="AE411" s="7"/>
      <c r="AF411" s="7"/>
      <c r="AG411" s="7"/>
      <c r="AH411" s="7"/>
      <c r="AI411" s="7"/>
      <c r="AJ411" s="7"/>
      <c r="AK411" s="7"/>
      <c r="AL411" s="7" t="s">
        <v>1317</v>
      </c>
      <c r="AM411" s="7"/>
      <c r="AN411" s="7"/>
      <c r="AO411" s="7"/>
      <c r="AP411" s="7"/>
      <c r="AQ411" s="7"/>
      <c r="AR411" s="7"/>
      <c r="AS411" s="7"/>
      <c r="AT411" s="7"/>
      <c r="AU411" s="7"/>
      <c r="AV411" s="55"/>
      <c r="AW411" s="7"/>
      <c r="AX411" s="7"/>
      <c r="AY411" s="7"/>
      <c r="AZ411" s="7"/>
      <c r="BA411" s="7"/>
      <c r="BB411" s="7"/>
      <c r="BC411" s="7"/>
      <c r="BD411" s="7"/>
      <c r="BE411" s="7"/>
      <c r="BF411" s="7"/>
      <c r="BG411" s="7"/>
      <c r="BH411" s="7"/>
      <c r="BI411" s="7"/>
      <c r="BJ411" s="221"/>
      <c r="BK411" s="221"/>
      <c r="BL411" s="221"/>
      <c r="BM411" s="221"/>
      <c r="BN411" s="221"/>
      <c r="BO411" s="221"/>
      <c r="BP411" s="221"/>
      <c r="BQ411" s="221"/>
      <c r="BR411" s="221"/>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c r="CN411" s="221"/>
      <c r="CO411" s="221"/>
      <c r="CP411" s="221"/>
      <c r="CQ411" s="221"/>
      <c r="CR411" s="222">
        <f t="shared" si="212"/>
        <v>0</v>
      </c>
      <c r="CS411" s="237" t="e">
        <f t="shared" si="213"/>
        <v>#DIV/0!</v>
      </c>
      <c r="CT411" s="222">
        <f t="shared" si="214"/>
        <v>0</v>
      </c>
      <c r="CU411" s="237" t="e">
        <f t="shared" si="215"/>
        <v>#DIV/0!</v>
      </c>
      <c r="CV411" s="222">
        <f t="shared" si="216"/>
        <v>0</v>
      </c>
      <c r="CW411" s="237" t="e">
        <f t="shared" si="217"/>
        <v>#DIV/0!</v>
      </c>
      <c r="CX411" s="222">
        <f t="shared" si="218"/>
        <v>0</v>
      </c>
      <c r="CY411" s="237" t="e">
        <f t="shared" si="219"/>
        <v>#DIV/0!</v>
      </c>
      <c r="CZ411" s="223" t="e">
        <f t="shared" si="220"/>
        <v>#DIV/0!</v>
      </c>
      <c r="DA411" s="223" t="e">
        <f t="shared" si="221"/>
        <v>#DIV/0!</v>
      </c>
      <c r="DB411" s="5"/>
    </row>
    <row r="412" spans="1:106" s="1" customFormat="1" ht="38.5" customHeight="1">
      <c r="A412" s="1036"/>
      <c r="B412" s="1024"/>
      <c r="C412" s="1033"/>
      <c r="D412" s="1024"/>
      <c r="E412" s="1033"/>
      <c r="F412" s="1024"/>
      <c r="G412" s="217" t="s">
        <v>869</v>
      </c>
      <c r="H412" s="107"/>
      <c r="I412" s="107"/>
      <c r="J412" s="212" t="s">
        <v>32</v>
      </c>
      <c r="K412" s="212" t="s">
        <v>31</v>
      </c>
      <c r="L412" s="165" t="s">
        <v>11</v>
      </c>
      <c r="M412" s="221" t="s">
        <v>29</v>
      </c>
      <c r="N412" s="221" t="s">
        <v>24</v>
      </c>
      <c r="O412" s="5"/>
      <c r="P412" s="5"/>
      <c r="Q412" s="5"/>
      <c r="R412" s="5"/>
      <c r="S412" s="6"/>
      <c r="T412" s="6"/>
      <c r="U412" s="5"/>
      <c r="V412" s="5"/>
      <c r="W412" s="5" t="s">
        <v>24</v>
      </c>
      <c r="X412" s="5"/>
      <c r="Y412" s="5"/>
      <c r="Z412" s="80">
        <f t="shared" si="211"/>
        <v>1</v>
      </c>
      <c r="AA412" s="955"/>
      <c r="AB412" s="7"/>
      <c r="AC412" s="7"/>
      <c r="AD412" s="7"/>
      <c r="AE412" s="7"/>
      <c r="AF412" s="7"/>
      <c r="AG412" s="7"/>
      <c r="AH412" s="7"/>
      <c r="AI412" s="7"/>
      <c r="AJ412" s="7"/>
      <c r="AK412" s="7"/>
      <c r="AL412" s="7"/>
      <c r="AM412" s="7"/>
      <c r="AN412" s="7"/>
      <c r="AO412" s="7"/>
      <c r="AP412" s="7"/>
      <c r="AQ412" s="7"/>
      <c r="AR412" s="7"/>
      <c r="AS412" s="7"/>
      <c r="AT412" s="7"/>
      <c r="AU412" s="7"/>
      <c r="AV412" s="55"/>
      <c r="AW412" s="7"/>
      <c r="AX412" s="7"/>
      <c r="AY412" s="7"/>
      <c r="AZ412" s="7"/>
      <c r="BA412" s="7"/>
      <c r="BB412" s="7"/>
      <c r="BC412" s="7" t="s">
        <v>1317</v>
      </c>
      <c r="BD412" s="7" t="s">
        <v>1317</v>
      </c>
      <c r="BE412" s="7" t="s">
        <v>1317</v>
      </c>
      <c r="BF412" s="7"/>
      <c r="BG412" s="7"/>
      <c r="BH412" s="7"/>
      <c r="BI412" s="7"/>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2">
        <f t="shared" si="212"/>
        <v>0</v>
      </c>
      <c r="CS412" s="237" t="e">
        <f t="shared" si="213"/>
        <v>#DIV/0!</v>
      </c>
      <c r="CT412" s="222">
        <f t="shared" si="214"/>
        <v>0</v>
      </c>
      <c r="CU412" s="237" t="e">
        <f t="shared" si="215"/>
        <v>#DIV/0!</v>
      </c>
      <c r="CV412" s="222">
        <f t="shared" si="216"/>
        <v>0</v>
      </c>
      <c r="CW412" s="237" t="e">
        <f t="shared" si="217"/>
        <v>#DIV/0!</v>
      </c>
      <c r="CX412" s="222">
        <f t="shared" si="218"/>
        <v>0</v>
      </c>
      <c r="CY412" s="237" t="e">
        <f t="shared" si="219"/>
        <v>#DIV/0!</v>
      </c>
      <c r="CZ412" s="223" t="e">
        <f t="shared" si="220"/>
        <v>#DIV/0!</v>
      </c>
      <c r="DA412" s="223" t="e">
        <f t="shared" si="221"/>
        <v>#DIV/0!</v>
      </c>
      <c r="DB412" s="5"/>
    </row>
    <row r="413" spans="1:106" s="1" customFormat="1" ht="46.5">
      <c r="A413" s="1036"/>
      <c r="B413" s="1024"/>
      <c r="C413" s="1033"/>
      <c r="D413" s="1024"/>
      <c r="E413" s="1033"/>
      <c r="F413" s="1024"/>
      <c r="G413" s="217" t="s">
        <v>1502</v>
      </c>
      <c r="H413" s="212"/>
      <c r="I413" s="212"/>
      <c r="J413" s="5" t="s">
        <v>32</v>
      </c>
      <c r="K413" s="212" t="s">
        <v>31</v>
      </c>
      <c r="L413" s="165" t="s">
        <v>11</v>
      </c>
      <c r="M413" s="221" t="s">
        <v>29</v>
      </c>
      <c r="N413" s="221" t="s">
        <v>24</v>
      </c>
      <c r="O413" s="5"/>
      <c r="P413" s="5"/>
      <c r="Q413" s="5"/>
      <c r="R413" s="5"/>
      <c r="S413" s="195" t="s">
        <v>24</v>
      </c>
      <c r="T413" s="6"/>
      <c r="U413" s="5"/>
      <c r="V413" s="5"/>
      <c r="W413" s="5"/>
      <c r="X413" s="5"/>
      <c r="Y413" s="5"/>
      <c r="Z413" s="80">
        <f t="shared" si="211"/>
        <v>1</v>
      </c>
      <c r="AA413" s="221"/>
      <c r="AB413" s="7"/>
      <c r="AC413" s="7"/>
      <c r="AD413" s="7"/>
      <c r="AE413" s="7"/>
      <c r="AF413" s="7"/>
      <c r="AG413" s="7"/>
      <c r="AH413" s="7"/>
      <c r="AI413" s="7"/>
      <c r="AJ413" s="7"/>
      <c r="AK413" s="7"/>
      <c r="AL413" s="7"/>
      <c r="AM413" s="7"/>
      <c r="AN413" s="7"/>
      <c r="AO413" s="7"/>
      <c r="AP413" s="7"/>
      <c r="AQ413" s="7"/>
      <c r="AR413" s="7" t="s">
        <v>1317</v>
      </c>
      <c r="AS413" s="7" t="s">
        <v>1318</v>
      </c>
      <c r="AT413" s="7"/>
      <c r="AU413" s="7"/>
      <c r="AV413" s="55"/>
      <c r="AW413" s="7"/>
      <c r="AX413" s="7"/>
      <c r="AY413" s="7"/>
      <c r="AZ413" s="7"/>
      <c r="BA413" s="7"/>
      <c r="BB413" s="7"/>
      <c r="BC413" s="7"/>
      <c r="BD413" s="7"/>
      <c r="BE413" s="7"/>
      <c r="BF413" s="7"/>
      <c r="BG413" s="7"/>
      <c r="BH413" s="7"/>
      <c r="BI413" s="7"/>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2">
        <f t="shared" si="212"/>
        <v>0</v>
      </c>
      <c r="CS413" s="237" t="e">
        <f t="shared" si="213"/>
        <v>#DIV/0!</v>
      </c>
      <c r="CT413" s="222">
        <f t="shared" si="214"/>
        <v>0</v>
      </c>
      <c r="CU413" s="237" t="e">
        <f t="shared" si="215"/>
        <v>#DIV/0!</v>
      </c>
      <c r="CV413" s="222">
        <f t="shared" si="216"/>
        <v>0</v>
      </c>
      <c r="CW413" s="237" t="e">
        <f t="shared" si="217"/>
        <v>#DIV/0!</v>
      </c>
      <c r="CX413" s="222">
        <f t="shared" si="218"/>
        <v>0</v>
      </c>
      <c r="CY413" s="237" t="e">
        <f t="shared" si="219"/>
        <v>#DIV/0!</v>
      </c>
      <c r="CZ413" s="223" t="e">
        <f t="shared" si="220"/>
        <v>#DIV/0!</v>
      </c>
      <c r="DA413" s="223" t="e">
        <f t="shared" si="221"/>
        <v>#DIV/0!</v>
      </c>
      <c r="DB413" s="5"/>
    </row>
    <row r="414" spans="1:106" s="1" customFormat="1" ht="93">
      <c r="A414" s="227">
        <v>143</v>
      </c>
      <c r="B414" s="217" t="s">
        <v>505</v>
      </c>
      <c r="C414" s="215" t="s">
        <v>26</v>
      </c>
      <c r="D414" s="217" t="s">
        <v>145</v>
      </c>
      <c r="E414" s="215" t="s">
        <v>26</v>
      </c>
      <c r="F414" s="217" t="s">
        <v>145</v>
      </c>
      <c r="G414" s="217" t="s">
        <v>1836</v>
      </c>
      <c r="H414" s="212"/>
      <c r="I414" s="212"/>
      <c r="J414" s="5" t="s">
        <v>32</v>
      </c>
      <c r="K414" s="212" t="s">
        <v>31</v>
      </c>
      <c r="L414" s="165" t="s">
        <v>11</v>
      </c>
      <c r="M414" s="221" t="s">
        <v>29</v>
      </c>
      <c r="N414" s="221" t="s">
        <v>24</v>
      </c>
      <c r="O414" s="5"/>
      <c r="P414" s="5"/>
      <c r="Q414" s="5"/>
      <c r="R414" s="5"/>
      <c r="S414" s="6"/>
      <c r="T414" s="6"/>
      <c r="U414" s="5"/>
      <c r="V414" s="5"/>
      <c r="W414" s="5"/>
      <c r="X414" s="5" t="s">
        <v>24</v>
      </c>
      <c r="Y414" s="5"/>
      <c r="Z414" s="80">
        <f t="shared" si="211"/>
        <v>1</v>
      </c>
      <c r="AA414" s="955"/>
      <c r="AB414" s="7"/>
      <c r="AC414" s="7"/>
      <c r="AD414" s="7"/>
      <c r="AE414" s="7"/>
      <c r="AF414" s="7"/>
      <c r="AG414" s="7"/>
      <c r="AH414" s="7"/>
      <c r="AI414" s="7"/>
      <c r="AJ414" s="7"/>
      <c r="AK414" s="7"/>
      <c r="AL414" s="7"/>
      <c r="AM414" s="7"/>
      <c r="AN414" s="7"/>
      <c r="AO414" s="7"/>
      <c r="AP414" s="7"/>
      <c r="AQ414" s="7"/>
      <c r="AR414" s="7"/>
      <c r="AS414" s="7"/>
      <c r="AT414" s="7"/>
      <c r="AU414" s="7"/>
      <c r="AV414" s="55"/>
      <c r="AW414" s="7"/>
      <c r="AX414" s="7"/>
      <c r="AY414" s="7" t="s">
        <v>1317</v>
      </c>
      <c r="AZ414" s="7"/>
      <c r="BA414" s="7" t="s">
        <v>1317</v>
      </c>
      <c r="BB414" s="7"/>
      <c r="BC414" s="7"/>
      <c r="BD414" s="7"/>
      <c r="BE414" s="7"/>
      <c r="BF414" s="7"/>
      <c r="BG414" s="7"/>
      <c r="BH414" s="7"/>
      <c r="BI414" s="7"/>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c r="CN414" s="221"/>
      <c r="CO414" s="221"/>
      <c r="CP414" s="221"/>
      <c r="CQ414" s="221"/>
      <c r="CR414" s="222">
        <f t="shared" si="212"/>
        <v>0</v>
      </c>
      <c r="CS414" s="237" t="e">
        <f t="shared" si="213"/>
        <v>#DIV/0!</v>
      </c>
      <c r="CT414" s="222">
        <f t="shared" si="214"/>
        <v>0</v>
      </c>
      <c r="CU414" s="237" t="e">
        <f t="shared" si="215"/>
        <v>#DIV/0!</v>
      </c>
      <c r="CV414" s="222">
        <f t="shared" si="216"/>
        <v>0</v>
      </c>
      <c r="CW414" s="237" t="e">
        <f t="shared" si="217"/>
        <v>#DIV/0!</v>
      </c>
      <c r="CX414" s="222">
        <f t="shared" si="218"/>
        <v>0</v>
      </c>
      <c r="CY414" s="237" t="e">
        <f t="shared" si="219"/>
        <v>#DIV/0!</v>
      </c>
      <c r="CZ414" s="223" t="e">
        <f t="shared" si="220"/>
        <v>#DIV/0!</v>
      </c>
      <c r="DA414" s="223" t="e">
        <f t="shared" si="221"/>
        <v>#DIV/0!</v>
      </c>
      <c r="DB414" s="5"/>
    </row>
    <row r="415" spans="1:106" s="302" customFormat="1" ht="16.5">
      <c r="A415" s="320"/>
      <c r="B415" s="1094" t="s">
        <v>144</v>
      </c>
      <c r="C415" s="1095"/>
      <c r="D415" s="1095"/>
      <c r="E415" s="1095"/>
      <c r="F415" s="1095"/>
      <c r="G415" s="1095"/>
      <c r="H415" s="318"/>
      <c r="I415" s="318"/>
      <c r="J415" s="318"/>
      <c r="K415" s="318"/>
      <c r="L415" s="318"/>
      <c r="M415" s="318"/>
      <c r="N415" s="319"/>
      <c r="O415" s="300"/>
      <c r="P415" s="300" t="s">
        <v>38</v>
      </c>
      <c r="Q415" s="300"/>
      <c r="R415" s="300"/>
      <c r="S415" s="301" t="s">
        <v>38</v>
      </c>
      <c r="T415" s="300"/>
      <c r="U415" s="300" t="s">
        <v>38</v>
      </c>
      <c r="V415" s="300"/>
      <c r="W415" s="300"/>
      <c r="X415" s="300" t="s">
        <v>38</v>
      </c>
      <c r="Y415" s="300"/>
      <c r="Z415" s="296" t="s">
        <v>38</v>
      </c>
      <c r="AA415" s="955"/>
      <c r="AB415" s="296" t="s">
        <v>38</v>
      </c>
      <c r="AC415" s="296" t="s">
        <v>38</v>
      </c>
      <c r="AD415" s="296" t="s">
        <v>38</v>
      </c>
      <c r="AE415" s="296" t="s">
        <v>38</v>
      </c>
      <c r="AF415" s="296" t="s">
        <v>38</v>
      </c>
      <c r="AG415" s="296" t="s">
        <v>38</v>
      </c>
      <c r="AH415" s="296" t="s">
        <v>38</v>
      </c>
      <c r="AI415" s="296" t="s">
        <v>38</v>
      </c>
      <c r="AJ415" s="296" t="s">
        <v>38</v>
      </c>
      <c r="AK415" s="296" t="s">
        <v>38</v>
      </c>
      <c r="AL415" s="296" t="s">
        <v>38</v>
      </c>
      <c r="AM415" s="296" t="s">
        <v>38</v>
      </c>
      <c r="AN415" s="296" t="s">
        <v>38</v>
      </c>
      <c r="AO415" s="296" t="s">
        <v>38</v>
      </c>
      <c r="AP415" s="296" t="s">
        <v>38</v>
      </c>
      <c r="AQ415" s="296" t="s">
        <v>38</v>
      </c>
      <c r="AR415" s="296" t="s">
        <v>38</v>
      </c>
      <c r="AS415" s="296" t="s">
        <v>38</v>
      </c>
      <c r="AT415" s="296" t="s">
        <v>38</v>
      </c>
      <c r="AU415" s="296" t="s">
        <v>38</v>
      </c>
      <c r="AV415" s="296" t="s">
        <v>38</v>
      </c>
      <c r="AW415" s="296" t="s">
        <v>38</v>
      </c>
      <c r="AX415" s="296" t="s">
        <v>38</v>
      </c>
      <c r="AY415" s="296" t="s">
        <v>38</v>
      </c>
      <c r="AZ415" s="296" t="s">
        <v>38</v>
      </c>
      <c r="BA415" s="296" t="s">
        <v>38</v>
      </c>
      <c r="BB415" s="296" t="s">
        <v>38</v>
      </c>
      <c r="BC415" s="296" t="s">
        <v>38</v>
      </c>
      <c r="BD415" s="296" t="s">
        <v>38</v>
      </c>
      <c r="BE415" s="296" t="s">
        <v>38</v>
      </c>
      <c r="BF415" s="296" t="s">
        <v>38</v>
      </c>
      <c r="BG415" s="296" t="s">
        <v>38</v>
      </c>
      <c r="BH415" s="296" t="s">
        <v>38</v>
      </c>
      <c r="BI415" s="296" t="s">
        <v>38</v>
      </c>
      <c r="BJ415" s="296" t="s">
        <v>38</v>
      </c>
      <c r="BK415" s="296" t="s">
        <v>38</v>
      </c>
      <c r="BL415" s="296" t="s">
        <v>38</v>
      </c>
      <c r="BM415" s="296" t="s">
        <v>38</v>
      </c>
      <c r="BN415" s="296" t="s">
        <v>38</v>
      </c>
      <c r="BO415" s="296" t="s">
        <v>38</v>
      </c>
      <c r="BP415" s="296" t="s">
        <v>38</v>
      </c>
      <c r="BQ415" s="296" t="s">
        <v>38</v>
      </c>
      <c r="BR415" s="296" t="s">
        <v>38</v>
      </c>
      <c r="BS415" s="296" t="s">
        <v>38</v>
      </c>
      <c r="BT415" s="296" t="s">
        <v>38</v>
      </c>
      <c r="BU415" s="296" t="s">
        <v>38</v>
      </c>
      <c r="BV415" s="296" t="s">
        <v>38</v>
      </c>
      <c r="BW415" s="296" t="s">
        <v>38</v>
      </c>
      <c r="BX415" s="296" t="s">
        <v>38</v>
      </c>
      <c r="BY415" s="296" t="s">
        <v>38</v>
      </c>
      <c r="BZ415" s="296" t="s">
        <v>38</v>
      </c>
      <c r="CA415" s="296" t="s">
        <v>38</v>
      </c>
      <c r="CB415" s="296" t="s">
        <v>38</v>
      </c>
      <c r="CC415" s="296" t="s">
        <v>38</v>
      </c>
      <c r="CD415" s="296" t="s">
        <v>38</v>
      </c>
      <c r="CE415" s="296" t="s">
        <v>38</v>
      </c>
      <c r="CF415" s="296" t="s">
        <v>38</v>
      </c>
      <c r="CG415" s="296" t="s">
        <v>38</v>
      </c>
      <c r="CH415" s="296" t="s">
        <v>38</v>
      </c>
      <c r="CI415" s="296" t="s">
        <v>38</v>
      </c>
      <c r="CJ415" s="296" t="s">
        <v>38</v>
      </c>
      <c r="CK415" s="296" t="s">
        <v>38</v>
      </c>
      <c r="CL415" s="296" t="s">
        <v>38</v>
      </c>
      <c r="CM415" s="296" t="s">
        <v>38</v>
      </c>
      <c r="CN415" s="296" t="s">
        <v>38</v>
      </c>
      <c r="CO415" s="296" t="s">
        <v>38</v>
      </c>
      <c r="CP415" s="296" t="s">
        <v>38</v>
      </c>
      <c r="CQ415" s="296" t="s">
        <v>38</v>
      </c>
      <c r="CR415" s="296" t="s">
        <v>38</v>
      </c>
      <c r="CS415" s="296" t="s">
        <v>38</v>
      </c>
      <c r="CT415" s="296" t="s">
        <v>38</v>
      </c>
      <c r="CU415" s="296" t="s">
        <v>38</v>
      </c>
      <c r="CV415" s="296" t="s">
        <v>38</v>
      </c>
      <c r="CW415" s="296" t="s">
        <v>38</v>
      </c>
      <c r="CX415" s="296" t="s">
        <v>38</v>
      </c>
      <c r="CY415" s="296" t="s">
        <v>38</v>
      </c>
      <c r="CZ415" s="296" t="s">
        <v>38</v>
      </c>
      <c r="DA415" s="296" t="s">
        <v>38</v>
      </c>
      <c r="DB415" s="296" t="s">
        <v>38</v>
      </c>
    </row>
    <row r="416" spans="1:106" s="1" customFormat="1" ht="46.5">
      <c r="A416" s="1036">
        <v>144</v>
      </c>
      <c r="B416" s="1044" t="s">
        <v>990</v>
      </c>
      <c r="C416" s="1041" t="s">
        <v>26</v>
      </c>
      <c r="D416" s="1024" t="s">
        <v>143</v>
      </c>
      <c r="E416" s="1041" t="s">
        <v>26</v>
      </c>
      <c r="F416" s="1044" t="s">
        <v>991</v>
      </c>
      <c r="G416" s="286" t="s">
        <v>931</v>
      </c>
      <c r="H416" s="69" t="s">
        <v>747</v>
      </c>
      <c r="I416" s="69"/>
      <c r="J416" s="5" t="s">
        <v>32</v>
      </c>
      <c r="K416" s="212" t="s">
        <v>31</v>
      </c>
      <c r="L416" s="165" t="s">
        <v>11</v>
      </c>
      <c r="M416" s="221" t="s">
        <v>29</v>
      </c>
      <c r="N416" s="221" t="s">
        <v>24</v>
      </c>
      <c r="O416" s="5"/>
      <c r="P416" s="5" t="s">
        <v>24</v>
      </c>
      <c r="Q416" s="5"/>
      <c r="R416" s="5"/>
      <c r="S416" s="6"/>
      <c r="T416" s="6"/>
      <c r="U416" s="5"/>
      <c r="V416" s="5"/>
      <c r="W416" s="5"/>
      <c r="X416" s="5"/>
      <c r="Y416" s="5"/>
      <c r="Z416" s="80">
        <f t="shared" ref="Z416:Z429" si="222">COUNTIF($O416:$Y416,"x")</f>
        <v>1</v>
      </c>
      <c r="AA416" s="221"/>
      <c r="AB416" s="7"/>
      <c r="AC416" s="7"/>
      <c r="AD416" s="7"/>
      <c r="AE416" s="7"/>
      <c r="AF416" s="7"/>
      <c r="AG416" s="7" t="s">
        <v>1183</v>
      </c>
      <c r="AH416" s="7"/>
      <c r="AI416" s="7"/>
      <c r="AJ416" s="7"/>
      <c r="AK416" s="7"/>
      <c r="AL416" s="7"/>
      <c r="AM416" s="7"/>
      <c r="AN416" s="7"/>
      <c r="AO416" s="7"/>
      <c r="AP416" s="7"/>
      <c r="AQ416" s="7"/>
      <c r="AR416" s="7"/>
      <c r="AS416" s="7"/>
      <c r="AT416" s="7"/>
      <c r="AU416" s="7"/>
      <c r="AV416" s="55"/>
      <c r="AW416" s="7"/>
      <c r="AX416" s="7"/>
      <c r="AY416" s="7"/>
      <c r="AZ416" s="7"/>
      <c r="BA416" s="7"/>
      <c r="BB416" s="7"/>
      <c r="BC416" s="7"/>
      <c r="BD416" s="7"/>
      <c r="BE416" s="7"/>
      <c r="BF416" s="7"/>
      <c r="BG416" s="7"/>
      <c r="BH416" s="7"/>
      <c r="BI416" s="7"/>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c r="CN416" s="221"/>
      <c r="CO416" s="221"/>
      <c r="CP416" s="221"/>
      <c r="CQ416" s="221"/>
      <c r="CR416" s="222">
        <f t="shared" ref="CR416:CR428" si="223">COUNTIF(BJ416:CQ416,"2")</f>
        <v>0</v>
      </c>
      <c r="CS416" s="237" t="e">
        <f t="shared" ref="CS416:CS428" si="224">CR416/(CR416+CT416+CV416+CX416)</f>
        <v>#DIV/0!</v>
      </c>
      <c r="CT416" s="222">
        <f t="shared" ref="CT416:CT428" si="225">COUNTIF(BJ416:CQ416,"1")</f>
        <v>0</v>
      </c>
      <c r="CU416" s="237" t="e">
        <f t="shared" ref="CU416:CU428" si="226">CT416/(CR416+CT416+CV416+CX416)</f>
        <v>#DIV/0!</v>
      </c>
      <c r="CV416" s="222">
        <f t="shared" ref="CV416:CV428" si="227">COUNTIF(BJ416:CQ416,"0")</f>
        <v>0</v>
      </c>
      <c r="CW416" s="237" t="e">
        <f t="shared" ref="CW416:CW428" si="228">CV416/(CR416+CT416+CV416+CX416)</f>
        <v>#DIV/0!</v>
      </c>
      <c r="CX416" s="222">
        <f t="shared" ref="CX416:CX428" si="229">COUNTIF(BJ416:CQ416,"KĐG")</f>
        <v>0</v>
      </c>
      <c r="CY416" s="237" t="e">
        <f t="shared" ref="CY416:CY428" si="230">CX416/(CR416+CT416+CV416+CX416)</f>
        <v>#DIV/0!</v>
      </c>
      <c r="CZ416" s="223" t="e">
        <f t="shared" ref="CZ416:CZ428" si="231">(((CR416*2)+(CT416*1)+(CV416*0)))/(CR416+CT416+CV416)</f>
        <v>#DIV/0!</v>
      </c>
      <c r="DA416" s="223" t="e">
        <f t="shared" ref="DA416:DA428" si="232">IF(CY416&gt;=50%,"KĐG",IF(CZ416&gt;=1.6,"Đạt mục tiêu",IF(CZ416&gt;=1,"Cần cố gắng","Chưa đạt")))</f>
        <v>#DIV/0!</v>
      </c>
      <c r="DB416" s="5"/>
    </row>
    <row r="417" spans="1:106" s="1" customFormat="1" ht="40.4" customHeight="1">
      <c r="A417" s="1036"/>
      <c r="B417" s="1044"/>
      <c r="C417" s="1042"/>
      <c r="D417" s="1024"/>
      <c r="E417" s="1042"/>
      <c r="F417" s="1044"/>
      <c r="G417" s="286" t="s">
        <v>1915</v>
      </c>
      <c r="H417" s="69"/>
      <c r="I417" s="69"/>
      <c r="J417" s="5" t="s">
        <v>32</v>
      </c>
      <c r="K417" s="212" t="s">
        <v>31</v>
      </c>
      <c r="L417" s="165" t="s">
        <v>11</v>
      </c>
      <c r="M417" s="221" t="s">
        <v>29</v>
      </c>
      <c r="N417" s="221" t="s">
        <v>24</v>
      </c>
      <c r="O417" s="5"/>
      <c r="P417" s="5"/>
      <c r="Q417" s="5"/>
      <c r="R417" s="5" t="s">
        <v>24</v>
      </c>
      <c r="S417" s="6"/>
      <c r="T417" s="6"/>
      <c r="U417" s="5"/>
      <c r="V417" s="5"/>
      <c r="W417" s="5"/>
      <c r="X417" s="5"/>
      <c r="Y417" s="5"/>
      <c r="Z417" s="80">
        <f t="shared" si="222"/>
        <v>1</v>
      </c>
      <c r="AA417" s="955"/>
      <c r="AB417" s="7"/>
      <c r="AC417" s="7"/>
      <c r="AD417" s="7"/>
      <c r="AE417" s="7"/>
      <c r="AF417" s="7"/>
      <c r="AG417" s="7"/>
      <c r="AH417" s="7"/>
      <c r="AI417" s="7"/>
      <c r="AJ417" s="7"/>
      <c r="AK417" s="7"/>
      <c r="AL417" s="7"/>
      <c r="AM417" s="7"/>
      <c r="AN417" s="7"/>
      <c r="AO417" s="7"/>
      <c r="AP417" s="7"/>
      <c r="AQ417" s="7"/>
      <c r="AR417" s="7"/>
      <c r="AS417" s="7"/>
      <c r="AT417" s="7"/>
      <c r="AU417" s="7"/>
      <c r="AV417" s="55"/>
      <c r="AW417" s="7"/>
      <c r="AX417" s="7"/>
      <c r="AY417" s="7"/>
      <c r="AZ417" s="7"/>
      <c r="BA417" s="7"/>
      <c r="BB417" s="7"/>
      <c r="BC417" s="7"/>
      <c r="BD417" s="7"/>
      <c r="BE417" s="7"/>
      <c r="BF417" s="7"/>
      <c r="BG417" s="7"/>
      <c r="BH417" s="7"/>
      <c r="BI417" s="7"/>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2"/>
      <c r="CS417" s="237"/>
      <c r="CT417" s="222"/>
      <c r="CU417" s="237"/>
      <c r="CV417" s="222"/>
      <c r="CW417" s="237"/>
      <c r="CX417" s="222"/>
      <c r="CY417" s="237"/>
      <c r="CZ417" s="223"/>
      <c r="DA417" s="223"/>
      <c r="DB417" s="5"/>
    </row>
    <row r="418" spans="1:106" s="1" customFormat="1" ht="46.5">
      <c r="A418" s="1036"/>
      <c r="B418" s="1044"/>
      <c r="C418" s="1042"/>
      <c r="D418" s="1024"/>
      <c r="E418" s="1042"/>
      <c r="F418" s="1044"/>
      <c r="G418" s="217" t="s">
        <v>1203</v>
      </c>
      <c r="H418" s="212"/>
      <c r="I418" s="178" t="s">
        <v>1666</v>
      </c>
      <c r="J418" s="5" t="s">
        <v>32</v>
      </c>
      <c r="K418" s="212" t="s">
        <v>31</v>
      </c>
      <c r="L418" s="165" t="s">
        <v>11</v>
      </c>
      <c r="M418" s="221" t="s">
        <v>29</v>
      </c>
      <c r="N418" s="221" t="s">
        <v>24</v>
      </c>
      <c r="O418" s="5"/>
      <c r="P418" s="5" t="s">
        <v>24</v>
      </c>
      <c r="Q418" s="5"/>
      <c r="R418" s="5"/>
      <c r="S418" s="6"/>
      <c r="T418" s="6"/>
      <c r="U418" s="5"/>
      <c r="V418" s="5"/>
      <c r="W418" s="5"/>
      <c r="X418" s="5"/>
      <c r="Y418" s="5"/>
      <c r="Z418" s="80">
        <f t="shared" si="222"/>
        <v>1</v>
      </c>
      <c r="AA418" s="955"/>
      <c r="AB418" s="7"/>
      <c r="AC418" s="7"/>
      <c r="AD418" s="7"/>
      <c r="AE418" s="7"/>
      <c r="AF418" s="7"/>
      <c r="AG418" s="7"/>
      <c r="AH418" s="7" t="s">
        <v>1183</v>
      </c>
      <c r="AI418" s="7"/>
      <c r="AJ418" s="7"/>
      <c r="AK418" s="7"/>
      <c r="AL418" s="7"/>
      <c r="AM418" s="7"/>
      <c r="AN418" s="7"/>
      <c r="AO418" s="7"/>
      <c r="AP418" s="7"/>
      <c r="AQ418" s="7"/>
      <c r="AR418" s="7"/>
      <c r="AS418" s="7"/>
      <c r="AT418" s="7"/>
      <c r="AU418" s="7"/>
      <c r="AV418" s="55"/>
      <c r="AW418" s="7"/>
      <c r="AX418" s="7"/>
      <c r="AY418" s="7"/>
      <c r="AZ418" s="7"/>
      <c r="BA418" s="7"/>
      <c r="BB418" s="7"/>
      <c r="BC418" s="7"/>
      <c r="BD418" s="7"/>
      <c r="BE418" s="7"/>
      <c r="BF418" s="7"/>
      <c r="BG418" s="7"/>
      <c r="BH418" s="7"/>
      <c r="BI418" s="7"/>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221"/>
      <c r="CQ418" s="221"/>
      <c r="CR418" s="222">
        <f t="shared" si="223"/>
        <v>0</v>
      </c>
      <c r="CS418" s="237" t="e">
        <f t="shared" si="224"/>
        <v>#DIV/0!</v>
      </c>
      <c r="CT418" s="222">
        <f t="shared" si="225"/>
        <v>0</v>
      </c>
      <c r="CU418" s="237" t="e">
        <f t="shared" si="226"/>
        <v>#DIV/0!</v>
      </c>
      <c r="CV418" s="222">
        <f t="shared" si="227"/>
        <v>0</v>
      </c>
      <c r="CW418" s="237" t="e">
        <f t="shared" si="228"/>
        <v>#DIV/0!</v>
      </c>
      <c r="CX418" s="222">
        <f t="shared" si="229"/>
        <v>0</v>
      </c>
      <c r="CY418" s="237" t="e">
        <f t="shared" si="230"/>
        <v>#DIV/0!</v>
      </c>
      <c r="CZ418" s="223" t="e">
        <f t="shared" si="231"/>
        <v>#DIV/0!</v>
      </c>
      <c r="DA418" s="223" t="e">
        <f t="shared" si="232"/>
        <v>#DIV/0!</v>
      </c>
      <c r="DB418" s="5"/>
    </row>
    <row r="419" spans="1:106" s="1" customFormat="1" ht="23.5" customHeight="1">
      <c r="A419" s="1036"/>
      <c r="B419" s="1044"/>
      <c r="C419" s="1043"/>
      <c r="D419" s="220" t="s">
        <v>1883</v>
      </c>
      <c r="E419" s="1043"/>
      <c r="F419" s="220" t="s">
        <v>1883</v>
      </c>
      <c r="G419" s="217" t="s">
        <v>1884</v>
      </c>
      <c r="H419" s="212"/>
      <c r="I419" s="178"/>
      <c r="J419" s="5" t="s">
        <v>32</v>
      </c>
      <c r="K419" s="212" t="s">
        <v>31</v>
      </c>
      <c r="L419" s="165" t="s">
        <v>11</v>
      </c>
      <c r="M419" s="221" t="s">
        <v>29</v>
      </c>
      <c r="N419" s="221" t="s">
        <v>24</v>
      </c>
      <c r="O419" s="5"/>
      <c r="P419" s="5"/>
      <c r="Q419" s="5"/>
      <c r="R419" s="5"/>
      <c r="S419" s="6"/>
      <c r="T419" s="6"/>
      <c r="U419" s="5"/>
      <c r="V419" s="5"/>
      <c r="W419" s="5" t="s">
        <v>24</v>
      </c>
      <c r="X419" s="5"/>
      <c r="Y419" s="5"/>
      <c r="Z419" s="80">
        <f t="shared" si="222"/>
        <v>1</v>
      </c>
      <c r="AA419" s="221"/>
      <c r="AB419" s="7"/>
      <c r="AC419" s="7"/>
      <c r="AD419" s="7"/>
      <c r="AE419" s="7"/>
      <c r="AF419" s="7"/>
      <c r="AG419" s="7"/>
      <c r="AH419" s="7"/>
      <c r="AI419" s="7"/>
      <c r="AJ419" s="7"/>
      <c r="AK419" s="7"/>
      <c r="AL419" s="7"/>
      <c r="AM419" s="7"/>
      <c r="AN419" s="7"/>
      <c r="AO419" s="7"/>
      <c r="AP419" s="7"/>
      <c r="AQ419" s="7"/>
      <c r="AR419" s="7"/>
      <c r="AS419" s="7"/>
      <c r="AT419" s="7"/>
      <c r="AU419" s="7"/>
      <c r="AV419" s="55"/>
      <c r="AW419" s="7"/>
      <c r="AX419" s="7"/>
      <c r="AY419" s="7"/>
      <c r="AZ419" s="7"/>
      <c r="BA419" s="7"/>
      <c r="BB419" s="7"/>
      <c r="BC419" s="7"/>
      <c r="BD419" s="7"/>
      <c r="BE419" s="7"/>
      <c r="BF419" s="7"/>
      <c r="BG419" s="7"/>
      <c r="BH419" s="7"/>
      <c r="BI419" s="7"/>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221"/>
      <c r="CQ419" s="221"/>
      <c r="CR419" s="222"/>
      <c r="CS419" s="237"/>
      <c r="CT419" s="222"/>
      <c r="CU419" s="237"/>
      <c r="CV419" s="222"/>
      <c r="CW419" s="237"/>
      <c r="CX419" s="222"/>
      <c r="CY419" s="237"/>
      <c r="CZ419" s="223"/>
      <c r="DA419" s="223"/>
      <c r="DB419" s="5"/>
    </row>
    <row r="420" spans="1:106" s="1" customFormat="1" ht="23.5" customHeight="1">
      <c r="A420" s="1036"/>
      <c r="B420" s="1044"/>
      <c r="C420" s="1041" t="s">
        <v>41</v>
      </c>
      <c r="D420" s="1038" t="s">
        <v>1880</v>
      </c>
      <c r="E420" s="1041" t="s">
        <v>41</v>
      </c>
      <c r="F420" s="1038" t="s">
        <v>1880</v>
      </c>
      <c r="G420" s="217" t="s">
        <v>1882</v>
      </c>
      <c r="H420" s="212"/>
      <c r="I420" s="178"/>
      <c r="J420" s="5" t="s">
        <v>32</v>
      </c>
      <c r="K420" s="212" t="s">
        <v>31</v>
      </c>
      <c r="L420" s="165" t="s">
        <v>11</v>
      </c>
      <c r="M420" s="221"/>
      <c r="N420" s="221"/>
      <c r="O420" s="5"/>
      <c r="P420" s="5"/>
      <c r="Q420" s="5"/>
      <c r="R420" s="5" t="s">
        <v>24</v>
      </c>
      <c r="S420" s="6"/>
      <c r="T420" s="6"/>
      <c r="U420" s="5"/>
      <c r="V420" s="5"/>
      <c r="W420" s="5"/>
      <c r="X420" s="5"/>
      <c r="Y420" s="5"/>
      <c r="Z420" s="80">
        <f t="shared" si="222"/>
        <v>1</v>
      </c>
      <c r="AA420" s="955"/>
      <c r="AB420" s="7"/>
      <c r="AC420" s="7"/>
      <c r="AD420" s="7"/>
      <c r="AE420" s="7"/>
      <c r="AF420" s="7"/>
      <c r="AG420" s="7"/>
      <c r="AH420" s="7"/>
      <c r="AI420" s="7"/>
      <c r="AJ420" s="7"/>
      <c r="AK420" s="7"/>
      <c r="AL420" s="7"/>
      <c r="AM420" s="7"/>
      <c r="AN420" s="7"/>
      <c r="AO420" s="7"/>
      <c r="AP420" s="7"/>
      <c r="AQ420" s="7"/>
      <c r="AR420" s="7"/>
      <c r="AS420" s="7"/>
      <c r="AT420" s="7"/>
      <c r="AU420" s="7"/>
      <c r="AV420" s="55"/>
      <c r="AW420" s="7"/>
      <c r="AX420" s="7"/>
      <c r="AY420" s="7"/>
      <c r="AZ420" s="7"/>
      <c r="BA420" s="7"/>
      <c r="BB420" s="7"/>
      <c r="BC420" s="7"/>
      <c r="BD420" s="7"/>
      <c r="BE420" s="7"/>
      <c r="BF420" s="7"/>
      <c r="BG420" s="7"/>
      <c r="BH420" s="7"/>
      <c r="BI420" s="7"/>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221"/>
      <c r="CQ420" s="221"/>
      <c r="CR420" s="222"/>
      <c r="CS420" s="237"/>
      <c r="CT420" s="222"/>
      <c r="CU420" s="237"/>
      <c r="CV420" s="222"/>
      <c r="CW420" s="237"/>
      <c r="CX420" s="222"/>
      <c r="CY420" s="237"/>
      <c r="CZ420" s="223"/>
      <c r="DA420" s="223"/>
      <c r="DB420" s="5"/>
    </row>
    <row r="421" spans="1:106" s="1" customFormat="1" ht="36" customHeight="1">
      <c r="A421" s="1036"/>
      <c r="B421" s="1044"/>
      <c r="C421" s="1042"/>
      <c r="D421" s="1039"/>
      <c r="E421" s="1042"/>
      <c r="F421" s="1039"/>
      <c r="G421" s="203" t="s">
        <v>1881</v>
      </c>
      <c r="H421" s="212"/>
      <c r="I421" s="178"/>
      <c r="J421" s="5" t="s">
        <v>32</v>
      </c>
      <c r="K421" s="212" t="s">
        <v>31</v>
      </c>
      <c r="L421" s="165" t="s">
        <v>11</v>
      </c>
      <c r="M421" s="221" t="s">
        <v>29</v>
      </c>
      <c r="N421" s="221" t="s">
        <v>24</v>
      </c>
      <c r="O421" s="5"/>
      <c r="P421" s="5"/>
      <c r="Q421" s="5"/>
      <c r="R421" s="5"/>
      <c r="S421" s="6" t="s">
        <v>24</v>
      </c>
      <c r="T421" s="6"/>
      <c r="U421" s="5"/>
      <c r="V421" s="5"/>
      <c r="W421" s="5"/>
      <c r="X421" s="5"/>
      <c r="Y421" s="5"/>
      <c r="Z421" s="80">
        <f t="shared" si="222"/>
        <v>1</v>
      </c>
      <c r="AA421" s="955"/>
      <c r="AB421" s="7"/>
      <c r="AC421" s="7"/>
      <c r="AD421" s="7"/>
      <c r="AE421" s="7"/>
      <c r="AF421" s="7"/>
      <c r="AG421" s="7"/>
      <c r="AH421" s="7"/>
      <c r="AI421" s="7"/>
      <c r="AJ421" s="7"/>
      <c r="AK421" s="7"/>
      <c r="AL421" s="7"/>
      <c r="AM421" s="7"/>
      <c r="AN421" s="7"/>
      <c r="AO421" s="7"/>
      <c r="AP421" s="7"/>
      <c r="AQ421" s="7"/>
      <c r="AR421" s="7"/>
      <c r="AS421" s="7"/>
      <c r="AT421" s="7"/>
      <c r="AU421" s="7"/>
      <c r="AV421" s="55"/>
      <c r="AW421" s="7"/>
      <c r="AX421" s="7"/>
      <c r="AY421" s="7"/>
      <c r="AZ421" s="7"/>
      <c r="BA421" s="7"/>
      <c r="BB421" s="7"/>
      <c r="BC421" s="7"/>
      <c r="BD421" s="7"/>
      <c r="BE421" s="7"/>
      <c r="BF421" s="7"/>
      <c r="BG421" s="7"/>
      <c r="BH421" s="7"/>
      <c r="BI421" s="7"/>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221"/>
      <c r="CQ421" s="221"/>
      <c r="CR421" s="222"/>
      <c r="CS421" s="237"/>
      <c r="CT421" s="222"/>
      <c r="CU421" s="237"/>
      <c r="CV421" s="222"/>
      <c r="CW421" s="237"/>
      <c r="CX421" s="222"/>
      <c r="CY421" s="237"/>
      <c r="CZ421" s="223"/>
      <c r="DA421" s="223"/>
      <c r="DB421" s="5"/>
    </row>
    <row r="422" spans="1:106" s="1" customFormat="1" ht="62">
      <c r="A422" s="1036"/>
      <c r="B422" s="1044"/>
      <c r="C422" s="1043"/>
      <c r="D422" s="1040"/>
      <c r="E422" s="1043"/>
      <c r="F422" s="1040"/>
      <c r="G422" s="217" t="s">
        <v>1885</v>
      </c>
      <c r="H422" s="212"/>
      <c r="I422" s="178"/>
      <c r="J422" s="5" t="s">
        <v>32</v>
      </c>
      <c r="K422" s="212" t="s">
        <v>31</v>
      </c>
      <c r="L422" s="165" t="s">
        <v>11</v>
      </c>
      <c r="M422" s="221" t="s">
        <v>29</v>
      </c>
      <c r="N422" s="221" t="s">
        <v>24</v>
      </c>
      <c r="O422" s="5"/>
      <c r="P422" s="5"/>
      <c r="Q422" s="5"/>
      <c r="R422" s="5"/>
      <c r="S422" s="6"/>
      <c r="T422" s="6"/>
      <c r="U422" s="5" t="s">
        <v>24</v>
      </c>
      <c r="V422" s="5"/>
      <c r="W422" s="5"/>
      <c r="X422" s="5"/>
      <c r="Y422" s="5"/>
      <c r="Z422" s="80">
        <f t="shared" si="222"/>
        <v>1</v>
      </c>
      <c r="AA422" s="221"/>
      <c r="AB422" s="7"/>
      <c r="AC422" s="7"/>
      <c r="AD422" s="7"/>
      <c r="AE422" s="7"/>
      <c r="AF422" s="7"/>
      <c r="AG422" s="7"/>
      <c r="AH422" s="7"/>
      <c r="AI422" s="7"/>
      <c r="AJ422" s="7"/>
      <c r="AK422" s="7"/>
      <c r="AL422" s="7"/>
      <c r="AM422" s="7"/>
      <c r="AN422" s="7"/>
      <c r="AO422" s="7"/>
      <c r="AP422" s="7"/>
      <c r="AQ422" s="7"/>
      <c r="AR422" s="7"/>
      <c r="AS422" s="7"/>
      <c r="AT422" s="7"/>
      <c r="AU422" s="7"/>
      <c r="AV422" s="55"/>
      <c r="AW422" s="7"/>
      <c r="AX422" s="7"/>
      <c r="AY422" s="7"/>
      <c r="AZ422" s="7"/>
      <c r="BA422" s="7"/>
      <c r="BB422" s="7"/>
      <c r="BC422" s="7"/>
      <c r="BD422" s="7"/>
      <c r="BE422" s="7"/>
      <c r="BF422" s="7"/>
      <c r="BG422" s="7"/>
      <c r="BH422" s="7"/>
      <c r="BI422" s="7"/>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221"/>
      <c r="CQ422" s="221"/>
      <c r="CR422" s="222"/>
      <c r="CS422" s="237"/>
      <c r="CT422" s="222"/>
      <c r="CU422" s="237"/>
      <c r="CV422" s="222"/>
      <c r="CW422" s="237"/>
      <c r="CX422" s="222"/>
      <c r="CY422" s="237"/>
      <c r="CZ422" s="223"/>
      <c r="DA422" s="223"/>
      <c r="DB422" s="5"/>
    </row>
    <row r="423" spans="1:106" s="1" customFormat="1" ht="62">
      <c r="A423" s="227">
        <v>145</v>
      </c>
      <c r="B423" s="217" t="s">
        <v>506</v>
      </c>
      <c r="C423" s="215" t="s">
        <v>60</v>
      </c>
      <c r="D423" s="217" t="s">
        <v>142</v>
      </c>
      <c r="E423" s="215" t="s">
        <v>26</v>
      </c>
      <c r="F423" s="217" t="s">
        <v>142</v>
      </c>
      <c r="G423" s="68" t="s">
        <v>561</v>
      </c>
      <c r="H423" s="107" t="s">
        <v>748</v>
      </c>
      <c r="I423" s="176" t="s">
        <v>1641</v>
      </c>
      <c r="J423" s="5" t="s">
        <v>32</v>
      </c>
      <c r="K423" s="212" t="s">
        <v>31</v>
      </c>
      <c r="L423" s="165" t="s">
        <v>11</v>
      </c>
      <c r="M423" s="221" t="s">
        <v>29</v>
      </c>
      <c r="N423" s="221" t="s">
        <v>24</v>
      </c>
      <c r="O423" s="5"/>
      <c r="P423" s="5"/>
      <c r="Q423" s="5"/>
      <c r="R423" s="5"/>
      <c r="S423" s="6"/>
      <c r="T423" s="6"/>
      <c r="U423" s="5"/>
      <c r="V423" s="5"/>
      <c r="W423" s="5"/>
      <c r="X423" s="5" t="s">
        <v>24</v>
      </c>
      <c r="Y423" s="5"/>
      <c r="Z423" s="80">
        <f t="shared" si="222"/>
        <v>1</v>
      </c>
      <c r="AA423" s="955"/>
      <c r="AB423" s="7"/>
      <c r="AC423" s="7"/>
      <c r="AD423" s="7"/>
      <c r="AE423" s="7"/>
      <c r="AF423" s="7"/>
      <c r="AG423" s="7"/>
      <c r="AH423" s="7"/>
      <c r="AI423" s="7"/>
      <c r="AJ423" s="7"/>
      <c r="AK423" s="7"/>
      <c r="AL423" s="21"/>
      <c r="AM423" s="7"/>
      <c r="AN423" s="7"/>
      <c r="AO423" s="7"/>
      <c r="AP423" s="7"/>
      <c r="AQ423" s="7"/>
      <c r="AR423" s="7"/>
      <c r="AS423" s="7"/>
      <c r="AT423" s="7"/>
      <c r="AU423" s="7"/>
      <c r="AV423" s="55"/>
      <c r="AW423" s="7"/>
      <c r="AX423" s="7"/>
      <c r="AY423" s="7"/>
      <c r="AZ423" s="7"/>
      <c r="BA423" s="7"/>
      <c r="BB423" s="7"/>
      <c r="BC423" s="7"/>
      <c r="BD423" s="7"/>
      <c r="BE423" s="7"/>
      <c r="BF423" s="7"/>
      <c r="BG423" s="7" t="s">
        <v>1317</v>
      </c>
      <c r="BH423" s="7"/>
      <c r="BI423" s="7"/>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221"/>
      <c r="CQ423" s="221"/>
      <c r="CR423" s="222">
        <f t="shared" si="223"/>
        <v>0</v>
      </c>
      <c r="CS423" s="237" t="e">
        <f t="shared" si="224"/>
        <v>#DIV/0!</v>
      </c>
      <c r="CT423" s="222">
        <f t="shared" si="225"/>
        <v>0</v>
      </c>
      <c r="CU423" s="237" t="e">
        <f t="shared" si="226"/>
        <v>#DIV/0!</v>
      </c>
      <c r="CV423" s="222">
        <f t="shared" si="227"/>
        <v>0</v>
      </c>
      <c r="CW423" s="237" t="e">
        <f t="shared" si="228"/>
        <v>#DIV/0!</v>
      </c>
      <c r="CX423" s="222">
        <f t="shared" si="229"/>
        <v>0</v>
      </c>
      <c r="CY423" s="237" t="e">
        <f t="shared" si="230"/>
        <v>#DIV/0!</v>
      </c>
      <c r="CZ423" s="223" t="e">
        <f t="shared" si="231"/>
        <v>#DIV/0!</v>
      </c>
      <c r="DA423" s="223" t="e">
        <f t="shared" si="232"/>
        <v>#DIV/0!</v>
      </c>
      <c r="DB423" s="5"/>
    </row>
    <row r="424" spans="1:106" s="1" customFormat="1" ht="31">
      <c r="A424" s="227">
        <v>146</v>
      </c>
      <c r="B424" s="217" t="s">
        <v>1656</v>
      </c>
      <c r="C424" s="215" t="s">
        <v>60</v>
      </c>
      <c r="D424" s="217" t="s">
        <v>141</v>
      </c>
      <c r="E424" s="215" t="s">
        <v>26</v>
      </c>
      <c r="F424" s="217" t="s">
        <v>141</v>
      </c>
      <c r="G424" s="68" t="s">
        <v>1161</v>
      </c>
      <c r="H424" s="107"/>
      <c r="I424" s="107"/>
      <c r="J424" s="5" t="s">
        <v>32</v>
      </c>
      <c r="K424" s="212" t="s">
        <v>31</v>
      </c>
      <c r="L424" s="165" t="s">
        <v>11</v>
      </c>
      <c r="M424" s="221" t="s">
        <v>29</v>
      </c>
      <c r="N424" s="221" t="s">
        <v>24</v>
      </c>
      <c r="O424" s="5"/>
      <c r="P424" s="5"/>
      <c r="Q424" s="5"/>
      <c r="R424" s="5"/>
      <c r="S424" s="6"/>
      <c r="T424" s="6"/>
      <c r="U424" s="5" t="s">
        <v>24</v>
      </c>
      <c r="V424" s="5"/>
      <c r="W424" s="5"/>
      <c r="X424" s="5"/>
      <c r="Y424" s="5"/>
      <c r="Z424" s="80">
        <f t="shared" si="222"/>
        <v>1</v>
      </c>
      <c r="AA424" s="955"/>
      <c r="AB424" s="7"/>
      <c r="AC424" s="7"/>
      <c r="AD424" s="7"/>
      <c r="AE424" s="7"/>
      <c r="AF424" s="7"/>
      <c r="AG424" s="7"/>
      <c r="AH424" s="7"/>
      <c r="AI424" s="7"/>
      <c r="AJ424" s="7"/>
      <c r="AK424" s="7"/>
      <c r="AL424" s="21"/>
      <c r="AM424" s="7"/>
      <c r="AN424" s="7"/>
      <c r="AO424" s="7"/>
      <c r="AP424" s="7" t="s">
        <v>1318</v>
      </c>
      <c r="AQ424" s="7" t="s">
        <v>1183</v>
      </c>
      <c r="AR424" s="7"/>
      <c r="AS424" s="7"/>
      <c r="AT424" s="7"/>
      <c r="AU424" s="7"/>
      <c r="AV424" s="55"/>
      <c r="AW424" s="7"/>
      <c r="AX424" s="7"/>
      <c r="AY424" s="7"/>
      <c r="AZ424" s="7"/>
      <c r="BA424" s="7"/>
      <c r="BB424" s="7"/>
      <c r="BC424" s="7"/>
      <c r="BD424" s="7"/>
      <c r="BE424" s="7"/>
      <c r="BF424" s="7"/>
      <c r="BG424" s="7"/>
      <c r="BH424" s="7"/>
      <c r="BI424" s="7"/>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2">
        <f t="shared" si="223"/>
        <v>0</v>
      </c>
      <c r="CS424" s="237" t="e">
        <f t="shared" si="224"/>
        <v>#DIV/0!</v>
      </c>
      <c r="CT424" s="222">
        <f t="shared" si="225"/>
        <v>0</v>
      </c>
      <c r="CU424" s="237" t="e">
        <f t="shared" si="226"/>
        <v>#DIV/0!</v>
      </c>
      <c r="CV424" s="222">
        <f t="shared" si="227"/>
        <v>0</v>
      </c>
      <c r="CW424" s="237" t="e">
        <f t="shared" si="228"/>
        <v>#DIV/0!</v>
      </c>
      <c r="CX424" s="222">
        <f t="shared" si="229"/>
        <v>0</v>
      </c>
      <c r="CY424" s="237" t="e">
        <f t="shared" si="230"/>
        <v>#DIV/0!</v>
      </c>
      <c r="CZ424" s="223" t="e">
        <f t="shared" si="231"/>
        <v>#DIV/0!</v>
      </c>
      <c r="DA424" s="223" t="e">
        <f t="shared" si="232"/>
        <v>#DIV/0!</v>
      </c>
      <c r="DB424" s="5"/>
    </row>
    <row r="425" spans="1:106" s="1" customFormat="1" ht="46.5">
      <c r="A425" s="1036">
        <v>147</v>
      </c>
      <c r="B425" s="1024" t="s">
        <v>507</v>
      </c>
      <c r="C425" s="1033" t="s">
        <v>60</v>
      </c>
      <c r="D425" s="1024" t="s">
        <v>140</v>
      </c>
      <c r="E425" s="1033" t="s">
        <v>60</v>
      </c>
      <c r="F425" s="1024" t="s">
        <v>140</v>
      </c>
      <c r="G425" s="217" t="s">
        <v>416</v>
      </c>
      <c r="H425" s="212"/>
      <c r="I425" s="178" t="s">
        <v>1669</v>
      </c>
      <c r="J425" s="5" t="s">
        <v>32</v>
      </c>
      <c r="K425" s="212" t="s">
        <v>31</v>
      </c>
      <c r="L425" s="165" t="s">
        <v>11</v>
      </c>
      <c r="M425" s="221" t="s">
        <v>29</v>
      </c>
      <c r="N425" s="221" t="s">
        <v>24</v>
      </c>
      <c r="O425" s="5"/>
      <c r="P425" s="5"/>
      <c r="Q425" s="5"/>
      <c r="R425" s="5"/>
      <c r="S425" s="6"/>
      <c r="T425" s="6"/>
      <c r="U425" s="5"/>
      <c r="V425" s="5" t="s">
        <v>24</v>
      </c>
      <c r="W425" s="5"/>
      <c r="X425" s="5"/>
      <c r="Y425" s="5"/>
      <c r="Z425" s="80">
        <f t="shared" si="222"/>
        <v>1</v>
      </c>
      <c r="AA425" s="221"/>
      <c r="AB425" s="7"/>
      <c r="AC425" s="7"/>
      <c r="AD425" s="7"/>
      <c r="AE425" s="7"/>
      <c r="AF425" s="7"/>
      <c r="AG425" s="7"/>
      <c r="AH425" s="7"/>
      <c r="AI425" s="7"/>
      <c r="AJ425" s="7"/>
      <c r="AK425" s="7"/>
      <c r="AL425" s="7"/>
      <c r="AM425" s="7"/>
      <c r="AN425" s="7"/>
      <c r="AO425" s="7"/>
      <c r="AP425" s="7"/>
      <c r="AQ425" s="7"/>
      <c r="AR425" s="7"/>
      <c r="AS425" s="7"/>
      <c r="AT425" s="7"/>
      <c r="AU425" s="7"/>
      <c r="AV425" s="55"/>
      <c r="AW425" s="7"/>
      <c r="AX425" s="7"/>
      <c r="AY425" s="7"/>
      <c r="AZ425" s="7"/>
      <c r="BA425" s="7"/>
      <c r="BB425" s="7"/>
      <c r="BC425" s="7"/>
      <c r="BD425" s="7"/>
      <c r="BE425" s="7"/>
      <c r="BF425" s="7"/>
      <c r="BG425" s="7"/>
      <c r="BH425" s="7"/>
      <c r="BI425" s="7" t="s">
        <v>1318</v>
      </c>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2">
        <f t="shared" si="223"/>
        <v>0</v>
      </c>
      <c r="CS425" s="237" t="e">
        <f t="shared" si="224"/>
        <v>#DIV/0!</v>
      </c>
      <c r="CT425" s="222">
        <f t="shared" si="225"/>
        <v>0</v>
      </c>
      <c r="CU425" s="237" t="e">
        <f t="shared" si="226"/>
        <v>#DIV/0!</v>
      </c>
      <c r="CV425" s="222">
        <f t="shared" si="227"/>
        <v>0</v>
      </c>
      <c r="CW425" s="237" t="e">
        <f t="shared" si="228"/>
        <v>#DIV/0!</v>
      </c>
      <c r="CX425" s="222">
        <f t="shared" si="229"/>
        <v>0</v>
      </c>
      <c r="CY425" s="237" t="e">
        <f t="shared" si="230"/>
        <v>#DIV/0!</v>
      </c>
      <c r="CZ425" s="223" t="e">
        <f t="shared" si="231"/>
        <v>#DIV/0!</v>
      </c>
      <c r="DA425" s="223" t="e">
        <f t="shared" si="232"/>
        <v>#DIV/0!</v>
      </c>
      <c r="DB425" s="5"/>
    </row>
    <row r="426" spans="1:106" s="1" customFormat="1" ht="25.75" customHeight="1">
      <c r="A426" s="1036"/>
      <c r="B426" s="1024"/>
      <c r="C426" s="1033"/>
      <c r="D426" s="1024"/>
      <c r="E426" s="1033"/>
      <c r="F426" s="1024"/>
      <c r="G426" s="286" t="s">
        <v>1204</v>
      </c>
      <c r="H426" s="69" t="s">
        <v>749</v>
      </c>
      <c r="I426" s="178" t="s">
        <v>1642</v>
      </c>
      <c r="J426" s="5" t="s">
        <v>32</v>
      </c>
      <c r="K426" s="212" t="s">
        <v>31</v>
      </c>
      <c r="L426" s="165" t="s">
        <v>11</v>
      </c>
      <c r="M426" s="221" t="s">
        <v>29</v>
      </c>
      <c r="N426" s="221" t="s">
        <v>24</v>
      </c>
      <c r="O426" s="5"/>
      <c r="P426" s="5"/>
      <c r="Q426" s="5"/>
      <c r="R426" s="5"/>
      <c r="S426" s="6"/>
      <c r="T426" s="6"/>
      <c r="U426" s="5"/>
      <c r="V426" s="5"/>
      <c r="W426" s="5"/>
      <c r="X426" s="5"/>
      <c r="Y426" s="5"/>
      <c r="Z426" s="80">
        <f t="shared" si="222"/>
        <v>0</v>
      </c>
      <c r="AA426" s="955"/>
      <c r="AB426" s="7"/>
      <c r="AC426" s="7"/>
      <c r="AD426" s="7"/>
      <c r="AE426" s="7"/>
      <c r="AF426" s="7"/>
      <c r="AG426" s="7"/>
      <c r="AH426" s="7"/>
      <c r="AI426" s="7"/>
      <c r="AJ426" s="7"/>
      <c r="AK426" s="7"/>
      <c r="AL426" s="7"/>
      <c r="AM426" s="7"/>
      <c r="AN426" s="7"/>
      <c r="AO426" s="7"/>
      <c r="AP426" s="7"/>
      <c r="AQ426" s="7"/>
      <c r="AR426" s="7"/>
      <c r="AS426" s="7"/>
      <c r="AT426" s="7"/>
      <c r="AU426" s="7"/>
      <c r="AV426" s="55"/>
      <c r="AW426" s="7"/>
      <c r="AX426" s="7"/>
      <c r="AY426" s="7"/>
      <c r="AZ426" s="7"/>
      <c r="BA426" s="7"/>
      <c r="BB426" s="7"/>
      <c r="BC426" s="7"/>
      <c r="BD426" s="7"/>
      <c r="BE426" s="7"/>
      <c r="BF426" s="7"/>
      <c r="BG426" s="7"/>
      <c r="BH426" s="7" t="s">
        <v>1183</v>
      </c>
      <c r="BI426" s="7"/>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2">
        <f t="shared" si="223"/>
        <v>0</v>
      </c>
      <c r="CS426" s="237" t="e">
        <f t="shared" si="224"/>
        <v>#DIV/0!</v>
      </c>
      <c r="CT426" s="222">
        <f t="shared" si="225"/>
        <v>0</v>
      </c>
      <c r="CU426" s="237" t="e">
        <f t="shared" si="226"/>
        <v>#DIV/0!</v>
      </c>
      <c r="CV426" s="222">
        <f t="shared" si="227"/>
        <v>0</v>
      </c>
      <c r="CW426" s="237" t="e">
        <f t="shared" si="228"/>
        <v>#DIV/0!</v>
      </c>
      <c r="CX426" s="222">
        <f t="shared" si="229"/>
        <v>0</v>
      </c>
      <c r="CY426" s="237" t="e">
        <f t="shared" si="230"/>
        <v>#DIV/0!</v>
      </c>
      <c r="CZ426" s="223" t="e">
        <f t="shared" si="231"/>
        <v>#DIV/0!</v>
      </c>
      <c r="DA426" s="223" t="e">
        <f t="shared" si="232"/>
        <v>#DIV/0!</v>
      </c>
      <c r="DB426" s="5"/>
    </row>
    <row r="427" spans="1:106" s="1" customFormat="1" ht="43.5">
      <c r="A427" s="227">
        <v>148</v>
      </c>
      <c r="B427" s="217" t="s">
        <v>508</v>
      </c>
      <c r="C427" s="215" t="s">
        <v>60</v>
      </c>
      <c r="D427" s="217" t="s">
        <v>139</v>
      </c>
      <c r="E427" s="215" t="s">
        <v>60</v>
      </c>
      <c r="F427" s="217" t="s">
        <v>139</v>
      </c>
      <c r="G427" s="286" t="s">
        <v>422</v>
      </c>
      <c r="H427" s="69" t="s">
        <v>750</v>
      </c>
      <c r="I427" s="178" t="s">
        <v>1655</v>
      </c>
      <c r="J427" s="5" t="s">
        <v>32</v>
      </c>
      <c r="K427" s="212" t="s">
        <v>31</v>
      </c>
      <c r="L427" s="165" t="s">
        <v>11</v>
      </c>
      <c r="M427" s="221" t="s">
        <v>29</v>
      </c>
      <c r="N427" s="221" t="s">
        <v>24</v>
      </c>
      <c r="O427" s="5"/>
      <c r="P427" s="5"/>
      <c r="Q427" s="5"/>
      <c r="R427" s="5"/>
      <c r="S427" s="6"/>
      <c r="T427" s="6"/>
      <c r="U427" s="5" t="s">
        <v>24</v>
      </c>
      <c r="V427" s="5"/>
      <c r="W427" s="5"/>
      <c r="X427" s="5"/>
      <c r="Y427" s="5"/>
      <c r="Z427" s="80">
        <f t="shared" si="222"/>
        <v>1</v>
      </c>
      <c r="AA427" s="955"/>
      <c r="AB427" s="7"/>
      <c r="AC427" s="7"/>
      <c r="AD427" s="7"/>
      <c r="AE427" s="7"/>
      <c r="AF427" s="7"/>
      <c r="AG427" s="7"/>
      <c r="AH427" s="7"/>
      <c r="AI427" s="7"/>
      <c r="AJ427" s="7"/>
      <c r="AK427" s="7"/>
      <c r="AL427" s="7"/>
      <c r="AM427" s="7"/>
      <c r="AN427" s="7"/>
      <c r="AO427" s="7"/>
      <c r="AP427" s="7"/>
      <c r="AQ427" s="7"/>
      <c r="AR427" s="7"/>
      <c r="AS427" s="7"/>
      <c r="AT427" s="7"/>
      <c r="AU427" s="7"/>
      <c r="AV427" s="55" t="s">
        <v>1317</v>
      </c>
      <c r="AW427" s="55" t="s">
        <v>1317</v>
      </c>
      <c r="AX427" s="55"/>
      <c r="AY427" s="7"/>
      <c r="AZ427" s="7"/>
      <c r="BA427" s="7"/>
      <c r="BB427" s="7"/>
      <c r="BC427" s="7"/>
      <c r="BD427" s="7"/>
      <c r="BE427" s="7"/>
      <c r="BF427" s="7"/>
      <c r="BG427" s="7"/>
      <c r="BH427" s="7"/>
      <c r="BI427" s="7"/>
      <c r="BJ427" s="221"/>
      <c r="BK427" s="221"/>
      <c r="BL427" s="221"/>
      <c r="BM427" s="221"/>
      <c r="BN427" s="221"/>
      <c r="BO427" s="221"/>
      <c r="BP427" s="221"/>
      <c r="BQ427" s="221"/>
      <c r="BR427" s="221"/>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c r="CN427" s="221"/>
      <c r="CO427" s="221"/>
      <c r="CP427" s="221"/>
      <c r="CQ427" s="221"/>
      <c r="CR427" s="222">
        <f t="shared" si="223"/>
        <v>0</v>
      </c>
      <c r="CS427" s="237" t="e">
        <f t="shared" si="224"/>
        <v>#DIV/0!</v>
      </c>
      <c r="CT427" s="222">
        <f t="shared" si="225"/>
        <v>0</v>
      </c>
      <c r="CU427" s="237" t="e">
        <f t="shared" si="226"/>
        <v>#DIV/0!</v>
      </c>
      <c r="CV427" s="222">
        <f t="shared" si="227"/>
        <v>0</v>
      </c>
      <c r="CW427" s="237" t="e">
        <f t="shared" si="228"/>
        <v>#DIV/0!</v>
      </c>
      <c r="CX427" s="222">
        <f t="shared" si="229"/>
        <v>0</v>
      </c>
      <c r="CY427" s="237" t="e">
        <f t="shared" si="230"/>
        <v>#DIV/0!</v>
      </c>
      <c r="CZ427" s="223" t="e">
        <f t="shared" si="231"/>
        <v>#DIV/0!</v>
      </c>
      <c r="DA427" s="223" t="e">
        <f t="shared" si="232"/>
        <v>#DIV/0!</v>
      </c>
      <c r="DB427" s="5"/>
    </row>
    <row r="428" spans="1:106" s="1" customFormat="1" ht="31">
      <c r="A428" s="227">
        <v>149</v>
      </c>
      <c r="B428" s="217" t="s">
        <v>509</v>
      </c>
      <c r="C428" s="215" t="s">
        <v>60</v>
      </c>
      <c r="D428" s="217" t="s">
        <v>138</v>
      </c>
      <c r="E428" s="215" t="s">
        <v>60</v>
      </c>
      <c r="F428" s="217" t="s">
        <v>138</v>
      </c>
      <c r="G428" s="286" t="s">
        <v>426</v>
      </c>
      <c r="H428" s="69" t="s">
        <v>751</v>
      </c>
      <c r="I428" s="69"/>
      <c r="J428" s="5" t="s">
        <v>32</v>
      </c>
      <c r="K428" s="212" t="s">
        <v>31</v>
      </c>
      <c r="L428" s="165" t="s">
        <v>11</v>
      </c>
      <c r="M428" s="221" t="s">
        <v>29</v>
      </c>
      <c r="N428" s="221" t="s">
        <v>24</v>
      </c>
      <c r="O428" s="5"/>
      <c r="P428" s="5"/>
      <c r="Q428" s="5"/>
      <c r="R428" s="5"/>
      <c r="S428" s="6"/>
      <c r="T428" s="6"/>
      <c r="U428" s="5"/>
      <c r="V428" s="5"/>
      <c r="W428" s="5"/>
      <c r="X428" s="5" t="s">
        <v>24</v>
      </c>
      <c r="Y428" s="5"/>
      <c r="Z428" s="80">
        <f t="shared" si="222"/>
        <v>1</v>
      </c>
      <c r="AA428" s="221"/>
      <c r="AB428" s="7"/>
      <c r="AC428" s="7"/>
      <c r="AD428" s="7"/>
      <c r="AE428" s="7"/>
      <c r="AF428" s="7"/>
      <c r="AG428" s="7"/>
      <c r="AH428" s="7"/>
      <c r="AI428" s="7"/>
      <c r="AJ428" s="7"/>
      <c r="AK428" s="7"/>
      <c r="AL428" s="7"/>
      <c r="AM428" s="7"/>
      <c r="AN428" s="7"/>
      <c r="AO428" s="7"/>
      <c r="AP428" s="7"/>
      <c r="AQ428" s="7"/>
      <c r="AR428" s="7"/>
      <c r="AS428" s="7"/>
      <c r="AT428" s="7"/>
      <c r="AU428" s="7"/>
      <c r="AV428" s="55"/>
      <c r="AW428" s="7"/>
      <c r="AX428" s="7"/>
      <c r="AY428" s="7"/>
      <c r="AZ428" s="7"/>
      <c r="BA428" s="7"/>
      <c r="BB428" s="7"/>
      <c r="BC428" s="7"/>
      <c r="BD428" s="7"/>
      <c r="BE428" s="7"/>
      <c r="BF428" s="7" t="s">
        <v>1317</v>
      </c>
      <c r="BG428" s="7"/>
      <c r="BH428" s="7"/>
      <c r="BI428" s="7"/>
      <c r="BJ428" s="221"/>
      <c r="BK428" s="221"/>
      <c r="BL428" s="221"/>
      <c r="BM428" s="221"/>
      <c r="BN428" s="221"/>
      <c r="BO428" s="221"/>
      <c r="BP428" s="221"/>
      <c r="BQ428" s="221"/>
      <c r="BR428" s="221"/>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c r="CN428" s="221"/>
      <c r="CO428" s="221"/>
      <c r="CP428" s="221"/>
      <c r="CQ428" s="221"/>
      <c r="CR428" s="222">
        <f t="shared" si="223"/>
        <v>0</v>
      </c>
      <c r="CS428" s="237" t="e">
        <f t="shared" si="224"/>
        <v>#DIV/0!</v>
      </c>
      <c r="CT428" s="222">
        <f t="shared" si="225"/>
        <v>0</v>
      </c>
      <c r="CU428" s="237" t="e">
        <f t="shared" si="226"/>
        <v>#DIV/0!</v>
      </c>
      <c r="CV428" s="222">
        <f t="shared" si="227"/>
        <v>0</v>
      </c>
      <c r="CW428" s="237" t="e">
        <f t="shared" si="228"/>
        <v>#DIV/0!</v>
      </c>
      <c r="CX428" s="222">
        <f t="shared" si="229"/>
        <v>0</v>
      </c>
      <c r="CY428" s="237" t="e">
        <f t="shared" si="230"/>
        <v>#DIV/0!</v>
      </c>
      <c r="CZ428" s="223" t="e">
        <f t="shared" si="231"/>
        <v>#DIV/0!</v>
      </c>
      <c r="DA428" s="223" t="e">
        <f t="shared" si="232"/>
        <v>#DIV/0!</v>
      </c>
      <c r="DB428" s="5"/>
    </row>
    <row r="429" spans="1:106" s="1" customFormat="1" ht="62">
      <c r="A429" s="227">
        <v>150</v>
      </c>
      <c r="B429" s="217" t="s">
        <v>1841</v>
      </c>
      <c r="C429" s="215"/>
      <c r="D429" s="217" t="s">
        <v>1841</v>
      </c>
      <c r="E429" s="215"/>
      <c r="F429" s="217" t="s">
        <v>1839</v>
      </c>
      <c r="G429" s="286" t="s">
        <v>1840</v>
      </c>
      <c r="H429" s="69"/>
      <c r="I429" s="69"/>
      <c r="J429" s="5"/>
      <c r="K429" s="212" t="s">
        <v>31</v>
      </c>
      <c r="L429" s="165"/>
      <c r="M429" s="221"/>
      <c r="N429" s="221"/>
      <c r="O429" s="5"/>
      <c r="P429" s="5"/>
      <c r="Q429" s="5"/>
      <c r="R429" s="5"/>
      <c r="S429" s="6"/>
      <c r="T429" s="6"/>
      <c r="U429" s="5"/>
      <c r="V429" s="5"/>
      <c r="W429" s="5"/>
      <c r="X429" s="5" t="s">
        <v>24</v>
      </c>
      <c r="Y429" s="5"/>
      <c r="Z429" s="80">
        <f t="shared" si="222"/>
        <v>1</v>
      </c>
      <c r="AA429" s="955"/>
      <c r="AB429" s="7"/>
      <c r="AC429" s="7"/>
      <c r="AD429" s="7"/>
      <c r="AE429" s="7"/>
      <c r="AF429" s="7"/>
      <c r="AG429" s="7"/>
      <c r="AH429" s="7"/>
      <c r="AI429" s="7"/>
      <c r="AJ429" s="7"/>
      <c r="AK429" s="7"/>
      <c r="AL429" s="7"/>
      <c r="AM429" s="7"/>
      <c r="AN429" s="7"/>
      <c r="AO429" s="7"/>
      <c r="AP429" s="7"/>
      <c r="AQ429" s="7"/>
      <c r="AR429" s="7"/>
      <c r="AS429" s="7"/>
      <c r="AT429" s="7"/>
      <c r="AU429" s="7"/>
      <c r="AV429" s="55"/>
      <c r="AW429" s="7"/>
      <c r="AX429" s="7"/>
      <c r="AY429" s="7"/>
      <c r="AZ429" s="7"/>
      <c r="BA429" s="7"/>
      <c r="BB429" s="7"/>
      <c r="BC429" s="7"/>
      <c r="BD429" s="7"/>
      <c r="BE429" s="7"/>
      <c r="BF429" s="7"/>
      <c r="BG429" s="7"/>
      <c r="BH429" s="7"/>
      <c r="BI429" s="7"/>
      <c r="BJ429" s="221"/>
      <c r="BK429" s="221"/>
      <c r="BL429" s="221"/>
      <c r="BM429" s="221"/>
      <c r="BN429" s="221"/>
      <c r="BO429" s="221"/>
      <c r="BP429" s="221"/>
      <c r="BQ429" s="221"/>
      <c r="BR429" s="221"/>
      <c r="BS429" s="221"/>
      <c r="BT429" s="221"/>
      <c r="BU429" s="221"/>
      <c r="BV429" s="221"/>
      <c r="BW429" s="221"/>
      <c r="BX429" s="221"/>
      <c r="BY429" s="221"/>
      <c r="BZ429" s="221"/>
      <c r="CA429" s="221"/>
      <c r="CB429" s="221"/>
      <c r="CC429" s="221"/>
      <c r="CD429" s="221"/>
      <c r="CE429" s="221"/>
      <c r="CF429" s="221"/>
      <c r="CG429" s="221"/>
      <c r="CH429" s="221"/>
      <c r="CI429" s="221"/>
      <c r="CJ429" s="221"/>
      <c r="CK429" s="221"/>
      <c r="CL429" s="221"/>
      <c r="CM429" s="221"/>
      <c r="CN429" s="221"/>
      <c r="CO429" s="221"/>
      <c r="CP429" s="221"/>
      <c r="CQ429" s="221"/>
      <c r="CR429" s="222"/>
      <c r="CS429" s="237"/>
      <c r="CT429" s="222"/>
      <c r="CU429" s="237"/>
      <c r="CV429" s="222"/>
      <c r="CW429" s="237"/>
      <c r="CX429" s="222"/>
      <c r="CY429" s="237"/>
      <c r="CZ429" s="223"/>
      <c r="DA429" s="223"/>
      <c r="DB429" s="5"/>
    </row>
    <row r="430" spans="1:106" s="302" customFormat="1" ht="16.5">
      <c r="A430" s="1119"/>
      <c r="B430" s="1094" t="s">
        <v>137</v>
      </c>
      <c r="C430" s="1095"/>
      <c r="D430" s="1095"/>
      <c r="E430" s="1095"/>
      <c r="F430" s="1095"/>
      <c r="G430" s="1095"/>
      <c r="H430" s="318"/>
      <c r="I430" s="318"/>
      <c r="J430" s="318"/>
      <c r="K430" s="318"/>
      <c r="L430" s="318"/>
      <c r="M430" s="318"/>
      <c r="N430" s="319"/>
      <c r="O430" s="300" t="s">
        <v>38</v>
      </c>
      <c r="P430" s="300" t="s">
        <v>38</v>
      </c>
      <c r="Q430" s="300"/>
      <c r="R430" s="300" t="s">
        <v>38</v>
      </c>
      <c r="S430" s="300"/>
      <c r="T430" s="300"/>
      <c r="U430" s="300"/>
      <c r="V430" s="300"/>
      <c r="W430" s="300"/>
      <c r="X430" s="300"/>
      <c r="Y430" s="300" t="s">
        <v>38</v>
      </c>
      <c r="Z430" s="296" t="s">
        <v>38</v>
      </c>
      <c r="AA430" s="955"/>
      <c r="AB430" s="296" t="s">
        <v>38</v>
      </c>
      <c r="AC430" s="296" t="s">
        <v>38</v>
      </c>
      <c r="AD430" s="296" t="s">
        <v>38</v>
      </c>
      <c r="AE430" s="296" t="s">
        <v>38</v>
      </c>
      <c r="AF430" s="296" t="s">
        <v>38</v>
      </c>
      <c r="AG430" s="296" t="s">
        <v>38</v>
      </c>
      <c r="AH430" s="296" t="s">
        <v>38</v>
      </c>
      <c r="AI430" s="296" t="s">
        <v>38</v>
      </c>
      <c r="AJ430" s="296" t="s">
        <v>38</v>
      </c>
      <c r="AK430" s="296" t="s">
        <v>38</v>
      </c>
      <c r="AL430" s="296" t="s">
        <v>38</v>
      </c>
      <c r="AM430" s="296" t="s">
        <v>38</v>
      </c>
      <c r="AN430" s="296" t="s">
        <v>38</v>
      </c>
      <c r="AO430" s="296" t="s">
        <v>38</v>
      </c>
      <c r="AP430" s="296" t="s">
        <v>38</v>
      </c>
      <c r="AQ430" s="296" t="s">
        <v>38</v>
      </c>
      <c r="AR430" s="296" t="s">
        <v>38</v>
      </c>
      <c r="AS430" s="296" t="s">
        <v>38</v>
      </c>
      <c r="AT430" s="296" t="s">
        <v>38</v>
      </c>
      <c r="AU430" s="296" t="s">
        <v>38</v>
      </c>
      <c r="AV430" s="296" t="s">
        <v>38</v>
      </c>
      <c r="AW430" s="296" t="s">
        <v>38</v>
      </c>
      <c r="AX430" s="296" t="s">
        <v>38</v>
      </c>
      <c r="AY430" s="296" t="s">
        <v>38</v>
      </c>
      <c r="AZ430" s="296" t="s">
        <v>38</v>
      </c>
      <c r="BA430" s="296" t="s">
        <v>38</v>
      </c>
      <c r="BB430" s="296" t="s">
        <v>38</v>
      </c>
      <c r="BC430" s="296" t="s">
        <v>38</v>
      </c>
      <c r="BD430" s="296" t="s">
        <v>38</v>
      </c>
      <c r="BE430" s="296" t="s">
        <v>38</v>
      </c>
      <c r="BF430" s="296" t="s">
        <v>38</v>
      </c>
      <c r="BG430" s="296" t="s">
        <v>38</v>
      </c>
      <c r="BH430" s="296" t="s">
        <v>38</v>
      </c>
      <c r="BI430" s="296" t="s">
        <v>38</v>
      </c>
      <c r="BJ430" s="296" t="s">
        <v>38</v>
      </c>
      <c r="BK430" s="296" t="s">
        <v>38</v>
      </c>
      <c r="BL430" s="296" t="s">
        <v>38</v>
      </c>
      <c r="BM430" s="296" t="s">
        <v>38</v>
      </c>
      <c r="BN430" s="296" t="s">
        <v>38</v>
      </c>
      <c r="BO430" s="296" t="s">
        <v>38</v>
      </c>
      <c r="BP430" s="296" t="s">
        <v>38</v>
      </c>
      <c r="BQ430" s="296" t="s">
        <v>38</v>
      </c>
      <c r="BR430" s="296" t="s">
        <v>38</v>
      </c>
      <c r="BS430" s="296" t="s">
        <v>38</v>
      </c>
      <c r="BT430" s="296" t="s">
        <v>38</v>
      </c>
      <c r="BU430" s="296" t="s">
        <v>38</v>
      </c>
      <c r="BV430" s="296" t="s">
        <v>38</v>
      </c>
      <c r="BW430" s="296" t="s">
        <v>38</v>
      </c>
      <c r="BX430" s="296" t="s">
        <v>38</v>
      </c>
      <c r="BY430" s="296" t="s">
        <v>38</v>
      </c>
      <c r="BZ430" s="296" t="s">
        <v>38</v>
      </c>
      <c r="CA430" s="296" t="s">
        <v>38</v>
      </c>
      <c r="CB430" s="296" t="s">
        <v>38</v>
      </c>
      <c r="CC430" s="296" t="s">
        <v>38</v>
      </c>
      <c r="CD430" s="296" t="s">
        <v>38</v>
      </c>
      <c r="CE430" s="296" t="s">
        <v>38</v>
      </c>
      <c r="CF430" s="296" t="s">
        <v>38</v>
      </c>
      <c r="CG430" s="296" t="s">
        <v>38</v>
      </c>
      <c r="CH430" s="296" t="s">
        <v>38</v>
      </c>
      <c r="CI430" s="296" t="s">
        <v>38</v>
      </c>
      <c r="CJ430" s="296" t="s">
        <v>38</v>
      </c>
      <c r="CK430" s="296" t="s">
        <v>38</v>
      </c>
      <c r="CL430" s="296" t="s">
        <v>38</v>
      </c>
      <c r="CM430" s="296" t="s">
        <v>38</v>
      </c>
      <c r="CN430" s="296" t="s">
        <v>38</v>
      </c>
      <c r="CO430" s="296" t="s">
        <v>38</v>
      </c>
      <c r="CP430" s="296" t="s">
        <v>38</v>
      </c>
      <c r="CQ430" s="296" t="s">
        <v>38</v>
      </c>
      <c r="CR430" s="296" t="s">
        <v>38</v>
      </c>
      <c r="CS430" s="296" t="s">
        <v>38</v>
      </c>
      <c r="CT430" s="296" t="s">
        <v>38</v>
      </c>
      <c r="CU430" s="296" t="s">
        <v>38</v>
      </c>
      <c r="CV430" s="296" t="s">
        <v>38</v>
      </c>
      <c r="CW430" s="296" t="s">
        <v>38</v>
      </c>
      <c r="CX430" s="296" t="s">
        <v>38</v>
      </c>
      <c r="CY430" s="296" t="s">
        <v>38</v>
      </c>
      <c r="CZ430" s="296" t="s">
        <v>38</v>
      </c>
      <c r="DA430" s="296" t="s">
        <v>38</v>
      </c>
      <c r="DB430" s="296" t="s">
        <v>38</v>
      </c>
    </row>
    <row r="431" spans="1:106" s="302" customFormat="1" ht="16.5">
      <c r="A431" s="1120"/>
      <c r="B431" s="1094" t="s">
        <v>136</v>
      </c>
      <c r="C431" s="1095"/>
      <c r="D431" s="1095"/>
      <c r="E431" s="1095"/>
      <c r="F431" s="1095"/>
      <c r="G431" s="1095"/>
      <c r="H431" s="318"/>
      <c r="I431" s="318"/>
      <c r="J431" s="318"/>
      <c r="K431" s="318"/>
      <c r="L431" s="318"/>
      <c r="M431" s="318"/>
      <c r="N431" s="319"/>
      <c r="O431" s="300" t="s">
        <v>38</v>
      </c>
      <c r="P431" s="300" t="s">
        <v>38</v>
      </c>
      <c r="Q431" s="300" t="s">
        <v>38</v>
      </c>
      <c r="R431" s="300"/>
      <c r="S431" s="300"/>
      <c r="T431" s="300"/>
      <c r="U431" s="300"/>
      <c r="V431" s="300"/>
      <c r="W431" s="300"/>
      <c r="X431" s="300"/>
      <c r="Y431" s="300" t="s">
        <v>38</v>
      </c>
      <c r="Z431" s="296" t="s">
        <v>38</v>
      </c>
      <c r="AA431" s="221"/>
      <c r="AB431" s="296" t="s">
        <v>38</v>
      </c>
      <c r="AC431" s="296" t="s">
        <v>38</v>
      </c>
      <c r="AD431" s="296" t="s">
        <v>38</v>
      </c>
      <c r="AE431" s="296" t="s">
        <v>38</v>
      </c>
      <c r="AF431" s="296" t="s">
        <v>38</v>
      </c>
      <c r="AG431" s="296" t="s">
        <v>38</v>
      </c>
      <c r="AH431" s="296" t="s">
        <v>38</v>
      </c>
      <c r="AI431" s="296" t="s">
        <v>38</v>
      </c>
      <c r="AJ431" s="296" t="s">
        <v>38</v>
      </c>
      <c r="AK431" s="296" t="s">
        <v>38</v>
      </c>
      <c r="AL431" s="296" t="s">
        <v>38</v>
      </c>
      <c r="AM431" s="296" t="s">
        <v>38</v>
      </c>
      <c r="AN431" s="296" t="s">
        <v>38</v>
      </c>
      <c r="AO431" s="296" t="s">
        <v>38</v>
      </c>
      <c r="AP431" s="296" t="s">
        <v>38</v>
      </c>
      <c r="AQ431" s="296" t="s">
        <v>38</v>
      </c>
      <c r="AR431" s="296" t="s">
        <v>38</v>
      </c>
      <c r="AS431" s="296" t="s">
        <v>38</v>
      </c>
      <c r="AT431" s="296" t="s">
        <v>38</v>
      </c>
      <c r="AU431" s="296" t="s">
        <v>38</v>
      </c>
      <c r="AV431" s="296" t="s">
        <v>38</v>
      </c>
      <c r="AW431" s="296" t="s">
        <v>38</v>
      </c>
      <c r="AX431" s="296" t="s">
        <v>38</v>
      </c>
      <c r="AY431" s="296" t="s">
        <v>38</v>
      </c>
      <c r="AZ431" s="296" t="s">
        <v>38</v>
      </c>
      <c r="BA431" s="296" t="s">
        <v>38</v>
      </c>
      <c r="BB431" s="296" t="s">
        <v>38</v>
      </c>
      <c r="BC431" s="296" t="s">
        <v>38</v>
      </c>
      <c r="BD431" s="296" t="s">
        <v>38</v>
      </c>
      <c r="BE431" s="296" t="s">
        <v>38</v>
      </c>
      <c r="BF431" s="296" t="s">
        <v>38</v>
      </c>
      <c r="BG431" s="296" t="s">
        <v>38</v>
      </c>
      <c r="BH431" s="296" t="s">
        <v>38</v>
      </c>
      <c r="BI431" s="296" t="s">
        <v>38</v>
      </c>
      <c r="BJ431" s="296" t="s">
        <v>38</v>
      </c>
      <c r="BK431" s="296" t="s">
        <v>38</v>
      </c>
      <c r="BL431" s="296" t="s">
        <v>38</v>
      </c>
      <c r="BM431" s="296" t="s">
        <v>38</v>
      </c>
      <c r="BN431" s="296" t="s">
        <v>38</v>
      </c>
      <c r="BO431" s="296" t="s">
        <v>38</v>
      </c>
      <c r="BP431" s="296" t="s">
        <v>38</v>
      </c>
      <c r="BQ431" s="296" t="s">
        <v>38</v>
      </c>
      <c r="BR431" s="296" t="s">
        <v>38</v>
      </c>
      <c r="BS431" s="296" t="s">
        <v>38</v>
      </c>
      <c r="BT431" s="296" t="s">
        <v>38</v>
      </c>
      <c r="BU431" s="296" t="s">
        <v>38</v>
      </c>
      <c r="BV431" s="296" t="s">
        <v>38</v>
      </c>
      <c r="BW431" s="296" t="s">
        <v>38</v>
      </c>
      <c r="BX431" s="296" t="s">
        <v>38</v>
      </c>
      <c r="BY431" s="296" t="s">
        <v>38</v>
      </c>
      <c r="BZ431" s="296" t="s">
        <v>38</v>
      </c>
      <c r="CA431" s="296" t="s">
        <v>38</v>
      </c>
      <c r="CB431" s="296" t="s">
        <v>38</v>
      </c>
      <c r="CC431" s="296" t="s">
        <v>38</v>
      </c>
      <c r="CD431" s="296" t="s">
        <v>38</v>
      </c>
      <c r="CE431" s="296" t="s">
        <v>38</v>
      </c>
      <c r="CF431" s="296" t="s">
        <v>38</v>
      </c>
      <c r="CG431" s="296" t="s">
        <v>38</v>
      </c>
      <c r="CH431" s="296" t="s">
        <v>38</v>
      </c>
      <c r="CI431" s="296" t="s">
        <v>38</v>
      </c>
      <c r="CJ431" s="296" t="s">
        <v>38</v>
      </c>
      <c r="CK431" s="296" t="s">
        <v>38</v>
      </c>
      <c r="CL431" s="296" t="s">
        <v>38</v>
      </c>
      <c r="CM431" s="296" t="s">
        <v>38</v>
      </c>
      <c r="CN431" s="296" t="s">
        <v>38</v>
      </c>
      <c r="CO431" s="296" t="s">
        <v>38</v>
      </c>
      <c r="CP431" s="296" t="s">
        <v>38</v>
      </c>
      <c r="CQ431" s="296" t="s">
        <v>38</v>
      </c>
      <c r="CR431" s="296" t="s">
        <v>38</v>
      </c>
      <c r="CS431" s="296" t="s">
        <v>38</v>
      </c>
      <c r="CT431" s="296" t="s">
        <v>38</v>
      </c>
      <c r="CU431" s="296" t="s">
        <v>38</v>
      </c>
      <c r="CV431" s="296" t="s">
        <v>38</v>
      </c>
      <c r="CW431" s="296" t="s">
        <v>38</v>
      </c>
      <c r="CX431" s="296" t="s">
        <v>38</v>
      </c>
      <c r="CY431" s="296" t="s">
        <v>38</v>
      </c>
      <c r="CZ431" s="296" t="s">
        <v>38</v>
      </c>
      <c r="DA431" s="296" t="s">
        <v>38</v>
      </c>
      <c r="DB431" s="296" t="s">
        <v>38</v>
      </c>
    </row>
    <row r="432" spans="1:106" ht="77.5">
      <c r="A432" s="227">
        <v>151</v>
      </c>
      <c r="B432" s="220" t="s">
        <v>992</v>
      </c>
      <c r="C432" s="215" t="s">
        <v>28</v>
      </c>
      <c r="D432" s="217" t="s">
        <v>135</v>
      </c>
      <c r="E432" s="215" t="s">
        <v>26</v>
      </c>
      <c r="F432" s="220" t="s">
        <v>993</v>
      </c>
      <c r="G432" s="217" t="s">
        <v>1443</v>
      </c>
      <c r="H432" s="212"/>
      <c r="I432" s="212"/>
      <c r="J432" s="221" t="s">
        <v>32</v>
      </c>
      <c r="K432" s="212" t="s">
        <v>31</v>
      </c>
      <c r="L432" s="165" t="s">
        <v>11</v>
      </c>
      <c r="M432" s="221" t="s">
        <v>29</v>
      </c>
      <c r="N432" s="221" t="s">
        <v>24</v>
      </c>
      <c r="O432" s="221"/>
      <c r="P432" s="221" t="s">
        <v>24</v>
      </c>
      <c r="Q432" s="221"/>
      <c r="R432" s="221"/>
      <c r="S432" s="226"/>
      <c r="T432" s="226"/>
      <c r="U432" s="221"/>
      <c r="V432" s="221"/>
      <c r="W432" s="221"/>
      <c r="X432" s="221"/>
      <c r="Y432" s="221"/>
      <c r="Z432" s="80">
        <f t="shared" ref="Z432:Z444" si="233">COUNTIF($O432:$Y432,"x")</f>
        <v>1</v>
      </c>
      <c r="AA432" s="955"/>
      <c r="AB432" s="55"/>
      <c r="AC432" s="55"/>
      <c r="AD432" s="55"/>
      <c r="AE432" s="55" t="s">
        <v>1183</v>
      </c>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221"/>
      <c r="BK432" s="221"/>
      <c r="BL432" s="221"/>
      <c r="BM432" s="221"/>
      <c r="BN432" s="221"/>
      <c r="BO432" s="221"/>
      <c r="BP432" s="221"/>
      <c r="BQ432" s="221"/>
      <c r="BR432" s="221"/>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c r="CN432" s="221"/>
      <c r="CO432" s="221"/>
      <c r="CP432" s="221"/>
      <c r="CQ432" s="221"/>
      <c r="CR432" s="222">
        <f t="shared" ref="CR432:CR444" si="234">COUNTIF(BJ432:CQ432,"2")</f>
        <v>0</v>
      </c>
      <c r="CS432" s="237" t="e">
        <f t="shared" ref="CS432:CS444" si="235">CR432/(CR432+CT432+CV432+CX432)</f>
        <v>#DIV/0!</v>
      </c>
      <c r="CT432" s="222">
        <f t="shared" ref="CT432:CT444" si="236">COUNTIF(BJ432:CQ432,"1")</f>
        <v>0</v>
      </c>
      <c r="CU432" s="237" t="e">
        <f t="shared" ref="CU432:CU444" si="237">CT432/(CR432+CT432+CV432+CX432)</f>
        <v>#DIV/0!</v>
      </c>
      <c r="CV432" s="222">
        <f t="shared" ref="CV432:CV444" si="238">COUNTIF(BJ432:CQ432,"0")</f>
        <v>0</v>
      </c>
      <c r="CW432" s="237" t="e">
        <f t="shared" ref="CW432:CW444" si="239">CV432/(CR432+CT432+CV432+CX432)</f>
        <v>#DIV/0!</v>
      </c>
      <c r="CX432" s="222">
        <f t="shared" ref="CX432:CX444" si="240">COUNTIF(BJ432:CQ432,"KĐG")</f>
        <v>0</v>
      </c>
      <c r="CY432" s="237" t="e">
        <f t="shared" ref="CY432:CY444" si="241">CX432/(CR432+CT432+CV432+CX432)</f>
        <v>#DIV/0!</v>
      </c>
      <c r="CZ432" s="223" t="e">
        <f t="shared" ref="CZ432:CZ444" si="242">(((CR432*2)+(CT432*1)+(CV432*0)))/(CR432+CT432+CV432)</f>
        <v>#DIV/0!</v>
      </c>
      <c r="DA432" s="223" t="e">
        <f t="shared" ref="DA432:DA444" si="243">IF(CY432&gt;=50%,"KĐG",IF(CZ432&gt;=1.6,"Đạt mục tiêu",IF(CZ432&gt;=1,"Cần cố gắng","Chưa đạt")))</f>
        <v>#DIV/0!</v>
      </c>
      <c r="DB432" s="221"/>
    </row>
    <row r="433" spans="1:217" s="1" customFormat="1" ht="77.5">
      <c r="A433" s="1036">
        <v>152</v>
      </c>
      <c r="B433" s="1024" t="s">
        <v>510</v>
      </c>
      <c r="C433" s="1033" t="s">
        <v>28</v>
      </c>
      <c r="D433" s="1024" t="s">
        <v>134</v>
      </c>
      <c r="E433" s="1033" t="s">
        <v>26</v>
      </c>
      <c r="F433" s="1024" t="s">
        <v>134</v>
      </c>
      <c r="G433" s="68" t="s">
        <v>1457</v>
      </c>
      <c r="H433" s="107" t="s">
        <v>752</v>
      </c>
      <c r="I433" s="176" t="s">
        <v>1650</v>
      </c>
      <c r="J433" s="5" t="s">
        <v>32</v>
      </c>
      <c r="K433" s="212" t="s">
        <v>31</v>
      </c>
      <c r="L433" s="165" t="s">
        <v>11</v>
      </c>
      <c r="M433" s="221" t="s">
        <v>29</v>
      </c>
      <c r="N433" s="221" t="s">
        <v>24</v>
      </c>
      <c r="O433" s="5"/>
      <c r="P433" s="5"/>
      <c r="Q433" s="5" t="s">
        <v>24</v>
      </c>
      <c r="R433" s="5"/>
      <c r="S433" s="6"/>
      <c r="T433" s="6"/>
      <c r="U433" s="5"/>
      <c r="V433" s="5"/>
      <c r="W433" s="5"/>
      <c r="X433" s="5"/>
      <c r="Y433" s="5"/>
      <c r="Z433" s="80">
        <f t="shared" si="233"/>
        <v>1</v>
      </c>
      <c r="AA433" s="955"/>
      <c r="AB433" s="7"/>
      <c r="AC433" s="7"/>
      <c r="AD433" s="7"/>
      <c r="AE433" s="7"/>
      <c r="AF433" s="7"/>
      <c r="AG433" s="7"/>
      <c r="AH433" s="7"/>
      <c r="AI433" s="7"/>
      <c r="AJ433" s="7" t="s">
        <v>1318</v>
      </c>
      <c r="AK433" s="7"/>
      <c r="AL433" s="7"/>
      <c r="AM433" s="7"/>
      <c r="AN433" s="7"/>
      <c r="AO433" s="7"/>
      <c r="AP433" s="7"/>
      <c r="AQ433" s="7"/>
      <c r="AR433" s="7"/>
      <c r="AS433" s="7"/>
      <c r="AT433" s="7"/>
      <c r="AU433" s="7"/>
      <c r="AV433" s="55"/>
      <c r="AW433" s="7"/>
      <c r="AX433" s="7"/>
      <c r="AY433" s="7"/>
      <c r="AZ433" s="7"/>
      <c r="BA433" s="7"/>
      <c r="BB433" s="7"/>
      <c r="BC433" s="7"/>
      <c r="BD433" s="7"/>
      <c r="BE433" s="7"/>
      <c r="BF433" s="7"/>
      <c r="BG433" s="7"/>
      <c r="BH433" s="7"/>
      <c r="BI433" s="7"/>
      <c r="BJ433" s="221"/>
      <c r="BK433" s="221"/>
      <c r="BL433" s="221"/>
      <c r="BM433" s="221"/>
      <c r="BN433" s="221"/>
      <c r="BO433" s="221"/>
      <c r="BP433" s="221"/>
      <c r="BQ433" s="221"/>
      <c r="BR433" s="221"/>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c r="CN433" s="221"/>
      <c r="CO433" s="221"/>
      <c r="CP433" s="221"/>
      <c r="CQ433" s="221"/>
      <c r="CR433" s="222">
        <f t="shared" si="234"/>
        <v>0</v>
      </c>
      <c r="CS433" s="237" t="e">
        <f t="shared" si="235"/>
        <v>#DIV/0!</v>
      </c>
      <c r="CT433" s="222">
        <f t="shared" si="236"/>
        <v>0</v>
      </c>
      <c r="CU433" s="237" t="e">
        <f t="shared" si="237"/>
        <v>#DIV/0!</v>
      </c>
      <c r="CV433" s="222">
        <f t="shared" si="238"/>
        <v>0</v>
      </c>
      <c r="CW433" s="237" t="e">
        <f t="shared" si="239"/>
        <v>#DIV/0!</v>
      </c>
      <c r="CX433" s="222">
        <f t="shared" si="240"/>
        <v>0</v>
      </c>
      <c r="CY433" s="237" t="e">
        <f t="shared" si="241"/>
        <v>#DIV/0!</v>
      </c>
      <c r="CZ433" s="223" t="e">
        <f t="shared" si="242"/>
        <v>#DIV/0!</v>
      </c>
      <c r="DA433" s="223" t="e">
        <f t="shared" si="243"/>
        <v>#DIV/0!</v>
      </c>
      <c r="DB433" s="5"/>
    </row>
    <row r="434" spans="1:217" s="23" customFormat="1" ht="77.5">
      <c r="A434" s="1036"/>
      <c r="B434" s="1024"/>
      <c r="C434" s="1033"/>
      <c r="D434" s="1024"/>
      <c r="E434" s="1033"/>
      <c r="F434" s="1024"/>
      <c r="G434" s="157" t="s">
        <v>436</v>
      </c>
      <c r="H434" s="93"/>
      <c r="I434" s="93"/>
      <c r="J434" s="16" t="s">
        <v>32</v>
      </c>
      <c r="K434" s="212" t="s">
        <v>31</v>
      </c>
      <c r="L434" s="165" t="s">
        <v>11</v>
      </c>
      <c r="M434" s="44" t="s">
        <v>29</v>
      </c>
      <c r="N434" s="226" t="s">
        <v>24</v>
      </c>
      <c r="O434" s="6"/>
      <c r="P434" s="6"/>
      <c r="Q434" s="6" t="s">
        <v>24</v>
      </c>
      <c r="R434" s="6"/>
      <c r="S434" s="6"/>
      <c r="T434" s="6"/>
      <c r="U434" s="6"/>
      <c r="V434" s="6"/>
      <c r="W434" s="6"/>
      <c r="X434" s="6"/>
      <c r="Y434" s="6"/>
      <c r="Z434" s="80">
        <f t="shared" si="233"/>
        <v>1</v>
      </c>
      <c r="AA434" s="221"/>
      <c r="AB434" s="21"/>
      <c r="AC434" s="21"/>
      <c r="AD434" s="21"/>
      <c r="AE434" s="21"/>
      <c r="AF434" s="21"/>
      <c r="AG434" s="21"/>
      <c r="AH434" s="21"/>
      <c r="AI434" s="21"/>
      <c r="AJ434" s="21" t="s">
        <v>1316</v>
      </c>
      <c r="AK434" s="21"/>
      <c r="AL434" s="21"/>
      <c r="AM434" s="21"/>
      <c r="AN434" s="21"/>
      <c r="AO434" s="21"/>
      <c r="AP434" s="21"/>
      <c r="AQ434" s="21"/>
      <c r="AR434" s="21"/>
      <c r="AS434" s="21"/>
      <c r="AT434" s="21"/>
      <c r="AU434" s="21"/>
      <c r="AV434" s="59"/>
      <c r="AW434" s="21"/>
      <c r="AX434" s="21"/>
      <c r="AY434" s="21"/>
      <c r="AZ434" s="21"/>
      <c r="BA434" s="21"/>
      <c r="BB434" s="21"/>
      <c r="BC434" s="21"/>
      <c r="BD434" s="21"/>
      <c r="BE434" s="21"/>
      <c r="BF434" s="21"/>
      <c r="BG434" s="21"/>
      <c r="BH434" s="21"/>
      <c r="BI434" s="21"/>
      <c r="BJ434" s="221"/>
      <c r="BK434" s="221"/>
      <c r="BL434" s="221"/>
      <c r="BM434" s="221"/>
      <c r="BN434" s="221"/>
      <c r="BO434" s="221"/>
      <c r="BP434" s="221"/>
      <c r="BQ434" s="221"/>
      <c r="BR434" s="221"/>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c r="CN434" s="221"/>
      <c r="CO434" s="221"/>
      <c r="CP434" s="221"/>
      <c r="CQ434" s="221"/>
      <c r="CR434" s="222">
        <f t="shared" si="234"/>
        <v>0</v>
      </c>
      <c r="CS434" s="237" t="e">
        <f t="shared" si="235"/>
        <v>#DIV/0!</v>
      </c>
      <c r="CT434" s="222">
        <f t="shared" si="236"/>
        <v>0</v>
      </c>
      <c r="CU434" s="237" t="e">
        <f t="shared" si="237"/>
        <v>#DIV/0!</v>
      </c>
      <c r="CV434" s="222">
        <f t="shared" si="238"/>
        <v>0</v>
      </c>
      <c r="CW434" s="237" t="e">
        <f t="shared" si="239"/>
        <v>#DIV/0!</v>
      </c>
      <c r="CX434" s="222">
        <f t="shared" si="240"/>
        <v>0</v>
      </c>
      <c r="CY434" s="237" t="e">
        <f t="shared" si="241"/>
        <v>#DIV/0!</v>
      </c>
      <c r="CZ434" s="223" t="e">
        <f t="shared" si="242"/>
        <v>#DIV/0!</v>
      </c>
      <c r="DA434" s="223" t="e">
        <f t="shared" si="243"/>
        <v>#DIV/0!</v>
      </c>
      <c r="DB434" s="6"/>
    </row>
    <row r="435" spans="1:217" s="18" customFormat="1" ht="31">
      <c r="A435" s="995">
        <v>153</v>
      </c>
      <c r="B435" s="1044" t="s">
        <v>1353</v>
      </c>
      <c r="C435" s="1033" t="s">
        <v>26</v>
      </c>
      <c r="D435" s="1024" t="s">
        <v>133</v>
      </c>
      <c r="E435" s="1033" t="s">
        <v>26</v>
      </c>
      <c r="F435" s="1044" t="s">
        <v>1354</v>
      </c>
      <c r="G435" s="48" t="s">
        <v>550</v>
      </c>
      <c r="H435" s="53"/>
      <c r="I435" s="53"/>
      <c r="J435" s="16" t="s">
        <v>32</v>
      </c>
      <c r="K435" s="212" t="s">
        <v>31</v>
      </c>
      <c r="L435" s="165" t="s">
        <v>11</v>
      </c>
      <c r="M435" s="44" t="s">
        <v>29</v>
      </c>
      <c r="N435" s="44" t="s">
        <v>24</v>
      </c>
      <c r="O435" s="16" t="s">
        <v>24</v>
      </c>
      <c r="P435" s="16"/>
      <c r="Q435" s="16"/>
      <c r="R435" s="16"/>
      <c r="S435" s="6"/>
      <c r="T435" s="6"/>
      <c r="U435" s="16"/>
      <c r="V435" s="16"/>
      <c r="W435" s="16"/>
      <c r="X435" s="16"/>
      <c r="Y435" s="16"/>
      <c r="Z435" s="98">
        <f t="shared" si="233"/>
        <v>1</v>
      </c>
      <c r="AA435" s="955"/>
      <c r="AB435" s="17"/>
      <c r="AC435" s="17"/>
      <c r="AD435" s="16"/>
      <c r="AE435" s="17"/>
      <c r="AF435" s="17"/>
      <c r="AG435" s="17"/>
      <c r="AH435" s="17"/>
      <c r="AI435" s="17"/>
      <c r="AJ435" s="17"/>
      <c r="AK435" s="17"/>
      <c r="AL435" s="17"/>
      <c r="AM435" s="17"/>
      <c r="AN435" s="17"/>
      <c r="AO435" s="17"/>
      <c r="AP435" s="17"/>
      <c r="AQ435" s="17"/>
      <c r="AR435" s="17"/>
      <c r="AS435" s="17"/>
      <c r="AT435" s="17"/>
      <c r="AU435" s="17"/>
      <c r="AV435" s="49"/>
      <c r="AW435" s="17"/>
      <c r="AX435" s="17"/>
      <c r="AY435" s="17"/>
      <c r="AZ435" s="17"/>
      <c r="BA435" s="17"/>
      <c r="BB435" s="17"/>
      <c r="BC435" s="17"/>
      <c r="BD435" s="17"/>
      <c r="BE435" s="17"/>
      <c r="BF435" s="17"/>
      <c r="BG435" s="17"/>
      <c r="BH435" s="17"/>
      <c r="BI435" s="17"/>
      <c r="BJ435" s="221"/>
      <c r="BK435" s="221"/>
      <c r="BL435" s="221"/>
      <c r="BM435" s="221"/>
      <c r="BN435" s="221"/>
      <c r="BO435" s="221"/>
      <c r="BP435" s="221"/>
      <c r="BQ435" s="221"/>
      <c r="BR435" s="221"/>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c r="CN435" s="221"/>
      <c r="CO435" s="221"/>
      <c r="CP435" s="221"/>
      <c r="CQ435" s="221"/>
      <c r="CR435" s="222">
        <f t="shared" si="234"/>
        <v>0</v>
      </c>
      <c r="CS435" s="237" t="e">
        <f t="shared" si="235"/>
        <v>#DIV/0!</v>
      </c>
      <c r="CT435" s="222">
        <f t="shared" si="236"/>
        <v>0</v>
      </c>
      <c r="CU435" s="237" t="e">
        <f t="shared" si="237"/>
        <v>#DIV/0!</v>
      </c>
      <c r="CV435" s="222">
        <f t="shared" si="238"/>
        <v>0</v>
      </c>
      <c r="CW435" s="237" t="e">
        <f t="shared" si="239"/>
        <v>#DIV/0!</v>
      </c>
      <c r="CX435" s="222">
        <f t="shared" si="240"/>
        <v>0</v>
      </c>
      <c r="CY435" s="237" t="e">
        <f t="shared" si="241"/>
        <v>#DIV/0!</v>
      </c>
      <c r="CZ435" s="223" t="e">
        <f t="shared" si="242"/>
        <v>#DIV/0!</v>
      </c>
      <c r="DA435" s="223" t="e">
        <f t="shared" si="243"/>
        <v>#DIV/0!</v>
      </c>
      <c r="DB435" s="16"/>
    </row>
    <row r="436" spans="1:217" s="18" customFormat="1" ht="77.5">
      <c r="A436" s="995"/>
      <c r="B436" s="1024"/>
      <c r="C436" s="1033"/>
      <c r="D436" s="1024"/>
      <c r="E436" s="1033"/>
      <c r="F436" s="1024"/>
      <c r="G436" s="48" t="s">
        <v>2098</v>
      </c>
      <c r="H436" s="53"/>
      <c r="I436" s="53"/>
      <c r="J436" s="16" t="s">
        <v>32</v>
      </c>
      <c r="K436" s="212" t="s">
        <v>31</v>
      </c>
      <c r="L436" s="165" t="s">
        <v>11</v>
      </c>
      <c r="M436" s="44" t="s">
        <v>29</v>
      </c>
      <c r="N436" s="44" t="s">
        <v>24</v>
      </c>
      <c r="O436" s="16" t="s">
        <v>24</v>
      </c>
      <c r="P436" s="16"/>
      <c r="Q436" s="16"/>
      <c r="R436" s="16"/>
      <c r="S436" s="6"/>
      <c r="T436" s="6"/>
      <c r="U436" s="16"/>
      <c r="V436" s="16"/>
      <c r="W436" s="16"/>
      <c r="X436" s="16"/>
      <c r="Y436" s="16"/>
      <c r="Z436" s="98">
        <f t="shared" si="233"/>
        <v>1</v>
      </c>
      <c r="AA436" s="955"/>
      <c r="AB436" s="49"/>
      <c r="AC436" s="49" t="s">
        <v>1315</v>
      </c>
      <c r="AD436" s="49"/>
      <c r="AE436" s="17"/>
      <c r="AF436" s="17"/>
      <c r="AG436" s="17"/>
      <c r="AH436" s="17"/>
      <c r="AI436" s="17"/>
      <c r="AJ436" s="17"/>
      <c r="AK436" s="17"/>
      <c r="AL436" s="17"/>
      <c r="AM436" s="17"/>
      <c r="AN436" s="17"/>
      <c r="AO436" s="17"/>
      <c r="AP436" s="17"/>
      <c r="AQ436" s="17"/>
      <c r="AR436" s="17"/>
      <c r="AS436" s="17"/>
      <c r="AT436" s="17"/>
      <c r="AU436" s="17"/>
      <c r="AV436" s="49"/>
      <c r="AW436" s="17"/>
      <c r="AX436" s="17"/>
      <c r="AY436" s="17"/>
      <c r="AZ436" s="17"/>
      <c r="BA436" s="17"/>
      <c r="BB436" s="17"/>
      <c r="BC436" s="17"/>
      <c r="BD436" s="17"/>
      <c r="BE436" s="17"/>
      <c r="BF436" s="17"/>
      <c r="BG436" s="17"/>
      <c r="BH436" s="17"/>
      <c r="BI436" s="17"/>
      <c r="BJ436" s="221"/>
      <c r="BK436" s="221"/>
      <c r="BL436" s="221"/>
      <c r="BM436" s="221"/>
      <c r="BN436" s="221"/>
      <c r="BO436" s="221"/>
      <c r="BP436" s="221"/>
      <c r="BQ436" s="221"/>
      <c r="BR436" s="221"/>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c r="CN436" s="221"/>
      <c r="CO436" s="221"/>
      <c r="CP436" s="221"/>
      <c r="CQ436" s="221"/>
      <c r="CR436" s="222">
        <f t="shared" si="234"/>
        <v>0</v>
      </c>
      <c r="CS436" s="237" t="e">
        <f t="shared" si="235"/>
        <v>#DIV/0!</v>
      </c>
      <c r="CT436" s="222">
        <f t="shared" si="236"/>
        <v>0</v>
      </c>
      <c r="CU436" s="237" t="e">
        <f t="shared" si="237"/>
        <v>#DIV/0!</v>
      </c>
      <c r="CV436" s="222">
        <f t="shared" si="238"/>
        <v>0</v>
      </c>
      <c r="CW436" s="237" t="e">
        <f t="shared" si="239"/>
        <v>#DIV/0!</v>
      </c>
      <c r="CX436" s="222">
        <f t="shared" si="240"/>
        <v>0</v>
      </c>
      <c r="CY436" s="237" t="e">
        <f t="shared" si="241"/>
        <v>#DIV/0!</v>
      </c>
      <c r="CZ436" s="223" t="e">
        <f t="shared" si="242"/>
        <v>#DIV/0!</v>
      </c>
      <c r="DA436" s="223" t="e">
        <f t="shared" si="243"/>
        <v>#DIV/0!</v>
      </c>
      <c r="DB436" s="16"/>
    </row>
    <row r="437" spans="1:217" s="18" customFormat="1" ht="77.5">
      <c r="A437" s="995"/>
      <c r="B437" s="1024"/>
      <c r="C437" s="1033"/>
      <c r="D437" s="1024"/>
      <c r="E437" s="1033"/>
      <c r="F437" s="1024"/>
      <c r="G437" s="292" t="s">
        <v>1610</v>
      </c>
      <c r="H437" s="93"/>
      <c r="I437" s="93"/>
      <c r="J437" s="16" t="s">
        <v>32</v>
      </c>
      <c r="K437" s="212" t="s">
        <v>31</v>
      </c>
      <c r="L437" s="165" t="s">
        <v>11</v>
      </c>
      <c r="M437" s="44" t="s">
        <v>25</v>
      </c>
      <c r="N437" s="44" t="s">
        <v>24</v>
      </c>
      <c r="O437" s="16" t="s">
        <v>24</v>
      </c>
      <c r="P437" s="16"/>
      <c r="Q437" s="16"/>
      <c r="R437" s="16"/>
      <c r="S437" s="6"/>
      <c r="T437" s="6"/>
      <c r="U437" s="16"/>
      <c r="V437" s="16"/>
      <c r="W437" s="16"/>
      <c r="X437" s="16"/>
      <c r="Y437" s="16"/>
      <c r="Z437" s="98">
        <f t="shared" si="233"/>
        <v>1</v>
      </c>
      <c r="AA437" s="221"/>
      <c r="AB437" s="49"/>
      <c r="AC437" s="49"/>
      <c r="AD437" s="17"/>
      <c r="AE437" s="17"/>
      <c r="AF437" s="17"/>
      <c r="AG437" s="17"/>
      <c r="AH437" s="17"/>
      <c r="AI437" s="17"/>
      <c r="AJ437" s="17"/>
      <c r="AK437" s="17"/>
      <c r="AL437" s="17"/>
      <c r="AM437" s="17"/>
      <c r="AN437" s="17"/>
      <c r="AO437" s="17"/>
      <c r="AP437" s="17"/>
      <c r="AQ437" s="17"/>
      <c r="AR437" s="17"/>
      <c r="AS437" s="17"/>
      <c r="AT437" s="17"/>
      <c r="AU437" s="17"/>
      <c r="AV437" s="49"/>
      <c r="AW437" s="17"/>
      <c r="AX437" s="17"/>
      <c r="AY437" s="17"/>
      <c r="AZ437" s="17"/>
      <c r="BA437" s="17"/>
      <c r="BB437" s="17"/>
      <c r="BC437" s="17"/>
      <c r="BD437" s="17"/>
      <c r="BE437" s="17"/>
      <c r="BF437" s="17"/>
      <c r="BG437" s="17"/>
      <c r="BH437" s="17"/>
      <c r="BI437" s="17"/>
      <c r="BJ437" s="221"/>
      <c r="BK437" s="221"/>
      <c r="BL437" s="221"/>
      <c r="BM437" s="221"/>
      <c r="BN437" s="221"/>
      <c r="BO437" s="221"/>
      <c r="BP437" s="221"/>
      <c r="BQ437" s="221"/>
      <c r="BR437" s="221"/>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c r="CN437" s="221"/>
      <c r="CO437" s="221"/>
      <c r="CP437" s="221"/>
      <c r="CQ437" s="221"/>
      <c r="CR437" s="222">
        <f t="shared" si="234"/>
        <v>0</v>
      </c>
      <c r="CS437" s="237" t="e">
        <f t="shared" si="235"/>
        <v>#DIV/0!</v>
      </c>
      <c r="CT437" s="222">
        <f t="shared" si="236"/>
        <v>0</v>
      </c>
      <c r="CU437" s="237" t="e">
        <f t="shared" si="237"/>
        <v>#DIV/0!</v>
      </c>
      <c r="CV437" s="222">
        <f t="shared" si="238"/>
        <v>0</v>
      </c>
      <c r="CW437" s="237" t="e">
        <f t="shared" si="239"/>
        <v>#DIV/0!</v>
      </c>
      <c r="CX437" s="222">
        <f t="shared" si="240"/>
        <v>0</v>
      </c>
      <c r="CY437" s="237" t="e">
        <f t="shared" si="241"/>
        <v>#DIV/0!</v>
      </c>
      <c r="CZ437" s="223" t="e">
        <f t="shared" si="242"/>
        <v>#DIV/0!</v>
      </c>
      <c r="DA437" s="223" t="e">
        <f t="shared" si="243"/>
        <v>#DIV/0!</v>
      </c>
      <c r="DB437" s="16"/>
    </row>
    <row r="438" spans="1:217" s="18" customFormat="1" ht="46.5">
      <c r="A438" s="995"/>
      <c r="B438" s="1024"/>
      <c r="C438" s="1033"/>
      <c r="D438" s="1024"/>
      <c r="E438" s="1033"/>
      <c r="F438" s="1024"/>
      <c r="G438" s="157" t="s">
        <v>1421</v>
      </c>
      <c r="H438" s="93"/>
      <c r="I438" s="93"/>
      <c r="J438" s="16" t="s">
        <v>32</v>
      </c>
      <c r="K438" s="212" t="s">
        <v>31</v>
      </c>
      <c r="L438" s="165" t="s">
        <v>11</v>
      </c>
      <c r="M438" s="44" t="s">
        <v>25</v>
      </c>
      <c r="N438" s="44" t="s">
        <v>24</v>
      </c>
      <c r="O438" s="16" t="s">
        <v>24</v>
      </c>
      <c r="P438" s="16"/>
      <c r="Q438" s="16"/>
      <c r="R438" s="16"/>
      <c r="S438" s="6"/>
      <c r="T438" s="6"/>
      <c r="U438" s="16"/>
      <c r="V438" s="16"/>
      <c r="W438" s="16"/>
      <c r="X438" s="16"/>
      <c r="Y438" s="16"/>
      <c r="Z438" s="98">
        <f t="shared" si="233"/>
        <v>1</v>
      </c>
      <c r="AA438" s="955"/>
      <c r="AB438" s="17"/>
      <c r="AC438" s="17"/>
      <c r="AD438" s="17" t="s">
        <v>1315</v>
      </c>
      <c r="AE438" s="17"/>
      <c r="AF438" s="17"/>
      <c r="AG438" s="17"/>
      <c r="AH438" s="17"/>
      <c r="AI438" s="17"/>
      <c r="AJ438" s="17"/>
      <c r="AK438" s="17"/>
      <c r="AL438" s="17"/>
      <c r="AM438" s="17"/>
      <c r="AN438" s="17"/>
      <c r="AO438" s="17"/>
      <c r="AP438" s="17"/>
      <c r="AQ438" s="17"/>
      <c r="AR438" s="17"/>
      <c r="AS438" s="17"/>
      <c r="AT438" s="17"/>
      <c r="AU438" s="17"/>
      <c r="AV438" s="49"/>
      <c r="AW438" s="17"/>
      <c r="AX438" s="17"/>
      <c r="AY438" s="17"/>
      <c r="AZ438" s="17"/>
      <c r="BA438" s="17"/>
      <c r="BB438" s="17"/>
      <c r="BC438" s="17"/>
      <c r="BD438" s="17"/>
      <c r="BE438" s="17"/>
      <c r="BF438" s="17"/>
      <c r="BG438" s="17"/>
      <c r="BH438" s="17"/>
      <c r="BI438" s="17"/>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c r="CN438" s="221"/>
      <c r="CO438" s="221"/>
      <c r="CP438" s="221"/>
      <c r="CQ438" s="221"/>
      <c r="CR438" s="222">
        <f t="shared" si="234"/>
        <v>0</v>
      </c>
      <c r="CS438" s="237" t="e">
        <f t="shared" si="235"/>
        <v>#DIV/0!</v>
      </c>
      <c r="CT438" s="222">
        <f t="shared" si="236"/>
        <v>0</v>
      </c>
      <c r="CU438" s="237" t="e">
        <f t="shared" si="237"/>
        <v>#DIV/0!</v>
      </c>
      <c r="CV438" s="222">
        <f t="shared" si="238"/>
        <v>0</v>
      </c>
      <c r="CW438" s="237" t="e">
        <f t="shared" si="239"/>
        <v>#DIV/0!</v>
      </c>
      <c r="CX438" s="222">
        <f t="shared" si="240"/>
        <v>0</v>
      </c>
      <c r="CY438" s="237" t="e">
        <f t="shared" si="241"/>
        <v>#DIV/0!</v>
      </c>
      <c r="CZ438" s="223" t="e">
        <f t="shared" si="242"/>
        <v>#DIV/0!</v>
      </c>
      <c r="DA438" s="223" t="e">
        <f t="shared" si="243"/>
        <v>#DIV/0!</v>
      </c>
      <c r="DB438" s="16"/>
    </row>
    <row r="439" spans="1:217" s="18" customFormat="1" ht="46.5">
      <c r="A439" s="1036">
        <v>154</v>
      </c>
      <c r="B439" s="1113" t="s">
        <v>511</v>
      </c>
      <c r="C439" s="1116" t="s">
        <v>41</v>
      </c>
      <c r="D439" s="217" t="s">
        <v>1962</v>
      </c>
      <c r="E439" s="1041" t="s">
        <v>41</v>
      </c>
      <c r="F439" s="217" t="s">
        <v>1962</v>
      </c>
      <c r="G439" s="157" t="s">
        <v>1582</v>
      </c>
      <c r="H439" s="93"/>
      <c r="I439" s="93"/>
      <c r="J439" s="16" t="s">
        <v>32</v>
      </c>
      <c r="K439" s="212" t="s">
        <v>31</v>
      </c>
      <c r="L439" s="165" t="s">
        <v>11</v>
      </c>
      <c r="M439" s="44"/>
      <c r="N439" s="44"/>
      <c r="O439" s="16"/>
      <c r="P439" s="16"/>
      <c r="Q439" s="16"/>
      <c r="R439" s="16"/>
      <c r="S439" s="6"/>
      <c r="T439" s="6"/>
      <c r="U439" s="16"/>
      <c r="V439" s="16"/>
      <c r="W439" s="16"/>
      <c r="X439" s="16"/>
      <c r="Y439" s="16" t="s">
        <v>24</v>
      </c>
      <c r="Z439" s="98">
        <f t="shared" si="233"/>
        <v>1</v>
      </c>
      <c r="AA439" s="955"/>
      <c r="AB439" s="17"/>
      <c r="AC439" s="17"/>
      <c r="AD439" s="17"/>
      <c r="AE439" s="17"/>
      <c r="AF439" s="17"/>
      <c r="AG439" s="17"/>
      <c r="AH439" s="17"/>
      <c r="AI439" s="17"/>
      <c r="AJ439" s="17"/>
      <c r="AK439" s="17"/>
      <c r="AL439" s="17"/>
      <c r="AM439" s="17"/>
      <c r="AN439" s="17"/>
      <c r="AO439" s="17"/>
      <c r="AP439" s="17"/>
      <c r="AQ439" s="17"/>
      <c r="AR439" s="17"/>
      <c r="AS439" s="17"/>
      <c r="AT439" s="17"/>
      <c r="AU439" s="17"/>
      <c r="AV439" s="49"/>
      <c r="AW439" s="17"/>
      <c r="AX439" s="17"/>
      <c r="AY439" s="17"/>
      <c r="AZ439" s="17"/>
      <c r="BA439" s="17"/>
      <c r="BB439" s="17"/>
      <c r="BC439" s="17"/>
      <c r="BD439" s="17"/>
      <c r="BE439" s="17"/>
      <c r="BF439" s="17"/>
      <c r="BG439" s="17"/>
      <c r="BH439" s="17" t="s">
        <v>1317</v>
      </c>
      <c r="BI439" s="17"/>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c r="CN439" s="221"/>
      <c r="CO439" s="221"/>
      <c r="CP439" s="221"/>
      <c r="CQ439" s="221"/>
      <c r="CR439" s="222">
        <f t="shared" si="234"/>
        <v>0</v>
      </c>
      <c r="CS439" s="237" t="e">
        <f t="shared" si="235"/>
        <v>#DIV/0!</v>
      </c>
      <c r="CT439" s="222">
        <f t="shared" si="236"/>
        <v>0</v>
      </c>
      <c r="CU439" s="237" t="e">
        <f t="shared" si="237"/>
        <v>#DIV/0!</v>
      </c>
      <c r="CV439" s="222">
        <f t="shared" si="238"/>
        <v>0</v>
      </c>
      <c r="CW439" s="237" t="e">
        <f t="shared" si="239"/>
        <v>#DIV/0!</v>
      </c>
      <c r="CX439" s="222">
        <f t="shared" si="240"/>
        <v>0</v>
      </c>
      <c r="CY439" s="237" t="e">
        <f t="shared" si="241"/>
        <v>#DIV/0!</v>
      </c>
      <c r="CZ439" s="223" t="e">
        <f t="shared" si="242"/>
        <v>#DIV/0!</v>
      </c>
      <c r="DA439" s="223" t="e">
        <f t="shared" si="243"/>
        <v>#DIV/0!</v>
      </c>
      <c r="DB439" s="16"/>
    </row>
    <row r="440" spans="1:217" s="18" customFormat="1" ht="62">
      <c r="A440" s="1036"/>
      <c r="B440" s="1114"/>
      <c r="C440" s="1117"/>
      <c r="D440" s="1113" t="s">
        <v>439</v>
      </c>
      <c r="E440" s="1042"/>
      <c r="F440" s="217" t="s">
        <v>1581</v>
      </c>
      <c r="G440" s="157" t="s">
        <v>2104</v>
      </c>
      <c r="H440" s="93"/>
      <c r="I440" s="93"/>
      <c r="J440" s="44" t="s">
        <v>32</v>
      </c>
      <c r="K440" s="212" t="s">
        <v>31</v>
      </c>
      <c r="L440" s="165" t="s">
        <v>11</v>
      </c>
      <c r="M440" s="44"/>
      <c r="N440" s="44"/>
      <c r="O440" s="44"/>
      <c r="P440" s="44"/>
      <c r="Q440" s="44"/>
      <c r="R440" s="44"/>
      <c r="S440" s="226"/>
      <c r="T440" s="226"/>
      <c r="U440" s="44"/>
      <c r="V440" s="44"/>
      <c r="W440" s="44"/>
      <c r="X440" s="44"/>
      <c r="Y440" s="44" t="s">
        <v>24</v>
      </c>
      <c r="Z440" s="98">
        <f t="shared" si="233"/>
        <v>1</v>
      </c>
      <c r="AA440" s="221"/>
      <c r="AB440" s="17"/>
      <c r="AC440" s="17"/>
      <c r="AD440" s="17"/>
      <c r="AE440" s="17"/>
      <c r="AF440" s="17"/>
      <c r="AG440" s="17"/>
      <c r="AH440" s="17"/>
      <c r="AI440" s="17"/>
      <c r="AJ440" s="17"/>
      <c r="AK440" s="17"/>
      <c r="AL440" s="17"/>
      <c r="AM440" s="17"/>
      <c r="AN440" s="17"/>
      <c r="AO440" s="17"/>
      <c r="AP440" s="17"/>
      <c r="AQ440" s="17"/>
      <c r="AR440" s="17"/>
      <c r="AS440" s="17"/>
      <c r="AT440" s="17"/>
      <c r="AU440" s="17"/>
      <c r="AV440" s="49"/>
      <c r="AW440" s="17"/>
      <c r="AX440" s="17"/>
      <c r="AY440" s="17"/>
      <c r="AZ440" s="17"/>
      <c r="BA440" s="17"/>
      <c r="BB440" s="17"/>
      <c r="BC440" s="17"/>
      <c r="BD440" s="17"/>
      <c r="BE440" s="17"/>
      <c r="BF440" s="17"/>
      <c r="BG440" s="17"/>
      <c r="BH440" s="17" t="s">
        <v>1317</v>
      </c>
      <c r="BI440" s="17"/>
      <c r="BJ440" s="221"/>
      <c r="BK440" s="221"/>
      <c r="BL440" s="221"/>
      <c r="BM440" s="221"/>
      <c r="BN440" s="221"/>
      <c r="BO440" s="221"/>
      <c r="BP440" s="221"/>
      <c r="BQ440" s="221"/>
      <c r="BR440" s="221"/>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c r="CN440" s="221"/>
      <c r="CO440" s="221"/>
      <c r="CP440" s="221"/>
      <c r="CQ440" s="221"/>
      <c r="CR440" s="222">
        <f t="shared" si="234"/>
        <v>0</v>
      </c>
      <c r="CS440" s="237" t="e">
        <f t="shared" si="235"/>
        <v>#DIV/0!</v>
      </c>
      <c r="CT440" s="222">
        <f t="shared" si="236"/>
        <v>0</v>
      </c>
      <c r="CU440" s="237" t="e">
        <f t="shared" si="237"/>
        <v>#DIV/0!</v>
      </c>
      <c r="CV440" s="222">
        <f t="shared" si="238"/>
        <v>0</v>
      </c>
      <c r="CW440" s="237" t="e">
        <f t="shared" si="239"/>
        <v>#DIV/0!</v>
      </c>
      <c r="CX440" s="222">
        <f t="shared" si="240"/>
        <v>0</v>
      </c>
      <c r="CY440" s="237" t="e">
        <f t="shared" si="241"/>
        <v>#DIV/0!</v>
      </c>
      <c r="CZ440" s="223" t="e">
        <f t="shared" si="242"/>
        <v>#DIV/0!</v>
      </c>
      <c r="DA440" s="223" t="e">
        <f t="shared" si="243"/>
        <v>#DIV/0!</v>
      </c>
      <c r="DB440" s="16"/>
    </row>
    <row r="441" spans="1:217" s="22" customFormat="1" ht="77.5">
      <c r="A441" s="1036"/>
      <c r="B441" s="1115"/>
      <c r="C441" s="1118"/>
      <c r="D441" s="1115"/>
      <c r="E441" s="1043"/>
      <c r="F441" s="51" t="s">
        <v>439</v>
      </c>
      <c r="G441" s="48" t="s">
        <v>1949</v>
      </c>
      <c r="H441" s="77"/>
      <c r="I441" s="77"/>
      <c r="J441" s="227" t="s">
        <v>52</v>
      </c>
      <c r="K441" s="212" t="s">
        <v>31</v>
      </c>
      <c r="L441" s="165" t="s">
        <v>11</v>
      </c>
      <c r="M441" s="227" t="s">
        <v>25</v>
      </c>
      <c r="N441" s="221" t="s">
        <v>24</v>
      </c>
      <c r="O441" s="227"/>
      <c r="P441" s="227"/>
      <c r="Q441" s="227"/>
      <c r="R441" s="227"/>
      <c r="S441" s="226"/>
      <c r="T441" s="226"/>
      <c r="U441" s="227"/>
      <c r="V441" s="227"/>
      <c r="W441" s="227"/>
      <c r="X441" s="227"/>
      <c r="Y441" s="227" t="s">
        <v>24</v>
      </c>
      <c r="Z441" s="98">
        <f t="shared" si="233"/>
        <v>1</v>
      </c>
      <c r="AA441" s="955"/>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t="s">
        <v>1480</v>
      </c>
      <c r="BI441" s="46"/>
      <c r="BJ441" s="221"/>
      <c r="BK441" s="221"/>
      <c r="BL441" s="221"/>
      <c r="BM441" s="221"/>
      <c r="BN441" s="221"/>
      <c r="BO441" s="221"/>
      <c r="BP441" s="221"/>
      <c r="BQ441" s="221"/>
      <c r="BR441" s="221"/>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c r="CN441" s="221"/>
      <c r="CO441" s="221"/>
      <c r="CP441" s="221"/>
      <c r="CQ441" s="221"/>
      <c r="CR441" s="222">
        <f t="shared" si="234"/>
        <v>0</v>
      </c>
      <c r="CS441" s="237" t="e">
        <f t="shared" si="235"/>
        <v>#DIV/0!</v>
      </c>
      <c r="CT441" s="222">
        <f t="shared" si="236"/>
        <v>0</v>
      </c>
      <c r="CU441" s="237" t="e">
        <f t="shared" si="237"/>
        <v>#DIV/0!</v>
      </c>
      <c r="CV441" s="222">
        <f t="shared" si="238"/>
        <v>0</v>
      </c>
      <c r="CW441" s="237" t="e">
        <f t="shared" si="239"/>
        <v>#DIV/0!</v>
      </c>
      <c r="CX441" s="222">
        <f t="shared" si="240"/>
        <v>0</v>
      </c>
      <c r="CY441" s="237" t="e">
        <f t="shared" si="241"/>
        <v>#DIV/0!</v>
      </c>
      <c r="CZ441" s="223" t="e">
        <f t="shared" si="242"/>
        <v>#DIV/0!</v>
      </c>
      <c r="DA441" s="223" t="e">
        <f t="shared" si="243"/>
        <v>#DIV/0!</v>
      </c>
      <c r="DB441" s="227"/>
    </row>
    <row r="442" spans="1:217" s="22" customFormat="1" ht="46.5">
      <c r="A442" s="995">
        <v>155</v>
      </c>
      <c r="B442" s="1044" t="s">
        <v>994</v>
      </c>
      <c r="C442" s="1058" t="s">
        <v>28</v>
      </c>
      <c r="D442" s="1024" t="s">
        <v>132</v>
      </c>
      <c r="E442" s="1033" t="s">
        <v>26</v>
      </c>
      <c r="F442" s="1044" t="s">
        <v>995</v>
      </c>
      <c r="G442" s="217" t="s">
        <v>926</v>
      </c>
      <c r="H442" s="77"/>
      <c r="I442" s="77"/>
      <c r="J442" s="16" t="s">
        <v>32</v>
      </c>
      <c r="K442" s="212" t="s">
        <v>31</v>
      </c>
      <c r="L442" s="165" t="s">
        <v>11</v>
      </c>
      <c r="M442" s="227" t="s">
        <v>25</v>
      </c>
      <c r="N442" s="221" t="s">
        <v>24</v>
      </c>
      <c r="O442" s="227" t="s">
        <v>24</v>
      </c>
      <c r="P442" s="227"/>
      <c r="Q442" s="227"/>
      <c r="R442" s="227"/>
      <c r="S442" s="226"/>
      <c r="T442" s="226"/>
      <c r="U442" s="227"/>
      <c r="V442" s="227"/>
      <c r="W442" s="227"/>
      <c r="X442" s="227"/>
      <c r="Y442" s="227"/>
      <c r="Z442" s="98">
        <f t="shared" si="233"/>
        <v>1</v>
      </c>
      <c r="AA442" s="955"/>
      <c r="AB442" s="46" t="s">
        <v>1315</v>
      </c>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2">
        <f t="shared" si="234"/>
        <v>0</v>
      </c>
      <c r="CS442" s="237" t="e">
        <f t="shared" si="235"/>
        <v>#DIV/0!</v>
      </c>
      <c r="CT442" s="222">
        <f t="shared" si="236"/>
        <v>0</v>
      </c>
      <c r="CU442" s="237" t="e">
        <f t="shared" si="237"/>
        <v>#DIV/0!</v>
      </c>
      <c r="CV442" s="222">
        <f t="shared" si="238"/>
        <v>0</v>
      </c>
      <c r="CW442" s="237" t="e">
        <f t="shared" si="239"/>
        <v>#DIV/0!</v>
      </c>
      <c r="CX442" s="222">
        <f t="shared" si="240"/>
        <v>0</v>
      </c>
      <c r="CY442" s="237" t="e">
        <f t="shared" si="241"/>
        <v>#DIV/0!</v>
      </c>
      <c r="CZ442" s="223" t="e">
        <f t="shared" si="242"/>
        <v>#DIV/0!</v>
      </c>
      <c r="DA442" s="223" t="e">
        <f t="shared" si="243"/>
        <v>#DIV/0!</v>
      </c>
      <c r="DB442" s="227"/>
    </row>
    <row r="443" spans="1:217" s="1" customFormat="1" ht="77.5">
      <c r="A443" s="995"/>
      <c r="B443" s="1024"/>
      <c r="C443" s="1058"/>
      <c r="D443" s="1024"/>
      <c r="E443" s="1033"/>
      <c r="F443" s="1024"/>
      <c r="G443" s="217" t="s">
        <v>408</v>
      </c>
      <c r="H443" s="212"/>
      <c r="I443" s="212"/>
      <c r="J443" s="5" t="s">
        <v>32</v>
      </c>
      <c r="K443" s="212" t="s">
        <v>31</v>
      </c>
      <c r="L443" s="165" t="s">
        <v>11</v>
      </c>
      <c r="M443" s="221" t="s">
        <v>29</v>
      </c>
      <c r="N443" s="221" t="s">
        <v>24</v>
      </c>
      <c r="O443" s="5"/>
      <c r="P443" s="5" t="s">
        <v>24</v>
      </c>
      <c r="Q443" s="5"/>
      <c r="R443" s="5"/>
      <c r="S443" s="6"/>
      <c r="T443" s="6"/>
      <c r="U443" s="5"/>
      <c r="V443" s="5"/>
      <c r="W443" s="5"/>
      <c r="X443" s="5"/>
      <c r="Y443" s="5"/>
      <c r="Z443" s="98">
        <f t="shared" si="233"/>
        <v>1</v>
      </c>
      <c r="AA443" s="221"/>
      <c r="AB443" s="7"/>
      <c r="AC443" s="7"/>
      <c r="AD443" s="7"/>
      <c r="AE443" s="7" t="s">
        <v>1316</v>
      </c>
      <c r="AF443" s="7"/>
      <c r="AG443" s="7"/>
      <c r="AH443" s="7"/>
      <c r="AI443" s="7"/>
      <c r="AJ443" s="7"/>
      <c r="AK443" s="7"/>
      <c r="AL443" s="7"/>
      <c r="AM443" s="7"/>
      <c r="AN443" s="7"/>
      <c r="AO443" s="7"/>
      <c r="AP443" s="7"/>
      <c r="AQ443" s="7"/>
      <c r="AR443" s="7"/>
      <c r="AS443" s="7"/>
      <c r="AT443" s="7"/>
      <c r="AU443" s="7"/>
      <c r="AV443" s="55"/>
      <c r="AW443" s="7"/>
      <c r="AX443" s="7"/>
      <c r="AY443" s="7"/>
      <c r="AZ443" s="7"/>
      <c r="BA443" s="7"/>
      <c r="BB443" s="55"/>
      <c r="BC443" s="7"/>
      <c r="BD443" s="7"/>
      <c r="BE443" s="7"/>
      <c r="BF443" s="7"/>
      <c r="BG443" s="7"/>
      <c r="BH443" s="7"/>
      <c r="BI443" s="7"/>
      <c r="BJ443" s="221"/>
      <c r="BK443" s="221"/>
      <c r="BL443" s="221"/>
      <c r="BM443" s="221"/>
      <c r="BN443" s="221"/>
      <c r="BO443" s="221"/>
      <c r="BP443" s="221"/>
      <c r="BQ443" s="221"/>
      <c r="BR443" s="221"/>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c r="CN443" s="221"/>
      <c r="CO443" s="221"/>
      <c r="CP443" s="221"/>
      <c r="CQ443" s="221"/>
      <c r="CR443" s="222">
        <f t="shared" si="234"/>
        <v>0</v>
      </c>
      <c r="CS443" s="237" t="e">
        <f t="shared" si="235"/>
        <v>#DIV/0!</v>
      </c>
      <c r="CT443" s="222">
        <f t="shared" si="236"/>
        <v>0</v>
      </c>
      <c r="CU443" s="237" t="e">
        <f t="shared" si="237"/>
        <v>#DIV/0!</v>
      </c>
      <c r="CV443" s="222">
        <f t="shared" si="238"/>
        <v>0</v>
      </c>
      <c r="CW443" s="237" t="e">
        <f t="shared" si="239"/>
        <v>#DIV/0!</v>
      </c>
      <c r="CX443" s="222">
        <f t="shared" si="240"/>
        <v>0</v>
      </c>
      <c r="CY443" s="237" t="e">
        <f t="shared" si="241"/>
        <v>#DIV/0!</v>
      </c>
      <c r="CZ443" s="223" t="e">
        <f t="shared" si="242"/>
        <v>#DIV/0!</v>
      </c>
      <c r="DA443" s="223" t="e">
        <f t="shared" si="243"/>
        <v>#DIV/0!</v>
      </c>
      <c r="DB443" s="5"/>
    </row>
    <row r="444" spans="1:217" s="1" customFormat="1" ht="46.5">
      <c r="A444" s="227">
        <v>156</v>
      </c>
      <c r="B444" s="217" t="s">
        <v>512</v>
      </c>
      <c r="C444" s="215" t="s">
        <v>60</v>
      </c>
      <c r="D444" s="217" t="s">
        <v>131</v>
      </c>
      <c r="E444" s="215" t="s">
        <v>60</v>
      </c>
      <c r="F444" s="217" t="s">
        <v>131</v>
      </c>
      <c r="G444" s="217" t="s">
        <v>910</v>
      </c>
      <c r="H444" s="212"/>
      <c r="I444" s="212"/>
      <c r="J444" s="5" t="s">
        <v>32</v>
      </c>
      <c r="K444" s="212" t="s">
        <v>31</v>
      </c>
      <c r="L444" s="165" t="s">
        <v>11</v>
      </c>
      <c r="M444" s="221" t="s">
        <v>29</v>
      </c>
      <c r="N444" s="221" t="s">
        <v>24</v>
      </c>
      <c r="O444" s="5"/>
      <c r="P444" s="5"/>
      <c r="Q444" s="5"/>
      <c r="R444" s="5" t="s">
        <v>24</v>
      </c>
      <c r="S444" s="6"/>
      <c r="T444" s="6"/>
      <c r="U444" s="5"/>
      <c r="V444" s="5"/>
      <c r="W444" s="5"/>
      <c r="X444" s="5"/>
      <c r="Y444" s="5"/>
      <c r="Z444" s="98">
        <f t="shared" si="233"/>
        <v>1</v>
      </c>
      <c r="AA444" s="955"/>
      <c r="AB444" s="7"/>
      <c r="AC444" s="7"/>
      <c r="AD444" s="7"/>
      <c r="AE444" s="7"/>
      <c r="AF444" s="7"/>
      <c r="AG444" s="7"/>
      <c r="AH444" s="7"/>
      <c r="AI444" s="7"/>
      <c r="AJ444" s="7"/>
      <c r="AK444" s="7"/>
      <c r="AL444" s="7"/>
      <c r="AM444" s="7"/>
      <c r="AN444" s="7"/>
      <c r="AO444" s="7"/>
      <c r="AP444" s="7"/>
      <c r="AQ444" s="7"/>
      <c r="AR444" s="7"/>
      <c r="AS444" s="7"/>
      <c r="AT444" s="7"/>
      <c r="AU444" s="7"/>
      <c r="AV444" s="55"/>
      <c r="AW444" s="7"/>
      <c r="AX444" s="7"/>
      <c r="AY444" s="7"/>
      <c r="AZ444" s="7"/>
      <c r="BA444" s="7"/>
      <c r="BB444" s="55"/>
      <c r="BC444" s="7"/>
      <c r="BD444" s="7"/>
      <c r="BE444" s="7"/>
      <c r="BF444" s="7"/>
      <c r="BG444" s="7"/>
      <c r="BH444" s="7"/>
      <c r="BI444" s="7" t="s">
        <v>1318</v>
      </c>
      <c r="BJ444" s="221"/>
      <c r="BK444" s="221"/>
      <c r="BL444" s="221"/>
      <c r="BM444" s="221"/>
      <c r="BN444" s="221"/>
      <c r="BO444" s="221"/>
      <c r="BP444" s="221"/>
      <c r="BQ444" s="221"/>
      <c r="BR444" s="221"/>
      <c r="BS444" s="221"/>
      <c r="BT444" s="221"/>
      <c r="BU444" s="221"/>
      <c r="BV444" s="221"/>
      <c r="BW444" s="221"/>
      <c r="BX444" s="221"/>
      <c r="BY444" s="221"/>
      <c r="BZ444" s="221"/>
      <c r="CA444" s="221"/>
      <c r="CB444" s="221"/>
      <c r="CC444" s="221"/>
      <c r="CD444" s="221"/>
      <c r="CE444" s="221"/>
      <c r="CF444" s="221"/>
      <c r="CG444" s="221"/>
      <c r="CH444" s="221"/>
      <c r="CI444" s="221"/>
      <c r="CJ444" s="221"/>
      <c r="CK444" s="221"/>
      <c r="CL444" s="221"/>
      <c r="CM444" s="221"/>
      <c r="CN444" s="221"/>
      <c r="CO444" s="221"/>
      <c r="CP444" s="221"/>
      <c r="CQ444" s="221"/>
      <c r="CR444" s="222">
        <f t="shared" si="234"/>
        <v>0</v>
      </c>
      <c r="CS444" s="237" t="e">
        <f t="shared" si="235"/>
        <v>#DIV/0!</v>
      </c>
      <c r="CT444" s="222">
        <f t="shared" si="236"/>
        <v>0</v>
      </c>
      <c r="CU444" s="237" t="e">
        <f t="shared" si="237"/>
        <v>#DIV/0!</v>
      </c>
      <c r="CV444" s="222">
        <f t="shared" si="238"/>
        <v>0</v>
      </c>
      <c r="CW444" s="237" t="e">
        <f t="shared" si="239"/>
        <v>#DIV/0!</v>
      </c>
      <c r="CX444" s="222">
        <f t="shared" si="240"/>
        <v>0</v>
      </c>
      <c r="CY444" s="237" t="e">
        <f t="shared" si="241"/>
        <v>#DIV/0!</v>
      </c>
      <c r="CZ444" s="223" t="e">
        <f t="shared" si="242"/>
        <v>#DIV/0!</v>
      </c>
      <c r="DA444" s="223" t="e">
        <f t="shared" si="243"/>
        <v>#DIV/0!</v>
      </c>
      <c r="DB444" s="5"/>
    </row>
    <row r="445" spans="1:217" s="302" customFormat="1" ht="16.5">
      <c r="A445" s="320"/>
      <c r="B445" s="1094" t="s">
        <v>130</v>
      </c>
      <c r="C445" s="1095"/>
      <c r="D445" s="1095"/>
      <c r="E445" s="1095"/>
      <c r="F445" s="1095"/>
      <c r="G445" s="1095"/>
      <c r="H445" s="318"/>
      <c r="I445" s="318"/>
      <c r="J445" s="318"/>
      <c r="K445" s="318"/>
      <c r="L445" s="318"/>
      <c r="M445" s="318"/>
      <c r="N445" s="319"/>
      <c r="O445" s="300"/>
      <c r="P445" s="300"/>
      <c r="Q445" s="300"/>
      <c r="R445" s="300" t="s">
        <v>38</v>
      </c>
      <c r="S445" s="300"/>
      <c r="T445" s="300"/>
      <c r="U445" s="300"/>
      <c r="V445" s="300"/>
      <c r="W445" s="300"/>
      <c r="X445" s="300"/>
      <c r="Y445" s="300"/>
      <c r="Z445" s="296" t="s">
        <v>38</v>
      </c>
      <c r="AA445" s="955"/>
      <c r="AB445" s="296" t="s">
        <v>38</v>
      </c>
      <c r="AC445" s="296" t="s">
        <v>38</v>
      </c>
      <c r="AD445" s="296" t="s">
        <v>38</v>
      </c>
      <c r="AE445" s="296" t="s">
        <v>38</v>
      </c>
      <c r="AF445" s="296" t="s">
        <v>38</v>
      </c>
      <c r="AG445" s="296" t="s">
        <v>38</v>
      </c>
      <c r="AH445" s="296" t="s">
        <v>38</v>
      </c>
      <c r="AI445" s="296" t="s">
        <v>38</v>
      </c>
      <c r="AJ445" s="296" t="s">
        <v>38</v>
      </c>
      <c r="AK445" s="296" t="s">
        <v>38</v>
      </c>
      <c r="AL445" s="296" t="s">
        <v>38</v>
      </c>
      <c r="AM445" s="296" t="s">
        <v>38</v>
      </c>
      <c r="AN445" s="296" t="s">
        <v>38</v>
      </c>
      <c r="AO445" s="296" t="s">
        <v>38</v>
      </c>
      <c r="AP445" s="296" t="s">
        <v>38</v>
      </c>
      <c r="AQ445" s="296" t="s">
        <v>38</v>
      </c>
      <c r="AR445" s="296" t="s">
        <v>38</v>
      </c>
      <c r="AS445" s="296" t="s">
        <v>38</v>
      </c>
      <c r="AT445" s="296" t="s">
        <v>38</v>
      </c>
      <c r="AU445" s="296" t="s">
        <v>38</v>
      </c>
      <c r="AV445" s="296" t="s">
        <v>38</v>
      </c>
      <c r="AW445" s="296" t="s">
        <v>38</v>
      </c>
      <c r="AX445" s="296" t="s">
        <v>38</v>
      </c>
      <c r="AY445" s="296" t="s">
        <v>38</v>
      </c>
      <c r="AZ445" s="296" t="s">
        <v>38</v>
      </c>
      <c r="BA445" s="296" t="s">
        <v>38</v>
      </c>
      <c r="BB445" s="296" t="s">
        <v>38</v>
      </c>
      <c r="BC445" s="296" t="s">
        <v>38</v>
      </c>
      <c r="BD445" s="296" t="s">
        <v>38</v>
      </c>
      <c r="BE445" s="296" t="s">
        <v>38</v>
      </c>
      <c r="BF445" s="296" t="s">
        <v>38</v>
      </c>
      <c r="BG445" s="296" t="s">
        <v>38</v>
      </c>
      <c r="BH445" s="296" t="s">
        <v>38</v>
      </c>
      <c r="BI445" s="296" t="s">
        <v>38</v>
      </c>
      <c r="BJ445" s="296" t="s">
        <v>38</v>
      </c>
      <c r="BK445" s="296" t="s">
        <v>38</v>
      </c>
      <c r="BL445" s="296" t="s">
        <v>38</v>
      </c>
      <c r="BM445" s="296" t="s">
        <v>38</v>
      </c>
      <c r="BN445" s="296" t="s">
        <v>38</v>
      </c>
      <c r="BO445" s="296" t="s">
        <v>38</v>
      </c>
      <c r="BP445" s="296" t="s">
        <v>38</v>
      </c>
      <c r="BQ445" s="296" t="s">
        <v>38</v>
      </c>
      <c r="BR445" s="296" t="s">
        <v>38</v>
      </c>
      <c r="BS445" s="296" t="s">
        <v>38</v>
      </c>
      <c r="BT445" s="296" t="s">
        <v>38</v>
      </c>
      <c r="BU445" s="296" t="s">
        <v>38</v>
      </c>
      <c r="BV445" s="296" t="s">
        <v>38</v>
      </c>
      <c r="BW445" s="296" t="s">
        <v>38</v>
      </c>
      <c r="BX445" s="296" t="s">
        <v>38</v>
      </c>
      <c r="BY445" s="296" t="s">
        <v>38</v>
      </c>
      <c r="BZ445" s="296" t="s">
        <v>38</v>
      </c>
      <c r="CA445" s="296" t="s">
        <v>38</v>
      </c>
      <c r="CB445" s="296" t="s">
        <v>38</v>
      </c>
      <c r="CC445" s="296" t="s">
        <v>38</v>
      </c>
      <c r="CD445" s="296" t="s">
        <v>38</v>
      </c>
      <c r="CE445" s="296" t="s">
        <v>38</v>
      </c>
      <c r="CF445" s="296" t="s">
        <v>38</v>
      </c>
      <c r="CG445" s="296" t="s">
        <v>38</v>
      </c>
      <c r="CH445" s="296" t="s">
        <v>38</v>
      </c>
      <c r="CI445" s="296" t="s">
        <v>38</v>
      </c>
      <c r="CJ445" s="296" t="s">
        <v>38</v>
      </c>
      <c r="CK445" s="296" t="s">
        <v>38</v>
      </c>
      <c r="CL445" s="296" t="s">
        <v>38</v>
      </c>
      <c r="CM445" s="296" t="s">
        <v>38</v>
      </c>
      <c r="CN445" s="296" t="s">
        <v>38</v>
      </c>
      <c r="CO445" s="296" t="s">
        <v>38</v>
      </c>
      <c r="CP445" s="296" t="s">
        <v>38</v>
      </c>
      <c r="CQ445" s="296" t="s">
        <v>38</v>
      </c>
      <c r="CR445" s="296" t="s">
        <v>38</v>
      </c>
      <c r="CS445" s="296" t="s">
        <v>38</v>
      </c>
      <c r="CT445" s="296" t="s">
        <v>38</v>
      </c>
      <c r="CU445" s="296" t="s">
        <v>38</v>
      </c>
      <c r="CV445" s="296" t="s">
        <v>38</v>
      </c>
      <c r="CW445" s="296" t="s">
        <v>38</v>
      </c>
      <c r="CX445" s="296" t="s">
        <v>38</v>
      </c>
      <c r="CY445" s="296" t="s">
        <v>38</v>
      </c>
      <c r="CZ445" s="296" t="s">
        <v>38</v>
      </c>
      <c r="DA445" s="296" t="s">
        <v>38</v>
      </c>
      <c r="DB445" s="296" t="s">
        <v>38</v>
      </c>
    </row>
    <row r="446" spans="1:217" s="1" customFormat="1" ht="46.5">
      <c r="A446" s="1036">
        <v>157</v>
      </c>
      <c r="B446" s="1044" t="s">
        <v>1039</v>
      </c>
      <c r="C446" s="1033" t="s">
        <v>26</v>
      </c>
      <c r="D446" s="1024" t="s">
        <v>129</v>
      </c>
      <c r="E446" s="1033" t="s">
        <v>26</v>
      </c>
      <c r="F446" s="1044" t="s">
        <v>1074</v>
      </c>
      <c r="G446" s="142" t="s">
        <v>1818</v>
      </c>
      <c r="H446" s="107" t="s">
        <v>753</v>
      </c>
      <c r="I446" s="176" t="s">
        <v>1654</v>
      </c>
      <c r="J446" s="5" t="s">
        <v>32</v>
      </c>
      <c r="K446" s="212" t="s">
        <v>31</v>
      </c>
      <c r="L446" s="165" t="s">
        <v>11</v>
      </c>
      <c r="M446" s="221" t="s">
        <v>29</v>
      </c>
      <c r="N446" s="221" t="s">
        <v>24</v>
      </c>
      <c r="O446" s="5"/>
      <c r="P446" s="5"/>
      <c r="Q446" s="5"/>
      <c r="R446" s="5" t="s">
        <v>24</v>
      </c>
      <c r="S446" s="6"/>
      <c r="T446" s="6"/>
      <c r="U446" s="5"/>
      <c r="V446" s="5"/>
      <c r="W446" s="5"/>
      <c r="X446" s="5"/>
      <c r="Y446" s="5"/>
      <c r="Z446" s="80">
        <f>COUNTIF($O446:$Y446,"x")</f>
        <v>1</v>
      </c>
      <c r="AA446" s="221"/>
      <c r="AB446" s="80"/>
      <c r="AC446" s="80"/>
      <c r="AD446" s="80"/>
      <c r="AE446" s="80"/>
      <c r="AF446" s="80"/>
      <c r="AG446" s="80"/>
      <c r="AH446" s="80"/>
      <c r="AI446" s="80"/>
      <c r="AJ446" s="80"/>
      <c r="AK446" s="80"/>
      <c r="AL446" s="80"/>
      <c r="AM446" s="7" t="s">
        <v>1183</v>
      </c>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221"/>
      <c r="BK446" s="221"/>
      <c r="BL446" s="221"/>
      <c r="BM446" s="221"/>
      <c r="BN446" s="221"/>
      <c r="BO446" s="221"/>
      <c r="BP446" s="221"/>
      <c r="BQ446" s="221"/>
      <c r="BR446" s="221"/>
      <c r="BS446" s="221"/>
      <c r="BT446" s="221"/>
      <c r="BU446" s="221"/>
      <c r="BV446" s="221"/>
      <c r="BW446" s="221"/>
      <c r="BX446" s="221"/>
      <c r="BY446" s="221"/>
      <c r="BZ446" s="221"/>
      <c r="CA446" s="221"/>
      <c r="CB446" s="221"/>
      <c r="CC446" s="221"/>
      <c r="CD446" s="221"/>
      <c r="CE446" s="221"/>
      <c r="CF446" s="221"/>
      <c r="CG446" s="221"/>
      <c r="CH446" s="221"/>
      <c r="CI446" s="221"/>
      <c r="CJ446" s="221"/>
      <c r="CK446" s="221"/>
      <c r="CL446" s="221"/>
      <c r="CM446" s="221"/>
      <c r="CN446" s="221"/>
      <c r="CO446" s="221"/>
      <c r="CP446" s="221"/>
      <c r="CQ446" s="221"/>
      <c r="CR446" s="222">
        <f t="shared" ref="CR446:CR455" si="244">COUNTIF(BJ446:CQ446,"2")</f>
        <v>0</v>
      </c>
      <c r="CS446" s="237" t="e">
        <f t="shared" ref="CS446:CS455" si="245">CR446/(CR446+CT446+CV446+CX446)</f>
        <v>#DIV/0!</v>
      </c>
      <c r="CT446" s="222">
        <f t="shared" ref="CT446:CT455" si="246">COUNTIF(BJ446:CQ446,"1")</f>
        <v>0</v>
      </c>
      <c r="CU446" s="237" t="e">
        <f t="shared" ref="CU446:CU455" si="247">CT446/(CR446+CT446+CV446+CX446)</f>
        <v>#DIV/0!</v>
      </c>
      <c r="CV446" s="222">
        <f t="shared" ref="CV446:CV455" si="248">COUNTIF(BJ446:CQ446,"0")</f>
        <v>0</v>
      </c>
      <c r="CW446" s="237" t="e">
        <f t="shared" ref="CW446:CW455" si="249">CV446/(CR446+CT446+CV446+CX446)</f>
        <v>#DIV/0!</v>
      </c>
      <c r="CX446" s="222">
        <f t="shared" ref="CX446:CX455" si="250">COUNTIF(BJ446:CQ446,"KĐG")</f>
        <v>0</v>
      </c>
      <c r="CY446" s="237" t="e">
        <f t="shared" ref="CY446:CY455" si="251">CX446/(CR446+CT446+CV446+CX446)</f>
        <v>#DIV/0!</v>
      </c>
      <c r="CZ446" s="223" t="e">
        <f t="shared" ref="CZ446:CZ455" si="252">(((CR446*2)+(CT446*1)+(CV446*0)))/(CR446+CT446+CV446)</f>
        <v>#DIV/0!</v>
      </c>
      <c r="DA446" s="223" t="e">
        <f t="shared" ref="DA446:DA455" si="253">IF(CY446&gt;=50%,"KĐG",IF(CZ446&gt;=1.6,"Đạt mục tiêu",IF(CZ446&gt;=1,"Cần cố gắng","Chưa đạt")))</f>
        <v>#DIV/0!</v>
      </c>
      <c r="DB446" s="80"/>
      <c r="DC446" s="139"/>
      <c r="DD446" s="139"/>
      <c r="DE446" s="139"/>
      <c r="DF446" s="139"/>
      <c r="DG446" s="139"/>
      <c r="DH446" s="139"/>
      <c r="DI446" s="139"/>
      <c r="DJ446" s="139"/>
      <c r="DK446" s="139"/>
      <c r="DL446" s="139"/>
      <c r="DM446" s="139"/>
      <c r="DN446" s="139"/>
      <c r="DO446" s="139"/>
      <c r="DP446" s="139"/>
      <c r="DQ446" s="139"/>
      <c r="DR446" s="139"/>
      <c r="DS446" s="139"/>
      <c r="DT446" s="139"/>
      <c r="DU446" s="139"/>
      <c r="DV446" s="139"/>
      <c r="DW446" s="139"/>
      <c r="DX446" s="139"/>
      <c r="DY446" s="139"/>
      <c r="DZ446" s="139"/>
      <c r="EA446" s="139"/>
      <c r="EB446" s="139"/>
      <c r="EC446" s="139"/>
      <c r="ED446" s="139"/>
      <c r="EE446" s="139"/>
      <c r="EF446" s="139"/>
      <c r="EG446" s="139"/>
      <c r="EH446" s="139"/>
      <c r="EI446" s="139"/>
      <c r="EJ446" s="139"/>
      <c r="EK446" s="139"/>
      <c r="EL446" s="139"/>
      <c r="EM446" s="139"/>
      <c r="EN446" s="139"/>
      <c r="EO446" s="139"/>
      <c r="EP446" s="139"/>
      <c r="EQ446" s="139"/>
      <c r="ER446" s="139"/>
      <c r="ES446" s="139"/>
      <c r="ET446" s="139"/>
      <c r="EU446" s="139"/>
      <c r="EV446" s="139"/>
      <c r="EW446" s="139"/>
      <c r="EX446" s="139"/>
      <c r="EY446" s="139"/>
      <c r="EZ446" s="139"/>
      <c r="FA446" s="139"/>
      <c r="FB446" s="139"/>
      <c r="FC446" s="139"/>
      <c r="FD446" s="139"/>
      <c r="FE446" s="139"/>
      <c r="FF446" s="139"/>
      <c r="FG446" s="139"/>
      <c r="FH446" s="139"/>
      <c r="FI446" s="139"/>
      <c r="FJ446" s="139"/>
      <c r="FK446" s="139"/>
      <c r="FL446" s="139"/>
      <c r="FM446" s="139"/>
      <c r="FN446" s="139"/>
      <c r="FO446" s="139"/>
      <c r="FP446" s="139"/>
      <c r="FQ446" s="139"/>
      <c r="FR446" s="139"/>
      <c r="FS446" s="139"/>
      <c r="FT446" s="139"/>
      <c r="FU446" s="139"/>
      <c r="FV446" s="139"/>
      <c r="FW446" s="139"/>
      <c r="FX446" s="139"/>
      <c r="FY446" s="139"/>
      <c r="FZ446" s="139"/>
      <c r="GA446" s="139"/>
      <c r="GB446" s="139"/>
      <c r="GC446" s="139"/>
      <c r="GD446" s="139"/>
      <c r="GE446" s="139"/>
      <c r="GF446" s="139"/>
      <c r="GG446" s="139"/>
      <c r="GH446" s="139"/>
      <c r="GI446" s="139"/>
      <c r="GJ446" s="139"/>
      <c r="GK446" s="139"/>
      <c r="GL446" s="139"/>
      <c r="GM446" s="139"/>
      <c r="GN446" s="139"/>
      <c r="GO446" s="139"/>
      <c r="GP446" s="139"/>
      <c r="GQ446" s="139"/>
      <c r="GR446" s="139"/>
      <c r="GS446" s="139"/>
      <c r="GT446" s="139"/>
      <c r="GU446" s="139"/>
      <c r="GV446" s="139"/>
      <c r="GW446" s="139"/>
      <c r="GX446" s="139"/>
      <c r="GY446" s="139"/>
      <c r="GZ446" s="139"/>
      <c r="HA446" s="139"/>
      <c r="HB446" s="139"/>
      <c r="HC446" s="139"/>
      <c r="HD446" s="139"/>
      <c r="HE446" s="139"/>
      <c r="HF446" s="139"/>
      <c r="HG446" s="139"/>
      <c r="HH446" s="139"/>
      <c r="HI446" s="139"/>
    </row>
    <row r="447" spans="1:217" s="1" customFormat="1" ht="46.5">
      <c r="A447" s="1036"/>
      <c r="B447" s="1044"/>
      <c r="C447" s="1033"/>
      <c r="D447" s="1024"/>
      <c r="E447" s="1033"/>
      <c r="F447" s="1044"/>
      <c r="G447" s="142" t="s">
        <v>1660</v>
      </c>
      <c r="H447" s="107"/>
      <c r="I447" s="176" t="s">
        <v>1659</v>
      </c>
      <c r="J447" s="5"/>
      <c r="K447" s="212" t="s">
        <v>31</v>
      </c>
      <c r="L447" s="165"/>
      <c r="M447" s="221"/>
      <c r="N447" s="221"/>
      <c r="O447" s="5"/>
      <c r="P447" s="5"/>
      <c r="Q447" s="5"/>
      <c r="R447" s="5" t="s">
        <v>24</v>
      </c>
      <c r="S447" s="6"/>
      <c r="T447" s="6"/>
      <c r="U447" s="5"/>
      <c r="V447" s="5"/>
      <c r="W447" s="5"/>
      <c r="X447" s="5"/>
      <c r="Y447" s="5"/>
      <c r="Z447" s="80">
        <f t="shared" ref="Z447:Z455" si="254">COUNTIF($O447:$Y447,"x")</f>
        <v>1</v>
      </c>
      <c r="AA447" s="955"/>
      <c r="AB447" s="80"/>
      <c r="AC447" s="80"/>
      <c r="AD447" s="80"/>
      <c r="AE447" s="80"/>
      <c r="AF447" s="80"/>
      <c r="AG447" s="80"/>
      <c r="AH447" s="80"/>
      <c r="AI447" s="80"/>
      <c r="AJ447" s="80"/>
      <c r="AK447" s="80"/>
      <c r="AL447" s="80"/>
      <c r="AM447" s="7"/>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221"/>
      <c r="BK447" s="221"/>
      <c r="BL447" s="221"/>
      <c r="BM447" s="221"/>
      <c r="BN447" s="221"/>
      <c r="BO447" s="221"/>
      <c r="BP447" s="221"/>
      <c r="BQ447" s="221"/>
      <c r="BR447" s="221"/>
      <c r="BS447" s="221"/>
      <c r="BT447" s="221"/>
      <c r="BU447" s="221"/>
      <c r="BV447" s="221"/>
      <c r="BW447" s="221"/>
      <c r="BX447" s="221"/>
      <c r="BY447" s="221"/>
      <c r="BZ447" s="221"/>
      <c r="CA447" s="221"/>
      <c r="CB447" s="221"/>
      <c r="CC447" s="221"/>
      <c r="CD447" s="221"/>
      <c r="CE447" s="221"/>
      <c r="CF447" s="221"/>
      <c r="CG447" s="221"/>
      <c r="CH447" s="221"/>
      <c r="CI447" s="221"/>
      <c r="CJ447" s="221"/>
      <c r="CK447" s="221"/>
      <c r="CL447" s="221"/>
      <c r="CM447" s="221"/>
      <c r="CN447" s="221"/>
      <c r="CO447" s="221"/>
      <c r="CP447" s="221"/>
      <c r="CQ447" s="221"/>
      <c r="CR447" s="222">
        <f t="shared" si="244"/>
        <v>0</v>
      </c>
      <c r="CS447" s="237" t="e">
        <f t="shared" si="245"/>
        <v>#DIV/0!</v>
      </c>
      <c r="CT447" s="222">
        <f t="shared" si="246"/>
        <v>0</v>
      </c>
      <c r="CU447" s="237" t="e">
        <f t="shared" si="247"/>
        <v>#DIV/0!</v>
      </c>
      <c r="CV447" s="222">
        <f t="shared" si="248"/>
        <v>0</v>
      </c>
      <c r="CW447" s="237" t="e">
        <f t="shared" si="249"/>
        <v>#DIV/0!</v>
      </c>
      <c r="CX447" s="222">
        <f t="shared" si="250"/>
        <v>0</v>
      </c>
      <c r="CY447" s="237" t="e">
        <f t="shared" si="251"/>
        <v>#DIV/0!</v>
      </c>
      <c r="CZ447" s="223" t="e">
        <f t="shared" si="252"/>
        <v>#DIV/0!</v>
      </c>
      <c r="DA447" s="223" t="e">
        <f t="shared" si="253"/>
        <v>#DIV/0!</v>
      </c>
      <c r="DB447" s="80"/>
      <c r="DC447" s="139"/>
      <c r="DD447" s="139"/>
      <c r="DE447" s="139"/>
      <c r="DF447" s="139"/>
      <c r="DG447" s="139"/>
      <c r="DH447" s="139"/>
      <c r="DI447" s="139"/>
      <c r="DJ447" s="139"/>
      <c r="DK447" s="139"/>
      <c r="DL447" s="139"/>
      <c r="DM447" s="139"/>
      <c r="DN447" s="139"/>
      <c r="DO447" s="139"/>
      <c r="DP447" s="139"/>
      <c r="DQ447" s="139"/>
      <c r="DR447" s="139"/>
      <c r="DS447" s="139"/>
      <c r="DT447" s="139"/>
      <c r="DU447" s="139"/>
      <c r="DV447" s="139"/>
      <c r="DW447" s="139"/>
      <c r="DX447" s="139"/>
      <c r="DY447" s="139"/>
      <c r="DZ447" s="139"/>
      <c r="EA447" s="139"/>
      <c r="EB447" s="139"/>
      <c r="EC447" s="139"/>
      <c r="ED447" s="139"/>
      <c r="EE447" s="139"/>
      <c r="EF447" s="139"/>
      <c r="EG447" s="139"/>
      <c r="EH447" s="139"/>
      <c r="EI447" s="139"/>
      <c r="EJ447" s="139"/>
      <c r="EK447" s="139"/>
      <c r="EL447" s="139"/>
      <c r="EM447" s="139"/>
      <c r="EN447" s="139"/>
      <c r="EO447" s="139"/>
      <c r="EP447" s="139"/>
      <c r="EQ447" s="139"/>
      <c r="ER447" s="139"/>
      <c r="ES447" s="139"/>
      <c r="ET447" s="139"/>
      <c r="EU447" s="139"/>
      <c r="EV447" s="139"/>
      <c r="EW447" s="139"/>
      <c r="EX447" s="139"/>
      <c r="EY447" s="139"/>
      <c r="EZ447" s="139"/>
      <c r="FA447" s="139"/>
      <c r="FB447" s="139"/>
      <c r="FC447" s="139"/>
      <c r="FD447" s="139"/>
      <c r="FE447" s="139"/>
      <c r="FF447" s="139"/>
      <c r="FG447" s="139"/>
      <c r="FH447" s="139"/>
      <c r="FI447" s="139"/>
      <c r="FJ447" s="139"/>
      <c r="FK447" s="139"/>
      <c r="FL447" s="139"/>
      <c r="FM447" s="139"/>
      <c r="FN447" s="139"/>
      <c r="FO447" s="139"/>
      <c r="FP447" s="139"/>
      <c r="FQ447" s="139"/>
      <c r="FR447" s="139"/>
      <c r="FS447" s="139"/>
      <c r="FT447" s="139"/>
      <c r="FU447" s="139"/>
      <c r="FV447" s="139"/>
      <c r="FW447" s="139"/>
      <c r="FX447" s="139"/>
      <c r="FY447" s="139"/>
      <c r="FZ447" s="139"/>
      <c r="GA447" s="139"/>
      <c r="GB447" s="139"/>
      <c r="GC447" s="139"/>
      <c r="GD447" s="139"/>
      <c r="GE447" s="139"/>
      <c r="GF447" s="139"/>
      <c r="GG447" s="139"/>
      <c r="GH447" s="139"/>
      <c r="GI447" s="139"/>
      <c r="GJ447" s="139"/>
      <c r="GK447" s="139"/>
      <c r="GL447" s="139"/>
      <c r="GM447" s="139"/>
      <c r="GN447" s="139"/>
      <c r="GO447" s="139"/>
      <c r="GP447" s="139"/>
      <c r="GQ447" s="139"/>
      <c r="GR447" s="139"/>
      <c r="GS447" s="139"/>
      <c r="GT447" s="139"/>
      <c r="GU447" s="139"/>
      <c r="GV447" s="139"/>
      <c r="GW447" s="139"/>
      <c r="GX447" s="139"/>
      <c r="GY447" s="139"/>
      <c r="GZ447" s="139"/>
      <c r="HA447" s="139"/>
      <c r="HB447" s="139"/>
      <c r="HC447" s="139"/>
      <c r="HD447" s="139"/>
      <c r="HE447" s="139"/>
      <c r="HF447" s="139"/>
      <c r="HG447" s="139"/>
      <c r="HH447" s="139"/>
      <c r="HI447" s="139"/>
    </row>
    <row r="448" spans="1:217" s="1" customFormat="1" ht="34.75" customHeight="1">
      <c r="A448" s="1036"/>
      <c r="B448" s="1044"/>
      <c r="C448" s="1033"/>
      <c r="D448" s="1024"/>
      <c r="E448" s="1033"/>
      <c r="F448" s="1044"/>
      <c r="G448" s="68" t="s">
        <v>1059</v>
      </c>
      <c r="H448" s="107"/>
      <c r="I448" s="107"/>
      <c r="J448" s="5" t="s">
        <v>32</v>
      </c>
      <c r="K448" s="212" t="s">
        <v>31</v>
      </c>
      <c r="L448" s="165" t="s">
        <v>11</v>
      </c>
      <c r="M448" s="221" t="s">
        <v>29</v>
      </c>
      <c r="N448" s="221" t="s">
        <v>24</v>
      </c>
      <c r="O448" s="5"/>
      <c r="P448" s="5"/>
      <c r="Q448" s="5"/>
      <c r="R448" s="5" t="s">
        <v>24</v>
      </c>
      <c r="S448" s="6"/>
      <c r="T448" s="6"/>
      <c r="U448" s="5"/>
      <c r="V448" s="5"/>
      <c r="W448" s="5"/>
      <c r="X448" s="5"/>
      <c r="Y448" s="5"/>
      <c r="Z448" s="80">
        <f t="shared" si="254"/>
        <v>1</v>
      </c>
      <c r="AA448" s="955"/>
      <c r="AB448" s="80"/>
      <c r="AC448" s="80"/>
      <c r="AD448" s="80"/>
      <c r="AE448" s="80"/>
      <c r="AF448" s="80"/>
      <c r="AG448" s="80"/>
      <c r="AH448" s="80"/>
      <c r="AI448" s="80"/>
      <c r="AJ448" s="80"/>
      <c r="AK448" s="80"/>
      <c r="AL448" s="80"/>
      <c r="AM448" s="7" t="s">
        <v>1317</v>
      </c>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221"/>
      <c r="BK448" s="221"/>
      <c r="BL448" s="221"/>
      <c r="BM448" s="221"/>
      <c r="BN448" s="221"/>
      <c r="BO448" s="221"/>
      <c r="BP448" s="221"/>
      <c r="BQ448" s="221"/>
      <c r="BR448" s="221"/>
      <c r="BS448" s="221"/>
      <c r="BT448" s="221"/>
      <c r="BU448" s="221"/>
      <c r="BV448" s="221"/>
      <c r="BW448" s="221"/>
      <c r="BX448" s="221"/>
      <c r="BY448" s="221"/>
      <c r="BZ448" s="221"/>
      <c r="CA448" s="221"/>
      <c r="CB448" s="221"/>
      <c r="CC448" s="221"/>
      <c r="CD448" s="221"/>
      <c r="CE448" s="221"/>
      <c r="CF448" s="221"/>
      <c r="CG448" s="221"/>
      <c r="CH448" s="221"/>
      <c r="CI448" s="221"/>
      <c r="CJ448" s="221"/>
      <c r="CK448" s="221"/>
      <c r="CL448" s="221"/>
      <c r="CM448" s="221"/>
      <c r="CN448" s="221"/>
      <c r="CO448" s="221"/>
      <c r="CP448" s="221"/>
      <c r="CQ448" s="221"/>
      <c r="CR448" s="222">
        <f t="shared" si="244"/>
        <v>0</v>
      </c>
      <c r="CS448" s="237" t="e">
        <f t="shared" si="245"/>
        <v>#DIV/0!</v>
      </c>
      <c r="CT448" s="222">
        <f t="shared" si="246"/>
        <v>0</v>
      </c>
      <c r="CU448" s="237" t="e">
        <f t="shared" si="247"/>
        <v>#DIV/0!</v>
      </c>
      <c r="CV448" s="222">
        <f t="shared" si="248"/>
        <v>0</v>
      </c>
      <c r="CW448" s="237" t="e">
        <f t="shared" si="249"/>
        <v>#DIV/0!</v>
      </c>
      <c r="CX448" s="222">
        <f t="shared" si="250"/>
        <v>0</v>
      </c>
      <c r="CY448" s="237" t="e">
        <f t="shared" si="251"/>
        <v>#DIV/0!</v>
      </c>
      <c r="CZ448" s="223" t="e">
        <f t="shared" si="252"/>
        <v>#DIV/0!</v>
      </c>
      <c r="DA448" s="223" t="e">
        <f t="shared" si="253"/>
        <v>#DIV/0!</v>
      </c>
      <c r="DB448" s="80"/>
      <c r="DC448" s="139"/>
      <c r="DD448" s="139"/>
      <c r="DE448" s="139"/>
      <c r="DF448" s="139"/>
      <c r="DG448" s="139"/>
      <c r="DH448" s="139"/>
      <c r="DI448" s="139"/>
      <c r="DJ448" s="139"/>
      <c r="DK448" s="139"/>
      <c r="DL448" s="139"/>
      <c r="DM448" s="139"/>
      <c r="DN448" s="139"/>
      <c r="DO448" s="139"/>
      <c r="DP448" s="139"/>
      <c r="DQ448" s="139"/>
      <c r="DR448" s="139"/>
      <c r="DS448" s="139"/>
      <c r="DT448" s="139"/>
      <c r="DU448" s="139"/>
      <c r="DV448" s="139"/>
      <c r="DW448" s="139"/>
      <c r="DX448" s="139"/>
      <c r="DY448" s="139"/>
      <c r="DZ448" s="139"/>
      <c r="EA448" s="139"/>
      <c r="EB448" s="139"/>
      <c r="EC448" s="139"/>
      <c r="ED448" s="139"/>
      <c r="EE448" s="139"/>
      <c r="EF448" s="139"/>
      <c r="EG448" s="139"/>
      <c r="EH448" s="139"/>
      <c r="EI448" s="139"/>
      <c r="EJ448" s="139"/>
      <c r="EK448" s="139"/>
      <c r="EL448" s="139"/>
      <c r="EM448" s="139"/>
      <c r="EN448" s="139"/>
      <c r="EO448" s="139"/>
      <c r="EP448" s="139"/>
      <c r="EQ448" s="139"/>
      <c r="ER448" s="139"/>
      <c r="ES448" s="139"/>
      <c r="ET448" s="139"/>
      <c r="EU448" s="139"/>
      <c r="EV448" s="139"/>
      <c r="EW448" s="139"/>
      <c r="EX448" s="139"/>
      <c r="EY448" s="139"/>
      <c r="EZ448" s="139"/>
      <c r="FA448" s="139"/>
      <c r="FB448" s="139"/>
      <c r="FC448" s="139"/>
      <c r="FD448" s="139"/>
      <c r="FE448" s="139"/>
      <c r="FF448" s="139"/>
      <c r="FG448" s="139"/>
      <c r="FH448" s="139"/>
      <c r="FI448" s="139"/>
      <c r="FJ448" s="139"/>
      <c r="FK448" s="139"/>
      <c r="FL448" s="139"/>
      <c r="FM448" s="139"/>
      <c r="FN448" s="139"/>
      <c r="FO448" s="139"/>
      <c r="FP448" s="139"/>
      <c r="FQ448" s="139"/>
      <c r="FR448" s="139"/>
      <c r="FS448" s="139"/>
      <c r="FT448" s="139"/>
      <c r="FU448" s="139"/>
      <c r="FV448" s="139"/>
      <c r="FW448" s="139"/>
      <c r="FX448" s="139"/>
      <c r="FY448" s="139"/>
      <c r="FZ448" s="139"/>
      <c r="GA448" s="139"/>
      <c r="GB448" s="139"/>
      <c r="GC448" s="139"/>
      <c r="GD448" s="139"/>
      <c r="GE448" s="139"/>
      <c r="GF448" s="139"/>
      <c r="GG448" s="139"/>
      <c r="GH448" s="139"/>
      <c r="GI448" s="139"/>
      <c r="GJ448" s="139"/>
      <c r="GK448" s="139"/>
      <c r="GL448" s="139"/>
      <c r="GM448" s="139"/>
      <c r="GN448" s="139"/>
      <c r="GO448" s="139"/>
      <c r="GP448" s="139"/>
      <c r="GQ448" s="139"/>
      <c r="GR448" s="139"/>
      <c r="GS448" s="139"/>
      <c r="GT448" s="139"/>
      <c r="GU448" s="139"/>
      <c r="GV448" s="139"/>
      <c r="GW448" s="139"/>
      <c r="GX448" s="139"/>
      <c r="GY448" s="139"/>
      <c r="GZ448" s="139"/>
      <c r="HA448" s="139"/>
      <c r="HB448" s="139"/>
      <c r="HC448" s="139"/>
      <c r="HD448" s="139"/>
      <c r="HE448" s="139"/>
      <c r="HF448" s="139"/>
      <c r="HG448" s="139"/>
      <c r="HH448" s="139"/>
      <c r="HI448" s="139"/>
    </row>
    <row r="449" spans="1:217" s="1" customFormat="1" ht="34.75" customHeight="1">
      <c r="A449" s="1036"/>
      <c r="B449" s="1044"/>
      <c r="C449" s="1033"/>
      <c r="D449" s="1024"/>
      <c r="E449" s="1033"/>
      <c r="F449" s="1044"/>
      <c r="G449" s="206" t="s">
        <v>1935</v>
      </c>
      <c r="H449" s="107"/>
      <c r="I449" s="107"/>
      <c r="J449" s="5" t="s">
        <v>32</v>
      </c>
      <c r="K449" s="212" t="s">
        <v>31</v>
      </c>
      <c r="L449" s="165" t="s">
        <v>11</v>
      </c>
      <c r="M449" s="221" t="s">
        <v>29</v>
      </c>
      <c r="N449" s="221" t="s">
        <v>24</v>
      </c>
      <c r="O449" s="5"/>
      <c r="P449" s="5"/>
      <c r="Q449" s="5"/>
      <c r="R449" s="5" t="s">
        <v>24</v>
      </c>
      <c r="S449" s="6"/>
      <c r="T449" s="6"/>
      <c r="U449" s="5"/>
      <c r="V449" s="5"/>
      <c r="W449" s="5"/>
      <c r="X449" s="5"/>
      <c r="Y449" s="5"/>
      <c r="Z449" s="80">
        <f t="shared" si="254"/>
        <v>1</v>
      </c>
      <c r="AA449" s="221"/>
      <c r="AB449" s="80"/>
      <c r="AC449" s="80"/>
      <c r="AD449" s="80"/>
      <c r="AE449" s="80"/>
      <c r="AF449" s="80"/>
      <c r="AG449" s="80"/>
      <c r="AH449" s="80"/>
      <c r="AI449" s="80"/>
      <c r="AJ449" s="80"/>
      <c r="AK449" s="80"/>
      <c r="AL449" s="80"/>
      <c r="AM449" s="7"/>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221"/>
      <c r="BK449" s="221"/>
      <c r="BL449" s="221"/>
      <c r="BM449" s="221"/>
      <c r="BN449" s="221"/>
      <c r="BO449" s="221"/>
      <c r="BP449" s="221"/>
      <c r="BQ449" s="221"/>
      <c r="BR449" s="221"/>
      <c r="BS449" s="221"/>
      <c r="BT449" s="221"/>
      <c r="BU449" s="221"/>
      <c r="BV449" s="221"/>
      <c r="BW449" s="221"/>
      <c r="BX449" s="221"/>
      <c r="BY449" s="221"/>
      <c r="BZ449" s="221"/>
      <c r="CA449" s="221"/>
      <c r="CB449" s="221"/>
      <c r="CC449" s="221"/>
      <c r="CD449" s="221"/>
      <c r="CE449" s="221"/>
      <c r="CF449" s="221"/>
      <c r="CG449" s="221"/>
      <c r="CH449" s="221"/>
      <c r="CI449" s="221"/>
      <c r="CJ449" s="221"/>
      <c r="CK449" s="221"/>
      <c r="CL449" s="221"/>
      <c r="CM449" s="221"/>
      <c r="CN449" s="221"/>
      <c r="CO449" s="221"/>
      <c r="CP449" s="221"/>
      <c r="CQ449" s="221"/>
      <c r="CR449" s="222"/>
      <c r="CS449" s="237"/>
      <c r="CT449" s="222"/>
      <c r="CU449" s="237"/>
      <c r="CV449" s="222"/>
      <c r="CW449" s="237"/>
      <c r="CX449" s="222"/>
      <c r="CY449" s="237"/>
      <c r="CZ449" s="223"/>
      <c r="DA449" s="223"/>
      <c r="DB449" s="80"/>
      <c r="DC449" s="139"/>
      <c r="DD449" s="139"/>
      <c r="DE449" s="139"/>
      <c r="DF449" s="139"/>
      <c r="DG449" s="139"/>
      <c r="DH449" s="139"/>
      <c r="DI449" s="139"/>
      <c r="DJ449" s="139"/>
      <c r="DK449" s="139"/>
      <c r="DL449" s="139"/>
      <c r="DM449" s="139"/>
      <c r="DN449" s="139"/>
      <c r="DO449" s="139"/>
      <c r="DP449" s="139"/>
      <c r="DQ449" s="139"/>
      <c r="DR449" s="139"/>
      <c r="DS449" s="139"/>
      <c r="DT449" s="139"/>
      <c r="DU449" s="139"/>
      <c r="DV449" s="139"/>
      <c r="DW449" s="139"/>
      <c r="DX449" s="139"/>
      <c r="DY449" s="139"/>
      <c r="DZ449" s="139"/>
      <c r="EA449" s="139"/>
      <c r="EB449" s="139"/>
      <c r="EC449" s="139"/>
      <c r="ED449" s="139"/>
      <c r="EE449" s="139"/>
      <c r="EF449" s="139"/>
      <c r="EG449" s="139"/>
      <c r="EH449" s="139"/>
      <c r="EI449" s="139"/>
      <c r="EJ449" s="139"/>
      <c r="EK449" s="139"/>
      <c r="EL449" s="139"/>
      <c r="EM449" s="139"/>
      <c r="EN449" s="139"/>
      <c r="EO449" s="139"/>
      <c r="EP449" s="139"/>
      <c r="EQ449" s="139"/>
      <c r="ER449" s="139"/>
      <c r="ES449" s="139"/>
      <c r="ET449" s="139"/>
      <c r="EU449" s="139"/>
      <c r="EV449" s="139"/>
      <c r="EW449" s="139"/>
      <c r="EX449" s="139"/>
      <c r="EY449" s="139"/>
      <c r="EZ449" s="139"/>
      <c r="FA449" s="139"/>
      <c r="FB449" s="139"/>
      <c r="FC449" s="139"/>
      <c r="FD449" s="139"/>
      <c r="FE449" s="139"/>
      <c r="FF449" s="139"/>
      <c r="FG449" s="139"/>
      <c r="FH449" s="139"/>
      <c r="FI449" s="139"/>
      <c r="FJ449" s="139"/>
      <c r="FK449" s="139"/>
      <c r="FL449" s="139"/>
      <c r="FM449" s="139"/>
      <c r="FN449" s="139"/>
      <c r="FO449" s="139"/>
      <c r="FP449" s="139"/>
      <c r="FQ449" s="139"/>
      <c r="FR449" s="139"/>
      <c r="FS449" s="139"/>
      <c r="FT449" s="139"/>
      <c r="FU449" s="139"/>
      <c r="FV449" s="139"/>
      <c r="FW449" s="139"/>
      <c r="FX449" s="139"/>
      <c r="FY449" s="139"/>
      <c r="FZ449" s="139"/>
      <c r="GA449" s="139"/>
      <c r="GB449" s="139"/>
      <c r="GC449" s="139"/>
      <c r="GD449" s="139"/>
      <c r="GE449" s="139"/>
      <c r="GF449" s="139"/>
      <c r="GG449" s="139"/>
      <c r="GH449" s="139"/>
      <c r="GI449" s="139"/>
      <c r="GJ449" s="139"/>
      <c r="GK449" s="139"/>
      <c r="GL449" s="139"/>
      <c r="GM449" s="139"/>
      <c r="GN449" s="139"/>
      <c r="GO449" s="139"/>
      <c r="GP449" s="139"/>
      <c r="GQ449" s="139"/>
      <c r="GR449" s="139"/>
      <c r="GS449" s="139"/>
      <c r="GT449" s="139"/>
      <c r="GU449" s="139"/>
      <c r="GV449" s="139"/>
      <c r="GW449" s="139"/>
      <c r="GX449" s="139"/>
      <c r="GY449" s="139"/>
      <c r="GZ449" s="139"/>
      <c r="HA449" s="139"/>
      <c r="HB449" s="139"/>
      <c r="HC449" s="139"/>
      <c r="HD449" s="139"/>
      <c r="HE449" s="139"/>
      <c r="HF449" s="139"/>
      <c r="HG449" s="139"/>
      <c r="HH449" s="139"/>
      <c r="HI449" s="139"/>
    </row>
    <row r="450" spans="1:217" s="1" customFormat="1" ht="25.4" customHeight="1">
      <c r="A450" s="1036"/>
      <c r="B450" s="1044"/>
      <c r="C450" s="1033"/>
      <c r="D450" s="1024"/>
      <c r="E450" s="1033"/>
      <c r="F450" s="1044"/>
      <c r="G450" s="206" t="s">
        <v>1934</v>
      </c>
      <c r="H450" s="107"/>
      <c r="I450" s="107"/>
      <c r="J450" s="5" t="s">
        <v>32</v>
      </c>
      <c r="K450" s="212" t="s">
        <v>31</v>
      </c>
      <c r="L450" s="165" t="s">
        <v>11</v>
      </c>
      <c r="M450" s="221" t="s">
        <v>51</v>
      </c>
      <c r="N450" s="221" t="s">
        <v>24</v>
      </c>
      <c r="O450" s="5"/>
      <c r="P450" s="5"/>
      <c r="Q450" s="5"/>
      <c r="R450" s="5" t="s">
        <v>24</v>
      </c>
      <c r="S450" s="6"/>
      <c r="T450" s="6"/>
      <c r="U450" s="5"/>
      <c r="V450" s="5"/>
      <c r="W450" s="5"/>
      <c r="X450" s="5"/>
      <c r="Y450" s="5"/>
      <c r="Z450" s="80">
        <f t="shared" si="254"/>
        <v>1</v>
      </c>
      <c r="AA450" s="955"/>
      <c r="AB450" s="80"/>
      <c r="AC450" s="80"/>
      <c r="AD450" s="80"/>
      <c r="AE450" s="80"/>
      <c r="AF450" s="80"/>
      <c r="AG450" s="80"/>
      <c r="AH450" s="80"/>
      <c r="AI450" s="80"/>
      <c r="AJ450" s="80"/>
      <c r="AK450" s="80"/>
      <c r="AL450" s="80"/>
      <c r="AM450" s="7"/>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221"/>
      <c r="BK450" s="221"/>
      <c r="BL450" s="221"/>
      <c r="BM450" s="221"/>
      <c r="BN450" s="221"/>
      <c r="BO450" s="221"/>
      <c r="BP450" s="221"/>
      <c r="BQ450" s="221"/>
      <c r="BR450" s="221"/>
      <c r="BS450" s="221"/>
      <c r="BT450" s="221"/>
      <c r="BU450" s="221"/>
      <c r="BV450" s="221"/>
      <c r="BW450" s="221"/>
      <c r="BX450" s="221"/>
      <c r="BY450" s="221"/>
      <c r="BZ450" s="221"/>
      <c r="CA450" s="221"/>
      <c r="CB450" s="221"/>
      <c r="CC450" s="221"/>
      <c r="CD450" s="221"/>
      <c r="CE450" s="221"/>
      <c r="CF450" s="221"/>
      <c r="CG450" s="221"/>
      <c r="CH450" s="221"/>
      <c r="CI450" s="221"/>
      <c r="CJ450" s="221"/>
      <c r="CK450" s="221"/>
      <c r="CL450" s="221"/>
      <c r="CM450" s="221"/>
      <c r="CN450" s="221"/>
      <c r="CO450" s="221"/>
      <c r="CP450" s="221"/>
      <c r="CQ450" s="221"/>
      <c r="CR450" s="222"/>
      <c r="CS450" s="237"/>
      <c r="CT450" s="222"/>
      <c r="CU450" s="237"/>
      <c r="CV450" s="222"/>
      <c r="CW450" s="237"/>
      <c r="CX450" s="222"/>
      <c r="CY450" s="237"/>
      <c r="CZ450" s="223"/>
      <c r="DA450" s="223"/>
      <c r="DB450" s="80"/>
      <c r="DC450" s="139"/>
      <c r="DD450" s="139"/>
      <c r="DE450" s="139"/>
      <c r="DF450" s="139"/>
      <c r="DG450" s="139"/>
      <c r="DH450" s="139"/>
      <c r="DI450" s="139"/>
      <c r="DJ450" s="139"/>
      <c r="DK450" s="139"/>
      <c r="DL450" s="139"/>
      <c r="DM450" s="139"/>
      <c r="DN450" s="139"/>
      <c r="DO450" s="139"/>
      <c r="DP450" s="139"/>
      <c r="DQ450" s="139"/>
      <c r="DR450" s="139"/>
      <c r="DS450" s="139"/>
      <c r="DT450" s="139"/>
      <c r="DU450" s="139"/>
      <c r="DV450" s="139"/>
      <c r="DW450" s="139"/>
      <c r="DX450" s="139"/>
      <c r="DY450" s="139"/>
      <c r="DZ450" s="139"/>
      <c r="EA450" s="139"/>
      <c r="EB450" s="139"/>
      <c r="EC450" s="139"/>
      <c r="ED450" s="139"/>
      <c r="EE450" s="139"/>
      <c r="EF450" s="139"/>
      <c r="EG450" s="139"/>
      <c r="EH450" s="139"/>
      <c r="EI450" s="139"/>
      <c r="EJ450" s="139"/>
      <c r="EK450" s="139"/>
      <c r="EL450" s="139"/>
      <c r="EM450" s="139"/>
      <c r="EN450" s="139"/>
      <c r="EO450" s="139"/>
      <c r="EP450" s="139"/>
      <c r="EQ450" s="139"/>
      <c r="ER450" s="139"/>
      <c r="ES450" s="139"/>
      <c r="ET450" s="139"/>
      <c r="EU450" s="139"/>
      <c r="EV450" s="139"/>
      <c r="EW450" s="139"/>
      <c r="EX450" s="139"/>
      <c r="EY450" s="139"/>
      <c r="EZ450" s="139"/>
      <c r="FA450" s="139"/>
      <c r="FB450" s="139"/>
      <c r="FC450" s="139"/>
      <c r="FD450" s="139"/>
      <c r="FE450" s="139"/>
      <c r="FF450" s="139"/>
      <c r="FG450" s="139"/>
      <c r="FH450" s="139"/>
      <c r="FI450" s="139"/>
      <c r="FJ450" s="139"/>
      <c r="FK450" s="139"/>
      <c r="FL450" s="139"/>
      <c r="FM450" s="139"/>
      <c r="FN450" s="139"/>
      <c r="FO450" s="139"/>
      <c r="FP450" s="139"/>
      <c r="FQ450" s="139"/>
      <c r="FR450" s="139"/>
      <c r="FS450" s="139"/>
      <c r="FT450" s="139"/>
      <c r="FU450" s="139"/>
      <c r="FV450" s="139"/>
      <c r="FW450" s="139"/>
      <c r="FX450" s="139"/>
      <c r="FY450" s="139"/>
      <c r="FZ450" s="139"/>
      <c r="GA450" s="139"/>
      <c r="GB450" s="139"/>
      <c r="GC450" s="139"/>
      <c r="GD450" s="139"/>
      <c r="GE450" s="139"/>
      <c r="GF450" s="139"/>
      <c r="GG450" s="139"/>
      <c r="GH450" s="139"/>
      <c r="GI450" s="139"/>
      <c r="GJ450" s="139"/>
      <c r="GK450" s="139"/>
      <c r="GL450" s="139"/>
      <c r="GM450" s="139"/>
      <c r="GN450" s="139"/>
      <c r="GO450" s="139"/>
      <c r="GP450" s="139"/>
      <c r="GQ450" s="139"/>
      <c r="GR450" s="139"/>
      <c r="GS450" s="139"/>
      <c r="GT450" s="139"/>
      <c r="GU450" s="139"/>
      <c r="GV450" s="139"/>
      <c r="GW450" s="139"/>
      <c r="GX450" s="139"/>
      <c r="GY450" s="139"/>
      <c r="GZ450" s="139"/>
      <c r="HA450" s="139"/>
      <c r="HB450" s="139"/>
      <c r="HC450" s="139"/>
      <c r="HD450" s="139"/>
      <c r="HE450" s="139"/>
      <c r="HF450" s="139"/>
      <c r="HG450" s="139"/>
      <c r="HH450" s="139"/>
      <c r="HI450" s="139"/>
    </row>
    <row r="451" spans="1:217" s="1" customFormat="1" ht="46.5">
      <c r="A451" s="1036"/>
      <c r="B451" s="1024"/>
      <c r="C451" s="1033"/>
      <c r="D451" s="1024"/>
      <c r="E451" s="1033"/>
      <c r="F451" s="1044"/>
      <c r="G451" s="68" t="s">
        <v>1075</v>
      </c>
      <c r="H451" s="107"/>
      <c r="I451" s="107"/>
      <c r="J451" s="5" t="s">
        <v>32</v>
      </c>
      <c r="K451" s="212" t="s">
        <v>31</v>
      </c>
      <c r="L451" s="165" t="s">
        <v>11</v>
      </c>
      <c r="M451" s="221" t="s">
        <v>29</v>
      </c>
      <c r="N451" s="221" t="s">
        <v>24</v>
      </c>
      <c r="O451" s="5"/>
      <c r="P451" s="5"/>
      <c r="Q451" s="5"/>
      <c r="R451" s="5" t="s">
        <v>24</v>
      </c>
      <c r="S451" s="6"/>
      <c r="T451" s="6"/>
      <c r="U451" s="5"/>
      <c r="V451" s="5"/>
      <c r="W451" s="5"/>
      <c r="X451" s="5"/>
      <c r="Y451" s="5"/>
      <c r="Z451" s="80">
        <f t="shared" si="254"/>
        <v>1</v>
      </c>
      <c r="AA451" s="955"/>
      <c r="AB451" s="7"/>
      <c r="AC451" s="7"/>
      <c r="AD451" s="7"/>
      <c r="AE451" s="7"/>
      <c r="AF451" s="7"/>
      <c r="AG451" s="7"/>
      <c r="AH451" s="7"/>
      <c r="AI451" s="7"/>
      <c r="AJ451" s="7"/>
      <c r="AK451" s="7"/>
      <c r="AL451" s="7"/>
      <c r="AM451" s="7"/>
      <c r="AN451" s="7" t="s">
        <v>1317</v>
      </c>
      <c r="AO451" s="7"/>
      <c r="AP451" s="7"/>
      <c r="AQ451" s="7"/>
      <c r="AR451" s="7"/>
      <c r="AS451" s="7"/>
      <c r="AT451" s="7"/>
      <c r="AU451" s="7"/>
      <c r="AV451" s="55"/>
      <c r="AW451" s="7"/>
      <c r="AX451" s="7"/>
      <c r="AY451" s="7"/>
      <c r="AZ451" s="7"/>
      <c r="BA451" s="7"/>
      <c r="BB451" s="55"/>
      <c r="BC451" s="7"/>
      <c r="BD451" s="7"/>
      <c r="BE451" s="7"/>
      <c r="BF451" s="7"/>
      <c r="BG451" s="7"/>
      <c r="BH451" s="7"/>
      <c r="BI451" s="7"/>
      <c r="BJ451" s="221"/>
      <c r="BK451" s="221"/>
      <c r="BL451" s="221"/>
      <c r="BM451" s="221"/>
      <c r="BN451" s="221"/>
      <c r="BO451" s="221"/>
      <c r="BP451" s="221"/>
      <c r="BQ451" s="221"/>
      <c r="BR451" s="221"/>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c r="CN451" s="221"/>
      <c r="CO451" s="221"/>
      <c r="CP451" s="221"/>
      <c r="CQ451" s="221"/>
      <c r="CR451" s="222">
        <f t="shared" si="244"/>
        <v>0</v>
      </c>
      <c r="CS451" s="237" t="e">
        <f t="shared" si="245"/>
        <v>#DIV/0!</v>
      </c>
      <c r="CT451" s="222">
        <f t="shared" si="246"/>
        <v>0</v>
      </c>
      <c r="CU451" s="237" t="e">
        <f t="shared" si="247"/>
        <v>#DIV/0!</v>
      </c>
      <c r="CV451" s="222">
        <f t="shared" si="248"/>
        <v>0</v>
      </c>
      <c r="CW451" s="237" t="e">
        <f t="shared" si="249"/>
        <v>#DIV/0!</v>
      </c>
      <c r="CX451" s="222">
        <f t="shared" si="250"/>
        <v>0</v>
      </c>
      <c r="CY451" s="237" t="e">
        <f t="shared" si="251"/>
        <v>#DIV/0!</v>
      </c>
      <c r="CZ451" s="223" t="e">
        <f t="shared" si="252"/>
        <v>#DIV/0!</v>
      </c>
      <c r="DA451" s="223" t="e">
        <f t="shared" si="253"/>
        <v>#DIV/0!</v>
      </c>
      <c r="DB451" s="5"/>
    </row>
    <row r="452" spans="1:217" s="1" customFormat="1" ht="31">
      <c r="A452" s="1036"/>
      <c r="B452" s="1024"/>
      <c r="C452" s="1033"/>
      <c r="D452" s="1024"/>
      <c r="E452" s="1033"/>
      <c r="F452" s="1044"/>
      <c r="G452" s="68" t="s">
        <v>1058</v>
      </c>
      <c r="H452" s="107"/>
      <c r="I452" s="107"/>
      <c r="J452" s="5" t="s">
        <v>32</v>
      </c>
      <c r="K452" s="212" t="s">
        <v>31</v>
      </c>
      <c r="L452" s="165" t="s">
        <v>11</v>
      </c>
      <c r="M452" s="221" t="s">
        <v>29</v>
      </c>
      <c r="N452" s="221" t="s">
        <v>24</v>
      </c>
      <c r="O452" s="5"/>
      <c r="P452" s="5"/>
      <c r="Q452" s="5"/>
      <c r="R452" s="5" t="s">
        <v>24</v>
      </c>
      <c r="S452" s="6"/>
      <c r="T452" s="6"/>
      <c r="U452" s="5"/>
      <c r="V452" s="5"/>
      <c r="W452" s="5"/>
      <c r="X452" s="5"/>
      <c r="Y452" s="5"/>
      <c r="Z452" s="80">
        <f t="shared" si="254"/>
        <v>1</v>
      </c>
      <c r="AA452" s="221"/>
      <c r="AB452" s="7"/>
      <c r="AC452" s="7"/>
      <c r="AD452" s="7"/>
      <c r="AE452" s="7"/>
      <c r="AF452" s="7"/>
      <c r="AG452" s="7"/>
      <c r="AH452" s="7"/>
      <c r="AI452" s="7"/>
      <c r="AJ452" s="7"/>
      <c r="AK452" s="7"/>
      <c r="AL452" s="7"/>
      <c r="AM452" s="7"/>
      <c r="AN452" s="7" t="s">
        <v>1317</v>
      </c>
      <c r="AO452" s="7"/>
      <c r="AP452" s="7"/>
      <c r="AQ452" s="7"/>
      <c r="AR452" s="7"/>
      <c r="AS452" s="7"/>
      <c r="AT452" s="7"/>
      <c r="AU452" s="7"/>
      <c r="AV452" s="55"/>
      <c r="AW452" s="7"/>
      <c r="AX452" s="7"/>
      <c r="AY452" s="7"/>
      <c r="AZ452" s="7"/>
      <c r="BA452" s="7"/>
      <c r="BB452" s="55"/>
      <c r="BC452" s="7"/>
      <c r="BD452" s="7"/>
      <c r="BE452" s="7"/>
      <c r="BF452" s="7"/>
      <c r="BG452" s="7"/>
      <c r="BH452" s="7"/>
      <c r="BI452" s="7"/>
      <c r="BJ452" s="221"/>
      <c r="BK452" s="221"/>
      <c r="BL452" s="221"/>
      <c r="BM452" s="221"/>
      <c r="BN452" s="221"/>
      <c r="BO452" s="221"/>
      <c r="BP452" s="221"/>
      <c r="BQ452" s="221"/>
      <c r="BR452" s="221"/>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c r="CN452" s="221"/>
      <c r="CO452" s="221"/>
      <c r="CP452" s="221"/>
      <c r="CQ452" s="221"/>
      <c r="CR452" s="222">
        <f t="shared" si="244"/>
        <v>0</v>
      </c>
      <c r="CS452" s="237" t="e">
        <f t="shared" si="245"/>
        <v>#DIV/0!</v>
      </c>
      <c r="CT452" s="222">
        <f t="shared" si="246"/>
        <v>0</v>
      </c>
      <c r="CU452" s="237" t="e">
        <f t="shared" si="247"/>
        <v>#DIV/0!</v>
      </c>
      <c r="CV452" s="222">
        <f t="shared" si="248"/>
        <v>0</v>
      </c>
      <c r="CW452" s="237" t="e">
        <f t="shared" si="249"/>
        <v>#DIV/0!</v>
      </c>
      <c r="CX452" s="222">
        <f t="shared" si="250"/>
        <v>0</v>
      </c>
      <c r="CY452" s="237" t="e">
        <f t="shared" si="251"/>
        <v>#DIV/0!</v>
      </c>
      <c r="CZ452" s="223" t="e">
        <f t="shared" si="252"/>
        <v>#DIV/0!</v>
      </c>
      <c r="DA452" s="223" t="e">
        <f t="shared" si="253"/>
        <v>#DIV/0!</v>
      </c>
      <c r="DB452" s="5"/>
    </row>
    <row r="453" spans="1:217" s="1" customFormat="1" ht="62">
      <c r="A453" s="1036"/>
      <c r="B453" s="1024"/>
      <c r="C453" s="1033"/>
      <c r="D453" s="1024"/>
      <c r="E453" s="1033"/>
      <c r="F453" s="1044"/>
      <c r="G453" s="68" t="s">
        <v>2099</v>
      </c>
      <c r="H453" s="107"/>
      <c r="I453" s="107"/>
      <c r="J453" s="5" t="s">
        <v>32</v>
      </c>
      <c r="K453" s="212" t="s">
        <v>31</v>
      </c>
      <c r="L453" s="165" t="s">
        <v>11</v>
      </c>
      <c r="M453" s="221" t="s">
        <v>29</v>
      </c>
      <c r="N453" s="221" t="s">
        <v>24</v>
      </c>
      <c r="O453" s="5"/>
      <c r="P453" s="5"/>
      <c r="Q453" s="5"/>
      <c r="R453" s="5" t="s">
        <v>24</v>
      </c>
      <c r="S453" s="6"/>
      <c r="T453" s="6"/>
      <c r="U453" s="5"/>
      <c r="V453" s="5"/>
      <c r="W453" s="5"/>
      <c r="X453" s="5"/>
      <c r="Y453" s="5"/>
      <c r="Z453" s="80">
        <f t="shared" si="254"/>
        <v>1</v>
      </c>
      <c r="AA453" s="955"/>
      <c r="AB453" s="7"/>
      <c r="AC453" s="7"/>
      <c r="AD453" s="7"/>
      <c r="AE453" s="7"/>
      <c r="AF453" s="7"/>
      <c r="AG453" s="7"/>
      <c r="AH453" s="7"/>
      <c r="AI453" s="7"/>
      <c r="AJ453" s="7"/>
      <c r="AK453" s="7"/>
      <c r="AL453" s="7"/>
      <c r="AM453" s="7"/>
      <c r="AN453" s="7"/>
      <c r="AO453" s="7" t="s">
        <v>1183</v>
      </c>
      <c r="AP453" s="7"/>
      <c r="AQ453" s="7"/>
      <c r="AR453" s="7"/>
      <c r="AS453" s="7"/>
      <c r="AT453" s="7"/>
      <c r="AU453" s="7"/>
      <c r="AV453" s="55"/>
      <c r="AW453" s="7"/>
      <c r="AX453" s="7"/>
      <c r="AY453" s="7"/>
      <c r="AZ453" s="7"/>
      <c r="BA453" s="7"/>
      <c r="BB453" s="55"/>
      <c r="BC453" s="7"/>
      <c r="BD453" s="7"/>
      <c r="BE453" s="7"/>
      <c r="BF453" s="7"/>
      <c r="BG453" s="7"/>
      <c r="BH453" s="7"/>
      <c r="BI453" s="7"/>
      <c r="BJ453" s="221"/>
      <c r="BK453" s="221"/>
      <c r="BL453" s="221"/>
      <c r="BM453" s="221"/>
      <c r="BN453" s="221"/>
      <c r="BO453" s="221"/>
      <c r="BP453" s="221"/>
      <c r="BQ453" s="221"/>
      <c r="BR453" s="221"/>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c r="CN453" s="221"/>
      <c r="CO453" s="221"/>
      <c r="CP453" s="221"/>
      <c r="CQ453" s="221"/>
      <c r="CR453" s="222">
        <f t="shared" si="244"/>
        <v>0</v>
      </c>
      <c r="CS453" s="237" t="e">
        <f t="shared" si="245"/>
        <v>#DIV/0!</v>
      </c>
      <c r="CT453" s="222">
        <f t="shared" si="246"/>
        <v>0</v>
      </c>
      <c r="CU453" s="237" t="e">
        <f t="shared" si="247"/>
        <v>#DIV/0!</v>
      </c>
      <c r="CV453" s="222">
        <f t="shared" si="248"/>
        <v>0</v>
      </c>
      <c r="CW453" s="237" t="e">
        <f t="shared" si="249"/>
        <v>#DIV/0!</v>
      </c>
      <c r="CX453" s="222">
        <f t="shared" si="250"/>
        <v>0</v>
      </c>
      <c r="CY453" s="237" t="e">
        <f t="shared" si="251"/>
        <v>#DIV/0!</v>
      </c>
      <c r="CZ453" s="223" t="e">
        <f t="shared" si="252"/>
        <v>#DIV/0!</v>
      </c>
      <c r="DA453" s="223" t="e">
        <f t="shared" si="253"/>
        <v>#DIV/0!</v>
      </c>
      <c r="DB453" s="5"/>
    </row>
    <row r="454" spans="1:217" s="1" customFormat="1" ht="62">
      <c r="A454" s="1036"/>
      <c r="B454" s="1024"/>
      <c r="C454" s="1033"/>
      <c r="D454" s="1024"/>
      <c r="E454" s="1033"/>
      <c r="F454" s="1044"/>
      <c r="G454" s="68" t="s">
        <v>1482</v>
      </c>
      <c r="H454" s="107"/>
      <c r="I454" s="107"/>
      <c r="J454" s="5" t="s">
        <v>32</v>
      </c>
      <c r="K454" s="212" t="s">
        <v>31</v>
      </c>
      <c r="L454" s="165" t="s">
        <v>11</v>
      </c>
      <c r="M454" s="221" t="s">
        <v>29</v>
      </c>
      <c r="N454" s="221" t="s">
        <v>24</v>
      </c>
      <c r="O454" s="5"/>
      <c r="P454" s="5"/>
      <c r="Q454" s="5"/>
      <c r="R454" s="5" t="s">
        <v>24</v>
      </c>
      <c r="S454" s="6"/>
      <c r="T454" s="6"/>
      <c r="U454" s="5"/>
      <c r="V454" s="5"/>
      <c r="W454" s="5"/>
      <c r="X454" s="5"/>
      <c r="Y454" s="5"/>
      <c r="Z454" s="80">
        <f t="shared" si="254"/>
        <v>1</v>
      </c>
      <c r="AA454" s="955"/>
      <c r="AB454" s="7"/>
      <c r="AC454" s="7"/>
      <c r="AD454" s="7"/>
      <c r="AE454" s="7"/>
      <c r="AF454" s="7"/>
      <c r="AG454" s="7"/>
      <c r="AH454" s="7"/>
      <c r="AI454" s="7"/>
      <c r="AJ454" s="7"/>
      <c r="AK454" s="7"/>
      <c r="AL454" s="7"/>
      <c r="AM454" s="7"/>
      <c r="AN454" s="7"/>
      <c r="AO454" s="7"/>
      <c r="AP454" s="7" t="s">
        <v>1317</v>
      </c>
      <c r="AQ454" s="7"/>
      <c r="AR454" s="7"/>
      <c r="AS454" s="7"/>
      <c r="AT454" s="7"/>
      <c r="AU454" s="7"/>
      <c r="AV454" s="55"/>
      <c r="AW454" s="7"/>
      <c r="AX454" s="7"/>
      <c r="AY454" s="7"/>
      <c r="AZ454" s="7"/>
      <c r="BA454" s="7"/>
      <c r="BB454" s="55"/>
      <c r="BC454" s="7"/>
      <c r="BD454" s="7"/>
      <c r="BE454" s="7"/>
      <c r="BF454" s="7"/>
      <c r="BG454" s="7"/>
      <c r="BH454" s="7"/>
      <c r="BI454" s="7"/>
      <c r="BJ454" s="221"/>
      <c r="BK454" s="221"/>
      <c r="BL454" s="221"/>
      <c r="BM454" s="221"/>
      <c r="BN454" s="221"/>
      <c r="BO454" s="221"/>
      <c r="BP454" s="221"/>
      <c r="BQ454" s="221"/>
      <c r="BR454" s="221"/>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c r="CN454" s="221"/>
      <c r="CO454" s="221"/>
      <c r="CP454" s="221"/>
      <c r="CQ454" s="221"/>
      <c r="CR454" s="222">
        <f t="shared" si="244"/>
        <v>0</v>
      </c>
      <c r="CS454" s="237" t="e">
        <f t="shared" si="245"/>
        <v>#DIV/0!</v>
      </c>
      <c r="CT454" s="222">
        <f t="shared" si="246"/>
        <v>0</v>
      </c>
      <c r="CU454" s="237" t="e">
        <f t="shared" si="247"/>
        <v>#DIV/0!</v>
      </c>
      <c r="CV454" s="222">
        <f t="shared" si="248"/>
        <v>0</v>
      </c>
      <c r="CW454" s="237" t="e">
        <f t="shared" si="249"/>
        <v>#DIV/0!</v>
      </c>
      <c r="CX454" s="222">
        <f t="shared" si="250"/>
        <v>0</v>
      </c>
      <c r="CY454" s="237" t="e">
        <f t="shared" si="251"/>
        <v>#DIV/0!</v>
      </c>
      <c r="CZ454" s="223" t="e">
        <f t="shared" si="252"/>
        <v>#DIV/0!</v>
      </c>
      <c r="DA454" s="223" t="e">
        <f t="shared" si="253"/>
        <v>#DIV/0!</v>
      </c>
      <c r="DB454" s="5"/>
    </row>
    <row r="455" spans="1:217" s="1" customFormat="1" ht="46.5">
      <c r="A455" s="1036"/>
      <c r="B455" s="1024"/>
      <c r="C455" s="1033"/>
      <c r="D455" s="1024"/>
      <c r="E455" s="1033"/>
      <c r="F455" s="1044"/>
      <c r="G455" s="142" t="s">
        <v>1481</v>
      </c>
      <c r="H455" s="107"/>
      <c r="I455" s="107"/>
      <c r="J455" s="5" t="s">
        <v>52</v>
      </c>
      <c r="K455" s="212" t="s">
        <v>31</v>
      </c>
      <c r="L455" s="165" t="s">
        <v>11</v>
      </c>
      <c r="M455" s="221" t="s">
        <v>29</v>
      </c>
      <c r="N455" s="221" t="s">
        <v>24</v>
      </c>
      <c r="O455" s="5"/>
      <c r="P455" s="5"/>
      <c r="Q455" s="5"/>
      <c r="R455" s="5" t="s">
        <v>24</v>
      </c>
      <c r="S455" s="6"/>
      <c r="T455" s="6"/>
      <c r="U455" s="5"/>
      <c r="V455" s="5"/>
      <c r="W455" s="5"/>
      <c r="X455" s="5"/>
      <c r="Y455" s="5"/>
      <c r="Z455" s="80">
        <f t="shared" si="254"/>
        <v>1</v>
      </c>
      <c r="AA455" s="221"/>
      <c r="AB455" s="7"/>
      <c r="AC455" s="7"/>
      <c r="AD455" s="7"/>
      <c r="AE455" s="7"/>
      <c r="AF455" s="7"/>
      <c r="AG455" s="7"/>
      <c r="AH455" s="7"/>
      <c r="AI455" s="7"/>
      <c r="AJ455" s="7"/>
      <c r="AK455" s="7"/>
      <c r="AL455" s="7"/>
      <c r="AM455" s="7"/>
      <c r="AN455" s="7"/>
      <c r="AO455" s="7"/>
      <c r="AP455" s="7" t="s">
        <v>1317</v>
      </c>
      <c r="AQ455" s="7"/>
      <c r="AR455" s="7"/>
      <c r="AS455" s="7"/>
      <c r="AT455" s="7"/>
      <c r="AU455" s="7"/>
      <c r="AV455" s="55"/>
      <c r="AW455" s="7"/>
      <c r="AX455" s="7"/>
      <c r="AY455" s="7"/>
      <c r="AZ455" s="7"/>
      <c r="BA455" s="7"/>
      <c r="BB455" s="55"/>
      <c r="BC455" s="7"/>
      <c r="BD455" s="7"/>
      <c r="BE455" s="7"/>
      <c r="BF455" s="7"/>
      <c r="BG455" s="7"/>
      <c r="BH455" s="7"/>
      <c r="BI455" s="7"/>
      <c r="BJ455" s="221"/>
      <c r="BK455" s="221"/>
      <c r="BL455" s="221"/>
      <c r="BM455" s="221"/>
      <c r="BN455" s="221"/>
      <c r="BO455" s="221"/>
      <c r="BP455" s="221"/>
      <c r="BQ455" s="221"/>
      <c r="BR455" s="221"/>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c r="CN455" s="221"/>
      <c r="CO455" s="221"/>
      <c r="CP455" s="221"/>
      <c r="CQ455" s="221"/>
      <c r="CR455" s="222">
        <f t="shared" si="244"/>
        <v>0</v>
      </c>
      <c r="CS455" s="237" t="e">
        <f t="shared" si="245"/>
        <v>#DIV/0!</v>
      </c>
      <c r="CT455" s="222">
        <f t="shared" si="246"/>
        <v>0</v>
      </c>
      <c r="CU455" s="237" t="e">
        <f t="shared" si="247"/>
        <v>#DIV/0!</v>
      </c>
      <c r="CV455" s="222">
        <f t="shared" si="248"/>
        <v>0</v>
      </c>
      <c r="CW455" s="237" t="e">
        <f t="shared" si="249"/>
        <v>#DIV/0!</v>
      </c>
      <c r="CX455" s="222">
        <f t="shared" si="250"/>
        <v>0</v>
      </c>
      <c r="CY455" s="237" t="e">
        <f t="shared" si="251"/>
        <v>#DIV/0!</v>
      </c>
      <c r="CZ455" s="223" t="e">
        <f t="shared" si="252"/>
        <v>#DIV/0!</v>
      </c>
      <c r="DA455" s="223" t="e">
        <f t="shared" si="253"/>
        <v>#DIV/0!</v>
      </c>
      <c r="DB455" s="5"/>
    </row>
    <row r="456" spans="1:217" s="302" customFormat="1" ht="16.5">
      <c r="A456" s="320"/>
      <c r="B456" s="1094" t="s">
        <v>128</v>
      </c>
      <c r="C456" s="1095"/>
      <c r="D456" s="1095"/>
      <c r="E456" s="1095"/>
      <c r="F456" s="1095"/>
      <c r="G456" s="1095"/>
      <c r="H456" s="1095"/>
      <c r="I456" s="1095"/>
      <c r="J456" s="1095"/>
      <c r="K456" s="1095"/>
      <c r="L456" s="1095"/>
      <c r="M456" s="1095"/>
      <c r="N456" s="1112"/>
      <c r="O456" s="300" t="s">
        <v>38</v>
      </c>
      <c r="P456" s="300"/>
      <c r="Q456" s="300"/>
      <c r="R456" s="300"/>
      <c r="S456" s="300"/>
      <c r="T456" s="300"/>
      <c r="U456" s="300" t="s">
        <v>38</v>
      </c>
      <c r="V456" s="300"/>
      <c r="W456" s="300"/>
      <c r="X456" s="300"/>
      <c r="Y456" s="300" t="s">
        <v>38</v>
      </c>
      <c r="Z456" s="296" t="s">
        <v>38</v>
      </c>
      <c r="AA456" s="955"/>
      <c r="AB456" s="296" t="s">
        <v>38</v>
      </c>
      <c r="AC456" s="296" t="s">
        <v>38</v>
      </c>
      <c r="AD456" s="296" t="s">
        <v>38</v>
      </c>
      <c r="AE456" s="296" t="s">
        <v>38</v>
      </c>
      <c r="AF456" s="296" t="s">
        <v>38</v>
      </c>
      <c r="AG456" s="296" t="s">
        <v>38</v>
      </c>
      <c r="AH456" s="296" t="s">
        <v>38</v>
      </c>
      <c r="AI456" s="296" t="s">
        <v>38</v>
      </c>
      <c r="AJ456" s="296" t="s">
        <v>38</v>
      </c>
      <c r="AK456" s="296" t="s">
        <v>38</v>
      </c>
      <c r="AL456" s="296" t="s">
        <v>38</v>
      </c>
      <c r="AM456" s="296" t="s">
        <v>38</v>
      </c>
      <c r="AN456" s="296" t="s">
        <v>38</v>
      </c>
      <c r="AO456" s="296" t="s">
        <v>38</v>
      </c>
      <c r="AP456" s="296" t="s">
        <v>38</v>
      </c>
      <c r="AQ456" s="296" t="s">
        <v>38</v>
      </c>
      <c r="AR456" s="296" t="s">
        <v>38</v>
      </c>
      <c r="AS456" s="296" t="s">
        <v>38</v>
      </c>
      <c r="AT456" s="296" t="s">
        <v>38</v>
      </c>
      <c r="AU456" s="296" t="s">
        <v>38</v>
      </c>
      <c r="AV456" s="296" t="s">
        <v>38</v>
      </c>
      <c r="AW456" s="296" t="s">
        <v>38</v>
      </c>
      <c r="AX456" s="296" t="s">
        <v>38</v>
      </c>
      <c r="AY456" s="296" t="s">
        <v>38</v>
      </c>
      <c r="AZ456" s="296" t="s">
        <v>38</v>
      </c>
      <c r="BA456" s="296" t="s">
        <v>38</v>
      </c>
      <c r="BB456" s="296" t="s">
        <v>38</v>
      </c>
      <c r="BC456" s="296" t="s">
        <v>38</v>
      </c>
      <c r="BD456" s="296" t="s">
        <v>38</v>
      </c>
      <c r="BE456" s="296" t="s">
        <v>38</v>
      </c>
      <c r="BF456" s="296" t="s">
        <v>38</v>
      </c>
      <c r="BG456" s="296" t="s">
        <v>38</v>
      </c>
      <c r="BH456" s="296" t="s">
        <v>38</v>
      </c>
      <c r="BI456" s="296" t="s">
        <v>38</v>
      </c>
      <c r="BJ456" s="296" t="s">
        <v>38</v>
      </c>
      <c r="BK456" s="296" t="s">
        <v>38</v>
      </c>
      <c r="BL456" s="296" t="s">
        <v>38</v>
      </c>
      <c r="BM456" s="296" t="s">
        <v>38</v>
      </c>
      <c r="BN456" s="296" t="s">
        <v>38</v>
      </c>
      <c r="BO456" s="296" t="s">
        <v>38</v>
      </c>
      <c r="BP456" s="296" t="s">
        <v>38</v>
      </c>
      <c r="BQ456" s="296" t="s">
        <v>38</v>
      </c>
      <c r="BR456" s="296" t="s">
        <v>38</v>
      </c>
      <c r="BS456" s="296" t="s">
        <v>38</v>
      </c>
      <c r="BT456" s="296" t="s">
        <v>38</v>
      </c>
      <c r="BU456" s="296" t="s">
        <v>38</v>
      </c>
      <c r="BV456" s="296" t="s">
        <v>38</v>
      </c>
      <c r="BW456" s="296" t="s">
        <v>38</v>
      </c>
      <c r="BX456" s="296" t="s">
        <v>38</v>
      </c>
      <c r="BY456" s="296" t="s">
        <v>38</v>
      </c>
      <c r="BZ456" s="296" t="s">
        <v>38</v>
      </c>
      <c r="CA456" s="296" t="s">
        <v>38</v>
      </c>
      <c r="CB456" s="296" t="s">
        <v>38</v>
      </c>
      <c r="CC456" s="296" t="s">
        <v>38</v>
      </c>
      <c r="CD456" s="296" t="s">
        <v>38</v>
      </c>
      <c r="CE456" s="296" t="s">
        <v>38</v>
      </c>
      <c r="CF456" s="296" t="s">
        <v>38</v>
      </c>
      <c r="CG456" s="296" t="s">
        <v>38</v>
      </c>
      <c r="CH456" s="296" t="s">
        <v>38</v>
      </c>
      <c r="CI456" s="296" t="s">
        <v>38</v>
      </c>
      <c r="CJ456" s="296" t="s">
        <v>38</v>
      </c>
      <c r="CK456" s="296" t="s">
        <v>38</v>
      </c>
      <c r="CL456" s="296" t="s">
        <v>38</v>
      </c>
      <c r="CM456" s="296" t="s">
        <v>38</v>
      </c>
      <c r="CN456" s="296" t="s">
        <v>38</v>
      </c>
      <c r="CO456" s="296" t="s">
        <v>38</v>
      </c>
      <c r="CP456" s="296" t="s">
        <v>38</v>
      </c>
      <c r="CQ456" s="296" t="s">
        <v>38</v>
      </c>
      <c r="CR456" s="296" t="s">
        <v>38</v>
      </c>
      <c r="CS456" s="296" t="s">
        <v>38</v>
      </c>
      <c r="CT456" s="296" t="s">
        <v>38</v>
      </c>
      <c r="CU456" s="296" t="s">
        <v>38</v>
      </c>
      <c r="CV456" s="296" t="s">
        <v>38</v>
      </c>
      <c r="CW456" s="296" t="s">
        <v>38</v>
      </c>
      <c r="CX456" s="296" t="s">
        <v>38</v>
      </c>
      <c r="CY456" s="296" t="s">
        <v>38</v>
      </c>
      <c r="CZ456" s="296" t="s">
        <v>38</v>
      </c>
      <c r="DA456" s="296" t="s">
        <v>38</v>
      </c>
      <c r="DB456" s="296" t="s">
        <v>38</v>
      </c>
    </row>
    <row r="457" spans="1:217" s="1" customFormat="1" ht="46.5">
      <c r="A457" s="1036">
        <v>158</v>
      </c>
      <c r="B457" s="1024" t="s">
        <v>513</v>
      </c>
      <c r="C457" s="1033" t="s">
        <v>26</v>
      </c>
      <c r="D457" s="1024" t="s">
        <v>127</v>
      </c>
      <c r="E457" s="1033" t="s">
        <v>26</v>
      </c>
      <c r="F457" s="1044" t="s">
        <v>1352</v>
      </c>
      <c r="G457" s="217" t="s">
        <v>1505</v>
      </c>
      <c r="H457" s="212"/>
      <c r="I457" s="212"/>
      <c r="J457" s="5" t="s">
        <v>32</v>
      </c>
      <c r="K457" s="212" t="s">
        <v>31</v>
      </c>
      <c r="L457" s="165" t="s">
        <v>11</v>
      </c>
      <c r="M457" s="221" t="s">
        <v>29</v>
      </c>
      <c r="N457" s="221" t="s">
        <v>24</v>
      </c>
      <c r="O457" s="5" t="s">
        <v>24</v>
      </c>
      <c r="P457" s="5"/>
      <c r="Q457" s="5"/>
      <c r="R457" s="5"/>
      <c r="S457" s="6"/>
      <c r="T457" s="6"/>
      <c r="U457" s="5"/>
      <c r="V457" s="5"/>
      <c r="W457" s="5"/>
      <c r="X457" s="5"/>
      <c r="Y457" s="5"/>
      <c r="Z457" s="80">
        <f t="shared" ref="Z457:Z464" si="255">COUNTIF($O457:$Y457,"x")</f>
        <v>1</v>
      </c>
      <c r="AA457" s="955"/>
      <c r="AB457" s="7"/>
      <c r="AC457" s="7"/>
      <c r="AD457" s="7" t="s">
        <v>1318</v>
      </c>
      <c r="AE457" s="7"/>
      <c r="AF457" s="7"/>
      <c r="AG457" s="7"/>
      <c r="AH457" s="7"/>
      <c r="AI457" s="7"/>
      <c r="AJ457" s="7"/>
      <c r="AK457" s="7"/>
      <c r="AL457" s="7"/>
      <c r="AM457" s="7"/>
      <c r="AN457" s="7"/>
      <c r="AO457" s="7"/>
      <c r="AP457" s="7"/>
      <c r="AQ457" s="7"/>
      <c r="AR457" s="7"/>
      <c r="AS457" s="7"/>
      <c r="AT457" s="7"/>
      <c r="AU457" s="7"/>
      <c r="AV457" s="55"/>
      <c r="AW457" s="7"/>
      <c r="AX457" s="7"/>
      <c r="AY457" s="7"/>
      <c r="AZ457" s="7"/>
      <c r="BA457" s="7"/>
      <c r="BB457" s="55"/>
      <c r="BC457" s="7"/>
      <c r="BD457" s="7"/>
      <c r="BE457" s="7"/>
      <c r="BF457" s="7"/>
      <c r="BG457" s="7"/>
      <c r="BH457" s="7"/>
      <c r="BI457" s="7"/>
      <c r="BJ457" s="221"/>
      <c r="BK457" s="221"/>
      <c r="BL457" s="221"/>
      <c r="BM457" s="221"/>
      <c r="BN457" s="221"/>
      <c r="BO457" s="221"/>
      <c r="BP457" s="221"/>
      <c r="BQ457" s="221"/>
      <c r="BR457" s="221"/>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c r="CN457" s="221"/>
      <c r="CO457" s="221"/>
      <c r="CP457" s="221"/>
      <c r="CQ457" s="221"/>
      <c r="CR457" s="222">
        <f t="shared" ref="CR457:CR477" si="256">COUNTIF(BJ457:CQ457,"2")</f>
        <v>0</v>
      </c>
      <c r="CS457" s="237" t="e">
        <f t="shared" ref="CS457:CS477" si="257">CR457/(CR457+CT457+CV457+CX457)</f>
        <v>#DIV/0!</v>
      </c>
      <c r="CT457" s="222">
        <f t="shared" ref="CT457:CT477" si="258">COUNTIF(BJ457:CQ457,"1")</f>
        <v>0</v>
      </c>
      <c r="CU457" s="237" t="e">
        <f t="shared" ref="CU457:CU477" si="259">CT457/(CR457+CT457+CV457+CX457)</f>
        <v>#DIV/0!</v>
      </c>
      <c r="CV457" s="222">
        <f t="shared" ref="CV457:CV477" si="260">COUNTIF(BJ457:CQ457,"0")</f>
        <v>0</v>
      </c>
      <c r="CW457" s="237" t="e">
        <f t="shared" ref="CW457:CW477" si="261">CV457/(CR457+CT457+CV457+CX457)</f>
        <v>#DIV/0!</v>
      </c>
      <c r="CX457" s="222">
        <f t="shared" ref="CX457:CX477" si="262">COUNTIF(BJ457:CQ457,"KĐG")</f>
        <v>0</v>
      </c>
      <c r="CY457" s="237" t="e">
        <f t="shared" ref="CY457:CY477" si="263">CX457/(CR457+CT457+CV457+CX457)</f>
        <v>#DIV/0!</v>
      </c>
      <c r="CZ457" s="223" t="e">
        <f t="shared" ref="CZ457:CZ477" si="264">(((CR457*2)+(CT457*1)+(CV457*0)))/(CR457+CT457+CV457)</f>
        <v>#DIV/0!</v>
      </c>
      <c r="DA457" s="223" t="e">
        <f t="shared" ref="DA457:DA477" si="265">IF(CY457&gt;=50%,"KĐG",IF(CZ457&gt;=1.6,"Đạt mục tiêu",IF(CZ457&gt;=1,"Cần cố gắng","Chưa đạt")))</f>
        <v>#DIV/0!</v>
      </c>
      <c r="DB457" s="5"/>
    </row>
    <row r="458" spans="1:217" s="1" customFormat="1" ht="93">
      <c r="A458" s="1036"/>
      <c r="B458" s="1024"/>
      <c r="C458" s="1033"/>
      <c r="D458" s="1024"/>
      <c r="E458" s="1033"/>
      <c r="F458" s="1024"/>
      <c r="G458" s="286" t="s">
        <v>2106</v>
      </c>
      <c r="H458" s="212"/>
      <c r="I458" s="212"/>
      <c r="J458" s="5" t="s">
        <v>32</v>
      </c>
      <c r="K458" s="212" t="s">
        <v>31</v>
      </c>
      <c r="L458" s="165" t="s">
        <v>11</v>
      </c>
      <c r="M458" s="221" t="s">
        <v>29</v>
      </c>
      <c r="N458" s="221" t="s">
        <v>24</v>
      </c>
      <c r="O458" s="5"/>
      <c r="P458" s="5"/>
      <c r="Q458" s="5"/>
      <c r="R458" s="5"/>
      <c r="S458" s="6"/>
      <c r="T458" s="6"/>
      <c r="U458" s="5" t="s">
        <v>24</v>
      </c>
      <c r="V458" s="5"/>
      <c r="W458" s="5"/>
      <c r="X458" s="5"/>
      <c r="Y458" s="5"/>
      <c r="Z458" s="80">
        <f t="shared" si="255"/>
        <v>1</v>
      </c>
      <c r="AA458" s="221"/>
      <c r="AB458" s="7"/>
      <c r="AC458" s="7"/>
      <c r="AD458" s="7"/>
      <c r="AE458" s="7"/>
      <c r="AF458" s="7"/>
      <c r="AG458" s="7"/>
      <c r="AH458" s="7"/>
      <c r="AI458" s="7"/>
      <c r="AJ458" s="7"/>
      <c r="AK458" s="7"/>
      <c r="AL458" s="7"/>
      <c r="AM458" s="7"/>
      <c r="AN458" s="7"/>
      <c r="AO458" s="7"/>
      <c r="AP458" s="7"/>
      <c r="AQ458" s="7"/>
      <c r="AR458" s="7"/>
      <c r="AS458" s="7"/>
      <c r="AT458" s="7"/>
      <c r="AU458" s="7"/>
      <c r="AV458" s="55" t="s">
        <v>1317</v>
      </c>
      <c r="AW458" s="7"/>
      <c r="AX458" s="7"/>
      <c r="AY458" s="7"/>
      <c r="AZ458" s="7"/>
      <c r="BA458" s="7"/>
      <c r="BB458" s="55"/>
      <c r="BC458" s="7"/>
      <c r="BD458" s="7"/>
      <c r="BE458" s="7"/>
      <c r="BF458" s="7"/>
      <c r="BG458" s="7"/>
      <c r="BH458" s="7"/>
      <c r="BI458" s="7"/>
      <c r="BJ458" s="221"/>
      <c r="BK458" s="221"/>
      <c r="BL458" s="221"/>
      <c r="BM458" s="221"/>
      <c r="BN458" s="221"/>
      <c r="BO458" s="221"/>
      <c r="BP458" s="221"/>
      <c r="BQ458" s="221"/>
      <c r="BR458" s="221"/>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c r="CN458" s="221"/>
      <c r="CO458" s="221"/>
      <c r="CP458" s="221"/>
      <c r="CQ458" s="221"/>
      <c r="CR458" s="222">
        <f t="shared" si="256"/>
        <v>0</v>
      </c>
      <c r="CS458" s="237" t="e">
        <f t="shared" si="257"/>
        <v>#DIV/0!</v>
      </c>
      <c r="CT458" s="222">
        <f t="shared" si="258"/>
        <v>0</v>
      </c>
      <c r="CU458" s="237" t="e">
        <f t="shared" si="259"/>
        <v>#DIV/0!</v>
      </c>
      <c r="CV458" s="222">
        <f t="shared" si="260"/>
        <v>0</v>
      </c>
      <c r="CW458" s="237" t="e">
        <f t="shared" si="261"/>
        <v>#DIV/0!</v>
      </c>
      <c r="CX458" s="222">
        <f t="shared" si="262"/>
        <v>0</v>
      </c>
      <c r="CY458" s="237" t="e">
        <f t="shared" si="263"/>
        <v>#DIV/0!</v>
      </c>
      <c r="CZ458" s="223" t="e">
        <f t="shared" si="264"/>
        <v>#DIV/0!</v>
      </c>
      <c r="DA458" s="223" t="e">
        <f t="shared" si="265"/>
        <v>#DIV/0!</v>
      </c>
      <c r="DB458" s="5"/>
    </row>
    <row r="459" spans="1:217" s="1" customFormat="1" ht="62">
      <c r="A459" s="1036"/>
      <c r="B459" s="1024"/>
      <c r="C459" s="1033"/>
      <c r="D459" s="1024"/>
      <c r="E459" s="1033"/>
      <c r="F459" s="1024"/>
      <c r="G459" s="286" t="s">
        <v>1092</v>
      </c>
      <c r="H459" s="212"/>
      <c r="I459" s="212"/>
      <c r="J459" s="5" t="s">
        <v>32</v>
      </c>
      <c r="K459" s="212" t="s">
        <v>31</v>
      </c>
      <c r="L459" s="165" t="s">
        <v>11</v>
      </c>
      <c r="M459" s="221" t="s">
        <v>29</v>
      </c>
      <c r="N459" s="221" t="s">
        <v>24</v>
      </c>
      <c r="O459" s="5"/>
      <c r="P459" s="5"/>
      <c r="Q459" s="5"/>
      <c r="R459" s="5"/>
      <c r="S459" s="6"/>
      <c r="T459" s="6"/>
      <c r="U459" s="5" t="s">
        <v>24</v>
      </c>
      <c r="V459" s="5"/>
      <c r="W459" s="5"/>
      <c r="X459" s="5"/>
      <c r="Y459" s="5"/>
      <c r="Z459" s="80">
        <f t="shared" si="255"/>
        <v>1</v>
      </c>
      <c r="AA459" s="955"/>
      <c r="AB459" s="7"/>
      <c r="AC459" s="7"/>
      <c r="AD459" s="7"/>
      <c r="AE459" s="7"/>
      <c r="AF459" s="7"/>
      <c r="AG459" s="7"/>
      <c r="AH459" s="7"/>
      <c r="AI459" s="7"/>
      <c r="AJ459" s="7"/>
      <c r="AK459" s="7"/>
      <c r="AL459" s="7"/>
      <c r="AM459" s="7"/>
      <c r="AN459" s="7"/>
      <c r="AO459" s="7"/>
      <c r="AP459" s="7"/>
      <c r="AQ459" s="7"/>
      <c r="AR459" s="7"/>
      <c r="AS459" s="7"/>
      <c r="AT459" s="7"/>
      <c r="AU459" s="7"/>
      <c r="AV459" s="7"/>
      <c r="AW459" s="7" t="s">
        <v>1316</v>
      </c>
      <c r="AX459" s="7" t="s">
        <v>1316</v>
      </c>
      <c r="AY459" s="7"/>
      <c r="AZ459" s="7"/>
      <c r="BA459" s="7"/>
      <c r="BB459" s="55"/>
      <c r="BC459" s="7"/>
      <c r="BD459" s="7"/>
      <c r="BE459" s="7"/>
      <c r="BF459" s="7"/>
      <c r="BG459" s="7"/>
      <c r="BH459" s="7"/>
      <c r="BI459" s="7"/>
      <c r="BJ459" s="221"/>
      <c r="BK459" s="221"/>
      <c r="BL459" s="221"/>
      <c r="BM459" s="221"/>
      <c r="BN459" s="221"/>
      <c r="BO459" s="221"/>
      <c r="BP459" s="221"/>
      <c r="BQ459" s="221"/>
      <c r="BR459" s="221"/>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c r="CN459" s="221"/>
      <c r="CO459" s="221"/>
      <c r="CP459" s="221"/>
      <c r="CQ459" s="221"/>
      <c r="CR459" s="222">
        <f t="shared" si="256"/>
        <v>0</v>
      </c>
      <c r="CS459" s="237" t="e">
        <f t="shared" si="257"/>
        <v>#DIV/0!</v>
      </c>
      <c r="CT459" s="222">
        <f t="shared" si="258"/>
        <v>0</v>
      </c>
      <c r="CU459" s="237" t="e">
        <f t="shared" si="259"/>
        <v>#DIV/0!</v>
      </c>
      <c r="CV459" s="222">
        <f t="shared" si="260"/>
        <v>0</v>
      </c>
      <c r="CW459" s="237" t="e">
        <f t="shared" si="261"/>
        <v>#DIV/0!</v>
      </c>
      <c r="CX459" s="222">
        <f t="shared" si="262"/>
        <v>0</v>
      </c>
      <c r="CY459" s="237" t="e">
        <f t="shared" si="263"/>
        <v>#DIV/0!</v>
      </c>
      <c r="CZ459" s="223" t="e">
        <f t="shared" si="264"/>
        <v>#DIV/0!</v>
      </c>
      <c r="DA459" s="223" t="e">
        <f t="shared" si="265"/>
        <v>#DIV/0!</v>
      </c>
      <c r="DB459" s="5"/>
    </row>
    <row r="460" spans="1:217" s="1" customFormat="1" ht="46.5">
      <c r="A460" s="1036"/>
      <c r="B460" s="1024"/>
      <c r="C460" s="1033"/>
      <c r="D460" s="1024"/>
      <c r="E460" s="1033"/>
      <c r="F460" s="1024"/>
      <c r="G460" s="159" t="s">
        <v>1515</v>
      </c>
      <c r="H460" s="69" t="s">
        <v>754</v>
      </c>
      <c r="I460" s="69"/>
      <c r="J460" s="5" t="s">
        <v>32</v>
      </c>
      <c r="K460" s="212" t="s">
        <v>31</v>
      </c>
      <c r="L460" s="165" t="s">
        <v>11</v>
      </c>
      <c r="M460" s="221" t="s">
        <v>29</v>
      </c>
      <c r="N460" s="221" t="s">
        <v>24</v>
      </c>
      <c r="O460" s="5"/>
      <c r="P460" s="5"/>
      <c r="Q460" s="5"/>
      <c r="R460" s="5"/>
      <c r="S460" s="6"/>
      <c r="T460" s="6"/>
      <c r="U460" s="5" t="s">
        <v>24</v>
      </c>
      <c r="V460" s="5"/>
      <c r="W460" s="5"/>
      <c r="X460" s="5"/>
      <c r="Y460" s="5"/>
      <c r="Z460" s="80">
        <f t="shared" si="255"/>
        <v>1</v>
      </c>
      <c r="AA460" s="955"/>
      <c r="AB460" s="7"/>
      <c r="AC460" s="7"/>
      <c r="AD460" s="7"/>
      <c r="AE460" s="7"/>
      <c r="AF460" s="7"/>
      <c r="AG460" s="7"/>
      <c r="AH460" s="7"/>
      <c r="AI460" s="7"/>
      <c r="AJ460" s="7"/>
      <c r="AK460" s="7"/>
      <c r="AL460" s="7"/>
      <c r="AM460" s="7"/>
      <c r="AN460" s="7"/>
      <c r="AO460" s="7"/>
      <c r="AP460" s="7"/>
      <c r="AQ460" s="7"/>
      <c r="AR460" s="7"/>
      <c r="AS460" s="7"/>
      <c r="AT460" s="7"/>
      <c r="AU460" s="7"/>
      <c r="AV460" s="55"/>
      <c r="AW460" s="7"/>
      <c r="AX460" s="7" t="s">
        <v>1183</v>
      </c>
      <c r="AY460" s="7"/>
      <c r="AZ460" s="7"/>
      <c r="BA460" s="7"/>
      <c r="BB460" s="7"/>
      <c r="BC460" s="7"/>
      <c r="BD460" s="7"/>
      <c r="BE460" s="7"/>
      <c r="BF460" s="7"/>
      <c r="BG460" s="7"/>
      <c r="BH460" s="7"/>
      <c r="BI460" s="7"/>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2">
        <f t="shared" si="256"/>
        <v>0</v>
      </c>
      <c r="CS460" s="237" t="e">
        <f t="shared" si="257"/>
        <v>#DIV/0!</v>
      </c>
      <c r="CT460" s="222">
        <f t="shared" si="258"/>
        <v>0</v>
      </c>
      <c r="CU460" s="237" t="e">
        <f t="shared" si="259"/>
        <v>#DIV/0!</v>
      </c>
      <c r="CV460" s="222">
        <f t="shared" si="260"/>
        <v>0</v>
      </c>
      <c r="CW460" s="237" t="e">
        <f t="shared" si="261"/>
        <v>#DIV/0!</v>
      </c>
      <c r="CX460" s="222">
        <f t="shared" si="262"/>
        <v>0</v>
      </c>
      <c r="CY460" s="237" t="e">
        <f t="shared" si="263"/>
        <v>#DIV/0!</v>
      </c>
      <c r="CZ460" s="223" t="e">
        <f t="shared" si="264"/>
        <v>#DIV/0!</v>
      </c>
      <c r="DA460" s="223" t="e">
        <f t="shared" si="265"/>
        <v>#DIV/0!</v>
      </c>
      <c r="DB460" s="5"/>
    </row>
    <row r="461" spans="1:217" s="1" customFormat="1" ht="77.5">
      <c r="A461" s="227">
        <v>159</v>
      </c>
      <c r="B461" s="217" t="s">
        <v>514</v>
      </c>
      <c r="C461" s="215" t="s">
        <v>26</v>
      </c>
      <c r="D461" s="217" t="s">
        <v>126</v>
      </c>
      <c r="E461" s="215" t="s">
        <v>26</v>
      </c>
      <c r="F461" s="217" t="s">
        <v>126</v>
      </c>
      <c r="G461" s="217" t="s">
        <v>346</v>
      </c>
      <c r="H461" s="212"/>
      <c r="I461" s="212"/>
      <c r="J461" s="5" t="s">
        <v>32</v>
      </c>
      <c r="K461" s="212" t="s">
        <v>31</v>
      </c>
      <c r="L461" s="165" t="s">
        <v>11</v>
      </c>
      <c r="M461" s="221" t="s">
        <v>29</v>
      </c>
      <c r="N461" s="221" t="s">
        <v>24</v>
      </c>
      <c r="O461" s="5"/>
      <c r="P461" s="5"/>
      <c r="Q461" s="5"/>
      <c r="R461" s="5"/>
      <c r="S461" s="6"/>
      <c r="T461" s="6"/>
      <c r="U461" s="5"/>
      <c r="V461" s="5"/>
      <c r="W461" s="5"/>
      <c r="X461" s="5"/>
      <c r="Y461" s="5" t="s">
        <v>24</v>
      </c>
      <c r="Z461" s="80">
        <f t="shared" si="255"/>
        <v>1</v>
      </c>
      <c r="AA461" s="221"/>
      <c r="AB461" s="7"/>
      <c r="AC461" s="7"/>
      <c r="AD461" s="7"/>
      <c r="AE461" s="7"/>
      <c r="AF461" s="7"/>
      <c r="AG461" s="7"/>
      <c r="AH461" s="7"/>
      <c r="AI461" s="7"/>
      <c r="AJ461" s="7"/>
      <c r="AK461" s="7"/>
      <c r="AL461" s="7"/>
      <c r="AM461" s="7"/>
      <c r="AN461" s="7"/>
      <c r="AO461" s="7"/>
      <c r="AP461" s="7"/>
      <c r="AQ461" s="7"/>
      <c r="AR461" s="7"/>
      <c r="AS461" s="7"/>
      <c r="AT461" s="7"/>
      <c r="AU461" s="7"/>
      <c r="AV461" s="55"/>
      <c r="AW461" s="7"/>
      <c r="AX461" s="7"/>
      <c r="AY461" s="7"/>
      <c r="AZ461" s="7"/>
      <c r="BA461" s="7"/>
      <c r="BB461" s="7"/>
      <c r="BC461" s="7"/>
      <c r="BD461" s="7"/>
      <c r="BE461" s="7"/>
      <c r="BF461" s="7"/>
      <c r="BG461" s="7"/>
      <c r="BH461" s="7"/>
      <c r="BI461" s="7" t="s">
        <v>1317</v>
      </c>
      <c r="BJ461" s="221"/>
      <c r="BK461" s="221"/>
      <c r="BL461" s="221"/>
      <c r="BM461" s="221"/>
      <c r="BN461" s="221"/>
      <c r="BO461" s="221"/>
      <c r="BP461" s="221"/>
      <c r="BQ461" s="221"/>
      <c r="BR461" s="221"/>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c r="CN461" s="221"/>
      <c r="CO461" s="221"/>
      <c r="CP461" s="221"/>
      <c r="CQ461" s="221"/>
      <c r="CR461" s="222">
        <f t="shared" si="256"/>
        <v>0</v>
      </c>
      <c r="CS461" s="237" t="e">
        <f t="shared" si="257"/>
        <v>#DIV/0!</v>
      </c>
      <c r="CT461" s="222">
        <f t="shared" si="258"/>
        <v>0</v>
      </c>
      <c r="CU461" s="237" t="e">
        <f t="shared" si="259"/>
        <v>#DIV/0!</v>
      </c>
      <c r="CV461" s="222">
        <f t="shared" si="260"/>
        <v>0</v>
      </c>
      <c r="CW461" s="237" t="e">
        <f t="shared" si="261"/>
        <v>#DIV/0!</v>
      </c>
      <c r="CX461" s="222">
        <f t="shared" si="262"/>
        <v>0</v>
      </c>
      <c r="CY461" s="237" t="e">
        <f t="shared" si="263"/>
        <v>#DIV/0!</v>
      </c>
      <c r="CZ461" s="223" t="e">
        <f t="shared" si="264"/>
        <v>#DIV/0!</v>
      </c>
      <c r="DA461" s="223" t="e">
        <f t="shared" si="265"/>
        <v>#DIV/0!</v>
      </c>
      <c r="DB461" s="5"/>
    </row>
    <row r="462" spans="1:217" s="1" customFormat="1" ht="69.650000000000006" customHeight="1">
      <c r="A462" s="227">
        <v>160</v>
      </c>
      <c r="B462" s="62" t="s">
        <v>620</v>
      </c>
      <c r="C462" s="215" t="s">
        <v>41</v>
      </c>
      <c r="D462" s="217" t="s">
        <v>621</v>
      </c>
      <c r="E462" s="215" t="s">
        <v>41</v>
      </c>
      <c r="F462" s="62" t="s">
        <v>621</v>
      </c>
      <c r="G462" s="62" t="s">
        <v>1516</v>
      </c>
      <c r="H462" s="63"/>
      <c r="I462" s="63"/>
      <c r="J462" s="5" t="s">
        <v>52</v>
      </c>
      <c r="K462" s="212" t="s">
        <v>31</v>
      </c>
      <c r="L462" s="165" t="s">
        <v>11</v>
      </c>
      <c r="M462" s="221" t="s">
        <v>29</v>
      </c>
      <c r="N462" s="221" t="s">
        <v>24</v>
      </c>
      <c r="O462" s="5"/>
      <c r="P462" s="5"/>
      <c r="Q462" s="5"/>
      <c r="R462" s="5"/>
      <c r="S462" s="6"/>
      <c r="T462" s="6"/>
      <c r="U462" s="5" t="s">
        <v>24</v>
      </c>
      <c r="V462" s="5"/>
      <c r="W462" s="5"/>
      <c r="X462" s="5"/>
      <c r="Y462" s="5"/>
      <c r="Z462" s="80">
        <f t="shared" si="255"/>
        <v>1</v>
      </c>
      <c r="AA462" s="955"/>
      <c r="AB462" s="7"/>
      <c r="AC462" s="7"/>
      <c r="AD462" s="7"/>
      <c r="AE462" s="7"/>
      <c r="AF462" s="7"/>
      <c r="AG462" s="7"/>
      <c r="AH462" s="7"/>
      <c r="AI462" s="7"/>
      <c r="AJ462" s="7"/>
      <c r="AK462" s="7"/>
      <c r="AL462" s="7"/>
      <c r="AM462" s="7"/>
      <c r="AN462" s="7"/>
      <c r="AO462" s="7"/>
      <c r="AP462" s="7"/>
      <c r="AQ462" s="7"/>
      <c r="AR462" s="7"/>
      <c r="AS462" s="7"/>
      <c r="AT462" s="7"/>
      <c r="AU462" s="7"/>
      <c r="AV462" s="55"/>
      <c r="AW462" s="7"/>
      <c r="AX462" s="7" t="s">
        <v>1318</v>
      </c>
      <c r="AY462" s="7"/>
      <c r="AZ462" s="7"/>
      <c r="BA462" s="7"/>
      <c r="BB462" s="7"/>
      <c r="BC462" s="7"/>
      <c r="BD462" s="7"/>
      <c r="BE462" s="7"/>
      <c r="BF462" s="7"/>
      <c r="BG462" s="7"/>
      <c r="BH462" s="7"/>
      <c r="BI462" s="7"/>
      <c r="BJ462" s="221"/>
      <c r="BK462" s="221"/>
      <c r="BL462" s="221"/>
      <c r="BM462" s="221"/>
      <c r="BN462" s="221"/>
      <c r="BO462" s="221"/>
      <c r="BP462" s="221"/>
      <c r="BQ462" s="221"/>
      <c r="BR462" s="221"/>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c r="CN462" s="221"/>
      <c r="CO462" s="221"/>
      <c r="CP462" s="221"/>
      <c r="CQ462" s="221"/>
      <c r="CR462" s="222">
        <f t="shared" si="256"/>
        <v>0</v>
      </c>
      <c r="CS462" s="237" t="e">
        <f t="shared" si="257"/>
        <v>#DIV/0!</v>
      </c>
      <c r="CT462" s="222">
        <f t="shared" si="258"/>
        <v>0</v>
      </c>
      <c r="CU462" s="237" t="e">
        <f t="shared" si="259"/>
        <v>#DIV/0!</v>
      </c>
      <c r="CV462" s="222">
        <f t="shared" si="260"/>
        <v>0</v>
      </c>
      <c r="CW462" s="237" t="e">
        <f t="shared" si="261"/>
        <v>#DIV/0!</v>
      </c>
      <c r="CX462" s="222">
        <f t="shared" si="262"/>
        <v>0</v>
      </c>
      <c r="CY462" s="237" t="e">
        <f t="shared" si="263"/>
        <v>#DIV/0!</v>
      </c>
      <c r="CZ462" s="223" t="e">
        <f t="shared" si="264"/>
        <v>#DIV/0!</v>
      </c>
      <c r="DA462" s="223" t="e">
        <f t="shared" si="265"/>
        <v>#DIV/0!</v>
      </c>
      <c r="DB462" s="5"/>
    </row>
    <row r="463" spans="1:217" s="23" customFormat="1" ht="39" customHeight="1">
      <c r="A463" s="1108">
        <v>161</v>
      </c>
      <c r="B463" s="1024" t="s">
        <v>437</v>
      </c>
      <c r="C463" s="1033" t="s">
        <v>41</v>
      </c>
      <c r="D463" s="1024" t="s">
        <v>438</v>
      </c>
      <c r="E463" s="1033" t="s">
        <v>41</v>
      </c>
      <c r="F463" s="1024" t="s">
        <v>438</v>
      </c>
      <c r="G463" s="217" t="s">
        <v>1205</v>
      </c>
      <c r="H463" s="63"/>
      <c r="I463" s="63"/>
      <c r="J463" s="44" t="s">
        <v>32</v>
      </c>
      <c r="K463" s="212" t="s">
        <v>31</v>
      </c>
      <c r="L463" s="165" t="s">
        <v>11</v>
      </c>
      <c r="M463" s="221" t="s">
        <v>29</v>
      </c>
      <c r="N463" s="221" t="s">
        <v>24</v>
      </c>
      <c r="O463" s="6"/>
      <c r="P463" s="6"/>
      <c r="Q463" s="6"/>
      <c r="R463" s="6"/>
      <c r="S463" s="6"/>
      <c r="T463" s="6"/>
      <c r="U463" s="6"/>
      <c r="V463" s="6"/>
      <c r="W463" s="6"/>
      <c r="X463" s="6"/>
      <c r="Y463" s="6" t="s">
        <v>24</v>
      </c>
      <c r="Z463" s="80">
        <f t="shared" si="255"/>
        <v>1</v>
      </c>
      <c r="AA463" s="955"/>
      <c r="AB463" s="21"/>
      <c r="AC463" s="21"/>
      <c r="AD463" s="21"/>
      <c r="AE463" s="21"/>
      <c r="AF463" s="21"/>
      <c r="AG463" s="21"/>
      <c r="AH463" s="21"/>
      <c r="AI463" s="21"/>
      <c r="AJ463" s="21"/>
      <c r="AK463" s="21"/>
      <c r="AL463" s="21"/>
      <c r="AM463" s="21"/>
      <c r="AN463" s="21"/>
      <c r="AO463" s="21"/>
      <c r="AP463" s="21"/>
      <c r="AQ463" s="21"/>
      <c r="AR463" s="21"/>
      <c r="AS463" s="21"/>
      <c r="AT463" s="21"/>
      <c r="AU463" s="21"/>
      <c r="AV463" s="59"/>
      <c r="AW463" s="21"/>
      <c r="AX463" s="21"/>
      <c r="AY463" s="21"/>
      <c r="AZ463" s="21"/>
      <c r="BA463" s="21"/>
      <c r="BB463" s="21"/>
      <c r="BC463" s="21"/>
      <c r="BD463" s="21"/>
      <c r="BE463" s="21"/>
      <c r="BF463" s="21"/>
      <c r="BG463" s="21"/>
      <c r="BH463" s="21" t="s">
        <v>1318</v>
      </c>
      <c r="BI463" s="21"/>
      <c r="BJ463" s="221"/>
      <c r="BK463" s="221"/>
      <c r="BL463" s="221"/>
      <c r="BM463" s="221"/>
      <c r="BN463" s="221"/>
      <c r="BO463" s="221"/>
      <c r="BP463" s="221"/>
      <c r="BQ463" s="221"/>
      <c r="BR463" s="221"/>
      <c r="BS463" s="221"/>
      <c r="BT463" s="221"/>
      <c r="BU463" s="221"/>
      <c r="BV463" s="221"/>
      <c r="BW463" s="221"/>
      <c r="BX463" s="221"/>
      <c r="BY463" s="221"/>
      <c r="BZ463" s="221"/>
      <c r="CA463" s="221"/>
      <c r="CB463" s="221"/>
      <c r="CC463" s="221"/>
      <c r="CD463" s="221"/>
      <c r="CE463" s="221"/>
      <c r="CF463" s="221"/>
      <c r="CG463" s="221"/>
      <c r="CH463" s="221"/>
      <c r="CI463" s="221"/>
      <c r="CJ463" s="221"/>
      <c r="CK463" s="221"/>
      <c r="CL463" s="221"/>
      <c r="CM463" s="221"/>
      <c r="CN463" s="221"/>
      <c r="CO463" s="221"/>
      <c r="CP463" s="221"/>
      <c r="CQ463" s="221"/>
      <c r="CR463" s="222">
        <f t="shared" si="256"/>
        <v>0</v>
      </c>
      <c r="CS463" s="237" t="e">
        <f t="shared" si="257"/>
        <v>#DIV/0!</v>
      </c>
      <c r="CT463" s="222">
        <f t="shared" si="258"/>
        <v>0</v>
      </c>
      <c r="CU463" s="237" t="e">
        <f t="shared" si="259"/>
        <v>#DIV/0!</v>
      </c>
      <c r="CV463" s="222">
        <f t="shared" si="260"/>
        <v>0</v>
      </c>
      <c r="CW463" s="237" t="e">
        <f t="shared" si="261"/>
        <v>#DIV/0!</v>
      </c>
      <c r="CX463" s="222">
        <f t="shared" si="262"/>
        <v>0</v>
      </c>
      <c r="CY463" s="237" t="e">
        <f t="shared" si="263"/>
        <v>#DIV/0!</v>
      </c>
      <c r="CZ463" s="223" t="e">
        <f t="shared" si="264"/>
        <v>#DIV/0!</v>
      </c>
      <c r="DA463" s="223" t="e">
        <f t="shared" si="265"/>
        <v>#DIV/0!</v>
      </c>
      <c r="DB463" s="6"/>
    </row>
    <row r="464" spans="1:217" s="23" customFormat="1" ht="28.75" customHeight="1">
      <c r="A464" s="1108"/>
      <c r="B464" s="1024"/>
      <c r="C464" s="1033"/>
      <c r="D464" s="1024"/>
      <c r="E464" s="1033"/>
      <c r="F464" s="1024"/>
      <c r="G464" s="217" t="s">
        <v>1579</v>
      </c>
      <c r="H464" s="63"/>
      <c r="I464" s="63"/>
      <c r="J464" s="44" t="s">
        <v>32</v>
      </c>
      <c r="K464" s="212" t="s">
        <v>31</v>
      </c>
      <c r="L464" s="165" t="s">
        <v>11</v>
      </c>
      <c r="M464" s="221" t="s">
        <v>29</v>
      </c>
      <c r="N464" s="221" t="s">
        <v>24</v>
      </c>
      <c r="O464" s="6"/>
      <c r="P464" s="6"/>
      <c r="Q464" s="6"/>
      <c r="R464" s="6"/>
      <c r="S464" s="6"/>
      <c r="T464" s="6"/>
      <c r="U464" s="6"/>
      <c r="V464" s="6"/>
      <c r="W464" s="6"/>
      <c r="X464" s="6"/>
      <c r="Y464" s="6" t="s">
        <v>24</v>
      </c>
      <c r="Z464" s="80">
        <f t="shared" si="255"/>
        <v>1</v>
      </c>
      <c r="AA464" s="221"/>
      <c r="AB464" s="21"/>
      <c r="AC464" s="21"/>
      <c r="AD464" s="21"/>
      <c r="AE464" s="21"/>
      <c r="AF464" s="21"/>
      <c r="AG464" s="21"/>
      <c r="AH464" s="21"/>
      <c r="AI464" s="21"/>
      <c r="AJ464" s="21"/>
      <c r="AK464" s="21"/>
      <c r="AL464" s="21"/>
      <c r="AM464" s="21"/>
      <c r="AN464" s="21"/>
      <c r="AO464" s="21"/>
      <c r="AP464" s="21"/>
      <c r="AQ464" s="21"/>
      <c r="AR464" s="21"/>
      <c r="AS464" s="21"/>
      <c r="AT464" s="21"/>
      <c r="AU464" s="21"/>
      <c r="AV464" s="59"/>
      <c r="AW464" s="21"/>
      <c r="AX464" s="21"/>
      <c r="AY464" s="21"/>
      <c r="AZ464" s="21"/>
      <c r="BA464" s="21"/>
      <c r="BB464" s="21"/>
      <c r="BC464" s="21"/>
      <c r="BD464" s="21"/>
      <c r="BE464" s="21"/>
      <c r="BF464" s="21"/>
      <c r="BG464" s="21"/>
      <c r="BH464" s="21" t="s">
        <v>1318</v>
      </c>
      <c r="BI464" s="21"/>
      <c r="BJ464" s="221"/>
      <c r="BK464" s="221"/>
      <c r="BL464" s="221"/>
      <c r="BM464" s="221"/>
      <c r="BN464" s="221"/>
      <c r="BO464" s="221"/>
      <c r="BP464" s="221"/>
      <c r="BQ464" s="221"/>
      <c r="BR464" s="221"/>
      <c r="BS464" s="221"/>
      <c r="BT464" s="221"/>
      <c r="BU464" s="221"/>
      <c r="BV464" s="221"/>
      <c r="BW464" s="221"/>
      <c r="BX464" s="221"/>
      <c r="BY464" s="221"/>
      <c r="BZ464" s="221"/>
      <c r="CA464" s="221"/>
      <c r="CB464" s="221"/>
      <c r="CC464" s="221"/>
      <c r="CD464" s="221"/>
      <c r="CE464" s="221"/>
      <c r="CF464" s="221"/>
      <c r="CG464" s="221"/>
      <c r="CH464" s="221"/>
      <c r="CI464" s="221"/>
      <c r="CJ464" s="221"/>
      <c r="CK464" s="221"/>
      <c r="CL464" s="221"/>
      <c r="CM464" s="221"/>
      <c r="CN464" s="221"/>
      <c r="CO464" s="221"/>
      <c r="CP464" s="221"/>
      <c r="CQ464" s="221"/>
      <c r="CR464" s="222">
        <f t="shared" si="256"/>
        <v>0</v>
      </c>
      <c r="CS464" s="237" t="e">
        <f t="shared" si="257"/>
        <v>#DIV/0!</v>
      </c>
      <c r="CT464" s="222">
        <f t="shared" si="258"/>
        <v>0</v>
      </c>
      <c r="CU464" s="237" t="e">
        <f t="shared" si="259"/>
        <v>#DIV/0!</v>
      </c>
      <c r="CV464" s="222">
        <f t="shared" si="260"/>
        <v>0</v>
      </c>
      <c r="CW464" s="237" t="e">
        <f t="shared" si="261"/>
        <v>#DIV/0!</v>
      </c>
      <c r="CX464" s="222">
        <f t="shared" si="262"/>
        <v>0</v>
      </c>
      <c r="CY464" s="237" t="e">
        <f t="shared" si="263"/>
        <v>#DIV/0!</v>
      </c>
      <c r="CZ464" s="223" t="e">
        <f t="shared" si="264"/>
        <v>#DIV/0!</v>
      </c>
      <c r="DA464" s="223" t="e">
        <f t="shared" si="265"/>
        <v>#DIV/0!</v>
      </c>
      <c r="DB464" s="6"/>
    </row>
    <row r="465" spans="1:106" s="23" customFormat="1" ht="15.5">
      <c r="A465" s="250"/>
      <c r="B465" s="1110" t="s">
        <v>1580</v>
      </c>
      <c r="C465" s="1111"/>
      <c r="D465" s="1111"/>
      <c r="E465" s="1111"/>
      <c r="F465" s="1111"/>
      <c r="G465" s="1111"/>
      <c r="H465" s="251"/>
      <c r="I465" s="251"/>
      <c r="J465" s="251"/>
      <c r="K465" s="251"/>
      <c r="L465" s="251"/>
      <c r="M465" s="251"/>
      <c r="N465" s="252"/>
      <c r="O465" s="6"/>
      <c r="P465" s="6"/>
      <c r="Q465" s="6"/>
      <c r="R465" s="6"/>
      <c r="S465" s="6"/>
      <c r="T465" s="6"/>
      <c r="U465" s="6"/>
      <c r="V465" s="6"/>
      <c r="W465" s="6"/>
      <c r="X465" s="6"/>
      <c r="Y465" s="6" t="s">
        <v>38</v>
      </c>
      <c r="Z465" s="296" t="s">
        <v>38</v>
      </c>
      <c r="AA465" s="955"/>
      <c r="AB465" s="296" t="s">
        <v>38</v>
      </c>
      <c r="AC465" s="296" t="s">
        <v>38</v>
      </c>
      <c r="AD465" s="296" t="s">
        <v>38</v>
      </c>
      <c r="AE465" s="296" t="s">
        <v>38</v>
      </c>
      <c r="AF465" s="296" t="s">
        <v>38</v>
      </c>
      <c r="AG465" s="296" t="s">
        <v>38</v>
      </c>
      <c r="AH465" s="296" t="s">
        <v>38</v>
      </c>
      <c r="AI465" s="296" t="s">
        <v>38</v>
      </c>
      <c r="AJ465" s="296" t="s">
        <v>38</v>
      </c>
      <c r="AK465" s="296" t="s">
        <v>38</v>
      </c>
      <c r="AL465" s="296" t="s">
        <v>38</v>
      </c>
      <c r="AM465" s="296" t="s">
        <v>38</v>
      </c>
      <c r="AN465" s="296" t="s">
        <v>38</v>
      </c>
      <c r="AO465" s="296" t="s">
        <v>38</v>
      </c>
      <c r="AP465" s="296" t="s">
        <v>38</v>
      </c>
      <c r="AQ465" s="296" t="s">
        <v>38</v>
      </c>
      <c r="AR465" s="296" t="s">
        <v>38</v>
      </c>
      <c r="AS465" s="296" t="s">
        <v>38</v>
      </c>
      <c r="AT465" s="296" t="s">
        <v>38</v>
      </c>
      <c r="AU465" s="296" t="s">
        <v>38</v>
      </c>
      <c r="AV465" s="296" t="s">
        <v>38</v>
      </c>
      <c r="AW465" s="296" t="s">
        <v>38</v>
      </c>
      <c r="AX465" s="296" t="s">
        <v>38</v>
      </c>
      <c r="AY465" s="296" t="s">
        <v>38</v>
      </c>
      <c r="AZ465" s="296" t="s">
        <v>38</v>
      </c>
      <c r="BA465" s="296" t="s">
        <v>38</v>
      </c>
      <c r="BB465" s="296" t="s">
        <v>38</v>
      </c>
      <c r="BC465" s="296" t="s">
        <v>38</v>
      </c>
      <c r="BD465" s="296" t="s">
        <v>38</v>
      </c>
      <c r="BE465" s="296" t="s">
        <v>38</v>
      </c>
      <c r="BF465" s="296" t="s">
        <v>38</v>
      </c>
      <c r="BG465" s="296" t="s">
        <v>38</v>
      </c>
      <c r="BH465" s="296" t="s">
        <v>38</v>
      </c>
      <c r="BI465" s="296" t="s">
        <v>38</v>
      </c>
      <c r="BJ465" s="296" t="s">
        <v>38</v>
      </c>
      <c r="BK465" s="296" t="s">
        <v>38</v>
      </c>
      <c r="BL465" s="296" t="s">
        <v>38</v>
      </c>
      <c r="BM465" s="296" t="s">
        <v>38</v>
      </c>
      <c r="BN465" s="296" t="s">
        <v>38</v>
      </c>
      <c r="BO465" s="296" t="s">
        <v>38</v>
      </c>
      <c r="BP465" s="296" t="s">
        <v>38</v>
      </c>
      <c r="BQ465" s="296" t="s">
        <v>38</v>
      </c>
      <c r="BR465" s="296" t="s">
        <v>38</v>
      </c>
      <c r="BS465" s="296" t="s">
        <v>38</v>
      </c>
      <c r="BT465" s="296" t="s">
        <v>38</v>
      </c>
      <c r="BU465" s="296" t="s">
        <v>38</v>
      </c>
      <c r="BV465" s="296" t="s">
        <v>38</v>
      </c>
      <c r="BW465" s="296" t="s">
        <v>38</v>
      </c>
      <c r="BX465" s="296" t="s">
        <v>38</v>
      </c>
      <c r="BY465" s="296" t="s">
        <v>38</v>
      </c>
      <c r="BZ465" s="296" t="s">
        <v>38</v>
      </c>
      <c r="CA465" s="296" t="s">
        <v>38</v>
      </c>
      <c r="CB465" s="296" t="s">
        <v>38</v>
      </c>
      <c r="CC465" s="296" t="s">
        <v>38</v>
      </c>
      <c r="CD465" s="296" t="s">
        <v>38</v>
      </c>
      <c r="CE465" s="296" t="s">
        <v>38</v>
      </c>
      <c r="CF465" s="296" t="s">
        <v>38</v>
      </c>
      <c r="CG465" s="296" t="s">
        <v>38</v>
      </c>
      <c r="CH465" s="296" t="s">
        <v>38</v>
      </c>
      <c r="CI465" s="296" t="s">
        <v>38</v>
      </c>
      <c r="CJ465" s="296" t="s">
        <v>38</v>
      </c>
      <c r="CK465" s="296" t="s">
        <v>38</v>
      </c>
      <c r="CL465" s="296" t="s">
        <v>38</v>
      </c>
      <c r="CM465" s="296" t="s">
        <v>38</v>
      </c>
      <c r="CN465" s="296" t="s">
        <v>38</v>
      </c>
      <c r="CO465" s="296" t="s">
        <v>38</v>
      </c>
      <c r="CP465" s="296" t="s">
        <v>38</v>
      </c>
      <c r="CQ465" s="296" t="s">
        <v>38</v>
      </c>
      <c r="CR465" s="296" t="s">
        <v>38</v>
      </c>
      <c r="CS465" s="296" t="s">
        <v>38</v>
      </c>
      <c r="CT465" s="296" t="s">
        <v>38</v>
      </c>
      <c r="CU465" s="296" t="s">
        <v>38</v>
      </c>
      <c r="CV465" s="296" t="s">
        <v>38</v>
      </c>
      <c r="CW465" s="296" t="s">
        <v>38</v>
      </c>
      <c r="CX465" s="296" t="s">
        <v>38</v>
      </c>
      <c r="CY465" s="296" t="s">
        <v>38</v>
      </c>
      <c r="CZ465" s="296" t="s">
        <v>38</v>
      </c>
      <c r="DA465" s="296" t="s">
        <v>38</v>
      </c>
      <c r="DB465" s="296" t="s">
        <v>38</v>
      </c>
    </row>
    <row r="466" spans="1:106" s="23" customFormat="1" ht="62">
      <c r="A466" s="1108">
        <v>162</v>
      </c>
      <c r="B466" s="1044" t="s">
        <v>1143</v>
      </c>
      <c r="C466" s="1109" t="s">
        <v>35</v>
      </c>
      <c r="D466" s="217" t="s">
        <v>1145</v>
      </c>
      <c r="E466" s="1109" t="s">
        <v>35</v>
      </c>
      <c r="F466" s="217" t="s">
        <v>2102</v>
      </c>
      <c r="G466" s="217" t="s">
        <v>2103</v>
      </c>
      <c r="H466" s="63"/>
      <c r="I466" s="63"/>
      <c r="J466" s="44" t="s">
        <v>32</v>
      </c>
      <c r="K466" s="212" t="s">
        <v>31</v>
      </c>
      <c r="L466" s="165" t="s">
        <v>11</v>
      </c>
      <c r="M466" s="221" t="s">
        <v>29</v>
      </c>
      <c r="N466" s="221" t="s">
        <v>24</v>
      </c>
      <c r="O466" s="6"/>
      <c r="P466" s="6"/>
      <c r="Q466" s="6"/>
      <c r="R466" s="6"/>
      <c r="S466" s="6"/>
      <c r="T466" s="6"/>
      <c r="U466" s="6"/>
      <c r="V466" s="6"/>
      <c r="W466" s="6"/>
      <c r="X466" s="6"/>
      <c r="Y466" s="6" t="s">
        <v>24</v>
      </c>
      <c r="Z466" s="80">
        <f>COUNTIF($O466:$Y466,"x")</f>
        <v>1</v>
      </c>
      <c r="AA466" s="955"/>
      <c r="AB466" s="21"/>
      <c r="AC466" s="21"/>
      <c r="AD466" s="21"/>
      <c r="AE466" s="21"/>
      <c r="AF466" s="21"/>
      <c r="AG466" s="21"/>
      <c r="AH466" s="21"/>
      <c r="AI466" s="21"/>
      <c r="AJ466" s="21"/>
      <c r="AK466" s="21"/>
      <c r="AL466" s="21"/>
      <c r="AM466" s="21"/>
      <c r="AN466" s="21"/>
      <c r="AO466" s="21"/>
      <c r="AP466" s="21"/>
      <c r="AQ466" s="21"/>
      <c r="AR466" s="21"/>
      <c r="AS466" s="21"/>
      <c r="AT466" s="21"/>
      <c r="AU466" s="21"/>
      <c r="AV466" s="59"/>
      <c r="AW466" s="21"/>
      <c r="AX466" s="21"/>
      <c r="AY466" s="21"/>
      <c r="AZ466" s="21"/>
      <c r="BA466" s="21"/>
      <c r="BB466" s="21"/>
      <c r="BC466" s="21"/>
      <c r="BD466" s="21"/>
      <c r="BE466" s="21"/>
      <c r="BF466" s="21"/>
      <c r="BG466" s="21"/>
      <c r="BH466" s="21"/>
      <c r="BI466" s="21" t="s">
        <v>1317</v>
      </c>
      <c r="BJ466" s="221"/>
      <c r="BK466" s="221"/>
      <c r="BL466" s="221"/>
      <c r="BM466" s="221"/>
      <c r="BN466" s="221"/>
      <c r="BO466" s="221"/>
      <c r="BP466" s="221"/>
      <c r="BQ466" s="221"/>
      <c r="BR466" s="221"/>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c r="CN466" s="221"/>
      <c r="CO466" s="221"/>
      <c r="CP466" s="221"/>
      <c r="CQ466" s="221"/>
      <c r="CR466" s="222">
        <f t="shared" si="256"/>
        <v>0</v>
      </c>
      <c r="CS466" s="237" t="e">
        <f t="shared" si="257"/>
        <v>#DIV/0!</v>
      </c>
      <c r="CT466" s="222">
        <f t="shared" si="258"/>
        <v>0</v>
      </c>
      <c r="CU466" s="237" t="e">
        <f t="shared" si="259"/>
        <v>#DIV/0!</v>
      </c>
      <c r="CV466" s="222">
        <f t="shared" si="260"/>
        <v>0</v>
      </c>
      <c r="CW466" s="237" t="e">
        <f t="shared" si="261"/>
        <v>#DIV/0!</v>
      </c>
      <c r="CX466" s="222">
        <f t="shared" si="262"/>
        <v>0</v>
      </c>
      <c r="CY466" s="237" t="e">
        <f t="shared" si="263"/>
        <v>#DIV/0!</v>
      </c>
      <c r="CZ466" s="223" t="e">
        <f t="shared" si="264"/>
        <v>#DIV/0!</v>
      </c>
      <c r="DA466" s="223" t="e">
        <f t="shared" si="265"/>
        <v>#DIV/0!</v>
      </c>
      <c r="DB466" s="6"/>
    </row>
    <row r="467" spans="1:106" s="23" customFormat="1" ht="77.5">
      <c r="A467" s="1108"/>
      <c r="B467" s="1044"/>
      <c r="C467" s="1109"/>
      <c r="D467" s="217" t="s">
        <v>1146</v>
      </c>
      <c r="E467" s="1109"/>
      <c r="F467" s="217" t="s">
        <v>1146</v>
      </c>
      <c r="G467" s="217" t="s">
        <v>2105</v>
      </c>
      <c r="H467" s="63"/>
      <c r="I467" s="63"/>
      <c r="J467" s="44" t="s">
        <v>32</v>
      </c>
      <c r="K467" s="212" t="s">
        <v>31</v>
      </c>
      <c r="L467" s="165" t="s">
        <v>11</v>
      </c>
      <c r="M467" s="221" t="s">
        <v>29</v>
      </c>
      <c r="N467" s="221" t="s">
        <v>24</v>
      </c>
      <c r="O467" s="6"/>
      <c r="P467" s="6"/>
      <c r="Q467" s="6"/>
      <c r="R467" s="6"/>
      <c r="S467" s="6"/>
      <c r="T467" s="6"/>
      <c r="U467" s="6"/>
      <c r="V467" s="6"/>
      <c r="W467" s="6"/>
      <c r="X467" s="6"/>
      <c r="Y467" s="6" t="s">
        <v>24</v>
      </c>
      <c r="Z467" s="80">
        <f>COUNTIF($O467:$Y467,"x")</f>
        <v>1</v>
      </c>
      <c r="AA467" s="221"/>
      <c r="AB467" s="21"/>
      <c r="AC467" s="21"/>
      <c r="AD467" s="21"/>
      <c r="AE467" s="21"/>
      <c r="AF467" s="21"/>
      <c r="AG467" s="21"/>
      <c r="AH467" s="21"/>
      <c r="AI467" s="21"/>
      <c r="AJ467" s="21"/>
      <c r="AK467" s="21"/>
      <c r="AL467" s="21"/>
      <c r="AM467" s="21"/>
      <c r="AN467" s="21"/>
      <c r="AO467" s="21"/>
      <c r="AP467" s="21"/>
      <c r="AQ467" s="21"/>
      <c r="AR467" s="21"/>
      <c r="AS467" s="21"/>
      <c r="AT467" s="21"/>
      <c r="AU467" s="21"/>
      <c r="AV467" s="59"/>
      <c r="AW467" s="21"/>
      <c r="AX467" s="21"/>
      <c r="AY467" s="21"/>
      <c r="AZ467" s="21"/>
      <c r="BA467" s="21"/>
      <c r="BB467" s="21"/>
      <c r="BC467" s="21"/>
      <c r="BD467" s="21"/>
      <c r="BE467" s="21"/>
      <c r="BF467" s="21"/>
      <c r="BG467" s="21"/>
      <c r="BH467" s="21"/>
      <c r="BI467" s="21" t="s">
        <v>1316</v>
      </c>
      <c r="BJ467" s="221"/>
      <c r="BK467" s="221"/>
      <c r="BL467" s="221"/>
      <c r="BM467" s="221"/>
      <c r="BN467" s="221"/>
      <c r="BO467" s="221"/>
      <c r="BP467" s="221"/>
      <c r="BQ467" s="221"/>
      <c r="BR467" s="221"/>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c r="CN467" s="221"/>
      <c r="CO467" s="221"/>
      <c r="CP467" s="221"/>
      <c r="CQ467" s="221"/>
      <c r="CR467" s="222">
        <f t="shared" si="256"/>
        <v>0</v>
      </c>
      <c r="CS467" s="237" t="e">
        <f t="shared" si="257"/>
        <v>#DIV/0!</v>
      </c>
      <c r="CT467" s="222">
        <f t="shared" si="258"/>
        <v>0</v>
      </c>
      <c r="CU467" s="237" t="e">
        <f t="shared" si="259"/>
        <v>#DIV/0!</v>
      </c>
      <c r="CV467" s="222">
        <f t="shared" si="260"/>
        <v>0</v>
      </c>
      <c r="CW467" s="237" t="e">
        <f t="shared" si="261"/>
        <v>#DIV/0!</v>
      </c>
      <c r="CX467" s="222">
        <f t="shared" si="262"/>
        <v>0</v>
      </c>
      <c r="CY467" s="237" t="e">
        <f t="shared" si="263"/>
        <v>#DIV/0!</v>
      </c>
      <c r="CZ467" s="223" t="e">
        <f t="shared" si="264"/>
        <v>#DIV/0!</v>
      </c>
      <c r="DA467" s="223" t="e">
        <f t="shared" si="265"/>
        <v>#DIV/0!</v>
      </c>
      <c r="DB467" s="6"/>
    </row>
    <row r="468" spans="1:106" s="23" customFormat="1" ht="46.5">
      <c r="A468" s="1108">
        <v>163</v>
      </c>
      <c r="B468" s="1044" t="s">
        <v>1144</v>
      </c>
      <c r="C468" s="1109" t="s">
        <v>35</v>
      </c>
      <c r="D468" s="1044" t="s">
        <v>1144</v>
      </c>
      <c r="E468" s="1109" t="s">
        <v>35</v>
      </c>
      <c r="F468" s="1044" t="s">
        <v>1144</v>
      </c>
      <c r="G468" s="217" t="s">
        <v>1147</v>
      </c>
      <c r="H468" s="63"/>
      <c r="I468" s="63"/>
      <c r="J468" s="44" t="s">
        <v>32</v>
      </c>
      <c r="K468" s="212" t="s">
        <v>31</v>
      </c>
      <c r="L468" s="165" t="s">
        <v>11</v>
      </c>
      <c r="M468" s="221" t="s">
        <v>29</v>
      </c>
      <c r="N468" s="221" t="s">
        <v>24</v>
      </c>
      <c r="O468" s="6"/>
      <c r="P468" s="6"/>
      <c r="Q468" s="6"/>
      <c r="R468" s="6"/>
      <c r="S468" s="6"/>
      <c r="T468" s="6"/>
      <c r="U468" s="6"/>
      <c r="V468" s="6"/>
      <c r="W468" s="6"/>
      <c r="X468" s="6"/>
      <c r="Y468" s="6" t="s">
        <v>24</v>
      </c>
      <c r="Z468" s="80">
        <f>COUNTIF($O468:$Y468,"x")</f>
        <v>1</v>
      </c>
      <c r="AA468" s="955"/>
      <c r="AB468" s="21"/>
      <c r="AC468" s="21"/>
      <c r="AD468" s="21"/>
      <c r="AE468" s="21"/>
      <c r="AF468" s="21"/>
      <c r="AG468" s="21"/>
      <c r="AH468" s="21"/>
      <c r="AI468" s="21"/>
      <c r="AJ468" s="21"/>
      <c r="AK468" s="21"/>
      <c r="AL468" s="21"/>
      <c r="AM468" s="21"/>
      <c r="AN468" s="21"/>
      <c r="AO468" s="21"/>
      <c r="AP468" s="21"/>
      <c r="AQ468" s="21"/>
      <c r="AR468" s="21"/>
      <c r="AS468" s="21"/>
      <c r="AT468" s="21"/>
      <c r="AU468" s="21"/>
      <c r="AV468" s="59"/>
      <c r="AW468" s="21"/>
      <c r="AX468" s="21"/>
      <c r="AY468" s="21"/>
      <c r="AZ468" s="21"/>
      <c r="BA468" s="21"/>
      <c r="BB468" s="21"/>
      <c r="BC468" s="21"/>
      <c r="BD468" s="21"/>
      <c r="BE468" s="21"/>
      <c r="BF468" s="21"/>
      <c r="BG468" s="21"/>
      <c r="BH468" s="21"/>
      <c r="BI468" s="21" t="s">
        <v>1317</v>
      </c>
      <c r="BJ468" s="221"/>
      <c r="BK468" s="221"/>
      <c r="BL468" s="221"/>
      <c r="BM468" s="221"/>
      <c r="BN468" s="221"/>
      <c r="BO468" s="221"/>
      <c r="BP468" s="221"/>
      <c r="BQ468" s="221"/>
      <c r="BR468" s="221"/>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c r="CN468" s="221"/>
      <c r="CO468" s="221"/>
      <c r="CP468" s="221"/>
      <c r="CQ468" s="221"/>
      <c r="CR468" s="222">
        <f t="shared" si="256"/>
        <v>0</v>
      </c>
      <c r="CS468" s="237" t="e">
        <f t="shared" si="257"/>
        <v>#DIV/0!</v>
      </c>
      <c r="CT468" s="222">
        <f t="shared" si="258"/>
        <v>0</v>
      </c>
      <c r="CU468" s="237" t="e">
        <f t="shared" si="259"/>
        <v>#DIV/0!</v>
      </c>
      <c r="CV468" s="222">
        <f t="shared" si="260"/>
        <v>0</v>
      </c>
      <c r="CW468" s="237" t="e">
        <f t="shared" si="261"/>
        <v>#DIV/0!</v>
      </c>
      <c r="CX468" s="222">
        <f t="shared" si="262"/>
        <v>0</v>
      </c>
      <c r="CY468" s="237" t="e">
        <f t="shared" si="263"/>
        <v>#DIV/0!</v>
      </c>
      <c r="CZ468" s="223" t="e">
        <f t="shared" si="264"/>
        <v>#DIV/0!</v>
      </c>
      <c r="DA468" s="223" t="e">
        <f t="shared" si="265"/>
        <v>#DIV/0!</v>
      </c>
      <c r="DB468" s="6"/>
    </row>
    <row r="469" spans="1:106" s="23" customFormat="1" ht="62">
      <c r="A469" s="1108"/>
      <c r="B469" s="1044"/>
      <c r="C469" s="1109"/>
      <c r="D469" s="1044"/>
      <c r="E469" s="1109"/>
      <c r="F469" s="1044"/>
      <c r="G469" s="217" t="s">
        <v>1149</v>
      </c>
      <c r="H469" s="63"/>
      <c r="I469" s="63"/>
      <c r="J469" s="44" t="s">
        <v>32</v>
      </c>
      <c r="K469" s="212" t="s">
        <v>31</v>
      </c>
      <c r="L469" s="165" t="s">
        <v>11</v>
      </c>
      <c r="M469" s="221" t="s">
        <v>29</v>
      </c>
      <c r="N469" s="221" t="s">
        <v>24</v>
      </c>
      <c r="O469" s="6"/>
      <c r="P469" s="6"/>
      <c r="Q469" s="6"/>
      <c r="R469" s="6"/>
      <c r="S469" s="6"/>
      <c r="T469" s="6"/>
      <c r="U469" s="6"/>
      <c r="V469" s="6"/>
      <c r="W469" s="6"/>
      <c r="X469" s="6"/>
      <c r="Y469" s="6" t="s">
        <v>24</v>
      </c>
      <c r="Z469" s="80">
        <f>COUNTIF($O469:$Y469,"x")</f>
        <v>1</v>
      </c>
      <c r="AA469" s="955"/>
      <c r="AB469" s="21"/>
      <c r="AC469" s="21"/>
      <c r="AD469" s="21"/>
      <c r="AE469" s="21"/>
      <c r="AF469" s="21"/>
      <c r="AG469" s="21"/>
      <c r="AH469" s="21"/>
      <c r="AI469" s="21"/>
      <c r="AJ469" s="21"/>
      <c r="AK469" s="21"/>
      <c r="AL469" s="21"/>
      <c r="AM469" s="21"/>
      <c r="AN469" s="21"/>
      <c r="AO469" s="21"/>
      <c r="AP469" s="21"/>
      <c r="AQ469" s="21"/>
      <c r="AR469" s="21"/>
      <c r="AS469" s="21"/>
      <c r="AT469" s="21"/>
      <c r="AU469" s="21"/>
      <c r="AV469" s="59"/>
      <c r="AW469" s="21"/>
      <c r="AX469" s="21"/>
      <c r="AY469" s="21"/>
      <c r="AZ469" s="21"/>
      <c r="BA469" s="21"/>
      <c r="BB469" s="21"/>
      <c r="BC469" s="21"/>
      <c r="BD469" s="21"/>
      <c r="BE469" s="21"/>
      <c r="BF469" s="21"/>
      <c r="BG469" s="21"/>
      <c r="BH469" s="21"/>
      <c r="BI469" s="21" t="s">
        <v>1316</v>
      </c>
      <c r="BJ469" s="221"/>
      <c r="BK469" s="221"/>
      <c r="BL469" s="221"/>
      <c r="BM469" s="221"/>
      <c r="BN469" s="221"/>
      <c r="BO469" s="221"/>
      <c r="BP469" s="221"/>
      <c r="BQ469" s="221"/>
      <c r="BR469" s="221"/>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c r="CN469" s="221"/>
      <c r="CO469" s="221"/>
      <c r="CP469" s="221"/>
      <c r="CQ469" s="221"/>
      <c r="CR469" s="222">
        <f t="shared" si="256"/>
        <v>0</v>
      </c>
      <c r="CS469" s="237" t="e">
        <f t="shared" si="257"/>
        <v>#DIV/0!</v>
      </c>
      <c r="CT469" s="222">
        <f t="shared" si="258"/>
        <v>0</v>
      </c>
      <c r="CU469" s="237" t="e">
        <f t="shared" si="259"/>
        <v>#DIV/0!</v>
      </c>
      <c r="CV469" s="222">
        <f t="shared" si="260"/>
        <v>0</v>
      </c>
      <c r="CW469" s="237" t="e">
        <f t="shared" si="261"/>
        <v>#DIV/0!</v>
      </c>
      <c r="CX469" s="222">
        <f t="shared" si="262"/>
        <v>0</v>
      </c>
      <c r="CY469" s="237" t="e">
        <f t="shared" si="263"/>
        <v>#DIV/0!</v>
      </c>
      <c r="CZ469" s="223" t="e">
        <f t="shared" si="264"/>
        <v>#DIV/0!</v>
      </c>
      <c r="DA469" s="223" t="e">
        <f t="shared" si="265"/>
        <v>#DIV/0!</v>
      </c>
      <c r="DB469" s="6"/>
    </row>
    <row r="470" spans="1:106" s="23" customFormat="1" ht="62">
      <c r="A470" s="1108"/>
      <c r="B470" s="1044"/>
      <c r="C470" s="1109"/>
      <c r="D470" s="1044"/>
      <c r="E470" s="1109"/>
      <c r="F470" s="1044"/>
      <c r="G470" s="217" t="s">
        <v>1148</v>
      </c>
      <c r="H470" s="63"/>
      <c r="I470" s="63"/>
      <c r="J470" s="44" t="s">
        <v>32</v>
      </c>
      <c r="K470" s="212" t="s">
        <v>31</v>
      </c>
      <c r="L470" s="165" t="s">
        <v>11</v>
      </c>
      <c r="M470" s="221" t="s">
        <v>29</v>
      </c>
      <c r="N470" s="221" t="s">
        <v>24</v>
      </c>
      <c r="O470" s="6"/>
      <c r="P470" s="6"/>
      <c r="Q470" s="6"/>
      <c r="R470" s="6"/>
      <c r="S470" s="6"/>
      <c r="T470" s="6"/>
      <c r="U470" s="6"/>
      <c r="V470" s="6"/>
      <c r="W470" s="6"/>
      <c r="X470" s="6"/>
      <c r="Y470" s="6" t="s">
        <v>24</v>
      </c>
      <c r="Z470" s="80">
        <f>COUNTIF($O470:$Y470,"x")</f>
        <v>1</v>
      </c>
      <c r="AA470" s="221"/>
      <c r="AB470" s="21"/>
      <c r="AC470" s="21"/>
      <c r="AD470" s="21"/>
      <c r="AE470" s="21"/>
      <c r="AF470" s="21"/>
      <c r="AG470" s="21"/>
      <c r="AH470" s="21"/>
      <c r="AI470" s="21"/>
      <c r="AJ470" s="21"/>
      <c r="AK470" s="21"/>
      <c r="AL470" s="21"/>
      <c r="AM470" s="21"/>
      <c r="AN470" s="21"/>
      <c r="AO470" s="21"/>
      <c r="AP470" s="21"/>
      <c r="AQ470" s="21"/>
      <c r="AR470" s="21"/>
      <c r="AS470" s="21"/>
      <c r="AT470" s="21"/>
      <c r="AU470" s="21"/>
      <c r="AV470" s="59"/>
      <c r="AW470" s="21"/>
      <c r="AX470" s="21"/>
      <c r="AY470" s="21"/>
      <c r="AZ470" s="21"/>
      <c r="BA470" s="21"/>
      <c r="BB470" s="21"/>
      <c r="BC470" s="21"/>
      <c r="BD470" s="21"/>
      <c r="BE470" s="21"/>
      <c r="BF470" s="21"/>
      <c r="BG470" s="21"/>
      <c r="BH470" s="21"/>
      <c r="BI470" s="21" t="s">
        <v>1318</v>
      </c>
      <c r="BJ470" s="221"/>
      <c r="BK470" s="221"/>
      <c r="BL470" s="221"/>
      <c r="BM470" s="221"/>
      <c r="BN470" s="221"/>
      <c r="BO470" s="221"/>
      <c r="BP470" s="221"/>
      <c r="BQ470" s="221"/>
      <c r="BR470" s="221"/>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c r="CN470" s="221"/>
      <c r="CO470" s="221"/>
      <c r="CP470" s="221"/>
      <c r="CQ470" s="221"/>
      <c r="CR470" s="222">
        <f t="shared" si="256"/>
        <v>0</v>
      </c>
      <c r="CS470" s="237" t="e">
        <f t="shared" si="257"/>
        <v>#DIV/0!</v>
      </c>
      <c r="CT470" s="222">
        <f t="shared" si="258"/>
        <v>0</v>
      </c>
      <c r="CU470" s="237" t="e">
        <f t="shared" si="259"/>
        <v>#DIV/0!</v>
      </c>
      <c r="CV470" s="222">
        <f t="shared" si="260"/>
        <v>0</v>
      </c>
      <c r="CW470" s="237" t="e">
        <f t="shared" si="261"/>
        <v>#DIV/0!</v>
      </c>
      <c r="CX470" s="222">
        <f t="shared" si="262"/>
        <v>0</v>
      </c>
      <c r="CY470" s="237" t="e">
        <f t="shared" si="263"/>
        <v>#DIV/0!</v>
      </c>
      <c r="CZ470" s="223" t="e">
        <f t="shared" si="264"/>
        <v>#DIV/0!</v>
      </c>
      <c r="DA470" s="223" t="e">
        <f t="shared" si="265"/>
        <v>#DIV/0!</v>
      </c>
      <c r="DB470" s="6"/>
    </row>
    <row r="471" spans="1:106" s="325" customFormat="1" ht="16.5">
      <c r="A471" s="321"/>
      <c r="B471" s="1106" t="s">
        <v>1150</v>
      </c>
      <c r="C471" s="1107"/>
      <c r="D471" s="1107"/>
      <c r="E471" s="1107"/>
      <c r="F471" s="1107"/>
      <c r="G471" s="1107"/>
      <c r="H471" s="322"/>
      <c r="I471" s="322"/>
      <c r="J471" s="322"/>
      <c r="K471" s="322"/>
      <c r="L471" s="322"/>
      <c r="M471" s="322"/>
      <c r="N471" s="323"/>
      <c r="O471" s="324"/>
      <c r="P471" s="324"/>
      <c r="Q471" s="324"/>
      <c r="R471" s="324"/>
      <c r="S471" s="324"/>
      <c r="T471" s="324"/>
      <c r="U471" s="324"/>
      <c r="V471" s="324"/>
      <c r="W471" s="324"/>
      <c r="X471" s="324"/>
      <c r="Y471" s="324" t="s">
        <v>38</v>
      </c>
      <c r="Z471" s="296" t="s">
        <v>38</v>
      </c>
      <c r="AA471" s="955"/>
      <c r="AB471" s="296" t="s">
        <v>38</v>
      </c>
      <c r="AC471" s="296" t="s">
        <v>38</v>
      </c>
      <c r="AD471" s="296" t="s">
        <v>38</v>
      </c>
      <c r="AE471" s="296" t="s">
        <v>38</v>
      </c>
      <c r="AF471" s="296" t="s">
        <v>38</v>
      </c>
      <c r="AG471" s="296" t="s">
        <v>38</v>
      </c>
      <c r="AH471" s="296" t="s">
        <v>38</v>
      </c>
      <c r="AI471" s="296" t="s">
        <v>38</v>
      </c>
      <c r="AJ471" s="296" t="s">
        <v>38</v>
      </c>
      <c r="AK471" s="296" t="s">
        <v>38</v>
      </c>
      <c r="AL471" s="296" t="s">
        <v>38</v>
      </c>
      <c r="AM471" s="296" t="s">
        <v>38</v>
      </c>
      <c r="AN471" s="296" t="s">
        <v>38</v>
      </c>
      <c r="AO471" s="296" t="s">
        <v>38</v>
      </c>
      <c r="AP471" s="296" t="s">
        <v>38</v>
      </c>
      <c r="AQ471" s="296" t="s">
        <v>38</v>
      </c>
      <c r="AR471" s="296" t="s">
        <v>38</v>
      </c>
      <c r="AS471" s="296" t="s">
        <v>38</v>
      </c>
      <c r="AT471" s="296" t="s">
        <v>38</v>
      </c>
      <c r="AU471" s="296" t="s">
        <v>38</v>
      </c>
      <c r="AV471" s="296" t="s">
        <v>38</v>
      </c>
      <c r="AW471" s="296" t="s">
        <v>38</v>
      </c>
      <c r="AX471" s="296" t="s">
        <v>38</v>
      </c>
      <c r="AY471" s="296" t="s">
        <v>38</v>
      </c>
      <c r="AZ471" s="296" t="s">
        <v>38</v>
      </c>
      <c r="BA471" s="296" t="s">
        <v>38</v>
      </c>
      <c r="BB471" s="296" t="s">
        <v>38</v>
      </c>
      <c r="BC471" s="296" t="s">
        <v>38</v>
      </c>
      <c r="BD471" s="296" t="s">
        <v>38</v>
      </c>
      <c r="BE471" s="296" t="s">
        <v>38</v>
      </c>
      <c r="BF471" s="296" t="s">
        <v>38</v>
      </c>
      <c r="BG471" s="296" t="s">
        <v>38</v>
      </c>
      <c r="BH471" s="296" t="s">
        <v>38</v>
      </c>
      <c r="BI471" s="296" t="s">
        <v>38</v>
      </c>
      <c r="BJ471" s="296" t="s">
        <v>38</v>
      </c>
      <c r="BK471" s="296" t="s">
        <v>38</v>
      </c>
      <c r="BL471" s="296" t="s">
        <v>38</v>
      </c>
      <c r="BM471" s="296" t="s">
        <v>38</v>
      </c>
      <c r="BN471" s="296" t="s">
        <v>38</v>
      </c>
      <c r="BO471" s="296" t="s">
        <v>38</v>
      </c>
      <c r="BP471" s="296" t="s">
        <v>38</v>
      </c>
      <c r="BQ471" s="296" t="s">
        <v>38</v>
      </c>
      <c r="BR471" s="296" t="s">
        <v>38</v>
      </c>
      <c r="BS471" s="296" t="s">
        <v>38</v>
      </c>
      <c r="BT471" s="296" t="s">
        <v>38</v>
      </c>
      <c r="BU471" s="296" t="s">
        <v>38</v>
      </c>
      <c r="BV471" s="296" t="s">
        <v>38</v>
      </c>
      <c r="BW471" s="296" t="s">
        <v>38</v>
      </c>
      <c r="BX471" s="296" t="s">
        <v>38</v>
      </c>
      <c r="BY471" s="296" t="s">
        <v>38</v>
      </c>
      <c r="BZ471" s="296" t="s">
        <v>38</v>
      </c>
      <c r="CA471" s="296" t="s">
        <v>38</v>
      </c>
      <c r="CB471" s="296" t="s">
        <v>38</v>
      </c>
      <c r="CC471" s="296" t="s">
        <v>38</v>
      </c>
      <c r="CD471" s="296" t="s">
        <v>38</v>
      </c>
      <c r="CE471" s="296" t="s">
        <v>38</v>
      </c>
      <c r="CF471" s="296" t="s">
        <v>38</v>
      </c>
      <c r="CG471" s="296" t="s">
        <v>38</v>
      </c>
      <c r="CH471" s="296" t="s">
        <v>38</v>
      </c>
      <c r="CI471" s="296" t="s">
        <v>38</v>
      </c>
      <c r="CJ471" s="296" t="s">
        <v>38</v>
      </c>
      <c r="CK471" s="296" t="s">
        <v>38</v>
      </c>
      <c r="CL471" s="296" t="s">
        <v>38</v>
      </c>
      <c r="CM471" s="296" t="s">
        <v>38</v>
      </c>
      <c r="CN471" s="296" t="s">
        <v>38</v>
      </c>
      <c r="CO471" s="296" t="s">
        <v>38</v>
      </c>
      <c r="CP471" s="296" t="s">
        <v>38</v>
      </c>
      <c r="CQ471" s="296" t="s">
        <v>38</v>
      </c>
      <c r="CR471" s="296" t="s">
        <v>38</v>
      </c>
      <c r="CS471" s="296" t="s">
        <v>38</v>
      </c>
      <c r="CT471" s="296" t="s">
        <v>38</v>
      </c>
      <c r="CU471" s="296" t="s">
        <v>38</v>
      </c>
      <c r="CV471" s="296" t="s">
        <v>38</v>
      </c>
      <c r="CW471" s="296" t="s">
        <v>38</v>
      </c>
      <c r="CX471" s="296" t="s">
        <v>38</v>
      </c>
      <c r="CY471" s="296" t="s">
        <v>38</v>
      </c>
      <c r="CZ471" s="296" t="s">
        <v>38</v>
      </c>
      <c r="DA471" s="296" t="s">
        <v>38</v>
      </c>
      <c r="DB471" s="296" t="s">
        <v>38</v>
      </c>
    </row>
    <row r="472" spans="1:106" s="23" customFormat="1" ht="108.5">
      <c r="A472" s="1108">
        <v>164</v>
      </c>
      <c r="B472" s="1044" t="s">
        <v>1152</v>
      </c>
      <c r="C472" s="1109" t="s">
        <v>41</v>
      </c>
      <c r="D472" s="1044" t="s">
        <v>1151</v>
      </c>
      <c r="E472" s="1109" t="s">
        <v>41</v>
      </c>
      <c r="F472" s="1044" t="s">
        <v>1151</v>
      </c>
      <c r="G472" s="217" t="s">
        <v>1153</v>
      </c>
      <c r="H472" s="63"/>
      <c r="I472" s="63"/>
      <c r="J472" s="44" t="s">
        <v>32</v>
      </c>
      <c r="K472" s="212" t="s">
        <v>31</v>
      </c>
      <c r="L472" s="165" t="s">
        <v>11</v>
      </c>
      <c r="M472" s="221" t="s">
        <v>29</v>
      </c>
      <c r="N472" s="221" t="s">
        <v>24</v>
      </c>
      <c r="O472" s="6"/>
      <c r="P472" s="6"/>
      <c r="Q472" s="6"/>
      <c r="R472" s="6"/>
      <c r="S472" s="6"/>
      <c r="T472" s="6"/>
      <c r="U472" s="6"/>
      <c r="V472" s="6"/>
      <c r="W472" s="6"/>
      <c r="X472" s="6"/>
      <c r="Y472" s="6" t="s">
        <v>24</v>
      </c>
      <c r="Z472" s="80">
        <f t="shared" ref="Z472:Z478" si="266">COUNTIF($O472:$Y472,"x")</f>
        <v>1</v>
      </c>
      <c r="AA472" s="955"/>
      <c r="AB472" s="21"/>
      <c r="AC472" s="21"/>
      <c r="AD472" s="21"/>
      <c r="AE472" s="21"/>
      <c r="AF472" s="21"/>
      <c r="AG472" s="21"/>
      <c r="AH472" s="21"/>
      <c r="AI472" s="21"/>
      <c r="AJ472" s="21"/>
      <c r="AK472" s="21"/>
      <c r="AL472" s="21"/>
      <c r="AM472" s="21"/>
      <c r="AN472" s="21"/>
      <c r="AO472" s="21"/>
      <c r="AP472" s="21"/>
      <c r="AQ472" s="21"/>
      <c r="AR472" s="21"/>
      <c r="AS472" s="21"/>
      <c r="AT472" s="21"/>
      <c r="AU472" s="21"/>
      <c r="AV472" s="59"/>
      <c r="AW472" s="21"/>
      <c r="AX472" s="21"/>
      <c r="AY472" s="21"/>
      <c r="AZ472" s="21"/>
      <c r="BA472" s="21"/>
      <c r="BB472" s="21"/>
      <c r="BC472" s="21"/>
      <c r="BD472" s="21"/>
      <c r="BE472" s="21"/>
      <c r="BF472" s="21"/>
      <c r="BG472" s="21"/>
      <c r="BH472" s="21"/>
      <c r="BI472" s="21" t="s">
        <v>1317</v>
      </c>
      <c r="BJ472" s="221"/>
      <c r="BK472" s="221"/>
      <c r="BL472" s="221"/>
      <c r="BM472" s="221"/>
      <c r="BN472" s="221"/>
      <c r="BO472" s="221"/>
      <c r="BP472" s="221"/>
      <c r="BQ472" s="221"/>
      <c r="BR472" s="221"/>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c r="CN472" s="221"/>
      <c r="CO472" s="221"/>
      <c r="CP472" s="221"/>
      <c r="CQ472" s="221"/>
      <c r="CR472" s="222">
        <f t="shared" si="256"/>
        <v>0</v>
      </c>
      <c r="CS472" s="237" t="e">
        <f t="shared" si="257"/>
        <v>#DIV/0!</v>
      </c>
      <c r="CT472" s="222">
        <f t="shared" si="258"/>
        <v>0</v>
      </c>
      <c r="CU472" s="237" t="e">
        <f t="shared" si="259"/>
        <v>#DIV/0!</v>
      </c>
      <c r="CV472" s="222">
        <f t="shared" si="260"/>
        <v>0</v>
      </c>
      <c r="CW472" s="237" t="e">
        <f t="shared" si="261"/>
        <v>#DIV/0!</v>
      </c>
      <c r="CX472" s="222">
        <f t="shared" si="262"/>
        <v>0</v>
      </c>
      <c r="CY472" s="237" t="e">
        <f t="shared" si="263"/>
        <v>#DIV/0!</v>
      </c>
      <c r="CZ472" s="223" t="e">
        <f t="shared" si="264"/>
        <v>#DIV/0!</v>
      </c>
      <c r="DA472" s="223" t="e">
        <f t="shared" si="265"/>
        <v>#DIV/0!</v>
      </c>
      <c r="DB472" s="6"/>
    </row>
    <row r="473" spans="1:106" s="23" customFormat="1" ht="46.5">
      <c r="A473" s="1108"/>
      <c r="B473" s="1044"/>
      <c r="C473" s="1109"/>
      <c r="D473" s="1044"/>
      <c r="E473" s="1109"/>
      <c r="F473" s="1044"/>
      <c r="G473" s="217" t="s">
        <v>1155</v>
      </c>
      <c r="H473" s="63"/>
      <c r="I473" s="63"/>
      <c r="J473" s="44" t="s">
        <v>32</v>
      </c>
      <c r="K473" s="212" t="s">
        <v>31</v>
      </c>
      <c r="L473" s="165" t="s">
        <v>11</v>
      </c>
      <c r="M473" s="221" t="s">
        <v>29</v>
      </c>
      <c r="N473" s="221" t="s">
        <v>24</v>
      </c>
      <c r="O473" s="6"/>
      <c r="P473" s="6"/>
      <c r="Q473" s="6"/>
      <c r="R473" s="6"/>
      <c r="S473" s="6"/>
      <c r="T473" s="6"/>
      <c r="U473" s="6"/>
      <c r="V473" s="6"/>
      <c r="W473" s="6"/>
      <c r="X473" s="6"/>
      <c r="Y473" s="6" t="s">
        <v>24</v>
      </c>
      <c r="Z473" s="80">
        <f t="shared" si="266"/>
        <v>1</v>
      </c>
      <c r="AA473" s="221"/>
      <c r="AB473" s="21"/>
      <c r="AC473" s="21"/>
      <c r="AD473" s="21"/>
      <c r="AE473" s="21"/>
      <c r="AF473" s="21"/>
      <c r="AG473" s="21"/>
      <c r="AH473" s="21"/>
      <c r="AI473" s="21"/>
      <c r="AJ473" s="21"/>
      <c r="AK473" s="21"/>
      <c r="AL473" s="21"/>
      <c r="AM473" s="21"/>
      <c r="AN473" s="21"/>
      <c r="AO473" s="21"/>
      <c r="AP473" s="21"/>
      <c r="AQ473" s="21"/>
      <c r="AR473" s="21"/>
      <c r="AS473" s="21"/>
      <c r="AT473" s="21"/>
      <c r="AU473" s="21"/>
      <c r="AV473" s="59"/>
      <c r="AW473" s="21"/>
      <c r="AX473" s="21"/>
      <c r="AY473" s="21"/>
      <c r="AZ473" s="21"/>
      <c r="BA473" s="21"/>
      <c r="BB473" s="21"/>
      <c r="BC473" s="21"/>
      <c r="BD473" s="21"/>
      <c r="BE473" s="21"/>
      <c r="BF473" s="21"/>
      <c r="BG473" s="21"/>
      <c r="BH473" s="21"/>
      <c r="BI473" s="21" t="s">
        <v>1317</v>
      </c>
      <c r="BJ473" s="221"/>
      <c r="BK473" s="221"/>
      <c r="BL473" s="221"/>
      <c r="BM473" s="221"/>
      <c r="BN473" s="221"/>
      <c r="BO473" s="221"/>
      <c r="BP473" s="221"/>
      <c r="BQ473" s="221"/>
      <c r="BR473" s="221"/>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c r="CN473" s="221"/>
      <c r="CO473" s="221"/>
      <c r="CP473" s="221"/>
      <c r="CQ473" s="221"/>
      <c r="CR473" s="222">
        <f t="shared" si="256"/>
        <v>0</v>
      </c>
      <c r="CS473" s="237" t="e">
        <f t="shared" si="257"/>
        <v>#DIV/0!</v>
      </c>
      <c r="CT473" s="222">
        <f t="shared" si="258"/>
        <v>0</v>
      </c>
      <c r="CU473" s="237" t="e">
        <f t="shared" si="259"/>
        <v>#DIV/0!</v>
      </c>
      <c r="CV473" s="222">
        <f t="shared" si="260"/>
        <v>0</v>
      </c>
      <c r="CW473" s="237" t="e">
        <f t="shared" si="261"/>
        <v>#DIV/0!</v>
      </c>
      <c r="CX473" s="222">
        <f t="shared" si="262"/>
        <v>0</v>
      </c>
      <c r="CY473" s="237" t="e">
        <f t="shared" si="263"/>
        <v>#DIV/0!</v>
      </c>
      <c r="CZ473" s="223" t="e">
        <f t="shared" si="264"/>
        <v>#DIV/0!</v>
      </c>
      <c r="DA473" s="223" t="e">
        <f t="shared" si="265"/>
        <v>#DIV/0!</v>
      </c>
      <c r="DB473" s="6"/>
    </row>
    <row r="474" spans="1:106" s="23" customFormat="1" ht="46.5">
      <c r="A474" s="1108"/>
      <c r="B474" s="1044"/>
      <c r="C474" s="1109"/>
      <c r="D474" s="1044"/>
      <c r="E474" s="1109"/>
      <c r="F474" s="1044"/>
      <c r="G474" s="217" t="s">
        <v>1156</v>
      </c>
      <c r="H474" s="63"/>
      <c r="I474" s="63"/>
      <c r="J474" s="44" t="s">
        <v>32</v>
      </c>
      <c r="K474" s="212" t="s">
        <v>31</v>
      </c>
      <c r="L474" s="165" t="s">
        <v>11</v>
      </c>
      <c r="M474" s="221" t="s">
        <v>29</v>
      </c>
      <c r="N474" s="221" t="s">
        <v>24</v>
      </c>
      <c r="O474" s="6"/>
      <c r="P474" s="6"/>
      <c r="Q474" s="6"/>
      <c r="R474" s="6"/>
      <c r="S474" s="6"/>
      <c r="T474" s="6"/>
      <c r="U474" s="6"/>
      <c r="V474" s="6"/>
      <c r="W474" s="6"/>
      <c r="X474" s="6"/>
      <c r="Y474" s="6" t="s">
        <v>24</v>
      </c>
      <c r="Z474" s="80">
        <f t="shared" si="266"/>
        <v>1</v>
      </c>
      <c r="AA474" s="955"/>
      <c r="AB474" s="21"/>
      <c r="AC474" s="21"/>
      <c r="AD474" s="21"/>
      <c r="AE474" s="21"/>
      <c r="AF474" s="21"/>
      <c r="AG474" s="21"/>
      <c r="AH474" s="21"/>
      <c r="AI474" s="21"/>
      <c r="AJ474" s="21"/>
      <c r="AK474" s="21"/>
      <c r="AL474" s="21"/>
      <c r="AM474" s="21"/>
      <c r="AN474" s="21"/>
      <c r="AO474" s="21"/>
      <c r="AP474" s="21"/>
      <c r="AQ474" s="21"/>
      <c r="AR474" s="21"/>
      <c r="AS474" s="21"/>
      <c r="AT474" s="21"/>
      <c r="AU474" s="21"/>
      <c r="AV474" s="59"/>
      <c r="AW474" s="21"/>
      <c r="AX474" s="21"/>
      <c r="AY474" s="21"/>
      <c r="AZ474" s="21"/>
      <c r="BA474" s="21"/>
      <c r="BB474" s="21"/>
      <c r="BC474" s="21"/>
      <c r="BD474" s="21"/>
      <c r="BE474" s="21"/>
      <c r="BF474" s="21"/>
      <c r="BG474" s="21"/>
      <c r="BH474" s="21"/>
      <c r="BI474" s="21" t="s">
        <v>1317</v>
      </c>
      <c r="BJ474" s="221"/>
      <c r="BK474" s="221"/>
      <c r="BL474" s="221"/>
      <c r="BM474" s="221"/>
      <c r="BN474" s="221"/>
      <c r="BO474" s="221"/>
      <c r="BP474" s="221"/>
      <c r="BQ474" s="221"/>
      <c r="BR474" s="221"/>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c r="CN474" s="221"/>
      <c r="CO474" s="221"/>
      <c r="CP474" s="221"/>
      <c r="CQ474" s="221"/>
      <c r="CR474" s="222">
        <f t="shared" si="256"/>
        <v>0</v>
      </c>
      <c r="CS474" s="237" t="e">
        <f t="shared" si="257"/>
        <v>#DIV/0!</v>
      </c>
      <c r="CT474" s="222">
        <f t="shared" si="258"/>
        <v>0</v>
      </c>
      <c r="CU474" s="237" t="e">
        <f t="shared" si="259"/>
        <v>#DIV/0!</v>
      </c>
      <c r="CV474" s="222">
        <f t="shared" si="260"/>
        <v>0</v>
      </c>
      <c r="CW474" s="237" t="e">
        <f t="shared" si="261"/>
        <v>#DIV/0!</v>
      </c>
      <c r="CX474" s="222">
        <f t="shared" si="262"/>
        <v>0</v>
      </c>
      <c r="CY474" s="237" t="e">
        <f t="shared" si="263"/>
        <v>#DIV/0!</v>
      </c>
      <c r="CZ474" s="223" t="e">
        <f t="shared" si="264"/>
        <v>#DIV/0!</v>
      </c>
      <c r="DA474" s="223" t="e">
        <f t="shared" si="265"/>
        <v>#DIV/0!</v>
      </c>
      <c r="DB474" s="6"/>
    </row>
    <row r="475" spans="1:106" s="23" customFormat="1" ht="97.75" customHeight="1">
      <c r="A475" s="1108"/>
      <c r="B475" s="1044"/>
      <c r="C475" s="1109"/>
      <c r="D475" s="1044"/>
      <c r="E475" s="1109"/>
      <c r="F475" s="1044"/>
      <c r="G475" s="217" t="s">
        <v>1157</v>
      </c>
      <c r="H475" s="63"/>
      <c r="I475" s="63"/>
      <c r="J475" s="44" t="s">
        <v>32</v>
      </c>
      <c r="K475" s="212" t="s">
        <v>31</v>
      </c>
      <c r="L475" s="165" t="s">
        <v>11</v>
      </c>
      <c r="M475" s="221" t="s">
        <v>29</v>
      </c>
      <c r="N475" s="221" t="s">
        <v>24</v>
      </c>
      <c r="O475" s="6"/>
      <c r="P475" s="6"/>
      <c r="Q475" s="6"/>
      <c r="R475" s="6"/>
      <c r="S475" s="6"/>
      <c r="T475" s="6"/>
      <c r="U475" s="6"/>
      <c r="V475" s="6"/>
      <c r="W475" s="6"/>
      <c r="X475" s="6"/>
      <c r="Y475" s="6" t="s">
        <v>24</v>
      </c>
      <c r="Z475" s="80">
        <f t="shared" si="266"/>
        <v>1</v>
      </c>
      <c r="AA475" s="955"/>
      <c r="AB475" s="21"/>
      <c r="AC475" s="21"/>
      <c r="AD475" s="21"/>
      <c r="AE475" s="21"/>
      <c r="AF475" s="21"/>
      <c r="AG475" s="21"/>
      <c r="AH475" s="21"/>
      <c r="AI475" s="21"/>
      <c r="AJ475" s="21"/>
      <c r="AK475" s="21"/>
      <c r="AL475" s="21"/>
      <c r="AM475" s="21"/>
      <c r="AN475" s="21"/>
      <c r="AO475" s="21"/>
      <c r="AP475" s="21"/>
      <c r="AQ475" s="21"/>
      <c r="AR475" s="21"/>
      <c r="AS475" s="21"/>
      <c r="AT475" s="21"/>
      <c r="AU475" s="21"/>
      <c r="AV475" s="59"/>
      <c r="AW475" s="21"/>
      <c r="AX475" s="21"/>
      <c r="AY475" s="21"/>
      <c r="AZ475" s="21"/>
      <c r="BA475" s="21"/>
      <c r="BB475" s="21"/>
      <c r="BC475" s="21"/>
      <c r="BD475" s="21"/>
      <c r="BE475" s="21"/>
      <c r="BF475" s="21"/>
      <c r="BG475" s="21"/>
      <c r="BH475" s="21"/>
      <c r="BI475" s="21" t="s">
        <v>1317</v>
      </c>
      <c r="BJ475" s="221"/>
      <c r="BK475" s="221"/>
      <c r="BL475" s="221"/>
      <c r="BM475" s="221"/>
      <c r="BN475" s="221"/>
      <c r="BO475" s="221"/>
      <c r="BP475" s="221"/>
      <c r="BQ475" s="221"/>
      <c r="BR475" s="221"/>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c r="CN475" s="221"/>
      <c r="CO475" s="221"/>
      <c r="CP475" s="221"/>
      <c r="CQ475" s="221"/>
      <c r="CR475" s="222">
        <f t="shared" si="256"/>
        <v>0</v>
      </c>
      <c r="CS475" s="237" t="e">
        <f t="shared" si="257"/>
        <v>#DIV/0!</v>
      </c>
      <c r="CT475" s="222">
        <f t="shared" si="258"/>
        <v>0</v>
      </c>
      <c r="CU475" s="237" t="e">
        <f t="shared" si="259"/>
        <v>#DIV/0!</v>
      </c>
      <c r="CV475" s="222">
        <f t="shared" si="260"/>
        <v>0</v>
      </c>
      <c r="CW475" s="237" t="e">
        <f t="shared" si="261"/>
        <v>#DIV/0!</v>
      </c>
      <c r="CX475" s="222">
        <f t="shared" si="262"/>
        <v>0</v>
      </c>
      <c r="CY475" s="237" t="e">
        <f t="shared" si="263"/>
        <v>#DIV/0!</v>
      </c>
      <c r="CZ475" s="223" t="e">
        <f t="shared" si="264"/>
        <v>#DIV/0!</v>
      </c>
      <c r="DA475" s="223" t="e">
        <f t="shared" si="265"/>
        <v>#DIV/0!</v>
      </c>
      <c r="DB475" s="6"/>
    </row>
    <row r="476" spans="1:106" s="23" customFormat="1" ht="46.5">
      <c r="A476" s="1108"/>
      <c r="B476" s="1044"/>
      <c r="C476" s="1109"/>
      <c r="D476" s="1044"/>
      <c r="E476" s="1109"/>
      <c r="F476" s="1044"/>
      <c r="G476" s="217" t="s">
        <v>1154</v>
      </c>
      <c r="H476" s="63"/>
      <c r="I476" s="63"/>
      <c r="J476" s="44" t="s">
        <v>32</v>
      </c>
      <c r="K476" s="212" t="s">
        <v>31</v>
      </c>
      <c r="L476" s="165" t="s">
        <v>11</v>
      </c>
      <c r="M476" s="221" t="s">
        <v>29</v>
      </c>
      <c r="N476" s="221" t="s">
        <v>24</v>
      </c>
      <c r="O476" s="6"/>
      <c r="P476" s="6"/>
      <c r="Q476" s="6"/>
      <c r="R476" s="6"/>
      <c r="S476" s="6"/>
      <c r="T476" s="6"/>
      <c r="U476" s="6"/>
      <c r="V476" s="6"/>
      <c r="W476" s="6"/>
      <c r="X476" s="6"/>
      <c r="Y476" s="6" t="s">
        <v>24</v>
      </c>
      <c r="Z476" s="80">
        <f t="shared" si="266"/>
        <v>1</v>
      </c>
      <c r="AA476" s="221"/>
      <c r="AB476" s="21"/>
      <c r="AC476" s="21"/>
      <c r="AD476" s="21"/>
      <c r="AE476" s="21"/>
      <c r="AF476" s="21"/>
      <c r="AG476" s="21"/>
      <c r="AH476" s="21"/>
      <c r="AI476" s="21"/>
      <c r="AJ476" s="21"/>
      <c r="AK476" s="21"/>
      <c r="AL476" s="21"/>
      <c r="AM476" s="21"/>
      <c r="AN476" s="21"/>
      <c r="AO476" s="21"/>
      <c r="AP476" s="21"/>
      <c r="AQ476" s="21"/>
      <c r="AR476" s="21"/>
      <c r="AS476" s="21"/>
      <c r="AT476" s="21"/>
      <c r="AU476" s="21"/>
      <c r="AV476" s="59"/>
      <c r="AW476" s="21"/>
      <c r="AX476" s="21"/>
      <c r="AY476" s="21"/>
      <c r="AZ476" s="21"/>
      <c r="BA476" s="21"/>
      <c r="BB476" s="21"/>
      <c r="BC476" s="21"/>
      <c r="BD476" s="21"/>
      <c r="BE476" s="21"/>
      <c r="BF476" s="21"/>
      <c r="BG476" s="21"/>
      <c r="BH476" s="21"/>
      <c r="BI476" s="21" t="s">
        <v>1317</v>
      </c>
      <c r="BJ476" s="221"/>
      <c r="BK476" s="221"/>
      <c r="BL476" s="221"/>
      <c r="BM476" s="221"/>
      <c r="BN476" s="221"/>
      <c r="BO476" s="221"/>
      <c r="BP476" s="221"/>
      <c r="BQ476" s="221"/>
      <c r="BR476" s="221"/>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c r="CN476" s="221"/>
      <c r="CO476" s="221"/>
      <c r="CP476" s="221"/>
      <c r="CQ476" s="221"/>
      <c r="CR476" s="222">
        <f t="shared" si="256"/>
        <v>0</v>
      </c>
      <c r="CS476" s="237" t="e">
        <f t="shared" si="257"/>
        <v>#DIV/0!</v>
      </c>
      <c r="CT476" s="222">
        <f t="shared" si="258"/>
        <v>0</v>
      </c>
      <c r="CU476" s="237" t="e">
        <f t="shared" si="259"/>
        <v>#DIV/0!</v>
      </c>
      <c r="CV476" s="222">
        <f t="shared" si="260"/>
        <v>0</v>
      </c>
      <c r="CW476" s="237" t="e">
        <f t="shared" si="261"/>
        <v>#DIV/0!</v>
      </c>
      <c r="CX476" s="222">
        <f t="shared" si="262"/>
        <v>0</v>
      </c>
      <c r="CY476" s="237" t="e">
        <f t="shared" si="263"/>
        <v>#DIV/0!</v>
      </c>
      <c r="CZ476" s="223" t="e">
        <f t="shared" si="264"/>
        <v>#DIV/0!</v>
      </c>
      <c r="DA476" s="223" t="e">
        <f t="shared" si="265"/>
        <v>#DIV/0!</v>
      </c>
      <c r="DB476" s="6"/>
    </row>
    <row r="477" spans="1:106" s="23" customFormat="1" ht="46.5">
      <c r="A477" s="226">
        <v>165</v>
      </c>
      <c r="B477" s="220" t="s">
        <v>1158</v>
      </c>
      <c r="C477" s="165" t="s">
        <v>41</v>
      </c>
      <c r="D477" s="220" t="s">
        <v>1159</v>
      </c>
      <c r="E477" s="165" t="s">
        <v>41</v>
      </c>
      <c r="F477" s="220" t="s">
        <v>1159</v>
      </c>
      <c r="G477" s="217" t="s">
        <v>1589</v>
      </c>
      <c r="H477" s="63"/>
      <c r="I477" s="63"/>
      <c r="J477" s="44" t="s">
        <v>32</v>
      </c>
      <c r="K477" s="212" t="s">
        <v>31</v>
      </c>
      <c r="L477" s="165" t="s">
        <v>11</v>
      </c>
      <c r="M477" s="221" t="s">
        <v>29</v>
      </c>
      <c r="N477" s="221" t="s">
        <v>24</v>
      </c>
      <c r="O477" s="6"/>
      <c r="P477" s="6"/>
      <c r="Q477" s="6"/>
      <c r="R477" s="6"/>
      <c r="S477" s="6"/>
      <c r="T477" s="6"/>
      <c r="U477" s="6"/>
      <c r="V477" s="6"/>
      <c r="W477" s="6"/>
      <c r="X477" s="6"/>
      <c r="Y477" s="6" t="s">
        <v>24</v>
      </c>
      <c r="Z477" s="80">
        <f t="shared" si="266"/>
        <v>1</v>
      </c>
      <c r="AA477" s="955"/>
      <c r="AB477" s="21"/>
      <c r="AC477" s="21"/>
      <c r="AD477" s="21"/>
      <c r="AE477" s="21"/>
      <c r="AF477" s="21"/>
      <c r="AG477" s="21"/>
      <c r="AH477" s="21"/>
      <c r="AI477" s="21"/>
      <c r="AJ477" s="21"/>
      <c r="AK477" s="21"/>
      <c r="AL477" s="21"/>
      <c r="AM477" s="21"/>
      <c r="AN477" s="21"/>
      <c r="AO477" s="21"/>
      <c r="AP477" s="21"/>
      <c r="AQ477" s="21"/>
      <c r="AR477" s="21"/>
      <c r="AS477" s="21"/>
      <c r="AT477" s="21"/>
      <c r="AU477" s="21"/>
      <c r="AV477" s="59"/>
      <c r="AW477" s="21"/>
      <c r="AX477" s="21"/>
      <c r="AY477" s="21"/>
      <c r="AZ477" s="21"/>
      <c r="BA477" s="21"/>
      <c r="BB477" s="21"/>
      <c r="BC477" s="21"/>
      <c r="BD477" s="21"/>
      <c r="BE477" s="21"/>
      <c r="BF477" s="21"/>
      <c r="BG477" s="21"/>
      <c r="BH477" s="21"/>
      <c r="BI477" s="21" t="s">
        <v>1317</v>
      </c>
      <c r="BJ477" s="221"/>
      <c r="BK477" s="221"/>
      <c r="BL477" s="221"/>
      <c r="BM477" s="221"/>
      <c r="BN477" s="221"/>
      <c r="BO477" s="221"/>
      <c r="BP477" s="221"/>
      <c r="BQ477" s="221"/>
      <c r="BR477" s="221"/>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c r="CN477" s="221"/>
      <c r="CO477" s="221"/>
      <c r="CP477" s="221"/>
      <c r="CQ477" s="221"/>
      <c r="CR477" s="222">
        <f t="shared" si="256"/>
        <v>0</v>
      </c>
      <c r="CS477" s="237" t="e">
        <f t="shared" si="257"/>
        <v>#DIV/0!</v>
      </c>
      <c r="CT477" s="222">
        <f t="shared" si="258"/>
        <v>0</v>
      </c>
      <c r="CU477" s="237" t="e">
        <f t="shared" si="259"/>
        <v>#DIV/0!</v>
      </c>
      <c r="CV477" s="222">
        <f t="shared" si="260"/>
        <v>0</v>
      </c>
      <c r="CW477" s="237" t="e">
        <f t="shared" si="261"/>
        <v>#DIV/0!</v>
      </c>
      <c r="CX477" s="222">
        <f t="shared" si="262"/>
        <v>0</v>
      </c>
      <c r="CY477" s="237" t="e">
        <f t="shared" si="263"/>
        <v>#DIV/0!</v>
      </c>
      <c r="CZ477" s="223" t="e">
        <f t="shared" si="264"/>
        <v>#DIV/0!</v>
      </c>
      <c r="DA477" s="223" t="e">
        <f t="shared" si="265"/>
        <v>#DIV/0!</v>
      </c>
      <c r="DB477" s="6"/>
    </row>
    <row r="478" spans="1:106" s="23" customFormat="1" ht="93">
      <c r="A478" s="226">
        <v>166</v>
      </c>
      <c r="B478" s="220" t="s">
        <v>1864</v>
      </c>
      <c r="C478" s="165"/>
      <c r="D478" s="220"/>
      <c r="E478" s="165"/>
      <c r="F478" s="220" t="s">
        <v>1864</v>
      </c>
      <c r="G478" s="217" t="s">
        <v>1865</v>
      </c>
      <c r="H478" s="63"/>
      <c r="I478" s="63"/>
      <c r="J478" s="5" t="s">
        <v>32</v>
      </c>
      <c r="K478" s="212" t="s">
        <v>31</v>
      </c>
      <c r="L478" s="165" t="s">
        <v>11</v>
      </c>
      <c r="M478" s="221" t="s">
        <v>29</v>
      </c>
      <c r="N478" s="221" t="s">
        <v>24</v>
      </c>
      <c r="O478" s="6"/>
      <c r="P478" s="6"/>
      <c r="Q478" s="6"/>
      <c r="R478" s="6" t="s">
        <v>24</v>
      </c>
      <c r="S478" s="6"/>
      <c r="T478" s="6"/>
      <c r="U478" s="6"/>
      <c r="V478" s="6"/>
      <c r="W478" s="6"/>
      <c r="X478" s="6"/>
      <c r="Y478" s="6"/>
      <c r="Z478" s="80">
        <f t="shared" si="266"/>
        <v>1</v>
      </c>
      <c r="AA478" s="955"/>
      <c r="AB478" s="21"/>
      <c r="AC478" s="21"/>
      <c r="AD478" s="21"/>
      <c r="AE478" s="21"/>
      <c r="AF478" s="21"/>
      <c r="AG478" s="21"/>
      <c r="AH478" s="21"/>
      <c r="AI478" s="21"/>
      <c r="AJ478" s="21"/>
      <c r="AK478" s="21"/>
      <c r="AL478" s="21"/>
      <c r="AM478" s="21"/>
      <c r="AN478" s="21"/>
      <c r="AO478" s="21"/>
      <c r="AP478" s="21"/>
      <c r="AQ478" s="21"/>
      <c r="AR478" s="21"/>
      <c r="AS478" s="21"/>
      <c r="AT478" s="21"/>
      <c r="AU478" s="21"/>
      <c r="AV478" s="59"/>
      <c r="AW478" s="21"/>
      <c r="AX478" s="21"/>
      <c r="AY478" s="21"/>
      <c r="AZ478" s="21"/>
      <c r="BA478" s="21"/>
      <c r="BB478" s="21"/>
      <c r="BC478" s="21"/>
      <c r="BD478" s="21"/>
      <c r="BE478" s="21"/>
      <c r="BF478" s="21"/>
      <c r="BG478" s="21"/>
      <c r="BH478" s="21"/>
      <c r="BI478" s="21"/>
      <c r="BJ478" s="221"/>
      <c r="BK478" s="221"/>
      <c r="BL478" s="221"/>
      <c r="BM478" s="221"/>
      <c r="BN478" s="221"/>
      <c r="BO478" s="221"/>
      <c r="BP478" s="221"/>
      <c r="BQ478" s="221"/>
      <c r="BR478" s="221"/>
      <c r="BS478" s="221"/>
      <c r="BT478" s="221"/>
      <c r="BU478" s="221"/>
      <c r="BV478" s="221"/>
      <c r="BW478" s="221"/>
      <c r="BX478" s="221"/>
      <c r="BY478" s="221"/>
      <c r="BZ478" s="221"/>
      <c r="CA478" s="221"/>
      <c r="CB478" s="221"/>
      <c r="CC478" s="221"/>
      <c r="CD478" s="221"/>
      <c r="CE478" s="221"/>
      <c r="CF478" s="221"/>
      <c r="CG478" s="221"/>
      <c r="CH478" s="221"/>
      <c r="CI478" s="221"/>
      <c r="CJ478" s="221"/>
      <c r="CK478" s="221"/>
      <c r="CL478" s="221"/>
      <c r="CM478" s="221"/>
      <c r="CN478" s="221"/>
      <c r="CO478" s="221"/>
      <c r="CP478" s="221"/>
      <c r="CQ478" s="221"/>
      <c r="CR478" s="222"/>
      <c r="CS478" s="237"/>
      <c r="CT478" s="222"/>
      <c r="CU478" s="237"/>
      <c r="CV478" s="222"/>
      <c r="CW478" s="237"/>
      <c r="CX478" s="222"/>
      <c r="CY478" s="237"/>
      <c r="CZ478" s="223"/>
      <c r="DA478" s="223"/>
      <c r="DB478" s="6"/>
    </row>
    <row r="479" spans="1:106" ht="15.5">
      <c r="A479" s="1102"/>
      <c r="B479" s="1104" t="s">
        <v>125</v>
      </c>
      <c r="C479" s="1105"/>
      <c r="D479" s="1105"/>
      <c r="E479" s="1105"/>
      <c r="F479" s="1105"/>
      <c r="G479" s="1105"/>
      <c r="H479" s="213"/>
      <c r="I479" s="213"/>
      <c r="J479" s="213"/>
      <c r="K479" s="213"/>
      <c r="L479" s="213"/>
      <c r="M479" s="213"/>
      <c r="N479" s="214"/>
      <c r="O479" s="296" t="s">
        <v>38</v>
      </c>
      <c r="P479" s="296" t="s">
        <v>38</v>
      </c>
      <c r="Q479" s="296" t="s">
        <v>38</v>
      </c>
      <c r="R479" s="296" t="s">
        <v>38</v>
      </c>
      <c r="S479" s="296" t="s">
        <v>38</v>
      </c>
      <c r="T479" s="296" t="s">
        <v>38</v>
      </c>
      <c r="U479" s="296" t="s">
        <v>38</v>
      </c>
      <c r="V479" s="296" t="s">
        <v>38</v>
      </c>
      <c r="W479" s="296" t="s">
        <v>38</v>
      </c>
      <c r="X479" s="296" t="s">
        <v>38</v>
      </c>
      <c r="Y479" s="296" t="s">
        <v>38</v>
      </c>
      <c r="Z479" s="296" t="s">
        <v>38</v>
      </c>
      <c r="AA479" s="221"/>
      <c r="AB479" s="296" t="s">
        <v>38</v>
      </c>
      <c r="AC479" s="296" t="s">
        <v>38</v>
      </c>
      <c r="AD479" s="296" t="s">
        <v>38</v>
      </c>
      <c r="AE479" s="296" t="s">
        <v>38</v>
      </c>
      <c r="AF479" s="296" t="s">
        <v>38</v>
      </c>
      <c r="AG479" s="296" t="s">
        <v>38</v>
      </c>
      <c r="AH479" s="296" t="s">
        <v>38</v>
      </c>
      <c r="AI479" s="296" t="s">
        <v>38</v>
      </c>
      <c r="AJ479" s="296" t="s">
        <v>38</v>
      </c>
      <c r="AK479" s="296" t="s">
        <v>38</v>
      </c>
      <c r="AL479" s="296" t="s">
        <v>38</v>
      </c>
      <c r="AM479" s="296" t="s">
        <v>38</v>
      </c>
      <c r="AN479" s="296" t="s">
        <v>38</v>
      </c>
      <c r="AO479" s="296" t="s">
        <v>38</v>
      </c>
      <c r="AP479" s="296" t="s">
        <v>38</v>
      </c>
      <c r="AQ479" s="296" t="s">
        <v>38</v>
      </c>
      <c r="AR479" s="296" t="s">
        <v>38</v>
      </c>
      <c r="AS479" s="296" t="s">
        <v>38</v>
      </c>
      <c r="AT479" s="296" t="s">
        <v>38</v>
      </c>
      <c r="AU479" s="296" t="s">
        <v>38</v>
      </c>
      <c r="AV479" s="296" t="s">
        <v>38</v>
      </c>
      <c r="AW479" s="296" t="s">
        <v>38</v>
      </c>
      <c r="AX479" s="296" t="s">
        <v>38</v>
      </c>
      <c r="AY479" s="296" t="s">
        <v>38</v>
      </c>
      <c r="AZ479" s="296" t="s">
        <v>38</v>
      </c>
      <c r="BA479" s="296" t="s">
        <v>38</v>
      </c>
      <c r="BB479" s="296" t="s">
        <v>38</v>
      </c>
      <c r="BC479" s="296" t="s">
        <v>38</v>
      </c>
      <c r="BD479" s="296" t="s">
        <v>38</v>
      </c>
      <c r="BE479" s="296" t="s">
        <v>38</v>
      </c>
      <c r="BF479" s="296" t="s">
        <v>38</v>
      </c>
      <c r="BG479" s="296" t="s">
        <v>38</v>
      </c>
      <c r="BH479" s="296" t="s">
        <v>38</v>
      </c>
      <c r="BI479" s="296" t="s">
        <v>38</v>
      </c>
      <c r="BJ479" s="296" t="s">
        <v>38</v>
      </c>
      <c r="BK479" s="296" t="s">
        <v>38</v>
      </c>
      <c r="BL479" s="296" t="s">
        <v>38</v>
      </c>
      <c r="BM479" s="296" t="s">
        <v>38</v>
      </c>
      <c r="BN479" s="296" t="s">
        <v>38</v>
      </c>
      <c r="BO479" s="296" t="s">
        <v>38</v>
      </c>
      <c r="BP479" s="296" t="s">
        <v>38</v>
      </c>
      <c r="BQ479" s="296" t="s">
        <v>38</v>
      </c>
      <c r="BR479" s="296" t="s">
        <v>38</v>
      </c>
      <c r="BS479" s="296" t="s">
        <v>38</v>
      </c>
      <c r="BT479" s="296" t="s">
        <v>38</v>
      </c>
      <c r="BU479" s="296" t="s">
        <v>38</v>
      </c>
      <c r="BV479" s="296" t="s">
        <v>38</v>
      </c>
      <c r="BW479" s="296" t="s">
        <v>38</v>
      </c>
      <c r="BX479" s="296" t="s">
        <v>38</v>
      </c>
      <c r="BY479" s="296" t="s">
        <v>38</v>
      </c>
      <c r="BZ479" s="296" t="s">
        <v>38</v>
      </c>
      <c r="CA479" s="296" t="s">
        <v>38</v>
      </c>
      <c r="CB479" s="296" t="s">
        <v>38</v>
      </c>
      <c r="CC479" s="296" t="s">
        <v>38</v>
      </c>
      <c r="CD479" s="296" t="s">
        <v>38</v>
      </c>
      <c r="CE479" s="296" t="s">
        <v>38</v>
      </c>
      <c r="CF479" s="296" t="s">
        <v>38</v>
      </c>
      <c r="CG479" s="296" t="s">
        <v>38</v>
      </c>
      <c r="CH479" s="296" t="s">
        <v>38</v>
      </c>
      <c r="CI479" s="296" t="s">
        <v>38</v>
      </c>
      <c r="CJ479" s="296" t="s">
        <v>38</v>
      </c>
      <c r="CK479" s="296" t="s">
        <v>38</v>
      </c>
      <c r="CL479" s="296" t="s">
        <v>38</v>
      </c>
      <c r="CM479" s="296" t="s">
        <v>38</v>
      </c>
      <c r="CN479" s="296" t="s">
        <v>38</v>
      </c>
      <c r="CO479" s="296" t="s">
        <v>38</v>
      </c>
      <c r="CP479" s="296" t="s">
        <v>38</v>
      </c>
      <c r="CQ479" s="296" t="s">
        <v>38</v>
      </c>
      <c r="CR479" s="296" t="s">
        <v>38</v>
      </c>
      <c r="CS479" s="296" t="s">
        <v>38</v>
      </c>
      <c r="CT479" s="296" t="s">
        <v>38</v>
      </c>
      <c r="CU479" s="296" t="s">
        <v>38</v>
      </c>
      <c r="CV479" s="296" t="s">
        <v>38</v>
      </c>
      <c r="CW479" s="296" t="s">
        <v>38</v>
      </c>
      <c r="CX479" s="296" t="s">
        <v>38</v>
      </c>
      <c r="CY479" s="296" t="s">
        <v>38</v>
      </c>
      <c r="CZ479" s="296" t="s">
        <v>38</v>
      </c>
      <c r="DA479" s="296" t="s">
        <v>38</v>
      </c>
      <c r="DB479" s="296" t="s">
        <v>38</v>
      </c>
    </row>
    <row r="480" spans="1:106" ht="15.5">
      <c r="A480" s="1103"/>
      <c r="B480" s="1104" t="s">
        <v>124</v>
      </c>
      <c r="C480" s="1105"/>
      <c r="D480" s="1105"/>
      <c r="E480" s="1105"/>
      <c r="F480" s="1105"/>
      <c r="G480" s="1105"/>
      <c r="H480" s="213"/>
      <c r="I480" s="213"/>
      <c r="J480" s="213"/>
      <c r="K480" s="213"/>
      <c r="L480" s="213"/>
      <c r="M480" s="213"/>
      <c r="N480" s="214"/>
      <c r="O480" s="296" t="s">
        <v>38</v>
      </c>
      <c r="P480" s="296" t="s">
        <v>38</v>
      </c>
      <c r="Q480" s="296" t="s">
        <v>38</v>
      </c>
      <c r="R480" s="296" t="s">
        <v>38</v>
      </c>
      <c r="S480" s="296" t="s">
        <v>38</v>
      </c>
      <c r="T480" s="296" t="s">
        <v>38</v>
      </c>
      <c r="U480" s="296" t="s">
        <v>38</v>
      </c>
      <c r="V480" s="296" t="s">
        <v>38</v>
      </c>
      <c r="W480" s="296" t="s">
        <v>38</v>
      </c>
      <c r="X480" s="296" t="s">
        <v>38</v>
      </c>
      <c r="Y480" s="296" t="s">
        <v>38</v>
      </c>
      <c r="Z480" s="296" t="s">
        <v>38</v>
      </c>
      <c r="AA480" s="955"/>
      <c r="AB480" s="296" t="s">
        <v>38</v>
      </c>
      <c r="AC480" s="296" t="s">
        <v>38</v>
      </c>
      <c r="AD480" s="296" t="s">
        <v>38</v>
      </c>
      <c r="AE480" s="296" t="s">
        <v>38</v>
      </c>
      <c r="AF480" s="296" t="s">
        <v>38</v>
      </c>
      <c r="AG480" s="296" t="s">
        <v>38</v>
      </c>
      <c r="AH480" s="296" t="s">
        <v>38</v>
      </c>
      <c r="AI480" s="296" t="s">
        <v>38</v>
      </c>
      <c r="AJ480" s="296" t="s">
        <v>38</v>
      </c>
      <c r="AK480" s="296" t="s">
        <v>38</v>
      </c>
      <c r="AL480" s="296" t="s">
        <v>38</v>
      </c>
      <c r="AM480" s="296" t="s">
        <v>38</v>
      </c>
      <c r="AN480" s="296" t="s">
        <v>38</v>
      </c>
      <c r="AO480" s="296" t="s">
        <v>38</v>
      </c>
      <c r="AP480" s="296" t="s">
        <v>38</v>
      </c>
      <c r="AQ480" s="296" t="s">
        <v>38</v>
      </c>
      <c r="AR480" s="296" t="s">
        <v>38</v>
      </c>
      <c r="AS480" s="296" t="s">
        <v>38</v>
      </c>
      <c r="AT480" s="296" t="s">
        <v>38</v>
      </c>
      <c r="AU480" s="296" t="s">
        <v>38</v>
      </c>
      <c r="AV480" s="296" t="s">
        <v>38</v>
      </c>
      <c r="AW480" s="296" t="s">
        <v>38</v>
      </c>
      <c r="AX480" s="296" t="s">
        <v>38</v>
      </c>
      <c r="AY480" s="296" t="s">
        <v>38</v>
      </c>
      <c r="AZ480" s="296" t="s">
        <v>38</v>
      </c>
      <c r="BA480" s="296" t="s">
        <v>38</v>
      </c>
      <c r="BB480" s="296" t="s">
        <v>38</v>
      </c>
      <c r="BC480" s="296" t="s">
        <v>38</v>
      </c>
      <c r="BD480" s="296" t="s">
        <v>38</v>
      </c>
      <c r="BE480" s="296" t="s">
        <v>38</v>
      </c>
      <c r="BF480" s="296" t="s">
        <v>38</v>
      </c>
      <c r="BG480" s="296" t="s">
        <v>38</v>
      </c>
      <c r="BH480" s="296" t="s">
        <v>38</v>
      </c>
      <c r="BI480" s="296" t="s">
        <v>38</v>
      </c>
      <c r="BJ480" s="296" t="s">
        <v>38</v>
      </c>
      <c r="BK480" s="296" t="s">
        <v>38</v>
      </c>
      <c r="BL480" s="296" t="s">
        <v>38</v>
      </c>
      <c r="BM480" s="296" t="s">
        <v>38</v>
      </c>
      <c r="BN480" s="296" t="s">
        <v>38</v>
      </c>
      <c r="BO480" s="296" t="s">
        <v>38</v>
      </c>
      <c r="BP480" s="296" t="s">
        <v>38</v>
      </c>
      <c r="BQ480" s="296" t="s">
        <v>38</v>
      </c>
      <c r="BR480" s="296" t="s">
        <v>38</v>
      </c>
      <c r="BS480" s="296" t="s">
        <v>38</v>
      </c>
      <c r="BT480" s="296" t="s">
        <v>38</v>
      </c>
      <c r="BU480" s="296" t="s">
        <v>38</v>
      </c>
      <c r="BV480" s="296" t="s">
        <v>38</v>
      </c>
      <c r="BW480" s="296" t="s">
        <v>38</v>
      </c>
      <c r="BX480" s="296" t="s">
        <v>38</v>
      </c>
      <c r="BY480" s="296" t="s">
        <v>38</v>
      </c>
      <c r="BZ480" s="296" t="s">
        <v>38</v>
      </c>
      <c r="CA480" s="296" t="s">
        <v>38</v>
      </c>
      <c r="CB480" s="296" t="s">
        <v>38</v>
      </c>
      <c r="CC480" s="296" t="s">
        <v>38</v>
      </c>
      <c r="CD480" s="296" t="s">
        <v>38</v>
      </c>
      <c r="CE480" s="296" t="s">
        <v>38</v>
      </c>
      <c r="CF480" s="296" t="s">
        <v>38</v>
      </c>
      <c r="CG480" s="296" t="s">
        <v>38</v>
      </c>
      <c r="CH480" s="296" t="s">
        <v>38</v>
      </c>
      <c r="CI480" s="296" t="s">
        <v>38</v>
      </c>
      <c r="CJ480" s="296" t="s">
        <v>38</v>
      </c>
      <c r="CK480" s="296" t="s">
        <v>38</v>
      </c>
      <c r="CL480" s="296" t="s">
        <v>38</v>
      </c>
      <c r="CM480" s="296" t="s">
        <v>38</v>
      </c>
      <c r="CN480" s="296" t="s">
        <v>38</v>
      </c>
      <c r="CO480" s="296" t="s">
        <v>38</v>
      </c>
      <c r="CP480" s="296" t="s">
        <v>38</v>
      </c>
      <c r="CQ480" s="296" t="s">
        <v>38</v>
      </c>
      <c r="CR480" s="296" t="s">
        <v>38</v>
      </c>
      <c r="CS480" s="296" t="s">
        <v>38</v>
      </c>
      <c r="CT480" s="296" t="s">
        <v>38</v>
      </c>
      <c r="CU480" s="296" t="s">
        <v>38</v>
      </c>
      <c r="CV480" s="296" t="s">
        <v>38</v>
      </c>
      <c r="CW480" s="296" t="s">
        <v>38</v>
      </c>
      <c r="CX480" s="296" t="s">
        <v>38</v>
      </c>
      <c r="CY480" s="296" t="s">
        <v>38</v>
      </c>
      <c r="CZ480" s="296" t="s">
        <v>38</v>
      </c>
      <c r="DA480" s="296" t="s">
        <v>38</v>
      </c>
      <c r="DB480" s="296" t="s">
        <v>38</v>
      </c>
    </row>
    <row r="481" spans="1:106" s="1" customFormat="1" ht="51.65" customHeight="1">
      <c r="A481" s="1036">
        <v>167</v>
      </c>
      <c r="B481" s="1044" t="s">
        <v>1351</v>
      </c>
      <c r="C481" s="1033" t="s">
        <v>26</v>
      </c>
      <c r="D481" s="217" t="s">
        <v>123</v>
      </c>
      <c r="E481" s="1033" t="s">
        <v>26</v>
      </c>
      <c r="F481" s="217" t="s">
        <v>123</v>
      </c>
      <c r="G481" s="9" t="s">
        <v>348</v>
      </c>
      <c r="H481" s="5"/>
      <c r="I481" s="5"/>
      <c r="J481" s="5" t="s">
        <v>32</v>
      </c>
      <c r="K481" s="212" t="s">
        <v>31</v>
      </c>
      <c r="L481" s="165" t="s">
        <v>10</v>
      </c>
      <c r="M481" s="221" t="s">
        <v>29</v>
      </c>
      <c r="N481" s="221" t="s">
        <v>24</v>
      </c>
      <c r="O481" s="5"/>
      <c r="P481" s="5"/>
      <c r="Q481" s="5"/>
      <c r="R481" s="5" t="s">
        <v>24</v>
      </c>
      <c r="S481" s="6"/>
      <c r="T481" s="6"/>
      <c r="U481" s="5"/>
      <c r="V481" s="5"/>
      <c r="W481" s="5"/>
      <c r="X481" s="5"/>
      <c r="Y481" s="5"/>
      <c r="Z481" s="80">
        <f t="shared" ref="Z481:Z512" si="267">COUNTIF($O481:$Y481,"x")</f>
        <v>1</v>
      </c>
      <c r="AA481" s="955"/>
      <c r="AB481" s="7"/>
      <c r="AC481" s="7"/>
      <c r="AD481" s="7"/>
      <c r="AE481" s="7"/>
      <c r="AF481" s="7"/>
      <c r="AG481" s="7"/>
      <c r="AH481" s="7"/>
      <c r="AI481" s="7"/>
      <c r="AJ481" s="7"/>
      <c r="AK481" s="7"/>
      <c r="AL481" s="7"/>
      <c r="AM481" s="7" t="s">
        <v>1317</v>
      </c>
      <c r="AN481" s="7" t="s">
        <v>1317</v>
      </c>
      <c r="AO481" s="7" t="s">
        <v>1317</v>
      </c>
      <c r="AP481" s="7" t="s">
        <v>1317</v>
      </c>
      <c r="AQ481" s="7"/>
      <c r="AR481" s="7"/>
      <c r="AS481" s="7"/>
      <c r="AT481" s="7"/>
      <c r="AU481" s="7"/>
      <c r="AV481" s="55"/>
      <c r="AW481" s="7"/>
      <c r="AX481" s="7"/>
      <c r="AY481" s="7"/>
      <c r="AZ481" s="7"/>
      <c r="BA481" s="7"/>
      <c r="BB481" s="7"/>
      <c r="BC481" s="7"/>
      <c r="BD481" s="7"/>
      <c r="BE481" s="7"/>
      <c r="BF481" s="7"/>
      <c r="BG481" s="7"/>
      <c r="BH481" s="7"/>
      <c r="BI481" s="7"/>
      <c r="BJ481" s="221"/>
      <c r="BK481" s="221"/>
      <c r="BL481" s="221"/>
      <c r="BM481" s="221"/>
      <c r="BN481" s="221"/>
      <c r="BO481" s="221"/>
      <c r="BP481" s="221"/>
      <c r="BQ481" s="221"/>
      <c r="BR481" s="221"/>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c r="CN481" s="221"/>
      <c r="CO481" s="221"/>
      <c r="CP481" s="221"/>
      <c r="CQ481" s="221"/>
      <c r="CR481" s="222">
        <f t="shared" ref="CR481:CR525" si="268">COUNTIF(BJ481:CQ481,"2")</f>
        <v>0</v>
      </c>
      <c r="CS481" s="237" t="e">
        <f t="shared" ref="CS481:CS525" si="269">CR481/(CR481+CT481+CV481+CX481)</f>
        <v>#DIV/0!</v>
      </c>
      <c r="CT481" s="222">
        <f t="shared" ref="CT481:CT525" si="270">COUNTIF(BJ481:CQ481,"1")</f>
        <v>0</v>
      </c>
      <c r="CU481" s="237" t="e">
        <f t="shared" ref="CU481:CU525" si="271">CT481/(CR481+CT481+CV481+CX481)</f>
        <v>#DIV/0!</v>
      </c>
      <c r="CV481" s="222">
        <f t="shared" ref="CV481:CV525" si="272">COUNTIF(BJ481:CQ481,"0")</f>
        <v>0</v>
      </c>
      <c r="CW481" s="237" t="e">
        <f t="shared" ref="CW481:CW525" si="273">CV481/(CR481+CT481+CV481+CX481)</f>
        <v>#DIV/0!</v>
      </c>
      <c r="CX481" s="222">
        <f t="shared" ref="CX481:CX525" si="274">COUNTIF(BJ481:CQ481,"KĐG")</f>
        <v>0</v>
      </c>
      <c r="CY481" s="237" t="e">
        <f t="shared" ref="CY481:CY525" si="275">CX481/(CR481+CT481+CV481+CX481)</f>
        <v>#DIV/0!</v>
      </c>
      <c r="CZ481" s="223" t="e">
        <f t="shared" ref="CZ481:CZ525" si="276">(((CR481*2)+(CT481*1)+(CV481*0)))/(CR481+CT481+CV481)</f>
        <v>#DIV/0!</v>
      </c>
      <c r="DA481" s="223" t="e">
        <f t="shared" ref="DA481:DA525" si="277">IF(CY481&gt;=50%,"KĐG",IF(CZ481&gt;=1.6,"Đạt mục tiêu",IF(CZ481&gt;=1,"Cần cố gắng","Chưa đạt")))</f>
        <v>#DIV/0!</v>
      </c>
      <c r="DB481" s="5"/>
    </row>
    <row r="482" spans="1:106" s="1" customFormat="1" ht="30" customHeight="1">
      <c r="A482" s="1036"/>
      <c r="B482" s="1024"/>
      <c r="C482" s="1033"/>
      <c r="D482" s="217" t="s">
        <v>122</v>
      </c>
      <c r="E482" s="1033"/>
      <c r="F482" s="220" t="s">
        <v>1963</v>
      </c>
      <c r="G482" s="9" t="s">
        <v>347</v>
      </c>
      <c r="H482" s="5"/>
      <c r="I482" s="5"/>
      <c r="J482" s="5" t="s">
        <v>32</v>
      </c>
      <c r="K482" s="212" t="s">
        <v>31</v>
      </c>
      <c r="L482" s="165" t="s">
        <v>10</v>
      </c>
      <c r="M482" s="221" t="s">
        <v>29</v>
      </c>
      <c r="N482" s="221" t="s">
        <v>24</v>
      </c>
      <c r="O482" s="5"/>
      <c r="P482" s="5"/>
      <c r="Q482" s="5"/>
      <c r="R482" s="5" t="s">
        <v>24</v>
      </c>
      <c r="S482" s="6"/>
      <c r="T482" s="6"/>
      <c r="U482" s="5"/>
      <c r="V482" s="5"/>
      <c r="W482" s="5"/>
      <c r="X482" s="5"/>
      <c r="Y482" s="5"/>
      <c r="Z482" s="80">
        <f t="shared" si="267"/>
        <v>1</v>
      </c>
      <c r="AA482" s="221"/>
      <c r="AB482" s="7"/>
      <c r="AC482" s="7"/>
      <c r="AD482" s="7" t="s">
        <v>1318</v>
      </c>
      <c r="AE482" s="7"/>
      <c r="AF482" s="7"/>
      <c r="AG482" s="7"/>
      <c r="AH482" s="7"/>
      <c r="AI482" s="7"/>
      <c r="AJ482" s="7"/>
      <c r="AK482" s="7"/>
      <c r="AL482" s="7"/>
      <c r="AM482" s="7"/>
      <c r="AN482" s="7"/>
      <c r="AO482" s="7"/>
      <c r="AP482" s="7"/>
      <c r="AQ482" s="7"/>
      <c r="AR482" s="7"/>
      <c r="AS482" s="7"/>
      <c r="AT482" s="7"/>
      <c r="AU482" s="7"/>
      <c r="AV482" s="55"/>
      <c r="AW482" s="7"/>
      <c r="AX482" s="7"/>
      <c r="AY482" s="7"/>
      <c r="AZ482" s="7"/>
      <c r="BA482" s="7"/>
      <c r="BB482" s="7"/>
      <c r="BC482" s="7"/>
      <c r="BD482" s="7"/>
      <c r="BE482" s="7"/>
      <c r="BF482" s="7"/>
      <c r="BG482" s="7"/>
      <c r="BH482" s="7"/>
      <c r="BI482" s="7"/>
      <c r="BJ482" s="221"/>
      <c r="BK482" s="221"/>
      <c r="BL482" s="221"/>
      <c r="BM482" s="221"/>
      <c r="BN482" s="221"/>
      <c r="BO482" s="221"/>
      <c r="BP482" s="221"/>
      <c r="BQ482" s="221"/>
      <c r="BR482" s="221"/>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c r="CN482" s="221"/>
      <c r="CO482" s="221"/>
      <c r="CP482" s="221"/>
      <c r="CQ482" s="221"/>
      <c r="CR482" s="222">
        <f t="shared" si="268"/>
        <v>0</v>
      </c>
      <c r="CS482" s="237" t="e">
        <f t="shared" si="269"/>
        <v>#DIV/0!</v>
      </c>
      <c r="CT482" s="222">
        <f t="shared" si="270"/>
        <v>0</v>
      </c>
      <c r="CU482" s="237" t="e">
        <f t="shared" si="271"/>
        <v>#DIV/0!</v>
      </c>
      <c r="CV482" s="222">
        <f t="shared" si="272"/>
        <v>0</v>
      </c>
      <c r="CW482" s="237" t="e">
        <f t="shared" si="273"/>
        <v>#DIV/0!</v>
      </c>
      <c r="CX482" s="222">
        <f t="shared" si="274"/>
        <v>0</v>
      </c>
      <c r="CY482" s="237" t="e">
        <f t="shared" si="275"/>
        <v>#DIV/0!</v>
      </c>
      <c r="CZ482" s="223" t="e">
        <f t="shared" si="276"/>
        <v>#DIV/0!</v>
      </c>
      <c r="DA482" s="223" t="e">
        <f t="shared" si="277"/>
        <v>#DIV/0!</v>
      </c>
      <c r="DB482" s="5"/>
    </row>
    <row r="483" spans="1:106" s="1" customFormat="1" ht="30" customHeight="1">
      <c r="A483" s="1036">
        <v>168</v>
      </c>
      <c r="B483" s="1044" t="s">
        <v>1350</v>
      </c>
      <c r="C483" s="1041" t="s">
        <v>60</v>
      </c>
      <c r="D483" s="1024" t="s">
        <v>632</v>
      </c>
      <c r="E483" s="1033" t="s">
        <v>26</v>
      </c>
      <c r="F483" s="1044" t="s">
        <v>1349</v>
      </c>
      <c r="G483" s="74" t="s">
        <v>897</v>
      </c>
      <c r="H483" s="5"/>
      <c r="I483" s="5"/>
      <c r="J483" s="5" t="s">
        <v>32</v>
      </c>
      <c r="K483" s="212" t="s">
        <v>31</v>
      </c>
      <c r="L483" s="165" t="s">
        <v>10</v>
      </c>
      <c r="M483" s="221" t="s">
        <v>29</v>
      </c>
      <c r="N483" s="221" t="s">
        <v>24</v>
      </c>
      <c r="O483" s="5" t="s">
        <v>24</v>
      </c>
      <c r="P483" s="5"/>
      <c r="Q483" s="5"/>
      <c r="R483" s="5"/>
      <c r="S483" s="6"/>
      <c r="T483" s="6"/>
      <c r="U483" s="5"/>
      <c r="V483" s="5"/>
      <c r="W483" s="5"/>
      <c r="X483" s="5"/>
      <c r="Y483" s="5"/>
      <c r="Z483" s="80">
        <f t="shared" si="267"/>
        <v>1</v>
      </c>
      <c r="AA483" s="955"/>
      <c r="AB483" s="7" t="s">
        <v>1315</v>
      </c>
      <c r="AC483" s="7"/>
      <c r="AD483" s="7"/>
      <c r="AE483" s="7"/>
      <c r="AF483" s="7"/>
      <c r="AG483" s="7"/>
      <c r="AH483" s="7"/>
      <c r="AI483" s="7"/>
      <c r="AJ483" s="7"/>
      <c r="AK483" s="7"/>
      <c r="AL483" s="7"/>
      <c r="AM483" s="7"/>
      <c r="AN483" s="7"/>
      <c r="AO483" s="7"/>
      <c r="AP483" s="7"/>
      <c r="AQ483" s="7"/>
      <c r="AR483" s="7"/>
      <c r="AS483" s="7"/>
      <c r="AT483" s="7"/>
      <c r="AU483" s="7"/>
      <c r="AV483" s="55"/>
      <c r="AW483" s="7"/>
      <c r="AX483" s="7"/>
      <c r="AY483" s="7"/>
      <c r="AZ483" s="7"/>
      <c r="BA483" s="7"/>
      <c r="BB483" s="7"/>
      <c r="BC483" s="7"/>
      <c r="BD483" s="7"/>
      <c r="BE483" s="7"/>
      <c r="BF483" s="7"/>
      <c r="BG483" s="7"/>
      <c r="BH483" s="7"/>
      <c r="BI483" s="7"/>
      <c r="BJ483" s="221"/>
      <c r="BK483" s="221"/>
      <c r="BL483" s="221"/>
      <c r="BM483" s="221"/>
      <c r="BN483" s="221"/>
      <c r="BO483" s="221"/>
      <c r="BP483" s="221"/>
      <c r="BQ483" s="221"/>
      <c r="BR483" s="221"/>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c r="CN483" s="221"/>
      <c r="CO483" s="221"/>
      <c r="CP483" s="221"/>
      <c r="CQ483" s="221"/>
      <c r="CR483" s="222">
        <f t="shared" si="268"/>
        <v>0</v>
      </c>
      <c r="CS483" s="237" t="e">
        <f t="shared" si="269"/>
        <v>#DIV/0!</v>
      </c>
      <c r="CT483" s="222">
        <f t="shared" si="270"/>
        <v>0</v>
      </c>
      <c r="CU483" s="237" t="e">
        <f t="shared" si="271"/>
        <v>#DIV/0!</v>
      </c>
      <c r="CV483" s="222">
        <f t="shared" si="272"/>
        <v>0</v>
      </c>
      <c r="CW483" s="237" t="e">
        <f t="shared" si="273"/>
        <v>#DIV/0!</v>
      </c>
      <c r="CX483" s="222">
        <f t="shared" si="274"/>
        <v>0</v>
      </c>
      <c r="CY483" s="237" t="e">
        <f t="shared" si="275"/>
        <v>#DIV/0!</v>
      </c>
      <c r="CZ483" s="223" t="e">
        <f t="shared" si="276"/>
        <v>#DIV/0!</v>
      </c>
      <c r="DA483" s="223" t="e">
        <f t="shared" si="277"/>
        <v>#DIV/0!</v>
      </c>
      <c r="DB483" s="5"/>
    </row>
    <row r="484" spans="1:106" ht="62">
      <c r="A484" s="1036"/>
      <c r="B484" s="1024"/>
      <c r="C484" s="1043"/>
      <c r="D484" s="1024"/>
      <c r="E484" s="1033"/>
      <c r="F484" s="1024"/>
      <c r="G484" s="217" t="s">
        <v>633</v>
      </c>
      <c r="H484" s="212"/>
      <c r="I484" s="212"/>
      <c r="J484" s="5" t="s">
        <v>32</v>
      </c>
      <c r="K484" s="212" t="s">
        <v>31</v>
      </c>
      <c r="L484" s="165" t="s">
        <v>10</v>
      </c>
      <c r="M484" s="221" t="s">
        <v>29</v>
      </c>
      <c r="N484" s="221" t="s">
        <v>24</v>
      </c>
      <c r="O484" s="5"/>
      <c r="P484" s="5"/>
      <c r="Q484" s="5"/>
      <c r="R484" s="5"/>
      <c r="S484" s="6"/>
      <c r="T484" s="6"/>
      <c r="U484" s="5"/>
      <c r="V484" s="5"/>
      <c r="W484" s="221" t="s">
        <v>24</v>
      </c>
      <c r="X484" s="5"/>
      <c r="Y484" s="5"/>
      <c r="Z484" s="80">
        <f t="shared" si="267"/>
        <v>1</v>
      </c>
      <c r="AA484" s="955"/>
      <c r="AB484" s="7"/>
      <c r="AC484" s="7"/>
      <c r="AD484" s="7"/>
      <c r="AE484" s="7"/>
      <c r="AF484" s="7"/>
      <c r="AG484" s="7"/>
      <c r="AH484" s="7"/>
      <c r="AI484" s="7"/>
      <c r="AJ484" s="7"/>
      <c r="AK484" s="7"/>
      <c r="AL484" s="7"/>
      <c r="AM484" s="7"/>
      <c r="AN484" s="7"/>
      <c r="AO484" s="7"/>
      <c r="AP484" s="7"/>
      <c r="AQ484" s="7"/>
      <c r="AR484" s="7"/>
      <c r="AS484" s="7"/>
      <c r="AT484" s="7"/>
      <c r="AU484" s="7"/>
      <c r="AV484" s="55"/>
      <c r="AW484" s="7"/>
      <c r="AX484" s="7"/>
      <c r="AY484" s="7"/>
      <c r="AZ484" s="7"/>
      <c r="BA484" s="7"/>
      <c r="BB484" s="7"/>
      <c r="BC484" s="55" t="s">
        <v>1316</v>
      </c>
      <c r="BD484" s="55" t="s">
        <v>1316</v>
      </c>
      <c r="BE484" s="55" t="s">
        <v>1316</v>
      </c>
      <c r="BF484" s="7"/>
      <c r="BG484" s="7"/>
      <c r="BH484" s="7"/>
      <c r="BI484" s="7"/>
      <c r="BJ484" s="221"/>
      <c r="BK484" s="221"/>
      <c r="BL484" s="221"/>
      <c r="BM484" s="221"/>
      <c r="BN484" s="221"/>
      <c r="BO484" s="221"/>
      <c r="BP484" s="221"/>
      <c r="BQ484" s="221"/>
      <c r="BR484" s="221"/>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c r="CN484" s="221"/>
      <c r="CO484" s="221"/>
      <c r="CP484" s="221"/>
      <c r="CQ484" s="221"/>
      <c r="CR484" s="222">
        <f t="shared" si="268"/>
        <v>0</v>
      </c>
      <c r="CS484" s="237" t="e">
        <f t="shared" si="269"/>
        <v>#DIV/0!</v>
      </c>
      <c r="CT484" s="222">
        <f t="shared" si="270"/>
        <v>0</v>
      </c>
      <c r="CU484" s="237" t="e">
        <f t="shared" si="271"/>
        <v>#DIV/0!</v>
      </c>
      <c r="CV484" s="222">
        <f t="shared" si="272"/>
        <v>0</v>
      </c>
      <c r="CW484" s="237" t="e">
        <f t="shared" si="273"/>
        <v>#DIV/0!</v>
      </c>
      <c r="CX484" s="222">
        <f t="shared" si="274"/>
        <v>0</v>
      </c>
      <c r="CY484" s="237" t="e">
        <f t="shared" si="275"/>
        <v>#DIV/0!</v>
      </c>
      <c r="CZ484" s="223" t="e">
        <f t="shared" si="276"/>
        <v>#DIV/0!</v>
      </c>
      <c r="DA484" s="223" t="e">
        <f t="shared" si="277"/>
        <v>#DIV/0!</v>
      </c>
      <c r="DB484" s="221"/>
    </row>
    <row r="485" spans="1:106" s="1" customFormat="1" ht="46.5">
      <c r="A485" s="227">
        <v>169</v>
      </c>
      <c r="B485" s="217" t="s">
        <v>630</v>
      </c>
      <c r="C485" s="215" t="s">
        <v>26</v>
      </c>
      <c r="D485" s="217" t="s">
        <v>121</v>
      </c>
      <c r="E485" s="215" t="s">
        <v>26</v>
      </c>
      <c r="F485" s="217" t="s">
        <v>121</v>
      </c>
      <c r="G485" s="51" t="s">
        <v>552</v>
      </c>
      <c r="H485" s="38"/>
      <c r="I485" s="38"/>
      <c r="J485" s="5" t="s">
        <v>32</v>
      </c>
      <c r="K485" s="212" t="s">
        <v>31</v>
      </c>
      <c r="L485" s="165" t="s">
        <v>10</v>
      </c>
      <c r="M485" s="221" t="s">
        <v>25</v>
      </c>
      <c r="N485" s="221" t="s">
        <v>24</v>
      </c>
      <c r="O485" s="5"/>
      <c r="P485" s="5"/>
      <c r="Q485" s="5"/>
      <c r="R485" s="5"/>
      <c r="S485" s="6"/>
      <c r="T485" s="6"/>
      <c r="U485" s="5"/>
      <c r="V485" s="5" t="s">
        <v>24</v>
      </c>
      <c r="W485" s="5"/>
      <c r="X485" s="5"/>
      <c r="Y485" s="5"/>
      <c r="Z485" s="80">
        <f t="shared" si="267"/>
        <v>1</v>
      </c>
      <c r="AA485" s="221"/>
      <c r="AB485" s="7"/>
      <c r="AC485" s="7"/>
      <c r="AD485" s="7"/>
      <c r="AE485" s="7"/>
      <c r="AF485" s="7"/>
      <c r="AG485" s="7"/>
      <c r="AH485" s="7"/>
      <c r="AI485" s="7"/>
      <c r="AJ485" s="7"/>
      <c r="AK485" s="7"/>
      <c r="AL485" s="7"/>
      <c r="AM485" s="7"/>
      <c r="AN485" s="7"/>
      <c r="AO485" s="7"/>
      <c r="AP485" s="7"/>
      <c r="AQ485" s="7"/>
      <c r="AR485" s="7"/>
      <c r="AS485" s="7"/>
      <c r="AT485" s="7"/>
      <c r="AU485" s="7"/>
      <c r="AV485" s="55"/>
      <c r="AW485" s="7"/>
      <c r="AX485" s="7"/>
      <c r="AY485" s="7"/>
      <c r="AZ485" s="7" t="s">
        <v>1316</v>
      </c>
      <c r="BA485" s="7" t="s">
        <v>1316</v>
      </c>
      <c r="BB485" s="7" t="s">
        <v>1316</v>
      </c>
      <c r="BC485" s="7"/>
      <c r="BD485" s="7"/>
      <c r="BE485" s="7"/>
      <c r="BF485" s="7"/>
      <c r="BG485" s="7"/>
      <c r="BH485" s="7"/>
      <c r="BI485" s="7"/>
      <c r="BJ485" s="221"/>
      <c r="BK485" s="221"/>
      <c r="BL485" s="221"/>
      <c r="BM485" s="221"/>
      <c r="BN485" s="221"/>
      <c r="BO485" s="221"/>
      <c r="BP485" s="221"/>
      <c r="BQ485" s="221"/>
      <c r="BR485" s="221"/>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c r="CN485" s="221"/>
      <c r="CO485" s="221"/>
      <c r="CP485" s="221"/>
      <c r="CQ485" s="221"/>
      <c r="CR485" s="222">
        <f t="shared" si="268"/>
        <v>0</v>
      </c>
      <c r="CS485" s="237" t="e">
        <f t="shared" si="269"/>
        <v>#DIV/0!</v>
      </c>
      <c r="CT485" s="222">
        <f t="shared" si="270"/>
        <v>0</v>
      </c>
      <c r="CU485" s="237" t="e">
        <f t="shared" si="271"/>
        <v>#DIV/0!</v>
      </c>
      <c r="CV485" s="222">
        <f t="shared" si="272"/>
        <v>0</v>
      </c>
      <c r="CW485" s="237" t="e">
        <f t="shared" si="273"/>
        <v>#DIV/0!</v>
      </c>
      <c r="CX485" s="222">
        <f t="shared" si="274"/>
        <v>0</v>
      </c>
      <c r="CY485" s="237" t="e">
        <f t="shared" si="275"/>
        <v>#DIV/0!</v>
      </c>
      <c r="CZ485" s="223" t="e">
        <f t="shared" si="276"/>
        <v>#DIV/0!</v>
      </c>
      <c r="DA485" s="223" t="e">
        <f t="shared" si="277"/>
        <v>#DIV/0!</v>
      </c>
      <c r="DB485" s="5"/>
    </row>
    <row r="486" spans="1:106" s="1" customFormat="1" ht="43.5">
      <c r="A486" s="1036">
        <v>170</v>
      </c>
      <c r="B486" s="1044" t="s">
        <v>996</v>
      </c>
      <c r="C486" s="1033" t="s">
        <v>26</v>
      </c>
      <c r="D486" s="1024" t="s">
        <v>120</v>
      </c>
      <c r="E486" s="1041" t="s">
        <v>26</v>
      </c>
      <c r="F486" s="1100" t="s">
        <v>1422</v>
      </c>
      <c r="G486" s="289" t="s">
        <v>2155</v>
      </c>
      <c r="H486" s="44" t="s">
        <v>755</v>
      </c>
      <c r="I486" s="182" t="s">
        <v>1736</v>
      </c>
      <c r="J486" s="5" t="s">
        <v>32</v>
      </c>
      <c r="K486" s="212" t="s">
        <v>31</v>
      </c>
      <c r="L486" s="165" t="s">
        <v>10</v>
      </c>
      <c r="M486" s="221" t="s">
        <v>51</v>
      </c>
      <c r="N486" s="221" t="s">
        <v>24</v>
      </c>
      <c r="O486" s="5" t="s">
        <v>24</v>
      </c>
      <c r="P486" s="5"/>
      <c r="Q486" s="5"/>
      <c r="R486" s="5"/>
      <c r="S486" s="6"/>
      <c r="T486" s="6"/>
      <c r="U486" s="5"/>
      <c r="V486" s="5"/>
      <c r="W486" s="5"/>
      <c r="X486" s="5"/>
      <c r="Y486" s="5"/>
      <c r="Z486" s="80">
        <f t="shared" si="267"/>
        <v>1</v>
      </c>
      <c r="AA486" s="955"/>
      <c r="AB486" s="55"/>
      <c r="AC486" s="55"/>
      <c r="AD486" s="55" t="s">
        <v>1318</v>
      </c>
      <c r="AE486" s="7"/>
      <c r="AF486" s="7"/>
      <c r="AG486" s="7"/>
      <c r="AH486" s="7"/>
      <c r="AI486" s="7"/>
      <c r="AJ486" s="7"/>
      <c r="AK486" s="7"/>
      <c r="AL486" s="7"/>
      <c r="AM486" s="7"/>
      <c r="AN486" s="7"/>
      <c r="AO486" s="7"/>
      <c r="AP486" s="7"/>
      <c r="AQ486" s="7"/>
      <c r="AR486" s="7"/>
      <c r="AS486" s="7"/>
      <c r="AT486" s="7"/>
      <c r="AU486" s="7"/>
      <c r="AV486" s="55"/>
      <c r="AW486" s="7"/>
      <c r="AX486" s="7"/>
      <c r="AY486" s="7"/>
      <c r="AZ486" s="7"/>
      <c r="BA486" s="7"/>
      <c r="BB486" s="7"/>
      <c r="BC486" s="7"/>
      <c r="BD486" s="7"/>
      <c r="BE486" s="7"/>
      <c r="BF486" s="7"/>
      <c r="BG486" s="7"/>
      <c r="BH486" s="7"/>
      <c r="BI486" s="7"/>
      <c r="BJ486" s="221"/>
      <c r="BK486" s="221"/>
      <c r="BL486" s="221"/>
      <c r="BM486" s="221"/>
      <c r="BN486" s="221"/>
      <c r="BO486" s="221"/>
      <c r="BP486" s="221"/>
      <c r="BQ486" s="221"/>
      <c r="BR486" s="221"/>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c r="CN486" s="221"/>
      <c r="CO486" s="221"/>
      <c r="CP486" s="221"/>
      <c r="CQ486" s="221"/>
      <c r="CR486" s="222">
        <f t="shared" si="268"/>
        <v>0</v>
      </c>
      <c r="CS486" s="237" t="e">
        <f t="shared" si="269"/>
        <v>#DIV/0!</v>
      </c>
      <c r="CT486" s="222">
        <f t="shared" si="270"/>
        <v>0</v>
      </c>
      <c r="CU486" s="237" t="e">
        <f t="shared" si="271"/>
        <v>#DIV/0!</v>
      </c>
      <c r="CV486" s="222">
        <f t="shared" si="272"/>
        <v>0</v>
      </c>
      <c r="CW486" s="237" t="e">
        <f t="shared" si="273"/>
        <v>#DIV/0!</v>
      </c>
      <c r="CX486" s="222">
        <f t="shared" si="274"/>
        <v>0</v>
      </c>
      <c r="CY486" s="237" t="e">
        <f t="shared" si="275"/>
        <v>#DIV/0!</v>
      </c>
      <c r="CZ486" s="223" t="e">
        <f t="shared" si="276"/>
        <v>#DIV/0!</v>
      </c>
      <c r="DA486" s="223" t="e">
        <f t="shared" si="277"/>
        <v>#DIV/0!</v>
      </c>
      <c r="DB486" s="5"/>
    </row>
    <row r="487" spans="1:106" s="1" customFormat="1" ht="46.5">
      <c r="A487" s="1036"/>
      <c r="B487" s="1024"/>
      <c r="C487" s="1033"/>
      <c r="D487" s="1024"/>
      <c r="E487" s="1042"/>
      <c r="F487" s="1100"/>
      <c r="G487" s="289" t="s">
        <v>1611</v>
      </c>
      <c r="H487" s="44"/>
      <c r="I487" s="44"/>
      <c r="J487" s="5" t="s">
        <v>32</v>
      </c>
      <c r="K487" s="212" t="s">
        <v>31</v>
      </c>
      <c r="L487" s="165" t="s">
        <v>10</v>
      </c>
      <c r="M487" s="221" t="s">
        <v>51</v>
      </c>
      <c r="N487" s="221" t="s">
        <v>24</v>
      </c>
      <c r="O487" s="5" t="s">
        <v>24</v>
      </c>
      <c r="P487" s="5"/>
      <c r="Q487" s="5"/>
      <c r="R487" s="5"/>
      <c r="S487" s="6"/>
      <c r="T487" s="6"/>
      <c r="U487" s="5"/>
      <c r="V487" s="5"/>
      <c r="W487" s="5"/>
      <c r="X487" s="5"/>
      <c r="Y487" s="5"/>
      <c r="Z487" s="80">
        <f t="shared" si="267"/>
        <v>1</v>
      </c>
      <c r="AA487" s="955"/>
      <c r="AB487" s="7"/>
      <c r="AC487" s="7" t="s">
        <v>1183</v>
      </c>
      <c r="AD487" s="7"/>
      <c r="AE487" s="7"/>
      <c r="AF487" s="7"/>
      <c r="AG487" s="7"/>
      <c r="AH487" s="7"/>
      <c r="AI487" s="7"/>
      <c r="AJ487" s="7"/>
      <c r="AK487" s="7"/>
      <c r="AL487" s="7"/>
      <c r="AM487" s="7"/>
      <c r="AN487" s="7"/>
      <c r="AO487" s="7"/>
      <c r="AP487" s="7"/>
      <c r="AQ487" s="7"/>
      <c r="AR487" s="7"/>
      <c r="AS487" s="7"/>
      <c r="AT487" s="7"/>
      <c r="AU487" s="7"/>
      <c r="AV487" s="55"/>
      <c r="AW487" s="7"/>
      <c r="AX487" s="7"/>
      <c r="AY487" s="7"/>
      <c r="AZ487" s="7"/>
      <c r="BA487" s="7"/>
      <c r="BB487" s="7"/>
      <c r="BC487" s="7"/>
      <c r="BD487" s="7"/>
      <c r="BE487" s="7"/>
      <c r="BF487" s="7"/>
      <c r="BG487" s="7"/>
      <c r="BH487" s="7"/>
      <c r="BI487" s="7"/>
      <c r="BJ487" s="221"/>
      <c r="BK487" s="221"/>
      <c r="BL487" s="221"/>
      <c r="BM487" s="221"/>
      <c r="BN487" s="221"/>
      <c r="BO487" s="221"/>
      <c r="BP487" s="221"/>
      <c r="BQ487" s="221"/>
      <c r="BR487" s="221"/>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c r="CN487" s="221"/>
      <c r="CO487" s="221"/>
      <c r="CP487" s="221"/>
      <c r="CQ487" s="221"/>
      <c r="CR487" s="222">
        <f t="shared" si="268"/>
        <v>0</v>
      </c>
      <c r="CS487" s="237" t="e">
        <f t="shared" si="269"/>
        <v>#DIV/0!</v>
      </c>
      <c r="CT487" s="222">
        <f t="shared" si="270"/>
        <v>0</v>
      </c>
      <c r="CU487" s="237" t="e">
        <f t="shared" si="271"/>
        <v>#DIV/0!</v>
      </c>
      <c r="CV487" s="222">
        <f t="shared" si="272"/>
        <v>0</v>
      </c>
      <c r="CW487" s="237" t="e">
        <f t="shared" si="273"/>
        <v>#DIV/0!</v>
      </c>
      <c r="CX487" s="222">
        <f t="shared" si="274"/>
        <v>0</v>
      </c>
      <c r="CY487" s="237" t="e">
        <f t="shared" si="275"/>
        <v>#DIV/0!</v>
      </c>
      <c r="CZ487" s="223" t="e">
        <f t="shared" si="276"/>
        <v>#DIV/0!</v>
      </c>
      <c r="DA487" s="223" t="e">
        <f t="shared" si="277"/>
        <v>#DIV/0!</v>
      </c>
      <c r="DB487" s="5"/>
    </row>
    <row r="488" spans="1:106" s="1" customFormat="1" ht="62">
      <c r="A488" s="1036"/>
      <c r="B488" s="1024"/>
      <c r="C488" s="1033"/>
      <c r="D488" s="1024"/>
      <c r="E488" s="1042"/>
      <c r="F488" s="1101"/>
      <c r="G488" s="289" t="s">
        <v>2156</v>
      </c>
      <c r="H488" s="44" t="s">
        <v>756</v>
      </c>
      <c r="I488" s="44"/>
      <c r="J488" s="5" t="s">
        <v>32</v>
      </c>
      <c r="K488" s="212" t="s">
        <v>31</v>
      </c>
      <c r="L488" s="165" t="s">
        <v>10</v>
      </c>
      <c r="M488" s="221" t="s">
        <v>29</v>
      </c>
      <c r="N488" s="221" t="s">
        <v>24</v>
      </c>
      <c r="O488" s="5"/>
      <c r="P488" s="5" t="s">
        <v>24</v>
      </c>
      <c r="Q488" s="5"/>
      <c r="R488" s="5"/>
      <c r="S488" s="6"/>
      <c r="T488" s="6"/>
      <c r="U488" s="5"/>
      <c r="V488" s="5"/>
      <c r="W488" s="5"/>
      <c r="X488" s="5"/>
      <c r="Y488" s="5"/>
      <c r="Z488" s="80">
        <f t="shared" si="267"/>
        <v>1</v>
      </c>
      <c r="AA488" s="221"/>
      <c r="AB488" s="7"/>
      <c r="AC488" s="7"/>
      <c r="AD488" s="7"/>
      <c r="AE488" s="7"/>
      <c r="AF488" s="7" t="s">
        <v>1183</v>
      </c>
      <c r="AG488" s="7"/>
      <c r="AH488" s="7" t="s">
        <v>1183</v>
      </c>
      <c r="AI488" s="7"/>
      <c r="AJ488" s="7"/>
      <c r="AK488" s="7"/>
      <c r="AL488" s="7"/>
      <c r="AM488" s="7"/>
      <c r="AN488" s="7"/>
      <c r="AO488" s="7"/>
      <c r="AP488" s="7"/>
      <c r="AQ488" s="7"/>
      <c r="AR488" s="7"/>
      <c r="AS488" s="7"/>
      <c r="AT488" s="7"/>
      <c r="AU488" s="7"/>
      <c r="AV488" s="55"/>
      <c r="AW488" s="7"/>
      <c r="AX488" s="7"/>
      <c r="AY488" s="7"/>
      <c r="AZ488" s="7"/>
      <c r="BA488" s="7"/>
      <c r="BB488" s="7"/>
      <c r="BC488" s="7"/>
      <c r="BD488" s="7"/>
      <c r="BE488" s="7"/>
      <c r="BF488" s="7"/>
      <c r="BG488" s="7"/>
      <c r="BH488" s="7"/>
      <c r="BI488" s="7"/>
      <c r="BJ488" s="221"/>
      <c r="BK488" s="221"/>
      <c r="BL488" s="221"/>
      <c r="BM488" s="221"/>
      <c r="BN488" s="221"/>
      <c r="BO488" s="221"/>
      <c r="BP488" s="221"/>
      <c r="BQ488" s="221"/>
      <c r="BR488" s="221"/>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c r="CN488" s="221"/>
      <c r="CO488" s="221"/>
      <c r="CP488" s="221"/>
      <c r="CQ488" s="221"/>
      <c r="CR488" s="222">
        <f t="shared" si="268"/>
        <v>0</v>
      </c>
      <c r="CS488" s="237" t="e">
        <f t="shared" si="269"/>
        <v>#DIV/0!</v>
      </c>
      <c r="CT488" s="222">
        <f t="shared" si="270"/>
        <v>0</v>
      </c>
      <c r="CU488" s="237" t="e">
        <f t="shared" si="271"/>
        <v>#DIV/0!</v>
      </c>
      <c r="CV488" s="222">
        <f t="shared" si="272"/>
        <v>0</v>
      </c>
      <c r="CW488" s="237" t="e">
        <f t="shared" si="273"/>
        <v>#DIV/0!</v>
      </c>
      <c r="CX488" s="222">
        <f t="shared" si="274"/>
        <v>0</v>
      </c>
      <c r="CY488" s="237" t="e">
        <f t="shared" si="275"/>
        <v>#DIV/0!</v>
      </c>
      <c r="CZ488" s="223" t="e">
        <f t="shared" si="276"/>
        <v>#DIV/0!</v>
      </c>
      <c r="DA488" s="223" t="e">
        <f t="shared" si="277"/>
        <v>#DIV/0!</v>
      </c>
      <c r="DB488" s="5"/>
    </row>
    <row r="489" spans="1:106" ht="43.5">
      <c r="A489" s="1036"/>
      <c r="B489" s="1024"/>
      <c r="C489" s="1033"/>
      <c r="D489" s="1024"/>
      <c r="E489" s="1042"/>
      <c r="F489" s="1100"/>
      <c r="G489" s="289" t="s">
        <v>2027</v>
      </c>
      <c r="H489" s="44" t="s">
        <v>757</v>
      </c>
      <c r="I489" s="182" t="s">
        <v>1672</v>
      </c>
      <c r="J489" s="5" t="s">
        <v>32</v>
      </c>
      <c r="K489" s="212" t="s">
        <v>31</v>
      </c>
      <c r="L489" s="165" t="s">
        <v>10</v>
      </c>
      <c r="M489" s="221" t="s">
        <v>29</v>
      </c>
      <c r="N489" s="221" t="s">
        <v>24</v>
      </c>
      <c r="O489" s="5"/>
      <c r="P489" s="5"/>
      <c r="Q489" s="5"/>
      <c r="R489" s="5"/>
      <c r="S489" s="6"/>
      <c r="T489" s="6"/>
      <c r="U489" s="5"/>
      <c r="V489" s="5"/>
      <c r="W489" s="221" t="s">
        <v>24</v>
      </c>
      <c r="X489" s="5"/>
      <c r="Y489" s="5"/>
      <c r="Z489" s="80">
        <f t="shared" si="267"/>
        <v>1</v>
      </c>
      <c r="AA489" s="955"/>
      <c r="AB489" s="7"/>
      <c r="AC489" s="7"/>
      <c r="AD489" s="7"/>
      <c r="AE489" s="7"/>
      <c r="AF489" s="7"/>
      <c r="AG489" s="7"/>
      <c r="AH489" s="7"/>
      <c r="AI489" s="7"/>
      <c r="AJ489" s="7"/>
      <c r="AK489" s="7"/>
      <c r="AL489" s="7"/>
      <c r="AM489" s="7"/>
      <c r="AN489" s="7"/>
      <c r="AO489" s="7"/>
      <c r="AP489" s="7"/>
      <c r="AQ489" s="7"/>
      <c r="AR489" s="7"/>
      <c r="AS489" s="7"/>
      <c r="AT489" s="7"/>
      <c r="AU489" s="7"/>
      <c r="AV489" s="55"/>
      <c r="AW489" s="7"/>
      <c r="AX489" s="7"/>
      <c r="AY489" s="7"/>
      <c r="AZ489" s="7"/>
      <c r="BA489" s="7"/>
      <c r="BB489" s="7"/>
      <c r="BC489" s="55" t="s">
        <v>1183</v>
      </c>
      <c r="BD489" s="55"/>
      <c r="BE489" s="55"/>
      <c r="BF489" s="7"/>
      <c r="BG489" s="7"/>
      <c r="BH489" s="7"/>
      <c r="BI489" s="7"/>
      <c r="BJ489" s="221"/>
      <c r="BK489" s="221"/>
      <c r="BL489" s="221"/>
      <c r="BM489" s="221"/>
      <c r="BN489" s="221"/>
      <c r="BO489" s="221"/>
      <c r="BP489" s="221"/>
      <c r="BQ489" s="221"/>
      <c r="BR489" s="221"/>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c r="CN489" s="221"/>
      <c r="CO489" s="221"/>
      <c r="CP489" s="221"/>
      <c r="CQ489" s="221"/>
      <c r="CR489" s="222">
        <f t="shared" si="268"/>
        <v>0</v>
      </c>
      <c r="CS489" s="237" t="e">
        <f t="shared" si="269"/>
        <v>#DIV/0!</v>
      </c>
      <c r="CT489" s="222">
        <f t="shared" si="270"/>
        <v>0</v>
      </c>
      <c r="CU489" s="237" t="e">
        <f t="shared" si="271"/>
        <v>#DIV/0!</v>
      </c>
      <c r="CV489" s="222">
        <f t="shared" si="272"/>
        <v>0</v>
      </c>
      <c r="CW489" s="237" t="e">
        <f t="shared" si="273"/>
        <v>#DIV/0!</v>
      </c>
      <c r="CX489" s="222">
        <f t="shared" si="274"/>
        <v>0</v>
      </c>
      <c r="CY489" s="237" t="e">
        <f t="shared" si="275"/>
        <v>#DIV/0!</v>
      </c>
      <c r="CZ489" s="223" t="e">
        <f t="shared" si="276"/>
        <v>#DIV/0!</v>
      </c>
      <c r="DA489" s="223" t="e">
        <f t="shared" si="277"/>
        <v>#DIV/0!</v>
      </c>
      <c r="DB489" s="221"/>
    </row>
    <row r="490" spans="1:106" ht="43.5">
      <c r="A490" s="1036"/>
      <c r="B490" s="1024"/>
      <c r="C490" s="1033"/>
      <c r="D490" s="1024"/>
      <c r="E490" s="1042"/>
      <c r="F490" s="1100"/>
      <c r="G490" s="289" t="s">
        <v>2028</v>
      </c>
      <c r="H490" s="44" t="s">
        <v>757</v>
      </c>
      <c r="I490" s="182" t="s">
        <v>1672</v>
      </c>
      <c r="J490" s="5" t="s">
        <v>32</v>
      </c>
      <c r="K490" s="212" t="s">
        <v>31</v>
      </c>
      <c r="L490" s="165" t="s">
        <v>10</v>
      </c>
      <c r="M490" s="221" t="s">
        <v>29</v>
      </c>
      <c r="N490" s="221" t="s">
        <v>24</v>
      </c>
      <c r="O490" s="5"/>
      <c r="P490" s="5"/>
      <c r="Q490" s="5"/>
      <c r="R490" s="5"/>
      <c r="S490" s="6"/>
      <c r="T490" s="6"/>
      <c r="U490" s="5"/>
      <c r="V490" s="5"/>
      <c r="W490" s="221" t="s">
        <v>24</v>
      </c>
      <c r="X490" s="5"/>
      <c r="Y490" s="5"/>
      <c r="Z490" s="80">
        <f t="shared" si="267"/>
        <v>1</v>
      </c>
      <c r="AA490" s="955"/>
      <c r="AB490" s="7"/>
      <c r="AC490" s="7"/>
      <c r="AD490" s="7"/>
      <c r="AE490" s="7"/>
      <c r="AF490" s="7"/>
      <c r="AG490" s="7"/>
      <c r="AH490" s="7"/>
      <c r="AI490" s="7"/>
      <c r="AJ490" s="7"/>
      <c r="AK490" s="7"/>
      <c r="AL490" s="7"/>
      <c r="AM490" s="7"/>
      <c r="AN490" s="7"/>
      <c r="AO490" s="7"/>
      <c r="AP490" s="7"/>
      <c r="AQ490" s="7"/>
      <c r="AR490" s="7"/>
      <c r="AS490" s="7"/>
      <c r="AT490" s="7"/>
      <c r="AU490" s="7"/>
      <c r="AV490" s="55"/>
      <c r="AW490" s="7"/>
      <c r="AX490" s="7"/>
      <c r="AY490" s="7"/>
      <c r="AZ490" s="7"/>
      <c r="BA490" s="7"/>
      <c r="BB490" s="7"/>
      <c r="BC490" s="55" t="s">
        <v>1183</v>
      </c>
      <c r="BD490" s="55"/>
      <c r="BE490" s="55"/>
      <c r="BF490" s="7"/>
      <c r="BG490" s="7"/>
      <c r="BH490" s="7"/>
      <c r="BI490" s="7"/>
      <c r="BJ490" s="221"/>
      <c r="BK490" s="221"/>
      <c r="BL490" s="221"/>
      <c r="BM490" s="221"/>
      <c r="BN490" s="221"/>
      <c r="BO490" s="221"/>
      <c r="BP490" s="221"/>
      <c r="BQ490" s="221"/>
      <c r="BR490" s="221"/>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c r="CN490" s="221"/>
      <c r="CO490" s="221"/>
      <c r="CP490" s="221"/>
      <c r="CQ490" s="221"/>
      <c r="CR490" s="222">
        <f t="shared" si="268"/>
        <v>0</v>
      </c>
      <c r="CS490" s="237" t="e">
        <f t="shared" si="269"/>
        <v>#DIV/0!</v>
      </c>
      <c r="CT490" s="222">
        <f t="shared" si="270"/>
        <v>0</v>
      </c>
      <c r="CU490" s="237" t="e">
        <f t="shared" si="271"/>
        <v>#DIV/0!</v>
      </c>
      <c r="CV490" s="222">
        <f t="shared" si="272"/>
        <v>0</v>
      </c>
      <c r="CW490" s="237" t="e">
        <f t="shared" si="273"/>
        <v>#DIV/0!</v>
      </c>
      <c r="CX490" s="222">
        <f t="shared" si="274"/>
        <v>0</v>
      </c>
      <c r="CY490" s="237" t="e">
        <f t="shared" si="275"/>
        <v>#DIV/0!</v>
      </c>
      <c r="CZ490" s="223" t="e">
        <f t="shared" si="276"/>
        <v>#DIV/0!</v>
      </c>
      <c r="DA490" s="223" t="e">
        <f t="shared" si="277"/>
        <v>#DIV/0!</v>
      </c>
      <c r="DB490" s="221"/>
    </row>
    <row r="491" spans="1:106" ht="43.5">
      <c r="A491" s="1036"/>
      <c r="B491" s="1024"/>
      <c r="C491" s="1033"/>
      <c r="D491" s="1024"/>
      <c r="E491" s="1042"/>
      <c r="F491" s="1100"/>
      <c r="G491" s="289" t="s">
        <v>2029</v>
      </c>
      <c r="H491" s="44" t="s">
        <v>757</v>
      </c>
      <c r="I491" s="182" t="s">
        <v>1672</v>
      </c>
      <c r="J491" s="5" t="s">
        <v>32</v>
      </c>
      <c r="K491" s="212" t="s">
        <v>31</v>
      </c>
      <c r="L491" s="165" t="s">
        <v>10</v>
      </c>
      <c r="M491" s="221" t="s">
        <v>29</v>
      </c>
      <c r="N491" s="221" t="s">
        <v>24</v>
      </c>
      <c r="O491" s="5"/>
      <c r="P491" s="5"/>
      <c r="Q491" s="5"/>
      <c r="R491" s="5"/>
      <c r="S491" s="6"/>
      <c r="T491" s="6"/>
      <c r="U491" s="5"/>
      <c r="V491" s="5"/>
      <c r="W491" s="221" t="s">
        <v>24</v>
      </c>
      <c r="X491" s="5"/>
      <c r="Y491" s="5"/>
      <c r="Z491" s="80">
        <f t="shared" si="267"/>
        <v>1</v>
      </c>
      <c r="AA491" s="221"/>
      <c r="AB491" s="7"/>
      <c r="AC491" s="7"/>
      <c r="AD491" s="7"/>
      <c r="AE491" s="7"/>
      <c r="AF491" s="7"/>
      <c r="AG491" s="7"/>
      <c r="AH491" s="7"/>
      <c r="AI491" s="7"/>
      <c r="AJ491" s="7"/>
      <c r="AK491" s="7"/>
      <c r="AL491" s="7"/>
      <c r="AM491" s="7"/>
      <c r="AN491" s="7"/>
      <c r="AO491" s="7"/>
      <c r="AP491" s="7"/>
      <c r="AQ491" s="7"/>
      <c r="AR491" s="7"/>
      <c r="AS491" s="7"/>
      <c r="AT491" s="7"/>
      <c r="AU491" s="7"/>
      <c r="AV491" s="55"/>
      <c r="AW491" s="7"/>
      <c r="AX491" s="7"/>
      <c r="AY491" s="7"/>
      <c r="AZ491" s="7"/>
      <c r="BA491" s="7"/>
      <c r="BB491" s="7"/>
      <c r="BC491" s="55" t="s">
        <v>1183</v>
      </c>
      <c r="BD491" s="55"/>
      <c r="BE491" s="55"/>
      <c r="BF491" s="7"/>
      <c r="BG491" s="7"/>
      <c r="BH491" s="7"/>
      <c r="BI491" s="7"/>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2">
        <f t="shared" si="268"/>
        <v>0</v>
      </c>
      <c r="CS491" s="237" t="e">
        <f t="shared" si="269"/>
        <v>#DIV/0!</v>
      </c>
      <c r="CT491" s="222">
        <f t="shared" si="270"/>
        <v>0</v>
      </c>
      <c r="CU491" s="237" t="e">
        <f t="shared" si="271"/>
        <v>#DIV/0!</v>
      </c>
      <c r="CV491" s="222">
        <f t="shared" si="272"/>
        <v>0</v>
      </c>
      <c r="CW491" s="237" t="e">
        <f t="shared" si="273"/>
        <v>#DIV/0!</v>
      </c>
      <c r="CX491" s="222">
        <f t="shared" si="274"/>
        <v>0</v>
      </c>
      <c r="CY491" s="237" t="e">
        <f t="shared" si="275"/>
        <v>#DIV/0!</v>
      </c>
      <c r="CZ491" s="223" t="e">
        <f t="shared" si="276"/>
        <v>#DIV/0!</v>
      </c>
      <c r="DA491" s="223" t="e">
        <f t="shared" si="277"/>
        <v>#DIV/0!</v>
      </c>
      <c r="DB491" s="221"/>
    </row>
    <row r="492" spans="1:106" s="1" customFormat="1" ht="31">
      <c r="A492" s="1036"/>
      <c r="B492" s="1024"/>
      <c r="C492" s="1033"/>
      <c r="D492" s="1024"/>
      <c r="E492" s="1042"/>
      <c r="F492" s="1100"/>
      <c r="G492" s="68" t="s">
        <v>2030</v>
      </c>
      <c r="H492" s="107" t="s">
        <v>758</v>
      </c>
      <c r="I492" s="107"/>
      <c r="J492" s="16" t="s">
        <v>32</v>
      </c>
      <c r="K492" s="212" t="s">
        <v>31</v>
      </c>
      <c r="L492" s="165" t="s">
        <v>10</v>
      </c>
      <c r="M492" s="221" t="s">
        <v>29</v>
      </c>
      <c r="N492" s="221" t="s">
        <v>24</v>
      </c>
      <c r="O492" s="5"/>
      <c r="P492" s="5"/>
      <c r="Q492" s="5" t="s">
        <v>24</v>
      </c>
      <c r="R492" s="5"/>
      <c r="S492" s="6"/>
      <c r="T492" s="6"/>
      <c r="U492" s="5"/>
      <c r="V492" s="5"/>
      <c r="W492" s="5"/>
      <c r="X492" s="5"/>
      <c r="Y492" s="5"/>
      <c r="Z492" s="80">
        <f t="shared" si="267"/>
        <v>1</v>
      </c>
      <c r="AA492" s="955"/>
      <c r="AB492" s="7"/>
      <c r="AC492" s="7"/>
      <c r="AD492" s="7"/>
      <c r="AE492" s="7"/>
      <c r="AF492" s="7"/>
      <c r="AG492" s="7"/>
      <c r="AH492" s="7"/>
      <c r="AI492" s="7"/>
      <c r="AJ492" s="7" t="s">
        <v>1318</v>
      </c>
      <c r="AK492" s="7"/>
      <c r="AL492" s="7"/>
      <c r="AM492" s="7"/>
      <c r="AN492" s="7"/>
      <c r="AO492" s="7"/>
      <c r="AP492" s="7"/>
      <c r="AQ492" s="7"/>
      <c r="AR492" s="7"/>
      <c r="AS492" s="7"/>
      <c r="AT492" s="7"/>
      <c r="AU492" s="7"/>
      <c r="AV492" s="55"/>
      <c r="AW492" s="7"/>
      <c r="AX492" s="7"/>
      <c r="AY492" s="7"/>
      <c r="AZ492" s="7"/>
      <c r="BA492" s="7"/>
      <c r="BB492" s="7"/>
      <c r="BC492" s="7"/>
      <c r="BD492" s="7"/>
      <c r="BE492" s="7"/>
      <c r="BF492" s="7"/>
      <c r="BG492" s="7"/>
      <c r="BH492" s="7"/>
      <c r="BI492" s="7"/>
      <c r="BJ492" s="221"/>
      <c r="BK492" s="221"/>
      <c r="BL492" s="221"/>
      <c r="BM492" s="221"/>
      <c r="BN492" s="221"/>
      <c r="BO492" s="221"/>
      <c r="BP492" s="221"/>
      <c r="BQ492" s="221"/>
      <c r="BR492" s="221"/>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c r="CN492" s="221"/>
      <c r="CO492" s="221"/>
      <c r="CP492" s="221"/>
      <c r="CQ492" s="221"/>
      <c r="CR492" s="222">
        <f t="shared" si="268"/>
        <v>0</v>
      </c>
      <c r="CS492" s="237" t="e">
        <f t="shared" si="269"/>
        <v>#DIV/0!</v>
      </c>
      <c r="CT492" s="222">
        <f t="shared" si="270"/>
        <v>0</v>
      </c>
      <c r="CU492" s="237" t="e">
        <f t="shared" si="271"/>
        <v>#DIV/0!</v>
      </c>
      <c r="CV492" s="222">
        <f t="shared" si="272"/>
        <v>0</v>
      </c>
      <c r="CW492" s="237" t="e">
        <f t="shared" si="273"/>
        <v>#DIV/0!</v>
      </c>
      <c r="CX492" s="222">
        <f t="shared" si="274"/>
        <v>0</v>
      </c>
      <c r="CY492" s="237" t="e">
        <f t="shared" si="275"/>
        <v>#DIV/0!</v>
      </c>
      <c r="CZ492" s="223" t="e">
        <f t="shared" si="276"/>
        <v>#DIV/0!</v>
      </c>
      <c r="DA492" s="223" t="e">
        <f t="shared" si="277"/>
        <v>#DIV/0!</v>
      </c>
      <c r="DB492" s="5"/>
    </row>
    <row r="493" spans="1:106" s="1" customFormat="1" ht="25.75" customHeight="1">
      <c r="A493" s="1036"/>
      <c r="B493" s="1024"/>
      <c r="C493" s="1033"/>
      <c r="D493" s="1024"/>
      <c r="E493" s="1042"/>
      <c r="F493" s="1100"/>
      <c r="G493" s="219" t="s">
        <v>2031</v>
      </c>
      <c r="H493" s="107" t="s">
        <v>758</v>
      </c>
      <c r="I493" s="107"/>
      <c r="J493" s="16" t="s">
        <v>32</v>
      </c>
      <c r="K493" s="212" t="s">
        <v>31</v>
      </c>
      <c r="L493" s="165" t="s">
        <v>10</v>
      </c>
      <c r="M493" s="221" t="s">
        <v>29</v>
      </c>
      <c r="N493" s="221" t="s">
        <v>24</v>
      </c>
      <c r="O493" s="5"/>
      <c r="P493" s="5"/>
      <c r="Q493" s="5" t="s">
        <v>24</v>
      </c>
      <c r="R493" s="5"/>
      <c r="S493" s="6"/>
      <c r="T493" s="6"/>
      <c r="U493" s="5"/>
      <c r="V493" s="5"/>
      <c r="W493" s="5"/>
      <c r="X493" s="5"/>
      <c r="Y493" s="5"/>
      <c r="Z493" s="80">
        <f t="shared" si="267"/>
        <v>1</v>
      </c>
      <c r="AA493" s="955"/>
      <c r="AB493" s="7"/>
      <c r="AC493" s="7"/>
      <c r="AD493" s="7"/>
      <c r="AE493" s="7"/>
      <c r="AF493" s="7"/>
      <c r="AG493" s="7"/>
      <c r="AH493" s="7"/>
      <c r="AI493" s="7"/>
      <c r="AJ493" s="7" t="s">
        <v>1318</v>
      </c>
      <c r="AK493" s="7"/>
      <c r="AL493" s="7"/>
      <c r="AM493" s="7"/>
      <c r="AN493" s="7"/>
      <c r="AO493" s="7"/>
      <c r="AP493" s="7"/>
      <c r="AQ493" s="7"/>
      <c r="AR493" s="7"/>
      <c r="AS493" s="7"/>
      <c r="AT493" s="7"/>
      <c r="AU493" s="7"/>
      <c r="AV493" s="55"/>
      <c r="AW493" s="7"/>
      <c r="AX493" s="7"/>
      <c r="AY493" s="7"/>
      <c r="AZ493" s="7"/>
      <c r="BA493" s="7"/>
      <c r="BB493" s="7"/>
      <c r="BC493" s="7"/>
      <c r="BD493" s="7"/>
      <c r="BE493" s="7"/>
      <c r="BF493" s="7"/>
      <c r="BG493" s="7"/>
      <c r="BH493" s="7"/>
      <c r="BI493" s="7"/>
      <c r="BJ493" s="221"/>
      <c r="BK493" s="221"/>
      <c r="BL493" s="221"/>
      <c r="BM493" s="221"/>
      <c r="BN493" s="221"/>
      <c r="BO493" s="221"/>
      <c r="BP493" s="221"/>
      <c r="BQ493" s="221"/>
      <c r="BR493" s="221"/>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c r="CN493" s="221"/>
      <c r="CO493" s="221"/>
      <c r="CP493" s="221"/>
      <c r="CQ493" s="221"/>
      <c r="CR493" s="222">
        <f t="shared" si="268"/>
        <v>0</v>
      </c>
      <c r="CS493" s="237" t="e">
        <f t="shared" si="269"/>
        <v>#DIV/0!</v>
      </c>
      <c r="CT493" s="222">
        <f t="shared" si="270"/>
        <v>0</v>
      </c>
      <c r="CU493" s="237" t="e">
        <f t="shared" si="271"/>
        <v>#DIV/0!</v>
      </c>
      <c r="CV493" s="222">
        <f t="shared" si="272"/>
        <v>0</v>
      </c>
      <c r="CW493" s="237" t="e">
        <f t="shared" si="273"/>
        <v>#DIV/0!</v>
      </c>
      <c r="CX493" s="222">
        <f t="shared" si="274"/>
        <v>0</v>
      </c>
      <c r="CY493" s="237" t="e">
        <f t="shared" si="275"/>
        <v>#DIV/0!</v>
      </c>
      <c r="CZ493" s="223" t="e">
        <f t="shared" si="276"/>
        <v>#DIV/0!</v>
      </c>
      <c r="DA493" s="223" t="e">
        <f t="shared" si="277"/>
        <v>#DIV/0!</v>
      </c>
      <c r="DB493" s="5"/>
    </row>
    <row r="494" spans="1:106" s="1" customFormat="1" ht="35.5" customHeight="1">
      <c r="A494" s="1036"/>
      <c r="B494" s="1024"/>
      <c r="C494" s="1033"/>
      <c r="D494" s="1024"/>
      <c r="E494" s="1042"/>
      <c r="F494" s="1100"/>
      <c r="G494" s="68" t="s">
        <v>1518</v>
      </c>
      <c r="H494" s="107" t="s">
        <v>759</v>
      </c>
      <c r="I494" s="107"/>
      <c r="J494" s="5" t="s">
        <v>32</v>
      </c>
      <c r="K494" s="212" t="s">
        <v>31</v>
      </c>
      <c r="L494" s="165" t="s">
        <v>10</v>
      </c>
      <c r="M494" s="221" t="s">
        <v>29</v>
      </c>
      <c r="N494" s="221" t="s">
        <v>24</v>
      </c>
      <c r="O494" s="5"/>
      <c r="P494" s="5"/>
      <c r="Q494" s="5"/>
      <c r="R494" s="5"/>
      <c r="S494" s="6"/>
      <c r="T494" s="6"/>
      <c r="U494" s="5" t="s">
        <v>24</v>
      </c>
      <c r="V494" s="5"/>
      <c r="W494" s="5"/>
      <c r="X494" s="5"/>
      <c r="Y494" s="5"/>
      <c r="Z494" s="80">
        <f t="shared" si="267"/>
        <v>1</v>
      </c>
      <c r="AA494" s="221"/>
      <c r="AB494" s="7"/>
      <c r="AC494" s="7"/>
      <c r="AD494" s="7"/>
      <c r="AE494" s="7"/>
      <c r="AF494" s="7"/>
      <c r="AG494" s="7"/>
      <c r="AH494" s="7"/>
      <c r="AI494" s="7"/>
      <c r="AJ494" s="7"/>
      <c r="AK494" s="7"/>
      <c r="AL494" s="7"/>
      <c r="AM494" s="7"/>
      <c r="AN494" s="7"/>
      <c r="AO494" s="7"/>
      <c r="AP494" s="7"/>
      <c r="AQ494" s="7"/>
      <c r="AR494" s="7"/>
      <c r="AS494" s="7"/>
      <c r="AT494" s="7"/>
      <c r="AU494" s="7"/>
      <c r="AV494" s="55" t="s">
        <v>1183</v>
      </c>
      <c r="AW494" s="55"/>
      <c r="AX494" s="55"/>
      <c r="AY494" s="7"/>
      <c r="AZ494" s="7"/>
      <c r="BA494" s="7"/>
      <c r="BB494" s="7"/>
      <c r="BC494" s="7"/>
      <c r="BD494" s="7"/>
      <c r="BE494" s="7"/>
      <c r="BF494" s="7"/>
      <c r="BG494" s="7"/>
      <c r="BH494" s="7"/>
      <c r="BI494" s="7"/>
      <c r="BJ494" s="221"/>
      <c r="BK494" s="221"/>
      <c r="BL494" s="221"/>
      <c r="BM494" s="221"/>
      <c r="BN494" s="221"/>
      <c r="BO494" s="221"/>
      <c r="BP494" s="221"/>
      <c r="BQ494" s="221"/>
      <c r="BR494" s="221"/>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c r="CN494" s="221"/>
      <c r="CO494" s="221"/>
      <c r="CP494" s="221"/>
      <c r="CQ494" s="221"/>
      <c r="CR494" s="222">
        <f t="shared" si="268"/>
        <v>0</v>
      </c>
      <c r="CS494" s="237" t="e">
        <f t="shared" si="269"/>
        <v>#DIV/0!</v>
      </c>
      <c r="CT494" s="222">
        <f t="shared" si="270"/>
        <v>0</v>
      </c>
      <c r="CU494" s="237" t="e">
        <f t="shared" si="271"/>
        <v>#DIV/0!</v>
      </c>
      <c r="CV494" s="222">
        <f t="shared" si="272"/>
        <v>0</v>
      </c>
      <c r="CW494" s="237" t="e">
        <f t="shared" si="273"/>
        <v>#DIV/0!</v>
      </c>
      <c r="CX494" s="222">
        <f t="shared" si="274"/>
        <v>0</v>
      </c>
      <c r="CY494" s="237" t="e">
        <f t="shared" si="275"/>
        <v>#DIV/0!</v>
      </c>
      <c r="CZ494" s="223" t="e">
        <f t="shared" si="276"/>
        <v>#DIV/0!</v>
      </c>
      <c r="DA494" s="223" t="e">
        <f t="shared" si="277"/>
        <v>#DIV/0!</v>
      </c>
      <c r="DB494" s="5"/>
    </row>
    <row r="495" spans="1:106" s="1" customFormat="1" ht="30.65" customHeight="1">
      <c r="A495" s="1036"/>
      <c r="B495" s="1024"/>
      <c r="C495" s="1033"/>
      <c r="D495" s="1024"/>
      <c r="E495" s="1042"/>
      <c r="F495" s="1100"/>
      <c r="G495" s="219" t="s">
        <v>2033</v>
      </c>
      <c r="H495" s="107"/>
      <c r="I495" s="107"/>
      <c r="J495" s="5" t="s">
        <v>32</v>
      </c>
      <c r="K495" s="212" t="s">
        <v>31</v>
      </c>
      <c r="L495" s="165" t="s">
        <v>11</v>
      </c>
      <c r="M495" s="221" t="s">
        <v>29</v>
      </c>
      <c r="N495" s="221" t="s">
        <v>24</v>
      </c>
      <c r="O495" s="5"/>
      <c r="P495" s="5"/>
      <c r="Q495" s="5"/>
      <c r="R495" s="5"/>
      <c r="S495" s="195"/>
      <c r="T495" s="6" t="s">
        <v>24</v>
      </c>
      <c r="U495" s="5"/>
      <c r="V495" s="5"/>
      <c r="W495" s="5"/>
      <c r="X495" s="5"/>
      <c r="Y495" s="5"/>
      <c r="Z495" s="80">
        <f t="shared" si="267"/>
        <v>1</v>
      </c>
      <c r="AA495" s="955"/>
      <c r="AB495" s="7"/>
      <c r="AC495" s="7"/>
      <c r="AD495" s="7"/>
      <c r="AE495" s="7"/>
      <c r="AF495" s="7"/>
      <c r="AG495" s="7"/>
      <c r="AH495" s="7"/>
      <c r="AI495" s="7"/>
      <c r="AJ495" s="7"/>
      <c r="AK495" s="7"/>
      <c r="AL495" s="7"/>
      <c r="AM495" s="7"/>
      <c r="AN495" s="7"/>
      <c r="AO495" s="7"/>
      <c r="AP495" s="7"/>
      <c r="AQ495" s="7" t="s">
        <v>1318</v>
      </c>
      <c r="AR495" s="7"/>
      <c r="AS495" s="7" t="s">
        <v>1318</v>
      </c>
      <c r="AT495" s="7" t="s">
        <v>1183</v>
      </c>
      <c r="AU495" s="7" t="s">
        <v>1318</v>
      </c>
      <c r="AV495" s="55"/>
      <c r="AW495" s="55"/>
      <c r="AX495" s="7"/>
      <c r="AY495" s="7"/>
      <c r="AZ495" s="7"/>
      <c r="BA495" s="7"/>
      <c r="BB495" s="7"/>
      <c r="BC495" s="7"/>
      <c r="BD495" s="7"/>
      <c r="BE495" s="7"/>
      <c r="BF495" s="7"/>
      <c r="BG495" s="7"/>
      <c r="BH495" s="7"/>
      <c r="BI495" s="7"/>
      <c r="BJ495" s="221"/>
      <c r="BK495" s="221"/>
      <c r="BL495" s="221"/>
      <c r="BM495" s="221"/>
      <c r="BN495" s="221"/>
      <c r="BO495" s="221"/>
      <c r="BP495" s="221"/>
      <c r="BQ495" s="221"/>
      <c r="BR495" s="221"/>
      <c r="BS495" s="221"/>
      <c r="BT495" s="221"/>
      <c r="BU495" s="221"/>
      <c r="BV495" s="221"/>
      <c r="BW495" s="221"/>
      <c r="BX495" s="221"/>
      <c r="BY495" s="221"/>
      <c r="BZ495" s="221"/>
      <c r="CA495" s="221"/>
      <c r="CB495" s="221"/>
      <c r="CC495" s="221"/>
      <c r="CD495" s="221"/>
      <c r="CE495" s="221"/>
      <c r="CF495" s="221"/>
      <c r="CG495" s="221"/>
      <c r="CH495" s="221"/>
      <c r="CI495" s="221"/>
      <c r="CJ495" s="221"/>
      <c r="CK495" s="221"/>
      <c r="CL495" s="221"/>
      <c r="CM495" s="221"/>
      <c r="CN495" s="221"/>
      <c r="CO495" s="221"/>
      <c r="CP495" s="221"/>
      <c r="CQ495" s="221"/>
      <c r="CR495" s="222">
        <f t="shared" si="268"/>
        <v>0</v>
      </c>
      <c r="CS495" s="237" t="e">
        <f t="shared" si="269"/>
        <v>#DIV/0!</v>
      </c>
      <c r="CT495" s="222">
        <f t="shared" si="270"/>
        <v>0</v>
      </c>
      <c r="CU495" s="237" t="e">
        <f t="shared" si="271"/>
        <v>#DIV/0!</v>
      </c>
      <c r="CV495" s="222">
        <f t="shared" si="272"/>
        <v>0</v>
      </c>
      <c r="CW495" s="237" t="e">
        <f t="shared" si="273"/>
        <v>#DIV/0!</v>
      </c>
      <c r="CX495" s="222">
        <f t="shared" si="274"/>
        <v>0</v>
      </c>
      <c r="CY495" s="237" t="e">
        <f t="shared" si="275"/>
        <v>#DIV/0!</v>
      </c>
      <c r="CZ495" s="223" t="e">
        <f t="shared" si="276"/>
        <v>#DIV/0!</v>
      </c>
      <c r="DA495" s="223" t="e">
        <f t="shared" si="277"/>
        <v>#DIV/0!</v>
      </c>
      <c r="DB495" s="5"/>
    </row>
    <row r="496" spans="1:106" s="1" customFormat="1" ht="30.65" customHeight="1">
      <c r="A496" s="1036"/>
      <c r="B496" s="1024"/>
      <c r="C496" s="1033"/>
      <c r="D496" s="1024"/>
      <c r="E496" s="1042"/>
      <c r="F496" s="1100"/>
      <c r="G496" s="219" t="s">
        <v>2032</v>
      </c>
      <c r="H496" s="107"/>
      <c r="I496" s="107"/>
      <c r="J496" s="5" t="s">
        <v>32</v>
      </c>
      <c r="K496" s="212" t="s">
        <v>31</v>
      </c>
      <c r="L496" s="165" t="s">
        <v>11</v>
      </c>
      <c r="M496" s="221" t="s">
        <v>29</v>
      </c>
      <c r="N496" s="221" t="s">
        <v>24</v>
      </c>
      <c r="O496" s="5"/>
      <c r="P496" s="5"/>
      <c r="Q496" s="5"/>
      <c r="R496" s="5"/>
      <c r="S496" s="195"/>
      <c r="T496" s="6" t="s">
        <v>24</v>
      </c>
      <c r="U496" s="5"/>
      <c r="V496" s="5"/>
      <c r="W496" s="5"/>
      <c r="X496" s="5"/>
      <c r="Y496" s="5"/>
      <c r="Z496" s="80">
        <f t="shared" si="267"/>
        <v>1</v>
      </c>
      <c r="AA496" s="955"/>
      <c r="AB496" s="7"/>
      <c r="AC496" s="7"/>
      <c r="AD496" s="7"/>
      <c r="AE496" s="7"/>
      <c r="AF496" s="7"/>
      <c r="AG496" s="7"/>
      <c r="AH496" s="7"/>
      <c r="AI496" s="7"/>
      <c r="AJ496" s="7"/>
      <c r="AK496" s="7"/>
      <c r="AL496" s="7"/>
      <c r="AM496" s="7"/>
      <c r="AN496" s="7"/>
      <c r="AO496" s="7"/>
      <c r="AP496" s="7"/>
      <c r="AQ496" s="7" t="s">
        <v>1318</v>
      </c>
      <c r="AR496" s="7"/>
      <c r="AS496" s="7" t="s">
        <v>1318</v>
      </c>
      <c r="AT496" s="7" t="s">
        <v>1183</v>
      </c>
      <c r="AU496" s="7" t="s">
        <v>1318</v>
      </c>
      <c r="AV496" s="55"/>
      <c r="AW496" s="55"/>
      <c r="AX496" s="7"/>
      <c r="AY496" s="7"/>
      <c r="AZ496" s="7"/>
      <c r="BA496" s="7"/>
      <c r="BB496" s="7"/>
      <c r="BC496" s="7"/>
      <c r="BD496" s="7"/>
      <c r="BE496" s="7"/>
      <c r="BF496" s="7"/>
      <c r="BG496" s="7"/>
      <c r="BH496" s="7"/>
      <c r="BI496" s="7"/>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221"/>
      <c r="CQ496" s="221"/>
      <c r="CR496" s="222">
        <f t="shared" si="268"/>
        <v>0</v>
      </c>
      <c r="CS496" s="237" t="e">
        <f t="shared" si="269"/>
        <v>#DIV/0!</v>
      </c>
      <c r="CT496" s="222">
        <f t="shared" si="270"/>
        <v>0</v>
      </c>
      <c r="CU496" s="237" t="e">
        <f t="shared" si="271"/>
        <v>#DIV/0!</v>
      </c>
      <c r="CV496" s="222">
        <f t="shared" si="272"/>
        <v>0</v>
      </c>
      <c r="CW496" s="237" t="e">
        <f t="shared" si="273"/>
        <v>#DIV/0!</v>
      </c>
      <c r="CX496" s="222">
        <f t="shared" si="274"/>
        <v>0</v>
      </c>
      <c r="CY496" s="237" t="e">
        <f t="shared" si="275"/>
        <v>#DIV/0!</v>
      </c>
      <c r="CZ496" s="223" t="e">
        <f t="shared" si="276"/>
        <v>#DIV/0!</v>
      </c>
      <c r="DA496" s="223" t="e">
        <f t="shared" si="277"/>
        <v>#DIV/0!</v>
      </c>
      <c r="DB496" s="5"/>
    </row>
    <row r="497" spans="1:106" s="1" customFormat="1" ht="30.65" customHeight="1">
      <c r="A497" s="1036"/>
      <c r="B497" s="1024"/>
      <c r="C497" s="1033"/>
      <c r="D497" s="1024"/>
      <c r="E497" s="1042"/>
      <c r="F497" s="1100"/>
      <c r="G497" s="218" t="s">
        <v>1519</v>
      </c>
      <c r="H497" s="94"/>
      <c r="I497" s="94"/>
      <c r="J497" s="5" t="s">
        <v>32</v>
      </c>
      <c r="K497" s="212" t="s">
        <v>31</v>
      </c>
      <c r="L497" s="165" t="s">
        <v>10</v>
      </c>
      <c r="M497" s="221" t="s">
        <v>29</v>
      </c>
      <c r="N497" s="221" t="s">
        <v>24</v>
      </c>
      <c r="O497" s="5"/>
      <c r="P497" s="5"/>
      <c r="Q497" s="5"/>
      <c r="R497" s="5"/>
      <c r="S497" s="6"/>
      <c r="T497" s="6"/>
      <c r="U497" s="5" t="s">
        <v>24</v>
      </c>
      <c r="V497" s="5"/>
      <c r="W497" s="5"/>
      <c r="X497" s="5"/>
      <c r="Y497" s="5"/>
      <c r="Z497" s="80">
        <f t="shared" si="267"/>
        <v>1</v>
      </c>
      <c r="AA497" s="221"/>
      <c r="AB497" s="7"/>
      <c r="AC497" s="7"/>
      <c r="AD497" s="7"/>
      <c r="AE497" s="7"/>
      <c r="AF497" s="7"/>
      <c r="AG497" s="7"/>
      <c r="AH497" s="7"/>
      <c r="AI497" s="7"/>
      <c r="AJ497" s="7"/>
      <c r="AK497" s="7"/>
      <c r="AL497" s="7"/>
      <c r="AM497" s="7"/>
      <c r="AN497" s="7"/>
      <c r="AO497" s="7"/>
      <c r="AP497" s="7"/>
      <c r="AQ497" s="7"/>
      <c r="AR497" s="7"/>
      <c r="AS497" s="7"/>
      <c r="AT497" s="7"/>
      <c r="AU497" s="7"/>
      <c r="AV497" s="55"/>
      <c r="AW497" s="55" t="s">
        <v>1404</v>
      </c>
      <c r="AX497" s="7"/>
      <c r="AY497" s="7"/>
      <c r="AZ497" s="7"/>
      <c r="BA497" s="7"/>
      <c r="BB497" s="7"/>
      <c r="BC497" s="7"/>
      <c r="BD497" s="7"/>
      <c r="BE497" s="7"/>
      <c r="BF497" s="7"/>
      <c r="BG497" s="7"/>
      <c r="BH497" s="7"/>
      <c r="BI497" s="7"/>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221"/>
      <c r="CQ497" s="221"/>
      <c r="CR497" s="222">
        <f t="shared" si="268"/>
        <v>0</v>
      </c>
      <c r="CS497" s="237" t="e">
        <f t="shared" si="269"/>
        <v>#DIV/0!</v>
      </c>
      <c r="CT497" s="222">
        <f t="shared" si="270"/>
        <v>0</v>
      </c>
      <c r="CU497" s="237" t="e">
        <f t="shared" si="271"/>
        <v>#DIV/0!</v>
      </c>
      <c r="CV497" s="222">
        <f t="shared" si="272"/>
        <v>0</v>
      </c>
      <c r="CW497" s="237" t="e">
        <f t="shared" si="273"/>
        <v>#DIV/0!</v>
      </c>
      <c r="CX497" s="222">
        <f t="shared" si="274"/>
        <v>0</v>
      </c>
      <c r="CY497" s="237" t="e">
        <f t="shared" si="275"/>
        <v>#DIV/0!</v>
      </c>
      <c r="CZ497" s="223" t="e">
        <f t="shared" si="276"/>
        <v>#DIV/0!</v>
      </c>
      <c r="DA497" s="223" t="e">
        <f t="shared" si="277"/>
        <v>#DIV/0!</v>
      </c>
      <c r="DB497" s="5"/>
    </row>
    <row r="498" spans="1:106" s="1" customFormat="1" ht="30.65" customHeight="1">
      <c r="A498" s="1036"/>
      <c r="B498" s="1024"/>
      <c r="C498" s="1033"/>
      <c r="D498" s="1024"/>
      <c r="E498" s="1042"/>
      <c r="F498" s="1100"/>
      <c r="G498" s="219" t="s">
        <v>2034</v>
      </c>
      <c r="H498" s="94"/>
      <c r="I498" s="176" t="s">
        <v>1733</v>
      </c>
      <c r="J498" s="5" t="s">
        <v>32</v>
      </c>
      <c r="K498" s="212" t="s">
        <v>31</v>
      </c>
      <c r="L498" s="165" t="s">
        <v>10</v>
      </c>
      <c r="M498" s="221" t="s">
        <v>29</v>
      </c>
      <c r="N498" s="221" t="s">
        <v>24</v>
      </c>
      <c r="O498" s="5"/>
      <c r="P498" s="5"/>
      <c r="Q498" s="5"/>
      <c r="R498" s="5"/>
      <c r="S498" s="6"/>
      <c r="T498" s="6"/>
      <c r="U498" s="5"/>
      <c r="V498" s="5" t="s">
        <v>24</v>
      </c>
      <c r="W498" s="5"/>
      <c r="X498" s="5"/>
      <c r="Y498" s="5"/>
      <c r="Z498" s="80">
        <f t="shared" si="267"/>
        <v>1</v>
      </c>
      <c r="AA498" s="955"/>
      <c r="AB498" s="7"/>
      <c r="AC498" s="7"/>
      <c r="AD498" s="7"/>
      <c r="AE498" s="7"/>
      <c r="AF498" s="7"/>
      <c r="AG498" s="7"/>
      <c r="AH498" s="7"/>
      <c r="AI498" s="7"/>
      <c r="AJ498" s="7"/>
      <c r="AK498" s="7"/>
      <c r="AL498" s="7"/>
      <c r="AM498" s="7"/>
      <c r="AN498" s="7"/>
      <c r="AO498" s="7"/>
      <c r="AP498" s="7"/>
      <c r="AQ498" s="7"/>
      <c r="AR498" s="7"/>
      <c r="AS498" s="7"/>
      <c r="AT498" s="7"/>
      <c r="AU498" s="7"/>
      <c r="AV498" s="55"/>
      <c r="AW498" s="7"/>
      <c r="AX498" s="7"/>
      <c r="AY498" s="7"/>
      <c r="AZ498" s="7" t="s">
        <v>1183</v>
      </c>
      <c r="BA498" s="7" t="s">
        <v>1183</v>
      </c>
      <c r="BB498" s="7"/>
      <c r="BC498" s="7"/>
      <c r="BD498" s="7"/>
      <c r="BE498" s="7"/>
      <c r="BF498" s="7"/>
      <c r="BG498" s="7"/>
      <c r="BH498" s="7"/>
      <c r="BI498" s="7"/>
      <c r="BJ498" s="221"/>
      <c r="BK498" s="221"/>
      <c r="BL498" s="221"/>
      <c r="BM498" s="221"/>
      <c r="BN498" s="221"/>
      <c r="BO498" s="221"/>
      <c r="BP498" s="221"/>
      <c r="BQ498" s="221"/>
      <c r="BR498" s="221"/>
      <c r="BS498" s="221"/>
      <c r="BT498" s="221"/>
      <c r="BU498" s="221"/>
      <c r="BV498" s="221"/>
      <c r="BW498" s="221"/>
      <c r="BX498" s="221"/>
      <c r="BY498" s="221"/>
      <c r="BZ498" s="221"/>
      <c r="CA498" s="221"/>
      <c r="CB498" s="221"/>
      <c r="CC498" s="221"/>
      <c r="CD498" s="221"/>
      <c r="CE498" s="221"/>
      <c r="CF498" s="221"/>
      <c r="CG498" s="221"/>
      <c r="CH498" s="221"/>
      <c r="CI498" s="221"/>
      <c r="CJ498" s="221"/>
      <c r="CK498" s="221"/>
      <c r="CL498" s="221"/>
      <c r="CM498" s="221"/>
      <c r="CN498" s="221"/>
      <c r="CO498" s="221"/>
      <c r="CP498" s="221"/>
      <c r="CQ498" s="221"/>
      <c r="CR498" s="222">
        <f t="shared" si="268"/>
        <v>0</v>
      </c>
      <c r="CS498" s="237" t="e">
        <f t="shared" si="269"/>
        <v>#DIV/0!</v>
      </c>
      <c r="CT498" s="222">
        <f t="shared" si="270"/>
        <v>0</v>
      </c>
      <c r="CU498" s="237" t="e">
        <f t="shared" si="271"/>
        <v>#DIV/0!</v>
      </c>
      <c r="CV498" s="222">
        <f t="shared" si="272"/>
        <v>0</v>
      </c>
      <c r="CW498" s="237" t="e">
        <f t="shared" si="273"/>
        <v>#DIV/0!</v>
      </c>
      <c r="CX498" s="222">
        <f t="shared" si="274"/>
        <v>0</v>
      </c>
      <c r="CY498" s="237" t="e">
        <f t="shared" si="275"/>
        <v>#DIV/0!</v>
      </c>
      <c r="CZ498" s="223" t="e">
        <f t="shared" si="276"/>
        <v>#DIV/0!</v>
      </c>
      <c r="DA498" s="223" t="e">
        <f t="shared" si="277"/>
        <v>#DIV/0!</v>
      </c>
      <c r="DB498" s="5"/>
    </row>
    <row r="499" spans="1:106" s="1" customFormat="1" ht="30.65" customHeight="1">
      <c r="A499" s="1036"/>
      <c r="B499" s="1024"/>
      <c r="C499" s="1033"/>
      <c r="D499" s="1024"/>
      <c r="E499" s="1042"/>
      <c r="F499" s="1100"/>
      <c r="G499" s="219" t="s">
        <v>2035</v>
      </c>
      <c r="H499" s="94"/>
      <c r="I499" s="176" t="s">
        <v>1733</v>
      </c>
      <c r="J499" s="5" t="s">
        <v>32</v>
      </c>
      <c r="K499" s="212" t="s">
        <v>31</v>
      </c>
      <c r="L499" s="165" t="s">
        <v>10</v>
      </c>
      <c r="M499" s="221" t="s">
        <v>29</v>
      </c>
      <c r="N499" s="221" t="s">
        <v>24</v>
      </c>
      <c r="O499" s="5"/>
      <c r="P499" s="5"/>
      <c r="Q499" s="5"/>
      <c r="R499" s="5"/>
      <c r="S499" s="6"/>
      <c r="T499" s="6"/>
      <c r="U499" s="5"/>
      <c r="V499" s="5" t="s">
        <v>24</v>
      </c>
      <c r="W499" s="5"/>
      <c r="X499" s="5"/>
      <c r="Y499" s="5"/>
      <c r="Z499" s="80">
        <f t="shared" si="267"/>
        <v>1</v>
      </c>
      <c r="AA499" s="955"/>
      <c r="AB499" s="7"/>
      <c r="AC499" s="7"/>
      <c r="AD499" s="7"/>
      <c r="AE499" s="7"/>
      <c r="AF499" s="7"/>
      <c r="AG499" s="7"/>
      <c r="AH499" s="7"/>
      <c r="AI499" s="7"/>
      <c r="AJ499" s="7"/>
      <c r="AK499" s="7"/>
      <c r="AL499" s="7"/>
      <c r="AM499" s="7"/>
      <c r="AN499" s="7"/>
      <c r="AO499" s="7"/>
      <c r="AP499" s="7"/>
      <c r="AQ499" s="7"/>
      <c r="AR499" s="7"/>
      <c r="AS499" s="7"/>
      <c r="AT499" s="7"/>
      <c r="AU499" s="7"/>
      <c r="AV499" s="55"/>
      <c r="AW499" s="7"/>
      <c r="AX499" s="7"/>
      <c r="AY499" s="7"/>
      <c r="AZ499" s="7" t="s">
        <v>1183</v>
      </c>
      <c r="BA499" s="7" t="s">
        <v>1183</v>
      </c>
      <c r="BB499" s="7"/>
      <c r="BC499" s="7"/>
      <c r="BD499" s="7"/>
      <c r="BE499" s="7"/>
      <c r="BF499" s="7"/>
      <c r="BG499" s="7"/>
      <c r="BH499" s="7"/>
      <c r="BI499" s="7"/>
      <c r="BJ499" s="221"/>
      <c r="BK499" s="221"/>
      <c r="BL499" s="221"/>
      <c r="BM499" s="221"/>
      <c r="BN499" s="221"/>
      <c r="BO499" s="221"/>
      <c r="BP499" s="221"/>
      <c r="BQ499" s="221"/>
      <c r="BR499" s="221"/>
      <c r="BS499" s="221"/>
      <c r="BT499" s="221"/>
      <c r="BU499" s="221"/>
      <c r="BV499" s="221"/>
      <c r="BW499" s="221"/>
      <c r="BX499" s="221"/>
      <c r="BY499" s="221"/>
      <c r="BZ499" s="221"/>
      <c r="CA499" s="221"/>
      <c r="CB499" s="221"/>
      <c r="CC499" s="221"/>
      <c r="CD499" s="221"/>
      <c r="CE499" s="221"/>
      <c r="CF499" s="221"/>
      <c r="CG499" s="221"/>
      <c r="CH499" s="221"/>
      <c r="CI499" s="221"/>
      <c r="CJ499" s="221"/>
      <c r="CK499" s="221"/>
      <c r="CL499" s="221"/>
      <c r="CM499" s="221"/>
      <c r="CN499" s="221"/>
      <c r="CO499" s="221"/>
      <c r="CP499" s="221"/>
      <c r="CQ499" s="221"/>
      <c r="CR499" s="222">
        <f t="shared" si="268"/>
        <v>0</v>
      </c>
      <c r="CS499" s="237" t="e">
        <f t="shared" si="269"/>
        <v>#DIV/0!</v>
      </c>
      <c r="CT499" s="222">
        <f t="shared" si="270"/>
        <v>0</v>
      </c>
      <c r="CU499" s="237" t="e">
        <f t="shared" si="271"/>
        <v>#DIV/0!</v>
      </c>
      <c r="CV499" s="222">
        <f t="shared" si="272"/>
        <v>0</v>
      </c>
      <c r="CW499" s="237" t="e">
        <f t="shared" si="273"/>
        <v>#DIV/0!</v>
      </c>
      <c r="CX499" s="222">
        <f t="shared" si="274"/>
        <v>0</v>
      </c>
      <c r="CY499" s="237" t="e">
        <f t="shared" si="275"/>
        <v>#DIV/0!</v>
      </c>
      <c r="CZ499" s="223" t="e">
        <f t="shared" si="276"/>
        <v>#DIV/0!</v>
      </c>
      <c r="DA499" s="223" t="e">
        <f t="shared" si="277"/>
        <v>#DIV/0!</v>
      </c>
      <c r="DB499" s="5"/>
    </row>
    <row r="500" spans="1:106" s="1" customFormat="1" ht="62">
      <c r="A500" s="1036"/>
      <c r="B500" s="1024"/>
      <c r="C500" s="1033"/>
      <c r="D500" s="1024"/>
      <c r="E500" s="1042"/>
      <c r="F500" s="1100"/>
      <c r="G500" s="219" t="s">
        <v>1732</v>
      </c>
      <c r="H500" s="94"/>
      <c r="I500" s="176" t="s">
        <v>1733</v>
      </c>
      <c r="J500" s="5" t="s">
        <v>32</v>
      </c>
      <c r="K500" s="212" t="s">
        <v>31</v>
      </c>
      <c r="L500" s="165" t="s">
        <v>10</v>
      </c>
      <c r="M500" s="221" t="s">
        <v>29</v>
      </c>
      <c r="N500" s="221" t="s">
        <v>24</v>
      </c>
      <c r="O500" s="5"/>
      <c r="P500" s="5"/>
      <c r="Q500" s="5"/>
      <c r="R500" s="5"/>
      <c r="S500" s="6"/>
      <c r="T500" s="6"/>
      <c r="U500" s="5"/>
      <c r="V500" s="5" t="s">
        <v>24</v>
      </c>
      <c r="W500" s="5"/>
      <c r="X500" s="5"/>
      <c r="Y500" s="5"/>
      <c r="Z500" s="80">
        <f t="shared" si="267"/>
        <v>1</v>
      </c>
      <c r="AA500" s="221"/>
      <c r="AB500" s="7"/>
      <c r="AC500" s="7"/>
      <c r="AD500" s="7"/>
      <c r="AE500" s="7"/>
      <c r="AF500" s="7"/>
      <c r="AG500" s="7"/>
      <c r="AH500" s="7"/>
      <c r="AI500" s="7"/>
      <c r="AJ500" s="7"/>
      <c r="AK500" s="7"/>
      <c r="AL500" s="7"/>
      <c r="AM500" s="7"/>
      <c r="AN500" s="7"/>
      <c r="AO500" s="7"/>
      <c r="AP500" s="7"/>
      <c r="AQ500" s="7"/>
      <c r="AR500" s="7"/>
      <c r="AS500" s="7"/>
      <c r="AT500" s="7"/>
      <c r="AU500" s="7"/>
      <c r="AV500" s="55"/>
      <c r="AW500" s="7"/>
      <c r="AX500" s="7"/>
      <c r="AY500" s="7"/>
      <c r="AZ500" s="7" t="s">
        <v>1183</v>
      </c>
      <c r="BA500" s="7" t="s">
        <v>1183</v>
      </c>
      <c r="BB500" s="7"/>
      <c r="BC500" s="7"/>
      <c r="BD500" s="7"/>
      <c r="BE500" s="7"/>
      <c r="BF500" s="7"/>
      <c r="BG500" s="7"/>
      <c r="BH500" s="7"/>
      <c r="BI500" s="7"/>
      <c r="BJ500" s="221"/>
      <c r="BK500" s="221"/>
      <c r="BL500" s="221"/>
      <c r="BM500" s="221"/>
      <c r="BN500" s="221"/>
      <c r="BO500" s="221"/>
      <c r="BP500" s="221"/>
      <c r="BQ500" s="221"/>
      <c r="BR500" s="221"/>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c r="CN500" s="221"/>
      <c r="CO500" s="221"/>
      <c r="CP500" s="221"/>
      <c r="CQ500" s="221"/>
      <c r="CR500" s="222">
        <f t="shared" si="268"/>
        <v>0</v>
      </c>
      <c r="CS500" s="237" t="e">
        <f t="shared" si="269"/>
        <v>#DIV/0!</v>
      </c>
      <c r="CT500" s="222">
        <f t="shared" si="270"/>
        <v>0</v>
      </c>
      <c r="CU500" s="237" t="e">
        <f t="shared" si="271"/>
        <v>#DIV/0!</v>
      </c>
      <c r="CV500" s="222">
        <f t="shared" si="272"/>
        <v>0</v>
      </c>
      <c r="CW500" s="237" t="e">
        <f t="shared" si="273"/>
        <v>#DIV/0!</v>
      </c>
      <c r="CX500" s="222">
        <f t="shared" si="274"/>
        <v>0</v>
      </c>
      <c r="CY500" s="237" t="e">
        <f t="shared" si="275"/>
        <v>#DIV/0!</v>
      </c>
      <c r="CZ500" s="223" t="e">
        <f t="shared" si="276"/>
        <v>#DIV/0!</v>
      </c>
      <c r="DA500" s="223" t="e">
        <f t="shared" si="277"/>
        <v>#DIV/0!</v>
      </c>
      <c r="DB500" s="5"/>
    </row>
    <row r="501" spans="1:106" s="1" customFormat="1" ht="25.75" customHeight="1">
      <c r="A501" s="1036"/>
      <c r="B501" s="1024"/>
      <c r="C501" s="1033"/>
      <c r="D501" s="1024"/>
      <c r="E501" s="1042"/>
      <c r="F501" s="1100"/>
      <c r="G501" s="219" t="s">
        <v>2036</v>
      </c>
      <c r="H501" s="94"/>
      <c r="I501" s="176" t="s">
        <v>1733</v>
      </c>
      <c r="J501" s="5" t="s">
        <v>32</v>
      </c>
      <c r="K501" s="212" t="s">
        <v>31</v>
      </c>
      <c r="L501" s="165" t="s">
        <v>10</v>
      </c>
      <c r="M501" s="221" t="s">
        <v>29</v>
      </c>
      <c r="N501" s="221" t="s">
        <v>24</v>
      </c>
      <c r="O501" s="5"/>
      <c r="P501" s="5"/>
      <c r="Q501" s="5"/>
      <c r="R501" s="5"/>
      <c r="S501" s="6"/>
      <c r="T501" s="6"/>
      <c r="U501" s="5"/>
      <c r="V501" s="5" t="s">
        <v>24</v>
      </c>
      <c r="W501" s="5"/>
      <c r="X501" s="5"/>
      <c r="Y501" s="5"/>
      <c r="Z501" s="80">
        <f t="shared" si="267"/>
        <v>1</v>
      </c>
      <c r="AA501" s="955"/>
      <c r="AB501" s="7"/>
      <c r="AC501" s="7"/>
      <c r="AD501" s="7"/>
      <c r="AE501" s="7"/>
      <c r="AF501" s="7"/>
      <c r="AG501" s="7"/>
      <c r="AH501" s="7"/>
      <c r="AI501" s="7"/>
      <c r="AJ501" s="7"/>
      <c r="AK501" s="7"/>
      <c r="AL501" s="7"/>
      <c r="AM501" s="7"/>
      <c r="AN501" s="7"/>
      <c r="AO501" s="7"/>
      <c r="AP501" s="7"/>
      <c r="AQ501" s="7"/>
      <c r="AR501" s="7"/>
      <c r="AS501" s="7"/>
      <c r="AT501" s="7"/>
      <c r="AU501" s="7"/>
      <c r="AV501" s="55"/>
      <c r="AW501" s="7"/>
      <c r="AX501" s="7"/>
      <c r="AY501" s="7"/>
      <c r="AZ501" s="7" t="s">
        <v>1183</v>
      </c>
      <c r="BA501" s="7" t="s">
        <v>1183</v>
      </c>
      <c r="BB501" s="7"/>
      <c r="BC501" s="7"/>
      <c r="BD501" s="7"/>
      <c r="BE501" s="7"/>
      <c r="BF501" s="7"/>
      <c r="BG501" s="7"/>
      <c r="BH501" s="7"/>
      <c r="BI501" s="7"/>
      <c r="BJ501" s="221"/>
      <c r="BK501" s="221"/>
      <c r="BL501" s="221"/>
      <c r="BM501" s="221"/>
      <c r="BN501" s="221"/>
      <c r="BO501" s="221"/>
      <c r="BP501" s="221"/>
      <c r="BQ501" s="221"/>
      <c r="BR501" s="221"/>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c r="CN501" s="221"/>
      <c r="CO501" s="221"/>
      <c r="CP501" s="221"/>
      <c r="CQ501" s="221"/>
      <c r="CR501" s="222">
        <f t="shared" si="268"/>
        <v>0</v>
      </c>
      <c r="CS501" s="237" t="e">
        <f t="shared" si="269"/>
        <v>#DIV/0!</v>
      </c>
      <c r="CT501" s="222">
        <f t="shared" si="270"/>
        <v>0</v>
      </c>
      <c r="CU501" s="237" t="e">
        <f t="shared" si="271"/>
        <v>#DIV/0!</v>
      </c>
      <c r="CV501" s="222">
        <f t="shared" si="272"/>
        <v>0</v>
      </c>
      <c r="CW501" s="237" t="e">
        <f t="shared" si="273"/>
        <v>#DIV/0!</v>
      </c>
      <c r="CX501" s="222">
        <f t="shared" si="274"/>
        <v>0</v>
      </c>
      <c r="CY501" s="237" t="e">
        <f t="shared" si="275"/>
        <v>#DIV/0!</v>
      </c>
      <c r="CZ501" s="223" t="e">
        <f t="shared" si="276"/>
        <v>#DIV/0!</v>
      </c>
      <c r="DA501" s="223" t="e">
        <f t="shared" si="277"/>
        <v>#DIV/0!</v>
      </c>
      <c r="DB501" s="5"/>
    </row>
    <row r="502" spans="1:106" s="1" customFormat="1" ht="25.75" customHeight="1">
      <c r="A502" s="1036"/>
      <c r="B502" s="1024"/>
      <c r="C502" s="1033"/>
      <c r="D502" s="1024"/>
      <c r="E502" s="1042"/>
      <c r="F502" s="1100"/>
      <c r="G502" s="68" t="s">
        <v>2037</v>
      </c>
      <c r="H502" s="107" t="s">
        <v>760</v>
      </c>
      <c r="I502" s="176" t="s">
        <v>1670</v>
      </c>
      <c r="J502" s="5" t="s">
        <v>32</v>
      </c>
      <c r="K502" s="212" t="s">
        <v>31</v>
      </c>
      <c r="L502" s="165" t="s">
        <v>10</v>
      </c>
      <c r="M502" s="221" t="s">
        <v>29</v>
      </c>
      <c r="N502" s="221" t="s">
        <v>24</v>
      </c>
      <c r="O502" s="5"/>
      <c r="P502" s="5"/>
      <c r="Q502" s="5"/>
      <c r="R502" s="5"/>
      <c r="S502" s="6"/>
      <c r="T502" s="6"/>
      <c r="U502" s="5"/>
      <c r="V502" s="5"/>
      <c r="W502" s="5"/>
      <c r="X502" s="5" t="s">
        <v>24</v>
      </c>
      <c r="Y502" s="5"/>
      <c r="Z502" s="80">
        <f t="shared" si="267"/>
        <v>1</v>
      </c>
      <c r="AA502" s="955"/>
      <c r="AB502" s="7"/>
      <c r="AC502" s="7"/>
      <c r="AD502" s="7"/>
      <c r="AE502" s="7"/>
      <c r="AF502" s="7"/>
      <c r="AG502" s="7"/>
      <c r="AH502" s="7"/>
      <c r="AI502" s="7"/>
      <c r="AJ502" s="7"/>
      <c r="AK502" s="7"/>
      <c r="AL502" s="7"/>
      <c r="AM502" s="7"/>
      <c r="AN502" s="7"/>
      <c r="AO502" s="7"/>
      <c r="AP502" s="7"/>
      <c r="AQ502" s="7"/>
      <c r="AR502" s="7"/>
      <c r="AS502" s="7"/>
      <c r="AT502" s="7"/>
      <c r="AU502" s="7"/>
      <c r="AV502" s="55"/>
      <c r="AW502" s="7"/>
      <c r="AX502" s="7"/>
      <c r="AY502" s="7"/>
      <c r="AZ502" s="7"/>
      <c r="BA502" s="7"/>
      <c r="BB502" s="7"/>
      <c r="BC502" s="7"/>
      <c r="BD502" s="7"/>
      <c r="BE502" s="7"/>
      <c r="BF502" s="7"/>
      <c r="BG502" s="7"/>
      <c r="BH502" s="7"/>
      <c r="BI502" s="7"/>
      <c r="BJ502" s="221"/>
      <c r="BK502" s="221"/>
      <c r="BL502" s="221"/>
      <c r="BM502" s="221"/>
      <c r="BN502" s="221"/>
      <c r="BO502" s="221"/>
      <c r="BP502" s="221"/>
      <c r="BQ502" s="221"/>
      <c r="BR502" s="221"/>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c r="CN502" s="221"/>
      <c r="CO502" s="221"/>
      <c r="CP502" s="221"/>
      <c r="CQ502" s="221"/>
      <c r="CR502" s="222">
        <f t="shared" si="268"/>
        <v>0</v>
      </c>
      <c r="CS502" s="237" t="e">
        <f t="shared" si="269"/>
        <v>#DIV/0!</v>
      </c>
      <c r="CT502" s="222">
        <f t="shared" si="270"/>
        <v>0</v>
      </c>
      <c r="CU502" s="237" t="e">
        <f t="shared" si="271"/>
        <v>#DIV/0!</v>
      </c>
      <c r="CV502" s="222">
        <f t="shared" si="272"/>
        <v>0</v>
      </c>
      <c r="CW502" s="237" t="e">
        <f t="shared" si="273"/>
        <v>#DIV/0!</v>
      </c>
      <c r="CX502" s="222">
        <f t="shared" si="274"/>
        <v>0</v>
      </c>
      <c r="CY502" s="237" t="e">
        <f t="shared" si="275"/>
        <v>#DIV/0!</v>
      </c>
      <c r="CZ502" s="223" t="e">
        <f t="shared" si="276"/>
        <v>#DIV/0!</v>
      </c>
      <c r="DA502" s="223" t="e">
        <f t="shared" si="277"/>
        <v>#DIV/0!</v>
      </c>
      <c r="DB502" s="5"/>
    </row>
    <row r="503" spans="1:106" s="1" customFormat="1" ht="37.75" customHeight="1">
      <c r="A503" s="1036"/>
      <c r="B503" s="1024"/>
      <c r="C503" s="1033"/>
      <c r="D503" s="1024"/>
      <c r="E503" s="1042"/>
      <c r="F503" s="1100"/>
      <c r="G503" s="219" t="s">
        <v>2038</v>
      </c>
      <c r="H503" s="107" t="s">
        <v>760</v>
      </c>
      <c r="I503" s="176" t="s">
        <v>1670</v>
      </c>
      <c r="J503" s="5" t="s">
        <v>32</v>
      </c>
      <c r="K503" s="212" t="s">
        <v>31</v>
      </c>
      <c r="L503" s="165" t="s">
        <v>10</v>
      </c>
      <c r="M503" s="221" t="s">
        <v>29</v>
      </c>
      <c r="N503" s="221" t="s">
        <v>24</v>
      </c>
      <c r="O503" s="5"/>
      <c r="P503" s="5"/>
      <c r="Q503" s="5"/>
      <c r="R503" s="5"/>
      <c r="S503" s="6"/>
      <c r="T503" s="6"/>
      <c r="U503" s="5"/>
      <c r="V503" s="5"/>
      <c r="W503" s="5"/>
      <c r="X503" s="5" t="s">
        <v>24</v>
      </c>
      <c r="Y503" s="5"/>
      <c r="Z503" s="80">
        <f t="shared" si="267"/>
        <v>1</v>
      </c>
      <c r="AA503" s="221"/>
      <c r="AB503" s="7"/>
      <c r="AC503" s="7"/>
      <c r="AD503" s="7"/>
      <c r="AE503" s="7"/>
      <c r="AF503" s="7"/>
      <c r="AG503" s="7"/>
      <c r="AH503" s="7"/>
      <c r="AI503" s="7"/>
      <c r="AJ503" s="7"/>
      <c r="AK503" s="7"/>
      <c r="AL503" s="7"/>
      <c r="AM503" s="7"/>
      <c r="AN503" s="7"/>
      <c r="AO503" s="7"/>
      <c r="AP503" s="7"/>
      <c r="AQ503" s="7"/>
      <c r="AR503" s="7"/>
      <c r="AS503" s="7"/>
      <c r="AT503" s="7"/>
      <c r="AU503" s="7"/>
      <c r="AV503" s="55"/>
      <c r="AW503" s="7"/>
      <c r="AX503" s="7"/>
      <c r="AY503" s="7"/>
      <c r="AZ503" s="7"/>
      <c r="BA503" s="7"/>
      <c r="BB503" s="7"/>
      <c r="BC503" s="7"/>
      <c r="BD503" s="7"/>
      <c r="BE503" s="7"/>
      <c r="BF503" s="7"/>
      <c r="BG503" s="7"/>
      <c r="BH503" s="7"/>
      <c r="BI503" s="7"/>
      <c r="BJ503" s="221"/>
      <c r="BK503" s="221"/>
      <c r="BL503" s="221"/>
      <c r="BM503" s="221"/>
      <c r="BN503" s="221"/>
      <c r="BO503" s="221"/>
      <c r="BP503" s="221"/>
      <c r="BQ503" s="221"/>
      <c r="BR503" s="221"/>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c r="CN503" s="221"/>
      <c r="CO503" s="221"/>
      <c r="CP503" s="221"/>
      <c r="CQ503" s="221"/>
      <c r="CR503" s="222">
        <f t="shared" si="268"/>
        <v>0</v>
      </c>
      <c r="CS503" s="237" t="e">
        <f t="shared" si="269"/>
        <v>#DIV/0!</v>
      </c>
      <c r="CT503" s="222">
        <f t="shared" si="270"/>
        <v>0</v>
      </c>
      <c r="CU503" s="237" t="e">
        <f t="shared" si="271"/>
        <v>#DIV/0!</v>
      </c>
      <c r="CV503" s="222">
        <f t="shared" si="272"/>
        <v>0</v>
      </c>
      <c r="CW503" s="237" t="e">
        <f t="shared" si="273"/>
        <v>#DIV/0!</v>
      </c>
      <c r="CX503" s="222">
        <f t="shared" si="274"/>
        <v>0</v>
      </c>
      <c r="CY503" s="237" t="e">
        <f t="shared" si="275"/>
        <v>#DIV/0!</v>
      </c>
      <c r="CZ503" s="223" t="e">
        <f t="shared" si="276"/>
        <v>#DIV/0!</v>
      </c>
      <c r="DA503" s="223" t="e">
        <f t="shared" si="277"/>
        <v>#DIV/0!</v>
      </c>
      <c r="DB503" s="5"/>
    </row>
    <row r="504" spans="1:106" s="1" customFormat="1" ht="25.75" customHeight="1">
      <c r="A504" s="1036"/>
      <c r="B504" s="1024"/>
      <c r="C504" s="1033"/>
      <c r="D504" s="1024"/>
      <c r="E504" s="1042"/>
      <c r="F504" s="1101"/>
      <c r="G504" s="68" t="s">
        <v>1206</v>
      </c>
      <c r="H504" s="107" t="s">
        <v>761</v>
      </c>
      <c r="I504" s="107"/>
      <c r="J504" s="5" t="s">
        <v>32</v>
      </c>
      <c r="K504" s="212" t="s">
        <v>31</v>
      </c>
      <c r="L504" s="165" t="s">
        <v>10</v>
      </c>
      <c r="M504" s="221" t="s">
        <v>29</v>
      </c>
      <c r="N504" s="221" t="s">
        <v>24</v>
      </c>
      <c r="O504" s="5"/>
      <c r="P504" s="5" t="s">
        <v>24</v>
      </c>
      <c r="Q504" s="5"/>
      <c r="R504" s="5"/>
      <c r="S504" s="6"/>
      <c r="T504" s="6"/>
      <c r="U504" s="5"/>
      <c r="V504" s="5"/>
      <c r="W504" s="5"/>
      <c r="X504" s="5"/>
      <c r="Y504" s="5"/>
      <c r="Z504" s="80">
        <f t="shared" si="267"/>
        <v>1</v>
      </c>
      <c r="AA504" s="955"/>
      <c r="AB504" s="7"/>
      <c r="AC504" s="7"/>
      <c r="AD504" s="7"/>
      <c r="AE504" s="7"/>
      <c r="AF504" s="7"/>
      <c r="AG504" s="7" t="s">
        <v>1318</v>
      </c>
      <c r="AH504" s="7"/>
      <c r="AI504" s="7"/>
      <c r="AJ504" s="7"/>
      <c r="AK504" s="7"/>
      <c r="AL504" s="7"/>
      <c r="AM504" s="7"/>
      <c r="AN504" s="7"/>
      <c r="AO504" s="7"/>
      <c r="AP504" s="7"/>
      <c r="AQ504" s="7"/>
      <c r="AR504" s="7"/>
      <c r="AS504" s="7"/>
      <c r="AT504" s="7"/>
      <c r="AU504" s="7"/>
      <c r="AV504" s="55"/>
      <c r="AW504" s="7"/>
      <c r="AX504" s="7"/>
      <c r="AY504" s="7"/>
      <c r="AZ504" s="7"/>
      <c r="BA504" s="7"/>
      <c r="BB504" s="7"/>
      <c r="BC504" s="7"/>
      <c r="BD504" s="7"/>
      <c r="BE504" s="7"/>
      <c r="BF504" s="7"/>
      <c r="BG504" s="7"/>
      <c r="BH504" s="7"/>
      <c r="BI504" s="7"/>
      <c r="BJ504" s="221"/>
      <c r="BK504" s="221"/>
      <c r="BL504" s="221"/>
      <c r="BM504" s="221"/>
      <c r="BN504" s="221"/>
      <c r="BO504" s="221"/>
      <c r="BP504" s="221"/>
      <c r="BQ504" s="221"/>
      <c r="BR504" s="221"/>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c r="CN504" s="221"/>
      <c r="CO504" s="221"/>
      <c r="CP504" s="221"/>
      <c r="CQ504" s="221"/>
      <c r="CR504" s="222">
        <f t="shared" si="268"/>
        <v>0</v>
      </c>
      <c r="CS504" s="237" t="e">
        <f t="shared" si="269"/>
        <v>#DIV/0!</v>
      </c>
      <c r="CT504" s="222">
        <f t="shared" si="270"/>
        <v>0</v>
      </c>
      <c r="CU504" s="237" t="e">
        <f t="shared" si="271"/>
        <v>#DIV/0!</v>
      </c>
      <c r="CV504" s="222">
        <f t="shared" si="272"/>
        <v>0</v>
      </c>
      <c r="CW504" s="237" t="e">
        <f t="shared" si="273"/>
        <v>#DIV/0!</v>
      </c>
      <c r="CX504" s="222">
        <f t="shared" si="274"/>
        <v>0</v>
      </c>
      <c r="CY504" s="237" t="e">
        <f t="shared" si="275"/>
        <v>#DIV/0!</v>
      </c>
      <c r="CZ504" s="223" t="e">
        <f t="shared" si="276"/>
        <v>#DIV/0!</v>
      </c>
      <c r="DA504" s="223" t="e">
        <f t="shared" si="277"/>
        <v>#DIV/0!</v>
      </c>
      <c r="DB504" s="5"/>
    </row>
    <row r="505" spans="1:106" s="1" customFormat="1" ht="31">
      <c r="A505" s="1036"/>
      <c r="B505" s="1024"/>
      <c r="C505" s="1033"/>
      <c r="D505" s="1024"/>
      <c r="E505" s="1042"/>
      <c r="F505" s="1100"/>
      <c r="G505" s="285" t="s">
        <v>1207</v>
      </c>
      <c r="H505" s="226" t="s">
        <v>762</v>
      </c>
      <c r="I505" s="226"/>
      <c r="J505" s="5" t="s">
        <v>32</v>
      </c>
      <c r="K505" s="212" t="s">
        <v>31</v>
      </c>
      <c r="L505" s="165" t="s">
        <v>10</v>
      </c>
      <c r="M505" s="221" t="s">
        <v>29</v>
      </c>
      <c r="N505" s="221" t="s">
        <v>24</v>
      </c>
      <c r="O505" s="5"/>
      <c r="P505" s="5"/>
      <c r="Q505" s="5"/>
      <c r="R505" s="5"/>
      <c r="S505" s="6"/>
      <c r="T505" s="6"/>
      <c r="U505" s="5"/>
      <c r="V505" s="5"/>
      <c r="W505" s="5"/>
      <c r="X505" s="5"/>
      <c r="Y505" s="5" t="s">
        <v>24</v>
      </c>
      <c r="Z505" s="80">
        <f t="shared" si="267"/>
        <v>1</v>
      </c>
      <c r="AA505" s="955"/>
      <c r="AB505" s="7"/>
      <c r="AC505" s="7"/>
      <c r="AD505" s="7"/>
      <c r="AE505" s="7"/>
      <c r="AF505" s="7"/>
      <c r="AG505" s="7"/>
      <c r="AH505" s="7"/>
      <c r="AI505" s="7"/>
      <c r="AJ505" s="7"/>
      <c r="AK505" s="7"/>
      <c r="AL505" s="7"/>
      <c r="AM505" s="7"/>
      <c r="AN505" s="7"/>
      <c r="AO505" s="7"/>
      <c r="AP505" s="7"/>
      <c r="AQ505" s="7"/>
      <c r="AR505" s="7"/>
      <c r="AS505" s="7"/>
      <c r="AT505" s="7"/>
      <c r="AU505" s="7"/>
      <c r="AV505" s="55"/>
      <c r="AW505" s="7"/>
      <c r="AX505" s="7"/>
      <c r="AY505" s="7"/>
      <c r="AZ505" s="7"/>
      <c r="BA505" s="7"/>
      <c r="BB505" s="7"/>
      <c r="BC505" s="7"/>
      <c r="BD505" s="7"/>
      <c r="BE505" s="7"/>
      <c r="BF505" s="7"/>
      <c r="BG505" s="7"/>
      <c r="BH505" s="7"/>
      <c r="BI505" s="7" t="s">
        <v>1183</v>
      </c>
      <c r="BJ505" s="221"/>
      <c r="BK505" s="221"/>
      <c r="BL505" s="221"/>
      <c r="BM505" s="221"/>
      <c r="BN505" s="221"/>
      <c r="BO505" s="221"/>
      <c r="BP505" s="221"/>
      <c r="BQ505" s="221"/>
      <c r="BR505" s="221"/>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c r="CN505" s="221"/>
      <c r="CO505" s="221"/>
      <c r="CP505" s="221"/>
      <c r="CQ505" s="221"/>
      <c r="CR505" s="222">
        <f t="shared" si="268"/>
        <v>0</v>
      </c>
      <c r="CS505" s="237" t="e">
        <f t="shared" si="269"/>
        <v>#DIV/0!</v>
      </c>
      <c r="CT505" s="222">
        <f t="shared" si="270"/>
        <v>0</v>
      </c>
      <c r="CU505" s="237" t="e">
        <f t="shared" si="271"/>
        <v>#DIV/0!</v>
      </c>
      <c r="CV505" s="222">
        <f t="shared" si="272"/>
        <v>0</v>
      </c>
      <c r="CW505" s="237" t="e">
        <f t="shared" si="273"/>
        <v>#DIV/0!</v>
      </c>
      <c r="CX505" s="222">
        <f t="shared" si="274"/>
        <v>0</v>
      </c>
      <c r="CY505" s="237" t="e">
        <f t="shared" si="275"/>
        <v>#DIV/0!</v>
      </c>
      <c r="CZ505" s="223" t="e">
        <f t="shared" si="276"/>
        <v>#DIV/0!</v>
      </c>
      <c r="DA505" s="223" t="e">
        <f t="shared" si="277"/>
        <v>#DIV/0!</v>
      </c>
      <c r="DB505" s="5"/>
    </row>
    <row r="506" spans="1:106" s="1" customFormat="1" ht="31">
      <c r="A506" s="1036"/>
      <c r="B506" s="1024"/>
      <c r="C506" s="1033"/>
      <c r="D506" s="1024"/>
      <c r="E506" s="1042"/>
      <c r="F506" s="1100"/>
      <c r="G506" s="285" t="s">
        <v>1820</v>
      </c>
      <c r="H506" s="226"/>
      <c r="I506" s="226"/>
      <c r="J506" s="5" t="s">
        <v>32</v>
      </c>
      <c r="K506" s="212" t="s">
        <v>31</v>
      </c>
      <c r="L506" s="165" t="s">
        <v>10</v>
      </c>
      <c r="M506" s="221"/>
      <c r="N506" s="221" t="s">
        <v>24</v>
      </c>
      <c r="O506" s="5"/>
      <c r="P506" s="5"/>
      <c r="Q506" s="5"/>
      <c r="R506" s="5"/>
      <c r="S506" s="6"/>
      <c r="T506" s="6"/>
      <c r="U506" s="5"/>
      <c r="V506" s="5"/>
      <c r="W506" s="5"/>
      <c r="X506" s="5"/>
      <c r="Y506" s="5" t="s">
        <v>24</v>
      </c>
      <c r="Z506" s="80">
        <f t="shared" si="267"/>
        <v>1</v>
      </c>
      <c r="AA506" s="221"/>
      <c r="AB506" s="7"/>
      <c r="AC506" s="7"/>
      <c r="AD506" s="7"/>
      <c r="AE506" s="7"/>
      <c r="AF506" s="7"/>
      <c r="AG506" s="7"/>
      <c r="AH506" s="7"/>
      <c r="AI506" s="7"/>
      <c r="AJ506" s="7"/>
      <c r="AK506" s="7"/>
      <c r="AL506" s="7"/>
      <c r="AM506" s="7"/>
      <c r="AN506" s="7"/>
      <c r="AO506" s="7"/>
      <c r="AP506" s="7"/>
      <c r="AQ506" s="7"/>
      <c r="AR506" s="7"/>
      <c r="AS506" s="7"/>
      <c r="AT506" s="7"/>
      <c r="AU506" s="7"/>
      <c r="AV506" s="55"/>
      <c r="AW506" s="7"/>
      <c r="AX506" s="7"/>
      <c r="AY506" s="7"/>
      <c r="AZ506" s="7"/>
      <c r="BA506" s="7"/>
      <c r="BB506" s="7"/>
      <c r="BC506" s="7"/>
      <c r="BD506" s="7"/>
      <c r="BE506" s="7"/>
      <c r="BF506" s="7"/>
      <c r="BG506" s="7"/>
      <c r="BH506" s="7"/>
      <c r="BI506" s="7"/>
      <c r="BJ506" s="221"/>
      <c r="BK506" s="221"/>
      <c r="BL506" s="221"/>
      <c r="BM506" s="221"/>
      <c r="BN506" s="221"/>
      <c r="BO506" s="221"/>
      <c r="BP506" s="221"/>
      <c r="BQ506" s="221"/>
      <c r="BR506" s="221"/>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c r="CN506" s="221"/>
      <c r="CO506" s="221"/>
      <c r="CP506" s="221"/>
      <c r="CQ506" s="221"/>
      <c r="CR506" s="222">
        <f t="shared" si="268"/>
        <v>0</v>
      </c>
      <c r="CS506" s="237" t="e">
        <f t="shared" si="269"/>
        <v>#DIV/0!</v>
      </c>
      <c r="CT506" s="222">
        <f t="shared" si="270"/>
        <v>0</v>
      </c>
      <c r="CU506" s="237" t="e">
        <f t="shared" si="271"/>
        <v>#DIV/0!</v>
      </c>
      <c r="CV506" s="222">
        <f t="shared" si="272"/>
        <v>0</v>
      </c>
      <c r="CW506" s="237" t="e">
        <f t="shared" si="273"/>
        <v>#DIV/0!</v>
      </c>
      <c r="CX506" s="222">
        <f t="shared" si="274"/>
        <v>0</v>
      </c>
      <c r="CY506" s="237" t="e">
        <f t="shared" si="275"/>
        <v>#DIV/0!</v>
      </c>
      <c r="CZ506" s="223" t="e">
        <f t="shared" si="276"/>
        <v>#DIV/0!</v>
      </c>
      <c r="DA506" s="223" t="e">
        <f t="shared" si="277"/>
        <v>#DIV/0!</v>
      </c>
      <c r="DB506" s="5"/>
    </row>
    <row r="507" spans="1:106" s="1" customFormat="1" ht="31">
      <c r="A507" s="1036"/>
      <c r="B507" s="1024"/>
      <c r="C507" s="1033"/>
      <c r="D507" s="1024"/>
      <c r="E507" s="1042"/>
      <c r="F507" s="1100"/>
      <c r="G507" s="285" t="s">
        <v>1821</v>
      </c>
      <c r="H507" s="226" t="s">
        <v>763</v>
      </c>
      <c r="I507" s="226"/>
      <c r="J507" s="5" t="s">
        <v>32</v>
      </c>
      <c r="K507" s="212" t="s">
        <v>31</v>
      </c>
      <c r="L507" s="165" t="s">
        <v>10</v>
      </c>
      <c r="M507" s="221" t="s">
        <v>29</v>
      </c>
      <c r="N507" s="221" t="s">
        <v>24</v>
      </c>
      <c r="O507" s="5"/>
      <c r="P507" s="5"/>
      <c r="Q507" s="5"/>
      <c r="R507" s="5"/>
      <c r="S507" s="6"/>
      <c r="T507" s="6" t="s">
        <v>24</v>
      </c>
      <c r="U507" s="5"/>
      <c r="V507" s="5"/>
      <c r="W507" s="5"/>
      <c r="X507" s="5"/>
      <c r="Y507" s="5"/>
      <c r="Z507" s="80">
        <f t="shared" si="267"/>
        <v>1</v>
      </c>
      <c r="AA507" s="955"/>
      <c r="AB507" s="7"/>
      <c r="AC507" s="7"/>
      <c r="AD507" s="7"/>
      <c r="AE507" s="7"/>
      <c r="AF507" s="7"/>
      <c r="AG507" s="7"/>
      <c r="AH507" s="7"/>
      <c r="AI507" s="7"/>
      <c r="AJ507" s="7"/>
      <c r="AK507" s="7"/>
      <c r="AL507" s="7"/>
      <c r="AM507" s="7"/>
      <c r="AN507" s="7"/>
      <c r="AO507" s="7"/>
      <c r="AP507" s="7"/>
      <c r="AQ507" s="7"/>
      <c r="AR507" s="7"/>
      <c r="AS507" s="7"/>
      <c r="AT507" s="7" t="s">
        <v>1318</v>
      </c>
      <c r="AU507" s="7"/>
      <c r="AV507" s="55"/>
      <c r="AW507" s="7"/>
      <c r="AX507" s="7"/>
      <c r="AY507" s="7"/>
      <c r="AZ507" s="7"/>
      <c r="BA507" s="7"/>
      <c r="BB507" s="7"/>
      <c r="BC507" s="7"/>
      <c r="BD507" s="7"/>
      <c r="BE507" s="7"/>
      <c r="BF507" s="7"/>
      <c r="BG507" s="7"/>
      <c r="BH507" s="7" t="s">
        <v>1317</v>
      </c>
      <c r="BI507" s="7"/>
      <c r="BJ507" s="221"/>
      <c r="BK507" s="221"/>
      <c r="BL507" s="221"/>
      <c r="BM507" s="221"/>
      <c r="BN507" s="221"/>
      <c r="BO507" s="221"/>
      <c r="BP507" s="221"/>
      <c r="BQ507" s="221"/>
      <c r="BR507" s="221"/>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c r="CN507" s="221"/>
      <c r="CO507" s="221"/>
      <c r="CP507" s="221"/>
      <c r="CQ507" s="221"/>
      <c r="CR507" s="222">
        <f t="shared" si="268"/>
        <v>0</v>
      </c>
      <c r="CS507" s="237" t="e">
        <f t="shared" si="269"/>
        <v>#DIV/0!</v>
      </c>
      <c r="CT507" s="222">
        <f t="shared" si="270"/>
        <v>0</v>
      </c>
      <c r="CU507" s="237" t="e">
        <f t="shared" si="271"/>
        <v>#DIV/0!</v>
      </c>
      <c r="CV507" s="222">
        <f t="shared" si="272"/>
        <v>0</v>
      </c>
      <c r="CW507" s="237" t="e">
        <f t="shared" si="273"/>
        <v>#DIV/0!</v>
      </c>
      <c r="CX507" s="222">
        <f t="shared" si="274"/>
        <v>0</v>
      </c>
      <c r="CY507" s="237" t="e">
        <f t="shared" si="275"/>
        <v>#DIV/0!</v>
      </c>
      <c r="CZ507" s="223" t="e">
        <f t="shared" si="276"/>
        <v>#DIV/0!</v>
      </c>
      <c r="DA507" s="223" t="e">
        <f t="shared" si="277"/>
        <v>#DIV/0!</v>
      </c>
      <c r="DB507" s="5"/>
    </row>
    <row r="508" spans="1:106" s="1" customFormat="1" ht="25.4" customHeight="1">
      <c r="A508" s="1036"/>
      <c r="B508" s="1024"/>
      <c r="C508" s="1033"/>
      <c r="D508" s="1024"/>
      <c r="E508" s="1042"/>
      <c r="F508" s="1100" t="s">
        <v>1517</v>
      </c>
      <c r="G508" s="289" t="s">
        <v>1423</v>
      </c>
      <c r="H508" s="44"/>
      <c r="I508" s="44"/>
      <c r="J508" s="5" t="s">
        <v>32</v>
      </c>
      <c r="K508" s="212" t="s">
        <v>31</v>
      </c>
      <c r="L508" s="165" t="s">
        <v>10</v>
      </c>
      <c r="M508" s="221" t="s">
        <v>29</v>
      </c>
      <c r="N508" s="221" t="s">
        <v>24</v>
      </c>
      <c r="O508" s="5" t="s">
        <v>24</v>
      </c>
      <c r="P508" s="5"/>
      <c r="Q508" s="5"/>
      <c r="R508" s="5"/>
      <c r="S508" s="6"/>
      <c r="T508" s="6"/>
      <c r="U508" s="5"/>
      <c r="V508" s="5"/>
      <c r="W508" s="5"/>
      <c r="X508" s="5"/>
      <c r="Y508" s="5"/>
      <c r="Z508" s="80">
        <f t="shared" si="267"/>
        <v>1</v>
      </c>
      <c r="AA508" s="955"/>
      <c r="AB508" s="7"/>
      <c r="AC508" s="7"/>
      <c r="AD508" s="7"/>
      <c r="AE508" s="7"/>
      <c r="AF508" s="7"/>
      <c r="AG508" s="7"/>
      <c r="AH508" s="7"/>
      <c r="AI508" s="7"/>
      <c r="AJ508" s="7"/>
      <c r="AK508" s="7"/>
      <c r="AL508" s="7"/>
      <c r="AM508" s="7"/>
      <c r="AN508" s="7"/>
      <c r="AO508" s="7"/>
      <c r="AP508" s="7"/>
      <c r="AQ508" s="7"/>
      <c r="AR508" s="7"/>
      <c r="AS508" s="7"/>
      <c r="AT508" s="7"/>
      <c r="AU508" s="7"/>
      <c r="AV508" s="55"/>
      <c r="AW508" s="7"/>
      <c r="AX508" s="7"/>
      <c r="AY508" s="7"/>
      <c r="AZ508" s="7"/>
      <c r="BA508" s="7"/>
      <c r="BB508" s="7"/>
      <c r="BC508" s="7"/>
      <c r="BD508" s="7"/>
      <c r="BE508" s="7"/>
      <c r="BF508" s="7"/>
      <c r="BG508" s="7"/>
      <c r="BH508" s="7"/>
      <c r="BI508" s="7"/>
      <c r="BJ508" s="221"/>
      <c r="BK508" s="221"/>
      <c r="BL508" s="221"/>
      <c r="BM508" s="221"/>
      <c r="BN508" s="221"/>
      <c r="BO508" s="221"/>
      <c r="BP508" s="221"/>
      <c r="BQ508" s="221"/>
      <c r="BR508" s="221"/>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c r="CN508" s="221"/>
      <c r="CO508" s="221"/>
      <c r="CP508" s="221"/>
      <c r="CQ508" s="221"/>
      <c r="CR508" s="222">
        <f t="shared" si="268"/>
        <v>0</v>
      </c>
      <c r="CS508" s="237" t="e">
        <f t="shared" si="269"/>
        <v>#DIV/0!</v>
      </c>
      <c r="CT508" s="222">
        <f t="shared" si="270"/>
        <v>0</v>
      </c>
      <c r="CU508" s="237" t="e">
        <f t="shared" si="271"/>
        <v>#DIV/0!</v>
      </c>
      <c r="CV508" s="222">
        <f t="shared" si="272"/>
        <v>0</v>
      </c>
      <c r="CW508" s="237" t="e">
        <f t="shared" si="273"/>
        <v>#DIV/0!</v>
      </c>
      <c r="CX508" s="222">
        <f t="shared" si="274"/>
        <v>0</v>
      </c>
      <c r="CY508" s="237" t="e">
        <f t="shared" si="275"/>
        <v>#DIV/0!</v>
      </c>
      <c r="CZ508" s="223" t="e">
        <f t="shared" si="276"/>
        <v>#DIV/0!</v>
      </c>
      <c r="DA508" s="223" t="e">
        <f t="shared" si="277"/>
        <v>#DIV/0!</v>
      </c>
      <c r="DB508" s="5"/>
    </row>
    <row r="509" spans="1:106" s="1" customFormat="1" ht="25.4" customHeight="1">
      <c r="A509" s="1036"/>
      <c r="B509" s="1024"/>
      <c r="C509" s="1033"/>
      <c r="D509" s="1024"/>
      <c r="E509" s="1042"/>
      <c r="F509" s="1101"/>
      <c r="G509" s="289" t="s">
        <v>1208</v>
      </c>
      <c r="H509" s="44"/>
      <c r="I509" s="44"/>
      <c r="J509" s="44" t="s">
        <v>32</v>
      </c>
      <c r="K509" s="212" t="s">
        <v>31</v>
      </c>
      <c r="L509" s="165" t="s">
        <v>10</v>
      </c>
      <c r="M509" s="221" t="s">
        <v>29</v>
      </c>
      <c r="N509" s="221" t="s">
        <v>24</v>
      </c>
      <c r="O509" s="5"/>
      <c r="P509" s="5" t="s">
        <v>24</v>
      </c>
      <c r="Q509" s="5"/>
      <c r="R509" s="5"/>
      <c r="S509" s="6"/>
      <c r="T509" s="6"/>
      <c r="U509" s="5"/>
      <c r="V509" s="5"/>
      <c r="W509" s="5"/>
      <c r="X509" s="5"/>
      <c r="Y509" s="5"/>
      <c r="Z509" s="80">
        <f t="shared" si="267"/>
        <v>1</v>
      </c>
      <c r="AA509" s="221"/>
      <c r="AB509" s="7"/>
      <c r="AC509" s="7"/>
      <c r="AD509" s="7"/>
      <c r="AE509" s="7"/>
      <c r="AF509" s="7" t="s">
        <v>1318</v>
      </c>
      <c r="AG509" s="7"/>
      <c r="AH509" s="7"/>
      <c r="AI509" s="7"/>
      <c r="AJ509" s="7"/>
      <c r="AK509" s="7"/>
      <c r="AL509" s="7"/>
      <c r="AM509" s="7"/>
      <c r="AN509" s="7"/>
      <c r="AO509" s="7"/>
      <c r="AP509" s="7"/>
      <c r="AQ509" s="7"/>
      <c r="AR509" s="7"/>
      <c r="AS509" s="7"/>
      <c r="AT509" s="7"/>
      <c r="AU509" s="7"/>
      <c r="AV509" s="55"/>
      <c r="AW509" s="7"/>
      <c r="AX509" s="7"/>
      <c r="AY509" s="7"/>
      <c r="AZ509" s="7"/>
      <c r="BA509" s="7"/>
      <c r="BB509" s="7"/>
      <c r="BC509" s="7"/>
      <c r="BD509" s="7"/>
      <c r="BE509" s="7"/>
      <c r="BF509" s="7"/>
      <c r="BG509" s="7"/>
      <c r="BH509" s="7"/>
      <c r="BI509" s="7"/>
      <c r="BJ509" s="221"/>
      <c r="BK509" s="221"/>
      <c r="BL509" s="221"/>
      <c r="BM509" s="221"/>
      <c r="BN509" s="221"/>
      <c r="BO509" s="221"/>
      <c r="BP509" s="221"/>
      <c r="BQ509" s="221"/>
      <c r="BR509" s="221"/>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221"/>
      <c r="CQ509" s="221"/>
      <c r="CR509" s="222">
        <f t="shared" si="268"/>
        <v>0</v>
      </c>
      <c r="CS509" s="237" t="e">
        <f t="shared" si="269"/>
        <v>#DIV/0!</v>
      </c>
      <c r="CT509" s="222">
        <f t="shared" si="270"/>
        <v>0</v>
      </c>
      <c r="CU509" s="237" t="e">
        <f t="shared" si="271"/>
        <v>#DIV/0!</v>
      </c>
      <c r="CV509" s="222">
        <f t="shared" si="272"/>
        <v>0</v>
      </c>
      <c r="CW509" s="237" t="e">
        <f t="shared" si="273"/>
        <v>#DIV/0!</v>
      </c>
      <c r="CX509" s="222">
        <f t="shared" si="274"/>
        <v>0</v>
      </c>
      <c r="CY509" s="237" t="e">
        <f t="shared" si="275"/>
        <v>#DIV/0!</v>
      </c>
      <c r="CZ509" s="223" t="e">
        <f t="shared" si="276"/>
        <v>#DIV/0!</v>
      </c>
      <c r="DA509" s="223" t="e">
        <f t="shared" si="277"/>
        <v>#DIV/0!</v>
      </c>
      <c r="DB509" s="5"/>
    </row>
    <row r="510" spans="1:106" s="1" customFormat="1" ht="25.4" customHeight="1">
      <c r="A510" s="1036"/>
      <c r="B510" s="1024"/>
      <c r="C510" s="1033"/>
      <c r="D510" s="1024"/>
      <c r="E510" s="1042"/>
      <c r="F510" s="1100"/>
      <c r="G510" s="289" t="s">
        <v>1209</v>
      </c>
      <c r="H510" s="44"/>
      <c r="I510" s="44"/>
      <c r="J510" s="16" t="s">
        <v>32</v>
      </c>
      <c r="K510" s="212" t="s">
        <v>31</v>
      </c>
      <c r="L510" s="165" t="s">
        <v>10</v>
      </c>
      <c r="M510" s="221" t="s">
        <v>29</v>
      </c>
      <c r="N510" s="221" t="s">
        <v>24</v>
      </c>
      <c r="O510" s="5"/>
      <c r="P510" s="5"/>
      <c r="Q510" s="5" t="s">
        <v>24</v>
      </c>
      <c r="R510" s="5"/>
      <c r="S510" s="6"/>
      <c r="T510" s="6"/>
      <c r="U510" s="5"/>
      <c r="V510" s="5"/>
      <c r="W510" s="5"/>
      <c r="X510" s="5"/>
      <c r="Y510" s="5"/>
      <c r="Z510" s="80">
        <f t="shared" si="267"/>
        <v>1</v>
      </c>
      <c r="AA510" s="955"/>
      <c r="AB510" s="7"/>
      <c r="AC510" s="7"/>
      <c r="AD510" s="7"/>
      <c r="AE510" s="7"/>
      <c r="AF510" s="7"/>
      <c r="AG510" s="7"/>
      <c r="AH510" s="7"/>
      <c r="AI510" s="7"/>
      <c r="AJ510" s="7"/>
      <c r="AK510" s="7" t="s">
        <v>1318</v>
      </c>
      <c r="AL510" s="7"/>
      <c r="AM510" s="7"/>
      <c r="AN510" s="7"/>
      <c r="AO510" s="7"/>
      <c r="AP510" s="7"/>
      <c r="AQ510" s="7"/>
      <c r="AR510" s="7"/>
      <c r="AS510" s="7"/>
      <c r="AT510" s="7"/>
      <c r="AU510" s="7"/>
      <c r="AV510" s="55"/>
      <c r="AW510" s="7"/>
      <c r="AX510" s="7"/>
      <c r="AY510" s="7"/>
      <c r="AZ510" s="7"/>
      <c r="BA510" s="7"/>
      <c r="BB510" s="7"/>
      <c r="BC510" s="7"/>
      <c r="BD510" s="7"/>
      <c r="BE510" s="7"/>
      <c r="BF510" s="7"/>
      <c r="BG510" s="7"/>
      <c r="BH510" s="7"/>
      <c r="BI510" s="7"/>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2">
        <f t="shared" si="268"/>
        <v>0</v>
      </c>
      <c r="CS510" s="237" t="e">
        <f t="shared" si="269"/>
        <v>#DIV/0!</v>
      </c>
      <c r="CT510" s="222">
        <f t="shared" si="270"/>
        <v>0</v>
      </c>
      <c r="CU510" s="237" t="e">
        <f t="shared" si="271"/>
        <v>#DIV/0!</v>
      </c>
      <c r="CV510" s="222">
        <f t="shared" si="272"/>
        <v>0</v>
      </c>
      <c r="CW510" s="237" t="e">
        <f t="shared" si="273"/>
        <v>#DIV/0!</v>
      </c>
      <c r="CX510" s="222">
        <f t="shared" si="274"/>
        <v>0</v>
      </c>
      <c r="CY510" s="237" t="e">
        <f t="shared" si="275"/>
        <v>#DIV/0!</v>
      </c>
      <c r="CZ510" s="223" t="e">
        <f t="shared" si="276"/>
        <v>#DIV/0!</v>
      </c>
      <c r="DA510" s="223" t="e">
        <f t="shared" si="277"/>
        <v>#DIV/0!</v>
      </c>
      <c r="DB510" s="5"/>
    </row>
    <row r="511" spans="1:106" s="1" customFormat="1" ht="25.4" customHeight="1">
      <c r="A511" s="1036"/>
      <c r="B511" s="1024"/>
      <c r="C511" s="1033"/>
      <c r="D511" s="1024"/>
      <c r="E511" s="1042"/>
      <c r="F511" s="1100"/>
      <c r="G511" s="289" t="s">
        <v>1210</v>
      </c>
      <c r="H511" s="44"/>
      <c r="I511" s="44"/>
      <c r="J511" s="5" t="s">
        <v>32</v>
      </c>
      <c r="K511" s="212" t="s">
        <v>31</v>
      </c>
      <c r="L511" s="165" t="s">
        <v>10</v>
      </c>
      <c r="M511" s="221" t="s">
        <v>29</v>
      </c>
      <c r="N511" s="221" t="s">
        <v>24</v>
      </c>
      <c r="O511" s="5"/>
      <c r="P511" s="5"/>
      <c r="Q511" s="5"/>
      <c r="R511" s="5" t="s">
        <v>24</v>
      </c>
      <c r="S511" s="6"/>
      <c r="T511" s="6"/>
      <c r="U511" s="5"/>
      <c r="V511" s="5"/>
      <c r="W511" s="5"/>
      <c r="X511" s="5"/>
      <c r="Y511" s="5"/>
      <c r="Z511" s="80">
        <f t="shared" si="267"/>
        <v>1</v>
      </c>
      <c r="AA511" s="955"/>
      <c r="AB511" s="7"/>
      <c r="AC511" s="7"/>
      <c r="AD511" s="7"/>
      <c r="AE511" s="7"/>
      <c r="AF511" s="7"/>
      <c r="AG511" s="7"/>
      <c r="AH511" s="7"/>
      <c r="AI511" s="7"/>
      <c r="AJ511" s="7"/>
      <c r="AK511" s="7"/>
      <c r="AL511" s="7"/>
      <c r="AM511" s="7"/>
      <c r="AN511" s="7"/>
      <c r="AO511" s="7" t="s">
        <v>1318</v>
      </c>
      <c r="AP511" s="7"/>
      <c r="AQ511" s="7"/>
      <c r="AR511" s="7"/>
      <c r="AS511" s="7"/>
      <c r="AT511" s="7"/>
      <c r="AU511" s="7"/>
      <c r="AV511" s="55"/>
      <c r="AW511" s="7"/>
      <c r="AX511" s="7"/>
      <c r="AY511" s="7"/>
      <c r="AZ511" s="7"/>
      <c r="BA511" s="7"/>
      <c r="BB511" s="7"/>
      <c r="BC511" s="7"/>
      <c r="BD511" s="7"/>
      <c r="BE511" s="7"/>
      <c r="BF511" s="7"/>
      <c r="BG511" s="7"/>
      <c r="BH511" s="7"/>
      <c r="BI511" s="7"/>
      <c r="BJ511" s="221"/>
      <c r="BK511" s="221"/>
      <c r="BL511" s="221"/>
      <c r="BM511" s="221"/>
      <c r="BN511" s="221"/>
      <c r="BO511" s="221"/>
      <c r="BP511" s="221"/>
      <c r="BQ511" s="221"/>
      <c r="BR511" s="221"/>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c r="CN511" s="221"/>
      <c r="CO511" s="221"/>
      <c r="CP511" s="221"/>
      <c r="CQ511" s="221"/>
      <c r="CR511" s="222">
        <f t="shared" si="268"/>
        <v>0</v>
      </c>
      <c r="CS511" s="237" t="e">
        <f t="shared" si="269"/>
        <v>#DIV/0!</v>
      </c>
      <c r="CT511" s="222">
        <f t="shared" si="270"/>
        <v>0</v>
      </c>
      <c r="CU511" s="237" t="e">
        <f t="shared" si="271"/>
        <v>#DIV/0!</v>
      </c>
      <c r="CV511" s="222">
        <f t="shared" si="272"/>
        <v>0</v>
      </c>
      <c r="CW511" s="237" t="e">
        <f t="shared" si="273"/>
        <v>#DIV/0!</v>
      </c>
      <c r="CX511" s="222">
        <f t="shared" si="274"/>
        <v>0</v>
      </c>
      <c r="CY511" s="237" t="e">
        <f t="shared" si="275"/>
        <v>#DIV/0!</v>
      </c>
      <c r="CZ511" s="223" t="e">
        <f t="shared" si="276"/>
        <v>#DIV/0!</v>
      </c>
      <c r="DA511" s="223" t="e">
        <f t="shared" si="277"/>
        <v>#DIV/0!</v>
      </c>
      <c r="DB511" s="5"/>
    </row>
    <row r="512" spans="1:106" s="1" customFormat="1" ht="34.4" customHeight="1">
      <c r="A512" s="1036"/>
      <c r="B512" s="1024"/>
      <c r="C512" s="1033"/>
      <c r="D512" s="1024"/>
      <c r="E512" s="1042"/>
      <c r="F512" s="1100"/>
      <c r="G512" s="289" t="s">
        <v>1211</v>
      </c>
      <c r="H512" s="44"/>
      <c r="I512" s="44"/>
      <c r="J512" s="5" t="s">
        <v>32</v>
      </c>
      <c r="K512" s="212" t="s">
        <v>31</v>
      </c>
      <c r="L512" s="165" t="s">
        <v>10</v>
      </c>
      <c r="M512" s="221" t="s">
        <v>29</v>
      </c>
      <c r="N512" s="221" t="s">
        <v>24</v>
      </c>
      <c r="O512" s="5"/>
      <c r="P512" s="5"/>
      <c r="Q512" s="5"/>
      <c r="R512" s="5"/>
      <c r="S512" s="6"/>
      <c r="T512" s="6"/>
      <c r="U512" s="5"/>
      <c r="V512" s="5" t="s">
        <v>24</v>
      </c>
      <c r="W512" s="5"/>
      <c r="X512" s="5"/>
      <c r="Y512" s="5"/>
      <c r="Z512" s="80">
        <f t="shared" si="267"/>
        <v>1</v>
      </c>
      <c r="AA512" s="221"/>
      <c r="AB512" s="7"/>
      <c r="AC512" s="7"/>
      <c r="AD512" s="7"/>
      <c r="AE512" s="7"/>
      <c r="AF512" s="7"/>
      <c r="AG512" s="7"/>
      <c r="AH512" s="7"/>
      <c r="AI512" s="7"/>
      <c r="AJ512" s="7"/>
      <c r="AK512" s="7"/>
      <c r="AL512" s="7"/>
      <c r="AM512" s="7"/>
      <c r="AN512" s="7"/>
      <c r="AO512" s="7"/>
      <c r="AP512" s="7"/>
      <c r="AQ512" s="7"/>
      <c r="AR512" s="7"/>
      <c r="AS512" s="7"/>
      <c r="AT512" s="7"/>
      <c r="AU512" s="7"/>
      <c r="AV512" s="55"/>
      <c r="AW512" s="7"/>
      <c r="AX512" s="7"/>
      <c r="AY512" s="7" t="s">
        <v>1318</v>
      </c>
      <c r="AZ512" s="7"/>
      <c r="BA512" s="7" t="s">
        <v>1318</v>
      </c>
      <c r="BB512" s="7"/>
      <c r="BC512" s="7"/>
      <c r="BD512" s="7"/>
      <c r="BE512" s="7"/>
      <c r="BF512" s="7"/>
      <c r="BG512" s="7"/>
      <c r="BH512" s="7"/>
      <c r="BI512" s="7"/>
      <c r="BJ512" s="221"/>
      <c r="BK512" s="221"/>
      <c r="BL512" s="221"/>
      <c r="BM512" s="221"/>
      <c r="BN512" s="221"/>
      <c r="BO512" s="221"/>
      <c r="BP512" s="221"/>
      <c r="BQ512" s="221"/>
      <c r="BR512" s="221"/>
      <c r="BS512" s="221"/>
      <c r="BT512" s="221"/>
      <c r="BU512" s="221"/>
      <c r="BV512" s="221"/>
      <c r="BW512" s="221"/>
      <c r="BX512" s="221"/>
      <c r="BY512" s="221"/>
      <c r="BZ512" s="221"/>
      <c r="CA512" s="221"/>
      <c r="CB512" s="221"/>
      <c r="CC512" s="221"/>
      <c r="CD512" s="221"/>
      <c r="CE512" s="221"/>
      <c r="CF512" s="221"/>
      <c r="CG512" s="221"/>
      <c r="CH512" s="221"/>
      <c r="CI512" s="221"/>
      <c r="CJ512" s="221"/>
      <c r="CK512" s="221"/>
      <c r="CL512" s="221"/>
      <c r="CM512" s="221"/>
      <c r="CN512" s="221"/>
      <c r="CO512" s="221"/>
      <c r="CP512" s="221"/>
      <c r="CQ512" s="221"/>
      <c r="CR512" s="222">
        <f t="shared" si="268"/>
        <v>0</v>
      </c>
      <c r="CS512" s="237" t="e">
        <f t="shared" si="269"/>
        <v>#DIV/0!</v>
      </c>
      <c r="CT512" s="222">
        <f t="shared" si="270"/>
        <v>0</v>
      </c>
      <c r="CU512" s="237" t="e">
        <f t="shared" si="271"/>
        <v>#DIV/0!</v>
      </c>
      <c r="CV512" s="222">
        <f t="shared" si="272"/>
        <v>0</v>
      </c>
      <c r="CW512" s="237" t="e">
        <f t="shared" si="273"/>
        <v>#DIV/0!</v>
      </c>
      <c r="CX512" s="222">
        <f t="shared" si="274"/>
        <v>0</v>
      </c>
      <c r="CY512" s="237" t="e">
        <f t="shared" si="275"/>
        <v>#DIV/0!</v>
      </c>
      <c r="CZ512" s="223" t="e">
        <f t="shared" si="276"/>
        <v>#DIV/0!</v>
      </c>
      <c r="DA512" s="223" t="e">
        <f t="shared" si="277"/>
        <v>#DIV/0!</v>
      </c>
      <c r="DB512" s="5"/>
    </row>
    <row r="513" spans="1:106" s="1" customFormat="1" ht="34.4" customHeight="1">
      <c r="A513" s="1036"/>
      <c r="B513" s="1024"/>
      <c r="C513" s="1033"/>
      <c r="D513" s="1024"/>
      <c r="E513" s="1042"/>
      <c r="F513" s="1100"/>
      <c r="G513" s="289" t="s">
        <v>1734</v>
      </c>
      <c r="H513" s="44"/>
      <c r="I513" s="182" t="s">
        <v>1735</v>
      </c>
      <c r="J513" s="5"/>
      <c r="K513" s="212" t="s">
        <v>31</v>
      </c>
      <c r="L513" s="165"/>
      <c r="M513" s="221"/>
      <c r="N513" s="221"/>
      <c r="O513" s="5"/>
      <c r="P513" s="5"/>
      <c r="Q513" s="5" t="s">
        <v>24</v>
      </c>
      <c r="R513" s="5"/>
      <c r="S513" s="6"/>
      <c r="T513" s="6"/>
      <c r="U513" s="5"/>
      <c r="V513" s="5"/>
      <c r="W513" s="5"/>
      <c r="X513" s="5"/>
      <c r="Y513" s="5"/>
      <c r="Z513" s="80">
        <v>1</v>
      </c>
      <c r="AA513" s="955"/>
      <c r="AB513" s="7"/>
      <c r="AC513" s="7"/>
      <c r="AD513" s="7"/>
      <c r="AE513" s="7"/>
      <c r="AF513" s="7"/>
      <c r="AG513" s="7"/>
      <c r="AH513" s="7"/>
      <c r="AI513" s="7"/>
      <c r="AJ513" s="7" t="s">
        <v>1318</v>
      </c>
      <c r="AK513" s="7"/>
      <c r="AL513" s="7"/>
      <c r="AM513" s="7"/>
      <c r="AN513" s="7"/>
      <c r="AO513" s="7"/>
      <c r="AP513" s="7"/>
      <c r="AQ513" s="7"/>
      <c r="AR513" s="7"/>
      <c r="AS513" s="7"/>
      <c r="AT513" s="7"/>
      <c r="AU513" s="7"/>
      <c r="AV513" s="55"/>
      <c r="AW513" s="7"/>
      <c r="AX513" s="7"/>
      <c r="AY513" s="7"/>
      <c r="AZ513" s="7"/>
      <c r="BA513" s="7"/>
      <c r="BB513" s="7"/>
      <c r="BC513" s="7"/>
      <c r="BD513" s="7"/>
      <c r="BE513" s="7"/>
      <c r="BF513" s="7"/>
      <c r="BG513" s="7"/>
      <c r="BH513" s="7"/>
      <c r="BI513" s="7"/>
      <c r="BJ513" s="221"/>
      <c r="BK513" s="221"/>
      <c r="BL513" s="221"/>
      <c r="BM513" s="221"/>
      <c r="BN513" s="221"/>
      <c r="BO513" s="221"/>
      <c r="BP513" s="221"/>
      <c r="BQ513" s="221"/>
      <c r="BR513" s="221"/>
      <c r="BS513" s="221"/>
      <c r="BT513" s="221"/>
      <c r="BU513" s="221"/>
      <c r="BV513" s="221"/>
      <c r="BW513" s="221"/>
      <c r="BX513" s="221"/>
      <c r="BY513" s="221"/>
      <c r="BZ513" s="221"/>
      <c r="CA513" s="221"/>
      <c r="CB513" s="221"/>
      <c r="CC513" s="221"/>
      <c r="CD513" s="221"/>
      <c r="CE513" s="221"/>
      <c r="CF513" s="221"/>
      <c r="CG513" s="221"/>
      <c r="CH513" s="221"/>
      <c r="CI513" s="221"/>
      <c r="CJ513" s="221"/>
      <c r="CK513" s="221"/>
      <c r="CL513" s="221"/>
      <c r="CM513" s="221"/>
      <c r="CN513" s="221"/>
      <c r="CO513" s="221"/>
      <c r="CP513" s="221"/>
      <c r="CQ513" s="221"/>
      <c r="CR513" s="222">
        <f t="shared" si="268"/>
        <v>0</v>
      </c>
      <c r="CS513" s="237" t="e">
        <f t="shared" si="269"/>
        <v>#DIV/0!</v>
      </c>
      <c r="CT513" s="222">
        <f t="shared" si="270"/>
        <v>0</v>
      </c>
      <c r="CU513" s="237" t="e">
        <f t="shared" si="271"/>
        <v>#DIV/0!</v>
      </c>
      <c r="CV513" s="222">
        <f t="shared" si="272"/>
        <v>0</v>
      </c>
      <c r="CW513" s="237" t="e">
        <f t="shared" si="273"/>
        <v>#DIV/0!</v>
      </c>
      <c r="CX513" s="222">
        <f t="shared" si="274"/>
        <v>0</v>
      </c>
      <c r="CY513" s="237" t="e">
        <f t="shared" si="275"/>
        <v>#DIV/0!</v>
      </c>
      <c r="CZ513" s="223" t="e">
        <f t="shared" si="276"/>
        <v>#DIV/0!</v>
      </c>
      <c r="DA513" s="223" t="e">
        <f t="shared" si="277"/>
        <v>#DIV/0!</v>
      </c>
      <c r="DB513" s="5"/>
    </row>
    <row r="514" spans="1:106" s="1" customFormat="1" ht="34.4" customHeight="1">
      <c r="A514" s="1036"/>
      <c r="B514" s="1024"/>
      <c r="C514" s="1033"/>
      <c r="D514" s="1024"/>
      <c r="E514" s="1042"/>
      <c r="F514" s="1100"/>
      <c r="G514" s="289" t="s">
        <v>2039</v>
      </c>
      <c r="H514" s="44"/>
      <c r="I514" s="44"/>
      <c r="J514" s="5" t="s">
        <v>32</v>
      </c>
      <c r="K514" s="212" t="s">
        <v>31</v>
      </c>
      <c r="L514" s="165" t="s">
        <v>10</v>
      </c>
      <c r="M514" s="221" t="s">
        <v>29</v>
      </c>
      <c r="N514" s="221" t="s">
        <v>24</v>
      </c>
      <c r="O514" s="5"/>
      <c r="P514" s="5"/>
      <c r="Q514" s="5"/>
      <c r="R514" s="5"/>
      <c r="S514" s="6"/>
      <c r="T514" s="6"/>
      <c r="U514" s="5" t="s">
        <v>24</v>
      </c>
      <c r="V514" s="5"/>
      <c r="W514" s="5"/>
      <c r="X514" s="5"/>
      <c r="Y514" s="5"/>
      <c r="Z514" s="80">
        <f t="shared" ref="Z514:Z525" si="278">COUNTIF($O514:$Y514,"x")</f>
        <v>1</v>
      </c>
      <c r="AA514" s="955"/>
      <c r="AB514" s="7"/>
      <c r="AC514" s="7"/>
      <c r="AD514" s="7"/>
      <c r="AE514" s="7"/>
      <c r="AF514" s="7"/>
      <c r="AG514" s="7"/>
      <c r="AH514" s="7"/>
      <c r="AI514" s="7"/>
      <c r="AJ514" s="7"/>
      <c r="AK514" s="7"/>
      <c r="AL514" s="7"/>
      <c r="AM514" s="7"/>
      <c r="AN514" s="7"/>
      <c r="AO514" s="7"/>
      <c r="AP514" s="7"/>
      <c r="AQ514" s="7"/>
      <c r="AR514" s="7"/>
      <c r="AS514" s="7"/>
      <c r="AT514" s="7"/>
      <c r="AU514" s="7"/>
      <c r="AV514" s="55" t="s">
        <v>1318</v>
      </c>
      <c r="AW514" s="55" t="s">
        <v>1318</v>
      </c>
      <c r="AX514" s="55" t="s">
        <v>1318</v>
      </c>
      <c r="AY514" s="7"/>
      <c r="AZ514" s="7"/>
      <c r="BA514" s="7"/>
      <c r="BB514" s="7"/>
      <c r="BC514" s="7"/>
      <c r="BD514" s="7"/>
      <c r="BE514" s="7"/>
      <c r="BF514" s="7"/>
      <c r="BG514" s="7"/>
      <c r="BH514" s="7"/>
      <c r="BI514" s="7"/>
      <c r="BJ514" s="221"/>
      <c r="BK514" s="221"/>
      <c r="BL514" s="221"/>
      <c r="BM514" s="221"/>
      <c r="BN514" s="221"/>
      <c r="BO514" s="221"/>
      <c r="BP514" s="221"/>
      <c r="BQ514" s="221"/>
      <c r="BR514" s="221"/>
      <c r="BS514" s="221"/>
      <c r="BT514" s="221"/>
      <c r="BU514" s="221"/>
      <c r="BV514" s="221"/>
      <c r="BW514" s="221"/>
      <c r="BX514" s="221"/>
      <c r="BY514" s="221"/>
      <c r="BZ514" s="221"/>
      <c r="CA514" s="221"/>
      <c r="CB514" s="221"/>
      <c r="CC514" s="221"/>
      <c r="CD514" s="221"/>
      <c r="CE514" s="221"/>
      <c r="CF514" s="221"/>
      <c r="CG514" s="221"/>
      <c r="CH514" s="221"/>
      <c r="CI514" s="221"/>
      <c r="CJ514" s="221"/>
      <c r="CK514" s="221"/>
      <c r="CL514" s="221"/>
      <c r="CM514" s="221"/>
      <c r="CN514" s="221"/>
      <c r="CO514" s="221"/>
      <c r="CP514" s="221"/>
      <c r="CQ514" s="221"/>
      <c r="CR514" s="222">
        <f t="shared" si="268"/>
        <v>0</v>
      </c>
      <c r="CS514" s="237" t="e">
        <f t="shared" si="269"/>
        <v>#DIV/0!</v>
      </c>
      <c r="CT514" s="222">
        <f t="shared" si="270"/>
        <v>0</v>
      </c>
      <c r="CU514" s="237" t="e">
        <f t="shared" si="271"/>
        <v>#DIV/0!</v>
      </c>
      <c r="CV514" s="222">
        <f t="shared" si="272"/>
        <v>0</v>
      </c>
      <c r="CW514" s="237" t="e">
        <f t="shared" si="273"/>
        <v>#DIV/0!</v>
      </c>
      <c r="CX514" s="222">
        <f t="shared" si="274"/>
        <v>0</v>
      </c>
      <c r="CY514" s="237" t="e">
        <f t="shared" si="275"/>
        <v>#DIV/0!</v>
      </c>
      <c r="CZ514" s="223" t="e">
        <f t="shared" si="276"/>
        <v>#DIV/0!</v>
      </c>
      <c r="DA514" s="223" t="e">
        <f t="shared" si="277"/>
        <v>#DIV/0!</v>
      </c>
      <c r="DB514" s="5"/>
    </row>
    <row r="515" spans="1:106" s="1" customFormat="1" ht="34.4" customHeight="1">
      <c r="A515" s="1036"/>
      <c r="B515" s="1024"/>
      <c r="C515" s="1033"/>
      <c r="D515" s="1024"/>
      <c r="E515" s="1042"/>
      <c r="F515" s="1100"/>
      <c r="G515" s="289" t="s">
        <v>2077</v>
      </c>
      <c r="H515" s="44"/>
      <c r="I515" s="44"/>
      <c r="J515" s="5" t="s">
        <v>32</v>
      </c>
      <c r="K515" s="212" t="s">
        <v>31</v>
      </c>
      <c r="L515" s="165" t="s">
        <v>10</v>
      </c>
      <c r="M515" s="221" t="s">
        <v>29</v>
      </c>
      <c r="N515" s="221" t="s">
        <v>24</v>
      </c>
      <c r="O515" s="5"/>
      <c r="P515" s="5"/>
      <c r="Q515" s="5"/>
      <c r="R515" s="5"/>
      <c r="S515" s="6"/>
      <c r="T515" s="6"/>
      <c r="U515" s="5" t="s">
        <v>24</v>
      </c>
      <c r="V515" s="5"/>
      <c r="W515" s="5"/>
      <c r="X515" s="5"/>
      <c r="Y515" s="5"/>
      <c r="Z515" s="80">
        <f t="shared" si="278"/>
        <v>1</v>
      </c>
      <c r="AA515" s="221"/>
      <c r="AB515" s="7"/>
      <c r="AC515" s="7"/>
      <c r="AD515" s="7"/>
      <c r="AE515" s="7"/>
      <c r="AF515" s="7"/>
      <c r="AG515" s="7"/>
      <c r="AH515" s="7"/>
      <c r="AI515" s="7"/>
      <c r="AJ515" s="7"/>
      <c r="AK515" s="7"/>
      <c r="AL515" s="7"/>
      <c r="AM515" s="7"/>
      <c r="AN515" s="7"/>
      <c r="AO515" s="7"/>
      <c r="AP515" s="7"/>
      <c r="AQ515" s="7"/>
      <c r="AR515" s="7"/>
      <c r="AS515" s="7"/>
      <c r="AT515" s="7"/>
      <c r="AU515" s="7"/>
      <c r="AV515" s="55" t="s">
        <v>1318</v>
      </c>
      <c r="AW515" s="55" t="s">
        <v>1318</v>
      </c>
      <c r="AX515" s="55" t="s">
        <v>1318</v>
      </c>
      <c r="AY515" s="7"/>
      <c r="AZ515" s="7"/>
      <c r="BA515" s="7"/>
      <c r="BB515" s="7"/>
      <c r="BC515" s="7"/>
      <c r="BD515" s="7"/>
      <c r="BE515" s="7"/>
      <c r="BF515" s="7"/>
      <c r="BG515" s="7"/>
      <c r="BH515" s="7"/>
      <c r="BI515" s="7"/>
      <c r="BJ515" s="221"/>
      <c r="BK515" s="221"/>
      <c r="BL515" s="221"/>
      <c r="BM515" s="221"/>
      <c r="BN515" s="221"/>
      <c r="BO515" s="221"/>
      <c r="BP515" s="221"/>
      <c r="BQ515" s="221"/>
      <c r="BR515" s="221"/>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c r="CN515" s="221"/>
      <c r="CO515" s="221"/>
      <c r="CP515" s="221"/>
      <c r="CQ515" s="221"/>
      <c r="CR515" s="222">
        <f t="shared" si="268"/>
        <v>0</v>
      </c>
      <c r="CS515" s="237" t="e">
        <f t="shared" si="269"/>
        <v>#DIV/0!</v>
      </c>
      <c r="CT515" s="222">
        <f t="shared" si="270"/>
        <v>0</v>
      </c>
      <c r="CU515" s="237" t="e">
        <f t="shared" si="271"/>
        <v>#DIV/0!</v>
      </c>
      <c r="CV515" s="222">
        <f t="shared" si="272"/>
        <v>0</v>
      </c>
      <c r="CW515" s="237" t="e">
        <f t="shared" si="273"/>
        <v>#DIV/0!</v>
      </c>
      <c r="CX515" s="222">
        <f t="shared" si="274"/>
        <v>0</v>
      </c>
      <c r="CY515" s="237" t="e">
        <f t="shared" si="275"/>
        <v>#DIV/0!</v>
      </c>
      <c r="CZ515" s="223" t="e">
        <f t="shared" si="276"/>
        <v>#DIV/0!</v>
      </c>
      <c r="DA515" s="223" t="e">
        <f t="shared" si="277"/>
        <v>#DIV/0!</v>
      </c>
      <c r="DB515" s="5"/>
    </row>
    <row r="516" spans="1:106" s="1" customFormat="1" ht="40.75" customHeight="1">
      <c r="A516" s="1036"/>
      <c r="B516" s="1024"/>
      <c r="C516" s="1033"/>
      <c r="D516" s="1024"/>
      <c r="E516" s="1042"/>
      <c r="F516" s="1100"/>
      <c r="G516" s="289" t="s">
        <v>2078</v>
      </c>
      <c r="H516" s="44"/>
      <c r="I516" s="44"/>
      <c r="J516" s="5" t="s">
        <v>32</v>
      </c>
      <c r="K516" s="212" t="s">
        <v>31</v>
      </c>
      <c r="L516" s="165" t="s">
        <v>10</v>
      </c>
      <c r="M516" s="221" t="s">
        <v>29</v>
      </c>
      <c r="N516" s="221" t="s">
        <v>24</v>
      </c>
      <c r="O516" s="5"/>
      <c r="P516" s="5"/>
      <c r="Q516" s="5"/>
      <c r="R516" s="5"/>
      <c r="S516" s="6"/>
      <c r="T516" s="6"/>
      <c r="U516" s="5" t="s">
        <v>24</v>
      </c>
      <c r="V516" s="5"/>
      <c r="W516" s="5"/>
      <c r="X516" s="5"/>
      <c r="Y516" s="5"/>
      <c r="Z516" s="80">
        <f t="shared" si="278"/>
        <v>1</v>
      </c>
      <c r="AA516" s="955"/>
      <c r="AB516" s="7"/>
      <c r="AC516" s="7"/>
      <c r="AD516" s="7"/>
      <c r="AE516" s="7"/>
      <c r="AF516" s="7"/>
      <c r="AG516" s="7"/>
      <c r="AH516" s="7"/>
      <c r="AI516" s="7"/>
      <c r="AJ516" s="7"/>
      <c r="AK516" s="7"/>
      <c r="AL516" s="7"/>
      <c r="AM516" s="7"/>
      <c r="AN516" s="7"/>
      <c r="AO516" s="7"/>
      <c r="AP516" s="7"/>
      <c r="AQ516" s="7"/>
      <c r="AR516" s="7"/>
      <c r="AS516" s="7"/>
      <c r="AT516" s="7"/>
      <c r="AU516" s="7"/>
      <c r="AV516" s="55" t="s">
        <v>1318</v>
      </c>
      <c r="AW516" s="55" t="s">
        <v>1318</v>
      </c>
      <c r="AX516" s="55" t="s">
        <v>1318</v>
      </c>
      <c r="AY516" s="7"/>
      <c r="AZ516" s="7"/>
      <c r="BA516" s="7"/>
      <c r="BB516" s="7"/>
      <c r="BC516" s="7"/>
      <c r="BD516" s="7"/>
      <c r="BE516" s="7"/>
      <c r="BF516" s="7"/>
      <c r="BG516" s="7"/>
      <c r="BH516" s="7"/>
      <c r="BI516" s="7"/>
      <c r="BJ516" s="221"/>
      <c r="BK516" s="221"/>
      <c r="BL516" s="221"/>
      <c r="BM516" s="221"/>
      <c r="BN516" s="221"/>
      <c r="BO516" s="221"/>
      <c r="BP516" s="221"/>
      <c r="BQ516" s="221"/>
      <c r="BR516" s="221"/>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c r="CN516" s="221"/>
      <c r="CO516" s="221"/>
      <c r="CP516" s="221"/>
      <c r="CQ516" s="221"/>
      <c r="CR516" s="222">
        <f t="shared" si="268"/>
        <v>0</v>
      </c>
      <c r="CS516" s="237" t="e">
        <f t="shared" si="269"/>
        <v>#DIV/0!</v>
      </c>
      <c r="CT516" s="222">
        <f t="shared" si="270"/>
        <v>0</v>
      </c>
      <c r="CU516" s="237" t="e">
        <f t="shared" si="271"/>
        <v>#DIV/0!</v>
      </c>
      <c r="CV516" s="222">
        <f t="shared" si="272"/>
        <v>0</v>
      </c>
      <c r="CW516" s="237" t="e">
        <f t="shared" si="273"/>
        <v>#DIV/0!</v>
      </c>
      <c r="CX516" s="222">
        <f t="shared" si="274"/>
        <v>0</v>
      </c>
      <c r="CY516" s="237" t="e">
        <f t="shared" si="275"/>
        <v>#DIV/0!</v>
      </c>
      <c r="CZ516" s="223" t="e">
        <f t="shared" si="276"/>
        <v>#DIV/0!</v>
      </c>
      <c r="DA516" s="223" t="e">
        <f t="shared" si="277"/>
        <v>#DIV/0!</v>
      </c>
      <c r="DB516" s="5"/>
    </row>
    <row r="517" spans="1:106" s="1" customFormat="1" ht="29.5" customHeight="1">
      <c r="A517" s="1036"/>
      <c r="B517" s="1024"/>
      <c r="C517" s="1033"/>
      <c r="D517" s="1024"/>
      <c r="E517" s="1042"/>
      <c r="F517" s="1100"/>
      <c r="G517" s="289" t="s">
        <v>1682</v>
      </c>
      <c r="H517" s="44"/>
      <c r="I517" s="182" t="s">
        <v>1683</v>
      </c>
      <c r="J517" s="44" t="s">
        <v>32</v>
      </c>
      <c r="K517" s="212" t="s">
        <v>31</v>
      </c>
      <c r="L517" s="165" t="s">
        <v>10</v>
      </c>
      <c r="M517" s="221" t="s">
        <v>29</v>
      </c>
      <c r="N517" s="221" t="s">
        <v>24</v>
      </c>
      <c r="O517" s="5"/>
      <c r="P517" s="5"/>
      <c r="Q517" s="5"/>
      <c r="R517" s="5"/>
      <c r="S517" s="6" t="s">
        <v>24</v>
      </c>
      <c r="T517" s="6"/>
      <c r="U517" s="5"/>
      <c r="V517" s="5"/>
      <c r="W517" s="5"/>
      <c r="X517" s="5"/>
      <c r="Y517" s="5"/>
      <c r="Z517" s="80">
        <f t="shared" si="278"/>
        <v>1</v>
      </c>
      <c r="AA517" s="955"/>
      <c r="AB517" s="7"/>
      <c r="AC517" s="7"/>
      <c r="AD517" s="7"/>
      <c r="AE517" s="7"/>
      <c r="AF517" s="7"/>
      <c r="AG517" s="7"/>
      <c r="AH517" s="7"/>
      <c r="AI517" s="7"/>
      <c r="AJ517" s="7"/>
      <c r="AK517" s="7"/>
      <c r="AL517" s="7"/>
      <c r="AM517" s="7"/>
      <c r="AN517" s="7"/>
      <c r="AO517" s="7"/>
      <c r="AP517" s="7"/>
      <c r="AQ517" s="7" t="s">
        <v>1318</v>
      </c>
      <c r="AR517" s="7"/>
      <c r="AS517" s="7"/>
      <c r="AT517" s="7"/>
      <c r="AU517" s="7"/>
      <c r="AV517" s="55"/>
      <c r="AW517" s="7"/>
      <c r="AX517" s="7"/>
      <c r="AY517" s="7"/>
      <c r="AZ517" s="7"/>
      <c r="BA517" s="7"/>
      <c r="BB517" s="7"/>
      <c r="BC517" s="7"/>
      <c r="BD517" s="7"/>
      <c r="BE517" s="7"/>
      <c r="BF517" s="7"/>
      <c r="BG517" s="7"/>
      <c r="BH517" s="7"/>
      <c r="BI517" s="7"/>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c r="CN517" s="221"/>
      <c r="CO517" s="221"/>
      <c r="CP517" s="221"/>
      <c r="CQ517" s="221"/>
      <c r="CR517" s="222">
        <f t="shared" si="268"/>
        <v>0</v>
      </c>
      <c r="CS517" s="237" t="e">
        <f t="shared" si="269"/>
        <v>#DIV/0!</v>
      </c>
      <c r="CT517" s="222">
        <f t="shared" si="270"/>
        <v>0</v>
      </c>
      <c r="CU517" s="237" t="e">
        <f t="shared" si="271"/>
        <v>#DIV/0!</v>
      </c>
      <c r="CV517" s="222">
        <f t="shared" si="272"/>
        <v>0</v>
      </c>
      <c r="CW517" s="237" t="e">
        <f t="shared" si="273"/>
        <v>#DIV/0!</v>
      </c>
      <c r="CX517" s="222">
        <f t="shared" si="274"/>
        <v>0</v>
      </c>
      <c r="CY517" s="237" t="e">
        <f t="shared" si="275"/>
        <v>#DIV/0!</v>
      </c>
      <c r="CZ517" s="223" t="e">
        <f t="shared" si="276"/>
        <v>#DIV/0!</v>
      </c>
      <c r="DA517" s="223" t="e">
        <f t="shared" si="277"/>
        <v>#DIV/0!</v>
      </c>
      <c r="DB517" s="5"/>
    </row>
    <row r="518" spans="1:106" ht="38.5" customHeight="1">
      <c r="A518" s="1036"/>
      <c r="B518" s="1024"/>
      <c r="C518" s="1033"/>
      <c r="D518" s="1024"/>
      <c r="E518" s="1042"/>
      <c r="F518" s="1100"/>
      <c r="G518" s="289" t="s">
        <v>1550</v>
      </c>
      <c r="H518" s="44"/>
      <c r="I518" s="44"/>
      <c r="J518" s="5" t="s">
        <v>32</v>
      </c>
      <c r="K518" s="212" t="s">
        <v>31</v>
      </c>
      <c r="L518" s="165" t="s">
        <v>10</v>
      </c>
      <c r="M518" s="221" t="s">
        <v>29</v>
      </c>
      <c r="N518" s="221" t="s">
        <v>24</v>
      </c>
      <c r="O518" s="5"/>
      <c r="P518" s="5"/>
      <c r="Q518" s="5"/>
      <c r="R518" s="5"/>
      <c r="S518" s="6"/>
      <c r="T518" s="6"/>
      <c r="U518" s="5"/>
      <c r="V518" s="5"/>
      <c r="W518" s="221" t="s">
        <v>24</v>
      </c>
      <c r="X518" s="5"/>
      <c r="Y518" s="5"/>
      <c r="Z518" s="80">
        <f t="shared" si="278"/>
        <v>1</v>
      </c>
      <c r="AA518" s="221"/>
      <c r="AB518" s="7"/>
      <c r="AC518" s="7"/>
      <c r="AD518" s="7"/>
      <c r="AE518" s="7"/>
      <c r="AF518" s="7"/>
      <c r="AG518" s="7"/>
      <c r="AH518" s="7"/>
      <c r="AI518" s="7"/>
      <c r="AJ518" s="7"/>
      <c r="AK518" s="7"/>
      <c r="AL518" s="7"/>
      <c r="AM518" s="7"/>
      <c r="AN518" s="7"/>
      <c r="AO518" s="7"/>
      <c r="AP518" s="7"/>
      <c r="AQ518" s="7"/>
      <c r="AR518" s="7"/>
      <c r="AS518" s="7"/>
      <c r="AT518" s="7"/>
      <c r="AU518" s="7"/>
      <c r="AV518" s="55"/>
      <c r="AW518" s="7"/>
      <c r="AX518" s="7"/>
      <c r="AY518" s="7"/>
      <c r="AZ518" s="7"/>
      <c r="BA518" s="7"/>
      <c r="BB518" s="7"/>
      <c r="BC518" s="55" t="s">
        <v>1318</v>
      </c>
      <c r="BD518" s="55" t="s">
        <v>1318</v>
      </c>
      <c r="BE518" s="55"/>
      <c r="BF518" s="7"/>
      <c r="BG518" s="7"/>
      <c r="BH518" s="7"/>
      <c r="BI518" s="7"/>
      <c r="BJ518" s="221"/>
      <c r="BK518" s="221"/>
      <c r="BL518" s="221"/>
      <c r="BM518" s="221"/>
      <c r="BN518" s="221"/>
      <c r="BO518" s="221"/>
      <c r="BP518" s="221"/>
      <c r="BQ518" s="221"/>
      <c r="BR518" s="221"/>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c r="CN518" s="221"/>
      <c r="CO518" s="221"/>
      <c r="CP518" s="221"/>
      <c r="CQ518" s="221"/>
      <c r="CR518" s="222">
        <f t="shared" si="268"/>
        <v>0</v>
      </c>
      <c r="CS518" s="237" t="e">
        <f t="shared" si="269"/>
        <v>#DIV/0!</v>
      </c>
      <c r="CT518" s="222">
        <f t="shared" si="270"/>
        <v>0</v>
      </c>
      <c r="CU518" s="237" t="e">
        <f t="shared" si="271"/>
        <v>#DIV/0!</v>
      </c>
      <c r="CV518" s="222">
        <f t="shared" si="272"/>
        <v>0</v>
      </c>
      <c r="CW518" s="237" t="e">
        <f t="shared" si="273"/>
        <v>#DIV/0!</v>
      </c>
      <c r="CX518" s="222">
        <f t="shared" si="274"/>
        <v>0</v>
      </c>
      <c r="CY518" s="237" t="e">
        <f t="shared" si="275"/>
        <v>#DIV/0!</v>
      </c>
      <c r="CZ518" s="223" t="e">
        <f t="shared" si="276"/>
        <v>#DIV/0!</v>
      </c>
      <c r="DA518" s="223" t="e">
        <f t="shared" si="277"/>
        <v>#DIV/0!</v>
      </c>
      <c r="DB518" s="221"/>
    </row>
    <row r="519" spans="1:106" s="1" customFormat="1" ht="29.5" customHeight="1">
      <c r="A519" s="1036"/>
      <c r="B519" s="1024"/>
      <c r="C519" s="1033"/>
      <c r="D519" s="1024"/>
      <c r="E519" s="1042"/>
      <c r="F519" s="1100"/>
      <c r="G519" s="289" t="s">
        <v>1212</v>
      </c>
      <c r="H519" s="44"/>
      <c r="I519" s="44"/>
      <c r="J519" s="5" t="s">
        <v>32</v>
      </c>
      <c r="K519" s="212" t="s">
        <v>31</v>
      </c>
      <c r="L519" s="165" t="s">
        <v>10</v>
      </c>
      <c r="M519" s="221" t="s">
        <v>29</v>
      </c>
      <c r="N519" s="221" t="s">
        <v>24</v>
      </c>
      <c r="O519" s="5"/>
      <c r="P519" s="5"/>
      <c r="Q519" s="5"/>
      <c r="R519" s="5"/>
      <c r="S519" s="6"/>
      <c r="T519" s="6"/>
      <c r="U519" s="5"/>
      <c r="V519" s="5"/>
      <c r="W519" s="5"/>
      <c r="X519" s="5" t="s">
        <v>24</v>
      </c>
      <c r="Y519" s="5"/>
      <c r="Z519" s="80">
        <f t="shared" si="278"/>
        <v>1</v>
      </c>
      <c r="AA519" s="955"/>
      <c r="AB519" s="7"/>
      <c r="AC519" s="7"/>
      <c r="AD519" s="7"/>
      <c r="AE519" s="7"/>
      <c r="AF519" s="7"/>
      <c r="AG519" s="7"/>
      <c r="AH519" s="7"/>
      <c r="AI519" s="7"/>
      <c r="AJ519" s="7"/>
      <c r="AK519" s="7"/>
      <c r="AL519" s="7"/>
      <c r="AM519" s="7"/>
      <c r="AN519" s="7"/>
      <c r="AO519" s="7"/>
      <c r="AP519" s="7"/>
      <c r="AQ519" s="7"/>
      <c r="AR519" s="7"/>
      <c r="AS519" s="7"/>
      <c r="AT519" s="7"/>
      <c r="AU519" s="7"/>
      <c r="AV519" s="55"/>
      <c r="AW519" s="7"/>
      <c r="AX519" s="7"/>
      <c r="AY519" s="7"/>
      <c r="AZ519" s="7"/>
      <c r="BA519" s="7"/>
      <c r="BB519" s="7"/>
      <c r="BC519" s="7"/>
      <c r="BD519" s="7"/>
      <c r="BE519" s="7"/>
      <c r="BF519" s="7" t="s">
        <v>1318</v>
      </c>
      <c r="BG519" s="7"/>
      <c r="BH519" s="7"/>
      <c r="BI519" s="7"/>
      <c r="BJ519" s="221"/>
      <c r="BK519" s="221"/>
      <c r="BL519" s="221"/>
      <c r="BM519" s="221"/>
      <c r="BN519" s="221"/>
      <c r="BO519" s="221"/>
      <c r="BP519" s="221"/>
      <c r="BQ519" s="221"/>
      <c r="BR519" s="221"/>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c r="CN519" s="221"/>
      <c r="CO519" s="221"/>
      <c r="CP519" s="221"/>
      <c r="CQ519" s="221"/>
      <c r="CR519" s="222">
        <f t="shared" si="268"/>
        <v>0</v>
      </c>
      <c r="CS519" s="237" t="e">
        <f t="shared" si="269"/>
        <v>#DIV/0!</v>
      </c>
      <c r="CT519" s="222">
        <f t="shared" si="270"/>
        <v>0</v>
      </c>
      <c r="CU519" s="237" t="e">
        <f t="shared" si="271"/>
        <v>#DIV/0!</v>
      </c>
      <c r="CV519" s="222">
        <f t="shared" si="272"/>
        <v>0</v>
      </c>
      <c r="CW519" s="237" t="e">
        <f t="shared" si="273"/>
        <v>#DIV/0!</v>
      </c>
      <c r="CX519" s="222">
        <f t="shared" si="274"/>
        <v>0</v>
      </c>
      <c r="CY519" s="237" t="e">
        <f t="shared" si="275"/>
        <v>#DIV/0!</v>
      </c>
      <c r="CZ519" s="223" t="e">
        <f t="shared" si="276"/>
        <v>#DIV/0!</v>
      </c>
      <c r="DA519" s="223" t="e">
        <f t="shared" si="277"/>
        <v>#DIV/0!</v>
      </c>
      <c r="DB519" s="5"/>
    </row>
    <row r="520" spans="1:106" s="1" customFormat="1" ht="40.75" customHeight="1">
      <c r="A520" s="1036"/>
      <c r="B520" s="1024"/>
      <c r="C520" s="1033"/>
      <c r="D520" s="1024"/>
      <c r="E520" s="1042"/>
      <c r="F520" s="1100"/>
      <c r="G520" s="289" t="s">
        <v>1213</v>
      </c>
      <c r="H520" s="44"/>
      <c r="I520" s="44"/>
      <c r="J520" s="44" t="s">
        <v>32</v>
      </c>
      <c r="K520" s="212" t="s">
        <v>31</v>
      </c>
      <c r="L520" s="165" t="s">
        <v>10</v>
      </c>
      <c r="M520" s="221" t="s">
        <v>29</v>
      </c>
      <c r="N520" s="221" t="s">
        <v>24</v>
      </c>
      <c r="O520" s="5"/>
      <c r="P520" s="5"/>
      <c r="Q520" s="5"/>
      <c r="R520" s="5"/>
      <c r="S520" s="6"/>
      <c r="T520" s="6" t="s">
        <v>24</v>
      </c>
      <c r="U520" s="5"/>
      <c r="V520" s="5"/>
      <c r="W520" s="5"/>
      <c r="X520" s="5"/>
      <c r="Y520" s="5"/>
      <c r="Z520" s="80">
        <f t="shared" si="278"/>
        <v>1</v>
      </c>
      <c r="AA520" s="955"/>
      <c r="AB520" s="7"/>
      <c r="AC520" s="7"/>
      <c r="AD520" s="7"/>
      <c r="AE520" s="7"/>
      <c r="AF520" s="7"/>
      <c r="AG520" s="7"/>
      <c r="AH520" s="7"/>
      <c r="AI520" s="7"/>
      <c r="AJ520" s="7"/>
      <c r="AK520" s="7"/>
      <c r="AL520" s="7"/>
      <c r="AM520" s="7"/>
      <c r="AN520" s="7"/>
      <c r="AO520" s="7"/>
      <c r="AP520" s="7"/>
      <c r="AQ520" s="7"/>
      <c r="AR520" s="7"/>
      <c r="AS520" s="7"/>
      <c r="AT520" s="7"/>
      <c r="AU520" s="7"/>
      <c r="AV520" s="55"/>
      <c r="AW520" s="7"/>
      <c r="AX520" s="7"/>
      <c r="AY520" s="7"/>
      <c r="AZ520" s="7"/>
      <c r="BA520" s="7"/>
      <c r="BB520" s="7"/>
      <c r="BC520" s="7"/>
      <c r="BD520" s="7"/>
      <c r="BE520" s="7"/>
      <c r="BF520" s="7"/>
      <c r="BG520" s="7"/>
      <c r="BH520" s="7"/>
      <c r="BI520" s="7"/>
      <c r="BJ520" s="221"/>
      <c r="BK520" s="221"/>
      <c r="BL520" s="221"/>
      <c r="BM520" s="221"/>
      <c r="BN520" s="221"/>
      <c r="BO520" s="221"/>
      <c r="BP520" s="221"/>
      <c r="BQ520" s="221"/>
      <c r="BR520" s="221"/>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c r="CN520" s="221"/>
      <c r="CO520" s="221"/>
      <c r="CP520" s="221"/>
      <c r="CQ520" s="221"/>
      <c r="CR520" s="222">
        <f t="shared" si="268"/>
        <v>0</v>
      </c>
      <c r="CS520" s="237" t="e">
        <f t="shared" si="269"/>
        <v>#DIV/0!</v>
      </c>
      <c r="CT520" s="222">
        <f t="shared" si="270"/>
        <v>0</v>
      </c>
      <c r="CU520" s="237" t="e">
        <f t="shared" si="271"/>
        <v>#DIV/0!</v>
      </c>
      <c r="CV520" s="222">
        <f t="shared" si="272"/>
        <v>0</v>
      </c>
      <c r="CW520" s="237" t="e">
        <f t="shared" si="273"/>
        <v>#DIV/0!</v>
      </c>
      <c r="CX520" s="222">
        <f t="shared" si="274"/>
        <v>0</v>
      </c>
      <c r="CY520" s="237" t="e">
        <f t="shared" si="275"/>
        <v>#DIV/0!</v>
      </c>
      <c r="CZ520" s="223" t="e">
        <f t="shared" si="276"/>
        <v>#DIV/0!</v>
      </c>
      <c r="DA520" s="223" t="e">
        <f t="shared" si="277"/>
        <v>#DIV/0!</v>
      </c>
      <c r="DB520" s="5"/>
    </row>
    <row r="521" spans="1:106" s="1" customFormat="1" ht="29.5" customHeight="1">
      <c r="A521" s="1036"/>
      <c r="B521" s="1024"/>
      <c r="C521" s="1033"/>
      <c r="D521" s="1024"/>
      <c r="E521" s="1043"/>
      <c r="F521" s="1100"/>
      <c r="G521" s="289" t="s">
        <v>1214</v>
      </c>
      <c r="H521" s="44"/>
      <c r="I521" s="44"/>
      <c r="J521" s="44" t="s">
        <v>32</v>
      </c>
      <c r="K521" s="212" t="s">
        <v>31</v>
      </c>
      <c r="L521" s="165" t="s">
        <v>10</v>
      </c>
      <c r="M521" s="221" t="s">
        <v>29</v>
      </c>
      <c r="N521" s="221" t="s">
        <v>24</v>
      </c>
      <c r="O521" s="5"/>
      <c r="P521" s="5"/>
      <c r="Q521" s="5"/>
      <c r="R521" s="5"/>
      <c r="S521" s="6"/>
      <c r="T521" s="6"/>
      <c r="U521" s="5"/>
      <c r="V521" s="5"/>
      <c r="W521" s="5"/>
      <c r="X521" s="5"/>
      <c r="Y521" s="5" t="s">
        <v>24</v>
      </c>
      <c r="Z521" s="80">
        <f t="shared" si="278"/>
        <v>1</v>
      </c>
      <c r="AA521" s="221"/>
      <c r="AB521" s="7"/>
      <c r="AC521" s="7"/>
      <c r="AD521" s="7"/>
      <c r="AE521" s="7"/>
      <c r="AF521" s="7"/>
      <c r="AG521" s="7"/>
      <c r="AH521" s="7"/>
      <c r="AI521" s="7"/>
      <c r="AJ521" s="7"/>
      <c r="AK521" s="7"/>
      <c r="AL521" s="7"/>
      <c r="AM521" s="7"/>
      <c r="AN521" s="7"/>
      <c r="AO521" s="7"/>
      <c r="AP521" s="7"/>
      <c r="AQ521" s="7"/>
      <c r="AR521" s="7"/>
      <c r="AS521" s="7"/>
      <c r="AT521" s="7"/>
      <c r="AU521" s="7"/>
      <c r="AV521" s="55"/>
      <c r="AW521" s="7"/>
      <c r="AX521" s="7"/>
      <c r="AY521" s="7"/>
      <c r="AZ521" s="7"/>
      <c r="BA521" s="7"/>
      <c r="BB521" s="7"/>
      <c r="BC521" s="7"/>
      <c r="BD521" s="7"/>
      <c r="BE521" s="7"/>
      <c r="BF521" s="7"/>
      <c r="BG521" s="7"/>
      <c r="BH521" s="7"/>
      <c r="BI521" s="7" t="s">
        <v>1318</v>
      </c>
      <c r="BJ521" s="221"/>
      <c r="BK521" s="221"/>
      <c r="BL521" s="221"/>
      <c r="BM521" s="221"/>
      <c r="BN521" s="221"/>
      <c r="BO521" s="221"/>
      <c r="BP521" s="221"/>
      <c r="BQ521" s="221"/>
      <c r="BR521" s="221"/>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c r="CN521" s="221"/>
      <c r="CO521" s="221"/>
      <c r="CP521" s="221"/>
      <c r="CQ521" s="221"/>
      <c r="CR521" s="222">
        <f t="shared" si="268"/>
        <v>0</v>
      </c>
      <c r="CS521" s="237" t="e">
        <f t="shared" si="269"/>
        <v>#DIV/0!</v>
      </c>
      <c r="CT521" s="222">
        <f t="shared" si="270"/>
        <v>0</v>
      </c>
      <c r="CU521" s="237" t="e">
        <f t="shared" si="271"/>
        <v>#DIV/0!</v>
      </c>
      <c r="CV521" s="222">
        <f t="shared" si="272"/>
        <v>0</v>
      </c>
      <c r="CW521" s="237" t="e">
        <f t="shared" si="273"/>
        <v>#DIV/0!</v>
      </c>
      <c r="CX521" s="222">
        <f t="shared" si="274"/>
        <v>0</v>
      </c>
      <c r="CY521" s="237" t="e">
        <f t="shared" si="275"/>
        <v>#DIV/0!</v>
      </c>
      <c r="CZ521" s="223" t="e">
        <f t="shared" si="276"/>
        <v>#DIV/0!</v>
      </c>
      <c r="DA521" s="223" t="e">
        <f t="shared" si="277"/>
        <v>#DIV/0!</v>
      </c>
      <c r="DB521" s="5"/>
    </row>
    <row r="522" spans="1:106" s="1" customFormat="1" ht="77.5">
      <c r="A522" s="227">
        <v>171</v>
      </c>
      <c r="B522" s="220" t="s">
        <v>1348</v>
      </c>
      <c r="C522" s="215" t="s">
        <v>26</v>
      </c>
      <c r="D522" s="217" t="s">
        <v>119</v>
      </c>
      <c r="E522" s="215" t="s">
        <v>26</v>
      </c>
      <c r="F522" s="220" t="s">
        <v>1347</v>
      </c>
      <c r="G522" s="217" t="s">
        <v>350</v>
      </c>
      <c r="H522" s="212"/>
      <c r="I522" s="212"/>
      <c r="J522" s="5" t="s">
        <v>32</v>
      </c>
      <c r="K522" s="212" t="s">
        <v>31</v>
      </c>
      <c r="L522" s="165" t="s">
        <v>10</v>
      </c>
      <c r="M522" s="221" t="s">
        <v>29</v>
      </c>
      <c r="N522" s="221" t="s">
        <v>24</v>
      </c>
      <c r="O522" s="5" t="s">
        <v>24</v>
      </c>
      <c r="P522" s="5"/>
      <c r="Q522" s="5"/>
      <c r="R522" s="5"/>
      <c r="S522" s="6"/>
      <c r="T522" s="6"/>
      <c r="U522" s="5"/>
      <c r="V522" s="5"/>
      <c r="W522" s="5"/>
      <c r="X522" s="5"/>
      <c r="Y522" s="5"/>
      <c r="Z522" s="80">
        <f t="shared" si="278"/>
        <v>1</v>
      </c>
      <c r="AA522" s="955"/>
      <c r="AB522" s="55" t="s">
        <v>1404</v>
      </c>
      <c r="AC522" s="55" t="s">
        <v>1404</v>
      </c>
      <c r="AD522" s="55" t="s">
        <v>1404</v>
      </c>
      <c r="AE522" s="7"/>
      <c r="AF522" s="7"/>
      <c r="AG522" s="7"/>
      <c r="AH522" s="7"/>
      <c r="AI522" s="7"/>
      <c r="AJ522" s="7"/>
      <c r="AK522" s="7"/>
      <c r="AL522" s="7"/>
      <c r="AM522" s="7"/>
      <c r="AN522" s="7"/>
      <c r="AO522" s="7"/>
      <c r="AP522" s="7"/>
      <c r="AQ522" s="7"/>
      <c r="AR522" s="7"/>
      <c r="AS522" s="7"/>
      <c r="AT522" s="7"/>
      <c r="AU522" s="7"/>
      <c r="AV522" s="55"/>
      <c r="AW522" s="7"/>
      <c r="AX522" s="7"/>
      <c r="AY522" s="7"/>
      <c r="AZ522" s="7"/>
      <c r="BA522" s="7"/>
      <c r="BB522" s="7"/>
      <c r="BC522" s="7"/>
      <c r="BD522" s="7"/>
      <c r="BE522" s="7"/>
      <c r="BF522" s="7"/>
      <c r="BG522" s="7"/>
      <c r="BH522" s="7"/>
      <c r="BI522" s="7"/>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221"/>
      <c r="CQ522" s="221"/>
      <c r="CR522" s="222">
        <f t="shared" si="268"/>
        <v>0</v>
      </c>
      <c r="CS522" s="237" t="e">
        <f t="shared" si="269"/>
        <v>#DIV/0!</v>
      </c>
      <c r="CT522" s="222">
        <f t="shared" si="270"/>
        <v>0</v>
      </c>
      <c r="CU522" s="237" t="e">
        <f t="shared" si="271"/>
        <v>#DIV/0!</v>
      </c>
      <c r="CV522" s="222">
        <f t="shared" si="272"/>
        <v>0</v>
      </c>
      <c r="CW522" s="237" t="e">
        <f t="shared" si="273"/>
        <v>#DIV/0!</v>
      </c>
      <c r="CX522" s="222">
        <f t="shared" si="274"/>
        <v>0</v>
      </c>
      <c r="CY522" s="237" t="e">
        <f t="shared" si="275"/>
        <v>#DIV/0!</v>
      </c>
      <c r="CZ522" s="223" t="e">
        <f t="shared" si="276"/>
        <v>#DIV/0!</v>
      </c>
      <c r="DA522" s="223" t="e">
        <f t="shared" si="277"/>
        <v>#DIV/0!</v>
      </c>
      <c r="DB522" s="5"/>
    </row>
    <row r="523" spans="1:106" s="90" customFormat="1" ht="28.4" customHeight="1">
      <c r="A523" s="1097">
        <v>172</v>
      </c>
      <c r="B523" s="1024" t="s">
        <v>515</v>
      </c>
      <c r="C523" s="1049" t="s">
        <v>41</v>
      </c>
      <c r="D523" s="1098" t="s">
        <v>118</v>
      </c>
      <c r="E523" s="1049" t="s">
        <v>41</v>
      </c>
      <c r="F523" s="1024" t="s">
        <v>118</v>
      </c>
      <c r="G523" s="217" t="s">
        <v>551</v>
      </c>
      <c r="H523" s="63"/>
      <c r="I523" s="63"/>
      <c r="J523" s="5" t="s">
        <v>32</v>
      </c>
      <c r="K523" s="212" t="s">
        <v>31</v>
      </c>
      <c r="L523" s="168" t="s">
        <v>10</v>
      </c>
      <c r="M523" s="61" t="s">
        <v>29</v>
      </c>
      <c r="N523" s="61" t="s">
        <v>24</v>
      </c>
      <c r="O523" s="64"/>
      <c r="P523" s="64"/>
      <c r="Q523" s="64"/>
      <c r="R523" s="64"/>
      <c r="S523" s="189"/>
      <c r="T523" s="189"/>
      <c r="U523" s="64"/>
      <c r="V523" s="64"/>
      <c r="W523" s="61" t="s">
        <v>24</v>
      </c>
      <c r="X523" s="64"/>
      <c r="Y523" s="64"/>
      <c r="Z523" s="80">
        <f t="shared" si="278"/>
        <v>1</v>
      </c>
      <c r="AA523" s="955"/>
      <c r="AB523" s="65"/>
      <c r="AC523" s="65"/>
      <c r="AD523" s="65"/>
      <c r="AE523" s="65"/>
      <c r="AF523" s="65"/>
      <c r="AG523" s="65"/>
      <c r="AH523" s="65"/>
      <c r="AI523" s="65"/>
      <c r="AJ523" s="65"/>
      <c r="AK523" s="65"/>
      <c r="AL523" s="65"/>
      <c r="AM523" s="65"/>
      <c r="AN523" s="65"/>
      <c r="AO523" s="65"/>
      <c r="AP523" s="65"/>
      <c r="AQ523" s="65"/>
      <c r="AR523" s="65"/>
      <c r="AS523" s="65"/>
      <c r="AT523" s="65"/>
      <c r="AU523" s="65"/>
      <c r="AV523" s="66"/>
      <c r="AW523" s="65"/>
      <c r="AX523" s="65"/>
      <c r="AY523" s="65"/>
      <c r="AZ523" s="65"/>
      <c r="BA523" s="65"/>
      <c r="BB523" s="65"/>
      <c r="BC523" s="55" t="s">
        <v>1316</v>
      </c>
      <c r="BD523" s="55" t="s">
        <v>1316</v>
      </c>
      <c r="BE523" s="55" t="s">
        <v>1316</v>
      </c>
      <c r="BF523" s="65"/>
      <c r="BG523" s="65"/>
      <c r="BH523" s="65"/>
      <c r="BI523" s="65"/>
      <c r="BJ523" s="221"/>
      <c r="BK523" s="221"/>
      <c r="BL523" s="221"/>
      <c r="BM523" s="221"/>
      <c r="BN523" s="221"/>
      <c r="BO523" s="221"/>
      <c r="BP523" s="221"/>
      <c r="BQ523" s="221"/>
      <c r="BR523" s="221"/>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c r="CN523" s="221"/>
      <c r="CO523" s="221"/>
      <c r="CP523" s="221"/>
      <c r="CQ523" s="221"/>
      <c r="CR523" s="222">
        <f t="shared" si="268"/>
        <v>0</v>
      </c>
      <c r="CS523" s="237" t="e">
        <f t="shared" si="269"/>
        <v>#DIV/0!</v>
      </c>
      <c r="CT523" s="222">
        <f t="shared" si="270"/>
        <v>0</v>
      </c>
      <c r="CU523" s="237" t="e">
        <f t="shared" si="271"/>
        <v>#DIV/0!</v>
      </c>
      <c r="CV523" s="222">
        <f t="shared" si="272"/>
        <v>0</v>
      </c>
      <c r="CW523" s="237" t="e">
        <f t="shared" si="273"/>
        <v>#DIV/0!</v>
      </c>
      <c r="CX523" s="222">
        <f t="shared" si="274"/>
        <v>0</v>
      </c>
      <c r="CY523" s="237" t="e">
        <f t="shared" si="275"/>
        <v>#DIV/0!</v>
      </c>
      <c r="CZ523" s="223" t="e">
        <f t="shared" si="276"/>
        <v>#DIV/0!</v>
      </c>
      <c r="DA523" s="223" t="e">
        <f t="shared" si="277"/>
        <v>#DIV/0!</v>
      </c>
      <c r="DB523" s="61"/>
    </row>
    <row r="524" spans="1:106" s="90" customFormat="1" ht="56">
      <c r="A524" s="1097"/>
      <c r="B524" s="1024"/>
      <c r="C524" s="1050"/>
      <c r="D524" s="1099"/>
      <c r="E524" s="1050"/>
      <c r="F524" s="1024"/>
      <c r="G524" s="198" t="s">
        <v>2157</v>
      </c>
      <c r="H524" s="63"/>
      <c r="I524" s="63"/>
      <c r="J524" s="5"/>
      <c r="K524" s="212" t="s">
        <v>31</v>
      </c>
      <c r="L524" s="168" t="s">
        <v>10</v>
      </c>
      <c r="M524" s="61"/>
      <c r="N524" s="61"/>
      <c r="O524" s="64"/>
      <c r="P524" s="64"/>
      <c r="Q524" s="64"/>
      <c r="R524" s="64"/>
      <c r="S524" s="189"/>
      <c r="T524" s="6" t="s">
        <v>24</v>
      </c>
      <c r="U524" s="64"/>
      <c r="V524" s="64"/>
      <c r="W524" s="61"/>
      <c r="X524" s="64"/>
      <c r="Y524" s="64"/>
      <c r="Z524" s="80">
        <f t="shared" si="278"/>
        <v>1</v>
      </c>
      <c r="AA524" s="221"/>
      <c r="AB524" s="65"/>
      <c r="AC524" s="65"/>
      <c r="AD524" s="65"/>
      <c r="AE524" s="65"/>
      <c r="AF524" s="65"/>
      <c r="AG524" s="65"/>
      <c r="AH524" s="65"/>
      <c r="AI524" s="65"/>
      <c r="AJ524" s="65"/>
      <c r="AK524" s="65"/>
      <c r="AL524" s="65"/>
      <c r="AM524" s="65"/>
      <c r="AN524" s="65"/>
      <c r="AO524" s="65"/>
      <c r="AP524" s="65"/>
      <c r="AQ524" s="65"/>
      <c r="AR524" s="65"/>
      <c r="AS524" s="65"/>
      <c r="AT524" s="65"/>
      <c r="AU524" s="65"/>
      <c r="AV524" s="66"/>
      <c r="AW524" s="65"/>
      <c r="AX524" s="65"/>
      <c r="AY524" s="65"/>
      <c r="AZ524" s="65"/>
      <c r="BA524" s="65"/>
      <c r="BB524" s="65"/>
      <c r="BC524" s="55"/>
      <c r="BD524" s="55"/>
      <c r="BE524" s="55"/>
      <c r="BF524" s="65"/>
      <c r="BG524" s="65"/>
      <c r="BH524" s="65"/>
      <c r="BI524" s="65"/>
      <c r="BJ524" s="221"/>
      <c r="BK524" s="221"/>
      <c r="BL524" s="221"/>
      <c r="BM524" s="221"/>
      <c r="BN524" s="221"/>
      <c r="BO524" s="221"/>
      <c r="BP524" s="221"/>
      <c r="BQ524" s="221"/>
      <c r="BR524" s="221"/>
      <c r="BS524" s="221"/>
      <c r="BT524" s="221"/>
      <c r="BU524" s="221"/>
      <c r="BV524" s="221"/>
      <c r="BW524" s="221"/>
      <c r="BX524" s="221"/>
      <c r="BY524" s="221"/>
      <c r="BZ524" s="221"/>
      <c r="CA524" s="221"/>
      <c r="CB524" s="221"/>
      <c r="CC524" s="221"/>
      <c r="CD524" s="221"/>
      <c r="CE524" s="221"/>
      <c r="CF524" s="221"/>
      <c r="CG524" s="221"/>
      <c r="CH524" s="221"/>
      <c r="CI524" s="221"/>
      <c r="CJ524" s="221"/>
      <c r="CK524" s="221"/>
      <c r="CL524" s="221"/>
      <c r="CM524" s="221"/>
      <c r="CN524" s="221"/>
      <c r="CO524" s="221"/>
      <c r="CP524" s="221"/>
      <c r="CQ524" s="221"/>
      <c r="CR524" s="222">
        <f t="shared" si="268"/>
        <v>0</v>
      </c>
      <c r="CS524" s="237" t="e">
        <f t="shared" si="269"/>
        <v>#DIV/0!</v>
      </c>
      <c r="CT524" s="222">
        <f t="shared" si="270"/>
        <v>0</v>
      </c>
      <c r="CU524" s="237" t="e">
        <f t="shared" si="271"/>
        <v>#DIV/0!</v>
      </c>
      <c r="CV524" s="222">
        <f t="shared" si="272"/>
        <v>0</v>
      </c>
      <c r="CW524" s="237" t="e">
        <f t="shared" si="273"/>
        <v>#DIV/0!</v>
      </c>
      <c r="CX524" s="222">
        <f t="shared" si="274"/>
        <v>0</v>
      </c>
      <c r="CY524" s="237" t="e">
        <f t="shared" si="275"/>
        <v>#DIV/0!</v>
      </c>
      <c r="CZ524" s="223" t="e">
        <f t="shared" si="276"/>
        <v>#DIV/0!</v>
      </c>
      <c r="DA524" s="223" t="e">
        <f t="shared" si="277"/>
        <v>#DIV/0!</v>
      </c>
      <c r="DB524" s="61"/>
    </row>
    <row r="525" spans="1:106" s="1" customFormat="1" ht="32">
      <c r="A525" s="227">
        <v>173</v>
      </c>
      <c r="B525" s="217" t="s">
        <v>516</v>
      </c>
      <c r="C525" s="215" t="s">
        <v>28</v>
      </c>
      <c r="D525" s="217" t="s">
        <v>117</v>
      </c>
      <c r="E525" s="146" t="s">
        <v>28</v>
      </c>
      <c r="F525" s="217" t="s">
        <v>117</v>
      </c>
      <c r="G525" s="217" t="s">
        <v>349</v>
      </c>
      <c r="H525" s="212"/>
      <c r="I525" s="212"/>
      <c r="J525" s="5" t="s">
        <v>32</v>
      </c>
      <c r="K525" s="212" t="s">
        <v>31</v>
      </c>
      <c r="L525" s="165" t="s">
        <v>10</v>
      </c>
      <c r="M525" s="221" t="s">
        <v>25</v>
      </c>
      <c r="N525" s="221" t="s">
        <v>24</v>
      </c>
      <c r="O525" s="5"/>
      <c r="P525" s="5"/>
      <c r="Q525" s="5"/>
      <c r="R525" s="5" t="s">
        <v>24</v>
      </c>
      <c r="S525" s="6"/>
      <c r="T525" s="6"/>
      <c r="U525" s="5"/>
      <c r="V525" s="5"/>
      <c r="W525" s="5"/>
      <c r="X525" s="5"/>
      <c r="Y525" s="5"/>
      <c r="Z525" s="80">
        <f t="shared" si="278"/>
        <v>1</v>
      </c>
      <c r="AA525" s="955"/>
      <c r="AB525" s="7"/>
      <c r="AC525" s="7"/>
      <c r="AD525" s="7"/>
      <c r="AE525" s="7"/>
      <c r="AF525" s="7"/>
      <c r="AG525" s="7"/>
      <c r="AH525" s="7"/>
      <c r="AI525" s="7"/>
      <c r="AJ525" s="7"/>
      <c r="AK525" s="7"/>
      <c r="AL525" s="7"/>
      <c r="AM525" s="7" t="s">
        <v>1316</v>
      </c>
      <c r="AN525" s="7"/>
      <c r="AO525" s="7"/>
      <c r="AP525" s="7"/>
      <c r="AQ525" s="7"/>
      <c r="AR525" s="7"/>
      <c r="AS525" s="7"/>
      <c r="AT525" s="7"/>
      <c r="AU525" s="7"/>
      <c r="AV525" s="55"/>
      <c r="AW525" s="7"/>
      <c r="AX525" s="7"/>
      <c r="AY525" s="7"/>
      <c r="AZ525" s="7"/>
      <c r="BA525" s="7"/>
      <c r="BB525" s="7"/>
      <c r="BC525" s="7"/>
      <c r="BD525" s="7"/>
      <c r="BE525" s="7"/>
      <c r="BF525" s="7"/>
      <c r="BG525" s="7"/>
      <c r="BH525" s="7"/>
      <c r="BI525" s="7"/>
      <c r="BJ525" s="221"/>
      <c r="BK525" s="221"/>
      <c r="BL525" s="221"/>
      <c r="BM525" s="221"/>
      <c r="BN525" s="221"/>
      <c r="BO525" s="221"/>
      <c r="BP525" s="221"/>
      <c r="BQ525" s="221"/>
      <c r="BR525" s="221"/>
      <c r="BS525" s="221"/>
      <c r="BT525" s="221"/>
      <c r="BU525" s="221"/>
      <c r="BV525" s="221"/>
      <c r="BW525" s="221"/>
      <c r="BX525" s="221"/>
      <c r="BY525" s="221"/>
      <c r="BZ525" s="221"/>
      <c r="CA525" s="221"/>
      <c r="CB525" s="221"/>
      <c r="CC525" s="221"/>
      <c r="CD525" s="221"/>
      <c r="CE525" s="221"/>
      <c r="CF525" s="221"/>
      <c r="CG525" s="221"/>
      <c r="CH525" s="221"/>
      <c r="CI525" s="221"/>
      <c r="CJ525" s="221"/>
      <c r="CK525" s="221"/>
      <c r="CL525" s="221"/>
      <c r="CM525" s="221"/>
      <c r="CN525" s="221"/>
      <c r="CO525" s="221"/>
      <c r="CP525" s="221"/>
      <c r="CQ525" s="221"/>
      <c r="CR525" s="222">
        <f t="shared" si="268"/>
        <v>0</v>
      </c>
      <c r="CS525" s="237" t="e">
        <f t="shared" si="269"/>
        <v>#DIV/0!</v>
      </c>
      <c r="CT525" s="222">
        <f t="shared" si="270"/>
        <v>0</v>
      </c>
      <c r="CU525" s="237" t="e">
        <f t="shared" si="271"/>
        <v>#DIV/0!</v>
      </c>
      <c r="CV525" s="222">
        <f t="shared" si="272"/>
        <v>0</v>
      </c>
      <c r="CW525" s="237" t="e">
        <f t="shared" si="273"/>
        <v>#DIV/0!</v>
      </c>
      <c r="CX525" s="222">
        <f t="shared" si="274"/>
        <v>0</v>
      </c>
      <c r="CY525" s="237" t="e">
        <f t="shared" si="275"/>
        <v>#DIV/0!</v>
      </c>
      <c r="CZ525" s="223" t="e">
        <f t="shared" si="276"/>
        <v>#DIV/0!</v>
      </c>
      <c r="DA525" s="223" t="e">
        <f t="shared" si="277"/>
        <v>#DIV/0!</v>
      </c>
      <c r="DB525" s="5"/>
    </row>
    <row r="526" spans="1:106" s="302" customFormat="1" ht="16.5">
      <c r="A526" s="320"/>
      <c r="B526" s="1094" t="s">
        <v>116</v>
      </c>
      <c r="C526" s="1095"/>
      <c r="D526" s="1095"/>
      <c r="E526" s="1095"/>
      <c r="F526" s="1095"/>
      <c r="G526" s="1095"/>
      <c r="H526" s="318"/>
      <c r="I526" s="318"/>
      <c r="J526" s="318"/>
      <c r="K526" s="318"/>
      <c r="L526" s="318"/>
      <c r="M526" s="318"/>
      <c r="N526" s="319"/>
      <c r="O526" s="300" t="s">
        <v>38</v>
      </c>
      <c r="P526" s="300" t="s">
        <v>38</v>
      </c>
      <c r="Q526" s="300" t="s">
        <v>38</v>
      </c>
      <c r="R526" s="300" t="s">
        <v>38</v>
      </c>
      <c r="S526" s="301" t="s">
        <v>38</v>
      </c>
      <c r="T526" s="300" t="s">
        <v>38</v>
      </c>
      <c r="U526" s="300" t="s">
        <v>38</v>
      </c>
      <c r="V526" s="300" t="s">
        <v>38</v>
      </c>
      <c r="W526" s="300" t="s">
        <v>38</v>
      </c>
      <c r="X526" s="300"/>
      <c r="Y526" s="300" t="s">
        <v>38</v>
      </c>
      <c r="Z526" s="296" t="s">
        <v>38</v>
      </c>
      <c r="AA526" s="955"/>
      <c r="AB526" s="296" t="s">
        <v>38</v>
      </c>
      <c r="AC526" s="296" t="s">
        <v>38</v>
      </c>
      <c r="AD526" s="296" t="s">
        <v>38</v>
      </c>
      <c r="AE526" s="296" t="s">
        <v>38</v>
      </c>
      <c r="AF526" s="296" t="s">
        <v>38</v>
      </c>
      <c r="AG526" s="296" t="s">
        <v>38</v>
      </c>
      <c r="AH526" s="296" t="s">
        <v>38</v>
      </c>
      <c r="AI526" s="296" t="s">
        <v>38</v>
      </c>
      <c r="AJ526" s="296" t="s">
        <v>38</v>
      </c>
      <c r="AK526" s="296" t="s">
        <v>38</v>
      </c>
      <c r="AL526" s="296" t="s">
        <v>38</v>
      </c>
      <c r="AM526" s="296" t="s">
        <v>38</v>
      </c>
      <c r="AN526" s="296" t="s">
        <v>38</v>
      </c>
      <c r="AO526" s="296" t="s">
        <v>38</v>
      </c>
      <c r="AP526" s="296" t="s">
        <v>38</v>
      </c>
      <c r="AQ526" s="296" t="s">
        <v>38</v>
      </c>
      <c r="AR526" s="296" t="s">
        <v>38</v>
      </c>
      <c r="AS526" s="296" t="s">
        <v>38</v>
      </c>
      <c r="AT526" s="296" t="s">
        <v>38</v>
      </c>
      <c r="AU526" s="296" t="s">
        <v>38</v>
      </c>
      <c r="AV526" s="296" t="s">
        <v>38</v>
      </c>
      <c r="AW526" s="296" t="s">
        <v>38</v>
      </c>
      <c r="AX526" s="296" t="s">
        <v>38</v>
      </c>
      <c r="AY526" s="296" t="s">
        <v>38</v>
      </c>
      <c r="AZ526" s="296" t="s">
        <v>38</v>
      </c>
      <c r="BA526" s="296" t="s">
        <v>38</v>
      </c>
      <c r="BB526" s="296" t="s">
        <v>38</v>
      </c>
      <c r="BC526" s="296" t="s">
        <v>38</v>
      </c>
      <c r="BD526" s="296" t="s">
        <v>38</v>
      </c>
      <c r="BE526" s="296" t="s">
        <v>38</v>
      </c>
      <c r="BF526" s="296" t="s">
        <v>38</v>
      </c>
      <c r="BG526" s="296" t="s">
        <v>38</v>
      </c>
      <c r="BH526" s="296" t="s">
        <v>38</v>
      </c>
      <c r="BI526" s="296" t="s">
        <v>38</v>
      </c>
      <c r="BJ526" s="221"/>
      <c r="BK526" s="221"/>
      <c r="BL526" s="221"/>
      <c r="BM526" s="221"/>
      <c r="BN526" s="221"/>
      <c r="BO526" s="221"/>
      <c r="BP526" s="221"/>
      <c r="BQ526" s="221"/>
      <c r="BR526" s="221"/>
      <c r="BS526" s="221"/>
      <c r="BT526" s="221"/>
      <c r="BU526" s="221"/>
      <c r="BV526" s="221"/>
      <c r="BW526" s="221"/>
      <c r="BX526" s="221"/>
      <c r="BY526" s="221"/>
      <c r="BZ526" s="221"/>
      <c r="CA526" s="221"/>
      <c r="CB526" s="221"/>
      <c r="CC526" s="221"/>
      <c r="CD526" s="221"/>
      <c r="CE526" s="221"/>
      <c r="CF526" s="221"/>
      <c r="CG526" s="221"/>
      <c r="CH526" s="221"/>
      <c r="CI526" s="221"/>
      <c r="CJ526" s="221"/>
      <c r="CK526" s="221"/>
      <c r="CL526" s="221"/>
      <c r="CM526" s="221"/>
      <c r="CN526" s="221"/>
      <c r="CO526" s="221"/>
      <c r="CP526" s="221"/>
      <c r="CQ526" s="221"/>
      <c r="CR526" s="296" t="s">
        <v>38</v>
      </c>
      <c r="CS526" s="296" t="s">
        <v>38</v>
      </c>
      <c r="CT526" s="296" t="s">
        <v>38</v>
      </c>
      <c r="CU526" s="296" t="s">
        <v>38</v>
      </c>
      <c r="CV526" s="296" t="s">
        <v>38</v>
      </c>
      <c r="CW526" s="296" t="s">
        <v>38</v>
      </c>
      <c r="CX526" s="296" t="s">
        <v>38</v>
      </c>
      <c r="CY526" s="296" t="s">
        <v>38</v>
      </c>
      <c r="CZ526" s="296" t="s">
        <v>38</v>
      </c>
      <c r="DA526" s="296" t="s">
        <v>38</v>
      </c>
      <c r="DB526" s="296" t="s">
        <v>38</v>
      </c>
    </row>
    <row r="527" spans="1:106" s="1" customFormat="1" ht="37.75" customHeight="1">
      <c r="A527" s="1036">
        <v>174</v>
      </c>
      <c r="B527" s="1024" t="s">
        <v>517</v>
      </c>
      <c r="C527" s="1058" t="s">
        <v>28</v>
      </c>
      <c r="D527" s="1024" t="s">
        <v>115</v>
      </c>
      <c r="E527" s="1033" t="s">
        <v>26</v>
      </c>
      <c r="F527" s="1096" t="s">
        <v>351</v>
      </c>
      <c r="G527" s="290" t="s">
        <v>431</v>
      </c>
      <c r="H527" s="227"/>
      <c r="I527" s="227"/>
      <c r="J527" s="44" t="s">
        <v>32</v>
      </c>
      <c r="K527" s="212" t="s">
        <v>31</v>
      </c>
      <c r="L527" s="165" t="s">
        <v>10</v>
      </c>
      <c r="M527" s="221" t="s">
        <v>29</v>
      </c>
      <c r="N527" s="221" t="s">
        <v>24</v>
      </c>
      <c r="O527" s="5"/>
      <c r="P527" s="5"/>
      <c r="Q527" s="5"/>
      <c r="R527" s="5"/>
      <c r="S527" s="6"/>
      <c r="T527" s="6"/>
      <c r="U527" s="5" t="s">
        <v>24</v>
      </c>
      <c r="V527" s="5"/>
      <c r="W527" s="5"/>
      <c r="X527" s="5"/>
      <c r="Y527" s="5"/>
      <c r="Z527" s="80">
        <f t="shared" ref="Z527:Z542" si="279">COUNTIF($O527:$Y527,"x")</f>
        <v>1</v>
      </c>
      <c r="AA527" s="221"/>
      <c r="AB527" s="7"/>
      <c r="AC527" s="7"/>
      <c r="AD527" s="7"/>
      <c r="AE527" s="7"/>
      <c r="AF527" s="7"/>
      <c r="AG527" s="7"/>
      <c r="AH527" s="7"/>
      <c r="AI527" s="7"/>
      <c r="AJ527" s="7"/>
      <c r="AK527" s="7"/>
      <c r="AL527" s="7"/>
      <c r="AM527" s="7"/>
      <c r="AN527" s="7"/>
      <c r="AO527" s="7"/>
      <c r="AP527" s="7"/>
      <c r="AQ527" s="7"/>
      <c r="AR527" s="7"/>
      <c r="AS527" s="7"/>
      <c r="AT527" s="7"/>
      <c r="AU527" s="7"/>
      <c r="AV527" s="55"/>
      <c r="AW527" s="7"/>
      <c r="AX527" s="7" t="s">
        <v>1317</v>
      </c>
      <c r="AY527" s="7"/>
      <c r="AZ527" s="7"/>
      <c r="BA527" s="7"/>
      <c r="BB527" s="7"/>
      <c r="BC527" s="7"/>
      <c r="BD527" s="7"/>
      <c r="BE527" s="7"/>
      <c r="BF527" s="7"/>
      <c r="BG527" s="7"/>
      <c r="BH527" s="7"/>
      <c r="BI527" s="7"/>
      <c r="BJ527" s="221"/>
      <c r="BK527" s="221"/>
      <c r="BL527" s="221"/>
      <c r="BM527" s="221"/>
      <c r="BN527" s="221"/>
      <c r="BO527" s="221"/>
      <c r="BP527" s="221"/>
      <c r="BQ527" s="221"/>
      <c r="BR527" s="221"/>
      <c r="BS527" s="221"/>
      <c r="BT527" s="221"/>
      <c r="BU527" s="221"/>
      <c r="BV527" s="221"/>
      <c r="BW527" s="221"/>
      <c r="BX527" s="221"/>
      <c r="BY527" s="221"/>
      <c r="BZ527" s="221"/>
      <c r="CA527" s="221"/>
      <c r="CB527" s="221"/>
      <c r="CC527" s="221"/>
      <c r="CD527" s="221"/>
      <c r="CE527" s="221"/>
      <c r="CF527" s="221"/>
      <c r="CG527" s="221"/>
      <c r="CH527" s="221"/>
      <c r="CI527" s="221"/>
      <c r="CJ527" s="221"/>
      <c r="CK527" s="221"/>
      <c r="CL527" s="221"/>
      <c r="CM527" s="221"/>
      <c r="CN527" s="221"/>
      <c r="CO527" s="221"/>
      <c r="CP527" s="221"/>
      <c r="CQ527" s="221"/>
      <c r="CR527" s="222">
        <f t="shared" ref="CR527:CR601" si="280">COUNTIF(BJ527:CQ527,"2")</f>
        <v>0</v>
      </c>
      <c r="CS527" s="237" t="e">
        <f t="shared" ref="CS527:CS601" si="281">CR527/(CR527+CT527+CV527+CX527)</f>
        <v>#DIV/0!</v>
      </c>
      <c r="CT527" s="222">
        <f t="shared" ref="CT527:CT601" si="282">COUNTIF(BJ527:CQ527,"1")</f>
        <v>0</v>
      </c>
      <c r="CU527" s="237" t="e">
        <f t="shared" ref="CU527:CU601" si="283">CT527/(CR527+CT527+CV527+CX527)</f>
        <v>#DIV/0!</v>
      </c>
      <c r="CV527" s="222">
        <f t="shared" ref="CV527:CV601" si="284">COUNTIF(BJ527:CQ527,"0")</f>
        <v>0</v>
      </c>
      <c r="CW527" s="237" t="e">
        <f t="shared" ref="CW527:CW601" si="285">CV527/(CR527+CT527+CV527+CX527)</f>
        <v>#DIV/0!</v>
      </c>
      <c r="CX527" s="222">
        <f t="shared" ref="CX527:CX601" si="286">COUNTIF(BJ527:CQ527,"KĐG")</f>
        <v>0</v>
      </c>
      <c r="CY527" s="237" t="e">
        <f t="shared" ref="CY527:CY601" si="287">CX527/(CR527+CT527+CV527+CX527)</f>
        <v>#DIV/0!</v>
      </c>
      <c r="CZ527" s="223" t="e">
        <f t="shared" ref="CZ527:CZ601" si="288">(((CR527*2)+(CT527*1)+(CV527*0)))/(CR527+CT527+CV527)</f>
        <v>#DIV/0!</v>
      </c>
      <c r="DA527" s="223" t="e">
        <f t="shared" ref="DA527:DA601" si="289">IF(CY527&gt;=50%,"KĐG",IF(CZ527&gt;=1.6,"Đạt mục tiêu",IF(CZ527&gt;=1,"Cần cố gắng","Chưa đạt")))</f>
        <v>#DIV/0!</v>
      </c>
      <c r="DB527" s="5"/>
    </row>
    <row r="528" spans="1:106" s="1" customFormat="1" ht="37.75" customHeight="1">
      <c r="A528" s="1036"/>
      <c r="B528" s="1024"/>
      <c r="C528" s="1058"/>
      <c r="D528" s="1024"/>
      <c r="E528" s="1033"/>
      <c r="F528" s="1096"/>
      <c r="G528" s="290" t="s">
        <v>432</v>
      </c>
      <c r="H528" s="227"/>
      <c r="I528" s="227"/>
      <c r="J528" s="44" t="s">
        <v>32</v>
      </c>
      <c r="K528" s="212" t="s">
        <v>31</v>
      </c>
      <c r="L528" s="165" t="s">
        <v>10</v>
      </c>
      <c r="M528" s="221" t="s">
        <v>29</v>
      </c>
      <c r="N528" s="221" t="s">
        <v>24</v>
      </c>
      <c r="O528" s="5"/>
      <c r="P528" s="5"/>
      <c r="Q528" s="5"/>
      <c r="R528" s="5"/>
      <c r="S528" s="6"/>
      <c r="T528" s="6"/>
      <c r="U528" s="5"/>
      <c r="V528" s="5" t="s">
        <v>24</v>
      </c>
      <c r="W528" s="5"/>
      <c r="X528" s="5"/>
      <c r="Y528" s="5"/>
      <c r="Z528" s="80">
        <f t="shared" si="279"/>
        <v>1</v>
      </c>
      <c r="AA528" s="955"/>
      <c r="AB528" s="7"/>
      <c r="AC528" s="7"/>
      <c r="AD528" s="7"/>
      <c r="AE528" s="7"/>
      <c r="AF528" s="7"/>
      <c r="AG528" s="7"/>
      <c r="AH528" s="7"/>
      <c r="AI528" s="7"/>
      <c r="AJ528" s="7"/>
      <c r="AK528" s="7"/>
      <c r="AL528" s="7"/>
      <c r="AM528" s="7"/>
      <c r="AN528" s="7"/>
      <c r="AO528" s="7"/>
      <c r="AP528" s="7"/>
      <c r="AQ528" s="7"/>
      <c r="AR528" s="7"/>
      <c r="AS528" s="7"/>
      <c r="AT528" s="7"/>
      <c r="AU528" s="7"/>
      <c r="AV528" s="55"/>
      <c r="AW528" s="7"/>
      <c r="AX528" s="7"/>
      <c r="AY528" s="7"/>
      <c r="AZ528" s="7"/>
      <c r="BA528" s="7"/>
      <c r="BB528" s="7" t="s">
        <v>1317</v>
      </c>
      <c r="BC528" s="7"/>
      <c r="BD528" s="7"/>
      <c r="BE528" s="7"/>
      <c r="BF528" s="7"/>
      <c r="BG528" s="7"/>
      <c r="BH528" s="7"/>
      <c r="BI528" s="7"/>
      <c r="BJ528" s="221"/>
      <c r="BK528" s="221"/>
      <c r="BL528" s="221"/>
      <c r="BM528" s="221"/>
      <c r="BN528" s="221"/>
      <c r="BO528" s="221"/>
      <c r="BP528" s="221"/>
      <c r="BQ528" s="221"/>
      <c r="BR528" s="221"/>
      <c r="BS528" s="221"/>
      <c r="BT528" s="221"/>
      <c r="BU528" s="221"/>
      <c r="BV528" s="221"/>
      <c r="BW528" s="221"/>
      <c r="BX528" s="221"/>
      <c r="BY528" s="221"/>
      <c r="BZ528" s="221"/>
      <c r="CA528" s="221"/>
      <c r="CB528" s="221"/>
      <c r="CC528" s="221"/>
      <c r="CD528" s="221"/>
      <c r="CE528" s="221"/>
      <c r="CF528" s="221"/>
      <c r="CG528" s="221"/>
      <c r="CH528" s="221"/>
      <c r="CI528" s="221"/>
      <c r="CJ528" s="221"/>
      <c r="CK528" s="221"/>
      <c r="CL528" s="221"/>
      <c r="CM528" s="221"/>
      <c r="CN528" s="221"/>
      <c r="CO528" s="221"/>
      <c r="CP528" s="221"/>
      <c r="CQ528" s="221"/>
      <c r="CR528" s="222">
        <f t="shared" si="280"/>
        <v>0</v>
      </c>
      <c r="CS528" s="237" t="e">
        <f t="shared" si="281"/>
        <v>#DIV/0!</v>
      </c>
      <c r="CT528" s="222">
        <f t="shared" si="282"/>
        <v>0</v>
      </c>
      <c r="CU528" s="237" t="e">
        <f t="shared" si="283"/>
        <v>#DIV/0!</v>
      </c>
      <c r="CV528" s="222">
        <f t="shared" si="284"/>
        <v>0</v>
      </c>
      <c r="CW528" s="237" t="e">
        <f t="shared" si="285"/>
        <v>#DIV/0!</v>
      </c>
      <c r="CX528" s="222">
        <f t="shared" si="286"/>
        <v>0</v>
      </c>
      <c r="CY528" s="237" t="e">
        <f t="shared" si="287"/>
        <v>#DIV/0!</v>
      </c>
      <c r="CZ528" s="223" t="e">
        <f t="shared" si="288"/>
        <v>#DIV/0!</v>
      </c>
      <c r="DA528" s="223" t="e">
        <f t="shared" si="289"/>
        <v>#DIV/0!</v>
      </c>
      <c r="DB528" s="5"/>
    </row>
    <row r="529" spans="1:106" s="23" customFormat="1" ht="46.5">
      <c r="A529" s="227">
        <v>175</v>
      </c>
      <c r="B529" s="217" t="s">
        <v>518</v>
      </c>
      <c r="C529" s="215" t="s">
        <v>28</v>
      </c>
      <c r="D529" s="217" t="s">
        <v>114</v>
      </c>
      <c r="E529" s="146" t="s">
        <v>28</v>
      </c>
      <c r="F529" s="217" t="s">
        <v>114</v>
      </c>
      <c r="G529" s="217" t="s">
        <v>352</v>
      </c>
      <c r="H529" s="212"/>
      <c r="I529" s="212"/>
      <c r="J529" s="44" t="s">
        <v>32</v>
      </c>
      <c r="K529" s="212" t="s">
        <v>31</v>
      </c>
      <c r="L529" s="165" t="s">
        <v>10</v>
      </c>
      <c r="M529" s="44" t="s">
        <v>29</v>
      </c>
      <c r="N529" s="44" t="s">
        <v>24</v>
      </c>
      <c r="O529" s="6"/>
      <c r="P529" s="6"/>
      <c r="Q529" s="6" t="s">
        <v>24</v>
      </c>
      <c r="R529" s="6"/>
      <c r="S529" s="6"/>
      <c r="T529" s="6"/>
      <c r="U529" s="6"/>
      <c r="V529" s="6"/>
      <c r="W529" s="6"/>
      <c r="X529" s="6"/>
      <c r="Y529" s="6"/>
      <c r="Z529" s="80">
        <f t="shared" si="279"/>
        <v>1</v>
      </c>
      <c r="AA529" s="955"/>
      <c r="AB529" s="21"/>
      <c r="AC529" s="21"/>
      <c r="AD529" s="21"/>
      <c r="AE529" s="21"/>
      <c r="AF529" s="21"/>
      <c r="AG529" s="21"/>
      <c r="AH529" s="21"/>
      <c r="AI529" s="21" t="s">
        <v>1318</v>
      </c>
      <c r="AJ529" s="21"/>
      <c r="AK529" s="21"/>
      <c r="AL529" s="21"/>
      <c r="AM529" s="21"/>
      <c r="AN529" s="21"/>
      <c r="AO529" s="21"/>
      <c r="AP529" s="21"/>
      <c r="AQ529" s="21"/>
      <c r="AR529" s="21"/>
      <c r="AS529" s="21"/>
      <c r="AT529" s="21"/>
      <c r="AU529" s="21"/>
      <c r="AV529" s="59"/>
      <c r="AW529" s="21"/>
      <c r="AX529" s="21"/>
      <c r="AY529" s="21"/>
      <c r="AZ529" s="21"/>
      <c r="BA529" s="21"/>
      <c r="BB529" s="21"/>
      <c r="BC529" s="21"/>
      <c r="BD529" s="21"/>
      <c r="BE529" s="21"/>
      <c r="BF529" s="21"/>
      <c r="BG529" s="21"/>
      <c r="BH529" s="21"/>
      <c r="BI529" s="21" t="s">
        <v>1316</v>
      </c>
      <c r="BJ529" s="221"/>
      <c r="BK529" s="221"/>
      <c r="BL529" s="221"/>
      <c r="BM529" s="221"/>
      <c r="BN529" s="221"/>
      <c r="BO529" s="221"/>
      <c r="BP529" s="221"/>
      <c r="BQ529" s="221"/>
      <c r="BR529" s="221"/>
      <c r="BS529" s="221"/>
      <c r="BT529" s="221"/>
      <c r="BU529" s="221"/>
      <c r="BV529" s="221"/>
      <c r="BW529" s="221"/>
      <c r="BX529" s="221"/>
      <c r="BY529" s="221"/>
      <c r="BZ529" s="221"/>
      <c r="CA529" s="221"/>
      <c r="CB529" s="221"/>
      <c r="CC529" s="221"/>
      <c r="CD529" s="221"/>
      <c r="CE529" s="221"/>
      <c r="CF529" s="221"/>
      <c r="CG529" s="221"/>
      <c r="CH529" s="221"/>
      <c r="CI529" s="221"/>
      <c r="CJ529" s="221"/>
      <c r="CK529" s="221"/>
      <c r="CL529" s="221"/>
      <c r="CM529" s="221"/>
      <c r="CN529" s="221"/>
      <c r="CO529" s="221"/>
      <c r="CP529" s="221"/>
      <c r="CQ529" s="221"/>
      <c r="CR529" s="222">
        <f t="shared" si="280"/>
        <v>0</v>
      </c>
      <c r="CS529" s="237" t="e">
        <f t="shared" si="281"/>
        <v>#DIV/0!</v>
      </c>
      <c r="CT529" s="222">
        <f t="shared" si="282"/>
        <v>0</v>
      </c>
      <c r="CU529" s="237" t="e">
        <f t="shared" si="283"/>
        <v>#DIV/0!</v>
      </c>
      <c r="CV529" s="222">
        <f t="shared" si="284"/>
        <v>0</v>
      </c>
      <c r="CW529" s="237" t="e">
        <f t="shared" si="285"/>
        <v>#DIV/0!</v>
      </c>
      <c r="CX529" s="222">
        <f t="shared" si="286"/>
        <v>0</v>
      </c>
      <c r="CY529" s="237" t="e">
        <f t="shared" si="287"/>
        <v>#DIV/0!</v>
      </c>
      <c r="CZ529" s="223" t="e">
        <f t="shared" si="288"/>
        <v>#DIV/0!</v>
      </c>
      <c r="DA529" s="223" t="e">
        <f t="shared" si="289"/>
        <v>#DIV/0!</v>
      </c>
      <c r="DB529" s="6"/>
    </row>
    <row r="530" spans="1:106" ht="77.5">
      <c r="A530" s="227">
        <v>176</v>
      </c>
      <c r="B530" s="217" t="s">
        <v>519</v>
      </c>
      <c r="C530" s="215" t="s">
        <v>28</v>
      </c>
      <c r="D530" s="217" t="s">
        <v>113</v>
      </c>
      <c r="E530" s="215" t="s">
        <v>26</v>
      </c>
      <c r="F530" s="217" t="s">
        <v>113</v>
      </c>
      <c r="G530" s="217" t="s">
        <v>353</v>
      </c>
      <c r="H530" s="212"/>
      <c r="I530" s="212"/>
      <c r="J530" s="44" t="s">
        <v>32</v>
      </c>
      <c r="K530" s="212" t="s">
        <v>31</v>
      </c>
      <c r="L530" s="165" t="s">
        <v>10</v>
      </c>
      <c r="M530" s="221" t="s">
        <v>29</v>
      </c>
      <c r="N530" s="221" t="s">
        <v>24</v>
      </c>
      <c r="O530" s="5"/>
      <c r="P530" s="5"/>
      <c r="Q530" s="5"/>
      <c r="R530" s="5"/>
      <c r="S530" s="6"/>
      <c r="T530" s="6"/>
      <c r="U530" s="5"/>
      <c r="V530" s="5"/>
      <c r="W530" s="221" t="s">
        <v>24</v>
      </c>
      <c r="X530" s="5"/>
      <c r="Y530" s="5"/>
      <c r="Z530" s="80">
        <f t="shared" si="279"/>
        <v>1</v>
      </c>
      <c r="AA530" s="221"/>
      <c r="AB530" s="7"/>
      <c r="AC530" s="7"/>
      <c r="AD530" s="7"/>
      <c r="AE530" s="7"/>
      <c r="AF530" s="7"/>
      <c r="AG530" s="7"/>
      <c r="AH530" s="7"/>
      <c r="AI530" s="7"/>
      <c r="AJ530" s="7"/>
      <c r="AK530" s="7"/>
      <c r="AL530" s="7"/>
      <c r="AM530" s="7"/>
      <c r="AN530" s="7"/>
      <c r="AO530" s="7"/>
      <c r="AP530" s="7"/>
      <c r="AQ530" s="7"/>
      <c r="AR530" s="7"/>
      <c r="AS530" s="7"/>
      <c r="AT530" s="7"/>
      <c r="AU530" s="7"/>
      <c r="AV530" s="55"/>
      <c r="AW530" s="7"/>
      <c r="AX530" s="7"/>
      <c r="AY530" s="7"/>
      <c r="AZ530" s="7"/>
      <c r="BA530" s="7"/>
      <c r="BB530" s="7"/>
      <c r="BC530" s="55" t="s">
        <v>1316</v>
      </c>
      <c r="BD530" s="55" t="s">
        <v>1316</v>
      </c>
      <c r="BE530" s="55" t="s">
        <v>1316</v>
      </c>
      <c r="BF530" s="7"/>
      <c r="BG530" s="7"/>
      <c r="BH530" s="7"/>
      <c r="BI530" s="7"/>
      <c r="BJ530" s="221"/>
      <c r="BK530" s="221"/>
      <c r="BL530" s="221"/>
      <c r="BM530" s="221"/>
      <c r="BN530" s="221"/>
      <c r="BO530" s="221"/>
      <c r="BP530" s="221"/>
      <c r="BQ530" s="221"/>
      <c r="BR530" s="221"/>
      <c r="BS530" s="221"/>
      <c r="BT530" s="221"/>
      <c r="BU530" s="221"/>
      <c r="BV530" s="221"/>
      <c r="BW530" s="221"/>
      <c r="BX530" s="221"/>
      <c r="BY530" s="221"/>
      <c r="BZ530" s="221"/>
      <c r="CA530" s="221"/>
      <c r="CB530" s="221"/>
      <c r="CC530" s="221"/>
      <c r="CD530" s="221"/>
      <c r="CE530" s="221"/>
      <c r="CF530" s="221"/>
      <c r="CG530" s="221"/>
      <c r="CH530" s="221"/>
      <c r="CI530" s="221"/>
      <c r="CJ530" s="221"/>
      <c r="CK530" s="221"/>
      <c r="CL530" s="221"/>
      <c r="CM530" s="221"/>
      <c r="CN530" s="221"/>
      <c r="CO530" s="221"/>
      <c r="CP530" s="221"/>
      <c r="CQ530" s="221"/>
      <c r="CR530" s="222">
        <f t="shared" si="280"/>
        <v>0</v>
      </c>
      <c r="CS530" s="237" t="e">
        <f t="shared" si="281"/>
        <v>#DIV/0!</v>
      </c>
      <c r="CT530" s="222">
        <f t="shared" si="282"/>
        <v>0</v>
      </c>
      <c r="CU530" s="237" t="e">
        <f t="shared" si="283"/>
        <v>#DIV/0!</v>
      </c>
      <c r="CV530" s="222">
        <f t="shared" si="284"/>
        <v>0</v>
      </c>
      <c r="CW530" s="237" t="e">
        <f t="shared" si="285"/>
        <v>#DIV/0!</v>
      </c>
      <c r="CX530" s="222">
        <f t="shared" si="286"/>
        <v>0</v>
      </c>
      <c r="CY530" s="237" t="e">
        <f t="shared" si="287"/>
        <v>#DIV/0!</v>
      </c>
      <c r="CZ530" s="223" t="e">
        <f t="shared" si="288"/>
        <v>#DIV/0!</v>
      </c>
      <c r="DA530" s="223" t="e">
        <f t="shared" si="289"/>
        <v>#DIV/0!</v>
      </c>
      <c r="DB530" s="55"/>
    </row>
    <row r="531" spans="1:106" ht="77.5">
      <c r="A531" s="1066">
        <v>177</v>
      </c>
      <c r="B531" s="1085" t="s">
        <v>631</v>
      </c>
      <c r="C531" s="215" t="s">
        <v>28</v>
      </c>
      <c r="D531" s="217" t="s">
        <v>112</v>
      </c>
      <c r="E531" s="215" t="s">
        <v>26</v>
      </c>
      <c r="F531" s="217" t="s">
        <v>112</v>
      </c>
      <c r="G531" s="217" t="s">
        <v>576</v>
      </c>
      <c r="H531" s="212"/>
      <c r="I531" s="212"/>
      <c r="J531" s="44" t="s">
        <v>32</v>
      </c>
      <c r="K531" s="212" t="s">
        <v>31</v>
      </c>
      <c r="L531" s="165" t="s">
        <v>10</v>
      </c>
      <c r="M531" s="221" t="s">
        <v>29</v>
      </c>
      <c r="N531" s="221" t="s">
        <v>24</v>
      </c>
      <c r="O531" s="5"/>
      <c r="P531" s="5"/>
      <c r="Q531" s="5"/>
      <c r="R531" s="5"/>
      <c r="S531" s="6"/>
      <c r="T531" s="6"/>
      <c r="U531" s="5"/>
      <c r="V531" s="5"/>
      <c r="W531" s="221" t="s">
        <v>24</v>
      </c>
      <c r="X531" s="5"/>
      <c r="Y531" s="5"/>
      <c r="Z531" s="80">
        <f t="shared" si="279"/>
        <v>1</v>
      </c>
      <c r="AA531" s="955"/>
      <c r="AB531" s="7"/>
      <c r="AC531" s="7"/>
      <c r="AD531" s="7"/>
      <c r="AE531" s="7"/>
      <c r="AF531" s="7"/>
      <c r="AG531" s="7"/>
      <c r="AH531" s="7"/>
      <c r="AI531" s="7"/>
      <c r="AJ531" s="7"/>
      <c r="AK531" s="7"/>
      <c r="AL531" s="7"/>
      <c r="AM531" s="7"/>
      <c r="AN531" s="7"/>
      <c r="AO531" s="7"/>
      <c r="AP531" s="7"/>
      <c r="AQ531" s="7"/>
      <c r="AR531" s="7"/>
      <c r="AS531" s="7"/>
      <c r="AT531" s="7"/>
      <c r="AU531" s="7"/>
      <c r="AV531" s="55"/>
      <c r="AW531" s="7"/>
      <c r="AX531" s="7"/>
      <c r="AY531" s="7"/>
      <c r="AZ531" s="7"/>
      <c r="BA531" s="7"/>
      <c r="BB531" s="7"/>
      <c r="BC531" s="55" t="s">
        <v>1316</v>
      </c>
      <c r="BD531" s="55" t="s">
        <v>1316</v>
      </c>
      <c r="BE531" s="55" t="s">
        <v>1316</v>
      </c>
      <c r="BF531" s="7"/>
      <c r="BG531" s="7"/>
      <c r="BH531" s="7"/>
      <c r="BI531" s="7"/>
      <c r="BJ531" s="221"/>
      <c r="BK531" s="221"/>
      <c r="BL531" s="221"/>
      <c r="BM531" s="221"/>
      <c r="BN531" s="221"/>
      <c r="BO531" s="221"/>
      <c r="BP531" s="221"/>
      <c r="BQ531" s="221"/>
      <c r="BR531" s="221"/>
      <c r="BS531" s="221"/>
      <c r="BT531" s="221"/>
      <c r="BU531" s="221"/>
      <c r="BV531" s="221"/>
      <c r="BW531" s="221"/>
      <c r="BX531" s="221"/>
      <c r="BY531" s="221"/>
      <c r="BZ531" s="221"/>
      <c r="CA531" s="221"/>
      <c r="CB531" s="221"/>
      <c r="CC531" s="221"/>
      <c r="CD531" s="221"/>
      <c r="CE531" s="221"/>
      <c r="CF531" s="221"/>
      <c r="CG531" s="221"/>
      <c r="CH531" s="221"/>
      <c r="CI531" s="221"/>
      <c r="CJ531" s="221"/>
      <c r="CK531" s="221"/>
      <c r="CL531" s="221"/>
      <c r="CM531" s="221"/>
      <c r="CN531" s="221"/>
      <c r="CO531" s="221"/>
      <c r="CP531" s="221"/>
      <c r="CQ531" s="221"/>
      <c r="CR531" s="222">
        <f t="shared" si="280"/>
        <v>0</v>
      </c>
      <c r="CS531" s="237" t="e">
        <f t="shared" si="281"/>
        <v>#DIV/0!</v>
      </c>
      <c r="CT531" s="222">
        <f t="shared" si="282"/>
        <v>0</v>
      </c>
      <c r="CU531" s="237" t="e">
        <f t="shared" si="283"/>
        <v>#DIV/0!</v>
      </c>
      <c r="CV531" s="222">
        <f t="shared" si="284"/>
        <v>0</v>
      </c>
      <c r="CW531" s="237" t="e">
        <f t="shared" si="285"/>
        <v>#DIV/0!</v>
      </c>
      <c r="CX531" s="222">
        <f t="shared" si="286"/>
        <v>0</v>
      </c>
      <c r="CY531" s="237" t="e">
        <f t="shared" si="287"/>
        <v>#DIV/0!</v>
      </c>
      <c r="CZ531" s="223" t="e">
        <f t="shared" si="288"/>
        <v>#DIV/0!</v>
      </c>
      <c r="DA531" s="223" t="e">
        <f t="shared" si="289"/>
        <v>#DIV/0!</v>
      </c>
      <c r="DB531" s="221"/>
    </row>
    <row r="532" spans="1:106" ht="77.5">
      <c r="A532" s="1068"/>
      <c r="B532" s="1087"/>
      <c r="C532" s="215" t="s">
        <v>28</v>
      </c>
      <c r="D532" s="217" t="s">
        <v>112</v>
      </c>
      <c r="E532" s="215" t="s">
        <v>26</v>
      </c>
      <c r="F532" s="217" t="s">
        <v>112</v>
      </c>
      <c r="G532" s="217" t="s">
        <v>576</v>
      </c>
      <c r="H532" s="212"/>
      <c r="I532" s="212"/>
      <c r="J532" s="44" t="s">
        <v>32</v>
      </c>
      <c r="K532" s="212" t="s">
        <v>31</v>
      </c>
      <c r="L532" s="165" t="s">
        <v>10</v>
      </c>
      <c r="M532" s="221" t="s">
        <v>29</v>
      </c>
      <c r="N532" s="221" t="s">
        <v>24</v>
      </c>
      <c r="O532" s="5"/>
      <c r="P532" s="5"/>
      <c r="Q532" s="5"/>
      <c r="R532" s="5"/>
      <c r="S532" s="6"/>
      <c r="T532" s="6"/>
      <c r="U532" s="5"/>
      <c r="V532" s="5"/>
      <c r="W532" s="221"/>
      <c r="X532" s="5" t="s">
        <v>24</v>
      </c>
      <c r="Y532" s="5"/>
      <c r="Z532" s="80">
        <f t="shared" si="279"/>
        <v>1</v>
      </c>
      <c r="AA532" s="955"/>
      <c r="AB532" s="7"/>
      <c r="AC532" s="7"/>
      <c r="AD532" s="7"/>
      <c r="AE532" s="7"/>
      <c r="AF532" s="7"/>
      <c r="AG532" s="7"/>
      <c r="AH532" s="7"/>
      <c r="AI532" s="7"/>
      <c r="AJ532" s="7"/>
      <c r="AK532" s="7"/>
      <c r="AL532" s="7"/>
      <c r="AM532" s="7"/>
      <c r="AN532" s="7"/>
      <c r="AO532" s="7"/>
      <c r="AP532" s="7"/>
      <c r="AQ532" s="7"/>
      <c r="AR532" s="7"/>
      <c r="AS532" s="7"/>
      <c r="AT532" s="7"/>
      <c r="AU532" s="7"/>
      <c r="AV532" s="55"/>
      <c r="AW532" s="7"/>
      <c r="AX532" s="7"/>
      <c r="AY532" s="7"/>
      <c r="AZ532" s="7"/>
      <c r="BA532" s="7"/>
      <c r="BB532" s="7"/>
      <c r="BC532" s="55" t="s">
        <v>1316</v>
      </c>
      <c r="BD532" s="55" t="s">
        <v>1316</v>
      </c>
      <c r="BE532" s="55" t="s">
        <v>1316</v>
      </c>
      <c r="BF532" s="7"/>
      <c r="BG532" s="7"/>
      <c r="BH532" s="7"/>
      <c r="BI532" s="7"/>
      <c r="BJ532" s="221"/>
      <c r="BK532" s="221"/>
      <c r="BL532" s="221"/>
      <c r="BM532" s="221"/>
      <c r="BN532" s="221"/>
      <c r="BO532" s="221"/>
      <c r="BP532" s="221"/>
      <c r="BQ532" s="221"/>
      <c r="BR532" s="221"/>
      <c r="BS532" s="221"/>
      <c r="BT532" s="221"/>
      <c r="BU532" s="221"/>
      <c r="BV532" s="221"/>
      <c r="BW532" s="221"/>
      <c r="BX532" s="221"/>
      <c r="BY532" s="221"/>
      <c r="BZ532" s="221"/>
      <c r="CA532" s="221"/>
      <c r="CB532" s="221"/>
      <c r="CC532" s="221"/>
      <c r="CD532" s="221"/>
      <c r="CE532" s="221"/>
      <c r="CF532" s="221"/>
      <c r="CG532" s="221"/>
      <c r="CH532" s="221"/>
      <c r="CI532" s="221"/>
      <c r="CJ532" s="221"/>
      <c r="CK532" s="221"/>
      <c r="CL532" s="221"/>
      <c r="CM532" s="221"/>
      <c r="CN532" s="221"/>
      <c r="CO532" s="221"/>
      <c r="CP532" s="221"/>
      <c r="CQ532" s="221"/>
      <c r="CR532" s="222">
        <f t="shared" si="280"/>
        <v>0</v>
      </c>
      <c r="CS532" s="237" t="e">
        <f t="shared" si="281"/>
        <v>#DIV/0!</v>
      </c>
      <c r="CT532" s="222">
        <f t="shared" si="282"/>
        <v>0</v>
      </c>
      <c r="CU532" s="237" t="e">
        <f t="shared" si="283"/>
        <v>#DIV/0!</v>
      </c>
      <c r="CV532" s="222">
        <f t="shared" si="284"/>
        <v>0</v>
      </c>
      <c r="CW532" s="237" t="e">
        <f t="shared" si="285"/>
        <v>#DIV/0!</v>
      </c>
      <c r="CX532" s="222">
        <f t="shared" si="286"/>
        <v>0</v>
      </c>
      <c r="CY532" s="237" t="e">
        <f t="shared" si="287"/>
        <v>#DIV/0!</v>
      </c>
      <c r="CZ532" s="223" t="e">
        <f t="shared" si="288"/>
        <v>#DIV/0!</v>
      </c>
      <c r="DA532" s="223" t="e">
        <f t="shared" si="289"/>
        <v>#DIV/0!</v>
      </c>
      <c r="DB532" s="221"/>
    </row>
    <row r="533" spans="1:106" s="12" customFormat="1" ht="43.5">
      <c r="A533" s="1036">
        <v>178</v>
      </c>
      <c r="B533" s="1092" t="s">
        <v>997</v>
      </c>
      <c r="C533" s="1088" t="s">
        <v>28</v>
      </c>
      <c r="D533" s="1093" t="s">
        <v>111</v>
      </c>
      <c r="E533" s="1088" t="s">
        <v>26</v>
      </c>
      <c r="F533" s="1089" t="s">
        <v>998</v>
      </c>
      <c r="G533" s="292" t="s">
        <v>1684</v>
      </c>
      <c r="H533" s="32" t="s">
        <v>764</v>
      </c>
      <c r="I533" s="177" t="s">
        <v>1685</v>
      </c>
      <c r="J533" s="44" t="s">
        <v>32</v>
      </c>
      <c r="K533" s="212" t="s">
        <v>31</v>
      </c>
      <c r="L533" s="165" t="s">
        <v>11</v>
      </c>
      <c r="M533" s="221" t="s">
        <v>29</v>
      </c>
      <c r="N533" s="221" t="s">
        <v>24</v>
      </c>
      <c r="O533" s="88"/>
      <c r="P533" s="88" t="s">
        <v>24</v>
      </c>
      <c r="Q533" s="88"/>
      <c r="R533" s="88"/>
      <c r="S533" s="30"/>
      <c r="T533" s="30"/>
      <c r="U533" s="88"/>
      <c r="V533" s="88"/>
      <c r="W533" s="88"/>
      <c r="X533" s="88"/>
      <c r="Y533" s="88"/>
      <c r="Z533" s="80">
        <f t="shared" si="279"/>
        <v>1</v>
      </c>
      <c r="AA533" s="221"/>
      <c r="AB533" s="55"/>
      <c r="AC533" s="55"/>
      <c r="AD533" s="55"/>
      <c r="AE533" s="37"/>
      <c r="AF533" s="37"/>
      <c r="AG533" s="55" t="s">
        <v>1183</v>
      </c>
      <c r="AH533" s="55"/>
      <c r="AI533" s="37"/>
      <c r="AJ533" s="37"/>
      <c r="AK533" s="37"/>
      <c r="AL533" s="37"/>
      <c r="AM533" s="37"/>
      <c r="AN533" s="37"/>
      <c r="AO533" s="37"/>
      <c r="AP533" s="37"/>
      <c r="AQ533" s="37"/>
      <c r="AR533" s="37"/>
      <c r="AS533" s="37"/>
      <c r="AT533" s="37"/>
      <c r="AU533" s="37"/>
      <c r="AV533" s="37"/>
      <c r="AW533" s="88"/>
      <c r="AX533" s="88"/>
      <c r="AY533" s="37"/>
      <c r="AZ533" s="37"/>
      <c r="BA533" s="37"/>
      <c r="BB533" s="37"/>
      <c r="BC533" s="88"/>
      <c r="BD533" s="88"/>
      <c r="BE533" s="88"/>
      <c r="BF533" s="88"/>
      <c r="BG533" s="88"/>
      <c r="BH533" s="88"/>
      <c r="BI533" s="88"/>
      <c r="BJ533" s="221"/>
      <c r="BK533" s="221"/>
      <c r="BL533" s="221"/>
      <c r="BM533" s="221"/>
      <c r="BN533" s="221"/>
      <c r="BO533" s="221"/>
      <c r="BP533" s="221"/>
      <c r="BQ533" s="221"/>
      <c r="BR533" s="221"/>
      <c r="BS533" s="221"/>
      <c r="BT533" s="221"/>
      <c r="BU533" s="221"/>
      <c r="BV533" s="221"/>
      <c r="BW533" s="221"/>
      <c r="BX533" s="221"/>
      <c r="BY533" s="221"/>
      <c r="BZ533" s="221"/>
      <c r="CA533" s="221"/>
      <c r="CB533" s="221"/>
      <c r="CC533" s="221"/>
      <c r="CD533" s="221"/>
      <c r="CE533" s="221"/>
      <c r="CF533" s="221"/>
      <c r="CG533" s="221"/>
      <c r="CH533" s="221"/>
      <c r="CI533" s="221"/>
      <c r="CJ533" s="221"/>
      <c r="CK533" s="221"/>
      <c r="CL533" s="221"/>
      <c r="CM533" s="221"/>
      <c r="CN533" s="221"/>
      <c r="CO533" s="221"/>
      <c r="CP533" s="221"/>
      <c r="CQ533" s="221"/>
      <c r="CR533" s="222">
        <f t="shared" si="280"/>
        <v>0</v>
      </c>
      <c r="CS533" s="237" t="e">
        <f t="shared" si="281"/>
        <v>#DIV/0!</v>
      </c>
      <c r="CT533" s="222">
        <f t="shared" si="282"/>
        <v>0</v>
      </c>
      <c r="CU533" s="237" t="e">
        <f t="shared" si="283"/>
        <v>#DIV/0!</v>
      </c>
      <c r="CV533" s="222">
        <f t="shared" si="284"/>
        <v>0</v>
      </c>
      <c r="CW533" s="237" t="e">
        <f t="shared" si="285"/>
        <v>#DIV/0!</v>
      </c>
      <c r="CX533" s="222">
        <f t="shared" si="286"/>
        <v>0</v>
      </c>
      <c r="CY533" s="237" t="e">
        <f t="shared" si="287"/>
        <v>#DIV/0!</v>
      </c>
      <c r="CZ533" s="223" t="e">
        <f t="shared" si="288"/>
        <v>#DIV/0!</v>
      </c>
      <c r="DA533" s="223" t="e">
        <f t="shared" si="289"/>
        <v>#DIV/0!</v>
      </c>
      <c r="DB533" s="88"/>
    </row>
    <row r="534" spans="1:106" s="12" customFormat="1" ht="33.65" customHeight="1">
      <c r="A534" s="1036"/>
      <c r="B534" s="1093"/>
      <c r="C534" s="1088"/>
      <c r="D534" s="1093"/>
      <c r="E534" s="1088"/>
      <c r="F534" s="1090"/>
      <c r="G534" s="291" t="s">
        <v>1424</v>
      </c>
      <c r="H534" s="32" t="s">
        <v>765</v>
      </c>
      <c r="I534" s="32"/>
      <c r="J534" s="44" t="s">
        <v>32</v>
      </c>
      <c r="K534" s="212" t="s">
        <v>31</v>
      </c>
      <c r="L534" s="165" t="s">
        <v>11</v>
      </c>
      <c r="M534" s="221" t="s">
        <v>29</v>
      </c>
      <c r="N534" s="221" t="s">
        <v>24</v>
      </c>
      <c r="O534" s="88" t="s">
        <v>24</v>
      </c>
      <c r="P534" s="88"/>
      <c r="Q534" s="88"/>
      <c r="R534" s="88"/>
      <c r="S534" s="30"/>
      <c r="T534" s="30"/>
      <c r="U534" s="88"/>
      <c r="V534" s="88"/>
      <c r="W534" s="88"/>
      <c r="X534" s="88"/>
      <c r="Y534" s="88"/>
      <c r="Z534" s="80">
        <f t="shared" si="279"/>
        <v>1</v>
      </c>
      <c r="AA534" s="955"/>
      <c r="AB534" s="55"/>
      <c r="AC534" s="55"/>
      <c r="AD534" s="55" t="s">
        <v>1183</v>
      </c>
      <c r="AE534" s="37"/>
      <c r="AF534" s="37"/>
      <c r="AG534" s="7"/>
      <c r="AH534" s="7"/>
      <c r="AI534" s="37"/>
      <c r="AJ534" s="37"/>
      <c r="AK534" s="37"/>
      <c r="AL534" s="37"/>
      <c r="AM534" s="37"/>
      <c r="AN534" s="37"/>
      <c r="AO534" s="37"/>
      <c r="AP534" s="37"/>
      <c r="AQ534" s="37"/>
      <c r="AR534" s="37"/>
      <c r="AS534" s="37"/>
      <c r="AT534" s="37"/>
      <c r="AU534" s="37"/>
      <c r="AV534" s="37"/>
      <c r="AW534" s="88"/>
      <c r="AX534" s="88"/>
      <c r="AY534" s="37"/>
      <c r="AZ534" s="37"/>
      <c r="BA534" s="37"/>
      <c r="BB534" s="37"/>
      <c r="BC534" s="88"/>
      <c r="BD534" s="88"/>
      <c r="BE534" s="88"/>
      <c r="BF534" s="88"/>
      <c r="BG534" s="88"/>
      <c r="BH534" s="88"/>
      <c r="BI534" s="88"/>
      <c r="BJ534" s="221"/>
      <c r="BK534" s="221"/>
      <c r="BL534" s="221"/>
      <c r="BM534" s="221"/>
      <c r="BN534" s="221"/>
      <c r="BO534" s="221"/>
      <c r="BP534" s="221"/>
      <c r="BQ534" s="221"/>
      <c r="BR534" s="221"/>
      <c r="BS534" s="221"/>
      <c r="BT534" s="221"/>
      <c r="BU534" s="221"/>
      <c r="BV534" s="221"/>
      <c r="BW534" s="221"/>
      <c r="BX534" s="221"/>
      <c r="BY534" s="221"/>
      <c r="BZ534" s="221"/>
      <c r="CA534" s="221"/>
      <c r="CB534" s="221"/>
      <c r="CC534" s="221"/>
      <c r="CD534" s="221"/>
      <c r="CE534" s="221"/>
      <c r="CF534" s="221"/>
      <c r="CG534" s="221"/>
      <c r="CH534" s="221"/>
      <c r="CI534" s="221"/>
      <c r="CJ534" s="221"/>
      <c r="CK534" s="221"/>
      <c r="CL534" s="221"/>
      <c r="CM534" s="221"/>
      <c r="CN534" s="221"/>
      <c r="CO534" s="221"/>
      <c r="CP534" s="221"/>
      <c r="CQ534" s="221"/>
      <c r="CR534" s="222">
        <f t="shared" si="280"/>
        <v>0</v>
      </c>
      <c r="CS534" s="237" t="e">
        <f t="shared" si="281"/>
        <v>#DIV/0!</v>
      </c>
      <c r="CT534" s="222">
        <f t="shared" si="282"/>
        <v>0</v>
      </c>
      <c r="CU534" s="237" t="e">
        <f t="shared" si="283"/>
        <v>#DIV/0!</v>
      </c>
      <c r="CV534" s="222">
        <f t="shared" si="284"/>
        <v>0</v>
      </c>
      <c r="CW534" s="237" t="e">
        <f t="shared" si="285"/>
        <v>#DIV/0!</v>
      </c>
      <c r="CX534" s="222">
        <f t="shared" si="286"/>
        <v>0</v>
      </c>
      <c r="CY534" s="237" t="e">
        <f t="shared" si="287"/>
        <v>#DIV/0!</v>
      </c>
      <c r="CZ534" s="223" t="e">
        <f t="shared" si="288"/>
        <v>#DIV/0!</v>
      </c>
      <c r="DA534" s="223" t="e">
        <f t="shared" si="289"/>
        <v>#DIV/0!</v>
      </c>
      <c r="DB534" s="88"/>
    </row>
    <row r="535" spans="1:106" s="12" customFormat="1" ht="33.65" customHeight="1">
      <c r="A535" s="1036"/>
      <c r="B535" s="1093"/>
      <c r="C535" s="1088"/>
      <c r="D535" s="1093"/>
      <c r="E535" s="1088"/>
      <c r="F535" s="1090"/>
      <c r="G535" s="292" t="s">
        <v>2040</v>
      </c>
      <c r="H535" s="32" t="s">
        <v>766</v>
      </c>
      <c r="I535" s="177" t="s">
        <v>1677</v>
      </c>
      <c r="J535" s="16" t="s">
        <v>32</v>
      </c>
      <c r="K535" s="212" t="s">
        <v>31</v>
      </c>
      <c r="L535" s="169" t="s">
        <v>10</v>
      </c>
      <c r="M535" s="93" t="s">
        <v>29</v>
      </c>
      <c r="N535" s="93" t="s">
        <v>24</v>
      </c>
      <c r="O535" s="88"/>
      <c r="P535" s="88"/>
      <c r="Q535" s="88" t="s">
        <v>24</v>
      </c>
      <c r="R535" s="88"/>
      <c r="S535" s="30"/>
      <c r="T535" s="30"/>
      <c r="U535" s="88"/>
      <c r="V535" s="88"/>
      <c r="W535" s="88"/>
      <c r="X535" s="88"/>
      <c r="Y535" s="88"/>
      <c r="Z535" s="80">
        <f t="shared" si="279"/>
        <v>1</v>
      </c>
      <c r="AA535" s="955"/>
      <c r="AB535" s="37"/>
      <c r="AC535" s="37"/>
      <c r="AD535" s="37"/>
      <c r="AE535" s="37"/>
      <c r="AF535" s="37"/>
      <c r="AG535" s="37"/>
      <c r="AH535" s="37"/>
      <c r="AI535" s="55"/>
      <c r="AJ535" s="55"/>
      <c r="AK535" s="55"/>
      <c r="AL535" s="55" t="s">
        <v>1183</v>
      </c>
      <c r="AM535" s="37"/>
      <c r="AN535" s="37"/>
      <c r="AO535" s="37"/>
      <c r="AP535" s="37"/>
      <c r="AQ535" s="37"/>
      <c r="AR535" s="37"/>
      <c r="AS535" s="37"/>
      <c r="AT535" s="37"/>
      <c r="AU535" s="37"/>
      <c r="AV535" s="37"/>
      <c r="AW535" s="88"/>
      <c r="AX535" s="88"/>
      <c r="AY535" s="37"/>
      <c r="AZ535" s="37"/>
      <c r="BA535" s="37"/>
      <c r="BB535" s="37"/>
      <c r="BC535" s="88"/>
      <c r="BD535" s="88"/>
      <c r="BE535" s="88"/>
      <c r="BF535" s="88"/>
      <c r="BG535" s="88"/>
      <c r="BH535" s="88"/>
      <c r="BI535" s="88"/>
      <c r="BJ535" s="221"/>
      <c r="BK535" s="221"/>
      <c r="BL535" s="221"/>
      <c r="BM535" s="221"/>
      <c r="BN535" s="221"/>
      <c r="BO535" s="221"/>
      <c r="BP535" s="221"/>
      <c r="BQ535" s="221"/>
      <c r="BR535" s="221"/>
      <c r="BS535" s="221"/>
      <c r="BT535" s="221"/>
      <c r="BU535" s="221"/>
      <c r="BV535" s="221"/>
      <c r="BW535" s="221"/>
      <c r="BX535" s="221"/>
      <c r="BY535" s="221"/>
      <c r="BZ535" s="221"/>
      <c r="CA535" s="221"/>
      <c r="CB535" s="221"/>
      <c r="CC535" s="221"/>
      <c r="CD535" s="221"/>
      <c r="CE535" s="221"/>
      <c r="CF535" s="221"/>
      <c r="CG535" s="221"/>
      <c r="CH535" s="221"/>
      <c r="CI535" s="221"/>
      <c r="CJ535" s="221"/>
      <c r="CK535" s="221"/>
      <c r="CL535" s="221"/>
      <c r="CM535" s="221"/>
      <c r="CN535" s="221"/>
      <c r="CO535" s="221"/>
      <c r="CP535" s="221"/>
      <c r="CQ535" s="221"/>
      <c r="CR535" s="222">
        <f t="shared" si="280"/>
        <v>0</v>
      </c>
      <c r="CS535" s="237" t="e">
        <f t="shared" si="281"/>
        <v>#DIV/0!</v>
      </c>
      <c r="CT535" s="222">
        <f t="shared" si="282"/>
        <v>0</v>
      </c>
      <c r="CU535" s="237" t="e">
        <f t="shared" si="283"/>
        <v>#DIV/0!</v>
      </c>
      <c r="CV535" s="222">
        <f t="shared" si="284"/>
        <v>0</v>
      </c>
      <c r="CW535" s="237" t="e">
        <f t="shared" si="285"/>
        <v>#DIV/0!</v>
      </c>
      <c r="CX535" s="222">
        <f t="shared" si="286"/>
        <v>0</v>
      </c>
      <c r="CY535" s="237" t="e">
        <f t="shared" si="287"/>
        <v>#DIV/0!</v>
      </c>
      <c r="CZ535" s="223" t="e">
        <f t="shared" si="288"/>
        <v>#DIV/0!</v>
      </c>
      <c r="DA535" s="223" t="e">
        <f t="shared" si="289"/>
        <v>#DIV/0!</v>
      </c>
      <c r="DB535" s="88"/>
    </row>
    <row r="536" spans="1:106" s="12" customFormat="1" ht="33.65" customHeight="1">
      <c r="A536" s="1036"/>
      <c r="B536" s="1093"/>
      <c r="C536" s="1088"/>
      <c r="D536" s="1093"/>
      <c r="E536" s="1088"/>
      <c r="F536" s="1090"/>
      <c r="G536" s="292" t="s">
        <v>2042</v>
      </c>
      <c r="H536" s="32" t="s">
        <v>766</v>
      </c>
      <c r="I536" s="177" t="s">
        <v>1677</v>
      </c>
      <c r="J536" s="16" t="s">
        <v>32</v>
      </c>
      <c r="K536" s="212" t="s">
        <v>31</v>
      </c>
      <c r="L536" s="169" t="s">
        <v>10</v>
      </c>
      <c r="M536" s="93" t="s">
        <v>29</v>
      </c>
      <c r="N536" s="93" t="s">
        <v>24</v>
      </c>
      <c r="O536" s="88"/>
      <c r="P536" s="88"/>
      <c r="Q536" s="88" t="s">
        <v>24</v>
      </c>
      <c r="R536" s="88"/>
      <c r="S536" s="30"/>
      <c r="T536" s="30"/>
      <c r="U536" s="88"/>
      <c r="V536" s="88"/>
      <c r="W536" s="88"/>
      <c r="X536" s="88"/>
      <c r="Y536" s="88"/>
      <c r="Z536" s="80">
        <f t="shared" si="279"/>
        <v>1</v>
      </c>
      <c r="AA536" s="221"/>
      <c r="AB536" s="37"/>
      <c r="AC536" s="37"/>
      <c r="AD536" s="37"/>
      <c r="AE536" s="37"/>
      <c r="AF536" s="37"/>
      <c r="AG536" s="37"/>
      <c r="AH536" s="37"/>
      <c r="AI536" s="55"/>
      <c r="AJ536" s="55"/>
      <c r="AK536" s="55"/>
      <c r="AL536" s="55" t="s">
        <v>1183</v>
      </c>
      <c r="AM536" s="37"/>
      <c r="AN536" s="37"/>
      <c r="AO536" s="37"/>
      <c r="AP536" s="37"/>
      <c r="AQ536" s="37"/>
      <c r="AR536" s="37"/>
      <c r="AS536" s="37"/>
      <c r="AT536" s="37"/>
      <c r="AU536" s="37"/>
      <c r="AV536" s="37"/>
      <c r="AW536" s="88"/>
      <c r="AX536" s="88"/>
      <c r="AY536" s="37"/>
      <c r="AZ536" s="37"/>
      <c r="BA536" s="37"/>
      <c r="BB536" s="37"/>
      <c r="BC536" s="88"/>
      <c r="BD536" s="88"/>
      <c r="BE536" s="88"/>
      <c r="BF536" s="88"/>
      <c r="BG536" s="88"/>
      <c r="BH536" s="88"/>
      <c r="BI536" s="88"/>
      <c r="BJ536" s="221"/>
      <c r="BK536" s="221"/>
      <c r="BL536" s="221"/>
      <c r="BM536" s="221"/>
      <c r="BN536" s="221"/>
      <c r="BO536" s="221"/>
      <c r="BP536" s="221"/>
      <c r="BQ536" s="221"/>
      <c r="BR536" s="221"/>
      <c r="BS536" s="221"/>
      <c r="BT536" s="221"/>
      <c r="BU536" s="221"/>
      <c r="BV536" s="221"/>
      <c r="BW536" s="221"/>
      <c r="BX536" s="221"/>
      <c r="BY536" s="221"/>
      <c r="BZ536" s="221"/>
      <c r="CA536" s="221"/>
      <c r="CB536" s="221"/>
      <c r="CC536" s="221"/>
      <c r="CD536" s="221"/>
      <c r="CE536" s="221"/>
      <c r="CF536" s="221"/>
      <c r="CG536" s="221"/>
      <c r="CH536" s="221"/>
      <c r="CI536" s="221"/>
      <c r="CJ536" s="221"/>
      <c r="CK536" s="221"/>
      <c r="CL536" s="221"/>
      <c r="CM536" s="221"/>
      <c r="CN536" s="221"/>
      <c r="CO536" s="221"/>
      <c r="CP536" s="221"/>
      <c r="CQ536" s="221"/>
      <c r="CR536" s="222">
        <f t="shared" si="280"/>
        <v>0</v>
      </c>
      <c r="CS536" s="237" t="e">
        <f t="shared" si="281"/>
        <v>#DIV/0!</v>
      </c>
      <c r="CT536" s="222">
        <f t="shared" si="282"/>
        <v>0</v>
      </c>
      <c r="CU536" s="237" t="e">
        <f t="shared" si="283"/>
        <v>#DIV/0!</v>
      </c>
      <c r="CV536" s="222">
        <f t="shared" si="284"/>
        <v>0</v>
      </c>
      <c r="CW536" s="237" t="e">
        <f t="shared" si="285"/>
        <v>#DIV/0!</v>
      </c>
      <c r="CX536" s="222">
        <f t="shared" si="286"/>
        <v>0</v>
      </c>
      <c r="CY536" s="237" t="e">
        <f t="shared" si="287"/>
        <v>#DIV/0!</v>
      </c>
      <c r="CZ536" s="223" t="e">
        <f t="shared" si="288"/>
        <v>#DIV/0!</v>
      </c>
      <c r="DA536" s="223" t="e">
        <f t="shared" si="289"/>
        <v>#DIV/0!</v>
      </c>
      <c r="DB536" s="88"/>
    </row>
    <row r="537" spans="1:106" s="12" customFormat="1" ht="33.65" customHeight="1">
      <c r="A537" s="1036"/>
      <c r="B537" s="1093"/>
      <c r="C537" s="1088"/>
      <c r="D537" s="1093"/>
      <c r="E537" s="1088"/>
      <c r="F537" s="1090"/>
      <c r="G537" s="292" t="s">
        <v>2041</v>
      </c>
      <c r="H537" s="32" t="s">
        <v>766</v>
      </c>
      <c r="I537" s="177" t="s">
        <v>1677</v>
      </c>
      <c r="J537" s="16" t="s">
        <v>32</v>
      </c>
      <c r="K537" s="212" t="s">
        <v>31</v>
      </c>
      <c r="L537" s="169" t="s">
        <v>10</v>
      </c>
      <c r="M537" s="93" t="s">
        <v>29</v>
      </c>
      <c r="N537" s="93" t="s">
        <v>24</v>
      </c>
      <c r="O537" s="88"/>
      <c r="P537" s="88"/>
      <c r="Q537" s="88" t="s">
        <v>24</v>
      </c>
      <c r="R537" s="88"/>
      <c r="S537" s="30"/>
      <c r="T537" s="30"/>
      <c r="U537" s="88"/>
      <c r="V537" s="88"/>
      <c r="W537" s="88"/>
      <c r="X537" s="88"/>
      <c r="Y537" s="88"/>
      <c r="Z537" s="80">
        <f t="shared" si="279"/>
        <v>1</v>
      </c>
      <c r="AA537" s="955"/>
      <c r="AB537" s="37"/>
      <c r="AC537" s="37"/>
      <c r="AD537" s="37"/>
      <c r="AE537" s="37"/>
      <c r="AF537" s="37"/>
      <c r="AG537" s="37"/>
      <c r="AH537" s="37"/>
      <c r="AI537" s="55"/>
      <c r="AJ537" s="55"/>
      <c r="AK537" s="55"/>
      <c r="AL537" s="55" t="s">
        <v>1183</v>
      </c>
      <c r="AM537" s="37"/>
      <c r="AN537" s="37"/>
      <c r="AO537" s="37"/>
      <c r="AP537" s="37"/>
      <c r="AQ537" s="37"/>
      <c r="AR537" s="37"/>
      <c r="AS537" s="37"/>
      <c r="AT537" s="37"/>
      <c r="AU537" s="37"/>
      <c r="AV537" s="37"/>
      <c r="AW537" s="88"/>
      <c r="AX537" s="88"/>
      <c r="AY537" s="37"/>
      <c r="AZ537" s="37"/>
      <c r="BA537" s="37"/>
      <c r="BB537" s="37"/>
      <c r="BC537" s="88"/>
      <c r="BD537" s="88"/>
      <c r="BE537" s="88"/>
      <c r="BF537" s="88"/>
      <c r="BG537" s="88"/>
      <c r="BH537" s="88"/>
      <c r="BI537" s="88"/>
      <c r="BJ537" s="221"/>
      <c r="BK537" s="221"/>
      <c r="BL537" s="221"/>
      <c r="BM537" s="221"/>
      <c r="BN537" s="221"/>
      <c r="BO537" s="221"/>
      <c r="BP537" s="221"/>
      <c r="BQ537" s="221"/>
      <c r="BR537" s="221"/>
      <c r="BS537" s="221"/>
      <c r="BT537" s="221"/>
      <c r="BU537" s="221"/>
      <c r="BV537" s="221"/>
      <c r="BW537" s="221"/>
      <c r="BX537" s="221"/>
      <c r="BY537" s="221"/>
      <c r="BZ537" s="221"/>
      <c r="CA537" s="221"/>
      <c r="CB537" s="221"/>
      <c r="CC537" s="221"/>
      <c r="CD537" s="221"/>
      <c r="CE537" s="221"/>
      <c r="CF537" s="221"/>
      <c r="CG537" s="221"/>
      <c r="CH537" s="221"/>
      <c r="CI537" s="221"/>
      <c r="CJ537" s="221"/>
      <c r="CK537" s="221"/>
      <c r="CL537" s="221"/>
      <c r="CM537" s="221"/>
      <c r="CN537" s="221"/>
      <c r="CO537" s="221"/>
      <c r="CP537" s="221"/>
      <c r="CQ537" s="221"/>
      <c r="CR537" s="222">
        <f t="shared" si="280"/>
        <v>0</v>
      </c>
      <c r="CS537" s="237" t="e">
        <f t="shared" si="281"/>
        <v>#DIV/0!</v>
      </c>
      <c r="CT537" s="222">
        <f t="shared" si="282"/>
        <v>0</v>
      </c>
      <c r="CU537" s="237" t="e">
        <f t="shared" si="283"/>
        <v>#DIV/0!</v>
      </c>
      <c r="CV537" s="222">
        <f t="shared" si="284"/>
        <v>0</v>
      </c>
      <c r="CW537" s="237" t="e">
        <f t="shared" si="285"/>
        <v>#DIV/0!</v>
      </c>
      <c r="CX537" s="222">
        <f t="shared" si="286"/>
        <v>0</v>
      </c>
      <c r="CY537" s="237" t="e">
        <f t="shared" si="287"/>
        <v>#DIV/0!</v>
      </c>
      <c r="CZ537" s="223" t="e">
        <f t="shared" si="288"/>
        <v>#DIV/0!</v>
      </c>
      <c r="DA537" s="223" t="e">
        <f t="shared" si="289"/>
        <v>#DIV/0!</v>
      </c>
      <c r="DB537" s="88"/>
    </row>
    <row r="538" spans="1:106" s="12" customFormat="1" ht="46.5">
      <c r="A538" s="1036"/>
      <c r="B538" s="1093"/>
      <c r="C538" s="1088"/>
      <c r="D538" s="1093"/>
      <c r="E538" s="1088"/>
      <c r="F538" s="1090"/>
      <c r="G538" s="292" t="s">
        <v>2020</v>
      </c>
      <c r="H538" s="32" t="s">
        <v>767</v>
      </c>
      <c r="I538" s="177" t="s">
        <v>1675</v>
      </c>
      <c r="J538" s="44" t="s">
        <v>32</v>
      </c>
      <c r="K538" s="212" t="s">
        <v>31</v>
      </c>
      <c r="L538" s="169" t="s">
        <v>10</v>
      </c>
      <c r="M538" s="93" t="s">
        <v>29</v>
      </c>
      <c r="N538" s="93" t="s">
        <v>24</v>
      </c>
      <c r="O538" s="88"/>
      <c r="P538" s="88"/>
      <c r="Q538" s="88"/>
      <c r="R538" s="88" t="s">
        <v>24</v>
      </c>
      <c r="S538" s="30"/>
      <c r="T538" s="30"/>
      <c r="U538" s="88"/>
      <c r="V538" s="88"/>
      <c r="W538" s="88"/>
      <c r="X538" s="88"/>
      <c r="Y538" s="88"/>
      <c r="Z538" s="80">
        <f t="shared" si="279"/>
        <v>1</v>
      </c>
      <c r="AA538" s="955"/>
      <c r="AB538" s="37"/>
      <c r="AC538" s="37"/>
      <c r="AD538" s="37"/>
      <c r="AE538" s="37"/>
      <c r="AF538" s="37"/>
      <c r="AG538" s="37"/>
      <c r="AH538" s="37"/>
      <c r="AI538" s="55"/>
      <c r="AJ538" s="55"/>
      <c r="AK538" s="55"/>
      <c r="AL538" s="55"/>
      <c r="AM538" s="55" t="s">
        <v>1183</v>
      </c>
      <c r="AN538" s="55"/>
      <c r="AO538" s="55"/>
      <c r="AP538" s="55"/>
      <c r="AQ538" s="55"/>
      <c r="AR538" s="55"/>
      <c r="AS538" s="55"/>
      <c r="AT538" s="55"/>
      <c r="AU538" s="55"/>
      <c r="AV538" s="37"/>
      <c r="AW538" s="88"/>
      <c r="AX538" s="88"/>
      <c r="AY538" s="37"/>
      <c r="AZ538" s="37"/>
      <c r="BA538" s="37"/>
      <c r="BB538" s="37"/>
      <c r="BC538" s="88"/>
      <c r="BD538" s="88"/>
      <c r="BE538" s="88"/>
      <c r="BF538" s="88"/>
      <c r="BG538" s="88"/>
      <c r="BH538" s="88"/>
      <c r="BI538" s="88"/>
      <c r="BJ538" s="221"/>
      <c r="BK538" s="221"/>
      <c r="BL538" s="221"/>
      <c r="BM538" s="221"/>
      <c r="BN538" s="221"/>
      <c r="BO538" s="221"/>
      <c r="BP538" s="221"/>
      <c r="BQ538" s="221"/>
      <c r="BR538" s="221"/>
      <c r="BS538" s="221"/>
      <c r="BT538" s="221"/>
      <c r="BU538" s="221"/>
      <c r="BV538" s="221"/>
      <c r="BW538" s="221"/>
      <c r="BX538" s="221"/>
      <c r="BY538" s="221"/>
      <c r="BZ538" s="221"/>
      <c r="CA538" s="221"/>
      <c r="CB538" s="221"/>
      <c r="CC538" s="221"/>
      <c r="CD538" s="221"/>
      <c r="CE538" s="221"/>
      <c r="CF538" s="221"/>
      <c r="CG538" s="221"/>
      <c r="CH538" s="221"/>
      <c r="CI538" s="221"/>
      <c r="CJ538" s="221"/>
      <c r="CK538" s="221"/>
      <c r="CL538" s="221"/>
      <c r="CM538" s="221"/>
      <c r="CN538" s="221"/>
      <c r="CO538" s="221"/>
      <c r="CP538" s="221"/>
      <c r="CQ538" s="221"/>
      <c r="CR538" s="222">
        <f t="shared" si="280"/>
        <v>0</v>
      </c>
      <c r="CS538" s="237" t="e">
        <f t="shared" si="281"/>
        <v>#DIV/0!</v>
      </c>
      <c r="CT538" s="222">
        <f t="shared" si="282"/>
        <v>0</v>
      </c>
      <c r="CU538" s="237" t="e">
        <f t="shared" si="283"/>
        <v>#DIV/0!</v>
      </c>
      <c r="CV538" s="222">
        <f t="shared" si="284"/>
        <v>0</v>
      </c>
      <c r="CW538" s="237" t="e">
        <f t="shared" si="285"/>
        <v>#DIV/0!</v>
      </c>
      <c r="CX538" s="222">
        <f t="shared" si="286"/>
        <v>0</v>
      </c>
      <c r="CY538" s="237" t="e">
        <f t="shared" si="287"/>
        <v>#DIV/0!</v>
      </c>
      <c r="CZ538" s="223" t="e">
        <f t="shared" si="288"/>
        <v>#DIV/0!</v>
      </c>
      <c r="DA538" s="223" t="e">
        <f t="shared" si="289"/>
        <v>#DIV/0!</v>
      </c>
      <c r="DB538" s="88"/>
    </row>
    <row r="539" spans="1:106" s="12" customFormat="1" ht="46.5">
      <c r="A539" s="1036"/>
      <c r="B539" s="1093"/>
      <c r="C539" s="1088"/>
      <c r="D539" s="1093"/>
      <c r="E539" s="1088"/>
      <c r="F539" s="1090"/>
      <c r="G539" s="292" t="s">
        <v>1215</v>
      </c>
      <c r="H539" s="32" t="s">
        <v>768</v>
      </c>
      <c r="I539" s="32"/>
      <c r="J539" s="44" t="s">
        <v>32</v>
      </c>
      <c r="K539" s="212" t="s">
        <v>31</v>
      </c>
      <c r="L539" s="169" t="s">
        <v>10</v>
      </c>
      <c r="M539" s="93" t="s">
        <v>29</v>
      </c>
      <c r="N539" s="93" t="s">
        <v>24</v>
      </c>
      <c r="O539" s="88"/>
      <c r="P539" s="88"/>
      <c r="Q539" s="88"/>
      <c r="R539" s="88" t="s">
        <v>24</v>
      </c>
      <c r="S539" s="30"/>
      <c r="T539" s="30"/>
      <c r="U539" s="88"/>
      <c r="V539" s="88"/>
      <c r="W539" s="88"/>
      <c r="X539" s="88"/>
      <c r="Y539" s="88"/>
      <c r="Z539" s="80">
        <f t="shared" si="279"/>
        <v>1</v>
      </c>
      <c r="AA539" s="221"/>
      <c r="AB539" s="37"/>
      <c r="AC539" s="37"/>
      <c r="AD539" s="37"/>
      <c r="AE539" s="37"/>
      <c r="AF539" s="37"/>
      <c r="AG539" s="37"/>
      <c r="AH539" s="37"/>
      <c r="AI539" s="37"/>
      <c r="AJ539" s="37"/>
      <c r="AK539" s="37"/>
      <c r="AL539" s="37"/>
      <c r="AM539" s="55"/>
      <c r="AN539" s="55"/>
      <c r="AO539" s="55"/>
      <c r="AP539" s="55" t="s">
        <v>1183</v>
      </c>
      <c r="AQ539" s="55"/>
      <c r="AR539" s="55"/>
      <c r="AS539" s="55"/>
      <c r="AT539" s="55"/>
      <c r="AU539" s="55"/>
      <c r="AV539" s="37"/>
      <c r="AW539" s="88"/>
      <c r="AX539" s="88"/>
      <c r="AY539" s="37"/>
      <c r="AZ539" s="37"/>
      <c r="BA539" s="37"/>
      <c r="BB539" s="37"/>
      <c r="BC539" s="88"/>
      <c r="BD539" s="88"/>
      <c r="BE539" s="88"/>
      <c r="BF539" s="88"/>
      <c r="BG539" s="88"/>
      <c r="BH539" s="88"/>
      <c r="BI539" s="88"/>
      <c r="BJ539" s="221"/>
      <c r="BK539" s="221"/>
      <c r="BL539" s="221"/>
      <c r="BM539" s="221"/>
      <c r="BN539" s="221"/>
      <c r="BO539" s="221"/>
      <c r="BP539" s="221"/>
      <c r="BQ539" s="221"/>
      <c r="BR539" s="221"/>
      <c r="BS539" s="221"/>
      <c r="BT539" s="221"/>
      <c r="BU539" s="221"/>
      <c r="BV539" s="221"/>
      <c r="BW539" s="221"/>
      <c r="BX539" s="221"/>
      <c r="BY539" s="221"/>
      <c r="BZ539" s="221"/>
      <c r="CA539" s="221"/>
      <c r="CB539" s="221"/>
      <c r="CC539" s="221"/>
      <c r="CD539" s="221"/>
      <c r="CE539" s="221"/>
      <c r="CF539" s="221"/>
      <c r="CG539" s="221"/>
      <c r="CH539" s="221"/>
      <c r="CI539" s="221"/>
      <c r="CJ539" s="221"/>
      <c r="CK539" s="221"/>
      <c r="CL539" s="221"/>
      <c r="CM539" s="221"/>
      <c r="CN539" s="221"/>
      <c r="CO539" s="221"/>
      <c r="CP539" s="221"/>
      <c r="CQ539" s="221"/>
      <c r="CR539" s="222">
        <f t="shared" si="280"/>
        <v>0</v>
      </c>
      <c r="CS539" s="237" t="e">
        <f t="shared" si="281"/>
        <v>#DIV/0!</v>
      </c>
      <c r="CT539" s="222">
        <f t="shared" si="282"/>
        <v>0</v>
      </c>
      <c r="CU539" s="237" t="e">
        <f t="shared" si="283"/>
        <v>#DIV/0!</v>
      </c>
      <c r="CV539" s="222">
        <f t="shared" si="284"/>
        <v>0</v>
      </c>
      <c r="CW539" s="237" t="e">
        <f t="shared" si="285"/>
        <v>#DIV/0!</v>
      </c>
      <c r="CX539" s="222">
        <f t="shared" si="286"/>
        <v>0</v>
      </c>
      <c r="CY539" s="237" t="e">
        <f t="shared" si="287"/>
        <v>#DIV/0!</v>
      </c>
      <c r="CZ539" s="223" t="e">
        <f t="shared" si="288"/>
        <v>#DIV/0!</v>
      </c>
      <c r="DA539" s="223" t="e">
        <f t="shared" si="289"/>
        <v>#DIV/0!</v>
      </c>
      <c r="DB539" s="88"/>
    </row>
    <row r="540" spans="1:106" s="12" customFormat="1" ht="31.4" customHeight="1">
      <c r="A540" s="1036"/>
      <c r="B540" s="1093"/>
      <c r="C540" s="1088"/>
      <c r="D540" s="1093"/>
      <c r="E540" s="1088"/>
      <c r="F540" s="1090"/>
      <c r="G540" s="292" t="s">
        <v>2043</v>
      </c>
      <c r="H540" s="32" t="s">
        <v>769</v>
      </c>
      <c r="I540" s="32"/>
      <c r="J540" s="44" t="s">
        <v>32</v>
      </c>
      <c r="K540" s="212" t="s">
        <v>31</v>
      </c>
      <c r="L540" s="169" t="s">
        <v>10</v>
      </c>
      <c r="M540" s="93" t="s">
        <v>29</v>
      </c>
      <c r="N540" s="93" t="s">
        <v>24</v>
      </c>
      <c r="O540" s="88"/>
      <c r="P540" s="88"/>
      <c r="Q540" s="88"/>
      <c r="R540" s="88"/>
      <c r="S540" s="30"/>
      <c r="T540" s="30"/>
      <c r="U540" s="88" t="s">
        <v>24</v>
      </c>
      <c r="V540" s="88"/>
      <c r="W540" s="88"/>
      <c r="X540" s="88"/>
      <c r="Y540" s="88"/>
      <c r="Z540" s="80">
        <f t="shared" si="279"/>
        <v>1</v>
      </c>
      <c r="AA540" s="955"/>
      <c r="AB540" s="37"/>
      <c r="AC540" s="37"/>
      <c r="AD540" s="37"/>
      <c r="AE540" s="37"/>
      <c r="AF540" s="37"/>
      <c r="AG540" s="37"/>
      <c r="AH540" s="37"/>
      <c r="AI540" s="37"/>
      <c r="AJ540" s="37"/>
      <c r="AK540" s="37"/>
      <c r="AL540" s="37"/>
      <c r="AM540" s="55"/>
      <c r="AN540" s="55"/>
      <c r="AO540" s="55"/>
      <c r="AP540" s="55"/>
      <c r="AQ540" s="55"/>
      <c r="AR540" s="55"/>
      <c r="AS540" s="55"/>
      <c r="AT540" s="55"/>
      <c r="AU540" s="55"/>
      <c r="AV540" s="55"/>
      <c r="AW540" s="55" t="s">
        <v>1183</v>
      </c>
      <c r="AX540" s="55"/>
      <c r="AY540" s="55"/>
      <c r="AZ540" s="55"/>
      <c r="BA540" s="55"/>
      <c r="BB540" s="55"/>
      <c r="BC540" s="55"/>
      <c r="BD540" s="55"/>
      <c r="BE540" s="55"/>
      <c r="BF540" s="55"/>
      <c r="BG540" s="55"/>
      <c r="BH540" s="55"/>
      <c r="BI540" s="55"/>
      <c r="BJ540" s="221"/>
      <c r="BK540" s="221"/>
      <c r="BL540" s="221"/>
      <c r="BM540" s="221"/>
      <c r="BN540" s="221"/>
      <c r="BO540" s="221"/>
      <c r="BP540" s="221"/>
      <c r="BQ540" s="221"/>
      <c r="BR540" s="221"/>
      <c r="BS540" s="221"/>
      <c r="BT540" s="221"/>
      <c r="BU540" s="221"/>
      <c r="BV540" s="221"/>
      <c r="BW540" s="221"/>
      <c r="BX540" s="221"/>
      <c r="BY540" s="221"/>
      <c r="BZ540" s="221"/>
      <c r="CA540" s="221"/>
      <c r="CB540" s="221"/>
      <c r="CC540" s="221"/>
      <c r="CD540" s="221"/>
      <c r="CE540" s="221"/>
      <c r="CF540" s="221"/>
      <c r="CG540" s="221"/>
      <c r="CH540" s="221"/>
      <c r="CI540" s="221"/>
      <c r="CJ540" s="221"/>
      <c r="CK540" s="221"/>
      <c r="CL540" s="221"/>
      <c r="CM540" s="221"/>
      <c r="CN540" s="221"/>
      <c r="CO540" s="221"/>
      <c r="CP540" s="221"/>
      <c r="CQ540" s="221"/>
      <c r="CR540" s="222">
        <f t="shared" si="280"/>
        <v>0</v>
      </c>
      <c r="CS540" s="237" t="e">
        <f t="shared" si="281"/>
        <v>#DIV/0!</v>
      </c>
      <c r="CT540" s="222">
        <f t="shared" si="282"/>
        <v>0</v>
      </c>
      <c r="CU540" s="237" t="e">
        <f t="shared" si="283"/>
        <v>#DIV/0!</v>
      </c>
      <c r="CV540" s="222">
        <f t="shared" si="284"/>
        <v>0</v>
      </c>
      <c r="CW540" s="237" t="e">
        <f t="shared" si="285"/>
        <v>#DIV/0!</v>
      </c>
      <c r="CX540" s="222">
        <f t="shared" si="286"/>
        <v>0</v>
      </c>
      <c r="CY540" s="237" t="e">
        <f t="shared" si="287"/>
        <v>#DIV/0!</v>
      </c>
      <c r="CZ540" s="223" t="e">
        <f t="shared" si="288"/>
        <v>#DIV/0!</v>
      </c>
      <c r="DA540" s="223" t="e">
        <f t="shared" si="289"/>
        <v>#DIV/0!</v>
      </c>
      <c r="DB540" s="88"/>
    </row>
    <row r="541" spans="1:106" s="12" customFormat="1" ht="31.4" customHeight="1">
      <c r="A541" s="1036"/>
      <c r="B541" s="1093"/>
      <c r="C541" s="1088"/>
      <c r="D541" s="1093"/>
      <c r="E541" s="1088"/>
      <c r="F541" s="1090"/>
      <c r="G541" s="292" t="s">
        <v>2044</v>
      </c>
      <c r="H541" s="32" t="s">
        <v>769</v>
      </c>
      <c r="I541" s="32"/>
      <c r="J541" s="44" t="s">
        <v>32</v>
      </c>
      <c r="K541" s="212" t="s">
        <v>31</v>
      </c>
      <c r="L541" s="169" t="s">
        <v>10</v>
      </c>
      <c r="M541" s="93" t="s">
        <v>29</v>
      </c>
      <c r="N541" s="93" t="s">
        <v>24</v>
      </c>
      <c r="O541" s="88"/>
      <c r="P541" s="88"/>
      <c r="Q541" s="88"/>
      <c r="R541" s="88"/>
      <c r="S541" s="30"/>
      <c r="T541" s="30"/>
      <c r="U541" s="88" t="s">
        <v>24</v>
      </c>
      <c r="V541" s="88"/>
      <c r="W541" s="88"/>
      <c r="X541" s="88"/>
      <c r="Y541" s="88"/>
      <c r="Z541" s="80">
        <f t="shared" si="279"/>
        <v>1</v>
      </c>
      <c r="AA541" s="955"/>
      <c r="AB541" s="37"/>
      <c r="AC541" s="37"/>
      <c r="AD541" s="37"/>
      <c r="AE541" s="37"/>
      <c r="AF541" s="37"/>
      <c r="AG541" s="37"/>
      <c r="AH541" s="37"/>
      <c r="AI541" s="37"/>
      <c r="AJ541" s="37"/>
      <c r="AK541" s="37"/>
      <c r="AL541" s="37"/>
      <c r="AM541" s="55"/>
      <c r="AN541" s="55"/>
      <c r="AO541" s="55"/>
      <c r="AP541" s="55"/>
      <c r="AQ541" s="55"/>
      <c r="AR541" s="55"/>
      <c r="AS541" s="55"/>
      <c r="AT541" s="55"/>
      <c r="AU541" s="55"/>
      <c r="AV541" s="55"/>
      <c r="AW541" s="55" t="s">
        <v>1183</v>
      </c>
      <c r="AX541" s="55"/>
      <c r="AY541" s="55"/>
      <c r="AZ541" s="55"/>
      <c r="BA541" s="55"/>
      <c r="BB541" s="55"/>
      <c r="BC541" s="55"/>
      <c r="BD541" s="55"/>
      <c r="BE541" s="55"/>
      <c r="BF541" s="55"/>
      <c r="BG541" s="55"/>
      <c r="BH541" s="55"/>
      <c r="BI541" s="55"/>
      <c r="BJ541" s="221"/>
      <c r="BK541" s="221"/>
      <c r="BL541" s="221"/>
      <c r="BM541" s="221"/>
      <c r="BN541" s="221"/>
      <c r="BO541" s="221"/>
      <c r="BP541" s="221"/>
      <c r="BQ541" s="221"/>
      <c r="BR541" s="221"/>
      <c r="BS541" s="221"/>
      <c r="BT541" s="221"/>
      <c r="BU541" s="221"/>
      <c r="BV541" s="221"/>
      <c r="BW541" s="221"/>
      <c r="BX541" s="221"/>
      <c r="BY541" s="221"/>
      <c r="BZ541" s="221"/>
      <c r="CA541" s="221"/>
      <c r="CB541" s="221"/>
      <c r="CC541" s="221"/>
      <c r="CD541" s="221"/>
      <c r="CE541" s="221"/>
      <c r="CF541" s="221"/>
      <c r="CG541" s="221"/>
      <c r="CH541" s="221"/>
      <c r="CI541" s="221"/>
      <c r="CJ541" s="221"/>
      <c r="CK541" s="221"/>
      <c r="CL541" s="221"/>
      <c r="CM541" s="221"/>
      <c r="CN541" s="221"/>
      <c r="CO541" s="221"/>
      <c r="CP541" s="221"/>
      <c r="CQ541" s="221"/>
      <c r="CR541" s="222">
        <f t="shared" si="280"/>
        <v>0</v>
      </c>
      <c r="CS541" s="237" t="e">
        <f t="shared" si="281"/>
        <v>#DIV/0!</v>
      </c>
      <c r="CT541" s="222">
        <f t="shared" si="282"/>
        <v>0</v>
      </c>
      <c r="CU541" s="237" t="e">
        <f t="shared" si="283"/>
        <v>#DIV/0!</v>
      </c>
      <c r="CV541" s="222">
        <f t="shared" si="284"/>
        <v>0</v>
      </c>
      <c r="CW541" s="237" t="e">
        <f t="shared" si="285"/>
        <v>#DIV/0!</v>
      </c>
      <c r="CX541" s="222">
        <f t="shared" si="286"/>
        <v>0</v>
      </c>
      <c r="CY541" s="237" t="e">
        <f t="shared" si="287"/>
        <v>#DIV/0!</v>
      </c>
      <c r="CZ541" s="223" t="e">
        <f t="shared" si="288"/>
        <v>#DIV/0!</v>
      </c>
      <c r="DA541" s="223" t="e">
        <f t="shared" si="289"/>
        <v>#DIV/0!</v>
      </c>
      <c r="DB541" s="88"/>
    </row>
    <row r="542" spans="1:106" s="12" customFormat="1" ht="31.4" customHeight="1">
      <c r="A542" s="1036"/>
      <c r="B542" s="1093"/>
      <c r="C542" s="1088"/>
      <c r="D542" s="1093"/>
      <c r="E542" s="1088"/>
      <c r="F542" s="1090"/>
      <c r="G542" s="292" t="s">
        <v>2045</v>
      </c>
      <c r="H542" s="32" t="s">
        <v>769</v>
      </c>
      <c r="I542" s="32"/>
      <c r="J542" s="44" t="s">
        <v>32</v>
      </c>
      <c r="K542" s="212" t="s">
        <v>31</v>
      </c>
      <c r="L542" s="169" t="s">
        <v>10</v>
      </c>
      <c r="M542" s="93" t="s">
        <v>29</v>
      </c>
      <c r="N542" s="93" t="s">
        <v>24</v>
      </c>
      <c r="O542" s="88"/>
      <c r="P542" s="88"/>
      <c r="Q542" s="88"/>
      <c r="R542" s="88"/>
      <c r="S542" s="30"/>
      <c r="T542" s="30"/>
      <c r="U542" s="88" t="s">
        <v>24</v>
      </c>
      <c r="V542" s="88"/>
      <c r="W542" s="88"/>
      <c r="X542" s="88"/>
      <c r="Y542" s="88"/>
      <c r="Z542" s="80">
        <f t="shared" si="279"/>
        <v>1</v>
      </c>
      <c r="AA542" s="221"/>
      <c r="AB542" s="37"/>
      <c r="AC542" s="37"/>
      <c r="AD542" s="37"/>
      <c r="AE542" s="37"/>
      <c r="AF542" s="37"/>
      <c r="AG542" s="37"/>
      <c r="AH542" s="37"/>
      <c r="AI542" s="37"/>
      <c r="AJ542" s="37"/>
      <c r="AK542" s="37"/>
      <c r="AL542" s="37"/>
      <c r="AM542" s="55"/>
      <c r="AN542" s="55"/>
      <c r="AO542" s="55"/>
      <c r="AP542" s="55"/>
      <c r="AQ542" s="55"/>
      <c r="AR542" s="55"/>
      <c r="AS542" s="55"/>
      <c r="AT542" s="55"/>
      <c r="AU542" s="55"/>
      <c r="AV542" s="55"/>
      <c r="AW542" s="55" t="s">
        <v>1183</v>
      </c>
      <c r="AX542" s="55"/>
      <c r="AY542" s="55"/>
      <c r="AZ542" s="55"/>
      <c r="BA542" s="55"/>
      <c r="BB542" s="55"/>
      <c r="BC542" s="55"/>
      <c r="BD542" s="55"/>
      <c r="BE542" s="55"/>
      <c r="BF542" s="55"/>
      <c r="BG542" s="55"/>
      <c r="BH542" s="55"/>
      <c r="BI542" s="55"/>
      <c r="BJ542" s="221"/>
      <c r="BK542" s="221"/>
      <c r="BL542" s="221"/>
      <c r="BM542" s="221"/>
      <c r="BN542" s="221"/>
      <c r="BO542" s="221"/>
      <c r="BP542" s="221"/>
      <c r="BQ542" s="221"/>
      <c r="BR542" s="221"/>
      <c r="BS542" s="221"/>
      <c r="BT542" s="221"/>
      <c r="BU542" s="221"/>
      <c r="BV542" s="221"/>
      <c r="BW542" s="221"/>
      <c r="BX542" s="221"/>
      <c r="BY542" s="221"/>
      <c r="BZ542" s="221"/>
      <c r="CA542" s="221"/>
      <c r="CB542" s="221"/>
      <c r="CC542" s="221"/>
      <c r="CD542" s="221"/>
      <c r="CE542" s="221"/>
      <c r="CF542" s="221"/>
      <c r="CG542" s="221"/>
      <c r="CH542" s="221"/>
      <c r="CI542" s="221"/>
      <c r="CJ542" s="221"/>
      <c r="CK542" s="221"/>
      <c r="CL542" s="221"/>
      <c r="CM542" s="221"/>
      <c r="CN542" s="221"/>
      <c r="CO542" s="221"/>
      <c r="CP542" s="221"/>
      <c r="CQ542" s="221"/>
      <c r="CR542" s="222">
        <f t="shared" si="280"/>
        <v>0</v>
      </c>
      <c r="CS542" s="237" t="e">
        <f t="shared" si="281"/>
        <v>#DIV/0!</v>
      </c>
      <c r="CT542" s="222">
        <f t="shared" si="282"/>
        <v>0</v>
      </c>
      <c r="CU542" s="237" t="e">
        <f t="shared" si="283"/>
        <v>#DIV/0!</v>
      </c>
      <c r="CV542" s="222">
        <f t="shared" si="284"/>
        <v>0</v>
      </c>
      <c r="CW542" s="237" t="e">
        <f t="shared" si="285"/>
        <v>#DIV/0!</v>
      </c>
      <c r="CX542" s="222">
        <f t="shared" si="286"/>
        <v>0</v>
      </c>
      <c r="CY542" s="237" t="e">
        <f t="shared" si="287"/>
        <v>#DIV/0!</v>
      </c>
      <c r="CZ542" s="223" t="e">
        <f t="shared" si="288"/>
        <v>#DIV/0!</v>
      </c>
      <c r="DA542" s="223" t="e">
        <f t="shared" si="289"/>
        <v>#DIV/0!</v>
      </c>
      <c r="DB542" s="88"/>
    </row>
    <row r="543" spans="1:106" s="12" customFormat="1" ht="31.4" customHeight="1">
      <c r="A543" s="1036"/>
      <c r="B543" s="1093"/>
      <c r="C543" s="1088"/>
      <c r="D543" s="1093"/>
      <c r="E543" s="1088"/>
      <c r="F543" s="1090"/>
      <c r="G543" s="292" t="s">
        <v>1727</v>
      </c>
      <c r="H543" s="32"/>
      <c r="I543" s="177" t="s">
        <v>1728</v>
      </c>
      <c r="J543" s="44"/>
      <c r="K543" s="212" t="s">
        <v>31</v>
      </c>
      <c r="L543" s="169" t="s">
        <v>10</v>
      </c>
      <c r="M543" s="93"/>
      <c r="N543" s="93"/>
      <c r="O543" s="88"/>
      <c r="P543" s="88"/>
      <c r="Q543" s="88"/>
      <c r="R543" s="88"/>
      <c r="S543" s="30"/>
      <c r="T543" s="30"/>
      <c r="U543" s="88"/>
      <c r="V543" s="88"/>
      <c r="W543" s="88"/>
      <c r="X543" s="88" t="s">
        <v>24</v>
      </c>
      <c r="Y543" s="88"/>
      <c r="Z543" s="80"/>
      <c r="AA543" s="955"/>
      <c r="AB543" s="37"/>
      <c r="AC543" s="37"/>
      <c r="AD543" s="37"/>
      <c r="AE543" s="37"/>
      <c r="AF543" s="37"/>
      <c r="AG543" s="37"/>
      <c r="AH543" s="37"/>
      <c r="AI543" s="37"/>
      <c r="AJ543" s="37"/>
      <c r="AK543" s="37"/>
      <c r="AL543" s="37"/>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221"/>
      <c r="BK543" s="221"/>
      <c r="BL543" s="221"/>
      <c r="BM543" s="221"/>
      <c r="BN543" s="221"/>
      <c r="BO543" s="221"/>
      <c r="BP543" s="221"/>
      <c r="BQ543" s="221"/>
      <c r="BR543" s="221"/>
      <c r="BS543" s="221"/>
      <c r="BT543" s="221"/>
      <c r="BU543" s="221"/>
      <c r="BV543" s="221"/>
      <c r="BW543" s="221"/>
      <c r="BX543" s="221"/>
      <c r="BY543" s="221"/>
      <c r="BZ543" s="221"/>
      <c r="CA543" s="221"/>
      <c r="CB543" s="221"/>
      <c r="CC543" s="221"/>
      <c r="CD543" s="221"/>
      <c r="CE543" s="221"/>
      <c r="CF543" s="221"/>
      <c r="CG543" s="221"/>
      <c r="CH543" s="221"/>
      <c r="CI543" s="221"/>
      <c r="CJ543" s="221"/>
      <c r="CK543" s="221"/>
      <c r="CL543" s="221"/>
      <c r="CM543" s="221"/>
      <c r="CN543" s="221"/>
      <c r="CO543" s="221"/>
      <c r="CP543" s="221"/>
      <c r="CQ543" s="221"/>
      <c r="CR543" s="222">
        <f t="shared" si="280"/>
        <v>0</v>
      </c>
      <c r="CS543" s="237" t="e">
        <f t="shared" si="281"/>
        <v>#DIV/0!</v>
      </c>
      <c r="CT543" s="222">
        <f t="shared" si="282"/>
        <v>0</v>
      </c>
      <c r="CU543" s="237" t="e">
        <f t="shared" si="283"/>
        <v>#DIV/0!</v>
      </c>
      <c r="CV543" s="222">
        <f t="shared" si="284"/>
        <v>0</v>
      </c>
      <c r="CW543" s="237" t="e">
        <f t="shared" si="285"/>
        <v>#DIV/0!</v>
      </c>
      <c r="CX543" s="222">
        <f t="shared" si="286"/>
        <v>0</v>
      </c>
      <c r="CY543" s="237" t="e">
        <f t="shared" si="287"/>
        <v>#DIV/0!</v>
      </c>
      <c r="CZ543" s="223" t="e">
        <f t="shared" si="288"/>
        <v>#DIV/0!</v>
      </c>
      <c r="DA543" s="223" t="e">
        <f t="shared" si="289"/>
        <v>#DIV/0!</v>
      </c>
      <c r="DB543" s="88"/>
    </row>
    <row r="544" spans="1:106" s="12" customFormat="1" ht="31.75" customHeight="1">
      <c r="A544" s="1036"/>
      <c r="B544" s="1093"/>
      <c r="C544" s="1088"/>
      <c r="D544" s="1093"/>
      <c r="E544" s="1088"/>
      <c r="F544" s="1090"/>
      <c r="G544" s="157" t="s">
        <v>1503</v>
      </c>
      <c r="H544" s="32"/>
      <c r="I544" s="32"/>
      <c r="J544" s="44" t="s">
        <v>32</v>
      </c>
      <c r="K544" s="212" t="s">
        <v>31</v>
      </c>
      <c r="L544" s="169" t="s">
        <v>10</v>
      </c>
      <c r="M544" s="93" t="s">
        <v>29</v>
      </c>
      <c r="N544" s="221" t="s">
        <v>24</v>
      </c>
      <c r="O544" s="88"/>
      <c r="P544" s="88"/>
      <c r="Q544" s="88"/>
      <c r="R544" s="88"/>
      <c r="S544" s="196"/>
      <c r="T544" s="30" t="s">
        <v>24</v>
      </c>
      <c r="U544" s="88"/>
      <c r="V544" s="88"/>
      <c r="W544" s="88"/>
      <c r="X544" s="88"/>
      <c r="Y544" s="88"/>
      <c r="Z544" s="80">
        <f t="shared" ref="Z544:Z601" si="290">COUNTIF($O544:$Y544,"x")</f>
        <v>1</v>
      </c>
      <c r="AA544" s="955"/>
      <c r="AB544" s="37"/>
      <c r="AC544" s="37"/>
      <c r="AD544" s="37"/>
      <c r="AE544" s="37"/>
      <c r="AF544" s="37"/>
      <c r="AG544" s="37"/>
      <c r="AH544" s="37"/>
      <c r="AI544" s="37"/>
      <c r="AJ544" s="37"/>
      <c r="AK544" s="37"/>
      <c r="AL544" s="37"/>
      <c r="AM544" s="55"/>
      <c r="AN544" s="55"/>
      <c r="AO544" s="55"/>
      <c r="AP544" s="55"/>
      <c r="AQ544" s="55"/>
      <c r="AR544" s="55"/>
      <c r="AS544" s="55" t="s">
        <v>1183</v>
      </c>
      <c r="AT544" s="55"/>
      <c r="AU544" s="55" t="s">
        <v>1183</v>
      </c>
      <c r="AV544" s="37"/>
      <c r="AW544" s="88"/>
      <c r="AX544" s="88"/>
      <c r="AY544" s="37"/>
      <c r="AZ544" s="59"/>
      <c r="BA544" s="59"/>
      <c r="BB544" s="59"/>
      <c r="BC544" s="88"/>
      <c r="BD544" s="88"/>
      <c r="BE544" s="88"/>
      <c r="BF544" s="88"/>
      <c r="BG544" s="88"/>
      <c r="BH544" s="88"/>
      <c r="BI544" s="88"/>
      <c r="BJ544" s="221"/>
      <c r="BK544" s="221"/>
      <c r="BL544" s="221"/>
      <c r="BM544" s="221"/>
      <c r="BN544" s="221"/>
      <c r="BO544" s="221"/>
      <c r="BP544" s="221"/>
      <c r="BQ544" s="221"/>
      <c r="BR544" s="221"/>
      <c r="BS544" s="221"/>
      <c r="BT544" s="221"/>
      <c r="BU544" s="221"/>
      <c r="BV544" s="221"/>
      <c r="BW544" s="221"/>
      <c r="BX544" s="221"/>
      <c r="BY544" s="221"/>
      <c r="BZ544" s="221"/>
      <c r="CA544" s="221"/>
      <c r="CB544" s="221"/>
      <c r="CC544" s="221"/>
      <c r="CD544" s="221"/>
      <c r="CE544" s="221"/>
      <c r="CF544" s="221"/>
      <c r="CG544" s="221"/>
      <c r="CH544" s="221"/>
      <c r="CI544" s="221"/>
      <c r="CJ544" s="221"/>
      <c r="CK544" s="221"/>
      <c r="CL544" s="221"/>
      <c r="CM544" s="221"/>
      <c r="CN544" s="221"/>
      <c r="CO544" s="221"/>
      <c r="CP544" s="221"/>
      <c r="CQ544" s="221"/>
      <c r="CR544" s="222">
        <f t="shared" si="280"/>
        <v>0</v>
      </c>
      <c r="CS544" s="237" t="e">
        <f t="shared" si="281"/>
        <v>#DIV/0!</v>
      </c>
      <c r="CT544" s="222">
        <f t="shared" si="282"/>
        <v>0</v>
      </c>
      <c r="CU544" s="237" t="e">
        <f t="shared" si="283"/>
        <v>#DIV/0!</v>
      </c>
      <c r="CV544" s="222">
        <f t="shared" si="284"/>
        <v>0</v>
      </c>
      <c r="CW544" s="237" t="e">
        <f t="shared" si="285"/>
        <v>#DIV/0!</v>
      </c>
      <c r="CX544" s="222">
        <f t="shared" si="286"/>
        <v>0</v>
      </c>
      <c r="CY544" s="237" t="e">
        <f t="shared" si="287"/>
        <v>#DIV/0!</v>
      </c>
      <c r="CZ544" s="223" t="e">
        <f t="shared" si="288"/>
        <v>#DIV/0!</v>
      </c>
      <c r="DA544" s="223" t="e">
        <f t="shared" si="289"/>
        <v>#DIV/0!</v>
      </c>
      <c r="DB544" s="88"/>
    </row>
    <row r="545" spans="1:106" s="31" customFormat="1" ht="31.75" customHeight="1">
      <c r="A545" s="1036"/>
      <c r="B545" s="1093"/>
      <c r="C545" s="1088"/>
      <c r="D545" s="1093"/>
      <c r="E545" s="1088"/>
      <c r="F545" s="1090"/>
      <c r="G545" s="157" t="s">
        <v>2046</v>
      </c>
      <c r="H545" s="93"/>
      <c r="I545" s="93"/>
      <c r="J545" s="44" t="s">
        <v>32</v>
      </c>
      <c r="K545" s="212" t="s">
        <v>31</v>
      </c>
      <c r="L545" s="169" t="s">
        <v>10</v>
      </c>
      <c r="M545" s="93" t="s">
        <v>29</v>
      </c>
      <c r="N545" s="221" t="s">
        <v>24</v>
      </c>
      <c r="O545" s="30"/>
      <c r="P545" s="30"/>
      <c r="Q545" s="30"/>
      <c r="R545" s="30"/>
      <c r="S545" s="30"/>
      <c r="T545" s="30"/>
      <c r="U545" s="30"/>
      <c r="V545" s="30" t="s">
        <v>24</v>
      </c>
      <c r="W545" s="30"/>
      <c r="X545" s="30"/>
      <c r="Y545" s="30"/>
      <c r="Z545" s="80">
        <f t="shared" si="290"/>
        <v>1</v>
      </c>
      <c r="AA545" s="221"/>
      <c r="AB545" s="32"/>
      <c r="AC545" s="32"/>
      <c r="AD545" s="32"/>
      <c r="AE545" s="32"/>
      <c r="AF545" s="32"/>
      <c r="AG545" s="32"/>
      <c r="AH545" s="32"/>
      <c r="AI545" s="32"/>
      <c r="AJ545" s="32"/>
      <c r="AK545" s="32"/>
      <c r="AL545" s="32"/>
      <c r="AM545" s="32"/>
      <c r="AN545" s="32"/>
      <c r="AO545" s="32"/>
      <c r="AP545" s="32"/>
      <c r="AQ545" s="32"/>
      <c r="AR545" s="32"/>
      <c r="AS545" s="32"/>
      <c r="AT545" s="32"/>
      <c r="AU545" s="32"/>
      <c r="AV545" s="59"/>
      <c r="AW545" s="30"/>
      <c r="AX545" s="30"/>
      <c r="AY545" s="59" t="s">
        <v>1318</v>
      </c>
      <c r="AZ545" s="59" t="s">
        <v>1318</v>
      </c>
      <c r="BA545" s="59" t="s">
        <v>1318</v>
      </c>
      <c r="BB545" s="59" t="s">
        <v>1318</v>
      </c>
      <c r="BC545" s="30"/>
      <c r="BD545" s="30"/>
      <c r="BE545" s="30"/>
      <c r="BF545" s="30"/>
      <c r="BG545" s="30"/>
      <c r="BH545" s="30"/>
      <c r="BI545" s="30"/>
      <c r="BJ545" s="221"/>
      <c r="BK545" s="221"/>
      <c r="BL545" s="221"/>
      <c r="BM545" s="221"/>
      <c r="BN545" s="221"/>
      <c r="BO545" s="221"/>
      <c r="BP545" s="221"/>
      <c r="BQ545" s="221"/>
      <c r="BR545" s="221"/>
      <c r="BS545" s="221"/>
      <c r="BT545" s="221"/>
      <c r="BU545" s="221"/>
      <c r="BV545" s="221"/>
      <c r="BW545" s="221"/>
      <c r="BX545" s="221"/>
      <c r="BY545" s="221"/>
      <c r="BZ545" s="221"/>
      <c r="CA545" s="221"/>
      <c r="CB545" s="221"/>
      <c r="CC545" s="221"/>
      <c r="CD545" s="221"/>
      <c r="CE545" s="221"/>
      <c r="CF545" s="221"/>
      <c r="CG545" s="221"/>
      <c r="CH545" s="221"/>
      <c r="CI545" s="221"/>
      <c r="CJ545" s="221"/>
      <c r="CK545" s="221"/>
      <c r="CL545" s="221"/>
      <c r="CM545" s="221"/>
      <c r="CN545" s="221"/>
      <c r="CO545" s="221"/>
      <c r="CP545" s="221"/>
      <c r="CQ545" s="221"/>
      <c r="CR545" s="222">
        <f t="shared" si="280"/>
        <v>0</v>
      </c>
      <c r="CS545" s="237" t="e">
        <f t="shared" si="281"/>
        <v>#DIV/0!</v>
      </c>
      <c r="CT545" s="222">
        <f t="shared" si="282"/>
        <v>0</v>
      </c>
      <c r="CU545" s="237" t="e">
        <f t="shared" si="283"/>
        <v>#DIV/0!</v>
      </c>
      <c r="CV545" s="222">
        <f t="shared" si="284"/>
        <v>0</v>
      </c>
      <c r="CW545" s="237" t="e">
        <f t="shared" si="285"/>
        <v>#DIV/0!</v>
      </c>
      <c r="CX545" s="222">
        <f t="shared" si="286"/>
        <v>0</v>
      </c>
      <c r="CY545" s="237" t="e">
        <f t="shared" si="287"/>
        <v>#DIV/0!</v>
      </c>
      <c r="CZ545" s="223" t="e">
        <f t="shared" si="288"/>
        <v>#DIV/0!</v>
      </c>
      <c r="DA545" s="223" t="e">
        <f t="shared" si="289"/>
        <v>#DIV/0!</v>
      </c>
      <c r="DB545" s="30"/>
    </row>
    <row r="546" spans="1:106" s="31" customFormat="1" ht="31.75" customHeight="1">
      <c r="A546" s="1036"/>
      <c r="B546" s="1093"/>
      <c r="C546" s="1088"/>
      <c r="D546" s="1093"/>
      <c r="E546" s="1088"/>
      <c r="F546" s="1090"/>
      <c r="G546" s="157" t="s">
        <v>2047</v>
      </c>
      <c r="H546" s="93"/>
      <c r="I546" s="93"/>
      <c r="J546" s="44" t="s">
        <v>32</v>
      </c>
      <c r="K546" s="212" t="s">
        <v>31</v>
      </c>
      <c r="L546" s="169" t="s">
        <v>10</v>
      </c>
      <c r="M546" s="93" t="s">
        <v>29</v>
      </c>
      <c r="N546" s="221" t="s">
        <v>24</v>
      </c>
      <c r="O546" s="30"/>
      <c r="P546" s="30"/>
      <c r="Q546" s="30"/>
      <c r="R546" s="30"/>
      <c r="S546" s="30"/>
      <c r="T546" s="30"/>
      <c r="U546" s="30"/>
      <c r="V546" s="30" t="s">
        <v>24</v>
      </c>
      <c r="W546" s="30"/>
      <c r="X546" s="30"/>
      <c r="Y546" s="30"/>
      <c r="Z546" s="80">
        <f t="shared" si="290"/>
        <v>1</v>
      </c>
      <c r="AA546" s="955"/>
      <c r="AB546" s="32"/>
      <c r="AC546" s="32"/>
      <c r="AD546" s="32"/>
      <c r="AE546" s="32"/>
      <c r="AF546" s="32"/>
      <c r="AG546" s="32"/>
      <c r="AH546" s="32"/>
      <c r="AI546" s="32"/>
      <c r="AJ546" s="32"/>
      <c r="AK546" s="32"/>
      <c r="AL546" s="32"/>
      <c r="AM546" s="32"/>
      <c r="AN546" s="32"/>
      <c r="AO546" s="32"/>
      <c r="AP546" s="32"/>
      <c r="AQ546" s="32"/>
      <c r="AR546" s="32"/>
      <c r="AS546" s="32"/>
      <c r="AT546" s="32"/>
      <c r="AU546" s="32"/>
      <c r="AV546" s="59"/>
      <c r="AW546" s="30"/>
      <c r="AX546" s="30"/>
      <c r="AY546" s="59" t="s">
        <v>1318</v>
      </c>
      <c r="AZ546" s="59" t="s">
        <v>1318</v>
      </c>
      <c r="BA546" s="59" t="s">
        <v>1318</v>
      </c>
      <c r="BB546" s="59" t="s">
        <v>1318</v>
      </c>
      <c r="BC546" s="30"/>
      <c r="BD546" s="30"/>
      <c r="BE546" s="30"/>
      <c r="BF546" s="30"/>
      <c r="BG546" s="30"/>
      <c r="BH546" s="30"/>
      <c r="BI546" s="30"/>
      <c r="BJ546" s="221"/>
      <c r="BK546" s="221"/>
      <c r="BL546" s="221"/>
      <c r="BM546" s="221"/>
      <c r="BN546" s="221"/>
      <c r="BO546" s="221"/>
      <c r="BP546" s="221"/>
      <c r="BQ546" s="221"/>
      <c r="BR546" s="221"/>
      <c r="BS546" s="221"/>
      <c r="BT546" s="221"/>
      <c r="BU546" s="221"/>
      <c r="BV546" s="221"/>
      <c r="BW546" s="221"/>
      <c r="BX546" s="221"/>
      <c r="BY546" s="221"/>
      <c r="BZ546" s="221"/>
      <c r="CA546" s="221"/>
      <c r="CB546" s="221"/>
      <c r="CC546" s="221"/>
      <c r="CD546" s="221"/>
      <c r="CE546" s="221"/>
      <c r="CF546" s="221"/>
      <c r="CG546" s="221"/>
      <c r="CH546" s="221"/>
      <c r="CI546" s="221"/>
      <c r="CJ546" s="221"/>
      <c r="CK546" s="221"/>
      <c r="CL546" s="221"/>
      <c r="CM546" s="221"/>
      <c r="CN546" s="221"/>
      <c r="CO546" s="221"/>
      <c r="CP546" s="221"/>
      <c r="CQ546" s="221"/>
      <c r="CR546" s="222">
        <f t="shared" si="280"/>
        <v>0</v>
      </c>
      <c r="CS546" s="237" t="e">
        <f t="shared" si="281"/>
        <v>#DIV/0!</v>
      </c>
      <c r="CT546" s="222">
        <f t="shared" si="282"/>
        <v>0</v>
      </c>
      <c r="CU546" s="237" t="e">
        <f t="shared" si="283"/>
        <v>#DIV/0!</v>
      </c>
      <c r="CV546" s="222">
        <f t="shared" si="284"/>
        <v>0</v>
      </c>
      <c r="CW546" s="237" t="e">
        <f t="shared" si="285"/>
        <v>#DIV/0!</v>
      </c>
      <c r="CX546" s="222">
        <f t="shared" si="286"/>
        <v>0</v>
      </c>
      <c r="CY546" s="237" t="e">
        <f t="shared" si="287"/>
        <v>#DIV/0!</v>
      </c>
      <c r="CZ546" s="223" t="e">
        <f t="shared" si="288"/>
        <v>#DIV/0!</v>
      </c>
      <c r="DA546" s="223" t="e">
        <f t="shared" si="289"/>
        <v>#DIV/0!</v>
      </c>
      <c r="DB546" s="30"/>
    </row>
    <row r="547" spans="1:106" s="31" customFormat="1" ht="31.75" customHeight="1">
      <c r="A547" s="1036"/>
      <c r="B547" s="1093"/>
      <c r="C547" s="1088"/>
      <c r="D547" s="1093"/>
      <c r="E547" s="1088"/>
      <c r="F547" s="1090"/>
      <c r="G547" s="157" t="s">
        <v>2048</v>
      </c>
      <c r="H547" s="93"/>
      <c r="I547" s="93"/>
      <c r="J547" s="44" t="s">
        <v>32</v>
      </c>
      <c r="K547" s="212" t="s">
        <v>31</v>
      </c>
      <c r="L547" s="169" t="s">
        <v>10</v>
      </c>
      <c r="M547" s="93" t="s">
        <v>29</v>
      </c>
      <c r="N547" s="221" t="s">
        <v>24</v>
      </c>
      <c r="O547" s="30"/>
      <c r="P547" s="30"/>
      <c r="Q547" s="30"/>
      <c r="R547" s="30"/>
      <c r="S547" s="30"/>
      <c r="T547" s="30"/>
      <c r="U547" s="30"/>
      <c r="V547" s="30" t="s">
        <v>24</v>
      </c>
      <c r="W547" s="30"/>
      <c r="X547" s="30"/>
      <c r="Y547" s="30"/>
      <c r="Z547" s="80">
        <f t="shared" si="290"/>
        <v>1</v>
      </c>
      <c r="AA547" s="955"/>
      <c r="AB547" s="32"/>
      <c r="AC547" s="32"/>
      <c r="AD547" s="32"/>
      <c r="AE547" s="32"/>
      <c r="AF547" s="32"/>
      <c r="AG547" s="32"/>
      <c r="AH547" s="32"/>
      <c r="AI547" s="32"/>
      <c r="AJ547" s="32"/>
      <c r="AK547" s="32"/>
      <c r="AL547" s="32"/>
      <c r="AM547" s="32"/>
      <c r="AN547" s="32"/>
      <c r="AO547" s="32"/>
      <c r="AP547" s="32"/>
      <c r="AQ547" s="32"/>
      <c r="AR547" s="32"/>
      <c r="AS547" s="32"/>
      <c r="AT547" s="32"/>
      <c r="AU547" s="32"/>
      <c r="AV547" s="59"/>
      <c r="AW547" s="30"/>
      <c r="AX547" s="30"/>
      <c r="AY547" s="59" t="s">
        <v>1318</v>
      </c>
      <c r="AZ547" s="59" t="s">
        <v>1318</v>
      </c>
      <c r="BA547" s="59" t="s">
        <v>1318</v>
      </c>
      <c r="BB547" s="59" t="s">
        <v>1318</v>
      </c>
      <c r="BC547" s="30"/>
      <c r="BD547" s="30"/>
      <c r="BE547" s="30"/>
      <c r="BF547" s="30"/>
      <c r="BG547" s="30"/>
      <c r="BH547" s="30"/>
      <c r="BI547" s="30"/>
      <c r="BJ547" s="221"/>
      <c r="BK547" s="221"/>
      <c r="BL547" s="221"/>
      <c r="BM547" s="221"/>
      <c r="BN547" s="221"/>
      <c r="BO547" s="221"/>
      <c r="BP547" s="221"/>
      <c r="BQ547" s="221"/>
      <c r="BR547" s="221"/>
      <c r="BS547" s="221"/>
      <c r="BT547" s="221"/>
      <c r="BU547" s="221"/>
      <c r="BV547" s="221"/>
      <c r="BW547" s="221"/>
      <c r="BX547" s="221"/>
      <c r="BY547" s="221"/>
      <c r="BZ547" s="221"/>
      <c r="CA547" s="221"/>
      <c r="CB547" s="221"/>
      <c r="CC547" s="221"/>
      <c r="CD547" s="221"/>
      <c r="CE547" s="221"/>
      <c r="CF547" s="221"/>
      <c r="CG547" s="221"/>
      <c r="CH547" s="221"/>
      <c r="CI547" s="221"/>
      <c r="CJ547" s="221"/>
      <c r="CK547" s="221"/>
      <c r="CL547" s="221"/>
      <c r="CM547" s="221"/>
      <c r="CN547" s="221"/>
      <c r="CO547" s="221"/>
      <c r="CP547" s="221"/>
      <c r="CQ547" s="221"/>
      <c r="CR547" s="222">
        <f t="shared" si="280"/>
        <v>0</v>
      </c>
      <c r="CS547" s="237" t="e">
        <f t="shared" si="281"/>
        <v>#DIV/0!</v>
      </c>
      <c r="CT547" s="222">
        <f t="shared" si="282"/>
        <v>0</v>
      </c>
      <c r="CU547" s="237" t="e">
        <f t="shared" si="283"/>
        <v>#DIV/0!</v>
      </c>
      <c r="CV547" s="222">
        <f t="shared" si="284"/>
        <v>0</v>
      </c>
      <c r="CW547" s="237" t="e">
        <f t="shared" si="285"/>
        <v>#DIV/0!</v>
      </c>
      <c r="CX547" s="222">
        <f t="shared" si="286"/>
        <v>0</v>
      </c>
      <c r="CY547" s="237" t="e">
        <f t="shared" si="287"/>
        <v>#DIV/0!</v>
      </c>
      <c r="CZ547" s="223" t="e">
        <f t="shared" si="288"/>
        <v>#DIV/0!</v>
      </c>
      <c r="DA547" s="223" t="e">
        <f t="shared" si="289"/>
        <v>#DIV/0!</v>
      </c>
      <c r="DB547" s="30"/>
    </row>
    <row r="548" spans="1:106" s="31" customFormat="1" ht="36.65" customHeight="1">
      <c r="A548" s="1036"/>
      <c r="B548" s="1093"/>
      <c r="C548" s="1088"/>
      <c r="D548" s="1093"/>
      <c r="E548" s="1088"/>
      <c r="F548" s="1090"/>
      <c r="G548" s="157" t="s">
        <v>1216</v>
      </c>
      <c r="H548" s="93"/>
      <c r="I548" s="93"/>
      <c r="J548" s="44" t="s">
        <v>32</v>
      </c>
      <c r="K548" s="212" t="s">
        <v>31</v>
      </c>
      <c r="L548" s="169" t="s">
        <v>10</v>
      </c>
      <c r="M548" s="93" t="s">
        <v>29</v>
      </c>
      <c r="N548" s="93" t="s">
        <v>24</v>
      </c>
      <c r="O548" s="30"/>
      <c r="P548" s="30"/>
      <c r="Q548" s="30"/>
      <c r="R548" s="30"/>
      <c r="S548" s="30" t="s">
        <v>24</v>
      </c>
      <c r="T548" s="30"/>
      <c r="U548" s="30"/>
      <c r="V548" s="30"/>
      <c r="W548" s="30"/>
      <c r="X548" s="30"/>
      <c r="Y548" s="30"/>
      <c r="Z548" s="80">
        <f t="shared" si="290"/>
        <v>1</v>
      </c>
      <c r="AA548" s="221"/>
      <c r="AB548" s="32"/>
      <c r="AC548" s="32"/>
      <c r="AD548" s="32"/>
      <c r="AE548" s="32"/>
      <c r="AF548" s="32"/>
      <c r="AG548" s="32"/>
      <c r="AH548" s="32"/>
      <c r="AI548" s="32"/>
      <c r="AJ548" s="32"/>
      <c r="AK548" s="32"/>
      <c r="AL548" s="32"/>
      <c r="AM548" s="32"/>
      <c r="AN548" s="32"/>
      <c r="AO548" s="32"/>
      <c r="AP548" s="32"/>
      <c r="AQ548" s="7" t="s">
        <v>1318</v>
      </c>
      <c r="AR548" s="7" t="s">
        <v>1318</v>
      </c>
      <c r="AS548" s="7" t="s">
        <v>1318</v>
      </c>
      <c r="AT548" s="32"/>
      <c r="AU548" s="32"/>
      <c r="AV548" s="32"/>
      <c r="AW548" s="30"/>
      <c r="AX548" s="30"/>
      <c r="AY548" s="32"/>
      <c r="AZ548" s="32"/>
      <c r="BA548" s="32"/>
      <c r="BB548" s="32"/>
      <c r="BC548" s="30"/>
      <c r="BD548" s="30"/>
      <c r="BE548" s="30"/>
      <c r="BF548" s="30"/>
      <c r="BG548" s="30"/>
      <c r="BH548" s="30"/>
      <c r="BI548" s="30"/>
      <c r="BJ548" s="221"/>
      <c r="BK548" s="221"/>
      <c r="BL548" s="221"/>
      <c r="BM548" s="221"/>
      <c r="BN548" s="221"/>
      <c r="BO548" s="221"/>
      <c r="BP548" s="221"/>
      <c r="BQ548" s="221"/>
      <c r="BR548" s="221"/>
      <c r="BS548" s="221"/>
      <c r="BT548" s="221"/>
      <c r="BU548" s="221"/>
      <c r="BV548" s="221"/>
      <c r="BW548" s="221"/>
      <c r="BX548" s="221"/>
      <c r="BY548" s="221"/>
      <c r="BZ548" s="221"/>
      <c r="CA548" s="221"/>
      <c r="CB548" s="221"/>
      <c r="CC548" s="221"/>
      <c r="CD548" s="221"/>
      <c r="CE548" s="221"/>
      <c r="CF548" s="221"/>
      <c r="CG548" s="221"/>
      <c r="CH548" s="221"/>
      <c r="CI548" s="221"/>
      <c r="CJ548" s="221"/>
      <c r="CK548" s="221"/>
      <c r="CL548" s="221"/>
      <c r="CM548" s="221"/>
      <c r="CN548" s="221"/>
      <c r="CO548" s="221"/>
      <c r="CP548" s="221"/>
      <c r="CQ548" s="221"/>
      <c r="CR548" s="222">
        <f t="shared" si="280"/>
        <v>0</v>
      </c>
      <c r="CS548" s="237" t="e">
        <f t="shared" si="281"/>
        <v>#DIV/0!</v>
      </c>
      <c r="CT548" s="222">
        <f t="shared" si="282"/>
        <v>0</v>
      </c>
      <c r="CU548" s="237" t="e">
        <f t="shared" si="283"/>
        <v>#DIV/0!</v>
      </c>
      <c r="CV548" s="222">
        <f t="shared" si="284"/>
        <v>0</v>
      </c>
      <c r="CW548" s="237" t="e">
        <f t="shared" si="285"/>
        <v>#DIV/0!</v>
      </c>
      <c r="CX548" s="222">
        <f t="shared" si="286"/>
        <v>0</v>
      </c>
      <c r="CY548" s="237" t="e">
        <f t="shared" si="287"/>
        <v>#DIV/0!</v>
      </c>
      <c r="CZ548" s="223" t="e">
        <f t="shared" si="288"/>
        <v>#DIV/0!</v>
      </c>
      <c r="DA548" s="223" t="e">
        <f t="shared" si="289"/>
        <v>#DIV/0!</v>
      </c>
      <c r="DB548" s="30"/>
    </row>
    <row r="549" spans="1:106" s="91" customFormat="1" ht="31">
      <c r="A549" s="1036"/>
      <c r="B549" s="1093"/>
      <c r="C549" s="1088"/>
      <c r="D549" s="1093"/>
      <c r="E549" s="1088"/>
      <c r="F549" s="1091"/>
      <c r="G549" s="292" t="s">
        <v>1552</v>
      </c>
      <c r="H549" s="32" t="s">
        <v>770</v>
      </c>
      <c r="I549" s="32"/>
      <c r="J549" s="44" t="s">
        <v>32</v>
      </c>
      <c r="K549" s="212" t="s">
        <v>31</v>
      </c>
      <c r="L549" s="169" t="s">
        <v>10</v>
      </c>
      <c r="M549" s="93" t="s">
        <v>29</v>
      </c>
      <c r="N549" s="93" t="s">
        <v>24</v>
      </c>
      <c r="O549" s="30"/>
      <c r="P549" s="30"/>
      <c r="Q549" s="30"/>
      <c r="R549" s="30"/>
      <c r="S549" s="30"/>
      <c r="T549" s="30"/>
      <c r="U549" s="30"/>
      <c r="V549" s="30"/>
      <c r="W549" s="32" t="s">
        <v>24</v>
      </c>
      <c r="X549" s="30"/>
      <c r="Y549" s="30"/>
      <c r="Z549" s="80">
        <f t="shared" si="290"/>
        <v>1</v>
      </c>
      <c r="AA549" s="955"/>
      <c r="AB549" s="30"/>
      <c r="AC549" s="30"/>
      <c r="AD549" s="30"/>
      <c r="AE549" s="30"/>
      <c r="AF549" s="30"/>
      <c r="AG549" s="30"/>
      <c r="AH549" s="30"/>
      <c r="AI549" s="30"/>
      <c r="AJ549" s="30"/>
      <c r="AK549" s="30"/>
      <c r="AL549" s="30"/>
      <c r="AM549" s="30"/>
      <c r="AN549" s="30"/>
      <c r="AO549" s="30"/>
      <c r="AP549" s="30"/>
      <c r="AQ549" s="30"/>
      <c r="AR549" s="30"/>
      <c r="AS549" s="30"/>
      <c r="AT549" s="30"/>
      <c r="AU549" s="30"/>
      <c r="AV549" s="32"/>
      <c r="AW549" s="30"/>
      <c r="AX549" s="30"/>
      <c r="AY549" s="30"/>
      <c r="AZ549" s="30"/>
      <c r="BA549" s="30"/>
      <c r="BB549" s="30"/>
      <c r="BC549" s="55" t="s">
        <v>1318</v>
      </c>
      <c r="BD549" s="55" t="s">
        <v>1318</v>
      </c>
      <c r="BE549" s="32"/>
      <c r="BF549" s="30"/>
      <c r="BG549" s="30"/>
      <c r="BH549" s="30"/>
      <c r="BI549" s="30"/>
      <c r="BJ549" s="221"/>
      <c r="BK549" s="221"/>
      <c r="BL549" s="221"/>
      <c r="BM549" s="221"/>
      <c r="BN549" s="221"/>
      <c r="BO549" s="221"/>
      <c r="BP549" s="221"/>
      <c r="BQ549" s="221"/>
      <c r="BR549" s="221"/>
      <c r="BS549" s="221"/>
      <c r="BT549" s="221"/>
      <c r="BU549" s="221"/>
      <c r="BV549" s="221"/>
      <c r="BW549" s="221"/>
      <c r="BX549" s="221"/>
      <c r="BY549" s="221"/>
      <c r="BZ549" s="221"/>
      <c r="CA549" s="221"/>
      <c r="CB549" s="221"/>
      <c r="CC549" s="221"/>
      <c r="CD549" s="221"/>
      <c r="CE549" s="221"/>
      <c r="CF549" s="221"/>
      <c r="CG549" s="221"/>
      <c r="CH549" s="221"/>
      <c r="CI549" s="221"/>
      <c r="CJ549" s="221"/>
      <c r="CK549" s="221"/>
      <c r="CL549" s="221"/>
      <c r="CM549" s="221"/>
      <c r="CN549" s="221"/>
      <c r="CO549" s="221"/>
      <c r="CP549" s="221"/>
      <c r="CQ549" s="221"/>
      <c r="CR549" s="222">
        <f t="shared" si="280"/>
        <v>0</v>
      </c>
      <c r="CS549" s="237" t="e">
        <f t="shared" si="281"/>
        <v>#DIV/0!</v>
      </c>
      <c r="CT549" s="222">
        <f t="shared" si="282"/>
        <v>0</v>
      </c>
      <c r="CU549" s="237" t="e">
        <f t="shared" si="283"/>
        <v>#DIV/0!</v>
      </c>
      <c r="CV549" s="222">
        <f t="shared" si="284"/>
        <v>0</v>
      </c>
      <c r="CW549" s="237" t="e">
        <f t="shared" si="285"/>
        <v>#DIV/0!</v>
      </c>
      <c r="CX549" s="222">
        <f t="shared" si="286"/>
        <v>0</v>
      </c>
      <c r="CY549" s="237" t="e">
        <f t="shared" si="287"/>
        <v>#DIV/0!</v>
      </c>
      <c r="CZ549" s="223" t="e">
        <f t="shared" si="288"/>
        <v>#DIV/0!</v>
      </c>
      <c r="DA549" s="223" t="e">
        <f t="shared" si="289"/>
        <v>#DIV/0!</v>
      </c>
      <c r="DB549" s="32"/>
    </row>
    <row r="550" spans="1:106" s="91" customFormat="1" ht="27" customHeight="1">
      <c r="A550" s="1036"/>
      <c r="B550" s="1093"/>
      <c r="C550" s="1088"/>
      <c r="D550" s="1093"/>
      <c r="E550" s="1088"/>
      <c r="F550" s="1091"/>
      <c r="G550" s="292" t="s">
        <v>2049</v>
      </c>
      <c r="H550" s="32" t="s">
        <v>771</v>
      </c>
      <c r="I550" s="32"/>
      <c r="J550" s="44" t="s">
        <v>32</v>
      </c>
      <c r="K550" s="212" t="s">
        <v>31</v>
      </c>
      <c r="L550" s="169" t="s">
        <v>10</v>
      </c>
      <c r="M550" s="93" t="s">
        <v>29</v>
      </c>
      <c r="N550" s="93" t="s">
        <v>24</v>
      </c>
      <c r="O550" s="30"/>
      <c r="P550" s="30"/>
      <c r="Q550" s="30"/>
      <c r="R550" s="30"/>
      <c r="S550" s="30"/>
      <c r="T550" s="30"/>
      <c r="U550" s="30"/>
      <c r="V550" s="30"/>
      <c r="W550" s="32" t="s">
        <v>24</v>
      </c>
      <c r="X550" s="30"/>
      <c r="Y550" s="30"/>
      <c r="Z550" s="80">
        <f t="shared" si="290"/>
        <v>1</v>
      </c>
      <c r="AA550" s="955"/>
      <c r="AB550" s="30"/>
      <c r="AC550" s="30"/>
      <c r="AD550" s="30"/>
      <c r="AE550" s="30"/>
      <c r="AF550" s="30"/>
      <c r="AG550" s="30"/>
      <c r="AH550" s="30"/>
      <c r="AI550" s="30"/>
      <c r="AJ550" s="30"/>
      <c r="AK550" s="30"/>
      <c r="AL550" s="30"/>
      <c r="AM550" s="30"/>
      <c r="AN550" s="30"/>
      <c r="AO550" s="30"/>
      <c r="AP550" s="30"/>
      <c r="AQ550" s="30"/>
      <c r="AR550" s="30"/>
      <c r="AS550" s="30"/>
      <c r="AT550" s="30"/>
      <c r="AU550" s="30"/>
      <c r="AV550" s="32"/>
      <c r="AW550" s="30"/>
      <c r="AX550" s="30"/>
      <c r="AY550" s="30"/>
      <c r="AZ550" s="30"/>
      <c r="BA550" s="30"/>
      <c r="BB550" s="30"/>
      <c r="BC550" s="55"/>
      <c r="BD550" s="55"/>
      <c r="BE550" s="55" t="s">
        <v>1318</v>
      </c>
      <c r="BF550" s="30"/>
      <c r="BG550" s="30"/>
      <c r="BH550" s="30"/>
      <c r="BI550" s="30"/>
      <c r="BJ550" s="221"/>
      <c r="BK550" s="221"/>
      <c r="BL550" s="221"/>
      <c r="BM550" s="221"/>
      <c r="BN550" s="221"/>
      <c r="BO550" s="221"/>
      <c r="BP550" s="221"/>
      <c r="BQ550" s="221"/>
      <c r="BR550" s="221"/>
      <c r="BS550" s="221"/>
      <c r="BT550" s="221"/>
      <c r="BU550" s="221"/>
      <c r="BV550" s="221"/>
      <c r="BW550" s="221"/>
      <c r="BX550" s="221"/>
      <c r="BY550" s="221"/>
      <c r="BZ550" s="221"/>
      <c r="CA550" s="221"/>
      <c r="CB550" s="221"/>
      <c r="CC550" s="221"/>
      <c r="CD550" s="221"/>
      <c r="CE550" s="221"/>
      <c r="CF550" s="221"/>
      <c r="CG550" s="221"/>
      <c r="CH550" s="221"/>
      <c r="CI550" s="221"/>
      <c r="CJ550" s="221"/>
      <c r="CK550" s="221"/>
      <c r="CL550" s="221"/>
      <c r="CM550" s="221"/>
      <c r="CN550" s="221"/>
      <c r="CO550" s="221"/>
      <c r="CP550" s="221"/>
      <c r="CQ550" s="221"/>
      <c r="CR550" s="222">
        <f t="shared" si="280"/>
        <v>0</v>
      </c>
      <c r="CS550" s="237" t="e">
        <f t="shared" si="281"/>
        <v>#DIV/0!</v>
      </c>
      <c r="CT550" s="222">
        <f t="shared" si="282"/>
        <v>0</v>
      </c>
      <c r="CU550" s="237" t="e">
        <f t="shared" si="283"/>
        <v>#DIV/0!</v>
      </c>
      <c r="CV550" s="222">
        <f t="shared" si="284"/>
        <v>0</v>
      </c>
      <c r="CW550" s="237" t="e">
        <f t="shared" si="285"/>
        <v>#DIV/0!</v>
      </c>
      <c r="CX550" s="222">
        <f t="shared" si="286"/>
        <v>0</v>
      </c>
      <c r="CY550" s="237" t="e">
        <f t="shared" si="287"/>
        <v>#DIV/0!</v>
      </c>
      <c r="CZ550" s="223" t="e">
        <f t="shared" si="288"/>
        <v>#DIV/0!</v>
      </c>
      <c r="DA550" s="223" t="e">
        <f t="shared" si="289"/>
        <v>#DIV/0!</v>
      </c>
      <c r="DB550" s="32"/>
    </row>
    <row r="551" spans="1:106" s="91" customFormat="1" ht="31">
      <c r="A551" s="1036"/>
      <c r="B551" s="1093"/>
      <c r="C551" s="1088"/>
      <c r="D551" s="1093"/>
      <c r="E551" s="1088"/>
      <c r="F551" s="1091"/>
      <c r="G551" s="292" t="s">
        <v>2050</v>
      </c>
      <c r="H551" s="32" t="s">
        <v>771</v>
      </c>
      <c r="I551" s="32"/>
      <c r="J551" s="44" t="s">
        <v>32</v>
      </c>
      <c r="K551" s="212" t="s">
        <v>31</v>
      </c>
      <c r="L551" s="169" t="s">
        <v>10</v>
      </c>
      <c r="M551" s="93" t="s">
        <v>29</v>
      </c>
      <c r="N551" s="93" t="s">
        <v>24</v>
      </c>
      <c r="O551" s="30"/>
      <c r="P551" s="30"/>
      <c r="Q551" s="30"/>
      <c r="R551" s="30"/>
      <c r="S551" s="30"/>
      <c r="T551" s="30"/>
      <c r="U551" s="30"/>
      <c r="V551" s="30"/>
      <c r="W551" s="32" t="s">
        <v>24</v>
      </c>
      <c r="X551" s="30"/>
      <c r="Y551" s="30"/>
      <c r="Z551" s="80">
        <f t="shared" si="290"/>
        <v>1</v>
      </c>
      <c r="AA551" s="221"/>
      <c r="AB551" s="30"/>
      <c r="AC551" s="30"/>
      <c r="AD551" s="30"/>
      <c r="AE551" s="30"/>
      <c r="AF551" s="30"/>
      <c r="AG551" s="30"/>
      <c r="AH551" s="30"/>
      <c r="AI551" s="30"/>
      <c r="AJ551" s="30"/>
      <c r="AK551" s="30"/>
      <c r="AL551" s="30"/>
      <c r="AM551" s="30"/>
      <c r="AN551" s="30"/>
      <c r="AO551" s="30"/>
      <c r="AP551" s="30"/>
      <c r="AQ551" s="30"/>
      <c r="AR551" s="30"/>
      <c r="AS551" s="30"/>
      <c r="AT551" s="30"/>
      <c r="AU551" s="30"/>
      <c r="AV551" s="32"/>
      <c r="AW551" s="30"/>
      <c r="AX551" s="30"/>
      <c r="AY551" s="30"/>
      <c r="AZ551" s="30"/>
      <c r="BA551" s="30"/>
      <c r="BB551" s="30"/>
      <c r="BC551" s="55"/>
      <c r="BD551" s="55"/>
      <c r="BE551" s="55" t="s">
        <v>1318</v>
      </c>
      <c r="BF551" s="30"/>
      <c r="BG551" s="30"/>
      <c r="BH551" s="30"/>
      <c r="BI551" s="30"/>
      <c r="BJ551" s="221"/>
      <c r="BK551" s="221"/>
      <c r="BL551" s="221"/>
      <c r="BM551" s="221"/>
      <c r="BN551" s="221"/>
      <c r="BO551" s="221"/>
      <c r="BP551" s="221"/>
      <c r="BQ551" s="221"/>
      <c r="BR551" s="221"/>
      <c r="BS551" s="221"/>
      <c r="BT551" s="221"/>
      <c r="BU551" s="221"/>
      <c r="BV551" s="221"/>
      <c r="BW551" s="221"/>
      <c r="BX551" s="221"/>
      <c r="BY551" s="221"/>
      <c r="BZ551" s="221"/>
      <c r="CA551" s="221"/>
      <c r="CB551" s="221"/>
      <c r="CC551" s="221"/>
      <c r="CD551" s="221"/>
      <c r="CE551" s="221"/>
      <c r="CF551" s="221"/>
      <c r="CG551" s="221"/>
      <c r="CH551" s="221"/>
      <c r="CI551" s="221"/>
      <c r="CJ551" s="221"/>
      <c r="CK551" s="221"/>
      <c r="CL551" s="221"/>
      <c r="CM551" s="221"/>
      <c r="CN551" s="221"/>
      <c r="CO551" s="221"/>
      <c r="CP551" s="221"/>
      <c r="CQ551" s="221"/>
      <c r="CR551" s="222">
        <f t="shared" si="280"/>
        <v>0</v>
      </c>
      <c r="CS551" s="237" t="e">
        <f t="shared" si="281"/>
        <v>#DIV/0!</v>
      </c>
      <c r="CT551" s="222">
        <f t="shared" si="282"/>
        <v>0</v>
      </c>
      <c r="CU551" s="237" t="e">
        <f t="shared" si="283"/>
        <v>#DIV/0!</v>
      </c>
      <c r="CV551" s="222">
        <f t="shared" si="284"/>
        <v>0</v>
      </c>
      <c r="CW551" s="237" t="e">
        <f t="shared" si="285"/>
        <v>#DIV/0!</v>
      </c>
      <c r="CX551" s="222">
        <f t="shared" si="286"/>
        <v>0</v>
      </c>
      <c r="CY551" s="237" t="e">
        <f t="shared" si="287"/>
        <v>#DIV/0!</v>
      </c>
      <c r="CZ551" s="223" t="e">
        <f t="shared" si="288"/>
        <v>#DIV/0!</v>
      </c>
      <c r="DA551" s="223" t="e">
        <f t="shared" si="289"/>
        <v>#DIV/0!</v>
      </c>
      <c r="DB551" s="32"/>
    </row>
    <row r="552" spans="1:106" s="31" customFormat="1" ht="31">
      <c r="A552" s="1036"/>
      <c r="B552" s="1093"/>
      <c r="C552" s="1088"/>
      <c r="D552" s="1093"/>
      <c r="E552" s="1088"/>
      <c r="F552" s="1090"/>
      <c r="G552" s="292" t="s">
        <v>1217</v>
      </c>
      <c r="H552" s="32" t="s">
        <v>772</v>
      </c>
      <c r="I552" s="32"/>
      <c r="J552" s="44" t="s">
        <v>32</v>
      </c>
      <c r="K552" s="212" t="s">
        <v>31</v>
      </c>
      <c r="L552" s="169" t="s">
        <v>10</v>
      </c>
      <c r="M552" s="93" t="s">
        <v>29</v>
      </c>
      <c r="N552" s="93" t="s">
        <v>24</v>
      </c>
      <c r="O552" s="30"/>
      <c r="P552" s="30"/>
      <c r="Q552" s="30"/>
      <c r="R552" s="30"/>
      <c r="S552" s="30"/>
      <c r="T552" s="30"/>
      <c r="U552" s="30"/>
      <c r="V552" s="30"/>
      <c r="W552" s="30"/>
      <c r="X552" s="30"/>
      <c r="Y552" s="30" t="s">
        <v>24</v>
      </c>
      <c r="Z552" s="80">
        <f t="shared" si="290"/>
        <v>1</v>
      </c>
      <c r="AA552" s="955"/>
      <c r="AB552" s="30"/>
      <c r="AC552" s="30"/>
      <c r="AD552" s="30"/>
      <c r="AE552" s="30"/>
      <c r="AF552" s="30"/>
      <c r="AG552" s="30"/>
      <c r="AH552" s="30"/>
      <c r="AI552" s="30"/>
      <c r="AJ552" s="30"/>
      <c r="AK552" s="30"/>
      <c r="AL552" s="30"/>
      <c r="AM552" s="30"/>
      <c r="AN552" s="30"/>
      <c r="AO552" s="30"/>
      <c r="AP552" s="30"/>
      <c r="AQ552" s="30"/>
      <c r="AR552" s="30"/>
      <c r="AS552" s="30"/>
      <c r="AT552" s="30"/>
      <c r="AU552" s="30"/>
      <c r="AV552" s="32"/>
      <c r="AW552" s="30"/>
      <c r="AX552" s="30"/>
      <c r="AY552" s="30"/>
      <c r="AZ552" s="30"/>
      <c r="BA552" s="30"/>
      <c r="BB552" s="30"/>
      <c r="BC552" s="30"/>
      <c r="BD552" s="30"/>
      <c r="BE552" s="30"/>
      <c r="BF552" s="30"/>
      <c r="BG552" s="30"/>
      <c r="BH552" s="21"/>
      <c r="BI552" s="21" t="s">
        <v>1318</v>
      </c>
      <c r="BJ552" s="221"/>
      <c r="BK552" s="221"/>
      <c r="BL552" s="221"/>
      <c r="BM552" s="221"/>
      <c r="BN552" s="221"/>
      <c r="BO552" s="221"/>
      <c r="BP552" s="221"/>
      <c r="BQ552" s="221"/>
      <c r="BR552" s="221"/>
      <c r="BS552" s="221"/>
      <c r="BT552" s="221"/>
      <c r="BU552" s="221"/>
      <c r="BV552" s="221"/>
      <c r="BW552" s="221"/>
      <c r="BX552" s="221"/>
      <c r="BY552" s="221"/>
      <c r="BZ552" s="221"/>
      <c r="CA552" s="221"/>
      <c r="CB552" s="221"/>
      <c r="CC552" s="221"/>
      <c r="CD552" s="221"/>
      <c r="CE552" s="221"/>
      <c r="CF552" s="221"/>
      <c r="CG552" s="221"/>
      <c r="CH552" s="221"/>
      <c r="CI552" s="221"/>
      <c r="CJ552" s="221"/>
      <c r="CK552" s="221"/>
      <c r="CL552" s="221"/>
      <c r="CM552" s="221"/>
      <c r="CN552" s="221"/>
      <c r="CO552" s="221"/>
      <c r="CP552" s="221"/>
      <c r="CQ552" s="221"/>
      <c r="CR552" s="222">
        <f t="shared" si="280"/>
        <v>0</v>
      </c>
      <c r="CS552" s="237" t="e">
        <f t="shared" si="281"/>
        <v>#DIV/0!</v>
      </c>
      <c r="CT552" s="222">
        <f t="shared" si="282"/>
        <v>0</v>
      </c>
      <c r="CU552" s="237" t="e">
        <f t="shared" si="283"/>
        <v>#DIV/0!</v>
      </c>
      <c r="CV552" s="222">
        <f t="shared" si="284"/>
        <v>0</v>
      </c>
      <c r="CW552" s="237" t="e">
        <f t="shared" si="285"/>
        <v>#DIV/0!</v>
      </c>
      <c r="CX552" s="222">
        <f t="shared" si="286"/>
        <v>0</v>
      </c>
      <c r="CY552" s="237" t="e">
        <f t="shared" si="287"/>
        <v>#DIV/0!</v>
      </c>
      <c r="CZ552" s="223" t="e">
        <f t="shared" si="288"/>
        <v>#DIV/0!</v>
      </c>
      <c r="DA552" s="223" t="e">
        <f t="shared" si="289"/>
        <v>#DIV/0!</v>
      </c>
      <c r="DB552" s="30"/>
    </row>
    <row r="553" spans="1:106" s="31" customFormat="1" ht="31">
      <c r="A553" s="1036"/>
      <c r="B553" s="1093"/>
      <c r="C553" s="1088"/>
      <c r="D553" s="1093"/>
      <c r="E553" s="1088"/>
      <c r="F553" s="1090"/>
      <c r="G553" s="292" t="s">
        <v>1218</v>
      </c>
      <c r="H553" s="32" t="s">
        <v>773</v>
      </c>
      <c r="I553" s="32"/>
      <c r="J553" s="44" t="s">
        <v>32</v>
      </c>
      <c r="K553" s="212" t="s">
        <v>31</v>
      </c>
      <c r="L553" s="169" t="s">
        <v>10</v>
      </c>
      <c r="M553" s="93" t="s">
        <v>29</v>
      </c>
      <c r="N553" s="93" t="s">
        <v>24</v>
      </c>
      <c r="O553" s="30"/>
      <c r="P553" s="30"/>
      <c r="Q553" s="30"/>
      <c r="R553" s="30"/>
      <c r="S553" s="30"/>
      <c r="T553" s="30"/>
      <c r="U553" s="30"/>
      <c r="V553" s="30"/>
      <c r="W553" s="30"/>
      <c r="X553" s="30"/>
      <c r="Y553" s="30" t="s">
        <v>24</v>
      </c>
      <c r="Z553" s="80">
        <f t="shared" si="290"/>
        <v>1</v>
      </c>
      <c r="AA553" s="955"/>
      <c r="AB553" s="30"/>
      <c r="AC553" s="30"/>
      <c r="AD553" s="30"/>
      <c r="AE553" s="30"/>
      <c r="AF553" s="30"/>
      <c r="AG553" s="30"/>
      <c r="AH553" s="30"/>
      <c r="AI553" s="30"/>
      <c r="AJ553" s="30"/>
      <c r="AK553" s="30"/>
      <c r="AL553" s="30"/>
      <c r="AM553" s="30"/>
      <c r="AN553" s="30"/>
      <c r="AO553" s="30"/>
      <c r="AP553" s="30"/>
      <c r="AQ553" s="30"/>
      <c r="AR553" s="30"/>
      <c r="AS553" s="30"/>
      <c r="AT553" s="30"/>
      <c r="AU553" s="30"/>
      <c r="AV553" s="32"/>
      <c r="AW553" s="30"/>
      <c r="AX553" s="30"/>
      <c r="AY553" s="30"/>
      <c r="AZ553" s="30"/>
      <c r="BA553" s="30"/>
      <c r="BB553" s="30"/>
      <c r="BC553" s="30"/>
      <c r="BD553" s="30"/>
      <c r="BE553" s="30"/>
      <c r="BF553" s="30"/>
      <c r="BG553" s="30"/>
      <c r="BH553" s="21" t="s">
        <v>1318</v>
      </c>
      <c r="BI553" s="21"/>
      <c r="BJ553" s="221"/>
      <c r="BK553" s="221"/>
      <c r="BL553" s="221"/>
      <c r="BM553" s="221"/>
      <c r="BN553" s="221"/>
      <c r="BO553" s="221"/>
      <c r="BP553" s="221"/>
      <c r="BQ553" s="221"/>
      <c r="BR553" s="221"/>
      <c r="BS553" s="221"/>
      <c r="BT553" s="221"/>
      <c r="BU553" s="221"/>
      <c r="BV553" s="221"/>
      <c r="BW553" s="221"/>
      <c r="BX553" s="221"/>
      <c r="BY553" s="221"/>
      <c r="BZ553" s="221"/>
      <c r="CA553" s="221"/>
      <c r="CB553" s="221"/>
      <c r="CC553" s="221"/>
      <c r="CD553" s="221"/>
      <c r="CE553" s="221"/>
      <c r="CF553" s="221"/>
      <c r="CG553" s="221"/>
      <c r="CH553" s="221"/>
      <c r="CI553" s="221"/>
      <c r="CJ553" s="221"/>
      <c r="CK553" s="221"/>
      <c r="CL553" s="221"/>
      <c r="CM553" s="221"/>
      <c r="CN553" s="221"/>
      <c r="CO553" s="221"/>
      <c r="CP553" s="221"/>
      <c r="CQ553" s="221"/>
      <c r="CR553" s="222">
        <f t="shared" si="280"/>
        <v>0</v>
      </c>
      <c r="CS553" s="237" t="e">
        <f t="shared" si="281"/>
        <v>#DIV/0!</v>
      </c>
      <c r="CT553" s="222">
        <f t="shared" si="282"/>
        <v>0</v>
      </c>
      <c r="CU553" s="237" t="e">
        <f t="shared" si="283"/>
        <v>#DIV/0!</v>
      </c>
      <c r="CV553" s="222">
        <f t="shared" si="284"/>
        <v>0</v>
      </c>
      <c r="CW553" s="237" t="e">
        <f t="shared" si="285"/>
        <v>#DIV/0!</v>
      </c>
      <c r="CX553" s="222">
        <f t="shared" si="286"/>
        <v>0</v>
      </c>
      <c r="CY553" s="237" t="e">
        <f t="shared" si="287"/>
        <v>#DIV/0!</v>
      </c>
      <c r="CZ553" s="223" t="e">
        <f t="shared" si="288"/>
        <v>#DIV/0!</v>
      </c>
      <c r="DA553" s="223" t="e">
        <f t="shared" si="289"/>
        <v>#DIV/0!</v>
      </c>
      <c r="DB553" s="30"/>
    </row>
    <row r="554" spans="1:106" s="12" customFormat="1" ht="31">
      <c r="A554" s="1036"/>
      <c r="B554" s="1093"/>
      <c r="C554" s="1088"/>
      <c r="D554" s="1093"/>
      <c r="E554" s="1088"/>
      <c r="F554" s="1089" t="s">
        <v>1239</v>
      </c>
      <c r="G554" s="292" t="s">
        <v>1243</v>
      </c>
      <c r="H554" s="32" t="s">
        <v>774</v>
      </c>
      <c r="I554" s="32"/>
      <c r="J554" s="16" t="s">
        <v>32</v>
      </c>
      <c r="K554" s="212" t="s">
        <v>31</v>
      </c>
      <c r="L554" s="169" t="s">
        <v>10</v>
      </c>
      <c r="M554" s="93" t="s">
        <v>29</v>
      </c>
      <c r="N554" s="93" t="s">
        <v>24</v>
      </c>
      <c r="O554" s="88"/>
      <c r="P554" s="88"/>
      <c r="Q554" s="88" t="s">
        <v>24</v>
      </c>
      <c r="R554" s="88"/>
      <c r="S554" s="30"/>
      <c r="T554" s="30"/>
      <c r="U554" s="88"/>
      <c r="V554" s="88"/>
      <c r="W554" s="88"/>
      <c r="X554" s="88"/>
      <c r="Y554" s="88"/>
      <c r="Z554" s="80">
        <f t="shared" si="290"/>
        <v>1</v>
      </c>
      <c r="AA554" s="221"/>
      <c r="AB554" s="88"/>
      <c r="AC554" s="88"/>
      <c r="AD554" s="88"/>
      <c r="AE554" s="7"/>
      <c r="AF554" s="7"/>
      <c r="AG554" s="7"/>
      <c r="AH554" s="7"/>
      <c r="AI554" s="88"/>
      <c r="AJ554" s="55" t="s">
        <v>1318</v>
      </c>
      <c r="AK554" s="55"/>
      <c r="AL554" s="55"/>
      <c r="AM554" s="88"/>
      <c r="AN554" s="88"/>
      <c r="AO554" s="88"/>
      <c r="AP554" s="88"/>
      <c r="AQ554" s="88"/>
      <c r="AR554" s="88"/>
      <c r="AS554" s="88"/>
      <c r="AT554" s="88"/>
      <c r="AU554" s="88"/>
      <c r="AV554" s="37"/>
      <c r="AW554" s="88"/>
      <c r="AX554" s="88"/>
      <c r="AY554" s="88"/>
      <c r="AZ554" s="88"/>
      <c r="BA554" s="88"/>
      <c r="BB554" s="88"/>
      <c r="BC554" s="88"/>
      <c r="BD554" s="88"/>
      <c r="BE554" s="88"/>
      <c r="BF554" s="88"/>
      <c r="BG554" s="88"/>
      <c r="BH554" s="88"/>
      <c r="BI554" s="88"/>
      <c r="BJ554" s="221"/>
      <c r="BK554" s="221"/>
      <c r="BL554" s="221"/>
      <c r="BM554" s="221"/>
      <c r="BN554" s="221"/>
      <c r="BO554" s="221"/>
      <c r="BP554" s="221"/>
      <c r="BQ554" s="221"/>
      <c r="BR554" s="221"/>
      <c r="BS554" s="221"/>
      <c r="BT554" s="221"/>
      <c r="BU554" s="221"/>
      <c r="BV554" s="221"/>
      <c r="BW554" s="221"/>
      <c r="BX554" s="221"/>
      <c r="BY554" s="221"/>
      <c r="BZ554" s="221"/>
      <c r="CA554" s="221"/>
      <c r="CB554" s="221"/>
      <c r="CC554" s="221"/>
      <c r="CD554" s="221"/>
      <c r="CE554" s="221"/>
      <c r="CF554" s="221"/>
      <c r="CG554" s="221"/>
      <c r="CH554" s="221"/>
      <c r="CI554" s="221"/>
      <c r="CJ554" s="221"/>
      <c r="CK554" s="221"/>
      <c r="CL554" s="221"/>
      <c r="CM554" s="221"/>
      <c r="CN554" s="221"/>
      <c r="CO554" s="221"/>
      <c r="CP554" s="221"/>
      <c r="CQ554" s="221"/>
      <c r="CR554" s="222">
        <f t="shared" si="280"/>
        <v>0</v>
      </c>
      <c r="CS554" s="237" t="e">
        <f t="shared" si="281"/>
        <v>#DIV/0!</v>
      </c>
      <c r="CT554" s="222">
        <f t="shared" si="282"/>
        <v>0</v>
      </c>
      <c r="CU554" s="237" t="e">
        <f t="shared" si="283"/>
        <v>#DIV/0!</v>
      </c>
      <c r="CV554" s="222">
        <f t="shared" si="284"/>
        <v>0</v>
      </c>
      <c r="CW554" s="237" t="e">
        <f t="shared" si="285"/>
        <v>#DIV/0!</v>
      </c>
      <c r="CX554" s="222">
        <f t="shared" si="286"/>
        <v>0</v>
      </c>
      <c r="CY554" s="237" t="e">
        <f t="shared" si="287"/>
        <v>#DIV/0!</v>
      </c>
      <c r="CZ554" s="223" t="e">
        <f t="shared" si="288"/>
        <v>#DIV/0!</v>
      </c>
      <c r="DA554" s="223" t="e">
        <f t="shared" si="289"/>
        <v>#DIV/0!</v>
      </c>
      <c r="DB554" s="88"/>
    </row>
    <row r="555" spans="1:106" s="12" customFormat="1" ht="31">
      <c r="A555" s="1036"/>
      <c r="B555" s="1093"/>
      <c r="C555" s="1088"/>
      <c r="D555" s="1093"/>
      <c r="E555" s="1088"/>
      <c r="F555" s="1089"/>
      <c r="G555" s="292" t="s">
        <v>1242</v>
      </c>
      <c r="H555" s="32"/>
      <c r="I555" s="32"/>
      <c r="J555" s="44" t="s">
        <v>32</v>
      </c>
      <c r="K555" s="212" t="s">
        <v>31</v>
      </c>
      <c r="L555" s="169"/>
      <c r="M555" s="93"/>
      <c r="N555" s="93"/>
      <c r="O555" s="88"/>
      <c r="P555" s="88" t="s">
        <v>24</v>
      </c>
      <c r="Q555" s="88"/>
      <c r="R555" s="88"/>
      <c r="S555" s="30"/>
      <c r="T555" s="30"/>
      <c r="U555" s="88"/>
      <c r="V555" s="88"/>
      <c r="W555" s="88"/>
      <c r="X555" s="88"/>
      <c r="Y555" s="88"/>
      <c r="Z555" s="80">
        <f t="shared" si="290"/>
        <v>1</v>
      </c>
      <c r="AA555" s="955"/>
      <c r="AB555" s="88"/>
      <c r="AC555" s="88"/>
      <c r="AD555" s="88"/>
      <c r="AE555" s="7"/>
      <c r="AF555" s="7"/>
      <c r="AG555" s="7"/>
      <c r="AH555" s="7"/>
      <c r="AI555" s="88"/>
      <c r="AJ555" s="88"/>
      <c r="AK555" s="88"/>
      <c r="AL555" s="88"/>
      <c r="AM555" s="88"/>
      <c r="AN555" s="88"/>
      <c r="AO555" s="88"/>
      <c r="AP555" s="88"/>
      <c r="AQ555" s="88"/>
      <c r="AR555" s="88"/>
      <c r="AS555" s="88"/>
      <c r="AT555" s="88"/>
      <c r="AU555" s="88"/>
      <c r="AV555" s="37"/>
      <c r="AW555" s="88"/>
      <c r="AX555" s="88"/>
      <c r="AY555" s="88"/>
      <c r="AZ555" s="88"/>
      <c r="BA555" s="88"/>
      <c r="BB555" s="88"/>
      <c r="BC555" s="88"/>
      <c r="BD555" s="88"/>
      <c r="BE555" s="88"/>
      <c r="BF555" s="88"/>
      <c r="BG555" s="88"/>
      <c r="BH555" s="88"/>
      <c r="BI555" s="88"/>
      <c r="BJ555" s="221"/>
      <c r="BK555" s="221"/>
      <c r="BL555" s="221"/>
      <c r="BM555" s="221"/>
      <c r="BN555" s="221"/>
      <c r="BO555" s="221"/>
      <c r="BP555" s="221"/>
      <c r="BQ555" s="221"/>
      <c r="BR555" s="221"/>
      <c r="BS555" s="221"/>
      <c r="BT555" s="221"/>
      <c r="BU555" s="221"/>
      <c r="BV555" s="221"/>
      <c r="BW555" s="221"/>
      <c r="BX555" s="221"/>
      <c r="BY555" s="221"/>
      <c r="BZ555" s="221"/>
      <c r="CA555" s="221"/>
      <c r="CB555" s="221"/>
      <c r="CC555" s="221"/>
      <c r="CD555" s="221"/>
      <c r="CE555" s="221"/>
      <c r="CF555" s="221"/>
      <c r="CG555" s="221"/>
      <c r="CH555" s="221"/>
      <c r="CI555" s="221"/>
      <c r="CJ555" s="221"/>
      <c r="CK555" s="221"/>
      <c r="CL555" s="221"/>
      <c r="CM555" s="221"/>
      <c r="CN555" s="221"/>
      <c r="CO555" s="221"/>
      <c r="CP555" s="221"/>
      <c r="CQ555" s="221"/>
      <c r="CR555" s="222">
        <f t="shared" si="280"/>
        <v>0</v>
      </c>
      <c r="CS555" s="237" t="e">
        <f t="shared" si="281"/>
        <v>#DIV/0!</v>
      </c>
      <c r="CT555" s="222">
        <f t="shared" si="282"/>
        <v>0</v>
      </c>
      <c r="CU555" s="237" t="e">
        <f t="shared" si="283"/>
        <v>#DIV/0!</v>
      </c>
      <c r="CV555" s="222">
        <f t="shared" si="284"/>
        <v>0</v>
      </c>
      <c r="CW555" s="237" t="e">
        <f t="shared" si="285"/>
        <v>#DIV/0!</v>
      </c>
      <c r="CX555" s="222">
        <f t="shared" si="286"/>
        <v>0</v>
      </c>
      <c r="CY555" s="237" t="e">
        <f t="shared" si="287"/>
        <v>#DIV/0!</v>
      </c>
      <c r="CZ555" s="223" t="e">
        <f t="shared" si="288"/>
        <v>#DIV/0!</v>
      </c>
      <c r="DA555" s="223" t="e">
        <f t="shared" si="289"/>
        <v>#DIV/0!</v>
      </c>
      <c r="DB555" s="88"/>
    </row>
    <row r="556" spans="1:106" s="31" customFormat="1" ht="31">
      <c r="A556" s="1036"/>
      <c r="B556" s="1093"/>
      <c r="C556" s="1088"/>
      <c r="D556" s="1093"/>
      <c r="E556" s="1088"/>
      <c r="F556" s="1089"/>
      <c r="G556" s="292" t="s">
        <v>2051</v>
      </c>
      <c r="H556" s="32" t="s">
        <v>775</v>
      </c>
      <c r="I556" s="32"/>
      <c r="J556" s="44" t="s">
        <v>32</v>
      </c>
      <c r="K556" s="212" t="s">
        <v>31</v>
      </c>
      <c r="L556" s="169" t="s">
        <v>10</v>
      </c>
      <c r="M556" s="93" t="s">
        <v>25</v>
      </c>
      <c r="N556" s="93" t="s">
        <v>24</v>
      </c>
      <c r="O556" s="30"/>
      <c r="P556" s="30"/>
      <c r="Q556" s="30"/>
      <c r="R556" s="30" t="s">
        <v>24</v>
      </c>
      <c r="S556" s="30"/>
      <c r="T556" s="30"/>
      <c r="U556" s="30"/>
      <c r="V556" s="30"/>
      <c r="W556" s="30"/>
      <c r="X556" s="30"/>
      <c r="Y556" s="30"/>
      <c r="Z556" s="80">
        <f t="shared" si="290"/>
        <v>1</v>
      </c>
      <c r="AA556" s="955"/>
      <c r="AB556" s="30"/>
      <c r="AC556" s="30"/>
      <c r="AD556" s="30"/>
      <c r="AE556" s="30"/>
      <c r="AF556" s="30"/>
      <c r="AG556" s="30"/>
      <c r="AH556" s="30"/>
      <c r="AI556" s="30"/>
      <c r="AJ556" s="30"/>
      <c r="AK556" s="30"/>
      <c r="AL556" s="30"/>
      <c r="AM556" s="55" t="s">
        <v>1318</v>
      </c>
      <c r="AN556" s="55" t="s">
        <v>1318</v>
      </c>
      <c r="AO556" s="55"/>
      <c r="AP556" s="55" t="s">
        <v>1318</v>
      </c>
      <c r="AQ556" s="7"/>
      <c r="AR556" s="7"/>
      <c r="AS556" s="7"/>
      <c r="AT556" s="7"/>
      <c r="AU556" s="7"/>
      <c r="AV556" s="32"/>
      <c r="AW556" s="30"/>
      <c r="AX556" s="30"/>
      <c r="AY556" s="30"/>
      <c r="AZ556" s="30"/>
      <c r="BA556" s="30"/>
      <c r="BB556" s="30"/>
      <c r="BC556" s="30"/>
      <c r="BD556" s="30"/>
      <c r="BE556" s="30"/>
      <c r="BF556" s="30"/>
      <c r="BG556" s="30"/>
      <c r="BH556" s="30"/>
      <c r="BI556" s="30"/>
      <c r="BJ556" s="221"/>
      <c r="BK556" s="221"/>
      <c r="BL556" s="221"/>
      <c r="BM556" s="221"/>
      <c r="BN556" s="221"/>
      <c r="BO556" s="221"/>
      <c r="BP556" s="221"/>
      <c r="BQ556" s="221"/>
      <c r="BR556" s="221"/>
      <c r="BS556" s="221"/>
      <c r="BT556" s="221"/>
      <c r="BU556" s="221"/>
      <c r="BV556" s="221"/>
      <c r="BW556" s="221"/>
      <c r="BX556" s="221"/>
      <c r="BY556" s="221"/>
      <c r="BZ556" s="221"/>
      <c r="CA556" s="221"/>
      <c r="CB556" s="221"/>
      <c r="CC556" s="221"/>
      <c r="CD556" s="221"/>
      <c r="CE556" s="221"/>
      <c r="CF556" s="221"/>
      <c r="CG556" s="221"/>
      <c r="CH556" s="221"/>
      <c r="CI556" s="221"/>
      <c r="CJ556" s="221"/>
      <c r="CK556" s="221"/>
      <c r="CL556" s="221"/>
      <c r="CM556" s="221"/>
      <c r="CN556" s="221"/>
      <c r="CO556" s="221"/>
      <c r="CP556" s="221"/>
      <c r="CQ556" s="221"/>
      <c r="CR556" s="222">
        <f t="shared" si="280"/>
        <v>0</v>
      </c>
      <c r="CS556" s="237" t="e">
        <f t="shared" si="281"/>
        <v>#DIV/0!</v>
      </c>
      <c r="CT556" s="222">
        <f t="shared" si="282"/>
        <v>0</v>
      </c>
      <c r="CU556" s="237" t="e">
        <f t="shared" si="283"/>
        <v>#DIV/0!</v>
      </c>
      <c r="CV556" s="222">
        <f t="shared" si="284"/>
        <v>0</v>
      </c>
      <c r="CW556" s="237" t="e">
        <f t="shared" si="285"/>
        <v>#DIV/0!</v>
      </c>
      <c r="CX556" s="222">
        <f t="shared" si="286"/>
        <v>0</v>
      </c>
      <c r="CY556" s="237" t="e">
        <f t="shared" si="287"/>
        <v>#DIV/0!</v>
      </c>
      <c r="CZ556" s="223" t="e">
        <f t="shared" si="288"/>
        <v>#DIV/0!</v>
      </c>
      <c r="DA556" s="223" t="e">
        <f t="shared" si="289"/>
        <v>#DIV/0!</v>
      </c>
      <c r="DB556" s="30"/>
    </row>
    <row r="557" spans="1:106" s="31" customFormat="1" ht="31">
      <c r="A557" s="1036"/>
      <c r="B557" s="1093"/>
      <c r="C557" s="1088"/>
      <c r="D557" s="1093"/>
      <c r="E557" s="1088"/>
      <c r="F557" s="1089"/>
      <c r="G557" s="157" t="s">
        <v>2052</v>
      </c>
      <c r="H557" s="32" t="s">
        <v>775</v>
      </c>
      <c r="I557" s="32"/>
      <c r="J557" s="44" t="s">
        <v>32</v>
      </c>
      <c r="K557" s="212" t="s">
        <v>31</v>
      </c>
      <c r="L557" s="169" t="s">
        <v>10</v>
      </c>
      <c r="M557" s="93" t="s">
        <v>25</v>
      </c>
      <c r="N557" s="93" t="s">
        <v>24</v>
      </c>
      <c r="O557" s="30"/>
      <c r="P557" s="30"/>
      <c r="Q557" s="30"/>
      <c r="R557" s="30" t="s">
        <v>24</v>
      </c>
      <c r="S557" s="30"/>
      <c r="T557" s="30"/>
      <c r="U557" s="30"/>
      <c r="V557" s="30"/>
      <c r="W557" s="30"/>
      <c r="X557" s="30"/>
      <c r="Y557" s="30"/>
      <c r="Z557" s="80">
        <f t="shared" si="290"/>
        <v>1</v>
      </c>
      <c r="AA557" s="221"/>
      <c r="AB557" s="30"/>
      <c r="AC557" s="30"/>
      <c r="AD557" s="30"/>
      <c r="AE557" s="30"/>
      <c r="AF557" s="30"/>
      <c r="AG557" s="30"/>
      <c r="AH557" s="30"/>
      <c r="AI557" s="30"/>
      <c r="AJ557" s="30"/>
      <c r="AK557" s="30"/>
      <c r="AL557" s="30"/>
      <c r="AM557" s="55" t="s">
        <v>1318</v>
      </c>
      <c r="AN557" s="55" t="s">
        <v>1318</v>
      </c>
      <c r="AO557" s="55"/>
      <c r="AP557" s="55" t="s">
        <v>1318</v>
      </c>
      <c r="AQ557" s="7"/>
      <c r="AR557" s="7"/>
      <c r="AS557" s="7"/>
      <c r="AT557" s="7"/>
      <c r="AU557" s="7"/>
      <c r="AV557" s="32"/>
      <c r="AW557" s="30"/>
      <c r="AX557" s="30"/>
      <c r="AY557" s="30"/>
      <c r="AZ557" s="30"/>
      <c r="BA557" s="30"/>
      <c r="BB557" s="30"/>
      <c r="BC557" s="30"/>
      <c r="BD557" s="30"/>
      <c r="BE557" s="30"/>
      <c r="BF557" s="30"/>
      <c r="BG557" s="30"/>
      <c r="BH557" s="30"/>
      <c r="BI557" s="30"/>
      <c r="BJ557" s="221"/>
      <c r="BK557" s="221"/>
      <c r="BL557" s="221"/>
      <c r="BM557" s="221"/>
      <c r="BN557" s="221"/>
      <c r="BO557" s="221"/>
      <c r="BP557" s="221"/>
      <c r="BQ557" s="221"/>
      <c r="BR557" s="221"/>
      <c r="BS557" s="221"/>
      <c r="BT557" s="221"/>
      <c r="BU557" s="221"/>
      <c r="BV557" s="221"/>
      <c r="BW557" s="221"/>
      <c r="BX557" s="221"/>
      <c r="BY557" s="221"/>
      <c r="BZ557" s="221"/>
      <c r="CA557" s="221"/>
      <c r="CB557" s="221"/>
      <c r="CC557" s="221"/>
      <c r="CD557" s="221"/>
      <c r="CE557" s="221"/>
      <c r="CF557" s="221"/>
      <c r="CG557" s="221"/>
      <c r="CH557" s="221"/>
      <c r="CI557" s="221"/>
      <c r="CJ557" s="221"/>
      <c r="CK557" s="221"/>
      <c r="CL557" s="221"/>
      <c r="CM557" s="221"/>
      <c r="CN557" s="221"/>
      <c r="CO557" s="221"/>
      <c r="CP557" s="221"/>
      <c r="CQ557" s="221"/>
      <c r="CR557" s="222">
        <f t="shared" si="280"/>
        <v>0</v>
      </c>
      <c r="CS557" s="237" t="e">
        <f t="shared" si="281"/>
        <v>#DIV/0!</v>
      </c>
      <c r="CT557" s="222">
        <f t="shared" si="282"/>
        <v>0</v>
      </c>
      <c r="CU557" s="237" t="e">
        <f t="shared" si="283"/>
        <v>#DIV/0!</v>
      </c>
      <c r="CV557" s="222">
        <f t="shared" si="284"/>
        <v>0</v>
      </c>
      <c r="CW557" s="237" t="e">
        <f t="shared" si="285"/>
        <v>#DIV/0!</v>
      </c>
      <c r="CX557" s="222">
        <f t="shared" si="286"/>
        <v>0</v>
      </c>
      <c r="CY557" s="237" t="e">
        <f t="shared" si="287"/>
        <v>#DIV/0!</v>
      </c>
      <c r="CZ557" s="223" t="e">
        <f t="shared" si="288"/>
        <v>#DIV/0!</v>
      </c>
      <c r="DA557" s="223" t="e">
        <f t="shared" si="289"/>
        <v>#DIV/0!</v>
      </c>
      <c r="DB557" s="30"/>
    </row>
    <row r="558" spans="1:106" s="12" customFormat="1" ht="31">
      <c r="A558" s="1036"/>
      <c r="B558" s="1093"/>
      <c r="C558" s="1088"/>
      <c r="D558" s="1093"/>
      <c r="E558" s="1088"/>
      <c r="F558" s="1089"/>
      <c r="G558" s="11" t="s">
        <v>2054</v>
      </c>
      <c r="H558" s="88"/>
      <c r="I558" s="88"/>
      <c r="J558" s="16" t="s">
        <v>32</v>
      </c>
      <c r="K558" s="212" t="s">
        <v>31</v>
      </c>
      <c r="L558" s="169" t="s">
        <v>10</v>
      </c>
      <c r="M558" s="93" t="s">
        <v>29</v>
      </c>
      <c r="N558" s="37" t="s">
        <v>24</v>
      </c>
      <c r="O558" s="88"/>
      <c r="P558" s="88"/>
      <c r="Q558" s="88" t="s">
        <v>24</v>
      </c>
      <c r="R558" s="88"/>
      <c r="S558" s="30"/>
      <c r="T558" s="30"/>
      <c r="U558" s="88"/>
      <c r="V558" s="88"/>
      <c r="W558" s="88"/>
      <c r="X558" s="88"/>
      <c r="Y558" s="88"/>
      <c r="Z558" s="80">
        <f t="shared" si="290"/>
        <v>1</v>
      </c>
      <c r="AA558" s="955"/>
      <c r="AB558" s="88"/>
      <c r="AC558" s="88"/>
      <c r="AD558" s="88"/>
      <c r="AE558" s="88"/>
      <c r="AF558" s="88"/>
      <c r="AG558" s="88"/>
      <c r="AH558" s="88"/>
      <c r="AI558" s="7"/>
      <c r="AJ558" s="7"/>
      <c r="AK558" s="7" t="s">
        <v>1318</v>
      </c>
      <c r="AL558" s="7"/>
      <c r="AM558" s="88"/>
      <c r="AN558" s="88"/>
      <c r="AO558" s="88"/>
      <c r="AP558" s="88"/>
      <c r="AQ558" s="88"/>
      <c r="AR558" s="88"/>
      <c r="AS558" s="88"/>
      <c r="AT558" s="88"/>
      <c r="AU558" s="88"/>
      <c r="AV558" s="37"/>
      <c r="AW558" s="88"/>
      <c r="AX558" s="88"/>
      <c r="AY558" s="88"/>
      <c r="AZ558" s="88"/>
      <c r="BA558" s="88"/>
      <c r="BB558" s="88"/>
      <c r="BC558" s="88"/>
      <c r="BD558" s="88"/>
      <c r="BE558" s="88"/>
      <c r="BF558" s="88"/>
      <c r="BG558" s="88"/>
      <c r="BH558" s="88"/>
      <c r="BI558" s="88"/>
      <c r="BJ558" s="221"/>
      <c r="BK558" s="221"/>
      <c r="BL558" s="221"/>
      <c r="BM558" s="221"/>
      <c r="BN558" s="221"/>
      <c r="BO558" s="221"/>
      <c r="BP558" s="221"/>
      <c r="BQ558" s="221"/>
      <c r="BR558" s="221"/>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c r="CN558" s="221"/>
      <c r="CO558" s="221"/>
      <c r="CP558" s="221"/>
      <c r="CQ558" s="221"/>
      <c r="CR558" s="222">
        <f t="shared" si="280"/>
        <v>0</v>
      </c>
      <c r="CS558" s="237" t="e">
        <f t="shared" si="281"/>
        <v>#DIV/0!</v>
      </c>
      <c r="CT558" s="222">
        <f t="shared" si="282"/>
        <v>0</v>
      </c>
      <c r="CU558" s="237" t="e">
        <f t="shared" si="283"/>
        <v>#DIV/0!</v>
      </c>
      <c r="CV558" s="222">
        <f t="shared" si="284"/>
        <v>0</v>
      </c>
      <c r="CW558" s="237" t="e">
        <f t="shared" si="285"/>
        <v>#DIV/0!</v>
      </c>
      <c r="CX558" s="222">
        <f t="shared" si="286"/>
        <v>0</v>
      </c>
      <c r="CY558" s="237" t="e">
        <f t="shared" si="287"/>
        <v>#DIV/0!</v>
      </c>
      <c r="CZ558" s="223" t="e">
        <f t="shared" si="288"/>
        <v>#DIV/0!</v>
      </c>
      <c r="DA558" s="223" t="e">
        <f t="shared" si="289"/>
        <v>#DIV/0!</v>
      </c>
      <c r="DB558" s="88"/>
    </row>
    <row r="559" spans="1:106" s="12" customFormat="1" ht="31">
      <c r="A559" s="1036"/>
      <c r="B559" s="1093"/>
      <c r="C559" s="1088"/>
      <c r="D559" s="1093"/>
      <c r="E559" s="1088"/>
      <c r="F559" s="1089"/>
      <c r="G559" s="11" t="s">
        <v>2053</v>
      </c>
      <c r="H559" s="88"/>
      <c r="I559" s="88"/>
      <c r="J559" s="16" t="s">
        <v>32</v>
      </c>
      <c r="K559" s="212" t="s">
        <v>31</v>
      </c>
      <c r="L559" s="169" t="s">
        <v>10</v>
      </c>
      <c r="M559" s="93" t="s">
        <v>29</v>
      </c>
      <c r="N559" s="37" t="s">
        <v>24</v>
      </c>
      <c r="O559" s="88"/>
      <c r="P559" s="88"/>
      <c r="Q559" s="88" t="s">
        <v>24</v>
      </c>
      <c r="R559" s="88"/>
      <c r="S559" s="30"/>
      <c r="T559" s="30"/>
      <c r="U559" s="88"/>
      <c r="V559" s="88"/>
      <c r="W559" s="88"/>
      <c r="X559" s="88"/>
      <c r="Y559" s="88"/>
      <c r="Z559" s="80">
        <f t="shared" si="290"/>
        <v>1</v>
      </c>
      <c r="AA559" s="955"/>
      <c r="AB559" s="88"/>
      <c r="AC559" s="88"/>
      <c r="AD559" s="88"/>
      <c r="AE559" s="88"/>
      <c r="AF559" s="88"/>
      <c r="AG559" s="88"/>
      <c r="AH559" s="88"/>
      <c r="AI559" s="7"/>
      <c r="AJ559" s="7"/>
      <c r="AK559" s="7" t="s">
        <v>1318</v>
      </c>
      <c r="AL559" s="7"/>
      <c r="AM559" s="88"/>
      <c r="AN559" s="88"/>
      <c r="AO559" s="88"/>
      <c r="AP559" s="88"/>
      <c r="AQ559" s="88"/>
      <c r="AR559" s="88"/>
      <c r="AS559" s="88"/>
      <c r="AT559" s="88"/>
      <c r="AU559" s="88"/>
      <c r="AV559" s="37"/>
      <c r="AW559" s="88"/>
      <c r="AX559" s="88"/>
      <c r="AY559" s="88"/>
      <c r="AZ559" s="88"/>
      <c r="BA559" s="88"/>
      <c r="BB559" s="88"/>
      <c r="BC559" s="88"/>
      <c r="BD559" s="88"/>
      <c r="BE559" s="88"/>
      <c r="BF559" s="88"/>
      <c r="BG559" s="88"/>
      <c r="BH559" s="88"/>
      <c r="BI559" s="88"/>
      <c r="BJ559" s="221"/>
      <c r="BK559" s="221"/>
      <c r="BL559" s="221"/>
      <c r="BM559" s="221"/>
      <c r="BN559" s="221"/>
      <c r="BO559" s="221"/>
      <c r="BP559" s="221"/>
      <c r="BQ559" s="221"/>
      <c r="BR559" s="221"/>
      <c r="BS559" s="221"/>
      <c r="BT559" s="221"/>
      <c r="BU559" s="221"/>
      <c r="BV559" s="221"/>
      <c r="BW559" s="221"/>
      <c r="BX559" s="221"/>
      <c r="BY559" s="221"/>
      <c r="BZ559" s="221"/>
      <c r="CA559" s="221"/>
      <c r="CB559" s="221"/>
      <c r="CC559" s="221"/>
      <c r="CD559" s="221"/>
      <c r="CE559" s="221"/>
      <c r="CF559" s="221"/>
      <c r="CG559" s="221"/>
      <c r="CH559" s="221"/>
      <c r="CI559" s="221"/>
      <c r="CJ559" s="221"/>
      <c r="CK559" s="221"/>
      <c r="CL559" s="221"/>
      <c r="CM559" s="221"/>
      <c r="CN559" s="221"/>
      <c r="CO559" s="221"/>
      <c r="CP559" s="221"/>
      <c r="CQ559" s="221"/>
      <c r="CR559" s="222">
        <f t="shared" si="280"/>
        <v>0</v>
      </c>
      <c r="CS559" s="237" t="e">
        <f t="shared" si="281"/>
        <v>#DIV/0!</v>
      </c>
      <c r="CT559" s="222">
        <f t="shared" si="282"/>
        <v>0</v>
      </c>
      <c r="CU559" s="237" t="e">
        <f t="shared" si="283"/>
        <v>#DIV/0!</v>
      </c>
      <c r="CV559" s="222">
        <f t="shared" si="284"/>
        <v>0</v>
      </c>
      <c r="CW559" s="237" t="e">
        <f t="shared" si="285"/>
        <v>#DIV/0!</v>
      </c>
      <c r="CX559" s="222">
        <f t="shared" si="286"/>
        <v>0</v>
      </c>
      <c r="CY559" s="237" t="e">
        <f t="shared" si="287"/>
        <v>#DIV/0!</v>
      </c>
      <c r="CZ559" s="223" t="e">
        <f t="shared" si="288"/>
        <v>#DIV/0!</v>
      </c>
      <c r="DA559" s="223" t="e">
        <f t="shared" si="289"/>
        <v>#DIV/0!</v>
      </c>
      <c r="DB559" s="88"/>
    </row>
    <row r="560" spans="1:106" s="12" customFormat="1" ht="31">
      <c r="A560" s="1036"/>
      <c r="B560" s="1093"/>
      <c r="C560" s="1088"/>
      <c r="D560" s="1093"/>
      <c r="E560" s="1088"/>
      <c r="F560" s="1089"/>
      <c r="G560" s="293" t="s">
        <v>1609</v>
      </c>
      <c r="H560" s="93"/>
      <c r="I560" s="93"/>
      <c r="J560" s="44" t="s">
        <v>32</v>
      </c>
      <c r="K560" s="212" t="s">
        <v>31</v>
      </c>
      <c r="L560" s="169" t="s">
        <v>10</v>
      </c>
      <c r="M560" s="93" t="s">
        <v>29</v>
      </c>
      <c r="N560" s="37" t="s">
        <v>24</v>
      </c>
      <c r="O560" s="88" t="s">
        <v>24</v>
      </c>
      <c r="P560" s="88"/>
      <c r="Q560" s="88"/>
      <c r="R560" s="88"/>
      <c r="S560" s="30"/>
      <c r="T560" s="30"/>
      <c r="U560" s="88"/>
      <c r="V560" s="88"/>
      <c r="W560" s="88"/>
      <c r="X560" s="88"/>
      <c r="Y560" s="88"/>
      <c r="Z560" s="80">
        <f t="shared" si="290"/>
        <v>1</v>
      </c>
      <c r="AA560" s="221"/>
      <c r="AB560" s="55"/>
      <c r="AC560" s="55"/>
      <c r="AD560" s="55" t="s">
        <v>1318</v>
      </c>
      <c r="AE560" s="88"/>
      <c r="AF560" s="88"/>
      <c r="AG560" s="88"/>
      <c r="AH560" s="88"/>
      <c r="AI560" s="7"/>
      <c r="AJ560" s="7"/>
      <c r="AK560" s="7"/>
      <c r="AL560" s="7"/>
      <c r="AM560" s="88"/>
      <c r="AN560" s="88"/>
      <c r="AO560" s="88"/>
      <c r="AP560" s="88"/>
      <c r="AQ560" s="88"/>
      <c r="AR560" s="88"/>
      <c r="AS560" s="88"/>
      <c r="AT560" s="88"/>
      <c r="AU560" s="88"/>
      <c r="AV560" s="37"/>
      <c r="AW560" s="88"/>
      <c r="AX560" s="88"/>
      <c r="AY560" s="88"/>
      <c r="AZ560" s="88"/>
      <c r="BA560" s="88"/>
      <c r="BB560" s="88"/>
      <c r="BC560" s="88"/>
      <c r="BD560" s="88"/>
      <c r="BE560" s="88"/>
      <c r="BF560" s="88"/>
      <c r="BG560" s="88"/>
      <c r="BH560" s="88"/>
      <c r="BI560" s="88"/>
      <c r="BJ560" s="221"/>
      <c r="BK560" s="221"/>
      <c r="BL560" s="221"/>
      <c r="BM560" s="221"/>
      <c r="BN560" s="221"/>
      <c r="BO560" s="221"/>
      <c r="BP560" s="221"/>
      <c r="BQ560" s="221"/>
      <c r="BR560" s="221"/>
      <c r="BS560" s="221"/>
      <c r="BT560" s="221"/>
      <c r="BU560" s="221"/>
      <c r="BV560" s="221"/>
      <c r="BW560" s="221"/>
      <c r="BX560" s="221"/>
      <c r="BY560" s="221"/>
      <c r="BZ560" s="221"/>
      <c r="CA560" s="221"/>
      <c r="CB560" s="221"/>
      <c r="CC560" s="221"/>
      <c r="CD560" s="221"/>
      <c r="CE560" s="221"/>
      <c r="CF560" s="221"/>
      <c r="CG560" s="221"/>
      <c r="CH560" s="221"/>
      <c r="CI560" s="221"/>
      <c r="CJ560" s="221"/>
      <c r="CK560" s="221"/>
      <c r="CL560" s="221"/>
      <c r="CM560" s="221"/>
      <c r="CN560" s="221"/>
      <c r="CO560" s="221"/>
      <c r="CP560" s="221"/>
      <c r="CQ560" s="221"/>
      <c r="CR560" s="222">
        <f t="shared" si="280"/>
        <v>0</v>
      </c>
      <c r="CS560" s="237" t="e">
        <f t="shared" si="281"/>
        <v>#DIV/0!</v>
      </c>
      <c r="CT560" s="222">
        <f t="shared" si="282"/>
        <v>0</v>
      </c>
      <c r="CU560" s="237" t="e">
        <f t="shared" si="283"/>
        <v>#DIV/0!</v>
      </c>
      <c r="CV560" s="222">
        <f t="shared" si="284"/>
        <v>0</v>
      </c>
      <c r="CW560" s="237" t="e">
        <f t="shared" si="285"/>
        <v>#DIV/0!</v>
      </c>
      <c r="CX560" s="222">
        <f t="shared" si="286"/>
        <v>0</v>
      </c>
      <c r="CY560" s="237" t="e">
        <f t="shared" si="287"/>
        <v>#DIV/0!</v>
      </c>
      <c r="CZ560" s="223" t="e">
        <f t="shared" si="288"/>
        <v>#DIV/0!</v>
      </c>
      <c r="DA560" s="223" t="e">
        <f t="shared" si="289"/>
        <v>#DIV/0!</v>
      </c>
      <c r="DB560" s="88"/>
    </row>
    <row r="561" spans="1:106" s="12" customFormat="1" ht="31">
      <c r="A561" s="1036"/>
      <c r="B561" s="1093"/>
      <c r="C561" s="1088"/>
      <c r="D561" s="1093"/>
      <c r="E561" s="1088"/>
      <c r="F561" s="1089"/>
      <c r="G561" s="11" t="s">
        <v>2055</v>
      </c>
      <c r="H561" s="88"/>
      <c r="I561" s="88"/>
      <c r="J561" s="44" t="s">
        <v>32</v>
      </c>
      <c r="K561" s="212" t="s">
        <v>31</v>
      </c>
      <c r="L561" s="169" t="s">
        <v>10</v>
      </c>
      <c r="M561" s="93" t="s">
        <v>29</v>
      </c>
      <c r="N561" s="37" t="s">
        <v>24</v>
      </c>
      <c r="O561" s="88"/>
      <c r="P561" s="88"/>
      <c r="Q561" s="88"/>
      <c r="R561" s="88"/>
      <c r="S561" s="30" t="s">
        <v>24</v>
      </c>
      <c r="T561" s="30"/>
      <c r="U561" s="88"/>
      <c r="V561" s="88"/>
      <c r="W561" s="88"/>
      <c r="X561" s="88"/>
      <c r="Y561" s="88"/>
      <c r="Z561" s="80">
        <f t="shared" si="290"/>
        <v>1</v>
      </c>
      <c r="AA561" s="955"/>
      <c r="AB561" s="88"/>
      <c r="AC561" s="88"/>
      <c r="AD561" s="88"/>
      <c r="AE561" s="88"/>
      <c r="AF561" s="88"/>
      <c r="AG561" s="88"/>
      <c r="AH561" s="88"/>
      <c r="AI561" s="88"/>
      <c r="AJ561" s="88"/>
      <c r="AK561" s="88"/>
      <c r="AL561" s="88"/>
      <c r="AM561" s="88"/>
      <c r="AN561" s="88"/>
      <c r="AO561" s="88"/>
      <c r="AP561" s="88"/>
      <c r="AQ561" s="88"/>
      <c r="AR561" s="7" t="s">
        <v>1183</v>
      </c>
      <c r="AS561" s="88"/>
      <c r="AT561" s="88"/>
      <c r="AU561" s="88"/>
      <c r="AV561" s="37"/>
      <c r="AW561" s="88"/>
      <c r="AX561" s="88"/>
      <c r="AY561" s="88"/>
      <c r="AZ561" s="88"/>
      <c r="BA561" s="88"/>
      <c r="BB561" s="88"/>
      <c r="BC561" s="88"/>
      <c r="BD561" s="88"/>
      <c r="BE561" s="88"/>
      <c r="BF561" s="88"/>
      <c r="BG561" s="88"/>
      <c r="BH561" s="88"/>
      <c r="BI561" s="88"/>
      <c r="BJ561" s="221"/>
      <c r="BK561" s="221"/>
      <c r="BL561" s="221"/>
      <c r="BM561" s="221"/>
      <c r="BN561" s="221"/>
      <c r="BO561" s="221"/>
      <c r="BP561" s="221"/>
      <c r="BQ561" s="221"/>
      <c r="BR561" s="221"/>
      <c r="BS561" s="221"/>
      <c r="BT561" s="221"/>
      <c r="BU561" s="221"/>
      <c r="BV561" s="221"/>
      <c r="BW561" s="221"/>
      <c r="BX561" s="221"/>
      <c r="BY561" s="221"/>
      <c r="BZ561" s="221"/>
      <c r="CA561" s="221"/>
      <c r="CB561" s="221"/>
      <c r="CC561" s="221"/>
      <c r="CD561" s="221"/>
      <c r="CE561" s="221"/>
      <c r="CF561" s="221"/>
      <c r="CG561" s="221"/>
      <c r="CH561" s="221"/>
      <c r="CI561" s="221"/>
      <c r="CJ561" s="221"/>
      <c r="CK561" s="221"/>
      <c r="CL561" s="221"/>
      <c r="CM561" s="221"/>
      <c r="CN561" s="221"/>
      <c r="CO561" s="221"/>
      <c r="CP561" s="221"/>
      <c r="CQ561" s="221"/>
      <c r="CR561" s="222">
        <f t="shared" si="280"/>
        <v>0</v>
      </c>
      <c r="CS561" s="237" t="e">
        <f t="shared" si="281"/>
        <v>#DIV/0!</v>
      </c>
      <c r="CT561" s="222">
        <f t="shared" si="282"/>
        <v>0</v>
      </c>
      <c r="CU561" s="237" t="e">
        <f t="shared" si="283"/>
        <v>#DIV/0!</v>
      </c>
      <c r="CV561" s="222">
        <f t="shared" si="284"/>
        <v>0</v>
      </c>
      <c r="CW561" s="237" t="e">
        <f t="shared" si="285"/>
        <v>#DIV/0!</v>
      </c>
      <c r="CX561" s="222">
        <f t="shared" si="286"/>
        <v>0</v>
      </c>
      <c r="CY561" s="237" t="e">
        <f t="shared" si="287"/>
        <v>#DIV/0!</v>
      </c>
      <c r="CZ561" s="223" t="e">
        <f t="shared" si="288"/>
        <v>#DIV/0!</v>
      </c>
      <c r="DA561" s="223" t="e">
        <f t="shared" si="289"/>
        <v>#DIV/0!</v>
      </c>
      <c r="DB561" s="88"/>
    </row>
    <row r="562" spans="1:106" s="12" customFormat="1" ht="31">
      <c r="A562" s="1036"/>
      <c r="B562" s="1093"/>
      <c r="C562" s="1088"/>
      <c r="D562" s="1093"/>
      <c r="E562" s="1088"/>
      <c r="F562" s="1089"/>
      <c r="G562" s="11" t="s">
        <v>2056</v>
      </c>
      <c r="H562" s="88"/>
      <c r="I562" s="88"/>
      <c r="J562" s="44" t="s">
        <v>32</v>
      </c>
      <c r="K562" s="212" t="s">
        <v>31</v>
      </c>
      <c r="L562" s="169" t="s">
        <v>10</v>
      </c>
      <c r="M562" s="93" t="s">
        <v>29</v>
      </c>
      <c r="N562" s="37" t="s">
        <v>24</v>
      </c>
      <c r="O562" s="88"/>
      <c r="P562" s="88"/>
      <c r="Q562" s="88"/>
      <c r="R562" s="88"/>
      <c r="S562" s="30" t="s">
        <v>24</v>
      </c>
      <c r="T562" s="30"/>
      <c r="U562" s="88"/>
      <c r="V562" s="88"/>
      <c r="W562" s="88"/>
      <c r="X562" s="88"/>
      <c r="Y562" s="88"/>
      <c r="Z562" s="80">
        <f t="shared" si="290"/>
        <v>1</v>
      </c>
      <c r="AA562" s="955"/>
      <c r="AB562" s="88"/>
      <c r="AC562" s="88"/>
      <c r="AD562" s="88"/>
      <c r="AE562" s="88"/>
      <c r="AF562" s="88"/>
      <c r="AG562" s="88"/>
      <c r="AH562" s="88"/>
      <c r="AI562" s="88"/>
      <c r="AJ562" s="88"/>
      <c r="AK562" s="88"/>
      <c r="AL562" s="88"/>
      <c r="AM562" s="88"/>
      <c r="AN562" s="88"/>
      <c r="AO562" s="88"/>
      <c r="AP562" s="88"/>
      <c r="AQ562" s="88"/>
      <c r="AR562" s="7" t="s">
        <v>1183</v>
      </c>
      <c r="AS562" s="88"/>
      <c r="AT562" s="88"/>
      <c r="AU562" s="88"/>
      <c r="AV562" s="37"/>
      <c r="AW562" s="88"/>
      <c r="AX562" s="88"/>
      <c r="AY562" s="88"/>
      <c r="AZ562" s="88"/>
      <c r="BA562" s="88"/>
      <c r="BB562" s="88"/>
      <c r="BC562" s="88"/>
      <c r="BD562" s="88"/>
      <c r="BE562" s="88"/>
      <c r="BF562" s="88"/>
      <c r="BG562" s="88"/>
      <c r="BH562" s="88"/>
      <c r="BI562" s="88"/>
      <c r="BJ562" s="221"/>
      <c r="BK562" s="221"/>
      <c r="BL562" s="221"/>
      <c r="BM562" s="221"/>
      <c r="BN562" s="221"/>
      <c r="BO562" s="221"/>
      <c r="BP562" s="221"/>
      <c r="BQ562" s="221"/>
      <c r="BR562" s="221"/>
      <c r="BS562" s="221"/>
      <c r="BT562" s="221"/>
      <c r="BU562" s="221"/>
      <c r="BV562" s="221"/>
      <c r="BW562" s="221"/>
      <c r="BX562" s="221"/>
      <c r="BY562" s="221"/>
      <c r="BZ562" s="221"/>
      <c r="CA562" s="221"/>
      <c r="CB562" s="221"/>
      <c r="CC562" s="221"/>
      <c r="CD562" s="221"/>
      <c r="CE562" s="221"/>
      <c r="CF562" s="221"/>
      <c r="CG562" s="221"/>
      <c r="CH562" s="221"/>
      <c r="CI562" s="221"/>
      <c r="CJ562" s="221"/>
      <c r="CK562" s="221"/>
      <c r="CL562" s="221"/>
      <c r="CM562" s="221"/>
      <c r="CN562" s="221"/>
      <c r="CO562" s="221"/>
      <c r="CP562" s="221"/>
      <c r="CQ562" s="221"/>
      <c r="CR562" s="222">
        <f t="shared" si="280"/>
        <v>0</v>
      </c>
      <c r="CS562" s="237" t="e">
        <f t="shared" si="281"/>
        <v>#DIV/0!</v>
      </c>
      <c r="CT562" s="222">
        <f t="shared" si="282"/>
        <v>0</v>
      </c>
      <c r="CU562" s="237" t="e">
        <f t="shared" si="283"/>
        <v>#DIV/0!</v>
      </c>
      <c r="CV562" s="222">
        <f t="shared" si="284"/>
        <v>0</v>
      </c>
      <c r="CW562" s="237" t="e">
        <f t="shared" si="285"/>
        <v>#DIV/0!</v>
      </c>
      <c r="CX562" s="222">
        <f t="shared" si="286"/>
        <v>0</v>
      </c>
      <c r="CY562" s="237" t="e">
        <f t="shared" si="287"/>
        <v>#DIV/0!</v>
      </c>
      <c r="CZ562" s="223" t="e">
        <f t="shared" si="288"/>
        <v>#DIV/0!</v>
      </c>
      <c r="DA562" s="223" t="e">
        <f t="shared" si="289"/>
        <v>#DIV/0!</v>
      </c>
      <c r="DB562" s="88"/>
    </row>
    <row r="563" spans="1:106" s="12" customFormat="1" ht="31">
      <c r="A563" s="1036"/>
      <c r="B563" s="1093"/>
      <c r="C563" s="1088"/>
      <c r="D563" s="1093"/>
      <c r="E563" s="1088"/>
      <c r="F563" s="1089"/>
      <c r="G563" s="11" t="s">
        <v>1219</v>
      </c>
      <c r="H563" s="88"/>
      <c r="I563" s="88"/>
      <c r="J563" s="44" t="s">
        <v>32</v>
      </c>
      <c r="K563" s="212" t="s">
        <v>31</v>
      </c>
      <c r="L563" s="169" t="s">
        <v>10</v>
      </c>
      <c r="M563" s="93" t="s">
        <v>29</v>
      </c>
      <c r="N563" s="37" t="s">
        <v>24</v>
      </c>
      <c r="O563" s="88"/>
      <c r="P563" s="88"/>
      <c r="Q563" s="88" t="s">
        <v>24</v>
      </c>
      <c r="R563" s="88"/>
      <c r="S563" s="30"/>
      <c r="T563" s="30"/>
      <c r="U563" s="88"/>
      <c r="V563" s="88"/>
      <c r="W563" s="88"/>
      <c r="X563" s="88"/>
      <c r="Y563" s="88"/>
      <c r="Z563" s="80">
        <f t="shared" si="290"/>
        <v>1</v>
      </c>
      <c r="AA563" s="221"/>
      <c r="AB563" s="88"/>
      <c r="AC563" s="88"/>
      <c r="AD563" s="88"/>
      <c r="AE563" s="88"/>
      <c r="AF563" s="88"/>
      <c r="AG563" s="88"/>
      <c r="AH563" s="88"/>
      <c r="AI563" s="88"/>
      <c r="AJ563" s="7" t="s">
        <v>1318</v>
      </c>
      <c r="AK563" s="88"/>
      <c r="AL563" s="88"/>
      <c r="AM563" s="88"/>
      <c r="AN563" s="88"/>
      <c r="AO563" s="88"/>
      <c r="AP563" s="88"/>
      <c r="AQ563" s="88"/>
      <c r="AR563" s="88"/>
      <c r="AS563" s="88"/>
      <c r="AT563" s="88"/>
      <c r="AU563" s="88"/>
      <c r="AV563" s="37"/>
      <c r="AW563" s="88"/>
      <c r="AX563" s="88"/>
      <c r="AY563" s="88"/>
      <c r="AZ563" s="88"/>
      <c r="BA563" s="88"/>
      <c r="BB563" s="88"/>
      <c r="BC563" s="88"/>
      <c r="BD563" s="88"/>
      <c r="BE563" s="88"/>
      <c r="BF563" s="88"/>
      <c r="BG563" s="88"/>
      <c r="BH563" s="7"/>
      <c r="BI563" s="21" t="s">
        <v>1404</v>
      </c>
      <c r="BJ563" s="221"/>
      <c r="BK563" s="221"/>
      <c r="BL563" s="221"/>
      <c r="BM563" s="221"/>
      <c r="BN563" s="221"/>
      <c r="BO563" s="221"/>
      <c r="BP563" s="221"/>
      <c r="BQ563" s="221"/>
      <c r="BR563" s="221"/>
      <c r="BS563" s="221"/>
      <c r="BT563" s="221"/>
      <c r="BU563" s="221"/>
      <c r="BV563" s="221"/>
      <c r="BW563" s="221"/>
      <c r="BX563" s="221"/>
      <c r="BY563" s="221"/>
      <c r="BZ563" s="221"/>
      <c r="CA563" s="221"/>
      <c r="CB563" s="221"/>
      <c r="CC563" s="221"/>
      <c r="CD563" s="221"/>
      <c r="CE563" s="221"/>
      <c r="CF563" s="221"/>
      <c r="CG563" s="221"/>
      <c r="CH563" s="221"/>
      <c r="CI563" s="221"/>
      <c r="CJ563" s="221"/>
      <c r="CK563" s="221"/>
      <c r="CL563" s="221"/>
      <c r="CM563" s="221"/>
      <c r="CN563" s="221"/>
      <c r="CO563" s="221"/>
      <c r="CP563" s="221"/>
      <c r="CQ563" s="221"/>
      <c r="CR563" s="222">
        <f t="shared" si="280"/>
        <v>0</v>
      </c>
      <c r="CS563" s="237" t="e">
        <f t="shared" si="281"/>
        <v>#DIV/0!</v>
      </c>
      <c r="CT563" s="222">
        <f t="shared" si="282"/>
        <v>0</v>
      </c>
      <c r="CU563" s="237" t="e">
        <f t="shared" si="283"/>
        <v>#DIV/0!</v>
      </c>
      <c r="CV563" s="222">
        <f t="shared" si="284"/>
        <v>0</v>
      </c>
      <c r="CW563" s="237" t="e">
        <f t="shared" si="285"/>
        <v>#DIV/0!</v>
      </c>
      <c r="CX563" s="222">
        <f t="shared" si="286"/>
        <v>0</v>
      </c>
      <c r="CY563" s="237" t="e">
        <f t="shared" si="287"/>
        <v>#DIV/0!</v>
      </c>
      <c r="CZ563" s="223" t="e">
        <f t="shared" si="288"/>
        <v>#DIV/0!</v>
      </c>
      <c r="DA563" s="223" t="e">
        <f t="shared" si="289"/>
        <v>#DIV/0!</v>
      </c>
      <c r="DB563" s="88"/>
    </row>
    <row r="564" spans="1:106" s="12" customFormat="1" ht="31">
      <c r="A564" s="1036"/>
      <c r="B564" s="1093"/>
      <c r="C564" s="1088"/>
      <c r="D564" s="1093"/>
      <c r="E564" s="1088"/>
      <c r="F564" s="1089"/>
      <c r="G564" s="11" t="s">
        <v>1241</v>
      </c>
      <c r="H564" s="88"/>
      <c r="I564" s="88"/>
      <c r="J564" s="44" t="s">
        <v>32</v>
      </c>
      <c r="K564" s="212" t="s">
        <v>31</v>
      </c>
      <c r="L564" s="169"/>
      <c r="M564" s="93"/>
      <c r="N564" s="37"/>
      <c r="O564" s="88"/>
      <c r="P564" s="88"/>
      <c r="Q564" s="88"/>
      <c r="R564" s="88"/>
      <c r="S564" s="30"/>
      <c r="T564" s="30"/>
      <c r="U564" s="88"/>
      <c r="V564" s="88" t="s">
        <v>24</v>
      </c>
      <c r="W564" s="88"/>
      <c r="X564" s="88"/>
      <c r="Y564" s="88"/>
      <c r="Z564" s="80">
        <f t="shared" si="290"/>
        <v>1</v>
      </c>
      <c r="AA564" s="955"/>
      <c r="AB564" s="88"/>
      <c r="AC564" s="88"/>
      <c r="AD564" s="88"/>
      <c r="AE564" s="88"/>
      <c r="AF564" s="88"/>
      <c r="AG564" s="88"/>
      <c r="AH564" s="88"/>
      <c r="AI564" s="88"/>
      <c r="AJ564" s="88"/>
      <c r="AK564" s="88"/>
      <c r="AL564" s="88"/>
      <c r="AM564" s="88"/>
      <c r="AN564" s="88"/>
      <c r="AO564" s="88"/>
      <c r="AP564" s="88"/>
      <c r="AQ564" s="88"/>
      <c r="AR564" s="88"/>
      <c r="AS564" s="88"/>
      <c r="AT564" s="88"/>
      <c r="AU564" s="88"/>
      <c r="AV564" s="37"/>
      <c r="AW564" s="88"/>
      <c r="AX564" s="88"/>
      <c r="AY564" s="59" t="s">
        <v>1183</v>
      </c>
      <c r="AZ564" s="59"/>
      <c r="BA564" s="59"/>
      <c r="BB564" s="88"/>
      <c r="BC564" s="88"/>
      <c r="BD564" s="88"/>
      <c r="BE564" s="88"/>
      <c r="BF564" s="88"/>
      <c r="BG564" s="88"/>
      <c r="BH564" s="7"/>
      <c r="BI564" s="7"/>
      <c r="BJ564" s="221"/>
      <c r="BK564" s="221"/>
      <c r="BL564" s="221"/>
      <c r="BM564" s="221"/>
      <c r="BN564" s="221"/>
      <c r="BO564" s="221"/>
      <c r="BP564" s="221"/>
      <c r="BQ564" s="221"/>
      <c r="BR564" s="221"/>
      <c r="BS564" s="221"/>
      <c r="BT564" s="221"/>
      <c r="BU564" s="221"/>
      <c r="BV564" s="221"/>
      <c r="BW564" s="221"/>
      <c r="BX564" s="221"/>
      <c r="BY564" s="221"/>
      <c r="BZ564" s="221"/>
      <c r="CA564" s="221"/>
      <c r="CB564" s="221"/>
      <c r="CC564" s="221"/>
      <c r="CD564" s="221"/>
      <c r="CE564" s="221"/>
      <c r="CF564" s="221"/>
      <c r="CG564" s="221"/>
      <c r="CH564" s="221"/>
      <c r="CI564" s="221"/>
      <c r="CJ564" s="221"/>
      <c r="CK564" s="221"/>
      <c r="CL564" s="221"/>
      <c r="CM564" s="221"/>
      <c r="CN564" s="221"/>
      <c r="CO564" s="221"/>
      <c r="CP564" s="221"/>
      <c r="CQ564" s="221"/>
      <c r="CR564" s="222">
        <f t="shared" si="280"/>
        <v>0</v>
      </c>
      <c r="CS564" s="237" t="e">
        <f t="shared" si="281"/>
        <v>#DIV/0!</v>
      </c>
      <c r="CT564" s="222">
        <f t="shared" si="282"/>
        <v>0</v>
      </c>
      <c r="CU564" s="237" t="e">
        <f t="shared" si="283"/>
        <v>#DIV/0!</v>
      </c>
      <c r="CV564" s="222">
        <f t="shared" si="284"/>
        <v>0</v>
      </c>
      <c r="CW564" s="237" t="e">
        <f t="shared" si="285"/>
        <v>#DIV/0!</v>
      </c>
      <c r="CX564" s="222">
        <f t="shared" si="286"/>
        <v>0</v>
      </c>
      <c r="CY564" s="237" t="e">
        <f t="shared" si="287"/>
        <v>#DIV/0!</v>
      </c>
      <c r="CZ564" s="223" t="e">
        <f t="shared" si="288"/>
        <v>#DIV/0!</v>
      </c>
      <c r="DA564" s="223" t="e">
        <f t="shared" si="289"/>
        <v>#DIV/0!</v>
      </c>
      <c r="DB564" s="88"/>
    </row>
    <row r="565" spans="1:106" s="12" customFormat="1" ht="31">
      <c r="A565" s="1036"/>
      <c r="B565" s="1093"/>
      <c r="C565" s="1088"/>
      <c r="D565" s="1093"/>
      <c r="E565" s="1088"/>
      <c r="F565" s="1089"/>
      <c r="G565" s="11" t="s">
        <v>1240</v>
      </c>
      <c r="H565" s="88"/>
      <c r="I565" s="88"/>
      <c r="J565" s="44" t="s">
        <v>32</v>
      </c>
      <c r="K565" s="212" t="s">
        <v>31</v>
      </c>
      <c r="L565" s="169" t="s">
        <v>10</v>
      </c>
      <c r="M565" s="93" t="s">
        <v>29</v>
      </c>
      <c r="N565" s="221" t="s">
        <v>24</v>
      </c>
      <c r="O565" s="88"/>
      <c r="P565" s="88"/>
      <c r="Q565" s="88"/>
      <c r="R565" s="88"/>
      <c r="S565" s="30"/>
      <c r="T565" s="30"/>
      <c r="U565" s="88"/>
      <c r="V565" s="88" t="s">
        <v>24</v>
      </c>
      <c r="W565" s="88"/>
      <c r="X565" s="88"/>
      <c r="Y565" s="88"/>
      <c r="Z565" s="80">
        <f t="shared" si="290"/>
        <v>1</v>
      </c>
      <c r="AA565" s="955"/>
      <c r="AB565" s="88"/>
      <c r="AC565" s="88"/>
      <c r="AD565" s="88"/>
      <c r="AE565" s="88"/>
      <c r="AF565" s="88"/>
      <c r="AG565" s="88"/>
      <c r="AH565" s="88"/>
      <c r="AI565" s="88"/>
      <c r="AJ565" s="88"/>
      <c r="AK565" s="88"/>
      <c r="AL565" s="88"/>
      <c r="AM565" s="88"/>
      <c r="AN565" s="88"/>
      <c r="AO565" s="88"/>
      <c r="AP565" s="88"/>
      <c r="AQ565" s="88"/>
      <c r="AR565" s="88"/>
      <c r="AS565" s="88"/>
      <c r="AT565" s="88"/>
      <c r="AU565" s="88"/>
      <c r="AV565" s="55"/>
      <c r="AW565" s="88"/>
      <c r="AX565" s="88"/>
      <c r="AY565" s="7"/>
      <c r="AZ565" s="59" t="s">
        <v>1318</v>
      </c>
      <c r="BA565" s="59"/>
      <c r="BB565" s="7"/>
      <c r="BC565" s="88"/>
      <c r="BD565" s="88"/>
      <c r="BE565" s="88"/>
      <c r="BF565" s="88"/>
      <c r="BG565" s="88"/>
      <c r="BH565" s="88"/>
      <c r="BI565" s="88"/>
      <c r="BJ565" s="221"/>
      <c r="BK565" s="221"/>
      <c r="BL565" s="221"/>
      <c r="BM565" s="221"/>
      <c r="BN565" s="221"/>
      <c r="BO565" s="221"/>
      <c r="BP565" s="221"/>
      <c r="BQ565" s="221"/>
      <c r="BR565" s="221"/>
      <c r="BS565" s="221"/>
      <c r="BT565" s="221"/>
      <c r="BU565" s="221"/>
      <c r="BV565" s="221"/>
      <c r="BW565" s="221"/>
      <c r="BX565" s="221"/>
      <c r="BY565" s="221"/>
      <c r="BZ565" s="221"/>
      <c r="CA565" s="221"/>
      <c r="CB565" s="221"/>
      <c r="CC565" s="221"/>
      <c r="CD565" s="221"/>
      <c r="CE565" s="221"/>
      <c r="CF565" s="221"/>
      <c r="CG565" s="221"/>
      <c r="CH565" s="221"/>
      <c r="CI565" s="221"/>
      <c r="CJ565" s="221"/>
      <c r="CK565" s="221"/>
      <c r="CL565" s="221"/>
      <c r="CM565" s="221"/>
      <c r="CN565" s="221"/>
      <c r="CO565" s="221"/>
      <c r="CP565" s="221"/>
      <c r="CQ565" s="221"/>
      <c r="CR565" s="222">
        <f t="shared" si="280"/>
        <v>0</v>
      </c>
      <c r="CS565" s="237" t="e">
        <f t="shared" si="281"/>
        <v>#DIV/0!</v>
      </c>
      <c r="CT565" s="222">
        <f t="shared" si="282"/>
        <v>0</v>
      </c>
      <c r="CU565" s="237" t="e">
        <f t="shared" si="283"/>
        <v>#DIV/0!</v>
      </c>
      <c r="CV565" s="222">
        <f t="shared" si="284"/>
        <v>0</v>
      </c>
      <c r="CW565" s="237" t="e">
        <f t="shared" si="285"/>
        <v>#DIV/0!</v>
      </c>
      <c r="CX565" s="222">
        <f t="shared" si="286"/>
        <v>0</v>
      </c>
      <c r="CY565" s="237" t="e">
        <f t="shared" si="287"/>
        <v>#DIV/0!</v>
      </c>
      <c r="CZ565" s="223" t="e">
        <f t="shared" si="288"/>
        <v>#DIV/0!</v>
      </c>
      <c r="DA565" s="223" t="e">
        <f t="shared" si="289"/>
        <v>#DIV/0!</v>
      </c>
      <c r="DB565" s="88"/>
    </row>
    <row r="566" spans="1:106" s="1" customFormat="1" ht="35.5" customHeight="1">
      <c r="A566" s="1036">
        <v>179</v>
      </c>
      <c r="B566" s="1044" t="s">
        <v>1346</v>
      </c>
      <c r="C566" s="1033" t="s">
        <v>28</v>
      </c>
      <c r="D566" s="1024" t="s">
        <v>110</v>
      </c>
      <c r="E566" s="1033" t="s">
        <v>26</v>
      </c>
      <c r="F566" s="1044" t="s">
        <v>1345</v>
      </c>
      <c r="G566" s="291" t="s">
        <v>2057</v>
      </c>
      <c r="H566" s="32" t="s">
        <v>776</v>
      </c>
      <c r="I566" s="32" t="s">
        <v>1673</v>
      </c>
      <c r="J566" s="44" t="s">
        <v>32</v>
      </c>
      <c r="K566" s="212" t="s">
        <v>31</v>
      </c>
      <c r="L566" s="169" t="s">
        <v>10</v>
      </c>
      <c r="M566" s="221" t="s">
        <v>29</v>
      </c>
      <c r="N566" s="221" t="s">
        <v>24</v>
      </c>
      <c r="O566" s="5" t="s">
        <v>24</v>
      </c>
      <c r="P566" s="5"/>
      <c r="Q566" s="5"/>
      <c r="R566" s="5"/>
      <c r="S566" s="6"/>
      <c r="T566" s="6"/>
      <c r="U566" s="5"/>
      <c r="V566" s="5"/>
      <c r="W566" s="5"/>
      <c r="X566" s="5"/>
      <c r="Y566" s="5"/>
      <c r="Z566" s="80">
        <f t="shared" si="290"/>
        <v>1</v>
      </c>
      <c r="AA566" s="221"/>
      <c r="AB566" s="7"/>
      <c r="AC566" s="7"/>
      <c r="AD566" s="7"/>
      <c r="AE566" s="7"/>
      <c r="AF566" s="7"/>
      <c r="AG566" s="7"/>
      <c r="AH566" s="7"/>
      <c r="AI566" s="7"/>
      <c r="AJ566" s="7" t="s">
        <v>1183</v>
      </c>
      <c r="AK566" s="7"/>
      <c r="AL566" s="7" t="s">
        <v>1318</v>
      </c>
      <c r="AM566" s="7"/>
      <c r="AN566" s="7"/>
      <c r="AO566" s="7"/>
      <c r="AP566" s="7"/>
      <c r="AQ566" s="7"/>
      <c r="AR566" s="7"/>
      <c r="AS566" s="7"/>
      <c r="AT566" s="7"/>
      <c r="AU566" s="7"/>
      <c r="AV566" s="55"/>
      <c r="AW566" s="7"/>
      <c r="AX566" s="7"/>
      <c r="AY566" s="7"/>
      <c r="AZ566" s="7"/>
      <c r="BA566" s="7"/>
      <c r="BB566" s="7"/>
      <c r="BC566" s="7"/>
      <c r="BD566" s="7"/>
      <c r="BE566" s="7"/>
      <c r="BF566" s="7"/>
      <c r="BG566" s="7"/>
      <c r="BH566" s="7"/>
      <c r="BI566" s="7"/>
      <c r="BJ566" s="221"/>
      <c r="BK566" s="221"/>
      <c r="BL566" s="221"/>
      <c r="BM566" s="221"/>
      <c r="BN566" s="221"/>
      <c r="BO566" s="221"/>
      <c r="BP566" s="221"/>
      <c r="BQ566" s="221"/>
      <c r="BR566" s="221"/>
      <c r="BS566" s="221"/>
      <c r="BT566" s="221"/>
      <c r="BU566" s="221"/>
      <c r="BV566" s="221"/>
      <c r="BW566" s="221"/>
      <c r="BX566" s="221"/>
      <c r="BY566" s="221"/>
      <c r="BZ566" s="221"/>
      <c r="CA566" s="221"/>
      <c r="CB566" s="221"/>
      <c r="CC566" s="221"/>
      <c r="CD566" s="221"/>
      <c r="CE566" s="221"/>
      <c r="CF566" s="221"/>
      <c r="CG566" s="221"/>
      <c r="CH566" s="221"/>
      <c r="CI566" s="221"/>
      <c r="CJ566" s="221"/>
      <c r="CK566" s="221"/>
      <c r="CL566" s="221"/>
      <c r="CM566" s="221"/>
      <c r="CN566" s="221"/>
      <c r="CO566" s="221"/>
      <c r="CP566" s="221"/>
      <c r="CQ566" s="221"/>
      <c r="CR566" s="222">
        <f t="shared" si="280"/>
        <v>0</v>
      </c>
      <c r="CS566" s="237" t="e">
        <f t="shared" si="281"/>
        <v>#DIV/0!</v>
      </c>
      <c r="CT566" s="222">
        <f t="shared" si="282"/>
        <v>0</v>
      </c>
      <c r="CU566" s="237" t="e">
        <f t="shared" si="283"/>
        <v>#DIV/0!</v>
      </c>
      <c r="CV566" s="222">
        <f t="shared" si="284"/>
        <v>0</v>
      </c>
      <c r="CW566" s="237" t="e">
        <f t="shared" si="285"/>
        <v>#DIV/0!</v>
      </c>
      <c r="CX566" s="222">
        <f t="shared" si="286"/>
        <v>0</v>
      </c>
      <c r="CY566" s="237" t="e">
        <f t="shared" si="287"/>
        <v>#DIV/0!</v>
      </c>
      <c r="CZ566" s="223" t="e">
        <f t="shared" si="288"/>
        <v>#DIV/0!</v>
      </c>
      <c r="DA566" s="223" t="e">
        <f t="shared" si="289"/>
        <v>#DIV/0!</v>
      </c>
      <c r="DB566" s="5"/>
    </row>
    <row r="567" spans="1:106" s="1" customFormat="1" ht="35.5" customHeight="1">
      <c r="A567" s="1036"/>
      <c r="B567" s="1044"/>
      <c r="C567" s="1033"/>
      <c r="D567" s="1024"/>
      <c r="E567" s="1033"/>
      <c r="F567" s="1044"/>
      <c r="G567" s="291" t="s">
        <v>2079</v>
      </c>
      <c r="H567" s="32" t="s">
        <v>776</v>
      </c>
      <c r="I567" s="32" t="s">
        <v>1673</v>
      </c>
      <c r="J567" s="44" t="s">
        <v>32</v>
      </c>
      <c r="K567" s="212" t="s">
        <v>31</v>
      </c>
      <c r="L567" s="169" t="s">
        <v>10</v>
      </c>
      <c r="M567" s="221" t="s">
        <v>29</v>
      </c>
      <c r="N567" s="221" t="s">
        <v>24</v>
      </c>
      <c r="O567" s="5"/>
      <c r="P567" s="5" t="s">
        <v>24</v>
      </c>
      <c r="Q567" s="5"/>
      <c r="R567" s="5"/>
      <c r="S567" s="6"/>
      <c r="T567" s="6"/>
      <c r="U567" s="5"/>
      <c r="V567" s="5"/>
      <c r="W567" s="5"/>
      <c r="X567" s="5"/>
      <c r="Y567" s="5"/>
      <c r="Z567" s="80">
        <f t="shared" si="290"/>
        <v>1</v>
      </c>
      <c r="AA567" s="955"/>
      <c r="AB567" s="7"/>
      <c r="AC567" s="7"/>
      <c r="AD567" s="7"/>
      <c r="AE567" s="7"/>
      <c r="AF567" s="7"/>
      <c r="AG567" s="7"/>
      <c r="AH567" s="7"/>
      <c r="AI567" s="7"/>
      <c r="AJ567" s="7"/>
      <c r="AK567" s="7"/>
      <c r="AL567" s="7"/>
      <c r="AM567" s="7"/>
      <c r="AN567" s="7"/>
      <c r="AO567" s="7"/>
      <c r="AP567" s="7"/>
      <c r="AQ567" s="7"/>
      <c r="AR567" s="7" t="s">
        <v>1318</v>
      </c>
      <c r="AS567" s="7"/>
      <c r="AT567" s="7"/>
      <c r="AU567" s="7"/>
      <c r="AV567" s="55"/>
      <c r="AW567" s="7"/>
      <c r="AX567" s="7"/>
      <c r="AY567" s="7"/>
      <c r="AZ567" s="7"/>
      <c r="BA567" s="7"/>
      <c r="BB567" s="7"/>
      <c r="BC567" s="7"/>
      <c r="BD567" s="7"/>
      <c r="BE567" s="7"/>
      <c r="BF567" s="7"/>
      <c r="BG567" s="7"/>
      <c r="BH567" s="7"/>
      <c r="BI567" s="7"/>
      <c r="BJ567" s="221"/>
      <c r="BK567" s="221"/>
      <c r="BL567" s="221"/>
      <c r="BM567" s="221"/>
      <c r="BN567" s="221"/>
      <c r="BO567" s="221"/>
      <c r="BP567" s="221"/>
      <c r="BQ567" s="221"/>
      <c r="BR567" s="221"/>
      <c r="BS567" s="221"/>
      <c r="BT567" s="221"/>
      <c r="BU567" s="221"/>
      <c r="BV567" s="221"/>
      <c r="BW567" s="221"/>
      <c r="BX567" s="221"/>
      <c r="BY567" s="221"/>
      <c r="BZ567" s="221"/>
      <c r="CA567" s="221"/>
      <c r="CB567" s="221"/>
      <c r="CC567" s="221"/>
      <c r="CD567" s="221"/>
      <c r="CE567" s="221"/>
      <c r="CF567" s="221"/>
      <c r="CG567" s="221"/>
      <c r="CH567" s="221"/>
      <c r="CI567" s="221"/>
      <c r="CJ567" s="221"/>
      <c r="CK567" s="221"/>
      <c r="CL567" s="221"/>
      <c r="CM567" s="221"/>
      <c r="CN567" s="221"/>
      <c r="CO567" s="221"/>
      <c r="CP567" s="221"/>
      <c r="CQ567" s="221"/>
      <c r="CR567" s="222">
        <f t="shared" si="280"/>
        <v>0</v>
      </c>
      <c r="CS567" s="237" t="e">
        <f t="shared" si="281"/>
        <v>#DIV/0!</v>
      </c>
      <c r="CT567" s="222">
        <f t="shared" si="282"/>
        <v>0</v>
      </c>
      <c r="CU567" s="237" t="e">
        <f t="shared" si="283"/>
        <v>#DIV/0!</v>
      </c>
      <c r="CV567" s="222">
        <f t="shared" si="284"/>
        <v>0</v>
      </c>
      <c r="CW567" s="237" t="e">
        <f t="shared" si="285"/>
        <v>#DIV/0!</v>
      </c>
      <c r="CX567" s="222">
        <f t="shared" si="286"/>
        <v>0</v>
      </c>
      <c r="CY567" s="237" t="e">
        <f t="shared" si="287"/>
        <v>#DIV/0!</v>
      </c>
      <c r="CZ567" s="223" t="e">
        <f t="shared" si="288"/>
        <v>#DIV/0!</v>
      </c>
      <c r="DA567" s="223" t="e">
        <f t="shared" si="289"/>
        <v>#DIV/0!</v>
      </c>
      <c r="DB567" s="5"/>
    </row>
    <row r="568" spans="1:106" s="1" customFormat="1" ht="31">
      <c r="A568" s="1036"/>
      <c r="B568" s="1044"/>
      <c r="C568" s="1033"/>
      <c r="D568" s="1024"/>
      <c r="E568" s="1033"/>
      <c r="F568" s="1044"/>
      <c r="G568" s="157" t="s">
        <v>1295</v>
      </c>
      <c r="H568" s="93"/>
      <c r="I568" s="93"/>
      <c r="J568" s="16" t="s">
        <v>32</v>
      </c>
      <c r="K568" s="212" t="s">
        <v>31</v>
      </c>
      <c r="L568" s="169" t="s">
        <v>10</v>
      </c>
      <c r="M568" s="221" t="s">
        <v>29</v>
      </c>
      <c r="N568" s="221" t="s">
        <v>24</v>
      </c>
      <c r="O568" s="5"/>
      <c r="P568" s="5"/>
      <c r="Q568" s="5" t="s">
        <v>24</v>
      </c>
      <c r="R568" s="5"/>
      <c r="S568" s="6"/>
      <c r="T568" s="6"/>
      <c r="U568" s="5"/>
      <c r="V568" s="5"/>
      <c r="W568" s="5"/>
      <c r="X568" s="5"/>
      <c r="Y568" s="5"/>
      <c r="Z568" s="80">
        <f t="shared" si="290"/>
        <v>1</v>
      </c>
      <c r="AA568" s="955"/>
      <c r="AB568" s="7"/>
      <c r="AC568" s="7"/>
      <c r="AD568" s="7"/>
      <c r="AE568" s="7"/>
      <c r="AF568" s="7"/>
      <c r="AG568" s="7"/>
      <c r="AH568" s="7"/>
      <c r="AI568" s="7"/>
      <c r="AJ568" s="7"/>
      <c r="AK568" s="7"/>
      <c r="AL568" s="7"/>
      <c r="AM568" s="7"/>
      <c r="AN568" s="7"/>
      <c r="AO568" s="7"/>
      <c r="AP568" s="7"/>
      <c r="AQ568" s="7"/>
      <c r="AR568" s="7" t="s">
        <v>1318</v>
      </c>
      <c r="AS568" s="7"/>
      <c r="AT568" s="7"/>
      <c r="AU568" s="7"/>
      <c r="AV568" s="55"/>
      <c r="AW568" s="7"/>
      <c r="AX568" s="7"/>
      <c r="AY568" s="7"/>
      <c r="AZ568" s="7"/>
      <c r="BA568" s="7"/>
      <c r="BB568" s="7"/>
      <c r="BC568" s="7"/>
      <c r="BD568" s="7"/>
      <c r="BE568" s="7"/>
      <c r="BF568" s="7"/>
      <c r="BG568" s="7"/>
      <c r="BH568" s="7"/>
      <c r="BI568" s="7"/>
      <c r="BJ568" s="221"/>
      <c r="BK568" s="221"/>
      <c r="BL568" s="221"/>
      <c r="BM568" s="221"/>
      <c r="BN568" s="221"/>
      <c r="BO568" s="221"/>
      <c r="BP568" s="221"/>
      <c r="BQ568" s="221"/>
      <c r="BR568" s="221"/>
      <c r="BS568" s="221"/>
      <c r="BT568" s="221"/>
      <c r="BU568" s="221"/>
      <c r="BV568" s="221"/>
      <c r="BW568" s="221"/>
      <c r="BX568" s="221"/>
      <c r="BY568" s="221"/>
      <c r="BZ568" s="221"/>
      <c r="CA568" s="221"/>
      <c r="CB568" s="221"/>
      <c r="CC568" s="221"/>
      <c r="CD568" s="221"/>
      <c r="CE568" s="221"/>
      <c r="CF568" s="221"/>
      <c r="CG568" s="221"/>
      <c r="CH568" s="221"/>
      <c r="CI568" s="221"/>
      <c r="CJ568" s="221"/>
      <c r="CK568" s="221"/>
      <c r="CL568" s="221"/>
      <c r="CM568" s="221"/>
      <c r="CN568" s="221"/>
      <c r="CO568" s="221"/>
      <c r="CP568" s="221"/>
      <c r="CQ568" s="221"/>
      <c r="CR568" s="222">
        <f t="shared" si="280"/>
        <v>0</v>
      </c>
      <c r="CS568" s="237" t="e">
        <f t="shared" si="281"/>
        <v>#DIV/0!</v>
      </c>
      <c r="CT568" s="222">
        <f t="shared" si="282"/>
        <v>0</v>
      </c>
      <c r="CU568" s="237" t="e">
        <f t="shared" si="283"/>
        <v>#DIV/0!</v>
      </c>
      <c r="CV568" s="222">
        <f t="shared" si="284"/>
        <v>0</v>
      </c>
      <c r="CW568" s="237" t="e">
        <f t="shared" si="285"/>
        <v>#DIV/0!</v>
      </c>
      <c r="CX568" s="222">
        <f t="shared" si="286"/>
        <v>0</v>
      </c>
      <c r="CY568" s="237" t="e">
        <f t="shared" si="287"/>
        <v>#DIV/0!</v>
      </c>
      <c r="CZ568" s="223" t="e">
        <f t="shared" si="288"/>
        <v>#DIV/0!</v>
      </c>
      <c r="DA568" s="223" t="e">
        <f t="shared" si="289"/>
        <v>#DIV/0!</v>
      </c>
      <c r="DB568" s="5"/>
    </row>
    <row r="569" spans="1:106" s="1" customFormat="1" ht="23.5" customHeight="1">
      <c r="A569" s="1036"/>
      <c r="B569" s="1044"/>
      <c r="C569" s="1033"/>
      <c r="D569" s="1024"/>
      <c r="E569" s="1033"/>
      <c r="F569" s="1044"/>
      <c r="G569" s="291" t="s">
        <v>2079</v>
      </c>
      <c r="H569" s="93"/>
      <c r="I569" s="93"/>
      <c r="J569" s="44" t="s">
        <v>32</v>
      </c>
      <c r="K569" s="212" t="s">
        <v>31</v>
      </c>
      <c r="L569" s="169" t="s">
        <v>10</v>
      </c>
      <c r="M569" s="221" t="s">
        <v>29</v>
      </c>
      <c r="N569" s="221" t="s">
        <v>24</v>
      </c>
      <c r="O569" s="5"/>
      <c r="P569" s="5"/>
      <c r="Q569" s="5"/>
      <c r="R569" s="5" t="s">
        <v>24</v>
      </c>
      <c r="S569" s="6"/>
      <c r="T569" s="6"/>
      <c r="U569" s="5"/>
      <c r="V569" s="5"/>
      <c r="W569" s="5"/>
      <c r="X569" s="5"/>
      <c r="Y569" s="5"/>
      <c r="Z569" s="80">
        <f t="shared" si="290"/>
        <v>1</v>
      </c>
      <c r="AA569" s="221"/>
      <c r="AB569" s="7"/>
      <c r="AC569" s="7"/>
      <c r="AD569" s="7"/>
      <c r="AE569" s="7"/>
      <c r="AF569" s="7"/>
      <c r="AG569" s="7"/>
      <c r="AH569" s="7"/>
      <c r="AI569" s="7"/>
      <c r="AJ569" s="7"/>
      <c r="AK569" s="7"/>
      <c r="AL569" s="7"/>
      <c r="AM569" s="7"/>
      <c r="AN569" s="7"/>
      <c r="AO569" s="7"/>
      <c r="AP569" s="7"/>
      <c r="AQ569" s="7"/>
      <c r="AR569" s="7" t="s">
        <v>1318</v>
      </c>
      <c r="AS569" s="7"/>
      <c r="AT569" s="7"/>
      <c r="AU569" s="7"/>
      <c r="AV569" s="55"/>
      <c r="AW569" s="7"/>
      <c r="AX569" s="7"/>
      <c r="AY569" s="7"/>
      <c r="AZ569" s="7"/>
      <c r="BA569" s="7"/>
      <c r="BB569" s="7"/>
      <c r="BC569" s="7"/>
      <c r="BD569" s="7"/>
      <c r="BE569" s="7"/>
      <c r="BF569" s="7"/>
      <c r="BG569" s="7"/>
      <c r="BH569" s="7"/>
      <c r="BI569" s="7"/>
      <c r="BJ569" s="221"/>
      <c r="BK569" s="221"/>
      <c r="BL569" s="221"/>
      <c r="BM569" s="221"/>
      <c r="BN569" s="221"/>
      <c r="BO569" s="221"/>
      <c r="BP569" s="221"/>
      <c r="BQ569" s="221"/>
      <c r="BR569" s="221"/>
      <c r="BS569" s="221"/>
      <c r="BT569" s="221"/>
      <c r="BU569" s="221"/>
      <c r="BV569" s="221"/>
      <c r="BW569" s="221"/>
      <c r="BX569" s="221"/>
      <c r="BY569" s="221"/>
      <c r="BZ569" s="221"/>
      <c r="CA569" s="221"/>
      <c r="CB569" s="221"/>
      <c r="CC569" s="221"/>
      <c r="CD569" s="221"/>
      <c r="CE569" s="221"/>
      <c r="CF569" s="221"/>
      <c r="CG569" s="221"/>
      <c r="CH569" s="221"/>
      <c r="CI569" s="221"/>
      <c r="CJ569" s="221"/>
      <c r="CK569" s="221"/>
      <c r="CL569" s="221"/>
      <c r="CM569" s="221"/>
      <c r="CN569" s="221"/>
      <c r="CO569" s="221"/>
      <c r="CP569" s="221"/>
      <c r="CQ569" s="221"/>
      <c r="CR569" s="222">
        <f t="shared" si="280"/>
        <v>0</v>
      </c>
      <c r="CS569" s="237" t="e">
        <f t="shared" si="281"/>
        <v>#DIV/0!</v>
      </c>
      <c r="CT569" s="222">
        <f t="shared" si="282"/>
        <v>0</v>
      </c>
      <c r="CU569" s="237" t="e">
        <f t="shared" si="283"/>
        <v>#DIV/0!</v>
      </c>
      <c r="CV569" s="222">
        <f t="shared" si="284"/>
        <v>0</v>
      </c>
      <c r="CW569" s="237" t="e">
        <f t="shared" si="285"/>
        <v>#DIV/0!</v>
      </c>
      <c r="CX569" s="222">
        <f t="shared" si="286"/>
        <v>0</v>
      </c>
      <c r="CY569" s="237" t="e">
        <f t="shared" si="287"/>
        <v>#DIV/0!</v>
      </c>
      <c r="CZ569" s="223" t="e">
        <f t="shared" si="288"/>
        <v>#DIV/0!</v>
      </c>
      <c r="DA569" s="223" t="e">
        <f t="shared" si="289"/>
        <v>#DIV/0!</v>
      </c>
      <c r="DB569" s="5"/>
    </row>
    <row r="570" spans="1:106" s="1" customFormat="1" ht="23.5" customHeight="1">
      <c r="A570" s="1036"/>
      <c r="B570" s="1044"/>
      <c r="C570" s="1033"/>
      <c r="D570" s="1024"/>
      <c r="E570" s="1033"/>
      <c r="F570" s="1044"/>
      <c r="G570" s="291" t="s">
        <v>2089</v>
      </c>
      <c r="H570" s="93"/>
      <c r="I570" s="93"/>
      <c r="J570" s="44" t="s">
        <v>32</v>
      </c>
      <c r="K570" s="212" t="s">
        <v>31</v>
      </c>
      <c r="L570" s="169" t="s">
        <v>10</v>
      </c>
      <c r="M570" s="221" t="s">
        <v>29</v>
      </c>
      <c r="N570" s="221" t="s">
        <v>24</v>
      </c>
      <c r="O570" s="5"/>
      <c r="P570" s="5"/>
      <c r="Q570" s="5"/>
      <c r="R570" s="5"/>
      <c r="S570" s="6" t="s">
        <v>24</v>
      </c>
      <c r="T570" s="6"/>
      <c r="U570" s="5"/>
      <c r="V570" s="5"/>
      <c r="W570" s="5"/>
      <c r="X570" s="5"/>
      <c r="Y570" s="5"/>
      <c r="Z570" s="80">
        <f t="shared" si="290"/>
        <v>1</v>
      </c>
      <c r="AA570" s="955"/>
      <c r="AB570" s="7"/>
      <c r="AC570" s="7"/>
      <c r="AD570" s="7"/>
      <c r="AE570" s="7"/>
      <c r="AF570" s="7"/>
      <c r="AG570" s="7"/>
      <c r="AH570" s="7"/>
      <c r="AI570" s="7"/>
      <c r="AJ570" s="7"/>
      <c r="AK570" s="7"/>
      <c r="AL570" s="7"/>
      <c r="AM570" s="7"/>
      <c r="AN570" s="7"/>
      <c r="AO570" s="7"/>
      <c r="AP570" s="7"/>
      <c r="AQ570" s="7"/>
      <c r="AR570" s="7" t="s">
        <v>1318</v>
      </c>
      <c r="AS570" s="7"/>
      <c r="AT570" s="7"/>
      <c r="AU570" s="7"/>
      <c r="AV570" s="55"/>
      <c r="AW570" s="7"/>
      <c r="AX570" s="7"/>
      <c r="AY570" s="7"/>
      <c r="AZ570" s="7"/>
      <c r="BA570" s="7"/>
      <c r="BB570" s="7"/>
      <c r="BC570" s="7"/>
      <c r="BD570" s="7"/>
      <c r="BE570" s="7"/>
      <c r="BF570" s="7"/>
      <c r="BG570" s="7"/>
      <c r="BH570" s="7"/>
      <c r="BI570" s="7"/>
      <c r="BJ570" s="221"/>
      <c r="BK570" s="221"/>
      <c r="BL570" s="221"/>
      <c r="BM570" s="221"/>
      <c r="BN570" s="221"/>
      <c r="BO570" s="221"/>
      <c r="BP570" s="221"/>
      <c r="BQ570" s="221"/>
      <c r="BR570" s="221"/>
      <c r="BS570" s="221"/>
      <c r="BT570" s="221"/>
      <c r="BU570" s="221"/>
      <c r="BV570" s="221"/>
      <c r="BW570" s="221"/>
      <c r="BX570" s="221"/>
      <c r="BY570" s="221"/>
      <c r="BZ570" s="221"/>
      <c r="CA570" s="221"/>
      <c r="CB570" s="221"/>
      <c r="CC570" s="221"/>
      <c r="CD570" s="221"/>
      <c r="CE570" s="221"/>
      <c r="CF570" s="221"/>
      <c r="CG570" s="221"/>
      <c r="CH570" s="221"/>
      <c r="CI570" s="221"/>
      <c r="CJ570" s="221"/>
      <c r="CK570" s="221"/>
      <c r="CL570" s="221"/>
      <c r="CM570" s="221"/>
      <c r="CN570" s="221"/>
      <c r="CO570" s="221"/>
      <c r="CP570" s="221"/>
      <c r="CQ570" s="221"/>
      <c r="CR570" s="222">
        <f t="shared" si="280"/>
        <v>0</v>
      </c>
      <c r="CS570" s="237" t="e">
        <f t="shared" si="281"/>
        <v>#DIV/0!</v>
      </c>
      <c r="CT570" s="222">
        <f t="shared" si="282"/>
        <v>0</v>
      </c>
      <c r="CU570" s="237" t="e">
        <f t="shared" si="283"/>
        <v>#DIV/0!</v>
      </c>
      <c r="CV570" s="222">
        <f t="shared" si="284"/>
        <v>0</v>
      </c>
      <c r="CW570" s="237" t="e">
        <f t="shared" si="285"/>
        <v>#DIV/0!</v>
      </c>
      <c r="CX570" s="222">
        <f t="shared" si="286"/>
        <v>0</v>
      </c>
      <c r="CY570" s="237" t="e">
        <f t="shared" si="287"/>
        <v>#DIV/0!</v>
      </c>
      <c r="CZ570" s="223" t="e">
        <f t="shared" si="288"/>
        <v>#DIV/0!</v>
      </c>
      <c r="DA570" s="223" t="e">
        <f t="shared" si="289"/>
        <v>#DIV/0!</v>
      </c>
      <c r="DB570" s="5"/>
    </row>
    <row r="571" spans="1:106" s="1" customFormat="1" ht="23.5" customHeight="1">
      <c r="A571" s="1036"/>
      <c r="B571" s="1044"/>
      <c r="C571" s="1033"/>
      <c r="D571" s="1024"/>
      <c r="E571" s="1033"/>
      <c r="F571" s="1044"/>
      <c r="G571" s="291" t="s">
        <v>2079</v>
      </c>
      <c r="H571" s="93"/>
      <c r="I571" s="93"/>
      <c r="J571" s="44" t="s">
        <v>32</v>
      </c>
      <c r="K571" s="212" t="s">
        <v>31</v>
      </c>
      <c r="L571" s="169" t="s">
        <v>10</v>
      </c>
      <c r="M571" s="221" t="s">
        <v>29</v>
      </c>
      <c r="N571" s="221" t="s">
        <v>24</v>
      </c>
      <c r="O571" s="5"/>
      <c r="P571" s="5"/>
      <c r="Q571" s="5"/>
      <c r="R571" s="5"/>
      <c r="S571" s="6" t="s">
        <v>24</v>
      </c>
      <c r="T571" s="6"/>
      <c r="U571" s="5"/>
      <c r="V571" s="5"/>
      <c r="W571" s="5"/>
      <c r="X571" s="5"/>
      <c r="Y571" s="5"/>
      <c r="Z571" s="80">
        <f t="shared" si="290"/>
        <v>1</v>
      </c>
      <c r="AA571" s="955"/>
      <c r="AB571" s="7"/>
      <c r="AC571" s="7"/>
      <c r="AD571" s="7"/>
      <c r="AE571" s="7"/>
      <c r="AF571" s="7"/>
      <c r="AG571" s="7"/>
      <c r="AH571" s="7"/>
      <c r="AI571" s="7"/>
      <c r="AJ571" s="7"/>
      <c r="AK571" s="7"/>
      <c r="AL571" s="7"/>
      <c r="AM571" s="7"/>
      <c r="AN571" s="7"/>
      <c r="AO571" s="7"/>
      <c r="AP571" s="7"/>
      <c r="AQ571" s="7"/>
      <c r="AR571" s="7" t="s">
        <v>1318</v>
      </c>
      <c r="AS571" s="7"/>
      <c r="AT571" s="7"/>
      <c r="AU571" s="7"/>
      <c r="AV571" s="55"/>
      <c r="AW571" s="7"/>
      <c r="AX571" s="7"/>
      <c r="AY571" s="7"/>
      <c r="AZ571" s="7"/>
      <c r="BA571" s="7"/>
      <c r="BB571" s="7"/>
      <c r="BC571" s="7"/>
      <c r="BD571" s="7"/>
      <c r="BE571" s="7"/>
      <c r="BF571" s="7"/>
      <c r="BG571" s="7"/>
      <c r="BH571" s="7"/>
      <c r="BI571" s="7"/>
      <c r="BJ571" s="221"/>
      <c r="BK571" s="221"/>
      <c r="BL571" s="221"/>
      <c r="BM571" s="221"/>
      <c r="BN571" s="221"/>
      <c r="BO571" s="221"/>
      <c r="BP571" s="221"/>
      <c r="BQ571" s="221"/>
      <c r="BR571" s="221"/>
      <c r="BS571" s="221"/>
      <c r="BT571" s="221"/>
      <c r="BU571" s="221"/>
      <c r="BV571" s="221"/>
      <c r="BW571" s="221"/>
      <c r="BX571" s="221"/>
      <c r="BY571" s="221"/>
      <c r="BZ571" s="221"/>
      <c r="CA571" s="221"/>
      <c r="CB571" s="221"/>
      <c r="CC571" s="221"/>
      <c r="CD571" s="221"/>
      <c r="CE571" s="221"/>
      <c r="CF571" s="221"/>
      <c r="CG571" s="221"/>
      <c r="CH571" s="221"/>
      <c r="CI571" s="221"/>
      <c r="CJ571" s="221"/>
      <c r="CK571" s="221"/>
      <c r="CL571" s="221"/>
      <c r="CM571" s="221"/>
      <c r="CN571" s="221"/>
      <c r="CO571" s="221"/>
      <c r="CP571" s="221"/>
      <c r="CQ571" s="221"/>
      <c r="CR571" s="222">
        <f t="shared" si="280"/>
        <v>0</v>
      </c>
      <c r="CS571" s="237" t="e">
        <f t="shared" si="281"/>
        <v>#DIV/0!</v>
      </c>
      <c r="CT571" s="222">
        <f t="shared" si="282"/>
        <v>0</v>
      </c>
      <c r="CU571" s="237" t="e">
        <f t="shared" si="283"/>
        <v>#DIV/0!</v>
      </c>
      <c r="CV571" s="222">
        <f t="shared" si="284"/>
        <v>0</v>
      </c>
      <c r="CW571" s="237" t="e">
        <f t="shared" si="285"/>
        <v>#DIV/0!</v>
      </c>
      <c r="CX571" s="222">
        <f t="shared" si="286"/>
        <v>0</v>
      </c>
      <c r="CY571" s="237" t="e">
        <f t="shared" si="287"/>
        <v>#DIV/0!</v>
      </c>
      <c r="CZ571" s="223" t="e">
        <f t="shared" si="288"/>
        <v>#DIV/0!</v>
      </c>
      <c r="DA571" s="223" t="e">
        <f t="shared" si="289"/>
        <v>#DIV/0!</v>
      </c>
      <c r="DB571" s="5"/>
    </row>
    <row r="572" spans="1:106" s="1" customFormat="1" ht="23.5" customHeight="1">
      <c r="A572" s="1036"/>
      <c r="B572" s="1044"/>
      <c r="C572" s="1033"/>
      <c r="D572" s="1024"/>
      <c r="E572" s="1033"/>
      <c r="F572" s="1044"/>
      <c r="G572" s="291" t="s">
        <v>2079</v>
      </c>
      <c r="H572" s="93"/>
      <c r="I572" s="93"/>
      <c r="J572" s="44" t="s">
        <v>32</v>
      </c>
      <c r="K572" s="212" t="s">
        <v>31</v>
      </c>
      <c r="L572" s="169" t="s">
        <v>10</v>
      </c>
      <c r="M572" s="221" t="s">
        <v>29</v>
      </c>
      <c r="N572" s="221" t="s">
        <v>24</v>
      </c>
      <c r="O572" s="5"/>
      <c r="P572" s="5"/>
      <c r="Q572" s="5"/>
      <c r="R572" s="5"/>
      <c r="S572" s="6"/>
      <c r="T572" s="6" t="s">
        <v>24</v>
      </c>
      <c r="U572" s="5"/>
      <c r="V572" s="5"/>
      <c r="W572" s="5"/>
      <c r="X572" s="5"/>
      <c r="Y572" s="5"/>
      <c r="Z572" s="80">
        <f t="shared" si="290"/>
        <v>1</v>
      </c>
      <c r="AA572" s="221"/>
      <c r="AB572" s="7"/>
      <c r="AC572" s="7"/>
      <c r="AD572" s="7"/>
      <c r="AE572" s="7"/>
      <c r="AF572" s="7"/>
      <c r="AG572" s="7"/>
      <c r="AH572" s="7"/>
      <c r="AI572" s="7"/>
      <c r="AJ572" s="7"/>
      <c r="AK572" s="7"/>
      <c r="AL572" s="7"/>
      <c r="AM572" s="7"/>
      <c r="AN572" s="7"/>
      <c r="AO572" s="7"/>
      <c r="AP572" s="7"/>
      <c r="AQ572" s="7"/>
      <c r="AR572" s="7" t="s">
        <v>1318</v>
      </c>
      <c r="AS572" s="7"/>
      <c r="AT572" s="7"/>
      <c r="AU572" s="7"/>
      <c r="AV572" s="55"/>
      <c r="AW572" s="7"/>
      <c r="AX572" s="7"/>
      <c r="AY572" s="7"/>
      <c r="AZ572" s="7"/>
      <c r="BA572" s="7"/>
      <c r="BB572" s="7"/>
      <c r="BC572" s="7"/>
      <c r="BD572" s="7"/>
      <c r="BE572" s="7"/>
      <c r="BF572" s="7"/>
      <c r="BG572" s="7"/>
      <c r="BH572" s="7"/>
      <c r="BI572" s="7"/>
      <c r="BJ572" s="221"/>
      <c r="BK572" s="221"/>
      <c r="BL572" s="221"/>
      <c r="BM572" s="221"/>
      <c r="BN572" s="221"/>
      <c r="BO572" s="221"/>
      <c r="BP572" s="221"/>
      <c r="BQ572" s="221"/>
      <c r="BR572" s="221"/>
      <c r="BS572" s="221"/>
      <c r="BT572" s="221"/>
      <c r="BU572" s="221"/>
      <c r="BV572" s="221"/>
      <c r="BW572" s="221"/>
      <c r="BX572" s="221"/>
      <c r="BY572" s="221"/>
      <c r="BZ572" s="221"/>
      <c r="CA572" s="221"/>
      <c r="CB572" s="221"/>
      <c r="CC572" s="221"/>
      <c r="CD572" s="221"/>
      <c r="CE572" s="221"/>
      <c r="CF572" s="221"/>
      <c r="CG572" s="221"/>
      <c r="CH572" s="221"/>
      <c r="CI572" s="221"/>
      <c r="CJ572" s="221"/>
      <c r="CK572" s="221"/>
      <c r="CL572" s="221"/>
      <c r="CM572" s="221"/>
      <c r="CN572" s="221"/>
      <c r="CO572" s="221"/>
      <c r="CP572" s="221"/>
      <c r="CQ572" s="221"/>
      <c r="CR572" s="222">
        <f t="shared" si="280"/>
        <v>0</v>
      </c>
      <c r="CS572" s="237" t="e">
        <f t="shared" si="281"/>
        <v>#DIV/0!</v>
      </c>
      <c r="CT572" s="222">
        <f t="shared" si="282"/>
        <v>0</v>
      </c>
      <c r="CU572" s="237" t="e">
        <f t="shared" si="283"/>
        <v>#DIV/0!</v>
      </c>
      <c r="CV572" s="222">
        <f t="shared" si="284"/>
        <v>0</v>
      </c>
      <c r="CW572" s="237" t="e">
        <f t="shared" si="285"/>
        <v>#DIV/0!</v>
      </c>
      <c r="CX572" s="222">
        <f t="shared" si="286"/>
        <v>0</v>
      </c>
      <c r="CY572" s="237" t="e">
        <f t="shared" si="287"/>
        <v>#DIV/0!</v>
      </c>
      <c r="CZ572" s="223" t="e">
        <f t="shared" si="288"/>
        <v>#DIV/0!</v>
      </c>
      <c r="DA572" s="223" t="e">
        <f t="shared" si="289"/>
        <v>#DIV/0!</v>
      </c>
      <c r="DB572" s="5"/>
    </row>
    <row r="573" spans="1:106" s="1" customFormat="1" ht="23.5" customHeight="1">
      <c r="A573" s="1036"/>
      <c r="B573" s="1044"/>
      <c r="C573" s="1033"/>
      <c r="D573" s="1024"/>
      <c r="E573" s="1033"/>
      <c r="F573" s="1044"/>
      <c r="G573" s="291" t="s">
        <v>2079</v>
      </c>
      <c r="H573" s="93"/>
      <c r="I573" s="93"/>
      <c r="J573" s="44" t="s">
        <v>32</v>
      </c>
      <c r="K573" s="212" t="s">
        <v>31</v>
      </c>
      <c r="L573" s="169" t="s">
        <v>10</v>
      </c>
      <c r="M573" s="221" t="s">
        <v>29</v>
      </c>
      <c r="N573" s="221" t="s">
        <v>24</v>
      </c>
      <c r="O573" s="5"/>
      <c r="P573" s="5"/>
      <c r="Q573" s="5"/>
      <c r="R573" s="5"/>
      <c r="S573" s="6"/>
      <c r="T573" s="6"/>
      <c r="U573" s="5" t="s">
        <v>24</v>
      </c>
      <c r="V573" s="5"/>
      <c r="W573" s="5"/>
      <c r="X573" s="5"/>
      <c r="Y573" s="5"/>
      <c r="Z573" s="80">
        <f t="shared" si="290"/>
        <v>1</v>
      </c>
      <c r="AA573" s="955"/>
      <c r="AB573" s="7"/>
      <c r="AC573" s="7"/>
      <c r="AD573" s="7"/>
      <c r="AE573" s="7"/>
      <c r="AF573" s="7"/>
      <c r="AG573" s="7"/>
      <c r="AH573" s="7"/>
      <c r="AI573" s="7"/>
      <c r="AJ573" s="7"/>
      <c r="AK573" s="7"/>
      <c r="AL573" s="7"/>
      <c r="AM573" s="7"/>
      <c r="AN573" s="7"/>
      <c r="AO573" s="7"/>
      <c r="AP573" s="7"/>
      <c r="AQ573" s="7"/>
      <c r="AR573" s="7" t="s">
        <v>1318</v>
      </c>
      <c r="AS573" s="7"/>
      <c r="AT573" s="7"/>
      <c r="AU573" s="7"/>
      <c r="AV573" s="55"/>
      <c r="AW573" s="7"/>
      <c r="AX573" s="7"/>
      <c r="AY573" s="7"/>
      <c r="AZ573" s="7"/>
      <c r="BA573" s="7"/>
      <c r="BB573" s="7"/>
      <c r="BC573" s="7"/>
      <c r="BD573" s="7"/>
      <c r="BE573" s="7"/>
      <c r="BF573" s="7"/>
      <c r="BG573" s="7"/>
      <c r="BH573" s="7"/>
      <c r="BI573" s="7"/>
      <c r="BJ573" s="221"/>
      <c r="BK573" s="221"/>
      <c r="BL573" s="221"/>
      <c r="BM573" s="221"/>
      <c r="BN573" s="221"/>
      <c r="BO573" s="221"/>
      <c r="BP573" s="221"/>
      <c r="BQ573" s="221"/>
      <c r="BR573" s="221"/>
      <c r="BS573" s="221"/>
      <c r="BT573" s="221"/>
      <c r="BU573" s="221"/>
      <c r="BV573" s="221"/>
      <c r="BW573" s="221"/>
      <c r="BX573" s="221"/>
      <c r="BY573" s="221"/>
      <c r="BZ573" s="221"/>
      <c r="CA573" s="221"/>
      <c r="CB573" s="221"/>
      <c r="CC573" s="221"/>
      <c r="CD573" s="221"/>
      <c r="CE573" s="221"/>
      <c r="CF573" s="221"/>
      <c r="CG573" s="221"/>
      <c r="CH573" s="221"/>
      <c r="CI573" s="221"/>
      <c r="CJ573" s="221"/>
      <c r="CK573" s="221"/>
      <c r="CL573" s="221"/>
      <c r="CM573" s="221"/>
      <c r="CN573" s="221"/>
      <c r="CO573" s="221"/>
      <c r="CP573" s="221"/>
      <c r="CQ573" s="221"/>
      <c r="CR573" s="222">
        <f t="shared" si="280"/>
        <v>0</v>
      </c>
      <c r="CS573" s="237" t="e">
        <f t="shared" si="281"/>
        <v>#DIV/0!</v>
      </c>
      <c r="CT573" s="222">
        <f t="shared" si="282"/>
        <v>0</v>
      </c>
      <c r="CU573" s="237" t="e">
        <f t="shared" si="283"/>
        <v>#DIV/0!</v>
      </c>
      <c r="CV573" s="222">
        <f t="shared" si="284"/>
        <v>0</v>
      </c>
      <c r="CW573" s="237" t="e">
        <f t="shared" si="285"/>
        <v>#DIV/0!</v>
      </c>
      <c r="CX573" s="222">
        <f t="shared" si="286"/>
        <v>0</v>
      </c>
      <c r="CY573" s="237" t="e">
        <f t="shared" si="287"/>
        <v>#DIV/0!</v>
      </c>
      <c r="CZ573" s="223" t="e">
        <f t="shared" si="288"/>
        <v>#DIV/0!</v>
      </c>
      <c r="DA573" s="223" t="e">
        <f t="shared" si="289"/>
        <v>#DIV/0!</v>
      </c>
      <c r="DB573" s="5"/>
    </row>
    <row r="574" spans="1:106" s="1" customFormat="1" ht="23.5" customHeight="1">
      <c r="A574" s="1036"/>
      <c r="B574" s="1044"/>
      <c r="C574" s="1033"/>
      <c r="D574" s="1024"/>
      <c r="E574" s="1033"/>
      <c r="F574" s="1044"/>
      <c r="G574" s="291" t="s">
        <v>2079</v>
      </c>
      <c r="H574" s="32" t="s">
        <v>776</v>
      </c>
      <c r="I574" s="32" t="s">
        <v>1673</v>
      </c>
      <c r="J574" s="44" t="s">
        <v>32</v>
      </c>
      <c r="K574" s="212" t="s">
        <v>31</v>
      </c>
      <c r="L574" s="169" t="s">
        <v>10</v>
      </c>
      <c r="M574" s="221" t="s">
        <v>29</v>
      </c>
      <c r="N574" s="221" t="s">
        <v>24</v>
      </c>
      <c r="O574" s="5"/>
      <c r="P574" s="5"/>
      <c r="Q574" s="5"/>
      <c r="R574" s="5"/>
      <c r="S574" s="6"/>
      <c r="T574" s="6"/>
      <c r="U574" s="5"/>
      <c r="V574" s="5" t="s">
        <v>24</v>
      </c>
      <c r="W574" s="5"/>
      <c r="X574" s="5"/>
      <c r="Y574" s="5"/>
      <c r="Z574" s="80">
        <f t="shared" si="290"/>
        <v>1</v>
      </c>
      <c r="AA574" s="955"/>
      <c r="AB574" s="7" t="s">
        <v>1183</v>
      </c>
      <c r="AC574" s="7"/>
      <c r="AD574" s="7"/>
      <c r="AE574" s="7"/>
      <c r="AF574" s="7"/>
      <c r="AG574" s="7"/>
      <c r="AH574" s="7"/>
      <c r="AI574" s="7"/>
      <c r="AJ574" s="7"/>
      <c r="AK574" s="7"/>
      <c r="AL574" s="7"/>
      <c r="AM574" s="7"/>
      <c r="AN574" s="7"/>
      <c r="AO574" s="7"/>
      <c r="AP574" s="7"/>
      <c r="AQ574" s="7"/>
      <c r="AR574" s="7"/>
      <c r="AS574" s="7"/>
      <c r="AT574" s="7"/>
      <c r="AU574" s="7"/>
      <c r="AV574" s="55"/>
      <c r="AW574" s="7"/>
      <c r="AX574" s="7"/>
      <c r="AY574" s="7"/>
      <c r="AZ574" s="7"/>
      <c r="BA574" s="7"/>
      <c r="BB574" s="7"/>
      <c r="BC574" s="7"/>
      <c r="BD574" s="7"/>
      <c r="BE574" s="7"/>
      <c r="BF574" s="7"/>
      <c r="BG574" s="7"/>
      <c r="BH574" s="7"/>
      <c r="BI574" s="7"/>
      <c r="BJ574" s="221"/>
      <c r="BK574" s="221"/>
      <c r="BL574" s="221"/>
      <c r="BM574" s="221"/>
      <c r="BN574" s="221"/>
      <c r="BO574" s="221"/>
      <c r="BP574" s="221"/>
      <c r="BQ574" s="221"/>
      <c r="BR574" s="221"/>
      <c r="BS574" s="221"/>
      <c r="BT574" s="221"/>
      <c r="BU574" s="221"/>
      <c r="BV574" s="221"/>
      <c r="BW574" s="221"/>
      <c r="BX574" s="221"/>
      <c r="BY574" s="221"/>
      <c r="BZ574" s="221"/>
      <c r="CA574" s="221"/>
      <c r="CB574" s="221"/>
      <c r="CC574" s="221"/>
      <c r="CD574" s="221"/>
      <c r="CE574" s="221"/>
      <c r="CF574" s="221"/>
      <c r="CG574" s="221"/>
      <c r="CH574" s="221"/>
      <c r="CI574" s="221"/>
      <c r="CJ574" s="221"/>
      <c r="CK574" s="221"/>
      <c r="CL574" s="221"/>
      <c r="CM574" s="221"/>
      <c r="CN574" s="221"/>
      <c r="CO574" s="221"/>
      <c r="CP574" s="221"/>
      <c r="CQ574" s="221"/>
      <c r="CR574" s="222">
        <f t="shared" si="280"/>
        <v>0</v>
      </c>
      <c r="CS574" s="237" t="e">
        <f t="shared" si="281"/>
        <v>#DIV/0!</v>
      </c>
      <c r="CT574" s="222">
        <f t="shared" si="282"/>
        <v>0</v>
      </c>
      <c r="CU574" s="237" t="e">
        <f t="shared" si="283"/>
        <v>#DIV/0!</v>
      </c>
      <c r="CV574" s="222">
        <f t="shared" si="284"/>
        <v>0</v>
      </c>
      <c r="CW574" s="237" t="e">
        <f t="shared" si="285"/>
        <v>#DIV/0!</v>
      </c>
      <c r="CX574" s="222">
        <f t="shared" si="286"/>
        <v>0</v>
      </c>
      <c r="CY574" s="237" t="e">
        <f t="shared" si="287"/>
        <v>#DIV/0!</v>
      </c>
      <c r="CZ574" s="223" t="e">
        <f t="shared" si="288"/>
        <v>#DIV/0!</v>
      </c>
      <c r="DA574" s="223" t="e">
        <f t="shared" si="289"/>
        <v>#DIV/0!</v>
      </c>
      <c r="DB574" s="5"/>
    </row>
    <row r="575" spans="1:106" s="1" customFormat="1" ht="23.5" customHeight="1">
      <c r="A575" s="1036"/>
      <c r="B575" s="1044"/>
      <c r="C575" s="1033"/>
      <c r="D575" s="1024"/>
      <c r="E575" s="1033"/>
      <c r="F575" s="1044"/>
      <c r="G575" s="291" t="s">
        <v>2079</v>
      </c>
      <c r="H575" s="93"/>
      <c r="I575" s="93"/>
      <c r="J575" s="44" t="s">
        <v>32</v>
      </c>
      <c r="K575" s="212" t="s">
        <v>31</v>
      </c>
      <c r="L575" s="169" t="s">
        <v>10</v>
      </c>
      <c r="M575" s="221" t="s">
        <v>29</v>
      </c>
      <c r="N575" s="221" t="s">
        <v>24</v>
      </c>
      <c r="O575" s="5"/>
      <c r="P575" s="5"/>
      <c r="Q575" s="5"/>
      <c r="R575" s="5"/>
      <c r="S575" s="6"/>
      <c r="T575" s="6"/>
      <c r="U575" s="5"/>
      <c r="V575" s="5"/>
      <c r="W575" s="5" t="s">
        <v>24</v>
      </c>
      <c r="X575" s="5"/>
      <c r="Y575" s="5"/>
      <c r="Z575" s="80">
        <f t="shared" si="290"/>
        <v>1</v>
      </c>
      <c r="AA575" s="221"/>
      <c r="AB575" s="7"/>
      <c r="AC575" s="7"/>
      <c r="AD575" s="7"/>
      <c r="AE575" s="7"/>
      <c r="AF575" s="7"/>
      <c r="AG575" s="7"/>
      <c r="AH575" s="7"/>
      <c r="AI575" s="7"/>
      <c r="AJ575" s="7"/>
      <c r="AK575" s="7"/>
      <c r="AL575" s="7"/>
      <c r="AM575" s="7"/>
      <c r="AN575" s="7"/>
      <c r="AO575" s="7"/>
      <c r="AP575" s="7"/>
      <c r="AQ575" s="7"/>
      <c r="AR575" s="7" t="s">
        <v>1318</v>
      </c>
      <c r="AS575" s="7"/>
      <c r="AT575" s="7"/>
      <c r="AU575" s="7"/>
      <c r="AV575" s="55"/>
      <c r="AW575" s="7"/>
      <c r="AX575" s="7"/>
      <c r="AY575" s="7"/>
      <c r="AZ575" s="7"/>
      <c r="BA575" s="7"/>
      <c r="BB575" s="7"/>
      <c r="BC575" s="7"/>
      <c r="BD575" s="7"/>
      <c r="BE575" s="7"/>
      <c r="BF575" s="7"/>
      <c r="BG575" s="7"/>
      <c r="BH575" s="7"/>
      <c r="BI575" s="7"/>
      <c r="BJ575" s="221"/>
      <c r="BK575" s="221"/>
      <c r="BL575" s="221"/>
      <c r="BM575" s="221"/>
      <c r="BN575" s="221"/>
      <c r="BO575" s="221"/>
      <c r="BP575" s="221"/>
      <c r="BQ575" s="221"/>
      <c r="BR575" s="221"/>
      <c r="BS575" s="221"/>
      <c r="BT575" s="221"/>
      <c r="BU575" s="221"/>
      <c r="BV575" s="221"/>
      <c r="BW575" s="221"/>
      <c r="BX575" s="221"/>
      <c r="BY575" s="221"/>
      <c r="BZ575" s="221"/>
      <c r="CA575" s="221"/>
      <c r="CB575" s="221"/>
      <c r="CC575" s="221"/>
      <c r="CD575" s="221"/>
      <c r="CE575" s="221"/>
      <c r="CF575" s="221"/>
      <c r="CG575" s="221"/>
      <c r="CH575" s="221"/>
      <c r="CI575" s="221"/>
      <c r="CJ575" s="221"/>
      <c r="CK575" s="221"/>
      <c r="CL575" s="221"/>
      <c r="CM575" s="221"/>
      <c r="CN575" s="221"/>
      <c r="CO575" s="221"/>
      <c r="CP575" s="221"/>
      <c r="CQ575" s="221"/>
      <c r="CR575" s="222">
        <f t="shared" si="280"/>
        <v>0</v>
      </c>
      <c r="CS575" s="237" t="e">
        <f t="shared" si="281"/>
        <v>#DIV/0!</v>
      </c>
      <c r="CT575" s="222">
        <f t="shared" si="282"/>
        <v>0</v>
      </c>
      <c r="CU575" s="237" t="e">
        <f t="shared" si="283"/>
        <v>#DIV/0!</v>
      </c>
      <c r="CV575" s="222">
        <f t="shared" si="284"/>
        <v>0</v>
      </c>
      <c r="CW575" s="237" t="e">
        <f t="shared" si="285"/>
        <v>#DIV/0!</v>
      </c>
      <c r="CX575" s="222">
        <f t="shared" si="286"/>
        <v>0</v>
      </c>
      <c r="CY575" s="237" t="e">
        <f t="shared" si="287"/>
        <v>#DIV/0!</v>
      </c>
      <c r="CZ575" s="223" t="e">
        <f t="shared" si="288"/>
        <v>#DIV/0!</v>
      </c>
      <c r="DA575" s="223" t="e">
        <f t="shared" si="289"/>
        <v>#DIV/0!</v>
      </c>
      <c r="DB575" s="5"/>
    </row>
    <row r="576" spans="1:106" s="1" customFormat="1" ht="23.5" customHeight="1">
      <c r="A576" s="1036"/>
      <c r="B576" s="1024"/>
      <c r="C576" s="1033"/>
      <c r="D576" s="1024"/>
      <c r="E576" s="1033"/>
      <c r="F576" s="1024"/>
      <c r="G576" s="291" t="s">
        <v>2079</v>
      </c>
      <c r="H576" s="32" t="s">
        <v>776</v>
      </c>
      <c r="I576" s="32" t="s">
        <v>1673</v>
      </c>
      <c r="J576" s="44" t="s">
        <v>32</v>
      </c>
      <c r="K576" s="212" t="s">
        <v>31</v>
      </c>
      <c r="L576" s="169" t="s">
        <v>10</v>
      </c>
      <c r="M576" s="221" t="s">
        <v>29</v>
      </c>
      <c r="N576" s="221" t="s">
        <v>24</v>
      </c>
      <c r="O576" s="5"/>
      <c r="P576" s="5"/>
      <c r="Q576" s="5"/>
      <c r="R576" s="5"/>
      <c r="S576" s="6"/>
      <c r="T576" s="6"/>
      <c r="U576" s="5"/>
      <c r="V576" s="5"/>
      <c r="W576" s="5"/>
      <c r="X576" s="5" t="s">
        <v>24</v>
      </c>
      <c r="Y576" s="5"/>
      <c r="Z576" s="80">
        <f t="shared" si="290"/>
        <v>1</v>
      </c>
      <c r="AA576" s="955"/>
      <c r="AB576" s="7" t="s">
        <v>1183</v>
      </c>
      <c r="AC576" s="7"/>
      <c r="AD576" s="7"/>
      <c r="AE576" s="7"/>
      <c r="AF576" s="7"/>
      <c r="AG576" s="7"/>
      <c r="AH576" s="7"/>
      <c r="AI576" s="7"/>
      <c r="AJ576" s="7"/>
      <c r="AK576" s="7"/>
      <c r="AL576" s="7"/>
      <c r="AM576" s="7"/>
      <c r="AN576" s="7"/>
      <c r="AO576" s="7"/>
      <c r="AP576" s="7"/>
      <c r="AQ576" s="7"/>
      <c r="AR576" s="7"/>
      <c r="AS576" s="7"/>
      <c r="AT576" s="7"/>
      <c r="AU576" s="7"/>
      <c r="AV576" s="55"/>
      <c r="AW576" s="7"/>
      <c r="AX576" s="7"/>
      <c r="AY576" s="7"/>
      <c r="AZ576" s="7"/>
      <c r="BA576" s="7"/>
      <c r="BB576" s="7"/>
      <c r="BC576" s="7"/>
      <c r="BD576" s="7"/>
      <c r="BE576" s="7"/>
      <c r="BF576" s="7"/>
      <c r="BG576" s="7"/>
      <c r="BH576" s="7"/>
      <c r="BI576" s="7"/>
      <c r="BJ576" s="221"/>
      <c r="BK576" s="221"/>
      <c r="BL576" s="221"/>
      <c r="BM576" s="221"/>
      <c r="BN576" s="221"/>
      <c r="BO576" s="221"/>
      <c r="BP576" s="221"/>
      <c r="BQ576" s="221"/>
      <c r="BR576" s="221"/>
      <c r="BS576" s="221"/>
      <c r="BT576" s="221"/>
      <c r="BU576" s="221"/>
      <c r="BV576" s="221"/>
      <c r="BW576" s="221"/>
      <c r="BX576" s="221"/>
      <c r="BY576" s="221"/>
      <c r="BZ576" s="221"/>
      <c r="CA576" s="221"/>
      <c r="CB576" s="221"/>
      <c r="CC576" s="221"/>
      <c r="CD576" s="221"/>
      <c r="CE576" s="221"/>
      <c r="CF576" s="221"/>
      <c r="CG576" s="221"/>
      <c r="CH576" s="221"/>
      <c r="CI576" s="221"/>
      <c r="CJ576" s="221"/>
      <c r="CK576" s="221"/>
      <c r="CL576" s="221"/>
      <c r="CM576" s="221"/>
      <c r="CN576" s="221"/>
      <c r="CO576" s="221"/>
      <c r="CP576" s="221"/>
      <c r="CQ576" s="221"/>
      <c r="CR576" s="222">
        <f t="shared" si="280"/>
        <v>0</v>
      </c>
      <c r="CS576" s="237" t="e">
        <f t="shared" si="281"/>
        <v>#DIV/0!</v>
      </c>
      <c r="CT576" s="222">
        <f t="shared" si="282"/>
        <v>0</v>
      </c>
      <c r="CU576" s="237" t="e">
        <f t="shared" si="283"/>
        <v>#DIV/0!</v>
      </c>
      <c r="CV576" s="222">
        <f t="shared" si="284"/>
        <v>0</v>
      </c>
      <c r="CW576" s="237" t="e">
        <f t="shared" si="285"/>
        <v>#DIV/0!</v>
      </c>
      <c r="CX576" s="222">
        <f t="shared" si="286"/>
        <v>0</v>
      </c>
      <c r="CY576" s="237" t="e">
        <f t="shared" si="287"/>
        <v>#DIV/0!</v>
      </c>
      <c r="CZ576" s="223" t="e">
        <f t="shared" si="288"/>
        <v>#DIV/0!</v>
      </c>
      <c r="DA576" s="223" t="e">
        <f t="shared" si="289"/>
        <v>#DIV/0!</v>
      </c>
      <c r="DB576" s="5"/>
    </row>
    <row r="577" spans="1:106" s="1" customFormat="1" ht="23.5" customHeight="1">
      <c r="A577" s="1036"/>
      <c r="B577" s="1024"/>
      <c r="C577" s="1033"/>
      <c r="D577" s="1024"/>
      <c r="E577" s="1033"/>
      <c r="F577" s="1024"/>
      <c r="G577" s="291" t="s">
        <v>2079</v>
      </c>
      <c r="H577" s="93"/>
      <c r="I577" s="93"/>
      <c r="J577" s="44" t="s">
        <v>32</v>
      </c>
      <c r="K577" s="212" t="s">
        <v>31</v>
      </c>
      <c r="L577" s="169" t="s">
        <v>10</v>
      </c>
      <c r="M577" s="221" t="s">
        <v>29</v>
      </c>
      <c r="N577" s="221" t="s">
        <v>24</v>
      </c>
      <c r="O577" s="5"/>
      <c r="P577" s="5"/>
      <c r="Q577" s="5"/>
      <c r="R577" s="5"/>
      <c r="S577" s="6"/>
      <c r="T577" s="6"/>
      <c r="U577" s="5"/>
      <c r="V577" s="5"/>
      <c r="W577" s="5"/>
      <c r="X577" s="5"/>
      <c r="Y577" s="5" t="s">
        <v>24</v>
      </c>
      <c r="Z577" s="80">
        <f t="shared" si="290"/>
        <v>1</v>
      </c>
      <c r="AA577" s="955"/>
      <c r="AB577" s="7"/>
      <c r="AC577" s="7"/>
      <c r="AD577" s="7"/>
      <c r="AE577" s="7"/>
      <c r="AF577" s="7"/>
      <c r="AG577" s="7"/>
      <c r="AH577" s="7"/>
      <c r="AI577" s="7"/>
      <c r="AJ577" s="7"/>
      <c r="AK577" s="7"/>
      <c r="AL577" s="7"/>
      <c r="AM577" s="7"/>
      <c r="AN577" s="7"/>
      <c r="AO577" s="7"/>
      <c r="AP577" s="7"/>
      <c r="AQ577" s="7"/>
      <c r="AR577" s="7" t="s">
        <v>1318</v>
      </c>
      <c r="AS577" s="7"/>
      <c r="AT577" s="7"/>
      <c r="AU577" s="7"/>
      <c r="AV577" s="55"/>
      <c r="AW577" s="7"/>
      <c r="AX577" s="7"/>
      <c r="AY577" s="7"/>
      <c r="AZ577" s="7"/>
      <c r="BA577" s="7"/>
      <c r="BB577" s="7"/>
      <c r="BC577" s="7"/>
      <c r="BD577" s="7"/>
      <c r="BE577" s="7"/>
      <c r="BF577" s="7"/>
      <c r="BG577" s="7"/>
      <c r="BH577" s="7"/>
      <c r="BI577" s="7"/>
      <c r="BJ577" s="221"/>
      <c r="BK577" s="221"/>
      <c r="BL577" s="221"/>
      <c r="BM577" s="221"/>
      <c r="BN577" s="221"/>
      <c r="BO577" s="221"/>
      <c r="BP577" s="221"/>
      <c r="BQ577" s="221"/>
      <c r="BR577" s="221"/>
      <c r="BS577" s="221"/>
      <c r="BT577" s="221"/>
      <c r="BU577" s="221"/>
      <c r="BV577" s="221"/>
      <c r="BW577" s="221"/>
      <c r="BX577" s="221"/>
      <c r="BY577" s="221"/>
      <c r="BZ577" s="221"/>
      <c r="CA577" s="221"/>
      <c r="CB577" s="221"/>
      <c r="CC577" s="221"/>
      <c r="CD577" s="221"/>
      <c r="CE577" s="221"/>
      <c r="CF577" s="221"/>
      <c r="CG577" s="221"/>
      <c r="CH577" s="221"/>
      <c r="CI577" s="221"/>
      <c r="CJ577" s="221"/>
      <c r="CK577" s="221"/>
      <c r="CL577" s="221"/>
      <c r="CM577" s="221"/>
      <c r="CN577" s="221"/>
      <c r="CO577" s="221"/>
      <c r="CP577" s="221"/>
      <c r="CQ577" s="221"/>
      <c r="CR577" s="222">
        <f t="shared" si="280"/>
        <v>0</v>
      </c>
      <c r="CS577" s="237" t="e">
        <f t="shared" si="281"/>
        <v>#DIV/0!</v>
      </c>
      <c r="CT577" s="222">
        <f t="shared" si="282"/>
        <v>0</v>
      </c>
      <c r="CU577" s="237" t="e">
        <f t="shared" si="283"/>
        <v>#DIV/0!</v>
      </c>
      <c r="CV577" s="222">
        <f t="shared" si="284"/>
        <v>0</v>
      </c>
      <c r="CW577" s="237" t="e">
        <f t="shared" si="285"/>
        <v>#DIV/0!</v>
      </c>
      <c r="CX577" s="222">
        <f t="shared" si="286"/>
        <v>0</v>
      </c>
      <c r="CY577" s="237" t="e">
        <f t="shared" si="287"/>
        <v>#DIV/0!</v>
      </c>
      <c r="CZ577" s="223" t="e">
        <f t="shared" si="288"/>
        <v>#DIV/0!</v>
      </c>
      <c r="DA577" s="223" t="e">
        <f t="shared" si="289"/>
        <v>#DIV/0!</v>
      </c>
      <c r="DB577" s="5"/>
    </row>
    <row r="578" spans="1:106" s="1" customFormat="1" ht="46.5">
      <c r="A578" s="1066">
        <v>180</v>
      </c>
      <c r="B578" s="1085" t="s">
        <v>520</v>
      </c>
      <c r="C578" s="215" t="s">
        <v>60</v>
      </c>
      <c r="D578" s="217" t="s">
        <v>109</v>
      </c>
      <c r="E578" s="215" t="s">
        <v>26</v>
      </c>
      <c r="F578" s="217" t="s">
        <v>354</v>
      </c>
      <c r="G578" s="157" t="s">
        <v>2058</v>
      </c>
      <c r="H578" s="93"/>
      <c r="I578" s="93"/>
      <c r="J578" s="44" t="s">
        <v>32</v>
      </c>
      <c r="K578" s="212" t="s">
        <v>31</v>
      </c>
      <c r="L578" s="165" t="s">
        <v>10</v>
      </c>
      <c r="M578" s="221" t="s">
        <v>29</v>
      </c>
      <c r="N578" s="221" t="s">
        <v>24</v>
      </c>
      <c r="O578" s="5" t="s">
        <v>24</v>
      </c>
      <c r="P578" s="5"/>
      <c r="Q578" s="5"/>
      <c r="R578" s="5"/>
      <c r="S578" s="6"/>
      <c r="T578" s="6"/>
      <c r="U578" s="5"/>
      <c r="V578" s="5"/>
      <c r="W578" s="5"/>
      <c r="X578" s="5"/>
      <c r="Y578" s="5"/>
      <c r="Z578" s="80">
        <f t="shared" si="290"/>
        <v>1</v>
      </c>
      <c r="AA578" s="221"/>
      <c r="AB578" s="7"/>
      <c r="AC578" s="7"/>
      <c r="AD578" s="7"/>
      <c r="AE578" s="7"/>
      <c r="AF578" s="7"/>
      <c r="AG578" s="7"/>
      <c r="AH578" s="7"/>
      <c r="AI578" s="7"/>
      <c r="AJ578" s="7"/>
      <c r="AK578" s="7"/>
      <c r="AL578" s="7"/>
      <c r="AM578" s="7" t="s">
        <v>1183</v>
      </c>
      <c r="AN578" s="7"/>
      <c r="AO578" s="7" t="s">
        <v>1318</v>
      </c>
      <c r="AP578" s="7"/>
      <c r="AQ578" s="7"/>
      <c r="AR578" s="7"/>
      <c r="AS578" s="7"/>
      <c r="AT578" s="7"/>
      <c r="AU578" s="7"/>
      <c r="AV578" s="55"/>
      <c r="AW578" s="7"/>
      <c r="AX578" s="7"/>
      <c r="AY578" s="7"/>
      <c r="AZ578" s="7"/>
      <c r="BA578" s="7"/>
      <c r="BB578" s="7"/>
      <c r="BC578" s="7"/>
      <c r="BD578" s="7"/>
      <c r="BE578" s="7"/>
      <c r="BF578" s="7"/>
      <c r="BG578" s="7"/>
      <c r="BH578" s="7"/>
      <c r="BI578" s="7"/>
      <c r="BJ578" s="221"/>
      <c r="BK578" s="221"/>
      <c r="BL578" s="221"/>
      <c r="BM578" s="221"/>
      <c r="BN578" s="221"/>
      <c r="BO578" s="221"/>
      <c r="BP578" s="221"/>
      <c r="BQ578" s="221"/>
      <c r="BR578" s="221"/>
      <c r="BS578" s="221"/>
      <c r="BT578" s="221"/>
      <c r="BU578" s="221"/>
      <c r="BV578" s="221"/>
      <c r="BW578" s="221"/>
      <c r="BX578" s="221"/>
      <c r="BY578" s="221"/>
      <c r="BZ578" s="221"/>
      <c r="CA578" s="221"/>
      <c r="CB578" s="221"/>
      <c r="CC578" s="221"/>
      <c r="CD578" s="221"/>
      <c r="CE578" s="221"/>
      <c r="CF578" s="221"/>
      <c r="CG578" s="221"/>
      <c r="CH578" s="221"/>
      <c r="CI578" s="221"/>
      <c r="CJ578" s="221"/>
      <c r="CK578" s="221"/>
      <c r="CL578" s="221"/>
      <c r="CM578" s="221"/>
      <c r="CN578" s="221"/>
      <c r="CO578" s="221"/>
      <c r="CP578" s="221"/>
      <c r="CQ578" s="221"/>
      <c r="CR578" s="222">
        <f t="shared" si="280"/>
        <v>0</v>
      </c>
      <c r="CS578" s="237" t="e">
        <f t="shared" si="281"/>
        <v>#DIV/0!</v>
      </c>
      <c r="CT578" s="222">
        <f t="shared" si="282"/>
        <v>0</v>
      </c>
      <c r="CU578" s="237" t="e">
        <f t="shared" si="283"/>
        <v>#DIV/0!</v>
      </c>
      <c r="CV578" s="222">
        <f t="shared" si="284"/>
        <v>0</v>
      </c>
      <c r="CW578" s="237" t="e">
        <f t="shared" si="285"/>
        <v>#DIV/0!</v>
      </c>
      <c r="CX578" s="222">
        <f t="shared" si="286"/>
        <v>0</v>
      </c>
      <c r="CY578" s="237" t="e">
        <f t="shared" si="287"/>
        <v>#DIV/0!</v>
      </c>
      <c r="CZ578" s="223" t="e">
        <f t="shared" si="288"/>
        <v>#DIV/0!</v>
      </c>
      <c r="DA578" s="223" t="e">
        <f t="shared" si="289"/>
        <v>#DIV/0!</v>
      </c>
      <c r="DB578" s="5"/>
    </row>
    <row r="579" spans="1:106" s="1" customFormat="1" ht="46.5">
      <c r="A579" s="1067"/>
      <c r="B579" s="1086"/>
      <c r="C579" s="215" t="s">
        <v>60</v>
      </c>
      <c r="D579" s="217" t="s">
        <v>109</v>
      </c>
      <c r="E579" s="215" t="s">
        <v>26</v>
      </c>
      <c r="F579" s="217" t="s">
        <v>354</v>
      </c>
      <c r="G579" s="157" t="s">
        <v>2059</v>
      </c>
      <c r="H579" s="93"/>
      <c r="I579" s="93"/>
      <c r="J579" s="44" t="s">
        <v>32</v>
      </c>
      <c r="K579" s="212" t="s">
        <v>31</v>
      </c>
      <c r="L579" s="165" t="s">
        <v>10</v>
      </c>
      <c r="M579" s="221" t="s">
        <v>29</v>
      </c>
      <c r="N579" s="221" t="s">
        <v>24</v>
      </c>
      <c r="O579" s="5"/>
      <c r="P579" s="5" t="s">
        <v>24</v>
      </c>
      <c r="Q579" s="5"/>
      <c r="R579" s="5"/>
      <c r="S579" s="6"/>
      <c r="T579" s="6"/>
      <c r="U579" s="5"/>
      <c r="V579" s="5"/>
      <c r="W579" s="5"/>
      <c r="X579" s="5"/>
      <c r="Y579" s="5"/>
      <c r="Z579" s="80">
        <f t="shared" si="290"/>
        <v>1</v>
      </c>
      <c r="AA579" s="955"/>
      <c r="AB579" s="7"/>
      <c r="AC579" s="7"/>
      <c r="AD579" s="7"/>
      <c r="AE579" s="7"/>
      <c r="AF579" s="7"/>
      <c r="AG579" s="7"/>
      <c r="AH579" s="7"/>
      <c r="AI579" s="7"/>
      <c r="AJ579" s="7"/>
      <c r="AK579" s="7"/>
      <c r="AL579" s="7"/>
      <c r="AM579" s="7" t="s">
        <v>1183</v>
      </c>
      <c r="AN579" s="7"/>
      <c r="AO579" s="7" t="s">
        <v>1318</v>
      </c>
      <c r="AP579" s="7"/>
      <c r="AQ579" s="7"/>
      <c r="AR579" s="7"/>
      <c r="AS579" s="7"/>
      <c r="AT579" s="7"/>
      <c r="AU579" s="7"/>
      <c r="AV579" s="55"/>
      <c r="AW579" s="7"/>
      <c r="AX579" s="7"/>
      <c r="AY579" s="7"/>
      <c r="AZ579" s="7"/>
      <c r="BA579" s="7"/>
      <c r="BB579" s="7"/>
      <c r="BC579" s="7"/>
      <c r="BD579" s="7"/>
      <c r="BE579" s="7"/>
      <c r="BF579" s="7"/>
      <c r="BG579" s="7"/>
      <c r="BH579" s="7"/>
      <c r="BI579" s="7"/>
      <c r="BJ579" s="221"/>
      <c r="BK579" s="221"/>
      <c r="BL579" s="221"/>
      <c r="BM579" s="221"/>
      <c r="BN579" s="221"/>
      <c r="BO579" s="221"/>
      <c r="BP579" s="221"/>
      <c r="BQ579" s="221"/>
      <c r="BR579" s="221"/>
      <c r="BS579" s="221"/>
      <c r="BT579" s="221"/>
      <c r="BU579" s="221"/>
      <c r="BV579" s="221"/>
      <c r="BW579" s="221"/>
      <c r="BX579" s="221"/>
      <c r="BY579" s="221"/>
      <c r="BZ579" s="221"/>
      <c r="CA579" s="221"/>
      <c r="CB579" s="221"/>
      <c r="CC579" s="221"/>
      <c r="CD579" s="221"/>
      <c r="CE579" s="221"/>
      <c r="CF579" s="221"/>
      <c r="CG579" s="221"/>
      <c r="CH579" s="221"/>
      <c r="CI579" s="221"/>
      <c r="CJ579" s="221"/>
      <c r="CK579" s="221"/>
      <c r="CL579" s="221"/>
      <c r="CM579" s="221"/>
      <c r="CN579" s="221"/>
      <c r="CO579" s="221"/>
      <c r="CP579" s="221"/>
      <c r="CQ579" s="221"/>
      <c r="CR579" s="222">
        <f t="shared" si="280"/>
        <v>0</v>
      </c>
      <c r="CS579" s="237" t="e">
        <f t="shared" si="281"/>
        <v>#DIV/0!</v>
      </c>
      <c r="CT579" s="222">
        <f t="shared" si="282"/>
        <v>0</v>
      </c>
      <c r="CU579" s="237" t="e">
        <f t="shared" si="283"/>
        <v>#DIV/0!</v>
      </c>
      <c r="CV579" s="222">
        <f t="shared" si="284"/>
        <v>0</v>
      </c>
      <c r="CW579" s="237" t="e">
        <f t="shared" si="285"/>
        <v>#DIV/0!</v>
      </c>
      <c r="CX579" s="222">
        <f t="shared" si="286"/>
        <v>0</v>
      </c>
      <c r="CY579" s="237" t="e">
        <f t="shared" si="287"/>
        <v>#DIV/0!</v>
      </c>
      <c r="CZ579" s="223" t="e">
        <f t="shared" si="288"/>
        <v>#DIV/0!</v>
      </c>
      <c r="DA579" s="223" t="e">
        <f t="shared" si="289"/>
        <v>#DIV/0!</v>
      </c>
      <c r="DB579" s="5"/>
    </row>
    <row r="580" spans="1:106" s="1" customFormat="1" ht="46.5">
      <c r="A580" s="1067"/>
      <c r="B580" s="1086"/>
      <c r="C580" s="215" t="s">
        <v>60</v>
      </c>
      <c r="D580" s="217" t="s">
        <v>109</v>
      </c>
      <c r="E580" s="215" t="s">
        <v>26</v>
      </c>
      <c r="F580" s="217" t="s">
        <v>354</v>
      </c>
      <c r="G580" s="157" t="s">
        <v>2060</v>
      </c>
      <c r="H580" s="93"/>
      <c r="I580" s="93"/>
      <c r="J580" s="44" t="s">
        <v>32</v>
      </c>
      <c r="K580" s="212" t="s">
        <v>31</v>
      </c>
      <c r="L580" s="165" t="s">
        <v>10</v>
      </c>
      <c r="M580" s="221" t="s">
        <v>29</v>
      </c>
      <c r="N580" s="221" t="s">
        <v>24</v>
      </c>
      <c r="O580" s="5"/>
      <c r="P580" s="5"/>
      <c r="Q580" s="5" t="s">
        <v>24</v>
      </c>
      <c r="R580" s="5"/>
      <c r="S580" s="6"/>
      <c r="T580" s="6"/>
      <c r="U580" s="5"/>
      <c r="V580" s="5"/>
      <c r="W580" s="5"/>
      <c r="X580" s="5"/>
      <c r="Y580" s="5"/>
      <c r="Z580" s="80">
        <f t="shared" si="290"/>
        <v>1</v>
      </c>
      <c r="AA580" s="955"/>
      <c r="AB580" s="7"/>
      <c r="AC580" s="7"/>
      <c r="AD580" s="7"/>
      <c r="AE580" s="7"/>
      <c r="AF580" s="7"/>
      <c r="AG580" s="7"/>
      <c r="AH580" s="7"/>
      <c r="AI580" s="7"/>
      <c r="AJ580" s="7"/>
      <c r="AK580" s="7"/>
      <c r="AL580" s="7"/>
      <c r="AM580" s="7" t="s">
        <v>1183</v>
      </c>
      <c r="AN580" s="7"/>
      <c r="AO580" s="7" t="s">
        <v>1318</v>
      </c>
      <c r="AP580" s="7"/>
      <c r="AQ580" s="7"/>
      <c r="AR580" s="7"/>
      <c r="AS580" s="7"/>
      <c r="AT580" s="7"/>
      <c r="AU580" s="7"/>
      <c r="AV580" s="55"/>
      <c r="AW580" s="7"/>
      <c r="AX580" s="7"/>
      <c r="AY580" s="7"/>
      <c r="AZ580" s="7"/>
      <c r="BA580" s="7"/>
      <c r="BB580" s="7"/>
      <c r="BC580" s="7"/>
      <c r="BD580" s="7"/>
      <c r="BE580" s="7"/>
      <c r="BF580" s="7"/>
      <c r="BG580" s="7"/>
      <c r="BH580" s="7"/>
      <c r="BI580" s="7"/>
      <c r="BJ580" s="221"/>
      <c r="BK580" s="221"/>
      <c r="BL580" s="221"/>
      <c r="BM580" s="221"/>
      <c r="BN580" s="221"/>
      <c r="BO580" s="221"/>
      <c r="BP580" s="221"/>
      <c r="BQ580" s="221"/>
      <c r="BR580" s="221"/>
      <c r="BS580" s="221"/>
      <c r="BT580" s="221"/>
      <c r="BU580" s="221"/>
      <c r="BV580" s="221"/>
      <c r="BW580" s="221"/>
      <c r="BX580" s="221"/>
      <c r="BY580" s="221"/>
      <c r="BZ580" s="221"/>
      <c r="CA580" s="221"/>
      <c r="CB580" s="221"/>
      <c r="CC580" s="221"/>
      <c r="CD580" s="221"/>
      <c r="CE580" s="221"/>
      <c r="CF580" s="221"/>
      <c r="CG580" s="221"/>
      <c r="CH580" s="221"/>
      <c r="CI580" s="221"/>
      <c r="CJ580" s="221"/>
      <c r="CK580" s="221"/>
      <c r="CL580" s="221"/>
      <c r="CM580" s="221"/>
      <c r="CN580" s="221"/>
      <c r="CO580" s="221"/>
      <c r="CP580" s="221"/>
      <c r="CQ580" s="221"/>
      <c r="CR580" s="222">
        <f t="shared" si="280"/>
        <v>0</v>
      </c>
      <c r="CS580" s="237" t="e">
        <f t="shared" si="281"/>
        <v>#DIV/0!</v>
      </c>
      <c r="CT580" s="222">
        <f t="shared" si="282"/>
        <v>0</v>
      </c>
      <c r="CU580" s="237" t="e">
        <f t="shared" si="283"/>
        <v>#DIV/0!</v>
      </c>
      <c r="CV580" s="222">
        <f t="shared" si="284"/>
        <v>0</v>
      </c>
      <c r="CW580" s="237" t="e">
        <f t="shared" si="285"/>
        <v>#DIV/0!</v>
      </c>
      <c r="CX580" s="222">
        <f t="shared" si="286"/>
        <v>0</v>
      </c>
      <c r="CY580" s="237" t="e">
        <f t="shared" si="287"/>
        <v>#DIV/0!</v>
      </c>
      <c r="CZ580" s="223" t="e">
        <f t="shared" si="288"/>
        <v>#DIV/0!</v>
      </c>
      <c r="DA580" s="223" t="e">
        <f t="shared" si="289"/>
        <v>#DIV/0!</v>
      </c>
      <c r="DB580" s="5"/>
    </row>
    <row r="581" spans="1:106" s="1" customFormat="1" ht="46.5">
      <c r="A581" s="1067"/>
      <c r="B581" s="1086"/>
      <c r="C581" s="215" t="s">
        <v>60</v>
      </c>
      <c r="D581" s="217" t="s">
        <v>109</v>
      </c>
      <c r="E581" s="215" t="s">
        <v>26</v>
      </c>
      <c r="F581" s="217" t="s">
        <v>354</v>
      </c>
      <c r="G581" s="157" t="s">
        <v>2061</v>
      </c>
      <c r="H581" s="93"/>
      <c r="I581" s="93"/>
      <c r="J581" s="44" t="s">
        <v>32</v>
      </c>
      <c r="K581" s="212" t="s">
        <v>31</v>
      </c>
      <c r="L581" s="165" t="s">
        <v>10</v>
      </c>
      <c r="M581" s="221" t="s">
        <v>29</v>
      </c>
      <c r="N581" s="221" t="s">
        <v>24</v>
      </c>
      <c r="O581" s="5"/>
      <c r="P581" s="5"/>
      <c r="Q581" s="5"/>
      <c r="R581" s="5" t="s">
        <v>24</v>
      </c>
      <c r="S581" s="6"/>
      <c r="T581" s="6"/>
      <c r="U581" s="5"/>
      <c r="V581" s="5"/>
      <c r="W581" s="5"/>
      <c r="X581" s="5"/>
      <c r="Y581" s="5"/>
      <c r="Z581" s="80">
        <f t="shared" si="290"/>
        <v>1</v>
      </c>
      <c r="AA581" s="221"/>
      <c r="AB581" s="7"/>
      <c r="AC581" s="7"/>
      <c r="AD581" s="7"/>
      <c r="AE581" s="7"/>
      <c r="AF581" s="7"/>
      <c r="AG581" s="7"/>
      <c r="AH581" s="7"/>
      <c r="AI581" s="7"/>
      <c r="AJ581" s="7"/>
      <c r="AK581" s="7"/>
      <c r="AL581" s="7"/>
      <c r="AM581" s="7" t="s">
        <v>1183</v>
      </c>
      <c r="AN581" s="7"/>
      <c r="AO581" s="7" t="s">
        <v>1318</v>
      </c>
      <c r="AP581" s="7"/>
      <c r="AQ581" s="7"/>
      <c r="AR581" s="7"/>
      <c r="AS581" s="7"/>
      <c r="AT581" s="7"/>
      <c r="AU581" s="7"/>
      <c r="AV581" s="55"/>
      <c r="AW581" s="7"/>
      <c r="AX581" s="7"/>
      <c r="AY581" s="7"/>
      <c r="AZ581" s="7"/>
      <c r="BA581" s="7"/>
      <c r="BB581" s="7"/>
      <c r="BC581" s="7"/>
      <c r="BD581" s="7"/>
      <c r="BE581" s="7"/>
      <c r="BF581" s="7"/>
      <c r="BG581" s="7"/>
      <c r="BH581" s="7"/>
      <c r="BI581" s="7"/>
      <c r="BJ581" s="221"/>
      <c r="BK581" s="221"/>
      <c r="BL581" s="221"/>
      <c r="BM581" s="221"/>
      <c r="BN581" s="221"/>
      <c r="BO581" s="221"/>
      <c r="BP581" s="221"/>
      <c r="BQ581" s="221"/>
      <c r="BR581" s="221"/>
      <c r="BS581" s="221"/>
      <c r="BT581" s="221"/>
      <c r="BU581" s="221"/>
      <c r="BV581" s="221"/>
      <c r="BW581" s="221"/>
      <c r="BX581" s="221"/>
      <c r="BY581" s="221"/>
      <c r="BZ581" s="221"/>
      <c r="CA581" s="221"/>
      <c r="CB581" s="221"/>
      <c r="CC581" s="221"/>
      <c r="CD581" s="221"/>
      <c r="CE581" s="221"/>
      <c r="CF581" s="221"/>
      <c r="CG581" s="221"/>
      <c r="CH581" s="221"/>
      <c r="CI581" s="221"/>
      <c r="CJ581" s="221"/>
      <c r="CK581" s="221"/>
      <c r="CL581" s="221"/>
      <c r="CM581" s="221"/>
      <c r="CN581" s="221"/>
      <c r="CO581" s="221"/>
      <c r="CP581" s="221"/>
      <c r="CQ581" s="221"/>
      <c r="CR581" s="222">
        <f t="shared" si="280"/>
        <v>0</v>
      </c>
      <c r="CS581" s="237" t="e">
        <f t="shared" si="281"/>
        <v>#DIV/0!</v>
      </c>
      <c r="CT581" s="222">
        <f t="shared" si="282"/>
        <v>0</v>
      </c>
      <c r="CU581" s="237" t="e">
        <f t="shared" si="283"/>
        <v>#DIV/0!</v>
      </c>
      <c r="CV581" s="222">
        <f t="shared" si="284"/>
        <v>0</v>
      </c>
      <c r="CW581" s="237" t="e">
        <f t="shared" si="285"/>
        <v>#DIV/0!</v>
      </c>
      <c r="CX581" s="222">
        <f t="shared" si="286"/>
        <v>0</v>
      </c>
      <c r="CY581" s="237" t="e">
        <f t="shared" si="287"/>
        <v>#DIV/0!</v>
      </c>
      <c r="CZ581" s="223" t="e">
        <f t="shared" si="288"/>
        <v>#DIV/0!</v>
      </c>
      <c r="DA581" s="223" t="e">
        <f t="shared" si="289"/>
        <v>#DIV/0!</v>
      </c>
      <c r="DB581" s="5"/>
    </row>
    <row r="582" spans="1:106" s="1" customFormat="1" ht="46.5">
      <c r="A582" s="1067"/>
      <c r="B582" s="1086"/>
      <c r="C582" s="215" t="s">
        <v>60</v>
      </c>
      <c r="D582" s="217" t="s">
        <v>109</v>
      </c>
      <c r="E582" s="215" t="s">
        <v>26</v>
      </c>
      <c r="F582" s="217" t="s">
        <v>354</v>
      </c>
      <c r="G582" s="157" t="s">
        <v>2060</v>
      </c>
      <c r="H582" s="93"/>
      <c r="I582" s="93"/>
      <c r="J582" s="44" t="s">
        <v>32</v>
      </c>
      <c r="K582" s="212" t="s">
        <v>31</v>
      </c>
      <c r="L582" s="165" t="s">
        <v>10</v>
      </c>
      <c r="M582" s="221" t="s">
        <v>29</v>
      </c>
      <c r="N582" s="221" t="s">
        <v>24</v>
      </c>
      <c r="O582" s="5"/>
      <c r="P582" s="5"/>
      <c r="Q582" s="5"/>
      <c r="R582" s="5"/>
      <c r="S582" s="6" t="s">
        <v>24</v>
      </c>
      <c r="T582" s="6"/>
      <c r="U582" s="5"/>
      <c r="V582" s="5"/>
      <c r="W582" s="5"/>
      <c r="X582" s="5"/>
      <c r="Y582" s="5"/>
      <c r="Z582" s="80">
        <f t="shared" si="290"/>
        <v>1</v>
      </c>
      <c r="AA582" s="955"/>
      <c r="AB582" s="7"/>
      <c r="AC582" s="7"/>
      <c r="AD582" s="7"/>
      <c r="AE582" s="7"/>
      <c r="AF582" s="7"/>
      <c r="AG582" s="7"/>
      <c r="AH582" s="7"/>
      <c r="AI582" s="7"/>
      <c r="AJ582" s="7"/>
      <c r="AK582" s="7"/>
      <c r="AL582" s="7"/>
      <c r="AM582" s="7" t="s">
        <v>1183</v>
      </c>
      <c r="AN582" s="7"/>
      <c r="AO582" s="7" t="s">
        <v>1318</v>
      </c>
      <c r="AP582" s="7"/>
      <c r="AQ582" s="7"/>
      <c r="AR582" s="7"/>
      <c r="AS582" s="7"/>
      <c r="AT582" s="7"/>
      <c r="AU582" s="7"/>
      <c r="AV582" s="55"/>
      <c r="AW582" s="7"/>
      <c r="AX582" s="7"/>
      <c r="AY582" s="7"/>
      <c r="AZ582" s="7"/>
      <c r="BA582" s="7"/>
      <c r="BB582" s="7"/>
      <c r="BC582" s="7"/>
      <c r="BD582" s="7"/>
      <c r="BE582" s="7"/>
      <c r="BF582" s="7"/>
      <c r="BG582" s="7"/>
      <c r="BH582" s="7"/>
      <c r="BI582" s="7"/>
      <c r="BJ582" s="221"/>
      <c r="BK582" s="221"/>
      <c r="BL582" s="221"/>
      <c r="BM582" s="221"/>
      <c r="BN582" s="221"/>
      <c r="BO582" s="221"/>
      <c r="BP582" s="221"/>
      <c r="BQ582" s="221"/>
      <c r="BR582" s="221"/>
      <c r="BS582" s="221"/>
      <c r="BT582" s="221"/>
      <c r="BU582" s="221"/>
      <c r="BV582" s="221"/>
      <c r="BW582" s="221"/>
      <c r="BX582" s="221"/>
      <c r="BY582" s="221"/>
      <c r="BZ582" s="221"/>
      <c r="CA582" s="221"/>
      <c r="CB582" s="221"/>
      <c r="CC582" s="221"/>
      <c r="CD582" s="221"/>
      <c r="CE582" s="221"/>
      <c r="CF582" s="221"/>
      <c r="CG582" s="221"/>
      <c r="CH582" s="221"/>
      <c r="CI582" s="221"/>
      <c r="CJ582" s="221"/>
      <c r="CK582" s="221"/>
      <c r="CL582" s="221"/>
      <c r="CM582" s="221"/>
      <c r="CN582" s="221"/>
      <c r="CO582" s="221"/>
      <c r="CP582" s="221"/>
      <c r="CQ582" s="221"/>
      <c r="CR582" s="222">
        <f t="shared" si="280"/>
        <v>0</v>
      </c>
      <c r="CS582" s="237" t="e">
        <f t="shared" si="281"/>
        <v>#DIV/0!</v>
      </c>
      <c r="CT582" s="222">
        <f t="shared" si="282"/>
        <v>0</v>
      </c>
      <c r="CU582" s="237" t="e">
        <f t="shared" si="283"/>
        <v>#DIV/0!</v>
      </c>
      <c r="CV582" s="222">
        <f t="shared" si="284"/>
        <v>0</v>
      </c>
      <c r="CW582" s="237" t="e">
        <f t="shared" si="285"/>
        <v>#DIV/0!</v>
      </c>
      <c r="CX582" s="222">
        <f t="shared" si="286"/>
        <v>0</v>
      </c>
      <c r="CY582" s="237" t="e">
        <f t="shared" si="287"/>
        <v>#DIV/0!</v>
      </c>
      <c r="CZ582" s="223" t="e">
        <f t="shared" si="288"/>
        <v>#DIV/0!</v>
      </c>
      <c r="DA582" s="223" t="e">
        <f t="shared" si="289"/>
        <v>#DIV/0!</v>
      </c>
      <c r="DB582" s="5"/>
    </row>
    <row r="583" spans="1:106" s="1" customFormat="1" ht="46.5">
      <c r="A583" s="1067"/>
      <c r="B583" s="1086"/>
      <c r="C583" s="215" t="s">
        <v>60</v>
      </c>
      <c r="D583" s="217" t="s">
        <v>109</v>
      </c>
      <c r="E583" s="215" t="s">
        <v>26</v>
      </c>
      <c r="F583" s="217" t="s">
        <v>354</v>
      </c>
      <c r="G583" s="157" t="s">
        <v>2062</v>
      </c>
      <c r="H583" s="93"/>
      <c r="I583" s="93"/>
      <c r="J583" s="44" t="s">
        <v>32</v>
      </c>
      <c r="K583" s="212" t="s">
        <v>31</v>
      </c>
      <c r="L583" s="165" t="s">
        <v>10</v>
      </c>
      <c r="M583" s="221" t="s">
        <v>29</v>
      </c>
      <c r="N583" s="221" t="s">
        <v>24</v>
      </c>
      <c r="O583" s="5"/>
      <c r="P583" s="5"/>
      <c r="Q583" s="5"/>
      <c r="R583" s="5"/>
      <c r="S583" s="6"/>
      <c r="T583" s="6" t="s">
        <v>24</v>
      </c>
      <c r="U583" s="5"/>
      <c r="V583" s="5"/>
      <c r="W583" s="5"/>
      <c r="X583" s="5"/>
      <c r="Y583" s="5"/>
      <c r="Z583" s="80">
        <f t="shared" si="290"/>
        <v>1</v>
      </c>
      <c r="AA583" s="955"/>
      <c r="AB583" s="7"/>
      <c r="AC583" s="7"/>
      <c r="AD583" s="7"/>
      <c r="AE583" s="7"/>
      <c r="AF583" s="7"/>
      <c r="AG583" s="7"/>
      <c r="AH583" s="7"/>
      <c r="AI583" s="7"/>
      <c r="AJ583" s="7"/>
      <c r="AK583" s="7"/>
      <c r="AL583" s="7"/>
      <c r="AM583" s="7" t="s">
        <v>1183</v>
      </c>
      <c r="AN583" s="7"/>
      <c r="AO583" s="7" t="s">
        <v>1318</v>
      </c>
      <c r="AP583" s="7"/>
      <c r="AQ583" s="7"/>
      <c r="AR583" s="7"/>
      <c r="AS583" s="7"/>
      <c r="AT583" s="7"/>
      <c r="AU583" s="7"/>
      <c r="AV583" s="55"/>
      <c r="AW583" s="7"/>
      <c r="AX583" s="7"/>
      <c r="AY583" s="7"/>
      <c r="AZ583" s="7"/>
      <c r="BA583" s="7"/>
      <c r="BB583" s="7"/>
      <c r="BC583" s="7"/>
      <c r="BD583" s="7"/>
      <c r="BE583" s="7"/>
      <c r="BF583" s="7"/>
      <c r="BG583" s="7"/>
      <c r="BH583" s="7"/>
      <c r="BI583" s="7"/>
      <c r="BJ583" s="221"/>
      <c r="BK583" s="221"/>
      <c r="BL583" s="221"/>
      <c r="BM583" s="221"/>
      <c r="BN583" s="221"/>
      <c r="BO583" s="221"/>
      <c r="BP583" s="221"/>
      <c r="BQ583" s="221"/>
      <c r="BR583" s="221"/>
      <c r="BS583" s="221"/>
      <c r="BT583" s="221"/>
      <c r="BU583" s="221"/>
      <c r="BV583" s="221"/>
      <c r="BW583" s="221"/>
      <c r="BX583" s="221"/>
      <c r="BY583" s="221"/>
      <c r="BZ583" s="221"/>
      <c r="CA583" s="221"/>
      <c r="CB583" s="221"/>
      <c r="CC583" s="221"/>
      <c r="CD583" s="221"/>
      <c r="CE583" s="221"/>
      <c r="CF583" s="221"/>
      <c r="CG583" s="221"/>
      <c r="CH583" s="221"/>
      <c r="CI583" s="221"/>
      <c r="CJ583" s="221"/>
      <c r="CK583" s="221"/>
      <c r="CL583" s="221"/>
      <c r="CM583" s="221"/>
      <c r="CN583" s="221"/>
      <c r="CO583" s="221"/>
      <c r="CP583" s="221"/>
      <c r="CQ583" s="221"/>
      <c r="CR583" s="222">
        <f t="shared" si="280"/>
        <v>0</v>
      </c>
      <c r="CS583" s="237" t="e">
        <f t="shared" si="281"/>
        <v>#DIV/0!</v>
      </c>
      <c r="CT583" s="222">
        <f t="shared" si="282"/>
        <v>0</v>
      </c>
      <c r="CU583" s="237" t="e">
        <f t="shared" si="283"/>
        <v>#DIV/0!</v>
      </c>
      <c r="CV583" s="222">
        <f t="shared" si="284"/>
        <v>0</v>
      </c>
      <c r="CW583" s="237" t="e">
        <f t="shared" si="285"/>
        <v>#DIV/0!</v>
      </c>
      <c r="CX583" s="222">
        <f t="shared" si="286"/>
        <v>0</v>
      </c>
      <c r="CY583" s="237" t="e">
        <f t="shared" si="287"/>
        <v>#DIV/0!</v>
      </c>
      <c r="CZ583" s="223" t="e">
        <f t="shared" si="288"/>
        <v>#DIV/0!</v>
      </c>
      <c r="DA583" s="223" t="e">
        <f t="shared" si="289"/>
        <v>#DIV/0!</v>
      </c>
      <c r="DB583" s="5"/>
    </row>
    <row r="584" spans="1:106" s="1" customFormat="1" ht="46.5">
      <c r="A584" s="1067"/>
      <c r="B584" s="1086"/>
      <c r="C584" s="215" t="s">
        <v>60</v>
      </c>
      <c r="D584" s="217" t="s">
        <v>109</v>
      </c>
      <c r="E584" s="215" t="s">
        <v>26</v>
      </c>
      <c r="F584" s="217" t="s">
        <v>354</v>
      </c>
      <c r="G584" s="157" t="s">
        <v>2063</v>
      </c>
      <c r="H584" s="93"/>
      <c r="I584" s="93"/>
      <c r="J584" s="44" t="s">
        <v>32</v>
      </c>
      <c r="K584" s="212" t="s">
        <v>31</v>
      </c>
      <c r="L584" s="165" t="s">
        <v>10</v>
      </c>
      <c r="M584" s="221" t="s">
        <v>29</v>
      </c>
      <c r="N584" s="221" t="s">
        <v>24</v>
      </c>
      <c r="O584" s="5"/>
      <c r="P584" s="5"/>
      <c r="Q584" s="5"/>
      <c r="R584" s="5"/>
      <c r="S584" s="6"/>
      <c r="T584" s="6"/>
      <c r="U584" s="5" t="s">
        <v>24</v>
      </c>
      <c r="V584" s="5"/>
      <c r="W584" s="5"/>
      <c r="X584" s="5"/>
      <c r="Y584" s="5"/>
      <c r="Z584" s="80">
        <f t="shared" si="290"/>
        <v>1</v>
      </c>
      <c r="AA584" s="221"/>
      <c r="AB584" s="7"/>
      <c r="AC584" s="7"/>
      <c r="AD584" s="7"/>
      <c r="AE584" s="7"/>
      <c r="AF584" s="7"/>
      <c r="AG584" s="7"/>
      <c r="AH584" s="7"/>
      <c r="AI584" s="7"/>
      <c r="AJ584" s="7"/>
      <c r="AK584" s="7"/>
      <c r="AL584" s="7"/>
      <c r="AM584" s="7" t="s">
        <v>1183</v>
      </c>
      <c r="AN584" s="7"/>
      <c r="AO584" s="7" t="s">
        <v>1318</v>
      </c>
      <c r="AP584" s="7"/>
      <c r="AQ584" s="7"/>
      <c r="AR584" s="7"/>
      <c r="AS584" s="7"/>
      <c r="AT584" s="7"/>
      <c r="AU584" s="7"/>
      <c r="AV584" s="55"/>
      <c r="AW584" s="7"/>
      <c r="AX584" s="7"/>
      <c r="AY584" s="7"/>
      <c r="AZ584" s="7"/>
      <c r="BA584" s="7"/>
      <c r="BB584" s="7"/>
      <c r="BC584" s="7"/>
      <c r="BD584" s="7"/>
      <c r="BE584" s="7"/>
      <c r="BF584" s="7"/>
      <c r="BG584" s="7"/>
      <c r="BH584" s="7"/>
      <c r="BI584" s="7"/>
      <c r="BJ584" s="221"/>
      <c r="BK584" s="221"/>
      <c r="BL584" s="221"/>
      <c r="BM584" s="221"/>
      <c r="BN584" s="221"/>
      <c r="BO584" s="221"/>
      <c r="BP584" s="221"/>
      <c r="BQ584" s="221"/>
      <c r="BR584" s="221"/>
      <c r="BS584" s="221"/>
      <c r="BT584" s="221"/>
      <c r="BU584" s="221"/>
      <c r="BV584" s="221"/>
      <c r="BW584" s="221"/>
      <c r="BX584" s="221"/>
      <c r="BY584" s="221"/>
      <c r="BZ584" s="221"/>
      <c r="CA584" s="221"/>
      <c r="CB584" s="221"/>
      <c r="CC584" s="221"/>
      <c r="CD584" s="221"/>
      <c r="CE584" s="221"/>
      <c r="CF584" s="221"/>
      <c r="CG584" s="221"/>
      <c r="CH584" s="221"/>
      <c r="CI584" s="221"/>
      <c r="CJ584" s="221"/>
      <c r="CK584" s="221"/>
      <c r="CL584" s="221"/>
      <c r="CM584" s="221"/>
      <c r="CN584" s="221"/>
      <c r="CO584" s="221"/>
      <c r="CP584" s="221"/>
      <c r="CQ584" s="221"/>
      <c r="CR584" s="222">
        <f t="shared" si="280"/>
        <v>0</v>
      </c>
      <c r="CS584" s="237" t="e">
        <f t="shared" si="281"/>
        <v>#DIV/0!</v>
      </c>
      <c r="CT584" s="222">
        <f t="shared" si="282"/>
        <v>0</v>
      </c>
      <c r="CU584" s="237" t="e">
        <f t="shared" si="283"/>
        <v>#DIV/0!</v>
      </c>
      <c r="CV584" s="222">
        <f t="shared" si="284"/>
        <v>0</v>
      </c>
      <c r="CW584" s="237" t="e">
        <f t="shared" si="285"/>
        <v>#DIV/0!</v>
      </c>
      <c r="CX584" s="222">
        <f t="shared" si="286"/>
        <v>0</v>
      </c>
      <c r="CY584" s="237" t="e">
        <f t="shared" si="287"/>
        <v>#DIV/0!</v>
      </c>
      <c r="CZ584" s="223" t="e">
        <f t="shared" si="288"/>
        <v>#DIV/0!</v>
      </c>
      <c r="DA584" s="223" t="e">
        <f t="shared" si="289"/>
        <v>#DIV/0!</v>
      </c>
      <c r="DB584" s="5"/>
    </row>
    <row r="585" spans="1:106" s="1" customFormat="1" ht="46.5">
      <c r="A585" s="1067"/>
      <c r="B585" s="1086"/>
      <c r="C585" s="215" t="s">
        <v>60</v>
      </c>
      <c r="D585" s="217" t="s">
        <v>109</v>
      </c>
      <c r="E585" s="215" t="s">
        <v>26</v>
      </c>
      <c r="F585" s="217" t="s">
        <v>354</v>
      </c>
      <c r="G585" s="157" t="s">
        <v>2064</v>
      </c>
      <c r="H585" s="93"/>
      <c r="I585" s="93"/>
      <c r="J585" s="44" t="s">
        <v>32</v>
      </c>
      <c r="K585" s="212" t="s">
        <v>31</v>
      </c>
      <c r="L585" s="165" t="s">
        <v>10</v>
      </c>
      <c r="M585" s="221" t="s">
        <v>29</v>
      </c>
      <c r="N585" s="221" t="s">
        <v>24</v>
      </c>
      <c r="O585" s="5"/>
      <c r="P585" s="5"/>
      <c r="Q585" s="5"/>
      <c r="R585" s="5"/>
      <c r="S585" s="6"/>
      <c r="T585" s="6"/>
      <c r="U585" s="5"/>
      <c r="V585" s="5" t="s">
        <v>24</v>
      </c>
      <c r="W585" s="5"/>
      <c r="X585" s="5"/>
      <c r="Y585" s="5"/>
      <c r="Z585" s="80">
        <f t="shared" si="290"/>
        <v>1</v>
      </c>
      <c r="AA585" s="955"/>
      <c r="AB585" s="7"/>
      <c r="AC585" s="7"/>
      <c r="AD585" s="7"/>
      <c r="AE585" s="7"/>
      <c r="AF585" s="7"/>
      <c r="AG585" s="7"/>
      <c r="AH585" s="7"/>
      <c r="AI585" s="7"/>
      <c r="AJ585" s="7"/>
      <c r="AK585" s="7"/>
      <c r="AL585" s="7"/>
      <c r="AM585" s="7" t="s">
        <v>1183</v>
      </c>
      <c r="AN585" s="7"/>
      <c r="AO585" s="7" t="s">
        <v>1318</v>
      </c>
      <c r="AP585" s="7"/>
      <c r="AQ585" s="7"/>
      <c r="AR585" s="7"/>
      <c r="AS585" s="7"/>
      <c r="AT585" s="7"/>
      <c r="AU585" s="7"/>
      <c r="AV585" s="55"/>
      <c r="AW585" s="7"/>
      <c r="AX585" s="7"/>
      <c r="AY585" s="7"/>
      <c r="AZ585" s="7"/>
      <c r="BA585" s="7"/>
      <c r="BB585" s="7"/>
      <c r="BC585" s="7"/>
      <c r="BD585" s="7"/>
      <c r="BE585" s="7"/>
      <c r="BF585" s="7"/>
      <c r="BG585" s="7"/>
      <c r="BH585" s="7"/>
      <c r="BI585" s="7"/>
      <c r="BJ585" s="221"/>
      <c r="BK585" s="221"/>
      <c r="BL585" s="221"/>
      <c r="BM585" s="221"/>
      <c r="BN585" s="221"/>
      <c r="BO585" s="221"/>
      <c r="BP585" s="221"/>
      <c r="BQ585" s="221"/>
      <c r="BR585" s="221"/>
      <c r="BS585" s="221"/>
      <c r="BT585" s="221"/>
      <c r="BU585" s="221"/>
      <c r="BV585" s="221"/>
      <c r="BW585" s="221"/>
      <c r="BX585" s="221"/>
      <c r="BY585" s="221"/>
      <c r="BZ585" s="221"/>
      <c r="CA585" s="221"/>
      <c r="CB585" s="221"/>
      <c r="CC585" s="221"/>
      <c r="CD585" s="221"/>
      <c r="CE585" s="221"/>
      <c r="CF585" s="221"/>
      <c r="CG585" s="221"/>
      <c r="CH585" s="221"/>
      <c r="CI585" s="221"/>
      <c r="CJ585" s="221"/>
      <c r="CK585" s="221"/>
      <c r="CL585" s="221"/>
      <c r="CM585" s="221"/>
      <c r="CN585" s="221"/>
      <c r="CO585" s="221"/>
      <c r="CP585" s="221"/>
      <c r="CQ585" s="221"/>
      <c r="CR585" s="222">
        <f t="shared" si="280"/>
        <v>0</v>
      </c>
      <c r="CS585" s="237" t="e">
        <f t="shared" si="281"/>
        <v>#DIV/0!</v>
      </c>
      <c r="CT585" s="222">
        <f t="shared" si="282"/>
        <v>0</v>
      </c>
      <c r="CU585" s="237" t="e">
        <f t="shared" si="283"/>
        <v>#DIV/0!</v>
      </c>
      <c r="CV585" s="222">
        <f t="shared" si="284"/>
        <v>0</v>
      </c>
      <c r="CW585" s="237" t="e">
        <f t="shared" si="285"/>
        <v>#DIV/0!</v>
      </c>
      <c r="CX585" s="222">
        <f t="shared" si="286"/>
        <v>0</v>
      </c>
      <c r="CY585" s="237" t="e">
        <f t="shared" si="287"/>
        <v>#DIV/0!</v>
      </c>
      <c r="CZ585" s="223" t="e">
        <f t="shared" si="288"/>
        <v>#DIV/0!</v>
      </c>
      <c r="DA585" s="223" t="e">
        <f t="shared" si="289"/>
        <v>#DIV/0!</v>
      </c>
      <c r="DB585" s="5"/>
    </row>
    <row r="586" spans="1:106" s="1" customFormat="1" ht="46.5">
      <c r="A586" s="1068"/>
      <c r="B586" s="1087"/>
      <c r="C586" s="215" t="s">
        <v>60</v>
      </c>
      <c r="D586" s="217" t="s">
        <v>109</v>
      </c>
      <c r="E586" s="215" t="s">
        <v>26</v>
      </c>
      <c r="F586" s="217" t="s">
        <v>354</v>
      </c>
      <c r="G586" s="157" t="s">
        <v>2065</v>
      </c>
      <c r="H586" s="93"/>
      <c r="I586" s="93"/>
      <c r="J586" s="44" t="s">
        <v>32</v>
      </c>
      <c r="K586" s="212" t="s">
        <v>31</v>
      </c>
      <c r="L586" s="165" t="s">
        <v>10</v>
      </c>
      <c r="M586" s="221" t="s">
        <v>29</v>
      </c>
      <c r="N586" s="221" t="s">
        <v>24</v>
      </c>
      <c r="O586" s="5"/>
      <c r="P586" s="5"/>
      <c r="Q586" s="5"/>
      <c r="R586" s="5"/>
      <c r="S586" s="6"/>
      <c r="T586" s="6"/>
      <c r="U586" s="5"/>
      <c r="V586" s="5"/>
      <c r="W586" s="5" t="s">
        <v>24</v>
      </c>
      <c r="X586" s="5"/>
      <c r="Y586" s="5"/>
      <c r="Z586" s="80">
        <f t="shared" si="290"/>
        <v>1</v>
      </c>
      <c r="AA586" s="955"/>
      <c r="AB586" s="7"/>
      <c r="AC586" s="7"/>
      <c r="AD586" s="7"/>
      <c r="AE586" s="7"/>
      <c r="AF586" s="7"/>
      <c r="AG586" s="7"/>
      <c r="AH586" s="7"/>
      <c r="AI586" s="7"/>
      <c r="AJ586" s="7"/>
      <c r="AK586" s="7"/>
      <c r="AL586" s="7"/>
      <c r="AM586" s="7" t="s">
        <v>1183</v>
      </c>
      <c r="AN586" s="7"/>
      <c r="AO586" s="7" t="s">
        <v>1318</v>
      </c>
      <c r="AP586" s="7"/>
      <c r="AQ586" s="7"/>
      <c r="AR586" s="7"/>
      <c r="AS586" s="7"/>
      <c r="AT586" s="7"/>
      <c r="AU586" s="7"/>
      <c r="AV586" s="55"/>
      <c r="AW586" s="7"/>
      <c r="AX586" s="7"/>
      <c r="AY586" s="7"/>
      <c r="AZ586" s="7"/>
      <c r="BA586" s="7"/>
      <c r="BB586" s="7"/>
      <c r="BC586" s="7"/>
      <c r="BD586" s="7"/>
      <c r="BE586" s="7"/>
      <c r="BF586" s="7"/>
      <c r="BG586" s="7"/>
      <c r="BH586" s="7"/>
      <c r="BI586" s="7"/>
      <c r="BJ586" s="221"/>
      <c r="BK586" s="221"/>
      <c r="BL586" s="221"/>
      <c r="BM586" s="221"/>
      <c r="BN586" s="221"/>
      <c r="BO586" s="221"/>
      <c r="BP586" s="221"/>
      <c r="BQ586" s="221"/>
      <c r="BR586" s="221"/>
      <c r="BS586" s="221"/>
      <c r="BT586" s="221"/>
      <c r="BU586" s="221"/>
      <c r="BV586" s="221"/>
      <c r="BW586" s="221"/>
      <c r="BX586" s="221"/>
      <c r="BY586" s="221"/>
      <c r="BZ586" s="221"/>
      <c r="CA586" s="221"/>
      <c r="CB586" s="221"/>
      <c r="CC586" s="221"/>
      <c r="CD586" s="221"/>
      <c r="CE586" s="221"/>
      <c r="CF586" s="221"/>
      <c r="CG586" s="221"/>
      <c r="CH586" s="221"/>
      <c r="CI586" s="221"/>
      <c r="CJ586" s="221"/>
      <c r="CK586" s="221"/>
      <c r="CL586" s="221"/>
      <c r="CM586" s="221"/>
      <c r="CN586" s="221"/>
      <c r="CO586" s="221"/>
      <c r="CP586" s="221"/>
      <c r="CQ586" s="221"/>
      <c r="CR586" s="222">
        <f t="shared" si="280"/>
        <v>0</v>
      </c>
      <c r="CS586" s="237" t="e">
        <f t="shared" si="281"/>
        <v>#DIV/0!</v>
      </c>
      <c r="CT586" s="222">
        <f t="shared" si="282"/>
        <v>0</v>
      </c>
      <c r="CU586" s="237" t="e">
        <f t="shared" si="283"/>
        <v>#DIV/0!</v>
      </c>
      <c r="CV586" s="222">
        <f t="shared" si="284"/>
        <v>0</v>
      </c>
      <c r="CW586" s="237" t="e">
        <f t="shared" si="285"/>
        <v>#DIV/0!</v>
      </c>
      <c r="CX586" s="222">
        <f t="shared" si="286"/>
        <v>0</v>
      </c>
      <c r="CY586" s="237" t="e">
        <f t="shared" si="287"/>
        <v>#DIV/0!</v>
      </c>
      <c r="CZ586" s="223" t="e">
        <f t="shared" si="288"/>
        <v>#DIV/0!</v>
      </c>
      <c r="DA586" s="223" t="e">
        <f t="shared" si="289"/>
        <v>#DIV/0!</v>
      </c>
      <c r="DB586" s="5"/>
    </row>
    <row r="587" spans="1:106" s="18" customFormat="1" ht="31">
      <c r="A587" s="1036">
        <v>181</v>
      </c>
      <c r="B587" s="1024" t="s">
        <v>521</v>
      </c>
      <c r="C587" s="1033" t="s">
        <v>28</v>
      </c>
      <c r="D587" s="1024" t="s">
        <v>108</v>
      </c>
      <c r="E587" s="1033" t="s">
        <v>26</v>
      </c>
      <c r="F587" s="1024" t="s">
        <v>355</v>
      </c>
      <c r="G587" s="157" t="s">
        <v>2067</v>
      </c>
      <c r="H587" s="93"/>
      <c r="I587" s="93"/>
      <c r="J587" s="16" t="s">
        <v>32</v>
      </c>
      <c r="K587" s="212" t="s">
        <v>31</v>
      </c>
      <c r="L587" s="165" t="s">
        <v>10</v>
      </c>
      <c r="M587" s="44" t="s">
        <v>29</v>
      </c>
      <c r="N587" s="44" t="s">
        <v>24</v>
      </c>
      <c r="O587" s="16"/>
      <c r="P587" s="16" t="s">
        <v>24</v>
      </c>
      <c r="Q587" s="16"/>
      <c r="R587" s="16"/>
      <c r="S587" s="6"/>
      <c r="T587" s="6"/>
      <c r="U587" s="16"/>
      <c r="V587" s="16"/>
      <c r="W587" s="16"/>
      <c r="X587" s="16"/>
      <c r="Y587" s="16"/>
      <c r="Z587" s="80">
        <f t="shared" si="290"/>
        <v>1</v>
      </c>
      <c r="AA587" s="221"/>
      <c r="AB587" s="7"/>
      <c r="AC587" s="7"/>
      <c r="AD587" s="7"/>
      <c r="AE587" s="7"/>
      <c r="AF587" s="7"/>
      <c r="AG587" s="7"/>
      <c r="AH587" s="7"/>
      <c r="AI587" s="7" t="s">
        <v>1318</v>
      </c>
      <c r="AJ587" s="7"/>
      <c r="AK587" s="7"/>
      <c r="AL587" s="7"/>
      <c r="AM587" s="7"/>
      <c r="AN587" s="7"/>
      <c r="AO587" s="7"/>
      <c r="AP587" s="7"/>
      <c r="AQ587" s="7"/>
      <c r="AR587" s="7"/>
      <c r="AS587" s="7"/>
      <c r="AT587" s="7"/>
      <c r="AU587" s="7"/>
      <c r="AV587" s="59"/>
      <c r="AW587" s="17"/>
      <c r="AX587" s="17"/>
      <c r="AY587" s="21"/>
      <c r="AZ587" s="21"/>
      <c r="BA587" s="21"/>
      <c r="BB587" s="21"/>
      <c r="BC587" s="7"/>
      <c r="BD587" s="7"/>
      <c r="BE587" s="7"/>
      <c r="BF587" s="7"/>
      <c r="BG587" s="7"/>
      <c r="BH587" s="7"/>
      <c r="BI587" s="7"/>
      <c r="BJ587" s="221"/>
      <c r="BK587" s="221"/>
      <c r="BL587" s="221"/>
      <c r="BM587" s="221"/>
      <c r="BN587" s="221"/>
      <c r="BO587" s="221"/>
      <c r="BP587" s="221"/>
      <c r="BQ587" s="221"/>
      <c r="BR587" s="221"/>
      <c r="BS587" s="221"/>
      <c r="BT587" s="221"/>
      <c r="BU587" s="221"/>
      <c r="BV587" s="221"/>
      <c r="BW587" s="221"/>
      <c r="BX587" s="221"/>
      <c r="BY587" s="221"/>
      <c r="BZ587" s="221"/>
      <c r="CA587" s="221"/>
      <c r="CB587" s="221"/>
      <c r="CC587" s="221"/>
      <c r="CD587" s="221"/>
      <c r="CE587" s="221"/>
      <c r="CF587" s="221"/>
      <c r="CG587" s="221"/>
      <c r="CH587" s="221"/>
      <c r="CI587" s="221"/>
      <c r="CJ587" s="221"/>
      <c r="CK587" s="221"/>
      <c r="CL587" s="221"/>
      <c r="CM587" s="221"/>
      <c r="CN587" s="221"/>
      <c r="CO587" s="221"/>
      <c r="CP587" s="221"/>
      <c r="CQ587" s="221"/>
      <c r="CR587" s="222">
        <f t="shared" si="280"/>
        <v>0</v>
      </c>
      <c r="CS587" s="237" t="e">
        <f t="shared" si="281"/>
        <v>#DIV/0!</v>
      </c>
      <c r="CT587" s="222">
        <f t="shared" si="282"/>
        <v>0</v>
      </c>
      <c r="CU587" s="237" t="e">
        <f t="shared" si="283"/>
        <v>#DIV/0!</v>
      </c>
      <c r="CV587" s="222">
        <f t="shared" si="284"/>
        <v>0</v>
      </c>
      <c r="CW587" s="237" t="e">
        <f t="shared" si="285"/>
        <v>#DIV/0!</v>
      </c>
      <c r="CX587" s="222">
        <f t="shared" si="286"/>
        <v>0</v>
      </c>
      <c r="CY587" s="237" t="e">
        <f t="shared" si="287"/>
        <v>#DIV/0!</v>
      </c>
      <c r="CZ587" s="223" t="e">
        <f t="shared" si="288"/>
        <v>#DIV/0!</v>
      </c>
      <c r="DA587" s="223" t="e">
        <f t="shared" si="289"/>
        <v>#DIV/0!</v>
      </c>
      <c r="DB587" s="5"/>
    </row>
    <row r="588" spans="1:106" s="18" customFormat="1" ht="46.5">
      <c r="A588" s="1036"/>
      <c r="B588" s="1024"/>
      <c r="C588" s="1033"/>
      <c r="D588" s="1024"/>
      <c r="E588" s="1033"/>
      <c r="F588" s="1024"/>
      <c r="G588" s="157" t="s">
        <v>2068</v>
      </c>
      <c r="H588" s="93"/>
      <c r="I588" s="93"/>
      <c r="J588" s="16" t="s">
        <v>32</v>
      </c>
      <c r="K588" s="212" t="s">
        <v>31</v>
      </c>
      <c r="L588" s="165"/>
      <c r="M588" s="44"/>
      <c r="N588" s="44"/>
      <c r="O588" s="16"/>
      <c r="P588" s="16"/>
      <c r="Q588" s="16" t="s">
        <v>24</v>
      </c>
      <c r="R588" s="16"/>
      <c r="S588" s="6"/>
      <c r="T588" s="6"/>
      <c r="U588" s="16"/>
      <c r="V588" s="16"/>
      <c r="W588" s="16"/>
      <c r="X588" s="16"/>
      <c r="Y588" s="16"/>
      <c r="Z588" s="80">
        <f t="shared" si="290"/>
        <v>1</v>
      </c>
      <c r="AA588" s="955"/>
      <c r="AB588" s="7"/>
      <c r="AC588" s="7"/>
      <c r="AD588" s="7"/>
      <c r="AE588" s="7"/>
      <c r="AF588" s="7"/>
      <c r="AG588" s="7"/>
      <c r="AH588" s="7"/>
      <c r="AI588" s="7"/>
      <c r="AJ588" s="7"/>
      <c r="AK588" s="7" t="s">
        <v>1183</v>
      </c>
      <c r="AL588" s="7"/>
      <c r="AM588" s="7"/>
      <c r="AN588" s="7"/>
      <c r="AO588" s="7"/>
      <c r="AP588" s="7"/>
      <c r="AQ588" s="7"/>
      <c r="AR588" s="7"/>
      <c r="AS588" s="7"/>
      <c r="AT588" s="7"/>
      <c r="AU588" s="7"/>
      <c r="AV588" s="59"/>
      <c r="AW588" s="17"/>
      <c r="AX588" s="17"/>
      <c r="AY588" s="21"/>
      <c r="AZ588" s="21"/>
      <c r="BA588" s="21"/>
      <c r="BB588" s="21"/>
      <c r="BC588" s="7"/>
      <c r="BD588" s="7"/>
      <c r="BE588" s="7"/>
      <c r="BF588" s="7"/>
      <c r="BG588" s="7"/>
      <c r="BH588" s="7"/>
      <c r="BI588" s="7"/>
      <c r="BJ588" s="221"/>
      <c r="BK588" s="221"/>
      <c r="BL588" s="221"/>
      <c r="BM588" s="221"/>
      <c r="BN588" s="221"/>
      <c r="BO588" s="221"/>
      <c r="BP588" s="221"/>
      <c r="BQ588" s="221"/>
      <c r="BR588" s="221"/>
      <c r="BS588" s="221"/>
      <c r="BT588" s="221"/>
      <c r="BU588" s="221"/>
      <c r="BV588" s="221"/>
      <c r="BW588" s="221"/>
      <c r="BX588" s="221"/>
      <c r="BY588" s="221"/>
      <c r="BZ588" s="221"/>
      <c r="CA588" s="221"/>
      <c r="CB588" s="221"/>
      <c r="CC588" s="221"/>
      <c r="CD588" s="221"/>
      <c r="CE588" s="221"/>
      <c r="CF588" s="221"/>
      <c r="CG588" s="221"/>
      <c r="CH588" s="221"/>
      <c r="CI588" s="221"/>
      <c r="CJ588" s="221"/>
      <c r="CK588" s="221"/>
      <c r="CL588" s="221"/>
      <c r="CM588" s="221"/>
      <c r="CN588" s="221"/>
      <c r="CO588" s="221"/>
      <c r="CP588" s="221"/>
      <c r="CQ588" s="221"/>
      <c r="CR588" s="222">
        <f t="shared" si="280"/>
        <v>0</v>
      </c>
      <c r="CS588" s="237" t="e">
        <f t="shared" si="281"/>
        <v>#DIV/0!</v>
      </c>
      <c r="CT588" s="222">
        <f t="shared" si="282"/>
        <v>0</v>
      </c>
      <c r="CU588" s="237" t="e">
        <f t="shared" si="283"/>
        <v>#DIV/0!</v>
      </c>
      <c r="CV588" s="222">
        <f t="shared" si="284"/>
        <v>0</v>
      </c>
      <c r="CW588" s="237" t="e">
        <f t="shared" si="285"/>
        <v>#DIV/0!</v>
      </c>
      <c r="CX588" s="222">
        <f t="shared" si="286"/>
        <v>0</v>
      </c>
      <c r="CY588" s="237" t="e">
        <f t="shared" si="287"/>
        <v>#DIV/0!</v>
      </c>
      <c r="CZ588" s="223" t="e">
        <f t="shared" si="288"/>
        <v>#DIV/0!</v>
      </c>
      <c r="DA588" s="223" t="e">
        <f t="shared" si="289"/>
        <v>#DIV/0!</v>
      </c>
      <c r="DB588" s="5"/>
    </row>
    <row r="589" spans="1:106" s="18" customFormat="1" ht="31">
      <c r="A589" s="1036"/>
      <c r="B589" s="1024"/>
      <c r="C589" s="1033"/>
      <c r="D589" s="1024"/>
      <c r="E589" s="1033"/>
      <c r="F589" s="1024"/>
      <c r="G589" s="157" t="s">
        <v>2066</v>
      </c>
      <c r="H589" s="93"/>
      <c r="I589" s="93"/>
      <c r="J589" s="16" t="s">
        <v>32</v>
      </c>
      <c r="K589" s="212" t="s">
        <v>31</v>
      </c>
      <c r="L589" s="165"/>
      <c r="M589" s="44"/>
      <c r="N589" s="44"/>
      <c r="O589" s="16"/>
      <c r="P589" s="16"/>
      <c r="Q589" s="16"/>
      <c r="R589" s="16" t="s">
        <v>24</v>
      </c>
      <c r="S589" s="6"/>
      <c r="T589" s="6"/>
      <c r="U589" s="16"/>
      <c r="V589" s="16"/>
      <c r="W589" s="16"/>
      <c r="X589" s="16"/>
      <c r="Y589" s="16"/>
      <c r="Z589" s="80">
        <f t="shared" si="290"/>
        <v>1</v>
      </c>
      <c r="AA589" s="955"/>
      <c r="AB589" s="7"/>
      <c r="AC589" s="7"/>
      <c r="AD589" s="7"/>
      <c r="AE589" s="7"/>
      <c r="AF589" s="7"/>
      <c r="AG589" s="7"/>
      <c r="AH589" s="7"/>
      <c r="AI589" s="7"/>
      <c r="AJ589" s="7"/>
      <c r="AK589" s="7" t="s">
        <v>1183</v>
      </c>
      <c r="AL589" s="7"/>
      <c r="AM589" s="7"/>
      <c r="AN589" s="7"/>
      <c r="AO589" s="7"/>
      <c r="AP589" s="7"/>
      <c r="AQ589" s="7"/>
      <c r="AR589" s="7"/>
      <c r="AS589" s="7"/>
      <c r="AT589" s="7"/>
      <c r="AU589" s="7"/>
      <c r="AV589" s="59"/>
      <c r="AW589" s="17"/>
      <c r="AX589" s="17"/>
      <c r="AY589" s="21"/>
      <c r="AZ589" s="21"/>
      <c r="BA589" s="21"/>
      <c r="BB589" s="21"/>
      <c r="BC589" s="7"/>
      <c r="BD589" s="7"/>
      <c r="BE589" s="7"/>
      <c r="BF589" s="7"/>
      <c r="BG589" s="7"/>
      <c r="BH589" s="7"/>
      <c r="BI589" s="7"/>
      <c r="BJ589" s="221"/>
      <c r="BK589" s="221"/>
      <c r="BL589" s="221"/>
      <c r="BM589" s="221"/>
      <c r="BN589" s="221"/>
      <c r="BO589" s="221"/>
      <c r="BP589" s="221"/>
      <c r="BQ589" s="221"/>
      <c r="BR589" s="221"/>
      <c r="BS589" s="221"/>
      <c r="BT589" s="221"/>
      <c r="BU589" s="221"/>
      <c r="BV589" s="221"/>
      <c r="BW589" s="221"/>
      <c r="BX589" s="221"/>
      <c r="BY589" s="221"/>
      <c r="BZ589" s="221"/>
      <c r="CA589" s="221"/>
      <c r="CB589" s="221"/>
      <c r="CC589" s="221"/>
      <c r="CD589" s="221"/>
      <c r="CE589" s="221"/>
      <c r="CF589" s="221"/>
      <c r="CG589" s="221"/>
      <c r="CH589" s="221"/>
      <c r="CI589" s="221"/>
      <c r="CJ589" s="221"/>
      <c r="CK589" s="221"/>
      <c r="CL589" s="221"/>
      <c r="CM589" s="221"/>
      <c r="CN589" s="221"/>
      <c r="CO589" s="221"/>
      <c r="CP589" s="221"/>
      <c r="CQ589" s="221"/>
      <c r="CR589" s="222">
        <f t="shared" si="280"/>
        <v>0</v>
      </c>
      <c r="CS589" s="237" t="e">
        <f t="shared" si="281"/>
        <v>#DIV/0!</v>
      </c>
      <c r="CT589" s="222">
        <f t="shared" si="282"/>
        <v>0</v>
      </c>
      <c r="CU589" s="237" t="e">
        <f t="shared" si="283"/>
        <v>#DIV/0!</v>
      </c>
      <c r="CV589" s="222">
        <f t="shared" si="284"/>
        <v>0</v>
      </c>
      <c r="CW589" s="237" t="e">
        <f t="shared" si="285"/>
        <v>#DIV/0!</v>
      </c>
      <c r="CX589" s="222">
        <f t="shared" si="286"/>
        <v>0</v>
      </c>
      <c r="CY589" s="237" t="e">
        <f t="shared" si="287"/>
        <v>#DIV/0!</v>
      </c>
      <c r="CZ589" s="223" t="e">
        <f t="shared" si="288"/>
        <v>#DIV/0!</v>
      </c>
      <c r="DA589" s="223" t="e">
        <f t="shared" si="289"/>
        <v>#DIV/0!</v>
      </c>
      <c r="DB589" s="5"/>
    </row>
    <row r="590" spans="1:106" s="1" customFormat="1" ht="31">
      <c r="A590" s="1036"/>
      <c r="B590" s="1024"/>
      <c r="C590" s="1033"/>
      <c r="D590" s="1024"/>
      <c r="E590" s="1033"/>
      <c r="F590" s="1024"/>
      <c r="G590" s="157" t="s">
        <v>1271</v>
      </c>
      <c r="H590" s="93"/>
      <c r="I590" s="93"/>
      <c r="J590" s="44" t="s">
        <v>32</v>
      </c>
      <c r="K590" s="212" t="s">
        <v>31</v>
      </c>
      <c r="L590" s="165" t="s">
        <v>10</v>
      </c>
      <c r="M590" s="221" t="s">
        <v>29</v>
      </c>
      <c r="N590" s="221" t="s">
        <v>24</v>
      </c>
      <c r="O590" s="5"/>
      <c r="P590" s="5"/>
      <c r="Q590" s="5"/>
      <c r="R590" s="5"/>
      <c r="S590" s="6" t="s">
        <v>24</v>
      </c>
      <c r="T590" s="6"/>
      <c r="U590" s="5"/>
      <c r="V590" s="5"/>
      <c r="W590" s="5"/>
      <c r="X590" s="5"/>
      <c r="Y590" s="5"/>
      <c r="Z590" s="80">
        <f t="shared" si="290"/>
        <v>1</v>
      </c>
      <c r="AA590" s="221"/>
      <c r="AB590" s="7"/>
      <c r="AC590" s="7"/>
      <c r="AD590" s="7"/>
      <c r="AE590" s="7"/>
      <c r="AF590" s="7"/>
      <c r="AG590" s="7"/>
      <c r="AH590" s="7"/>
      <c r="AI590" s="7"/>
      <c r="AJ590" s="7"/>
      <c r="AK590" s="7"/>
      <c r="AL590" s="7"/>
      <c r="AM590" s="7"/>
      <c r="AN590" s="7"/>
      <c r="AO590" s="7"/>
      <c r="AP590" s="7"/>
      <c r="AQ590" s="7"/>
      <c r="AR590" s="7"/>
      <c r="AS590" s="7" t="s">
        <v>1183</v>
      </c>
      <c r="AT590" s="7"/>
      <c r="AU590" s="7"/>
      <c r="AV590" s="55"/>
      <c r="AW590" s="7"/>
      <c r="AX590" s="7"/>
      <c r="AY590" s="7"/>
      <c r="AZ590" s="7"/>
      <c r="BA590" s="7"/>
      <c r="BB590" s="7"/>
      <c r="BC590" s="7"/>
      <c r="BD590" s="7"/>
      <c r="BE590" s="7"/>
      <c r="BF590" s="7"/>
      <c r="BG590" s="7"/>
      <c r="BH590" s="7"/>
      <c r="BI590" s="7"/>
      <c r="BJ590" s="221"/>
      <c r="BK590" s="221"/>
      <c r="BL590" s="221"/>
      <c r="BM590" s="221"/>
      <c r="BN590" s="221"/>
      <c r="BO590" s="221"/>
      <c r="BP590" s="221"/>
      <c r="BQ590" s="221"/>
      <c r="BR590" s="221"/>
      <c r="BS590" s="221"/>
      <c r="BT590" s="221"/>
      <c r="BU590" s="221"/>
      <c r="BV590" s="221"/>
      <c r="BW590" s="221"/>
      <c r="BX590" s="221"/>
      <c r="BY590" s="221"/>
      <c r="BZ590" s="221"/>
      <c r="CA590" s="221"/>
      <c r="CB590" s="221"/>
      <c r="CC590" s="221"/>
      <c r="CD590" s="221"/>
      <c r="CE590" s="221"/>
      <c r="CF590" s="221"/>
      <c r="CG590" s="221"/>
      <c r="CH590" s="221"/>
      <c r="CI590" s="221"/>
      <c r="CJ590" s="221"/>
      <c r="CK590" s="221"/>
      <c r="CL590" s="221"/>
      <c r="CM590" s="221"/>
      <c r="CN590" s="221"/>
      <c r="CO590" s="221"/>
      <c r="CP590" s="221"/>
      <c r="CQ590" s="221"/>
      <c r="CR590" s="222">
        <f t="shared" si="280"/>
        <v>0</v>
      </c>
      <c r="CS590" s="237" t="e">
        <f t="shared" si="281"/>
        <v>#DIV/0!</v>
      </c>
      <c r="CT590" s="222">
        <f t="shared" si="282"/>
        <v>0</v>
      </c>
      <c r="CU590" s="237" t="e">
        <f t="shared" si="283"/>
        <v>#DIV/0!</v>
      </c>
      <c r="CV590" s="222">
        <f t="shared" si="284"/>
        <v>0</v>
      </c>
      <c r="CW590" s="237" t="e">
        <f t="shared" si="285"/>
        <v>#DIV/0!</v>
      </c>
      <c r="CX590" s="222">
        <f t="shared" si="286"/>
        <v>0</v>
      </c>
      <c r="CY590" s="237" t="e">
        <f t="shared" si="287"/>
        <v>#DIV/0!</v>
      </c>
      <c r="CZ590" s="223" t="e">
        <f t="shared" si="288"/>
        <v>#DIV/0!</v>
      </c>
      <c r="DA590" s="223" t="e">
        <f t="shared" si="289"/>
        <v>#DIV/0!</v>
      </c>
      <c r="DB590" s="5"/>
    </row>
    <row r="591" spans="1:106" s="1" customFormat="1" ht="31">
      <c r="A591" s="1036"/>
      <c r="B591" s="1024"/>
      <c r="C591" s="1033"/>
      <c r="D591" s="1024"/>
      <c r="E591" s="1033"/>
      <c r="F591" s="1024"/>
      <c r="G591" s="157" t="s">
        <v>2069</v>
      </c>
      <c r="H591" s="93"/>
      <c r="I591" s="93"/>
      <c r="J591" s="44" t="s">
        <v>32</v>
      </c>
      <c r="K591" s="212" t="s">
        <v>31</v>
      </c>
      <c r="L591" s="165" t="s">
        <v>10</v>
      </c>
      <c r="M591" s="221" t="s">
        <v>29</v>
      </c>
      <c r="N591" s="221" t="s">
        <v>24</v>
      </c>
      <c r="O591" s="5"/>
      <c r="P591" s="5"/>
      <c r="Q591" s="5"/>
      <c r="R591" s="5"/>
      <c r="S591" s="6"/>
      <c r="T591" s="6" t="s">
        <v>24</v>
      </c>
      <c r="U591" s="5"/>
      <c r="V591" s="5"/>
      <c r="W591" s="5"/>
      <c r="X591" s="5"/>
      <c r="Y591" s="5"/>
      <c r="Z591" s="80">
        <f t="shared" si="290"/>
        <v>1</v>
      </c>
      <c r="AA591" s="955"/>
      <c r="AB591" s="7"/>
      <c r="AC591" s="7"/>
      <c r="AD591" s="7"/>
      <c r="AE591" s="7"/>
      <c r="AF591" s="7"/>
      <c r="AG591" s="7"/>
      <c r="AH591" s="7"/>
      <c r="AI591" s="7"/>
      <c r="AJ591" s="7"/>
      <c r="AK591" s="7"/>
      <c r="AL591" s="7"/>
      <c r="AM591" s="7"/>
      <c r="AN591" s="7"/>
      <c r="AO591" s="7"/>
      <c r="AP591" s="7"/>
      <c r="AQ591" s="7"/>
      <c r="AR591" s="7"/>
      <c r="AS591" s="7" t="s">
        <v>1183</v>
      </c>
      <c r="AT591" s="7"/>
      <c r="AU591" s="7"/>
      <c r="AV591" s="55"/>
      <c r="AW591" s="7"/>
      <c r="AX591" s="7"/>
      <c r="AY591" s="7"/>
      <c r="AZ591" s="7"/>
      <c r="BA591" s="7"/>
      <c r="BB591" s="7"/>
      <c r="BC591" s="7"/>
      <c r="BD591" s="7"/>
      <c r="BE591" s="7"/>
      <c r="BF591" s="7"/>
      <c r="BG591" s="7"/>
      <c r="BH591" s="7"/>
      <c r="BI591" s="7"/>
      <c r="BJ591" s="221"/>
      <c r="BK591" s="221"/>
      <c r="BL591" s="221"/>
      <c r="BM591" s="221"/>
      <c r="BN591" s="221"/>
      <c r="BO591" s="221"/>
      <c r="BP591" s="221"/>
      <c r="BQ591" s="221"/>
      <c r="BR591" s="221"/>
      <c r="BS591" s="221"/>
      <c r="BT591" s="221"/>
      <c r="BU591" s="221"/>
      <c r="BV591" s="221"/>
      <c r="BW591" s="221"/>
      <c r="BX591" s="221"/>
      <c r="BY591" s="221"/>
      <c r="BZ591" s="221"/>
      <c r="CA591" s="221"/>
      <c r="CB591" s="221"/>
      <c r="CC591" s="221"/>
      <c r="CD591" s="221"/>
      <c r="CE591" s="221"/>
      <c r="CF591" s="221"/>
      <c r="CG591" s="221"/>
      <c r="CH591" s="221"/>
      <c r="CI591" s="221"/>
      <c r="CJ591" s="221"/>
      <c r="CK591" s="221"/>
      <c r="CL591" s="221"/>
      <c r="CM591" s="221"/>
      <c r="CN591" s="221"/>
      <c r="CO591" s="221"/>
      <c r="CP591" s="221"/>
      <c r="CQ591" s="221"/>
      <c r="CR591" s="222">
        <f t="shared" si="280"/>
        <v>0</v>
      </c>
      <c r="CS591" s="237" t="e">
        <f t="shared" si="281"/>
        <v>#DIV/0!</v>
      </c>
      <c r="CT591" s="222">
        <f t="shared" si="282"/>
        <v>0</v>
      </c>
      <c r="CU591" s="237" t="e">
        <f t="shared" si="283"/>
        <v>#DIV/0!</v>
      </c>
      <c r="CV591" s="222">
        <f t="shared" si="284"/>
        <v>0</v>
      </c>
      <c r="CW591" s="237" t="e">
        <f t="shared" si="285"/>
        <v>#DIV/0!</v>
      </c>
      <c r="CX591" s="222">
        <f t="shared" si="286"/>
        <v>0</v>
      </c>
      <c r="CY591" s="237" t="e">
        <f t="shared" si="287"/>
        <v>#DIV/0!</v>
      </c>
      <c r="CZ591" s="223" t="e">
        <f t="shared" si="288"/>
        <v>#DIV/0!</v>
      </c>
      <c r="DA591" s="223" t="e">
        <f t="shared" si="289"/>
        <v>#DIV/0!</v>
      </c>
      <c r="DB591" s="5"/>
    </row>
    <row r="592" spans="1:106" s="1" customFormat="1" ht="25.75" customHeight="1">
      <c r="A592" s="1036"/>
      <c r="B592" s="1024"/>
      <c r="C592" s="1033"/>
      <c r="D592" s="1024"/>
      <c r="E592" s="1033"/>
      <c r="F592" s="1024"/>
      <c r="G592" s="157" t="s">
        <v>2071</v>
      </c>
      <c r="H592" s="93"/>
      <c r="I592" s="93"/>
      <c r="J592" s="44" t="s">
        <v>32</v>
      </c>
      <c r="K592" s="212" t="s">
        <v>31</v>
      </c>
      <c r="L592" s="165" t="s">
        <v>10</v>
      </c>
      <c r="M592" s="221" t="s">
        <v>29</v>
      </c>
      <c r="N592" s="221" t="s">
        <v>24</v>
      </c>
      <c r="O592" s="5"/>
      <c r="P592" s="5"/>
      <c r="Q592" s="5"/>
      <c r="R592" s="5"/>
      <c r="S592" s="6"/>
      <c r="T592" s="6"/>
      <c r="U592" s="5"/>
      <c r="V592" s="5" t="s">
        <v>24</v>
      </c>
      <c r="W592" s="5"/>
      <c r="X592" s="5"/>
      <c r="Y592" s="5"/>
      <c r="Z592" s="80">
        <f t="shared" si="290"/>
        <v>1</v>
      </c>
      <c r="AA592" s="955"/>
      <c r="AB592" s="7"/>
      <c r="AC592" s="7"/>
      <c r="AD592" s="7"/>
      <c r="AE592" s="7"/>
      <c r="AF592" s="7"/>
      <c r="AG592" s="7"/>
      <c r="AH592" s="7"/>
      <c r="AI592" s="7"/>
      <c r="AJ592" s="7"/>
      <c r="AK592" s="7"/>
      <c r="AL592" s="7"/>
      <c r="AM592" s="7"/>
      <c r="AN592" s="7"/>
      <c r="AO592" s="7"/>
      <c r="AP592" s="7"/>
      <c r="AQ592" s="7"/>
      <c r="AR592" s="7"/>
      <c r="AS592" s="7" t="s">
        <v>1183</v>
      </c>
      <c r="AT592" s="7"/>
      <c r="AU592" s="7"/>
      <c r="AV592" s="55"/>
      <c r="AW592" s="7"/>
      <c r="AX592" s="7"/>
      <c r="AY592" s="7"/>
      <c r="AZ592" s="7"/>
      <c r="BA592" s="7"/>
      <c r="BB592" s="7"/>
      <c r="BC592" s="7"/>
      <c r="BD592" s="7"/>
      <c r="BE592" s="7"/>
      <c r="BF592" s="7"/>
      <c r="BG592" s="7"/>
      <c r="BH592" s="7"/>
      <c r="BI592" s="7"/>
      <c r="BJ592" s="221"/>
      <c r="BK592" s="221"/>
      <c r="BL592" s="221"/>
      <c r="BM592" s="221"/>
      <c r="BN592" s="221"/>
      <c r="BO592" s="221"/>
      <c r="BP592" s="221"/>
      <c r="BQ592" s="221"/>
      <c r="BR592" s="221"/>
      <c r="BS592" s="221"/>
      <c r="BT592" s="221"/>
      <c r="BU592" s="221"/>
      <c r="BV592" s="221"/>
      <c r="BW592" s="221"/>
      <c r="BX592" s="221"/>
      <c r="BY592" s="221"/>
      <c r="BZ592" s="221"/>
      <c r="CA592" s="221"/>
      <c r="CB592" s="221"/>
      <c r="CC592" s="221"/>
      <c r="CD592" s="221"/>
      <c r="CE592" s="221"/>
      <c r="CF592" s="221"/>
      <c r="CG592" s="221"/>
      <c r="CH592" s="221"/>
      <c r="CI592" s="221"/>
      <c r="CJ592" s="221"/>
      <c r="CK592" s="221"/>
      <c r="CL592" s="221"/>
      <c r="CM592" s="221"/>
      <c r="CN592" s="221"/>
      <c r="CO592" s="221"/>
      <c r="CP592" s="221"/>
      <c r="CQ592" s="221"/>
      <c r="CR592" s="222">
        <f t="shared" si="280"/>
        <v>0</v>
      </c>
      <c r="CS592" s="237" t="e">
        <f t="shared" si="281"/>
        <v>#DIV/0!</v>
      </c>
      <c r="CT592" s="222">
        <f t="shared" si="282"/>
        <v>0</v>
      </c>
      <c r="CU592" s="237" t="e">
        <f t="shared" si="283"/>
        <v>#DIV/0!</v>
      </c>
      <c r="CV592" s="222">
        <f t="shared" si="284"/>
        <v>0</v>
      </c>
      <c r="CW592" s="237" t="e">
        <f t="shared" si="285"/>
        <v>#DIV/0!</v>
      </c>
      <c r="CX592" s="222">
        <f t="shared" si="286"/>
        <v>0</v>
      </c>
      <c r="CY592" s="237" t="e">
        <f t="shared" si="287"/>
        <v>#DIV/0!</v>
      </c>
      <c r="CZ592" s="223" t="e">
        <f t="shared" si="288"/>
        <v>#DIV/0!</v>
      </c>
      <c r="DA592" s="223" t="e">
        <f t="shared" si="289"/>
        <v>#DIV/0!</v>
      </c>
      <c r="DB592" s="5"/>
    </row>
    <row r="593" spans="1:132 1940:1964" s="1" customFormat="1" ht="25.75" customHeight="1">
      <c r="A593" s="1036"/>
      <c r="B593" s="1024"/>
      <c r="C593" s="1033"/>
      <c r="D593" s="1024"/>
      <c r="E593" s="1033"/>
      <c r="F593" s="1024"/>
      <c r="G593" s="157" t="s">
        <v>2070</v>
      </c>
      <c r="H593" s="93"/>
      <c r="I593" s="93"/>
      <c r="J593" s="44" t="s">
        <v>32</v>
      </c>
      <c r="K593" s="212" t="s">
        <v>31</v>
      </c>
      <c r="L593" s="165" t="s">
        <v>10</v>
      </c>
      <c r="M593" s="221" t="s">
        <v>29</v>
      </c>
      <c r="N593" s="221" t="s">
        <v>24</v>
      </c>
      <c r="O593" s="5"/>
      <c r="P593" s="5"/>
      <c r="Q593" s="5"/>
      <c r="R593" s="5"/>
      <c r="S593" s="6"/>
      <c r="T593" s="6"/>
      <c r="U593" s="5"/>
      <c r="V593" s="5"/>
      <c r="W593" s="5" t="s">
        <v>24</v>
      </c>
      <c r="X593" s="5"/>
      <c r="Y593" s="5"/>
      <c r="Z593" s="80">
        <f t="shared" si="290"/>
        <v>1</v>
      </c>
      <c r="AA593" s="221"/>
      <c r="AB593" s="7"/>
      <c r="AC593" s="7"/>
      <c r="AD593" s="7"/>
      <c r="AE593" s="7"/>
      <c r="AF593" s="7"/>
      <c r="AG593" s="7"/>
      <c r="AH593" s="7"/>
      <c r="AI593" s="7"/>
      <c r="AJ593" s="7"/>
      <c r="AK593" s="7"/>
      <c r="AL593" s="7"/>
      <c r="AM593" s="7"/>
      <c r="AN593" s="7"/>
      <c r="AO593" s="7"/>
      <c r="AP593" s="7"/>
      <c r="AQ593" s="7"/>
      <c r="AR593" s="7"/>
      <c r="AS593" s="7" t="s">
        <v>1183</v>
      </c>
      <c r="AT593" s="7"/>
      <c r="AU593" s="7"/>
      <c r="AV593" s="55"/>
      <c r="AW593" s="7"/>
      <c r="AX593" s="7"/>
      <c r="AY593" s="7"/>
      <c r="AZ593" s="7"/>
      <c r="BA593" s="7"/>
      <c r="BB593" s="7"/>
      <c r="BC593" s="7"/>
      <c r="BD593" s="7"/>
      <c r="BE593" s="7"/>
      <c r="BF593" s="7"/>
      <c r="BG593" s="7"/>
      <c r="BH593" s="7"/>
      <c r="BI593" s="7"/>
      <c r="BJ593" s="221"/>
      <c r="BK593" s="221"/>
      <c r="BL593" s="221"/>
      <c r="BM593" s="221"/>
      <c r="BN593" s="221"/>
      <c r="BO593" s="221"/>
      <c r="BP593" s="221"/>
      <c r="BQ593" s="221"/>
      <c r="BR593" s="221"/>
      <c r="BS593" s="221"/>
      <c r="BT593" s="221"/>
      <c r="BU593" s="221"/>
      <c r="BV593" s="221"/>
      <c r="BW593" s="221"/>
      <c r="BX593" s="221"/>
      <c r="BY593" s="221"/>
      <c r="BZ593" s="221"/>
      <c r="CA593" s="221"/>
      <c r="CB593" s="221"/>
      <c r="CC593" s="221"/>
      <c r="CD593" s="221"/>
      <c r="CE593" s="221"/>
      <c r="CF593" s="221"/>
      <c r="CG593" s="221"/>
      <c r="CH593" s="221"/>
      <c r="CI593" s="221"/>
      <c r="CJ593" s="221"/>
      <c r="CK593" s="221"/>
      <c r="CL593" s="221"/>
      <c r="CM593" s="221"/>
      <c r="CN593" s="221"/>
      <c r="CO593" s="221"/>
      <c r="CP593" s="221"/>
      <c r="CQ593" s="221"/>
      <c r="CR593" s="222">
        <f t="shared" si="280"/>
        <v>0</v>
      </c>
      <c r="CS593" s="237" t="e">
        <f t="shared" si="281"/>
        <v>#DIV/0!</v>
      </c>
      <c r="CT593" s="222">
        <f t="shared" si="282"/>
        <v>0</v>
      </c>
      <c r="CU593" s="237" t="e">
        <f t="shared" si="283"/>
        <v>#DIV/0!</v>
      </c>
      <c r="CV593" s="222">
        <f t="shared" si="284"/>
        <v>0</v>
      </c>
      <c r="CW593" s="237" t="e">
        <f t="shared" si="285"/>
        <v>#DIV/0!</v>
      </c>
      <c r="CX593" s="222">
        <f t="shared" si="286"/>
        <v>0</v>
      </c>
      <c r="CY593" s="237" t="e">
        <f t="shared" si="287"/>
        <v>#DIV/0!</v>
      </c>
      <c r="CZ593" s="223" t="e">
        <f t="shared" si="288"/>
        <v>#DIV/0!</v>
      </c>
      <c r="DA593" s="223" t="e">
        <f t="shared" si="289"/>
        <v>#DIV/0!</v>
      </c>
      <c r="DB593" s="5"/>
    </row>
    <row r="594" spans="1:132 1940:1964" s="1" customFormat="1" ht="46.5">
      <c r="A594" s="227">
        <v>182</v>
      </c>
      <c r="B594" s="217" t="s">
        <v>522</v>
      </c>
      <c r="C594" s="215" t="s">
        <v>28</v>
      </c>
      <c r="D594" s="217" t="s">
        <v>107</v>
      </c>
      <c r="E594" s="215" t="s">
        <v>26</v>
      </c>
      <c r="F594" s="217" t="s">
        <v>106</v>
      </c>
      <c r="G594" s="217" t="s">
        <v>433</v>
      </c>
      <c r="H594" s="212"/>
      <c r="I594" s="212"/>
      <c r="J594" s="44" t="s">
        <v>32</v>
      </c>
      <c r="K594" s="212" t="s">
        <v>31</v>
      </c>
      <c r="L594" s="165" t="s">
        <v>10</v>
      </c>
      <c r="M594" s="221" t="s">
        <v>51</v>
      </c>
      <c r="N594" s="221" t="s">
        <v>24</v>
      </c>
      <c r="O594" s="5"/>
      <c r="P594" s="5"/>
      <c r="Q594" s="5"/>
      <c r="R594" s="5"/>
      <c r="S594" s="6"/>
      <c r="T594" s="6"/>
      <c r="U594" s="5"/>
      <c r="V594" s="5" t="s">
        <v>24</v>
      </c>
      <c r="W594" s="5"/>
      <c r="X594" s="5"/>
      <c r="Y594" s="5"/>
      <c r="Z594" s="80">
        <f t="shared" si="290"/>
        <v>1</v>
      </c>
      <c r="AA594" s="955"/>
      <c r="AB594" s="7"/>
      <c r="AC594" s="7"/>
      <c r="AD594" s="7"/>
      <c r="AE594" s="7"/>
      <c r="AF594" s="7"/>
      <c r="AG594" s="7"/>
      <c r="AH594" s="7"/>
      <c r="AI594" s="7"/>
      <c r="AJ594" s="7"/>
      <c r="AK594" s="7"/>
      <c r="AL594" s="7"/>
      <c r="AM594" s="7"/>
      <c r="AN594" s="7"/>
      <c r="AO594" s="7"/>
      <c r="AP594" s="7"/>
      <c r="AQ594" s="7"/>
      <c r="AR594" s="7"/>
      <c r="AS594" s="7"/>
      <c r="AT594" s="7"/>
      <c r="AU594" s="7"/>
      <c r="AV594" s="55"/>
      <c r="AW594" s="7"/>
      <c r="AX594" s="7"/>
      <c r="AY594" s="7" t="s">
        <v>1317</v>
      </c>
      <c r="AZ594" s="7"/>
      <c r="BA594" s="7"/>
      <c r="BB594" s="7"/>
      <c r="BC594" s="7"/>
      <c r="BD594" s="7"/>
      <c r="BE594" s="7"/>
      <c r="BF594" s="7"/>
      <c r="BG594" s="7"/>
      <c r="BH594" s="7"/>
      <c r="BI594" s="7"/>
      <c r="BJ594" s="221"/>
      <c r="BK594" s="221"/>
      <c r="BL594" s="221"/>
      <c r="BM594" s="221"/>
      <c r="BN594" s="221"/>
      <c r="BO594" s="221"/>
      <c r="BP594" s="221"/>
      <c r="BQ594" s="221"/>
      <c r="BR594" s="221"/>
      <c r="BS594" s="221"/>
      <c r="BT594" s="221"/>
      <c r="BU594" s="221"/>
      <c r="BV594" s="221"/>
      <c r="BW594" s="221"/>
      <c r="BX594" s="221"/>
      <c r="BY594" s="221"/>
      <c r="BZ594" s="221"/>
      <c r="CA594" s="221"/>
      <c r="CB594" s="221"/>
      <c r="CC594" s="221"/>
      <c r="CD594" s="221"/>
      <c r="CE594" s="221"/>
      <c r="CF594" s="221"/>
      <c r="CG594" s="221"/>
      <c r="CH594" s="221"/>
      <c r="CI594" s="221"/>
      <c r="CJ594" s="221"/>
      <c r="CK594" s="221"/>
      <c r="CL594" s="221"/>
      <c r="CM594" s="221"/>
      <c r="CN594" s="221"/>
      <c r="CO594" s="221"/>
      <c r="CP594" s="221"/>
      <c r="CQ594" s="221"/>
      <c r="CR594" s="222">
        <f t="shared" si="280"/>
        <v>0</v>
      </c>
      <c r="CS594" s="237" t="e">
        <f t="shared" si="281"/>
        <v>#DIV/0!</v>
      </c>
      <c r="CT594" s="222">
        <f t="shared" si="282"/>
        <v>0</v>
      </c>
      <c r="CU594" s="237" t="e">
        <f t="shared" si="283"/>
        <v>#DIV/0!</v>
      </c>
      <c r="CV594" s="222">
        <f t="shared" si="284"/>
        <v>0</v>
      </c>
      <c r="CW594" s="237" t="e">
        <f t="shared" si="285"/>
        <v>#DIV/0!</v>
      </c>
      <c r="CX594" s="222">
        <f t="shared" si="286"/>
        <v>0</v>
      </c>
      <c r="CY594" s="237" t="e">
        <f t="shared" si="287"/>
        <v>#DIV/0!</v>
      </c>
      <c r="CZ594" s="223" t="e">
        <f t="shared" si="288"/>
        <v>#DIV/0!</v>
      </c>
      <c r="DA594" s="223" t="e">
        <f t="shared" si="289"/>
        <v>#DIV/0!</v>
      </c>
      <c r="DB594" s="5"/>
    </row>
    <row r="595" spans="1:132 1940:1964" s="1" customFormat="1" ht="93">
      <c r="A595" s="227">
        <v>183</v>
      </c>
      <c r="B595" s="217" t="s">
        <v>523</v>
      </c>
      <c r="C595" s="215" t="s">
        <v>26</v>
      </c>
      <c r="D595" s="217" t="s">
        <v>105</v>
      </c>
      <c r="E595" s="215" t="s">
        <v>28</v>
      </c>
      <c r="F595" s="217" t="s">
        <v>105</v>
      </c>
      <c r="G595" s="217" t="s">
        <v>356</v>
      </c>
      <c r="H595" s="212"/>
      <c r="I595" s="212"/>
      <c r="J595" s="16" t="s">
        <v>32</v>
      </c>
      <c r="K595" s="212" t="s">
        <v>31</v>
      </c>
      <c r="L595" s="165" t="s">
        <v>10</v>
      </c>
      <c r="M595" s="221" t="s">
        <v>29</v>
      </c>
      <c r="N595" s="221" t="s">
        <v>24</v>
      </c>
      <c r="O595" s="5"/>
      <c r="P595" s="5"/>
      <c r="Q595" s="5" t="s">
        <v>24</v>
      </c>
      <c r="R595" s="5"/>
      <c r="S595" s="6"/>
      <c r="T595" s="6"/>
      <c r="U595" s="5"/>
      <c r="V595" s="5"/>
      <c r="W595" s="5"/>
      <c r="X595" s="5"/>
      <c r="Y595" s="5"/>
      <c r="Z595" s="80">
        <f t="shared" si="290"/>
        <v>1</v>
      </c>
      <c r="AA595" s="955"/>
      <c r="AB595" s="7"/>
      <c r="AC595" s="7"/>
      <c r="AD595" s="7"/>
      <c r="AE595" s="7"/>
      <c r="AF595" s="7"/>
      <c r="AG595" s="7"/>
      <c r="AH595" s="7"/>
      <c r="AI595" s="7" t="s">
        <v>1404</v>
      </c>
      <c r="AJ595" s="7" t="s">
        <v>1404</v>
      </c>
      <c r="AK595" s="7" t="s">
        <v>1404</v>
      </c>
      <c r="AL595" s="7" t="s">
        <v>1404</v>
      </c>
      <c r="AM595" s="7"/>
      <c r="AN595" s="7"/>
      <c r="AO595" s="7"/>
      <c r="AP595" s="7"/>
      <c r="AQ595" s="7"/>
      <c r="AR595" s="7"/>
      <c r="AS595" s="7"/>
      <c r="AT595" s="7"/>
      <c r="AU595" s="7"/>
      <c r="AV595" s="55"/>
      <c r="AW595" s="7"/>
      <c r="AX595" s="7"/>
      <c r="AY595" s="7"/>
      <c r="AZ595" s="7"/>
      <c r="BA595" s="7"/>
      <c r="BB595" s="7"/>
      <c r="BC595" s="7"/>
      <c r="BD595" s="7"/>
      <c r="BE595" s="7"/>
      <c r="BF595" s="7"/>
      <c r="BG595" s="7"/>
      <c r="BH595" s="7"/>
      <c r="BI595" s="7"/>
      <c r="BJ595" s="221"/>
      <c r="BK595" s="221"/>
      <c r="BL595" s="221"/>
      <c r="BM595" s="221"/>
      <c r="BN595" s="221"/>
      <c r="BO595" s="221"/>
      <c r="BP595" s="221"/>
      <c r="BQ595" s="221"/>
      <c r="BR595" s="221"/>
      <c r="BS595" s="221"/>
      <c r="BT595" s="221"/>
      <c r="BU595" s="221"/>
      <c r="BV595" s="221"/>
      <c r="BW595" s="221"/>
      <c r="BX595" s="221"/>
      <c r="BY595" s="221"/>
      <c r="BZ595" s="221"/>
      <c r="CA595" s="221"/>
      <c r="CB595" s="221"/>
      <c r="CC595" s="221"/>
      <c r="CD595" s="221"/>
      <c r="CE595" s="221"/>
      <c r="CF595" s="221"/>
      <c r="CG595" s="221"/>
      <c r="CH595" s="221"/>
      <c r="CI595" s="221"/>
      <c r="CJ595" s="221"/>
      <c r="CK595" s="221"/>
      <c r="CL595" s="221"/>
      <c r="CM595" s="221"/>
      <c r="CN595" s="221"/>
      <c r="CO595" s="221"/>
      <c r="CP595" s="221"/>
      <c r="CQ595" s="221"/>
      <c r="CR595" s="222">
        <f t="shared" si="280"/>
        <v>0</v>
      </c>
      <c r="CS595" s="237" t="e">
        <f t="shared" si="281"/>
        <v>#DIV/0!</v>
      </c>
      <c r="CT595" s="222">
        <f t="shared" si="282"/>
        <v>0</v>
      </c>
      <c r="CU595" s="237" t="e">
        <f t="shared" si="283"/>
        <v>#DIV/0!</v>
      </c>
      <c r="CV595" s="222">
        <f t="shared" si="284"/>
        <v>0</v>
      </c>
      <c r="CW595" s="237" t="e">
        <f t="shared" si="285"/>
        <v>#DIV/0!</v>
      </c>
      <c r="CX595" s="222">
        <f t="shared" si="286"/>
        <v>0</v>
      </c>
      <c r="CY595" s="237" t="e">
        <f t="shared" si="287"/>
        <v>#DIV/0!</v>
      </c>
      <c r="CZ595" s="223" t="e">
        <f t="shared" si="288"/>
        <v>#DIV/0!</v>
      </c>
      <c r="DA595" s="223" t="e">
        <f t="shared" si="289"/>
        <v>#DIV/0!</v>
      </c>
      <c r="DB595" s="7"/>
    </row>
    <row r="596" spans="1:132 1940:1964" s="1" customFormat="1" ht="62">
      <c r="A596" s="1036">
        <v>184</v>
      </c>
      <c r="B596" s="1024" t="s">
        <v>524</v>
      </c>
      <c r="C596" s="1033" t="s">
        <v>28</v>
      </c>
      <c r="D596" s="1024" t="s">
        <v>104</v>
      </c>
      <c r="E596" s="1058" t="s">
        <v>28</v>
      </c>
      <c r="F596" s="1024" t="s">
        <v>104</v>
      </c>
      <c r="G596" s="158" t="s">
        <v>1459</v>
      </c>
      <c r="H596" s="8"/>
      <c r="I596" s="8"/>
      <c r="J596" s="16" t="s">
        <v>32</v>
      </c>
      <c r="K596" s="212" t="s">
        <v>31</v>
      </c>
      <c r="L596" s="165" t="s">
        <v>10</v>
      </c>
      <c r="M596" s="221" t="s">
        <v>29</v>
      </c>
      <c r="N596" s="221" t="s">
        <v>24</v>
      </c>
      <c r="O596" s="5"/>
      <c r="P596" s="5"/>
      <c r="Q596" s="5" t="s">
        <v>24</v>
      </c>
      <c r="R596" s="5"/>
      <c r="S596" s="6"/>
      <c r="T596" s="6"/>
      <c r="U596" s="5"/>
      <c r="V596" s="5"/>
      <c r="W596" s="5"/>
      <c r="X596" s="5"/>
      <c r="Y596" s="5"/>
      <c r="Z596" s="80">
        <f t="shared" si="290"/>
        <v>1</v>
      </c>
      <c r="AA596" s="221"/>
      <c r="AB596" s="7"/>
      <c r="AC596" s="7"/>
      <c r="AD596" s="7"/>
      <c r="AE596" s="7"/>
      <c r="AF596" s="7"/>
      <c r="AG596" s="7"/>
      <c r="AH596" s="7"/>
      <c r="AI596" s="7" t="s">
        <v>1317</v>
      </c>
      <c r="AJ596" s="7" t="s">
        <v>1317</v>
      </c>
      <c r="AK596" s="7" t="s">
        <v>1317</v>
      </c>
      <c r="AL596" s="7" t="s">
        <v>1317</v>
      </c>
      <c r="AM596" s="7"/>
      <c r="AN596" s="7"/>
      <c r="AO596" s="7"/>
      <c r="AP596" s="7"/>
      <c r="AQ596" s="7"/>
      <c r="AR596" s="7"/>
      <c r="AS596" s="7"/>
      <c r="AT596" s="7"/>
      <c r="AU596" s="7"/>
      <c r="AV596" s="55"/>
      <c r="AW596" s="7"/>
      <c r="AX596" s="7"/>
      <c r="AY596" s="7"/>
      <c r="AZ596" s="7"/>
      <c r="BA596" s="7"/>
      <c r="BB596" s="7"/>
      <c r="BC596" s="7"/>
      <c r="BD596" s="7"/>
      <c r="BE596" s="7"/>
      <c r="BF596" s="7"/>
      <c r="BG596" s="7"/>
      <c r="BH596" s="7"/>
      <c r="BI596" s="7"/>
      <c r="BJ596" s="221"/>
      <c r="BK596" s="221"/>
      <c r="BL596" s="221"/>
      <c r="BM596" s="221"/>
      <c r="BN596" s="221"/>
      <c r="BO596" s="221"/>
      <c r="BP596" s="221"/>
      <c r="BQ596" s="221"/>
      <c r="BR596" s="221"/>
      <c r="BS596" s="221"/>
      <c r="BT596" s="221"/>
      <c r="BU596" s="221"/>
      <c r="BV596" s="221"/>
      <c r="BW596" s="221"/>
      <c r="BX596" s="221"/>
      <c r="BY596" s="221"/>
      <c r="BZ596" s="221"/>
      <c r="CA596" s="221"/>
      <c r="CB596" s="221"/>
      <c r="CC596" s="221"/>
      <c r="CD596" s="221"/>
      <c r="CE596" s="221"/>
      <c r="CF596" s="221"/>
      <c r="CG596" s="221"/>
      <c r="CH596" s="221"/>
      <c r="CI596" s="221"/>
      <c r="CJ596" s="221"/>
      <c r="CK596" s="221"/>
      <c r="CL596" s="221"/>
      <c r="CM596" s="221"/>
      <c r="CN596" s="221"/>
      <c r="CO596" s="221"/>
      <c r="CP596" s="221"/>
      <c r="CQ596" s="221"/>
      <c r="CR596" s="222">
        <f t="shared" si="280"/>
        <v>0</v>
      </c>
      <c r="CS596" s="237" t="e">
        <f t="shared" si="281"/>
        <v>#DIV/0!</v>
      </c>
      <c r="CT596" s="222">
        <f t="shared" si="282"/>
        <v>0</v>
      </c>
      <c r="CU596" s="237" t="e">
        <f t="shared" si="283"/>
        <v>#DIV/0!</v>
      </c>
      <c r="CV596" s="222">
        <f t="shared" si="284"/>
        <v>0</v>
      </c>
      <c r="CW596" s="237" t="e">
        <f t="shared" si="285"/>
        <v>#DIV/0!</v>
      </c>
      <c r="CX596" s="222">
        <f t="shared" si="286"/>
        <v>0</v>
      </c>
      <c r="CY596" s="237" t="e">
        <f t="shared" si="287"/>
        <v>#DIV/0!</v>
      </c>
      <c r="CZ596" s="223" t="e">
        <f t="shared" si="288"/>
        <v>#DIV/0!</v>
      </c>
      <c r="DA596" s="223" t="e">
        <f t="shared" si="289"/>
        <v>#DIV/0!</v>
      </c>
      <c r="DB596" s="5"/>
    </row>
    <row r="597" spans="1:132 1940:1964" s="1" customFormat="1" ht="46.5">
      <c r="A597" s="1036"/>
      <c r="B597" s="1024"/>
      <c r="C597" s="1033"/>
      <c r="D597" s="1024"/>
      <c r="E597" s="1058"/>
      <c r="F597" s="1024"/>
      <c r="G597" s="137" t="s">
        <v>357</v>
      </c>
      <c r="H597" s="8"/>
      <c r="I597" s="8"/>
      <c r="J597" s="44" t="s">
        <v>32</v>
      </c>
      <c r="K597" s="212" t="s">
        <v>31</v>
      </c>
      <c r="L597" s="165" t="s">
        <v>10</v>
      </c>
      <c r="M597" s="221" t="s">
        <v>29</v>
      </c>
      <c r="N597" s="221" t="s">
        <v>24</v>
      </c>
      <c r="O597" s="5"/>
      <c r="P597" s="5"/>
      <c r="Q597" s="5"/>
      <c r="R597" s="5" t="s">
        <v>24</v>
      </c>
      <c r="S597" s="6"/>
      <c r="T597" s="6"/>
      <c r="U597" s="5"/>
      <c r="V597" s="5"/>
      <c r="W597" s="5"/>
      <c r="X597" s="5"/>
      <c r="Y597" s="5"/>
      <c r="Z597" s="80">
        <f t="shared" si="290"/>
        <v>1</v>
      </c>
      <c r="AA597" s="955"/>
      <c r="AB597" s="7"/>
      <c r="AC597" s="7"/>
      <c r="AD597" s="7"/>
      <c r="AE597" s="7"/>
      <c r="AF597" s="7"/>
      <c r="AG597" s="7"/>
      <c r="AH597" s="7"/>
      <c r="AI597" s="7"/>
      <c r="AJ597" s="7"/>
      <c r="AK597" s="7"/>
      <c r="AL597" s="7"/>
      <c r="AM597" s="7"/>
      <c r="AN597" s="7" t="s">
        <v>1318</v>
      </c>
      <c r="AO597" s="7"/>
      <c r="AP597" s="7"/>
      <c r="AQ597" s="7"/>
      <c r="AR597" s="7"/>
      <c r="AS597" s="7"/>
      <c r="AT597" s="7"/>
      <c r="AU597" s="7"/>
      <c r="AV597" s="55"/>
      <c r="AW597" s="7"/>
      <c r="AX597" s="7"/>
      <c r="AY597" s="7"/>
      <c r="AZ597" s="7"/>
      <c r="BA597" s="7"/>
      <c r="BB597" s="7"/>
      <c r="BC597" s="7"/>
      <c r="BD597" s="7"/>
      <c r="BE597" s="7"/>
      <c r="BF597" s="7"/>
      <c r="BG597" s="7"/>
      <c r="BH597" s="7"/>
      <c r="BI597" s="7"/>
      <c r="BJ597" s="221"/>
      <c r="BK597" s="221"/>
      <c r="BL597" s="221"/>
      <c r="BM597" s="221"/>
      <c r="BN597" s="221"/>
      <c r="BO597" s="221"/>
      <c r="BP597" s="221"/>
      <c r="BQ597" s="221"/>
      <c r="BR597" s="221"/>
      <c r="BS597" s="221"/>
      <c r="BT597" s="221"/>
      <c r="BU597" s="221"/>
      <c r="BV597" s="221"/>
      <c r="BW597" s="221"/>
      <c r="BX597" s="221"/>
      <c r="BY597" s="221"/>
      <c r="BZ597" s="221"/>
      <c r="CA597" s="221"/>
      <c r="CB597" s="221"/>
      <c r="CC597" s="221"/>
      <c r="CD597" s="221"/>
      <c r="CE597" s="221"/>
      <c r="CF597" s="221"/>
      <c r="CG597" s="221"/>
      <c r="CH597" s="221"/>
      <c r="CI597" s="221"/>
      <c r="CJ597" s="221"/>
      <c r="CK597" s="221"/>
      <c r="CL597" s="221"/>
      <c r="CM597" s="221"/>
      <c r="CN597" s="221"/>
      <c r="CO597" s="221"/>
      <c r="CP597" s="221"/>
      <c r="CQ597" s="221"/>
      <c r="CR597" s="222">
        <f t="shared" si="280"/>
        <v>0</v>
      </c>
      <c r="CS597" s="237" t="e">
        <f t="shared" si="281"/>
        <v>#DIV/0!</v>
      </c>
      <c r="CT597" s="222">
        <f t="shared" si="282"/>
        <v>0</v>
      </c>
      <c r="CU597" s="237" t="e">
        <f t="shared" si="283"/>
        <v>#DIV/0!</v>
      </c>
      <c r="CV597" s="222">
        <f t="shared" si="284"/>
        <v>0</v>
      </c>
      <c r="CW597" s="237" t="e">
        <f t="shared" si="285"/>
        <v>#DIV/0!</v>
      </c>
      <c r="CX597" s="222">
        <f t="shared" si="286"/>
        <v>0</v>
      </c>
      <c r="CY597" s="237" t="e">
        <f t="shared" si="287"/>
        <v>#DIV/0!</v>
      </c>
      <c r="CZ597" s="223" t="e">
        <f t="shared" si="288"/>
        <v>#DIV/0!</v>
      </c>
      <c r="DA597" s="223" t="e">
        <f t="shared" si="289"/>
        <v>#DIV/0!</v>
      </c>
      <c r="DB597" s="5"/>
    </row>
    <row r="598" spans="1:132 1940:1964" s="45" customFormat="1" ht="77.5">
      <c r="A598" s="1036">
        <v>185</v>
      </c>
      <c r="B598" s="1044" t="s">
        <v>999</v>
      </c>
      <c r="C598" s="1033" t="s">
        <v>26</v>
      </c>
      <c r="D598" s="217" t="s">
        <v>103</v>
      </c>
      <c r="E598" s="1033" t="s">
        <v>26</v>
      </c>
      <c r="F598" s="220" t="s">
        <v>1344</v>
      </c>
      <c r="G598" s="217" t="s">
        <v>1425</v>
      </c>
      <c r="H598" s="212"/>
      <c r="I598" s="212"/>
      <c r="J598" s="44" t="s">
        <v>32</v>
      </c>
      <c r="K598" s="212" t="s">
        <v>31</v>
      </c>
      <c r="L598" s="149" t="s">
        <v>10</v>
      </c>
      <c r="M598" s="78" t="s">
        <v>29</v>
      </c>
      <c r="N598" s="78" t="s">
        <v>24</v>
      </c>
      <c r="O598" s="5"/>
      <c r="P598" s="33"/>
      <c r="Q598" s="33"/>
      <c r="R598" s="33" t="s">
        <v>24</v>
      </c>
      <c r="S598" s="6"/>
      <c r="T598" s="6"/>
      <c r="U598" s="33"/>
      <c r="V598" s="33"/>
      <c r="W598" s="33"/>
      <c r="X598" s="78"/>
      <c r="Y598" s="33"/>
      <c r="Z598" s="80">
        <f t="shared" si="290"/>
        <v>1</v>
      </c>
      <c r="AA598" s="9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140"/>
      <c r="BI598" s="140"/>
      <c r="BJ598" s="221"/>
      <c r="BK598" s="221"/>
      <c r="BL598" s="221"/>
      <c r="BM598" s="221"/>
      <c r="BN598" s="221"/>
      <c r="BO598" s="221"/>
      <c r="BP598" s="221"/>
      <c r="BQ598" s="221"/>
      <c r="BR598" s="221"/>
      <c r="BS598" s="221"/>
      <c r="BT598" s="221"/>
      <c r="BU598" s="221"/>
      <c r="BV598" s="221"/>
      <c r="BW598" s="221"/>
      <c r="BX598" s="221"/>
      <c r="BY598" s="221"/>
      <c r="BZ598" s="221"/>
      <c r="CA598" s="221"/>
      <c r="CB598" s="221"/>
      <c r="CC598" s="221"/>
      <c r="CD598" s="221"/>
      <c r="CE598" s="221"/>
      <c r="CF598" s="221"/>
      <c r="CG598" s="221"/>
      <c r="CH598" s="221"/>
      <c r="CI598" s="221"/>
      <c r="CJ598" s="221"/>
      <c r="CK598" s="221"/>
      <c r="CL598" s="221"/>
      <c r="CM598" s="221"/>
      <c r="CN598" s="221"/>
      <c r="CO598" s="221"/>
      <c r="CP598" s="221"/>
      <c r="CQ598" s="221"/>
      <c r="CR598" s="222">
        <f t="shared" si="280"/>
        <v>0</v>
      </c>
      <c r="CS598" s="237" t="e">
        <f t="shared" si="281"/>
        <v>#DIV/0!</v>
      </c>
      <c r="CT598" s="222">
        <f t="shared" si="282"/>
        <v>0</v>
      </c>
      <c r="CU598" s="237" t="e">
        <f t="shared" si="283"/>
        <v>#DIV/0!</v>
      </c>
      <c r="CV598" s="222">
        <f t="shared" si="284"/>
        <v>0</v>
      </c>
      <c r="CW598" s="237" t="e">
        <f t="shared" si="285"/>
        <v>#DIV/0!</v>
      </c>
      <c r="CX598" s="222">
        <f t="shared" si="286"/>
        <v>0</v>
      </c>
      <c r="CY598" s="237" t="e">
        <f t="shared" si="287"/>
        <v>#DIV/0!</v>
      </c>
      <c r="CZ598" s="223" t="e">
        <f t="shared" si="288"/>
        <v>#DIV/0!</v>
      </c>
      <c r="DA598" s="223" t="e">
        <f t="shared" si="289"/>
        <v>#DIV/0!</v>
      </c>
      <c r="DB598" s="78"/>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BVP598" s="4"/>
      <c r="BVQ598" s="4"/>
      <c r="BWN598" s="4"/>
    </row>
    <row r="599" spans="1:132 1940:1964" s="1" customFormat="1" ht="62">
      <c r="A599" s="1036"/>
      <c r="B599" s="1024"/>
      <c r="C599" s="1033"/>
      <c r="D599" s="217" t="s">
        <v>102</v>
      </c>
      <c r="E599" s="1033"/>
      <c r="F599" s="220" t="s">
        <v>1000</v>
      </c>
      <c r="G599" s="217" t="s">
        <v>911</v>
      </c>
      <c r="H599" s="212"/>
      <c r="I599" s="212"/>
      <c r="J599" s="44" t="s">
        <v>32</v>
      </c>
      <c r="K599" s="212" t="s">
        <v>31</v>
      </c>
      <c r="L599" s="149" t="s">
        <v>10</v>
      </c>
      <c r="M599" s="78" t="s">
        <v>29</v>
      </c>
      <c r="N599" s="78" t="s">
        <v>24</v>
      </c>
      <c r="O599" s="33"/>
      <c r="P599" s="5"/>
      <c r="Q599" s="33"/>
      <c r="R599" s="33"/>
      <c r="S599" s="6" t="s">
        <v>24</v>
      </c>
      <c r="T599" s="6"/>
      <c r="U599" s="33"/>
      <c r="V599" s="5"/>
      <c r="W599" s="33"/>
      <c r="X599" s="78"/>
      <c r="Y599" s="33"/>
      <c r="Z599" s="80">
        <f t="shared" si="290"/>
        <v>1</v>
      </c>
      <c r="AA599" s="221"/>
      <c r="AB599" s="55"/>
      <c r="AC599" s="55" t="s">
        <v>1318</v>
      </c>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140"/>
      <c r="BI599" s="140"/>
      <c r="BJ599" s="221"/>
      <c r="BK599" s="221"/>
      <c r="BL599" s="221"/>
      <c r="BM599" s="221"/>
      <c r="BN599" s="221"/>
      <c r="BO599" s="221"/>
      <c r="BP599" s="221"/>
      <c r="BQ599" s="221"/>
      <c r="BR599" s="221"/>
      <c r="BS599" s="221"/>
      <c r="BT599" s="221"/>
      <c r="BU599" s="221"/>
      <c r="BV599" s="221"/>
      <c r="BW599" s="221"/>
      <c r="BX599" s="221"/>
      <c r="BY599" s="221"/>
      <c r="BZ599" s="221"/>
      <c r="CA599" s="221"/>
      <c r="CB599" s="221"/>
      <c r="CC599" s="221"/>
      <c r="CD599" s="221"/>
      <c r="CE599" s="221"/>
      <c r="CF599" s="221"/>
      <c r="CG599" s="221"/>
      <c r="CH599" s="221"/>
      <c r="CI599" s="221"/>
      <c r="CJ599" s="221"/>
      <c r="CK599" s="221"/>
      <c r="CL599" s="221"/>
      <c r="CM599" s="221"/>
      <c r="CN599" s="221"/>
      <c r="CO599" s="221"/>
      <c r="CP599" s="221"/>
      <c r="CQ599" s="221"/>
      <c r="CR599" s="222">
        <f t="shared" si="280"/>
        <v>0</v>
      </c>
      <c r="CS599" s="237" t="e">
        <f t="shared" si="281"/>
        <v>#DIV/0!</v>
      </c>
      <c r="CT599" s="222">
        <f t="shared" si="282"/>
        <v>0</v>
      </c>
      <c r="CU599" s="237" t="e">
        <f t="shared" si="283"/>
        <v>#DIV/0!</v>
      </c>
      <c r="CV599" s="222">
        <f t="shared" si="284"/>
        <v>0</v>
      </c>
      <c r="CW599" s="237" t="e">
        <f t="shared" si="285"/>
        <v>#DIV/0!</v>
      </c>
      <c r="CX599" s="222">
        <f t="shared" si="286"/>
        <v>0</v>
      </c>
      <c r="CY599" s="237" t="e">
        <f t="shared" si="287"/>
        <v>#DIV/0!</v>
      </c>
      <c r="CZ599" s="223" t="e">
        <f t="shared" si="288"/>
        <v>#DIV/0!</v>
      </c>
      <c r="DA599" s="223" t="e">
        <f t="shared" si="289"/>
        <v>#DIV/0!</v>
      </c>
      <c r="DB599" s="78"/>
    </row>
    <row r="600" spans="1:132 1940:1964" s="1" customFormat="1" ht="31">
      <c r="A600" s="1036">
        <v>186</v>
      </c>
      <c r="B600" s="1044" t="s">
        <v>1002</v>
      </c>
      <c r="C600" s="1033" t="s">
        <v>60</v>
      </c>
      <c r="D600" s="1024" t="s">
        <v>101</v>
      </c>
      <c r="E600" s="1033" t="s">
        <v>60</v>
      </c>
      <c r="F600" s="1044" t="s">
        <v>1001</v>
      </c>
      <c r="G600" s="48" t="s">
        <v>898</v>
      </c>
      <c r="H600" s="212"/>
      <c r="I600" s="212"/>
      <c r="J600" s="44" t="s">
        <v>32</v>
      </c>
      <c r="K600" s="212" t="s">
        <v>31</v>
      </c>
      <c r="L600" s="165" t="s">
        <v>10</v>
      </c>
      <c r="M600" s="221" t="s">
        <v>29</v>
      </c>
      <c r="N600" s="221" t="s">
        <v>24</v>
      </c>
      <c r="O600" s="5"/>
      <c r="P600" s="5" t="s">
        <v>24</v>
      </c>
      <c r="Q600" s="5"/>
      <c r="R600" s="5"/>
      <c r="S600" s="6"/>
      <c r="T600" s="6"/>
      <c r="U600" s="5"/>
      <c r="V600" s="5"/>
      <c r="W600" s="5"/>
      <c r="X600" s="221"/>
      <c r="Y600" s="5"/>
      <c r="Z600" s="80">
        <f t="shared" si="290"/>
        <v>1</v>
      </c>
      <c r="AA600" s="955"/>
      <c r="AB600" s="55"/>
      <c r="AC600" s="55"/>
      <c r="AD600" s="55"/>
      <c r="AE600" s="55"/>
      <c r="AF600" s="55"/>
      <c r="AG600" s="55"/>
      <c r="AH600" s="55" t="s">
        <v>1318</v>
      </c>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221"/>
      <c r="BK600" s="221"/>
      <c r="BL600" s="221"/>
      <c r="BM600" s="221"/>
      <c r="BN600" s="221"/>
      <c r="BO600" s="221"/>
      <c r="BP600" s="221"/>
      <c r="BQ600" s="221"/>
      <c r="BR600" s="221"/>
      <c r="BS600" s="221"/>
      <c r="BT600" s="221"/>
      <c r="BU600" s="221"/>
      <c r="BV600" s="221"/>
      <c r="BW600" s="221"/>
      <c r="BX600" s="221"/>
      <c r="BY600" s="221"/>
      <c r="BZ600" s="221"/>
      <c r="CA600" s="221"/>
      <c r="CB600" s="221"/>
      <c r="CC600" s="221"/>
      <c r="CD600" s="221"/>
      <c r="CE600" s="221"/>
      <c r="CF600" s="221"/>
      <c r="CG600" s="221"/>
      <c r="CH600" s="221"/>
      <c r="CI600" s="221"/>
      <c r="CJ600" s="221"/>
      <c r="CK600" s="221"/>
      <c r="CL600" s="221"/>
      <c r="CM600" s="221"/>
      <c r="CN600" s="221"/>
      <c r="CO600" s="221"/>
      <c r="CP600" s="221"/>
      <c r="CQ600" s="221"/>
      <c r="CR600" s="222">
        <f t="shared" si="280"/>
        <v>0</v>
      </c>
      <c r="CS600" s="237" t="e">
        <f t="shared" si="281"/>
        <v>#DIV/0!</v>
      </c>
      <c r="CT600" s="222">
        <f t="shared" si="282"/>
        <v>0</v>
      </c>
      <c r="CU600" s="237" t="e">
        <f t="shared" si="283"/>
        <v>#DIV/0!</v>
      </c>
      <c r="CV600" s="222">
        <f t="shared" si="284"/>
        <v>0</v>
      </c>
      <c r="CW600" s="237" t="e">
        <f t="shared" si="285"/>
        <v>#DIV/0!</v>
      </c>
      <c r="CX600" s="222">
        <f t="shared" si="286"/>
        <v>0</v>
      </c>
      <c r="CY600" s="237" t="e">
        <f t="shared" si="287"/>
        <v>#DIV/0!</v>
      </c>
      <c r="CZ600" s="223" t="e">
        <f t="shared" si="288"/>
        <v>#DIV/0!</v>
      </c>
      <c r="DA600" s="223" t="e">
        <f t="shared" si="289"/>
        <v>#DIV/0!</v>
      </c>
      <c r="DB600" s="221"/>
    </row>
    <row r="601" spans="1:132 1940:1964" s="1" customFormat="1" ht="31">
      <c r="A601" s="1036"/>
      <c r="B601" s="1024"/>
      <c r="C601" s="1033"/>
      <c r="D601" s="1024"/>
      <c r="E601" s="1033"/>
      <c r="F601" s="1024"/>
      <c r="G601" s="48" t="s">
        <v>899</v>
      </c>
      <c r="H601" s="212"/>
      <c r="I601" s="212"/>
      <c r="J601" s="16" t="s">
        <v>32</v>
      </c>
      <c r="K601" s="212" t="s">
        <v>31</v>
      </c>
      <c r="L601" s="165" t="s">
        <v>10</v>
      </c>
      <c r="M601" s="221" t="s">
        <v>29</v>
      </c>
      <c r="N601" s="221" t="s">
        <v>24</v>
      </c>
      <c r="O601" s="5"/>
      <c r="P601" s="5"/>
      <c r="Q601" s="5" t="s">
        <v>24</v>
      </c>
      <c r="R601" s="5"/>
      <c r="S601" s="6"/>
      <c r="T601" s="6"/>
      <c r="U601" s="5"/>
      <c r="V601" s="5"/>
      <c r="W601" s="5"/>
      <c r="X601" s="5"/>
      <c r="Y601" s="5"/>
      <c r="Z601" s="80">
        <f t="shared" si="290"/>
        <v>1</v>
      </c>
      <c r="AA601" s="955"/>
      <c r="AB601" s="7"/>
      <c r="AC601" s="7"/>
      <c r="AD601" s="7"/>
      <c r="AE601" s="7"/>
      <c r="AF601" s="7"/>
      <c r="AG601" s="7"/>
      <c r="AH601" s="7"/>
      <c r="AI601" s="7" t="s">
        <v>1316</v>
      </c>
      <c r="AJ601" s="7"/>
      <c r="AK601" s="7" t="s">
        <v>1316</v>
      </c>
      <c r="AL601" s="7" t="s">
        <v>1316</v>
      </c>
      <c r="AM601" s="7"/>
      <c r="AN601" s="7"/>
      <c r="AO601" s="7"/>
      <c r="AP601" s="7"/>
      <c r="AQ601" s="7"/>
      <c r="AR601" s="7"/>
      <c r="AS601" s="7"/>
      <c r="AT601" s="7"/>
      <c r="AU601" s="7"/>
      <c r="AV601" s="55"/>
      <c r="AW601" s="7"/>
      <c r="AX601" s="7"/>
      <c r="AY601" s="7"/>
      <c r="AZ601" s="7"/>
      <c r="BA601" s="7"/>
      <c r="BB601" s="7"/>
      <c r="BC601" s="7"/>
      <c r="BD601" s="7"/>
      <c r="BE601" s="7"/>
      <c r="BF601" s="7"/>
      <c r="BG601" s="7"/>
      <c r="BH601" s="7"/>
      <c r="BI601" s="7"/>
      <c r="BJ601" s="221"/>
      <c r="BK601" s="221"/>
      <c r="BL601" s="221"/>
      <c r="BM601" s="221"/>
      <c r="BN601" s="221"/>
      <c r="BO601" s="221"/>
      <c r="BP601" s="221"/>
      <c r="BQ601" s="221"/>
      <c r="BR601" s="221"/>
      <c r="BS601" s="221"/>
      <c r="BT601" s="221"/>
      <c r="BU601" s="221"/>
      <c r="BV601" s="221"/>
      <c r="BW601" s="221"/>
      <c r="BX601" s="221"/>
      <c r="BY601" s="221"/>
      <c r="BZ601" s="221"/>
      <c r="CA601" s="221"/>
      <c r="CB601" s="221"/>
      <c r="CC601" s="221"/>
      <c r="CD601" s="221"/>
      <c r="CE601" s="221"/>
      <c r="CF601" s="221"/>
      <c r="CG601" s="221"/>
      <c r="CH601" s="221"/>
      <c r="CI601" s="221"/>
      <c r="CJ601" s="221"/>
      <c r="CK601" s="221"/>
      <c r="CL601" s="221"/>
      <c r="CM601" s="221"/>
      <c r="CN601" s="221"/>
      <c r="CO601" s="221"/>
      <c r="CP601" s="221"/>
      <c r="CQ601" s="221"/>
      <c r="CR601" s="222">
        <f t="shared" si="280"/>
        <v>0</v>
      </c>
      <c r="CS601" s="237" t="e">
        <f t="shared" si="281"/>
        <v>#DIV/0!</v>
      </c>
      <c r="CT601" s="222">
        <f t="shared" si="282"/>
        <v>0</v>
      </c>
      <c r="CU601" s="237" t="e">
        <f t="shared" si="283"/>
        <v>#DIV/0!</v>
      </c>
      <c r="CV601" s="222">
        <f t="shared" si="284"/>
        <v>0</v>
      </c>
      <c r="CW601" s="237" t="e">
        <f t="shared" si="285"/>
        <v>#DIV/0!</v>
      </c>
      <c r="CX601" s="222">
        <f t="shared" si="286"/>
        <v>0</v>
      </c>
      <c r="CY601" s="237" t="e">
        <f t="shared" si="287"/>
        <v>#DIV/0!</v>
      </c>
      <c r="CZ601" s="223" t="e">
        <f t="shared" si="288"/>
        <v>#DIV/0!</v>
      </c>
      <c r="DA601" s="223" t="e">
        <f t="shared" si="289"/>
        <v>#DIV/0!</v>
      </c>
      <c r="DB601" s="5"/>
    </row>
    <row r="602" spans="1:132 1940:1964" s="302" customFormat="1" ht="16.5">
      <c r="A602" s="299"/>
      <c r="B602" s="1045" t="s">
        <v>100</v>
      </c>
      <c r="C602" s="1045"/>
      <c r="D602" s="1045"/>
      <c r="E602" s="1045"/>
      <c r="F602" s="1045"/>
      <c r="G602" s="1045"/>
      <c r="H602" s="300"/>
      <c r="I602" s="300"/>
      <c r="J602" s="300"/>
      <c r="K602" s="326"/>
      <c r="L602" s="304" t="s">
        <v>38</v>
      </c>
      <c r="M602" s="300"/>
      <c r="N602" s="300"/>
      <c r="O602" s="300" t="s">
        <v>38</v>
      </c>
      <c r="P602" s="300" t="s">
        <v>38</v>
      </c>
      <c r="Q602" s="300" t="s">
        <v>38</v>
      </c>
      <c r="R602" s="300"/>
      <c r="S602" s="301" t="s">
        <v>38</v>
      </c>
      <c r="T602" s="300" t="s">
        <v>38</v>
      </c>
      <c r="U602" s="300" t="s">
        <v>38</v>
      </c>
      <c r="V602" s="300" t="s">
        <v>38</v>
      </c>
      <c r="W602" s="300" t="s">
        <v>38</v>
      </c>
      <c r="X602" s="300" t="s">
        <v>38</v>
      </c>
      <c r="Y602" s="300" t="s">
        <v>38</v>
      </c>
      <c r="Z602" s="296" t="s">
        <v>38</v>
      </c>
      <c r="AA602" s="221"/>
      <c r="AB602" s="296" t="s">
        <v>38</v>
      </c>
      <c r="AC602" s="296" t="s">
        <v>38</v>
      </c>
      <c r="AD602" s="296" t="s">
        <v>38</v>
      </c>
      <c r="AE602" s="296" t="s">
        <v>38</v>
      </c>
      <c r="AF602" s="296" t="s">
        <v>38</v>
      </c>
      <c r="AG602" s="296" t="s">
        <v>38</v>
      </c>
      <c r="AH602" s="296" t="s">
        <v>38</v>
      </c>
      <c r="AI602" s="296" t="s">
        <v>38</v>
      </c>
      <c r="AJ602" s="296" t="s">
        <v>38</v>
      </c>
      <c r="AK602" s="296" t="s">
        <v>38</v>
      </c>
      <c r="AL602" s="296" t="s">
        <v>38</v>
      </c>
      <c r="AM602" s="296" t="s">
        <v>38</v>
      </c>
      <c r="AN602" s="296" t="s">
        <v>38</v>
      </c>
      <c r="AO602" s="296" t="s">
        <v>38</v>
      </c>
      <c r="AP602" s="296" t="s">
        <v>38</v>
      </c>
      <c r="AQ602" s="296" t="s">
        <v>38</v>
      </c>
      <c r="AR602" s="296" t="s">
        <v>38</v>
      </c>
      <c r="AS602" s="296" t="s">
        <v>38</v>
      </c>
      <c r="AT602" s="296" t="s">
        <v>38</v>
      </c>
      <c r="AU602" s="296" t="s">
        <v>38</v>
      </c>
      <c r="AV602" s="296" t="s">
        <v>38</v>
      </c>
      <c r="AW602" s="296" t="s">
        <v>38</v>
      </c>
      <c r="AX602" s="296" t="s">
        <v>38</v>
      </c>
      <c r="AY602" s="296" t="s">
        <v>38</v>
      </c>
      <c r="AZ602" s="296" t="s">
        <v>38</v>
      </c>
      <c r="BA602" s="296" t="s">
        <v>38</v>
      </c>
      <c r="BB602" s="296" t="s">
        <v>38</v>
      </c>
      <c r="BC602" s="296" t="s">
        <v>38</v>
      </c>
      <c r="BD602" s="296" t="s">
        <v>38</v>
      </c>
      <c r="BE602" s="296" t="s">
        <v>38</v>
      </c>
      <c r="BF602" s="296" t="s">
        <v>38</v>
      </c>
      <c r="BG602" s="296" t="s">
        <v>38</v>
      </c>
      <c r="BH602" s="296" t="s">
        <v>38</v>
      </c>
      <c r="BI602" s="296" t="s">
        <v>38</v>
      </c>
      <c r="BJ602" s="296" t="s">
        <v>38</v>
      </c>
      <c r="BK602" s="296" t="s">
        <v>38</v>
      </c>
      <c r="BL602" s="296" t="s">
        <v>38</v>
      </c>
      <c r="BM602" s="296" t="s">
        <v>38</v>
      </c>
      <c r="BN602" s="296" t="s">
        <v>38</v>
      </c>
      <c r="BO602" s="296" t="s">
        <v>38</v>
      </c>
      <c r="BP602" s="296" t="s">
        <v>38</v>
      </c>
      <c r="BQ602" s="296" t="s">
        <v>38</v>
      </c>
      <c r="BR602" s="296" t="s">
        <v>38</v>
      </c>
      <c r="BS602" s="296" t="s">
        <v>38</v>
      </c>
      <c r="BT602" s="296" t="s">
        <v>38</v>
      </c>
      <c r="BU602" s="296" t="s">
        <v>38</v>
      </c>
      <c r="BV602" s="296" t="s">
        <v>38</v>
      </c>
      <c r="BW602" s="296" t="s">
        <v>38</v>
      </c>
      <c r="BX602" s="296" t="s">
        <v>38</v>
      </c>
      <c r="BY602" s="296" t="s">
        <v>38</v>
      </c>
      <c r="BZ602" s="296" t="s">
        <v>38</v>
      </c>
      <c r="CA602" s="296" t="s">
        <v>38</v>
      </c>
      <c r="CB602" s="296" t="s">
        <v>38</v>
      </c>
      <c r="CC602" s="296" t="s">
        <v>38</v>
      </c>
      <c r="CD602" s="296" t="s">
        <v>38</v>
      </c>
      <c r="CE602" s="296" t="s">
        <v>38</v>
      </c>
      <c r="CF602" s="296" t="s">
        <v>38</v>
      </c>
      <c r="CG602" s="296" t="s">
        <v>38</v>
      </c>
      <c r="CH602" s="296" t="s">
        <v>38</v>
      </c>
      <c r="CI602" s="296" t="s">
        <v>38</v>
      </c>
      <c r="CJ602" s="296" t="s">
        <v>38</v>
      </c>
      <c r="CK602" s="296" t="s">
        <v>38</v>
      </c>
      <c r="CL602" s="296" t="s">
        <v>38</v>
      </c>
      <c r="CM602" s="296" t="s">
        <v>38</v>
      </c>
      <c r="CN602" s="296" t="s">
        <v>38</v>
      </c>
      <c r="CO602" s="296" t="s">
        <v>38</v>
      </c>
      <c r="CP602" s="296" t="s">
        <v>38</v>
      </c>
      <c r="CQ602" s="296" t="s">
        <v>38</v>
      </c>
      <c r="CR602" s="296" t="s">
        <v>38</v>
      </c>
      <c r="CS602" s="296" t="s">
        <v>38</v>
      </c>
      <c r="CT602" s="296" t="s">
        <v>38</v>
      </c>
      <c r="CU602" s="296" t="s">
        <v>38</v>
      </c>
      <c r="CV602" s="296" t="s">
        <v>38</v>
      </c>
      <c r="CW602" s="296" t="s">
        <v>38</v>
      </c>
      <c r="CX602" s="296" t="s">
        <v>38</v>
      </c>
      <c r="CY602" s="296" t="s">
        <v>38</v>
      </c>
      <c r="CZ602" s="296" t="s">
        <v>38</v>
      </c>
      <c r="DA602" s="296" t="s">
        <v>38</v>
      </c>
      <c r="DB602" s="296" t="s">
        <v>38</v>
      </c>
    </row>
    <row r="603" spans="1:132 1940:1964" s="1" customFormat="1" ht="31">
      <c r="A603" s="1036">
        <v>187</v>
      </c>
      <c r="B603" s="1044" t="s">
        <v>1003</v>
      </c>
      <c r="C603" s="1033" t="s">
        <v>28</v>
      </c>
      <c r="D603" s="1024" t="s">
        <v>99</v>
      </c>
      <c r="E603" s="1058" t="s">
        <v>28</v>
      </c>
      <c r="F603" s="1044" t="s">
        <v>1004</v>
      </c>
      <c r="G603" s="217" t="s">
        <v>900</v>
      </c>
      <c r="H603" s="212"/>
      <c r="I603" s="212"/>
      <c r="J603" s="5" t="s">
        <v>32</v>
      </c>
      <c r="K603" s="212" t="s">
        <v>31</v>
      </c>
      <c r="L603" s="165" t="s">
        <v>10</v>
      </c>
      <c r="M603" s="221" t="s">
        <v>29</v>
      </c>
      <c r="N603" s="221" t="s">
        <v>24</v>
      </c>
      <c r="O603" s="5" t="s">
        <v>24</v>
      </c>
      <c r="P603" s="5"/>
      <c r="Q603" s="5"/>
      <c r="R603" s="5"/>
      <c r="S603" s="6"/>
      <c r="T603" s="6"/>
      <c r="U603" s="5"/>
      <c r="V603" s="5"/>
      <c r="W603" s="5"/>
      <c r="X603" s="5"/>
      <c r="Y603" s="5"/>
      <c r="Z603" s="80">
        <f t="shared" ref="Z603:Z636" si="291">COUNTIF($O603:$Y603,"x")</f>
        <v>1</v>
      </c>
      <c r="AA603" s="955"/>
      <c r="AB603" s="7"/>
      <c r="AC603" s="7"/>
      <c r="AD603" s="7"/>
      <c r="AE603" s="7"/>
      <c r="AF603" s="7"/>
      <c r="AG603" s="7"/>
      <c r="AH603" s="7"/>
      <c r="AI603" s="7"/>
      <c r="AJ603" s="7"/>
      <c r="AK603" s="7"/>
      <c r="AL603" s="7"/>
      <c r="AM603" s="7"/>
      <c r="AN603" s="7"/>
      <c r="AO603" s="7"/>
      <c r="AP603" s="7"/>
      <c r="AQ603" s="7"/>
      <c r="AR603" s="7"/>
      <c r="AS603" s="7"/>
      <c r="AT603" s="7"/>
      <c r="AU603" s="7"/>
      <c r="AV603" s="55"/>
      <c r="AW603" s="7"/>
      <c r="AX603" s="7"/>
      <c r="AY603" s="7"/>
      <c r="AZ603" s="7"/>
      <c r="BA603" s="7"/>
      <c r="BB603" s="7"/>
      <c r="BC603" s="7"/>
      <c r="BD603" s="7"/>
      <c r="BE603" s="7"/>
      <c r="BF603" s="7"/>
      <c r="BG603" s="7"/>
      <c r="BH603" s="7"/>
      <c r="BI603" s="7"/>
      <c r="BJ603" s="221"/>
      <c r="BK603" s="221"/>
      <c r="BL603" s="221"/>
      <c r="BM603" s="221"/>
      <c r="BN603" s="221"/>
      <c r="BO603" s="221"/>
      <c r="BP603" s="221"/>
      <c r="BQ603" s="221"/>
      <c r="BR603" s="221"/>
      <c r="BS603" s="221"/>
      <c r="BT603" s="221"/>
      <c r="BU603" s="221"/>
      <c r="BV603" s="221"/>
      <c r="BW603" s="221"/>
      <c r="BX603" s="221"/>
      <c r="BY603" s="221"/>
      <c r="BZ603" s="221"/>
      <c r="CA603" s="221"/>
      <c r="CB603" s="221"/>
      <c r="CC603" s="221"/>
      <c r="CD603" s="221"/>
      <c r="CE603" s="221"/>
      <c r="CF603" s="221"/>
      <c r="CG603" s="221"/>
      <c r="CH603" s="221"/>
      <c r="CI603" s="221"/>
      <c r="CJ603" s="221"/>
      <c r="CK603" s="221"/>
      <c r="CL603" s="221"/>
      <c r="CM603" s="221"/>
      <c r="CN603" s="221"/>
      <c r="CO603" s="221"/>
      <c r="CP603" s="221"/>
      <c r="CQ603" s="221"/>
      <c r="CR603" s="222">
        <f t="shared" ref="CR603:CR636" si="292">COUNTIF(BJ603:CQ603,"2")</f>
        <v>0</v>
      </c>
      <c r="CS603" s="237" t="e">
        <f t="shared" ref="CS603:CS636" si="293">CR603/(CR603+CT603+CV603+CX603)</f>
        <v>#DIV/0!</v>
      </c>
      <c r="CT603" s="222">
        <f t="shared" ref="CT603:CT636" si="294">COUNTIF(BJ603:CQ603,"1")</f>
        <v>0</v>
      </c>
      <c r="CU603" s="237" t="e">
        <f t="shared" ref="CU603:CU636" si="295">CT603/(CR603+CT603+CV603+CX603)</f>
        <v>#DIV/0!</v>
      </c>
      <c r="CV603" s="222">
        <f t="shared" ref="CV603:CV636" si="296">COUNTIF(BJ603:CQ603,"0")</f>
        <v>0</v>
      </c>
      <c r="CW603" s="237" t="e">
        <f t="shared" ref="CW603:CW636" si="297">CV603/(CR603+CT603+CV603+CX603)</f>
        <v>#DIV/0!</v>
      </c>
      <c r="CX603" s="222">
        <f t="shared" ref="CX603:CX636" si="298">COUNTIF(BJ603:CQ603,"KĐG")</f>
        <v>0</v>
      </c>
      <c r="CY603" s="237" t="e">
        <f t="shared" ref="CY603:CY636" si="299">CX603/(CR603+CT603+CV603+CX603)</f>
        <v>#DIV/0!</v>
      </c>
      <c r="CZ603" s="223" t="e">
        <f t="shared" ref="CZ603:CZ636" si="300">(((CR603*2)+(CT603*1)+(CV603*0)))/(CR603+CT603+CV603)</f>
        <v>#DIV/0!</v>
      </c>
      <c r="DA603" s="223" t="e">
        <f t="shared" ref="DA603:DA636" si="301">IF(CY603&gt;=50%,"KĐG",IF(CZ603&gt;=1.6,"Đạt mục tiêu",IF(CZ603&gt;=1,"Cần cố gắng","Chưa đạt")))</f>
        <v>#DIV/0!</v>
      </c>
      <c r="DB603" s="5"/>
    </row>
    <row r="604" spans="1:132 1940:1964" s="1" customFormat="1" ht="31">
      <c r="A604" s="1036"/>
      <c r="B604" s="1024"/>
      <c r="C604" s="1033"/>
      <c r="D604" s="1024"/>
      <c r="E604" s="1058"/>
      <c r="F604" s="1024"/>
      <c r="G604" s="217" t="s">
        <v>887</v>
      </c>
      <c r="H604" s="212"/>
      <c r="I604" s="212"/>
      <c r="J604" s="5" t="s">
        <v>32</v>
      </c>
      <c r="K604" s="212" t="s">
        <v>31</v>
      </c>
      <c r="L604" s="165" t="s">
        <v>10</v>
      </c>
      <c r="M604" s="221" t="s">
        <v>29</v>
      </c>
      <c r="N604" s="221" t="s">
        <v>24</v>
      </c>
      <c r="O604" s="5" t="s">
        <v>24</v>
      </c>
      <c r="P604" s="5"/>
      <c r="Q604" s="5"/>
      <c r="R604" s="5"/>
      <c r="S604" s="6"/>
      <c r="T604" s="6"/>
      <c r="U604" s="5"/>
      <c r="V604" s="5"/>
      <c r="W604" s="5"/>
      <c r="X604" s="5"/>
      <c r="Y604" s="5"/>
      <c r="Z604" s="80">
        <f t="shared" si="291"/>
        <v>1</v>
      </c>
      <c r="AA604" s="955"/>
      <c r="AB604" s="7"/>
      <c r="AC604" s="7" t="s">
        <v>1317</v>
      </c>
      <c r="AD604" s="7"/>
      <c r="AE604" s="7"/>
      <c r="AF604" s="7"/>
      <c r="AG604" s="7"/>
      <c r="AH604" s="7"/>
      <c r="AI604" s="7"/>
      <c r="AJ604" s="7"/>
      <c r="AK604" s="7"/>
      <c r="AL604" s="7"/>
      <c r="AM604" s="7"/>
      <c r="AN604" s="7"/>
      <c r="AO604" s="7"/>
      <c r="AP604" s="7"/>
      <c r="AQ604" s="7"/>
      <c r="AR604" s="7"/>
      <c r="AS604" s="7"/>
      <c r="AT604" s="7"/>
      <c r="AU604" s="7"/>
      <c r="AV604" s="55"/>
      <c r="AW604" s="7"/>
      <c r="AX604" s="7"/>
      <c r="AY604" s="7"/>
      <c r="AZ604" s="7"/>
      <c r="BA604" s="7"/>
      <c r="BB604" s="7"/>
      <c r="BC604" s="7"/>
      <c r="BD604" s="7"/>
      <c r="BE604" s="7"/>
      <c r="BF604" s="7"/>
      <c r="BG604" s="7"/>
      <c r="BH604" s="7"/>
      <c r="BI604" s="7"/>
      <c r="BJ604" s="221"/>
      <c r="BK604" s="221"/>
      <c r="BL604" s="221"/>
      <c r="BM604" s="221"/>
      <c r="BN604" s="221"/>
      <c r="BO604" s="221"/>
      <c r="BP604" s="221"/>
      <c r="BQ604" s="221"/>
      <c r="BR604" s="221"/>
      <c r="BS604" s="221"/>
      <c r="BT604" s="221"/>
      <c r="BU604" s="221"/>
      <c r="BV604" s="221"/>
      <c r="BW604" s="221"/>
      <c r="BX604" s="221"/>
      <c r="BY604" s="221"/>
      <c r="BZ604" s="221"/>
      <c r="CA604" s="221"/>
      <c r="CB604" s="221"/>
      <c r="CC604" s="221"/>
      <c r="CD604" s="221"/>
      <c r="CE604" s="221"/>
      <c r="CF604" s="221"/>
      <c r="CG604" s="221"/>
      <c r="CH604" s="221"/>
      <c r="CI604" s="221"/>
      <c r="CJ604" s="221"/>
      <c r="CK604" s="221"/>
      <c r="CL604" s="221"/>
      <c r="CM604" s="221"/>
      <c r="CN604" s="221"/>
      <c r="CO604" s="221"/>
      <c r="CP604" s="221"/>
      <c r="CQ604" s="221"/>
      <c r="CR604" s="222">
        <f t="shared" si="292"/>
        <v>0</v>
      </c>
      <c r="CS604" s="237" t="e">
        <f t="shared" si="293"/>
        <v>#DIV/0!</v>
      </c>
      <c r="CT604" s="222">
        <f t="shared" si="294"/>
        <v>0</v>
      </c>
      <c r="CU604" s="237" t="e">
        <f t="shared" si="295"/>
        <v>#DIV/0!</v>
      </c>
      <c r="CV604" s="222">
        <f t="shared" si="296"/>
        <v>0</v>
      </c>
      <c r="CW604" s="237" t="e">
        <f t="shared" si="297"/>
        <v>#DIV/0!</v>
      </c>
      <c r="CX604" s="222">
        <f t="shared" si="298"/>
        <v>0</v>
      </c>
      <c r="CY604" s="237" t="e">
        <f t="shared" si="299"/>
        <v>#DIV/0!</v>
      </c>
      <c r="CZ604" s="223" t="e">
        <f t="shared" si="300"/>
        <v>#DIV/0!</v>
      </c>
      <c r="DA604" s="223" t="e">
        <f t="shared" si="301"/>
        <v>#DIV/0!</v>
      </c>
      <c r="DB604" s="5"/>
    </row>
    <row r="605" spans="1:132 1940:1964" s="1" customFormat="1" ht="31">
      <c r="A605" s="1036"/>
      <c r="B605" s="1024"/>
      <c r="C605" s="1033"/>
      <c r="D605" s="1024"/>
      <c r="E605" s="1058"/>
      <c r="F605" s="1024"/>
      <c r="G605" s="217" t="s">
        <v>901</v>
      </c>
      <c r="H605" s="212"/>
      <c r="I605" s="212"/>
      <c r="J605" s="5" t="s">
        <v>32</v>
      </c>
      <c r="K605" s="212" t="s">
        <v>31</v>
      </c>
      <c r="L605" s="165" t="s">
        <v>10</v>
      </c>
      <c r="M605" s="221" t="s">
        <v>29</v>
      </c>
      <c r="N605" s="221" t="s">
        <v>24</v>
      </c>
      <c r="O605" s="5"/>
      <c r="P605" s="5"/>
      <c r="Q605" s="5"/>
      <c r="R605" s="5"/>
      <c r="S605" s="6"/>
      <c r="T605" s="6"/>
      <c r="U605" s="5"/>
      <c r="V605" s="5"/>
      <c r="W605" s="5" t="s">
        <v>24</v>
      </c>
      <c r="X605" s="5"/>
      <c r="Y605" s="5"/>
      <c r="Z605" s="80">
        <f t="shared" si="291"/>
        <v>1</v>
      </c>
      <c r="AA605" s="221"/>
      <c r="AB605" s="7"/>
      <c r="AC605" s="7"/>
      <c r="AD605" s="7"/>
      <c r="AE605" s="7"/>
      <c r="AF605" s="7"/>
      <c r="AG605" s="7"/>
      <c r="AH605" s="7"/>
      <c r="AI605" s="7"/>
      <c r="AJ605" s="7"/>
      <c r="AK605" s="7"/>
      <c r="AL605" s="7"/>
      <c r="AM605" s="7"/>
      <c r="AN605" s="7"/>
      <c r="AO605" s="7"/>
      <c r="AP605" s="7"/>
      <c r="AQ605" s="7"/>
      <c r="AR605" s="7"/>
      <c r="AS605" s="7"/>
      <c r="AT605" s="7"/>
      <c r="AU605" s="7"/>
      <c r="AV605" s="55"/>
      <c r="AW605" s="7"/>
      <c r="AX605" s="7"/>
      <c r="AY605" s="7"/>
      <c r="AZ605" s="7"/>
      <c r="BA605" s="7"/>
      <c r="BB605" s="7"/>
      <c r="BC605" s="7" t="s">
        <v>1316</v>
      </c>
      <c r="BD605" s="7" t="s">
        <v>1316</v>
      </c>
      <c r="BE605" s="7" t="s">
        <v>1316</v>
      </c>
      <c r="BF605" s="7"/>
      <c r="BG605" s="7"/>
      <c r="BH605" s="7"/>
      <c r="BI605" s="7"/>
      <c r="BJ605" s="221"/>
      <c r="BK605" s="221"/>
      <c r="BL605" s="221"/>
      <c r="BM605" s="221"/>
      <c r="BN605" s="221"/>
      <c r="BO605" s="221"/>
      <c r="BP605" s="221"/>
      <c r="BQ605" s="221"/>
      <c r="BR605" s="221"/>
      <c r="BS605" s="221"/>
      <c r="BT605" s="221"/>
      <c r="BU605" s="221"/>
      <c r="BV605" s="221"/>
      <c r="BW605" s="221"/>
      <c r="BX605" s="221"/>
      <c r="BY605" s="221"/>
      <c r="BZ605" s="221"/>
      <c r="CA605" s="221"/>
      <c r="CB605" s="221"/>
      <c r="CC605" s="221"/>
      <c r="CD605" s="221"/>
      <c r="CE605" s="221"/>
      <c r="CF605" s="221"/>
      <c r="CG605" s="221"/>
      <c r="CH605" s="221"/>
      <c r="CI605" s="221"/>
      <c r="CJ605" s="221"/>
      <c r="CK605" s="221"/>
      <c r="CL605" s="221"/>
      <c r="CM605" s="221"/>
      <c r="CN605" s="221"/>
      <c r="CO605" s="221"/>
      <c r="CP605" s="221"/>
      <c r="CQ605" s="221"/>
      <c r="CR605" s="222">
        <f t="shared" si="292"/>
        <v>0</v>
      </c>
      <c r="CS605" s="237" t="e">
        <f t="shared" si="293"/>
        <v>#DIV/0!</v>
      </c>
      <c r="CT605" s="222">
        <f t="shared" si="294"/>
        <v>0</v>
      </c>
      <c r="CU605" s="237" t="e">
        <f t="shared" si="295"/>
        <v>#DIV/0!</v>
      </c>
      <c r="CV605" s="222">
        <f t="shared" si="296"/>
        <v>0</v>
      </c>
      <c r="CW605" s="237" t="e">
        <f t="shared" si="297"/>
        <v>#DIV/0!</v>
      </c>
      <c r="CX605" s="222">
        <f t="shared" si="298"/>
        <v>0</v>
      </c>
      <c r="CY605" s="237" t="e">
        <f t="shared" si="299"/>
        <v>#DIV/0!</v>
      </c>
      <c r="CZ605" s="223" t="e">
        <f t="shared" si="300"/>
        <v>#DIV/0!</v>
      </c>
      <c r="DA605" s="223" t="e">
        <f t="shared" si="301"/>
        <v>#DIV/0!</v>
      </c>
      <c r="DB605" s="5"/>
    </row>
    <row r="606" spans="1:132 1940:1964" s="1" customFormat="1" ht="31">
      <c r="A606" s="1036"/>
      <c r="B606" s="1024"/>
      <c r="C606" s="1033"/>
      <c r="D606" s="1024"/>
      <c r="E606" s="1058"/>
      <c r="F606" s="1024"/>
      <c r="G606" s="217" t="s">
        <v>886</v>
      </c>
      <c r="H606" s="212"/>
      <c r="I606" s="212"/>
      <c r="J606" s="5" t="s">
        <v>32</v>
      </c>
      <c r="K606" s="212" t="s">
        <v>31</v>
      </c>
      <c r="L606" s="165" t="s">
        <v>10</v>
      </c>
      <c r="M606" s="221" t="s">
        <v>29</v>
      </c>
      <c r="N606" s="221" t="s">
        <v>24</v>
      </c>
      <c r="O606" s="5"/>
      <c r="P606" s="5"/>
      <c r="Q606" s="5"/>
      <c r="R606" s="5"/>
      <c r="S606" s="195"/>
      <c r="T606" s="6" t="s">
        <v>24</v>
      </c>
      <c r="U606" s="5"/>
      <c r="V606" s="5"/>
      <c r="W606" s="5"/>
      <c r="X606" s="5"/>
      <c r="Y606" s="5"/>
      <c r="Z606" s="80">
        <f t="shared" si="291"/>
        <v>1</v>
      </c>
      <c r="AA606" s="955"/>
      <c r="AB606" s="7"/>
      <c r="AC606" s="7"/>
      <c r="AD606" s="7"/>
      <c r="AE606" s="7"/>
      <c r="AF606" s="7"/>
      <c r="AG606" s="7"/>
      <c r="AH606" s="7"/>
      <c r="AI606" s="7"/>
      <c r="AJ606" s="7"/>
      <c r="AK606" s="7"/>
      <c r="AL606" s="7"/>
      <c r="AM606" s="7"/>
      <c r="AN606" s="7"/>
      <c r="AO606" s="7"/>
      <c r="AP606" s="7"/>
      <c r="AQ606" s="7" t="s">
        <v>1316</v>
      </c>
      <c r="AR606" s="7"/>
      <c r="AS606" s="7" t="s">
        <v>1316</v>
      </c>
      <c r="AT606" s="7" t="s">
        <v>1317</v>
      </c>
      <c r="AU606" s="7" t="s">
        <v>1317</v>
      </c>
      <c r="AV606" s="55"/>
      <c r="AW606" s="7"/>
      <c r="AX606" s="7"/>
      <c r="AY606" s="7"/>
      <c r="AZ606" s="7"/>
      <c r="BA606" s="7"/>
      <c r="BB606" s="7"/>
      <c r="BC606" s="7"/>
      <c r="BD606" s="7"/>
      <c r="BE606" s="7"/>
      <c r="BF606" s="7"/>
      <c r="BG606" s="7"/>
      <c r="BH606" s="7"/>
      <c r="BI606" s="7"/>
      <c r="BJ606" s="221"/>
      <c r="BK606" s="221"/>
      <c r="BL606" s="221"/>
      <c r="BM606" s="221"/>
      <c r="BN606" s="221"/>
      <c r="BO606" s="221"/>
      <c r="BP606" s="221"/>
      <c r="BQ606" s="221"/>
      <c r="BR606" s="221"/>
      <c r="BS606" s="221"/>
      <c r="BT606" s="221"/>
      <c r="BU606" s="221"/>
      <c r="BV606" s="221"/>
      <c r="BW606" s="221"/>
      <c r="BX606" s="221"/>
      <c r="BY606" s="221"/>
      <c r="BZ606" s="221"/>
      <c r="CA606" s="221"/>
      <c r="CB606" s="221"/>
      <c r="CC606" s="221"/>
      <c r="CD606" s="221"/>
      <c r="CE606" s="221"/>
      <c r="CF606" s="221"/>
      <c r="CG606" s="221"/>
      <c r="CH606" s="221"/>
      <c r="CI606" s="221"/>
      <c r="CJ606" s="221"/>
      <c r="CK606" s="221"/>
      <c r="CL606" s="221"/>
      <c r="CM606" s="221"/>
      <c r="CN606" s="221"/>
      <c r="CO606" s="221"/>
      <c r="CP606" s="221"/>
      <c r="CQ606" s="221"/>
      <c r="CR606" s="222">
        <f t="shared" si="292"/>
        <v>0</v>
      </c>
      <c r="CS606" s="237" t="e">
        <f t="shared" si="293"/>
        <v>#DIV/0!</v>
      </c>
      <c r="CT606" s="222">
        <f t="shared" si="294"/>
        <v>0</v>
      </c>
      <c r="CU606" s="237" t="e">
        <f t="shared" si="295"/>
        <v>#DIV/0!</v>
      </c>
      <c r="CV606" s="222">
        <f t="shared" si="296"/>
        <v>0</v>
      </c>
      <c r="CW606" s="237" t="e">
        <f t="shared" si="297"/>
        <v>#DIV/0!</v>
      </c>
      <c r="CX606" s="222">
        <f t="shared" si="298"/>
        <v>0</v>
      </c>
      <c r="CY606" s="237" t="e">
        <f t="shared" si="299"/>
        <v>#DIV/0!</v>
      </c>
      <c r="CZ606" s="223" t="e">
        <f t="shared" si="300"/>
        <v>#DIV/0!</v>
      </c>
      <c r="DA606" s="223" t="e">
        <f t="shared" si="301"/>
        <v>#DIV/0!</v>
      </c>
      <c r="DB606" s="5"/>
    </row>
    <row r="607" spans="1:132 1940:1964" s="1" customFormat="1" ht="46.5">
      <c r="A607" s="1036"/>
      <c r="B607" s="1024"/>
      <c r="C607" s="1033"/>
      <c r="D607" s="1024"/>
      <c r="E607" s="1058"/>
      <c r="F607" s="1024"/>
      <c r="G607" s="217" t="s">
        <v>902</v>
      </c>
      <c r="H607" s="212"/>
      <c r="I607" s="212"/>
      <c r="J607" s="5" t="s">
        <v>32</v>
      </c>
      <c r="K607" s="212" t="s">
        <v>31</v>
      </c>
      <c r="L607" s="165" t="s">
        <v>10</v>
      </c>
      <c r="M607" s="221" t="s">
        <v>29</v>
      </c>
      <c r="N607" s="221" t="s">
        <v>24</v>
      </c>
      <c r="O607" s="5"/>
      <c r="P607" s="5"/>
      <c r="Q607" s="5"/>
      <c r="R607" s="5"/>
      <c r="S607" s="6"/>
      <c r="T607" s="6"/>
      <c r="U607" s="5"/>
      <c r="V607" s="5"/>
      <c r="W607" s="5"/>
      <c r="X607" s="5"/>
      <c r="Y607" s="5" t="s">
        <v>24</v>
      </c>
      <c r="Z607" s="80">
        <f t="shared" si="291"/>
        <v>1</v>
      </c>
      <c r="AA607" s="955"/>
      <c r="AB607" s="7"/>
      <c r="AC607" s="7"/>
      <c r="AD607" s="7"/>
      <c r="AE607" s="7"/>
      <c r="AF607" s="7"/>
      <c r="AG607" s="7"/>
      <c r="AH607" s="7"/>
      <c r="AI607" s="7"/>
      <c r="AJ607" s="7"/>
      <c r="AK607" s="7"/>
      <c r="AL607" s="7"/>
      <c r="AM607" s="7"/>
      <c r="AN607" s="7"/>
      <c r="AO607" s="7"/>
      <c r="AP607" s="7"/>
      <c r="AQ607" s="7"/>
      <c r="AR607" s="7"/>
      <c r="AS607" s="7"/>
      <c r="AT607" s="7"/>
      <c r="AU607" s="7"/>
      <c r="AV607" s="55"/>
      <c r="AW607" s="7"/>
      <c r="AX607" s="7"/>
      <c r="AY607" s="7"/>
      <c r="AZ607" s="7"/>
      <c r="BA607" s="7"/>
      <c r="BB607" s="7"/>
      <c r="BC607" s="7"/>
      <c r="BD607" s="7"/>
      <c r="BE607" s="7"/>
      <c r="BF607" s="7"/>
      <c r="BG607" s="7"/>
      <c r="BH607" s="7" t="s">
        <v>1317</v>
      </c>
      <c r="BI607" s="7"/>
      <c r="BJ607" s="221"/>
      <c r="BK607" s="221"/>
      <c r="BL607" s="221"/>
      <c r="BM607" s="221"/>
      <c r="BN607" s="221"/>
      <c r="BO607" s="221"/>
      <c r="BP607" s="221"/>
      <c r="BQ607" s="221"/>
      <c r="BR607" s="221"/>
      <c r="BS607" s="221"/>
      <c r="BT607" s="221"/>
      <c r="BU607" s="221"/>
      <c r="BV607" s="221"/>
      <c r="BW607" s="221"/>
      <c r="BX607" s="221"/>
      <c r="BY607" s="221"/>
      <c r="BZ607" s="221"/>
      <c r="CA607" s="221"/>
      <c r="CB607" s="221"/>
      <c r="CC607" s="221"/>
      <c r="CD607" s="221"/>
      <c r="CE607" s="221"/>
      <c r="CF607" s="221"/>
      <c r="CG607" s="221"/>
      <c r="CH607" s="221"/>
      <c r="CI607" s="221"/>
      <c r="CJ607" s="221"/>
      <c r="CK607" s="221"/>
      <c r="CL607" s="221"/>
      <c r="CM607" s="221"/>
      <c r="CN607" s="221"/>
      <c r="CO607" s="221"/>
      <c r="CP607" s="221"/>
      <c r="CQ607" s="221"/>
      <c r="CR607" s="222">
        <f t="shared" si="292"/>
        <v>0</v>
      </c>
      <c r="CS607" s="237" t="e">
        <f t="shared" si="293"/>
        <v>#DIV/0!</v>
      </c>
      <c r="CT607" s="222">
        <f t="shared" si="294"/>
        <v>0</v>
      </c>
      <c r="CU607" s="237" t="e">
        <f t="shared" si="295"/>
        <v>#DIV/0!</v>
      </c>
      <c r="CV607" s="222">
        <f t="shared" si="296"/>
        <v>0</v>
      </c>
      <c r="CW607" s="237" t="e">
        <f t="shared" si="297"/>
        <v>#DIV/0!</v>
      </c>
      <c r="CX607" s="222">
        <f t="shared" si="298"/>
        <v>0</v>
      </c>
      <c r="CY607" s="237" t="e">
        <f t="shared" si="299"/>
        <v>#DIV/0!</v>
      </c>
      <c r="CZ607" s="223" t="e">
        <f t="shared" si="300"/>
        <v>#DIV/0!</v>
      </c>
      <c r="DA607" s="223" t="e">
        <f t="shared" si="301"/>
        <v>#DIV/0!</v>
      </c>
      <c r="DB607" s="5"/>
    </row>
    <row r="608" spans="1:132 1940:1964" s="1" customFormat="1" ht="46.5">
      <c r="A608" s="1066">
        <v>188</v>
      </c>
      <c r="B608" s="1082" t="s">
        <v>1005</v>
      </c>
      <c r="C608" s="215"/>
      <c r="D608" s="217"/>
      <c r="E608" s="146"/>
      <c r="F608" s="217"/>
      <c r="G608" s="51" t="s">
        <v>888</v>
      </c>
      <c r="H608" s="38"/>
      <c r="I608" s="38"/>
      <c r="J608" s="5" t="s">
        <v>32</v>
      </c>
      <c r="K608" s="212" t="s">
        <v>31</v>
      </c>
      <c r="L608" s="165" t="s">
        <v>10</v>
      </c>
      <c r="M608" s="221" t="s">
        <v>29</v>
      </c>
      <c r="N608" s="221" t="s">
        <v>24</v>
      </c>
      <c r="O608" s="5" t="s">
        <v>24</v>
      </c>
      <c r="P608" s="5"/>
      <c r="Q608" s="5"/>
      <c r="R608" s="5"/>
      <c r="S608" s="6"/>
      <c r="T608" s="6"/>
      <c r="U608" s="5"/>
      <c r="V608" s="5"/>
      <c r="W608" s="5"/>
      <c r="X608" s="5"/>
      <c r="Y608" s="5"/>
      <c r="Z608" s="80">
        <f t="shared" si="291"/>
        <v>1</v>
      </c>
      <c r="AA608" s="221"/>
      <c r="AB608" s="7" t="s">
        <v>1317</v>
      </c>
      <c r="AC608" s="7" t="s">
        <v>1317</v>
      </c>
      <c r="AD608" s="7"/>
      <c r="AE608" s="7"/>
      <c r="AF608" s="7"/>
      <c r="AG608" s="7"/>
      <c r="AH608" s="7"/>
      <c r="AI608" s="7"/>
      <c r="AJ608" s="7"/>
      <c r="AK608" s="7"/>
      <c r="AL608" s="7"/>
      <c r="AM608" s="7"/>
      <c r="AN608" s="7"/>
      <c r="AO608" s="7"/>
      <c r="AP608" s="7"/>
      <c r="AQ608" s="7"/>
      <c r="AR608" s="7"/>
      <c r="AS608" s="7"/>
      <c r="AT608" s="7"/>
      <c r="AU608" s="7"/>
      <c r="AV608" s="55"/>
      <c r="AW608" s="7"/>
      <c r="AX608" s="7"/>
      <c r="AY608" s="7"/>
      <c r="AZ608" s="7"/>
      <c r="BA608" s="7"/>
      <c r="BB608" s="7"/>
      <c r="BC608" s="7"/>
      <c r="BD608" s="7"/>
      <c r="BE608" s="7"/>
      <c r="BF608" s="7"/>
      <c r="BG608" s="7"/>
      <c r="BH608" s="7"/>
      <c r="BI608" s="7"/>
      <c r="BJ608" s="221"/>
      <c r="BK608" s="221"/>
      <c r="BL608" s="221"/>
      <c r="BM608" s="221"/>
      <c r="BN608" s="221"/>
      <c r="BO608" s="221"/>
      <c r="BP608" s="221"/>
      <c r="BQ608" s="221"/>
      <c r="BR608" s="221"/>
      <c r="BS608" s="221"/>
      <c r="BT608" s="221"/>
      <c r="BU608" s="221"/>
      <c r="BV608" s="221"/>
      <c r="BW608" s="221"/>
      <c r="BX608" s="221"/>
      <c r="BY608" s="221"/>
      <c r="BZ608" s="221"/>
      <c r="CA608" s="221"/>
      <c r="CB608" s="221"/>
      <c r="CC608" s="221"/>
      <c r="CD608" s="221"/>
      <c r="CE608" s="221"/>
      <c r="CF608" s="221"/>
      <c r="CG608" s="221"/>
      <c r="CH608" s="221"/>
      <c r="CI608" s="221"/>
      <c r="CJ608" s="221"/>
      <c r="CK608" s="221"/>
      <c r="CL608" s="221"/>
      <c r="CM608" s="221"/>
      <c r="CN608" s="221"/>
      <c r="CO608" s="221"/>
      <c r="CP608" s="221"/>
      <c r="CQ608" s="221"/>
      <c r="CR608" s="222">
        <f t="shared" si="292"/>
        <v>0</v>
      </c>
      <c r="CS608" s="237" t="e">
        <f t="shared" si="293"/>
        <v>#DIV/0!</v>
      </c>
      <c r="CT608" s="222">
        <f t="shared" si="294"/>
        <v>0</v>
      </c>
      <c r="CU608" s="237" t="e">
        <f t="shared" si="295"/>
        <v>#DIV/0!</v>
      </c>
      <c r="CV608" s="222">
        <f t="shared" si="296"/>
        <v>0</v>
      </c>
      <c r="CW608" s="237" t="e">
        <f t="shared" si="297"/>
        <v>#DIV/0!</v>
      </c>
      <c r="CX608" s="222">
        <f t="shared" si="298"/>
        <v>0</v>
      </c>
      <c r="CY608" s="237" t="e">
        <f t="shared" si="299"/>
        <v>#DIV/0!</v>
      </c>
      <c r="CZ608" s="223" t="e">
        <f t="shared" si="300"/>
        <v>#DIV/0!</v>
      </c>
      <c r="DA608" s="223" t="e">
        <f t="shared" si="301"/>
        <v>#DIV/0!</v>
      </c>
      <c r="DB608" s="5"/>
    </row>
    <row r="609" spans="1:106" s="1" customFormat="1" ht="46.5">
      <c r="A609" s="1067"/>
      <c r="B609" s="1083"/>
      <c r="C609" s="1033" t="s">
        <v>28</v>
      </c>
      <c r="D609" s="1024" t="s">
        <v>98</v>
      </c>
      <c r="E609" s="1058" t="s">
        <v>28</v>
      </c>
      <c r="F609" s="1044" t="s">
        <v>1006</v>
      </c>
      <c r="G609" s="51" t="s">
        <v>553</v>
      </c>
      <c r="H609" s="38"/>
      <c r="I609" s="38"/>
      <c r="J609" s="5" t="s">
        <v>32</v>
      </c>
      <c r="K609" s="212" t="s">
        <v>31</v>
      </c>
      <c r="L609" s="165" t="s">
        <v>10</v>
      </c>
      <c r="M609" s="221" t="s">
        <v>29</v>
      </c>
      <c r="N609" s="221" t="s">
        <v>24</v>
      </c>
      <c r="O609" s="5"/>
      <c r="P609" s="5" t="s">
        <v>24</v>
      </c>
      <c r="Q609" s="5"/>
      <c r="R609" s="5"/>
      <c r="S609" s="6"/>
      <c r="T609" s="6"/>
      <c r="U609" s="5"/>
      <c r="V609" s="5"/>
      <c r="W609" s="5"/>
      <c r="X609" s="5"/>
      <c r="Y609" s="5"/>
      <c r="Z609" s="80">
        <f t="shared" si="291"/>
        <v>1</v>
      </c>
      <c r="AA609" s="955"/>
      <c r="AB609" s="7"/>
      <c r="AC609" s="7"/>
      <c r="AD609" s="7"/>
      <c r="AE609" s="7" t="s">
        <v>1404</v>
      </c>
      <c r="AF609" s="7" t="s">
        <v>1404</v>
      </c>
      <c r="AG609" s="7" t="s">
        <v>1404</v>
      </c>
      <c r="AH609" s="7" t="s">
        <v>1404</v>
      </c>
      <c r="AI609" s="7"/>
      <c r="AJ609" s="7"/>
      <c r="AK609" s="7"/>
      <c r="AL609" s="7"/>
      <c r="AM609" s="7"/>
      <c r="AN609" s="7"/>
      <c r="AO609" s="7"/>
      <c r="AP609" s="7"/>
      <c r="AQ609" s="7"/>
      <c r="AR609" s="7"/>
      <c r="AS609" s="7"/>
      <c r="AT609" s="7"/>
      <c r="AU609" s="7"/>
      <c r="AV609" s="55"/>
      <c r="AW609" s="7"/>
      <c r="AX609" s="7"/>
      <c r="AY609" s="7"/>
      <c r="AZ609" s="7"/>
      <c r="BA609" s="7"/>
      <c r="BB609" s="7"/>
      <c r="BC609" s="7"/>
      <c r="BD609" s="7"/>
      <c r="BE609" s="7"/>
      <c r="BF609" s="7"/>
      <c r="BG609" s="7"/>
      <c r="BH609" s="7"/>
      <c r="BI609" s="7"/>
      <c r="BJ609" s="221"/>
      <c r="BK609" s="221"/>
      <c r="BL609" s="221"/>
      <c r="BM609" s="221"/>
      <c r="BN609" s="221"/>
      <c r="BO609" s="221"/>
      <c r="BP609" s="221"/>
      <c r="BQ609" s="221"/>
      <c r="BR609" s="221"/>
      <c r="BS609" s="221"/>
      <c r="BT609" s="221"/>
      <c r="BU609" s="221"/>
      <c r="BV609" s="221"/>
      <c r="BW609" s="221"/>
      <c r="BX609" s="221"/>
      <c r="BY609" s="221"/>
      <c r="BZ609" s="221"/>
      <c r="CA609" s="221"/>
      <c r="CB609" s="221"/>
      <c r="CC609" s="221"/>
      <c r="CD609" s="221"/>
      <c r="CE609" s="221"/>
      <c r="CF609" s="221"/>
      <c r="CG609" s="221"/>
      <c r="CH609" s="221"/>
      <c r="CI609" s="221"/>
      <c r="CJ609" s="221"/>
      <c r="CK609" s="221"/>
      <c r="CL609" s="221"/>
      <c r="CM609" s="221"/>
      <c r="CN609" s="221"/>
      <c r="CO609" s="221"/>
      <c r="CP609" s="221"/>
      <c r="CQ609" s="221"/>
      <c r="CR609" s="222">
        <f t="shared" si="292"/>
        <v>0</v>
      </c>
      <c r="CS609" s="237" t="e">
        <f t="shared" si="293"/>
        <v>#DIV/0!</v>
      </c>
      <c r="CT609" s="222">
        <f t="shared" si="294"/>
        <v>0</v>
      </c>
      <c r="CU609" s="237" t="e">
        <f t="shared" si="295"/>
        <v>#DIV/0!</v>
      </c>
      <c r="CV609" s="222">
        <f t="shared" si="296"/>
        <v>0</v>
      </c>
      <c r="CW609" s="237" t="e">
        <f t="shared" si="297"/>
        <v>#DIV/0!</v>
      </c>
      <c r="CX609" s="222">
        <f t="shared" si="298"/>
        <v>0</v>
      </c>
      <c r="CY609" s="237" t="e">
        <f t="shared" si="299"/>
        <v>#DIV/0!</v>
      </c>
      <c r="CZ609" s="223" t="e">
        <f t="shared" si="300"/>
        <v>#DIV/0!</v>
      </c>
      <c r="DA609" s="223" t="e">
        <f t="shared" si="301"/>
        <v>#DIV/0!</v>
      </c>
      <c r="DB609" s="5"/>
    </row>
    <row r="610" spans="1:106" s="1" customFormat="1" ht="31">
      <c r="A610" s="1067"/>
      <c r="B610" s="1083"/>
      <c r="C610" s="1033"/>
      <c r="D610" s="1024"/>
      <c r="E610" s="1058"/>
      <c r="F610" s="1044"/>
      <c r="G610" s="51" t="s">
        <v>2075</v>
      </c>
      <c r="H610" s="38"/>
      <c r="I610" s="38"/>
      <c r="J610" s="5" t="s">
        <v>32</v>
      </c>
      <c r="K610" s="212" t="s">
        <v>31</v>
      </c>
      <c r="L610" s="165" t="s">
        <v>10</v>
      </c>
      <c r="M610" s="221" t="s">
        <v>29</v>
      </c>
      <c r="N610" s="221" t="s">
        <v>24</v>
      </c>
      <c r="O610" s="5"/>
      <c r="P610" s="5"/>
      <c r="Q610" s="5"/>
      <c r="R610" s="5" t="s">
        <v>24</v>
      </c>
      <c r="S610" s="6"/>
      <c r="T610" s="6"/>
      <c r="U610" s="5"/>
      <c r="V610" s="5"/>
      <c r="W610" s="5"/>
      <c r="X610" s="5"/>
      <c r="Y610" s="5"/>
      <c r="Z610" s="80">
        <f t="shared" si="291"/>
        <v>1</v>
      </c>
      <c r="AA610" s="955"/>
      <c r="AB610" s="7" t="s">
        <v>1317</v>
      </c>
      <c r="AC610" s="7" t="s">
        <v>1317</v>
      </c>
      <c r="AD610" s="7"/>
      <c r="AE610" s="7"/>
      <c r="AF610" s="7"/>
      <c r="AG610" s="7"/>
      <c r="AH610" s="7"/>
      <c r="AI610" s="7"/>
      <c r="AJ610" s="7"/>
      <c r="AK610" s="7"/>
      <c r="AL610" s="7"/>
      <c r="AM610" s="7"/>
      <c r="AN610" s="7"/>
      <c r="AO610" s="7"/>
      <c r="AP610" s="7"/>
      <c r="AQ610" s="7"/>
      <c r="AR610" s="7"/>
      <c r="AS610" s="7"/>
      <c r="AT610" s="7"/>
      <c r="AU610" s="7"/>
      <c r="AV610" s="55"/>
      <c r="AW610" s="7"/>
      <c r="AX610" s="7"/>
      <c r="AY610" s="7"/>
      <c r="AZ610" s="7"/>
      <c r="BA610" s="7"/>
      <c r="BB610" s="7"/>
      <c r="BC610" s="7"/>
      <c r="BD610" s="7"/>
      <c r="BE610" s="7"/>
      <c r="BF610" s="7"/>
      <c r="BG610" s="7"/>
      <c r="BH610" s="7"/>
      <c r="BI610" s="7"/>
      <c r="BJ610" s="221"/>
      <c r="BK610" s="221"/>
      <c r="BL610" s="221"/>
      <c r="BM610" s="221"/>
      <c r="BN610" s="221"/>
      <c r="BO610" s="221"/>
      <c r="BP610" s="221"/>
      <c r="BQ610" s="221"/>
      <c r="BR610" s="221"/>
      <c r="BS610" s="221"/>
      <c r="BT610" s="221"/>
      <c r="BU610" s="221"/>
      <c r="BV610" s="221"/>
      <c r="BW610" s="221"/>
      <c r="BX610" s="221"/>
      <c r="BY610" s="221"/>
      <c r="BZ610" s="221"/>
      <c r="CA610" s="221"/>
      <c r="CB610" s="221"/>
      <c r="CC610" s="221"/>
      <c r="CD610" s="221"/>
      <c r="CE610" s="221"/>
      <c r="CF610" s="221"/>
      <c r="CG610" s="221"/>
      <c r="CH610" s="221"/>
      <c r="CI610" s="221"/>
      <c r="CJ610" s="221"/>
      <c r="CK610" s="221"/>
      <c r="CL610" s="221"/>
      <c r="CM610" s="221"/>
      <c r="CN610" s="221"/>
      <c r="CO610" s="221"/>
      <c r="CP610" s="221"/>
      <c r="CQ610" s="221"/>
      <c r="CR610" s="222">
        <f t="shared" si="292"/>
        <v>0</v>
      </c>
      <c r="CS610" s="237" t="e">
        <f t="shared" si="293"/>
        <v>#DIV/0!</v>
      </c>
      <c r="CT610" s="222">
        <f t="shared" si="294"/>
        <v>0</v>
      </c>
      <c r="CU610" s="237" t="e">
        <f t="shared" si="295"/>
        <v>#DIV/0!</v>
      </c>
      <c r="CV610" s="222">
        <f t="shared" si="296"/>
        <v>0</v>
      </c>
      <c r="CW610" s="237" t="e">
        <f t="shared" si="297"/>
        <v>#DIV/0!</v>
      </c>
      <c r="CX610" s="222">
        <f t="shared" si="298"/>
        <v>0</v>
      </c>
      <c r="CY610" s="237" t="e">
        <f t="shared" si="299"/>
        <v>#DIV/0!</v>
      </c>
      <c r="CZ610" s="223" t="e">
        <f t="shared" si="300"/>
        <v>#DIV/0!</v>
      </c>
      <c r="DA610" s="223" t="e">
        <f t="shared" si="301"/>
        <v>#DIV/0!</v>
      </c>
      <c r="DB610" s="5"/>
    </row>
    <row r="611" spans="1:106" s="1" customFormat="1" ht="31">
      <c r="A611" s="1067"/>
      <c r="B611" s="1083"/>
      <c r="C611" s="1033"/>
      <c r="D611" s="1024"/>
      <c r="E611" s="1058"/>
      <c r="F611" s="1044"/>
      <c r="G611" s="51" t="s">
        <v>904</v>
      </c>
      <c r="H611" s="38"/>
      <c r="I611" s="38"/>
      <c r="J611" s="5" t="s">
        <v>32</v>
      </c>
      <c r="K611" s="212" t="s">
        <v>31</v>
      </c>
      <c r="L611" s="165" t="s">
        <v>10</v>
      </c>
      <c r="M611" s="221" t="s">
        <v>29</v>
      </c>
      <c r="N611" s="221" t="s">
        <v>24</v>
      </c>
      <c r="O611" s="5"/>
      <c r="P611" s="5"/>
      <c r="Q611" s="5"/>
      <c r="R611" s="5"/>
      <c r="S611" s="6" t="s">
        <v>24</v>
      </c>
      <c r="T611" s="6"/>
      <c r="U611" s="5"/>
      <c r="V611" s="5"/>
      <c r="W611" s="5"/>
      <c r="X611" s="5"/>
      <c r="Y611" s="5"/>
      <c r="Z611" s="80">
        <f t="shared" si="291"/>
        <v>1</v>
      </c>
      <c r="AA611" s="221"/>
      <c r="AB611" s="7"/>
      <c r="AC611" s="7"/>
      <c r="AD611" s="7"/>
      <c r="AE611" s="7"/>
      <c r="AF611" s="7"/>
      <c r="AG611" s="7"/>
      <c r="AH611" s="7"/>
      <c r="AI611" s="7"/>
      <c r="AJ611" s="7"/>
      <c r="AK611" s="7"/>
      <c r="AL611" s="7"/>
      <c r="AM611" s="7"/>
      <c r="AN611" s="7"/>
      <c r="AO611" s="7"/>
      <c r="AP611" s="7"/>
      <c r="AQ611" s="7"/>
      <c r="AR611" s="7" t="s">
        <v>1318</v>
      </c>
      <c r="AS611" s="7" t="s">
        <v>1318</v>
      </c>
      <c r="AT611" s="7"/>
      <c r="AU611" s="7"/>
      <c r="AV611" s="55"/>
      <c r="AW611" s="7"/>
      <c r="AX611" s="7"/>
      <c r="AY611" s="7"/>
      <c r="AZ611" s="7"/>
      <c r="BA611" s="7"/>
      <c r="BB611" s="7"/>
      <c r="BC611" s="7"/>
      <c r="BD611" s="7"/>
      <c r="BE611" s="7"/>
      <c r="BF611" s="7"/>
      <c r="BG611" s="7"/>
      <c r="BH611" s="7"/>
      <c r="BI611" s="7"/>
      <c r="BJ611" s="221"/>
      <c r="BK611" s="221"/>
      <c r="BL611" s="221"/>
      <c r="BM611" s="221"/>
      <c r="BN611" s="221"/>
      <c r="BO611" s="221"/>
      <c r="BP611" s="221"/>
      <c r="BQ611" s="221"/>
      <c r="BR611" s="221"/>
      <c r="BS611" s="221"/>
      <c r="BT611" s="221"/>
      <c r="BU611" s="221"/>
      <c r="BV611" s="221"/>
      <c r="BW611" s="221"/>
      <c r="BX611" s="221"/>
      <c r="BY611" s="221"/>
      <c r="BZ611" s="221"/>
      <c r="CA611" s="221"/>
      <c r="CB611" s="221"/>
      <c r="CC611" s="221"/>
      <c r="CD611" s="221"/>
      <c r="CE611" s="221"/>
      <c r="CF611" s="221"/>
      <c r="CG611" s="221"/>
      <c r="CH611" s="221"/>
      <c r="CI611" s="221"/>
      <c r="CJ611" s="221"/>
      <c r="CK611" s="221"/>
      <c r="CL611" s="221"/>
      <c r="CM611" s="221"/>
      <c r="CN611" s="221"/>
      <c r="CO611" s="221"/>
      <c r="CP611" s="221"/>
      <c r="CQ611" s="221"/>
      <c r="CR611" s="222">
        <f t="shared" si="292"/>
        <v>0</v>
      </c>
      <c r="CS611" s="237" t="e">
        <f t="shared" si="293"/>
        <v>#DIV/0!</v>
      </c>
      <c r="CT611" s="222">
        <f t="shared" si="294"/>
        <v>0</v>
      </c>
      <c r="CU611" s="237" t="e">
        <f t="shared" si="295"/>
        <v>#DIV/0!</v>
      </c>
      <c r="CV611" s="222">
        <f t="shared" si="296"/>
        <v>0</v>
      </c>
      <c r="CW611" s="237" t="e">
        <f t="shared" si="297"/>
        <v>#DIV/0!</v>
      </c>
      <c r="CX611" s="222">
        <f t="shared" si="298"/>
        <v>0</v>
      </c>
      <c r="CY611" s="237" t="e">
        <f t="shared" si="299"/>
        <v>#DIV/0!</v>
      </c>
      <c r="CZ611" s="223" t="e">
        <f t="shared" si="300"/>
        <v>#DIV/0!</v>
      </c>
      <c r="DA611" s="223" t="e">
        <f t="shared" si="301"/>
        <v>#DIV/0!</v>
      </c>
      <c r="DB611" s="5"/>
    </row>
    <row r="612" spans="1:106" s="1" customFormat="1" ht="31">
      <c r="A612" s="1067"/>
      <c r="B612" s="1083"/>
      <c r="C612" s="1033"/>
      <c r="D612" s="1024"/>
      <c r="E612" s="1058"/>
      <c r="F612" s="1044"/>
      <c r="G612" s="51" t="s">
        <v>2074</v>
      </c>
      <c r="H612" s="38"/>
      <c r="I612" s="38"/>
      <c r="J612" s="5" t="s">
        <v>32</v>
      </c>
      <c r="K612" s="212" t="s">
        <v>31</v>
      </c>
      <c r="L612" s="165" t="s">
        <v>10</v>
      </c>
      <c r="M612" s="221" t="s">
        <v>29</v>
      </c>
      <c r="N612" s="221" t="s">
        <v>24</v>
      </c>
      <c r="O612" s="5"/>
      <c r="P612" s="5"/>
      <c r="Q612" s="5"/>
      <c r="R612" s="5"/>
      <c r="S612" s="6"/>
      <c r="T612" s="6" t="s">
        <v>24</v>
      </c>
      <c r="U612" s="5"/>
      <c r="V612" s="5"/>
      <c r="W612" s="5"/>
      <c r="X612" s="5"/>
      <c r="Y612" s="5"/>
      <c r="Z612" s="80">
        <f t="shared" si="291"/>
        <v>1</v>
      </c>
      <c r="AA612" s="955"/>
      <c r="AB612" s="7"/>
      <c r="AC612" s="7"/>
      <c r="AD612" s="7"/>
      <c r="AE612" s="7"/>
      <c r="AF612" s="7"/>
      <c r="AG612" s="7"/>
      <c r="AH612" s="7"/>
      <c r="AI612" s="7"/>
      <c r="AJ612" s="7"/>
      <c r="AK612" s="7"/>
      <c r="AL612" s="7"/>
      <c r="AM612" s="7"/>
      <c r="AN612" s="7"/>
      <c r="AO612" s="7"/>
      <c r="AP612" s="7"/>
      <c r="AQ612" s="7"/>
      <c r="AR612" s="7" t="s">
        <v>1318</v>
      </c>
      <c r="AS612" s="7" t="s">
        <v>1318</v>
      </c>
      <c r="AT612" s="7"/>
      <c r="AU612" s="7"/>
      <c r="AV612" s="55"/>
      <c r="AW612" s="7"/>
      <c r="AX612" s="7"/>
      <c r="AY612" s="7"/>
      <c r="AZ612" s="7"/>
      <c r="BA612" s="7"/>
      <c r="BB612" s="7"/>
      <c r="BC612" s="7"/>
      <c r="BD612" s="7"/>
      <c r="BE612" s="7"/>
      <c r="BF612" s="7"/>
      <c r="BG612" s="7"/>
      <c r="BH612" s="7"/>
      <c r="BI612" s="7"/>
      <c r="BJ612" s="221"/>
      <c r="BK612" s="221"/>
      <c r="BL612" s="221"/>
      <c r="BM612" s="221"/>
      <c r="BN612" s="221"/>
      <c r="BO612" s="221"/>
      <c r="BP612" s="221"/>
      <c r="BQ612" s="221"/>
      <c r="BR612" s="221"/>
      <c r="BS612" s="221"/>
      <c r="BT612" s="221"/>
      <c r="BU612" s="221"/>
      <c r="BV612" s="221"/>
      <c r="BW612" s="221"/>
      <c r="BX612" s="221"/>
      <c r="BY612" s="221"/>
      <c r="BZ612" s="221"/>
      <c r="CA612" s="221"/>
      <c r="CB612" s="221"/>
      <c r="CC612" s="221"/>
      <c r="CD612" s="221"/>
      <c r="CE612" s="221"/>
      <c r="CF612" s="221"/>
      <c r="CG612" s="221"/>
      <c r="CH612" s="221"/>
      <c r="CI612" s="221"/>
      <c r="CJ612" s="221"/>
      <c r="CK612" s="221"/>
      <c r="CL612" s="221"/>
      <c r="CM612" s="221"/>
      <c r="CN612" s="221"/>
      <c r="CO612" s="221"/>
      <c r="CP612" s="221"/>
      <c r="CQ612" s="221"/>
      <c r="CR612" s="222">
        <f t="shared" si="292"/>
        <v>0</v>
      </c>
      <c r="CS612" s="237" t="e">
        <f t="shared" si="293"/>
        <v>#DIV/0!</v>
      </c>
      <c r="CT612" s="222">
        <f t="shared" si="294"/>
        <v>0</v>
      </c>
      <c r="CU612" s="237" t="e">
        <f t="shared" si="295"/>
        <v>#DIV/0!</v>
      </c>
      <c r="CV612" s="222">
        <f t="shared" si="296"/>
        <v>0</v>
      </c>
      <c r="CW612" s="237" t="e">
        <f t="shared" si="297"/>
        <v>#DIV/0!</v>
      </c>
      <c r="CX612" s="222">
        <f t="shared" si="298"/>
        <v>0</v>
      </c>
      <c r="CY612" s="237" t="e">
        <f t="shared" si="299"/>
        <v>#DIV/0!</v>
      </c>
      <c r="CZ612" s="223" t="e">
        <f t="shared" si="300"/>
        <v>#DIV/0!</v>
      </c>
      <c r="DA612" s="223" t="e">
        <f t="shared" si="301"/>
        <v>#DIV/0!</v>
      </c>
      <c r="DB612" s="5"/>
    </row>
    <row r="613" spans="1:106" s="1" customFormat="1" ht="31">
      <c r="A613" s="1067"/>
      <c r="B613" s="1083"/>
      <c r="C613" s="1033"/>
      <c r="D613" s="1024"/>
      <c r="E613" s="1058"/>
      <c r="F613" s="1024"/>
      <c r="G613" s="51" t="s">
        <v>903</v>
      </c>
      <c r="H613" s="38"/>
      <c r="I613" s="38"/>
      <c r="J613" s="5" t="s">
        <v>32</v>
      </c>
      <c r="K613" s="212" t="s">
        <v>31</v>
      </c>
      <c r="L613" s="165" t="s">
        <v>10</v>
      </c>
      <c r="M613" s="221" t="s">
        <v>29</v>
      </c>
      <c r="N613" s="221" t="s">
        <v>24</v>
      </c>
      <c r="O613" s="5"/>
      <c r="P613" s="5"/>
      <c r="Q613" s="5"/>
      <c r="R613" s="5"/>
      <c r="S613" s="6"/>
      <c r="T613" s="6"/>
      <c r="U613" s="5"/>
      <c r="V613" s="5" t="s">
        <v>24</v>
      </c>
      <c r="W613" s="5"/>
      <c r="X613" s="5"/>
      <c r="Y613" s="5"/>
      <c r="Z613" s="80">
        <f t="shared" si="291"/>
        <v>1</v>
      </c>
      <c r="AA613" s="955"/>
      <c r="AB613" s="7"/>
      <c r="AC613" s="7"/>
      <c r="AD613" s="7"/>
      <c r="AE613" s="7"/>
      <c r="AF613" s="7"/>
      <c r="AG613" s="7"/>
      <c r="AH613" s="7"/>
      <c r="AI613" s="7"/>
      <c r="AJ613" s="7"/>
      <c r="AK613" s="7"/>
      <c r="AL613" s="7"/>
      <c r="AM613" s="7"/>
      <c r="AN613" s="7"/>
      <c r="AO613" s="7"/>
      <c r="AP613" s="7"/>
      <c r="AQ613" s="7"/>
      <c r="AR613" s="7"/>
      <c r="AS613" s="7"/>
      <c r="AT613" s="7"/>
      <c r="AU613" s="7"/>
      <c r="AV613" s="55"/>
      <c r="AW613" s="7"/>
      <c r="AX613" s="7"/>
      <c r="AY613" s="7" t="s">
        <v>1317</v>
      </c>
      <c r="AZ613" s="7" t="s">
        <v>1317</v>
      </c>
      <c r="BA613" s="7" t="s">
        <v>1317</v>
      </c>
      <c r="BB613" s="7" t="s">
        <v>1317</v>
      </c>
      <c r="BC613" s="7"/>
      <c r="BD613" s="7"/>
      <c r="BE613" s="7"/>
      <c r="BF613" s="7"/>
      <c r="BG613" s="7"/>
      <c r="BH613" s="7"/>
      <c r="BI613" s="7"/>
      <c r="BJ613" s="221"/>
      <c r="BK613" s="221"/>
      <c r="BL613" s="221"/>
      <c r="BM613" s="221"/>
      <c r="BN613" s="221"/>
      <c r="BO613" s="221"/>
      <c r="BP613" s="221"/>
      <c r="BQ613" s="221"/>
      <c r="BR613" s="221"/>
      <c r="BS613" s="221"/>
      <c r="BT613" s="221"/>
      <c r="BU613" s="221"/>
      <c r="BV613" s="221"/>
      <c r="BW613" s="221"/>
      <c r="BX613" s="221"/>
      <c r="BY613" s="221"/>
      <c r="BZ613" s="221"/>
      <c r="CA613" s="221"/>
      <c r="CB613" s="221"/>
      <c r="CC613" s="221"/>
      <c r="CD613" s="221"/>
      <c r="CE613" s="221"/>
      <c r="CF613" s="221"/>
      <c r="CG613" s="221"/>
      <c r="CH613" s="221"/>
      <c r="CI613" s="221"/>
      <c r="CJ613" s="221"/>
      <c r="CK613" s="221"/>
      <c r="CL613" s="221"/>
      <c r="CM613" s="221"/>
      <c r="CN613" s="221"/>
      <c r="CO613" s="221"/>
      <c r="CP613" s="221"/>
      <c r="CQ613" s="221"/>
      <c r="CR613" s="222">
        <f t="shared" si="292"/>
        <v>0</v>
      </c>
      <c r="CS613" s="237" t="e">
        <f t="shared" si="293"/>
        <v>#DIV/0!</v>
      </c>
      <c r="CT613" s="222">
        <f t="shared" si="294"/>
        <v>0</v>
      </c>
      <c r="CU613" s="237" t="e">
        <f t="shared" si="295"/>
        <v>#DIV/0!</v>
      </c>
      <c r="CV613" s="222">
        <f t="shared" si="296"/>
        <v>0</v>
      </c>
      <c r="CW613" s="237" t="e">
        <f t="shared" si="297"/>
        <v>#DIV/0!</v>
      </c>
      <c r="CX613" s="222">
        <f t="shared" si="298"/>
        <v>0</v>
      </c>
      <c r="CY613" s="237" t="e">
        <f t="shared" si="299"/>
        <v>#DIV/0!</v>
      </c>
      <c r="CZ613" s="223" t="e">
        <f t="shared" si="300"/>
        <v>#DIV/0!</v>
      </c>
      <c r="DA613" s="223" t="e">
        <f t="shared" si="301"/>
        <v>#DIV/0!</v>
      </c>
      <c r="DB613" s="5"/>
    </row>
    <row r="614" spans="1:106" s="1" customFormat="1" ht="31">
      <c r="A614" s="1067"/>
      <c r="B614" s="1083"/>
      <c r="C614" s="1033"/>
      <c r="D614" s="1024"/>
      <c r="E614" s="1058"/>
      <c r="F614" s="1024"/>
      <c r="G614" s="51" t="s">
        <v>1553</v>
      </c>
      <c r="H614" s="38"/>
      <c r="I614" s="38"/>
      <c r="J614" s="5" t="s">
        <v>32</v>
      </c>
      <c r="K614" s="212" t="s">
        <v>31</v>
      </c>
      <c r="L614" s="165" t="s">
        <v>10</v>
      </c>
      <c r="M614" s="221" t="s">
        <v>29</v>
      </c>
      <c r="N614" s="221" t="s">
        <v>24</v>
      </c>
      <c r="O614" s="5"/>
      <c r="P614" s="5"/>
      <c r="Q614" s="5"/>
      <c r="R614" s="5"/>
      <c r="S614" s="6"/>
      <c r="T614" s="6"/>
      <c r="U614" s="5"/>
      <c r="V614" s="5"/>
      <c r="W614" s="5" t="s">
        <v>24</v>
      </c>
      <c r="X614" s="5"/>
      <c r="Y614" s="5"/>
      <c r="Z614" s="80">
        <f t="shared" si="291"/>
        <v>1</v>
      </c>
      <c r="AA614" s="221"/>
      <c r="AB614" s="7"/>
      <c r="AC614" s="7"/>
      <c r="AD614" s="7"/>
      <c r="AE614" s="7"/>
      <c r="AF614" s="7"/>
      <c r="AG614" s="7"/>
      <c r="AH614" s="7"/>
      <c r="AI614" s="7"/>
      <c r="AJ614" s="7"/>
      <c r="AK614" s="7"/>
      <c r="AL614" s="7"/>
      <c r="AM614" s="7"/>
      <c r="AN614" s="7"/>
      <c r="AO614" s="7"/>
      <c r="AP614" s="7"/>
      <c r="AQ614" s="7"/>
      <c r="AR614" s="7"/>
      <c r="AS614" s="7"/>
      <c r="AT614" s="7"/>
      <c r="AU614" s="7"/>
      <c r="AV614" s="55"/>
      <c r="AW614" s="7"/>
      <c r="AX614" s="7"/>
      <c r="AY614" s="7"/>
      <c r="AZ614" s="7"/>
      <c r="BA614" s="7"/>
      <c r="BB614" s="7"/>
      <c r="BC614" s="7" t="s">
        <v>1317</v>
      </c>
      <c r="BD614" s="7" t="s">
        <v>1317</v>
      </c>
      <c r="BE614" s="7" t="s">
        <v>1317</v>
      </c>
      <c r="BF614" s="7"/>
      <c r="BG614" s="7"/>
      <c r="BH614" s="7"/>
      <c r="BI614" s="7"/>
      <c r="BJ614" s="221"/>
      <c r="BK614" s="221"/>
      <c r="BL614" s="221"/>
      <c r="BM614" s="221"/>
      <c r="BN614" s="221"/>
      <c r="BO614" s="221"/>
      <c r="BP614" s="221"/>
      <c r="BQ614" s="221"/>
      <c r="BR614" s="221"/>
      <c r="BS614" s="221"/>
      <c r="BT614" s="221"/>
      <c r="BU614" s="221"/>
      <c r="BV614" s="221"/>
      <c r="BW614" s="221"/>
      <c r="BX614" s="221"/>
      <c r="BY614" s="221"/>
      <c r="BZ614" s="221"/>
      <c r="CA614" s="221"/>
      <c r="CB614" s="221"/>
      <c r="CC614" s="221"/>
      <c r="CD614" s="221"/>
      <c r="CE614" s="221"/>
      <c r="CF614" s="221"/>
      <c r="CG614" s="221"/>
      <c r="CH614" s="221"/>
      <c r="CI614" s="221"/>
      <c r="CJ614" s="221"/>
      <c r="CK614" s="221"/>
      <c r="CL614" s="221"/>
      <c r="CM614" s="221"/>
      <c r="CN614" s="221"/>
      <c r="CO614" s="221"/>
      <c r="CP614" s="221"/>
      <c r="CQ614" s="221"/>
      <c r="CR614" s="222">
        <f t="shared" si="292"/>
        <v>0</v>
      </c>
      <c r="CS614" s="237" t="e">
        <f t="shared" si="293"/>
        <v>#DIV/0!</v>
      </c>
      <c r="CT614" s="222">
        <f t="shared" si="294"/>
        <v>0</v>
      </c>
      <c r="CU614" s="237" t="e">
        <f t="shared" si="295"/>
        <v>#DIV/0!</v>
      </c>
      <c r="CV614" s="222">
        <f t="shared" si="296"/>
        <v>0</v>
      </c>
      <c r="CW614" s="237" t="e">
        <f t="shared" si="297"/>
        <v>#DIV/0!</v>
      </c>
      <c r="CX614" s="222">
        <f t="shared" si="298"/>
        <v>0</v>
      </c>
      <c r="CY614" s="237" t="e">
        <f t="shared" si="299"/>
        <v>#DIV/0!</v>
      </c>
      <c r="CZ614" s="223" t="e">
        <f t="shared" si="300"/>
        <v>#DIV/0!</v>
      </c>
      <c r="DA614" s="223" t="e">
        <f t="shared" si="301"/>
        <v>#DIV/0!</v>
      </c>
      <c r="DB614" s="5"/>
    </row>
    <row r="615" spans="1:106" s="1" customFormat="1" ht="31">
      <c r="A615" s="1067"/>
      <c r="B615" s="1083"/>
      <c r="C615" s="1033"/>
      <c r="D615" s="1024"/>
      <c r="E615" s="1058"/>
      <c r="F615" s="1024"/>
      <c r="G615" s="51" t="s">
        <v>2073</v>
      </c>
      <c r="H615" s="38"/>
      <c r="I615" s="38"/>
      <c r="J615" s="5" t="s">
        <v>32</v>
      </c>
      <c r="K615" s="212" t="s">
        <v>31</v>
      </c>
      <c r="L615" s="165" t="s">
        <v>10</v>
      </c>
      <c r="M615" s="221" t="s">
        <v>29</v>
      </c>
      <c r="N615" s="221" t="s">
        <v>24</v>
      </c>
      <c r="O615" s="5"/>
      <c r="P615" s="5"/>
      <c r="Q615" s="5"/>
      <c r="R615" s="5"/>
      <c r="S615" s="6"/>
      <c r="T615" s="6"/>
      <c r="U615" s="5"/>
      <c r="V615" s="5"/>
      <c r="W615" s="5"/>
      <c r="X615" s="5" t="s">
        <v>24</v>
      </c>
      <c r="Y615" s="5"/>
      <c r="Z615" s="80">
        <f t="shared" si="291"/>
        <v>1</v>
      </c>
      <c r="AA615" s="955"/>
      <c r="AB615" s="7" t="s">
        <v>1317</v>
      </c>
      <c r="AC615" s="7" t="s">
        <v>1317</v>
      </c>
      <c r="AD615" s="7"/>
      <c r="AE615" s="7"/>
      <c r="AF615" s="7"/>
      <c r="AG615" s="7"/>
      <c r="AH615" s="7"/>
      <c r="AI615" s="7"/>
      <c r="AJ615" s="7"/>
      <c r="AK615" s="7"/>
      <c r="AL615" s="7"/>
      <c r="AM615" s="7"/>
      <c r="AN615" s="7"/>
      <c r="AO615" s="7"/>
      <c r="AP615" s="7"/>
      <c r="AQ615" s="7"/>
      <c r="AR615" s="7"/>
      <c r="AS615" s="7"/>
      <c r="AT615" s="7"/>
      <c r="AU615" s="7"/>
      <c r="AV615" s="55"/>
      <c r="AW615" s="7"/>
      <c r="AX615" s="7"/>
      <c r="AY615" s="7"/>
      <c r="AZ615" s="7"/>
      <c r="BA615" s="7"/>
      <c r="BB615" s="7"/>
      <c r="BC615" s="7"/>
      <c r="BD615" s="7"/>
      <c r="BE615" s="7"/>
      <c r="BF615" s="7"/>
      <c r="BG615" s="7"/>
      <c r="BH615" s="7"/>
      <c r="BI615" s="7"/>
      <c r="BJ615" s="221"/>
      <c r="BK615" s="221"/>
      <c r="BL615" s="221"/>
      <c r="BM615" s="221"/>
      <c r="BN615" s="221"/>
      <c r="BO615" s="221"/>
      <c r="BP615" s="221"/>
      <c r="BQ615" s="221"/>
      <c r="BR615" s="221"/>
      <c r="BS615" s="221"/>
      <c r="BT615" s="221"/>
      <c r="BU615" s="221"/>
      <c r="BV615" s="221"/>
      <c r="BW615" s="221"/>
      <c r="BX615" s="221"/>
      <c r="BY615" s="221"/>
      <c r="BZ615" s="221"/>
      <c r="CA615" s="221"/>
      <c r="CB615" s="221"/>
      <c r="CC615" s="221"/>
      <c r="CD615" s="221"/>
      <c r="CE615" s="221"/>
      <c r="CF615" s="221"/>
      <c r="CG615" s="221"/>
      <c r="CH615" s="221"/>
      <c r="CI615" s="221"/>
      <c r="CJ615" s="221"/>
      <c r="CK615" s="221"/>
      <c r="CL615" s="221"/>
      <c r="CM615" s="221"/>
      <c r="CN615" s="221"/>
      <c r="CO615" s="221"/>
      <c r="CP615" s="221"/>
      <c r="CQ615" s="221"/>
      <c r="CR615" s="222">
        <f t="shared" si="292"/>
        <v>0</v>
      </c>
      <c r="CS615" s="237" t="e">
        <f t="shared" si="293"/>
        <v>#DIV/0!</v>
      </c>
      <c r="CT615" s="222">
        <f t="shared" si="294"/>
        <v>0</v>
      </c>
      <c r="CU615" s="237" t="e">
        <f t="shared" si="295"/>
        <v>#DIV/0!</v>
      </c>
      <c r="CV615" s="222">
        <f t="shared" si="296"/>
        <v>0</v>
      </c>
      <c r="CW615" s="237" t="e">
        <f t="shared" si="297"/>
        <v>#DIV/0!</v>
      </c>
      <c r="CX615" s="222">
        <f t="shared" si="298"/>
        <v>0</v>
      </c>
      <c r="CY615" s="237" t="e">
        <f t="shared" si="299"/>
        <v>#DIV/0!</v>
      </c>
      <c r="CZ615" s="223" t="e">
        <f t="shared" si="300"/>
        <v>#DIV/0!</v>
      </c>
      <c r="DA615" s="223" t="e">
        <f t="shared" si="301"/>
        <v>#DIV/0!</v>
      </c>
      <c r="DB615" s="5"/>
    </row>
    <row r="616" spans="1:106" s="1" customFormat="1" ht="31">
      <c r="A616" s="1067"/>
      <c r="B616" s="1083"/>
      <c r="C616" s="1033"/>
      <c r="D616" s="1024"/>
      <c r="E616" s="1058"/>
      <c r="F616" s="1024"/>
      <c r="G616" s="51" t="s">
        <v>2074</v>
      </c>
      <c r="H616" s="38"/>
      <c r="I616" s="38"/>
      <c r="J616" s="5" t="s">
        <v>32</v>
      </c>
      <c r="K616" s="212" t="s">
        <v>31</v>
      </c>
      <c r="L616" s="165" t="s">
        <v>10</v>
      </c>
      <c r="M616" s="221" t="s">
        <v>29</v>
      </c>
      <c r="N616" s="221" t="s">
        <v>24</v>
      </c>
      <c r="O616" s="5"/>
      <c r="P616" s="5"/>
      <c r="Q616" s="5"/>
      <c r="R616" s="5"/>
      <c r="S616" s="6"/>
      <c r="T616" s="6" t="s">
        <v>24</v>
      </c>
      <c r="U616" s="5"/>
      <c r="V616" s="5"/>
      <c r="W616" s="5"/>
      <c r="X616" s="5"/>
      <c r="Y616" s="5"/>
      <c r="Z616" s="80">
        <f t="shared" si="291"/>
        <v>1</v>
      </c>
      <c r="AA616" s="955"/>
      <c r="AB616" s="7"/>
      <c r="AC616" s="7"/>
      <c r="AD616" s="7"/>
      <c r="AE616" s="7"/>
      <c r="AF616" s="7"/>
      <c r="AG616" s="7"/>
      <c r="AH616" s="7"/>
      <c r="AI616" s="7"/>
      <c r="AJ616" s="7"/>
      <c r="AK616" s="7"/>
      <c r="AL616" s="7"/>
      <c r="AM616" s="7"/>
      <c r="AN616" s="7"/>
      <c r="AO616" s="7"/>
      <c r="AP616" s="7"/>
      <c r="AQ616" s="7"/>
      <c r="AR616" s="7" t="s">
        <v>1318</v>
      </c>
      <c r="AS616" s="7" t="s">
        <v>1318</v>
      </c>
      <c r="AT616" s="7"/>
      <c r="AU616" s="7"/>
      <c r="AV616" s="55"/>
      <c r="AW616" s="7"/>
      <c r="AX616" s="7"/>
      <c r="AY616" s="7"/>
      <c r="AZ616" s="7"/>
      <c r="BA616" s="7"/>
      <c r="BB616" s="7"/>
      <c r="BC616" s="7"/>
      <c r="BD616" s="7"/>
      <c r="BE616" s="7"/>
      <c r="BF616" s="7"/>
      <c r="BG616" s="7"/>
      <c r="BH616" s="7"/>
      <c r="BI616" s="7"/>
      <c r="BJ616" s="221"/>
      <c r="BK616" s="221"/>
      <c r="BL616" s="221"/>
      <c r="BM616" s="221"/>
      <c r="BN616" s="221"/>
      <c r="BO616" s="221"/>
      <c r="BP616" s="221"/>
      <c r="BQ616" s="221"/>
      <c r="BR616" s="221"/>
      <c r="BS616" s="221"/>
      <c r="BT616" s="221"/>
      <c r="BU616" s="221"/>
      <c r="BV616" s="221"/>
      <c r="BW616" s="221"/>
      <c r="BX616" s="221"/>
      <c r="BY616" s="221"/>
      <c r="BZ616" s="221"/>
      <c r="CA616" s="221"/>
      <c r="CB616" s="221"/>
      <c r="CC616" s="221"/>
      <c r="CD616" s="221"/>
      <c r="CE616" s="221"/>
      <c r="CF616" s="221"/>
      <c r="CG616" s="221"/>
      <c r="CH616" s="221"/>
      <c r="CI616" s="221"/>
      <c r="CJ616" s="221"/>
      <c r="CK616" s="221"/>
      <c r="CL616" s="221"/>
      <c r="CM616" s="221"/>
      <c r="CN616" s="221"/>
      <c r="CO616" s="221"/>
      <c r="CP616" s="221"/>
      <c r="CQ616" s="221"/>
      <c r="CR616" s="222">
        <f t="shared" si="292"/>
        <v>0</v>
      </c>
      <c r="CS616" s="237" t="e">
        <f t="shared" si="293"/>
        <v>#DIV/0!</v>
      </c>
      <c r="CT616" s="222">
        <f t="shared" si="294"/>
        <v>0</v>
      </c>
      <c r="CU616" s="237" t="e">
        <f t="shared" si="295"/>
        <v>#DIV/0!</v>
      </c>
      <c r="CV616" s="222">
        <f t="shared" si="296"/>
        <v>0</v>
      </c>
      <c r="CW616" s="237" t="e">
        <f t="shared" si="297"/>
        <v>#DIV/0!</v>
      </c>
      <c r="CX616" s="222">
        <f t="shared" si="298"/>
        <v>0</v>
      </c>
      <c r="CY616" s="237" t="e">
        <f t="shared" si="299"/>
        <v>#DIV/0!</v>
      </c>
      <c r="CZ616" s="223" t="e">
        <f t="shared" si="300"/>
        <v>#DIV/0!</v>
      </c>
      <c r="DA616" s="223" t="e">
        <f t="shared" si="301"/>
        <v>#DIV/0!</v>
      </c>
      <c r="DB616" s="5"/>
    </row>
    <row r="617" spans="1:106" s="1" customFormat="1" ht="31">
      <c r="A617" s="1068"/>
      <c r="B617" s="1084"/>
      <c r="C617" s="1033"/>
      <c r="D617" s="1024"/>
      <c r="E617" s="1058"/>
      <c r="F617" s="1024"/>
      <c r="G617" s="51" t="s">
        <v>2076</v>
      </c>
      <c r="H617" s="38"/>
      <c r="I617" s="38"/>
      <c r="J617" s="5" t="s">
        <v>32</v>
      </c>
      <c r="K617" s="212" t="s">
        <v>31</v>
      </c>
      <c r="L617" s="165" t="s">
        <v>10</v>
      </c>
      <c r="M617" s="221" t="s">
        <v>29</v>
      </c>
      <c r="N617" s="221" t="s">
        <v>24</v>
      </c>
      <c r="O617" s="5"/>
      <c r="P617" s="5"/>
      <c r="Q617" s="5"/>
      <c r="R617" s="5"/>
      <c r="S617" s="6"/>
      <c r="T617" s="6"/>
      <c r="U617" s="5"/>
      <c r="V617" s="5"/>
      <c r="W617" s="5"/>
      <c r="X617" s="5"/>
      <c r="Y617" s="5" t="s">
        <v>24</v>
      </c>
      <c r="Z617" s="80">
        <f t="shared" si="291"/>
        <v>1</v>
      </c>
      <c r="AA617" s="221"/>
      <c r="AB617" s="7" t="s">
        <v>1317</v>
      </c>
      <c r="AC617" s="7" t="s">
        <v>1317</v>
      </c>
      <c r="AD617" s="7"/>
      <c r="AE617" s="7"/>
      <c r="AF617" s="7"/>
      <c r="AG617" s="7"/>
      <c r="AH617" s="7"/>
      <c r="AI617" s="7"/>
      <c r="AJ617" s="7"/>
      <c r="AK617" s="7"/>
      <c r="AL617" s="7"/>
      <c r="AM617" s="7"/>
      <c r="AN617" s="7"/>
      <c r="AO617" s="7"/>
      <c r="AP617" s="7"/>
      <c r="AQ617" s="7"/>
      <c r="AR617" s="7"/>
      <c r="AS617" s="7"/>
      <c r="AT617" s="7"/>
      <c r="AU617" s="7"/>
      <c r="AV617" s="55"/>
      <c r="AW617" s="7"/>
      <c r="AX617" s="7"/>
      <c r="AY617" s="7"/>
      <c r="AZ617" s="7"/>
      <c r="BA617" s="7"/>
      <c r="BB617" s="7"/>
      <c r="BC617" s="7"/>
      <c r="BD617" s="7"/>
      <c r="BE617" s="7"/>
      <c r="BF617" s="7"/>
      <c r="BG617" s="7"/>
      <c r="BH617" s="7"/>
      <c r="BI617" s="7"/>
      <c r="BJ617" s="221"/>
      <c r="BK617" s="221"/>
      <c r="BL617" s="221"/>
      <c r="BM617" s="221"/>
      <c r="BN617" s="221"/>
      <c r="BO617" s="221"/>
      <c r="BP617" s="221"/>
      <c r="BQ617" s="221"/>
      <c r="BR617" s="221"/>
      <c r="BS617" s="221"/>
      <c r="BT617" s="221"/>
      <c r="BU617" s="221"/>
      <c r="BV617" s="221"/>
      <c r="BW617" s="221"/>
      <c r="BX617" s="221"/>
      <c r="BY617" s="221"/>
      <c r="BZ617" s="221"/>
      <c r="CA617" s="221"/>
      <c r="CB617" s="221"/>
      <c r="CC617" s="221"/>
      <c r="CD617" s="221"/>
      <c r="CE617" s="221"/>
      <c r="CF617" s="221"/>
      <c r="CG617" s="221"/>
      <c r="CH617" s="221"/>
      <c r="CI617" s="221"/>
      <c r="CJ617" s="221"/>
      <c r="CK617" s="221"/>
      <c r="CL617" s="221"/>
      <c r="CM617" s="221"/>
      <c r="CN617" s="221"/>
      <c r="CO617" s="221"/>
      <c r="CP617" s="221"/>
      <c r="CQ617" s="221"/>
      <c r="CR617" s="222">
        <f t="shared" si="292"/>
        <v>0</v>
      </c>
      <c r="CS617" s="237" t="e">
        <f t="shared" si="293"/>
        <v>#DIV/0!</v>
      </c>
      <c r="CT617" s="222">
        <f t="shared" si="294"/>
        <v>0</v>
      </c>
      <c r="CU617" s="237" t="e">
        <f t="shared" si="295"/>
        <v>#DIV/0!</v>
      </c>
      <c r="CV617" s="222">
        <f t="shared" si="296"/>
        <v>0</v>
      </c>
      <c r="CW617" s="237" t="e">
        <f t="shared" si="297"/>
        <v>#DIV/0!</v>
      </c>
      <c r="CX617" s="222">
        <f t="shared" si="298"/>
        <v>0</v>
      </c>
      <c r="CY617" s="237" t="e">
        <f t="shared" si="299"/>
        <v>#DIV/0!</v>
      </c>
      <c r="CZ617" s="223" t="e">
        <f t="shared" si="300"/>
        <v>#DIV/0!</v>
      </c>
      <c r="DA617" s="223" t="e">
        <f t="shared" si="301"/>
        <v>#DIV/0!</v>
      </c>
      <c r="DB617" s="5"/>
    </row>
    <row r="618" spans="1:106" s="1" customFormat="1" ht="139.5">
      <c r="A618" s="227">
        <v>189</v>
      </c>
      <c r="B618" s="217" t="s">
        <v>525</v>
      </c>
      <c r="C618" s="215" t="s">
        <v>28</v>
      </c>
      <c r="D618" s="217" t="s">
        <v>97</v>
      </c>
      <c r="E618" s="215" t="s">
        <v>26</v>
      </c>
      <c r="F618" s="217" t="s">
        <v>97</v>
      </c>
      <c r="G618" s="292" t="s">
        <v>562</v>
      </c>
      <c r="H618" s="32" t="s">
        <v>777</v>
      </c>
      <c r="I618" s="32"/>
      <c r="J618" s="5" t="s">
        <v>32</v>
      </c>
      <c r="K618" s="212" t="s">
        <v>31</v>
      </c>
      <c r="L618" s="165" t="s">
        <v>10</v>
      </c>
      <c r="M618" s="221" t="s">
        <v>29</v>
      </c>
      <c r="N618" s="221" t="s">
        <v>24</v>
      </c>
      <c r="O618" s="5"/>
      <c r="P618" s="5"/>
      <c r="Q618" s="5"/>
      <c r="R618" s="5"/>
      <c r="S618" s="6"/>
      <c r="T618" s="6"/>
      <c r="U618" s="5"/>
      <c r="V618" s="5"/>
      <c r="W618" s="5"/>
      <c r="X618" s="5"/>
      <c r="Y618" s="5" t="s">
        <v>24</v>
      </c>
      <c r="Z618" s="80">
        <f t="shared" si="291"/>
        <v>1</v>
      </c>
      <c r="AA618" s="955"/>
      <c r="AB618" s="7"/>
      <c r="AC618" s="7"/>
      <c r="AD618" s="7"/>
      <c r="AE618" s="7"/>
      <c r="AF618" s="7"/>
      <c r="AG618" s="7"/>
      <c r="AH618" s="7"/>
      <c r="AI618" s="7"/>
      <c r="AJ618" s="7"/>
      <c r="AK618" s="7"/>
      <c r="AL618" s="7"/>
      <c r="AM618" s="7"/>
      <c r="AN618" s="7"/>
      <c r="AO618" s="7"/>
      <c r="AP618" s="7"/>
      <c r="AQ618" s="7"/>
      <c r="AR618" s="7"/>
      <c r="AS618" s="7"/>
      <c r="AT618" s="7"/>
      <c r="AU618" s="7"/>
      <c r="AV618" s="55"/>
      <c r="AW618" s="7"/>
      <c r="AX618" s="7"/>
      <c r="AY618" s="7"/>
      <c r="AZ618" s="7"/>
      <c r="BA618" s="7"/>
      <c r="BB618" s="7"/>
      <c r="BC618" s="7"/>
      <c r="BD618" s="7"/>
      <c r="BE618" s="7"/>
      <c r="BF618" s="7"/>
      <c r="BG618" s="7"/>
      <c r="BH618" s="7" t="s">
        <v>1317</v>
      </c>
      <c r="BI618" s="7"/>
      <c r="BJ618" s="221"/>
      <c r="BK618" s="221"/>
      <c r="BL618" s="221"/>
      <c r="BM618" s="221"/>
      <c r="BN618" s="221"/>
      <c r="BO618" s="221"/>
      <c r="BP618" s="221"/>
      <c r="BQ618" s="221"/>
      <c r="BR618" s="221"/>
      <c r="BS618" s="221"/>
      <c r="BT618" s="221"/>
      <c r="BU618" s="221"/>
      <c r="BV618" s="221"/>
      <c r="BW618" s="221"/>
      <c r="BX618" s="221"/>
      <c r="BY618" s="221"/>
      <c r="BZ618" s="221"/>
      <c r="CA618" s="221"/>
      <c r="CB618" s="221"/>
      <c r="CC618" s="221"/>
      <c r="CD618" s="221"/>
      <c r="CE618" s="221"/>
      <c r="CF618" s="221"/>
      <c r="CG618" s="221"/>
      <c r="CH618" s="221"/>
      <c r="CI618" s="221"/>
      <c r="CJ618" s="221"/>
      <c r="CK618" s="221"/>
      <c r="CL618" s="221"/>
      <c r="CM618" s="221"/>
      <c r="CN618" s="221"/>
      <c r="CO618" s="221"/>
      <c r="CP618" s="221"/>
      <c r="CQ618" s="221"/>
      <c r="CR618" s="222">
        <f t="shared" si="292"/>
        <v>0</v>
      </c>
      <c r="CS618" s="237" t="e">
        <f t="shared" si="293"/>
        <v>#DIV/0!</v>
      </c>
      <c r="CT618" s="222">
        <f t="shared" si="294"/>
        <v>0</v>
      </c>
      <c r="CU618" s="237" t="e">
        <f t="shared" si="295"/>
        <v>#DIV/0!</v>
      </c>
      <c r="CV618" s="222">
        <f t="shared" si="296"/>
        <v>0</v>
      </c>
      <c r="CW618" s="237" t="e">
        <f t="shared" si="297"/>
        <v>#DIV/0!</v>
      </c>
      <c r="CX618" s="222">
        <f t="shared" si="298"/>
        <v>0</v>
      </c>
      <c r="CY618" s="237" t="e">
        <f t="shared" si="299"/>
        <v>#DIV/0!</v>
      </c>
      <c r="CZ618" s="223" t="e">
        <f t="shared" si="300"/>
        <v>#DIV/0!</v>
      </c>
      <c r="DA618" s="223" t="e">
        <f t="shared" si="301"/>
        <v>#DIV/0!</v>
      </c>
      <c r="DB618" s="5"/>
    </row>
    <row r="619" spans="1:106" s="1" customFormat="1" ht="77.5">
      <c r="A619" s="227">
        <v>190</v>
      </c>
      <c r="B619" s="220" t="s">
        <v>1343</v>
      </c>
      <c r="C619" s="215" t="s">
        <v>26</v>
      </c>
      <c r="D619" s="217" t="s">
        <v>96</v>
      </c>
      <c r="E619" s="215" t="s">
        <v>26</v>
      </c>
      <c r="F619" s="220" t="s">
        <v>1342</v>
      </c>
      <c r="G619" s="217" t="s">
        <v>358</v>
      </c>
      <c r="H619" s="212"/>
      <c r="I619" s="212"/>
      <c r="J619" s="5" t="s">
        <v>32</v>
      </c>
      <c r="K619" s="212" t="s">
        <v>31</v>
      </c>
      <c r="L619" s="165" t="s">
        <v>10</v>
      </c>
      <c r="M619" s="221" t="s">
        <v>29</v>
      </c>
      <c r="N619" s="221" t="s">
        <v>24</v>
      </c>
      <c r="O619" s="5" t="s">
        <v>24</v>
      </c>
      <c r="P619" s="5"/>
      <c r="Q619" s="5"/>
      <c r="R619" s="5"/>
      <c r="S619" s="6"/>
      <c r="T619" s="6"/>
      <c r="U619" s="5"/>
      <c r="V619" s="5"/>
      <c r="W619" s="5"/>
      <c r="X619" s="5"/>
      <c r="Y619" s="5"/>
      <c r="Z619" s="80">
        <f t="shared" si="291"/>
        <v>1</v>
      </c>
      <c r="AA619" s="955"/>
      <c r="AB619" s="7"/>
      <c r="AC619" s="7"/>
      <c r="AD619" s="7"/>
      <c r="AE619" s="7"/>
      <c r="AF619" s="7"/>
      <c r="AG619" s="7"/>
      <c r="AH619" s="7"/>
      <c r="AI619" s="7"/>
      <c r="AJ619" s="7"/>
      <c r="AK619" s="7"/>
      <c r="AL619" s="7"/>
      <c r="AM619" s="7"/>
      <c r="AN619" s="7"/>
      <c r="AO619" s="7"/>
      <c r="AP619" s="7"/>
      <c r="AQ619" s="7"/>
      <c r="AR619" s="7"/>
      <c r="AS619" s="7"/>
      <c r="AT619" s="7"/>
      <c r="AU619" s="7"/>
      <c r="AV619" s="55"/>
      <c r="AW619" s="7"/>
      <c r="AX619" s="7"/>
      <c r="AY619" s="7"/>
      <c r="AZ619" s="7"/>
      <c r="BA619" s="7"/>
      <c r="BB619" s="7"/>
      <c r="BC619" s="7"/>
      <c r="BD619" s="7"/>
      <c r="BE619" s="7"/>
      <c r="BF619" s="7"/>
      <c r="BG619" s="7"/>
      <c r="BH619" s="7"/>
      <c r="BI619" s="7"/>
      <c r="BJ619" s="221"/>
      <c r="BK619" s="221"/>
      <c r="BL619" s="221"/>
      <c r="BM619" s="221"/>
      <c r="BN619" s="221"/>
      <c r="BO619" s="221"/>
      <c r="BP619" s="221"/>
      <c r="BQ619" s="221"/>
      <c r="BR619" s="221"/>
      <c r="BS619" s="221"/>
      <c r="BT619" s="221"/>
      <c r="BU619" s="221"/>
      <c r="BV619" s="221"/>
      <c r="BW619" s="221"/>
      <c r="BX619" s="221"/>
      <c r="BY619" s="221"/>
      <c r="BZ619" s="221"/>
      <c r="CA619" s="221"/>
      <c r="CB619" s="221"/>
      <c r="CC619" s="221"/>
      <c r="CD619" s="221"/>
      <c r="CE619" s="221"/>
      <c r="CF619" s="221"/>
      <c r="CG619" s="221"/>
      <c r="CH619" s="221"/>
      <c r="CI619" s="221"/>
      <c r="CJ619" s="221"/>
      <c r="CK619" s="221"/>
      <c r="CL619" s="221"/>
      <c r="CM619" s="221"/>
      <c r="CN619" s="221"/>
      <c r="CO619" s="221"/>
      <c r="CP619" s="221"/>
      <c r="CQ619" s="221"/>
      <c r="CR619" s="222">
        <f t="shared" si="292"/>
        <v>0</v>
      </c>
      <c r="CS619" s="237" t="e">
        <f t="shared" si="293"/>
        <v>#DIV/0!</v>
      </c>
      <c r="CT619" s="222">
        <f t="shared" si="294"/>
        <v>0</v>
      </c>
      <c r="CU619" s="237" t="e">
        <f t="shared" si="295"/>
        <v>#DIV/0!</v>
      </c>
      <c r="CV619" s="222">
        <f t="shared" si="296"/>
        <v>0</v>
      </c>
      <c r="CW619" s="237" t="e">
        <f t="shared" si="297"/>
        <v>#DIV/0!</v>
      </c>
      <c r="CX619" s="222">
        <f t="shared" si="298"/>
        <v>0</v>
      </c>
      <c r="CY619" s="237" t="e">
        <f t="shared" si="299"/>
        <v>#DIV/0!</v>
      </c>
      <c r="CZ619" s="223" t="e">
        <f t="shared" si="300"/>
        <v>#DIV/0!</v>
      </c>
      <c r="DA619" s="223" t="e">
        <f t="shared" si="301"/>
        <v>#DIV/0!</v>
      </c>
      <c r="DB619" s="5"/>
    </row>
    <row r="620" spans="1:106" s="1" customFormat="1" ht="93">
      <c r="A620" s="227">
        <v>191</v>
      </c>
      <c r="B620" s="217" t="s">
        <v>634</v>
      </c>
      <c r="C620" s="215" t="s">
        <v>28</v>
      </c>
      <c r="D620" s="217" t="s">
        <v>635</v>
      </c>
      <c r="E620" s="215" t="s">
        <v>26</v>
      </c>
      <c r="F620" s="217" t="s">
        <v>636</v>
      </c>
      <c r="G620" s="51" t="s">
        <v>1473</v>
      </c>
      <c r="H620" s="38"/>
      <c r="I620" s="38"/>
      <c r="J620" s="16" t="s">
        <v>32</v>
      </c>
      <c r="K620" s="212" t="s">
        <v>31</v>
      </c>
      <c r="L620" s="165" t="s">
        <v>10</v>
      </c>
      <c r="M620" s="221" t="s">
        <v>29</v>
      </c>
      <c r="N620" s="221" t="s">
        <v>24</v>
      </c>
      <c r="O620" s="5"/>
      <c r="P620" s="5"/>
      <c r="Q620" s="5"/>
      <c r="R620" s="5"/>
      <c r="S620" s="6" t="s">
        <v>24</v>
      </c>
      <c r="T620" s="6"/>
      <c r="U620" s="5"/>
      <c r="V620" s="5"/>
      <c r="W620" s="5"/>
      <c r="X620" s="5"/>
      <c r="Y620" s="5"/>
      <c r="Z620" s="80">
        <f t="shared" si="291"/>
        <v>1</v>
      </c>
      <c r="AA620" s="221"/>
      <c r="AB620" s="7"/>
      <c r="AC620" s="7"/>
      <c r="AD620" s="7"/>
      <c r="AE620" s="7"/>
      <c r="AF620" s="7"/>
      <c r="AG620" s="7"/>
      <c r="AH620" s="7"/>
      <c r="AI620" s="7" t="s">
        <v>1315</v>
      </c>
      <c r="AJ620" s="7"/>
      <c r="AK620" s="7"/>
      <c r="AL620" s="7"/>
      <c r="AM620" s="7"/>
      <c r="AN620" s="7"/>
      <c r="AO620" s="7"/>
      <c r="AP620" s="7"/>
      <c r="AQ620" s="7"/>
      <c r="AR620" s="7"/>
      <c r="AS620" s="7"/>
      <c r="AT620" s="7"/>
      <c r="AU620" s="7"/>
      <c r="AV620" s="55"/>
      <c r="AW620" s="7"/>
      <c r="AX620" s="7"/>
      <c r="AY620" s="7"/>
      <c r="AZ620" s="7"/>
      <c r="BA620" s="7"/>
      <c r="BB620" s="7"/>
      <c r="BC620" s="7"/>
      <c r="BD620" s="7"/>
      <c r="BE620" s="7"/>
      <c r="BF620" s="7"/>
      <c r="BG620" s="7"/>
      <c r="BH620" s="7"/>
      <c r="BI620" s="7"/>
      <c r="BJ620" s="221"/>
      <c r="BK620" s="221"/>
      <c r="BL620" s="221"/>
      <c r="BM620" s="221"/>
      <c r="BN620" s="221"/>
      <c r="BO620" s="221"/>
      <c r="BP620" s="221"/>
      <c r="BQ620" s="221"/>
      <c r="BR620" s="221"/>
      <c r="BS620" s="221"/>
      <c r="BT620" s="221"/>
      <c r="BU620" s="221"/>
      <c r="BV620" s="221"/>
      <c r="BW620" s="221"/>
      <c r="BX620" s="221"/>
      <c r="BY620" s="221"/>
      <c r="BZ620" s="221"/>
      <c r="CA620" s="221"/>
      <c r="CB620" s="221"/>
      <c r="CC620" s="221"/>
      <c r="CD620" s="221"/>
      <c r="CE620" s="221"/>
      <c r="CF620" s="221"/>
      <c r="CG620" s="221"/>
      <c r="CH620" s="221"/>
      <c r="CI620" s="221"/>
      <c r="CJ620" s="221"/>
      <c r="CK620" s="221"/>
      <c r="CL620" s="221"/>
      <c r="CM620" s="221"/>
      <c r="CN620" s="221"/>
      <c r="CO620" s="221"/>
      <c r="CP620" s="221"/>
      <c r="CQ620" s="221"/>
      <c r="CR620" s="222">
        <f t="shared" si="292"/>
        <v>0</v>
      </c>
      <c r="CS620" s="237" t="e">
        <f t="shared" si="293"/>
        <v>#DIV/0!</v>
      </c>
      <c r="CT620" s="222">
        <f t="shared" si="294"/>
        <v>0</v>
      </c>
      <c r="CU620" s="237" t="e">
        <f t="shared" si="295"/>
        <v>#DIV/0!</v>
      </c>
      <c r="CV620" s="222">
        <f t="shared" si="296"/>
        <v>0</v>
      </c>
      <c r="CW620" s="237" t="e">
        <f t="shared" si="297"/>
        <v>#DIV/0!</v>
      </c>
      <c r="CX620" s="222">
        <f t="shared" si="298"/>
        <v>0</v>
      </c>
      <c r="CY620" s="237" t="e">
        <f t="shared" si="299"/>
        <v>#DIV/0!</v>
      </c>
      <c r="CZ620" s="223" t="e">
        <f t="shared" si="300"/>
        <v>#DIV/0!</v>
      </c>
      <c r="DA620" s="223" t="e">
        <f t="shared" si="301"/>
        <v>#DIV/0!</v>
      </c>
      <c r="DB620" s="5"/>
    </row>
    <row r="621" spans="1:106" s="1" customFormat="1" ht="31">
      <c r="A621" s="227">
        <v>192</v>
      </c>
      <c r="B621" s="217" t="s">
        <v>526</v>
      </c>
      <c r="C621" s="215" t="s">
        <v>60</v>
      </c>
      <c r="D621" s="217" t="s">
        <v>95</v>
      </c>
      <c r="E621" s="215" t="s">
        <v>60</v>
      </c>
      <c r="F621" s="217" t="s">
        <v>389</v>
      </c>
      <c r="G621" s="68" t="s">
        <v>563</v>
      </c>
      <c r="H621" s="107" t="s">
        <v>778</v>
      </c>
      <c r="I621" s="107"/>
      <c r="J621" s="5" t="s">
        <v>32</v>
      </c>
      <c r="K621" s="212" t="s">
        <v>31</v>
      </c>
      <c r="L621" s="165" t="s">
        <v>10</v>
      </c>
      <c r="M621" s="221" t="s">
        <v>29</v>
      </c>
      <c r="N621" s="221" t="s">
        <v>24</v>
      </c>
      <c r="O621" s="5"/>
      <c r="P621" s="5"/>
      <c r="Q621" s="5"/>
      <c r="R621" s="5" t="s">
        <v>24</v>
      </c>
      <c r="S621" s="6"/>
      <c r="T621" s="6"/>
      <c r="U621" s="5"/>
      <c r="V621" s="5"/>
      <c r="W621" s="5"/>
      <c r="X621" s="5"/>
      <c r="Y621" s="5"/>
      <c r="Z621" s="80">
        <f t="shared" si="291"/>
        <v>1</v>
      </c>
      <c r="AA621" s="955"/>
      <c r="AB621" s="7"/>
      <c r="AC621" s="7"/>
      <c r="AD621" s="7"/>
      <c r="AE621" s="7"/>
      <c r="AF621" s="7"/>
      <c r="AG621" s="7"/>
      <c r="AH621" s="7"/>
      <c r="AI621" s="7"/>
      <c r="AJ621" s="7"/>
      <c r="AK621" s="7"/>
      <c r="AL621" s="7"/>
      <c r="AM621" s="7"/>
      <c r="AN621" s="7"/>
      <c r="AO621" s="7"/>
      <c r="AP621" s="7" t="s">
        <v>1318</v>
      </c>
      <c r="AQ621" s="7"/>
      <c r="AR621" s="7"/>
      <c r="AS621" s="7"/>
      <c r="AT621" s="7"/>
      <c r="AU621" s="7"/>
      <c r="AV621" s="55"/>
      <c r="AW621" s="7"/>
      <c r="AX621" s="7"/>
      <c r="AY621" s="7"/>
      <c r="AZ621" s="7"/>
      <c r="BA621" s="7"/>
      <c r="BB621" s="7"/>
      <c r="BC621" s="7"/>
      <c r="BD621" s="7"/>
      <c r="BE621" s="7"/>
      <c r="BF621" s="7"/>
      <c r="BG621" s="7"/>
      <c r="BH621" s="7"/>
      <c r="BI621" s="7"/>
      <c r="BJ621" s="221"/>
      <c r="BK621" s="221"/>
      <c r="BL621" s="221"/>
      <c r="BM621" s="221"/>
      <c r="BN621" s="221"/>
      <c r="BO621" s="221"/>
      <c r="BP621" s="221"/>
      <c r="BQ621" s="221"/>
      <c r="BR621" s="221"/>
      <c r="BS621" s="221"/>
      <c r="BT621" s="221"/>
      <c r="BU621" s="221"/>
      <c r="BV621" s="221"/>
      <c r="BW621" s="221"/>
      <c r="BX621" s="221"/>
      <c r="BY621" s="221"/>
      <c r="BZ621" s="221"/>
      <c r="CA621" s="221"/>
      <c r="CB621" s="221"/>
      <c r="CC621" s="221"/>
      <c r="CD621" s="221"/>
      <c r="CE621" s="221"/>
      <c r="CF621" s="221"/>
      <c r="CG621" s="221"/>
      <c r="CH621" s="221"/>
      <c r="CI621" s="221"/>
      <c r="CJ621" s="221"/>
      <c r="CK621" s="221"/>
      <c r="CL621" s="221"/>
      <c r="CM621" s="221"/>
      <c r="CN621" s="221"/>
      <c r="CO621" s="221"/>
      <c r="CP621" s="221"/>
      <c r="CQ621" s="221"/>
      <c r="CR621" s="222">
        <f t="shared" si="292"/>
        <v>0</v>
      </c>
      <c r="CS621" s="237" t="e">
        <f t="shared" si="293"/>
        <v>#DIV/0!</v>
      </c>
      <c r="CT621" s="222">
        <f t="shared" si="294"/>
        <v>0</v>
      </c>
      <c r="CU621" s="237" t="e">
        <f t="shared" si="295"/>
        <v>#DIV/0!</v>
      </c>
      <c r="CV621" s="222">
        <f t="shared" si="296"/>
        <v>0</v>
      </c>
      <c r="CW621" s="237" t="e">
        <f t="shared" si="297"/>
        <v>#DIV/0!</v>
      </c>
      <c r="CX621" s="222">
        <f t="shared" si="298"/>
        <v>0</v>
      </c>
      <c r="CY621" s="237" t="e">
        <f t="shared" si="299"/>
        <v>#DIV/0!</v>
      </c>
      <c r="CZ621" s="223" t="e">
        <f t="shared" si="300"/>
        <v>#DIV/0!</v>
      </c>
      <c r="DA621" s="223" t="e">
        <f t="shared" si="301"/>
        <v>#DIV/0!</v>
      </c>
      <c r="DB621" s="5"/>
    </row>
    <row r="622" spans="1:106" s="1" customFormat="1" ht="62">
      <c r="A622" s="1036">
        <v>193</v>
      </c>
      <c r="B622" s="1044" t="s">
        <v>1007</v>
      </c>
      <c r="C622" s="1033" t="s">
        <v>28</v>
      </c>
      <c r="D622" s="1024" t="s">
        <v>94</v>
      </c>
      <c r="E622" s="1033" t="s">
        <v>26</v>
      </c>
      <c r="F622" s="136" t="s">
        <v>1341</v>
      </c>
      <c r="G622" s="285" t="s">
        <v>1272</v>
      </c>
      <c r="H622" s="226" t="s">
        <v>779</v>
      </c>
      <c r="I622" s="181" t="s">
        <v>1730</v>
      </c>
      <c r="J622" s="5" t="s">
        <v>32</v>
      </c>
      <c r="K622" s="212" t="s">
        <v>31</v>
      </c>
      <c r="L622" s="165" t="s">
        <v>10</v>
      </c>
      <c r="M622" s="221" t="s">
        <v>29</v>
      </c>
      <c r="N622" s="221" t="s">
        <v>24</v>
      </c>
      <c r="O622" s="5" t="s">
        <v>24</v>
      </c>
      <c r="P622" s="5"/>
      <c r="Q622" s="5"/>
      <c r="R622" s="5"/>
      <c r="S622" s="6"/>
      <c r="T622" s="6"/>
      <c r="U622" s="5"/>
      <c r="V622" s="5"/>
      <c r="W622" s="5"/>
      <c r="X622" s="5"/>
      <c r="Y622" s="5"/>
      <c r="Z622" s="80">
        <f t="shared" si="291"/>
        <v>1</v>
      </c>
      <c r="AA622" s="955"/>
      <c r="AB622" s="7"/>
      <c r="AC622" s="7"/>
      <c r="AD622" s="7"/>
      <c r="AE622" s="7"/>
      <c r="AF622" s="7"/>
      <c r="AG622" s="7"/>
      <c r="AH622" s="7"/>
      <c r="AI622" s="7"/>
      <c r="AJ622" s="7"/>
      <c r="AK622" s="7"/>
      <c r="AL622" s="7"/>
      <c r="AM622" s="7"/>
      <c r="AN622" s="7"/>
      <c r="AO622" s="7"/>
      <c r="AP622" s="7"/>
      <c r="AQ622" s="7"/>
      <c r="AR622" s="7"/>
      <c r="AS622" s="7"/>
      <c r="AT622" s="7"/>
      <c r="AU622" s="7"/>
      <c r="AV622" s="55"/>
      <c r="AW622" s="7"/>
      <c r="AX622" s="7"/>
      <c r="AY622" s="7"/>
      <c r="AZ622" s="7"/>
      <c r="BA622" s="7"/>
      <c r="BB622" s="7"/>
      <c r="BC622" s="7"/>
      <c r="BD622" s="7"/>
      <c r="BE622" s="7"/>
      <c r="BF622" s="7"/>
      <c r="BG622" s="7"/>
      <c r="BH622" s="7"/>
      <c r="BI622" s="7"/>
      <c r="BJ622" s="221"/>
      <c r="BK622" s="221"/>
      <c r="BL622" s="221"/>
      <c r="BM622" s="221"/>
      <c r="BN622" s="221"/>
      <c r="BO622" s="221"/>
      <c r="BP622" s="221"/>
      <c r="BQ622" s="221"/>
      <c r="BR622" s="221"/>
      <c r="BS622" s="221"/>
      <c r="BT622" s="221"/>
      <c r="BU622" s="221"/>
      <c r="BV622" s="221"/>
      <c r="BW622" s="221"/>
      <c r="BX622" s="221"/>
      <c r="BY622" s="221"/>
      <c r="BZ622" s="221"/>
      <c r="CA622" s="221"/>
      <c r="CB622" s="221"/>
      <c r="CC622" s="221"/>
      <c r="CD622" s="221"/>
      <c r="CE622" s="221"/>
      <c r="CF622" s="221"/>
      <c r="CG622" s="221"/>
      <c r="CH622" s="221"/>
      <c r="CI622" s="221"/>
      <c r="CJ622" s="221"/>
      <c r="CK622" s="221"/>
      <c r="CL622" s="221"/>
      <c r="CM622" s="221"/>
      <c r="CN622" s="221"/>
      <c r="CO622" s="221"/>
      <c r="CP622" s="221"/>
      <c r="CQ622" s="221"/>
      <c r="CR622" s="222">
        <f t="shared" si="292"/>
        <v>0</v>
      </c>
      <c r="CS622" s="237" t="e">
        <f t="shared" si="293"/>
        <v>#DIV/0!</v>
      </c>
      <c r="CT622" s="222">
        <f t="shared" si="294"/>
        <v>0</v>
      </c>
      <c r="CU622" s="237" t="e">
        <f t="shared" si="295"/>
        <v>#DIV/0!</v>
      </c>
      <c r="CV622" s="222">
        <f t="shared" si="296"/>
        <v>0</v>
      </c>
      <c r="CW622" s="237" t="e">
        <f t="shared" si="297"/>
        <v>#DIV/0!</v>
      </c>
      <c r="CX622" s="222">
        <f t="shared" si="298"/>
        <v>0</v>
      </c>
      <c r="CY622" s="237" t="e">
        <f t="shared" si="299"/>
        <v>#DIV/0!</v>
      </c>
      <c r="CZ622" s="223" t="e">
        <f t="shared" si="300"/>
        <v>#DIV/0!</v>
      </c>
      <c r="DA622" s="223" t="e">
        <f t="shared" si="301"/>
        <v>#DIV/0!</v>
      </c>
      <c r="DB622" s="5"/>
    </row>
    <row r="623" spans="1:106" s="1" customFormat="1" ht="62">
      <c r="A623" s="1036"/>
      <c r="B623" s="1024"/>
      <c r="C623" s="1033"/>
      <c r="D623" s="1024"/>
      <c r="E623" s="1033"/>
      <c r="F623" s="136" t="s">
        <v>1340</v>
      </c>
      <c r="G623" s="136" t="s">
        <v>1339</v>
      </c>
      <c r="H623" s="226"/>
      <c r="I623" s="226"/>
      <c r="J623" s="5" t="s">
        <v>32</v>
      </c>
      <c r="K623" s="212" t="s">
        <v>31</v>
      </c>
      <c r="L623" s="165" t="s">
        <v>10</v>
      </c>
      <c r="M623" s="221" t="s">
        <v>29</v>
      </c>
      <c r="N623" s="221" t="s">
        <v>24</v>
      </c>
      <c r="O623" s="5" t="s">
        <v>24</v>
      </c>
      <c r="P623" s="5"/>
      <c r="Q623" s="5"/>
      <c r="R623" s="5"/>
      <c r="S623" s="6"/>
      <c r="T623" s="6"/>
      <c r="U623" s="5"/>
      <c r="V623" s="5"/>
      <c r="W623" s="5"/>
      <c r="X623" s="5"/>
      <c r="Y623" s="5"/>
      <c r="Z623" s="80">
        <f t="shared" si="291"/>
        <v>1</v>
      </c>
      <c r="AA623" s="221"/>
      <c r="AB623" s="7"/>
      <c r="AC623" s="7" t="s">
        <v>1317</v>
      </c>
      <c r="AD623" s="7"/>
      <c r="AE623" s="7"/>
      <c r="AF623" s="7"/>
      <c r="AG623" s="7"/>
      <c r="AH623" s="7"/>
      <c r="AI623" s="7"/>
      <c r="AJ623" s="7"/>
      <c r="AK623" s="7"/>
      <c r="AL623" s="7"/>
      <c r="AM623" s="7"/>
      <c r="AN623" s="7"/>
      <c r="AO623" s="7"/>
      <c r="AP623" s="7"/>
      <c r="AQ623" s="7"/>
      <c r="AR623" s="7"/>
      <c r="AS623" s="7"/>
      <c r="AT623" s="7"/>
      <c r="AU623" s="7"/>
      <c r="AV623" s="55"/>
      <c r="AW623" s="7"/>
      <c r="AX623" s="7"/>
      <c r="AY623" s="7"/>
      <c r="AZ623" s="7"/>
      <c r="BA623" s="7"/>
      <c r="BB623" s="7"/>
      <c r="BC623" s="7"/>
      <c r="BD623" s="7"/>
      <c r="BE623" s="7"/>
      <c r="BF623" s="7"/>
      <c r="BG623" s="7"/>
      <c r="BH623" s="7"/>
      <c r="BI623" s="7"/>
      <c r="BJ623" s="221"/>
      <c r="BK623" s="221"/>
      <c r="BL623" s="221"/>
      <c r="BM623" s="221"/>
      <c r="BN623" s="221"/>
      <c r="BO623" s="221"/>
      <c r="BP623" s="221"/>
      <c r="BQ623" s="221"/>
      <c r="BR623" s="221"/>
      <c r="BS623" s="221"/>
      <c r="BT623" s="221"/>
      <c r="BU623" s="221"/>
      <c r="BV623" s="221"/>
      <c r="BW623" s="221"/>
      <c r="BX623" s="221"/>
      <c r="BY623" s="221"/>
      <c r="BZ623" s="221"/>
      <c r="CA623" s="221"/>
      <c r="CB623" s="221"/>
      <c r="CC623" s="221"/>
      <c r="CD623" s="221"/>
      <c r="CE623" s="221"/>
      <c r="CF623" s="221"/>
      <c r="CG623" s="221"/>
      <c r="CH623" s="221"/>
      <c r="CI623" s="221"/>
      <c r="CJ623" s="221"/>
      <c r="CK623" s="221"/>
      <c r="CL623" s="221"/>
      <c r="CM623" s="221"/>
      <c r="CN623" s="221"/>
      <c r="CO623" s="221"/>
      <c r="CP623" s="221"/>
      <c r="CQ623" s="221"/>
      <c r="CR623" s="222">
        <f t="shared" si="292"/>
        <v>0</v>
      </c>
      <c r="CS623" s="237" t="e">
        <f t="shared" si="293"/>
        <v>#DIV/0!</v>
      </c>
      <c r="CT623" s="222">
        <f t="shared" si="294"/>
        <v>0</v>
      </c>
      <c r="CU623" s="237" t="e">
        <f t="shared" si="295"/>
        <v>#DIV/0!</v>
      </c>
      <c r="CV623" s="222">
        <f t="shared" si="296"/>
        <v>0</v>
      </c>
      <c r="CW623" s="237" t="e">
        <f t="shared" si="297"/>
        <v>#DIV/0!</v>
      </c>
      <c r="CX623" s="222">
        <f t="shared" si="298"/>
        <v>0</v>
      </c>
      <c r="CY623" s="237" t="e">
        <f t="shared" si="299"/>
        <v>#DIV/0!</v>
      </c>
      <c r="CZ623" s="223" t="e">
        <f t="shared" si="300"/>
        <v>#DIV/0!</v>
      </c>
      <c r="DA623" s="223" t="e">
        <f t="shared" si="301"/>
        <v>#DIV/0!</v>
      </c>
      <c r="DB623" s="5"/>
    </row>
    <row r="624" spans="1:106" s="1" customFormat="1" ht="36.65" customHeight="1">
      <c r="A624" s="1036"/>
      <c r="B624" s="1024"/>
      <c r="C624" s="1033"/>
      <c r="D624" s="1024"/>
      <c r="E624" s="1033"/>
      <c r="F624" s="136" t="s">
        <v>1008</v>
      </c>
      <c r="G624" s="285" t="s">
        <v>1680</v>
      </c>
      <c r="H624" s="226" t="s">
        <v>780</v>
      </c>
      <c r="I624" s="181" t="s">
        <v>1681</v>
      </c>
      <c r="J624" s="5" t="s">
        <v>32</v>
      </c>
      <c r="K624" s="212" t="s">
        <v>31</v>
      </c>
      <c r="L624" s="165" t="s">
        <v>10</v>
      </c>
      <c r="M624" s="221" t="s">
        <v>29</v>
      </c>
      <c r="N624" s="221" t="s">
        <v>24</v>
      </c>
      <c r="O624" s="5"/>
      <c r="P624" s="5" t="s">
        <v>24</v>
      </c>
      <c r="Q624" s="5"/>
      <c r="R624" s="5"/>
      <c r="S624" s="6"/>
      <c r="T624" s="6"/>
      <c r="U624" s="5"/>
      <c r="V624" s="5"/>
      <c r="W624" s="5"/>
      <c r="X624" s="5"/>
      <c r="Y624" s="5"/>
      <c r="Z624" s="80">
        <f t="shared" si="291"/>
        <v>1</v>
      </c>
      <c r="AA624" s="955"/>
      <c r="AB624" s="7"/>
      <c r="AC624" s="7"/>
      <c r="AD624" s="7"/>
      <c r="AE624" s="7" t="s">
        <v>1183</v>
      </c>
      <c r="AF624" s="7"/>
      <c r="AG624" s="7"/>
      <c r="AH624" s="7"/>
      <c r="AI624" s="7"/>
      <c r="AJ624" s="7"/>
      <c r="AK624" s="7"/>
      <c r="AL624" s="7"/>
      <c r="AM624" s="7"/>
      <c r="AN624" s="7"/>
      <c r="AO624" s="7"/>
      <c r="AP624" s="7"/>
      <c r="AQ624" s="7"/>
      <c r="AR624" s="7"/>
      <c r="AS624" s="7"/>
      <c r="AT624" s="7"/>
      <c r="AU624" s="7"/>
      <c r="AV624" s="55"/>
      <c r="AW624" s="7"/>
      <c r="AX624" s="7"/>
      <c r="AY624" s="7"/>
      <c r="AZ624" s="7"/>
      <c r="BA624" s="7"/>
      <c r="BB624" s="7"/>
      <c r="BC624" s="7"/>
      <c r="BD624" s="7"/>
      <c r="BE624" s="7"/>
      <c r="BF624" s="7"/>
      <c r="BG624" s="7"/>
      <c r="BH624" s="7"/>
      <c r="BI624" s="7"/>
      <c r="BJ624" s="221"/>
      <c r="BK624" s="221"/>
      <c r="BL624" s="221"/>
      <c r="BM624" s="221"/>
      <c r="BN624" s="221"/>
      <c r="BO624" s="221"/>
      <c r="BP624" s="221"/>
      <c r="BQ624" s="221"/>
      <c r="BR624" s="221"/>
      <c r="BS624" s="221"/>
      <c r="BT624" s="221"/>
      <c r="BU624" s="221"/>
      <c r="BV624" s="221"/>
      <c r="BW624" s="221"/>
      <c r="BX624" s="221"/>
      <c r="BY624" s="221"/>
      <c r="BZ624" s="221"/>
      <c r="CA624" s="221"/>
      <c r="CB624" s="221"/>
      <c r="CC624" s="221"/>
      <c r="CD624" s="221"/>
      <c r="CE624" s="221"/>
      <c r="CF624" s="221"/>
      <c r="CG624" s="221"/>
      <c r="CH624" s="221"/>
      <c r="CI624" s="221"/>
      <c r="CJ624" s="221"/>
      <c r="CK624" s="221"/>
      <c r="CL624" s="221"/>
      <c r="CM624" s="221"/>
      <c r="CN624" s="221"/>
      <c r="CO624" s="221"/>
      <c r="CP624" s="221"/>
      <c r="CQ624" s="221"/>
      <c r="CR624" s="222">
        <f t="shared" si="292"/>
        <v>0</v>
      </c>
      <c r="CS624" s="237" t="e">
        <f t="shared" si="293"/>
        <v>#DIV/0!</v>
      </c>
      <c r="CT624" s="222">
        <f t="shared" si="294"/>
        <v>0</v>
      </c>
      <c r="CU624" s="237" t="e">
        <f t="shared" si="295"/>
        <v>#DIV/0!</v>
      </c>
      <c r="CV624" s="222">
        <f t="shared" si="296"/>
        <v>0</v>
      </c>
      <c r="CW624" s="237" t="e">
        <f t="shared" si="297"/>
        <v>#DIV/0!</v>
      </c>
      <c r="CX624" s="222">
        <f t="shared" si="298"/>
        <v>0</v>
      </c>
      <c r="CY624" s="237" t="e">
        <f t="shared" si="299"/>
        <v>#DIV/0!</v>
      </c>
      <c r="CZ624" s="223" t="e">
        <f t="shared" si="300"/>
        <v>#DIV/0!</v>
      </c>
      <c r="DA624" s="223" t="e">
        <f t="shared" si="301"/>
        <v>#DIV/0!</v>
      </c>
      <c r="DB624" s="5"/>
    </row>
    <row r="625" spans="1:106" s="1" customFormat="1" ht="36.65" customHeight="1">
      <c r="A625" s="1036"/>
      <c r="B625" s="1024"/>
      <c r="C625" s="1033"/>
      <c r="D625" s="1024"/>
      <c r="E625" s="1033"/>
      <c r="F625" s="9" t="s">
        <v>916</v>
      </c>
      <c r="G625" s="285" t="s">
        <v>1273</v>
      </c>
      <c r="H625" s="226" t="s">
        <v>781</v>
      </c>
      <c r="I625" s="181" t="s">
        <v>1725</v>
      </c>
      <c r="J625" s="16" t="s">
        <v>32</v>
      </c>
      <c r="K625" s="212" t="s">
        <v>31</v>
      </c>
      <c r="L625" s="165" t="s">
        <v>10</v>
      </c>
      <c r="M625" s="221" t="s">
        <v>29</v>
      </c>
      <c r="N625" s="221" t="s">
        <v>24</v>
      </c>
      <c r="O625" s="5"/>
      <c r="P625" s="5"/>
      <c r="Q625" s="5" t="s">
        <v>24</v>
      </c>
      <c r="R625" s="5"/>
      <c r="S625" s="6"/>
      <c r="T625" s="6"/>
      <c r="U625" s="5"/>
      <c r="V625" s="5"/>
      <c r="W625" s="5"/>
      <c r="X625" s="5"/>
      <c r="Y625" s="5"/>
      <c r="Z625" s="80">
        <f t="shared" si="291"/>
        <v>1</v>
      </c>
      <c r="AA625" s="955"/>
      <c r="AB625" s="7"/>
      <c r="AC625" s="7"/>
      <c r="AD625" s="7"/>
      <c r="AE625" s="7"/>
      <c r="AF625" s="7"/>
      <c r="AG625" s="7"/>
      <c r="AH625" s="7"/>
      <c r="AI625" s="7" t="s">
        <v>1183</v>
      </c>
      <c r="AJ625" s="7" t="s">
        <v>1317</v>
      </c>
      <c r="AK625" s="7" t="s">
        <v>1317</v>
      </c>
      <c r="AL625" s="7" t="s">
        <v>1317</v>
      </c>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221"/>
      <c r="BK625" s="221"/>
      <c r="BL625" s="221"/>
      <c r="BM625" s="221"/>
      <c r="BN625" s="221"/>
      <c r="BO625" s="221"/>
      <c r="BP625" s="221"/>
      <c r="BQ625" s="221"/>
      <c r="BR625" s="221"/>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c r="CN625" s="221"/>
      <c r="CO625" s="221"/>
      <c r="CP625" s="221"/>
      <c r="CQ625" s="221"/>
      <c r="CR625" s="222">
        <f t="shared" si="292"/>
        <v>0</v>
      </c>
      <c r="CS625" s="237" t="e">
        <f t="shared" si="293"/>
        <v>#DIV/0!</v>
      </c>
      <c r="CT625" s="222">
        <f t="shared" si="294"/>
        <v>0</v>
      </c>
      <c r="CU625" s="237" t="e">
        <f t="shared" si="295"/>
        <v>#DIV/0!</v>
      </c>
      <c r="CV625" s="222">
        <f t="shared" si="296"/>
        <v>0</v>
      </c>
      <c r="CW625" s="237" t="e">
        <f t="shared" si="297"/>
        <v>#DIV/0!</v>
      </c>
      <c r="CX625" s="222">
        <f t="shared" si="298"/>
        <v>0</v>
      </c>
      <c r="CY625" s="237" t="e">
        <f t="shared" si="299"/>
        <v>#DIV/0!</v>
      </c>
      <c r="CZ625" s="223" t="e">
        <f t="shared" si="300"/>
        <v>#DIV/0!</v>
      </c>
      <c r="DA625" s="223" t="e">
        <f t="shared" si="301"/>
        <v>#DIV/0!</v>
      </c>
      <c r="DB625" s="5"/>
    </row>
    <row r="626" spans="1:106" s="1" customFormat="1" ht="36.65" customHeight="1">
      <c r="A626" s="1036"/>
      <c r="B626" s="1024"/>
      <c r="C626" s="1033"/>
      <c r="D626" s="1024"/>
      <c r="E626" s="1033"/>
      <c r="F626" s="9" t="s">
        <v>917</v>
      </c>
      <c r="G626" s="285" t="s">
        <v>1679</v>
      </c>
      <c r="H626" s="226" t="s">
        <v>782</v>
      </c>
      <c r="I626" s="181" t="s">
        <v>1678</v>
      </c>
      <c r="J626" s="5" t="s">
        <v>32</v>
      </c>
      <c r="K626" s="212" t="s">
        <v>31</v>
      </c>
      <c r="L626" s="165" t="s">
        <v>10</v>
      </c>
      <c r="M626" s="221" t="s">
        <v>29</v>
      </c>
      <c r="N626" s="221" t="s">
        <v>24</v>
      </c>
      <c r="O626" s="5"/>
      <c r="P626" s="5"/>
      <c r="Q626" s="5"/>
      <c r="R626" s="5" t="s">
        <v>24</v>
      </c>
      <c r="S626" s="6"/>
      <c r="T626" s="6"/>
      <c r="U626" s="5"/>
      <c r="V626" s="5"/>
      <c r="W626" s="5"/>
      <c r="X626" s="5"/>
      <c r="Y626" s="5"/>
      <c r="Z626" s="80">
        <f t="shared" si="291"/>
        <v>1</v>
      </c>
      <c r="AA626" s="221"/>
      <c r="AB626" s="7"/>
      <c r="AC626" s="7"/>
      <c r="AD626" s="7"/>
      <c r="AE626" s="7"/>
      <c r="AF626" s="7"/>
      <c r="AG626" s="7"/>
      <c r="AH626" s="7"/>
      <c r="AI626" s="7"/>
      <c r="AJ626" s="7"/>
      <c r="AK626" s="7"/>
      <c r="AL626" s="7"/>
      <c r="AM626" s="7"/>
      <c r="AN626" s="7"/>
      <c r="AO626" s="7" t="s">
        <v>1183</v>
      </c>
      <c r="AP626" s="7"/>
      <c r="AQ626" s="7"/>
      <c r="AR626" s="7"/>
      <c r="AS626" s="7"/>
      <c r="AT626" s="7"/>
      <c r="AU626" s="7"/>
      <c r="AV626" s="55"/>
      <c r="AW626" s="7"/>
      <c r="AX626" s="7"/>
      <c r="AY626" s="7"/>
      <c r="AZ626" s="7"/>
      <c r="BA626" s="7"/>
      <c r="BB626" s="7"/>
      <c r="BC626" s="7"/>
      <c r="BD626" s="7"/>
      <c r="BE626" s="7"/>
      <c r="BF626" s="7"/>
      <c r="BG626" s="7"/>
      <c r="BH626" s="7"/>
      <c r="BI626" s="7"/>
      <c r="BJ626" s="221"/>
      <c r="BK626" s="221"/>
      <c r="BL626" s="221"/>
      <c r="BM626" s="221"/>
      <c r="BN626" s="221"/>
      <c r="BO626" s="221"/>
      <c r="BP626" s="221"/>
      <c r="BQ626" s="221"/>
      <c r="BR626" s="221"/>
      <c r="BS626" s="221"/>
      <c r="BT626" s="221"/>
      <c r="BU626" s="221"/>
      <c r="BV626" s="221"/>
      <c r="BW626" s="221"/>
      <c r="BX626" s="221"/>
      <c r="BY626" s="221"/>
      <c r="BZ626" s="221"/>
      <c r="CA626" s="221"/>
      <c r="CB626" s="221"/>
      <c r="CC626" s="221"/>
      <c r="CD626" s="221"/>
      <c r="CE626" s="221"/>
      <c r="CF626" s="221"/>
      <c r="CG626" s="221"/>
      <c r="CH626" s="221"/>
      <c r="CI626" s="221"/>
      <c r="CJ626" s="221"/>
      <c r="CK626" s="221"/>
      <c r="CL626" s="221"/>
      <c r="CM626" s="221"/>
      <c r="CN626" s="221"/>
      <c r="CO626" s="221"/>
      <c r="CP626" s="221"/>
      <c r="CQ626" s="221"/>
      <c r="CR626" s="222">
        <f t="shared" si="292"/>
        <v>0</v>
      </c>
      <c r="CS626" s="237" t="e">
        <f t="shared" si="293"/>
        <v>#DIV/0!</v>
      </c>
      <c r="CT626" s="222">
        <f t="shared" si="294"/>
        <v>0</v>
      </c>
      <c r="CU626" s="237" t="e">
        <f t="shared" si="295"/>
        <v>#DIV/0!</v>
      </c>
      <c r="CV626" s="222">
        <f t="shared" si="296"/>
        <v>0</v>
      </c>
      <c r="CW626" s="237" t="e">
        <f t="shared" si="297"/>
        <v>#DIV/0!</v>
      </c>
      <c r="CX626" s="222">
        <f t="shared" si="298"/>
        <v>0</v>
      </c>
      <c r="CY626" s="237" t="e">
        <f t="shared" si="299"/>
        <v>#DIV/0!</v>
      </c>
      <c r="CZ626" s="223" t="e">
        <f t="shared" si="300"/>
        <v>#DIV/0!</v>
      </c>
      <c r="DA626" s="223" t="e">
        <f t="shared" si="301"/>
        <v>#DIV/0!</v>
      </c>
      <c r="DB626" s="5"/>
    </row>
    <row r="627" spans="1:106" s="1" customFormat="1" ht="46.5">
      <c r="A627" s="1036"/>
      <c r="B627" s="1024"/>
      <c r="C627" s="1033"/>
      <c r="D627" s="1024"/>
      <c r="E627" s="1033"/>
      <c r="F627" s="9" t="s">
        <v>918</v>
      </c>
      <c r="G627" s="9" t="s">
        <v>919</v>
      </c>
      <c r="H627" s="226"/>
      <c r="I627" s="226"/>
      <c r="J627" s="5" t="s">
        <v>32</v>
      </c>
      <c r="K627" s="212" t="s">
        <v>31</v>
      </c>
      <c r="L627" s="165" t="s">
        <v>10</v>
      </c>
      <c r="M627" s="221" t="s">
        <v>29</v>
      </c>
      <c r="N627" s="221" t="s">
        <v>24</v>
      </c>
      <c r="O627" s="5"/>
      <c r="P627" s="5"/>
      <c r="Q627" s="5"/>
      <c r="R627" s="5"/>
      <c r="S627" s="195" t="s">
        <v>24</v>
      </c>
      <c r="T627" s="6"/>
      <c r="U627" s="5"/>
      <c r="V627" s="5"/>
      <c r="W627" s="5"/>
      <c r="X627" s="5"/>
      <c r="Y627" s="5"/>
      <c r="Z627" s="80">
        <f t="shared" si="291"/>
        <v>1</v>
      </c>
      <c r="AA627" s="955"/>
      <c r="AB627" s="7"/>
      <c r="AC627" s="7"/>
      <c r="AD627" s="7"/>
      <c r="AE627" s="7"/>
      <c r="AF627" s="7"/>
      <c r="AG627" s="7"/>
      <c r="AH627" s="7"/>
      <c r="AI627" s="7"/>
      <c r="AJ627" s="7"/>
      <c r="AK627" s="7"/>
      <c r="AL627" s="7"/>
      <c r="AM627" s="7"/>
      <c r="AN627" s="7"/>
      <c r="AO627" s="7"/>
      <c r="AP627" s="7"/>
      <c r="AQ627" s="7" t="s">
        <v>1183</v>
      </c>
      <c r="AR627" s="7"/>
      <c r="AS627" s="7"/>
      <c r="AT627" s="7"/>
      <c r="AU627" s="7"/>
      <c r="AV627" s="55"/>
      <c r="AW627" s="7"/>
      <c r="AX627" s="7"/>
      <c r="AY627" s="7"/>
      <c r="AZ627" s="7"/>
      <c r="BA627" s="7"/>
      <c r="BB627" s="7"/>
      <c r="BC627" s="7"/>
      <c r="BD627" s="7"/>
      <c r="BE627" s="7"/>
      <c r="BF627" s="7"/>
      <c r="BG627" s="7"/>
      <c r="BH627" s="7"/>
      <c r="BI627" s="7"/>
      <c r="BJ627" s="221"/>
      <c r="BK627" s="221"/>
      <c r="BL627" s="221"/>
      <c r="BM627" s="221"/>
      <c r="BN627" s="221"/>
      <c r="BO627" s="221"/>
      <c r="BP627" s="221"/>
      <c r="BQ627" s="221"/>
      <c r="BR627" s="221"/>
      <c r="BS627" s="221"/>
      <c r="BT627" s="221"/>
      <c r="BU627" s="221"/>
      <c r="BV627" s="221"/>
      <c r="BW627" s="221"/>
      <c r="BX627" s="221"/>
      <c r="BY627" s="221"/>
      <c r="BZ627" s="221"/>
      <c r="CA627" s="221"/>
      <c r="CB627" s="221"/>
      <c r="CC627" s="221"/>
      <c r="CD627" s="221"/>
      <c r="CE627" s="221"/>
      <c r="CF627" s="221"/>
      <c r="CG627" s="221"/>
      <c r="CH627" s="221"/>
      <c r="CI627" s="221"/>
      <c r="CJ627" s="221"/>
      <c r="CK627" s="221"/>
      <c r="CL627" s="221"/>
      <c r="CM627" s="221"/>
      <c r="CN627" s="221"/>
      <c r="CO627" s="221"/>
      <c r="CP627" s="221"/>
      <c r="CQ627" s="221"/>
      <c r="CR627" s="222">
        <f t="shared" si="292"/>
        <v>0</v>
      </c>
      <c r="CS627" s="237" t="e">
        <f t="shared" si="293"/>
        <v>#DIV/0!</v>
      </c>
      <c r="CT627" s="222">
        <f t="shared" si="294"/>
        <v>0</v>
      </c>
      <c r="CU627" s="237" t="e">
        <f t="shared" si="295"/>
        <v>#DIV/0!</v>
      </c>
      <c r="CV627" s="222">
        <f t="shared" si="296"/>
        <v>0</v>
      </c>
      <c r="CW627" s="237" t="e">
        <f t="shared" si="297"/>
        <v>#DIV/0!</v>
      </c>
      <c r="CX627" s="222">
        <f t="shared" si="298"/>
        <v>0</v>
      </c>
      <c r="CY627" s="237" t="e">
        <f t="shared" si="299"/>
        <v>#DIV/0!</v>
      </c>
      <c r="CZ627" s="223" t="e">
        <f t="shared" si="300"/>
        <v>#DIV/0!</v>
      </c>
      <c r="DA627" s="223" t="e">
        <f t="shared" si="301"/>
        <v>#DIV/0!</v>
      </c>
      <c r="DB627" s="5"/>
    </row>
    <row r="628" spans="1:106" s="1" customFormat="1" ht="37.4" customHeight="1">
      <c r="A628" s="1036"/>
      <c r="B628" s="1024"/>
      <c r="C628" s="1033"/>
      <c r="D628" s="1024"/>
      <c r="E628" s="1033"/>
      <c r="F628" s="9" t="s">
        <v>317</v>
      </c>
      <c r="G628" s="285" t="s">
        <v>1274</v>
      </c>
      <c r="H628" s="226" t="s">
        <v>783</v>
      </c>
      <c r="I628" s="181" t="s">
        <v>1731</v>
      </c>
      <c r="J628" s="5" t="s">
        <v>32</v>
      </c>
      <c r="K628" s="212" t="s">
        <v>31</v>
      </c>
      <c r="L628" s="165" t="s">
        <v>10</v>
      </c>
      <c r="M628" s="221" t="s">
        <v>29</v>
      </c>
      <c r="N628" s="221" t="s">
        <v>24</v>
      </c>
      <c r="O628" s="5"/>
      <c r="P628" s="5"/>
      <c r="Q628" s="5"/>
      <c r="R628" s="5"/>
      <c r="S628" s="6"/>
      <c r="T628" s="6"/>
      <c r="U628" s="5" t="s">
        <v>24</v>
      </c>
      <c r="V628" s="5"/>
      <c r="W628" s="5"/>
      <c r="X628" s="5"/>
      <c r="Y628" s="5"/>
      <c r="Z628" s="80">
        <f t="shared" si="291"/>
        <v>1</v>
      </c>
      <c r="AA628" s="955"/>
      <c r="AB628" s="7"/>
      <c r="AC628" s="7"/>
      <c r="AD628" s="7"/>
      <c r="AE628" s="7"/>
      <c r="AF628" s="7"/>
      <c r="AG628" s="7"/>
      <c r="AH628" s="7"/>
      <c r="AI628" s="7"/>
      <c r="AJ628" s="7"/>
      <c r="AK628" s="7"/>
      <c r="AL628" s="7"/>
      <c r="AM628" s="7"/>
      <c r="AN628" s="7"/>
      <c r="AO628" s="7"/>
      <c r="AP628" s="7"/>
      <c r="AQ628" s="7"/>
      <c r="AR628" s="7"/>
      <c r="AS628" s="7"/>
      <c r="AT628" s="7"/>
      <c r="AU628" s="7"/>
      <c r="AV628" s="55"/>
      <c r="AW628" s="7"/>
      <c r="AX628" s="7" t="s">
        <v>1183</v>
      </c>
      <c r="AY628" s="7"/>
      <c r="AZ628" s="7"/>
      <c r="BA628" s="7"/>
      <c r="BB628" s="7"/>
      <c r="BC628" s="7"/>
      <c r="BD628" s="7"/>
      <c r="BE628" s="7"/>
      <c r="BF628" s="7"/>
      <c r="BG628" s="7"/>
      <c r="BH628" s="7"/>
      <c r="BI628" s="7"/>
      <c r="BJ628" s="221"/>
      <c r="BK628" s="221"/>
      <c r="BL628" s="221"/>
      <c r="BM628" s="221"/>
      <c r="BN628" s="221"/>
      <c r="BO628" s="221"/>
      <c r="BP628" s="221"/>
      <c r="BQ628" s="221"/>
      <c r="BR628" s="221"/>
      <c r="BS628" s="221"/>
      <c r="BT628" s="221"/>
      <c r="BU628" s="221"/>
      <c r="BV628" s="221"/>
      <c r="BW628" s="221"/>
      <c r="BX628" s="221"/>
      <c r="BY628" s="221"/>
      <c r="BZ628" s="221"/>
      <c r="CA628" s="221"/>
      <c r="CB628" s="221"/>
      <c r="CC628" s="221"/>
      <c r="CD628" s="221"/>
      <c r="CE628" s="221"/>
      <c r="CF628" s="221"/>
      <c r="CG628" s="221"/>
      <c r="CH628" s="221"/>
      <c r="CI628" s="221"/>
      <c r="CJ628" s="221"/>
      <c r="CK628" s="221"/>
      <c r="CL628" s="221"/>
      <c r="CM628" s="221"/>
      <c r="CN628" s="221"/>
      <c r="CO628" s="221"/>
      <c r="CP628" s="221"/>
      <c r="CQ628" s="221"/>
      <c r="CR628" s="222">
        <f t="shared" si="292"/>
        <v>0</v>
      </c>
      <c r="CS628" s="237" t="e">
        <f t="shared" si="293"/>
        <v>#DIV/0!</v>
      </c>
      <c r="CT628" s="222">
        <f t="shared" si="294"/>
        <v>0</v>
      </c>
      <c r="CU628" s="237" t="e">
        <f t="shared" si="295"/>
        <v>#DIV/0!</v>
      </c>
      <c r="CV628" s="222">
        <f t="shared" si="296"/>
        <v>0</v>
      </c>
      <c r="CW628" s="237" t="e">
        <f t="shared" si="297"/>
        <v>#DIV/0!</v>
      </c>
      <c r="CX628" s="222">
        <f t="shared" si="298"/>
        <v>0</v>
      </c>
      <c r="CY628" s="237" t="e">
        <f t="shared" si="299"/>
        <v>#DIV/0!</v>
      </c>
      <c r="CZ628" s="223" t="e">
        <f t="shared" si="300"/>
        <v>#DIV/0!</v>
      </c>
      <c r="DA628" s="223" t="e">
        <f t="shared" si="301"/>
        <v>#DIV/0!</v>
      </c>
      <c r="DB628" s="5"/>
    </row>
    <row r="629" spans="1:106" s="1" customFormat="1" ht="37.4" customHeight="1">
      <c r="A629" s="1036"/>
      <c r="B629" s="1024"/>
      <c r="C629" s="1033"/>
      <c r="D629" s="1024"/>
      <c r="E629" s="1033"/>
      <c r="F629" s="9" t="s">
        <v>318</v>
      </c>
      <c r="G629" s="285" t="s">
        <v>1275</v>
      </c>
      <c r="H629" s="226" t="s">
        <v>784</v>
      </c>
      <c r="I629" s="181" t="s">
        <v>1726</v>
      </c>
      <c r="J629" s="5" t="s">
        <v>32</v>
      </c>
      <c r="K629" s="212" t="s">
        <v>31</v>
      </c>
      <c r="L629" s="165" t="s">
        <v>10</v>
      </c>
      <c r="M629" s="221" t="s">
        <v>29</v>
      </c>
      <c r="N629" s="221" t="s">
        <v>24</v>
      </c>
      <c r="O629" s="5"/>
      <c r="P629" s="5"/>
      <c r="Q629" s="5"/>
      <c r="R629" s="5"/>
      <c r="S629" s="6"/>
      <c r="T629" s="6"/>
      <c r="U629" s="5"/>
      <c r="V629" s="5" t="s">
        <v>24</v>
      </c>
      <c r="W629" s="5"/>
      <c r="X629" s="5"/>
      <c r="Y629" s="5"/>
      <c r="Z629" s="80">
        <f t="shared" si="291"/>
        <v>1</v>
      </c>
      <c r="AA629" s="221"/>
      <c r="AB629" s="7"/>
      <c r="AC629" s="7"/>
      <c r="AD629" s="7"/>
      <c r="AE629" s="7"/>
      <c r="AF629" s="7"/>
      <c r="AG629" s="7"/>
      <c r="AH629" s="7"/>
      <c r="AI629" s="7"/>
      <c r="AJ629" s="7"/>
      <c r="AK629" s="7"/>
      <c r="AL629" s="7"/>
      <c r="AM629" s="7"/>
      <c r="AN629" s="7"/>
      <c r="AO629" s="7"/>
      <c r="AP629" s="7"/>
      <c r="AQ629" s="7"/>
      <c r="AR629" s="7"/>
      <c r="AS629" s="7"/>
      <c r="AT629" s="7"/>
      <c r="AU629" s="7"/>
      <c r="AV629" s="55"/>
      <c r="AW629" s="7"/>
      <c r="AX629" s="7"/>
      <c r="AY629" s="7"/>
      <c r="AZ629" s="7"/>
      <c r="BA629" s="7"/>
      <c r="BB629" s="7" t="s">
        <v>1183</v>
      </c>
      <c r="BC629" s="7"/>
      <c r="BD629" s="7"/>
      <c r="BE629" s="7"/>
      <c r="BF629" s="7"/>
      <c r="BG629" s="7"/>
      <c r="BH629" s="7"/>
      <c r="BI629" s="7"/>
      <c r="BJ629" s="221"/>
      <c r="BK629" s="221"/>
      <c r="BL629" s="221"/>
      <c r="BM629" s="221"/>
      <c r="BN629" s="221"/>
      <c r="BO629" s="221"/>
      <c r="BP629" s="221"/>
      <c r="BQ629" s="221"/>
      <c r="BR629" s="221"/>
      <c r="BS629" s="221"/>
      <c r="BT629" s="221"/>
      <c r="BU629" s="221"/>
      <c r="BV629" s="221"/>
      <c r="BW629" s="221"/>
      <c r="BX629" s="221"/>
      <c r="BY629" s="221"/>
      <c r="BZ629" s="221"/>
      <c r="CA629" s="221"/>
      <c r="CB629" s="221"/>
      <c r="CC629" s="221"/>
      <c r="CD629" s="221"/>
      <c r="CE629" s="221"/>
      <c r="CF629" s="221"/>
      <c r="CG629" s="221"/>
      <c r="CH629" s="221"/>
      <c r="CI629" s="221"/>
      <c r="CJ629" s="221"/>
      <c r="CK629" s="221"/>
      <c r="CL629" s="221"/>
      <c r="CM629" s="221"/>
      <c r="CN629" s="221"/>
      <c r="CO629" s="221"/>
      <c r="CP629" s="221"/>
      <c r="CQ629" s="221"/>
      <c r="CR629" s="222">
        <f t="shared" si="292"/>
        <v>0</v>
      </c>
      <c r="CS629" s="237" t="e">
        <f t="shared" si="293"/>
        <v>#DIV/0!</v>
      </c>
      <c r="CT629" s="222">
        <f t="shared" si="294"/>
        <v>0</v>
      </c>
      <c r="CU629" s="237" t="e">
        <f t="shared" si="295"/>
        <v>#DIV/0!</v>
      </c>
      <c r="CV629" s="222">
        <f t="shared" si="296"/>
        <v>0</v>
      </c>
      <c r="CW629" s="237" t="e">
        <f t="shared" si="297"/>
        <v>#DIV/0!</v>
      </c>
      <c r="CX629" s="222">
        <f t="shared" si="298"/>
        <v>0</v>
      </c>
      <c r="CY629" s="237" t="e">
        <f t="shared" si="299"/>
        <v>#DIV/0!</v>
      </c>
      <c r="CZ629" s="223" t="e">
        <f t="shared" si="300"/>
        <v>#DIV/0!</v>
      </c>
      <c r="DA629" s="223" t="e">
        <f t="shared" si="301"/>
        <v>#DIV/0!</v>
      </c>
      <c r="DB629" s="5"/>
    </row>
    <row r="630" spans="1:106" s="1" customFormat="1" ht="37.4" customHeight="1">
      <c r="A630" s="1036"/>
      <c r="B630" s="1024"/>
      <c r="C630" s="1033"/>
      <c r="D630" s="1024"/>
      <c r="E630" s="1033"/>
      <c r="F630" s="9" t="s">
        <v>319</v>
      </c>
      <c r="G630" s="285" t="s">
        <v>1276</v>
      </c>
      <c r="H630" s="226" t="s">
        <v>785</v>
      </c>
      <c r="I630" s="181" t="s">
        <v>1671</v>
      </c>
      <c r="J630" s="5" t="s">
        <v>32</v>
      </c>
      <c r="K630" s="212" t="s">
        <v>31</v>
      </c>
      <c r="L630" s="165" t="s">
        <v>10</v>
      </c>
      <c r="M630" s="221" t="s">
        <v>29</v>
      </c>
      <c r="N630" s="221" t="s">
        <v>24</v>
      </c>
      <c r="O630" s="5"/>
      <c r="P630" s="5"/>
      <c r="Q630" s="5"/>
      <c r="R630" s="5"/>
      <c r="S630" s="6"/>
      <c r="T630" s="6" t="s">
        <v>24</v>
      </c>
      <c r="U630" s="5"/>
      <c r="V630" s="5"/>
      <c r="W630" s="5"/>
      <c r="X630" s="5"/>
      <c r="Y630" s="5"/>
      <c r="Z630" s="80">
        <f t="shared" si="291"/>
        <v>1</v>
      </c>
      <c r="AA630" s="955"/>
      <c r="AB630" s="7"/>
      <c r="AC630" s="7"/>
      <c r="AD630" s="7"/>
      <c r="AE630" s="7"/>
      <c r="AF630" s="7"/>
      <c r="AG630" s="7"/>
      <c r="AH630" s="7"/>
      <c r="AI630" s="7"/>
      <c r="AJ630" s="7"/>
      <c r="AK630" s="7"/>
      <c r="AL630" s="7"/>
      <c r="AM630" s="7"/>
      <c r="AN630" s="7"/>
      <c r="AO630" s="7"/>
      <c r="AP630" s="7"/>
      <c r="AQ630" s="7"/>
      <c r="AR630" s="7"/>
      <c r="AS630" s="7"/>
      <c r="AT630" s="7" t="s">
        <v>1183</v>
      </c>
      <c r="AU630" s="7"/>
      <c r="AV630" s="55"/>
      <c r="AW630" s="7"/>
      <c r="AX630" s="7"/>
      <c r="AY630" s="7"/>
      <c r="AZ630" s="7"/>
      <c r="BA630" s="7"/>
      <c r="BB630" s="7"/>
      <c r="BC630" s="7"/>
      <c r="BD630" s="7"/>
      <c r="BE630" s="7"/>
      <c r="BF630" s="7"/>
      <c r="BG630" s="7"/>
      <c r="BH630" s="7"/>
      <c r="BI630" s="7"/>
      <c r="BJ630" s="221"/>
      <c r="BK630" s="221"/>
      <c r="BL630" s="221"/>
      <c r="BM630" s="221"/>
      <c r="BN630" s="221"/>
      <c r="BO630" s="221"/>
      <c r="BP630" s="221"/>
      <c r="BQ630" s="221"/>
      <c r="BR630" s="221"/>
      <c r="BS630" s="221"/>
      <c r="BT630" s="221"/>
      <c r="BU630" s="221"/>
      <c r="BV630" s="221"/>
      <c r="BW630" s="221"/>
      <c r="BX630" s="221"/>
      <c r="BY630" s="221"/>
      <c r="BZ630" s="221"/>
      <c r="CA630" s="221"/>
      <c r="CB630" s="221"/>
      <c r="CC630" s="221"/>
      <c r="CD630" s="221"/>
      <c r="CE630" s="221"/>
      <c r="CF630" s="221"/>
      <c r="CG630" s="221"/>
      <c r="CH630" s="221"/>
      <c r="CI630" s="221"/>
      <c r="CJ630" s="221"/>
      <c r="CK630" s="221"/>
      <c r="CL630" s="221"/>
      <c r="CM630" s="221"/>
      <c r="CN630" s="221"/>
      <c r="CO630" s="221"/>
      <c r="CP630" s="221"/>
      <c r="CQ630" s="221"/>
      <c r="CR630" s="222">
        <f t="shared" si="292"/>
        <v>0</v>
      </c>
      <c r="CS630" s="237" t="e">
        <f t="shared" si="293"/>
        <v>#DIV/0!</v>
      </c>
      <c r="CT630" s="222">
        <f t="shared" si="294"/>
        <v>0</v>
      </c>
      <c r="CU630" s="237" t="e">
        <f t="shared" si="295"/>
        <v>#DIV/0!</v>
      </c>
      <c r="CV630" s="222">
        <f t="shared" si="296"/>
        <v>0</v>
      </c>
      <c r="CW630" s="237" t="e">
        <f t="shared" si="297"/>
        <v>#DIV/0!</v>
      </c>
      <c r="CX630" s="222">
        <f t="shared" si="298"/>
        <v>0</v>
      </c>
      <c r="CY630" s="237" t="e">
        <f t="shared" si="299"/>
        <v>#DIV/0!</v>
      </c>
      <c r="CZ630" s="223" t="e">
        <f t="shared" si="300"/>
        <v>#DIV/0!</v>
      </c>
      <c r="DA630" s="223" t="e">
        <f t="shared" si="301"/>
        <v>#DIV/0!</v>
      </c>
      <c r="DB630" s="5"/>
    </row>
    <row r="631" spans="1:106" ht="37.4" customHeight="1">
      <c r="A631" s="1036"/>
      <c r="B631" s="1024"/>
      <c r="C631" s="1033"/>
      <c r="D631" s="1024"/>
      <c r="E631" s="1033"/>
      <c r="F631" s="74" t="s">
        <v>378</v>
      </c>
      <c r="G631" s="285" t="s">
        <v>1277</v>
      </c>
      <c r="H631" s="226" t="s">
        <v>786</v>
      </c>
      <c r="I631" s="181" t="s">
        <v>1729</v>
      </c>
      <c r="J631" s="5" t="s">
        <v>32</v>
      </c>
      <c r="K631" s="212" t="s">
        <v>31</v>
      </c>
      <c r="L631" s="165" t="s">
        <v>10</v>
      </c>
      <c r="M631" s="221" t="s">
        <v>29</v>
      </c>
      <c r="N631" s="221" t="s">
        <v>24</v>
      </c>
      <c r="O631" s="5"/>
      <c r="P631" s="5"/>
      <c r="Q631" s="5"/>
      <c r="R631" s="5"/>
      <c r="S631" s="6"/>
      <c r="T631" s="6"/>
      <c r="U631" s="5"/>
      <c r="V631" s="5"/>
      <c r="W631" s="221" t="s">
        <v>24</v>
      </c>
      <c r="X631" s="5"/>
      <c r="Y631" s="5"/>
      <c r="Z631" s="80">
        <f t="shared" si="291"/>
        <v>1</v>
      </c>
      <c r="AA631" s="955"/>
      <c r="AB631" s="7"/>
      <c r="AC631" s="7"/>
      <c r="AD631" s="7"/>
      <c r="AE631" s="7"/>
      <c r="AF631" s="7"/>
      <c r="AG631" s="7"/>
      <c r="AH631" s="7"/>
      <c r="AI631" s="7"/>
      <c r="AJ631" s="7"/>
      <c r="AK631" s="7"/>
      <c r="AL631" s="7"/>
      <c r="AM631" s="7"/>
      <c r="AN631" s="7"/>
      <c r="AO631" s="7"/>
      <c r="AP631" s="7"/>
      <c r="AQ631" s="7"/>
      <c r="AR631" s="7"/>
      <c r="AS631" s="7"/>
      <c r="AT631" s="7"/>
      <c r="AU631" s="7"/>
      <c r="AV631" s="55"/>
      <c r="AW631" s="7"/>
      <c r="AX631" s="7"/>
      <c r="AY631" s="7"/>
      <c r="AZ631" s="7"/>
      <c r="BA631" s="7"/>
      <c r="BB631" s="7"/>
      <c r="BC631" s="55"/>
      <c r="BD631" s="55" t="s">
        <v>1183</v>
      </c>
      <c r="BE631" s="55" t="s">
        <v>1318</v>
      </c>
      <c r="BF631" s="7"/>
      <c r="BG631" s="7"/>
      <c r="BH631" s="7"/>
      <c r="BI631" s="7"/>
      <c r="BJ631" s="221"/>
      <c r="BK631" s="221"/>
      <c r="BL631" s="221"/>
      <c r="BM631" s="221"/>
      <c r="BN631" s="221"/>
      <c r="BO631" s="221"/>
      <c r="BP631" s="221"/>
      <c r="BQ631" s="221"/>
      <c r="BR631" s="221"/>
      <c r="BS631" s="221"/>
      <c r="BT631" s="221"/>
      <c r="BU631" s="221"/>
      <c r="BV631" s="221"/>
      <c r="BW631" s="221"/>
      <c r="BX631" s="221"/>
      <c r="BY631" s="221"/>
      <c r="BZ631" s="221"/>
      <c r="CA631" s="221"/>
      <c r="CB631" s="221"/>
      <c r="CC631" s="221"/>
      <c r="CD631" s="221"/>
      <c r="CE631" s="221"/>
      <c r="CF631" s="221"/>
      <c r="CG631" s="221"/>
      <c r="CH631" s="221"/>
      <c r="CI631" s="221"/>
      <c r="CJ631" s="221"/>
      <c r="CK631" s="221"/>
      <c r="CL631" s="221"/>
      <c r="CM631" s="221"/>
      <c r="CN631" s="221"/>
      <c r="CO631" s="221"/>
      <c r="CP631" s="221"/>
      <c r="CQ631" s="221"/>
      <c r="CR631" s="222">
        <f t="shared" si="292"/>
        <v>0</v>
      </c>
      <c r="CS631" s="237" t="e">
        <f t="shared" si="293"/>
        <v>#DIV/0!</v>
      </c>
      <c r="CT631" s="222">
        <f t="shared" si="294"/>
        <v>0</v>
      </c>
      <c r="CU631" s="237" t="e">
        <f t="shared" si="295"/>
        <v>#DIV/0!</v>
      </c>
      <c r="CV631" s="222">
        <f t="shared" si="296"/>
        <v>0</v>
      </c>
      <c r="CW631" s="237" t="e">
        <f t="shared" si="297"/>
        <v>#DIV/0!</v>
      </c>
      <c r="CX631" s="222">
        <f t="shared" si="298"/>
        <v>0</v>
      </c>
      <c r="CY631" s="237" t="e">
        <f t="shared" si="299"/>
        <v>#DIV/0!</v>
      </c>
      <c r="CZ631" s="223" t="e">
        <f t="shared" si="300"/>
        <v>#DIV/0!</v>
      </c>
      <c r="DA631" s="223" t="e">
        <f t="shared" si="301"/>
        <v>#DIV/0!</v>
      </c>
      <c r="DB631" s="221"/>
    </row>
    <row r="632" spans="1:106" ht="37.4" customHeight="1">
      <c r="A632" s="1036"/>
      <c r="B632" s="1024"/>
      <c r="C632" s="1033"/>
      <c r="D632" s="1024"/>
      <c r="E632" s="1033"/>
      <c r="F632" s="74" t="s">
        <v>320</v>
      </c>
      <c r="G632" s="285" t="s">
        <v>1278</v>
      </c>
      <c r="H632" s="226" t="s">
        <v>787</v>
      </c>
      <c r="I632" s="181" t="s">
        <v>1676</v>
      </c>
      <c r="J632" s="5" t="s">
        <v>32</v>
      </c>
      <c r="K632" s="212" t="s">
        <v>31</v>
      </c>
      <c r="L632" s="165" t="s">
        <v>10</v>
      </c>
      <c r="M632" s="221" t="s">
        <v>29</v>
      </c>
      <c r="N632" s="221" t="s">
        <v>24</v>
      </c>
      <c r="O632" s="5"/>
      <c r="P632" s="5"/>
      <c r="Q632" s="5"/>
      <c r="R632" s="5"/>
      <c r="S632" s="6"/>
      <c r="T632" s="6"/>
      <c r="U632" s="5"/>
      <c r="V632" s="5"/>
      <c r="W632" s="221" t="s">
        <v>24</v>
      </c>
      <c r="X632" s="5"/>
      <c r="Y632" s="5"/>
      <c r="Z632" s="80">
        <f t="shared" si="291"/>
        <v>1</v>
      </c>
      <c r="AA632" s="221"/>
      <c r="AB632" s="7"/>
      <c r="AC632" s="7"/>
      <c r="AD632" s="7"/>
      <c r="AE632" s="7"/>
      <c r="AF632" s="7"/>
      <c r="AG632" s="7"/>
      <c r="AH632" s="7"/>
      <c r="AI632" s="7"/>
      <c r="AJ632" s="7"/>
      <c r="AK632" s="7"/>
      <c r="AL632" s="7"/>
      <c r="AM632" s="7"/>
      <c r="AN632" s="7"/>
      <c r="AO632" s="7"/>
      <c r="AP632" s="7"/>
      <c r="AQ632" s="7"/>
      <c r="AR632" s="7"/>
      <c r="AS632" s="7"/>
      <c r="AT632" s="7"/>
      <c r="AU632" s="7"/>
      <c r="AV632" s="55"/>
      <c r="AW632" s="7"/>
      <c r="AX632" s="7"/>
      <c r="AY632" s="7"/>
      <c r="AZ632" s="7"/>
      <c r="BA632" s="7"/>
      <c r="BB632" s="7"/>
      <c r="BC632" s="55"/>
      <c r="BD632" s="55"/>
      <c r="BE632" s="55" t="s">
        <v>1183</v>
      </c>
      <c r="BF632" s="7"/>
      <c r="BG632" s="7"/>
      <c r="BH632" s="7"/>
      <c r="BI632" s="7"/>
      <c r="BJ632" s="221"/>
      <c r="BK632" s="221"/>
      <c r="BL632" s="221"/>
      <c r="BM632" s="221"/>
      <c r="BN632" s="221"/>
      <c r="BO632" s="221"/>
      <c r="BP632" s="221"/>
      <c r="BQ632" s="221"/>
      <c r="BR632" s="221"/>
      <c r="BS632" s="221"/>
      <c r="BT632" s="221"/>
      <c r="BU632" s="221"/>
      <c r="BV632" s="221"/>
      <c r="BW632" s="221"/>
      <c r="BX632" s="221"/>
      <c r="BY632" s="221"/>
      <c r="BZ632" s="221"/>
      <c r="CA632" s="221"/>
      <c r="CB632" s="221"/>
      <c r="CC632" s="221"/>
      <c r="CD632" s="221"/>
      <c r="CE632" s="221"/>
      <c r="CF632" s="221"/>
      <c r="CG632" s="221"/>
      <c r="CH632" s="221"/>
      <c r="CI632" s="221"/>
      <c r="CJ632" s="221"/>
      <c r="CK632" s="221"/>
      <c r="CL632" s="221"/>
      <c r="CM632" s="221"/>
      <c r="CN632" s="221"/>
      <c r="CO632" s="221"/>
      <c r="CP632" s="221"/>
      <c r="CQ632" s="221"/>
      <c r="CR632" s="222">
        <f t="shared" si="292"/>
        <v>0</v>
      </c>
      <c r="CS632" s="237" t="e">
        <f t="shared" si="293"/>
        <v>#DIV/0!</v>
      </c>
      <c r="CT632" s="222">
        <f t="shared" si="294"/>
        <v>0</v>
      </c>
      <c r="CU632" s="237" t="e">
        <f t="shared" si="295"/>
        <v>#DIV/0!</v>
      </c>
      <c r="CV632" s="222">
        <f t="shared" si="296"/>
        <v>0</v>
      </c>
      <c r="CW632" s="237" t="e">
        <f t="shared" si="297"/>
        <v>#DIV/0!</v>
      </c>
      <c r="CX632" s="222">
        <f t="shared" si="298"/>
        <v>0</v>
      </c>
      <c r="CY632" s="237" t="e">
        <f t="shared" si="299"/>
        <v>#DIV/0!</v>
      </c>
      <c r="CZ632" s="223" t="e">
        <f t="shared" si="300"/>
        <v>#DIV/0!</v>
      </c>
      <c r="DA632" s="223" t="e">
        <f t="shared" si="301"/>
        <v>#DIV/0!</v>
      </c>
      <c r="DB632" s="221"/>
    </row>
    <row r="633" spans="1:106" s="1" customFormat="1" ht="33" customHeight="1">
      <c r="A633" s="1036"/>
      <c r="B633" s="1024"/>
      <c r="C633" s="1033"/>
      <c r="D633" s="1024"/>
      <c r="E633" s="1033"/>
      <c r="F633" s="9" t="s">
        <v>321</v>
      </c>
      <c r="G633" s="285" t="s">
        <v>1279</v>
      </c>
      <c r="H633" s="226" t="s">
        <v>788</v>
      </c>
      <c r="I633" s="181" t="s">
        <v>1674</v>
      </c>
      <c r="J633" s="5" t="s">
        <v>32</v>
      </c>
      <c r="K633" s="212" t="s">
        <v>31</v>
      </c>
      <c r="L633" s="165" t="s">
        <v>10</v>
      </c>
      <c r="M633" s="221" t="s">
        <v>29</v>
      </c>
      <c r="N633" s="221" t="s">
        <v>24</v>
      </c>
      <c r="O633" s="5"/>
      <c r="P633" s="5"/>
      <c r="Q633" s="5"/>
      <c r="R633" s="5"/>
      <c r="S633" s="6"/>
      <c r="T633" s="6"/>
      <c r="U633" s="5"/>
      <c r="V633" s="5"/>
      <c r="W633" s="5"/>
      <c r="X633" s="5" t="s">
        <v>24</v>
      </c>
      <c r="Y633" s="5"/>
      <c r="Z633" s="80">
        <f t="shared" si="291"/>
        <v>1</v>
      </c>
      <c r="AA633" s="955"/>
      <c r="AB633" s="7"/>
      <c r="AC633" s="7"/>
      <c r="AD633" s="7"/>
      <c r="AE633" s="7"/>
      <c r="AF633" s="7"/>
      <c r="AG633" s="7"/>
      <c r="AH633" s="7"/>
      <c r="AI633" s="7"/>
      <c r="AJ633" s="7"/>
      <c r="AK633" s="7"/>
      <c r="AL633" s="7"/>
      <c r="AM633" s="7"/>
      <c r="AN633" s="7"/>
      <c r="AO633" s="7"/>
      <c r="AP633" s="7"/>
      <c r="AQ633" s="7"/>
      <c r="AR633" s="7"/>
      <c r="AS633" s="7"/>
      <c r="AT633" s="7"/>
      <c r="AU633" s="7"/>
      <c r="AV633" s="55"/>
      <c r="AW633" s="7"/>
      <c r="AX633" s="7"/>
      <c r="AY633" s="7"/>
      <c r="AZ633" s="7"/>
      <c r="BA633" s="7"/>
      <c r="BB633" s="7"/>
      <c r="BC633" s="7"/>
      <c r="BD633" s="7"/>
      <c r="BE633" s="7"/>
      <c r="BF633" s="7"/>
      <c r="BG633" s="7" t="s">
        <v>1183</v>
      </c>
      <c r="BH633" s="7"/>
      <c r="BI633" s="7"/>
      <c r="BJ633" s="221"/>
      <c r="BK633" s="221"/>
      <c r="BL633" s="221"/>
      <c r="BM633" s="221"/>
      <c r="BN633" s="221"/>
      <c r="BO633" s="221"/>
      <c r="BP633" s="221"/>
      <c r="BQ633" s="221"/>
      <c r="BR633" s="221"/>
      <c r="BS633" s="221"/>
      <c r="BT633" s="221"/>
      <c r="BU633" s="221"/>
      <c r="BV633" s="221"/>
      <c r="BW633" s="221"/>
      <c r="BX633" s="221"/>
      <c r="BY633" s="221"/>
      <c r="BZ633" s="221"/>
      <c r="CA633" s="221"/>
      <c r="CB633" s="221"/>
      <c r="CC633" s="221"/>
      <c r="CD633" s="221"/>
      <c r="CE633" s="221"/>
      <c r="CF633" s="221"/>
      <c r="CG633" s="221"/>
      <c r="CH633" s="221"/>
      <c r="CI633" s="221"/>
      <c r="CJ633" s="221"/>
      <c r="CK633" s="221"/>
      <c r="CL633" s="221"/>
      <c r="CM633" s="221"/>
      <c r="CN633" s="221"/>
      <c r="CO633" s="221"/>
      <c r="CP633" s="221"/>
      <c r="CQ633" s="221"/>
      <c r="CR633" s="222">
        <f t="shared" si="292"/>
        <v>0</v>
      </c>
      <c r="CS633" s="237" t="e">
        <f t="shared" si="293"/>
        <v>#DIV/0!</v>
      </c>
      <c r="CT633" s="222">
        <f t="shared" si="294"/>
        <v>0</v>
      </c>
      <c r="CU633" s="237" t="e">
        <f t="shared" si="295"/>
        <v>#DIV/0!</v>
      </c>
      <c r="CV633" s="222">
        <f t="shared" si="296"/>
        <v>0</v>
      </c>
      <c r="CW633" s="237" t="e">
        <f t="shared" si="297"/>
        <v>#DIV/0!</v>
      </c>
      <c r="CX633" s="222">
        <f t="shared" si="298"/>
        <v>0</v>
      </c>
      <c r="CY633" s="237" t="e">
        <f t="shared" si="299"/>
        <v>#DIV/0!</v>
      </c>
      <c r="CZ633" s="223" t="e">
        <f t="shared" si="300"/>
        <v>#DIV/0!</v>
      </c>
      <c r="DA633" s="223" t="e">
        <f t="shared" si="301"/>
        <v>#DIV/0!</v>
      </c>
      <c r="DB633" s="5"/>
    </row>
    <row r="634" spans="1:106" s="1" customFormat="1" ht="33" customHeight="1">
      <c r="A634" s="1036"/>
      <c r="B634" s="1024"/>
      <c r="C634" s="1033"/>
      <c r="D634" s="1024"/>
      <c r="E634" s="1033"/>
      <c r="F634" s="9" t="s">
        <v>322</v>
      </c>
      <c r="G634" s="285" t="s">
        <v>1280</v>
      </c>
      <c r="H634" s="226" t="s">
        <v>789</v>
      </c>
      <c r="I634" s="181" t="s">
        <v>1724</v>
      </c>
      <c r="J634" s="5" t="s">
        <v>32</v>
      </c>
      <c r="K634" s="212" t="s">
        <v>31</v>
      </c>
      <c r="L634" s="165" t="s">
        <v>10</v>
      </c>
      <c r="M634" s="221" t="s">
        <v>29</v>
      </c>
      <c r="N634" s="221" t="s">
        <v>24</v>
      </c>
      <c r="O634" s="5"/>
      <c r="P634" s="5"/>
      <c r="Q634" s="5"/>
      <c r="R634" s="5"/>
      <c r="S634" s="6"/>
      <c r="T634" s="6"/>
      <c r="U634" s="5"/>
      <c r="V634" s="5"/>
      <c r="W634" s="5"/>
      <c r="X634" s="5"/>
      <c r="Y634" s="5" t="s">
        <v>24</v>
      </c>
      <c r="Z634" s="80">
        <f t="shared" si="291"/>
        <v>1</v>
      </c>
      <c r="AA634" s="955"/>
      <c r="AB634" s="7"/>
      <c r="AC634" s="7"/>
      <c r="AD634" s="7"/>
      <c r="AE634" s="7"/>
      <c r="AF634" s="7"/>
      <c r="AG634" s="7"/>
      <c r="AH634" s="7"/>
      <c r="AI634" s="7"/>
      <c r="AJ634" s="7"/>
      <c r="AK634" s="7"/>
      <c r="AL634" s="7"/>
      <c r="AM634" s="7"/>
      <c r="AN634" s="7"/>
      <c r="AO634" s="7"/>
      <c r="AP634" s="7"/>
      <c r="AQ634" s="7"/>
      <c r="AR634" s="7"/>
      <c r="AS634" s="7"/>
      <c r="AT634" s="7"/>
      <c r="AU634" s="7"/>
      <c r="AV634" s="55"/>
      <c r="AW634" s="7"/>
      <c r="AX634" s="7"/>
      <c r="AY634" s="7"/>
      <c r="AZ634" s="7"/>
      <c r="BA634" s="7"/>
      <c r="BB634" s="7"/>
      <c r="BC634" s="7"/>
      <c r="BD634" s="7"/>
      <c r="BE634" s="7"/>
      <c r="BF634" s="7"/>
      <c r="BG634" s="7"/>
      <c r="BH634" s="7" t="s">
        <v>1183</v>
      </c>
      <c r="BI634" s="7"/>
      <c r="BJ634" s="221"/>
      <c r="BK634" s="221"/>
      <c r="BL634" s="221"/>
      <c r="BM634" s="221"/>
      <c r="BN634" s="221"/>
      <c r="BO634" s="221"/>
      <c r="BP634" s="221"/>
      <c r="BQ634" s="221"/>
      <c r="BR634" s="221"/>
      <c r="BS634" s="221"/>
      <c r="BT634" s="221"/>
      <c r="BU634" s="221"/>
      <c r="BV634" s="221"/>
      <c r="BW634" s="221"/>
      <c r="BX634" s="221"/>
      <c r="BY634" s="221"/>
      <c r="BZ634" s="221"/>
      <c r="CA634" s="221"/>
      <c r="CB634" s="221"/>
      <c r="CC634" s="221"/>
      <c r="CD634" s="221"/>
      <c r="CE634" s="221"/>
      <c r="CF634" s="221"/>
      <c r="CG634" s="221"/>
      <c r="CH634" s="221"/>
      <c r="CI634" s="221"/>
      <c r="CJ634" s="221"/>
      <c r="CK634" s="221"/>
      <c r="CL634" s="221"/>
      <c r="CM634" s="221"/>
      <c r="CN634" s="221"/>
      <c r="CO634" s="221"/>
      <c r="CP634" s="221"/>
      <c r="CQ634" s="221"/>
      <c r="CR634" s="222">
        <f t="shared" si="292"/>
        <v>0</v>
      </c>
      <c r="CS634" s="237" t="e">
        <f t="shared" si="293"/>
        <v>#DIV/0!</v>
      </c>
      <c r="CT634" s="222">
        <f t="shared" si="294"/>
        <v>0</v>
      </c>
      <c r="CU634" s="237" t="e">
        <f t="shared" si="295"/>
        <v>#DIV/0!</v>
      </c>
      <c r="CV634" s="222">
        <f t="shared" si="296"/>
        <v>0</v>
      </c>
      <c r="CW634" s="237" t="e">
        <f t="shared" si="297"/>
        <v>#DIV/0!</v>
      </c>
      <c r="CX634" s="222">
        <f t="shared" si="298"/>
        <v>0</v>
      </c>
      <c r="CY634" s="237" t="e">
        <f t="shared" si="299"/>
        <v>#DIV/0!</v>
      </c>
      <c r="CZ634" s="223" t="e">
        <f t="shared" si="300"/>
        <v>#DIV/0!</v>
      </c>
      <c r="DA634" s="223" t="e">
        <f t="shared" si="301"/>
        <v>#DIV/0!</v>
      </c>
      <c r="DB634" s="5"/>
    </row>
    <row r="635" spans="1:106" s="1" customFormat="1" ht="46.5">
      <c r="A635" s="227">
        <v>194</v>
      </c>
      <c r="B635" s="217" t="s">
        <v>527</v>
      </c>
      <c r="C635" s="215" t="s">
        <v>28</v>
      </c>
      <c r="D635" s="217" t="s">
        <v>93</v>
      </c>
      <c r="E635" s="215" t="s">
        <v>26</v>
      </c>
      <c r="F635" s="217" t="s">
        <v>93</v>
      </c>
      <c r="G635" s="68" t="s">
        <v>93</v>
      </c>
      <c r="H635" s="107" t="s">
        <v>790</v>
      </c>
      <c r="I635" s="107"/>
      <c r="J635" s="5" t="s">
        <v>32</v>
      </c>
      <c r="K635" s="212" t="s">
        <v>31</v>
      </c>
      <c r="L635" s="165" t="s">
        <v>10</v>
      </c>
      <c r="M635" s="221" t="s">
        <v>29</v>
      </c>
      <c r="N635" s="221" t="s">
        <v>24</v>
      </c>
      <c r="O635" s="5"/>
      <c r="P635" s="5"/>
      <c r="Q635" s="5"/>
      <c r="R635" s="5"/>
      <c r="S635" s="6"/>
      <c r="T635" s="6"/>
      <c r="U635" s="5"/>
      <c r="V635" s="5"/>
      <c r="W635" s="5"/>
      <c r="X635" s="5"/>
      <c r="Y635" s="5" t="s">
        <v>24</v>
      </c>
      <c r="Z635" s="80">
        <f t="shared" si="291"/>
        <v>1</v>
      </c>
      <c r="AA635" s="221"/>
      <c r="AB635" s="7"/>
      <c r="AC635" s="7"/>
      <c r="AD635" s="7"/>
      <c r="AE635" s="7"/>
      <c r="AF635" s="7"/>
      <c r="AG635" s="7"/>
      <c r="AH635" s="7"/>
      <c r="AI635" s="7"/>
      <c r="AJ635" s="7"/>
      <c r="AK635" s="7"/>
      <c r="AL635" s="7"/>
      <c r="AM635" s="7"/>
      <c r="AN635" s="7"/>
      <c r="AO635" s="7"/>
      <c r="AP635" s="7"/>
      <c r="AQ635" s="7"/>
      <c r="AR635" s="7"/>
      <c r="AS635" s="7"/>
      <c r="AT635" s="7"/>
      <c r="AU635" s="7"/>
      <c r="AV635" s="55"/>
      <c r="AW635" s="7"/>
      <c r="AX635" s="7"/>
      <c r="AY635" s="7"/>
      <c r="AZ635" s="7"/>
      <c r="BA635" s="7"/>
      <c r="BB635" s="7"/>
      <c r="BC635" s="7"/>
      <c r="BD635" s="7"/>
      <c r="BE635" s="7"/>
      <c r="BF635" s="7"/>
      <c r="BG635" s="7"/>
      <c r="BH635" s="7" t="s">
        <v>1317</v>
      </c>
      <c r="BI635" s="7"/>
      <c r="BJ635" s="221"/>
      <c r="BK635" s="221"/>
      <c r="BL635" s="221"/>
      <c r="BM635" s="221"/>
      <c r="BN635" s="221"/>
      <c r="BO635" s="221"/>
      <c r="BP635" s="221"/>
      <c r="BQ635" s="221"/>
      <c r="BR635" s="221"/>
      <c r="BS635" s="221"/>
      <c r="BT635" s="221"/>
      <c r="BU635" s="221"/>
      <c r="BV635" s="221"/>
      <c r="BW635" s="221"/>
      <c r="BX635" s="221"/>
      <c r="BY635" s="221"/>
      <c r="BZ635" s="221"/>
      <c r="CA635" s="221"/>
      <c r="CB635" s="221"/>
      <c r="CC635" s="221"/>
      <c r="CD635" s="221"/>
      <c r="CE635" s="221"/>
      <c r="CF635" s="221"/>
      <c r="CG635" s="221"/>
      <c r="CH635" s="221"/>
      <c r="CI635" s="221"/>
      <c r="CJ635" s="221"/>
      <c r="CK635" s="221"/>
      <c r="CL635" s="221"/>
      <c r="CM635" s="221"/>
      <c r="CN635" s="221"/>
      <c r="CO635" s="221"/>
      <c r="CP635" s="221"/>
      <c r="CQ635" s="221"/>
      <c r="CR635" s="222">
        <f t="shared" si="292"/>
        <v>0</v>
      </c>
      <c r="CS635" s="237" t="e">
        <f t="shared" si="293"/>
        <v>#DIV/0!</v>
      </c>
      <c r="CT635" s="222">
        <f t="shared" si="294"/>
        <v>0</v>
      </c>
      <c r="CU635" s="237" t="e">
        <f t="shared" si="295"/>
        <v>#DIV/0!</v>
      </c>
      <c r="CV635" s="222">
        <f t="shared" si="296"/>
        <v>0</v>
      </c>
      <c r="CW635" s="237" t="e">
        <f t="shared" si="297"/>
        <v>#DIV/0!</v>
      </c>
      <c r="CX635" s="222">
        <f t="shared" si="298"/>
        <v>0</v>
      </c>
      <c r="CY635" s="237" t="e">
        <f t="shared" si="299"/>
        <v>#DIV/0!</v>
      </c>
      <c r="CZ635" s="223" t="e">
        <f t="shared" si="300"/>
        <v>#DIV/0!</v>
      </c>
      <c r="DA635" s="223" t="e">
        <f t="shared" si="301"/>
        <v>#DIV/0!</v>
      </c>
      <c r="DB635" s="5"/>
    </row>
    <row r="636" spans="1:106" s="1" customFormat="1" ht="31">
      <c r="A636" s="227">
        <v>195</v>
      </c>
      <c r="B636" s="217" t="s">
        <v>528</v>
      </c>
      <c r="C636" s="215" t="s">
        <v>60</v>
      </c>
      <c r="D636" s="217" t="s">
        <v>92</v>
      </c>
      <c r="E636" s="215" t="s">
        <v>60</v>
      </c>
      <c r="F636" s="217" t="s">
        <v>92</v>
      </c>
      <c r="G636" s="217" t="s">
        <v>359</v>
      </c>
      <c r="H636" s="212"/>
      <c r="I636" s="212"/>
      <c r="J636" s="5" t="s">
        <v>32</v>
      </c>
      <c r="K636" s="212" t="s">
        <v>31</v>
      </c>
      <c r="L636" s="165" t="s">
        <v>10</v>
      </c>
      <c r="M636" s="221" t="s">
        <v>29</v>
      </c>
      <c r="N636" s="221" t="s">
        <v>24</v>
      </c>
      <c r="O636" s="5"/>
      <c r="P636" s="5"/>
      <c r="Q636" s="5"/>
      <c r="R636" s="5"/>
      <c r="S636" s="6"/>
      <c r="T636" s="6"/>
      <c r="U636" s="5"/>
      <c r="V636" s="5"/>
      <c r="W636" s="5"/>
      <c r="X636" s="5"/>
      <c r="Y636" s="5" t="s">
        <v>24</v>
      </c>
      <c r="Z636" s="80">
        <f t="shared" si="291"/>
        <v>1</v>
      </c>
      <c r="AA636" s="955"/>
      <c r="AB636" s="7"/>
      <c r="AC636" s="7"/>
      <c r="AD636" s="7"/>
      <c r="AE636" s="7"/>
      <c r="AF636" s="7"/>
      <c r="AG636" s="7"/>
      <c r="AH636" s="7"/>
      <c r="AI636" s="7"/>
      <c r="AJ636" s="7"/>
      <c r="AK636" s="7"/>
      <c r="AL636" s="7"/>
      <c r="AM636" s="7"/>
      <c r="AN636" s="7"/>
      <c r="AO636" s="7"/>
      <c r="AP636" s="7"/>
      <c r="AQ636" s="7"/>
      <c r="AR636" s="7"/>
      <c r="AS636" s="7"/>
      <c r="AT636" s="7"/>
      <c r="AU636" s="7"/>
      <c r="AV636" s="55"/>
      <c r="AW636" s="7"/>
      <c r="AX636" s="7"/>
      <c r="AY636" s="7"/>
      <c r="AZ636" s="7"/>
      <c r="BA636" s="7"/>
      <c r="BB636" s="7"/>
      <c r="BC636" s="7"/>
      <c r="BD636" s="7"/>
      <c r="BE636" s="7"/>
      <c r="BF636" s="7"/>
      <c r="BG636" s="7"/>
      <c r="BH636" s="7"/>
      <c r="BI636" s="7" t="s">
        <v>1317</v>
      </c>
      <c r="BJ636" s="221"/>
      <c r="BK636" s="221"/>
      <c r="BL636" s="221"/>
      <c r="BM636" s="221"/>
      <c r="BN636" s="221"/>
      <c r="BO636" s="221"/>
      <c r="BP636" s="221"/>
      <c r="BQ636" s="221"/>
      <c r="BR636" s="221"/>
      <c r="BS636" s="221"/>
      <c r="BT636" s="221"/>
      <c r="BU636" s="221"/>
      <c r="BV636" s="221"/>
      <c r="BW636" s="221"/>
      <c r="BX636" s="221"/>
      <c r="BY636" s="221"/>
      <c r="BZ636" s="221"/>
      <c r="CA636" s="221"/>
      <c r="CB636" s="221"/>
      <c r="CC636" s="221"/>
      <c r="CD636" s="221"/>
      <c r="CE636" s="221"/>
      <c r="CF636" s="221"/>
      <c r="CG636" s="221"/>
      <c r="CH636" s="221"/>
      <c r="CI636" s="221"/>
      <c r="CJ636" s="221"/>
      <c r="CK636" s="221"/>
      <c r="CL636" s="221"/>
      <c r="CM636" s="221"/>
      <c r="CN636" s="221"/>
      <c r="CO636" s="221"/>
      <c r="CP636" s="221"/>
      <c r="CQ636" s="221"/>
      <c r="CR636" s="222">
        <f t="shared" si="292"/>
        <v>0</v>
      </c>
      <c r="CS636" s="237" t="e">
        <f t="shared" si="293"/>
        <v>#DIV/0!</v>
      </c>
      <c r="CT636" s="222">
        <f t="shared" si="294"/>
        <v>0</v>
      </c>
      <c r="CU636" s="237" t="e">
        <f t="shared" si="295"/>
        <v>#DIV/0!</v>
      </c>
      <c r="CV636" s="222">
        <f t="shared" si="296"/>
        <v>0</v>
      </c>
      <c r="CW636" s="237" t="e">
        <f t="shared" si="297"/>
        <v>#DIV/0!</v>
      </c>
      <c r="CX636" s="222">
        <f t="shared" si="298"/>
        <v>0</v>
      </c>
      <c r="CY636" s="237" t="e">
        <f t="shared" si="299"/>
        <v>#DIV/0!</v>
      </c>
      <c r="CZ636" s="223" t="e">
        <f t="shared" si="300"/>
        <v>#DIV/0!</v>
      </c>
      <c r="DA636" s="223" t="e">
        <f t="shared" si="301"/>
        <v>#DIV/0!</v>
      </c>
      <c r="DB636" s="5"/>
    </row>
    <row r="637" spans="1:106" s="302" customFormat="1" ht="16.5">
      <c r="A637" s="1071"/>
      <c r="B637" s="1045" t="s">
        <v>396</v>
      </c>
      <c r="C637" s="1061"/>
      <c r="D637" s="1061"/>
      <c r="E637" s="1061"/>
      <c r="F637" s="1045"/>
      <c r="G637" s="1045"/>
      <c r="H637" s="1061"/>
      <c r="I637" s="1061"/>
      <c r="J637" s="1045"/>
      <c r="K637" s="1045"/>
      <c r="L637" s="1061"/>
      <c r="M637" s="1061"/>
      <c r="N637" s="1061"/>
      <c r="O637" s="300" t="s">
        <v>38</v>
      </c>
      <c r="P637" s="300" t="s">
        <v>38</v>
      </c>
      <c r="Q637" s="300" t="s">
        <v>38</v>
      </c>
      <c r="R637" s="300" t="s">
        <v>38</v>
      </c>
      <c r="S637" s="301" t="s">
        <v>38</v>
      </c>
      <c r="T637" s="300" t="s">
        <v>38</v>
      </c>
      <c r="U637" s="300" t="s">
        <v>38</v>
      </c>
      <c r="V637" s="300" t="s">
        <v>38</v>
      </c>
      <c r="W637" s="300" t="s">
        <v>38</v>
      </c>
      <c r="X637" s="300" t="s">
        <v>38</v>
      </c>
      <c r="Y637" s="300" t="s">
        <v>38</v>
      </c>
      <c r="Z637" s="296" t="s">
        <v>38</v>
      </c>
      <c r="AA637" s="955"/>
      <c r="AB637" s="296" t="s">
        <v>38</v>
      </c>
      <c r="AC637" s="296" t="s">
        <v>38</v>
      </c>
      <c r="AD637" s="296" t="s">
        <v>38</v>
      </c>
      <c r="AE637" s="296" t="s">
        <v>38</v>
      </c>
      <c r="AF637" s="296" t="s">
        <v>38</v>
      </c>
      <c r="AG637" s="296" t="s">
        <v>38</v>
      </c>
      <c r="AH637" s="296" t="s">
        <v>38</v>
      </c>
      <c r="AI637" s="296" t="s">
        <v>38</v>
      </c>
      <c r="AJ637" s="296" t="s">
        <v>38</v>
      </c>
      <c r="AK637" s="296" t="s">
        <v>38</v>
      </c>
      <c r="AL637" s="296" t="s">
        <v>38</v>
      </c>
      <c r="AM637" s="296" t="s">
        <v>38</v>
      </c>
      <c r="AN637" s="296" t="s">
        <v>38</v>
      </c>
      <c r="AO637" s="296" t="s">
        <v>38</v>
      </c>
      <c r="AP637" s="296" t="s">
        <v>38</v>
      </c>
      <c r="AQ637" s="296" t="s">
        <v>38</v>
      </c>
      <c r="AR637" s="296" t="s">
        <v>38</v>
      </c>
      <c r="AS637" s="296" t="s">
        <v>38</v>
      </c>
      <c r="AT637" s="296" t="s">
        <v>38</v>
      </c>
      <c r="AU637" s="296" t="s">
        <v>38</v>
      </c>
      <c r="AV637" s="296" t="s">
        <v>38</v>
      </c>
      <c r="AW637" s="296" t="s">
        <v>38</v>
      </c>
      <c r="AX637" s="296" t="s">
        <v>38</v>
      </c>
      <c r="AY637" s="296" t="s">
        <v>38</v>
      </c>
      <c r="AZ637" s="296" t="s">
        <v>38</v>
      </c>
      <c r="BA637" s="296" t="s">
        <v>38</v>
      </c>
      <c r="BB637" s="296" t="s">
        <v>38</v>
      </c>
      <c r="BC637" s="296" t="s">
        <v>38</v>
      </c>
      <c r="BD637" s="296" t="s">
        <v>38</v>
      </c>
      <c r="BE637" s="296" t="s">
        <v>38</v>
      </c>
      <c r="BF637" s="296" t="s">
        <v>38</v>
      </c>
      <c r="BG637" s="296" t="s">
        <v>38</v>
      </c>
      <c r="BH637" s="296" t="s">
        <v>38</v>
      </c>
      <c r="BI637" s="296" t="s">
        <v>38</v>
      </c>
      <c r="BJ637" s="296" t="s">
        <v>38</v>
      </c>
      <c r="BK637" s="296" t="s">
        <v>38</v>
      </c>
      <c r="BL637" s="296" t="s">
        <v>38</v>
      </c>
      <c r="BM637" s="296" t="s">
        <v>38</v>
      </c>
      <c r="BN637" s="296" t="s">
        <v>38</v>
      </c>
      <c r="BO637" s="296" t="s">
        <v>38</v>
      </c>
      <c r="BP637" s="296" t="s">
        <v>38</v>
      </c>
      <c r="BQ637" s="296" t="s">
        <v>38</v>
      </c>
      <c r="BR637" s="296" t="s">
        <v>38</v>
      </c>
      <c r="BS637" s="296" t="s">
        <v>38</v>
      </c>
      <c r="BT637" s="296" t="s">
        <v>38</v>
      </c>
      <c r="BU637" s="296" t="s">
        <v>38</v>
      </c>
      <c r="BV637" s="296" t="s">
        <v>38</v>
      </c>
      <c r="BW637" s="296" t="s">
        <v>38</v>
      </c>
      <c r="BX637" s="296" t="s">
        <v>38</v>
      </c>
      <c r="BY637" s="296" t="s">
        <v>38</v>
      </c>
      <c r="BZ637" s="296" t="s">
        <v>38</v>
      </c>
      <c r="CA637" s="296" t="s">
        <v>38</v>
      </c>
      <c r="CB637" s="296" t="s">
        <v>38</v>
      </c>
      <c r="CC637" s="296" t="s">
        <v>38</v>
      </c>
      <c r="CD637" s="296" t="s">
        <v>38</v>
      </c>
      <c r="CE637" s="296" t="s">
        <v>38</v>
      </c>
      <c r="CF637" s="296" t="s">
        <v>38</v>
      </c>
      <c r="CG637" s="296" t="s">
        <v>38</v>
      </c>
      <c r="CH637" s="296" t="s">
        <v>38</v>
      </c>
      <c r="CI637" s="296" t="s">
        <v>38</v>
      </c>
      <c r="CJ637" s="296" t="s">
        <v>38</v>
      </c>
      <c r="CK637" s="296" t="s">
        <v>38</v>
      </c>
      <c r="CL637" s="296" t="s">
        <v>38</v>
      </c>
      <c r="CM637" s="296" t="s">
        <v>38</v>
      </c>
      <c r="CN637" s="296" t="s">
        <v>38</v>
      </c>
      <c r="CO637" s="296" t="s">
        <v>38</v>
      </c>
      <c r="CP637" s="296" t="s">
        <v>38</v>
      </c>
      <c r="CQ637" s="296" t="s">
        <v>38</v>
      </c>
      <c r="CR637" s="296" t="s">
        <v>38</v>
      </c>
      <c r="CS637" s="296" t="s">
        <v>38</v>
      </c>
      <c r="CT637" s="296" t="s">
        <v>38</v>
      </c>
      <c r="CU637" s="296" t="s">
        <v>38</v>
      </c>
      <c r="CV637" s="296" t="s">
        <v>38</v>
      </c>
      <c r="CW637" s="296" t="s">
        <v>38</v>
      </c>
      <c r="CX637" s="296" t="s">
        <v>38</v>
      </c>
      <c r="CY637" s="296" t="s">
        <v>38</v>
      </c>
      <c r="CZ637" s="296" t="s">
        <v>38</v>
      </c>
      <c r="DA637" s="296" t="s">
        <v>38</v>
      </c>
      <c r="DB637" s="296" t="s">
        <v>38</v>
      </c>
    </row>
    <row r="638" spans="1:106" s="302" customFormat="1" ht="16.5">
      <c r="A638" s="1081"/>
      <c r="B638" s="1045" t="s">
        <v>91</v>
      </c>
      <c r="C638" s="1061"/>
      <c r="D638" s="1061"/>
      <c r="E638" s="1061"/>
      <c r="F638" s="1045"/>
      <c r="G638" s="1045"/>
      <c r="H638" s="1061"/>
      <c r="I638" s="1061"/>
      <c r="J638" s="1045"/>
      <c r="K638" s="1045"/>
      <c r="L638" s="1061"/>
      <c r="M638" s="1061"/>
      <c r="N638" s="1061"/>
      <c r="O638" s="300" t="s">
        <v>38</v>
      </c>
      <c r="P638" s="300" t="s">
        <v>38</v>
      </c>
      <c r="Q638" s="300" t="s">
        <v>38</v>
      </c>
      <c r="R638" s="300" t="s">
        <v>38</v>
      </c>
      <c r="S638" s="301" t="s">
        <v>38</v>
      </c>
      <c r="T638" s="300" t="s">
        <v>38</v>
      </c>
      <c r="U638" s="300" t="s">
        <v>38</v>
      </c>
      <c r="V638" s="300" t="s">
        <v>38</v>
      </c>
      <c r="W638" s="300" t="s">
        <v>38</v>
      </c>
      <c r="X638" s="300" t="s">
        <v>38</v>
      </c>
      <c r="Y638" s="300" t="s">
        <v>38</v>
      </c>
      <c r="Z638" s="296" t="s">
        <v>38</v>
      </c>
      <c r="AA638" s="221"/>
      <c r="AB638" s="296" t="s">
        <v>38</v>
      </c>
      <c r="AC638" s="296" t="s">
        <v>38</v>
      </c>
      <c r="AD638" s="296" t="s">
        <v>38</v>
      </c>
      <c r="AE638" s="296" t="s">
        <v>38</v>
      </c>
      <c r="AF638" s="296" t="s">
        <v>38</v>
      </c>
      <c r="AG638" s="296" t="s">
        <v>38</v>
      </c>
      <c r="AH638" s="296" t="s">
        <v>38</v>
      </c>
      <c r="AI638" s="296" t="s">
        <v>38</v>
      </c>
      <c r="AJ638" s="296" t="s">
        <v>38</v>
      </c>
      <c r="AK638" s="296" t="s">
        <v>38</v>
      </c>
      <c r="AL638" s="296" t="s">
        <v>38</v>
      </c>
      <c r="AM638" s="296" t="s">
        <v>38</v>
      </c>
      <c r="AN638" s="296" t="s">
        <v>38</v>
      </c>
      <c r="AO638" s="296" t="s">
        <v>38</v>
      </c>
      <c r="AP638" s="296" t="s">
        <v>38</v>
      </c>
      <c r="AQ638" s="296" t="s">
        <v>38</v>
      </c>
      <c r="AR638" s="296" t="s">
        <v>38</v>
      </c>
      <c r="AS638" s="296" t="s">
        <v>38</v>
      </c>
      <c r="AT638" s="296" t="s">
        <v>38</v>
      </c>
      <c r="AU638" s="296" t="s">
        <v>38</v>
      </c>
      <c r="AV638" s="296" t="s">
        <v>38</v>
      </c>
      <c r="AW638" s="296" t="s">
        <v>38</v>
      </c>
      <c r="AX638" s="296" t="s">
        <v>38</v>
      </c>
      <c r="AY638" s="296" t="s">
        <v>38</v>
      </c>
      <c r="AZ638" s="296" t="s">
        <v>38</v>
      </c>
      <c r="BA638" s="296" t="s">
        <v>38</v>
      </c>
      <c r="BB638" s="296" t="s">
        <v>38</v>
      </c>
      <c r="BC638" s="296" t="s">
        <v>38</v>
      </c>
      <c r="BD638" s="296" t="s">
        <v>38</v>
      </c>
      <c r="BE638" s="296" t="s">
        <v>38</v>
      </c>
      <c r="BF638" s="296" t="s">
        <v>38</v>
      </c>
      <c r="BG638" s="296" t="s">
        <v>38</v>
      </c>
      <c r="BH638" s="296" t="s">
        <v>38</v>
      </c>
      <c r="BI638" s="296" t="s">
        <v>38</v>
      </c>
      <c r="BJ638" s="296" t="s">
        <v>38</v>
      </c>
      <c r="BK638" s="296" t="s">
        <v>38</v>
      </c>
      <c r="BL638" s="296" t="s">
        <v>38</v>
      </c>
      <c r="BM638" s="296" t="s">
        <v>38</v>
      </c>
      <c r="BN638" s="296" t="s">
        <v>38</v>
      </c>
      <c r="BO638" s="296" t="s">
        <v>38</v>
      </c>
      <c r="BP638" s="296" t="s">
        <v>38</v>
      </c>
      <c r="BQ638" s="296" t="s">
        <v>38</v>
      </c>
      <c r="BR638" s="296" t="s">
        <v>38</v>
      </c>
      <c r="BS638" s="296" t="s">
        <v>38</v>
      </c>
      <c r="BT638" s="296" t="s">
        <v>38</v>
      </c>
      <c r="BU638" s="296" t="s">
        <v>38</v>
      </c>
      <c r="BV638" s="296" t="s">
        <v>38</v>
      </c>
      <c r="BW638" s="296" t="s">
        <v>38</v>
      </c>
      <c r="BX638" s="296" t="s">
        <v>38</v>
      </c>
      <c r="BY638" s="296" t="s">
        <v>38</v>
      </c>
      <c r="BZ638" s="296" t="s">
        <v>38</v>
      </c>
      <c r="CA638" s="296" t="s">
        <v>38</v>
      </c>
      <c r="CB638" s="296" t="s">
        <v>38</v>
      </c>
      <c r="CC638" s="296" t="s">
        <v>38</v>
      </c>
      <c r="CD638" s="296" t="s">
        <v>38</v>
      </c>
      <c r="CE638" s="296" t="s">
        <v>38</v>
      </c>
      <c r="CF638" s="296" t="s">
        <v>38</v>
      </c>
      <c r="CG638" s="296" t="s">
        <v>38</v>
      </c>
      <c r="CH638" s="296" t="s">
        <v>38</v>
      </c>
      <c r="CI638" s="296" t="s">
        <v>38</v>
      </c>
      <c r="CJ638" s="296" t="s">
        <v>38</v>
      </c>
      <c r="CK638" s="296" t="s">
        <v>38</v>
      </c>
      <c r="CL638" s="296" t="s">
        <v>38</v>
      </c>
      <c r="CM638" s="296" t="s">
        <v>38</v>
      </c>
      <c r="CN638" s="296" t="s">
        <v>38</v>
      </c>
      <c r="CO638" s="296" t="s">
        <v>38</v>
      </c>
      <c r="CP638" s="296" t="s">
        <v>38</v>
      </c>
      <c r="CQ638" s="296" t="s">
        <v>38</v>
      </c>
      <c r="CR638" s="296" t="s">
        <v>38</v>
      </c>
      <c r="CS638" s="296" t="s">
        <v>38</v>
      </c>
      <c r="CT638" s="296" t="s">
        <v>38</v>
      </c>
      <c r="CU638" s="296" t="s">
        <v>38</v>
      </c>
      <c r="CV638" s="296" t="s">
        <v>38</v>
      </c>
      <c r="CW638" s="296" t="s">
        <v>38</v>
      </c>
      <c r="CX638" s="296" t="s">
        <v>38</v>
      </c>
      <c r="CY638" s="296" t="s">
        <v>38</v>
      </c>
      <c r="CZ638" s="296" t="s">
        <v>38</v>
      </c>
      <c r="DA638" s="296" t="s">
        <v>38</v>
      </c>
      <c r="DB638" s="296" t="s">
        <v>38</v>
      </c>
    </row>
    <row r="639" spans="1:106" s="302" customFormat="1" ht="16.5">
      <c r="A639" s="1072"/>
      <c r="B639" s="1045" t="s">
        <v>90</v>
      </c>
      <c r="C639" s="1061"/>
      <c r="D639" s="1061"/>
      <c r="E639" s="1061"/>
      <c r="F639" s="1045"/>
      <c r="G639" s="1045"/>
      <c r="H639" s="1061"/>
      <c r="I639" s="1061"/>
      <c r="J639" s="1045"/>
      <c r="K639" s="1045"/>
      <c r="L639" s="1061"/>
      <c r="M639" s="1061"/>
      <c r="N639" s="1061"/>
      <c r="O639" s="300" t="s">
        <v>38</v>
      </c>
      <c r="P639" s="300" t="s">
        <v>38</v>
      </c>
      <c r="Q639" s="300" t="s">
        <v>38</v>
      </c>
      <c r="R639" s="300" t="s">
        <v>38</v>
      </c>
      <c r="S639" s="301" t="s">
        <v>38</v>
      </c>
      <c r="T639" s="300" t="s">
        <v>38</v>
      </c>
      <c r="U639" s="300"/>
      <c r="V639" s="300" t="s">
        <v>38</v>
      </c>
      <c r="W639" s="300" t="s">
        <v>38</v>
      </c>
      <c r="X639" s="300"/>
      <c r="Y639" s="300" t="s">
        <v>38</v>
      </c>
      <c r="Z639" s="296" t="s">
        <v>38</v>
      </c>
      <c r="AA639" s="955"/>
      <c r="AB639" s="296" t="s">
        <v>38</v>
      </c>
      <c r="AC639" s="296" t="s">
        <v>38</v>
      </c>
      <c r="AD639" s="296" t="s">
        <v>38</v>
      </c>
      <c r="AE639" s="296" t="s">
        <v>38</v>
      </c>
      <c r="AF639" s="296" t="s">
        <v>38</v>
      </c>
      <c r="AG639" s="296" t="s">
        <v>38</v>
      </c>
      <c r="AH639" s="296" t="s">
        <v>38</v>
      </c>
      <c r="AI639" s="296" t="s">
        <v>38</v>
      </c>
      <c r="AJ639" s="296" t="s">
        <v>38</v>
      </c>
      <c r="AK639" s="296" t="s">
        <v>38</v>
      </c>
      <c r="AL639" s="296" t="s">
        <v>38</v>
      </c>
      <c r="AM639" s="296" t="s">
        <v>38</v>
      </c>
      <c r="AN639" s="296" t="s">
        <v>38</v>
      </c>
      <c r="AO639" s="296" t="s">
        <v>38</v>
      </c>
      <c r="AP639" s="296" t="s">
        <v>38</v>
      </c>
      <c r="AQ639" s="296" t="s">
        <v>38</v>
      </c>
      <c r="AR639" s="296" t="s">
        <v>38</v>
      </c>
      <c r="AS639" s="296" t="s">
        <v>38</v>
      </c>
      <c r="AT639" s="296" t="s">
        <v>38</v>
      </c>
      <c r="AU639" s="296" t="s">
        <v>38</v>
      </c>
      <c r="AV639" s="296" t="s">
        <v>38</v>
      </c>
      <c r="AW639" s="296" t="s">
        <v>38</v>
      </c>
      <c r="AX639" s="296" t="s">
        <v>38</v>
      </c>
      <c r="AY639" s="296" t="s">
        <v>38</v>
      </c>
      <c r="AZ639" s="296" t="s">
        <v>38</v>
      </c>
      <c r="BA639" s="296" t="s">
        <v>38</v>
      </c>
      <c r="BB639" s="296" t="s">
        <v>38</v>
      </c>
      <c r="BC639" s="296" t="s">
        <v>38</v>
      </c>
      <c r="BD639" s="296" t="s">
        <v>38</v>
      </c>
      <c r="BE639" s="296" t="s">
        <v>38</v>
      </c>
      <c r="BF639" s="296" t="s">
        <v>38</v>
      </c>
      <c r="BG639" s="296" t="s">
        <v>38</v>
      </c>
      <c r="BH639" s="296" t="s">
        <v>38</v>
      </c>
      <c r="BI639" s="296" t="s">
        <v>38</v>
      </c>
      <c r="BJ639" s="296" t="s">
        <v>38</v>
      </c>
      <c r="BK639" s="296" t="s">
        <v>38</v>
      </c>
      <c r="BL639" s="296" t="s">
        <v>38</v>
      </c>
      <c r="BM639" s="296" t="s">
        <v>38</v>
      </c>
      <c r="BN639" s="296" t="s">
        <v>38</v>
      </c>
      <c r="BO639" s="296" t="s">
        <v>38</v>
      </c>
      <c r="BP639" s="296" t="s">
        <v>38</v>
      </c>
      <c r="BQ639" s="296" t="s">
        <v>38</v>
      </c>
      <c r="BR639" s="296" t="s">
        <v>38</v>
      </c>
      <c r="BS639" s="296" t="s">
        <v>38</v>
      </c>
      <c r="BT639" s="296" t="s">
        <v>38</v>
      </c>
      <c r="BU639" s="296" t="s">
        <v>38</v>
      </c>
      <c r="BV639" s="296" t="s">
        <v>38</v>
      </c>
      <c r="BW639" s="296" t="s">
        <v>38</v>
      </c>
      <c r="BX639" s="296" t="s">
        <v>38</v>
      </c>
      <c r="BY639" s="296" t="s">
        <v>38</v>
      </c>
      <c r="BZ639" s="296" t="s">
        <v>38</v>
      </c>
      <c r="CA639" s="296" t="s">
        <v>38</v>
      </c>
      <c r="CB639" s="296" t="s">
        <v>38</v>
      </c>
      <c r="CC639" s="296" t="s">
        <v>38</v>
      </c>
      <c r="CD639" s="296" t="s">
        <v>38</v>
      </c>
      <c r="CE639" s="296" t="s">
        <v>38</v>
      </c>
      <c r="CF639" s="296" t="s">
        <v>38</v>
      </c>
      <c r="CG639" s="296" t="s">
        <v>38</v>
      </c>
      <c r="CH639" s="296" t="s">
        <v>38</v>
      </c>
      <c r="CI639" s="296" t="s">
        <v>38</v>
      </c>
      <c r="CJ639" s="296" t="s">
        <v>38</v>
      </c>
      <c r="CK639" s="296" t="s">
        <v>38</v>
      </c>
      <c r="CL639" s="296" t="s">
        <v>38</v>
      </c>
      <c r="CM639" s="296" t="s">
        <v>38</v>
      </c>
      <c r="CN639" s="296" t="s">
        <v>38</v>
      </c>
      <c r="CO639" s="296" t="s">
        <v>38</v>
      </c>
      <c r="CP639" s="296" t="s">
        <v>38</v>
      </c>
      <c r="CQ639" s="296" t="s">
        <v>38</v>
      </c>
      <c r="CR639" s="296" t="s">
        <v>38</v>
      </c>
      <c r="CS639" s="296" t="s">
        <v>38</v>
      </c>
      <c r="CT639" s="296" t="s">
        <v>38</v>
      </c>
      <c r="CU639" s="296" t="s">
        <v>38</v>
      </c>
      <c r="CV639" s="296" t="s">
        <v>38</v>
      </c>
      <c r="CW639" s="296" t="s">
        <v>38</v>
      </c>
      <c r="CX639" s="296" t="s">
        <v>38</v>
      </c>
      <c r="CY639" s="296" t="s">
        <v>38</v>
      </c>
      <c r="CZ639" s="296" t="s">
        <v>38</v>
      </c>
      <c r="DA639" s="296" t="s">
        <v>38</v>
      </c>
      <c r="DB639" s="296" t="s">
        <v>38</v>
      </c>
    </row>
    <row r="640" spans="1:106" s="1" customFormat="1" ht="62">
      <c r="A640" s="1036">
        <v>196</v>
      </c>
      <c r="B640" s="1044" t="s">
        <v>1009</v>
      </c>
      <c r="C640" s="1033" t="s">
        <v>28</v>
      </c>
      <c r="D640" s="1024" t="s">
        <v>89</v>
      </c>
      <c r="E640" s="1033" t="s">
        <v>60</v>
      </c>
      <c r="F640" s="1044" t="s">
        <v>1010</v>
      </c>
      <c r="G640" s="51" t="s">
        <v>1695</v>
      </c>
      <c r="H640" s="38"/>
      <c r="I640" s="178" t="s">
        <v>1696</v>
      </c>
      <c r="J640" s="5" t="s">
        <v>32</v>
      </c>
      <c r="K640" s="212" t="s">
        <v>31</v>
      </c>
      <c r="L640" s="215" t="s">
        <v>9</v>
      </c>
      <c r="M640" s="221" t="s">
        <v>29</v>
      </c>
      <c r="N640" s="221" t="s">
        <v>24</v>
      </c>
      <c r="O640" s="5"/>
      <c r="P640" s="5" t="s">
        <v>24</v>
      </c>
      <c r="Q640" s="5"/>
      <c r="R640" s="5"/>
      <c r="S640" s="6"/>
      <c r="T640" s="6"/>
      <c r="U640" s="5"/>
      <c r="V640" s="5"/>
      <c r="W640" s="5"/>
      <c r="X640" s="5"/>
      <c r="Y640" s="5"/>
      <c r="Z640" s="80">
        <f t="shared" ref="Z640:Z672" si="302">COUNTIF($O640:$Y640,"x")</f>
        <v>1</v>
      </c>
      <c r="AA640" s="955"/>
      <c r="AB640" s="7"/>
      <c r="AC640" s="7"/>
      <c r="AD640" s="7"/>
      <c r="AE640" s="7" t="s">
        <v>1316</v>
      </c>
      <c r="AF640" s="7" t="s">
        <v>1316</v>
      </c>
      <c r="AG640" s="7" t="s">
        <v>1316</v>
      </c>
      <c r="AH640" s="7"/>
      <c r="AI640" s="7"/>
      <c r="AJ640" s="7"/>
      <c r="AK640" s="7"/>
      <c r="AL640" s="7"/>
      <c r="AM640" s="7"/>
      <c r="AN640" s="7"/>
      <c r="AO640" s="7"/>
      <c r="AP640" s="7"/>
      <c r="AQ640" s="7"/>
      <c r="AR640" s="7"/>
      <c r="AS640" s="7"/>
      <c r="AT640" s="7"/>
      <c r="AU640" s="7"/>
      <c r="AV640" s="55"/>
      <c r="AW640" s="7"/>
      <c r="AX640" s="7"/>
      <c r="AY640" s="7"/>
      <c r="AZ640" s="7"/>
      <c r="BA640" s="7"/>
      <c r="BB640" s="7"/>
      <c r="BC640" s="7"/>
      <c r="BD640" s="7"/>
      <c r="BE640" s="7"/>
      <c r="BF640" s="7"/>
      <c r="BG640" s="7"/>
      <c r="BH640" s="7"/>
      <c r="BI640" s="7"/>
      <c r="BJ640" s="221"/>
      <c r="BK640" s="221"/>
      <c r="BL640" s="221"/>
      <c r="BM640" s="221"/>
      <c r="BN640" s="221"/>
      <c r="BO640" s="221"/>
      <c r="BP640" s="221"/>
      <c r="BQ640" s="221"/>
      <c r="BR640" s="221"/>
      <c r="BS640" s="221"/>
      <c r="BT640" s="221"/>
      <c r="BU640" s="221"/>
      <c r="BV640" s="221"/>
      <c r="BW640" s="221"/>
      <c r="BX640" s="221"/>
      <c r="BY640" s="221"/>
      <c r="BZ640" s="221"/>
      <c r="CA640" s="221"/>
      <c r="CB640" s="221"/>
      <c r="CC640" s="221"/>
      <c r="CD640" s="221"/>
      <c r="CE640" s="221"/>
      <c r="CF640" s="221"/>
      <c r="CG640" s="221"/>
      <c r="CH640" s="221"/>
      <c r="CI640" s="221"/>
      <c r="CJ640" s="221"/>
      <c r="CK640" s="221"/>
      <c r="CL640" s="221"/>
      <c r="CM640" s="221"/>
      <c r="CN640" s="221"/>
      <c r="CO640" s="221"/>
      <c r="CP640" s="221"/>
      <c r="CQ640" s="221"/>
      <c r="CR640" s="222">
        <f t="shared" ref="CR640:CR672" si="303">COUNTIF(BJ640:CQ640,"2")</f>
        <v>0</v>
      </c>
      <c r="CS640" s="237" t="e">
        <f t="shared" ref="CS640:CS672" si="304">CR640/(CR640+CT640+CV640+CX640)</f>
        <v>#DIV/0!</v>
      </c>
      <c r="CT640" s="222">
        <f t="shared" ref="CT640:CT672" si="305">COUNTIF(BJ640:CQ640,"1")</f>
        <v>0</v>
      </c>
      <c r="CU640" s="237" t="e">
        <f t="shared" ref="CU640:CU672" si="306">CT640/(CR640+CT640+CV640+CX640)</f>
        <v>#DIV/0!</v>
      </c>
      <c r="CV640" s="222">
        <f t="shared" ref="CV640:CV672" si="307">COUNTIF(BJ640:CQ640,"0")</f>
        <v>0</v>
      </c>
      <c r="CW640" s="237" t="e">
        <f t="shared" ref="CW640:CW672" si="308">CV640/(CR640+CT640+CV640+CX640)</f>
        <v>#DIV/0!</v>
      </c>
      <c r="CX640" s="222">
        <f t="shared" ref="CX640:CX672" si="309">COUNTIF(BJ640:CQ640,"KĐG")</f>
        <v>0</v>
      </c>
      <c r="CY640" s="237" t="e">
        <f t="shared" ref="CY640:CY672" si="310">CX640/(CR640+CT640+CV640+CX640)</f>
        <v>#DIV/0!</v>
      </c>
      <c r="CZ640" s="223" t="e">
        <f t="shared" ref="CZ640:CZ672" si="311">(((CR640*2)+(CT640*1)+(CV640*0)))/(CR640+CT640+CV640)</f>
        <v>#DIV/0!</v>
      </c>
      <c r="DA640" s="223" t="e">
        <f t="shared" ref="DA640:DA672" si="312">IF(CY640&gt;=50%,"KĐG",IF(CZ640&gt;=1.6,"Đạt mục tiêu",IF(CZ640&gt;=1,"Cần cố gắng","Chưa đạt")))</f>
        <v>#DIV/0!</v>
      </c>
      <c r="DB640" s="5"/>
    </row>
    <row r="641" spans="1:106" s="1" customFormat="1" ht="62">
      <c r="A641" s="1036"/>
      <c r="B641" s="1024"/>
      <c r="C641" s="1033"/>
      <c r="D641" s="1024"/>
      <c r="E641" s="1033"/>
      <c r="F641" s="1024"/>
      <c r="G641" s="51" t="s">
        <v>440</v>
      </c>
      <c r="H641" s="38"/>
      <c r="I641" s="38"/>
      <c r="J641" s="16" t="s">
        <v>32</v>
      </c>
      <c r="K641" s="212" t="s">
        <v>31</v>
      </c>
      <c r="L641" s="215" t="s">
        <v>9</v>
      </c>
      <c r="M641" s="221" t="s">
        <v>29</v>
      </c>
      <c r="N641" s="221" t="s">
        <v>24</v>
      </c>
      <c r="O641" s="5"/>
      <c r="P641" s="5"/>
      <c r="Q641" s="5" t="s">
        <v>24</v>
      </c>
      <c r="R641" s="5"/>
      <c r="S641" s="6"/>
      <c r="T641" s="6"/>
      <c r="U641" s="5"/>
      <c r="V641" s="5"/>
      <c r="W641" s="5"/>
      <c r="X641" s="5"/>
      <c r="Y641" s="5"/>
      <c r="Z641" s="80">
        <f t="shared" si="302"/>
        <v>1</v>
      </c>
      <c r="AA641" s="221"/>
      <c r="AB641" s="7"/>
      <c r="AC641" s="7"/>
      <c r="AD641" s="7"/>
      <c r="AE641" s="7"/>
      <c r="AF641" s="7"/>
      <c r="AG641" s="7"/>
      <c r="AH641" s="7"/>
      <c r="AI641" s="7" t="s">
        <v>1404</v>
      </c>
      <c r="AJ641" s="7"/>
      <c r="AK641" s="7"/>
      <c r="AL641" s="7"/>
      <c r="AM641" s="7"/>
      <c r="AN641" s="7"/>
      <c r="AO641" s="7"/>
      <c r="AP641" s="7"/>
      <c r="AQ641" s="7"/>
      <c r="AR641" s="7"/>
      <c r="AS641" s="7"/>
      <c r="AT641" s="7"/>
      <c r="AU641" s="7"/>
      <c r="AV641" s="55"/>
      <c r="AW641" s="7"/>
      <c r="AX641" s="7"/>
      <c r="AY641" s="7"/>
      <c r="AZ641" s="7"/>
      <c r="BA641" s="7"/>
      <c r="BB641" s="7"/>
      <c r="BC641" s="7"/>
      <c r="BD641" s="7"/>
      <c r="BE641" s="7"/>
      <c r="BF641" s="7"/>
      <c r="BG641" s="7"/>
      <c r="BH641" s="7"/>
      <c r="BI641" s="7"/>
      <c r="BJ641" s="221"/>
      <c r="BK641" s="221"/>
      <c r="BL641" s="221"/>
      <c r="BM641" s="221"/>
      <c r="BN641" s="221"/>
      <c r="BO641" s="221"/>
      <c r="BP641" s="221"/>
      <c r="BQ641" s="221"/>
      <c r="BR641" s="221"/>
      <c r="BS641" s="221"/>
      <c r="BT641" s="221"/>
      <c r="BU641" s="221"/>
      <c r="BV641" s="221"/>
      <c r="BW641" s="221"/>
      <c r="BX641" s="221"/>
      <c r="BY641" s="221"/>
      <c r="BZ641" s="221"/>
      <c r="CA641" s="221"/>
      <c r="CB641" s="221"/>
      <c r="CC641" s="221"/>
      <c r="CD641" s="221"/>
      <c r="CE641" s="221"/>
      <c r="CF641" s="221"/>
      <c r="CG641" s="221"/>
      <c r="CH641" s="221"/>
      <c r="CI641" s="221"/>
      <c r="CJ641" s="221"/>
      <c r="CK641" s="221"/>
      <c r="CL641" s="221"/>
      <c r="CM641" s="221"/>
      <c r="CN641" s="221"/>
      <c r="CO641" s="221"/>
      <c r="CP641" s="221"/>
      <c r="CQ641" s="221"/>
      <c r="CR641" s="222">
        <f t="shared" si="303"/>
        <v>0</v>
      </c>
      <c r="CS641" s="237" t="e">
        <f t="shared" si="304"/>
        <v>#DIV/0!</v>
      </c>
      <c r="CT641" s="222">
        <f t="shared" si="305"/>
        <v>0</v>
      </c>
      <c r="CU641" s="237" t="e">
        <f t="shared" si="306"/>
        <v>#DIV/0!</v>
      </c>
      <c r="CV641" s="222">
        <f t="shared" si="307"/>
        <v>0</v>
      </c>
      <c r="CW641" s="237" t="e">
        <f t="shared" si="308"/>
        <v>#DIV/0!</v>
      </c>
      <c r="CX641" s="222">
        <f t="shared" si="309"/>
        <v>0</v>
      </c>
      <c r="CY641" s="237" t="e">
        <f t="shared" si="310"/>
        <v>#DIV/0!</v>
      </c>
      <c r="CZ641" s="223" t="e">
        <f t="shared" si="311"/>
        <v>#DIV/0!</v>
      </c>
      <c r="DA641" s="223" t="e">
        <f t="shared" si="312"/>
        <v>#DIV/0!</v>
      </c>
      <c r="DB641" s="5"/>
    </row>
    <row r="642" spans="1:106" s="1" customFormat="1" ht="62">
      <c r="A642" s="227">
        <v>197</v>
      </c>
      <c r="B642" s="220" t="s">
        <v>1338</v>
      </c>
      <c r="C642" s="215" t="s">
        <v>28</v>
      </c>
      <c r="D642" s="217" t="s">
        <v>88</v>
      </c>
      <c r="E642" s="215" t="s">
        <v>26</v>
      </c>
      <c r="F642" s="220" t="s">
        <v>1337</v>
      </c>
      <c r="G642" s="145" t="s">
        <v>1294</v>
      </c>
      <c r="H642" s="38"/>
      <c r="I642" s="178" t="s">
        <v>1688</v>
      </c>
      <c r="J642" s="5" t="s">
        <v>32</v>
      </c>
      <c r="K642" s="212" t="s">
        <v>31</v>
      </c>
      <c r="L642" s="215" t="s">
        <v>9</v>
      </c>
      <c r="M642" s="221" t="s">
        <v>29</v>
      </c>
      <c r="N642" s="221" t="s">
        <v>24</v>
      </c>
      <c r="O642" s="5" t="s">
        <v>24</v>
      </c>
      <c r="P642" s="5"/>
      <c r="Q642" s="5"/>
      <c r="R642" s="5"/>
      <c r="S642" s="6"/>
      <c r="T642" s="6"/>
      <c r="U642" s="5"/>
      <c r="V642" s="5"/>
      <c r="W642" s="5"/>
      <c r="X642" s="5"/>
      <c r="Y642" s="5"/>
      <c r="Z642" s="80">
        <f t="shared" si="302"/>
        <v>1</v>
      </c>
      <c r="AA642" s="955"/>
      <c r="AB642" s="7" t="s">
        <v>1183</v>
      </c>
      <c r="AC642" s="7"/>
      <c r="AD642" s="7"/>
      <c r="AE642" s="7"/>
      <c r="AF642" s="7"/>
      <c r="AG642" s="7"/>
      <c r="AH642" s="7"/>
      <c r="AI642" s="7"/>
      <c r="AJ642" s="7"/>
      <c r="AK642" s="7"/>
      <c r="AL642" s="7"/>
      <c r="AM642" s="7"/>
      <c r="AN642" s="7"/>
      <c r="AO642" s="7"/>
      <c r="AP642" s="7"/>
      <c r="AQ642" s="7"/>
      <c r="AR642" s="7"/>
      <c r="AS642" s="7"/>
      <c r="AT642" s="7"/>
      <c r="AU642" s="7"/>
      <c r="AV642" s="55"/>
      <c r="AW642" s="7"/>
      <c r="AX642" s="7"/>
      <c r="AY642" s="7"/>
      <c r="AZ642" s="7"/>
      <c r="BA642" s="7"/>
      <c r="BB642" s="7"/>
      <c r="BC642" s="7"/>
      <c r="BD642" s="7"/>
      <c r="BE642" s="7"/>
      <c r="BF642" s="7"/>
      <c r="BG642" s="7"/>
      <c r="BH642" s="7"/>
      <c r="BI642" s="7"/>
      <c r="BJ642" s="221"/>
      <c r="BK642" s="221"/>
      <c r="BL642" s="221"/>
      <c r="BM642" s="221"/>
      <c r="BN642" s="221"/>
      <c r="BO642" s="221"/>
      <c r="BP642" s="221"/>
      <c r="BQ642" s="221"/>
      <c r="BR642" s="221"/>
      <c r="BS642" s="221"/>
      <c r="BT642" s="221"/>
      <c r="BU642" s="221"/>
      <c r="BV642" s="221"/>
      <c r="BW642" s="221"/>
      <c r="BX642" s="221"/>
      <c r="BY642" s="221"/>
      <c r="BZ642" s="221"/>
      <c r="CA642" s="221"/>
      <c r="CB642" s="221"/>
      <c r="CC642" s="221"/>
      <c r="CD642" s="221"/>
      <c r="CE642" s="221"/>
      <c r="CF642" s="221"/>
      <c r="CG642" s="221"/>
      <c r="CH642" s="221"/>
      <c r="CI642" s="221"/>
      <c r="CJ642" s="221"/>
      <c r="CK642" s="221"/>
      <c r="CL642" s="221"/>
      <c r="CM642" s="221"/>
      <c r="CN642" s="221"/>
      <c r="CO642" s="221"/>
      <c r="CP642" s="221"/>
      <c r="CQ642" s="221"/>
      <c r="CR642" s="222">
        <f t="shared" si="303"/>
        <v>0</v>
      </c>
      <c r="CS642" s="237" t="e">
        <f t="shared" si="304"/>
        <v>#DIV/0!</v>
      </c>
      <c r="CT642" s="222">
        <f t="shared" si="305"/>
        <v>0</v>
      </c>
      <c r="CU642" s="237" t="e">
        <f t="shared" si="306"/>
        <v>#DIV/0!</v>
      </c>
      <c r="CV642" s="222">
        <f t="shared" si="307"/>
        <v>0</v>
      </c>
      <c r="CW642" s="237" t="e">
        <f t="shared" si="308"/>
        <v>#DIV/0!</v>
      </c>
      <c r="CX642" s="222">
        <f t="shared" si="309"/>
        <v>0</v>
      </c>
      <c r="CY642" s="237" t="e">
        <f t="shared" si="310"/>
        <v>#DIV/0!</v>
      </c>
      <c r="CZ642" s="223" t="e">
        <f t="shared" si="311"/>
        <v>#DIV/0!</v>
      </c>
      <c r="DA642" s="223" t="e">
        <f t="shared" si="312"/>
        <v>#DIV/0!</v>
      </c>
      <c r="DB642" s="5"/>
    </row>
    <row r="643" spans="1:106" s="1" customFormat="1" ht="62">
      <c r="A643" s="227">
        <v>198</v>
      </c>
      <c r="B643" s="220" t="s">
        <v>1011</v>
      </c>
      <c r="C643" s="215" t="s">
        <v>28</v>
      </c>
      <c r="D643" s="217" t="s">
        <v>87</v>
      </c>
      <c r="E643" s="215" t="s">
        <v>26</v>
      </c>
      <c r="F643" s="220" t="s">
        <v>1012</v>
      </c>
      <c r="G643" s="142" t="s">
        <v>1013</v>
      </c>
      <c r="H643" s="107" t="s">
        <v>791</v>
      </c>
      <c r="I643" s="107"/>
      <c r="J643" s="5" t="s">
        <v>32</v>
      </c>
      <c r="K643" s="212" t="s">
        <v>31</v>
      </c>
      <c r="L643" s="215" t="s">
        <v>9</v>
      </c>
      <c r="M643" s="221" t="s">
        <v>29</v>
      </c>
      <c r="N643" s="221" t="s">
        <v>24</v>
      </c>
      <c r="O643" s="5"/>
      <c r="P643" s="5" t="s">
        <v>24</v>
      </c>
      <c r="Q643" s="5"/>
      <c r="R643" s="5"/>
      <c r="S643" s="6"/>
      <c r="T643" s="6"/>
      <c r="U643" s="5"/>
      <c r="V643" s="5"/>
      <c r="W643" s="5"/>
      <c r="X643" s="5"/>
      <c r="Y643" s="5"/>
      <c r="Z643" s="80">
        <f t="shared" si="302"/>
        <v>1</v>
      </c>
      <c r="AA643" s="955"/>
      <c r="AB643" s="7"/>
      <c r="AC643" s="7"/>
      <c r="AD643" s="7"/>
      <c r="AE643" s="7" t="s">
        <v>1318</v>
      </c>
      <c r="AF643" s="7"/>
      <c r="AG643" s="7"/>
      <c r="AH643" s="7"/>
      <c r="AI643" s="7"/>
      <c r="AJ643" s="7"/>
      <c r="AK643" s="7"/>
      <c r="AL643" s="7"/>
      <c r="AM643" s="7"/>
      <c r="AN643" s="7"/>
      <c r="AO643" s="7"/>
      <c r="AP643" s="7"/>
      <c r="AQ643" s="7"/>
      <c r="AR643" s="7"/>
      <c r="AS643" s="7"/>
      <c r="AT643" s="7"/>
      <c r="AU643" s="7"/>
      <c r="AV643" s="55"/>
      <c r="AW643" s="7"/>
      <c r="AX643" s="7"/>
      <c r="AY643" s="7"/>
      <c r="AZ643" s="7"/>
      <c r="BA643" s="7"/>
      <c r="BB643" s="7"/>
      <c r="BC643" s="7"/>
      <c r="BD643" s="7"/>
      <c r="BE643" s="7"/>
      <c r="BF643" s="7"/>
      <c r="BG643" s="7"/>
      <c r="BH643" s="7"/>
      <c r="BI643" s="7"/>
      <c r="BJ643" s="221"/>
      <c r="BK643" s="221"/>
      <c r="BL643" s="221"/>
      <c r="BM643" s="221"/>
      <c r="BN643" s="221"/>
      <c r="BO643" s="221"/>
      <c r="BP643" s="221"/>
      <c r="BQ643" s="221"/>
      <c r="BR643" s="221"/>
      <c r="BS643" s="221"/>
      <c r="BT643" s="221"/>
      <c r="BU643" s="221"/>
      <c r="BV643" s="221"/>
      <c r="BW643" s="221"/>
      <c r="BX643" s="221"/>
      <c r="BY643" s="221"/>
      <c r="BZ643" s="221"/>
      <c r="CA643" s="221"/>
      <c r="CB643" s="221"/>
      <c r="CC643" s="221"/>
      <c r="CD643" s="221"/>
      <c r="CE643" s="221"/>
      <c r="CF643" s="221"/>
      <c r="CG643" s="221"/>
      <c r="CH643" s="221"/>
      <c r="CI643" s="221"/>
      <c r="CJ643" s="221"/>
      <c r="CK643" s="221"/>
      <c r="CL643" s="221"/>
      <c r="CM643" s="221"/>
      <c r="CN643" s="221"/>
      <c r="CO643" s="221"/>
      <c r="CP643" s="221"/>
      <c r="CQ643" s="221"/>
      <c r="CR643" s="222">
        <f t="shared" si="303"/>
        <v>0</v>
      </c>
      <c r="CS643" s="237" t="e">
        <f t="shared" si="304"/>
        <v>#DIV/0!</v>
      </c>
      <c r="CT643" s="222">
        <f t="shared" si="305"/>
        <v>0</v>
      </c>
      <c r="CU643" s="237" t="e">
        <f t="shared" si="306"/>
        <v>#DIV/0!</v>
      </c>
      <c r="CV643" s="222">
        <f t="shared" si="307"/>
        <v>0</v>
      </c>
      <c r="CW643" s="237" t="e">
        <f t="shared" si="308"/>
        <v>#DIV/0!</v>
      </c>
      <c r="CX643" s="222">
        <f t="shared" si="309"/>
        <v>0</v>
      </c>
      <c r="CY643" s="237" t="e">
        <f t="shared" si="310"/>
        <v>#DIV/0!</v>
      </c>
      <c r="CZ643" s="223" t="e">
        <f t="shared" si="311"/>
        <v>#DIV/0!</v>
      </c>
      <c r="DA643" s="223" t="e">
        <f t="shared" si="312"/>
        <v>#DIV/0!</v>
      </c>
      <c r="DB643" s="5"/>
    </row>
    <row r="644" spans="1:106" s="1" customFormat="1" ht="46.5">
      <c r="A644" s="1036">
        <v>199</v>
      </c>
      <c r="B644" s="1024" t="s">
        <v>529</v>
      </c>
      <c r="C644" s="1033" t="s">
        <v>28</v>
      </c>
      <c r="D644" s="1024" t="s">
        <v>86</v>
      </c>
      <c r="E644" s="1033" t="s">
        <v>26</v>
      </c>
      <c r="F644" s="1080" t="s">
        <v>86</v>
      </c>
      <c r="G644" s="52" t="s">
        <v>360</v>
      </c>
      <c r="H644" s="118"/>
      <c r="I644" s="118"/>
      <c r="J644" s="5" t="s">
        <v>32</v>
      </c>
      <c r="K644" s="212" t="s">
        <v>31</v>
      </c>
      <c r="L644" s="215" t="s">
        <v>9</v>
      </c>
      <c r="M644" s="221" t="s">
        <v>29</v>
      </c>
      <c r="N644" s="221" t="s">
        <v>24</v>
      </c>
      <c r="O644" s="5" t="s">
        <v>24</v>
      </c>
      <c r="P644" s="5"/>
      <c r="Q644" s="5"/>
      <c r="R644" s="5"/>
      <c r="S644" s="6"/>
      <c r="T644" s="6"/>
      <c r="U644" s="5"/>
      <c r="V644" s="5"/>
      <c r="W644" s="5"/>
      <c r="X644" s="5"/>
      <c r="Y644" s="5"/>
      <c r="Z644" s="80">
        <f t="shared" si="302"/>
        <v>1</v>
      </c>
      <c r="AA644" s="221"/>
      <c r="AB644" s="7" t="s">
        <v>1318</v>
      </c>
      <c r="AC644" s="7"/>
      <c r="AD644" s="7"/>
      <c r="AE644" s="7"/>
      <c r="AF644" s="7"/>
      <c r="AG644" s="7"/>
      <c r="AH644" s="7"/>
      <c r="AI644" s="7"/>
      <c r="AJ644" s="7"/>
      <c r="AK644" s="7"/>
      <c r="AL644" s="7"/>
      <c r="AM644" s="7"/>
      <c r="AN644" s="7"/>
      <c r="AO644" s="7"/>
      <c r="AP644" s="7"/>
      <c r="AQ644" s="7"/>
      <c r="AR644" s="7"/>
      <c r="AS644" s="7"/>
      <c r="AT644" s="7"/>
      <c r="AU644" s="7"/>
      <c r="AV644" s="55"/>
      <c r="AW644" s="7"/>
      <c r="AX644" s="7"/>
      <c r="AY644" s="7"/>
      <c r="AZ644" s="7"/>
      <c r="BA644" s="7"/>
      <c r="BB644" s="7"/>
      <c r="BC644" s="7"/>
      <c r="BD644" s="7"/>
      <c r="BE644" s="7"/>
      <c r="BF644" s="7"/>
      <c r="BG644" s="7"/>
      <c r="BH644" s="7"/>
      <c r="BI644" s="7" t="s">
        <v>1316</v>
      </c>
      <c r="BJ644" s="221"/>
      <c r="BK644" s="221"/>
      <c r="BL644" s="221"/>
      <c r="BM644" s="221"/>
      <c r="BN644" s="221"/>
      <c r="BO644" s="221"/>
      <c r="BP644" s="221"/>
      <c r="BQ644" s="221"/>
      <c r="BR644" s="221"/>
      <c r="BS644" s="221"/>
      <c r="BT644" s="221"/>
      <c r="BU644" s="221"/>
      <c r="BV644" s="221"/>
      <c r="BW644" s="221"/>
      <c r="BX644" s="221"/>
      <c r="BY644" s="221"/>
      <c r="BZ644" s="221"/>
      <c r="CA644" s="221"/>
      <c r="CB644" s="221"/>
      <c r="CC644" s="221"/>
      <c r="CD644" s="221"/>
      <c r="CE644" s="221"/>
      <c r="CF644" s="221"/>
      <c r="CG644" s="221"/>
      <c r="CH644" s="221"/>
      <c r="CI644" s="221"/>
      <c r="CJ644" s="221"/>
      <c r="CK644" s="221"/>
      <c r="CL644" s="221"/>
      <c r="CM644" s="221"/>
      <c r="CN644" s="221"/>
      <c r="CO644" s="221"/>
      <c r="CP644" s="221"/>
      <c r="CQ644" s="221"/>
      <c r="CR644" s="222">
        <f t="shared" si="303"/>
        <v>0</v>
      </c>
      <c r="CS644" s="237" t="e">
        <f t="shared" si="304"/>
        <v>#DIV/0!</v>
      </c>
      <c r="CT644" s="222">
        <f t="shared" si="305"/>
        <v>0</v>
      </c>
      <c r="CU644" s="237" t="e">
        <f t="shared" si="306"/>
        <v>#DIV/0!</v>
      </c>
      <c r="CV644" s="222">
        <f t="shared" si="307"/>
        <v>0</v>
      </c>
      <c r="CW644" s="237" t="e">
        <f t="shared" si="308"/>
        <v>#DIV/0!</v>
      </c>
      <c r="CX644" s="222">
        <f t="shared" si="309"/>
        <v>0</v>
      </c>
      <c r="CY644" s="237" t="e">
        <f t="shared" si="310"/>
        <v>#DIV/0!</v>
      </c>
      <c r="CZ644" s="223" t="e">
        <f t="shared" si="311"/>
        <v>#DIV/0!</v>
      </c>
      <c r="DA644" s="223" t="e">
        <f t="shared" si="312"/>
        <v>#DIV/0!</v>
      </c>
      <c r="DB644" s="5"/>
    </row>
    <row r="645" spans="1:106" s="1" customFormat="1" ht="46.5">
      <c r="A645" s="1036"/>
      <c r="B645" s="1024"/>
      <c r="C645" s="1033"/>
      <c r="D645" s="1024"/>
      <c r="E645" s="1033"/>
      <c r="F645" s="1080"/>
      <c r="G645" s="52" t="s">
        <v>554</v>
      </c>
      <c r="H645" s="118"/>
      <c r="I645" s="118"/>
      <c r="J645" s="16" t="s">
        <v>32</v>
      </c>
      <c r="K645" s="212" t="s">
        <v>31</v>
      </c>
      <c r="L645" s="215" t="s">
        <v>9</v>
      </c>
      <c r="M645" s="221" t="s">
        <v>29</v>
      </c>
      <c r="N645" s="221" t="s">
        <v>24</v>
      </c>
      <c r="O645" s="5"/>
      <c r="P645" s="5"/>
      <c r="Q645" s="5" t="s">
        <v>24</v>
      </c>
      <c r="R645" s="5"/>
      <c r="S645" s="6"/>
      <c r="T645" s="6"/>
      <c r="U645" s="5"/>
      <c r="V645" s="5"/>
      <c r="W645" s="5"/>
      <c r="X645" s="5"/>
      <c r="Y645" s="5"/>
      <c r="Z645" s="80">
        <f t="shared" si="302"/>
        <v>1</v>
      </c>
      <c r="AA645" s="955"/>
      <c r="AB645" s="7"/>
      <c r="AC645" s="7"/>
      <c r="AD645" s="7"/>
      <c r="AE645" s="7"/>
      <c r="AF645" s="7"/>
      <c r="AG645" s="7"/>
      <c r="AH645" s="7"/>
      <c r="AI645" s="7"/>
      <c r="AJ645" s="7" t="s">
        <v>1318</v>
      </c>
      <c r="AK645" s="7"/>
      <c r="AL645" s="7"/>
      <c r="AM645" s="7"/>
      <c r="AN645" s="7"/>
      <c r="AO645" s="7"/>
      <c r="AP645" s="7"/>
      <c r="AQ645" s="7"/>
      <c r="AR645" s="7"/>
      <c r="AS645" s="7"/>
      <c r="AT645" s="7"/>
      <c r="AU645" s="7"/>
      <c r="AV645" s="55"/>
      <c r="AW645" s="7"/>
      <c r="AX645" s="7"/>
      <c r="AY645" s="7"/>
      <c r="AZ645" s="7"/>
      <c r="BA645" s="7"/>
      <c r="BB645" s="7"/>
      <c r="BC645" s="7"/>
      <c r="BD645" s="7"/>
      <c r="BE645" s="7"/>
      <c r="BF645" s="7"/>
      <c r="BG645" s="7"/>
      <c r="BH645" s="7"/>
      <c r="BI645" s="7"/>
      <c r="BJ645" s="221"/>
      <c r="BK645" s="221"/>
      <c r="BL645" s="221"/>
      <c r="BM645" s="221"/>
      <c r="BN645" s="221"/>
      <c r="BO645" s="221"/>
      <c r="BP645" s="221"/>
      <c r="BQ645" s="221"/>
      <c r="BR645" s="221"/>
      <c r="BS645" s="221"/>
      <c r="BT645" s="221"/>
      <c r="BU645" s="221"/>
      <c r="BV645" s="221"/>
      <c r="BW645" s="221"/>
      <c r="BX645" s="221"/>
      <c r="BY645" s="221"/>
      <c r="BZ645" s="221"/>
      <c r="CA645" s="221"/>
      <c r="CB645" s="221"/>
      <c r="CC645" s="221"/>
      <c r="CD645" s="221"/>
      <c r="CE645" s="221"/>
      <c r="CF645" s="221"/>
      <c r="CG645" s="221"/>
      <c r="CH645" s="221"/>
      <c r="CI645" s="221"/>
      <c r="CJ645" s="221"/>
      <c r="CK645" s="221"/>
      <c r="CL645" s="221"/>
      <c r="CM645" s="221"/>
      <c r="CN645" s="221"/>
      <c r="CO645" s="221"/>
      <c r="CP645" s="221"/>
      <c r="CQ645" s="221"/>
      <c r="CR645" s="222">
        <f t="shared" si="303"/>
        <v>0</v>
      </c>
      <c r="CS645" s="237" t="e">
        <f t="shared" si="304"/>
        <v>#DIV/0!</v>
      </c>
      <c r="CT645" s="222">
        <f t="shared" si="305"/>
        <v>0</v>
      </c>
      <c r="CU645" s="237" t="e">
        <f t="shared" si="306"/>
        <v>#DIV/0!</v>
      </c>
      <c r="CV645" s="222">
        <f t="shared" si="307"/>
        <v>0</v>
      </c>
      <c r="CW645" s="237" t="e">
        <f t="shared" si="308"/>
        <v>#DIV/0!</v>
      </c>
      <c r="CX645" s="222">
        <f t="shared" si="309"/>
        <v>0</v>
      </c>
      <c r="CY645" s="237" t="e">
        <f t="shared" si="310"/>
        <v>#DIV/0!</v>
      </c>
      <c r="CZ645" s="223" t="e">
        <f t="shared" si="311"/>
        <v>#DIV/0!</v>
      </c>
      <c r="DA645" s="223" t="e">
        <f t="shared" si="312"/>
        <v>#DIV/0!</v>
      </c>
      <c r="DB645" s="5"/>
    </row>
    <row r="646" spans="1:106" s="1" customFormat="1" ht="84">
      <c r="A646" s="1036">
        <v>200</v>
      </c>
      <c r="B646" s="1044" t="s">
        <v>1014</v>
      </c>
      <c r="C646" s="1033" t="s">
        <v>28</v>
      </c>
      <c r="D646" s="1044" t="s">
        <v>1014</v>
      </c>
      <c r="E646" s="1033" t="s">
        <v>26</v>
      </c>
      <c r="F646" s="1044" t="s">
        <v>1472</v>
      </c>
      <c r="G646" s="260" t="s">
        <v>1384</v>
      </c>
      <c r="H646" s="111" t="s">
        <v>792</v>
      </c>
      <c r="I646" s="111"/>
      <c r="J646" s="5" t="s">
        <v>32</v>
      </c>
      <c r="K646" s="212" t="s">
        <v>31</v>
      </c>
      <c r="L646" s="215" t="s">
        <v>9</v>
      </c>
      <c r="M646" s="221" t="s">
        <v>29</v>
      </c>
      <c r="N646" s="221" t="s">
        <v>24</v>
      </c>
      <c r="O646" s="5"/>
      <c r="P646" s="5"/>
      <c r="Q646" s="5"/>
      <c r="R646" s="5" t="s">
        <v>24</v>
      </c>
      <c r="S646" s="6"/>
      <c r="T646" s="6"/>
      <c r="U646" s="5"/>
      <c r="V646" s="5"/>
      <c r="W646" s="5"/>
      <c r="X646" s="5"/>
      <c r="Y646" s="5"/>
      <c r="Z646" s="80">
        <f t="shared" si="302"/>
        <v>1</v>
      </c>
      <c r="AA646" s="955"/>
      <c r="AB646" s="55" t="s">
        <v>1405</v>
      </c>
      <c r="AC646" s="55"/>
      <c r="AD646" s="55" t="s">
        <v>1405</v>
      </c>
      <c r="AE646" s="7"/>
      <c r="AF646" s="7"/>
      <c r="AG646" s="7"/>
      <c r="AH646" s="7"/>
      <c r="AI646" s="7"/>
      <c r="AJ646" s="7"/>
      <c r="AK646" s="7"/>
      <c r="AL646" s="7"/>
      <c r="AM646" s="7"/>
      <c r="AN646" s="7"/>
      <c r="AO646" s="7"/>
      <c r="AP646" s="7"/>
      <c r="AQ646" s="7"/>
      <c r="AR646" s="7"/>
      <c r="AS646" s="7"/>
      <c r="AT646" s="7"/>
      <c r="AU646" s="7"/>
      <c r="AV646" s="55"/>
      <c r="AW646" s="7"/>
      <c r="AX646" s="7"/>
      <c r="AY646" s="7"/>
      <c r="AZ646" s="7"/>
      <c r="BA646" s="7"/>
      <c r="BB646" s="7"/>
      <c r="BC646" s="7"/>
      <c r="BD646" s="7"/>
      <c r="BE646" s="7"/>
      <c r="BF646" s="7"/>
      <c r="BG646" s="7"/>
      <c r="BH646" s="7"/>
      <c r="BI646" s="7"/>
      <c r="BJ646" s="221"/>
      <c r="BK646" s="221"/>
      <c r="BL646" s="221"/>
      <c r="BM646" s="221"/>
      <c r="BN646" s="221"/>
      <c r="BO646" s="221"/>
      <c r="BP646" s="221"/>
      <c r="BQ646" s="221"/>
      <c r="BR646" s="221"/>
      <c r="BS646" s="221"/>
      <c r="BT646" s="221"/>
      <c r="BU646" s="221"/>
      <c r="BV646" s="221"/>
      <c r="BW646" s="221"/>
      <c r="BX646" s="221"/>
      <c r="BY646" s="221"/>
      <c r="BZ646" s="221"/>
      <c r="CA646" s="221"/>
      <c r="CB646" s="221"/>
      <c r="CC646" s="221"/>
      <c r="CD646" s="221"/>
      <c r="CE646" s="221"/>
      <c r="CF646" s="221"/>
      <c r="CG646" s="221"/>
      <c r="CH646" s="221"/>
      <c r="CI646" s="221"/>
      <c r="CJ646" s="221"/>
      <c r="CK646" s="221"/>
      <c r="CL646" s="221"/>
      <c r="CM646" s="221"/>
      <c r="CN646" s="221"/>
      <c r="CO646" s="221"/>
      <c r="CP646" s="221"/>
      <c r="CQ646" s="221"/>
      <c r="CR646" s="222">
        <f t="shared" si="303"/>
        <v>0</v>
      </c>
      <c r="CS646" s="237" t="e">
        <f t="shared" si="304"/>
        <v>#DIV/0!</v>
      </c>
      <c r="CT646" s="222">
        <f t="shared" si="305"/>
        <v>0</v>
      </c>
      <c r="CU646" s="237" t="e">
        <f t="shared" si="306"/>
        <v>#DIV/0!</v>
      </c>
      <c r="CV646" s="222">
        <f t="shared" si="307"/>
        <v>0</v>
      </c>
      <c r="CW646" s="237" t="e">
        <f t="shared" si="308"/>
        <v>#DIV/0!</v>
      </c>
      <c r="CX646" s="222">
        <f t="shared" si="309"/>
        <v>0</v>
      </c>
      <c r="CY646" s="237" t="e">
        <f t="shared" si="310"/>
        <v>#DIV/0!</v>
      </c>
      <c r="CZ646" s="223" t="e">
        <f t="shared" si="311"/>
        <v>#DIV/0!</v>
      </c>
      <c r="DA646" s="223" t="e">
        <f t="shared" si="312"/>
        <v>#DIV/0!</v>
      </c>
      <c r="DB646" s="5"/>
    </row>
    <row r="647" spans="1:106" s="1" customFormat="1" ht="84">
      <c r="A647" s="1036"/>
      <c r="B647" s="1024"/>
      <c r="C647" s="1033"/>
      <c r="D647" s="1024"/>
      <c r="E647" s="1033"/>
      <c r="F647" s="1024"/>
      <c r="G647" s="260" t="s">
        <v>1471</v>
      </c>
      <c r="H647" s="111"/>
      <c r="I647" s="111"/>
      <c r="J647" s="16" t="s">
        <v>32</v>
      </c>
      <c r="K647" s="212" t="s">
        <v>31</v>
      </c>
      <c r="L647" s="215" t="s">
        <v>9</v>
      </c>
      <c r="M647" s="221" t="s">
        <v>29</v>
      </c>
      <c r="N647" s="221" t="s">
        <v>24</v>
      </c>
      <c r="O647" s="5"/>
      <c r="P647" s="5"/>
      <c r="Q647" s="5" t="s">
        <v>24</v>
      </c>
      <c r="R647" s="5"/>
      <c r="S647" s="6"/>
      <c r="T647" s="6"/>
      <c r="U647" s="5"/>
      <c r="V647" s="5"/>
      <c r="W647" s="5"/>
      <c r="X647" s="5"/>
      <c r="Y647" s="5"/>
      <c r="Z647" s="80">
        <f t="shared" si="302"/>
        <v>1</v>
      </c>
      <c r="AA647" s="221"/>
      <c r="AB647" s="7"/>
      <c r="AC647" s="7"/>
      <c r="AD647" s="7"/>
      <c r="AE647" s="7"/>
      <c r="AF647" s="7"/>
      <c r="AG647" s="7"/>
      <c r="AH647" s="7"/>
      <c r="AI647" s="7" t="s">
        <v>1315</v>
      </c>
      <c r="AJ647" s="7" t="s">
        <v>1315</v>
      </c>
      <c r="AK647" s="7" t="s">
        <v>1315</v>
      </c>
      <c r="AL647" s="7" t="s">
        <v>1315</v>
      </c>
      <c r="AM647" s="7"/>
      <c r="AN647" s="7"/>
      <c r="AO647" s="7"/>
      <c r="AP647" s="7"/>
      <c r="AQ647" s="7"/>
      <c r="AR647" s="7"/>
      <c r="AS647" s="7"/>
      <c r="AT647" s="7"/>
      <c r="AU647" s="7"/>
      <c r="AV647" s="55"/>
      <c r="AW647" s="7"/>
      <c r="AX647" s="7"/>
      <c r="AY647" s="7"/>
      <c r="AZ647" s="7"/>
      <c r="BA647" s="7"/>
      <c r="BB647" s="7"/>
      <c r="BC647" s="7"/>
      <c r="BD647" s="7"/>
      <c r="BE647" s="7"/>
      <c r="BF647" s="7"/>
      <c r="BG647" s="7"/>
      <c r="BH647" s="7"/>
      <c r="BI647" s="7"/>
      <c r="BJ647" s="221"/>
      <c r="BK647" s="221"/>
      <c r="BL647" s="221"/>
      <c r="BM647" s="221"/>
      <c r="BN647" s="221"/>
      <c r="BO647" s="221"/>
      <c r="BP647" s="221"/>
      <c r="BQ647" s="221"/>
      <c r="BR647" s="221"/>
      <c r="BS647" s="221"/>
      <c r="BT647" s="221"/>
      <c r="BU647" s="221"/>
      <c r="BV647" s="221"/>
      <c r="BW647" s="221"/>
      <c r="BX647" s="221"/>
      <c r="BY647" s="221"/>
      <c r="BZ647" s="221"/>
      <c r="CA647" s="221"/>
      <c r="CB647" s="221"/>
      <c r="CC647" s="221"/>
      <c r="CD647" s="221"/>
      <c r="CE647" s="221"/>
      <c r="CF647" s="221"/>
      <c r="CG647" s="221"/>
      <c r="CH647" s="221"/>
      <c r="CI647" s="221"/>
      <c r="CJ647" s="221"/>
      <c r="CK647" s="221"/>
      <c r="CL647" s="221"/>
      <c r="CM647" s="221"/>
      <c r="CN647" s="221"/>
      <c r="CO647" s="221"/>
      <c r="CP647" s="221"/>
      <c r="CQ647" s="221"/>
      <c r="CR647" s="222">
        <f t="shared" si="303"/>
        <v>0</v>
      </c>
      <c r="CS647" s="237" t="e">
        <f t="shared" si="304"/>
        <v>#DIV/0!</v>
      </c>
      <c r="CT647" s="222">
        <f t="shared" si="305"/>
        <v>0</v>
      </c>
      <c r="CU647" s="237" t="e">
        <f t="shared" si="306"/>
        <v>#DIV/0!</v>
      </c>
      <c r="CV647" s="222">
        <f t="shared" si="307"/>
        <v>0</v>
      </c>
      <c r="CW647" s="237" t="e">
        <f t="shared" si="308"/>
        <v>#DIV/0!</v>
      </c>
      <c r="CX647" s="222">
        <f t="shared" si="309"/>
        <v>0</v>
      </c>
      <c r="CY647" s="237" t="e">
        <f t="shared" si="310"/>
        <v>#DIV/0!</v>
      </c>
      <c r="CZ647" s="223" t="e">
        <f t="shared" si="311"/>
        <v>#DIV/0!</v>
      </c>
      <c r="DA647" s="223" t="e">
        <f t="shared" si="312"/>
        <v>#DIV/0!</v>
      </c>
      <c r="DB647" s="5"/>
    </row>
    <row r="648" spans="1:106" s="1" customFormat="1" ht="42">
      <c r="A648" s="1036"/>
      <c r="B648" s="1024"/>
      <c r="C648" s="1033"/>
      <c r="D648" s="1024"/>
      <c r="E648" s="1033"/>
      <c r="F648" s="1024"/>
      <c r="G648" s="295" t="s">
        <v>845</v>
      </c>
      <c r="H648" s="111"/>
      <c r="I648" s="111"/>
      <c r="J648" s="5" t="s">
        <v>32</v>
      </c>
      <c r="K648" s="212" t="s">
        <v>31</v>
      </c>
      <c r="L648" s="215" t="s">
        <v>9</v>
      </c>
      <c r="M648" s="221" t="s">
        <v>29</v>
      </c>
      <c r="N648" s="221" t="s">
        <v>24</v>
      </c>
      <c r="O648" s="5" t="s">
        <v>24</v>
      </c>
      <c r="P648" s="5"/>
      <c r="Q648" s="5"/>
      <c r="R648" s="5"/>
      <c r="S648" s="6"/>
      <c r="T648" s="6"/>
      <c r="U648" s="5"/>
      <c r="V648" s="5"/>
      <c r="W648" s="5"/>
      <c r="X648" s="5"/>
      <c r="Y648" s="5"/>
      <c r="Z648" s="80">
        <f t="shared" si="302"/>
        <v>1</v>
      </c>
      <c r="AA648" s="955"/>
      <c r="AB648" s="55" t="s">
        <v>1405</v>
      </c>
      <c r="AC648" s="55" t="s">
        <v>1405</v>
      </c>
      <c r="AD648" s="55" t="s">
        <v>1405</v>
      </c>
      <c r="AE648" s="7"/>
      <c r="AF648" s="7"/>
      <c r="AG648" s="7"/>
      <c r="AH648" s="7"/>
      <c r="AI648" s="7"/>
      <c r="AJ648" s="7"/>
      <c r="AK648" s="7"/>
      <c r="AL648" s="7"/>
      <c r="AM648" s="7"/>
      <c r="AN648" s="7"/>
      <c r="AO648" s="7"/>
      <c r="AP648" s="7"/>
      <c r="AQ648" s="7"/>
      <c r="AR648" s="7"/>
      <c r="AS648" s="7"/>
      <c r="AT648" s="7"/>
      <c r="AU648" s="7"/>
      <c r="AV648" s="55"/>
      <c r="AW648" s="7"/>
      <c r="AX648" s="7"/>
      <c r="AY648" s="7"/>
      <c r="AZ648" s="7"/>
      <c r="BA648" s="7"/>
      <c r="BB648" s="7"/>
      <c r="BC648" s="7"/>
      <c r="BD648" s="7"/>
      <c r="BE648" s="7"/>
      <c r="BF648" s="7"/>
      <c r="BG648" s="7"/>
      <c r="BH648" s="7"/>
      <c r="BI648" s="7"/>
      <c r="BJ648" s="221"/>
      <c r="BK648" s="221"/>
      <c r="BL648" s="221"/>
      <c r="BM648" s="221"/>
      <c r="BN648" s="221"/>
      <c r="BO648" s="221"/>
      <c r="BP648" s="221"/>
      <c r="BQ648" s="221"/>
      <c r="BR648" s="221"/>
      <c r="BS648" s="221"/>
      <c r="BT648" s="221"/>
      <c r="BU648" s="221"/>
      <c r="BV648" s="221"/>
      <c r="BW648" s="221"/>
      <c r="BX648" s="221"/>
      <c r="BY648" s="221"/>
      <c r="BZ648" s="221"/>
      <c r="CA648" s="221"/>
      <c r="CB648" s="221"/>
      <c r="CC648" s="221"/>
      <c r="CD648" s="221"/>
      <c r="CE648" s="221"/>
      <c r="CF648" s="221"/>
      <c r="CG648" s="221"/>
      <c r="CH648" s="221"/>
      <c r="CI648" s="221"/>
      <c r="CJ648" s="221"/>
      <c r="CK648" s="221"/>
      <c r="CL648" s="221"/>
      <c r="CM648" s="221"/>
      <c r="CN648" s="221"/>
      <c r="CO648" s="221"/>
      <c r="CP648" s="221"/>
      <c r="CQ648" s="221"/>
      <c r="CR648" s="222">
        <f t="shared" si="303"/>
        <v>0</v>
      </c>
      <c r="CS648" s="237" t="e">
        <f t="shared" si="304"/>
        <v>#DIV/0!</v>
      </c>
      <c r="CT648" s="222">
        <f t="shared" si="305"/>
        <v>0</v>
      </c>
      <c r="CU648" s="237" t="e">
        <f t="shared" si="306"/>
        <v>#DIV/0!</v>
      </c>
      <c r="CV648" s="222">
        <f t="shared" si="307"/>
        <v>0</v>
      </c>
      <c r="CW648" s="237" t="e">
        <f t="shared" si="308"/>
        <v>#DIV/0!</v>
      </c>
      <c r="CX648" s="222">
        <f t="shared" si="309"/>
        <v>0</v>
      </c>
      <c r="CY648" s="237" t="e">
        <f t="shared" si="310"/>
        <v>#DIV/0!</v>
      </c>
      <c r="CZ648" s="223" t="e">
        <f t="shared" si="311"/>
        <v>#DIV/0!</v>
      </c>
      <c r="DA648" s="223" t="e">
        <f t="shared" si="312"/>
        <v>#DIV/0!</v>
      </c>
      <c r="DB648" s="5"/>
    </row>
    <row r="649" spans="1:106" s="1" customFormat="1" ht="42">
      <c r="A649" s="1036"/>
      <c r="B649" s="1024"/>
      <c r="C649" s="1033"/>
      <c r="D649" s="1024"/>
      <c r="E649" s="1033"/>
      <c r="F649" s="1024"/>
      <c r="G649" s="243" t="s">
        <v>846</v>
      </c>
      <c r="H649" s="111"/>
      <c r="I649" s="111"/>
      <c r="J649" s="5" t="s">
        <v>32</v>
      </c>
      <c r="K649" s="212" t="s">
        <v>31</v>
      </c>
      <c r="L649" s="215" t="s">
        <v>9</v>
      </c>
      <c r="M649" s="221" t="s">
        <v>29</v>
      </c>
      <c r="N649" s="221" t="s">
        <v>24</v>
      </c>
      <c r="O649" s="5"/>
      <c r="P649" s="5" t="s">
        <v>24</v>
      </c>
      <c r="Q649" s="5"/>
      <c r="R649" s="5"/>
      <c r="S649" s="6"/>
      <c r="T649" s="6"/>
      <c r="U649" s="5"/>
      <c r="V649" s="5"/>
      <c r="W649" s="5"/>
      <c r="X649" s="5"/>
      <c r="Y649" s="5"/>
      <c r="Z649" s="80">
        <f t="shared" si="302"/>
        <v>1</v>
      </c>
      <c r="AA649" s="955"/>
      <c r="AB649" s="7"/>
      <c r="AC649" s="7"/>
      <c r="AD649" s="7"/>
      <c r="AE649" s="7" t="s">
        <v>1316</v>
      </c>
      <c r="AF649" s="7"/>
      <c r="AG649" s="7"/>
      <c r="AH649" s="7"/>
      <c r="AI649" s="7"/>
      <c r="AJ649" s="7"/>
      <c r="AK649" s="7"/>
      <c r="AL649" s="7"/>
      <c r="AM649" s="7"/>
      <c r="AN649" s="7"/>
      <c r="AO649" s="7"/>
      <c r="AP649" s="7"/>
      <c r="AQ649" s="7"/>
      <c r="AR649" s="7"/>
      <c r="AS649" s="7"/>
      <c r="AT649" s="7"/>
      <c r="AU649" s="7"/>
      <c r="AV649" s="55"/>
      <c r="AW649" s="7"/>
      <c r="AX649" s="7"/>
      <c r="AY649" s="7"/>
      <c r="AZ649" s="7"/>
      <c r="BA649" s="7"/>
      <c r="BB649" s="7"/>
      <c r="BC649" s="7"/>
      <c r="BD649" s="7"/>
      <c r="BE649" s="7"/>
      <c r="BF649" s="7"/>
      <c r="BG649" s="7"/>
      <c r="BH649" s="7"/>
      <c r="BI649" s="7"/>
      <c r="BJ649" s="221"/>
      <c r="BK649" s="221"/>
      <c r="BL649" s="221"/>
      <c r="BM649" s="221"/>
      <c r="BN649" s="221"/>
      <c r="BO649" s="221"/>
      <c r="BP649" s="221"/>
      <c r="BQ649" s="221"/>
      <c r="BR649" s="221"/>
      <c r="BS649" s="221"/>
      <c r="BT649" s="221"/>
      <c r="BU649" s="221"/>
      <c r="BV649" s="221"/>
      <c r="BW649" s="221"/>
      <c r="BX649" s="221"/>
      <c r="BY649" s="221"/>
      <c r="BZ649" s="221"/>
      <c r="CA649" s="221"/>
      <c r="CB649" s="221"/>
      <c r="CC649" s="221"/>
      <c r="CD649" s="221"/>
      <c r="CE649" s="221"/>
      <c r="CF649" s="221"/>
      <c r="CG649" s="221"/>
      <c r="CH649" s="221"/>
      <c r="CI649" s="221"/>
      <c r="CJ649" s="221"/>
      <c r="CK649" s="221"/>
      <c r="CL649" s="221"/>
      <c r="CM649" s="221"/>
      <c r="CN649" s="221"/>
      <c r="CO649" s="221"/>
      <c r="CP649" s="221"/>
      <c r="CQ649" s="221"/>
      <c r="CR649" s="222">
        <f t="shared" si="303"/>
        <v>0</v>
      </c>
      <c r="CS649" s="237" t="e">
        <f t="shared" si="304"/>
        <v>#DIV/0!</v>
      </c>
      <c r="CT649" s="222">
        <f t="shared" si="305"/>
        <v>0</v>
      </c>
      <c r="CU649" s="237" t="e">
        <f t="shared" si="306"/>
        <v>#DIV/0!</v>
      </c>
      <c r="CV649" s="222">
        <f t="shared" si="307"/>
        <v>0</v>
      </c>
      <c r="CW649" s="237" t="e">
        <f t="shared" si="308"/>
        <v>#DIV/0!</v>
      </c>
      <c r="CX649" s="222">
        <f t="shared" si="309"/>
        <v>0</v>
      </c>
      <c r="CY649" s="237" t="e">
        <f t="shared" si="310"/>
        <v>#DIV/0!</v>
      </c>
      <c r="CZ649" s="223" t="e">
        <f t="shared" si="311"/>
        <v>#DIV/0!</v>
      </c>
      <c r="DA649" s="223" t="e">
        <f t="shared" si="312"/>
        <v>#DIV/0!</v>
      </c>
      <c r="DB649" s="5"/>
    </row>
    <row r="650" spans="1:106" s="1" customFormat="1" ht="31">
      <c r="A650" s="1036"/>
      <c r="B650" s="1024"/>
      <c r="C650" s="1033"/>
      <c r="D650" s="1024"/>
      <c r="E650" s="1033"/>
      <c r="F650" s="1024"/>
      <c r="G650" s="243" t="s">
        <v>1094</v>
      </c>
      <c r="H650" s="111"/>
      <c r="I650" s="111"/>
      <c r="J650" s="16" t="s">
        <v>32</v>
      </c>
      <c r="K650" s="212" t="s">
        <v>31</v>
      </c>
      <c r="L650" s="215" t="s">
        <v>9</v>
      </c>
      <c r="M650" s="221" t="s">
        <v>29</v>
      </c>
      <c r="N650" s="221" t="s">
        <v>24</v>
      </c>
      <c r="O650" s="5"/>
      <c r="P650" s="5"/>
      <c r="Q650" s="5" t="s">
        <v>24</v>
      </c>
      <c r="R650" s="5"/>
      <c r="S650" s="6"/>
      <c r="T650" s="6"/>
      <c r="U650" s="5"/>
      <c r="V650" s="5"/>
      <c r="W650" s="5"/>
      <c r="X650" s="5"/>
      <c r="Y650" s="5"/>
      <c r="Z650" s="80">
        <f t="shared" si="302"/>
        <v>1</v>
      </c>
      <c r="AA650" s="221"/>
      <c r="AB650" s="7"/>
      <c r="AC650" s="7"/>
      <c r="AD650" s="7"/>
      <c r="AE650" s="7"/>
      <c r="AF650" s="7"/>
      <c r="AG650" s="7"/>
      <c r="AH650" s="7"/>
      <c r="AI650" s="7" t="s">
        <v>1316</v>
      </c>
      <c r="AJ650" s="7" t="s">
        <v>1316</v>
      </c>
      <c r="AK650" s="7" t="s">
        <v>1316</v>
      </c>
      <c r="AL650" s="7" t="s">
        <v>1316</v>
      </c>
      <c r="AM650" s="7"/>
      <c r="AN650" s="7"/>
      <c r="AO650" s="7"/>
      <c r="AP650" s="7"/>
      <c r="AQ650" s="7"/>
      <c r="AR650" s="7"/>
      <c r="AS650" s="7"/>
      <c r="AT650" s="7"/>
      <c r="AU650" s="7"/>
      <c r="AV650" s="55"/>
      <c r="AW650" s="7"/>
      <c r="AX650" s="7"/>
      <c r="AY650" s="7"/>
      <c r="AZ650" s="7"/>
      <c r="BA650" s="7"/>
      <c r="BB650" s="7"/>
      <c r="BC650" s="7"/>
      <c r="BD650" s="7"/>
      <c r="BE650" s="7"/>
      <c r="BF650" s="7"/>
      <c r="BG650" s="7"/>
      <c r="BH650" s="7"/>
      <c r="BI650" s="7"/>
      <c r="BJ650" s="221"/>
      <c r="BK650" s="221"/>
      <c r="BL650" s="221"/>
      <c r="BM650" s="221"/>
      <c r="BN650" s="221"/>
      <c r="BO650" s="221"/>
      <c r="BP650" s="221"/>
      <c r="BQ650" s="221"/>
      <c r="BR650" s="221"/>
      <c r="BS650" s="221"/>
      <c r="BT650" s="221"/>
      <c r="BU650" s="221"/>
      <c r="BV650" s="221"/>
      <c r="BW650" s="221"/>
      <c r="BX650" s="221"/>
      <c r="BY650" s="221"/>
      <c r="BZ650" s="221"/>
      <c r="CA650" s="221"/>
      <c r="CB650" s="221"/>
      <c r="CC650" s="221"/>
      <c r="CD650" s="221"/>
      <c r="CE650" s="221"/>
      <c r="CF650" s="221"/>
      <c r="CG650" s="221"/>
      <c r="CH650" s="221"/>
      <c r="CI650" s="221"/>
      <c r="CJ650" s="221"/>
      <c r="CK650" s="221"/>
      <c r="CL650" s="221"/>
      <c r="CM650" s="221"/>
      <c r="CN650" s="221"/>
      <c r="CO650" s="221"/>
      <c r="CP650" s="221"/>
      <c r="CQ650" s="221"/>
      <c r="CR650" s="222">
        <f t="shared" si="303"/>
        <v>0</v>
      </c>
      <c r="CS650" s="237" t="e">
        <f t="shared" si="304"/>
        <v>#DIV/0!</v>
      </c>
      <c r="CT650" s="222">
        <f t="shared" si="305"/>
        <v>0</v>
      </c>
      <c r="CU650" s="237" t="e">
        <f t="shared" si="306"/>
        <v>#DIV/0!</v>
      </c>
      <c r="CV650" s="222">
        <f t="shared" si="307"/>
        <v>0</v>
      </c>
      <c r="CW650" s="237" t="e">
        <f t="shared" si="308"/>
        <v>#DIV/0!</v>
      </c>
      <c r="CX650" s="222">
        <f t="shared" si="309"/>
        <v>0</v>
      </c>
      <c r="CY650" s="237" t="e">
        <f t="shared" si="310"/>
        <v>#DIV/0!</v>
      </c>
      <c r="CZ650" s="223" t="e">
        <f t="shared" si="311"/>
        <v>#DIV/0!</v>
      </c>
      <c r="DA650" s="223" t="e">
        <f t="shared" si="312"/>
        <v>#DIV/0!</v>
      </c>
      <c r="DB650" s="5"/>
    </row>
    <row r="651" spans="1:106" s="1" customFormat="1" ht="31">
      <c r="A651" s="1036"/>
      <c r="B651" s="1024"/>
      <c r="C651" s="1033"/>
      <c r="D651" s="1024"/>
      <c r="E651" s="1033"/>
      <c r="F651" s="1024"/>
      <c r="G651" s="294" t="s">
        <v>1336</v>
      </c>
      <c r="H651" s="111"/>
      <c r="I651" s="111"/>
      <c r="J651" s="5" t="s">
        <v>32</v>
      </c>
      <c r="K651" s="212" t="s">
        <v>31</v>
      </c>
      <c r="L651" s="215" t="s">
        <v>9</v>
      </c>
      <c r="M651" s="221" t="s">
        <v>29</v>
      </c>
      <c r="N651" s="221" t="s">
        <v>24</v>
      </c>
      <c r="O651" s="5" t="s">
        <v>24</v>
      </c>
      <c r="P651" s="5"/>
      <c r="Q651" s="5"/>
      <c r="R651" s="5"/>
      <c r="S651" s="6"/>
      <c r="T651" s="6"/>
      <c r="U651" s="5"/>
      <c r="V651" s="5"/>
      <c r="W651" s="5"/>
      <c r="X651" s="5"/>
      <c r="Y651" s="5"/>
      <c r="Z651" s="80">
        <f t="shared" si="302"/>
        <v>1</v>
      </c>
      <c r="AA651" s="955"/>
      <c r="AB651" s="55" t="s">
        <v>1316</v>
      </c>
      <c r="AC651" s="55" t="s">
        <v>1316</v>
      </c>
      <c r="AD651" s="55" t="s">
        <v>1316</v>
      </c>
      <c r="AE651" s="7"/>
      <c r="AF651" s="7"/>
      <c r="AG651" s="7"/>
      <c r="AH651" s="7"/>
      <c r="AI651" s="7"/>
      <c r="AJ651" s="7"/>
      <c r="AK651" s="7"/>
      <c r="AL651" s="7"/>
      <c r="AM651" s="7"/>
      <c r="AN651" s="7"/>
      <c r="AO651" s="7"/>
      <c r="AP651" s="7"/>
      <c r="AQ651" s="7"/>
      <c r="AR651" s="7"/>
      <c r="AS651" s="7"/>
      <c r="AT651" s="7"/>
      <c r="AU651" s="7"/>
      <c r="AV651" s="55"/>
      <c r="AW651" s="7"/>
      <c r="AX651" s="7"/>
      <c r="AY651" s="7"/>
      <c r="AZ651" s="7"/>
      <c r="BA651" s="7"/>
      <c r="BB651" s="7"/>
      <c r="BC651" s="7"/>
      <c r="BD651" s="7"/>
      <c r="BE651" s="7"/>
      <c r="BF651" s="7"/>
      <c r="BG651" s="7"/>
      <c r="BH651" s="7"/>
      <c r="BI651" s="7"/>
      <c r="BJ651" s="221"/>
      <c r="BK651" s="221"/>
      <c r="BL651" s="221"/>
      <c r="BM651" s="221"/>
      <c r="BN651" s="221"/>
      <c r="BO651" s="221"/>
      <c r="BP651" s="221"/>
      <c r="BQ651" s="221"/>
      <c r="BR651" s="221"/>
      <c r="BS651" s="221"/>
      <c r="BT651" s="221"/>
      <c r="BU651" s="221"/>
      <c r="BV651" s="221"/>
      <c r="BW651" s="221"/>
      <c r="BX651" s="221"/>
      <c r="BY651" s="221"/>
      <c r="BZ651" s="221"/>
      <c r="CA651" s="221"/>
      <c r="CB651" s="221"/>
      <c r="CC651" s="221"/>
      <c r="CD651" s="221"/>
      <c r="CE651" s="221"/>
      <c r="CF651" s="221"/>
      <c r="CG651" s="221"/>
      <c r="CH651" s="221"/>
      <c r="CI651" s="221"/>
      <c r="CJ651" s="221"/>
      <c r="CK651" s="221"/>
      <c r="CL651" s="221"/>
      <c r="CM651" s="221"/>
      <c r="CN651" s="221"/>
      <c r="CO651" s="221"/>
      <c r="CP651" s="221"/>
      <c r="CQ651" s="221"/>
      <c r="CR651" s="222">
        <f t="shared" si="303"/>
        <v>0</v>
      </c>
      <c r="CS651" s="237" t="e">
        <f t="shared" si="304"/>
        <v>#DIV/0!</v>
      </c>
      <c r="CT651" s="222">
        <f t="shared" si="305"/>
        <v>0</v>
      </c>
      <c r="CU651" s="237" t="e">
        <f t="shared" si="306"/>
        <v>#DIV/0!</v>
      </c>
      <c r="CV651" s="222">
        <f t="shared" si="307"/>
        <v>0</v>
      </c>
      <c r="CW651" s="237" t="e">
        <f t="shared" si="308"/>
        <v>#DIV/0!</v>
      </c>
      <c r="CX651" s="222">
        <f t="shared" si="309"/>
        <v>0</v>
      </c>
      <c r="CY651" s="237" t="e">
        <f t="shared" si="310"/>
        <v>#DIV/0!</v>
      </c>
      <c r="CZ651" s="223" t="e">
        <f t="shared" si="311"/>
        <v>#DIV/0!</v>
      </c>
      <c r="DA651" s="223" t="e">
        <f t="shared" si="312"/>
        <v>#DIV/0!</v>
      </c>
      <c r="DB651" s="5"/>
    </row>
    <row r="652" spans="1:106" s="1" customFormat="1" ht="31">
      <c r="A652" s="1036"/>
      <c r="B652" s="1024"/>
      <c r="C652" s="1033"/>
      <c r="D652" s="1024"/>
      <c r="E652" s="1033"/>
      <c r="F652" s="1024"/>
      <c r="G652" s="243" t="s">
        <v>1095</v>
      </c>
      <c r="H652" s="111"/>
      <c r="I652" s="111"/>
      <c r="J652" s="5" t="s">
        <v>32</v>
      </c>
      <c r="K652" s="212" t="s">
        <v>31</v>
      </c>
      <c r="L652" s="215" t="s">
        <v>9</v>
      </c>
      <c r="M652" s="221" t="s">
        <v>29</v>
      </c>
      <c r="N652" s="221" t="s">
        <v>24</v>
      </c>
      <c r="O652" s="5"/>
      <c r="P652" s="5" t="s">
        <v>24</v>
      </c>
      <c r="Q652" s="5"/>
      <c r="R652" s="5"/>
      <c r="S652" s="6"/>
      <c r="T652" s="6"/>
      <c r="U652" s="5"/>
      <c r="V652" s="5"/>
      <c r="W652" s="5"/>
      <c r="X652" s="5"/>
      <c r="Y652" s="5"/>
      <c r="Z652" s="80">
        <f t="shared" si="302"/>
        <v>1</v>
      </c>
      <c r="AA652" s="955"/>
      <c r="AB652" s="7"/>
      <c r="AC652" s="7"/>
      <c r="AD652" s="7"/>
      <c r="AE652" s="7" t="s">
        <v>1316</v>
      </c>
      <c r="AF652" s="7"/>
      <c r="AG652" s="7"/>
      <c r="AH652" s="7"/>
      <c r="AI652" s="7"/>
      <c r="AJ652" s="7"/>
      <c r="AK652" s="7"/>
      <c r="AL652" s="7"/>
      <c r="AM652" s="7"/>
      <c r="AN652" s="7"/>
      <c r="AO652" s="7"/>
      <c r="AP652" s="7"/>
      <c r="AQ652" s="7"/>
      <c r="AR652" s="7"/>
      <c r="AS652" s="7"/>
      <c r="AT652" s="7"/>
      <c r="AU652" s="7"/>
      <c r="AV652" s="55"/>
      <c r="AW652" s="7"/>
      <c r="AX652" s="7"/>
      <c r="AY652" s="7"/>
      <c r="AZ652" s="7"/>
      <c r="BA652" s="7"/>
      <c r="BB652" s="7"/>
      <c r="BC652" s="7"/>
      <c r="BD652" s="7"/>
      <c r="BE652" s="7"/>
      <c r="BF652" s="7"/>
      <c r="BG652" s="7"/>
      <c r="BH652" s="7"/>
      <c r="BI652" s="7"/>
      <c r="BJ652" s="221"/>
      <c r="BK652" s="221"/>
      <c r="BL652" s="221"/>
      <c r="BM652" s="221"/>
      <c r="BN652" s="221"/>
      <c r="BO652" s="221"/>
      <c r="BP652" s="221"/>
      <c r="BQ652" s="221"/>
      <c r="BR652" s="221"/>
      <c r="BS652" s="221"/>
      <c r="BT652" s="221"/>
      <c r="BU652" s="221"/>
      <c r="BV652" s="221"/>
      <c r="BW652" s="221"/>
      <c r="BX652" s="221"/>
      <c r="BY652" s="221"/>
      <c r="BZ652" s="221"/>
      <c r="CA652" s="221"/>
      <c r="CB652" s="221"/>
      <c r="CC652" s="221"/>
      <c r="CD652" s="221"/>
      <c r="CE652" s="221"/>
      <c r="CF652" s="221"/>
      <c r="CG652" s="221"/>
      <c r="CH652" s="221"/>
      <c r="CI652" s="221"/>
      <c r="CJ652" s="221"/>
      <c r="CK652" s="221"/>
      <c r="CL652" s="221"/>
      <c r="CM652" s="221"/>
      <c r="CN652" s="221"/>
      <c r="CO652" s="221"/>
      <c r="CP652" s="221"/>
      <c r="CQ652" s="221"/>
      <c r="CR652" s="222">
        <f t="shared" si="303"/>
        <v>0</v>
      </c>
      <c r="CS652" s="237" t="e">
        <f t="shared" si="304"/>
        <v>#DIV/0!</v>
      </c>
      <c r="CT652" s="222">
        <f t="shared" si="305"/>
        <v>0</v>
      </c>
      <c r="CU652" s="237" t="e">
        <f t="shared" si="306"/>
        <v>#DIV/0!</v>
      </c>
      <c r="CV652" s="222">
        <f t="shared" si="307"/>
        <v>0</v>
      </c>
      <c r="CW652" s="237" t="e">
        <f t="shared" si="308"/>
        <v>#DIV/0!</v>
      </c>
      <c r="CX652" s="222">
        <f t="shared" si="309"/>
        <v>0</v>
      </c>
      <c r="CY652" s="237" t="e">
        <f t="shared" si="310"/>
        <v>#DIV/0!</v>
      </c>
      <c r="CZ652" s="223" t="e">
        <f t="shared" si="311"/>
        <v>#DIV/0!</v>
      </c>
      <c r="DA652" s="223" t="e">
        <f t="shared" si="312"/>
        <v>#DIV/0!</v>
      </c>
      <c r="DB652" s="5"/>
    </row>
    <row r="653" spans="1:106" s="1" customFormat="1" ht="31">
      <c r="A653" s="1036"/>
      <c r="B653" s="1024"/>
      <c r="C653" s="1033"/>
      <c r="D653" s="1024"/>
      <c r="E653" s="1033"/>
      <c r="F653" s="1024"/>
      <c r="G653" s="243" t="s">
        <v>1096</v>
      </c>
      <c r="H653" s="111"/>
      <c r="I653" s="111"/>
      <c r="J653" s="5" t="s">
        <v>32</v>
      </c>
      <c r="K653" s="212" t="s">
        <v>31</v>
      </c>
      <c r="L653" s="215" t="s">
        <v>9</v>
      </c>
      <c r="M653" s="221" t="s">
        <v>29</v>
      </c>
      <c r="N653" s="221" t="s">
        <v>24</v>
      </c>
      <c r="O653" s="5"/>
      <c r="P653" s="5"/>
      <c r="Q653" s="5"/>
      <c r="R653" s="5"/>
      <c r="S653" s="6"/>
      <c r="T653" s="6"/>
      <c r="U653" s="5" t="s">
        <v>24</v>
      </c>
      <c r="V653" s="5"/>
      <c r="W653" s="5"/>
      <c r="X653" s="5"/>
      <c r="Y653" s="5"/>
      <c r="Z653" s="80">
        <f t="shared" si="302"/>
        <v>1</v>
      </c>
      <c r="AA653" s="221"/>
      <c r="AB653" s="7"/>
      <c r="AC653" s="7"/>
      <c r="AD653" s="7"/>
      <c r="AE653" s="7"/>
      <c r="AF653" s="7"/>
      <c r="AG653" s="7"/>
      <c r="AH653" s="7"/>
      <c r="AI653" s="7"/>
      <c r="AJ653" s="7"/>
      <c r="AK653" s="7"/>
      <c r="AL653" s="7"/>
      <c r="AM653" s="7"/>
      <c r="AN653" s="7"/>
      <c r="AO653" s="7"/>
      <c r="AP653" s="7"/>
      <c r="AQ653" s="7"/>
      <c r="AR653" s="7"/>
      <c r="AS653" s="7"/>
      <c r="AT653" s="7"/>
      <c r="AU653" s="7"/>
      <c r="AV653" s="55" t="s">
        <v>1404</v>
      </c>
      <c r="AW653" s="55" t="s">
        <v>1404</v>
      </c>
      <c r="AX653" s="55" t="s">
        <v>1404</v>
      </c>
      <c r="AY653" s="7"/>
      <c r="AZ653" s="7"/>
      <c r="BA653" s="7"/>
      <c r="BB653" s="7"/>
      <c r="BC653" s="7"/>
      <c r="BD653" s="7"/>
      <c r="BE653" s="7"/>
      <c r="BF653" s="7"/>
      <c r="BG653" s="7"/>
      <c r="BH653" s="7"/>
      <c r="BI653" s="7"/>
      <c r="BJ653" s="221"/>
      <c r="BK653" s="221"/>
      <c r="BL653" s="221"/>
      <c r="BM653" s="221"/>
      <c r="BN653" s="221"/>
      <c r="BO653" s="221"/>
      <c r="BP653" s="221"/>
      <c r="BQ653" s="221"/>
      <c r="BR653" s="221"/>
      <c r="BS653" s="221"/>
      <c r="BT653" s="221"/>
      <c r="BU653" s="221"/>
      <c r="BV653" s="221"/>
      <c r="BW653" s="221"/>
      <c r="BX653" s="221"/>
      <c r="BY653" s="221"/>
      <c r="BZ653" s="221"/>
      <c r="CA653" s="221"/>
      <c r="CB653" s="221"/>
      <c r="CC653" s="221"/>
      <c r="CD653" s="221"/>
      <c r="CE653" s="221"/>
      <c r="CF653" s="221"/>
      <c r="CG653" s="221"/>
      <c r="CH653" s="221"/>
      <c r="CI653" s="221"/>
      <c r="CJ653" s="221"/>
      <c r="CK653" s="221"/>
      <c r="CL653" s="221"/>
      <c r="CM653" s="221"/>
      <c r="CN653" s="221"/>
      <c r="CO653" s="221"/>
      <c r="CP653" s="221"/>
      <c r="CQ653" s="221"/>
      <c r="CR653" s="222">
        <f t="shared" si="303"/>
        <v>0</v>
      </c>
      <c r="CS653" s="237" t="e">
        <f t="shared" si="304"/>
        <v>#DIV/0!</v>
      </c>
      <c r="CT653" s="222">
        <f t="shared" si="305"/>
        <v>0</v>
      </c>
      <c r="CU653" s="237" t="e">
        <f t="shared" si="306"/>
        <v>#DIV/0!</v>
      </c>
      <c r="CV653" s="222">
        <f t="shared" si="307"/>
        <v>0</v>
      </c>
      <c r="CW653" s="237" t="e">
        <f t="shared" si="308"/>
        <v>#DIV/0!</v>
      </c>
      <c r="CX653" s="222">
        <f t="shared" si="309"/>
        <v>0</v>
      </c>
      <c r="CY653" s="237" t="e">
        <f t="shared" si="310"/>
        <v>#DIV/0!</v>
      </c>
      <c r="CZ653" s="223" t="e">
        <f t="shared" si="311"/>
        <v>#DIV/0!</v>
      </c>
      <c r="DA653" s="223" t="e">
        <f t="shared" si="312"/>
        <v>#DIV/0!</v>
      </c>
      <c r="DB653" s="5"/>
    </row>
    <row r="654" spans="1:106" s="1" customFormat="1" ht="31">
      <c r="A654" s="1036"/>
      <c r="B654" s="1024"/>
      <c r="C654" s="1033"/>
      <c r="D654" s="1024"/>
      <c r="E654" s="1033"/>
      <c r="F654" s="1024"/>
      <c r="G654" s="243" t="s">
        <v>889</v>
      </c>
      <c r="H654" s="111"/>
      <c r="I654" s="111"/>
      <c r="J654" s="5" t="s">
        <v>32</v>
      </c>
      <c r="K654" s="212" t="s">
        <v>31</v>
      </c>
      <c r="L654" s="215" t="s">
        <v>9</v>
      </c>
      <c r="M654" s="221" t="s">
        <v>29</v>
      </c>
      <c r="N654" s="221" t="s">
        <v>24</v>
      </c>
      <c r="O654" s="5"/>
      <c r="P654" s="5"/>
      <c r="Q654" s="5"/>
      <c r="R654" s="5"/>
      <c r="S654" s="6"/>
      <c r="T654" s="6"/>
      <c r="U654" s="5"/>
      <c r="V654" s="5" t="s">
        <v>24</v>
      </c>
      <c r="W654" s="5"/>
      <c r="X654" s="5"/>
      <c r="Y654" s="5"/>
      <c r="Z654" s="80">
        <f t="shared" si="302"/>
        <v>1</v>
      </c>
      <c r="AA654" s="955"/>
      <c r="AB654" s="7"/>
      <c r="AC654" s="7"/>
      <c r="AD654" s="7"/>
      <c r="AE654" s="7"/>
      <c r="AF654" s="7"/>
      <c r="AG654" s="7"/>
      <c r="AH654" s="7"/>
      <c r="AI654" s="7"/>
      <c r="AJ654" s="7"/>
      <c r="AK654" s="7"/>
      <c r="AL654" s="7"/>
      <c r="AM654" s="7"/>
      <c r="AN654" s="7"/>
      <c r="AO654" s="7"/>
      <c r="AP654" s="7"/>
      <c r="AQ654" s="7"/>
      <c r="AR654" s="7"/>
      <c r="AS654" s="7"/>
      <c r="AT654" s="7"/>
      <c r="AU654" s="7"/>
      <c r="AV654" s="55"/>
      <c r="AW654" s="7"/>
      <c r="AX654" s="7"/>
      <c r="AY654" s="7"/>
      <c r="AZ654" s="7" t="s">
        <v>1315</v>
      </c>
      <c r="BA654" s="7"/>
      <c r="BB654" s="7" t="s">
        <v>1315</v>
      </c>
      <c r="BC654" s="7"/>
      <c r="BD654" s="7"/>
      <c r="BE654" s="7"/>
      <c r="BF654" s="7"/>
      <c r="BG654" s="7"/>
      <c r="BH654" s="7"/>
      <c r="BI654" s="7"/>
      <c r="BJ654" s="221"/>
      <c r="BK654" s="221"/>
      <c r="BL654" s="221"/>
      <c r="BM654" s="221"/>
      <c r="BN654" s="221"/>
      <c r="BO654" s="221"/>
      <c r="BP654" s="221"/>
      <c r="BQ654" s="221"/>
      <c r="BR654" s="221"/>
      <c r="BS654" s="221"/>
      <c r="BT654" s="221"/>
      <c r="BU654" s="221"/>
      <c r="BV654" s="221"/>
      <c r="BW654" s="221"/>
      <c r="BX654" s="221"/>
      <c r="BY654" s="221"/>
      <c r="BZ654" s="221"/>
      <c r="CA654" s="221"/>
      <c r="CB654" s="221"/>
      <c r="CC654" s="221"/>
      <c r="CD654" s="221"/>
      <c r="CE654" s="221"/>
      <c r="CF654" s="221"/>
      <c r="CG654" s="221"/>
      <c r="CH654" s="221"/>
      <c r="CI654" s="221"/>
      <c r="CJ654" s="221"/>
      <c r="CK654" s="221"/>
      <c r="CL654" s="221"/>
      <c r="CM654" s="221"/>
      <c r="CN654" s="221"/>
      <c r="CO654" s="221"/>
      <c r="CP654" s="221"/>
      <c r="CQ654" s="221"/>
      <c r="CR654" s="222">
        <f t="shared" si="303"/>
        <v>0</v>
      </c>
      <c r="CS654" s="237" t="e">
        <f t="shared" si="304"/>
        <v>#DIV/0!</v>
      </c>
      <c r="CT654" s="222">
        <f t="shared" si="305"/>
        <v>0</v>
      </c>
      <c r="CU654" s="237" t="e">
        <f t="shared" si="306"/>
        <v>#DIV/0!</v>
      </c>
      <c r="CV654" s="222">
        <f t="shared" si="307"/>
        <v>0</v>
      </c>
      <c r="CW654" s="237" t="e">
        <f t="shared" si="308"/>
        <v>#DIV/0!</v>
      </c>
      <c r="CX654" s="222">
        <f t="shared" si="309"/>
        <v>0</v>
      </c>
      <c r="CY654" s="237" t="e">
        <f t="shared" si="310"/>
        <v>#DIV/0!</v>
      </c>
      <c r="CZ654" s="223" t="e">
        <f t="shared" si="311"/>
        <v>#DIV/0!</v>
      </c>
      <c r="DA654" s="223" t="e">
        <f t="shared" si="312"/>
        <v>#DIV/0!</v>
      </c>
      <c r="DB654" s="5"/>
    </row>
    <row r="655" spans="1:106" s="1" customFormat="1" ht="64.75" customHeight="1">
      <c r="A655" s="1036"/>
      <c r="B655" s="1024"/>
      <c r="C655" s="1033"/>
      <c r="D655" s="1024"/>
      <c r="E655" s="1033"/>
      <c r="F655" s="1024"/>
      <c r="G655" s="260" t="s">
        <v>847</v>
      </c>
      <c r="H655" s="111"/>
      <c r="I655" s="111"/>
      <c r="J655" s="5" t="s">
        <v>32</v>
      </c>
      <c r="K655" s="212" t="s">
        <v>31</v>
      </c>
      <c r="L655" s="215" t="s">
        <v>9</v>
      </c>
      <c r="M655" s="221" t="s">
        <v>29</v>
      </c>
      <c r="N655" s="221" t="s">
        <v>24</v>
      </c>
      <c r="O655" s="5"/>
      <c r="P655" s="5"/>
      <c r="Q655" s="5"/>
      <c r="R655" s="5"/>
      <c r="S655" s="6"/>
      <c r="T655" s="6"/>
      <c r="U655" s="5"/>
      <c r="V655" s="5"/>
      <c r="W655" s="5"/>
      <c r="X655" s="5"/>
      <c r="Y655" s="5" t="s">
        <v>24</v>
      </c>
      <c r="Z655" s="80">
        <f t="shared" si="302"/>
        <v>1</v>
      </c>
      <c r="AA655" s="955"/>
      <c r="AB655" s="7"/>
      <c r="AC655" s="7"/>
      <c r="AD655" s="7"/>
      <c r="AE655" s="7"/>
      <c r="AF655" s="7"/>
      <c r="AG655" s="7"/>
      <c r="AH655" s="7"/>
      <c r="AI655" s="7"/>
      <c r="AJ655" s="7"/>
      <c r="AK655" s="7"/>
      <c r="AL655" s="7"/>
      <c r="AM655" s="7"/>
      <c r="AN655" s="7"/>
      <c r="AO655" s="7"/>
      <c r="AP655" s="7"/>
      <c r="AQ655" s="7"/>
      <c r="AR655" s="7"/>
      <c r="AS655" s="7"/>
      <c r="AT655" s="7"/>
      <c r="AU655" s="7"/>
      <c r="AV655" s="55"/>
      <c r="AW655" s="7"/>
      <c r="AX655" s="7"/>
      <c r="AY655" s="7"/>
      <c r="AZ655" s="7"/>
      <c r="BA655" s="7"/>
      <c r="BB655" s="7"/>
      <c r="BC655" s="7"/>
      <c r="BD655" s="7"/>
      <c r="BE655" s="7"/>
      <c r="BF655" s="7"/>
      <c r="BG655" s="7"/>
      <c r="BH655" s="7" t="s">
        <v>1404</v>
      </c>
      <c r="BI655" s="7"/>
      <c r="BJ655" s="221"/>
      <c r="BK655" s="221"/>
      <c r="BL655" s="221"/>
      <c r="BM655" s="221"/>
      <c r="BN655" s="221"/>
      <c r="BO655" s="221"/>
      <c r="BP655" s="221"/>
      <c r="BQ655" s="221"/>
      <c r="BR655" s="221"/>
      <c r="BS655" s="221"/>
      <c r="BT655" s="221"/>
      <c r="BU655" s="221"/>
      <c r="BV655" s="221"/>
      <c r="BW655" s="221"/>
      <c r="BX655" s="221"/>
      <c r="BY655" s="221"/>
      <c r="BZ655" s="221"/>
      <c r="CA655" s="221"/>
      <c r="CB655" s="221"/>
      <c r="CC655" s="221"/>
      <c r="CD655" s="221"/>
      <c r="CE655" s="221"/>
      <c r="CF655" s="221"/>
      <c r="CG655" s="221"/>
      <c r="CH655" s="221"/>
      <c r="CI655" s="221"/>
      <c r="CJ655" s="221"/>
      <c r="CK655" s="221"/>
      <c r="CL655" s="221"/>
      <c r="CM655" s="221"/>
      <c r="CN655" s="221"/>
      <c r="CO655" s="221"/>
      <c r="CP655" s="221"/>
      <c r="CQ655" s="221"/>
      <c r="CR655" s="222">
        <f t="shared" si="303"/>
        <v>0</v>
      </c>
      <c r="CS655" s="237" t="e">
        <f t="shared" si="304"/>
        <v>#DIV/0!</v>
      </c>
      <c r="CT655" s="222">
        <f t="shared" si="305"/>
        <v>0</v>
      </c>
      <c r="CU655" s="237" t="e">
        <f t="shared" si="306"/>
        <v>#DIV/0!</v>
      </c>
      <c r="CV655" s="222">
        <f t="shared" si="307"/>
        <v>0</v>
      </c>
      <c r="CW655" s="237" t="e">
        <f t="shared" si="308"/>
        <v>#DIV/0!</v>
      </c>
      <c r="CX655" s="222">
        <f t="shared" si="309"/>
        <v>0</v>
      </c>
      <c r="CY655" s="237" t="e">
        <f t="shared" si="310"/>
        <v>#DIV/0!</v>
      </c>
      <c r="CZ655" s="223" t="e">
        <f t="shared" si="311"/>
        <v>#DIV/0!</v>
      </c>
      <c r="DA655" s="223" t="e">
        <f t="shared" si="312"/>
        <v>#DIV/0!</v>
      </c>
      <c r="DB655" s="5"/>
    </row>
    <row r="656" spans="1:106" s="1" customFormat="1" ht="31">
      <c r="A656" s="1036"/>
      <c r="B656" s="1024"/>
      <c r="C656" s="1033"/>
      <c r="D656" s="1024"/>
      <c r="E656" s="1033"/>
      <c r="F656" s="1024"/>
      <c r="G656" s="217" t="s">
        <v>1097</v>
      </c>
      <c r="H656" s="212"/>
      <c r="I656" s="212"/>
      <c r="J656" s="5" t="s">
        <v>32</v>
      </c>
      <c r="K656" s="212" t="s">
        <v>31</v>
      </c>
      <c r="L656" s="215" t="s">
        <v>9</v>
      </c>
      <c r="M656" s="221" t="s">
        <v>29</v>
      </c>
      <c r="N656" s="221" t="s">
        <v>24</v>
      </c>
      <c r="O656" s="5"/>
      <c r="P656" s="5"/>
      <c r="Q656" s="5"/>
      <c r="R656" s="5" t="s">
        <v>24</v>
      </c>
      <c r="S656" s="6"/>
      <c r="T656" s="6"/>
      <c r="U656" s="5"/>
      <c r="V656" s="5"/>
      <c r="W656" s="5"/>
      <c r="X656" s="5"/>
      <c r="Y656" s="5"/>
      <c r="Z656" s="80">
        <f t="shared" si="302"/>
        <v>1</v>
      </c>
      <c r="AA656" s="221"/>
      <c r="AB656" s="7"/>
      <c r="AC656" s="7"/>
      <c r="AD656" s="7"/>
      <c r="AE656" s="7"/>
      <c r="AF656" s="7"/>
      <c r="AG656" s="7"/>
      <c r="AH656" s="7"/>
      <c r="AI656" s="7"/>
      <c r="AJ656" s="7"/>
      <c r="AK656" s="7"/>
      <c r="AL656" s="7"/>
      <c r="AM656" s="7" t="s">
        <v>1404</v>
      </c>
      <c r="AN656" s="7" t="s">
        <v>1404</v>
      </c>
      <c r="AO656" s="7" t="s">
        <v>1404</v>
      </c>
      <c r="AP656" s="7" t="s">
        <v>1404</v>
      </c>
      <c r="AQ656" s="7"/>
      <c r="AR656" s="7"/>
      <c r="AS656" s="7"/>
      <c r="AT656" s="7"/>
      <c r="AU656" s="7"/>
      <c r="AV656" s="55"/>
      <c r="AW656" s="7"/>
      <c r="AX656" s="7"/>
      <c r="AY656" s="7"/>
      <c r="AZ656" s="7"/>
      <c r="BA656" s="7"/>
      <c r="BB656" s="7"/>
      <c r="BC656" s="7"/>
      <c r="BD656" s="7"/>
      <c r="BE656" s="7"/>
      <c r="BF656" s="7"/>
      <c r="BG656" s="7"/>
      <c r="BH656" s="7"/>
      <c r="BI656" s="7"/>
      <c r="BJ656" s="221"/>
      <c r="BK656" s="221"/>
      <c r="BL656" s="221"/>
      <c r="BM656" s="221"/>
      <c r="BN656" s="221"/>
      <c r="BO656" s="221"/>
      <c r="BP656" s="221"/>
      <c r="BQ656" s="221"/>
      <c r="BR656" s="221"/>
      <c r="BS656" s="221"/>
      <c r="BT656" s="221"/>
      <c r="BU656" s="221"/>
      <c r="BV656" s="221"/>
      <c r="BW656" s="221"/>
      <c r="BX656" s="221"/>
      <c r="BY656" s="221"/>
      <c r="BZ656" s="221"/>
      <c r="CA656" s="221"/>
      <c r="CB656" s="221"/>
      <c r="CC656" s="221"/>
      <c r="CD656" s="221"/>
      <c r="CE656" s="221"/>
      <c r="CF656" s="221"/>
      <c r="CG656" s="221"/>
      <c r="CH656" s="221"/>
      <c r="CI656" s="221"/>
      <c r="CJ656" s="221"/>
      <c r="CK656" s="221"/>
      <c r="CL656" s="221"/>
      <c r="CM656" s="221"/>
      <c r="CN656" s="221"/>
      <c r="CO656" s="221"/>
      <c r="CP656" s="221"/>
      <c r="CQ656" s="221"/>
      <c r="CR656" s="222">
        <f t="shared" si="303"/>
        <v>0</v>
      </c>
      <c r="CS656" s="237" t="e">
        <f t="shared" si="304"/>
        <v>#DIV/0!</v>
      </c>
      <c r="CT656" s="222">
        <f t="shared" si="305"/>
        <v>0</v>
      </c>
      <c r="CU656" s="237" t="e">
        <f t="shared" si="306"/>
        <v>#DIV/0!</v>
      </c>
      <c r="CV656" s="222">
        <f t="shared" si="307"/>
        <v>0</v>
      </c>
      <c r="CW656" s="237" t="e">
        <f t="shared" si="308"/>
        <v>#DIV/0!</v>
      </c>
      <c r="CX656" s="222">
        <f t="shared" si="309"/>
        <v>0</v>
      </c>
      <c r="CY656" s="237" t="e">
        <f t="shared" si="310"/>
        <v>#DIV/0!</v>
      </c>
      <c r="CZ656" s="223" t="e">
        <f t="shared" si="311"/>
        <v>#DIV/0!</v>
      </c>
      <c r="DA656" s="223" t="e">
        <f t="shared" si="312"/>
        <v>#DIV/0!</v>
      </c>
      <c r="DB656" s="5"/>
    </row>
    <row r="657" spans="1:106" s="1" customFormat="1" ht="46.5">
      <c r="A657" s="227">
        <v>201</v>
      </c>
      <c r="B657" s="217" t="s">
        <v>628</v>
      </c>
      <c r="C657" s="215" t="s">
        <v>60</v>
      </c>
      <c r="D657" s="217" t="s">
        <v>85</v>
      </c>
      <c r="E657" s="215" t="s">
        <v>26</v>
      </c>
      <c r="F657" s="217" t="s">
        <v>85</v>
      </c>
      <c r="G657" s="217" t="s">
        <v>361</v>
      </c>
      <c r="H657" s="212"/>
      <c r="I657" s="212"/>
      <c r="J657" s="5" t="s">
        <v>32</v>
      </c>
      <c r="K657" s="212" t="s">
        <v>31</v>
      </c>
      <c r="L657" s="215" t="s">
        <v>9</v>
      </c>
      <c r="M657" s="221" t="s">
        <v>29</v>
      </c>
      <c r="N657" s="221" t="s">
        <v>24</v>
      </c>
      <c r="O657" s="5"/>
      <c r="P657" s="5"/>
      <c r="Q657" s="5"/>
      <c r="R657" s="5"/>
      <c r="S657" s="6"/>
      <c r="T657" s="6"/>
      <c r="U657" s="5"/>
      <c r="V657" s="5" t="s">
        <v>24</v>
      </c>
      <c r="W657" s="5"/>
      <c r="X657" s="5"/>
      <c r="Y657" s="5"/>
      <c r="Z657" s="80">
        <f t="shared" si="302"/>
        <v>1</v>
      </c>
      <c r="AA657" s="955"/>
      <c r="AB657" s="7"/>
      <c r="AC657" s="7"/>
      <c r="AD657" s="7"/>
      <c r="AE657" s="7"/>
      <c r="AF657" s="7"/>
      <c r="AG657" s="7"/>
      <c r="AH657" s="7"/>
      <c r="AI657" s="7"/>
      <c r="AJ657" s="7"/>
      <c r="AK657" s="7"/>
      <c r="AL657" s="7"/>
      <c r="AM657" s="7"/>
      <c r="AN657" s="7"/>
      <c r="AO657" s="7"/>
      <c r="AP657" s="7"/>
      <c r="AQ657" s="7"/>
      <c r="AR657" s="7"/>
      <c r="AS657" s="7"/>
      <c r="AT657" s="7"/>
      <c r="AU657" s="7"/>
      <c r="AV657" s="55"/>
      <c r="AW657" s="55"/>
      <c r="AX657" s="55"/>
      <c r="AY657" s="7" t="s">
        <v>1316</v>
      </c>
      <c r="AZ657" s="7" t="s">
        <v>1316</v>
      </c>
      <c r="BA657" s="7" t="s">
        <v>1316</v>
      </c>
      <c r="BB657" s="7" t="s">
        <v>1316</v>
      </c>
      <c r="BC657" s="7"/>
      <c r="BD657" s="7"/>
      <c r="BE657" s="7"/>
      <c r="BF657" s="7"/>
      <c r="BG657" s="7"/>
      <c r="BH657" s="7"/>
      <c r="BI657" s="7"/>
      <c r="BJ657" s="221"/>
      <c r="BK657" s="221"/>
      <c r="BL657" s="221"/>
      <c r="BM657" s="221"/>
      <c r="BN657" s="221"/>
      <c r="BO657" s="221"/>
      <c r="BP657" s="221"/>
      <c r="BQ657" s="221"/>
      <c r="BR657" s="221"/>
      <c r="BS657" s="221"/>
      <c r="BT657" s="221"/>
      <c r="BU657" s="221"/>
      <c r="BV657" s="221"/>
      <c r="BW657" s="221"/>
      <c r="BX657" s="221"/>
      <c r="BY657" s="221"/>
      <c r="BZ657" s="221"/>
      <c r="CA657" s="221"/>
      <c r="CB657" s="221"/>
      <c r="CC657" s="221"/>
      <c r="CD657" s="221"/>
      <c r="CE657" s="221"/>
      <c r="CF657" s="221"/>
      <c r="CG657" s="221"/>
      <c r="CH657" s="221"/>
      <c r="CI657" s="221"/>
      <c r="CJ657" s="221"/>
      <c r="CK657" s="221"/>
      <c r="CL657" s="221"/>
      <c r="CM657" s="221"/>
      <c r="CN657" s="221"/>
      <c r="CO657" s="221"/>
      <c r="CP657" s="221"/>
      <c r="CQ657" s="221"/>
      <c r="CR657" s="222">
        <f t="shared" si="303"/>
        <v>0</v>
      </c>
      <c r="CS657" s="237" t="e">
        <f t="shared" si="304"/>
        <v>#DIV/0!</v>
      </c>
      <c r="CT657" s="222">
        <f t="shared" si="305"/>
        <v>0</v>
      </c>
      <c r="CU657" s="237" t="e">
        <f t="shared" si="306"/>
        <v>#DIV/0!</v>
      </c>
      <c r="CV657" s="222">
        <f t="shared" si="307"/>
        <v>0</v>
      </c>
      <c r="CW657" s="237" t="e">
        <f t="shared" si="308"/>
        <v>#DIV/0!</v>
      </c>
      <c r="CX657" s="222">
        <f t="shared" si="309"/>
        <v>0</v>
      </c>
      <c r="CY657" s="237" t="e">
        <f t="shared" si="310"/>
        <v>#DIV/0!</v>
      </c>
      <c r="CZ657" s="223" t="e">
        <f t="shared" si="311"/>
        <v>#DIV/0!</v>
      </c>
      <c r="DA657" s="223" t="e">
        <f t="shared" si="312"/>
        <v>#DIV/0!</v>
      </c>
      <c r="DB657" s="5"/>
    </row>
    <row r="658" spans="1:106" s="1" customFormat="1" ht="31">
      <c r="A658" s="1036">
        <v>202</v>
      </c>
      <c r="B658" s="1024" t="s">
        <v>920</v>
      </c>
      <c r="C658" s="1033" t="s">
        <v>60</v>
      </c>
      <c r="D658" s="1024" t="s">
        <v>920</v>
      </c>
      <c r="E658" s="1033" t="s">
        <v>60</v>
      </c>
      <c r="F658" s="1024" t="s">
        <v>920</v>
      </c>
      <c r="G658" s="217" t="s">
        <v>921</v>
      </c>
      <c r="H658" s="212"/>
      <c r="I658" s="212"/>
      <c r="J658" s="5" t="s">
        <v>32</v>
      </c>
      <c r="K658" s="212" t="s">
        <v>31</v>
      </c>
      <c r="L658" s="165" t="s">
        <v>11</v>
      </c>
      <c r="M658" s="221" t="s">
        <v>29</v>
      </c>
      <c r="N658" s="221" t="s">
        <v>24</v>
      </c>
      <c r="O658" s="5"/>
      <c r="P658" s="5"/>
      <c r="Q658" s="5"/>
      <c r="R658" s="5" t="s">
        <v>24</v>
      </c>
      <c r="S658" s="6"/>
      <c r="T658" s="6"/>
      <c r="U658" s="5"/>
      <c r="V658" s="5"/>
      <c r="W658" s="5"/>
      <c r="X658" s="5"/>
      <c r="Y658" s="5"/>
      <c r="Z658" s="80">
        <f t="shared" si="302"/>
        <v>1</v>
      </c>
      <c r="AA658" s="955"/>
      <c r="AB658" s="7"/>
      <c r="AC658" s="7"/>
      <c r="AD658" s="7"/>
      <c r="AE658" s="7"/>
      <c r="AF658" s="7"/>
      <c r="AG658" s="7"/>
      <c r="AH658" s="7"/>
      <c r="AI658" s="7"/>
      <c r="AJ658" s="7"/>
      <c r="AK658" s="7"/>
      <c r="AL658" s="7"/>
      <c r="AM658" s="7" t="s">
        <v>1183</v>
      </c>
      <c r="AN658" s="7"/>
      <c r="AO658" s="7"/>
      <c r="AP658" s="7"/>
      <c r="AQ658" s="7"/>
      <c r="AR658" s="7"/>
      <c r="AS658" s="7"/>
      <c r="AT658" s="7"/>
      <c r="AU658" s="7"/>
      <c r="AV658" s="55"/>
      <c r="AW658" s="7"/>
      <c r="AX658" s="7"/>
      <c r="AY658" s="7"/>
      <c r="AZ658" s="7"/>
      <c r="BA658" s="7"/>
      <c r="BB658" s="7"/>
      <c r="BC658" s="7"/>
      <c r="BD658" s="7"/>
      <c r="BE658" s="7"/>
      <c r="BF658" s="7"/>
      <c r="BG658" s="7"/>
      <c r="BH658" s="7"/>
      <c r="BI658" s="7"/>
      <c r="BJ658" s="221"/>
      <c r="BK658" s="221"/>
      <c r="BL658" s="221"/>
      <c r="BM658" s="221"/>
      <c r="BN658" s="221"/>
      <c r="BO658" s="221"/>
      <c r="BP658" s="221"/>
      <c r="BQ658" s="221"/>
      <c r="BR658" s="221"/>
      <c r="BS658" s="221"/>
      <c r="BT658" s="221"/>
      <c r="BU658" s="221"/>
      <c r="BV658" s="221"/>
      <c r="BW658" s="221"/>
      <c r="BX658" s="221"/>
      <c r="BY658" s="221"/>
      <c r="BZ658" s="221"/>
      <c r="CA658" s="221"/>
      <c r="CB658" s="221"/>
      <c r="CC658" s="221"/>
      <c r="CD658" s="221"/>
      <c r="CE658" s="221"/>
      <c r="CF658" s="221"/>
      <c r="CG658" s="221"/>
      <c r="CH658" s="221"/>
      <c r="CI658" s="221"/>
      <c r="CJ658" s="221"/>
      <c r="CK658" s="221"/>
      <c r="CL658" s="221"/>
      <c r="CM658" s="221"/>
      <c r="CN658" s="221"/>
      <c r="CO658" s="221"/>
      <c r="CP658" s="221"/>
      <c r="CQ658" s="221"/>
      <c r="CR658" s="222">
        <f t="shared" si="303"/>
        <v>0</v>
      </c>
      <c r="CS658" s="237" t="e">
        <f t="shared" si="304"/>
        <v>#DIV/0!</v>
      </c>
      <c r="CT658" s="222">
        <f t="shared" si="305"/>
        <v>0</v>
      </c>
      <c r="CU658" s="237" t="e">
        <f t="shared" si="306"/>
        <v>#DIV/0!</v>
      </c>
      <c r="CV658" s="222">
        <f t="shared" si="307"/>
        <v>0</v>
      </c>
      <c r="CW658" s="237" t="e">
        <f t="shared" si="308"/>
        <v>#DIV/0!</v>
      </c>
      <c r="CX658" s="222">
        <f t="shared" si="309"/>
        <v>0</v>
      </c>
      <c r="CY658" s="237" t="e">
        <f t="shared" si="310"/>
        <v>#DIV/0!</v>
      </c>
      <c r="CZ658" s="223" t="e">
        <f t="shared" si="311"/>
        <v>#DIV/0!</v>
      </c>
      <c r="DA658" s="223" t="e">
        <f t="shared" si="312"/>
        <v>#DIV/0!</v>
      </c>
      <c r="DB658" s="5"/>
    </row>
    <row r="659" spans="1:106" s="1" customFormat="1" ht="31">
      <c r="A659" s="1036"/>
      <c r="B659" s="1024"/>
      <c r="C659" s="1033"/>
      <c r="D659" s="1024"/>
      <c r="E659" s="1033"/>
      <c r="F659" s="1024"/>
      <c r="G659" s="217" t="s">
        <v>922</v>
      </c>
      <c r="H659" s="212"/>
      <c r="I659" s="212"/>
      <c r="J659" s="5" t="s">
        <v>32</v>
      </c>
      <c r="K659" s="212" t="s">
        <v>31</v>
      </c>
      <c r="L659" s="165" t="s">
        <v>11</v>
      </c>
      <c r="M659" s="221" t="s">
        <v>29</v>
      </c>
      <c r="N659" s="221" t="s">
        <v>24</v>
      </c>
      <c r="O659" s="5"/>
      <c r="P659" s="5"/>
      <c r="Q659" s="5"/>
      <c r="R659" s="5" t="s">
        <v>24</v>
      </c>
      <c r="S659" s="6"/>
      <c r="T659" s="6"/>
      <c r="U659" s="5"/>
      <c r="V659" s="5"/>
      <c r="W659" s="5"/>
      <c r="X659" s="5"/>
      <c r="Y659" s="5"/>
      <c r="Z659" s="80">
        <f t="shared" si="302"/>
        <v>1</v>
      </c>
      <c r="AA659" s="221"/>
      <c r="AB659" s="7"/>
      <c r="AC659" s="7"/>
      <c r="AD659" s="7"/>
      <c r="AE659" s="7"/>
      <c r="AF659" s="7"/>
      <c r="AG659" s="7"/>
      <c r="AH659" s="7"/>
      <c r="AI659" s="7"/>
      <c r="AJ659" s="7"/>
      <c r="AK659" s="7"/>
      <c r="AL659" s="7"/>
      <c r="AM659" s="7"/>
      <c r="AN659" s="7"/>
      <c r="AO659" s="7" t="s">
        <v>1316</v>
      </c>
      <c r="AP659" s="7"/>
      <c r="AQ659" s="7"/>
      <c r="AR659" s="7"/>
      <c r="AS659" s="7"/>
      <c r="AT659" s="7"/>
      <c r="AU659" s="7"/>
      <c r="AV659" s="55"/>
      <c r="AW659" s="7"/>
      <c r="AX659" s="7"/>
      <c r="AY659" s="7"/>
      <c r="AZ659" s="7"/>
      <c r="BA659" s="7"/>
      <c r="BB659" s="7"/>
      <c r="BC659" s="7"/>
      <c r="BD659" s="7"/>
      <c r="BE659" s="7"/>
      <c r="BF659" s="7"/>
      <c r="BG659" s="7"/>
      <c r="BH659" s="7"/>
      <c r="BI659" s="7"/>
      <c r="BJ659" s="221"/>
      <c r="BK659" s="221"/>
      <c r="BL659" s="221"/>
      <c r="BM659" s="221"/>
      <c r="BN659" s="221"/>
      <c r="BO659" s="221"/>
      <c r="BP659" s="221"/>
      <c r="BQ659" s="221"/>
      <c r="BR659" s="221"/>
      <c r="BS659" s="221"/>
      <c r="BT659" s="221"/>
      <c r="BU659" s="221"/>
      <c r="BV659" s="221"/>
      <c r="BW659" s="221"/>
      <c r="BX659" s="221"/>
      <c r="BY659" s="221"/>
      <c r="BZ659" s="221"/>
      <c r="CA659" s="221"/>
      <c r="CB659" s="221"/>
      <c r="CC659" s="221"/>
      <c r="CD659" s="221"/>
      <c r="CE659" s="221"/>
      <c r="CF659" s="221"/>
      <c r="CG659" s="221"/>
      <c r="CH659" s="221"/>
      <c r="CI659" s="221"/>
      <c r="CJ659" s="221"/>
      <c r="CK659" s="221"/>
      <c r="CL659" s="221"/>
      <c r="CM659" s="221"/>
      <c r="CN659" s="221"/>
      <c r="CO659" s="221"/>
      <c r="CP659" s="221"/>
      <c r="CQ659" s="221"/>
      <c r="CR659" s="222">
        <f t="shared" si="303"/>
        <v>0</v>
      </c>
      <c r="CS659" s="237" t="e">
        <f t="shared" si="304"/>
        <v>#DIV/0!</v>
      </c>
      <c r="CT659" s="222">
        <f t="shared" si="305"/>
        <v>0</v>
      </c>
      <c r="CU659" s="237" t="e">
        <f t="shared" si="306"/>
        <v>#DIV/0!</v>
      </c>
      <c r="CV659" s="222">
        <f t="shared" si="307"/>
        <v>0</v>
      </c>
      <c r="CW659" s="237" t="e">
        <f t="shared" si="308"/>
        <v>#DIV/0!</v>
      </c>
      <c r="CX659" s="222">
        <f t="shared" si="309"/>
        <v>0</v>
      </c>
      <c r="CY659" s="237" t="e">
        <f t="shared" si="310"/>
        <v>#DIV/0!</v>
      </c>
      <c r="CZ659" s="223" t="e">
        <f t="shared" si="311"/>
        <v>#DIV/0!</v>
      </c>
      <c r="DA659" s="223" t="e">
        <f t="shared" si="312"/>
        <v>#DIV/0!</v>
      </c>
      <c r="DB659" s="5"/>
    </row>
    <row r="660" spans="1:106" s="1" customFormat="1" ht="31">
      <c r="A660" s="1036"/>
      <c r="B660" s="1024"/>
      <c r="C660" s="1033"/>
      <c r="D660" s="1024"/>
      <c r="E660" s="1033"/>
      <c r="F660" s="1024"/>
      <c r="G660" s="217" t="s">
        <v>923</v>
      </c>
      <c r="H660" s="212"/>
      <c r="I660" s="212"/>
      <c r="J660" s="5" t="s">
        <v>32</v>
      </c>
      <c r="K660" s="212" t="s">
        <v>31</v>
      </c>
      <c r="L660" s="165" t="s">
        <v>11</v>
      </c>
      <c r="M660" s="221" t="s">
        <v>29</v>
      </c>
      <c r="N660" s="221" t="s">
        <v>24</v>
      </c>
      <c r="O660" s="5"/>
      <c r="P660" s="5"/>
      <c r="Q660" s="5"/>
      <c r="R660" s="5" t="s">
        <v>24</v>
      </c>
      <c r="S660" s="6"/>
      <c r="T660" s="6"/>
      <c r="U660" s="5"/>
      <c r="V660" s="5"/>
      <c r="W660" s="5"/>
      <c r="X660" s="5"/>
      <c r="Y660" s="5"/>
      <c r="Z660" s="80">
        <f t="shared" si="302"/>
        <v>1</v>
      </c>
      <c r="AA660" s="955"/>
      <c r="AB660" s="7"/>
      <c r="AC660" s="7"/>
      <c r="AD660" s="7"/>
      <c r="AE660" s="7"/>
      <c r="AF660" s="7"/>
      <c r="AG660" s="7"/>
      <c r="AH660" s="7"/>
      <c r="AI660" s="7"/>
      <c r="AJ660" s="7"/>
      <c r="AK660" s="7"/>
      <c r="AL660" s="7"/>
      <c r="AM660" s="7"/>
      <c r="AN660" s="7"/>
      <c r="AO660" s="7"/>
      <c r="AP660" s="7" t="s">
        <v>1183</v>
      </c>
      <c r="AQ660" s="7"/>
      <c r="AR660" s="7"/>
      <c r="AS660" s="7"/>
      <c r="AT660" s="7"/>
      <c r="AU660" s="7"/>
      <c r="AV660" s="55"/>
      <c r="AW660" s="7"/>
      <c r="AX660" s="7"/>
      <c r="AY660" s="7"/>
      <c r="AZ660" s="7"/>
      <c r="BA660" s="7"/>
      <c r="BB660" s="7"/>
      <c r="BC660" s="7"/>
      <c r="BD660" s="7"/>
      <c r="BE660" s="7"/>
      <c r="BF660" s="7"/>
      <c r="BG660" s="7"/>
      <c r="BH660" s="7"/>
      <c r="BI660" s="7"/>
      <c r="BJ660" s="221"/>
      <c r="BK660" s="221"/>
      <c r="BL660" s="221"/>
      <c r="BM660" s="221"/>
      <c r="BN660" s="221"/>
      <c r="BO660" s="221"/>
      <c r="BP660" s="221"/>
      <c r="BQ660" s="221"/>
      <c r="BR660" s="221"/>
      <c r="BS660" s="221"/>
      <c r="BT660" s="221"/>
      <c r="BU660" s="221"/>
      <c r="BV660" s="221"/>
      <c r="BW660" s="221"/>
      <c r="BX660" s="221"/>
      <c r="BY660" s="221"/>
      <c r="BZ660" s="221"/>
      <c r="CA660" s="221"/>
      <c r="CB660" s="221"/>
      <c r="CC660" s="221"/>
      <c r="CD660" s="221"/>
      <c r="CE660" s="221"/>
      <c r="CF660" s="221"/>
      <c r="CG660" s="221"/>
      <c r="CH660" s="221"/>
      <c r="CI660" s="221"/>
      <c r="CJ660" s="221"/>
      <c r="CK660" s="221"/>
      <c r="CL660" s="221"/>
      <c r="CM660" s="221"/>
      <c r="CN660" s="221"/>
      <c r="CO660" s="221"/>
      <c r="CP660" s="221"/>
      <c r="CQ660" s="221"/>
      <c r="CR660" s="222">
        <f t="shared" si="303"/>
        <v>0</v>
      </c>
      <c r="CS660" s="237" t="e">
        <f t="shared" si="304"/>
        <v>#DIV/0!</v>
      </c>
      <c r="CT660" s="222">
        <f t="shared" si="305"/>
        <v>0</v>
      </c>
      <c r="CU660" s="237" t="e">
        <f t="shared" si="306"/>
        <v>#DIV/0!</v>
      </c>
      <c r="CV660" s="222">
        <f t="shared" si="307"/>
        <v>0</v>
      </c>
      <c r="CW660" s="237" t="e">
        <f t="shared" si="308"/>
        <v>#DIV/0!</v>
      </c>
      <c r="CX660" s="222">
        <f t="shared" si="309"/>
        <v>0</v>
      </c>
      <c r="CY660" s="237" t="e">
        <f t="shared" si="310"/>
        <v>#DIV/0!</v>
      </c>
      <c r="CZ660" s="223" t="e">
        <f t="shared" si="311"/>
        <v>#DIV/0!</v>
      </c>
      <c r="DA660" s="223" t="e">
        <f t="shared" si="312"/>
        <v>#DIV/0!</v>
      </c>
      <c r="DB660" s="5"/>
    </row>
    <row r="661" spans="1:106" s="1" customFormat="1" ht="31">
      <c r="A661" s="1036"/>
      <c r="B661" s="1024"/>
      <c r="C661" s="1033"/>
      <c r="D661" s="1024"/>
      <c r="E661" s="1033"/>
      <c r="F661" s="1024"/>
      <c r="G661" s="217" t="s">
        <v>924</v>
      </c>
      <c r="H661" s="212"/>
      <c r="I661" s="212"/>
      <c r="J661" s="5" t="s">
        <v>32</v>
      </c>
      <c r="K661" s="212" t="s">
        <v>31</v>
      </c>
      <c r="L661" s="215" t="s">
        <v>9</v>
      </c>
      <c r="M661" s="221" t="s">
        <v>29</v>
      </c>
      <c r="N661" s="221" t="s">
        <v>24</v>
      </c>
      <c r="O661" s="5"/>
      <c r="P661" s="5"/>
      <c r="Q661" s="5"/>
      <c r="R661" s="5" t="s">
        <v>24</v>
      </c>
      <c r="S661" s="6"/>
      <c r="T661" s="6"/>
      <c r="U661" s="5"/>
      <c r="V661" s="5"/>
      <c r="W661" s="5"/>
      <c r="X661" s="5"/>
      <c r="Y661" s="5"/>
      <c r="Z661" s="80">
        <f t="shared" si="302"/>
        <v>1</v>
      </c>
      <c r="AA661" s="955"/>
      <c r="AB661" s="7"/>
      <c r="AC661" s="7"/>
      <c r="AD661" s="7"/>
      <c r="AE661" s="7"/>
      <c r="AF661" s="7"/>
      <c r="AG661" s="7"/>
      <c r="AH661" s="7"/>
      <c r="AI661" s="7"/>
      <c r="AJ661" s="7"/>
      <c r="AK661" s="7"/>
      <c r="AL661" s="7"/>
      <c r="AM661" s="7"/>
      <c r="AN661" s="7" t="s">
        <v>1316</v>
      </c>
      <c r="AO661" s="7"/>
      <c r="AP661" s="7"/>
      <c r="AQ661" s="7"/>
      <c r="AR661" s="7"/>
      <c r="AS661" s="7"/>
      <c r="AT661" s="7"/>
      <c r="AU661" s="7"/>
      <c r="AV661" s="55"/>
      <c r="AW661" s="7"/>
      <c r="AX661" s="7"/>
      <c r="AY661" s="7"/>
      <c r="AZ661" s="7"/>
      <c r="BA661" s="7"/>
      <c r="BB661" s="7"/>
      <c r="BC661" s="7"/>
      <c r="BD661" s="7"/>
      <c r="BE661" s="7"/>
      <c r="BF661" s="7"/>
      <c r="BG661" s="7"/>
      <c r="BH661" s="7"/>
      <c r="BI661" s="7"/>
      <c r="BJ661" s="221"/>
      <c r="BK661" s="221"/>
      <c r="BL661" s="221"/>
      <c r="BM661" s="221"/>
      <c r="BN661" s="221"/>
      <c r="BO661" s="221"/>
      <c r="BP661" s="221"/>
      <c r="BQ661" s="221"/>
      <c r="BR661" s="221"/>
      <c r="BS661" s="221"/>
      <c r="BT661" s="221"/>
      <c r="BU661" s="221"/>
      <c r="BV661" s="221"/>
      <c r="BW661" s="221"/>
      <c r="BX661" s="221"/>
      <c r="BY661" s="221"/>
      <c r="BZ661" s="221"/>
      <c r="CA661" s="221"/>
      <c r="CB661" s="221"/>
      <c r="CC661" s="221"/>
      <c r="CD661" s="221"/>
      <c r="CE661" s="221"/>
      <c r="CF661" s="221"/>
      <c r="CG661" s="221"/>
      <c r="CH661" s="221"/>
      <c r="CI661" s="221"/>
      <c r="CJ661" s="221"/>
      <c r="CK661" s="221"/>
      <c r="CL661" s="221"/>
      <c r="CM661" s="221"/>
      <c r="CN661" s="221"/>
      <c r="CO661" s="221"/>
      <c r="CP661" s="221"/>
      <c r="CQ661" s="221"/>
      <c r="CR661" s="222">
        <f t="shared" si="303"/>
        <v>0</v>
      </c>
      <c r="CS661" s="237" t="e">
        <f t="shared" si="304"/>
        <v>#DIV/0!</v>
      </c>
      <c r="CT661" s="222">
        <f t="shared" si="305"/>
        <v>0</v>
      </c>
      <c r="CU661" s="237" t="e">
        <f t="shared" si="306"/>
        <v>#DIV/0!</v>
      </c>
      <c r="CV661" s="222">
        <f t="shared" si="307"/>
        <v>0</v>
      </c>
      <c r="CW661" s="237" t="e">
        <f t="shared" si="308"/>
        <v>#DIV/0!</v>
      </c>
      <c r="CX661" s="222">
        <f t="shared" si="309"/>
        <v>0</v>
      </c>
      <c r="CY661" s="237" t="e">
        <f t="shared" si="310"/>
        <v>#DIV/0!</v>
      </c>
      <c r="CZ661" s="223" t="e">
        <f t="shared" si="311"/>
        <v>#DIV/0!</v>
      </c>
      <c r="DA661" s="223" t="e">
        <f t="shared" si="312"/>
        <v>#DIV/0!</v>
      </c>
      <c r="DB661" s="5"/>
    </row>
    <row r="662" spans="1:106" s="1" customFormat="1" ht="77.5">
      <c r="A662" s="227">
        <v>203</v>
      </c>
      <c r="B662" s="220" t="s">
        <v>1015</v>
      </c>
      <c r="C662" s="215" t="s">
        <v>60</v>
      </c>
      <c r="D662" s="217" t="s">
        <v>84</v>
      </c>
      <c r="E662" s="215" t="s">
        <v>60</v>
      </c>
      <c r="F662" s="220" t="s">
        <v>1016</v>
      </c>
      <c r="G662" s="286" t="s">
        <v>427</v>
      </c>
      <c r="H662" s="69" t="s">
        <v>793</v>
      </c>
      <c r="I662" s="178" t="s">
        <v>1686</v>
      </c>
      <c r="J662" s="5" t="s">
        <v>32</v>
      </c>
      <c r="K662" s="212" t="s">
        <v>31</v>
      </c>
      <c r="L662" s="215" t="s">
        <v>9</v>
      </c>
      <c r="M662" s="221" t="s">
        <v>29</v>
      </c>
      <c r="N662" s="221" t="s">
        <v>24</v>
      </c>
      <c r="O662" s="5"/>
      <c r="P662" s="5" t="s">
        <v>24</v>
      </c>
      <c r="Q662" s="5"/>
      <c r="R662" s="5"/>
      <c r="S662" s="6"/>
      <c r="T662" s="6"/>
      <c r="U662" s="5"/>
      <c r="V662" s="5"/>
      <c r="W662" s="5"/>
      <c r="X662" s="5"/>
      <c r="Y662" s="5"/>
      <c r="Z662" s="80">
        <f t="shared" si="302"/>
        <v>1</v>
      </c>
      <c r="AA662" s="221"/>
      <c r="AB662" s="7"/>
      <c r="AC662" s="7"/>
      <c r="AD662" s="7"/>
      <c r="AE662" s="7"/>
      <c r="AF662" s="7" t="s">
        <v>1318</v>
      </c>
      <c r="AG662" s="7"/>
      <c r="AH662" s="7"/>
      <c r="AI662" s="7"/>
      <c r="AJ662" s="7"/>
      <c r="AK662" s="7"/>
      <c r="AL662" s="7"/>
      <c r="AM662" s="7"/>
      <c r="AN662" s="7"/>
      <c r="AO662" s="7"/>
      <c r="AP662" s="7"/>
      <c r="AQ662" s="7"/>
      <c r="AR662" s="7"/>
      <c r="AS662" s="7"/>
      <c r="AT662" s="7"/>
      <c r="AU662" s="7"/>
      <c r="AV662" s="55"/>
      <c r="AW662" s="7"/>
      <c r="AX662" s="7"/>
      <c r="AY662" s="7"/>
      <c r="AZ662" s="7"/>
      <c r="BA662" s="7"/>
      <c r="BB662" s="7"/>
      <c r="BC662" s="7"/>
      <c r="BD662" s="7"/>
      <c r="BE662" s="7"/>
      <c r="BF662" s="7"/>
      <c r="BG662" s="7"/>
      <c r="BH662" s="7"/>
      <c r="BI662" s="7"/>
      <c r="BJ662" s="221"/>
      <c r="BK662" s="221"/>
      <c r="BL662" s="221"/>
      <c r="BM662" s="221"/>
      <c r="BN662" s="221"/>
      <c r="BO662" s="221"/>
      <c r="BP662" s="221"/>
      <c r="BQ662" s="221"/>
      <c r="BR662" s="221"/>
      <c r="BS662" s="221"/>
      <c r="BT662" s="221"/>
      <c r="BU662" s="221"/>
      <c r="BV662" s="221"/>
      <c r="BW662" s="221"/>
      <c r="BX662" s="221"/>
      <c r="BY662" s="221"/>
      <c r="BZ662" s="221"/>
      <c r="CA662" s="221"/>
      <c r="CB662" s="221"/>
      <c r="CC662" s="221"/>
      <c r="CD662" s="221"/>
      <c r="CE662" s="221"/>
      <c r="CF662" s="221"/>
      <c r="CG662" s="221"/>
      <c r="CH662" s="221"/>
      <c r="CI662" s="221"/>
      <c r="CJ662" s="221"/>
      <c r="CK662" s="221"/>
      <c r="CL662" s="221"/>
      <c r="CM662" s="221"/>
      <c r="CN662" s="221"/>
      <c r="CO662" s="221"/>
      <c r="CP662" s="221"/>
      <c r="CQ662" s="221"/>
      <c r="CR662" s="222">
        <f t="shared" si="303"/>
        <v>0</v>
      </c>
      <c r="CS662" s="237" t="e">
        <f t="shared" si="304"/>
        <v>#DIV/0!</v>
      </c>
      <c r="CT662" s="222">
        <f t="shared" si="305"/>
        <v>0</v>
      </c>
      <c r="CU662" s="237" t="e">
        <f t="shared" si="306"/>
        <v>#DIV/0!</v>
      </c>
      <c r="CV662" s="222">
        <f t="shared" si="307"/>
        <v>0</v>
      </c>
      <c r="CW662" s="237" t="e">
        <f t="shared" si="308"/>
        <v>#DIV/0!</v>
      </c>
      <c r="CX662" s="222">
        <f t="shared" si="309"/>
        <v>0</v>
      </c>
      <c r="CY662" s="237" t="e">
        <f t="shared" si="310"/>
        <v>#DIV/0!</v>
      </c>
      <c r="CZ662" s="223" t="e">
        <f t="shared" si="311"/>
        <v>#DIV/0!</v>
      </c>
      <c r="DA662" s="223" t="e">
        <f t="shared" si="312"/>
        <v>#DIV/0!</v>
      </c>
      <c r="DB662" s="5"/>
    </row>
    <row r="663" spans="1:106" s="1" customFormat="1" ht="62">
      <c r="A663" s="1036">
        <v>204</v>
      </c>
      <c r="B663" s="1044" t="s">
        <v>1335</v>
      </c>
      <c r="C663" s="1033" t="s">
        <v>35</v>
      </c>
      <c r="D663" s="1024" t="s">
        <v>83</v>
      </c>
      <c r="E663" s="1033" t="s">
        <v>35</v>
      </c>
      <c r="F663" s="1044" t="s">
        <v>1334</v>
      </c>
      <c r="G663" s="220" t="s">
        <v>1411</v>
      </c>
      <c r="H663" s="69"/>
      <c r="I663" s="69"/>
      <c r="J663" s="5" t="s">
        <v>32</v>
      </c>
      <c r="K663" s="212" t="s">
        <v>31</v>
      </c>
      <c r="L663" s="215" t="s">
        <v>9</v>
      </c>
      <c r="M663" s="221" t="s">
        <v>29</v>
      </c>
      <c r="N663" s="221" t="s">
        <v>24</v>
      </c>
      <c r="O663" s="5" t="s">
        <v>24</v>
      </c>
      <c r="P663" s="5"/>
      <c r="Q663" s="5"/>
      <c r="R663" s="5"/>
      <c r="S663" s="6"/>
      <c r="T663" s="6"/>
      <c r="U663" s="5"/>
      <c r="V663" s="5"/>
      <c r="W663" s="5"/>
      <c r="X663" s="5"/>
      <c r="Y663" s="5"/>
      <c r="Z663" s="80">
        <f t="shared" si="302"/>
        <v>1</v>
      </c>
      <c r="AA663" s="955"/>
      <c r="AB663" s="55" t="s">
        <v>1317</v>
      </c>
      <c r="AC663" s="55" t="s">
        <v>1317</v>
      </c>
      <c r="AD663" s="55" t="s">
        <v>1317</v>
      </c>
      <c r="AE663" s="7"/>
      <c r="AF663" s="7"/>
      <c r="AG663" s="7"/>
      <c r="AH663" s="7"/>
      <c r="AI663" s="7"/>
      <c r="AJ663" s="7"/>
      <c r="AK663" s="7"/>
      <c r="AL663" s="7"/>
      <c r="AM663" s="7"/>
      <c r="AN663" s="7"/>
      <c r="AO663" s="7"/>
      <c r="AP663" s="7"/>
      <c r="AQ663" s="7"/>
      <c r="AR663" s="7"/>
      <c r="AS663" s="7"/>
      <c r="AT663" s="7"/>
      <c r="AU663" s="7"/>
      <c r="AV663" s="55"/>
      <c r="AW663" s="7"/>
      <c r="AX663" s="7"/>
      <c r="AY663" s="7"/>
      <c r="AZ663" s="7"/>
      <c r="BA663" s="7"/>
      <c r="BB663" s="7"/>
      <c r="BC663" s="7"/>
      <c r="BD663" s="7"/>
      <c r="BE663" s="7"/>
      <c r="BF663" s="7"/>
      <c r="BG663" s="7"/>
      <c r="BH663" s="7"/>
      <c r="BI663" s="7"/>
      <c r="BJ663" s="221"/>
      <c r="BK663" s="221"/>
      <c r="BL663" s="221"/>
      <c r="BM663" s="221"/>
      <c r="BN663" s="221"/>
      <c r="BO663" s="221"/>
      <c r="BP663" s="221"/>
      <c r="BQ663" s="221"/>
      <c r="BR663" s="221"/>
      <c r="BS663" s="221"/>
      <c r="BT663" s="221"/>
      <c r="BU663" s="221"/>
      <c r="BV663" s="221"/>
      <c r="BW663" s="221"/>
      <c r="BX663" s="221"/>
      <c r="BY663" s="221"/>
      <c r="BZ663" s="221"/>
      <c r="CA663" s="221"/>
      <c r="CB663" s="221"/>
      <c r="CC663" s="221"/>
      <c r="CD663" s="221"/>
      <c r="CE663" s="221"/>
      <c r="CF663" s="221"/>
      <c r="CG663" s="221"/>
      <c r="CH663" s="221"/>
      <c r="CI663" s="221"/>
      <c r="CJ663" s="221"/>
      <c r="CK663" s="221"/>
      <c r="CL663" s="221"/>
      <c r="CM663" s="221"/>
      <c r="CN663" s="221"/>
      <c r="CO663" s="221"/>
      <c r="CP663" s="221"/>
      <c r="CQ663" s="221"/>
      <c r="CR663" s="222">
        <f t="shared" si="303"/>
        <v>0</v>
      </c>
      <c r="CS663" s="237" t="e">
        <f t="shared" si="304"/>
        <v>#DIV/0!</v>
      </c>
      <c r="CT663" s="222">
        <f t="shared" si="305"/>
        <v>0</v>
      </c>
      <c r="CU663" s="237" t="e">
        <f t="shared" si="306"/>
        <v>#DIV/0!</v>
      </c>
      <c r="CV663" s="222">
        <f t="shared" si="307"/>
        <v>0</v>
      </c>
      <c r="CW663" s="237" t="e">
        <f t="shared" si="308"/>
        <v>#DIV/0!</v>
      </c>
      <c r="CX663" s="222">
        <f t="shared" si="309"/>
        <v>0</v>
      </c>
      <c r="CY663" s="237" t="e">
        <f t="shared" si="310"/>
        <v>#DIV/0!</v>
      </c>
      <c r="CZ663" s="223" t="e">
        <f t="shared" si="311"/>
        <v>#DIV/0!</v>
      </c>
      <c r="DA663" s="223" t="e">
        <f t="shared" si="312"/>
        <v>#DIV/0!</v>
      </c>
      <c r="DB663" s="5"/>
    </row>
    <row r="664" spans="1:106" s="1" customFormat="1" ht="62">
      <c r="A664" s="1036"/>
      <c r="B664" s="1024"/>
      <c r="C664" s="1033"/>
      <c r="D664" s="1024"/>
      <c r="E664" s="1033"/>
      <c r="F664" s="1024"/>
      <c r="G664" s="286" t="s">
        <v>1098</v>
      </c>
      <c r="H664" s="69"/>
      <c r="I664" s="69"/>
      <c r="J664" s="5" t="s">
        <v>32</v>
      </c>
      <c r="K664" s="212" t="s">
        <v>31</v>
      </c>
      <c r="L664" s="215" t="s">
        <v>9</v>
      </c>
      <c r="M664" s="221" t="s">
        <v>29</v>
      </c>
      <c r="N664" s="221" t="s">
        <v>24</v>
      </c>
      <c r="O664" s="5"/>
      <c r="P664" s="5" t="s">
        <v>24</v>
      </c>
      <c r="Q664" s="5"/>
      <c r="R664" s="5"/>
      <c r="S664" s="6"/>
      <c r="T664" s="6"/>
      <c r="U664" s="5"/>
      <c r="V664" s="5"/>
      <c r="W664" s="5"/>
      <c r="X664" s="5"/>
      <c r="Y664" s="5"/>
      <c r="Z664" s="80">
        <f t="shared" si="302"/>
        <v>1</v>
      </c>
      <c r="AA664" s="955"/>
      <c r="AB664" s="7"/>
      <c r="AC664" s="7"/>
      <c r="AD664" s="7"/>
      <c r="AE664" s="7" t="s">
        <v>1317</v>
      </c>
      <c r="AF664" s="7" t="s">
        <v>1317</v>
      </c>
      <c r="AG664" s="7" t="s">
        <v>1317</v>
      </c>
      <c r="AH664" s="7" t="s">
        <v>1317</v>
      </c>
      <c r="AI664" s="7"/>
      <c r="AJ664" s="7"/>
      <c r="AK664" s="7"/>
      <c r="AL664" s="7"/>
      <c r="AM664" s="7"/>
      <c r="AN664" s="7"/>
      <c r="AO664" s="7"/>
      <c r="AP664" s="7"/>
      <c r="AQ664" s="7"/>
      <c r="AR664" s="7"/>
      <c r="AS664" s="7"/>
      <c r="AT664" s="7"/>
      <c r="AU664" s="7"/>
      <c r="AV664" s="55"/>
      <c r="AW664" s="7"/>
      <c r="AX664" s="7"/>
      <c r="AY664" s="7"/>
      <c r="AZ664" s="7"/>
      <c r="BA664" s="7"/>
      <c r="BB664" s="7"/>
      <c r="BC664" s="7"/>
      <c r="BD664" s="7"/>
      <c r="BE664" s="7"/>
      <c r="BF664" s="7"/>
      <c r="BG664" s="7"/>
      <c r="BH664" s="7"/>
      <c r="BI664" s="7"/>
      <c r="BJ664" s="221"/>
      <c r="BK664" s="221"/>
      <c r="BL664" s="221"/>
      <c r="BM664" s="221"/>
      <c r="BN664" s="221"/>
      <c r="BO664" s="221"/>
      <c r="BP664" s="221"/>
      <c r="BQ664" s="221"/>
      <c r="BR664" s="221"/>
      <c r="BS664" s="221"/>
      <c r="BT664" s="221"/>
      <c r="BU664" s="221"/>
      <c r="BV664" s="221"/>
      <c r="BW664" s="221"/>
      <c r="BX664" s="221"/>
      <c r="BY664" s="221"/>
      <c r="BZ664" s="221"/>
      <c r="CA664" s="221"/>
      <c r="CB664" s="221"/>
      <c r="CC664" s="221"/>
      <c r="CD664" s="221"/>
      <c r="CE664" s="221"/>
      <c r="CF664" s="221"/>
      <c r="CG664" s="221"/>
      <c r="CH664" s="221"/>
      <c r="CI664" s="221"/>
      <c r="CJ664" s="221"/>
      <c r="CK664" s="221"/>
      <c r="CL664" s="221"/>
      <c r="CM664" s="221"/>
      <c r="CN664" s="221"/>
      <c r="CO664" s="221"/>
      <c r="CP664" s="221"/>
      <c r="CQ664" s="221"/>
      <c r="CR664" s="222">
        <f t="shared" si="303"/>
        <v>0</v>
      </c>
      <c r="CS664" s="237" t="e">
        <f t="shared" si="304"/>
        <v>#DIV/0!</v>
      </c>
      <c r="CT664" s="222">
        <f t="shared" si="305"/>
        <v>0</v>
      </c>
      <c r="CU664" s="237" t="e">
        <f t="shared" si="306"/>
        <v>#DIV/0!</v>
      </c>
      <c r="CV664" s="222">
        <f t="shared" si="307"/>
        <v>0</v>
      </c>
      <c r="CW664" s="237" t="e">
        <f t="shared" si="308"/>
        <v>#DIV/0!</v>
      </c>
      <c r="CX664" s="222">
        <f t="shared" si="309"/>
        <v>0</v>
      </c>
      <c r="CY664" s="237" t="e">
        <f t="shared" si="310"/>
        <v>#DIV/0!</v>
      </c>
      <c r="CZ664" s="223" t="e">
        <f t="shared" si="311"/>
        <v>#DIV/0!</v>
      </c>
      <c r="DA664" s="223" t="e">
        <f t="shared" si="312"/>
        <v>#DIV/0!</v>
      </c>
      <c r="DB664" s="5"/>
    </row>
    <row r="665" spans="1:106" s="1" customFormat="1" ht="62">
      <c r="A665" s="1036"/>
      <c r="B665" s="1024"/>
      <c r="C665" s="1033"/>
      <c r="D665" s="1024"/>
      <c r="E665" s="1033"/>
      <c r="F665" s="1024"/>
      <c r="G665" s="286" t="s">
        <v>1099</v>
      </c>
      <c r="H665" s="69"/>
      <c r="I665" s="69"/>
      <c r="J665" s="16" t="s">
        <v>32</v>
      </c>
      <c r="K665" s="212" t="s">
        <v>31</v>
      </c>
      <c r="L665" s="215" t="s">
        <v>9</v>
      </c>
      <c r="M665" s="221" t="s">
        <v>29</v>
      </c>
      <c r="N665" s="221" t="s">
        <v>24</v>
      </c>
      <c r="O665" s="5"/>
      <c r="P665" s="5"/>
      <c r="Q665" s="5" t="s">
        <v>24</v>
      </c>
      <c r="R665" s="5"/>
      <c r="S665" s="6"/>
      <c r="T665" s="6"/>
      <c r="U665" s="5"/>
      <c r="V665" s="5"/>
      <c r="W665" s="5"/>
      <c r="X665" s="5"/>
      <c r="Y665" s="5"/>
      <c r="Z665" s="80">
        <f t="shared" si="302"/>
        <v>1</v>
      </c>
      <c r="AA665" s="221"/>
      <c r="AB665" s="7"/>
      <c r="AC665" s="7"/>
      <c r="AD665" s="7"/>
      <c r="AE665" s="7"/>
      <c r="AF665" s="7"/>
      <c r="AG665" s="7"/>
      <c r="AH665" s="7"/>
      <c r="AI665" s="7" t="s">
        <v>1317</v>
      </c>
      <c r="AJ665" s="7" t="s">
        <v>1317</v>
      </c>
      <c r="AK665" s="7" t="s">
        <v>1317</v>
      </c>
      <c r="AL665" s="7" t="s">
        <v>1317</v>
      </c>
      <c r="AM665" s="7"/>
      <c r="AN665" s="7"/>
      <c r="AO665" s="7"/>
      <c r="AP665" s="7"/>
      <c r="AQ665" s="7"/>
      <c r="AR665" s="7"/>
      <c r="AS665" s="7"/>
      <c r="AT665" s="7"/>
      <c r="AU665" s="7"/>
      <c r="AV665" s="55"/>
      <c r="AW665" s="7"/>
      <c r="AX665" s="7"/>
      <c r="AY665" s="7"/>
      <c r="AZ665" s="7"/>
      <c r="BA665" s="7"/>
      <c r="BB665" s="7"/>
      <c r="BC665" s="7"/>
      <c r="BD665" s="7"/>
      <c r="BE665" s="7"/>
      <c r="BF665" s="7"/>
      <c r="BG665" s="7"/>
      <c r="BH665" s="7"/>
      <c r="BI665" s="7"/>
      <c r="BJ665" s="221"/>
      <c r="BK665" s="221"/>
      <c r="BL665" s="221"/>
      <c r="BM665" s="221"/>
      <c r="BN665" s="221"/>
      <c r="BO665" s="221"/>
      <c r="BP665" s="221"/>
      <c r="BQ665" s="221"/>
      <c r="BR665" s="221"/>
      <c r="BS665" s="221"/>
      <c r="BT665" s="221"/>
      <c r="BU665" s="221"/>
      <c r="BV665" s="221"/>
      <c r="BW665" s="221"/>
      <c r="BX665" s="221"/>
      <c r="BY665" s="221"/>
      <c r="BZ665" s="221"/>
      <c r="CA665" s="221"/>
      <c r="CB665" s="221"/>
      <c r="CC665" s="221"/>
      <c r="CD665" s="221"/>
      <c r="CE665" s="221"/>
      <c r="CF665" s="221"/>
      <c r="CG665" s="221"/>
      <c r="CH665" s="221"/>
      <c r="CI665" s="221"/>
      <c r="CJ665" s="221"/>
      <c r="CK665" s="221"/>
      <c r="CL665" s="221"/>
      <c r="CM665" s="221"/>
      <c r="CN665" s="221"/>
      <c r="CO665" s="221"/>
      <c r="CP665" s="221"/>
      <c r="CQ665" s="221"/>
      <c r="CR665" s="222">
        <f t="shared" si="303"/>
        <v>0</v>
      </c>
      <c r="CS665" s="237" t="e">
        <f t="shared" si="304"/>
        <v>#DIV/0!</v>
      </c>
      <c r="CT665" s="222">
        <f t="shared" si="305"/>
        <v>0</v>
      </c>
      <c r="CU665" s="237" t="e">
        <f t="shared" si="306"/>
        <v>#DIV/0!</v>
      </c>
      <c r="CV665" s="222">
        <f t="shared" si="307"/>
        <v>0</v>
      </c>
      <c r="CW665" s="237" t="e">
        <f t="shared" si="308"/>
        <v>#DIV/0!</v>
      </c>
      <c r="CX665" s="222">
        <f t="shared" si="309"/>
        <v>0</v>
      </c>
      <c r="CY665" s="237" t="e">
        <f t="shared" si="310"/>
        <v>#DIV/0!</v>
      </c>
      <c r="CZ665" s="223" t="e">
        <f t="shared" si="311"/>
        <v>#DIV/0!</v>
      </c>
      <c r="DA665" s="223" t="e">
        <f t="shared" si="312"/>
        <v>#DIV/0!</v>
      </c>
      <c r="DB665" s="5"/>
    </row>
    <row r="666" spans="1:106" s="1" customFormat="1" ht="62">
      <c r="A666" s="1036"/>
      <c r="B666" s="1024"/>
      <c r="C666" s="1033"/>
      <c r="D666" s="1024"/>
      <c r="E666" s="1033"/>
      <c r="F666" s="1024"/>
      <c r="G666" s="286" t="s">
        <v>1100</v>
      </c>
      <c r="H666" s="69"/>
      <c r="I666" s="69"/>
      <c r="J666" s="5" t="s">
        <v>32</v>
      </c>
      <c r="K666" s="212" t="s">
        <v>31</v>
      </c>
      <c r="L666" s="215" t="s">
        <v>9</v>
      </c>
      <c r="M666" s="221" t="s">
        <v>29</v>
      </c>
      <c r="N666" s="221" t="s">
        <v>24</v>
      </c>
      <c r="O666" s="5"/>
      <c r="P666" s="5"/>
      <c r="Q666" s="5"/>
      <c r="R666" s="5" t="s">
        <v>24</v>
      </c>
      <c r="S666" s="6"/>
      <c r="T666" s="6"/>
      <c r="U666" s="5"/>
      <c r="V666" s="5"/>
      <c r="W666" s="5"/>
      <c r="X666" s="5"/>
      <c r="Y666" s="5"/>
      <c r="Z666" s="80">
        <f t="shared" si="302"/>
        <v>1</v>
      </c>
      <c r="AA666" s="955"/>
      <c r="AB666" s="7"/>
      <c r="AC666" s="7"/>
      <c r="AD666" s="7"/>
      <c r="AE666" s="7"/>
      <c r="AF666" s="7"/>
      <c r="AG666" s="7"/>
      <c r="AH666" s="7"/>
      <c r="AI666" s="7"/>
      <c r="AJ666" s="7"/>
      <c r="AK666" s="7"/>
      <c r="AL666" s="7"/>
      <c r="AM666" s="7" t="s">
        <v>1317</v>
      </c>
      <c r="AN666" s="7" t="s">
        <v>1317</v>
      </c>
      <c r="AO666" s="7" t="s">
        <v>1317</v>
      </c>
      <c r="AP666" s="7" t="s">
        <v>1317</v>
      </c>
      <c r="AQ666" s="7"/>
      <c r="AR666" s="7"/>
      <c r="AS666" s="7"/>
      <c r="AT666" s="7"/>
      <c r="AU666" s="7"/>
      <c r="AV666" s="7"/>
      <c r="AW666" s="7"/>
      <c r="AX666" s="7"/>
      <c r="AY666" s="7"/>
      <c r="AZ666" s="7"/>
      <c r="BA666" s="7"/>
      <c r="BB666" s="7"/>
      <c r="BC666" s="7"/>
      <c r="BD666" s="7"/>
      <c r="BE666" s="7"/>
      <c r="BF666" s="7"/>
      <c r="BG666" s="7"/>
      <c r="BH666" s="7"/>
      <c r="BI666" s="7"/>
      <c r="BJ666" s="221"/>
      <c r="BK666" s="221"/>
      <c r="BL666" s="221"/>
      <c r="BM666" s="221"/>
      <c r="BN666" s="221"/>
      <c r="BO666" s="221"/>
      <c r="BP666" s="221"/>
      <c r="BQ666" s="221"/>
      <c r="BR666" s="221"/>
      <c r="BS666" s="221"/>
      <c r="BT666" s="221"/>
      <c r="BU666" s="221"/>
      <c r="BV666" s="221"/>
      <c r="BW666" s="221"/>
      <c r="BX666" s="221"/>
      <c r="BY666" s="221"/>
      <c r="BZ666" s="221"/>
      <c r="CA666" s="221"/>
      <c r="CB666" s="221"/>
      <c r="CC666" s="221"/>
      <c r="CD666" s="221"/>
      <c r="CE666" s="221"/>
      <c r="CF666" s="221"/>
      <c r="CG666" s="221"/>
      <c r="CH666" s="221"/>
      <c r="CI666" s="221"/>
      <c r="CJ666" s="221"/>
      <c r="CK666" s="221"/>
      <c r="CL666" s="221"/>
      <c r="CM666" s="221"/>
      <c r="CN666" s="221"/>
      <c r="CO666" s="221"/>
      <c r="CP666" s="221"/>
      <c r="CQ666" s="221"/>
      <c r="CR666" s="222">
        <f t="shared" si="303"/>
        <v>0</v>
      </c>
      <c r="CS666" s="237" t="e">
        <f t="shared" si="304"/>
        <v>#DIV/0!</v>
      </c>
      <c r="CT666" s="222">
        <f t="shared" si="305"/>
        <v>0</v>
      </c>
      <c r="CU666" s="237" t="e">
        <f t="shared" si="306"/>
        <v>#DIV/0!</v>
      </c>
      <c r="CV666" s="222">
        <f t="shared" si="307"/>
        <v>0</v>
      </c>
      <c r="CW666" s="237" t="e">
        <f t="shared" si="308"/>
        <v>#DIV/0!</v>
      </c>
      <c r="CX666" s="222">
        <f t="shared" si="309"/>
        <v>0</v>
      </c>
      <c r="CY666" s="237" t="e">
        <f t="shared" si="310"/>
        <v>#DIV/0!</v>
      </c>
      <c r="CZ666" s="223" t="e">
        <f t="shared" si="311"/>
        <v>#DIV/0!</v>
      </c>
      <c r="DA666" s="223" t="e">
        <f t="shared" si="312"/>
        <v>#DIV/0!</v>
      </c>
      <c r="DB666" s="5"/>
    </row>
    <row r="667" spans="1:106" s="1" customFormat="1" ht="46.5">
      <c r="A667" s="1036"/>
      <c r="B667" s="1024"/>
      <c r="C667" s="1033"/>
      <c r="D667" s="1024"/>
      <c r="E667" s="1033"/>
      <c r="F667" s="1024"/>
      <c r="G667" s="286" t="s">
        <v>1101</v>
      </c>
      <c r="H667" s="69"/>
      <c r="I667" s="69"/>
      <c r="J667" s="5" t="s">
        <v>32</v>
      </c>
      <c r="K667" s="212" t="s">
        <v>31</v>
      </c>
      <c r="L667" s="215" t="s">
        <v>9</v>
      </c>
      <c r="M667" s="221" t="s">
        <v>29</v>
      </c>
      <c r="N667" s="221" t="s">
        <v>24</v>
      </c>
      <c r="O667" s="5"/>
      <c r="P667" s="5"/>
      <c r="Q667" s="5"/>
      <c r="R667" s="5"/>
      <c r="S667" s="6"/>
      <c r="T667" s="6"/>
      <c r="U667" s="5" t="s">
        <v>24</v>
      </c>
      <c r="V667" s="5"/>
      <c r="W667" s="5"/>
      <c r="X667" s="5"/>
      <c r="Y667" s="5"/>
      <c r="Z667" s="80">
        <f t="shared" si="302"/>
        <v>1</v>
      </c>
      <c r="AA667" s="955"/>
      <c r="AB667" s="7"/>
      <c r="AC667" s="7"/>
      <c r="AD667" s="7"/>
      <c r="AE667" s="7"/>
      <c r="AF667" s="7"/>
      <c r="AG667" s="7"/>
      <c r="AH667" s="7"/>
      <c r="AI667" s="7"/>
      <c r="AJ667" s="7"/>
      <c r="AK667" s="7"/>
      <c r="AL667" s="7"/>
      <c r="AM667" s="7"/>
      <c r="AN667" s="7"/>
      <c r="AO667" s="7"/>
      <c r="AP667" s="7"/>
      <c r="AQ667" s="7"/>
      <c r="AR667" s="7"/>
      <c r="AS667" s="7"/>
      <c r="AT667" s="7"/>
      <c r="AU667" s="7"/>
      <c r="AV667" s="55"/>
      <c r="AW667" s="55" t="s">
        <v>1317</v>
      </c>
      <c r="AX667" s="55" t="s">
        <v>1317</v>
      </c>
      <c r="AY667" s="7"/>
      <c r="AZ667" s="7"/>
      <c r="BA667" s="7"/>
      <c r="BB667" s="7"/>
      <c r="BC667" s="7"/>
      <c r="BD667" s="7"/>
      <c r="BE667" s="7"/>
      <c r="BF667" s="7"/>
      <c r="BG667" s="7"/>
      <c r="BH667" s="7"/>
      <c r="BI667" s="7"/>
      <c r="BJ667" s="221"/>
      <c r="BK667" s="221"/>
      <c r="BL667" s="221"/>
      <c r="BM667" s="221"/>
      <c r="BN667" s="221"/>
      <c r="BO667" s="221"/>
      <c r="BP667" s="221"/>
      <c r="BQ667" s="221"/>
      <c r="BR667" s="221"/>
      <c r="BS667" s="221"/>
      <c r="BT667" s="221"/>
      <c r="BU667" s="221"/>
      <c r="BV667" s="221"/>
      <c r="BW667" s="221"/>
      <c r="BX667" s="221"/>
      <c r="BY667" s="221"/>
      <c r="BZ667" s="221"/>
      <c r="CA667" s="221"/>
      <c r="CB667" s="221"/>
      <c r="CC667" s="221"/>
      <c r="CD667" s="221"/>
      <c r="CE667" s="221"/>
      <c r="CF667" s="221"/>
      <c r="CG667" s="221"/>
      <c r="CH667" s="221"/>
      <c r="CI667" s="221"/>
      <c r="CJ667" s="221"/>
      <c r="CK667" s="221"/>
      <c r="CL667" s="221"/>
      <c r="CM667" s="221"/>
      <c r="CN667" s="221"/>
      <c r="CO667" s="221"/>
      <c r="CP667" s="221"/>
      <c r="CQ667" s="221"/>
      <c r="CR667" s="222">
        <f t="shared" si="303"/>
        <v>0</v>
      </c>
      <c r="CS667" s="237" t="e">
        <f t="shared" si="304"/>
        <v>#DIV/0!</v>
      </c>
      <c r="CT667" s="222">
        <f t="shared" si="305"/>
        <v>0</v>
      </c>
      <c r="CU667" s="237" t="e">
        <f t="shared" si="306"/>
        <v>#DIV/0!</v>
      </c>
      <c r="CV667" s="222">
        <f t="shared" si="307"/>
        <v>0</v>
      </c>
      <c r="CW667" s="237" t="e">
        <f t="shared" si="308"/>
        <v>#DIV/0!</v>
      </c>
      <c r="CX667" s="222">
        <f t="shared" si="309"/>
        <v>0</v>
      </c>
      <c r="CY667" s="237" t="e">
        <f t="shared" si="310"/>
        <v>#DIV/0!</v>
      </c>
      <c r="CZ667" s="223" t="e">
        <f t="shared" si="311"/>
        <v>#DIV/0!</v>
      </c>
      <c r="DA667" s="223" t="e">
        <f t="shared" si="312"/>
        <v>#DIV/0!</v>
      </c>
      <c r="DB667" s="5"/>
    </row>
    <row r="668" spans="1:106" s="1" customFormat="1" ht="46.5">
      <c r="A668" s="1036"/>
      <c r="B668" s="1024"/>
      <c r="C668" s="1033"/>
      <c r="D668" s="1024"/>
      <c r="E668" s="1033"/>
      <c r="F668" s="1024"/>
      <c r="G668" s="286" t="s">
        <v>1102</v>
      </c>
      <c r="H668" s="69"/>
      <c r="I668" s="69"/>
      <c r="J668" s="5" t="s">
        <v>32</v>
      </c>
      <c r="K668" s="212" t="s">
        <v>31</v>
      </c>
      <c r="L668" s="215" t="s">
        <v>9</v>
      </c>
      <c r="M668" s="221" t="s">
        <v>29</v>
      </c>
      <c r="N668" s="221" t="s">
        <v>24</v>
      </c>
      <c r="O668" s="5"/>
      <c r="P668" s="5"/>
      <c r="Q668" s="5"/>
      <c r="R668" s="5"/>
      <c r="S668" s="195"/>
      <c r="T668" s="6" t="s">
        <v>24</v>
      </c>
      <c r="U668" s="5"/>
      <c r="V668" s="5"/>
      <c r="W668" s="5"/>
      <c r="X668" s="5"/>
      <c r="Y668" s="5"/>
      <c r="Z668" s="80">
        <f t="shared" si="302"/>
        <v>1</v>
      </c>
      <c r="AA668" s="221"/>
      <c r="AB668" s="7"/>
      <c r="AC668" s="7"/>
      <c r="AD668" s="7"/>
      <c r="AE668" s="7"/>
      <c r="AF668" s="7"/>
      <c r="AG668" s="7"/>
      <c r="AH668" s="7"/>
      <c r="AI668" s="7"/>
      <c r="AJ668" s="7"/>
      <c r="AK668" s="7"/>
      <c r="AL668" s="7"/>
      <c r="AM668" s="7"/>
      <c r="AN668" s="7"/>
      <c r="AO668" s="7"/>
      <c r="AP668" s="7"/>
      <c r="AQ668" s="7" t="s">
        <v>1317</v>
      </c>
      <c r="AR668" s="7"/>
      <c r="AS668" s="7" t="s">
        <v>1317</v>
      </c>
      <c r="AT668" s="7" t="s">
        <v>1317</v>
      </c>
      <c r="AU668" s="7" t="s">
        <v>1317</v>
      </c>
      <c r="AV668" s="55"/>
      <c r="AW668" s="7"/>
      <c r="AX668" s="7"/>
      <c r="AY668" s="7"/>
      <c r="AZ668" s="7"/>
      <c r="BA668" s="7"/>
      <c r="BB668" s="7"/>
      <c r="BC668" s="7"/>
      <c r="BD668" s="7"/>
      <c r="BE668" s="7"/>
      <c r="BF668" s="7"/>
      <c r="BG668" s="7"/>
      <c r="BH668" s="7"/>
      <c r="BI668" s="7"/>
      <c r="BJ668" s="221"/>
      <c r="BK668" s="221"/>
      <c r="BL668" s="221"/>
      <c r="BM668" s="221"/>
      <c r="BN668" s="221"/>
      <c r="BO668" s="221"/>
      <c r="BP668" s="221"/>
      <c r="BQ668" s="221"/>
      <c r="BR668" s="221"/>
      <c r="BS668" s="221"/>
      <c r="BT668" s="221"/>
      <c r="BU668" s="221"/>
      <c r="BV668" s="221"/>
      <c r="BW668" s="221"/>
      <c r="BX668" s="221"/>
      <c r="BY668" s="221"/>
      <c r="BZ668" s="221"/>
      <c r="CA668" s="221"/>
      <c r="CB668" s="221"/>
      <c r="CC668" s="221"/>
      <c r="CD668" s="221"/>
      <c r="CE668" s="221"/>
      <c r="CF668" s="221"/>
      <c r="CG668" s="221"/>
      <c r="CH668" s="221"/>
      <c r="CI668" s="221"/>
      <c r="CJ668" s="221"/>
      <c r="CK668" s="221"/>
      <c r="CL668" s="221"/>
      <c r="CM668" s="221"/>
      <c r="CN668" s="221"/>
      <c r="CO668" s="221"/>
      <c r="CP668" s="221"/>
      <c r="CQ668" s="221"/>
      <c r="CR668" s="222">
        <f t="shared" si="303"/>
        <v>0</v>
      </c>
      <c r="CS668" s="237" t="e">
        <f t="shared" si="304"/>
        <v>#DIV/0!</v>
      </c>
      <c r="CT668" s="222">
        <f t="shared" si="305"/>
        <v>0</v>
      </c>
      <c r="CU668" s="237" t="e">
        <f t="shared" si="306"/>
        <v>#DIV/0!</v>
      </c>
      <c r="CV668" s="222">
        <f t="shared" si="307"/>
        <v>0</v>
      </c>
      <c r="CW668" s="237" t="e">
        <f t="shared" si="308"/>
        <v>#DIV/0!</v>
      </c>
      <c r="CX668" s="222">
        <f t="shared" si="309"/>
        <v>0</v>
      </c>
      <c r="CY668" s="237" t="e">
        <f t="shared" si="310"/>
        <v>#DIV/0!</v>
      </c>
      <c r="CZ668" s="223" t="e">
        <f t="shared" si="311"/>
        <v>#DIV/0!</v>
      </c>
      <c r="DA668" s="223" t="e">
        <f t="shared" si="312"/>
        <v>#DIV/0!</v>
      </c>
      <c r="DB668" s="5"/>
    </row>
    <row r="669" spans="1:106" s="1" customFormat="1" ht="62">
      <c r="A669" s="1036"/>
      <c r="B669" s="1024"/>
      <c r="C669" s="1033"/>
      <c r="D669" s="1024"/>
      <c r="E669" s="1033"/>
      <c r="F669" s="1024"/>
      <c r="G669" s="286" t="s">
        <v>1103</v>
      </c>
      <c r="H669" s="69"/>
      <c r="I669" s="69"/>
      <c r="J669" s="5" t="s">
        <v>32</v>
      </c>
      <c r="K669" s="212" t="s">
        <v>31</v>
      </c>
      <c r="L669" s="215" t="s">
        <v>9</v>
      </c>
      <c r="M669" s="221" t="s">
        <v>29</v>
      </c>
      <c r="N669" s="221" t="s">
        <v>24</v>
      </c>
      <c r="O669" s="5"/>
      <c r="P669" s="5"/>
      <c r="Q669" s="5"/>
      <c r="R669" s="5"/>
      <c r="S669" s="6" t="s">
        <v>24</v>
      </c>
      <c r="T669" s="83"/>
      <c r="U669" s="5"/>
      <c r="V669" s="5"/>
      <c r="W669" s="5"/>
      <c r="X669" s="5"/>
      <c r="Y669" s="5"/>
      <c r="Z669" s="80">
        <f t="shared" si="302"/>
        <v>1</v>
      </c>
      <c r="AA669" s="955"/>
      <c r="AB669" s="7"/>
      <c r="AC669" s="7"/>
      <c r="AD669" s="7"/>
      <c r="AE669" s="7"/>
      <c r="AF669" s="7"/>
      <c r="AG669" s="7"/>
      <c r="AH669" s="7"/>
      <c r="AI669" s="7"/>
      <c r="AJ669" s="7"/>
      <c r="AK669" s="7"/>
      <c r="AL669" s="7"/>
      <c r="AM669" s="7"/>
      <c r="AN669" s="7"/>
      <c r="AO669" s="7"/>
      <c r="AP669" s="7"/>
      <c r="AQ669" s="7" t="s">
        <v>1317</v>
      </c>
      <c r="AR669" s="7" t="s">
        <v>1317</v>
      </c>
      <c r="AS669" s="7" t="s">
        <v>1317</v>
      </c>
      <c r="AT669" s="7"/>
      <c r="AU669" s="7"/>
      <c r="AV669" s="55"/>
      <c r="AW669" s="7"/>
      <c r="AX669" s="7"/>
      <c r="AY669" s="7"/>
      <c r="AZ669" s="7"/>
      <c r="BA669" s="7"/>
      <c r="BB669" s="7"/>
      <c r="BC669" s="7"/>
      <c r="BD669" s="7"/>
      <c r="BE669" s="7"/>
      <c r="BF669" s="7"/>
      <c r="BG669" s="7"/>
      <c r="BH669" s="7"/>
      <c r="BI669" s="7"/>
      <c r="BJ669" s="221"/>
      <c r="BK669" s="221"/>
      <c r="BL669" s="221"/>
      <c r="BM669" s="221"/>
      <c r="BN669" s="221"/>
      <c r="BO669" s="221"/>
      <c r="BP669" s="221"/>
      <c r="BQ669" s="221"/>
      <c r="BR669" s="221"/>
      <c r="BS669" s="221"/>
      <c r="BT669" s="221"/>
      <c r="BU669" s="221"/>
      <c r="BV669" s="221"/>
      <c r="BW669" s="221"/>
      <c r="BX669" s="221"/>
      <c r="BY669" s="221"/>
      <c r="BZ669" s="221"/>
      <c r="CA669" s="221"/>
      <c r="CB669" s="221"/>
      <c r="CC669" s="221"/>
      <c r="CD669" s="221"/>
      <c r="CE669" s="221"/>
      <c r="CF669" s="221"/>
      <c r="CG669" s="221"/>
      <c r="CH669" s="221"/>
      <c r="CI669" s="221"/>
      <c r="CJ669" s="221"/>
      <c r="CK669" s="221"/>
      <c r="CL669" s="221"/>
      <c r="CM669" s="221"/>
      <c r="CN669" s="221"/>
      <c r="CO669" s="221"/>
      <c r="CP669" s="221"/>
      <c r="CQ669" s="221"/>
      <c r="CR669" s="222">
        <f t="shared" si="303"/>
        <v>0</v>
      </c>
      <c r="CS669" s="237" t="e">
        <f t="shared" si="304"/>
        <v>#DIV/0!</v>
      </c>
      <c r="CT669" s="222">
        <f t="shared" si="305"/>
        <v>0</v>
      </c>
      <c r="CU669" s="237" t="e">
        <f t="shared" si="306"/>
        <v>#DIV/0!</v>
      </c>
      <c r="CV669" s="222">
        <f t="shared" si="307"/>
        <v>0</v>
      </c>
      <c r="CW669" s="237" t="e">
        <f t="shared" si="308"/>
        <v>#DIV/0!</v>
      </c>
      <c r="CX669" s="222">
        <f t="shared" si="309"/>
        <v>0</v>
      </c>
      <c r="CY669" s="237" t="e">
        <f t="shared" si="310"/>
        <v>#DIV/0!</v>
      </c>
      <c r="CZ669" s="223" t="e">
        <f t="shared" si="311"/>
        <v>#DIV/0!</v>
      </c>
      <c r="DA669" s="223" t="e">
        <f t="shared" si="312"/>
        <v>#DIV/0!</v>
      </c>
      <c r="DB669" s="5"/>
    </row>
    <row r="670" spans="1:106" s="1" customFormat="1" ht="62">
      <c r="A670" s="1036"/>
      <c r="B670" s="1024"/>
      <c r="C670" s="1033"/>
      <c r="D670" s="1024"/>
      <c r="E670" s="1033"/>
      <c r="F670" s="1024"/>
      <c r="G670" s="286" t="s">
        <v>1104</v>
      </c>
      <c r="H670" s="69"/>
      <c r="I670" s="69"/>
      <c r="J670" s="5" t="s">
        <v>32</v>
      </c>
      <c r="K670" s="212" t="s">
        <v>31</v>
      </c>
      <c r="L670" s="215" t="s">
        <v>9</v>
      </c>
      <c r="M670" s="221" t="s">
        <v>29</v>
      </c>
      <c r="N670" s="221" t="s">
        <v>24</v>
      </c>
      <c r="O670" s="5"/>
      <c r="P670" s="5"/>
      <c r="Q670" s="5"/>
      <c r="R670" s="5"/>
      <c r="S670" s="6"/>
      <c r="T670" s="6"/>
      <c r="U670" s="5"/>
      <c r="V670" s="5" t="s">
        <v>24</v>
      </c>
      <c r="W670" s="5"/>
      <c r="X670" s="5"/>
      <c r="Y670" s="5"/>
      <c r="Z670" s="80">
        <f t="shared" si="302"/>
        <v>1</v>
      </c>
      <c r="AA670" s="955"/>
      <c r="AB670" s="7"/>
      <c r="AC670" s="7"/>
      <c r="AD670" s="7"/>
      <c r="AE670" s="7"/>
      <c r="AF670" s="7"/>
      <c r="AG670" s="7"/>
      <c r="AH670" s="7"/>
      <c r="AI670" s="7"/>
      <c r="AJ670" s="7"/>
      <c r="AK670" s="7"/>
      <c r="AL670" s="7"/>
      <c r="AM670" s="7"/>
      <c r="AN670" s="7"/>
      <c r="AO670" s="7"/>
      <c r="AP670" s="7"/>
      <c r="AQ670" s="7"/>
      <c r="AR670" s="7"/>
      <c r="AS670" s="7"/>
      <c r="AT670" s="7"/>
      <c r="AU670" s="7"/>
      <c r="AV670" s="55"/>
      <c r="AW670" s="7"/>
      <c r="AX670" s="7"/>
      <c r="AY670" s="7" t="s">
        <v>1317</v>
      </c>
      <c r="AZ670" s="7" t="s">
        <v>1317</v>
      </c>
      <c r="BA670" s="7" t="s">
        <v>1317</v>
      </c>
      <c r="BB670" s="7" t="s">
        <v>1317</v>
      </c>
      <c r="BC670" s="7"/>
      <c r="BD670" s="7"/>
      <c r="BE670" s="7"/>
      <c r="BF670" s="7"/>
      <c r="BG670" s="7"/>
      <c r="BH670" s="7"/>
      <c r="BI670" s="7"/>
      <c r="BJ670" s="221"/>
      <c r="BK670" s="221"/>
      <c r="BL670" s="221"/>
      <c r="BM670" s="221"/>
      <c r="BN670" s="221"/>
      <c r="BO670" s="221"/>
      <c r="BP670" s="221"/>
      <c r="BQ670" s="221"/>
      <c r="BR670" s="221"/>
      <c r="BS670" s="221"/>
      <c r="BT670" s="221"/>
      <c r="BU670" s="221"/>
      <c r="BV670" s="221"/>
      <c r="BW670" s="221"/>
      <c r="BX670" s="221"/>
      <c r="BY670" s="221"/>
      <c r="BZ670" s="221"/>
      <c r="CA670" s="221"/>
      <c r="CB670" s="221"/>
      <c r="CC670" s="221"/>
      <c r="CD670" s="221"/>
      <c r="CE670" s="221"/>
      <c r="CF670" s="221"/>
      <c r="CG670" s="221"/>
      <c r="CH670" s="221"/>
      <c r="CI670" s="221"/>
      <c r="CJ670" s="221"/>
      <c r="CK670" s="221"/>
      <c r="CL670" s="221"/>
      <c r="CM670" s="221"/>
      <c r="CN670" s="221"/>
      <c r="CO670" s="221"/>
      <c r="CP670" s="221"/>
      <c r="CQ670" s="221"/>
      <c r="CR670" s="222">
        <f t="shared" si="303"/>
        <v>0</v>
      </c>
      <c r="CS670" s="237" t="e">
        <f t="shared" si="304"/>
        <v>#DIV/0!</v>
      </c>
      <c r="CT670" s="222">
        <f t="shared" si="305"/>
        <v>0</v>
      </c>
      <c r="CU670" s="237" t="e">
        <f t="shared" si="306"/>
        <v>#DIV/0!</v>
      </c>
      <c r="CV670" s="222">
        <f t="shared" si="307"/>
        <v>0</v>
      </c>
      <c r="CW670" s="237" t="e">
        <f t="shared" si="308"/>
        <v>#DIV/0!</v>
      </c>
      <c r="CX670" s="222">
        <f t="shared" si="309"/>
        <v>0</v>
      </c>
      <c r="CY670" s="237" t="e">
        <f t="shared" si="310"/>
        <v>#DIV/0!</v>
      </c>
      <c r="CZ670" s="223" t="e">
        <f t="shared" si="311"/>
        <v>#DIV/0!</v>
      </c>
      <c r="DA670" s="223" t="e">
        <f t="shared" si="312"/>
        <v>#DIV/0!</v>
      </c>
      <c r="DB670" s="5"/>
    </row>
    <row r="671" spans="1:106" s="1" customFormat="1" ht="46.5">
      <c r="A671" s="1036"/>
      <c r="B671" s="1024"/>
      <c r="C671" s="1033"/>
      <c r="D671" s="1024"/>
      <c r="E671" s="1033"/>
      <c r="F671" s="1024"/>
      <c r="G671" s="286" t="s">
        <v>1105</v>
      </c>
      <c r="H671" s="69"/>
      <c r="I671" s="69"/>
      <c r="J671" s="5" t="s">
        <v>32</v>
      </c>
      <c r="K671" s="212" t="s">
        <v>31</v>
      </c>
      <c r="L671" s="215" t="s">
        <v>9</v>
      </c>
      <c r="M671" s="221" t="s">
        <v>29</v>
      </c>
      <c r="N671" s="221" t="s">
        <v>24</v>
      </c>
      <c r="O671" s="5"/>
      <c r="P671" s="5"/>
      <c r="Q671" s="5"/>
      <c r="R671" s="5"/>
      <c r="S671" s="6"/>
      <c r="T671" s="6"/>
      <c r="U671" s="5"/>
      <c r="V671" s="5"/>
      <c r="W671" s="5" t="s">
        <v>24</v>
      </c>
      <c r="X671" s="5"/>
      <c r="Y671" s="5"/>
      <c r="Z671" s="80">
        <f t="shared" si="302"/>
        <v>1</v>
      </c>
      <c r="AA671" s="221"/>
      <c r="AB671" s="7"/>
      <c r="AC671" s="7"/>
      <c r="AD671" s="7"/>
      <c r="AE671" s="7"/>
      <c r="AF671" s="7"/>
      <c r="AG671" s="7"/>
      <c r="AH671" s="7"/>
      <c r="AI671" s="7"/>
      <c r="AJ671" s="7"/>
      <c r="AK671" s="7"/>
      <c r="AL671" s="7"/>
      <c r="AM671" s="7"/>
      <c r="AN671" s="7"/>
      <c r="AO671" s="7"/>
      <c r="AP671" s="7"/>
      <c r="AQ671" s="7"/>
      <c r="AR671" s="7"/>
      <c r="AS671" s="7"/>
      <c r="AT671" s="7"/>
      <c r="AU671" s="7"/>
      <c r="AV671" s="55"/>
      <c r="AW671" s="7"/>
      <c r="AX671" s="7"/>
      <c r="AY671" s="7"/>
      <c r="AZ671" s="7"/>
      <c r="BA671" s="7"/>
      <c r="BB671" s="7"/>
      <c r="BC671" s="7" t="s">
        <v>1317</v>
      </c>
      <c r="BD671" s="7" t="s">
        <v>1317</v>
      </c>
      <c r="BE671" s="7" t="s">
        <v>1317</v>
      </c>
      <c r="BF671" s="7"/>
      <c r="BG671" s="7"/>
      <c r="BH671" s="7"/>
      <c r="BI671" s="7"/>
      <c r="BJ671" s="221"/>
      <c r="BK671" s="221"/>
      <c r="BL671" s="221"/>
      <c r="BM671" s="221"/>
      <c r="BN671" s="221"/>
      <c r="BO671" s="221"/>
      <c r="BP671" s="221"/>
      <c r="BQ671" s="221"/>
      <c r="BR671" s="221"/>
      <c r="BS671" s="221"/>
      <c r="BT671" s="221"/>
      <c r="BU671" s="221"/>
      <c r="BV671" s="221"/>
      <c r="BW671" s="221"/>
      <c r="BX671" s="221"/>
      <c r="BY671" s="221"/>
      <c r="BZ671" s="221"/>
      <c r="CA671" s="221"/>
      <c r="CB671" s="221"/>
      <c r="CC671" s="221"/>
      <c r="CD671" s="221"/>
      <c r="CE671" s="221"/>
      <c r="CF671" s="221"/>
      <c r="CG671" s="221"/>
      <c r="CH671" s="221"/>
      <c r="CI671" s="221"/>
      <c r="CJ671" s="221"/>
      <c r="CK671" s="221"/>
      <c r="CL671" s="221"/>
      <c r="CM671" s="221"/>
      <c r="CN671" s="221"/>
      <c r="CO671" s="221"/>
      <c r="CP671" s="221"/>
      <c r="CQ671" s="221"/>
      <c r="CR671" s="222">
        <f t="shared" si="303"/>
        <v>0</v>
      </c>
      <c r="CS671" s="237" t="e">
        <f t="shared" si="304"/>
        <v>#DIV/0!</v>
      </c>
      <c r="CT671" s="222">
        <f t="shared" si="305"/>
        <v>0</v>
      </c>
      <c r="CU671" s="237" t="e">
        <f t="shared" si="306"/>
        <v>#DIV/0!</v>
      </c>
      <c r="CV671" s="222">
        <f t="shared" si="307"/>
        <v>0</v>
      </c>
      <c r="CW671" s="237" t="e">
        <f t="shared" si="308"/>
        <v>#DIV/0!</v>
      </c>
      <c r="CX671" s="222">
        <f t="shared" si="309"/>
        <v>0</v>
      </c>
      <c r="CY671" s="237" t="e">
        <f t="shared" si="310"/>
        <v>#DIV/0!</v>
      </c>
      <c r="CZ671" s="223" t="e">
        <f t="shared" si="311"/>
        <v>#DIV/0!</v>
      </c>
      <c r="DA671" s="223" t="e">
        <f t="shared" si="312"/>
        <v>#DIV/0!</v>
      </c>
      <c r="DB671" s="5"/>
    </row>
    <row r="672" spans="1:106" s="1" customFormat="1" ht="62">
      <c r="A672" s="1036"/>
      <c r="B672" s="1024"/>
      <c r="C672" s="1033"/>
      <c r="D672" s="1024"/>
      <c r="E672" s="1033"/>
      <c r="F672" s="1024"/>
      <c r="G672" s="286" t="s">
        <v>1106</v>
      </c>
      <c r="H672" s="69"/>
      <c r="I672" s="69"/>
      <c r="J672" s="5" t="s">
        <v>32</v>
      </c>
      <c r="K672" s="212" t="s">
        <v>31</v>
      </c>
      <c r="L672" s="215" t="s">
        <v>9</v>
      </c>
      <c r="M672" s="221" t="s">
        <v>29</v>
      </c>
      <c r="N672" s="221" t="s">
        <v>24</v>
      </c>
      <c r="O672" s="5"/>
      <c r="P672" s="5"/>
      <c r="Q672" s="5"/>
      <c r="R672" s="5"/>
      <c r="S672" s="6"/>
      <c r="T672" s="6"/>
      <c r="U672" s="5"/>
      <c r="V672" s="5"/>
      <c r="W672" s="5"/>
      <c r="X672" s="5" t="s">
        <v>24</v>
      </c>
      <c r="Y672" s="5"/>
      <c r="Z672" s="80">
        <f t="shared" si="302"/>
        <v>1</v>
      </c>
      <c r="AA672" s="955"/>
      <c r="AB672" s="7"/>
      <c r="AC672" s="7"/>
      <c r="AD672" s="7"/>
      <c r="AE672" s="7"/>
      <c r="AF672" s="7"/>
      <c r="AG672" s="7"/>
      <c r="AH672" s="7"/>
      <c r="AI672" s="7"/>
      <c r="AJ672" s="7"/>
      <c r="AK672" s="7"/>
      <c r="AL672" s="7"/>
      <c r="AM672" s="7"/>
      <c r="AN672" s="7"/>
      <c r="AO672" s="7"/>
      <c r="AP672" s="7"/>
      <c r="AQ672" s="7"/>
      <c r="AR672" s="7"/>
      <c r="AS672" s="7"/>
      <c r="AT672" s="7"/>
      <c r="AU672" s="7"/>
      <c r="AV672" s="55"/>
      <c r="AW672" s="7"/>
      <c r="AX672" s="7"/>
      <c r="AY672" s="7"/>
      <c r="AZ672" s="7"/>
      <c r="BA672" s="7"/>
      <c r="BB672" s="7"/>
      <c r="BC672" s="7"/>
      <c r="BD672" s="7"/>
      <c r="BE672" s="7"/>
      <c r="BF672" s="7" t="s">
        <v>1317</v>
      </c>
      <c r="BG672" s="7"/>
      <c r="BH672" s="7"/>
      <c r="BI672" s="7"/>
      <c r="BJ672" s="221"/>
      <c r="BK672" s="221"/>
      <c r="BL672" s="221"/>
      <c r="BM672" s="221"/>
      <c r="BN672" s="221"/>
      <c r="BO672" s="221"/>
      <c r="BP672" s="221"/>
      <c r="BQ672" s="221"/>
      <c r="BR672" s="221"/>
      <c r="BS672" s="221"/>
      <c r="BT672" s="221"/>
      <c r="BU672" s="221"/>
      <c r="BV672" s="221"/>
      <c r="BW672" s="221"/>
      <c r="BX672" s="221"/>
      <c r="BY672" s="221"/>
      <c r="BZ672" s="221"/>
      <c r="CA672" s="221"/>
      <c r="CB672" s="221"/>
      <c r="CC672" s="221"/>
      <c r="CD672" s="221"/>
      <c r="CE672" s="221"/>
      <c r="CF672" s="221"/>
      <c r="CG672" s="221"/>
      <c r="CH672" s="221"/>
      <c r="CI672" s="221"/>
      <c r="CJ672" s="221"/>
      <c r="CK672" s="221"/>
      <c r="CL672" s="221"/>
      <c r="CM672" s="221"/>
      <c r="CN672" s="221"/>
      <c r="CO672" s="221"/>
      <c r="CP672" s="221"/>
      <c r="CQ672" s="221"/>
      <c r="CR672" s="222">
        <f t="shared" si="303"/>
        <v>0</v>
      </c>
      <c r="CS672" s="237" t="e">
        <f t="shared" si="304"/>
        <v>#DIV/0!</v>
      </c>
      <c r="CT672" s="222">
        <f t="shared" si="305"/>
        <v>0</v>
      </c>
      <c r="CU672" s="237" t="e">
        <f t="shared" si="306"/>
        <v>#DIV/0!</v>
      </c>
      <c r="CV672" s="222">
        <f t="shared" si="307"/>
        <v>0</v>
      </c>
      <c r="CW672" s="237" t="e">
        <f t="shared" si="308"/>
        <v>#DIV/0!</v>
      </c>
      <c r="CX672" s="222">
        <f t="shared" si="309"/>
        <v>0</v>
      </c>
      <c r="CY672" s="237" t="e">
        <f t="shared" si="310"/>
        <v>#DIV/0!</v>
      </c>
      <c r="CZ672" s="223" t="e">
        <f t="shared" si="311"/>
        <v>#DIV/0!</v>
      </c>
      <c r="DA672" s="223" t="e">
        <f t="shared" si="312"/>
        <v>#DIV/0!</v>
      </c>
      <c r="DB672" s="5"/>
    </row>
    <row r="673" spans="1:106" s="302" customFormat="1" ht="16.5">
      <c r="A673" s="299"/>
      <c r="B673" s="1045" t="s">
        <v>82</v>
      </c>
      <c r="C673" s="1061"/>
      <c r="D673" s="1061"/>
      <c r="E673" s="1061"/>
      <c r="F673" s="1045"/>
      <c r="G673" s="1045"/>
      <c r="H673" s="1061"/>
      <c r="I673" s="1061"/>
      <c r="J673" s="1045"/>
      <c r="K673" s="1045"/>
      <c r="L673" s="1061"/>
      <c r="M673" s="1061"/>
      <c r="N673" s="1061"/>
      <c r="O673" s="300" t="s">
        <v>38</v>
      </c>
      <c r="P673" s="300" t="s">
        <v>38</v>
      </c>
      <c r="Q673" s="300" t="s">
        <v>38</v>
      </c>
      <c r="R673" s="300" t="s">
        <v>38</v>
      </c>
      <c r="S673" s="301" t="s">
        <v>38</v>
      </c>
      <c r="T673" s="300" t="s">
        <v>38</v>
      </c>
      <c r="U673" s="300" t="s">
        <v>38</v>
      </c>
      <c r="V673" s="300" t="s">
        <v>38</v>
      </c>
      <c r="W673" s="300" t="s">
        <v>38</v>
      </c>
      <c r="X673" s="300"/>
      <c r="Y673" s="300" t="s">
        <v>38</v>
      </c>
      <c r="Z673" s="296" t="s">
        <v>38</v>
      </c>
      <c r="AA673" s="955"/>
      <c r="AB673" s="296" t="s">
        <v>38</v>
      </c>
      <c r="AC673" s="296" t="s">
        <v>38</v>
      </c>
      <c r="AD673" s="296" t="s">
        <v>38</v>
      </c>
      <c r="AE673" s="296" t="s">
        <v>38</v>
      </c>
      <c r="AF673" s="296" t="s">
        <v>38</v>
      </c>
      <c r="AG673" s="296" t="s">
        <v>38</v>
      </c>
      <c r="AH673" s="296" t="s">
        <v>38</v>
      </c>
      <c r="AI673" s="296" t="s">
        <v>38</v>
      </c>
      <c r="AJ673" s="296" t="s">
        <v>38</v>
      </c>
      <c r="AK673" s="296" t="s">
        <v>38</v>
      </c>
      <c r="AL673" s="296" t="s">
        <v>38</v>
      </c>
      <c r="AM673" s="296" t="s">
        <v>38</v>
      </c>
      <c r="AN673" s="296" t="s">
        <v>38</v>
      </c>
      <c r="AO673" s="296" t="s">
        <v>38</v>
      </c>
      <c r="AP673" s="296" t="s">
        <v>38</v>
      </c>
      <c r="AQ673" s="296" t="s">
        <v>38</v>
      </c>
      <c r="AR673" s="296" t="s">
        <v>38</v>
      </c>
      <c r="AS673" s="296" t="s">
        <v>38</v>
      </c>
      <c r="AT673" s="296" t="s">
        <v>38</v>
      </c>
      <c r="AU673" s="296" t="s">
        <v>38</v>
      </c>
      <c r="AV673" s="296" t="s">
        <v>38</v>
      </c>
      <c r="AW673" s="296" t="s">
        <v>38</v>
      </c>
      <c r="AX673" s="296" t="s">
        <v>38</v>
      </c>
      <c r="AY673" s="296" t="s">
        <v>38</v>
      </c>
      <c r="AZ673" s="296" t="s">
        <v>38</v>
      </c>
      <c r="BA673" s="296" t="s">
        <v>38</v>
      </c>
      <c r="BB673" s="296" t="s">
        <v>38</v>
      </c>
      <c r="BC673" s="296" t="s">
        <v>38</v>
      </c>
      <c r="BD673" s="296" t="s">
        <v>38</v>
      </c>
      <c r="BE673" s="296" t="s">
        <v>38</v>
      </c>
      <c r="BF673" s="296" t="s">
        <v>38</v>
      </c>
      <c r="BG673" s="296" t="s">
        <v>38</v>
      </c>
      <c r="BH673" s="296" t="s">
        <v>38</v>
      </c>
      <c r="BI673" s="296" t="s">
        <v>38</v>
      </c>
      <c r="BJ673" s="296" t="s">
        <v>38</v>
      </c>
      <c r="BK673" s="296" t="s">
        <v>38</v>
      </c>
      <c r="BL673" s="296" t="s">
        <v>38</v>
      </c>
      <c r="BM673" s="296" t="s">
        <v>38</v>
      </c>
      <c r="BN673" s="296" t="s">
        <v>38</v>
      </c>
      <c r="BO673" s="296" t="s">
        <v>38</v>
      </c>
      <c r="BP673" s="296" t="s">
        <v>38</v>
      </c>
      <c r="BQ673" s="296" t="s">
        <v>38</v>
      </c>
      <c r="BR673" s="296" t="s">
        <v>38</v>
      </c>
      <c r="BS673" s="296" t="s">
        <v>38</v>
      </c>
      <c r="BT673" s="296" t="s">
        <v>38</v>
      </c>
      <c r="BU673" s="296" t="s">
        <v>38</v>
      </c>
      <c r="BV673" s="296" t="s">
        <v>38</v>
      </c>
      <c r="BW673" s="296" t="s">
        <v>38</v>
      </c>
      <c r="BX673" s="296" t="s">
        <v>38</v>
      </c>
      <c r="BY673" s="296" t="s">
        <v>38</v>
      </c>
      <c r="BZ673" s="296" t="s">
        <v>38</v>
      </c>
      <c r="CA673" s="296" t="s">
        <v>38</v>
      </c>
      <c r="CB673" s="296" t="s">
        <v>38</v>
      </c>
      <c r="CC673" s="296" t="s">
        <v>38</v>
      </c>
      <c r="CD673" s="296" t="s">
        <v>38</v>
      </c>
      <c r="CE673" s="296" t="s">
        <v>38</v>
      </c>
      <c r="CF673" s="296" t="s">
        <v>38</v>
      </c>
      <c r="CG673" s="296" t="s">
        <v>38</v>
      </c>
      <c r="CH673" s="296" t="s">
        <v>38</v>
      </c>
      <c r="CI673" s="296" t="s">
        <v>38</v>
      </c>
      <c r="CJ673" s="296" t="s">
        <v>38</v>
      </c>
      <c r="CK673" s="296" t="s">
        <v>38</v>
      </c>
      <c r="CL673" s="296" t="s">
        <v>38</v>
      </c>
      <c r="CM673" s="296" t="s">
        <v>38</v>
      </c>
      <c r="CN673" s="296" t="s">
        <v>38</v>
      </c>
      <c r="CO673" s="296" t="s">
        <v>38</v>
      </c>
      <c r="CP673" s="296" t="s">
        <v>38</v>
      </c>
      <c r="CQ673" s="296" t="s">
        <v>38</v>
      </c>
      <c r="CR673" s="296" t="s">
        <v>38</v>
      </c>
      <c r="CS673" s="296" t="s">
        <v>38</v>
      </c>
      <c r="CT673" s="296" t="s">
        <v>38</v>
      </c>
      <c r="CU673" s="296" t="s">
        <v>38</v>
      </c>
      <c r="CV673" s="296" t="s">
        <v>38</v>
      </c>
      <c r="CW673" s="296" t="s">
        <v>38</v>
      </c>
      <c r="CX673" s="296" t="s">
        <v>38</v>
      </c>
      <c r="CY673" s="296" t="s">
        <v>38</v>
      </c>
      <c r="CZ673" s="296" t="s">
        <v>38</v>
      </c>
      <c r="DA673" s="296" t="s">
        <v>38</v>
      </c>
      <c r="DB673" s="296" t="s">
        <v>38</v>
      </c>
    </row>
    <row r="674" spans="1:106" s="1" customFormat="1" ht="46.5">
      <c r="A674" s="1036">
        <v>205</v>
      </c>
      <c r="B674" s="1044" t="s">
        <v>1333</v>
      </c>
      <c r="C674" s="1058" t="s">
        <v>28</v>
      </c>
      <c r="D674" s="1024" t="s">
        <v>81</v>
      </c>
      <c r="E674" s="1033" t="s">
        <v>35</v>
      </c>
      <c r="F674" s="1044" t="s">
        <v>1332</v>
      </c>
      <c r="G674" s="217" t="s">
        <v>564</v>
      </c>
      <c r="H674" s="69" t="s">
        <v>794</v>
      </c>
      <c r="I674" s="69"/>
      <c r="J674" s="212" t="s">
        <v>32</v>
      </c>
      <c r="K674" s="212" t="s">
        <v>31</v>
      </c>
      <c r="L674" s="215" t="s">
        <v>9</v>
      </c>
      <c r="M674" s="221" t="s">
        <v>29</v>
      </c>
      <c r="N674" s="221" t="s">
        <v>24</v>
      </c>
      <c r="O674" s="5" t="s">
        <v>24</v>
      </c>
      <c r="P674" s="5"/>
      <c r="Q674" s="5"/>
      <c r="R674" s="5"/>
      <c r="S674" s="6"/>
      <c r="T674" s="6"/>
      <c r="U674" s="5"/>
      <c r="V674" s="5"/>
      <c r="W674" s="5"/>
      <c r="X674" s="5"/>
      <c r="Y674" s="5"/>
      <c r="Z674" s="80">
        <f t="shared" ref="Z674:Z681" si="313">COUNTIF($O674:$Y674,"x")</f>
        <v>1</v>
      </c>
      <c r="AA674" s="221"/>
      <c r="AB674" s="55" t="s">
        <v>1405</v>
      </c>
      <c r="AC674" s="55" t="s">
        <v>1405</v>
      </c>
      <c r="AD674" s="55" t="s">
        <v>1405</v>
      </c>
      <c r="AE674" s="7"/>
      <c r="AF674" s="7"/>
      <c r="AG674" s="7"/>
      <c r="AH674" s="7"/>
      <c r="AI674" s="7"/>
      <c r="AJ674" s="7"/>
      <c r="AK674" s="7"/>
      <c r="AL674" s="7"/>
      <c r="AM674" s="7"/>
      <c r="AN674" s="7"/>
      <c r="AO674" s="7"/>
      <c r="AP674" s="7"/>
      <c r="AQ674" s="7"/>
      <c r="AR674" s="7"/>
      <c r="AS674" s="7"/>
      <c r="AT674" s="7"/>
      <c r="AU674" s="7"/>
      <c r="AV674" s="55"/>
      <c r="AW674" s="7"/>
      <c r="AX674" s="7"/>
      <c r="AY674" s="7"/>
      <c r="AZ674" s="7"/>
      <c r="BA674" s="7"/>
      <c r="BB674" s="7"/>
      <c r="BC674" s="7"/>
      <c r="BD674" s="7"/>
      <c r="BE674" s="7"/>
      <c r="BF674" s="7"/>
      <c r="BG674" s="7"/>
      <c r="BH674" s="7"/>
      <c r="BI674" s="7"/>
      <c r="BJ674" s="221"/>
      <c r="BK674" s="221"/>
      <c r="BL674" s="221"/>
      <c r="BM674" s="221"/>
      <c r="BN674" s="221"/>
      <c r="BO674" s="221"/>
      <c r="BP674" s="221"/>
      <c r="BQ674" s="221"/>
      <c r="BR674" s="221"/>
      <c r="BS674" s="221"/>
      <c r="BT674" s="221"/>
      <c r="BU674" s="221"/>
      <c r="BV674" s="221"/>
      <c r="BW674" s="221"/>
      <c r="BX674" s="221"/>
      <c r="BY674" s="221"/>
      <c r="BZ674" s="221"/>
      <c r="CA674" s="221"/>
      <c r="CB674" s="221"/>
      <c r="CC674" s="221"/>
      <c r="CD674" s="221"/>
      <c r="CE674" s="221"/>
      <c r="CF674" s="221"/>
      <c r="CG674" s="221"/>
      <c r="CH674" s="221"/>
      <c r="CI674" s="221"/>
      <c r="CJ674" s="221"/>
      <c r="CK674" s="221"/>
      <c r="CL674" s="221"/>
      <c r="CM674" s="221"/>
      <c r="CN674" s="221"/>
      <c r="CO674" s="221"/>
      <c r="CP674" s="221"/>
      <c r="CQ674" s="221"/>
      <c r="CR674" s="222">
        <f t="shared" ref="CR674:CR717" si="314">COUNTIF(BJ674:CQ674,"2")</f>
        <v>0</v>
      </c>
      <c r="CS674" s="237" t="e">
        <f t="shared" ref="CS674:CS717" si="315">CR674/(CR674+CT674+CV674+CX674)</f>
        <v>#DIV/0!</v>
      </c>
      <c r="CT674" s="222">
        <f t="shared" ref="CT674:CT717" si="316">COUNTIF(BJ674:CQ674,"1")</f>
        <v>0</v>
      </c>
      <c r="CU674" s="237" t="e">
        <f t="shared" ref="CU674:CU717" si="317">CT674/(CR674+CT674+CV674+CX674)</f>
        <v>#DIV/0!</v>
      </c>
      <c r="CV674" s="222">
        <f t="shared" ref="CV674:CV717" si="318">COUNTIF(BJ674:CQ674,"0")</f>
        <v>0</v>
      </c>
      <c r="CW674" s="237" t="e">
        <f t="shared" ref="CW674:CW717" si="319">CV674/(CR674+CT674+CV674+CX674)</f>
        <v>#DIV/0!</v>
      </c>
      <c r="CX674" s="222">
        <f t="shared" ref="CX674:CX717" si="320">COUNTIF(BJ674:CQ674,"KĐG")</f>
        <v>0</v>
      </c>
      <c r="CY674" s="237" t="e">
        <f t="shared" ref="CY674:CY717" si="321">CX674/(CR674+CT674+CV674+CX674)</f>
        <v>#DIV/0!</v>
      </c>
      <c r="CZ674" s="223" t="e">
        <f t="shared" ref="CZ674:CZ717" si="322">(((CR674*2)+(CT674*1)+(CV674*0)))/(CR674+CT674+CV674)</f>
        <v>#DIV/0!</v>
      </c>
      <c r="DA674" s="223" t="e">
        <f t="shared" ref="DA674:DA717" si="323">IF(CY674&gt;=50%,"KĐG",IF(CZ674&gt;=1.6,"Đạt mục tiêu",IF(CZ674&gt;=1,"Cần cố gắng","Chưa đạt")))</f>
        <v>#DIV/0!</v>
      </c>
      <c r="DB674" s="5"/>
    </row>
    <row r="675" spans="1:106" ht="58">
      <c r="A675" s="1036"/>
      <c r="B675" s="1024"/>
      <c r="C675" s="1058"/>
      <c r="D675" s="1024"/>
      <c r="E675" s="1033"/>
      <c r="F675" s="1024"/>
      <c r="G675" s="286" t="s">
        <v>565</v>
      </c>
      <c r="H675" s="69" t="s">
        <v>801</v>
      </c>
      <c r="I675" s="178" t="s">
        <v>1697</v>
      </c>
      <c r="J675" s="212" t="s">
        <v>32</v>
      </c>
      <c r="K675" s="212" t="s">
        <v>31</v>
      </c>
      <c r="L675" s="215" t="s">
        <v>9</v>
      </c>
      <c r="M675" s="221" t="s">
        <v>29</v>
      </c>
      <c r="N675" s="221" t="s">
        <v>24</v>
      </c>
      <c r="O675" s="5"/>
      <c r="P675" s="5"/>
      <c r="Q675" s="5"/>
      <c r="R675" s="5"/>
      <c r="S675" s="6"/>
      <c r="T675" s="6"/>
      <c r="U675" s="5"/>
      <c r="V675" s="5"/>
      <c r="W675" s="221" t="s">
        <v>24</v>
      </c>
      <c r="X675" s="5"/>
      <c r="Y675" s="5"/>
      <c r="Z675" s="80">
        <f t="shared" si="313"/>
        <v>1</v>
      </c>
      <c r="AA675" s="955"/>
      <c r="AB675" s="7"/>
      <c r="AC675" s="7"/>
      <c r="AD675" s="7"/>
      <c r="AE675" s="7"/>
      <c r="AF675" s="7"/>
      <c r="AG675" s="7"/>
      <c r="AH675" s="7"/>
      <c r="AI675" s="7"/>
      <c r="AJ675" s="7"/>
      <c r="AK675" s="7"/>
      <c r="AL675" s="7"/>
      <c r="AM675" s="7"/>
      <c r="AN675" s="7"/>
      <c r="AO675" s="7"/>
      <c r="AP675" s="7"/>
      <c r="AQ675" s="7"/>
      <c r="AR675" s="7"/>
      <c r="AS675" s="7"/>
      <c r="AT675" s="7"/>
      <c r="AU675" s="7"/>
      <c r="AV675" s="55"/>
      <c r="AW675" s="7"/>
      <c r="AX675" s="7"/>
      <c r="AY675" s="7"/>
      <c r="AZ675" s="7"/>
      <c r="BA675" s="7"/>
      <c r="BB675" s="7"/>
      <c r="BC675" s="55" t="s">
        <v>1404</v>
      </c>
      <c r="BD675" s="55" t="s">
        <v>1404</v>
      </c>
      <c r="BE675" s="55" t="s">
        <v>1404</v>
      </c>
      <c r="BF675" s="7"/>
      <c r="BG675" s="7"/>
      <c r="BH675" s="7"/>
      <c r="BI675" s="7"/>
      <c r="BJ675" s="221"/>
      <c r="BK675" s="221"/>
      <c r="BL675" s="221"/>
      <c r="BM675" s="221"/>
      <c r="BN675" s="221"/>
      <c r="BO675" s="221"/>
      <c r="BP675" s="221"/>
      <c r="BQ675" s="221"/>
      <c r="BR675" s="221"/>
      <c r="BS675" s="221"/>
      <c r="BT675" s="221"/>
      <c r="BU675" s="221"/>
      <c r="BV675" s="221"/>
      <c r="BW675" s="221"/>
      <c r="BX675" s="221"/>
      <c r="BY675" s="221"/>
      <c r="BZ675" s="221"/>
      <c r="CA675" s="221"/>
      <c r="CB675" s="221"/>
      <c r="CC675" s="221"/>
      <c r="CD675" s="221"/>
      <c r="CE675" s="221"/>
      <c r="CF675" s="221"/>
      <c r="CG675" s="221"/>
      <c r="CH675" s="221"/>
      <c r="CI675" s="221"/>
      <c r="CJ675" s="221"/>
      <c r="CK675" s="221"/>
      <c r="CL675" s="221"/>
      <c r="CM675" s="221"/>
      <c r="CN675" s="221"/>
      <c r="CO675" s="221"/>
      <c r="CP675" s="221"/>
      <c r="CQ675" s="221"/>
      <c r="CR675" s="222">
        <f t="shared" si="314"/>
        <v>0</v>
      </c>
      <c r="CS675" s="237" t="e">
        <f t="shared" si="315"/>
        <v>#DIV/0!</v>
      </c>
      <c r="CT675" s="222">
        <f t="shared" si="316"/>
        <v>0</v>
      </c>
      <c r="CU675" s="237" t="e">
        <f t="shared" si="317"/>
        <v>#DIV/0!</v>
      </c>
      <c r="CV675" s="222">
        <f t="shared" si="318"/>
        <v>0</v>
      </c>
      <c r="CW675" s="237" t="e">
        <f t="shared" si="319"/>
        <v>#DIV/0!</v>
      </c>
      <c r="CX675" s="222">
        <f t="shared" si="320"/>
        <v>0</v>
      </c>
      <c r="CY675" s="237" t="e">
        <f t="shared" si="321"/>
        <v>#DIV/0!</v>
      </c>
      <c r="CZ675" s="223" t="e">
        <f t="shared" si="322"/>
        <v>#DIV/0!</v>
      </c>
      <c r="DA675" s="223" t="e">
        <f t="shared" si="323"/>
        <v>#DIV/0!</v>
      </c>
      <c r="DB675" s="221"/>
    </row>
    <row r="676" spans="1:106" s="1" customFormat="1" ht="46.5">
      <c r="A676" s="1036"/>
      <c r="B676" s="1024"/>
      <c r="C676" s="1058"/>
      <c r="D676" s="1024"/>
      <c r="E676" s="1033"/>
      <c r="F676" s="1024"/>
      <c r="G676" s="286" t="s">
        <v>1487</v>
      </c>
      <c r="H676" s="69" t="s">
        <v>797</v>
      </c>
      <c r="I676" s="69"/>
      <c r="J676" s="212" t="s">
        <v>32</v>
      </c>
      <c r="K676" s="212" t="s">
        <v>31</v>
      </c>
      <c r="L676" s="215" t="s">
        <v>9</v>
      </c>
      <c r="M676" s="221" t="s">
        <v>29</v>
      </c>
      <c r="N676" s="221" t="s">
        <v>24</v>
      </c>
      <c r="O676" s="5"/>
      <c r="P676" s="5"/>
      <c r="Q676" s="5"/>
      <c r="R676" s="5"/>
      <c r="S676" s="6" t="s">
        <v>24</v>
      </c>
      <c r="T676" s="6"/>
      <c r="U676" s="5"/>
      <c r="V676" s="5"/>
      <c r="W676" s="5"/>
      <c r="X676" s="5"/>
      <c r="Y676" s="5"/>
      <c r="Z676" s="80">
        <f t="shared" si="313"/>
        <v>1</v>
      </c>
      <c r="AA676" s="955"/>
      <c r="AB676" s="7"/>
      <c r="AC676" s="7"/>
      <c r="AD676" s="7"/>
      <c r="AE676" s="7"/>
      <c r="AF676" s="7"/>
      <c r="AG676" s="7"/>
      <c r="AH676" s="7"/>
      <c r="AI676" s="7"/>
      <c r="AJ676" s="7"/>
      <c r="AK676" s="7"/>
      <c r="AL676" s="7"/>
      <c r="AM676" s="7"/>
      <c r="AN676" s="7" t="s">
        <v>1318</v>
      </c>
      <c r="AO676" s="7"/>
      <c r="AP676" s="7"/>
      <c r="AQ676" s="7"/>
      <c r="AR676" s="7"/>
      <c r="AS676" s="7"/>
      <c r="AT676" s="7"/>
      <c r="AU676" s="7"/>
      <c r="AV676" s="55"/>
      <c r="AW676" s="7"/>
      <c r="AX676" s="7"/>
      <c r="AY676" s="7"/>
      <c r="AZ676" s="7"/>
      <c r="BA676" s="7"/>
      <c r="BB676" s="7"/>
      <c r="BC676" s="7"/>
      <c r="BD676" s="7"/>
      <c r="BE676" s="7"/>
      <c r="BF676" s="7"/>
      <c r="BG676" s="7"/>
      <c r="BH676" s="7"/>
      <c r="BI676" s="7"/>
      <c r="BJ676" s="221"/>
      <c r="BK676" s="221"/>
      <c r="BL676" s="221"/>
      <c r="BM676" s="221"/>
      <c r="BN676" s="221"/>
      <c r="BO676" s="221"/>
      <c r="BP676" s="221"/>
      <c r="BQ676" s="221"/>
      <c r="BR676" s="221"/>
      <c r="BS676" s="221"/>
      <c r="BT676" s="221"/>
      <c r="BU676" s="221"/>
      <c r="BV676" s="221"/>
      <c r="BW676" s="221"/>
      <c r="BX676" s="221"/>
      <c r="BY676" s="221"/>
      <c r="BZ676" s="221"/>
      <c r="CA676" s="221"/>
      <c r="CB676" s="221"/>
      <c r="CC676" s="221"/>
      <c r="CD676" s="221"/>
      <c r="CE676" s="221"/>
      <c r="CF676" s="221"/>
      <c r="CG676" s="221"/>
      <c r="CH676" s="221"/>
      <c r="CI676" s="221"/>
      <c r="CJ676" s="221"/>
      <c r="CK676" s="221"/>
      <c r="CL676" s="221"/>
      <c r="CM676" s="221"/>
      <c r="CN676" s="221"/>
      <c r="CO676" s="221"/>
      <c r="CP676" s="221"/>
      <c r="CQ676" s="221"/>
      <c r="CR676" s="222">
        <f t="shared" si="314"/>
        <v>0</v>
      </c>
      <c r="CS676" s="237" t="e">
        <f t="shared" si="315"/>
        <v>#DIV/0!</v>
      </c>
      <c r="CT676" s="222">
        <f t="shared" si="316"/>
        <v>0</v>
      </c>
      <c r="CU676" s="237" t="e">
        <f t="shared" si="317"/>
        <v>#DIV/0!</v>
      </c>
      <c r="CV676" s="222">
        <f t="shared" si="318"/>
        <v>0</v>
      </c>
      <c r="CW676" s="237" t="e">
        <f t="shared" si="319"/>
        <v>#DIV/0!</v>
      </c>
      <c r="CX676" s="222">
        <f t="shared" si="320"/>
        <v>0</v>
      </c>
      <c r="CY676" s="237" t="e">
        <f t="shared" si="321"/>
        <v>#DIV/0!</v>
      </c>
      <c r="CZ676" s="223" t="e">
        <f t="shared" si="322"/>
        <v>#DIV/0!</v>
      </c>
      <c r="DA676" s="223" t="e">
        <f t="shared" si="323"/>
        <v>#DIV/0!</v>
      </c>
      <c r="DB676" s="7"/>
    </row>
    <row r="677" spans="1:106" s="1" customFormat="1" ht="30" customHeight="1">
      <c r="A677" s="1036"/>
      <c r="B677" s="1024"/>
      <c r="C677" s="1058"/>
      <c r="D677" s="1024"/>
      <c r="E677" s="1033"/>
      <c r="F677" s="1024"/>
      <c r="G677" s="286" t="s">
        <v>567</v>
      </c>
      <c r="H677" s="69" t="s">
        <v>798</v>
      </c>
      <c r="I677" s="178" t="s">
        <v>1687</v>
      </c>
      <c r="J677" s="212" t="s">
        <v>32</v>
      </c>
      <c r="K677" s="212" t="s">
        <v>31</v>
      </c>
      <c r="L677" s="215" t="s">
        <v>9</v>
      </c>
      <c r="M677" s="221" t="s">
        <v>29</v>
      </c>
      <c r="N677" s="221" t="s">
        <v>24</v>
      </c>
      <c r="O677" s="5"/>
      <c r="P677" s="5"/>
      <c r="Q677" s="5"/>
      <c r="R677" s="5"/>
      <c r="S677" s="6"/>
      <c r="T677" s="6"/>
      <c r="U677" s="5" t="s">
        <v>24</v>
      </c>
      <c r="V677" s="5"/>
      <c r="W677" s="5"/>
      <c r="X677" s="5"/>
      <c r="Y677" s="5"/>
      <c r="Z677" s="80">
        <f t="shared" si="313"/>
        <v>1</v>
      </c>
      <c r="AA677" s="221"/>
      <c r="AB677" s="7"/>
      <c r="AC677" s="7"/>
      <c r="AD677" s="7"/>
      <c r="AE677" s="7"/>
      <c r="AF677" s="7"/>
      <c r="AG677" s="7"/>
      <c r="AH677" s="7"/>
      <c r="AI677" s="7"/>
      <c r="AJ677" s="7"/>
      <c r="AK677" s="7"/>
      <c r="AL677" s="7"/>
      <c r="AM677" s="7"/>
      <c r="AN677" s="7"/>
      <c r="AO677" s="7"/>
      <c r="AP677" s="7"/>
      <c r="AQ677" s="7"/>
      <c r="AR677" s="7"/>
      <c r="AS677" s="7"/>
      <c r="AT677" s="7"/>
      <c r="AU677" s="7"/>
      <c r="AV677" s="55" t="s">
        <v>1405</v>
      </c>
      <c r="AW677" s="55"/>
      <c r="AX677" s="55" t="s">
        <v>1405</v>
      </c>
      <c r="AY677" s="7"/>
      <c r="AZ677" s="7"/>
      <c r="BA677" s="7"/>
      <c r="BB677" s="7"/>
      <c r="BC677" s="7"/>
      <c r="BD677" s="7"/>
      <c r="BE677" s="7"/>
      <c r="BF677" s="7"/>
      <c r="BG677" s="7"/>
      <c r="BH677" s="7"/>
      <c r="BI677" s="7"/>
      <c r="BJ677" s="221"/>
      <c r="BK677" s="221"/>
      <c r="BL677" s="221"/>
      <c r="BM677" s="221"/>
      <c r="BN677" s="221"/>
      <c r="BO677" s="221"/>
      <c r="BP677" s="221"/>
      <c r="BQ677" s="221"/>
      <c r="BR677" s="221"/>
      <c r="BS677" s="221"/>
      <c r="BT677" s="221"/>
      <c r="BU677" s="221"/>
      <c r="BV677" s="221"/>
      <c r="BW677" s="221"/>
      <c r="BX677" s="221"/>
      <c r="BY677" s="221"/>
      <c r="BZ677" s="221"/>
      <c r="CA677" s="221"/>
      <c r="CB677" s="221"/>
      <c r="CC677" s="221"/>
      <c r="CD677" s="221"/>
      <c r="CE677" s="221"/>
      <c r="CF677" s="221"/>
      <c r="CG677" s="221"/>
      <c r="CH677" s="221"/>
      <c r="CI677" s="221"/>
      <c r="CJ677" s="221"/>
      <c r="CK677" s="221"/>
      <c r="CL677" s="221"/>
      <c r="CM677" s="221"/>
      <c r="CN677" s="221"/>
      <c r="CO677" s="221"/>
      <c r="CP677" s="221"/>
      <c r="CQ677" s="221"/>
      <c r="CR677" s="222">
        <f t="shared" si="314"/>
        <v>0</v>
      </c>
      <c r="CS677" s="237" t="e">
        <f t="shared" si="315"/>
        <v>#DIV/0!</v>
      </c>
      <c r="CT677" s="222">
        <f t="shared" si="316"/>
        <v>0</v>
      </c>
      <c r="CU677" s="237" t="e">
        <f t="shared" si="317"/>
        <v>#DIV/0!</v>
      </c>
      <c r="CV677" s="222">
        <f t="shared" si="318"/>
        <v>0</v>
      </c>
      <c r="CW677" s="237" t="e">
        <f t="shared" si="319"/>
        <v>#DIV/0!</v>
      </c>
      <c r="CX677" s="222">
        <f t="shared" si="320"/>
        <v>0</v>
      </c>
      <c r="CY677" s="237" t="e">
        <f t="shared" si="321"/>
        <v>#DIV/0!</v>
      </c>
      <c r="CZ677" s="223" t="e">
        <f t="shared" si="322"/>
        <v>#DIV/0!</v>
      </c>
      <c r="DA677" s="223" t="e">
        <f t="shared" si="323"/>
        <v>#DIV/0!</v>
      </c>
      <c r="DB677" s="7"/>
    </row>
    <row r="678" spans="1:106" s="1" customFormat="1" ht="30" customHeight="1">
      <c r="A678" s="1036"/>
      <c r="B678" s="1024"/>
      <c r="C678" s="1058"/>
      <c r="D678" s="1024"/>
      <c r="E678" s="1033"/>
      <c r="F678" s="1024"/>
      <c r="G678" s="198" t="s">
        <v>2012</v>
      </c>
      <c r="H678" s="69"/>
      <c r="I678" s="178"/>
      <c r="J678" s="212"/>
      <c r="K678" s="212" t="s">
        <v>31</v>
      </c>
      <c r="L678" s="215" t="s">
        <v>9</v>
      </c>
      <c r="M678" s="221"/>
      <c r="N678" s="221"/>
      <c r="O678" s="5"/>
      <c r="P678" s="5"/>
      <c r="Q678" s="5" t="s">
        <v>24</v>
      </c>
      <c r="R678" s="5"/>
      <c r="S678" s="6"/>
      <c r="T678" s="6"/>
      <c r="U678" s="5"/>
      <c r="V678" s="5"/>
      <c r="W678" s="5"/>
      <c r="X678" s="5"/>
      <c r="Y678" s="5"/>
      <c r="Z678" s="80">
        <v>1</v>
      </c>
      <c r="AA678" s="955"/>
      <c r="AB678" s="7"/>
      <c r="AC678" s="7"/>
      <c r="AD678" s="7"/>
      <c r="AE678" s="7"/>
      <c r="AF678" s="7"/>
      <c r="AG678" s="7"/>
      <c r="AH678" s="7"/>
      <c r="AI678" s="7"/>
      <c r="AJ678" s="7"/>
      <c r="AK678" s="7" t="s">
        <v>1183</v>
      </c>
      <c r="AL678" s="7"/>
      <c r="AM678" s="7"/>
      <c r="AN678" s="7"/>
      <c r="AO678" s="7"/>
      <c r="AP678" s="7"/>
      <c r="AQ678" s="7"/>
      <c r="AR678" s="7"/>
      <c r="AS678" s="7"/>
      <c r="AT678" s="7"/>
      <c r="AU678" s="7"/>
      <c r="AV678" s="55"/>
      <c r="AW678" s="55"/>
      <c r="AX678" s="55"/>
      <c r="AY678" s="7"/>
      <c r="AZ678" s="7"/>
      <c r="BA678" s="7"/>
      <c r="BB678" s="7"/>
      <c r="BC678" s="7"/>
      <c r="BD678" s="7"/>
      <c r="BE678" s="7"/>
      <c r="BF678" s="7"/>
      <c r="BG678" s="7"/>
      <c r="BH678" s="7"/>
      <c r="BI678" s="7"/>
      <c r="BJ678" s="221"/>
      <c r="BK678" s="221"/>
      <c r="BL678" s="221"/>
      <c r="BM678" s="221"/>
      <c r="BN678" s="221"/>
      <c r="BO678" s="221"/>
      <c r="BP678" s="221"/>
      <c r="BQ678" s="221"/>
      <c r="BR678" s="221"/>
      <c r="BS678" s="221"/>
      <c r="BT678" s="221"/>
      <c r="BU678" s="221"/>
      <c r="BV678" s="221"/>
      <c r="BW678" s="221"/>
      <c r="BX678" s="221"/>
      <c r="BY678" s="221"/>
      <c r="BZ678" s="221"/>
      <c r="CA678" s="221"/>
      <c r="CB678" s="221"/>
      <c r="CC678" s="221"/>
      <c r="CD678" s="221"/>
      <c r="CE678" s="221"/>
      <c r="CF678" s="221"/>
      <c r="CG678" s="221"/>
      <c r="CH678" s="221"/>
      <c r="CI678" s="221"/>
      <c r="CJ678" s="221"/>
      <c r="CK678" s="221"/>
      <c r="CL678" s="221"/>
      <c r="CM678" s="221"/>
      <c r="CN678" s="221"/>
      <c r="CO678" s="221"/>
      <c r="CP678" s="221"/>
      <c r="CQ678" s="221"/>
      <c r="CR678" s="222">
        <f t="shared" si="314"/>
        <v>0</v>
      </c>
      <c r="CS678" s="237" t="e">
        <f t="shared" si="315"/>
        <v>#DIV/0!</v>
      </c>
      <c r="CT678" s="222">
        <f t="shared" si="316"/>
        <v>0</v>
      </c>
      <c r="CU678" s="237" t="e">
        <f t="shared" si="317"/>
        <v>#DIV/0!</v>
      </c>
      <c r="CV678" s="222">
        <f t="shared" si="318"/>
        <v>0</v>
      </c>
      <c r="CW678" s="237" t="e">
        <f t="shared" si="319"/>
        <v>#DIV/0!</v>
      </c>
      <c r="CX678" s="222">
        <f t="shared" si="320"/>
        <v>0</v>
      </c>
      <c r="CY678" s="237" t="e">
        <f t="shared" si="321"/>
        <v>#DIV/0!</v>
      </c>
      <c r="CZ678" s="223" t="e">
        <f t="shared" si="322"/>
        <v>#DIV/0!</v>
      </c>
      <c r="DA678" s="223" t="e">
        <f t="shared" si="323"/>
        <v>#DIV/0!</v>
      </c>
      <c r="DB678" s="7"/>
    </row>
    <row r="679" spans="1:106" s="1" customFormat="1" ht="30" customHeight="1">
      <c r="A679" s="1036"/>
      <c r="B679" s="1024"/>
      <c r="C679" s="1058"/>
      <c r="D679" s="1024"/>
      <c r="E679" s="1033"/>
      <c r="F679" s="1024"/>
      <c r="G679" s="198" t="s">
        <v>2013</v>
      </c>
      <c r="H679" s="69"/>
      <c r="I679" s="178"/>
      <c r="J679" s="212"/>
      <c r="K679" s="212" t="s">
        <v>31</v>
      </c>
      <c r="L679" s="215" t="s">
        <v>9</v>
      </c>
      <c r="M679" s="221"/>
      <c r="N679" s="221"/>
      <c r="O679" s="5"/>
      <c r="P679" s="5"/>
      <c r="Q679" s="5"/>
      <c r="R679" s="5"/>
      <c r="S679" s="6"/>
      <c r="T679" s="6"/>
      <c r="U679" s="5"/>
      <c r="V679" s="5"/>
      <c r="W679" s="5" t="s">
        <v>24</v>
      </c>
      <c r="X679" s="5"/>
      <c r="Y679" s="5"/>
      <c r="Z679" s="80">
        <v>1</v>
      </c>
      <c r="AA679" s="955"/>
      <c r="AB679" s="7"/>
      <c r="AC679" s="7"/>
      <c r="AD679" s="7"/>
      <c r="AE679" s="7"/>
      <c r="AF679" s="7"/>
      <c r="AG679" s="7"/>
      <c r="AH679" s="7"/>
      <c r="AI679" s="7"/>
      <c r="AJ679" s="7"/>
      <c r="AK679" s="7"/>
      <c r="AL679" s="7"/>
      <c r="AM679" s="7"/>
      <c r="AN679" s="7"/>
      <c r="AO679" s="7"/>
      <c r="AP679" s="7"/>
      <c r="AQ679" s="7"/>
      <c r="AR679" s="7"/>
      <c r="AS679" s="7"/>
      <c r="AT679" s="7"/>
      <c r="AU679" s="7"/>
      <c r="AV679" s="55"/>
      <c r="AW679" s="55"/>
      <c r="AX679" s="55"/>
      <c r="AY679" s="7"/>
      <c r="AZ679" s="7"/>
      <c r="BA679" s="7"/>
      <c r="BB679" s="7"/>
      <c r="BC679" s="7"/>
      <c r="BD679" s="7"/>
      <c r="BE679" s="7"/>
      <c r="BF679" s="7"/>
      <c r="BG679" s="7"/>
      <c r="BH679" s="7"/>
      <c r="BI679" s="7"/>
      <c r="BJ679" s="221"/>
      <c r="BK679" s="221"/>
      <c r="BL679" s="221"/>
      <c r="BM679" s="221"/>
      <c r="BN679" s="221"/>
      <c r="BO679" s="221"/>
      <c r="BP679" s="221"/>
      <c r="BQ679" s="221"/>
      <c r="BR679" s="221"/>
      <c r="BS679" s="221"/>
      <c r="BT679" s="221"/>
      <c r="BU679" s="221"/>
      <c r="BV679" s="221"/>
      <c r="BW679" s="221"/>
      <c r="BX679" s="221"/>
      <c r="BY679" s="221"/>
      <c r="BZ679" s="221"/>
      <c r="CA679" s="221"/>
      <c r="CB679" s="221"/>
      <c r="CC679" s="221"/>
      <c r="CD679" s="221"/>
      <c r="CE679" s="221"/>
      <c r="CF679" s="221"/>
      <c r="CG679" s="221"/>
      <c r="CH679" s="221"/>
      <c r="CI679" s="221"/>
      <c r="CJ679" s="221"/>
      <c r="CK679" s="221"/>
      <c r="CL679" s="221"/>
      <c r="CM679" s="221"/>
      <c r="CN679" s="221"/>
      <c r="CO679" s="221"/>
      <c r="CP679" s="221"/>
      <c r="CQ679" s="221"/>
      <c r="CR679" s="222">
        <f t="shared" si="314"/>
        <v>0</v>
      </c>
      <c r="CS679" s="237" t="e">
        <f t="shared" si="315"/>
        <v>#DIV/0!</v>
      </c>
      <c r="CT679" s="222">
        <f t="shared" si="316"/>
        <v>0</v>
      </c>
      <c r="CU679" s="237" t="e">
        <f t="shared" si="317"/>
        <v>#DIV/0!</v>
      </c>
      <c r="CV679" s="222">
        <f t="shared" si="318"/>
        <v>0</v>
      </c>
      <c r="CW679" s="237" t="e">
        <f t="shared" si="319"/>
        <v>#DIV/0!</v>
      </c>
      <c r="CX679" s="222">
        <f t="shared" si="320"/>
        <v>0</v>
      </c>
      <c r="CY679" s="237" t="e">
        <f t="shared" si="321"/>
        <v>#DIV/0!</v>
      </c>
      <c r="CZ679" s="223" t="e">
        <f t="shared" si="322"/>
        <v>#DIV/0!</v>
      </c>
      <c r="DA679" s="223" t="e">
        <f t="shared" si="323"/>
        <v>#DIV/0!</v>
      </c>
      <c r="DB679" s="7"/>
    </row>
    <row r="680" spans="1:106" s="1" customFormat="1" ht="30" customHeight="1">
      <c r="A680" s="1036"/>
      <c r="B680" s="1024"/>
      <c r="C680" s="1058"/>
      <c r="D680" s="1024"/>
      <c r="E680" s="1033"/>
      <c r="F680" s="1024"/>
      <c r="G680" s="286" t="s">
        <v>568</v>
      </c>
      <c r="H680" s="69" t="s">
        <v>799</v>
      </c>
      <c r="I680" s="69" t="s">
        <v>1689</v>
      </c>
      <c r="J680" s="212" t="s">
        <v>32</v>
      </c>
      <c r="K680" s="212" t="s">
        <v>31</v>
      </c>
      <c r="L680" s="215" t="s">
        <v>9</v>
      </c>
      <c r="M680" s="221" t="s">
        <v>29</v>
      </c>
      <c r="N680" s="221" t="s">
        <v>24</v>
      </c>
      <c r="O680" s="5"/>
      <c r="P680" s="5"/>
      <c r="Q680" s="5"/>
      <c r="R680" s="5"/>
      <c r="S680" s="6"/>
      <c r="T680" s="6" t="s">
        <v>24</v>
      </c>
      <c r="U680" s="5"/>
      <c r="V680" s="5"/>
      <c r="W680" s="5"/>
      <c r="X680" s="5"/>
      <c r="Y680" s="5"/>
      <c r="Z680" s="80">
        <f t="shared" si="313"/>
        <v>1</v>
      </c>
      <c r="AA680" s="221"/>
      <c r="AB680" s="7"/>
      <c r="AC680" s="7"/>
      <c r="AD680" s="7"/>
      <c r="AE680" s="7"/>
      <c r="AF680" s="7"/>
      <c r="AG680" s="7"/>
      <c r="AH680" s="7"/>
      <c r="AI680" s="7"/>
      <c r="AJ680" s="7"/>
      <c r="AK680" s="7"/>
      <c r="AL680" s="7"/>
      <c r="AM680" s="7"/>
      <c r="AN680" s="7"/>
      <c r="AO680" s="7"/>
      <c r="AP680" s="7"/>
      <c r="AQ680" s="7"/>
      <c r="AR680" s="7"/>
      <c r="AS680" s="7"/>
      <c r="AT680" s="7"/>
      <c r="AU680" s="7" t="s">
        <v>1183</v>
      </c>
      <c r="AV680" s="55"/>
      <c r="AW680" s="7"/>
      <c r="AX680" s="7"/>
      <c r="AY680" s="7"/>
      <c r="AZ680" s="7"/>
      <c r="BA680" s="7"/>
      <c r="BB680" s="7"/>
      <c r="BC680" s="7"/>
      <c r="BD680" s="7"/>
      <c r="BE680" s="7"/>
      <c r="BF680" s="7"/>
      <c r="BG680" s="7"/>
      <c r="BH680" s="7"/>
      <c r="BI680" s="7"/>
      <c r="BJ680" s="221"/>
      <c r="BK680" s="221"/>
      <c r="BL680" s="221"/>
      <c r="BM680" s="221"/>
      <c r="BN680" s="221"/>
      <c r="BO680" s="221"/>
      <c r="BP680" s="221"/>
      <c r="BQ680" s="221"/>
      <c r="BR680" s="221"/>
      <c r="BS680" s="221"/>
      <c r="BT680" s="221"/>
      <c r="BU680" s="221"/>
      <c r="BV680" s="221"/>
      <c r="BW680" s="221"/>
      <c r="BX680" s="221"/>
      <c r="BY680" s="221"/>
      <c r="BZ680" s="221"/>
      <c r="CA680" s="221"/>
      <c r="CB680" s="221"/>
      <c r="CC680" s="221"/>
      <c r="CD680" s="221"/>
      <c r="CE680" s="221"/>
      <c r="CF680" s="221"/>
      <c r="CG680" s="221"/>
      <c r="CH680" s="221"/>
      <c r="CI680" s="221"/>
      <c r="CJ680" s="221"/>
      <c r="CK680" s="221"/>
      <c r="CL680" s="221"/>
      <c r="CM680" s="221"/>
      <c r="CN680" s="221"/>
      <c r="CO680" s="221"/>
      <c r="CP680" s="221"/>
      <c r="CQ680" s="221"/>
      <c r="CR680" s="222">
        <f t="shared" si="314"/>
        <v>0</v>
      </c>
      <c r="CS680" s="237" t="e">
        <f t="shared" si="315"/>
        <v>#DIV/0!</v>
      </c>
      <c r="CT680" s="222">
        <f t="shared" si="316"/>
        <v>0</v>
      </c>
      <c r="CU680" s="237" t="e">
        <f t="shared" si="317"/>
        <v>#DIV/0!</v>
      </c>
      <c r="CV680" s="222">
        <f t="shared" si="318"/>
        <v>0</v>
      </c>
      <c r="CW680" s="237" t="e">
        <f t="shared" si="319"/>
        <v>#DIV/0!</v>
      </c>
      <c r="CX680" s="222">
        <f t="shared" si="320"/>
        <v>0</v>
      </c>
      <c r="CY680" s="237" t="e">
        <f t="shared" si="321"/>
        <v>#DIV/0!</v>
      </c>
      <c r="CZ680" s="223" t="e">
        <f t="shared" si="322"/>
        <v>#DIV/0!</v>
      </c>
      <c r="DA680" s="223" t="e">
        <f t="shared" si="323"/>
        <v>#DIV/0!</v>
      </c>
      <c r="DB680" s="7"/>
    </row>
    <row r="681" spans="1:106" s="1" customFormat="1" ht="36" customHeight="1">
      <c r="A681" s="1036"/>
      <c r="B681" s="1024"/>
      <c r="C681" s="1058"/>
      <c r="D681" s="1024"/>
      <c r="E681" s="1033"/>
      <c r="F681" s="1024"/>
      <c r="G681" s="286" t="s">
        <v>1534</v>
      </c>
      <c r="H681" s="69" t="s">
        <v>796</v>
      </c>
      <c r="I681" s="178" t="s">
        <v>1690</v>
      </c>
      <c r="J681" s="212" t="s">
        <v>32</v>
      </c>
      <c r="K681" s="212" t="s">
        <v>31</v>
      </c>
      <c r="L681" s="215" t="s">
        <v>9</v>
      </c>
      <c r="M681" s="221" t="s">
        <v>29</v>
      </c>
      <c r="N681" s="221" t="s">
        <v>24</v>
      </c>
      <c r="O681" s="5"/>
      <c r="P681" s="5"/>
      <c r="Q681" s="5"/>
      <c r="R681" s="5"/>
      <c r="S681" s="6"/>
      <c r="T681" s="6"/>
      <c r="U681" s="5"/>
      <c r="V681" s="5" t="s">
        <v>24</v>
      </c>
      <c r="W681" s="5"/>
      <c r="X681" s="5"/>
      <c r="Y681" s="5"/>
      <c r="Z681" s="80">
        <f t="shared" si="313"/>
        <v>1</v>
      </c>
      <c r="AA681" s="955"/>
      <c r="AB681" s="7"/>
      <c r="AC681" s="7"/>
      <c r="AD681" s="7"/>
      <c r="AE681" s="7"/>
      <c r="AF681" s="7"/>
      <c r="AG681" s="7"/>
      <c r="AH681" s="7"/>
      <c r="AI681" s="7"/>
      <c r="AJ681" s="7"/>
      <c r="AK681" s="7"/>
      <c r="AL681" s="7"/>
      <c r="AM681" s="7"/>
      <c r="AN681" s="7"/>
      <c r="AO681" s="7"/>
      <c r="AP681" s="7"/>
      <c r="AQ681" s="7"/>
      <c r="AR681" s="7"/>
      <c r="AS681" s="7"/>
      <c r="AT681" s="7"/>
      <c r="AU681" s="7"/>
      <c r="AV681" s="55"/>
      <c r="AW681" s="7"/>
      <c r="AX681" s="7"/>
      <c r="AY681" s="7"/>
      <c r="AZ681" s="7"/>
      <c r="BA681" s="7" t="s">
        <v>1317</v>
      </c>
      <c r="BB681" s="7"/>
      <c r="BC681" s="7"/>
      <c r="BD681" s="7"/>
      <c r="BE681" s="7"/>
      <c r="BF681" s="7"/>
      <c r="BG681" s="7"/>
      <c r="BH681" s="7"/>
      <c r="BI681" s="7"/>
      <c r="BJ681" s="221"/>
      <c r="BK681" s="221"/>
      <c r="BL681" s="221"/>
      <c r="BM681" s="221"/>
      <c r="BN681" s="221"/>
      <c r="BO681" s="221"/>
      <c r="BP681" s="221"/>
      <c r="BQ681" s="221"/>
      <c r="BR681" s="221"/>
      <c r="BS681" s="221"/>
      <c r="BT681" s="221"/>
      <c r="BU681" s="221"/>
      <c r="BV681" s="221"/>
      <c r="BW681" s="221"/>
      <c r="BX681" s="221"/>
      <c r="BY681" s="221"/>
      <c r="BZ681" s="221"/>
      <c r="CA681" s="221"/>
      <c r="CB681" s="221"/>
      <c r="CC681" s="221"/>
      <c r="CD681" s="221"/>
      <c r="CE681" s="221"/>
      <c r="CF681" s="221"/>
      <c r="CG681" s="221"/>
      <c r="CH681" s="221"/>
      <c r="CI681" s="221"/>
      <c r="CJ681" s="221"/>
      <c r="CK681" s="221"/>
      <c r="CL681" s="221"/>
      <c r="CM681" s="221"/>
      <c r="CN681" s="221"/>
      <c r="CO681" s="221"/>
      <c r="CP681" s="221"/>
      <c r="CQ681" s="221"/>
      <c r="CR681" s="222">
        <f t="shared" si="314"/>
        <v>0</v>
      </c>
      <c r="CS681" s="237" t="e">
        <f t="shared" si="315"/>
        <v>#DIV/0!</v>
      </c>
      <c r="CT681" s="222">
        <f t="shared" si="316"/>
        <v>0</v>
      </c>
      <c r="CU681" s="237" t="e">
        <f t="shared" si="317"/>
        <v>#DIV/0!</v>
      </c>
      <c r="CV681" s="222">
        <f t="shared" si="318"/>
        <v>0</v>
      </c>
      <c r="CW681" s="237" t="e">
        <f t="shared" si="319"/>
        <v>#DIV/0!</v>
      </c>
      <c r="CX681" s="222">
        <f t="shared" si="320"/>
        <v>0</v>
      </c>
      <c r="CY681" s="237" t="e">
        <f t="shared" si="321"/>
        <v>#DIV/0!</v>
      </c>
      <c r="CZ681" s="223" t="e">
        <f t="shared" si="322"/>
        <v>#DIV/0!</v>
      </c>
      <c r="DA681" s="223" t="e">
        <f t="shared" si="323"/>
        <v>#DIV/0!</v>
      </c>
      <c r="DB681" s="5"/>
    </row>
    <row r="682" spans="1:106" s="1" customFormat="1" ht="30" customHeight="1">
      <c r="A682" s="1036"/>
      <c r="B682" s="1024"/>
      <c r="C682" s="1058"/>
      <c r="D682" s="1024"/>
      <c r="E682" s="1033"/>
      <c r="F682" s="1024"/>
      <c r="G682" s="286" t="s">
        <v>1717</v>
      </c>
      <c r="H682" s="69"/>
      <c r="I682" s="178" t="s">
        <v>1718</v>
      </c>
      <c r="J682" s="212"/>
      <c r="K682" s="212" t="s">
        <v>31</v>
      </c>
      <c r="L682" s="215" t="s">
        <v>9</v>
      </c>
      <c r="M682" s="221"/>
      <c r="N682" s="221"/>
      <c r="O682" s="5"/>
      <c r="P682" s="5"/>
      <c r="Q682" s="5" t="s">
        <v>24</v>
      </c>
      <c r="R682" s="5"/>
      <c r="S682" s="6"/>
      <c r="T682" s="6"/>
      <c r="U682" s="5"/>
      <c r="V682" s="5"/>
      <c r="W682" s="5"/>
      <c r="X682" s="5"/>
      <c r="Y682" s="5"/>
      <c r="Z682" s="80">
        <v>1</v>
      </c>
      <c r="AA682" s="955"/>
      <c r="AB682" s="7"/>
      <c r="AC682" s="7"/>
      <c r="AD682" s="7"/>
      <c r="AE682" s="7"/>
      <c r="AF682" s="7"/>
      <c r="AG682" s="7"/>
      <c r="AH682" s="7"/>
      <c r="AI682" s="7"/>
      <c r="AJ682" s="7"/>
      <c r="AK682" s="7" t="s">
        <v>1317</v>
      </c>
      <c r="AL682" s="7"/>
      <c r="AM682" s="7"/>
      <c r="AN682" s="7"/>
      <c r="AO682" s="7"/>
      <c r="AP682" s="7"/>
      <c r="AQ682" s="7"/>
      <c r="AR682" s="7"/>
      <c r="AS682" s="7"/>
      <c r="AT682" s="7"/>
      <c r="AU682" s="7"/>
      <c r="AV682" s="55"/>
      <c r="AW682" s="7"/>
      <c r="AX682" s="7"/>
      <c r="AY682" s="7"/>
      <c r="AZ682" s="7"/>
      <c r="BA682" s="7"/>
      <c r="BB682" s="7"/>
      <c r="BC682" s="7"/>
      <c r="BD682" s="7"/>
      <c r="BE682" s="7"/>
      <c r="BF682" s="7"/>
      <c r="BG682" s="7"/>
      <c r="BH682" s="7"/>
      <c r="BI682" s="7"/>
      <c r="BJ682" s="221"/>
      <c r="BK682" s="221"/>
      <c r="BL682" s="221"/>
      <c r="BM682" s="221"/>
      <c r="BN682" s="221"/>
      <c r="BO682" s="221"/>
      <c r="BP682" s="221"/>
      <c r="BQ682" s="221"/>
      <c r="BR682" s="221"/>
      <c r="BS682" s="221"/>
      <c r="BT682" s="221"/>
      <c r="BU682" s="221"/>
      <c r="BV682" s="221"/>
      <c r="BW682" s="221"/>
      <c r="BX682" s="221"/>
      <c r="BY682" s="221"/>
      <c r="BZ682" s="221"/>
      <c r="CA682" s="221"/>
      <c r="CB682" s="221"/>
      <c r="CC682" s="221"/>
      <c r="CD682" s="221"/>
      <c r="CE682" s="221"/>
      <c r="CF682" s="221"/>
      <c r="CG682" s="221"/>
      <c r="CH682" s="221"/>
      <c r="CI682" s="221"/>
      <c r="CJ682" s="221"/>
      <c r="CK682" s="221"/>
      <c r="CL682" s="221"/>
      <c r="CM682" s="221"/>
      <c r="CN682" s="221"/>
      <c r="CO682" s="221"/>
      <c r="CP682" s="221"/>
      <c r="CQ682" s="221"/>
      <c r="CR682" s="222">
        <f t="shared" si="314"/>
        <v>0</v>
      </c>
      <c r="CS682" s="237" t="e">
        <f t="shared" si="315"/>
        <v>#DIV/0!</v>
      </c>
      <c r="CT682" s="222">
        <f t="shared" si="316"/>
        <v>0</v>
      </c>
      <c r="CU682" s="237" t="e">
        <f t="shared" si="317"/>
        <v>#DIV/0!</v>
      </c>
      <c r="CV682" s="222">
        <f t="shared" si="318"/>
        <v>0</v>
      </c>
      <c r="CW682" s="237" t="e">
        <f t="shared" si="319"/>
        <v>#DIV/0!</v>
      </c>
      <c r="CX682" s="222">
        <f t="shared" si="320"/>
        <v>0</v>
      </c>
      <c r="CY682" s="237" t="e">
        <f t="shared" si="321"/>
        <v>#DIV/0!</v>
      </c>
      <c r="CZ682" s="223" t="e">
        <f t="shared" si="322"/>
        <v>#DIV/0!</v>
      </c>
      <c r="DA682" s="223" t="e">
        <f t="shared" si="323"/>
        <v>#DIV/0!</v>
      </c>
      <c r="DB682" s="5"/>
    </row>
    <row r="683" spans="1:106" s="1" customFormat="1" ht="30" customHeight="1">
      <c r="A683" s="1036"/>
      <c r="B683" s="1024"/>
      <c r="C683" s="1058"/>
      <c r="D683" s="1024"/>
      <c r="E683" s="1033"/>
      <c r="F683" s="1024"/>
      <c r="G683" s="286" t="s">
        <v>566</v>
      </c>
      <c r="H683" s="69" t="s">
        <v>795</v>
      </c>
      <c r="I683" s="69"/>
      <c r="J683" s="212" t="s">
        <v>32</v>
      </c>
      <c r="K683" s="212" t="s">
        <v>31</v>
      </c>
      <c r="L683" s="215" t="s">
        <v>9</v>
      </c>
      <c r="M683" s="221" t="s">
        <v>29</v>
      </c>
      <c r="N683" s="221" t="s">
        <v>24</v>
      </c>
      <c r="O683" s="5"/>
      <c r="P683" s="5"/>
      <c r="Q683" s="5" t="s">
        <v>24</v>
      </c>
      <c r="R683" s="5"/>
      <c r="S683" s="6"/>
      <c r="T683" s="6"/>
      <c r="U683" s="5"/>
      <c r="V683" s="5"/>
      <c r="W683" s="5"/>
      <c r="X683" s="5"/>
      <c r="Y683" s="5"/>
      <c r="Z683" s="80">
        <f>COUNTIF($O683:$Y683,"x")</f>
        <v>1</v>
      </c>
      <c r="AA683" s="221"/>
      <c r="AB683" s="7"/>
      <c r="AC683" s="7"/>
      <c r="AD683" s="7"/>
      <c r="AE683" s="7"/>
      <c r="AF683" s="7"/>
      <c r="AG683" s="7"/>
      <c r="AH683" s="7"/>
      <c r="AI683" s="7"/>
      <c r="AJ683" s="7"/>
      <c r="AK683" s="7" t="s">
        <v>1317</v>
      </c>
      <c r="AL683" s="7" t="s">
        <v>1317</v>
      </c>
      <c r="AM683" s="7"/>
      <c r="AN683" s="7"/>
      <c r="AO683" s="7"/>
      <c r="AP683" s="7"/>
      <c r="AQ683" s="7"/>
      <c r="AR683" s="7"/>
      <c r="AS683" s="7"/>
      <c r="AT683" s="7"/>
      <c r="AU683" s="7"/>
      <c r="AV683" s="55"/>
      <c r="AW683" s="7"/>
      <c r="AX683" s="7"/>
      <c r="AY683" s="7"/>
      <c r="AZ683" s="7"/>
      <c r="BA683" s="7"/>
      <c r="BB683" s="7"/>
      <c r="BC683" s="7"/>
      <c r="BD683" s="7"/>
      <c r="BE683" s="7"/>
      <c r="BF683" s="7"/>
      <c r="BG683" s="7"/>
      <c r="BH683" s="7"/>
      <c r="BI683" s="7"/>
      <c r="BJ683" s="221"/>
      <c r="BK683" s="221"/>
      <c r="BL683" s="221"/>
      <c r="BM683" s="221"/>
      <c r="BN683" s="221"/>
      <c r="BO683" s="221"/>
      <c r="BP683" s="221"/>
      <c r="BQ683" s="221"/>
      <c r="BR683" s="221"/>
      <c r="BS683" s="221"/>
      <c r="BT683" s="221"/>
      <c r="BU683" s="221"/>
      <c r="BV683" s="221"/>
      <c r="BW683" s="221"/>
      <c r="BX683" s="221"/>
      <c r="BY683" s="221"/>
      <c r="BZ683" s="221"/>
      <c r="CA683" s="221"/>
      <c r="CB683" s="221"/>
      <c r="CC683" s="221"/>
      <c r="CD683" s="221"/>
      <c r="CE683" s="221"/>
      <c r="CF683" s="221"/>
      <c r="CG683" s="221"/>
      <c r="CH683" s="221"/>
      <c r="CI683" s="221"/>
      <c r="CJ683" s="221"/>
      <c r="CK683" s="221"/>
      <c r="CL683" s="221"/>
      <c r="CM683" s="221"/>
      <c r="CN683" s="221"/>
      <c r="CO683" s="221"/>
      <c r="CP683" s="221"/>
      <c r="CQ683" s="221"/>
      <c r="CR683" s="222">
        <f t="shared" si="314"/>
        <v>0</v>
      </c>
      <c r="CS683" s="237" t="e">
        <f t="shared" si="315"/>
        <v>#DIV/0!</v>
      </c>
      <c r="CT683" s="222">
        <f t="shared" si="316"/>
        <v>0</v>
      </c>
      <c r="CU683" s="237" t="e">
        <f t="shared" si="317"/>
        <v>#DIV/0!</v>
      </c>
      <c r="CV683" s="222">
        <f t="shared" si="318"/>
        <v>0</v>
      </c>
      <c r="CW683" s="237" t="e">
        <f t="shared" si="319"/>
        <v>#DIV/0!</v>
      </c>
      <c r="CX683" s="222">
        <f t="shared" si="320"/>
        <v>0</v>
      </c>
      <c r="CY683" s="237" t="e">
        <f t="shared" si="321"/>
        <v>#DIV/0!</v>
      </c>
      <c r="CZ683" s="223" t="e">
        <f t="shared" si="322"/>
        <v>#DIV/0!</v>
      </c>
      <c r="DA683" s="223" t="e">
        <f t="shared" si="323"/>
        <v>#DIV/0!</v>
      </c>
      <c r="DB683" s="5"/>
    </row>
    <row r="684" spans="1:106" ht="30" customHeight="1">
      <c r="A684" s="1036"/>
      <c r="B684" s="1024"/>
      <c r="C684" s="1058"/>
      <c r="D684" s="1024"/>
      <c r="E684" s="1033"/>
      <c r="F684" s="1024"/>
      <c r="G684" s="286" t="s">
        <v>569</v>
      </c>
      <c r="H684" s="69" t="s">
        <v>800</v>
      </c>
      <c r="I684" s="178" t="s">
        <v>1691</v>
      </c>
      <c r="J684" s="212" t="s">
        <v>32</v>
      </c>
      <c r="K684" s="212" t="s">
        <v>31</v>
      </c>
      <c r="L684" s="215" t="s">
        <v>9</v>
      </c>
      <c r="M684" s="221" t="s">
        <v>25</v>
      </c>
      <c r="N684" s="221" t="s">
        <v>24</v>
      </c>
      <c r="O684" s="5"/>
      <c r="P684" s="5"/>
      <c r="Q684" s="5"/>
      <c r="R684" s="5"/>
      <c r="S684" s="6"/>
      <c r="T684" s="6"/>
      <c r="U684" s="5"/>
      <c r="V684" s="5"/>
      <c r="W684" s="221" t="s">
        <v>24</v>
      </c>
      <c r="X684" s="5"/>
      <c r="Y684" s="5"/>
      <c r="Z684" s="80">
        <f>COUNTIF($O684:$Y684,"x")</f>
        <v>1</v>
      </c>
      <c r="AA684" s="955"/>
      <c r="AB684" s="7"/>
      <c r="AC684" s="7"/>
      <c r="AD684" s="7"/>
      <c r="AE684" s="7"/>
      <c r="AF684" s="7"/>
      <c r="AG684" s="7"/>
      <c r="AH684" s="7"/>
      <c r="AI684" s="7"/>
      <c r="AJ684" s="7"/>
      <c r="AK684" s="7"/>
      <c r="AL684" s="7"/>
      <c r="AM684" s="7"/>
      <c r="AN684" s="7"/>
      <c r="AO684" s="7"/>
      <c r="AP684" s="7"/>
      <c r="AQ684" s="7"/>
      <c r="AR684" s="7"/>
      <c r="AS684" s="7"/>
      <c r="AT684" s="7"/>
      <c r="AU684" s="7"/>
      <c r="AV684" s="55"/>
      <c r="AW684" s="7"/>
      <c r="AX684" s="7"/>
      <c r="AY684" s="7"/>
      <c r="AZ684" s="7"/>
      <c r="BA684" s="7"/>
      <c r="BB684" s="7"/>
      <c r="BC684" s="55" t="s">
        <v>1317</v>
      </c>
      <c r="BD684" s="55"/>
      <c r="BE684" s="55"/>
      <c r="BF684" s="7"/>
      <c r="BG684" s="7"/>
      <c r="BH684" s="7"/>
      <c r="BI684" s="7"/>
      <c r="BJ684" s="221"/>
      <c r="BK684" s="221"/>
      <c r="BL684" s="221"/>
      <c r="BM684" s="221"/>
      <c r="BN684" s="221"/>
      <c r="BO684" s="221"/>
      <c r="BP684" s="221"/>
      <c r="BQ684" s="221"/>
      <c r="BR684" s="221"/>
      <c r="BS684" s="221"/>
      <c r="BT684" s="221"/>
      <c r="BU684" s="221"/>
      <c r="BV684" s="221"/>
      <c r="BW684" s="221"/>
      <c r="BX684" s="221"/>
      <c r="BY684" s="221"/>
      <c r="BZ684" s="221"/>
      <c r="CA684" s="221"/>
      <c r="CB684" s="221"/>
      <c r="CC684" s="221"/>
      <c r="CD684" s="221"/>
      <c r="CE684" s="221"/>
      <c r="CF684" s="221"/>
      <c r="CG684" s="221"/>
      <c r="CH684" s="221"/>
      <c r="CI684" s="221"/>
      <c r="CJ684" s="221"/>
      <c r="CK684" s="221"/>
      <c r="CL684" s="221"/>
      <c r="CM684" s="221"/>
      <c r="CN684" s="221"/>
      <c r="CO684" s="221"/>
      <c r="CP684" s="221"/>
      <c r="CQ684" s="221"/>
      <c r="CR684" s="222">
        <f t="shared" si="314"/>
        <v>0</v>
      </c>
      <c r="CS684" s="237" t="e">
        <f t="shared" si="315"/>
        <v>#DIV/0!</v>
      </c>
      <c r="CT684" s="222">
        <f t="shared" si="316"/>
        <v>0</v>
      </c>
      <c r="CU684" s="237" t="e">
        <f t="shared" si="317"/>
        <v>#DIV/0!</v>
      </c>
      <c r="CV684" s="222">
        <f t="shared" si="318"/>
        <v>0</v>
      </c>
      <c r="CW684" s="237" t="e">
        <f t="shared" si="319"/>
        <v>#DIV/0!</v>
      </c>
      <c r="CX684" s="222">
        <f t="shared" si="320"/>
        <v>0</v>
      </c>
      <c r="CY684" s="237" t="e">
        <f t="shared" si="321"/>
        <v>#DIV/0!</v>
      </c>
      <c r="CZ684" s="223" t="e">
        <f t="shared" si="322"/>
        <v>#DIV/0!</v>
      </c>
      <c r="DA684" s="223" t="e">
        <f t="shared" si="323"/>
        <v>#DIV/0!</v>
      </c>
      <c r="DB684" s="221"/>
    </row>
    <row r="685" spans="1:106" ht="68.5" customHeight="1">
      <c r="A685" s="227">
        <v>206</v>
      </c>
      <c r="B685" s="217" t="s">
        <v>1692</v>
      </c>
      <c r="C685" s="146" t="s">
        <v>28</v>
      </c>
      <c r="D685" s="217" t="s">
        <v>1692</v>
      </c>
      <c r="E685" s="212" t="s">
        <v>28</v>
      </c>
      <c r="F685" s="217" t="s">
        <v>1692</v>
      </c>
      <c r="G685" s="286" t="s">
        <v>1693</v>
      </c>
      <c r="H685" s="69"/>
      <c r="I685" s="178" t="s">
        <v>1694</v>
      </c>
      <c r="J685" s="212"/>
      <c r="K685" s="212" t="s">
        <v>31</v>
      </c>
      <c r="L685" s="215" t="s">
        <v>9</v>
      </c>
      <c r="M685" s="221"/>
      <c r="N685" s="221"/>
      <c r="O685" s="5"/>
      <c r="P685" s="5" t="s">
        <v>24</v>
      </c>
      <c r="Q685" s="5"/>
      <c r="R685" s="5"/>
      <c r="S685" s="6"/>
      <c r="T685" s="6"/>
      <c r="U685" s="5"/>
      <c r="V685" s="5"/>
      <c r="W685" s="221"/>
      <c r="X685" s="5"/>
      <c r="Y685" s="5"/>
      <c r="Z685" s="80">
        <v>1</v>
      </c>
      <c r="AA685" s="955"/>
      <c r="AB685" s="7"/>
      <c r="AC685" s="7"/>
      <c r="AD685" s="7"/>
      <c r="AE685" s="7"/>
      <c r="AF685" s="7"/>
      <c r="AG685" s="7"/>
      <c r="AH685" s="7" t="s">
        <v>1318</v>
      </c>
      <c r="AI685" s="7"/>
      <c r="AJ685" s="7"/>
      <c r="AK685" s="7"/>
      <c r="AL685" s="7"/>
      <c r="AM685" s="7"/>
      <c r="AN685" s="7"/>
      <c r="AO685" s="7"/>
      <c r="AP685" s="7"/>
      <c r="AQ685" s="7"/>
      <c r="AR685" s="7"/>
      <c r="AS685" s="7"/>
      <c r="AT685" s="7"/>
      <c r="AU685" s="7"/>
      <c r="AV685" s="55"/>
      <c r="AW685" s="7"/>
      <c r="AX685" s="7"/>
      <c r="AY685" s="7"/>
      <c r="AZ685" s="7"/>
      <c r="BA685" s="7"/>
      <c r="BB685" s="7"/>
      <c r="BC685" s="55"/>
      <c r="BD685" s="55"/>
      <c r="BE685" s="55"/>
      <c r="BF685" s="7"/>
      <c r="BG685" s="7"/>
      <c r="BH685" s="7"/>
      <c r="BI685" s="7"/>
      <c r="BJ685" s="221"/>
      <c r="BK685" s="221"/>
      <c r="BL685" s="221"/>
      <c r="BM685" s="221"/>
      <c r="BN685" s="221"/>
      <c r="BO685" s="221"/>
      <c r="BP685" s="221"/>
      <c r="BQ685" s="221"/>
      <c r="BR685" s="221"/>
      <c r="BS685" s="221"/>
      <c r="BT685" s="221"/>
      <c r="BU685" s="221"/>
      <c r="BV685" s="221"/>
      <c r="BW685" s="221"/>
      <c r="BX685" s="221"/>
      <c r="BY685" s="221"/>
      <c r="BZ685" s="221"/>
      <c r="CA685" s="221"/>
      <c r="CB685" s="221"/>
      <c r="CC685" s="221"/>
      <c r="CD685" s="221"/>
      <c r="CE685" s="221"/>
      <c r="CF685" s="221"/>
      <c r="CG685" s="221"/>
      <c r="CH685" s="221"/>
      <c r="CI685" s="221"/>
      <c r="CJ685" s="221"/>
      <c r="CK685" s="221"/>
      <c r="CL685" s="221"/>
      <c r="CM685" s="221"/>
      <c r="CN685" s="221"/>
      <c r="CO685" s="221"/>
      <c r="CP685" s="221"/>
      <c r="CQ685" s="221"/>
      <c r="CR685" s="222">
        <f t="shared" si="314"/>
        <v>0</v>
      </c>
      <c r="CS685" s="237" t="e">
        <f t="shared" si="315"/>
        <v>#DIV/0!</v>
      </c>
      <c r="CT685" s="222">
        <f t="shared" si="316"/>
        <v>0</v>
      </c>
      <c r="CU685" s="237" t="e">
        <f t="shared" si="317"/>
        <v>#DIV/0!</v>
      </c>
      <c r="CV685" s="222">
        <f t="shared" si="318"/>
        <v>0</v>
      </c>
      <c r="CW685" s="237" t="e">
        <f t="shared" si="319"/>
        <v>#DIV/0!</v>
      </c>
      <c r="CX685" s="222">
        <f t="shared" si="320"/>
        <v>0</v>
      </c>
      <c r="CY685" s="237" t="e">
        <f t="shared" si="321"/>
        <v>#DIV/0!</v>
      </c>
      <c r="CZ685" s="223" t="e">
        <f t="shared" si="322"/>
        <v>#DIV/0!</v>
      </c>
      <c r="DA685" s="223" t="e">
        <f t="shared" si="323"/>
        <v>#DIV/0!</v>
      </c>
      <c r="DB685" s="221"/>
    </row>
    <row r="686" spans="1:106" ht="65.5" customHeight="1">
      <c r="A686" s="1036">
        <v>207</v>
      </c>
      <c r="B686" s="1024" t="s">
        <v>1719</v>
      </c>
      <c r="C686" s="146" t="s">
        <v>28</v>
      </c>
      <c r="D686" s="1024" t="s">
        <v>1719</v>
      </c>
      <c r="E686" s="1079" t="s">
        <v>28</v>
      </c>
      <c r="F686" s="1024" t="s">
        <v>1719</v>
      </c>
      <c r="G686" s="286" t="s">
        <v>1721</v>
      </c>
      <c r="H686" s="69"/>
      <c r="I686" s="178"/>
      <c r="J686" s="212"/>
      <c r="K686" s="212" t="s">
        <v>31</v>
      </c>
      <c r="L686" s="215" t="s">
        <v>9</v>
      </c>
      <c r="M686" s="221"/>
      <c r="N686" s="221"/>
      <c r="O686" s="5" t="s">
        <v>24</v>
      </c>
      <c r="P686" s="5"/>
      <c r="Q686" s="5"/>
      <c r="R686" s="5"/>
      <c r="S686" s="6"/>
      <c r="T686" s="6"/>
      <c r="U686" s="5"/>
      <c r="V686" s="5"/>
      <c r="W686" s="221"/>
      <c r="X686" s="5"/>
      <c r="Y686" s="5"/>
      <c r="Z686" s="80">
        <v>1</v>
      </c>
      <c r="AA686" s="221"/>
      <c r="AB686" s="7"/>
      <c r="AC686" s="7" t="s">
        <v>1318</v>
      </c>
      <c r="AD686" s="7"/>
      <c r="AE686" s="7"/>
      <c r="AF686" s="7"/>
      <c r="AG686" s="7"/>
      <c r="AH686" s="7"/>
      <c r="AI686" s="7"/>
      <c r="AJ686" s="7"/>
      <c r="AK686" s="7"/>
      <c r="AL686" s="7"/>
      <c r="AM686" s="7"/>
      <c r="AN686" s="7"/>
      <c r="AO686" s="7"/>
      <c r="AP686" s="7"/>
      <c r="AQ686" s="7"/>
      <c r="AR686" s="7"/>
      <c r="AS686" s="7"/>
      <c r="AT686" s="7"/>
      <c r="AU686" s="7"/>
      <c r="AV686" s="55"/>
      <c r="AW686" s="7"/>
      <c r="AX686" s="7"/>
      <c r="AY686" s="7"/>
      <c r="AZ686" s="7"/>
      <c r="BA686" s="7"/>
      <c r="BB686" s="7"/>
      <c r="BC686" s="55"/>
      <c r="BD686" s="55"/>
      <c r="BE686" s="55"/>
      <c r="BF686" s="7"/>
      <c r="BG686" s="7"/>
      <c r="BH686" s="7"/>
      <c r="BI686" s="7"/>
      <c r="BJ686" s="221"/>
      <c r="BK686" s="221"/>
      <c r="BL686" s="221"/>
      <c r="BM686" s="221"/>
      <c r="BN686" s="221"/>
      <c r="BO686" s="221"/>
      <c r="BP686" s="221"/>
      <c r="BQ686" s="221"/>
      <c r="BR686" s="221"/>
      <c r="BS686" s="221"/>
      <c r="BT686" s="221"/>
      <c r="BU686" s="221"/>
      <c r="BV686" s="221"/>
      <c r="BW686" s="221"/>
      <c r="BX686" s="221"/>
      <c r="BY686" s="221"/>
      <c r="BZ686" s="221"/>
      <c r="CA686" s="221"/>
      <c r="CB686" s="221"/>
      <c r="CC686" s="221"/>
      <c r="CD686" s="221"/>
      <c r="CE686" s="221"/>
      <c r="CF686" s="221"/>
      <c r="CG686" s="221"/>
      <c r="CH686" s="221"/>
      <c r="CI686" s="221"/>
      <c r="CJ686" s="221"/>
      <c r="CK686" s="221"/>
      <c r="CL686" s="221"/>
      <c r="CM686" s="221"/>
      <c r="CN686" s="221"/>
      <c r="CO686" s="221"/>
      <c r="CP686" s="221"/>
      <c r="CQ686" s="221"/>
      <c r="CR686" s="222">
        <f t="shared" si="314"/>
        <v>0</v>
      </c>
      <c r="CS686" s="237" t="e">
        <f t="shared" si="315"/>
        <v>#DIV/0!</v>
      </c>
      <c r="CT686" s="222">
        <f t="shared" si="316"/>
        <v>0</v>
      </c>
      <c r="CU686" s="237" t="e">
        <f t="shared" si="317"/>
        <v>#DIV/0!</v>
      </c>
      <c r="CV686" s="222">
        <f t="shared" si="318"/>
        <v>0</v>
      </c>
      <c r="CW686" s="237" t="e">
        <f t="shared" si="319"/>
        <v>#DIV/0!</v>
      </c>
      <c r="CX686" s="222">
        <f t="shared" si="320"/>
        <v>0</v>
      </c>
      <c r="CY686" s="237" t="e">
        <f t="shared" si="321"/>
        <v>#DIV/0!</v>
      </c>
      <c r="CZ686" s="223" t="e">
        <f t="shared" si="322"/>
        <v>#DIV/0!</v>
      </c>
      <c r="DA686" s="223" t="e">
        <f t="shared" si="323"/>
        <v>#DIV/0!</v>
      </c>
      <c r="DB686" s="221"/>
    </row>
    <row r="687" spans="1:106" ht="65.5" customHeight="1">
      <c r="A687" s="1036"/>
      <c r="B687" s="1024"/>
      <c r="C687" s="146" t="s">
        <v>28</v>
      </c>
      <c r="D687" s="1024"/>
      <c r="E687" s="1079"/>
      <c r="F687" s="1024"/>
      <c r="G687" s="286" t="s">
        <v>1720</v>
      </c>
      <c r="H687" s="69"/>
      <c r="I687" s="178" t="s">
        <v>1722</v>
      </c>
      <c r="J687" s="212"/>
      <c r="K687" s="212" t="s">
        <v>31</v>
      </c>
      <c r="L687" s="215" t="s">
        <v>9</v>
      </c>
      <c r="M687" s="221"/>
      <c r="N687" s="221"/>
      <c r="O687" s="5"/>
      <c r="P687" s="5"/>
      <c r="Q687" s="5" t="s">
        <v>24</v>
      </c>
      <c r="R687" s="5"/>
      <c r="S687" s="6"/>
      <c r="T687" s="6"/>
      <c r="U687" s="5"/>
      <c r="V687" s="5"/>
      <c r="W687" s="221"/>
      <c r="X687" s="5"/>
      <c r="Y687" s="5"/>
      <c r="Z687" s="80">
        <v>1</v>
      </c>
      <c r="AA687" s="955"/>
      <c r="AB687" s="7"/>
      <c r="AC687" s="7"/>
      <c r="AD687" s="7"/>
      <c r="AE687" s="7"/>
      <c r="AF687" s="7"/>
      <c r="AG687" s="7"/>
      <c r="AH687" s="7"/>
      <c r="AI687" s="7" t="s">
        <v>1318</v>
      </c>
      <c r="AJ687" s="7"/>
      <c r="AK687" s="7"/>
      <c r="AL687" s="7"/>
      <c r="AM687" s="7"/>
      <c r="AN687" s="7"/>
      <c r="AO687" s="7"/>
      <c r="AP687" s="7"/>
      <c r="AQ687" s="7"/>
      <c r="AR687" s="7"/>
      <c r="AS687" s="7"/>
      <c r="AT687" s="7"/>
      <c r="AU687" s="7"/>
      <c r="AV687" s="55"/>
      <c r="AW687" s="7"/>
      <c r="AX687" s="7"/>
      <c r="AY687" s="7"/>
      <c r="AZ687" s="7"/>
      <c r="BA687" s="7"/>
      <c r="BB687" s="7"/>
      <c r="BC687" s="55"/>
      <c r="BD687" s="55"/>
      <c r="BE687" s="55"/>
      <c r="BF687" s="7"/>
      <c r="BG687" s="7"/>
      <c r="BH687" s="7"/>
      <c r="BI687" s="7"/>
      <c r="BJ687" s="221"/>
      <c r="BK687" s="221"/>
      <c r="BL687" s="221"/>
      <c r="BM687" s="221"/>
      <c r="BN687" s="221"/>
      <c r="BO687" s="221"/>
      <c r="BP687" s="221"/>
      <c r="BQ687" s="221"/>
      <c r="BR687" s="221"/>
      <c r="BS687" s="221"/>
      <c r="BT687" s="221"/>
      <c r="BU687" s="221"/>
      <c r="BV687" s="221"/>
      <c r="BW687" s="221"/>
      <c r="BX687" s="221"/>
      <c r="BY687" s="221"/>
      <c r="BZ687" s="221"/>
      <c r="CA687" s="221"/>
      <c r="CB687" s="221"/>
      <c r="CC687" s="221"/>
      <c r="CD687" s="221"/>
      <c r="CE687" s="221"/>
      <c r="CF687" s="221"/>
      <c r="CG687" s="221"/>
      <c r="CH687" s="221"/>
      <c r="CI687" s="221"/>
      <c r="CJ687" s="221"/>
      <c r="CK687" s="221"/>
      <c r="CL687" s="221"/>
      <c r="CM687" s="221"/>
      <c r="CN687" s="221"/>
      <c r="CO687" s="221"/>
      <c r="CP687" s="221"/>
      <c r="CQ687" s="221"/>
      <c r="CR687" s="222">
        <f t="shared" si="314"/>
        <v>0</v>
      </c>
      <c r="CS687" s="237" t="e">
        <f t="shared" si="315"/>
        <v>#DIV/0!</v>
      </c>
      <c r="CT687" s="222">
        <f t="shared" si="316"/>
        <v>0</v>
      </c>
      <c r="CU687" s="237" t="e">
        <f t="shared" si="317"/>
        <v>#DIV/0!</v>
      </c>
      <c r="CV687" s="222">
        <f t="shared" si="318"/>
        <v>0</v>
      </c>
      <c r="CW687" s="237" t="e">
        <f t="shared" si="319"/>
        <v>#DIV/0!</v>
      </c>
      <c r="CX687" s="222">
        <f t="shared" si="320"/>
        <v>0</v>
      </c>
      <c r="CY687" s="237" t="e">
        <f t="shared" si="321"/>
        <v>#DIV/0!</v>
      </c>
      <c r="CZ687" s="223" t="e">
        <f t="shared" si="322"/>
        <v>#DIV/0!</v>
      </c>
      <c r="DA687" s="223" t="e">
        <f t="shared" si="323"/>
        <v>#DIV/0!</v>
      </c>
      <c r="DB687" s="221"/>
    </row>
    <row r="688" spans="1:106" ht="32">
      <c r="A688" s="227">
        <v>208</v>
      </c>
      <c r="B688" s="217" t="s">
        <v>1076</v>
      </c>
      <c r="C688" s="146" t="s">
        <v>28</v>
      </c>
      <c r="D688" s="217" t="s">
        <v>1076</v>
      </c>
      <c r="E688" s="215" t="s">
        <v>28</v>
      </c>
      <c r="F688" s="217" t="s">
        <v>1076</v>
      </c>
      <c r="G688" s="286" t="s">
        <v>1077</v>
      </c>
      <c r="H688" s="69"/>
      <c r="I688" s="69"/>
      <c r="J688" s="5" t="s">
        <v>32</v>
      </c>
      <c r="K688" s="212" t="s">
        <v>31</v>
      </c>
      <c r="L688" s="215" t="s">
        <v>9</v>
      </c>
      <c r="M688" s="221" t="s">
        <v>29</v>
      </c>
      <c r="N688" s="221" t="s">
        <v>24</v>
      </c>
      <c r="O688" s="5"/>
      <c r="P688" s="5"/>
      <c r="Q688" s="5"/>
      <c r="R688" s="5"/>
      <c r="S688" s="195"/>
      <c r="T688" s="6" t="s">
        <v>24</v>
      </c>
      <c r="U688" s="5"/>
      <c r="V688" s="5"/>
      <c r="W688" s="221"/>
      <c r="X688" s="5"/>
      <c r="Y688" s="5"/>
      <c r="Z688" s="80">
        <f t="shared" ref="Z688:Z717" si="324">COUNTIF($O688:$Y688,"x")</f>
        <v>1</v>
      </c>
      <c r="AA688" s="955"/>
      <c r="AB688" s="7"/>
      <c r="AC688" s="7"/>
      <c r="AD688" s="7"/>
      <c r="AE688" s="7"/>
      <c r="AF688" s="7"/>
      <c r="AG688" s="7"/>
      <c r="AH688" s="7"/>
      <c r="AI688" s="7"/>
      <c r="AJ688" s="7"/>
      <c r="AK688" s="7"/>
      <c r="AL688" s="7"/>
      <c r="AM688" s="7"/>
      <c r="AN688" s="7"/>
      <c r="AO688" s="7"/>
      <c r="AP688" s="7"/>
      <c r="AQ688" s="7" t="s">
        <v>1316</v>
      </c>
      <c r="AR688" s="7"/>
      <c r="AS688" s="7" t="s">
        <v>1316</v>
      </c>
      <c r="AT688" s="7" t="s">
        <v>1316</v>
      </c>
      <c r="AU688" s="7" t="s">
        <v>1316</v>
      </c>
      <c r="AV688" s="55"/>
      <c r="AW688" s="7"/>
      <c r="AX688" s="7"/>
      <c r="AY688" s="7"/>
      <c r="AZ688" s="7"/>
      <c r="BA688" s="7"/>
      <c r="BB688" s="7"/>
      <c r="BC688" s="55"/>
      <c r="BD688" s="55"/>
      <c r="BE688" s="55"/>
      <c r="BF688" s="7"/>
      <c r="BG688" s="7"/>
      <c r="BH688" s="7"/>
      <c r="BI688" s="7"/>
      <c r="BJ688" s="221"/>
      <c r="BK688" s="221"/>
      <c r="BL688" s="221"/>
      <c r="BM688" s="221"/>
      <c r="BN688" s="221"/>
      <c r="BO688" s="221"/>
      <c r="BP688" s="221"/>
      <c r="BQ688" s="221"/>
      <c r="BR688" s="221"/>
      <c r="BS688" s="221"/>
      <c r="BT688" s="221"/>
      <c r="BU688" s="221"/>
      <c r="BV688" s="221"/>
      <c r="BW688" s="221"/>
      <c r="BX688" s="221"/>
      <c r="BY688" s="221"/>
      <c r="BZ688" s="221"/>
      <c r="CA688" s="221"/>
      <c r="CB688" s="221"/>
      <c r="CC688" s="221"/>
      <c r="CD688" s="221"/>
      <c r="CE688" s="221"/>
      <c r="CF688" s="221"/>
      <c r="CG688" s="221"/>
      <c r="CH688" s="221"/>
      <c r="CI688" s="221"/>
      <c r="CJ688" s="221"/>
      <c r="CK688" s="221"/>
      <c r="CL688" s="221"/>
      <c r="CM688" s="221"/>
      <c r="CN688" s="221"/>
      <c r="CO688" s="221"/>
      <c r="CP688" s="221"/>
      <c r="CQ688" s="221"/>
      <c r="CR688" s="222">
        <f t="shared" si="314"/>
        <v>0</v>
      </c>
      <c r="CS688" s="237" t="e">
        <f t="shared" si="315"/>
        <v>#DIV/0!</v>
      </c>
      <c r="CT688" s="222">
        <f t="shared" si="316"/>
        <v>0</v>
      </c>
      <c r="CU688" s="237" t="e">
        <f t="shared" si="317"/>
        <v>#DIV/0!</v>
      </c>
      <c r="CV688" s="222">
        <f t="shared" si="318"/>
        <v>0</v>
      </c>
      <c r="CW688" s="237" t="e">
        <f t="shared" si="319"/>
        <v>#DIV/0!</v>
      </c>
      <c r="CX688" s="222">
        <f t="shared" si="320"/>
        <v>0</v>
      </c>
      <c r="CY688" s="237" t="e">
        <f t="shared" si="321"/>
        <v>#DIV/0!</v>
      </c>
      <c r="CZ688" s="223" t="e">
        <f t="shared" si="322"/>
        <v>#DIV/0!</v>
      </c>
      <c r="DA688" s="223" t="e">
        <f t="shared" si="323"/>
        <v>#DIV/0!</v>
      </c>
      <c r="DB688" s="221"/>
    </row>
    <row r="689" spans="1:106" ht="46.5">
      <c r="A689" s="1036">
        <v>209</v>
      </c>
      <c r="B689" s="1044" t="s">
        <v>1331</v>
      </c>
      <c r="C689" s="1058" t="s">
        <v>28</v>
      </c>
      <c r="D689" s="1024" t="s">
        <v>1078</v>
      </c>
      <c r="E689" s="1033" t="s">
        <v>28</v>
      </c>
      <c r="F689" s="1044" t="s">
        <v>1331</v>
      </c>
      <c r="G689" s="138" t="s">
        <v>1324</v>
      </c>
      <c r="H689" s="69"/>
      <c r="I689" s="69"/>
      <c r="J689" s="212" t="s">
        <v>32</v>
      </c>
      <c r="K689" s="212" t="s">
        <v>31</v>
      </c>
      <c r="L689" s="215" t="s">
        <v>9</v>
      </c>
      <c r="M689" s="221" t="s">
        <v>29</v>
      </c>
      <c r="N689" s="221" t="s">
        <v>24</v>
      </c>
      <c r="O689" s="5" t="s">
        <v>24</v>
      </c>
      <c r="P689" s="5"/>
      <c r="Q689" s="5"/>
      <c r="R689" s="5"/>
      <c r="S689" s="6"/>
      <c r="T689" s="6"/>
      <c r="U689" s="5"/>
      <c r="V689" s="5"/>
      <c r="W689" s="221"/>
      <c r="X689" s="5"/>
      <c r="Y689" s="5"/>
      <c r="Z689" s="80">
        <f t="shared" si="324"/>
        <v>1</v>
      </c>
      <c r="AA689" s="221"/>
      <c r="AB689" s="55"/>
      <c r="AC689" s="55"/>
      <c r="AD689" s="55"/>
      <c r="AE689" s="7"/>
      <c r="AF689" s="7"/>
      <c r="AG689" s="7"/>
      <c r="AH689" s="7"/>
      <c r="AI689" s="7"/>
      <c r="AJ689" s="7"/>
      <c r="AK689" s="7"/>
      <c r="AL689" s="7"/>
      <c r="AM689" s="7"/>
      <c r="AN689" s="7"/>
      <c r="AO689" s="7"/>
      <c r="AP689" s="7"/>
      <c r="AQ689" s="7"/>
      <c r="AR689" s="7"/>
      <c r="AS689" s="7"/>
      <c r="AT689" s="7"/>
      <c r="AU689" s="7"/>
      <c r="AV689" s="55"/>
      <c r="AW689" s="7"/>
      <c r="AX689" s="7"/>
      <c r="AY689" s="7"/>
      <c r="AZ689" s="7"/>
      <c r="BA689" s="7"/>
      <c r="BB689" s="7"/>
      <c r="BC689" s="55"/>
      <c r="BD689" s="55"/>
      <c r="BE689" s="55"/>
      <c r="BF689" s="7"/>
      <c r="BG689" s="7"/>
      <c r="BH689" s="7"/>
      <c r="BI689" s="7"/>
      <c r="BJ689" s="221"/>
      <c r="BK689" s="221"/>
      <c r="BL689" s="221"/>
      <c r="BM689" s="221"/>
      <c r="BN689" s="221"/>
      <c r="BO689" s="221"/>
      <c r="BP689" s="221"/>
      <c r="BQ689" s="221"/>
      <c r="BR689" s="221"/>
      <c r="BS689" s="221"/>
      <c r="BT689" s="221"/>
      <c r="BU689" s="221"/>
      <c r="BV689" s="221"/>
      <c r="BW689" s="221"/>
      <c r="BX689" s="221"/>
      <c r="BY689" s="221"/>
      <c r="BZ689" s="221"/>
      <c r="CA689" s="221"/>
      <c r="CB689" s="221"/>
      <c r="CC689" s="221"/>
      <c r="CD689" s="221"/>
      <c r="CE689" s="221"/>
      <c r="CF689" s="221"/>
      <c r="CG689" s="221"/>
      <c r="CH689" s="221"/>
      <c r="CI689" s="221"/>
      <c r="CJ689" s="221"/>
      <c r="CK689" s="221"/>
      <c r="CL689" s="221"/>
      <c r="CM689" s="221"/>
      <c r="CN689" s="221"/>
      <c r="CO689" s="221"/>
      <c r="CP689" s="221"/>
      <c r="CQ689" s="221"/>
      <c r="CR689" s="222">
        <f t="shared" si="314"/>
        <v>0</v>
      </c>
      <c r="CS689" s="237" t="e">
        <f t="shared" si="315"/>
        <v>#DIV/0!</v>
      </c>
      <c r="CT689" s="222">
        <f t="shared" si="316"/>
        <v>0</v>
      </c>
      <c r="CU689" s="237" t="e">
        <f t="shared" si="317"/>
        <v>#DIV/0!</v>
      </c>
      <c r="CV689" s="222">
        <f t="shared" si="318"/>
        <v>0</v>
      </c>
      <c r="CW689" s="237" t="e">
        <f t="shared" si="319"/>
        <v>#DIV/0!</v>
      </c>
      <c r="CX689" s="222">
        <f t="shared" si="320"/>
        <v>0</v>
      </c>
      <c r="CY689" s="237" t="e">
        <f t="shared" si="321"/>
        <v>#DIV/0!</v>
      </c>
      <c r="CZ689" s="223" t="e">
        <f t="shared" si="322"/>
        <v>#DIV/0!</v>
      </c>
      <c r="DA689" s="223" t="e">
        <f t="shared" si="323"/>
        <v>#DIV/0!</v>
      </c>
      <c r="DB689" s="221"/>
    </row>
    <row r="690" spans="1:106" ht="62">
      <c r="A690" s="1036"/>
      <c r="B690" s="1024"/>
      <c r="C690" s="1058"/>
      <c r="D690" s="1024"/>
      <c r="E690" s="1033"/>
      <c r="F690" s="1024"/>
      <c r="G690" s="286" t="s">
        <v>1080</v>
      </c>
      <c r="H690" s="69"/>
      <c r="I690" s="69"/>
      <c r="J690" s="5" t="s">
        <v>32</v>
      </c>
      <c r="K690" s="212" t="s">
        <v>31</v>
      </c>
      <c r="L690" s="215" t="s">
        <v>9</v>
      </c>
      <c r="M690" s="221" t="s">
        <v>29</v>
      </c>
      <c r="N690" s="221" t="s">
        <v>24</v>
      </c>
      <c r="O690" s="5"/>
      <c r="P690" s="5"/>
      <c r="Q690" s="5"/>
      <c r="R690" s="5"/>
      <c r="S690" s="195"/>
      <c r="T690" s="6" t="s">
        <v>24</v>
      </c>
      <c r="U690" s="5"/>
      <c r="V690" s="5"/>
      <c r="W690" s="221"/>
      <c r="X690" s="5"/>
      <c r="Y690" s="5"/>
      <c r="Z690" s="80">
        <f t="shared" si="324"/>
        <v>1</v>
      </c>
      <c r="AA690" s="955"/>
      <c r="AB690" s="7"/>
      <c r="AC690" s="7"/>
      <c r="AD690" s="7"/>
      <c r="AE690" s="7"/>
      <c r="AF690" s="7"/>
      <c r="AG690" s="7"/>
      <c r="AH690" s="7"/>
      <c r="AI690" s="7"/>
      <c r="AJ690" s="7"/>
      <c r="AK690" s="7"/>
      <c r="AL690" s="7"/>
      <c r="AM690" s="7"/>
      <c r="AN690" s="7"/>
      <c r="AO690" s="7"/>
      <c r="AP690" s="7"/>
      <c r="AQ690" s="7" t="s">
        <v>1404</v>
      </c>
      <c r="AR690" s="7"/>
      <c r="AS690" s="7" t="s">
        <v>1404</v>
      </c>
      <c r="AT690" s="7" t="s">
        <v>1316</v>
      </c>
      <c r="AU690" s="7" t="s">
        <v>1316</v>
      </c>
      <c r="AV690" s="55"/>
      <c r="AW690" s="7"/>
      <c r="AX690" s="7"/>
      <c r="AY690" s="7"/>
      <c r="AZ690" s="7"/>
      <c r="BA690" s="7"/>
      <c r="BB690" s="7"/>
      <c r="BC690" s="55"/>
      <c r="BD690" s="55"/>
      <c r="BE690" s="55"/>
      <c r="BF690" s="7"/>
      <c r="BG690" s="7"/>
      <c r="BH690" s="7"/>
      <c r="BI690" s="7"/>
      <c r="BJ690" s="221"/>
      <c r="BK690" s="221"/>
      <c r="BL690" s="221"/>
      <c r="BM690" s="221"/>
      <c r="BN690" s="221"/>
      <c r="BO690" s="221"/>
      <c r="BP690" s="221"/>
      <c r="BQ690" s="221"/>
      <c r="BR690" s="221"/>
      <c r="BS690" s="221"/>
      <c r="BT690" s="221"/>
      <c r="BU690" s="221"/>
      <c r="BV690" s="221"/>
      <c r="BW690" s="221"/>
      <c r="BX690" s="221"/>
      <c r="BY690" s="221"/>
      <c r="BZ690" s="221"/>
      <c r="CA690" s="221"/>
      <c r="CB690" s="221"/>
      <c r="CC690" s="221"/>
      <c r="CD690" s="221"/>
      <c r="CE690" s="221"/>
      <c r="CF690" s="221"/>
      <c r="CG690" s="221"/>
      <c r="CH690" s="221"/>
      <c r="CI690" s="221"/>
      <c r="CJ690" s="221"/>
      <c r="CK690" s="221"/>
      <c r="CL690" s="221"/>
      <c r="CM690" s="221"/>
      <c r="CN690" s="221"/>
      <c r="CO690" s="221"/>
      <c r="CP690" s="221"/>
      <c r="CQ690" s="221"/>
      <c r="CR690" s="222">
        <f t="shared" si="314"/>
        <v>0</v>
      </c>
      <c r="CS690" s="237" t="e">
        <f t="shared" si="315"/>
        <v>#DIV/0!</v>
      </c>
      <c r="CT690" s="222">
        <f t="shared" si="316"/>
        <v>0</v>
      </c>
      <c r="CU690" s="237" t="e">
        <f t="shared" si="317"/>
        <v>#DIV/0!</v>
      </c>
      <c r="CV690" s="222">
        <f t="shared" si="318"/>
        <v>0</v>
      </c>
      <c r="CW690" s="237" t="e">
        <f t="shared" si="319"/>
        <v>#DIV/0!</v>
      </c>
      <c r="CX690" s="222">
        <f t="shared" si="320"/>
        <v>0</v>
      </c>
      <c r="CY690" s="237" t="e">
        <f t="shared" si="321"/>
        <v>#DIV/0!</v>
      </c>
      <c r="CZ690" s="223" t="e">
        <f t="shared" si="322"/>
        <v>#DIV/0!</v>
      </c>
      <c r="DA690" s="223" t="e">
        <f t="shared" si="323"/>
        <v>#DIV/0!</v>
      </c>
      <c r="DB690" s="221"/>
    </row>
    <row r="691" spans="1:106" ht="62">
      <c r="A691" s="1036"/>
      <c r="B691" s="1024"/>
      <c r="C691" s="1058"/>
      <c r="D691" s="1024"/>
      <c r="E691" s="1033"/>
      <c r="F691" s="1024"/>
      <c r="G691" s="286" t="s">
        <v>1081</v>
      </c>
      <c r="H691" s="69"/>
      <c r="I691" s="69"/>
      <c r="J691" s="212" t="s">
        <v>32</v>
      </c>
      <c r="K691" s="212" t="s">
        <v>31</v>
      </c>
      <c r="L691" s="215" t="s">
        <v>9</v>
      </c>
      <c r="M691" s="221" t="s">
        <v>29</v>
      </c>
      <c r="N691" s="221" t="s">
        <v>24</v>
      </c>
      <c r="O691" s="5"/>
      <c r="P691" s="5"/>
      <c r="Q691" s="5"/>
      <c r="R691" s="5"/>
      <c r="S691" s="6"/>
      <c r="T691" s="6"/>
      <c r="U691" s="5"/>
      <c r="V691" s="5"/>
      <c r="W691" s="221" t="s">
        <v>24</v>
      </c>
      <c r="X691" s="5"/>
      <c r="Y691" s="5"/>
      <c r="Z691" s="80">
        <f t="shared" si="324"/>
        <v>1</v>
      </c>
      <c r="AA691" s="955"/>
      <c r="AB691" s="7"/>
      <c r="AC691" s="7"/>
      <c r="AD691" s="7"/>
      <c r="AE691" s="7"/>
      <c r="AF691" s="7"/>
      <c r="AG691" s="7"/>
      <c r="AH691" s="7"/>
      <c r="AI691" s="7"/>
      <c r="AJ691" s="7"/>
      <c r="AK691" s="7"/>
      <c r="AL691" s="7"/>
      <c r="AM691" s="7"/>
      <c r="AN691" s="7"/>
      <c r="AO691" s="7"/>
      <c r="AP691" s="7"/>
      <c r="AQ691" s="7"/>
      <c r="AR691" s="7"/>
      <c r="AS691" s="7"/>
      <c r="AT691" s="7"/>
      <c r="AU691" s="7"/>
      <c r="AV691" s="55"/>
      <c r="AW691" s="7"/>
      <c r="AX691" s="7"/>
      <c r="AY691" s="7"/>
      <c r="AZ691" s="7"/>
      <c r="BA691" s="7"/>
      <c r="BB691" s="7"/>
      <c r="BC691" s="55" t="s">
        <v>1316</v>
      </c>
      <c r="BD691" s="55" t="s">
        <v>1316</v>
      </c>
      <c r="BE691" s="55" t="s">
        <v>1316</v>
      </c>
      <c r="BF691" s="7"/>
      <c r="BG691" s="7"/>
      <c r="BH691" s="7"/>
      <c r="BI691" s="7"/>
      <c r="BJ691" s="221"/>
      <c r="BK691" s="221"/>
      <c r="BL691" s="221"/>
      <c r="BM691" s="221"/>
      <c r="BN691" s="221"/>
      <c r="BO691" s="221"/>
      <c r="BP691" s="221"/>
      <c r="BQ691" s="221"/>
      <c r="BR691" s="221"/>
      <c r="BS691" s="221"/>
      <c r="BT691" s="221"/>
      <c r="BU691" s="221"/>
      <c r="BV691" s="221"/>
      <c r="BW691" s="221"/>
      <c r="BX691" s="221"/>
      <c r="BY691" s="221"/>
      <c r="BZ691" s="221"/>
      <c r="CA691" s="221"/>
      <c r="CB691" s="221"/>
      <c r="CC691" s="221"/>
      <c r="CD691" s="221"/>
      <c r="CE691" s="221"/>
      <c r="CF691" s="221"/>
      <c r="CG691" s="221"/>
      <c r="CH691" s="221"/>
      <c r="CI691" s="221"/>
      <c r="CJ691" s="221"/>
      <c r="CK691" s="221"/>
      <c r="CL691" s="221"/>
      <c r="CM691" s="221"/>
      <c r="CN691" s="221"/>
      <c r="CO691" s="221"/>
      <c r="CP691" s="221"/>
      <c r="CQ691" s="221"/>
      <c r="CR691" s="222">
        <f t="shared" si="314"/>
        <v>0</v>
      </c>
      <c r="CS691" s="237" t="e">
        <f t="shared" si="315"/>
        <v>#DIV/0!</v>
      </c>
      <c r="CT691" s="222">
        <f t="shared" si="316"/>
        <v>0</v>
      </c>
      <c r="CU691" s="237" t="e">
        <f t="shared" si="317"/>
        <v>#DIV/0!</v>
      </c>
      <c r="CV691" s="222">
        <f t="shared" si="318"/>
        <v>0</v>
      </c>
      <c r="CW691" s="237" t="e">
        <f t="shared" si="319"/>
        <v>#DIV/0!</v>
      </c>
      <c r="CX691" s="222">
        <f t="shared" si="320"/>
        <v>0</v>
      </c>
      <c r="CY691" s="237" t="e">
        <f t="shared" si="321"/>
        <v>#DIV/0!</v>
      </c>
      <c r="CZ691" s="223" t="e">
        <f t="shared" si="322"/>
        <v>#DIV/0!</v>
      </c>
      <c r="DA691" s="223" t="e">
        <f t="shared" si="323"/>
        <v>#DIV/0!</v>
      </c>
      <c r="DB691" s="221"/>
    </row>
    <row r="692" spans="1:106" ht="62">
      <c r="A692" s="1036"/>
      <c r="B692" s="1024"/>
      <c r="C692" s="1058"/>
      <c r="D692" s="1024"/>
      <c r="E692" s="1033"/>
      <c r="F692" s="1024"/>
      <c r="G692" s="286" t="s">
        <v>1082</v>
      </c>
      <c r="H692" s="69"/>
      <c r="I692" s="69"/>
      <c r="J692" s="5" t="s">
        <v>32</v>
      </c>
      <c r="K692" s="212" t="s">
        <v>31</v>
      </c>
      <c r="L692" s="215" t="s">
        <v>9</v>
      </c>
      <c r="M692" s="221" t="s">
        <v>29</v>
      </c>
      <c r="N692" s="221" t="s">
        <v>24</v>
      </c>
      <c r="O692" s="5"/>
      <c r="P692" s="5"/>
      <c r="Q692" s="5"/>
      <c r="R692" s="5"/>
      <c r="S692" s="6"/>
      <c r="T692" s="6"/>
      <c r="U692" s="5"/>
      <c r="V692" s="5"/>
      <c r="W692" s="221"/>
      <c r="X692" s="5"/>
      <c r="Y692" s="5" t="s">
        <v>24</v>
      </c>
      <c r="Z692" s="80">
        <f t="shared" si="324"/>
        <v>1</v>
      </c>
      <c r="AA692" s="221"/>
      <c r="AB692" s="7"/>
      <c r="AC692" s="7"/>
      <c r="AD692" s="7"/>
      <c r="AE692" s="7"/>
      <c r="AF692" s="7"/>
      <c r="AG692" s="7"/>
      <c r="AH692" s="7"/>
      <c r="AI692" s="7"/>
      <c r="AJ692" s="7"/>
      <c r="AK692" s="7"/>
      <c r="AL692" s="7"/>
      <c r="AM692" s="7"/>
      <c r="AN692" s="7"/>
      <c r="AO692" s="7"/>
      <c r="AP692" s="7"/>
      <c r="AQ692" s="7"/>
      <c r="AR692" s="7"/>
      <c r="AS692" s="7"/>
      <c r="AT692" s="7"/>
      <c r="AU692" s="7"/>
      <c r="AV692" s="55"/>
      <c r="AW692" s="7"/>
      <c r="AX692" s="7"/>
      <c r="AY692" s="7"/>
      <c r="AZ692" s="7"/>
      <c r="BA692" s="7"/>
      <c r="BB692" s="7"/>
      <c r="BC692" s="55"/>
      <c r="BD692" s="55"/>
      <c r="BE692" s="55"/>
      <c r="BF692" s="7"/>
      <c r="BG692" s="7"/>
      <c r="BH692" s="7" t="s">
        <v>1316</v>
      </c>
      <c r="BI692" s="7"/>
      <c r="BJ692" s="221"/>
      <c r="BK692" s="221"/>
      <c r="BL692" s="221"/>
      <c r="BM692" s="221"/>
      <c r="BN692" s="221"/>
      <c r="BO692" s="221"/>
      <c r="BP692" s="221"/>
      <c r="BQ692" s="221"/>
      <c r="BR692" s="221"/>
      <c r="BS692" s="221"/>
      <c r="BT692" s="221"/>
      <c r="BU692" s="221"/>
      <c r="BV692" s="221"/>
      <c r="BW692" s="221"/>
      <c r="BX692" s="221"/>
      <c r="BY692" s="221"/>
      <c r="BZ692" s="221"/>
      <c r="CA692" s="221"/>
      <c r="CB692" s="221"/>
      <c r="CC692" s="221"/>
      <c r="CD692" s="221"/>
      <c r="CE692" s="221"/>
      <c r="CF692" s="221"/>
      <c r="CG692" s="221"/>
      <c r="CH692" s="221"/>
      <c r="CI692" s="221"/>
      <c r="CJ692" s="221"/>
      <c r="CK692" s="221"/>
      <c r="CL692" s="221"/>
      <c r="CM692" s="221"/>
      <c r="CN692" s="221"/>
      <c r="CO692" s="221"/>
      <c r="CP692" s="221"/>
      <c r="CQ692" s="221"/>
      <c r="CR692" s="222">
        <f t="shared" si="314"/>
        <v>0</v>
      </c>
      <c r="CS692" s="237" t="e">
        <f t="shared" si="315"/>
        <v>#DIV/0!</v>
      </c>
      <c r="CT692" s="222">
        <f t="shared" si="316"/>
        <v>0</v>
      </c>
      <c r="CU692" s="237" t="e">
        <f t="shared" si="317"/>
        <v>#DIV/0!</v>
      </c>
      <c r="CV692" s="222">
        <f t="shared" si="318"/>
        <v>0</v>
      </c>
      <c r="CW692" s="237" t="e">
        <f t="shared" si="319"/>
        <v>#DIV/0!</v>
      </c>
      <c r="CX692" s="222">
        <f t="shared" si="320"/>
        <v>0</v>
      </c>
      <c r="CY692" s="237" t="e">
        <f t="shared" si="321"/>
        <v>#DIV/0!</v>
      </c>
      <c r="CZ692" s="223" t="e">
        <f t="shared" si="322"/>
        <v>#DIV/0!</v>
      </c>
      <c r="DA692" s="223" t="e">
        <f t="shared" si="323"/>
        <v>#DIV/0!</v>
      </c>
      <c r="DB692" s="221"/>
    </row>
    <row r="693" spans="1:106" ht="62">
      <c r="A693" s="1036"/>
      <c r="B693" s="1024"/>
      <c r="C693" s="1058"/>
      <c r="D693" s="1024"/>
      <c r="E693" s="1033"/>
      <c r="F693" s="1024"/>
      <c r="G693" s="286" t="s">
        <v>1079</v>
      </c>
      <c r="H693" s="69"/>
      <c r="I693" s="69"/>
      <c r="J693" s="212" t="s">
        <v>32</v>
      </c>
      <c r="K693" s="212" t="s">
        <v>31</v>
      </c>
      <c r="L693" s="215" t="s">
        <v>9</v>
      </c>
      <c r="M693" s="221" t="s">
        <v>29</v>
      </c>
      <c r="N693" s="221" t="s">
        <v>24</v>
      </c>
      <c r="O693" s="5"/>
      <c r="P693" s="5"/>
      <c r="Q693" s="5" t="s">
        <v>24</v>
      </c>
      <c r="R693" s="5"/>
      <c r="S693" s="6"/>
      <c r="T693" s="6"/>
      <c r="U693" s="5"/>
      <c r="V693" s="5"/>
      <c r="W693" s="221"/>
      <c r="X693" s="5"/>
      <c r="Y693" s="5"/>
      <c r="Z693" s="80">
        <f t="shared" si="324"/>
        <v>1</v>
      </c>
      <c r="AA693" s="955"/>
      <c r="AB693" s="7"/>
      <c r="AC693" s="7"/>
      <c r="AD693" s="7"/>
      <c r="AE693" s="7"/>
      <c r="AF693" s="7"/>
      <c r="AG693" s="7"/>
      <c r="AH693" s="7"/>
      <c r="AI693" s="7"/>
      <c r="AJ693" s="7" t="s">
        <v>1316</v>
      </c>
      <c r="AK693" s="7"/>
      <c r="AL693" s="7"/>
      <c r="AM693" s="7"/>
      <c r="AN693" s="7"/>
      <c r="AO693" s="7"/>
      <c r="AP693" s="7"/>
      <c r="AQ693" s="7"/>
      <c r="AR693" s="7"/>
      <c r="AS693" s="7"/>
      <c r="AT693" s="7"/>
      <c r="AU693" s="7"/>
      <c r="AV693" s="55"/>
      <c r="AW693" s="7"/>
      <c r="AX693" s="7"/>
      <c r="AY693" s="7"/>
      <c r="AZ693" s="7"/>
      <c r="BA693" s="7"/>
      <c r="BB693" s="7"/>
      <c r="BC693" s="55"/>
      <c r="BD693" s="55"/>
      <c r="BE693" s="55"/>
      <c r="BF693" s="7"/>
      <c r="BG693" s="7"/>
      <c r="BH693" s="7"/>
      <c r="BI693" s="7"/>
      <c r="BJ693" s="221"/>
      <c r="BK693" s="221"/>
      <c r="BL693" s="221"/>
      <c r="BM693" s="221"/>
      <c r="BN693" s="221"/>
      <c r="BO693" s="221"/>
      <c r="BP693" s="221"/>
      <c r="BQ693" s="221"/>
      <c r="BR693" s="221"/>
      <c r="BS693" s="221"/>
      <c r="BT693" s="221"/>
      <c r="BU693" s="221"/>
      <c r="BV693" s="221"/>
      <c r="BW693" s="221"/>
      <c r="BX693" s="221"/>
      <c r="BY693" s="221"/>
      <c r="BZ693" s="221"/>
      <c r="CA693" s="221"/>
      <c r="CB693" s="221"/>
      <c r="CC693" s="221"/>
      <c r="CD693" s="221"/>
      <c r="CE693" s="221"/>
      <c r="CF693" s="221"/>
      <c r="CG693" s="221"/>
      <c r="CH693" s="221"/>
      <c r="CI693" s="221"/>
      <c r="CJ693" s="221"/>
      <c r="CK693" s="221"/>
      <c r="CL693" s="221"/>
      <c r="CM693" s="221"/>
      <c r="CN693" s="221"/>
      <c r="CO693" s="221"/>
      <c r="CP693" s="221"/>
      <c r="CQ693" s="221"/>
      <c r="CR693" s="222">
        <f t="shared" si="314"/>
        <v>0</v>
      </c>
      <c r="CS693" s="237" t="e">
        <f t="shared" si="315"/>
        <v>#DIV/0!</v>
      </c>
      <c r="CT693" s="222">
        <f t="shared" si="316"/>
        <v>0</v>
      </c>
      <c r="CU693" s="237" t="e">
        <f t="shared" si="317"/>
        <v>#DIV/0!</v>
      </c>
      <c r="CV693" s="222">
        <f t="shared" si="318"/>
        <v>0</v>
      </c>
      <c r="CW693" s="237" t="e">
        <f t="shared" si="319"/>
        <v>#DIV/0!</v>
      </c>
      <c r="CX693" s="222">
        <f t="shared" si="320"/>
        <v>0</v>
      </c>
      <c r="CY693" s="237" t="e">
        <f t="shared" si="321"/>
        <v>#DIV/0!</v>
      </c>
      <c r="CZ693" s="223" t="e">
        <f t="shared" si="322"/>
        <v>#DIV/0!</v>
      </c>
      <c r="DA693" s="223" t="e">
        <f t="shared" si="323"/>
        <v>#DIV/0!</v>
      </c>
      <c r="DB693" s="221"/>
    </row>
    <row r="694" spans="1:106" ht="46.5">
      <c r="A694" s="1036">
        <v>210</v>
      </c>
      <c r="B694" s="1044" t="s">
        <v>1330</v>
      </c>
      <c r="C694" s="1058" t="s">
        <v>28</v>
      </c>
      <c r="D694" s="1024" t="s">
        <v>1083</v>
      </c>
      <c r="E694" s="1033" t="s">
        <v>28</v>
      </c>
      <c r="F694" s="1044" t="s">
        <v>1330</v>
      </c>
      <c r="G694" s="286" t="s">
        <v>1460</v>
      </c>
      <c r="H694" s="69"/>
      <c r="I694" s="69"/>
      <c r="J694" s="212" t="s">
        <v>32</v>
      </c>
      <c r="K694" s="212" t="s">
        <v>31</v>
      </c>
      <c r="L694" s="215" t="s">
        <v>9</v>
      </c>
      <c r="M694" s="221" t="s">
        <v>29</v>
      </c>
      <c r="N694" s="221" t="s">
        <v>24</v>
      </c>
      <c r="O694" s="5"/>
      <c r="P694" s="5"/>
      <c r="Q694" s="5"/>
      <c r="R694" s="5"/>
      <c r="S694" s="6"/>
      <c r="T694" s="6"/>
      <c r="U694" s="5"/>
      <c r="V694" s="5" t="s">
        <v>24</v>
      </c>
      <c r="W694" s="221"/>
      <c r="X694" s="5"/>
      <c r="Y694" s="5"/>
      <c r="Z694" s="80">
        <f t="shared" si="324"/>
        <v>1</v>
      </c>
      <c r="AA694" s="955"/>
      <c r="AB694" s="7"/>
      <c r="AC694" s="7"/>
      <c r="AD694" s="7"/>
      <c r="AE694" s="7"/>
      <c r="AF694" s="7"/>
      <c r="AG694" s="7"/>
      <c r="AH694" s="7"/>
      <c r="AI694" s="7" t="s">
        <v>1315</v>
      </c>
      <c r="AJ694" s="7" t="s">
        <v>1315</v>
      </c>
      <c r="AK694" s="7" t="s">
        <v>1315</v>
      </c>
      <c r="AL694" s="7" t="s">
        <v>1315</v>
      </c>
      <c r="AM694" s="7"/>
      <c r="AN694" s="7"/>
      <c r="AO694" s="7"/>
      <c r="AP694" s="7"/>
      <c r="AQ694" s="7"/>
      <c r="AR694" s="7"/>
      <c r="AS694" s="7"/>
      <c r="AT694" s="7"/>
      <c r="AU694" s="7"/>
      <c r="AV694" s="55"/>
      <c r="AW694" s="7"/>
      <c r="AX694" s="7"/>
      <c r="AY694" s="7"/>
      <c r="AZ694" s="7"/>
      <c r="BA694" s="7"/>
      <c r="BB694" s="7"/>
      <c r="BC694" s="55"/>
      <c r="BD694" s="55"/>
      <c r="BE694" s="55"/>
      <c r="BF694" s="7"/>
      <c r="BG694" s="7"/>
      <c r="BH694" s="7"/>
      <c r="BI694" s="7"/>
      <c r="BJ694" s="221"/>
      <c r="BK694" s="221"/>
      <c r="BL694" s="221"/>
      <c r="BM694" s="221"/>
      <c r="BN694" s="221"/>
      <c r="BO694" s="221"/>
      <c r="BP694" s="221"/>
      <c r="BQ694" s="221"/>
      <c r="BR694" s="221"/>
      <c r="BS694" s="221"/>
      <c r="BT694" s="221"/>
      <c r="BU694" s="221"/>
      <c r="BV694" s="221"/>
      <c r="BW694" s="221"/>
      <c r="BX694" s="221"/>
      <c r="BY694" s="221"/>
      <c r="BZ694" s="221"/>
      <c r="CA694" s="221"/>
      <c r="CB694" s="221"/>
      <c r="CC694" s="221"/>
      <c r="CD694" s="221"/>
      <c r="CE694" s="221"/>
      <c r="CF694" s="221"/>
      <c r="CG694" s="221"/>
      <c r="CH694" s="221"/>
      <c r="CI694" s="221"/>
      <c r="CJ694" s="221"/>
      <c r="CK694" s="221"/>
      <c r="CL694" s="221"/>
      <c r="CM694" s="221"/>
      <c r="CN694" s="221"/>
      <c r="CO694" s="221"/>
      <c r="CP694" s="221"/>
      <c r="CQ694" s="221"/>
      <c r="CR694" s="222">
        <f t="shared" si="314"/>
        <v>0</v>
      </c>
      <c r="CS694" s="237" t="e">
        <f t="shared" si="315"/>
        <v>#DIV/0!</v>
      </c>
      <c r="CT694" s="222">
        <f t="shared" si="316"/>
        <v>0</v>
      </c>
      <c r="CU694" s="237" t="e">
        <f t="shared" si="317"/>
        <v>#DIV/0!</v>
      </c>
      <c r="CV694" s="222">
        <f t="shared" si="318"/>
        <v>0</v>
      </c>
      <c r="CW694" s="237" t="e">
        <f t="shared" si="319"/>
        <v>#DIV/0!</v>
      </c>
      <c r="CX694" s="222">
        <f t="shared" si="320"/>
        <v>0</v>
      </c>
      <c r="CY694" s="237" t="e">
        <f t="shared" si="321"/>
        <v>#DIV/0!</v>
      </c>
      <c r="CZ694" s="223" t="e">
        <f t="shared" si="322"/>
        <v>#DIV/0!</v>
      </c>
      <c r="DA694" s="223" t="e">
        <f t="shared" si="323"/>
        <v>#DIV/0!</v>
      </c>
      <c r="DB694" s="221"/>
    </row>
    <row r="695" spans="1:106" ht="46.5">
      <c r="A695" s="1036"/>
      <c r="B695" s="1024"/>
      <c r="C695" s="1058"/>
      <c r="D695" s="1024"/>
      <c r="E695" s="1033"/>
      <c r="F695" s="1024"/>
      <c r="G695" s="138" t="s">
        <v>1329</v>
      </c>
      <c r="H695" s="69"/>
      <c r="I695" s="69"/>
      <c r="J695" s="212" t="s">
        <v>32</v>
      </c>
      <c r="K695" s="212" t="s">
        <v>31</v>
      </c>
      <c r="L695" s="215" t="s">
        <v>9</v>
      </c>
      <c r="M695" s="221" t="s">
        <v>29</v>
      </c>
      <c r="N695" s="221" t="s">
        <v>24</v>
      </c>
      <c r="O695" s="5" t="s">
        <v>24</v>
      </c>
      <c r="P695" s="5"/>
      <c r="Q695" s="5"/>
      <c r="R695" s="5"/>
      <c r="S695" s="6"/>
      <c r="T695" s="6"/>
      <c r="U695" s="5"/>
      <c r="V695" s="5"/>
      <c r="W695" s="221"/>
      <c r="X695" s="5"/>
      <c r="Y695" s="5"/>
      <c r="Z695" s="80">
        <f t="shared" si="324"/>
        <v>1</v>
      </c>
      <c r="AA695" s="221"/>
      <c r="AB695" s="55" t="s">
        <v>1315</v>
      </c>
      <c r="AC695" s="55" t="s">
        <v>1315</v>
      </c>
      <c r="AD695" s="7" t="s">
        <v>1315</v>
      </c>
      <c r="AE695" s="7"/>
      <c r="AF695" s="7"/>
      <c r="AG695" s="7"/>
      <c r="AH695" s="7"/>
      <c r="AI695" s="7"/>
      <c r="AJ695" s="7"/>
      <c r="AK695" s="7"/>
      <c r="AL695" s="7"/>
      <c r="AM695" s="7"/>
      <c r="AN695" s="7"/>
      <c r="AO695" s="7"/>
      <c r="AP695" s="7"/>
      <c r="AQ695" s="7"/>
      <c r="AR695" s="7"/>
      <c r="AS695" s="7"/>
      <c r="AT695" s="7"/>
      <c r="AU695" s="7"/>
      <c r="AV695" s="55"/>
      <c r="AW695" s="7"/>
      <c r="AX695" s="7"/>
      <c r="AY695" s="7"/>
      <c r="AZ695" s="7"/>
      <c r="BA695" s="7"/>
      <c r="BB695" s="7"/>
      <c r="BC695" s="55"/>
      <c r="BD695" s="55"/>
      <c r="BE695" s="55"/>
      <c r="BF695" s="7"/>
      <c r="BG695" s="7"/>
      <c r="BH695" s="7"/>
      <c r="BI695" s="7"/>
      <c r="BJ695" s="221"/>
      <c r="BK695" s="221"/>
      <c r="BL695" s="221"/>
      <c r="BM695" s="221"/>
      <c r="BN695" s="221"/>
      <c r="BO695" s="221"/>
      <c r="BP695" s="221"/>
      <c r="BQ695" s="221"/>
      <c r="BR695" s="221"/>
      <c r="BS695" s="221"/>
      <c r="BT695" s="221"/>
      <c r="BU695" s="221"/>
      <c r="BV695" s="221"/>
      <c r="BW695" s="221"/>
      <c r="BX695" s="221"/>
      <c r="BY695" s="221"/>
      <c r="BZ695" s="221"/>
      <c r="CA695" s="221"/>
      <c r="CB695" s="221"/>
      <c r="CC695" s="221"/>
      <c r="CD695" s="221"/>
      <c r="CE695" s="221"/>
      <c r="CF695" s="221"/>
      <c r="CG695" s="221"/>
      <c r="CH695" s="221"/>
      <c r="CI695" s="221"/>
      <c r="CJ695" s="221"/>
      <c r="CK695" s="221"/>
      <c r="CL695" s="221"/>
      <c r="CM695" s="221"/>
      <c r="CN695" s="221"/>
      <c r="CO695" s="221"/>
      <c r="CP695" s="221"/>
      <c r="CQ695" s="221"/>
      <c r="CR695" s="222">
        <f t="shared" si="314"/>
        <v>0</v>
      </c>
      <c r="CS695" s="237" t="e">
        <f t="shared" si="315"/>
        <v>#DIV/0!</v>
      </c>
      <c r="CT695" s="222">
        <f t="shared" si="316"/>
        <v>0</v>
      </c>
      <c r="CU695" s="237" t="e">
        <f t="shared" si="317"/>
        <v>#DIV/0!</v>
      </c>
      <c r="CV695" s="222">
        <f t="shared" si="318"/>
        <v>0</v>
      </c>
      <c r="CW695" s="237" t="e">
        <f t="shared" si="319"/>
        <v>#DIV/0!</v>
      </c>
      <c r="CX695" s="222">
        <f t="shared" si="320"/>
        <v>0</v>
      </c>
      <c r="CY695" s="237" t="e">
        <f t="shared" si="321"/>
        <v>#DIV/0!</v>
      </c>
      <c r="CZ695" s="223" t="e">
        <f t="shared" si="322"/>
        <v>#DIV/0!</v>
      </c>
      <c r="DA695" s="223" t="e">
        <f t="shared" si="323"/>
        <v>#DIV/0!</v>
      </c>
      <c r="DB695" s="221"/>
    </row>
    <row r="696" spans="1:106" ht="62">
      <c r="A696" s="1036"/>
      <c r="B696" s="1024"/>
      <c r="C696" s="1058"/>
      <c r="D696" s="1024"/>
      <c r="E696" s="1033"/>
      <c r="F696" s="1024"/>
      <c r="G696" s="286" t="s">
        <v>1488</v>
      </c>
      <c r="H696" s="69"/>
      <c r="I696" s="69"/>
      <c r="J696" s="212" t="s">
        <v>32</v>
      </c>
      <c r="K696" s="212" t="s">
        <v>31</v>
      </c>
      <c r="L696" s="215" t="s">
        <v>9</v>
      </c>
      <c r="M696" s="221" t="s">
        <v>29</v>
      </c>
      <c r="N696" s="221" t="s">
        <v>24</v>
      </c>
      <c r="O696" s="5"/>
      <c r="P696" s="5"/>
      <c r="Q696" s="5"/>
      <c r="R696" s="5" t="s">
        <v>24</v>
      </c>
      <c r="S696" s="6"/>
      <c r="T696" s="6"/>
      <c r="U696" s="5"/>
      <c r="V696" s="5"/>
      <c r="W696" s="221"/>
      <c r="X696" s="5"/>
      <c r="Y696" s="5"/>
      <c r="Z696" s="80">
        <f t="shared" si="324"/>
        <v>1</v>
      </c>
      <c r="AA696" s="955"/>
      <c r="AB696" s="7"/>
      <c r="AC696" s="7"/>
      <c r="AD696" s="7"/>
      <c r="AE696" s="7"/>
      <c r="AF696" s="7"/>
      <c r="AG696" s="7"/>
      <c r="AH696" s="7"/>
      <c r="AI696" s="7"/>
      <c r="AJ696" s="7"/>
      <c r="AK696" s="7"/>
      <c r="AL696" s="7"/>
      <c r="AM696" s="7"/>
      <c r="AN696" s="7"/>
      <c r="AO696" s="7" t="s">
        <v>1316</v>
      </c>
      <c r="AP696" s="7" t="s">
        <v>1316</v>
      </c>
      <c r="AQ696" s="7"/>
      <c r="AR696" s="7"/>
      <c r="AS696" s="7"/>
      <c r="AT696" s="7"/>
      <c r="AU696" s="7"/>
      <c r="AV696" s="55"/>
      <c r="AW696" s="7"/>
      <c r="AX696" s="7"/>
      <c r="AY696" s="7"/>
      <c r="AZ696" s="7"/>
      <c r="BA696" s="7"/>
      <c r="BB696" s="7"/>
      <c r="BC696" s="55"/>
      <c r="BD696" s="55"/>
      <c r="BE696" s="55"/>
      <c r="BF696" s="7"/>
      <c r="BG696" s="7"/>
      <c r="BH696" s="7"/>
      <c r="BI696" s="7"/>
      <c r="BJ696" s="221"/>
      <c r="BK696" s="221"/>
      <c r="BL696" s="221"/>
      <c r="BM696" s="221"/>
      <c r="BN696" s="221"/>
      <c r="BO696" s="221"/>
      <c r="BP696" s="221"/>
      <c r="BQ696" s="221"/>
      <c r="BR696" s="221"/>
      <c r="BS696" s="221"/>
      <c r="BT696" s="221"/>
      <c r="BU696" s="221"/>
      <c r="BV696" s="221"/>
      <c r="BW696" s="221"/>
      <c r="BX696" s="221"/>
      <c r="BY696" s="221"/>
      <c r="BZ696" s="221"/>
      <c r="CA696" s="221"/>
      <c r="CB696" s="221"/>
      <c r="CC696" s="221"/>
      <c r="CD696" s="221"/>
      <c r="CE696" s="221"/>
      <c r="CF696" s="221"/>
      <c r="CG696" s="221"/>
      <c r="CH696" s="221"/>
      <c r="CI696" s="221"/>
      <c r="CJ696" s="221"/>
      <c r="CK696" s="221"/>
      <c r="CL696" s="221"/>
      <c r="CM696" s="221"/>
      <c r="CN696" s="221"/>
      <c r="CO696" s="221"/>
      <c r="CP696" s="221"/>
      <c r="CQ696" s="221"/>
      <c r="CR696" s="222">
        <f t="shared" si="314"/>
        <v>0</v>
      </c>
      <c r="CS696" s="237" t="e">
        <f t="shared" si="315"/>
        <v>#DIV/0!</v>
      </c>
      <c r="CT696" s="222">
        <f t="shared" si="316"/>
        <v>0</v>
      </c>
      <c r="CU696" s="237" t="e">
        <f t="shared" si="317"/>
        <v>#DIV/0!</v>
      </c>
      <c r="CV696" s="222">
        <f t="shared" si="318"/>
        <v>0</v>
      </c>
      <c r="CW696" s="237" t="e">
        <f t="shared" si="319"/>
        <v>#DIV/0!</v>
      </c>
      <c r="CX696" s="222">
        <f t="shared" si="320"/>
        <v>0</v>
      </c>
      <c r="CY696" s="237" t="e">
        <f t="shared" si="321"/>
        <v>#DIV/0!</v>
      </c>
      <c r="CZ696" s="223" t="e">
        <f t="shared" si="322"/>
        <v>#DIV/0!</v>
      </c>
      <c r="DA696" s="223" t="e">
        <f t="shared" si="323"/>
        <v>#DIV/0!</v>
      </c>
      <c r="DB696" s="221"/>
    </row>
    <row r="697" spans="1:106" ht="46.5">
      <c r="A697" s="1036"/>
      <c r="B697" s="1024"/>
      <c r="C697" s="1058"/>
      <c r="D697" s="1024"/>
      <c r="E697" s="1033"/>
      <c r="F697" s="1024"/>
      <c r="G697" s="286" t="s">
        <v>1084</v>
      </c>
      <c r="H697" s="69"/>
      <c r="I697" s="69"/>
      <c r="J697" s="212" t="s">
        <v>32</v>
      </c>
      <c r="K697" s="212" t="s">
        <v>31</v>
      </c>
      <c r="L697" s="215" t="s">
        <v>9</v>
      </c>
      <c r="M697" s="221" t="s">
        <v>29</v>
      </c>
      <c r="N697" s="221" t="s">
        <v>24</v>
      </c>
      <c r="O697" s="5"/>
      <c r="P697" s="5"/>
      <c r="Q697" s="5"/>
      <c r="R697" s="5"/>
      <c r="S697" s="6"/>
      <c r="T697" s="6"/>
      <c r="U697" s="5"/>
      <c r="V697" s="5" t="s">
        <v>24</v>
      </c>
      <c r="W697" s="221"/>
      <c r="X697" s="5"/>
      <c r="Y697" s="5"/>
      <c r="Z697" s="80">
        <f t="shared" si="324"/>
        <v>1</v>
      </c>
      <c r="AA697" s="955"/>
      <c r="AB697" s="7"/>
      <c r="AC697" s="7"/>
      <c r="AD697" s="7"/>
      <c r="AE697" s="7"/>
      <c r="AF697" s="7"/>
      <c r="AG697" s="7"/>
      <c r="AH697" s="7"/>
      <c r="AI697" s="7"/>
      <c r="AJ697" s="7"/>
      <c r="AK697" s="7"/>
      <c r="AL697" s="7"/>
      <c r="AM697" s="7"/>
      <c r="AN697" s="7"/>
      <c r="AO697" s="7"/>
      <c r="AP697" s="7"/>
      <c r="AQ697" s="7"/>
      <c r="AR697" s="7"/>
      <c r="AS697" s="7"/>
      <c r="AT697" s="7"/>
      <c r="AU697" s="7"/>
      <c r="AV697" s="55"/>
      <c r="AW697" s="7"/>
      <c r="AX697" s="7"/>
      <c r="AY697" s="7" t="s">
        <v>1315</v>
      </c>
      <c r="AZ697" s="7"/>
      <c r="BA697" s="7"/>
      <c r="BB697" s="7"/>
      <c r="BC697" s="55"/>
      <c r="BD697" s="55"/>
      <c r="BE697" s="55"/>
      <c r="BF697" s="7"/>
      <c r="BG697" s="7"/>
      <c r="BH697" s="7"/>
      <c r="BI697" s="7"/>
      <c r="BJ697" s="221"/>
      <c r="BK697" s="221"/>
      <c r="BL697" s="221"/>
      <c r="BM697" s="221"/>
      <c r="BN697" s="221"/>
      <c r="BO697" s="221"/>
      <c r="BP697" s="221"/>
      <c r="BQ697" s="221"/>
      <c r="BR697" s="221"/>
      <c r="BS697" s="221"/>
      <c r="BT697" s="221"/>
      <c r="BU697" s="221"/>
      <c r="BV697" s="221"/>
      <c r="BW697" s="221"/>
      <c r="BX697" s="221"/>
      <c r="BY697" s="221"/>
      <c r="BZ697" s="221"/>
      <c r="CA697" s="221"/>
      <c r="CB697" s="221"/>
      <c r="CC697" s="221"/>
      <c r="CD697" s="221"/>
      <c r="CE697" s="221"/>
      <c r="CF697" s="221"/>
      <c r="CG697" s="221"/>
      <c r="CH697" s="221"/>
      <c r="CI697" s="221"/>
      <c r="CJ697" s="221"/>
      <c r="CK697" s="221"/>
      <c r="CL697" s="221"/>
      <c r="CM697" s="221"/>
      <c r="CN697" s="221"/>
      <c r="CO697" s="221"/>
      <c r="CP697" s="221"/>
      <c r="CQ697" s="221"/>
      <c r="CR697" s="222">
        <f t="shared" si="314"/>
        <v>0</v>
      </c>
      <c r="CS697" s="237" t="e">
        <f t="shared" si="315"/>
        <v>#DIV/0!</v>
      </c>
      <c r="CT697" s="222">
        <f t="shared" si="316"/>
        <v>0</v>
      </c>
      <c r="CU697" s="237" t="e">
        <f t="shared" si="317"/>
        <v>#DIV/0!</v>
      </c>
      <c r="CV697" s="222">
        <f t="shared" si="318"/>
        <v>0</v>
      </c>
      <c r="CW697" s="237" t="e">
        <f t="shared" si="319"/>
        <v>#DIV/0!</v>
      </c>
      <c r="CX697" s="222">
        <f t="shared" si="320"/>
        <v>0</v>
      </c>
      <c r="CY697" s="237" t="e">
        <f t="shared" si="321"/>
        <v>#DIV/0!</v>
      </c>
      <c r="CZ697" s="223" t="e">
        <f t="shared" si="322"/>
        <v>#DIV/0!</v>
      </c>
      <c r="DA697" s="223" t="e">
        <f t="shared" si="323"/>
        <v>#DIV/0!</v>
      </c>
      <c r="DB697" s="221"/>
    </row>
    <row r="698" spans="1:106" ht="62">
      <c r="A698" s="1036"/>
      <c r="B698" s="1024"/>
      <c r="C698" s="1058"/>
      <c r="D698" s="1024"/>
      <c r="E698" s="1033"/>
      <c r="F698" s="1024"/>
      <c r="G698" s="286" t="s">
        <v>2082</v>
      </c>
      <c r="H698" s="69"/>
      <c r="I698" s="69"/>
      <c r="J698" s="5" t="s">
        <v>32</v>
      </c>
      <c r="K698" s="212" t="s">
        <v>31</v>
      </c>
      <c r="L698" s="215" t="s">
        <v>9</v>
      </c>
      <c r="M698" s="221" t="s">
        <v>29</v>
      </c>
      <c r="N698" s="221" t="s">
        <v>24</v>
      </c>
      <c r="O698" s="5"/>
      <c r="P698" s="5"/>
      <c r="Q698" s="5"/>
      <c r="R698" s="5"/>
      <c r="S698" s="6"/>
      <c r="T698" s="6"/>
      <c r="U698" s="5"/>
      <c r="V698" s="5"/>
      <c r="W698" s="221"/>
      <c r="X698" s="5"/>
      <c r="Y698" s="5" t="s">
        <v>24</v>
      </c>
      <c r="Z698" s="80">
        <f t="shared" si="324"/>
        <v>1</v>
      </c>
      <c r="AA698" s="221"/>
      <c r="AB698" s="7"/>
      <c r="AC698" s="7"/>
      <c r="AD698" s="7"/>
      <c r="AE698" s="7"/>
      <c r="AF698" s="7"/>
      <c r="AG698" s="7"/>
      <c r="AH698" s="7"/>
      <c r="AI698" s="7"/>
      <c r="AJ698" s="7"/>
      <c r="AK698" s="7"/>
      <c r="AL698" s="7"/>
      <c r="AM698" s="7"/>
      <c r="AN698" s="7"/>
      <c r="AO698" s="7"/>
      <c r="AP698" s="7"/>
      <c r="AQ698" s="7"/>
      <c r="AR698" s="7"/>
      <c r="AS698" s="7"/>
      <c r="AT698" s="7"/>
      <c r="AU698" s="7"/>
      <c r="AV698" s="55"/>
      <c r="AW698" s="7"/>
      <c r="AX698" s="7"/>
      <c r="AY698" s="7"/>
      <c r="AZ698" s="7"/>
      <c r="BA698" s="7"/>
      <c r="BB698" s="7"/>
      <c r="BC698" s="55"/>
      <c r="BD698" s="55"/>
      <c r="BE698" s="55"/>
      <c r="BF698" s="7"/>
      <c r="BG698" s="7"/>
      <c r="BH698" s="7" t="s">
        <v>1315</v>
      </c>
      <c r="BI698" s="7"/>
      <c r="BJ698" s="221"/>
      <c r="BK698" s="221"/>
      <c r="BL698" s="221"/>
      <c r="BM698" s="221"/>
      <c r="BN698" s="221"/>
      <c r="BO698" s="221"/>
      <c r="BP698" s="221"/>
      <c r="BQ698" s="221"/>
      <c r="BR698" s="221"/>
      <c r="BS698" s="221"/>
      <c r="BT698" s="221"/>
      <c r="BU698" s="221"/>
      <c r="BV698" s="221"/>
      <c r="BW698" s="221"/>
      <c r="BX698" s="221"/>
      <c r="BY698" s="221"/>
      <c r="BZ698" s="221"/>
      <c r="CA698" s="221"/>
      <c r="CB698" s="221"/>
      <c r="CC698" s="221"/>
      <c r="CD698" s="221"/>
      <c r="CE698" s="221"/>
      <c r="CF698" s="221"/>
      <c r="CG698" s="221"/>
      <c r="CH698" s="221"/>
      <c r="CI698" s="221"/>
      <c r="CJ698" s="221"/>
      <c r="CK698" s="221"/>
      <c r="CL698" s="221"/>
      <c r="CM698" s="221"/>
      <c r="CN698" s="221"/>
      <c r="CO698" s="221"/>
      <c r="CP698" s="221"/>
      <c r="CQ698" s="221"/>
      <c r="CR698" s="222">
        <f t="shared" si="314"/>
        <v>0</v>
      </c>
      <c r="CS698" s="237" t="e">
        <f t="shared" si="315"/>
        <v>#DIV/0!</v>
      </c>
      <c r="CT698" s="222">
        <f t="shared" si="316"/>
        <v>0</v>
      </c>
      <c r="CU698" s="237" t="e">
        <f t="shared" si="317"/>
        <v>#DIV/0!</v>
      </c>
      <c r="CV698" s="222">
        <f t="shared" si="318"/>
        <v>0</v>
      </c>
      <c r="CW698" s="237" t="e">
        <f t="shared" si="319"/>
        <v>#DIV/0!</v>
      </c>
      <c r="CX698" s="222">
        <f t="shared" si="320"/>
        <v>0</v>
      </c>
      <c r="CY698" s="237" t="e">
        <f t="shared" si="321"/>
        <v>#DIV/0!</v>
      </c>
      <c r="CZ698" s="223" t="e">
        <f t="shared" si="322"/>
        <v>#DIV/0!</v>
      </c>
      <c r="DA698" s="223" t="e">
        <f t="shared" si="323"/>
        <v>#DIV/0!</v>
      </c>
      <c r="DB698" s="221"/>
    </row>
    <row r="699" spans="1:106" ht="46.5">
      <c r="A699" s="1036"/>
      <c r="B699" s="1024"/>
      <c r="C699" s="1058"/>
      <c r="D699" s="1024"/>
      <c r="E699" s="1033"/>
      <c r="F699" s="1024"/>
      <c r="G699" s="286" t="s">
        <v>1554</v>
      </c>
      <c r="H699" s="69"/>
      <c r="I699" s="69"/>
      <c r="J699" s="212" t="s">
        <v>32</v>
      </c>
      <c r="K699" s="212" t="s">
        <v>31</v>
      </c>
      <c r="L699" s="215" t="s">
        <v>9</v>
      </c>
      <c r="M699" s="221" t="s">
        <v>29</v>
      </c>
      <c r="N699" s="221" t="s">
        <v>24</v>
      </c>
      <c r="O699" s="5"/>
      <c r="P699" s="5"/>
      <c r="Q699" s="5"/>
      <c r="R699" s="5"/>
      <c r="S699" s="6"/>
      <c r="T699" s="6"/>
      <c r="U699" s="5"/>
      <c r="V699" s="5"/>
      <c r="W699" s="221" t="s">
        <v>24</v>
      </c>
      <c r="X699" s="5"/>
      <c r="Y699" s="5"/>
      <c r="Z699" s="80">
        <f t="shared" si="324"/>
        <v>1</v>
      </c>
      <c r="AA699" s="955"/>
      <c r="AB699" s="7"/>
      <c r="AC699" s="7"/>
      <c r="AD699" s="7"/>
      <c r="AE699" s="7"/>
      <c r="AF699" s="7"/>
      <c r="AG699" s="7"/>
      <c r="AH699" s="7"/>
      <c r="AI699" s="7"/>
      <c r="AJ699" s="7"/>
      <c r="AK699" s="7"/>
      <c r="AL699" s="7"/>
      <c r="AM699" s="7"/>
      <c r="AN699" s="7"/>
      <c r="AO699" s="7"/>
      <c r="AP699" s="7"/>
      <c r="AQ699" s="7"/>
      <c r="AR699" s="7"/>
      <c r="AS699" s="7"/>
      <c r="AT699" s="7"/>
      <c r="AU699" s="7"/>
      <c r="AV699" s="55"/>
      <c r="AW699" s="7"/>
      <c r="AX699" s="7"/>
      <c r="AY699" s="7"/>
      <c r="AZ699" s="7"/>
      <c r="BA699" s="7"/>
      <c r="BB699" s="7"/>
      <c r="BC699" s="55" t="s">
        <v>1315</v>
      </c>
      <c r="BD699" s="55" t="s">
        <v>1315</v>
      </c>
      <c r="BE699" s="55" t="s">
        <v>1315</v>
      </c>
      <c r="BF699" s="7"/>
      <c r="BG699" s="7"/>
      <c r="BH699" s="7"/>
      <c r="BI699" s="7"/>
      <c r="BJ699" s="221"/>
      <c r="BK699" s="221"/>
      <c r="BL699" s="221"/>
      <c r="BM699" s="221"/>
      <c r="BN699" s="221"/>
      <c r="BO699" s="221"/>
      <c r="BP699" s="221"/>
      <c r="BQ699" s="221"/>
      <c r="BR699" s="221"/>
      <c r="BS699" s="221"/>
      <c r="BT699" s="221"/>
      <c r="BU699" s="221"/>
      <c r="BV699" s="221"/>
      <c r="BW699" s="221"/>
      <c r="BX699" s="221"/>
      <c r="BY699" s="221"/>
      <c r="BZ699" s="221"/>
      <c r="CA699" s="221"/>
      <c r="CB699" s="221"/>
      <c r="CC699" s="221"/>
      <c r="CD699" s="221"/>
      <c r="CE699" s="221"/>
      <c r="CF699" s="221"/>
      <c r="CG699" s="221"/>
      <c r="CH699" s="221"/>
      <c r="CI699" s="221"/>
      <c r="CJ699" s="221"/>
      <c r="CK699" s="221"/>
      <c r="CL699" s="221"/>
      <c r="CM699" s="221"/>
      <c r="CN699" s="221"/>
      <c r="CO699" s="221"/>
      <c r="CP699" s="221"/>
      <c r="CQ699" s="221"/>
      <c r="CR699" s="222">
        <f t="shared" si="314"/>
        <v>0</v>
      </c>
      <c r="CS699" s="237" t="e">
        <f t="shared" si="315"/>
        <v>#DIV/0!</v>
      </c>
      <c r="CT699" s="222">
        <f t="shared" si="316"/>
        <v>0</v>
      </c>
      <c r="CU699" s="237" t="e">
        <f t="shared" si="317"/>
        <v>#DIV/0!</v>
      </c>
      <c r="CV699" s="222">
        <f t="shared" si="318"/>
        <v>0</v>
      </c>
      <c r="CW699" s="237" t="e">
        <f t="shared" si="319"/>
        <v>#DIV/0!</v>
      </c>
      <c r="CX699" s="222">
        <f t="shared" si="320"/>
        <v>0</v>
      </c>
      <c r="CY699" s="237" t="e">
        <f t="shared" si="321"/>
        <v>#DIV/0!</v>
      </c>
      <c r="CZ699" s="223" t="e">
        <f t="shared" si="322"/>
        <v>#DIV/0!</v>
      </c>
      <c r="DA699" s="223" t="e">
        <f t="shared" si="323"/>
        <v>#DIV/0!</v>
      </c>
      <c r="DB699" s="221"/>
    </row>
    <row r="700" spans="1:106" ht="62">
      <c r="A700" s="1036"/>
      <c r="B700" s="1024"/>
      <c r="C700" s="1058"/>
      <c r="D700" s="1024"/>
      <c r="E700" s="1033"/>
      <c r="F700" s="1024"/>
      <c r="G700" s="286" t="s">
        <v>1520</v>
      </c>
      <c r="H700" s="69"/>
      <c r="I700" s="69"/>
      <c r="J700" s="212" t="s">
        <v>32</v>
      </c>
      <c r="K700" s="212" t="s">
        <v>31</v>
      </c>
      <c r="L700" s="215" t="s">
        <v>9</v>
      </c>
      <c r="M700" s="221" t="s">
        <v>29</v>
      </c>
      <c r="N700" s="221" t="s">
        <v>24</v>
      </c>
      <c r="O700" s="5"/>
      <c r="P700" s="5"/>
      <c r="Q700" s="5"/>
      <c r="R700" s="5"/>
      <c r="S700" s="6"/>
      <c r="T700" s="6"/>
      <c r="U700" s="5" t="s">
        <v>24</v>
      </c>
      <c r="V700" s="5"/>
      <c r="W700" s="221"/>
      <c r="X700" s="5"/>
      <c r="Y700" s="5"/>
      <c r="Z700" s="80">
        <f t="shared" si="324"/>
        <v>1</v>
      </c>
      <c r="AA700" s="955"/>
      <c r="AB700" s="7"/>
      <c r="AC700" s="7"/>
      <c r="AD700" s="7"/>
      <c r="AE700" s="7"/>
      <c r="AF700" s="7"/>
      <c r="AG700" s="7"/>
      <c r="AH700" s="7"/>
      <c r="AI700" s="7"/>
      <c r="AJ700" s="7"/>
      <c r="AK700" s="7"/>
      <c r="AL700" s="7"/>
      <c r="AM700" s="7"/>
      <c r="AN700" s="7"/>
      <c r="AO700" s="7"/>
      <c r="AP700" s="7"/>
      <c r="AQ700" s="7"/>
      <c r="AR700" s="7"/>
      <c r="AS700" s="7"/>
      <c r="AT700" s="7"/>
      <c r="AU700" s="7"/>
      <c r="AV700" s="55" t="s">
        <v>1404</v>
      </c>
      <c r="AW700" s="55" t="s">
        <v>1404</v>
      </c>
      <c r="AX700" s="55" t="s">
        <v>1404</v>
      </c>
      <c r="AY700" s="7"/>
      <c r="AZ700" s="7"/>
      <c r="BA700" s="7"/>
      <c r="BB700" s="7"/>
      <c r="BC700" s="55"/>
      <c r="BD700" s="55"/>
      <c r="BE700" s="55"/>
      <c r="BF700" s="7"/>
      <c r="BG700" s="7"/>
      <c r="BH700" s="7"/>
      <c r="BI700" s="7"/>
      <c r="BJ700" s="221"/>
      <c r="BK700" s="221"/>
      <c r="BL700" s="221"/>
      <c r="BM700" s="221"/>
      <c r="BN700" s="221"/>
      <c r="BO700" s="221"/>
      <c r="BP700" s="221"/>
      <c r="BQ700" s="221"/>
      <c r="BR700" s="221"/>
      <c r="BS700" s="221"/>
      <c r="BT700" s="221"/>
      <c r="BU700" s="221"/>
      <c r="BV700" s="221"/>
      <c r="BW700" s="221"/>
      <c r="BX700" s="221"/>
      <c r="BY700" s="221"/>
      <c r="BZ700" s="221"/>
      <c r="CA700" s="221"/>
      <c r="CB700" s="221"/>
      <c r="CC700" s="221"/>
      <c r="CD700" s="221"/>
      <c r="CE700" s="221"/>
      <c r="CF700" s="221"/>
      <c r="CG700" s="221"/>
      <c r="CH700" s="221"/>
      <c r="CI700" s="221"/>
      <c r="CJ700" s="221"/>
      <c r="CK700" s="221"/>
      <c r="CL700" s="221"/>
      <c r="CM700" s="221"/>
      <c r="CN700" s="221"/>
      <c r="CO700" s="221"/>
      <c r="CP700" s="221"/>
      <c r="CQ700" s="221"/>
      <c r="CR700" s="222">
        <f t="shared" si="314"/>
        <v>0</v>
      </c>
      <c r="CS700" s="237" t="e">
        <f t="shared" si="315"/>
        <v>#DIV/0!</v>
      </c>
      <c r="CT700" s="222">
        <f t="shared" si="316"/>
        <v>0</v>
      </c>
      <c r="CU700" s="237" t="e">
        <f t="shared" si="317"/>
        <v>#DIV/0!</v>
      </c>
      <c r="CV700" s="222">
        <f t="shared" si="318"/>
        <v>0</v>
      </c>
      <c r="CW700" s="237" t="e">
        <f t="shared" si="319"/>
        <v>#DIV/0!</v>
      </c>
      <c r="CX700" s="222">
        <f t="shared" si="320"/>
        <v>0</v>
      </c>
      <c r="CY700" s="237" t="e">
        <f t="shared" si="321"/>
        <v>#DIV/0!</v>
      </c>
      <c r="CZ700" s="223" t="e">
        <f t="shared" si="322"/>
        <v>#DIV/0!</v>
      </c>
      <c r="DA700" s="223" t="e">
        <f t="shared" si="323"/>
        <v>#DIV/0!</v>
      </c>
      <c r="DB700" s="221"/>
    </row>
    <row r="701" spans="1:106" ht="46.5">
      <c r="A701" s="1036"/>
      <c r="B701" s="1024"/>
      <c r="C701" s="1058"/>
      <c r="D701" s="1024"/>
      <c r="E701" s="1033"/>
      <c r="F701" s="1024"/>
      <c r="G701" s="286" t="s">
        <v>1084</v>
      </c>
      <c r="H701" s="69"/>
      <c r="I701" s="69"/>
      <c r="J701" s="5" t="s">
        <v>32</v>
      </c>
      <c r="K701" s="212" t="s">
        <v>31</v>
      </c>
      <c r="L701" s="215" t="s">
        <v>9</v>
      </c>
      <c r="M701" s="221" t="s">
        <v>29</v>
      </c>
      <c r="N701" s="221" t="s">
        <v>24</v>
      </c>
      <c r="O701" s="5"/>
      <c r="P701" s="5"/>
      <c r="Q701" s="5"/>
      <c r="R701" s="5" t="s">
        <v>24</v>
      </c>
      <c r="S701" s="6"/>
      <c r="T701" s="6"/>
      <c r="U701" s="5"/>
      <c r="V701" s="5"/>
      <c r="W701" s="221"/>
      <c r="X701" s="5"/>
      <c r="Y701" s="5"/>
      <c r="Z701" s="80">
        <f t="shared" si="324"/>
        <v>1</v>
      </c>
      <c r="AA701" s="221"/>
      <c r="AB701" s="7"/>
      <c r="AC701" s="7"/>
      <c r="AD701" s="7"/>
      <c r="AE701" s="7"/>
      <c r="AF701" s="7"/>
      <c r="AG701" s="7"/>
      <c r="AH701" s="7"/>
      <c r="AI701" s="7"/>
      <c r="AJ701" s="7"/>
      <c r="AK701" s="7"/>
      <c r="AL701" s="7"/>
      <c r="AM701" s="7"/>
      <c r="AN701" s="7"/>
      <c r="AO701" s="7"/>
      <c r="AP701" s="7"/>
      <c r="AQ701" s="7" t="s">
        <v>1404</v>
      </c>
      <c r="AR701" s="7"/>
      <c r="AS701" s="7" t="s">
        <v>1404</v>
      </c>
      <c r="AT701" s="7"/>
      <c r="AU701" s="7"/>
      <c r="AV701" s="55"/>
      <c r="AW701" s="7"/>
      <c r="AX701" s="7"/>
      <c r="AY701" s="7"/>
      <c r="AZ701" s="7"/>
      <c r="BA701" s="7"/>
      <c r="BB701" s="7"/>
      <c r="BC701" s="55"/>
      <c r="BD701" s="55"/>
      <c r="BE701" s="55"/>
      <c r="BF701" s="7"/>
      <c r="BG701" s="7"/>
      <c r="BH701" s="7"/>
      <c r="BI701" s="7"/>
      <c r="BJ701" s="221"/>
      <c r="BK701" s="221"/>
      <c r="BL701" s="221"/>
      <c r="BM701" s="221"/>
      <c r="BN701" s="221"/>
      <c r="BO701" s="221"/>
      <c r="BP701" s="221"/>
      <c r="BQ701" s="221"/>
      <c r="BR701" s="221"/>
      <c r="BS701" s="221"/>
      <c r="BT701" s="221"/>
      <c r="BU701" s="221"/>
      <c r="BV701" s="221"/>
      <c r="BW701" s="221"/>
      <c r="BX701" s="221"/>
      <c r="BY701" s="221"/>
      <c r="BZ701" s="221"/>
      <c r="CA701" s="221"/>
      <c r="CB701" s="221"/>
      <c r="CC701" s="221"/>
      <c r="CD701" s="221"/>
      <c r="CE701" s="221"/>
      <c r="CF701" s="221"/>
      <c r="CG701" s="221"/>
      <c r="CH701" s="221"/>
      <c r="CI701" s="221"/>
      <c r="CJ701" s="221"/>
      <c r="CK701" s="221"/>
      <c r="CL701" s="221"/>
      <c r="CM701" s="221"/>
      <c r="CN701" s="221"/>
      <c r="CO701" s="221"/>
      <c r="CP701" s="221"/>
      <c r="CQ701" s="221"/>
      <c r="CR701" s="222">
        <f t="shared" si="314"/>
        <v>0</v>
      </c>
      <c r="CS701" s="237" t="e">
        <f t="shared" si="315"/>
        <v>#DIV/0!</v>
      </c>
      <c r="CT701" s="222">
        <f t="shared" si="316"/>
        <v>0</v>
      </c>
      <c r="CU701" s="237" t="e">
        <f t="shared" si="317"/>
        <v>#DIV/0!</v>
      </c>
      <c r="CV701" s="222">
        <f t="shared" si="318"/>
        <v>0</v>
      </c>
      <c r="CW701" s="237" t="e">
        <f t="shared" si="319"/>
        <v>#DIV/0!</v>
      </c>
      <c r="CX701" s="222">
        <f t="shared" si="320"/>
        <v>0</v>
      </c>
      <c r="CY701" s="237" t="e">
        <f t="shared" si="321"/>
        <v>#DIV/0!</v>
      </c>
      <c r="CZ701" s="223" t="e">
        <f t="shared" si="322"/>
        <v>#DIV/0!</v>
      </c>
      <c r="DA701" s="223" t="e">
        <f t="shared" si="323"/>
        <v>#DIV/0!</v>
      </c>
      <c r="DB701" s="221"/>
    </row>
    <row r="702" spans="1:106" ht="77.5">
      <c r="A702" s="1036">
        <v>211</v>
      </c>
      <c r="B702" s="1044" t="s">
        <v>1328</v>
      </c>
      <c r="C702" s="1058" t="s">
        <v>28</v>
      </c>
      <c r="D702" s="1024" t="s">
        <v>1085</v>
      </c>
      <c r="E702" s="1033" t="s">
        <v>28</v>
      </c>
      <c r="F702" s="1044" t="s">
        <v>1328</v>
      </c>
      <c r="G702" s="217" t="s">
        <v>1086</v>
      </c>
      <c r="H702" s="69"/>
      <c r="I702" s="69"/>
      <c r="J702" s="5" t="s">
        <v>32</v>
      </c>
      <c r="K702" s="212" t="s">
        <v>31</v>
      </c>
      <c r="L702" s="215" t="s">
        <v>9</v>
      </c>
      <c r="M702" s="221" t="s">
        <v>29</v>
      </c>
      <c r="N702" s="221" t="s">
        <v>24</v>
      </c>
      <c r="O702" s="5"/>
      <c r="P702" s="5"/>
      <c r="Q702" s="5"/>
      <c r="R702" s="5"/>
      <c r="S702" s="195"/>
      <c r="T702" s="6" t="s">
        <v>24</v>
      </c>
      <c r="U702" s="5"/>
      <c r="V702" s="5"/>
      <c r="W702" s="221"/>
      <c r="X702" s="5"/>
      <c r="Y702" s="5"/>
      <c r="Z702" s="80">
        <f t="shared" si="324"/>
        <v>1</v>
      </c>
      <c r="AA702" s="955"/>
      <c r="AB702" s="7"/>
      <c r="AC702" s="7"/>
      <c r="AD702" s="7"/>
      <c r="AE702" s="7"/>
      <c r="AF702" s="7"/>
      <c r="AG702" s="7"/>
      <c r="AH702" s="7"/>
      <c r="AI702" s="7"/>
      <c r="AJ702" s="7"/>
      <c r="AK702" s="7"/>
      <c r="AL702" s="7"/>
      <c r="AM702" s="7"/>
      <c r="AN702" s="7"/>
      <c r="AO702" s="7"/>
      <c r="AP702" s="7"/>
      <c r="AQ702" s="7" t="s">
        <v>1404</v>
      </c>
      <c r="AR702" s="7"/>
      <c r="AS702" s="7" t="s">
        <v>1404</v>
      </c>
      <c r="AT702" s="7" t="s">
        <v>1404</v>
      </c>
      <c r="AU702" s="7" t="s">
        <v>1404</v>
      </c>
      <c r="AV702" s="55"/>
      <c r="AW702" s="7"/>
      <c r="AX702" s="7"/>
      <c r="AY702" s="7"/>
      <c r="AZ702" s="7"/>
      <c r="BA702" s="7"/>
      <c r="BB702" s="7"/>
      <c r="BC702" s="55"/>
      <c r="BD702" s="55"/>
      <c r="BE702" s="55"/>
      <c r="BF702" s="7"/>
      <c r="BG702" s="7"/>
      <c r="BH702" s="7"/>
      <c r="BI702" s="7"/>
      <c r="BJ702" s="221"/>
      <c r="BK702" s="221"/>
      <c r="BL702" s="221"/>
      <c r="BM702" s="221"/>
      <c r="BN702" s="221"/>
      <c r="BO702" s="221"/>
      <c r="BP702" s="221"/>
      <c r="BQ702" s="221"/>
      <c r="BR702" s="221"/>
      <c r="BS702" s="221"/>
      <c r="BT702" s="221"/>
      <c r="BU702" s="221"/>
      <c r="BV702" s="221"/>
      <c r="BW702" s="221"/>
      <c r="BX702" s="221"/>
      <c r="BY702" s="221"/>
      <c r="BZ702" s="221"/>
      <c r="CA702" s="221"/>
      <c r="CB702" s="221"/>
      <c r="CC702" s="221"/>
      <c r="CD702" s="221"/>
      <c r="CE702" s="221"/>
      <c r="CF702" s="221"/>
      <c r="CG702" s="221"/>
      <c r="CH702" s="221"/>
      <c r="CI702" s="221"/>
      <c r="CJ702" s="221"/>
      <c r="CK702" s="221"/>
      <c r="CL702" s="221"/>
      <c r="CM702" s="221"/>
      <c r="CN702" s="221"/>
      <c r="CO702" s="221"/>
      <c r="CP702" s="221"/>
      <c r="CQ702" s="221"/>
      <c r="CR702" s="222">
        <f t="shared" si="314"/>
        <v>0</v>
      </c>
      <c r="CS702" s="237" t="e">
        <f t="shared" si="315"/>
        <v>#DIV/0!</v>
      </c>
      <c r="CT702" s="222">
        <f t="shared" si="316"/>
        <v>0</v>
      </c>
      <c r="CU702" s="237" t="e">
        <f t="shared" si="317"/>
        <v>#DIV/0!</v>
      </c>
      <c r="CV702" s="222">
        <f t="shared" si="318"/>
        <v>0</v>
      </c>
      <c r="CW702" s="237" t="e">
        <f t="shared" si="319"/>
        <v>#DIV/0!</v>
      </c>
      <c r="CX702" s="222">
        <f t="shared" si="320"/>
        <v>0</v>
      </c>
      <c r="CY702" s="237" t="e">
        <f t="shared" si="321"/>
        <v>#DIV/0!</v>
      </c>
      <c r="CZ702" s="223" t="e">
        <f t="shared" si="322"/>
        <v>#DIV/0!</v>
      </c>
      <c r="DA702" s="223" t="e">
        <f t="shared" si="323"/>
        <v>#DIV/0!</v>
      </c>
      <c r="DB702" s="221"/>
    </row>
    <row r="703" spans="1:106" ht="77.5">
      <c r="A703" s="1036"/>
      <c r="B703" s="1024"/>
      <c r="C703" s="1058"/>
      <c r="D703" s="1024"/>
      <c r="E703" s="1033"/>
      <c r="F703" s="1024"/>
      <c r="G703" s="217" t="s">
        <v>1461</v>
      </c>
      <c r="H703" s="69"/>
      <c r="I703" s="69"/>
      <c r="J703" s="212" t="s">
        <v>32</v>
      </c>
      <c r="K703" s="212" t="s">
        <v>31</v>
      </c>
      <c r="L703" s="215" t="s">
        <v>9</v>
      </c>
      <c r="M703" s="221" t="s">
        <v>29</v>
      </c>
      <c r="N703" s="221" t="s">
        <v>24</v>
      </c>
      <c r="O703" s="5"/>
      <c r="P703" s="5"/>
      <c r="Q703" s="5"/>
      <c r="R703" s="5"/>
      <c r="S703" s="6"/>
      <c r="T703" s="6"/>
      <c r="U703" s="5"/>
      <c r="V703" s="5" t="s">
        <v>24</v>
      </c>
      <c r="W703" s="221"/>
      <c r="X703" s="5"/>
      <c r="Y703" s="5"/>
      <c r="Z703" s="80">
        <f t="shared" si="324"/>
        <v>1</v>
      </c>
      <c r="AA703" s="955"/>
      <c r="AB703" s="7"/>
      <c r="AC703" s="7"/>
      <c r="AD703" s="7"/>
      <c r="AE703" s="7"/>
      <c r="AF703" s="7"/>
      <c r="AG703" s="7"/>
      <c r="AH703" s="7"/>
      <c r="AI703" s="7"/>
      <c r="AJ703" s="7"/>
      <c r="AK703" s="7" t="s">
        <v>1315</v>
      </c>
      <c r="AL703" s="7" t="s">
        <v>1315</v>
      </c>
      <c r="AM703" s="7"/>
      <c r="AN703" s="7"/>
      <c r="AO703" s="7"/>
      <c r="AP703" s="7"/>
      <c r="AQ703" s="7"/>
      <c r="AR703" s="7"/>
      <c r="AS703" s="7"/>
      <c r="AT703" s="7"/>
      <c r="AU703" s="7"/>
      <c r="AV703" s="55"/>
      <c r="AW703" s="7"/>
      <c r="AX703" s="7"/>
      <c r="AY703" s="7"/>
      <c r="AZ703" s="7"/>
      <c r="BA703" s="7"/>
      <c r="BB703" s="7"/>
      <c r="BC703" s="55"/>
      <c r="BD703" s="55"/>
      <c r="BE703" s="55"/>
      <c r="BF703" s="7"/>
      <c r="BG703" s="7"/>
      <c r="BH703" s="7"/>
      <c r="BI703" s="7"/>
      <c r="BJ703" s="221"/>
      <c r="BK703" s="221"/>
      <c r="BL703" s="221"/>
      <c r="BM703" s="221"/>
      <c r="BN703" s="221"/>
      <c r="BO703" s="221"/>
      <c r="BP703" s="221"/>
      <c r="BQ703" s="221"/>
      <c r="BR703" s="221"/>
      <c r="BS703" s="221"/>
      <c r="BT703" s="221"/>
      <c r="BU703" s="221"/>
      <c r="BV703" s="221"/>
      <c r="BW703" s="221"/>
      <c r="BX703" s="221"/>
      <c r="BY703" s="221"/>
      <c r="BZ703" s="221"/>
      <c r="CA703" s="221"/>
      <c r="CB703" s="221"/>
      <c r="CC703" s="221"/>
      <c r="CD703" s="221"/>
      <c r="CE703" s="221"/>
      <c r="CF703" s="221"/>
      <c r="CG703" s="221"/>
      <c r="CH703" s="221"/>
      <c r="CI703" s="221"/>
      <c r="CJ703" s="221"/>
      <c r="CK703" s="221"/>
      <c r="CL703" s="221"/>
      <c r="CM703" s="221"/>
      <c r="CN703" s="221"/>
      <c r="CO703" s="221"/>
      <c r="CP703" s="221"/>
      <c r="CQ703" s="221"/>
      <c r="CR703" s="222">
        <f t="shared" si="314"/>
        <v>0</v>
      </c>
      <c r="CS703" s="237" t="e">
        <f t="shared" si="315"/>
        <v>#DIV/0!</v>
      </c>
      <c r="CT703" s="222">
        <f t="shared" si="316"/>
        <v>0</v>
      </c>
      <c r="CU703" s="237" t="e">
        <f t="shared" si="317"/>
        <v>#DIV/0!</v>
      </c>
      <c r="CV703" s="222">
        <f t="shared" si="318"/>
        <v>0</v>
      </c>
      <c r="CW703" s="237" t="e">
        <f t="shared" si="319"/>
        <v>#DIV/0!</v>
      </c>
      <c r="CX703" s="222">
        <f t="shared" si="320"/>
        <v>0</v>
      </c>
      <c r="CY703" s="237" t="e">
        <f t="shared" si="321"/>
        <v>#DIV/0!</v>
      </c>
      <c r="CZ703" s="223" t="e">
        <f t="shared" si="322"/>
        <v>#DIV/0!</v>
      </c>
      <c r="DA703" s="223" t="e">
        <f t="shared" si="323"/>
        <v>#DIV/0!</v>
      </c>
      <c r="DB703" s="221"/>
    </row>
    <row r="704" spans="1:106" ht="62">
      <c r="A704" s="1036"/>
      <c r="B704" s="1024"/>
      <c r="C704" s="1058"/>
      <c r="D704" s="1024"/>
      <c r="E704" s="1033"/>
      <c r="F704" s="1024"/>
      <c r="G704" s="220" t="s">
        <v>1327</v>
      </c>
      <c r="H704" s="69"/>
      <c r="I704" s="69"/>
      <c r="J704" s="212" t="s">
        <v>32</v>
      </c>
      <c r="K704" s="212" t="s">
        <v>31</v>
      </c>
      <c r="L704" s="215" t="s">
        <v>9</v>
      </c>
      <c r="M704" s="221" t="s">
        <v>29</v>
      </c>
      <c r="N704" s="221" t="s">
        <v>24</v>
      </c>
      <c r="O704" s="5" t="s">
        <v>24</v>
      </c>
      <c r="P704" s="5"/>
      <c r="Q704" s="5"/>
      <c r="R704" s="5"/>
      <c r="S704" s="6"/>
      <c r="T704" s="6"/>
      <c r="U704" s="5"/>
      <c r="V704" s="5"/>
      <c r="W704" s="221"/>
      <c r="X704" s="5"/>
      <c r="Y704" s="5"/>
      <c r="Z704" s="80">
        <f t="shared" si="324"/>
        <v>1</v>
      </c>
      <c r="AA704" s="221"/>
      <c r="AB704" s="7" t="s">
        <v>1318</v>
      </c>
      <c r="AC704" s="7"/>
      <c r="AD704" s="7"/>
      <c r="AE704" s="7"/>
      <c r="AF704" s="7"/>
      <c r="AG704" s="7"/>
      <c r="AH704" s="7"/>
      <c r="AI704" s="7"/>
      <c r="AJ704" s="7"/>
      <c r="AK704" s="7"/>
      <c r="AL704" s="7"/>
      <c r="AM704" s="7"/>
      <c r="AN704" s="7"/>
      <c r="AO704" s="7"/>
      <c r="AP704" s="7"/>
      <c r="AQ704" s="7"/>
      <c r="AR704" s="7"/>
      <c r="AS704" s="7"/>
      <c r="AT704" s="7"/>
      <c r="AU704" s="7"/>
      <c r="AV704" s="55"/>
      <c r="AW704" s="7"/>
      <c r="AX704" s="7"/>
      <c r="AY704" s="7"/>
      <c r="AZ704" s="7"/>
      <c r="BA704" s="7"/>
      <c r="BB704" s="7"/>
      <c r="BC704" s="55"/>
      <c r="BD704" s="55"/>
      <c r="BE704" s="55"/>
      <c r="BF704" s="7"/>
      <c r="BG704" s="7"/>
      <c r="BH704" s="7"/>
      <c r="BI704" s="7"/>
      <c r="BJ704" s="221"/>
      <c r="BK704" s="221"/>
      <c r="BL704" s="221"/>
      <c r="BM704" s="221"/>
      <c r="BN704" s="221"/>
      <c r="BO704" s="221"/>
      <c r="BP704" s="221"/>
      <c r="BQ704" s="221"/>
      <c r="BR704" s="221"/>
      <c r="BS704" s="221"/>
      <c r="BT704" s="221"/>
      <c r="BU704" s="221"/>
      <c r="BV704" s="221"/>
      <c r="BW704" s="221"/>
      <c r="BX704" s="221"/>
      <c r="BY704" s="221"/>
      <c r="BZ704" s="221"/>
      <c r="CA704" s="221"/>
      <c r="CB704" s="221"/>
      <c r="CC704" s="221"/>
      <c r="CD704" s="221"/>
      <c r="CE704" s="221"/>
      <c r="CF704" s="221"/>
      <c r="CG704" s="221"/>
      <c r="CH704" s="221"/>
      <c r="CI704" s="221"/>
      <c r="CJ704" s="221"/>
      <c r="CK704" s="221"/>
      <c r="CL704" s="221"/>
      <c r="CM704" s="221"/>
      <c r="CN704" s="221"/>
      <c r="CO704" s="221"/>
      <c r="CP704" s="221"/>
      <c r="CQ704" s="221"/>
      <c r="CR704" s="222">
        <f t="shared" si="314"/>
        <v>0</v>
      </c>
      <c r="CS704" s="237" t="e">
        <f t="shared" si="315"/>
        <v>#DIV/0!</v>
      </c>
      <c r="CT704" s="222">
        <f t="shared" si="316"/>
        <v>0</v>
      </c>
      <c r="CU704" s="237" t="e">
        <f t="shared" si="317"/>
        <v>#DIV/0!</v>
      </c>
      <c r="CV704" s="222">
        <f t="shared" si="318"/>
        <v>0</v>
      </c>
      <c r="CW704" s="237" t="e">
        <f t="shared" si="319"/>
        <v>#DIV/0!</v>
      </c>
      <c r="CX704" s="222">
        <f t="shared" si="320"/>
        <v>0</v>
      </c>
      <c r="CY704" s="237" t="e">
        <f t="shared" si="321"/>
        <v>#DIV/0!</v>
      </c>
      <c r="CZ704" s="223" t="e">
        <f t="shared" si="322"/>
        <v>#DIV/0!</v>
      </c>
      <c r="DA704" s="223" t="e">
        <f t="shared" si="323"/>
        <v>#DIV/0!</v>
      </c>
      <c r="DB704" s="221"/>
    </row>
    <row r="705" spans="1:106" ht="62">
      <c r="A705" s="1036"/>
      <c r="B705" s="1024"/>
      <c r="C705" s="1058"/>
      <c r="D705" s="1024"/>
      <c r="E705" s="1033"/>
      <c r="F705" s="1024"/>
      <c r="G705" s="217" t="s">
        <v>1087</v>
      </c>
      <c r="H705" s="69"/>
      <c r="I705" s="69"/>
      <c r="J705" s="212" t="s">
        <v>32</v>
      </c>
      <c r="K705" s="212" t="s">
        <v>31</v>
      </c>
      <c r="L705" s="215" t="s">
        <v>9</v>
      </c>
      <c r="M705" s="221" t="s">
        <v>29</v>
      </c>
      <c r="N705" s="221" t="s">
        <v>24</v>
      </c>
      <c r="O705" s="5"/>
      <c r="P705" s="5"/>
      <c r="Q705" s="5"/>
      <c r="R705" s="5"/>
      <c r="S705" s="6"/>
      <c r="T705" s="6"/>
      <c r="U705" s="5"/>
      <c r="V705" s="5"/>
      <c r="W705" s="221" t="s">
        <v>24</v>
      </c>
      <c r="X705" s="5"/>
      <c r="Y705" s="5"/>
      <c r="Z705" s="80">
        <f t="shared" si="324"/>
        <v>1</v>
      </c>
      <c r="AA705" s="955"/>
      <c r="AB705" s="7"/>
      <c r="AC705" s="7"/>
      <c r="AD705" s="7"/>
      <c r="AE705" s="7"/>
      <c r="AF705" s="7"/>
      <c r="AG705" s="7"/>
      <c r="AH705" s="7"/>
      <c r="AI705" s="7"/>
      <c r="AJ705" s="7"/>
      <c r="AK705" s="7"/>
      <c r="AL705" s="7"/>
      <c r="AM705" s="7"/>
      <c r="AN705" s="7"/>
      <c r="AO705" s="7"/>
      <c r="AP705" s="7"/>
      <c r="AQ705" s="7"/>
      <c r="AR705" s="7"/>
      <c r="AS705" s="7"/>
      <c r="AT705" s="7"/>
      <c r="AU705" s="7"/>
      <c r="AV705" s="55"/>
      <c r="AW705" s="7"/>
      <c r="AX705" s="7"/>
      <c r="AY705" s="7"/>
      <c r="AZ705" s="7"/>
      <c r="BA705" s="7"/>
      <c r="BB705" s="7"/>
      <c r="BC705" s="55" t="s">
        <v>1315</v>
      </c>
      <c r="BD705" s="55" t="s">
        <v>1315</v>
      </c>
      <c r="BE705" s="55" t="s">
        <v>1315</v>
      </c>
      <c r="BF705" s="7"/>
      <c r="BG705" s="7"/>
      <c r="BH705" s="7"/>
      <c r="BI705" s="7"/>
      <c r="BJ705" s="221"/>
      <c r="BK705" s="221"/>
      <c r="BL705" s="221"/>
      <c r="BM705" s="221"/>
      <c r="BN705" s="221"/>
      <c r="BO705" s="221"/>
      <c r="BP705" s="221"/>
      <c r="BQ705" s="221"/>
      <c r="BR705" s="221"/>
      <c r="BS705" s="221"/>
      <c r="BT705" s="221"/>
      <c r="BU705" s="221"/>
      <c r="BV705" s="221"/>
      <c r="BW705" s="221"/>
      <c r="BX705" s="221"/>
      <c r="BY705" s="221"/>
      <c r="BZ705" s="221"/>
      <c r="CA705" s="221"/>
      <c r="CB705" s="221"/>
      <c r="CC705" s="221"/>
      <c r="CD705" s="221"/>
      <c r="CE705" s="221"/>
      <c r="CF705" s="221"/>
      <c r="CG705" s="221"/>
      <c r="CH705" s="221"/>
      <c r="CI705" s="221"/>
      <c r="CJ705" s="221"/>
      <c r="CK705" s="221"/>
      <c r="CL705" s="221"/>
      <c r="CM705" s="221"/>
      <c r="CN705" s="221"/>
      <c r="CO705" s="221"/>
      <c r="CP705" s="221"/>
      <c r="CQ705" s="221"/>
      <c r="CR705" s="222">
        <f t="shared" si="314"/>
        <v>0</v>
      </c>
      <c r="CS705" s="237" t="e">
        <f t="shared" si="315"/>
        <v>#DIV/0!</v>
      </c>
      <c r="CT705" s="222">
        <f t="shared" si="316"/>
        <v>0</v>
      </c>
      <c r="CU705" s="237" t="e">
        <f t="shared" si="317"/>
        <v>#DIV/0!</v>
      </c>
      <c r="CV705" s="222">
        <f t="shared" si="318"/>
        <v>0</v>
      </c>
      <c r="CW705" s="237" t="e">
        <f t="shared" si="319"/>
        <v>#DIV/0!</v>
      </c>
      <c r="CX705" s="222">
        <f t="shared" si="320"/>
        <v>0</v>
      </c>
      <c r="CY705" s="237" t="e">
        <f t="shared" si="321"/>
        <v>#DIV/0!</v>
      </c>
      <c r="CZ705" s="223" t="e">
        <f t="shared" si="322"/>
        <v>#DIV/0!</v>
      </c>
      <c r="DA705" s="223" t="e">
        <f t="shared" si="323"/>
        <v>#DIV/0!</v>
      </c>
      <c r="DB705" s="221"/>
    </row>
    <row r="706" spans="1:106" ht="77.5">
      <c r="A706" s="1036"/>
      <c r="B706" s="1024"/>
      <c r="C706" s="1058"/>
      <c r="D706" s="1024"/>
      <c r="E706" s="1033"/>
      <c r="F706" s="1024"/>
      <c r="G706" s="217" t="s">
        <v>1535</v>
      </c>
      <c r="H706" s="69"/>
      <c r="I706" s="69"/>
      <c r="J706" s="212" t="s">
        <v>32</v>
      </c>
      <c r="K706" s="212" t="s">
        <v>31</v>
      </c>
      <c r="L706" s="215" t="s">
        <v>9</v>
      </c>
      <c r="M706" s="221" t="s">
        <v>29</v>
      </c>
      <c r="N706" s="221" t="s">
        <v>24</v>
      </c>
      <c r="O706" s="5"/>
      <c r="P706" s="5"/>
      <c r="Q706" s="5"/>
      <c r="R706" s="5"/>
      <c r="S706" s="6"/>
      <c r="T706" s="6"/>
      <c r="U706" s="5"/>
      <c r="V706" s="5" t="s">
        <v>24</v>
      </c>
      <c r="W706" s="221"/>
      <c r="X706" s="5"/>
      <c r="Y706" s="5"/>
      <c r="Z706" s="80">
        <f t="shared" si="324"/>
        <v>1</v>
      </c>
      <c r="AA706" s="955"/>
      <c r="AB706" s="7"/>
      <c r="AC706" s="7"/>
      <c r="AD706" s="7"/>
      <c r="AE706" s="7"/>
      <c r="AF706" s="7"/>
      <c r="AG706" s="7"/>
      <c r="AH706" s="7"/>
      <c r="AI706" s="7"/>
      <c r="AJ706" s="7"/>
      <c r="AK706" s="7"/>
      <c r="AL706" s="7"/>
      <c r="AM706" s="7"/>
      <c r="AN706" s="7"/>
      <c r="AO706" s="7"/>
      <c r="AP706" s="7"/>
      <c r="AQ706" s="7"/>
      <c r="AR706" s="7"/>
      <c r="AS706" s="7"/>
      <c r="AT706" s="7"/>
      <c r="AU706" s="7"/>
      <c r="AV706" s="55"/>
      <c r="AW706" s="7"/>
      <c r="AX706" s="7"/>
      <c r="AY706" s="7" t="s">
        <v>1315</v>
      </c>
      <c r="AZ706" s="7"/>
      <c r="BA706" s="7" t="s">
        <v>1315</v>
      </c>
      <c r="BB706" s="7" t="s">
        <v>1315</v>
      </c>
      <c r="BC706" s="55"/>
      <c r="BD706" s="55"/>
      <c r="BE706" s="55"/>
      <c r="BF706" s="7"/>
      <c r="BG706" s="7"/>
      <c r="BH706" s="7"/>
      <c r="BI706" s="7"/>
      <c r="BJ706" s="221"/>
      <c r="BK706" s="221"/>
      <c r="BL706" s="221"/>
      <c r="BM706" s="221"/>
      <c r="BN706" s="221"/>
      <c r="BO706" s="221"/>
      <c r="BP706" s="221"/>
      <c r="BQ706" s="221"/>
      <c r="BR706" s="221"/>
      <c r="BS706" s="221"/>
      <c r="BT706" s="221"/>
      <c r="BU706" s="221"/>
      <c r="BV706" s="221"/>
      <c r="BW706" s="221"/>
      <c r="BX706" s="221"/>
      <c r="BY706" s="221"/>
      <c r="BZ706" s="221"/>
      <c r="CA706" s="221"/>
      <c r="CB706" s="221"/>
      <c r="CC706" s="221"/>
      <c r="CD706" s="221"/>
      <c r="CE706" s="221"/>
      <c r="CF706" s="221"/>
      <c r="CG706" s="221"/>
      <c r="CH706" s="221"/>
      <c r="CI706" s="221"/>
      <c r="CJ706" s="221"/>
      <c r="CK706" s="221"/>
      <c r="CL706" s="221"/>
      <c r="CM706" s="221"/>
      <c r="CN706" s="221"/>
      <c r="CO706" s="221"/>
      <c r="CP706" s="221"/>
      <c r="CQ706" s="221"/>
      <c r="CR706" s="222">
        <f t="shared" si="314"/>
        <v>0</v>
      </c>
      <c r="CS706" s="237" t="e">
        <f t="shared" si="315"/>
        <v>#DIV/0!</v>
      </c>
      <c r="CT706" s="222">
        <f t="shared" si="316"/>
        <v>0</v>
      </c>
      <c r="CU706" s="237" t="e">
        <f t="shared" si="317"/>
        <v>#DIV/0!</v>
      </c>
      <c r="CV706" s="222">
        <f t="shared" si="318"/>
        <v>0</v>
      </c>
      <c r="CW706" s="237" t="e">
        <f t="shared" si="319"/>
        <v>#DIV/0!</v>
      </c>
      <c r="CX706" s="222">
        <f t="shared" si="320"/>
        <v>0</v>
      </c>
      <c r="CY706" s="237" t="e">
        <f t="shared" si="321"/>
        <v>#DIV/0!</v>
      </c>
      <c r="CZ706" s="223" t="e">
        <f t="shared" si="322"/>
        <v>#DIV/0!</v>
      </c>
      <c r="DA706" s="223" t="e">
        <f t="shared" si="323"/>
        <v>#DIV/0!</v>
      </c>
      <c r="DB706" s="221"/>
    </row>
    <row r="707" spans="1:106" ht="62">
      <c r="A707" s="1036">
        <v>212</v>
      </c>
      <c r="B707" s="1044" t="s">
        <v>1326</v>
      </c>
      <c r="C707" s="1058" t="s">
        <v>28</v>
      </c>
      <c r="D707" s="1024" t="s">
        <v>1088</v>
      </c>
      <c r="E707" s="1033" t="s">
        <v>28</v>
      </c>
      <c r="F707" s="1044" t="s">
        <v>1326</v>
      </c>
      <c r="G707" s="217" t="s">
        <v>1089</v>
      </c>
      <c r="H707" s="69"/>
      <c r="I707" s="69"/>
      <c r="J707" s="212" t="s">
        <v>32</v>
      </c>
      <c r="K707" s="212" t="s">
        <v>31</v>
      </c>
      <c r="L707" s="215" t="s">
        <v>9</v>
      </c>
      <c r="M707" s="221" t="s">
        <v>29</v>
      </c>
      <c r="N707" s="221" t="s">
        <v>24</v>
      </c>
      <c r="O707" s="5"/>
      <c r="P707" s="5"/>
      <c r="Q707" s="5" t="s">
        <v>24</v>
      </c>
      <c r="R707" s="5"/>
      <c r="S707" s="6"/>
      <c r="T707" s="6"/>
      <c r="U707" s="5"/>
      <c r="V707" s="5"/>
      <c r="W707" s="221"/>
      <c r="X707" s="5"/>
      <c r="Y707" s="5"/>
      <c r="Z707" s="80">
        <f t="shared" si="324"/>
        <v>1</v>
      </c>
      <c r="AA707" s="221"/>
      <c r="AB707" s="7"/>
      <c r="AC707" s="7"/>
      <c r="AD707" s="7"/>
      <c r="AE707" s="7"/>
      <c r="AF707" s="7"/>
      <c r="AG707" s="7"/>
      <c r="AH707" s="7"/>
      <c r="AI707" s="7"/>
      <c r="AJ707" s="7"/>
      <c r="AK707" s="7" t="s">
        <v>1404</v>
      </c>
      <c r="AL707" s="7"/>
      <c r="AM707" s="7"/>
      <c r="AN707" s="7"/>
      <c r="AO707" s="7"/>
      <c r="AP707" s="7"/>
      <c r="AQ707" s="7"/>
      <c r="AR707" s="7"/>
      <c r="AS707" s="7"/>
      <c r="AT707" s="7"/>
      <c r="AU707" s="7"/>
      <c r="AV707" s="55"/>
      <c r="AW707" s="7"/>
      <c r="AX707" s="7"/>
      <c r="AY707" s="7"/>
      <c r="AZ707" s="7"/>
      <c r="BA707" s="7"/>
      <c r="BB707" s="7"/>
      <c r="BC707" s="55"/>
      <c r="BD707" s="55"/>
      <c r="BE707" s="55"/>
      <c r="BF707" s="7"/>
      <c r="BG707" s="7"/>
      <c r="BH707" s="7"/>
      <c r="BI707" s="7"/>
      <c r="BJ707" s="221"/>
      <c r="BK707" s="221"/>
      <c r="BL707" s="221"/>
      <c r="BM707" s="221"/>
      <c r="BN707" s="221"/>
      <c r="BO707" s="221"/>
      <c r="BP707" s="221"/>
      <c r="BQ707" s="221"/>
      <c r="BR707" s="221"/>
      <c r="BS707" s="221"/>
      <c r="BT707" s="221"/>
      <c r="BU707" s="221"/>
      <c r="BV707" s="221"/>
      <c r="BW707" s="221"/>
      <c r="BX707" s="221"/>
      <c r="BY707" s="221"/>
      <c r="BZ707" s="221"/>
      <c r="CA707" s="221"/>
      <c r="CB707" s="221"/>
      <c r="CC707" s="221"/>
      <c r="CD707" s="221"/>
      <c r="CE707" s="221"/>
      <c r="CF707" s="221"/>
      <c r="CG707" s="221"/>
      <c r="CH707" s="221"/>
      <c r="CI707" s="221"/>
      <c r="CJ707" s="221"/>
      <c r="CK707" s="221"/>
      <c r="CL707" s="221"/>
      <c r="CM707" s="221"/>
      <c r="CN707" s="221"/>
      <c r="CO707" s="221"/>
      <c r="CP707" s="221"/>
      <c r="CQ707" s="221"/>
      <c r="CR707" s="222">
        <f t="shared" si="314"/>
        <v>0</v>
      </c>
      <c r="CS707" s="237" t="e">
        <f t="shared" si="315"/>
        <v>#DIV/0!</v>
      </c>
      <c r="CT707" s="222">
        <f t="shared" si="316"/>
        <v>0</v>
      </c>
      <c r="CU707" s="237" t="e">
        <f t="shared" si="317"/>
        <v>#DIV/0!</v>
      </c>
      <c r="CV707" s="222">
        <f t="shared" si="318"/>
        <v>0</v>
      </c>
      <c r="CW707" s="237" t="e">
        <f t="shared" si="319"/>
        <v>#DIV/0!</v>
      </c>
      <c r="CX707" s="222">
        <f t="shared" si="320"/>
        <v>0</v>
      </c>
      <c r="CY707" s="237" t="e">
        <f t="shared" si="321"/>
        <v>#DIV/0!</v>
      </c>
      <c r="CZ707" s="223" t="e">
        <f t="shared" si="322"/>
        <v>#DIV/0!</v>
      </c>
      <c r="DA707" s="223" t="e">
        <f t="shared" si="323"/>
        <v>#DIV/0!</v>
      </c>
      <c r="DB707" s="221"/>
    </row>
    <row r="708" spans="1:106" ht="31">
      <c r="A708" s="1036"/>
      <c r="B708" s="1024"/>
      <c r="C708" s="1058"/>
      <c r="D708" s="1024"/>
      <c r="E708" s="1033"/>
      <c r="F708" s="1024"/>
      <c r="G708" s="217" t="s">
        <v>1090</v>
      </c>
      <c r="H708" s="69"/>
      <c r="I708" s="69"/>
      <c r="J708" s="5" t="s">
        <v>32</v>
      </c>
      <c r="K708" s="212" t="s">
        <v>31</v>
      </c>
      <c r="L708" s="215" t="s">
        <v>9</v>
      </c>
      <c r="M708" s="221" t="s">
        <v>29</v>
      </c>
      <c r="N708" s="221" t="s">
        <v>24</v>
      </c>
      <c r="O708" s="5"/>
      <c r="P708" s="5"/>
      <c r="Q708" s="5"/>
      <c r="R708" s="5"/>
      <c r="S708" s="6" t="s">
        <v>24</v>
      </c>
      <c r="T708" s="6"/>
      <c r="U708" s="5"/>
      <c r="V708" s="5"/>
      <c r="W708" s="221"/>
      <c r="X708" s="5"/>
      <c r="Y708" s="5"/>
      <c r="Z708" s="80">
        <f t="shared" si="324"/>
        <v>1</v>
      </c>
      <c r="AA708" s="955"/>
      <c r="AB708" s="7"/>
      <c r="AC708" s="7"/>
      <c r="AD708" s="7"/>
      <c r="AE708" s="7" t="s">
        <v>1405</v>
      </c>
      <c r="AF708" s="7" t="s">
        <v>1405</v>
      </c>
      <c r="AG708" s="7" t="s">
        <v>1405</v>
      </c>
      <c r="AH708" s="7" t="s">
        <v>1405</v>
      </c>
      <c r="AI708" s="7"/>
      <c r="AJ708" s="7"/>
      <c r="AK708" s="7"/>
      <c r="AL708" s="7"/>
      <c r="AM708" s="7"/>
      <c r="AN708" s="7"/>
      <c r="AO708" s="7"/>
      <c r="AP708" s="7"/>
      <c r="AQ708" s="7"/>
      <c r="AR708" s="7"/>
      <c r="AS708" s="7"/>
      <c r="AT708" s="7"/>
      <c r="AU708" s="7"/>
      <c r="AV708" s="55"/>
      <c r="AW708" s="7"/>
      <c r="AX708" s="7"/>
      <c r="AY708" s="7"/>
      <c r="AZ708" s="7"/>
      <c r="BA708" s="7"/>
      <c r="BB708" s="7"/>
      <c r="BC708" s="55"/>
      <c r="BD708" s="55"/>
      <c r="BE708" s="55"/>
      <c r="BF708" s="7"/>
      <c r="BG708" s="7"/>
      <c r="BH708" s="7"/>
      <c r="BI708" s="7"/>
      <c r="BJ708" s="221"/>
      <c r="BK708" s="221"/>
      <c r="BL708" s="221"/>
      <c r="BM708" s="221"/>
      <c r="BN708" s="221"/>
      <c r="BO708" s="221"/>
      <c r="BP708" s="221"/>
      <c r="BQ708" s="221"/>
      <c r="BR708" s="221"/>
      <c r="BS708" s="221"/>
      <c r="BT708" s="221"/>
      <c r="BU708" s="221"/>
      <c r="BV708" s="221"/>
      <c r="BW708" s="221"/>
      <c r="BX708" s="221"/>
      <c r="BY708" s="221"/>
      <c r="BZ708" s="221"/>
      <c r="CA708" s="221"/>
      <c r="CB708" s="221"/>
      <c r="CC708" s="221"/>
      <c r="CD708" s="221"/>
      <c r="CE708" s="221"/>
      <c r="CF708" s="221"/>
      <c r="CG708" s="221"/>
      <c r="CH708" s="221"/>
      <c r="CI708" s="221"/>
      <c r="CJ708" s="221"/>
      <c r="CK708" s="221"/>
      <c r="CL708" s="221"/>
      <c r="CM708" s="221"/>
      <c r="CN708" s="221"/>
      <c r="CO708" s="221"/>
      <c r="CP708" s="221"/>
      <c r="CQ708" s="221"/>
      <c r="CR708" s="222">
        <f t="shared" si="314"/>
        <v>0</v>
      </c>
      <c r="CS708" s="237" t="e">
        <f t="shared" si="315"/>
        <v>#DIV/0!</v>
      </c>
      <c r="CT708" s="222">
        <f t="shared" si="316"/>
        <v>0</v>
      </c>
      <c r="CU708" s="237" t="e">
        <f t="shared" si="317"/>
        <v>#DIV/0!</v>
      </c>
      <c r="CV708" s="222">
        <f t="shared" si="318"/>
        <v>0</v>
      </c>
      <c r="CW708" s="237" t="e">
        <f t="shared" si="319"/>
        <v>#DIV/0!</v>
      </c>
      <c r="CX708" s="222">
        <f t="shared" si="320"/>
        <v>0</v>
      </c>
      <c r="CY708" s="237" t="e">
        <f t="shared" si="321"/>
        <v>#DIV/0!</v>
      </c>
      <c r="CZ708" s="223" t="e">
        <f t="shared" si="322"/>
        <v>#DIV/0!</v>
      </c>
      <c r="DA708" s="223" t="e">
        <f t="shared" si="323"/>
        <v>#DIV/0!</v>
      </c>
      <c r="DB708" s="221"/>
    </row>
    <row r="709" spans="1:106" ht="46.5">
      <c r="A709" s="1036"/>
      <c r="B709" s="1024"/>
      <c r="C709" s="1058"/>
      <c r="D709" s="1024"/>
      <c r="E709" s="1033"/>
      <c r="F709" s="1024"/>
      <c r="G709" s="217" t="s">
        <v>1091</v>
      </c>
      <c r="H709" s="69"/>
      <c r="I709" s="69"/>
      <c r="J709" s="212" t="s">
        <v>32</v>
      </c>
      <c r="K709" s="212" t="s">
        <v>31</v>
      </c>
      <c r="L709" s="215" t="s">
        <v>9</v>
      </c>
      <c r="M709" s="221" t="s">
        <v>29</v>
      </c>
      <c r="N709" s="221" t="s">
        <v>24</v>
      </c>
      <c r="O709" s="5"/>
      <c r="P709" s="5"/>
      <c r="Q709" s="5" t="s">
        <v>24</v>
      </c>
      <c r="R709" s="5"/>
      <c r="S709" s="6"/>
      <c r="T709" s="6"/>
      <c r="U709" s="5"/>
      <c r="V709" s="5"/>
      <c r="W709" s="221"/>
      <c r="X709" s="5"/>
      <c r="Y709" s="5"/>
      <c r="Z709" s="80">
        <f t="shared" si="324"/>
        <v>1</v>
      </c>
      <c r="AA709" s="955"/>
      <c r="AB709" s="7"/>
      <c r="AC709" s="7"/>
      <c r="AD709" s="7"/>
      <c r="AE709" s="7"/>
      <c r="AF709" s="7"/>
      <c r="AG709" s="7"/>
      <c r="AH709" s="7"/>
      <c r="AI709" s="7"/>
      <c r="AJ709" s="7" t="s">
        <v>1404</v>
      </c>
      <c r="AK709" s="7"/>
      <c r="AL709" s="7"/>
      <c r="AM709" s="7"/>
      <c r="AN709" s="7"/>
      <c r="AO709" s="7"/>
      <c r="AP709" s="7"/>
      <c r="AQ709" s="7"/>
      <c r="AR709" s="7"/>
      <c r="AS709" s="7"/>
      <c r="AT709" s="7"/>
      <c r="AU709" s="7"/>
      <c r="AV709" s="55"/>
      <c r="AW709" s="7"/>
      <c r="AX709" s="7"/>
      <c r="AY709" s="7"/>
      <c r="AZ709" s="7"/>
      <c r="BA709" s="7"/>
      <c r="BB709" s="7"/>
      <c r="BC709" s="55"/>
      <c r="BD709" s="55"/>
      <c r="BE709" s="55"/>
      <c r="BF709" s="7"/>
      <c r="BG709" s="7"/>
      <c r="BH709" s="7"/>
      <c r="BI709" s="7"/>
      <c r="BJ709" s="221"/>
      <c r="BK709" s="221"/>
      <c r="BL709" s="221"/>
      <c r="BM709" s="221"/>
      <c r="BN709" s="221"/>
      <c r="BO709" s="221"/>
      <c r="BP709" s="221"/>
      <c r="BQ709" s="221"/>
      <c r="BR709" s="221"/>
      <c r="BS709" s="221"/>
      <c r="BT709" s="221"/>
      <c r="BU709" s="221"/>
      <c r="BV709" s="221"/>
      <c r="BW709" s="221"/>
      <c r="BX709" s="221"/>
      <c r="BY709" s="221"/>
      <c r="BZ709" s="221"/>
      <c r="CA709" s="221"/>
      <c r="CB709" s="221"/>
      <c r="CC709" s="221"/>
      <c r="CD709" s="221"/>
      <c r="CE709" s="221"/>
      <c r="CF709" s="221"/>
      <c r="CG709" s="221"/>
      <c r="CH709" s="221"/>
      <c r="CI709" s="221"/>
      <c r="CJ709" s="221"/>
      <c r="CK709" s="221"/>
      <c r="CL709" s="221"/>
      <c r="CM709" s="221"/>
      <c r="CN709" s="221"/>
      <c r="CO709" s="221"/>
      <c r="CP709" s="221"/>
      <c r="CQ709" s="221"/>
      <c r="CR709" s="222">
        <f t="shared" si="314"/>
        <v>0</v>
      </c>
      <c r="CS709" s="237" t="e">
        <f t="shared" si="315"/>
        <v>#DIV/0!</v>
      </c>
      <c r="CT709" s="222">
        <f t="shared" si="316"/>
        <v>0</v>
      </c>
      <c r="CU709" s="237" t="e">
        <f t="shared" si="317"/>
        <v>#DIV/0!</v>
      </c>
      <c r="CV709" s="222">
        <f t="shared" si="318"/>
        <v>0</v>
      </c>
      <c r="CW709" s="237" t="e">
        <f t="shared" si="319"/>
        <v>#DIV/0!</v>
      </c>
      <c r="CX709" s="222">
        <f t="shared" si="320"/>
        <v>0</v>
      </c>
      <c r="CY709" s="237" t="e">
        <f t="shared" si="321"/>
        <v>#DIV/0!</v>
      </c>
      <c r="CZ709" s="223" t="e">
        <f t="shared" si="322"/>
        <v>#DIV/0!</v>
      </c>
      <c r="DA709" s="223" t="e">
        <f t="shared" si="323"/>
        <v>#DIV/0!</v>
      </c>
      <c r="DB709" s="221"/>
    </row>
    <row r="710" spans="1:106" ht="43.5">
      <c r="A710" s="1036"/>
      <c r="B710" s="1024"/>
      <c r="C710" s="1058"/>
      <c r="D710" s="1024"/>
      <c r="E710" s="1033"/>
      <c r="F710" s="1024"/>
      <c r="G710" s="220" t="s">
        <v>1571</v>
      </c>
      <c r="H710" s="69"/>
      <c r="I710" s="178" t="s">
        <v>1713</v>
      </c>
      <c r="J710" s="5" t="s">
        <v>32</v>
      </c>
      <c r="K710" s="212" t="s">
        <v>31</v>
      </c>
      <c r="L710" s="215" t="s">
        <v>9</v>
      </c>
      <c r="M710" s="221" t="s">
        <v>29</v>
      </c>
      <c r="N710" s="221" t="s">
        <v>24</v>
      </c>
      <c r="O710" s="5"/>
      <c r="P710" s="5"/>
      <c r="Q710" s="5"/>
      <c r="R710" s="5"/>
      <c r="S710" s="6"/>
      <c r="T710" s="6"/>
      <c r="U710" s="5"/>
      <c r="V710" s="5"/>
      <c r="W710" s="221"/>
      <c r="X710" s="5" t="s">
        <v>24</v>
      </c>
      <c r="Y710" s="5"/>
      <c r="Z710" s="80">
        <f t="shared" si="324"/>
        <v>1</v>
      </c>
      <c r="AA710" s="221"/>
      <c r="AB710" s="7"/>
      <c r="AC710" s="7"/>
      <c r="AD710" s="7"/>
      <c r="AE710" s="7"/>
      <c r="AF710" s="7"/>
      <c r="AG710" s="7"/>
      <c r="AH710" s="7"/>
      <c r="AI710" s="7"/>
      <c r="AJ710" s="7"/>
      <c r="AK710" s="7"/>
      <c r="AL710" s="7"/>
      <c r="AM710" s="7"/>
      <c r="AN710" s="7"/>
      <c r="AO710" s="7"/>
      <c r="AP710" s="7"/>
      <c r="AQ710" s="7"/>
      <c r="AR710" s="7"/>
      <c r="AS710" s="7"/>
      <c r="AT710" s="7"/>
      <c r="AU710" s="7"/>
      <c r="AV710" s="55"/>
      <c r="AW710" s="7"/>
      <c r="AX710" s="7"/>
      <c r="AY710" s="7"/>
      <c r="AZ710" s="7"/>
      <c r="BA710" s="7"/>
      <c r="BB710" s="7"/>
      <c r="BC710" s="55"/>
      <c r="BD710" s="55"/>
      <c r="BE710" s="55"/>
      <c r="BF710" s="7"/>
      <c r="BG710" s="7" t="s">
        <v>1316</v>
      </c>
      <c r="BH710" s="7"/>
      <c r="BI710" s="7"/>
      <c r="BJ710" s="221"/>
      <c r="BK710" s="221"/>
      <c r="BL710" s="221"/>
      <c r="BM710" s="221"/>
      <c r="BN710" s="221"/>
      <c r="BO710" s="221"/>
      <c r="BP710" s="221"/>
      <c r="BQ710" s="221"/>
      <c r="BR710" s="221"/>
      <c r="BS710" s="221"/>
      <c r="BT710" s="221"/>
      <c r="BU710" s="221"/>
      <c r="BV710" s="221"/>
      <c r="BW710" s="221"/>
      <c r="BX710" s="221"/>
      <c r="BY710" s="221"/>
      <c r="BZ710" s="221"/>
      <c r="CA710" s="221"/>
      <c r="CB710" s="221"/>
      <c r="CC710" s="221"/>
      <c r="CD710" s="221"/>
      <c r="CE710" s="221"/>
      <c r="CF710" s="221"/>
      <c r="CG710" s="221"/>
      <c r="CH710" s="221"/>
      <c r="CI710" s="221"/>
      <c r="CJ710" s="221"/>
      <c r="CK710" s="221"/>
      <c r="CL710" s="221"/>
      <c r="CM710" s="221"/>
      <c r="CN710" s="221"/>
      <c r="CO710" s="221"/>
      <c r="CP710" s="221"/>
      <c r="CQ710" s="221"/>
      <c r="CR710" s="222">
        <f t="shared" si="314"/>
        <v>0</v>
      </c>
      <c r="CS710" s="237" t="e">
        <f t="shared" si="315"/>
        <v>#DIV/0!</v>
      </c>
      <c r="CT710" s="222">
        <f t="shared" si="316"/>
        <v>0</v>
      </c>
      <c r="CU710" s="237" t="e">
        <f t="shared" si="317"/>
        <v>#DIV/0!</v>
      </c>
      <c r="CV710" s="222">
        <f t="shared" si="318"/>
        <v>0</v>
      </c>
      <c r="CW710" s="237" t="e">
        <f t="shared" si="319"/>
        <v>#DIV/0!</v>
      </c>
      <c r="CX710" s="222">
        <f t="shared" si="320"/>
        <v>0</v>
      </c>
      <c r="CY710" s="237" t="e">
        <f t="shared" si="321"/>
        <v>#DIV/0!</v>
      </c>
      <c r="CZ710" s="223" t="e">
        <f t="shared" si="322"/>
        <v>#DIV/0!</v>
      </c>
      <c r="DA710" s="223" t="e">
        <f t="shared" si="323"/>
        <v>#DIV/0!</v>
      </c>
      <c r="DB710" s="221"/>
    </row>
    <row r="711" spans="1:106" ht="46.5">
      <c r="A711" s="1036"/>
      <c r="B711" s="1024"/>
      <c r="C711" s="1058"/>
      <c r="D711" s="1024"/>
      <c r="E711" s="1033"/>
      <c r="F711" s="1024"/>
      <c r="G711" s="220" t="s">
        <v>1325</v>
      </c>
      <c r="H711" s="69"/>
      <c r="I711" s="69"/>
      <c r="J711" s="212" t="s">
        <v>32</v>
      </c>
      <c r="K711" s="212" t="s">
        <v>31</v>
      </c>
      <c r="L711" s="215" t="s">
        <v>9</v>
      </c>
      <c r="M711" s="221" t="s">
        <v>29</v>
      </c>
      <c r="N711" s="221" t="s">
        <v>24</v>
      </c>
      <c r="O711" s="5"/>
      <c r="P711" s="5"/>
      <c r="Q711" s="5"/>
      <c r="R711" s="5"/>
      <c r="S711" s="6"/>
      <c r="T711" s="6"/>
      <c r="U711" s="5"/>
      <c r="V711" s="5"/>
      <c r="W711" s="221"/>
      <c r="X711" s="5" t="s">
        <v>24</v>
      </c>
      <c r="Y711" s="5"/>
      <c r="Z711" s="80">
        <f t="shared" si="324"/>
        <v>1</v>
      </c>
      <c r="AA711" s="955"/>
      <c r="AB711" s="7"/>
      <c r="AC711" s="7"/>
      <c r="AD711" s="7" t="s">
        <v>1318</v>
      </c>
      <c r="AE711" s="7"/>
      <c r="AF711" s="7"/>
      <c r="AG711" s="7"/>
      <c r="AH711" s="7"/>
      <c r="AI711" s="7"/>
      <c r="AJ711" s="7"/>
      <c r="AK711" s="7"/>
      <c r="AL711" s="7"/>
      <c r="AM711" s="7"/>
      <c r="AN711" s="7"/>
      <c r="AO711" s="7"/>
      <c r="AP711" s="7"/>
      <c r="AQ711" s="7"/>
      <c r="AR711" s="7"/>
      <c r="AS711" s="7"/>
      <c r="AT711" s="7"/>
      <c r="AU711" s="7"/>
      <c r="AV711" s="55"/>
      <c r="AW711" s="7"/>
      <c r="AX711" s="7"/>
      <c r="AY711" s="7"/>
      <c r="AZ711" s="7"/>
      <c r="BA711" s="7"/>
      <c r="BB711" s="7"/>
      <c r="BC711" s="55"/>
      <c r="BD711" s="55"/>
      <c r="BE711" s="55"/>
      <c r="BF711" s="7"/>
      <c r="BG711" s="7"/>
      <c r="BH711" s="7"/>
      <c r="BI711" s="7"/>
      <c r="BJ711" s="221"/>
      <c r="BK711" s="221"/>
      <c r="BL711" s="221"/>
      <c r="BM711" s="221"/>
      <c r="BN711" s="221"/>
      <c r="BO711" s="221"/>
      <c r="BP711" s="221"/>
      <c r="BQ711" s="221"/>
      <c r="BR711" s="221"/>
      <c r="BS711" s="221"/>
      <c r="BT711" s="221"/>
      <c r="BU711" s="221"/>
      <c r="BV711" s="221"/>
      <c r="BW711" s="221"/>
      <c r="BX711" s="221"/>
      <c r="BY711" s="221"/>
      <c r="BZ711" s="221"/>
      <c r="CA711" s="221"/>
      <c r="CB711" s="221"/>
      <c r="CC711" s="221"/>
      <c r="CD711" s="221"/>
      <c r="CE711" s="221"/>
      <c r="CF711" s="221"/>
      <c r="CG711" s="221"/>
      <c r="CH711" s="221"/>
      <c r="CI711" s="221"/>
      <c r="CJ711" s="221"/>
      <c r="CK711" s="221"/>
      <c r="CL711" s="221"/>
      <c r="CM711" s="221"/>
      <c r="CN711" s="221"/>
      <c r="CO711" s="221"/>
      <c r="CP711" s="221"/>
      <c r="CQ711" s="221"/>
      <c r="CR711" s="222">
        <f t="shared" si="314"/>
        <v>0</v>
      </c>
      <c r="CS711" s="237" t="e">
        <f t="shared" si="315"/>
        <v>#DIV/0!</v>
      </c>
      <c r="CT711" s="222">
        <f t="shared" si="316"/>
        <v>0</v>
      </c>
      <c r="CU711" s="237" t="e">
        <f t="shared" si="317"/>
        <v>#DIV/0!</v>
      </c>
      <c r="CV711" s="222">
        <f t="shared" si="318"/>
        <v>0</v>
      </c>
      <c r="CW711" s="237" t="e">
        <f t="shared" si="319"/>
        <v>#DIV/0!</v>
      </c>
      <c r="CX711" s="222">
        <f t="shared" si="320"/>
        <v>0</v>
      </c>
      <c r="CY711" s="237" t="e">
        <f t="shared" si="321"/>
        <v>#DIV/0!</v>
      </c>
      <c r="CZ711" s="223" t="e">
        <f t="shared" si="322"/>
        <v>#DIV/0!</v>
      </c>
      <c r="DA711" s="223" t="e">
        <f t="shared" si="323"/>
        <v>#DIV/0!</v>
      </c>
      <c r="DB711" s="221"/>
    </row>
    <row r="712" spans="1:106" s="1" customFormat="1" ht="111" customHeight="1">
      <c r="A712" s="227">
        <v>213</v>
      </c>
      <c r="B712" s="217" t="s">
        <v>530</v>
      </c>
      <c r="C712" s="215" t="s">
        <v>28</v>
      </c>
      <c r="D712" s="217" t="s">
        <v>80</v>
      </c>
      <c r="E712" s="215" t="s">
        <v>35</v>
      </c>
      <c r="F712" s="217" t="s">
        <v>80</v>
      </c>
      <c r="G712" s="217" t="s">
        <v>362</v>
      </c>
      <c r="H712" s="212"/>
      <c r="I712" s="212"/>
      <c r="J712" s="5" t="s">
        <v>32</v>
      </c>
      <c r="K712" s="212" t="s">
        <v>31</v>
      </c>
      <c r="L712" s="215" t="s">
        <v>9</v>
      </c>
      <c r="M712" s="221" t="s">
        <v>29</v>
      </c>
      <c r="N712" s="221" t="s">
        <v>24</v>
      </c>
      <c r="O712" s="5"/>
      <c r="P712" s="5"/>
      <c r="Q712" s="5"/>
      <c r="R712" s="5"/>
      <c r="S712" s="6"/>
      <c r="T712" s="6"/>
      <c r="U712" s="5"/>
      <c r="V712" s="5" t="s">
        <v>24</v>
      </c>
      <c r="W712" s="5"/>
      <c r="X712" s="5"/>
      <c r="Y712" s="5"/>
      <c r="Z712" s="80">
        <f t="shared" si="324"/>
        <v>1</v>
      </c>
      <c r="AA712" s="955"/>
      <c r="AB712" s="7"/>
      <c r="AC712" s="7"/>
      <c r="AD712" s="7"/>
      <c r="AE712" s="7"/>
      <c r="AF712" s="7"/>
      <c r="AG712" s="7"/>
      <c r="AH712" s="7"/>
      <c r="AI712" s="7"/>
      <c r="AJ712" s="7"/>
      <c r="AK712" s="7"/>
      <c r="AL712" s="7"/>
      <c r="AM712" s="7"/>
      <c r="AN712" s="7"/>
      <c r="AO712" s="7"/>
      <c r="AP712" s="7"/>
      <c r="AQ712" s="7"/>
      <c r="AR712" s="7"/>
      <c r="AS712" s="7"/>
      <c r="AT712" s="7"/>
      <c r="AU712" s="7"/>
      <c r="AV712" s="55"/>
      <c r="AW712" s="55"/>
      <c r="AX712" s="55"/>
      <c r="AY712" s="55" t="s">
        <v>1316</v>
      </c>
      <c r="AZ712" s="55" t="s">
        <v>1316</v>
      </c>
      <c r="BA712" s="55" t="s">
        <v>1316</v>
      </c>
      <c r="BB712" s="55" t="s">
        <v>1316</v>
      </c>
      <c r="BC712" s="7"/>
      <c r="BD712" s="7"/>
      <c r="BE712" s="7"/>
      <c r="BF712" s="7"/>
      <c r="BG712" s="7"/>
      <c r="BH712" s="7"/>
      <c r="BI712" s="7"/>
      <c r="BJ712" s="221"/>
      <c r="BK712" s="221"/>
      <c r="BL712" s="221"/>
      <c r="BM712" s="221"/>
      <c r="BN712" s="221"/>
      <c r="BO712" s="221"/>
      <c r="BP712" s="221"/>
      <c r="BQ712" s="221"/>
      <c r="BR712" s="221"/>
      <c r="BS712" s="221"/>
      <c r="BT712" s="221"/>
      <c r="BU712" s="221"/>
      <c r="BV712" s="221"/>
      <c r="BW712" s="221"/>
      <c r="BX712" s="221"/>
      <c r="BY712" s="221"/>
      <c r="BZ712" s="221"/>
      <c r="CA712" s="221"/>
      <c r="CB712" s="221"/>
      <c r="CC712" s="221"/>
      <c r="CD712" s="221"/>
      <c r="CE712" s="221"/>
      <c r="CF712" s="221"/>
      <c r="CG712" s="221"/>
      <c r="CH712" s="221"/>
      <c r="CI712" s="221"/>
      <c r="CJ712" s="221"/>
      <c r="CK712" s="221"/>
      <c r="CL712" s="221"/>
      <c r="CM712" s="221"/>
      <c r="CN712" s="221"/>
      <c r="CO712" s="221"/>
      <c r="CP712" s="221"/>
      <c r="CQ712" s="221"/>
      <c r="CR712" s="222">
        <f t="shared" si="314"/>
        <v>0</v>
      </c>
      <c r="CS712" s="237" t="e">
        <f t="shared" si="315"/>
        <v>#DIV/0!</v>
      </c>
      <c r="CT712" s="222">
        <f t="shared" si="316"/>
        <v>0</v>
      </c>
      <c r="CU712" s="237" t="e">
        <f t="shared" si="317"/>
        <v>#DIV/0!</v>
      </c>
      <c r="CV712" s="222">
        <f t="shared" si="318"/>
        <v>0</v>
      </c>
      <c r="CW712" s="237" t="e">
        <f t="shared" si="319"/>
        <v>#DIV/0!</v>
      </c>
      <c r="CX712" s="222">
        <f t="shared" si="320"/>
        <v>0</v>
      </c>
      <c r="CY712" s="237" t="e">
        <f t="shared" si="321"/>
        <v>#DIV/0!</v>
      </c>
      <c r="CZ712" s="223" t="e">
        <f t="shared" si="322"/>
        <v>#DIV/0!</v>
      </c>
      <c r="DA712" s="223" t="e">
        <f t="shared" si="323"/>
        <v>#DIV/0!</v>
      </c>
      <c r="DB712" s="5"/>
    </row>
    <row r="713" spans="1:106" s="1" customFormat="1" ht="46.5">
      <c r="A713" s="1036">
        <v>214</v>
      </c>
      <c r="B713" s="1076" t="s">
        <v>1386</v>
      </c>
      <c r="C713" s="1078" t="s">
        <v>41</v>
      </c>
      <c r="D713" s="1077" t="s">
        <v>673</v>
      </c>
      <c r="E713" s="1078" t="s">
        <v>41</v>
      </c>
      <c r="F713" s="145" t="s">
        <v>1385</v>
      </c>
      <c r="G713" s="145" t="s">
        <v>1406</v>
      </c>
      <c r="H713" s="38"/>
      <c r="I713" s="38"/>
      <c r="J713" s="227" t="s">
        <v>32</v>
      </c>
      <c r="K713" s="212" t="s">
        <v>31</v>
      </c>
      <c r="L713" s="215" t="s">
        <v>9</v>
      </c>
      <c r="M713" s="221" t="s">
        <v>29</v>
      </c>
      <c r="N713" s="221" t="s">
        <v>24</v>
      </c>
      <c r="O713" s="5" t="s">
        <v>24</v>
      </c>
      <c r="P713" s="5"/>
      <c r="Q713" s="5"/>
      <c r="R713" s="5"/>
      <c r="S713" s="6"/>
      <c r="T713" s="6"/>
      <c r="U713" s="5"/>
      <c r="V713" s="5"/>
      <c r="W713" s="5"/>
      <c r="X713" s="5"/>
      <c r="Y713" s="5"/>
      <c r="Z713" s="80">
        <f t="shared" si="324"/>
        <v>1</v>
      </c>
      <c r="AA713" s="221"/>
      <c r="AB713" s="7"/>
      <c r="AC713" s="7"/>
      <c r="AD713" s="7"/>
      <c r="AE713" s="7"/>
      <c r="AF713" s="7"/>
      <c r="AG713" s="7"/>
      <c r="AH713" s="7"/>
      <c r="AI713" s="7"/>
      <c r="AJ713" s="7"/>
      <c r="AK713" s="7"/>
      <c r="AL713" s="7"/>
      <c r="AM713" s="7"/>
      <c r="AN713" s="7"/>
      <c r="AO713" s="7"/>
      <c r="AP713" s="7"/>
      <c r="AQ713" s="7"/>
      <c r="AR713" s="7"/>
      <c r="AS713" s="7"/>
      <c r="AT713" s="7"/>
      <c r="AU713" s="7"/>
      <c r="AV713" s="55"/>
      <c r="AW713" s="55"/>
      <c r="AX713" s="55"/>
      <c r="AY713" s="55"/>
      <c r="AZ713" s="55"/>
      <c r="BA713" s="55"/>
      <c r="BB713" s="55"/>
      <c r="BC713" s="7"/>
      <c r="BD713" s="7"/>
      <c r="BE713" s="7"/>
      <c r="BF713" s="7"/>
      <c r="BG713" s="7"/>
      <c r="BH713" s="7"/>
      <c r="BI713" s="7"/>
      <c r="BJ713" s="221"/>
      <c r="BK713" s="221"/>
      <c r="BL713" s="221"/>
      <c r="BM713" s="221"/>
      <c r="BN713" s="221"/>
      <c r="BO713" s="221"/>
      <c r="BP713" s="221"/>
      <c r="BQ713" s="221"/>
      <c r="BR713" s="221"/>
      <c r="BS713" s="221"/>
      <c r="BT713" s="221"/>
      <c r="BU713" s="221"/>
      <c r="BV713" s="221"/>
      <c r="BW713" s="221"/>
      <c r="BX713" s="221"/>
      <c r="BY713" s="221"/>
      <c r="BZ713" s="221"/>
      <c r="CA713" s="221"/>
      <c r="CB713" s="221"/>
      <c r="CC713" s="221"/>
      <c r="CD713" s="221"/>
      <c r="CE713" s="221"/>
      <c r="CF713" s="221"/>
      <c r="CG713" s="221"/>
      <c r="CH713" s="221"/>
      <c r="CI713" s="221"/>
      <c r="CJ713" s="221"/>
      <c r="CK713" s="221"/>
      <c r="CL713" s="221"/>
      <c r="CM713" s="221"/>
      <c r="CN713" s="221"/>
      <c r="CO713" s="221"/>
      <c r="CP713" s="221"/>
      <c r="CQ713" s="221"/>
      <c r="CR713" s="222">
        <f t="shared" si="314"/>
        <v>0</v>
      </c>
      <c r="CS713" s="237" t="e">
        <f t="shared" si="315"/>
        <v>#DIV/0!</v>
      </c>
      <c r="CT713" s="222">
        <f t="shared" si="316"/>
        <v>0</v>
      </c>
      <c r="CU713" s="237" t="e">
        <f t="shared" si="317"/>
        <v>#DIV/0!</v>
      </c>
      <c r="CV713" s="222">
        <f t="shared" si="318"/>
        <v>0</v>
      </c>
      <c r="CW713" s="237" t="e">
        <f t="shared" si="319"/>
        <v>#DIV/0!</v>
      </c>
      <c r="CX713" s="222">
        <f t="shared" si="320"/>
        <v>0</v>
      </c>
      <c r="CY713" s="237" t="e">
        <f t="shared" si="321"/>
        <v>#DIV/0!</v>
      </c>
      <c r="CZ713" s="223" t="e">
        <f t="shared" si="322"/>
        <v>#DIV/0!</v>
      </c>
      <c r="DA713" s="223" t="e">
        <f t="shared" si="323"/>
        <v>#DIV/0!</v>
      </c>
      <c r="DB713" s="5"/>
    </row>
    <row r="714" spans="1:106" s="1" customFormat="1" ht="62">
      <c r="A714" s="1036"/>
      <c r="B714" s="1077"/>
      <c r="C714" s="1078"/>
      <c r="D714" s="1077"/>
      <c r="E714" s="1078"/>
      <c r="F714" s="1076" t="s">
        <v>1388</v>
      </c>
      <c r="G714" s="145" t="s">
        <v>1426</v>
      </c>
      <c r="H714" s="38"/>
      <c r="I714" s="38"/>
      <c r="J714" s="227" t="s">
        <v>32</v>
      </c>
      <c r="K714" s="212" t="s">
        <v>31</v>
      </c>
      <c r="L714" s="215" t="s">
        <v>9</v>
      </c>
      <c r="M714" s="221" t="s">
        <v>29</v>
      </c>
      <c r="N714" s="221" t="s">
        <v>24</v>
      </c>
      <c r="O714" s="5" t="s">
        <v>24</v>
      </c>
      <c r="P714" s="5"/>
      <c r="Q714" s="5"/>
      <c r="R714" s="5"/>
      <c r="S714" s="6"/>
      <c r="T714" s="6"/>
      <c r="U714" s="5"/>
      <c r="V714" s="5"/>
      <c r="W714" s="5"/>
      <c r="X714" s="5"/>
      <c r="Y714" s="5"/>
      <c r="Z714" s="80">
        <f t="shared" si="324"/>
        <v>1</v>
      </c>
      <c r="AA714" s="955"/>
      <c r="AB714" s="7"/>
      <c r="AC714" s="7"/>
      <c r="AD714" s="7" t="s">
        <v>1315</v>
      </c>
      <c r="AE714" s="7"/>
      <c r="AF714" s="7"/>
      <c r="AG714" s="7"/>
      <c r="AH714" s="7"/>
      <c r="AI714" s="7"/>
      <c r="AJ714" s="7"/>
      <c r="AK714" s="7"/>
      <c r="AL714" s="7"/>
      <c r="AM714" s="7"/>
      <c r="AN714" s="7"/>
      <c r="AO714" s="7"/>
      <c r="AP714" s="7"/>
      <c r="AQ714" s="7"/>
      <c r="AR714" s="7"/>
      <c r="AS714" s="7"/>
      <c r="AT714" s="7"/>
      <c r="AU714" s="7"/>
      <c r="AV714" s="55"/>
      <c r="AW714" s="55"/>
      <c r="AX714" s="55"/>
      <c r="AY714" s="55"/>
      <c r="AZ714" s="55"/>
      <c r="BA714" s="55"/>
      <c r="BB714" s="55"/>
      <c r="BC714" s="7"/>
      <c r="BD714" s="7"/>
      <c r="BE714" s="7"/>
      <c r="BF714" s="7"/>
      <c r="BG714" s="7"/>
      <c r="BH714" s="7"/>
      <c r="BI714" s="7"/>
      <c r="BJ714" s="221"/>
      <c r="BK714" s="221"/>
      <c r="BL714" s="221"/>
      <c r="BM714" s="221"/>
      <c r="BN714" s="221"/>
      <c r="BO714" s="221"/>
      <c r="BP714" s="221"/>
      <c r="BQ714" s="221"/>
      <c r="BR714" s="221"/>
      <c r="BS714" s="221"/>
      <c r="BT714" s="221"/>
      <c r="BU714" s="221"/>
      <c r="BV714" s="221"/>
      <c r="BW714" s="221"/>
      <c r="BX714" s="221"/>
      <c r="BY714" s="221"/>
      <c r="BZ714" s="221"/>
      <c r="CA714" s="221"/>
      <c r="CB714" s="221"/>
      <c r="CC714" s="221"/>
      <c r="CD714" s="221"/>
      <c r="CE714" s="221"/>
      <c r="CF714" s="221"/>
      <c r="CG714" s="221"/>
      <c r="CH714" s="221"/>
      <c r="CI714" s="221"/>
      <c r="CJ714" s="221"/>
      <c r="CK714" s="221"/>
      <c r="CL714" s="221"/>
      <c r="CM714" s="221"/>
      <c r="CN714" s="221"/>
      <c r="CO714" s="221"/>
      <c r="CP714" s="221"/>
      <c r="CQ714" s="221"/>
      <c r="CR714" s="222">
        <f t="shared" si="314"/>
        <v>0</v>
      </c>
      <c r="CS714" s="237" t="e">
        <f t="shared" si="315"/>
        <v>#DIV/0!</v>
      </c>
      <c r="CT714" s="222">
        <f t="shared" si="316"/>
        <v>0</v>
      </c>
      <c r="CU714" s="237" t="e">
        <f t="shared" si="317"/>
        <v>#DIV/0!</v>
      </c>
      <c r="CV714" s="222">
        <f t="shared" si="318"/>
        <v>0</v>
      </c>
      <c r="CW714" s="237" t="e">
        <f t="shared" si="319"/>
        <v>#DIV/0!</v>
      </c>
      <c r="CX714" s="222">
        <f t="shared" si="320"/>
        <v>0</v>
      </c>
      <c r="CY714" s="237" t="e">
        <f t="shared" si="321"/>
        <v>#DIV/0!</v>
      </c>
      <c r="CZ714" s="223" t="e">
        <f t="shared" si="322"/>
        <v>#DIV/0!</v>
      </c>
      <c r="DA714" s="223" t="e">
        <f t="shared" si="323"/>
        <v>#DIV/0!</v>
      </c>
      <c r="DB714" s="5"/>
    </row>
    <row r="715" spans="1:106" s="1" customFormat="1" ht="37.4" customHeight="1">
      <c r="A715" s="1036"/>
      <c r="B715" s="1077"/>
      <c r="C715" s="1078"/>
      <c r="D715" s="1077"/>
      <c r="E715" s="1078"/>
      <c r="F715" s="1077"/>
      <c r="G715" s="145" t="s">
        <v>1387</v>
      </c>
      <c r="H715" s="38"/>
      <c r="I715" s="38"/>
      <c r="J715" s="227" t="s">
        <v>32</v>
      </c>
      <c r="K715" s="212" t="s">
        <v>31</v>
      </c>
      <c r="L715" s="215" t="s">
        <v>9</v>
      </c>
      <c r="M715" s="221" t="s">
        <v>29</v>
      </c>
      <c r="N715" s="221" t="s">
        <v>24</v>
      </c>
      <c r="O715" s="5" t="s">
        <v>24</v>
      </c>
      <c r="P715" s="5"/>
      <c r="Q715" s="5"/>
      <c r="R715" s="5"/>
      <c r="S715" s="6"/>
      <c r="T715" s="6"/>
      <c r="U715" s="5"/>
      <c r="V715" s="5"/>
      <c r="W715" s="5"/>
      <c r="X715" s="5"/>
      <c r="Y715" s="5"/>
      <c r="Z715" s="80">
        <f t="shared" si="324"/>
        <v>1</v>
      </c>
      <c r="AA715" s="955"/>
      <c r="AB715" s="55"/>
      <c r="AC715" s="55"/>
      <c r="AD715" s="55" t="s">
        <v>1315</v>
      </c>
      <c r="AE715" s="7"/>
      <c r="AF715" s="7"/>
      <c r="AG715" s="7"/>
      <c r="AH715" s="7"/>
      <c r="AI715" s="7"/>
      <c r="AJ715" s="7"/>
      <c r="AK715" s="7"/>
      <c r="AL715" s="7"/>
      <c r="AM715" s="7"/>
      <c r="AN715" s="7"/>
      <c r="AO715" s="7"/>
      <c r="AP715" s="7"/>
      <c r="AQ715" s="7"/>
      <c r="AR715" s="7"/>
      <c r="AS715" s="7"/>
      <c r="AT715" s="7"/>
      <c r="AU715" s="7"/>
      <c r="AV715" s="55"/>
      <c r="AW715" s="55"/>
      <c r="AX715" s="55"/>
      <c r="AY715" s="55"/>
      <c r="AZ715" s="55"/>
      <c r="BA715" s="55"/>
      <c r="BB715" s="55"/>
      <c r="BC715" s="7"/>
      <c r="BD715" s="7"/>
      <c r="BE715" s="7"/>
      <c r="BF715" s="7"/>
      <c r="BG715" s="7"/>
      <c r="BH715" s="7"/>
      <c r="BI715" s="7"/>
      <c r="BJ715" s="221"/>
      <c r="BK715" s="221"/>
      <c r="BL715" s="221"/>
      <c r="BM715" s="221"/>
      <c r="BN715" s="221"/>
      <c r="BO715" s="221"/>
      <c r="BP715" s="221"/>
      <c r="BQ715" s="221"/>
      <c r="BR715" s="221"/>
      <c r="BS715" s="221"/>
      <c r="BT715" s="221"/>
      <c r="BU715" s="221"/>
      <c r="BV715" s="221"/>
      <c r="BW715" s="221"/>
      <c r="BX715" s="221"/>
      <c r="BY715" s="221"/>
      <c r="BZ715" s="221"/>
      <c r="CA715" s="221"/>
      <c r="CB715" s="221"/>
      <c r="CC715" s="221"/>
      <c r="CD715" s="221"/>
      <c r="CE715" s="221"/>
      <c r="CF715" s="221"/>
      <c r="CG715" s="221"/>
      <c r="CH715" s="221"/>
      <c r="CI715" s="221"/>
      <c r="CJ715" s="221"/>
      <c r="CK715" s="221"/>
      <c r="CL715" s="221"/>
      <c r="CM715" s="221"/>
      <c r="CN715" s="221"/>
      <c r="CO715" s="221"/>
      <c r="CP715" s="221"/>
      <c r="CQ715" s="221"/>
      <c r="CR715" s="222">
        <f t="shared" si="314"/>
        <v>0</v>
      </c>
      <c r="CS715" s="237" t="e">
        <f t="shared" si="315"/>
        <v>#DIV/0!</v>
      </c>
      <c r="CT715" s="222">
        <f t="shared" si="316"/>
        <v>0</v>
      </c>
      <c r="CU715" s="237" t="e">
        <f t="shared" si="317"/>
        <v>#DIV/0!</v>
      </c>
      <c r="CV715" s="222">
        <f t="shared" si="318"/>
        <v>0</v>
      </c>
      <c r="CW715" s="237" t="e">
        <f t="shared" si="319"/>
        <v>#DIV/0!</v>
      </c>
      <c r="CX715" s="222">
        <f t="shared" si="320"/>
        <v>0</v>
      </c>
      <c r="CY715" s="237" t="e">
        <f t="shared" si="321"/>
        <v>#DIV/0!</v>
      </c>
      <c r="CZ715" s="223" t="e">
        <f t="shared" si="322"/>
        <v>#DIV/0!</v>
      </c>
      <c r="DA715" s="223" t="e">
        <f t="shared" si="323"/>
        <v>#DIV/0!</v>
      </c>
      <c r="DB715" s="5"/>
    </row>
    <row r="716" spans="1:106" s="1" customFormat="1" ht="46.5">
      <c r="A716" s="1036"/>
      <c r="B716" s="1077"/>
      <c r="C716" s="1078"/>
      <c r="D716" s="1077"/>
      <c r="E716" s="1078"/>
      <c r="F716" s="1077"/>
      <c r="G716" s="51" t="s">
        <v>848</v>
      </c>
      <c r="H716" s="38"/>
      <c r="I716" s="38"/>
      <c r="J716" s="227" t="s">
        <v>32</v>
      </c>
      <c r="K716" s="212" t="s">
        <v>31</v>
      </c>
      <c r="L716" s="215" t="s">
        <v>9</v>
      </c>
      <c r="M716" s="221" t="s">
        <v>29</v>
      </c>
      <c r="N716" s="221" t="s">
        <v>24</v>
      </c>
      <c r="O716" s="5" t="s">
        <v>24</v>
      </c>
      <c r="P716" s="5"/>
      <c r="Q716" s="5"/>
      <c r="R716" s="5"/>
      <c r="S716" s="6"/>
      <c r="T716" s="6"/>
      <c r="U716" s="5"/>
      <c r="V716" s="5"/>
      <c r="W716" s="5"/>
      <c r="X716" s="5"/>
      <c r="Y716" s="5"/>
      <c r="Z716" s="80">
        <f t="shared" si="324"/>
        <v>1</v>
      </c>
      <c r="AA716" s="221"/>
      <c r="AB716" s="7"/>
      <c r="AC716" s="7"/>
      <c r="AD716" s="7" t="s">
        <v>915</v>
      </c>
      <c r="AE716" s="7"/>
      <c r="AF716" s="7"/>
      <c r="AG716" s="7"/>
      <c r="AH716" s="7"/>
      <c r="AI716" s="7"/>
      <c r="AJ716" s="7"/>
      <c r="AK716" s="7"/>
      <c r="AL716" s="7"/>
      <c r="AM716" s="7"/>
      <c r="AN716" s="7"/>
      <c r="AO716" s="7"/>
      <c r="AP716" s="7"/>
      <c r="AQ716" s="7"/>
      <c r="AR716" s="7"/>
      <c r="AS716" s="7"/>
      <c r="AT716" s="7"/>
      <c r="AU716" s="7"/>
      <c r="AV716" s="55"/>
      <c r="AW716" s="55"/>
      <c r="AX716" s="55"/>
      <c r="AY716" s="55"/>
      <c r="AZ716" s="55"/>
      <c r="BA716" s="55"/>
      <c r="BB716" s="55"/>
      <c r="BC716" s="7"/>
      <c r="BD716" s="7"/>
      <c r="BE716" s="7"/>
      <c r="BF716" s="7"/>
      <c r="BG716" s="7"/>
      <c r="BH716" s="7"/>
      <c r="BI716" s="7"/>
      <c r="BJ716" s="221"/>
      <c r="BK716" s="221"/>
      <c r="BL716" s="221"/>
      <c r="BM716" s="221"/>
      <c r="BN716" s="221"/>
      <c r="BO716" s="221"/>
      <c r="BP716" s="221"/>
      <c r="BQ716" s="221"/>
      <c r="BR716" s="221"/>
      <c r="BS716" s="221"/>
      <c r="BT716" s="221"/>
      <c r="BU716" s="221"/>
      <c r="BV716" s="221"/>
      <c r="BW716" s="221"/>
      <c r="BX716" s="221"/>
      <c r="BY716" s="221"/>
      <c r="BZ716" s="221"/>
      <c r="CA716" s="221"/>
      <c r="CB716" s="221"/>
      <c r="CC716" s="221"/>
      <c r="CD716" s="221"/>
      <c r="CE716" s="221"/>
      <c r="CF716" s="221"/>
      <c r="CG716" s="221"/>
      <c r="CH716" s="221"/>
      <c r="CI716" s="221"/>
      <c r="CJ716" s="221"/>
      <c r="CK716" s="221"/>
      <c r="CL716" s="221"/>
      <c r="CM716" s="221"/>
      <c r="CN716" s="221"/>
      <c r="CO716" s="221"/>
      <c r="CP716" s="221"/>
      <c r="CQ716" s="221"/>
      <c r="CR716" s="222">
        <f t="shared" si="314"/>
        <v>0</v>
      </c>
      <c r="CS716" s="237" t="e">
        <f t="shared" si="315"/>
        <v>#DIV/0!</v>
      </c>
      <c r="CT716" s="222">
        <f t="shared" si="316"/>
        <v>0</v>
      </c>
      <c r="CU716" s="237" t="e">
        <f t="shared" si="317"/>
        <v>#DIV/0!</v>
      </c>
      <c r="CV716" s="222">
        <f t="shared" si="318"/>
        <v>0</v>
      </c>
      <c r="CW716" s="237" t="e">
        <f t="shared" si="319"/>
        <v>#DIV/0!</v>
      </c>
      <c r="CX716" s="222">
        <f t="shared" si="320"/>
        <v>0</v>
      </c>
      <c r="CY716" s="237" t="e">
        <f t="shared" si="321"/>
        <v>#DIV/0!</v>
      </c>
      <c r="CZ716" s="223" t="e">
        <f t="shared" si="322"/>
        <v>#DIV/0!</v>
      </c>
      <c r="DA716" s="223" t="e">
        <f t="shared" si="323"/>
        <v>#DIV/0!</v>
      </c>
      <c r="DB716" s="5"/>
    </row>
    <row r="717" spans="1:106" s="1" customFormat="1" ht="46.5">
      <c r="A717" s="1036"/>
      <c r="B717" s="1077"/>
      <c r="C717" s="1078"/>
      <c r="D717" s="1077"/>
      <c r="E717" s="1078"/>
      <c r="F717" s="51" t="s">
        <v>672</v>
      </c>
      <c r="G717" s="51" t="s">
        <v>671</v>
      </c>
      <c r="H717" s="38"/>
      <c r="I717" s="38"/>
      <c r="J717" s="227" t="s">
        <v>32</v>
      </c>
      <c r="K717" s="212" t="s">
        <v>31</v>
      </c>
      <c r="L717" s="215" t="s">
        <v>9</v>
      </c>
      <c r="M717" s="221" t="s">
        <v>29</v>
      </c>
      <c r="N717" s="221" t="s">
        <v>24</v>
      </c>
      <c r="O717" s="5"/>
      <c r="P717" s="5"/>
      <c r="Q717" s="5"/>
      <c r="R717" s="5"/>
      <c r="S717" s="6"/>
      <c r="T717" s="6"/>
      <c r="U717" s="5"/>
      <c r="V717" s="5"/>
      <c r="W717" s="5"/>
      <c r="X717" s="5"/>
      <c r="Y717" s="5" t="s">
        <v>24</v>
      </c>
      <c r="Z717" s="80">
        <f t="shared" si="324"/>
        <v>1</v>
      </c>
      <c r="AA717" s="955"/>
      <c r="AB717" s="7"/>
      <c r="AC717" s="7"/>
      <c r="AD717" s="7"/>
      <c r="AE717" s="7"/>
      <c r="AF717" s="7"/>
      <c r="AG717" s="7"/>
      <c r="AH717" s="7"/>
      <c r="AI717" s="7"/>
      <c r="AJ717" s="7"/>
      <c r="AK717" s="7"/>
      <c r="AL717" s="7"/>
      <c r="AM717" s="7"/>
      <c r="AN717" s="7"/>
      <c r="AO717" s="7"/>
      <c r="AP717" s="7"/>
      <c r="AQ717" s="7"/>
      <c r="AR717" s="7"/>
      <c r="AS717" s="7"/>
      <c r="AT717" s="7"/>
      <c r="AU717" s="7"/>
      <c r="AV717" s="55"/>
      <c r="AW717" s="55"/>
      <c r="AX717" s="55"/>
      <c r="AY717" s="55"/>
      <c r="AZ717" s="55"/>
      <c r="BA717" s="55"/>
      <c r="BB717" s="55"/>
      <c r="BC717" s="7"/>
      <c r="BD717" s="7"/>
      <c r="BE717" s="7"/>
      <c r="BF717" s="7"/>
      <c r="BG717" s="7"/>
      <c r="BH717" s="7"/>
      <c r="BI717" s="7" t="s">
        <v>1315</v>
      </c>
      <c r="BJ717" s="221"/>
      <c r="BK717" s="221"/>
      <c r="BL717" s="221"/>
      <c r="BM717" s="221"/>
      <c r="BN717" s="221"/>
      <c r="BO717" s="221"/>
      <c r="BP717" s="221"/>
      <c r="BQ717" s="221"/>
      <c r="BR717" s="221"/>
      <c r="BS717" s="221"/>
      <c r="BT717" s="221"/>
      <c r="BU717" s="221"/>
      <c r="BV717" s="221"/>
      <c r="BW717" s="221"/>
      <c r="BX717" s="221"/>
      <c r="BY717" s="221"/>
      <c r="BZ717" s="221"/>
      <c r="CA717" s="221"/>
      <c r="CB717" s="221"/>
      <c r="CC717" s="221"/>
      <c r="CD717" s="221"/>
      <c r="CE717" s="221"/>
      <c r="CF717" s="221"/>
      <c r="CG717" s="221"/>
      <c r="CH717" s="221"/>
      <c r="CI717" s="221"/>
      <c r="CJ717" s="221"/>
      <c r="CK717" s="221"/>
      <c r="CL717" s="221"/>
      <c r="CM717" s="221"/>
      <c r="CN717" s="221"/>
      <c r="CO717" s="221"/>
      <c r="CP717" s="221"/>
      <c r="CQ717" s="221"/>
      <c r="CR717" s="222">
        <f t="shared" si="314"/>
        <v>0</v>
      </c>
      <c r="CS717" s="237" t="e">
        <f t="shared" si="315"/>
        <v>#DIV/0!</v>
      </c>
      <c r="CT717" s="222">
        <f t="shared" si="316"/>
        <v>0</v>
      </c>
      <c r="CU717" s="237" t="e">
        <f t="shared" si="317"/>
        <v>#DIV/0!</v>
      </c>
      <c r="CV717" s="222">
        <f t="shared" si="318"/>
        <v>0</v>
      </c>
      <c r="CW717" s="237" t="e">
        <f t="shared" si="319"/>
        <v>#DIV/0!</v>
      </c>
      <c r="CX717" s="222">
        <f t="shared" si="320"/>
        <v>0</v>
      </c>
      <c r="CY717" s="237" t="e">
        <f t="shared" si="321"/>
        <v>#DIV/0!</v>
      </c>
      <c r="CZ717" s="223" t="e">
        <f t="shared" si="322"/>
        <v>#DIV/0!</v>
      </c>
      <c r="DA717" s="223" t="e">
        <f t="shared" si="323"/>
        <v>#DIV/0!</v>
      </c>
      <c r="DB717" s="5"/>
    </row>
    <row r="718" spans="1:106" s="302" customFormat="1" ht="16.5">
      <c r="A718" s="299"/>
      <c r="B718" s="1045" t="s">
        <v>79</v>
      </c>
      <c r="C718" s="1045"/>
      <c r="D718" s="1045"/>
      <c r="E718" s="1045"/>
      <c r="F718" s="1045"/>
      <c r="G718" s="1045"/>
      <c r="H718" s="1045"/>
      <c r="I718" s="1045"/>
      <c r="J718" s="1045"/>
      <c r="K718" s="1045"/>
      <c r="L718" s="1045"/>
      <c r="M718" s="1045"/>
      <c r="N718" s="1045"/>
      <c r="O718" s="300"/>
      <c r="P718" s="300" t="s">
        <v>38</v>
      </c>
      <c r="Q718" s="300" t="s">
        <v>38</v>
      </c>
      <c r="R718" s="300" t="s">
        <v>38</v>
      </c>
      <c r="S718" s="300"/>
      <c r="T718" s="300" t="s">
        <v>38</v>
      </c>
      <c r="U718" s="300" t="s">
        <v>38</v>
      </c>
      <c r="V718" s="300"/>
      <c r="W718" s="300" t="s">
        <v>38</v>
      </c>
      <c r="X718" s="300" t="s">
        <v>38</v>
      </c>
      <c r="Y718" s="300" t="s">
        <v>38</v>
      </c>
      <c r="Z718" s="296" t="s">
        <v>38</v>
      </c>
      <c r="AA718" s="955"/>
      <c r="AB718" s="296" t="s">
        <v>38</v>
      </c>
      <c r="AC718" s="296" t="s">
        <v>38</v>
      </c>
      <c r="AD718" s="296" t="s">
        <v>38</v>
      </c>
      <c r="AE718" s="296" t="s">
        <v>38</v>
      </c>
      <c r="AF718" s="296" t="s">
        <v>38</v>
      </c>
      <c r="AG718" s="296" t="s">
        <v>38</v>
      </c>
      <c r="AH718" s="296" t="s">
        <v>38</v>
      </c>
      <c r="AI718" s="296" t="s">
        <v>38</v>
      </c>
      <c r="AJ718" s="296" t="s">
        <v>38</v>
      </c>
      <c r="AK718" s="296" t="s">
        <v>38</v>
      </c>
      <c r="AL718" s="296" t="s">
        <v>38</v>
      </c>
      <c r="AM718" s="296" t="s">
        <v>38</v>
      </c>
      <c r="AN718" s="296" t="s">
        <v>38</v>
      </c>
      <c r="AO718" s="296" t="s">
        <v>38</v>
      </c>
      <c r="AP718" s="296" t="s">
        <v>38</v>
      </c>
      <c r="AQ718" s="296" t="s">
        <v>38</v>
      </c>
      <c r="AR718" s="296" t="s">
        <v>38</v>
      </c>
      <c r="AS718" s="296" t="s">
        <v>38</v>
      </c>
      <c r="AT718" s="296" t="s">
        <v>38</v>
      </c>
      <c r="AU718" s="296" t="s">
        <v>38</v>
      </c>
      <c r="AV718" s="296" t="s">
        <v>38</v>
      </c>
      <c r="AW718" s="296" t="s">
        <v>38</v>
      </c>
      <c r="AX718" s="296" t="s">
        <v>38</v>
      </c>
      <c r="AY718" s="296" t="s">
        <v>38</v>
      </c>
      <c r="AZ718" s="296" t="s">
        <v>38</v>
      </c>
      <c r="BA718" s="296" t="s">
        <v>38</v>
      </c>
      <c r="BB718" s="296" t="s">
        <v>38</v>
      </c>
      <c r="BC718" s="296" t="s">
        <v>38</v>
      </c>
      <c r="BD718" s="296" t="s">
        <v>38</v>
      </c>
      <c r="BE718" s="296" t="s">
        <v>38</v>
      </c>
      <c r="BF718" s="296" t="s">
        <v>38</v>
      </c>
      <c r="BG718" s="296" t="s">
        <v>38</v>
      </c>
      <c r="BH718" s="296" t="s">
        <v>38</v>
      </c>
      <c r="BI718" s="296" t="s">
        <v>38</v>
      </c>
      <c r="BJ718" s="296" t="s">
        <v>38</v>
      </c>
      <c r="BK718" s="296" t="s">
        <v>38</v>
      </c>
      <c r="BL718" s="296" t="s">
        <v>38</v>
      </c>
      <c r="BM718" s="296" t="s">
        <v>38</v>
      </c>
      <c r="BN718" s="296" t="s">
        <v>38</v>
      </c>
      <c r="BO718" s="296" t="s">
        <v>38</v>
      </c>
      <c r="BP718" s="296" t="s">
        <v>38</v>
      </c>
      <c r="BQ718" s="296" t="s">
        <v>38</v>
      </c>
      <c r="BR718" s="296" t="s">
        <v>38</v>
      </c>
      <c r="BS718" s="296" t="s">
        <v>38</v>
      </c>
      <c r="BT718" s="296" t="s">
        <v>38</v>
      </c>
      <c r="BU718" s="296" t="s">
        <v>38</v>
      </c>
      <c r="BV718" s="296" t="s">
        <v>38</v>
      </c>
      <c r="BW718" s="296" t="s">
        <v>38</v>
      </c>
      <c r="BX718" s="296" t="s">
        <v>38</v>
      </c>
      <c r="BY718" s="296" t="s">
        <v>38</v>
      </c>
      <c r="BZ718" s="296" t="s">
        <v>38</v>
      </c>
      <c r="CA718" s="296" t="s">
        <v>38</v>
      </c>
      <c r="CB718" s="296" t="s">
        <v>38</v>
      </c>
      <c r="CC718" s="296" t="s">
        <v>38</v>
      </c>
      <c r="CD718" s="296" t="s">
        <v>38</v>
      </c>
      <c r="CE718" s="296" t="s">
        <v>38</v>
      </c>
      <c r="CF718" s="296" t="s">
        <v>38</v>
      </c>
      <c r="CG718" s="296" t="s">
        <v>38</v>
      </c>
      <c r="CH718" s="296" t="s">
        <v>38</v>
      </c>
      <c r="CI718" s="296" t="s">
        <v>38</v>
      </c>
      <c r="CJ718" s="296" t="s">
        <v>38</v>
      </c>
      <c r="CK718" s="296" t="s">
        <v>38</v>
      </c>
      <c r="CL718" s="296" t="s">
        <v>38</v>
      </c>
      <c r="CM718" s="296" t="s">
        <v>38</v>
      </c>
      <c r="CN718" s="296" t="s">
        <v>38</v>
      </c>
      <c r="CO718" s="296" t="s">
        <v>38</v>
      </c>
      <c r="CP718" s="296" t="s">
        <v>38</v>
      </c>
      <c r="CQ718" s="296" t="s">
        <v>38</v>
      </c>
      <c r="CR718" s="296" t="s">
        <v>38</v>
      </c>
      <c r="CS718" s="296" t="s">
        <v>38</v>
      </c>
      <c r="CT718" s="296" t="s">
        <v>38</v>
      </c>
      <c r="CU718" s="296" t="s">
        <v>38</v>
      </c>
      <c r="CV718" s="296" t="s">
        <v>38</v>
      </c>
      <c r="CW718" s="296" t="s">
        <v>38</v>
      </c>
      <c r="CX718" s="296" t="s">
        <v>38</v>
      </c>
      <c r="CY718" s="296" t="s">
        <v>38</v>
      </c>
      <c r="CZ718" s="296" t="s">
        <v>38</v>
      </c>
      <c r="DA718" s="296" t="s">
        <v>38</v>
      </c>
      <c r="DB718" s="296" t="s">
        <v>38</v>
      </c>
    </row>
    <row r="719" spans="1:106" s="1" customFormat="1" ht="93">
      <c r="A719" s="227">
        <v>215</v>
      </c>
      <c r="B719" s="220" t="s">
        <v>1017</v>
      </c>
      <c r="C719" s="215" t="s">
        <v>28</v>
      </c>
      <c r="D719" s="217" t="s">
        <v>78</v>
      </c>
      <c r="E719" s="215" t="s">
        <v>26</v>
      </c>
      <c r="F719" s="220" t="s">
        <v>1018</v>
      </c>
      <c r="G719" s="217" t="s">
        <v>1281</v>
      </c>
      <c r="H719" s="212"/>
      <c r="I719" s="212"/>
      <c r="J719" s="5" t="s">
        <v>32</v>
      </c>
      <c r="K719" s="212" t="s">
        <v>31</v>
      </c>
      <c r="L719" s="215" t="s">
        <v>9</v>
      </c>
      <c r="M719" s="221" t="s">
        <v>29</v>
      </c>
      <c r="N719" s="221" t="s">
        <v>24</v>
      </c>
      <c r="O719" s="5"/>
      <c r="P719" s="5" t="s">
        <v>24</v>
      </c>
      <c r="Q719" s="5"/>
      <c r="R719" s="5"/>
      <c r="S719" s="6"/>
      <c r="T719" s="6"/>
      <c r="U719" s="5"/>
      <c r="V719" s="5"/>
      <c r="W719" s="5"/>
      <c r="X719" s="5"/>
      <c r="Y719" s="5"/>
      <c r="Z719" s="80">
        <f t="shared" ref="Z719:Z739" si="325">COUNTIF($O719:$Y719,"x")</f>
        <v>1</v>
      </c>
      <c r="AA719" s="221"/>
      <c r="AB719" s="7"/>
      <c r="AC719" s="7"/>
      <c r="AD719" s="7"/>
      <c r="AE719" s="7" t="s">
        <v>1317</v>
      </c>
      <c r="AF719" s="7"/>
      <c r="AG719" s="7"/>
      <c r="AH719" s="7"/>
      <c r="AI719" s="7"/>
      <c r="AJ719" s="7"/>
      <c r="AK719" s="7"/>
      <c r="AL719" s="7"/>
      <c r="AM719" s="7"/>
      <c r="AN719" s="7"/>
      <c r="AO719" s="7"/>
      <c r="AP719" s="7"/>
      <c r="AQ719" s="7"/>
      <c r="AR719" s="7"/>
      <c r="AS719" s="7"/>
      <c r="AT719" s="7"/>
      <c r="AU719" s="7"/>
      <c r="AV719" s="55"/>
      <c r="AW719" s="7"/>
      <c r="AX719" s="7"/>
      <c r="AY719" s="7"/>
      <c r="AZ719" s="7"/>
      <c r="BA719" s="7"/>
      <c r="BB719" s="55"/>
      <c r="BC719" s="7"/>
      <c r="BD719" s="7"/>
      <c r="BE719" s="7"/>
      <c r="BF719" s="7"/>
      <c r="BG719" s="7"/>
      <c r="BH719" s="7"/>
      <c r="BI719" s="7"/>
      <c r="BJ719" s="221"/>
      <c r="BK719" s="221"/>
      <c r="BL719" s="221"/>
      <c r="BM719" s="221"/>
      <c r="BN719" s="221"/>
      <c r="BO719" s="221"/>
      <c r="BP719" s="221"/>
      <c r="BQ719" s="221"/>
      <c r="BR719" s="221"/>
      <c r="BS719" s="221"/>
      <c r="BT719" s="221"/>
      <c r="BU719" s="221"/>
      <c r="BV719" s="221"/>
      <c r="BW719" s="221"/>
      <c r="BX719" s="221"/>
      <c r="BY719" s="221"/>
      <c r="BZ719" s="221"/>
      <c r="CA719" s="221"/>
      <c r="CB719" s="221"/>
      <c r="CC719" s="221"/>
      <c r="CD719" s="221"/>
      <c r="CE719" s="221"/>
      <c r="CF719" s="221"/>
      <c r="CG719" s="221"/>
      <c r="CH719" s="221"/>
      <c r="CI719" s="221"/>
      <c r="CJ719" s="221"/>
      <c r="CK719" s="221"/>
      <c r="CL719" s="221"/>
      <c r="CM719" s="221"/>
      <c r="CN719" s="221"/>
      <c r="CO719" s="221"/>
      <c r="CP719" s="221"/>
      <c r="CQ719" s="221"/>
      <c r="CR719" s="222">
        <f t="shared" ref="CR719:CR739" si="326">COUNTIF(BJ719:CQ719,"2")</f>
        <v>0</v>
      </c>
      <c r="CS719" s="237" t="e">
        <f t="shared" ref="CS719:CS739" si="327">CR719/(CR719+CT719+CV719+CX719)</f>
        <v>#DIV/0!</v>
      </c>
      <c r="CT719" s="222">
        <f t="shared" ref="CT719:CT739" si="328">COUNTIF(BJ719:CQ719,"1")</f>
        <v>0</v>
      </c>
      <c r="CU719" s="237" t="e">
        <f t="shared" ref="CU719:CU739" si="329">CT719/(CR719+CT719+CV719+CX719)</f>
        <v>#DIV/0!</v>
      </c>
      <c r="CV719" s="222">
        <f t="shared" ref="CV719:CV739" si="330">COUNTIF(BJ719:CQ719,"0")</f>
        <v>0</v>
      </c>
      <c r="CW719" s="237" t="e">
        <f t="shared" ref="CW719:CW739" si="331">CV719/(CR719+CT719+CV719+CX719)</f>
        <v>#DIV/0!</v>
      </c>
      <c r="CX719" s="222">
        <f t="shared" ref="CX719:CX739" si="332">COUNTIF(BJ719:CQ719,"KĐG")</f>
        <v>0</v>
      </c>
      <c r="CY719" s="237" t="e">
        <f t="shared" ref="CY719:CY739" si="333">CX719/(CR719+CT719+CV719+CX719)</f>
        <v>#DIV/0!</v>
      </c>
      <c r="CZ719" s="223" t="e">
        <f t="shared" ref="CZ719:CZ739" si="334">(((CR719*2)+(CT719*1)+(CV719*0)))/(CR719+CT719+CV719)</f>
        <v>#DIV/0!</v>
      </c>
      <c r="DA719" s="223" t="e">
        <f t="shared" ref="DA719:DA739" si="335">IF(CY719&gt;=50%,"KĐG",IF(CZ719&gt;=1.6,"Đạt mục tiêu",IF(CZ719&gt;=1,"Cần cố gắng","Chưa đạt")))</f>
        <v>#DIV/0!</v>
      </c>
      <c r="DB719" s="5"/>
    </row>
    <row r="720" spans="1:106" s="1" customFormat="1" ht="77.5">
      <c r="A720" s="227">
        <v>216</v>
      </c>
      <c r="B720" s="217" t="s">
        <v>531</v>
      </c>
      <c r="C720" s="215" t="s">
        <v>28</v>
      </c>
      <c r="D720" s="217" t="s">
        <v>77</v>
      </c>
      <c r="E720" s="215" t="s">
        <v>26</v>
      </c>
      <c r="F720" s="217" t="s">
        <v>77</v>
      </c>
      <c r="G720" s="51" t="s">
        <v>417</v>
      </c>
      <c r="H720" s="38"/>
      <c r="I720" s="38"/>
      <c r="J720" s="5" t="s">
        <v>32</v>
      </c>
      <c r="K720" s="212" t="s">
        <v>31</v>
      </c>
      <c r="L720" s="215" t="s">
        <v>9</v>
      </c>
      <c r="M720" s="221" t="s">
        <v>29</v>
      </c>
      <c r="N720" s="221" t="s">
        <v>24</v>
      </c>
      <c r="O720" s="5"/>
      <c r="P720" s="5"/>
      <c r="Q720" s="5"/>
      <c r="R720" s="5"/>
      <c r="S720" s="6" t="s">
        <v>24</v>
      </c>
      <c r="T720" s="6"/>
      <c r="U720" s="5"/>
      <c r="V720" s="5"/>
      <c r="W720" s="5"/>
      <c r="X720" s="5"/>
      <c r="Y720" s="5"/>
      <c r="Z720" s="80">
        <f t="shared" si="325"/>
        <v>1</v>
      </c>
      <c r="AA720" s="955"/>
      <c r="AB720" s="7"/>
      <c r="AC720" s="7"/>
      <c r="AD720" s="7"/>
      <c r="AE720" s="7"/>
      <c r="AF720" s="7"/>
      <c r="AG720" s="7"/>
      <c r="AH720" s="7"/>
      <c r="AI720" s="7"/>
      <c r="AJ720" s="7"/>
      <c r="AK720" s="7"/>
      <c r="AL720" s="7"/>
      <c r="AM720" s="7" t="s">
        <v>1404</v>
      </c>
      <c r="AN720" s="7" t="s">
        <v>1404</v>
      </c>
      <c r="AO720" s="7" t="s">
        <v>1404</v>
      </c>
      <c r="AP720" s="7" t="s">
        <v>1404</v>
      </c>
      <c r="AQ720" s="7"/>
      <c r="AR720" s="7"/>
      <c r="AS720" s="7"/>
      <c r="AT720" s="7"/>
      <c r="AU720" s="7"/>
      <c r="AV720" s="55"/>
      <c r="AW720" s="7"/>
      <c r="AX720" s="7"/>
      <c r="AY720" s="7"/>
      <c r="AZ720" s="7"/>
      <c r="BA720" s="7"/>
      <c r="BB720" s="55"/>
      <c r="BC720" s="7"/>
      <c r="BD720" s="7"/>
      <c r="BE720" s="7"/>
      <c r="BF720" s="7"/>
      <c r="BG720" s="7"/>
      <c r="BH720" s="7"/>
      <c r="BI720" s="7"/>
      <c r="BJ720" s="221"/>
      <c r="BK720" s="221"/>
      <c r="BL720" s="221"/>
      <c r="BM720" s="221"/>
      <c r="BN720" s="221"/>
      <c r="BO720" s="221"/>
      <c r="BP720" s="221"/>
      <c r="BQ720" s="221"/>
      <c r="BR720" s="221"/>
      <c r="BS720" s="221"/>
      <c r="BT720" s="221"/>
      <c r="BU720" s="221"/>
      <c r="BV720" s="221"/>
      <c r="BW720" s="221"/>
      <c r="BX720" s="221"/>
      <c r="BY720" s="221"/>
      <c r="BZ720" s="221"/>
      <c r="CA720" s="221"/>
      <c r="CB720" s="221"/>
      <c r="CC720" s="221"/>
      <c r="CD720" s="221"/>
      <c r="CE720" s="221"/>
      <c r="CF720" s="221"/>
      <c r="CG720" s="221"/>
      <c r="CH720" s="221"/>
      <c r="CI720" s="221"/>
      <c r="CJ720" s="221"/>
      <c r="CK720" s="221"/>
      <c r="CL720" s="221"/>
      <c r="CM720" s="221"/>
      <c r="CN720" s="221"/>
      <c r="CO720" s="221"/>
      <c r="CP720" s="221"/>
      <c r="CQ720" s="221"/>
      <c r="CR720" s="222">
        <f t="shared" si="326"/>
        <v>0</v>
      </c>
      <c r="CS720" s="237" t="e">
        <f t="shared" si="327"/>
        <v>#DIV/0!</v>
      </c>
      <c r="CT720" s="222">
        <f t="shared" si="328"/>
        <v>0</v>
      </c>
      <c r="CU720" s="237" t="e">
        <f t="shared" si="329"/>
        <v>#DIV/0!</v>
      </c>
      <c r="CV720" s="222">
        <f t="shared" si="330"/>
        <v>0</v>
      </c>
      <c r="CW720" s="237" t="e">
        <f t="shared" si="331"/>
        <v>#DIV/0!</v>
      </c>
      <c r="CX720" s="222">
        <f t="shared" si="332"/>
        <v>0</v>
      </c>
      <c r="CY720" s="237" t="e">
        <f t="shared" si="333"/>
        <v>#DIV/0!</v>
      </c>
      <c r="CZ720" s="223" t="e">
        <f t="shared" si="334"/>
        <v>#DIV/0!</v>
      </c>
      <c r="DA720" s="223" t="e">
        <f t="shared" si="335"/>
        <v>#DIV/0!</v>
      </c>
      <c r="DB720" s="5"/>
    </row>
    <row r="721" spans="1:106" s="1" customFormat="1" ht="46.5">
      <c r="A721" s="227">
        <v>217</v>
      </c>
      <c r="B721" s="217" t="s">
        <v>532</v>
      </c>
      <c r="C721" s="215" t="s">
        <v>28</v>
      </c>
      <c r="D721" s="217" t="s">
        <v>76</v>
      </c>
      <c r="E721" s="215" t="s">
        <v>26</v>
      </c>
      <c r="F721" s="217" t="s">
        <v>76</v>
      </c>
      <c r="G721" s="51" t="s">
        <v>418</v>
      </c>
      <c r="H721" s="38"/>
      <c r="I721" s="38"/>
      <c r="J721" s="5" t="s">
        <v>32</v>
      </c>
      <c r="K721" s="212" t="s">
        <v>31</v>
      </c>
      <c r="L721" s="215" t="s">
        <v>9</v>
      </c>
      <c r="M721" s="221" t="s">
        <v>29</v>
      </c>
      <c r="N721" s="221" t="s">
        <v>24</v>
      </c>
      <c r="O721" s="5"/>
      <c r="P721" s="5"/>
      <c r="Q721" s="5"/>
      <c r="R721" s="5"/>
      <c r="S721" s="6" t="s">
        <v>24</v>
      </c>
      <c r="T721" s="6"/>
      <c r="U721" s="5"/>
      <c r="V721" s="5"/>
      <c r="W721" s="5"/>
      <c r="X721" s="5"/>
      <c r="Y721" s="5"/>
      <c r="Z721" s="80">
        <f t="shared" si="325"/>
        <v>1</v>
      </c>
      <c r="AA721" s="955"/>
      <c r="AB721" s="7"/>
      <c r="AC721" s="7"/>
      <c r="AD721" s="7"/>
      <c r="AE721" s="7"/>
      <c r="AF721" s="7"/>
      <c r="AG721" s="7"/>
      <c r="AH721" s="7"/>
      <c r="AI721" s="7"/>
      <c r="AJ721" s="7"/>
      <c r="AK721" s="7"/>
      <c r="AL721" s="7"/>
      <c r="AM721" s="7"/>
      <c r="AN721" s="7"/>
      <c r="AO721" s="7"/>
      <c r="AP721" s="7"/>
      <c r="AQ721" s="7"/>
      <c r="AR721" s="7" t="s">
        <v>1315</v>
      </c>
      <c r="AS721" s="7" t="s">
        <v>1318</v>
      </c>
      <c r="AT721" s="7"/>
      <c r="AU721" s="7"/>
      <c r="AV721" s="55"/>
      <c r="AW721" s="7"/>
      <c r="AX721" s="7"/>
      <c r="AY721" s="7"/>
      <c r="AZ721" s="7"/>
      <c r="BA721" s="7"/>
      <c r="BB721" s="55"/>
      <c r="BC721" s="7"/>
      <c r="BD721" s="7"/>
      <c r="BE721" s="7"/>
      <c r="BF721" s="7"/>
      <c r="BG721" s="7"/>
      <c r="BH721" s="7"/>
      <c r="BI721" s="7"/>
      <c r="BJ721" s="221"/>
      <c r="BK721" s="221"/>
      <c r="BL721" s="221"/>
      <c r="BM721" s="221"/>
      <c r="BN721" s="221"/>
      <c r="BO721" s="221"/>
      <c r="BP721" s="221"/>
      <c r="BQ721" s="221"/>
      <c r="BR721" s="221"/>
      <c r="BS721" s="221"/>
      <c r="BT721" s="221"/>
      <c r="BU721" s="221"/>
      <c r="BV721" s="221"/>
      <c r="BW721" s="221"/>
      <c r="BX721" s="221"/>
      <c r="BY721" s="221"/>
      <c r="BZ721" s="221"/>
      <c r="CA721" s="221"/>
      <c r="CB721" s="221"/>
      <c r="CC721" s="221"/>
      <c r="CD721" s="221"/>
      <c r="CE721" s="221"/>
      <c r="CF721" s="221"/>
      <c r="CG721" s="221"/>
      <c r="CH721" s="221"/>
      <c r="CI721" s="221"/>
      <c r="CJ721" s="221"/>
      <c r="CK721" s="221"/>
      <c r="CL721" s="221"/>
      <c r="CM721" s="221"/>
      <c r="CN721" s="221"/>
      <c r="CO721" s="221"/>
      <c r="CP721" s="221"/>
      <c r="CQ721" s="221"/>
      <c r="CR721" s="222">
        <f t="shared" si="326"/>
        <v>0</v>
      </c>
      <c r="CS721" s="237" t="e">
        <f t="shared" si="327"/>
        <v>#DIV/0!</v>
      </c>
      <c r="CT721" s="222">
        <f t="shared" si="328"/>
        <v>0</v>
      </c>
      <c r="CU721" s="237" t="e">
        <f t="shared" si="329"/>
        <v>#DIV/0!</v>
      </c>
      <c r="CV721" s="222">
        <f t="shared" si="330"/>
        <v>0</v>
      </c>
      <c r="CW721" s="237" t="e">
        <f t="shared" si="331"/>
        <v>#DIV/0!</v>
      </c>
      <c r="CX721" s="222">
        <f t="shared" si="332"/>
        <v>0</v>
      </c>
      <c r="CY721" s="237" t="e">
        <f t="shared" si="333"/>
        <v>#DIV/0!</v>
      </c>
      <c r="CZ721" s="223" t="e">
        <f t="shared" si="334"/>
        <v>#DIV/0!</v>
      </c>
      <c r="DA721" s="223" t="e">
        <f t="shared" si="335"/>
        <v>#DIV/0!</v>
      </c>
      <c r="DB721" s="5"/>
    </row>
    <row r="722" spans="1:106" ht="62">
      <c r="A722" s="227">
        <v>218</v>
      </c>
      <c r="B722" s="217" t="s">
        <v>533</v>
      </c>
      <c r="C722" s="215" t="s">
        <v>60</v>
      </c>
      <c r="D722" s="217" t="s">
        <v>75</v>
      </c>
      <c r="E722" s="215" t="s">
        <v>28</v>
      </c>
      <c r="F722" s="217" t="s">
        <v>75</v>
      </c>
      <c r="G722" s="51" t="s">
        <v>570</v>
      </c>
      <c r="H722" s="38"/>
      <c r="I722" s="38"/>
      <c r="J722" s="5" t="s">
        <v>32</v>
      </c>
      <c r="K722" s="212" t="s">
        <v>31</v>
      </c>
      <c r="L722" s="215" t="s">
        <v>9</v>
      </c>
      <c r="M722" s="221" t="s">
        <v>29</v>
      </c>
      <c r="N722" s="221" t="s">
        <v>24</v>
      </c>
      <c r="O722" s="5"/>
      <c r="P722" s="5"/>
      <c r="Q722" s="5"/>
      <c r="R722" s="5"/>
      <c r="S722" s="6"/>
      <c r="T722" s="6"/>
      <c r="U722" s="5"/>
      <c r="V722" s="5"/>
      <c r="W722" s="221" t="s">
        <v>24</v>
      </c>
      <c r="X722" s="5"/>
      <c r="Y722" s="5"/>
      <c r="Z722" s="80">
        <f t="shared" si="325"/>
        <v>1</v>
      </c>
      <c r="AA722" s="221"/>
      <c r="AB722" s="7"/>
      <c r="AC722" s="7"/>
      <c r="AD722" s="7"/>
      <c r="AE722" s="7"/>
      <c r="AF722" s="7"/>
      <c r="AG722" s="7"/>
      <c r="AH722" s="7"/>
      <c r="AI722" s="7"/>
      <c r="AJ722" s="7"/>
      <c r="AK722" s="7"/>
      <c r="AL722" s="7"/>
      <c r="AM722" s="7"/>
      <c r="AN722" s="7"/>
      <c r="AO722" s="7"/>
      <c r="AP722" s="7"/>
      <c r="AQ722" s="7"/>
      <c r="AR722" s="7"/>
      <c r="AS722" s="7"/>
      <c r="AT722" s="7"/>
      <c r="AU722" s="7"/>
      <c r="AV722" s="55"/>
      <c r="AW722" s="7"/>
      <c r="AX722" s="7"/>
      <c r="AY722" s="7"/>
      <c r="AZ722" s="7"/>
      <c r="BA722" s="7"/>
      <c r="BB722" s="55"/>
      <c r="BC722" s="55"/>
      <c r="BD722" s="55"/>
      <c r="BE722" s="55" t="s">
        <v>1318</v>
      </c>
      <c r="BF722" s="7"/>
      <c r="BG722" s="7"/>
      <c r="BH722" s="7"/>
      <c r="BI722" s="7"/>
      <c r="BJ722" s="221"/>
      <c r="BK722" s="221"/>
      <c r="BL722" s="221"/>
      <c r="BM722" s="221"/>
      <c r="BN722" s="221"/>
      <c r="BO722" s="221"/>
      <c r="BP722" s="221"/>
      <c r="BQ722" s="221"/>
      <c r="BR722" s="221"/>
      <c r="BS722" s="221"/>
      <c r="BT722" s="221"/>
      <c r="BU722" s="221"/>
      <c r="BV722" s="221"/>
      <c r="BW722" s="221"/>
      <c r="BX722" s="221"/>
      <c r="BY722" s="221"/>
      <c r="BZ722" s="221"/>
      <c r="CA722" s="221"/>
      <c r="CB722" s="221"/>
      <c r="CC722" s="221"/>
      <c r="CD722" s="221"/>
      <c r="CE722" s="221"/>
      <c r="CF722" s="221"/>
      <c r="CG722" s="221"/>
      <c r="CH722" s="221"/>
      <c r="CI722" s="221"/>
      <c r="CJ722" s="221"/>
      <c r="CK722" s="221"/>
      <c r="CL722" s="221"/>
      <c r="CM722" s="221"/>
      <c r="CN722" s="221"/>
      <c r="CO722" s="221"/>
      <c r="CP722" s="221"/>
      <c r="CQ722" s="221"/>
      <c r="CR722" s="222">
        <f t="shared" si="326"/>
        <v>0</v>
      </c>
      <c r="CS722" s="237" t="e">
        <f t="shared" si="327"/>
        <v>#DIV/0!</v>
      </c>
      <c r="CT722" s="222">
        <f t="shared" si="328"/>
        <v>0</v>
      </c>
      <c r="CU722" s="237" t="e">
        <f t="shared" si="329"/>
        <v>#DIV/0!</v>
      </c>
      <c r="CV722" s="222">
        <f t="shared" si="330"/>
        <v>0</v>
      </c>
      <c r="CW722" s="237" t="e">
        <f t="shared" si="331"/>
        <v>#DIV/0!</v>
      </c>
      <c r="CX722" s="222">
        <f t="shared" si="332"/>
        <v>0</v>
      </c>
      <c r="CY722" s="237" t="e">
        <f t="shared" si="333"/>
        <v>#DIV/0!</v>
      </c>
      <c r="CZ722" s="223" t="e">
        <f t="shared" si="334"/>
        <v>#DIV/0!</v>
      </c>
      <c r="DA722" s="223" t="e">
        <f t="shared" si="335"/>
        <v>#DIV/0!</v>
      </c>
      <c r="DB722" s="221"/>
    </row>
    <row r="723" spans="1:106" s="1" customFormat="1" ht="46.5">
      <c r="A723" s="227">
        <v>219</v>
      </c>
      <c r="B723" s="217" t="s">
        <v>534</v>
      </c>
      <c r="C723" s="215" t="s">
        <v>60</v>
      </c>
      <c r="D723" s="217" t="s">
        <v>74</v>
      </c>
      <c r="E723" s="215" t="s">
        <v>60</v>
      </c>
      <c r="F723" s="217" t="s">
        <v>74</v>
      </c>
      <c r="G723" s="217" t="s">
        <v>365</v>
      </c>
      <c r="H723" s="212"/>
      <c r="I723" s="212"/>
      <c r="J723" s="5" t="s">
        <v>32</v>
      </c>
      <c r="K723" s="212" t="s">
        <v>31</v>
      </c>
      <c r="L723" s="215" t="s">
        <v>9</v>
      </c>
      <c r="M723" s="221" t="s">
        <v>29</v>
      </c>
      <c r="N723" s="221" t="s">
        <v>24</v>
      </c>
      <c r="O723" s="5"/>
      <c r="P723" s="5"/>
      <c r="Q723" s="5"/>
      <c r="R723" s="5"/>
      <c r="S723" s="6" t="s">
        <v>24</v>
      </c>
      <c r="T723" s="6"/>
      <c r="U723" s="5"/>
      <c r="V723" s="5"/>
      <c r="W723" s="5"/>
      <c r="X723" s="5"/>
      <c r="Y723" s="5"/>
      <c r="Z723" s="80">
        <f t="shared" si="325"/>
        <v>1</v>
      </c>
      <c r="AA723" s="955"/>
      <c r="AB723" s="7"/>
      <c r="AC723" s="7"/>
      <c r="AD723" s="7"/>
      <c r="AE723" s="7"/>
      <c r="AF723" s="7"/>
      <c r="AG723" s="7"/>
      <c r="AH723" s="7"/>
      <c r="AI723" s="7"/>
      <c r="AJ723" s="7"/>
      <c r="AK723" s="7"/>
      <c r="AL723" s="7"/>
      <c r="AM723" s="7"/>
      <c r="AN723" s="7"/>
      <c r="AO723" s="7"/>
      <c r="AP723" s="7"/>
      <c r="AQ723" s="7" t="s">
        <v>1318</v>
      </c>
      <c r="AR723" s="7"/>
      <c r="AS723" s="7"/>
      <c r="AT723" s="7"/>
      <c r="AU723" s="7"/>
      <c r="AV723" s="55"/>
      <c r="AW723" s="7"/>
      <c r="AX723" s="7"/>
      <c r="AY723" s="7"/>
      <c r="AZ723" s="7"/>
      <c r="BA723" s="7"/>
      <c r="BB723" s="55"/>
      <c r="BC723" s="7"/>
      <c r="BD723" s="7"/>
      <c r="BE723" s="7"/>
      <c r="BF723" s="7"/>
      <c r="BG723" s="7"/>
      <c r="BH723" s="7"/>
      <c r="BI723" s="7"/>
      <c r="BJ723" s="221"/>
      <c r="BK723" s="221"/>
      <c r="BL723" s="221"/>
      <c r="BM723" s="221"/>
      <c r="BN723" s="221"/>
      <c r="BO723" s="221"/>
      <c r="BP723" s="221"/>
      <c r="BQ723" s="221"/>
      <c r="BR723" s="221"/>
      <c r="BS723" s="221"/>
      <c r="BT723" s="221"/>
      <c r="BU723" s="221"/>
      <c r="BV723" s="221"/>
      <c r="BW723" s="221"/>
      <c r="BX723" s="221"/>
      <c r="BY723" s="221"/>
      <c r="BZ723" s="221"/>
      <c r="CA723" s="221"/>
      <c r="CB723" s="221"/>
      <c r="CC723" s="221"/>
      <c r="CD723" s="221"/>
      <c r="CE723" s="221"/>
      <c r="CF723" s="221"/>
      <c r="CG723" s="221"/>
      <c r="CH723" s="221"/>
      <c r="CI723" s="221"/>
      <c r="CJ723" s="221"/>
      <c r="CK723" s="221"/>
      <c r="CL723" s="221"/>
      <c r="CM723" s="221"/>
      <c r="CN723" s="221"/>
      <c r="CO723" s="221"/>
      <c r="CP723" s="221"/>
      <c r="CQ723" s="221"/>
      <c r="CR723" s="222">
        <f t="shared" si="326"/>
        <v>0</v>
      </c>
      <c r="CS723" s="237" t="e">
        <f t="shared" si="327"/>
        <v>#DIV/0!</v>
      </c>
      <c r="CT723" s="222">
        <f t="shared" si="328"/>
        <v>0</v>
      </c>
      <c r="CU723" s="237" t="e">
        <f t="shared" si="329"/>
        <v>#DIV/0!</v>
      </c>
      <c r="CV723" s="222">
        <f t="shared" si="330"/>
        <v>0</v>
      </c>
      <c r="CW723" s="237" t="e">
        <f t="shared" si="331"/>
        <v>#DIV/0!</v>
      </c>
      <c r="CX723" s="222">
        <f t="shared" si="332"/>
        <v>0</v>
      </c>
      <c r="CY723" s="237" t="e">
        <f t="shared" si="333"/>
        <v>#DIV/0!</v>
      </c>
      <c r="CZ723" s="223" t="e">
        <f t="shared" si="334"/>
        <v>#DIV/0!</v>
      </c>
      <c r="DA723" s="223" t="e">
        <f t="shared" si="335"/>
        <v>#DIV/0!</v>
      </c>
      <c r="DB723" s="5"/>
    </row>
    <row r="724" spans="1:106" s="1" customFormat="1" ht="52.4" customHeight="1">
      <c r="A724" s="1036">
        <v>220</v>
      </c>
      <c r="B724" s="1024" t="s">
        <v>535</v>
      </c>
      <c r="C724" s="1033" t="s">
        <v>60</v>
      </c>
      <c r="D724" s="1024" t="s">
        <v>73</v>
      </c>
      <c r="E724" s="1033" t="s">
        <v>60</v>
      </c>
      <c r="F724" s="217" t="s">
        <v>382</v>
      </c>
      <c r="G724" s="51" t="s">
        <v>2014</v>
      </c>
      <c r="H724" s="38"/>
      <c r="I724" s="38"/>
      <c r="J724" s="38" t="s">
        <v>32</v>
      </c>
      <c r="K724" s="212" t="s">
        <v>31</v>
      </c>
      <c r="L724" s="215" t="s">
        <v>9</v>
      </c>
      <c r="M724" s="221" t="s">
        <v>29</v>
      </c>
      <c r="N724" s="221" t="s">
        <v>24</v>
      </c>
      <c r="O724" s="5"/>
      <c r="P724" s="5"/>
      <c r="Q724" s="5"/>
      <c r="R724" s="5"/>
      <c r="S724" s="6"/>
      <c r="T724" s="6"/>
      <c r="U724" s="5"/>
      <c r="V724" s="5" t="s">
        <v>24</v>
      </c>
      <c r="W724" s="5"/>
      <c r="X724" s="5"/>
      <c r="Y724" s="5"/>
      <c r="Z724" s="80">
        <f t="shared" si="325"/>
        <v>1</v>
      </c>
      <c r="AA724" s="955"/>
      <c r="AB724" s="7"/>
      <c r="AC724" s="7"/>
      <c r="AD724" s="7"/>
      <c r="AE724" s="7"/>
      <c r="AF724" s="7"/>
      <c r="AG724" s="7"/>
      <c r="AH724" s="7"/>
      <c r="AI724" s="21" t="s">
        <v>1317</v>
      </c>
      <c r="AJ724" s="7" t="s">
        <v>1317</v>
      </c>
      <c r="AK724" s="7"/>
      <c r="AL724" s="7"/>
      <c r="AM724" s="7"/>
      <c r="AN724" s="7"/>
      <c r="AO724" s="7"/>
      <c r="AP724" s="7"/>
      <c r="AQ724" s="7"/>
      <c r="AR724" s="7"/>
      <c r="AS724" s="7"/>
      <c r="AT724" s="7"/>
      <c r="AU724" s="7"/>
      <c r="AV724" s="55"/>
      <c r="AW724" s="7"/>
      <c r="AX724" s="7"/>
      <c r="AY724" s="7"/>
      <c r="AZ724" s="7"/>
      <c r="BA724" s="7"/>
      <c r="BB724" s="55"/>
      <c r="BC724" s="7"/>
      <c r="BD724" s="7"/>
      <c r="BE724" s="7"/>
      <c r="BF724" s="7"/>
      <c r="BG724" s="7"/>
      <c r="BH724" s="7"/>
      <c r="BI724" s="7"/>
      <c r="BJ724" s="221"/>
      <c r="BK724" s="221"/>
      <c r="BL724" s="221"/>
      <c r="BM724" s="221"/>
      <c r="BN724" s="221"/>
      <c r="BO724" s="221"/>
      <c r="BP724" s="221"/>
      <c r="BQ724" s="221"/>
      <c r="BR724" s="221"/>
      <c r="BS724" s="221"/>
      <c r="BT724" s="221"/>
      <c r="BU724" s="221"/>
      <c r="BV724" s="221"/>
      <c r="BW724" s="221"/>
      <c r="BX724" s="221"/>
      <c r="BY724" s="221"/>
      <c r="BZ724" s="221"/>
      <c r="CA724" s="221"/>
      <c r="CB724" s="221"/>
      <c r="CC724" s="221"/>
      <c r="CD724" s="221"/>
      <c r="CE724" s="221"/>
      <c r="CF724" s="221"/>
      <c r="CG724" s="221"/>
      <c r="CH724" s="221"/>
      <c r="CI724" s="221"/>
      <c r="CJ724" s="221"/>
      <c r="CK724" s="221"/>
      <c r="CL724" s="221"/>
      <c r="CM724" s="221"/>
      <c r="CN724" s="221"/>
      <c r="CO724" s="221"/>
      <c r="CP724" s="221"/>
      <c r="CQ724" s="221"/>
      <c r="CR724" s="222">
        <f t="shared" si="326"/>
        <v>0</v>
      </c>
      <c r="CS724" s="237" t="e">
        <f t="shared" si="327"/>
        <v>#DIV/0!</v>
      </c>
      <c r="CT724" s="222">
        <f t="shared" si="328"/>
        <v>0</v>
      </c>
      <c r="CU724" s="237" t="e">
        <f t="shared" si="329"/>
        <v>#DIV/0!</v>
      </c>
      <c r="CV724" s="222">
        <f t="shared" si="330"/>
        <v>0</v>
      </c>
      <c r="CW724" s="237" t="e">
        <f t="shared" si="331"/>
        <v>#DIV/0!</v>
      </c>
      <c r="CX724" s="222">
        <f t="shared" si="332"/>
        <v>0</v>
      </c>
      <c r="CY724" s="237" t="e">
        <f t="shared" si="333"/>
        <v>#DIV/0!</v>
      </c>
      <c r="CZ724" s="223" t="e">
        <f t="shared" si="334"/>
        <v>#DIV/0!</v>
      </c>
      <c r="DA724" s="223" t="e">
        <f t="shared" si="335"/>
        <v>#DIV/0!</v>
      </c>
      <c r="DB724" s="5"/>
    </row>
    <row r="725" spans="1:106" s="1" customFormat="1" ht="46.5">
      <c r="A725" s="1036"/>
      <c r="B725" s="1024"/>
      <c r="C725" s="1033"/>
      <c r="D725" s="1024"/>
      <c r="E725" s="1033"/>
      <c r="F725" s="217" t="s">
        <v>442</v>
      </c>
      <c r="G725" s="51" t="s">
        <v>441</v>
      </c>
      <c r="H725" s="38"/>
      <c r="I725" s="38"/>
      <c r="J725" s="38" t="s">
        <v>32</v>
      </c>
      <c r="K725" s="212" t="s">
        <v>31</v>
      </c>
      <c r="L725" s="215" t="s">
        <v>9</v>
      </c>
      <c r="M725" s="221" t="s">
        <v>29</v>
      </c>
      <c r="N725" s="221" t="s">
        <v>24</v>
      </c>
      <c r="O725" s="5"/>
      <c r="P725" s="5"/>
      <c r="Q725" s="5"/>
      <c r="R725" s="5"/>
      <c r="S725" s="6"/>
      <c r="T725" s="6"/>
      <c r="U725" s="5"/>
      <c r="V725" s="5"/>
      <c r="W725" s="5"/>
      <c r="X725" s="5" t="s">
        <v>24</v>
      </c>
      <c r="Y725" s="5"/>
      <c r="Z725" s="80">
        <f t="shared" si="325"/>
        <v>1</v>
      </c>
      <c r="AA725" s="221"/>
      <c r="AB725" s="7"/>
      <c r="AC725" s="7"/>
      <c r="AD725" s="7"/>
      <c r="AE725" s="7"/>
      <c r="AF725" s="7"/>
      <c r="AG725" s="7"/>
      <c r="AH725" s="7"/>
      <c r="AI725" s="7"/>
      <c r="AJ725" s="7"/>
      <c r="AK725" s="7"/>
      <c r="AL725" s="7"/>
      <c r="AM725" s="7"/>
      <c r="AN725" s="7"/>
      <c r="AO725" s="7"/>
      <c r="AP725" s="7"/>
      <c r="AQ725" s="7"/>
      <c r="AR725" s="7"/>
      <c r="AS725" s="7"/>
      <c r="AT725" s="7"/>
      <c r="AU725" s="7"/>
      <c r="AV725" s="55"/>
      <c r="AW725" s="7"/>
      <c r="AX725" s="7"/>
      <c r="AY725" s="7"/>
      <c r="AZ725" s="7"/>
      <c r="BA725" s="7"/>
      <c r="BB725" s="55"/>
      <c r="BC725" s="7"/>
      <c r="BD725" s="7"/>
      <c r="BE725" s="7"/>
      <c r="BF725" s="7"/>
      <c r="BG725" s="7" t="s">
        <v>1318</v>
      </c>
      <c r="BH725" s="7"/>
      <c r="BI725" s="7"/>
      <c r="BJ725" s="221"/>
      <c r="BK725" s="221"/>
      <c r="BL725" s="221"/>
      <c r="BM725" s="221"/>
      <c r="BN725" s="221"/>
      <c r="BO725" s="221"/>
      <c r="BP725" s="221"/>
      <c r="BQ725" s="221"/>
      <c r="BR725" s="221"/>
      <c r="BS725" s="221"/>
      <c r="BT725" s="221"/>
      <c r="BU725" s="221"/>
      <c r="BV725" s="221"/>
      <c r="BW725" s="221"/>
      <c r="BX725" s="221"/>
      <c r="BY725" s="221"/>
      <c r="BZ725" s="221"/>
      <c r="CA725" s="221"/>
      <c r="CB725" s="221"/>
      <c r="CC725" s="221"/>
      <c r="CD725" s="221"/>
      <c r="CE725" s="221"/>
      <c r="CF725" s="221"/>
      <c r="CG725" s="221"/>
      <c r="CH725" s="221"/>
      <c r="CI725" s="221"/>
      <c r="CJ725" s="221"/>
      <c r="CK725" s="221"/>
      <c r="CL725" s="221"/>
      <c r="CM725" s="221"/>
      <c r="CN725" s="221"/>
      <c r="CO725" s="221"/>
      <c r="CP725" s="221"/>
      <c r="CQ725" s="221"/>
      <c r="CR725" s="222">
        <f t="shared" si="326"/>
        <v>0</v>
      </c>
      <c r="CS725" s="237" t="e">
        <f t="shared" si="327"/>
        <v>#DIV/0!</v>
      </c>
      <c r="CT725" s="222">
        <f t="shared" si="328"/>
        <v>0</v>
      </c>
      <c r="CU725" s="237" t="e">
        <f t="shared" si="329"/>
        <v>#DIV/0!</v>
      </c>
      <c r="CV725" s="222">
        <f t="shared" si="330"/>
        <v>0</v>
      </c>
      <c r="CW725" s="237" t="e">
        <f t="shared" si="331"/>
        <v>#DIV/0!</v>
      </c>
      <c r="CX725" s="222">
        <f t="shared" si="332"/>
        <v>0</v>
      </c>
      <c r="CY725" s="237" t="e">
        <f t="shared" si="333"/>
        <v>#DIV/0!</v>
      </c>
      <c r="CZ725" s="223" t="e">
        <f t="shared" si="334"/>
        <v>#DIV/0!</v>
      </c>
      <c r="DA725" s="223" t="e">
        <f t="shared" si="335"/>
        <v>#DIV/0!</v>
      </c>
      <c r="DB725" s="5"/>
    </row>
    <row r="726" spans="1:106" s="1" customFormat="1" ht="85.75" customHeight="1">
      <c r="A726" s="227">
        <v>221</v>
      </c>
      <c r="B726" s="217" t="s">
        <v>536</v>
      </c>
      <c r="C726" s="215" t="s">
        <v>60</v>
      </c>
      <c r="D726" s="217" t="s">
        <v>72</v>
      </c>
      <c r="E726" s="215" t="s">
        <v>60</v>
      </c>
      <c r="F726" s="11" t="s">
        <v>72</v>
      </c>
      <c r="G726" s="52" t="s">
        <v>367</v>
      </c>
      <c r="H726" s="118"/>
      <c r="I726" s="118"/>
      <c r="J726" s="38" t="s">
        <v>32</v>
      </c>
      <c r="K726" s="212" t="s">
        <v>31</v>
      </c>
      <c r="L726" s="215" t="s">
        <v>9</v>
      </c>
      <c r="M726" s="221" t="s">
        <v>29</v>
      </c>
      <c r="N726" s="221" t="s">
        <v>24</v>
      </c>
      <c r="O726" s="5"/>
      <c r="P726" s="5"/>
      <c r="Q726" s="5"/>
      <c r="R726" s="5"/>
      <c r="S726" s="6"/>
      <c r="T726" s="6"/>
      <c r="U726" s="5"/>
      <c r="V726" s="5"/>
      <c r="W726" s="5"/>
      <c r="X726" s="5" t="s">
        <v>24</v>
      </c>
      <c r="Y726" s="5"/>
      <c r="Z726" s="80">
        <f t="shared" si="325"/>
        <v>1</v>
      </c>
      <c r="AA726" s="955"/>
      <c r="AB726" s="7"/>
      <c r="AC726" s="7"/>
      <c r="AD726" s="7"/>
      <c r="AE726" s="7"/>
      <c r="AF726" s="7"/>
      <c r="AG726" s="7"/>
      <c r="AH726" s="7"/>
      <c r="AI726" s="7"/>
      <c r="AJ726" s="7"/>
      <c r="AK726" s="7"/>
      <c r="AL726" s="7"/>
      <c r="AM726" s="7"/>
      <c r="AN726" s="7"/>
      <c r="AO726" s="7"/>
      <c r="AP726" s="7"/>
      <c r="AQ726" s="7"/>
      <c r="AR726" s="7"/>
      <c r="AS726" s="7"/>
      <c r="AT726" s="7"/>
      <c r="AU726" s="7"/>
      <c r="AV726" s="55"/>
      <c r="AW726" s="7"/>
      <c r="AX726" s="7"/>
      <c r="AY726" s="7"/>
      <c r="AZ726" s="7"/>
      <c r="BA726" s="7"/>
      <c r="BB726" s="55"/>
      <c r="BC726" s="7"/>
      <c r="BD726" s="7"/>
      <c r="BE726" s="7"/>
      <c r="BF726" s="7" t="s">
        <v>1316</v>
      </c>
      <c r="BG726" s="7"/>
      <c r="BH726" s="7"/>
      <c r="BI726" s="7"/>
      <c r="BJ726" s="221"/>
      <c r="BK726" s="221"/>
      <c r="BL726" s="221"/>
      <c r="BM726" s="221"/>
      <c r="BN726" s="221"/>
      <c r="BO726" s="221"/>
      <c r="BP726" s="221"/>
      <c r="BQ726" s="221"/>
      <c r="BR726" s="221"/>
      <c r="BS726" s="221"/>
      <c r="BT726" s="221"/>
      <c r="BU726" s="221"/>
      <c r="BV726" s="221"/>
      <c r="BW726" s="221"/>
      <c r="BX726" s="221"/>
      <c r="BY726" s="221"/>
      <c r="BZ726" s="221"/>
      <c r="CA726" s="221"/>
      <c r="CB726" s="221"/>
      <c r="CC726" s="221"/>
      <c r="CD726" s="221"/>
      <c r="CE726" s="221"/>
      <c r="CF726" s="221"/>
      <c r="CG726" s="221"/>
      <c r="CH726" s="221"/>
      <c r="CI726" s="221"/>
      <c r="CJ726" s="221"/>
      <c r="CK726" s="221"/>
      <c r="CL726" s="221"/>
      <c r="CM726" s="221"/>
      <c r="CN726" s="221"/>
      <c r="CO726" s="221"/>
      <c r="CP726" s="221"/>
      <c r="CQ726" s="221"/>
      <c r="CR726" s="222">
        <f t="shared" si="326"/>
        <v>0</v>
      </c>
      <c r="CS726" s="237" t="e">
        <f t="shared" si="327"/>
        <v>#DIV/0!</v>
      </c>
      <c r="CT726" s="222">
        <f t="shared" si="328"/>
        <v>0</v>
      </c>
      <c r="CU726" s="237" t="e">
        <f t="shared" si="329"/>
        <v>#DIV/0!</v>
      </c>
      <c r="CV726" s="222">
        <f t="shared" si="330"/>
        <v>0</v>
      </c>
      <c r="CW726" s="237" t="e">
        <f t="shared" si="331"/>
        <v>#DIV/0!</v>
      </c>
      <c r="CX726" s="222">
        <f t="shared" si="332"/>
        <v>0</v>
      </c>
      <c r="CY726" s="237" t="e">
        <f t="shared" si="333"/>
        <v>#DIV/0!</v>
      </c>
      <c r="CZ726" s="223" t="e">
        <f t="shared" si="334"/>
        <v>#DIV/0!</v>
      </c>
      <c r="DA726" s="223" t="e">
        <f t="shared" si="335"/>
        <v>#DIV/0!</v>
      </c>
      <c r="DB726" s="5"/>
    </row>
    <row r="727" spans="1:106" s="1" customFormat="1" ht="31">
      <c r="A727" s="1036">
        <v>222</v>
      </c>
      <c r="B727" s="1024" t="s">
        <v>537</v>
      </c>
      <c r="C727" s="1058" t="s">
        <v>28</v>
      </c>
      <c r="D727" s="1024" t="s">
        <v>71</v>
      </c>
      <c r="E727" s="1033" t="s">
        <v>26</v>
      </c>
      <c r="F727" s="1075" t="s">
        <v>71</v>
      </c>
      <c r="G727" s="52" t="s">
        <v>1293</v>
      </c>
      <c r="H727" s="118" t="s">
        <v>802</v>
      </c>
      <c r="I727" s="118"/>
      <c r="J727" s="38" t="s">
        <v>32</v>
      </c>
      <c r="K727" s="212" t="s">
        <v>31</v>
      </c>
      <c r="L727" s="215" t="s">
        <v>9</v>
      </c>
      <c r="M727" s="221"/>
      <c r="N727" s="221"/>
      <c r="O727" s="5"/>
      <c r="P727" s="5"/>
      <c r="Q727" s="5"/>
      <c r="R727" s="5"/>
      <c r="S727" s="6"/>
      <c r="T727" s="6"/>
      <c r="U727" s="5"/>
      <c r="V727" s="5"/>
      <c r="W727" s="5"/>
      <c r="X727" s="5"/>
      <c r="Y727" s="5" t="s">
        <v>24</v>
      </c>
      <c r="Z727" s="80">
        <f t="shared" si="325"/>
        <v>1</v>
      </c>
      <c r="AA727" s="955"/>
      <c r="AB727" s="7"/>
      <c r="AC727" s="7"/>
      <c r="AD727" s="7"/>
      <c r="AE727" s="7"/>
      <c r="AF727" s="7"/>
      <c r="AG727" s="7"/>
      <c r="AH727" s="7"/>
      <c r="AI727" s="7"/>
      <c r="AJ727" s="7"/>
      <c r="AK727" s="7"/>
      <c r="AL727" s="7"/>
      <c r="AM727" s="7"/>
      <c r="AN727" s="7"/>
      <c r="AO727" s="7"/>
      <c r="AP727" s="7"/>
      <c r="AQ727" s="7"/>
      <c r="AR727" s="7"/>
      <c r="AS727" s="7"/>
      <c r="AT727" s="7"/>
      <c r="AU727" s="7"/>
      <c r="AV727" s="55"/>
      <c r="AW727" s="7"/>
      <c r="AX727" s="7"/>
      <c r="AY727" s="7"/>
      <c r="AZ727" s="7"/>
      <c r="BA727" s="7"/>
      <c r="BB727" s="55"/>
      <c r="BC727" s="7"/>
      <c r="BD727" s="7"/>
      <c r="BE727" s="7"/>
      <c r="BF727" s="7"/>
      <c r="BG727" s="7"/>
      <c r="BH727" s="7"/>
      <c r="BI727" s="7" t="s">
        <v>1183</v>
      </c>
      <c r="BJ727" s="221"/>
      <c r="BK727" s="221"/>
      <c r="BL727" s="221"/>
      <c r="BM727" s="221"/>
      <c r="BN727" s="221"/>
      <c r="BO727" s="221"/>
      <c r="BP727" s="221"/>
      <c r="BQ727" s="221"/>
      <c r="BR727" s="221"/>
      <c r="BS727" s="221"/>
      <c r="BT727" s="221"/>
      <c r="BU727" s="221"/>
      <c r="BV727" s="221"/>
      <c r="BW727" s="221"/>
      <c r="BX727" s="221"/>
      <c r="BY727" s="221"/>
      <c r="BZ727" s="221"/>
      <c r="CA727" s="221"/>
      <c r="CB727" s="221"/>
      <c r="CC727" s="221"/>
      <c r="CD727" s="221"/>
      <c r="CE727" s="221"/>
      <c r="CF727" s="221"/>
      <c r="CG727" s="221"/>
      <c r="CH727" s="221"/>
      <c r="CI727" s="221"/>
      <c r="CJ727" s="221"/>
      <c r="CK727" s="221"/>
      <c r="CL727" s="221"/>
      <c r="CM727" s="221"/>
      <c r="CN727" s="221"/>
      <c r="CO727" s="221"/>
      <c r="CP727" s="221"/>
      <c r="CQ727" s="221"/>
      <c r="CR727" s="222">
        <f t="shared" si="326"/>
        <v>0</v>
      </c>
      <c r="CS727" s="237" t="e">
        <f t="shared" si="327"/>
        <v>#DIV/0!</v>
      </c>
      <c r="CT727" s="222">
        <f t="shared" si="328"/>
        <v>0</v>
      </c>
      <c r="CU727" s="237" t="e">
        <f t="shared" si="329"/>
        <v>#DIV/0!</v>
      </c>
      <c r="CV727" s="222">
        <f t="shared" si="330"/>
        <v>0</v>
      </c>
      <c r="CW727" s="237" t="e">
        <f t="shared" si="331"/>
        <v>#DIV/0!</v>
      </c>
      <c r="CX727" s="222">
        <f t="shared" si="332"/>
        <v>0</v>
      </c>
      <c r="CY727" s="237" t="e">
        <f t="shared" si="333"/>
        <v>#DIV/0!</v>
      </c>
      <c r="CZ727" s="223" t="e">
        <f t="shared" si="334"/>
        <v>#DIV/0!</v>
      </c>
      <c r="DA727" s="223" t="e">
        <f t="shared" si="335"/>
        <v>#DIV/0!</v>
      </c>
      <c r="DB727" s="5"/>
    </row>
    <row r="728" spans="1:106" s="1" customFormat="1" ht="31">
      <c r="A728" s="1036"/>
      <c r="B728" s="1024"/>
      <c r="C728" s="1058"/>
      <c r="D728" s="1024"/>
      <c r="E728" s="1033"/>
      <c r="F728" s="1075"/>
      <c r="G728" s="199" t="s">
        <v>1823</v>
      </c>
      <c r="H728" s="118"/>
      <c r="I728" s="118"/>
      <c r="J728" s="38"/>
      <c r="K728" s="212" t="s">
        <v>31</v>
      </c>
      <c r="L728" s="215" t="s">
        <v>9</v>
      </c>
      <c r="M728" s="221"/>
      <c r="N728" s="221"/>
      <c r="O728" s="5"/>
      <c r="P728" s="5"/>
      <c r="Q728" s="5"/>
      <c r="R728" s="5"/>
      <c r="S728" s="6"/>
      <c r="T728" s="6"/>
      <c r="U728" s="5"/>
      <c r="V728" s="5"/>
      <c r="W728" s="5"/>
      <c r="X728" s="5"/>
      <c r="Y728" s="5" t="s">
        <v>24</v>
      </c>
      <c r="Z728" s="80">
        <f t="shared" si="325"/>
        <v>1</v>
      </c>
      <c r="AA728" s="221"/>
      <c r="AB728" s="7"/>
      <c r="AC728" s="7"/>
      <c r="AD728" s="7"/>
      <c r="AE728" s="7"/>
      <c r="AF728" s="7"/>
      <c r="AG728" s="7"/>
      <c r="AH728" s="7"/>
      <c r="AI728" s="7"/>
      <c r="AJ728" s="7"/>
      <c r="AK728" s="7"/>
      <c r="AL728" s="7"/>
      <c r="AM728" s="7"/>
      <c r="AN728" s="7"/>
      <c r="AO728" s="7"/>
      <c r="AP728" s="7"/>
      <c r="AQ728" s="7"/>
      <c r="AR728" s="7"/>
      <c r="AS728" s="7"/>
      <c r="AT728" s="7"/>
      <c r="AU728" s="7"/>
      <c r="AV728" s="55"/>
      <c r="AW728" s="7"/>
      <c r="AX728" s="7"/>
      <c r="AY728" s="7"/>
      <c r="AZ728" s="7"/>
      <c r="BA728" s="7"/>
      <c r="BB728" s="55"/>
      <c r="BC728" s="7"/>
      <c r="BD728" s="7"/>
      <c r="BE728" s="7"/>
      <c r="BF728" s="7"/>
      <c r="BG728" s="7"/>
      <c r="BH728" s="7"/>
      <c r="BI728" s="7"/>
      <c r="BJ728" s="221"/>
      <c r="BK728" s="221"/>
      <c r="BL728" s="221"/>
      <c r="BM728" s="221"/>
      <c r="BN728" s="221"/>
      <c r="BO728" s="221"/>
      <c r="BP728" s="221"/>
      <c r="BQ728" s="221"/>
      <c r="BR728" s="221"/>
      <c r="BS728" s="221"/>
      <c r="BT728" s="221"/>
      <c r="BU728" s="221"/>
      <c r="BV728" s="221"/>
      <c r="BW728" s="221"/>
      <c r="BX728" s="221"/>
      <c r="BY728" s="221"/>
      <c r="BZ728" s="221"/>
      <c r="CA728" s="221"/>
      <c r="CB728" s="221"/>
      <c r="CC728" s="221"/>
      <c r="CD728" s="221"/>
      <c r="CE728" s="221"/>
      <c r="CF728" s="221"/>
      <c r="CG728" s="221"/>
      <c r="CH728" s="221"/>
      <c r="CI728" s="221"/>
      <c r="CJ728" s="221"/>
      <c r="CK728" s="221"/>
      <c r="CL728" s="221"/>
      <c r="CM728" s="221"/>
      <c r="CN728" s="221"/>
      <c r="CO728" s="221"/>
      <c r="CP728" s="221"/>
      <c r="CQ728" s="221"/>
      <c r="CR728" s="222">
        <f t="shared" si="326"/>
        <v>0</v>
      </c>
      <c r="CS728" s="237" t="e">
        <f t="shared" si="327"/>
        <v>#DIV/0!</v>
      </c>
      <c r="CT728" s="222">
        <f t="shared" si="328"/>
        <v>0</v>
      </c>
      <c r="CU728" s="237" t="e">
        <f t="shared" si="329"/>
        <v>#DIV/0!</v>
      </c>
      <c r="CV728" s="222">
        <f t="shared" si="330"/>
        <v>0</v>
      </c>
      <c r="CW728" s="237" t="e">
        <f t="shared" si="331"/>
        <v>#DIV/0!</v>
      </c>
      <c r="CX728" s="222">
        <f t="shared" si="332"/>
        <v>0</v>
      </c>
      <c r="CY728" s="237" t="e">
        <f t="shared" si="333"/>
        <v>#DIV/0!</v>
      </c>
      <c r="CZ728" s="223" t="e">
        <f t="shared" si="334"/>
        <v>#DIV/0!</v>
      </c>
      <c r="DA728" s="223" t="e">
        <f t="shared" si="335"/>
        <v>#DIV/0!</v>
      </c>
      <c r="DB728" s="5"/>
    </row>
    <row r="729" spans="1:106" s="1" customFormat="1" ht="62">
      <c r="A729" s="1036"/>
      <c r="B729" s="1024"/>
      <c r="C729" s="1058"/>
      <c r="D729" s="1024"/>
      <c r="E729" s="1033"/>
      <c r="F729" s="1075"/>
      <c r="G729" s="52" t="s">
        <v>1584</v>
      </c>
      <c r="H729" s="118"/>
      <c r="I729" s="118"/>
      <c r="J729" s="38" t="s">
        <v>32</v>
      </c>
      <c r="K729" s="212" t="s">
        <v>31</v>
      </c>
      <c r="L729" s="215" t="s">
        <v>9</v>
      </c>
      <c r="M729" s="221"/>
      <c r="N729" s="221"/>
      <c r="O729" s="5"/>
      <c r="P729" s="5"/>
      <c r="Q729" s="5"/>
      <c r="R729" s="5"/>
      <c r="S729" s="6"/>
      <c r="T729" s="6"/>
      <c r="U729" s="5"/>
      <c r="V729" s="5"/>
      <c r="W729" s="5"/>
      <c r="X729" s="5"/>
      <c r="Y729" s="5" t="s">
        <v>24</v>
      </c>
      <c r="Z729" s="80">
        <f t="shared" si="325"/>
        <v>1</v>
      </c>
      <c r="AA729" s="955"/>
      <c r="AB729" s="7"/>
      <c r="AC729" s="7"/>
      <c r="AD729" s="7"/>
      <c r="AE729" s="7"/>
      <c r="AF729" s="7"/>
      <c r="AG729" s="7"/>
      <c r="AH729" s="7"/>
      <c r="AI729" s="7"/>
      <c r="AJ729" s="7"/>
      <c r="AK729" s="7"/>
      <c r="AL729" s="7"/>
      <c r="AM729" s="7"/>
      <c r="AN729" s="7"/>
      <c r="AO729" s="7"/>
      <c r="AP729" s="7"/>
      <c r="AQ729" s="7"/>
      <c r="AR729" s="7"/>
      <c r="AS729" s="7"/>
      <c r="AT729" s="7"/>
      <c r="AU729" s="7"/>
      <c r="AV729" s="55"/>
      <c r="AW729" s="7"/>
      <c r="AX729" s="7"/>
      <c r="AY729" s="7"/>
      <c r="AZ729" s="7"/>
      <c r="BA729" s="7"/>
      <c r="BB729" s="55"/>
      <c r="BC729" s="7"/>
      <c r="BD729" s="7"/>
      <c r="BE729" s="7"/>
      <c r="BF729" s="7"/>
      <c r="BG729" s="7"/>
      <c r="BH729" s="7"/>
      <c r="BI729" s="7" t="s">
        <v>1317</v>
      </c>
      <c r="BJ729" s="221"/>
      <c r="BK729" s="221"/>
      <c r="BL729" s="221"/>
      <c r="BM729" s="221"/>
      <c r="BN729" s="221"/>
      <c r="BO729" s="221"/>
      <c r="BP729" s="221"/>
      <c r="BQ729" s="221"/>
      <c r="BR729" s="221"/>
      <c r="BS729" s="221"/>
      <c r="BT729" s="221"/>
      <c r="BU729" s="221"/>
      <c r="BV729" s="221"/>
      <c r="BW729" s="221"/>
      <c r="BX729" s="221"/>
      <c r="BY729" s="221"/>
      <c r="BZ729" s="221"/>
      <c r="CA729" s="221"/>
      <c r="CB729" s="221"/>
      <c r="CC729" s="221"/>
      <c r="CD729" s="221"/>
      <c r="CE729" s="221"/>
      <c r="CF729" s="221"/>
      <c r="CG729" s="221"/>
      <c r="CH729" s="221"/>
      <c r="CI729" s="221"/>
      <c r="CJ729" s="221"/>
      <c r="CK729" s="221"/>
      <c r="CL729" s="221"/>
      <c r="CM729" s="221"/>
      <c r="CN729" s="221"/>
      <c r="CO729" s="221"/>
      <c r="CP729" s="221"/>
      <c r="CQ729" s="221"/>
      <c r="CR729" s="222">
        <f t="shared" si="326"/>
        <v>0</v>
      </c>
      <c r="CS729" s="237" t="e">
        <f t="shared" si="327"/>
        <v>#DIV/0!</v>
      </c>
      <c r="CT729" s="222">
        <f t="shared" si="328"/>
        <v>0</v>
      </c>
      <c r="CU729" s="237" t="e">
        <f t="shared" si="329"/>
        <v>#DIV/0!</v>
      </c>
      <c r="CV729" s="222">
        <f t="shared" si="330"/>
        <v>0</v>
      </c>
      <c r="CW729" s="237" t="e">
        <f t="shared" si="331"/>
        <v>#DIV/0!</v>
      </c>
      <c r="CX729" s="222">
        <f t="shared" si="332"/>
        <v>0</v>
      </c>
      <c r="CY729" s="237" t="e">
        <f t="shared" si="333"/>
        <v>#DIV/0!</v>
      </c>
      <c r="CZ729" s="223" t="e">
        <f t="shared" si="334"/>
        <v>#DIV/0!</v>
      </c>
      <c r="DA729" s="223" t="e">
        <f t="shared" si="335"/>
        <v>#DIV/0!</v>
      </c>
      <c r="DB729" s="5"/>
    </row>
    <row r="730" spans="1:106" s="1" customFormat="1" ht="46.5">
      <c r="A730" s="1036"/>
      <c r="B730" s="1024"/>
      <c r="C730" s="1058"/>
      <c r="D730" s="1024"/>
      <c r="E730" s="1033"/>
      <c r="F730" s="1075"/>
      <c r="G730" s="52" t="s">
        <v>1585</v>
      </c>
      <c r="H730" s="118"/>
      <c r="I730" s="118"/>
      <c r="J730" s="38" t="s">
        <v>32</v>
      </c>
      <c r="K730" s="212" t="s">
        <v>31</v>
      </c>
      <c r="L730" s="215" t="s">
        <v>9</v>
      </c>
      <c r="M730" s="221"/>
      <c r="N730" s="221"/>
      <c r="O730" s="5"/>
      <c r="P730" s="5"/>
      <c r="Q730" s="5"/>
      <c r="R730" s="5"/>
      <c r="S730" s="6"/>
      <c r="T730" s="6"/>
      <c r="U730" s="5"/>
      <c r="V730" s="5"/>
      <c r="W730" s="5"/>
      <c r="X730" s="5"/>
      <c r="Y730" s="5" t="s">
        <v>24</v>
      </c>
      <c r="Z730" s="80">
        <f t="shared" si="325"/>
        <v>1</v>
      </c>
      <c r="AA730" s="955"/>
      <c r="AB730" s="7"/>
      <c r="AC730" s="7"/>
      <c r="AD730" s="7"/>
      <c r="AE730" s="7"/>
      <c r="AF730" s="7"/>
      <c r="AG730" s="7"/>
      <c r="AH730" s="7"/>
      <c r="AI730" s="7"/>
      <c r="AJ730" s="7"/>
      <c r="AK730" s="7"/>
      <c r="AL730" s="7"/>
      <c r="AM730" s="7"/>
      <c r="AN730" s="7"/>
      <c r="AO730" s="7"/>
      <c r="AP730" s="7"/>
      <c r="AQ730" s="7"/>
      <c r="AR730" s="7"/>
      <c r="AS730" s="7"/>
      <c r="AT730" s="7"/>
      <c r="AU730" s="7"/>
      <c r="AV730" s="55"/>
      <c r="AW730" s="7"/>
      <c r="AX730" s="7"/>
      <c r="AY730" s="7"/>
      <c r="AZ730" s="7"/>
      <c r="BA730" s="7"/>
      <c r="BB730" s="55"/>
      <c r="BC730" s="7"/>
      <c r="BD730" s="7"/>
      <c r="BE730" s="7"/>
      <c r="BF730" s="7"/>
      <c r="BG730" s="7"/>
      <c r="BH730" s="7"/>
      <c r="BI730" s="7" t="s">
        <v>1317</v>
      </c>
      <c r="BJ730" s="221"/>
      <c r="BK730" s="221"/>
      <c r="BL730" s="221"/>
      <c r="BM730" s="221"/>
      <c r="BN730" s="221"/>
      <c r="BO730" s="221"/>
      <c r="BP730" s="221"/>
      <c r="BQ730" s="221"/>
      <c r="BR730" s="221"/>
      <c r="BS730" s="221"/>
      <c r="BT730" s="221"/>
      <c r="BU730" s="221"/>
      <c r="BV730" s="221"/>
      <c r="BW730" s="221"/>
      <c r="BX730" s="221"/>
      <c r="BY730" s="221"/>
      <c r="BZ730" s="221"/>
      <c r="CA730" s="221"/>
      <c r="CB730" s="221"/>
      <c r="CC730" s="221"/>
      <c r="CD730" s="221"/>
      <c r="CE730" s="221"/>
      <c r="CF730" s="221"/>
      <c r="CG730" s="221"/>
      <c r="CH730" s="221"/>
      <c r="CI730" s="221"/>
      <c r="CJ730" s="221"/>
      <c r="CK730" s="221"/>
      <c r="CL730" s="221"/>
      <c r="CM730" s="221"/>
      <c r="CN730" s="221"/>
      <c r="CO730" s="221"/>
      <c r="CP730" s="221"/>
      <c r="CQ730" s="221"/>
      <c r="CR730" s="222">
        <f t="shared" si="326"/>
        <v>0</v>
      </c>
      <c r="CS730" s="237" t="e">
        <f t="shared" si="327"/>
        <v>#DIV/0!</v>
      </c>
      <c r="CT730" s="222">
        <f t="shared" si="328"/>
        <v>0</v>
      </c>
      <c r="CU730" s="237" t="e">
        <f t="shared" si="329"/>
        <v>#DIV/0!</v>
      </c>
      <c r="CV730" s="222">
        <f t="shared" si="330"/>
        <v>0</v>
      </c>
      <c r="CW730" s="237" t="e">
        <f t="shared" si="331"/>
        <v>#DIV/0!</v>
      </c>
      <c r="CX730" s="222">
        <f t="shared" si="332"/>
        <v>0</v>
      </c>
      <c r="CY730" s="237" t="e">
        <f t="shared" si="333"/>
        <v>#DIV/0!</v>
      </c>
      <c r="CZ730" s="223" t="e">
        <f t="shared" si="334"/>
        <v>#DIV/0!</v>
      </c>
      <c r="DA730" s="223" t="e">
        <f t="shared" si="335"/>
        <v>#DIV/0!</v>
      </c>
      <c r="DB730" s="5"/>
    </row>
    <row r="731" spans="1:106" s="1" customFormat="1" ht="62">
      <c r="A731" s="1036"/>
      <c r="B731" s="1024"/>
      <c r="C731" s="1058"/>
      <c r="D731" s="1024"/>
      <c r="E731" s="1033"/>
      <c r="F731" s="1075"/>
      <c r="G731" s="292" t="s">
        <v>1586</v>
      </c>
      <c r="H731" s="32"/>
      <c r="I731" s="32"/>
      <c r="J731" s="5" t="s">
        <v>32</v>
      </c>
      <c r="K731" s="212" t="s">
        <v>31</v>
      </c>
      <c r="L731" s="215" t="s">
        <v>9</v>
      </c>
      <c r="M731" s="221" t="s">
        <v>29</v>
      </c>
      <c r="N731" s="221" t="s">
        <v>24</v>
      </c>
      <c r="O731" s="5"/>
      <c r="P731" s="5"/>
      <c r="Q731" s="5"/>
      <c r="R731" s="5"/>
      <c r="S731" s="6"/>
      <c r="T731" s="6"/>
      <c r="U731" s="5"/>
      <c r="V731" s="5"/>
      <c r="W731" s="5"/>
      <c r="X731" s="5"/>
      <c r="Y731" s="5" t="s">
        <v>24</v>
      </c>
      <c r="Z731" s="80">
        <f t="shared" si="325"/>
        <v>1</v>
      </c>
      <c r="AA731" s="221"/>
      <c r="AB731" s="7"/>
      <c r="AC731" s="7"/>
      <c r="AD731" s="7"/>
      <c r="AE731" s="7"/>
      <c r="AF731" s="7"/>
      <c r="AG731" s="7"/>
      <c r="AH731" s="7"/>
      <c r="AI731" s="7"/>
      <c r="AJ731" s="7"/>
      <c r="AK731" s="7"/>
      <c r="AL731" s="7"/>
      <c r="AM731" s="7"/>
      <c r="AN731" s="7"/>
      <c r="AO731" s="7"/>
      <c r="AP731" s="7"/>
      <c r="AQ731" s="7"/>
      <c r="AR731" s="7"/>
      <c r="AS731" s="7"/>
      <c r="AT731" s="7"/>
      <c r="AU731" s="7"/>
      <c r="AV731" s="55"/>
      <c r="AW731" s="7"/>
      <c r="AX731" s="7"/>
      <c r="AY731" s="7"/>
      <c r="AZ731" s="7"/>
      <c r="BA731" s="7"/>
      <c r="BB731" s="55"/>
      <c r="BC731" s="7"/>
      <c r="BD731" s="7"/>
      <c r="BE731" s="7"/>
      <c r="BF731" s="7"/>
      <c r="BG731" s="7"/>
      <c r="BH731" s="7"/>
      <c r="BI731" s="7" t="s">
        <v>1317</v>
      </c>
      <c r="BJ731" s="221"/>
      <c r="BK731" s="221"/>
      <c r="BL731" s="221"/>
      <c r="BM731" s="221"/>
      <c r="BN731" s="221"/>
      <c r="BO731" s="221"/>
      <c r="BP731" s="221"/>
      <c r="BQ731" s="221"/>
      <c r="BR731" s="221"/>
      <c r="BS731" s="221"/>
      <c r="BT731" s="221"/>
      <c r="BU731" s="221"/>
      <c r="BV731" s="221"/>
      <c r="BW731" s="221"/>
      <c r="BX731" s="221"/>
      <c r="BY731" s="221"/>
      <c r="BZ731" s="221"/>
      <c r="CA731" s="221"/>
      <c r="CB731" s="221"/>
      <c r="CC731" s="221"/>
      <c r="CD731" s="221"/>
      <c r="CE731" s="221"/>
      <c r="CF731" s="221"/>
      <c r="CG731" s="221"/>
      <c r="CH731" s="221"/>
      <c r="CI731" s="221"/>
      <c r="CJ731" s="221"/>
      <c r="CK731" s="221"/>
      <c r="CL731" s="221"/>
      <c r="CM731" s="221"/>
      <c r="CN731" s="221"/>
      <c r="CO731" s="221"/>
      <c r="CP731" s="221"/>
      <c r="CQ731" s="221"/>
      <c r="CR731" s="222">
        <f t="shared" si="326"/>
        <v>0</v>
      </c>
      <c r="CS731" s="237" t="e">
        <f t="shared" si="327"/>
        <v>#DIV/0!</v>
      </c>
      <c r="CT731" s="222">
        <f t="shared" si="328"/>
        <v>0</v>
      </c>
      <c r="CU731" s="237" t="e">
        <f t="shared" si="329"/>
        <v>#DIV/0!</v>
      </c>
      <c r="CV731" s="222">
        <f t="shared" si="330"/>
        <v>0</v>
      </c>
      <c r="CW731" s="237" t="e">
        <f t="shared" si="331"/>
        <v>#DIV/0!</v>
      </c>
      <c r="CX731" s="222">
        <f t="shared" si="332"/>
        <v>0</v>
      </c>
      <c r="CY731" s="237" t="e">
        <f t="shared" si="333"/>
        <v>#DIV/0!</v>
      </c>
      <c r="CZ731" s="223" t="e">
        <f t="shared" si="334"/>
        <v>#DIV/0!</v>
      </c>
      <c r="DA731" s="223" t="e">
        <f t="shared" si="335"/>
        <v>#DIV/0!</v>
      </c>
      <c r="DB731" s="5"/>
    </row>
    <row r="732" spans="1:106" s="1" customFormat="1" ht="46.5">
      <c r="A732" s="1036">
        <v>223</v>
      </c>
      <c r="B732" s="1024" t="s">
        <v>538</v>
      </c>
      <c r="C732" s="1058" t="s">
        <v>28</v>
      </c>
      <c r="D732" s="1024" t="s">
        <v>70</v>
      </c>
      <c r="E732" s="1033" t="s">
        <v>26</v>
      </c>
      <c r="F732" s="1075" t="s">
        <v>70</v>
      </c>
      <c r="G732" s="234" t="s">
        <v>1599</v>
      </c>
      <c r="H732" s="37"/>
      <c r="I732" s="37"/>
      <c r="J732" s="5" t="s">
        <v>32</v>
      </c>
      <c r="K732" s="212" t="s">
        <v>31</v>
      </c>
      <c r="L732" s="215" t="s">
        <v>9</v>
      </c>
      <c r="M732" s="221" t="s">
        <v>29</v>
      </c>
      <c r="N732" s="221" t="s">
        <v>24</v>
      </c>
      <c r="O732" s="5"/>
      <c r="P732" s="5"/>
      <c r="Q732" s="5"/>
      <c r="R732" s="5"/>
      <c r="S732" s="6"/>
      <c r="T732" s="6"/>
      <c r="U732" s="5" t="s">
        <v>24</v>
      </c>
      <c r="V732" s="5"/>
      <c r="W732" s="5"/>
      <c r="X732" s="5"/>
      <c r="Y732" s="5"/>
      <c r="Z732" s="80">
        <f t="shared" si="325"/>
        <v>1</v>
      </c>
      <c r="AA732" s="955"/>
      <c r="AB732" s="7"/>
      <c r="AC732" s="7"/>
      <c r="AD732" s="7"/>
      <c r="AE732" s="7"/>
      <c r="AF732" s="7"/>
      <c r="AG732" s="7"/>
      <c r="AH732" s="7"/>
      <c r="AI732" s="7"/>
      <c r="AJ732" s="7"/>
      <c r="AK732" s="7"/>
      <c r="AL732" s="7"/>
      <c r="AM732" s="7"/>
      <c r="AN732" s="7"/>
      <c r="AO732" s="7"/>
      <c r="AP732" s="7"/>
      <c r="AQ732" s="7"/>
      <c r="AR732" s="7"/>
      <c r="AS732" s="7"/>
      <c r="AT732" s="7"/>
      <c r="AU732" s="7"/>
      <c r="AV732" s="55" t="s">
        <v>1318</v>
      </c>
      <c r="AW732" s="7"/>
      <c r="AX732" s="7"/>
      <c r="AY732" s="7"/>
      <c r="AZ732" s="7"/>
      <c r="BA732" s="7"/>
      <c r="BB732" s="55"/>
      <c r="BC732" s="7"/>
      <c r="BD732" s="7"/>
      <c r="BE732" s="7"/>
      <c r="BF732" s="7"/>
      <c r="BG732" s="7"/>
      <c r="BH732" s="7"/>
      <c r="BI732" s="7"/>
      <c r="BJ732" s="221"/>
      <c r="BK732" s="221"/>
      <c r="BL732" s="221"/>
      <c r="BM732" s="221"/>
      <c r="BN732" s="221"/>
      <c r="BO732" s="221"/>
      <c r="BP732" s="221"/>
      <c r="BQ732" s="221"/>
      <c r="BR732" s="221"/>
      <c r="BS732" s="221"/>
      <c r="BT732" s="221"/>
      <c r="BU732" s="221"/>
      <c r="BV732" s="221"/>
      <c r="BW732" s="221"/>
      <c r="BX732" s="221"/>
      <c r="BY732" s="221"/>
      <c r="BZ732" s="221"/>
      <c r="CA732" s="221"/>
      <c r="CB732" s="221"/>
      <c r="CC732" s="221"/>
      <c r="CD732" s="221"/>
      <c r="CE732" s="221"/>
      <c r="CF732" s="221"/>
      <c r="CG732" s="221"/>
      <c r="CH732" s="221"/>
      <c r="CI732" s="221"/>
      <c r="CJ732" s="221"/>
      <c r="CK732" s="221"/>
      <c r="CL732" s="221"/>
      <c r="CM732" s="221"/>
      <c r="CN732" s="221"/>
      <c r="CO732" s="221"/>
      <c r="CP732" s="221"/>
      <c r="CQ732" s="221"/>
      <c r="CR732" s="222">
        <f t="shared" si="326"/>
        <v>0</v>
      </c>
      <c r="CS732" s="237" t="e">
        <f t="shared" si="327"/>
        <v>#DIV/0!</v>
      </c>
      <c r="CT732" s="222">
        <f t="shared" si="328"/>
        <v>0</v>
      </c>
      <c r="CU732" s="237" t="e">
        <f t="shared" si="329"/>
        <v>#DIV/0!</v>
      </c>
      <c r="CV732" s="222">
        <f t="shared" si="330"/>
        <v>0</v>
      </c>
      <c r="CW732" s="237" t="e">
        <f t="shared" si="331"/>
        <v>#DIV/0!</v>
      </c>
      <c r="CX732" s="222">
        <f t="shared" si="332"/>
        <v>0</v>
      </c>
      <c r="CY732" s="237" t="e">
        <f t="shared" si="333"/>
        <v>#DIV/0!</v>
      </c>
      <c r="CZ732" s="223" t="e">
        <f t="shared" si="334"/>
        <v>#DIV/0!</v>
      </c>
      <c r="DA732" s="223" t="e">
        <f t="shared" si="335"/>
        <v>#DIV/0!</v>
      </c>
      <c r="DB732" s="5"/>
    </row>
    <row r="733" spans="1:106" s="1" customFormat="1" ht="62">
      <c r="A733" s="1036"/>
      <c r="B733" s="1024"/>
      <c r="C733" s="1058"/>
      <c r="D733" s="1024"/>
      <c r="E733" s="1033"/>
      <c r="F733" s="1075"/>
      <c r="G733" s="261" t="s">
        <v>2015</v>
      </c>
      <c r="H733" s="107" t="s">
        <v>803</v>
      </c>
      <c r="I733" s="107"/>
      <c r="J733" s="5" t="s">
        <v>32</v>
      </c>
      <c r="K733" s="212" t="s">
        <v>31</v>
      </c>
      <c r="L733" s="215" t="s">
        <v>9</v>
      </c>
      <c r="M733" s="221" t="s">
        <v>29</v>
      </c>
      <c r="N733" s="221" t="s">
        <v>24</v>
      </c>
      <c r="O733" s="5"/>
      <c r="P733" s="5"/>
      <c r="Q733" s="5"/>
      <c r="R733" s="5"/>
      <c r="S733" s="6"/>
      <c r="T733" s="6"/>
      <c r="U733" s="5" t="s">
        <v>24</v>
      </c>
      <c r="V733" s="5"/>
      <c r="W733" s="5"/>
      <c r="X733" s="5"/>
      <c r="Y733" s="5"/>
      <c r="Z733" s="80">
        <f t="shared" si="325"/>
        <v>1</v>
      </c>
      <c r="AA733" s="955"/>
      <c r="AB733" s="7"/>
      <c r="AC733" s="7"/>
      <c r="AD733" s="7"/>
      <c r="AE733" s="7"/>
      <c r="AF733" s="7"/>
      <c r="AG733" s="7"/>
      <c r="AH733" s="7"/>
      <c r="AI733" s="7"/>
      <c r="AJ733" s="7"/>
      <c r="AK733" s="7"/>
      <c r="AL733" s="7"/>
      <c r="AM733" s="7"/>
      <c r="AN733" s="7"/>
      <c r="AO733" s="7"/>
      <c r="AP733" s="7"/>
      <c r="AQ733" s="7"/>
      <c r="AR733" s="7"/>
      <c r="AS733" s="7"/>
      <c r="AT733" s="7"/>
      <c r="AU733" s="7"/>
      <c r="AV733" s="55"/>
      <c r="AW733" s="55"/>
      <c r="AX733" s="7" t="s">
        <v>1318</v>
      </c>
      <c r="AY733" s="7"/>
      <c r="AZ733" s="7"/>
      <c r="BA733" s="7"/>
      <c r="BB733" s="55"/>
      <c r="BC733" s="7"/>
      <c r="BD733" s="7"/>
      <c r="BE733" s="7"/>
      <c r="BF733" s="7"/>
      <c r="BG733" s="7"/>
      <c r="BH733" s="7"/>
      <c r="BI733" s="7"/>
      <c r="BJ733" s="221"/>
      <c r="BK733" s="221"/>
      <c r="BL733" s="221"/>
      <c r="BM733" s="221"/>
      <c r="BN733" s="221"/>
      <c r="BO733" s="221"/>
      <c r="BP733" s="221"/>
      <c r="BQ733" s="221"/>
      <c r="BR733" s="221"/>
      <c r="BS733" s="221"/>
      <c r="BT733" s="221"/>
      <c r="BU733" s="221"/>
      <c r="BV733" s="221"/>
      <c r="BW733" s="221"/>
      <c r="BX733" s="221"/>
      <c r="BY733" s="221"/>
      <c r="BZ733" s="221"/>
      <c r="CA733" s="221"/>
      <c r="CB733" s="221"/>
      <c r="CC733" s="221"/>
      <c r="CD733" s="221"/>
      <c r="CE733" s="221"/>
      <c r="CF733" s="221"/>
      <c r="CG733" s="221"/>
      <c r="CH733" s="221"/>
      <c r="CI733" s="221"/>
      <c r="CJ733" s="221"/>
      <c r="CK733" s="221"/>
      <c r="CL733" s="221"/>
      <c r="CM733" s="221"/>
      <c r="CN733" s="221"/>
      <c r="CO733" s="221"/>
      <c r="CP733" s="221"/>
      <c r="CQ733" s="221"/>
      <c r="CR733" s="222">
        <f t="shared" si="326"/>
        <v>0</v>
      </c>
      <c r="CS733" s="237" t="e">
        <f t="shared" si="327"/>
        <v>#DIV/0!</v>
      </c>
      <c r="CT733" s="222">
        <f t="shared" si="328"/>
        <v>0</v>
      </c>
      <c r="CU733" s="237" t="e">
        <f t="shared" si="329"/>
        <v>#DIV/0!</v>
      </c>
      <c r="CV733" s="222">
        <f t="shared" si="330"/>
        <v>0</v>
      </c>
      <c r="CW733" s="237" t="e">
        <f t="shared" si="331"/>
        <v>#DIV/0!</v>
      </c>
      <c r="CX733" s="222">
        <f t="shared" si="332"/>
        <v>0</v>
      </c>
      <c r="CY733" s="237" t="e">
        <f t="shared" si="333"/>
        <v>#DIV/0!</v>
      </c>
      <c r="CZ733" s="223" t="e">
        <f t="shared" si="334"/>
        <v>#DIV/0!</v>
      </c>
      <c r="DA733" s="223" t="e">
        <f t="shared" si="335"/>
        <v>#DIV/0!</v>
      </c>
      <c r="DB733" s="5"/>
    </row>
    <row r="734" spans="1:106" s="1" customFormat="1" ht="77.5">
      <c r="A734" s="224">
        <v>224</v>
      </c>
      <c r="B734" s="217" t="s">
        <v>539</v>
      </c>
      <c r="C734" s="215" t="s">
        <v>60</v>
      </c>
      <c r="D734" s="217" t="s">
        <v>69</v>
      </c>
      <c r="E734" s="215" t="s">
        <v>60</v>
      </c>
      <c r="F734" s="11" t="s">
        <v>69</v>
      </c>
      <c r="G734" s="48" t="s">
        <v>1587</v>
      </c>
      <c r="H734" s="53"/>
      <c r="I734" s="53"/>
      <c r="J734" s="5" t="s">
        <v>32</v>
      </c>
      <c r="K734" s="212" t="s">
        <v>31</v>
      </c>
      <c r="L734" s="215" t="s">
        <v>9</v>
      </c>
      <c r="M734" s="221" t="s">
        <v>29</v>
      </c>
      <c r="N734" s="221" t="s">
        <v>24</v>
      </c>
      <c r="O734" s="5"/>
      <c r="P734" s="5"/>
      <c r="Q734" s="5"/>
      <c r="R734" s="5"/>
      <c r="S734" s="6"/>
      <c r="T734" s="6"/>
      <c r="U734" s="5"/>
      <c r="V734" s="5"/>
      <c r="W734" s="5"/>
      <c r="X734" s="5"/>
      <c r="Y734" s="5" t="s">
        <v>24</v>
      </c>
      <c r="Z734" s="80">
        <f t="shared" si="325"/>
        <v>1</v>
      </c>
      <c r="AA734" s="221"/>
      <c r="AB734" s="7"/>
      <c r="AC734" s="7"/>
      <c r="AD734" s="7"/>
      <c r="AE734" s="7"/>
      <c r="AF734" s="7"/>
      <c r="AG734" s="7"/>
      <c r="AH734" s="7"/>
      <c r="AI734" s="7"/>
      <c r="AJ734" s="7"/>
      <c r="AK734" s="7"/>
      <c r="AL734" s="7"/>
      <c r="AM734" s="7"/>
      <c r="AN734" s="7"/>
      <c r="AO734" s="7"/>
      <c r="AP734" s="7"/>
      <c r="AQ734" s="7"/>
      <c r="AR734" s="7"/>
      <c r="AS734" s="7"/>
      <c r="AT734" s="7"/>
      <c r="AU734" s="7"/>
      <c r="AV734" s="55"/>
      <c r="AW734" s="7"/>
      <c r="AX734" s="7"/>
      <c r="AY734" s="7"/>
      <c r="AZ734" s="7"/>
      <c r="BA734" s="7"/>
      <c r="BB734" s="55"/>
      <c r="BC734" s="7"/>
      <c r="BD734" s="7"/>
      <c r="BE734" s="7"/>
      <c r="BF734" s="7"/>
      <c r="BG734" s="7"/>
      <c r="BH734" s="7" t="s">
        <v>1315</v>
      </c>
      <c r="BI734" s="7"/>
      <c r="BJ734" s="221"/>
      <c r="BK734" s="221"/>
      <c r="BL734" s="221"/>
      <c r="BM734" s="221"/>
      <c r="BN734" s="221"/>
      <c r="BO734" s="221"/>
      <c r="BP734" s="221"/>
      <c r="BQ734" s="221"/>
      <c r="BR734" s="221"/>
      <c r="BS734" s="221"/>
      <c r="BT734" s="221"/>
      <c r="BU734" s="221"/>
      <c r="BV734" s="221"/>
      <c r="BW734" s="221"/>
      <c r="BX734" s="221"/>
      <c r="BY734" s="221"/>
      <c r="BZ734" s="221"/>
      <c r="CA734" s="221"/>
      <c r="CB734" s="221"/>
      <c r="CC734" s="221"/>
      <c r="CD734" s="221"/>
      <c r="CE734" s="221"/>
      <c r="CF734" s="221"/>
      <c r="CG734" s="221"/>
      <c r="CH734" s="221"/>
      <c r="CI734" s="221"/>
      <c r="CJ734" s="221"/>
      <c r="CK734" s="221"/>
      <c r="CL734" s="221"/>
      <c r="CM734" s="221"/>
      <c r="CN734" s="221"/>
      <c r="CO734" s="221"/>
      <c r="CP734" s="221"/>
      <c r="CQ734" s="221"/>
      <c r="CR734" s="222">
        <f t="shared" si="326"/>
        <v>0</v>
      </c>
      <c r="CS734" s="237" t="e">
        <f t="shared" si="327"/>
        <v>#DIV/0!</v>
      </c>
      <c r="CT734" s="222">
        <f t="shared" si="328"/>
        <v>0</v>
      </c>
      <c r="CU734" s="237" t="e">
        <f t="shared" si="329"/>
        <v>#DIV/0!</v>
      </c>
      <c r="CV734" s="222">
        <f t="shared" si="330"/>
        <v>0</v>
      </c>
      <c r="CW734" s="237" t="e">
        <f t="shared" si="331"/>
        <v>#DIV/0!</v>
      </c>
      <c r="CX734" s="222">
        <f t="shared" si="332"/>
        <v>0</v>
      </c>
      <c r="CY734" s="237" t="e">
        <f t="shared" si="333"/>
        <v>#DIV/0!</v>
      </c>
      <c r="CZ734" s="223" t="e">
        <f t="shared" si="334"/>
        <v>#DIV/0!</v>
      </c>
      <c r="DA734" s="223" t="e">
        <f t="shared" si="335"/>
        <v>#DIV/0!</v>
      </c>
      <c r="DB734" s="5"/>
    </row>
    <row r="735" spans="1:106" s="15" customFormat="1" ht="46.5">
      <c r="A735" s="227">
        <v>225</v>
      </c>
      <c r="B735" s="51" t="s">
        <v>540</v>
      </c>
      <c r="C735" s="151" t="s">
        <v>41</v>
      </c>
      <c r="D735" s="51" t="s">
        <v>428</v>
      </c>
      <c r="E735" s="151" t="s">
        <v>41</v>
      </c>
      <c r="F735" s="52" t="s">
        <v>428</v>
      </c>
      <c r="G735" s="52" t="s">
        <v>429</v>
      </c>
      <c r="H735" s="70"/>
      <c r="I735" s="70"/>
      <c r="J735" s="13" t="s">
        <v>32</v>
      </c>
      <c r="K735" s="212" t="s">
        <v>31</v>
      </c>
      <c r="L735" s="151" t="s">
        <v>9</v>
      </c>
      <c r="M735" s="227" t="s">
        <v>29</v>
      </c>
      <c r="N735" s="227" t="s">
        <v>24</v>
      </c>
      <c r="O735" s="13"/>
      <c r="P735" s="13"/>
      <c r="Q735" s="13"/>
      <c r="R735" s="13"/>
      <c r="S735" s="6"/>
      <c r="T735" s="6"/>
      <c r="U735" s="13"/>
      <c r="V735" s="13"/>
      <c r="W735" s="13"/>
      <c r="X735" s="13"/>
      <c r="Y735" s="13" t="s">
        <v>24</v>
      </c>
      <c r="Z735" s="99">
        <f t="shared" si="325"/>
        <v>1</v>
      </c>
      <c r="AA735" s="955"/>
      <c r="AB735" s="14"/>
      <c r="AC735" s="14"/>
      <c r="AD735" s="14"/>
      <c r="AE735" s="14"/>
      <c r="AF735" s="14"/>
      <c r="AG735" s="14"/>
      <c r="AH735" s="14"/>
      <c r="AI735" s="14"/>
      <c r="AJ735" s="14"/>
      <c r="AK735" s="14"/>
      <c r="AL735" s="14"/>
      <c r="AM735" s="14"/>
      <c r="AN735" s="14"/>
      <c r="AO735" s="14"/>
      <c r="AP735" s="14"/>
      <c r="AQ735" s="14"/>
      <c r="AR735" s="14"/>
      <c r="AS735" s="14"/>
      <c r="AT735" s="14"/>
      <c r="AU735" s="14"/>
      <c r="AV735" s="46"/>
      <c r="AW735" s="14"/>
      <c r="AX735" s="14"/>
      <c r="AY735" s="14"/>
      <c r="AZ735" s="14"/>
      <c r="BA735" s="14"/>
      <c r="BB735" s="46"/>
      <c r="BC735" s="14"/>
      <c r="BD735" s="14"/>
      <c r="BE735" s="14"/>
      <c r="BF735" s="14"/>
      <c r="BG735" s="14"/>
      <c r="BH735" s="14"/>
      <c r="BI735" s="14" t="s">
        <v>1316</v>
      </c>
      <c r="BJ735" s="221"/>
      <c r="BK735" s="221"/>
      <c r="BL735" s="221"/>
      <c r="BM735" s="221"/>
      <c r="BN735" s="221"/>
      <c r="BO735" s="221"/>
      <c r="BP735" s="221"/>
      <c r="BQ735" s="221"/>
      <c r="BR735" s="221"/>
      <c r="BS735" s="221"/>
      <c r="BT735" s="221"/>
      <c r="BU735" s="221"/>
      <c r="BV735" s="221"/>
      <c r="BW735" s="221"/>
      <c r="BX735" s="221"/>
      <c r="BY735" s="221"/>
      <c r="BZ735" s="221"/>
      <c r="CA735" s="221"/>
      <c r="CB735" s="221"/>
      <c r="CC735" s="221"/>
      <c r="CD735" s="221"/>
      <c r="CE735" s="221"/>
      <c r="CF735" s="221"/>
      <c r="CG735" s="221"/>
      <c r="CH735" s="221"/>
      <c r="CI735" s="221"/>
      <c r="CJ735" s="221"/>
      <c r="CK735" s="221"/>
      <c r="CL735" s="221"/>
      <c r="CM735" s="221"/>
      <c r="CN735" s="221"/>
      <c r="CO735" s="221"/>
      <c r="CP735" s="221"/>
      <c r="CQ735" s="221"/>
      <c r="CR735" s="222">
        <f t="shared" si="326"/>
        <v>0</v>
      </c>
      <c r="CS735" s="237" t="e">
        <f t="shared" si="327"/>
        <v>#DIV/0!</v>
      </c>
      <c r="CT735" s="222">
        <f t="shared" si="328"/>
        <v>0</v>
      </c>
      <c r="CU735" s="237" t="e">
        <f t="shared" si="329"/>
        <v>#DIV/0!</v>
      </c>
      <c r="CV735" s="222">
        <f t="shared" si="330"/>
        <v>0</v>
      </c>
      <c r="CW735" s="237" t="e">
        <f t="shared" si="331"/>
        <v>#DIV/0!</v>
      </c>
      <c r="CX735" s="222">
        <f t="shared" si="332"/>
        <v>0</v>
      </c>
      <c r="CY735" s="237" t="e">
        <f t="shared" si="333"/>
        <v>#DIV/0!</v>
      </c>
      <c r="CZ735" s="223" t="e">
        <f t="shared" si="334"/>
        <v>#DIV/0!</v>
      </c>
      <c r="DA735" s="223" t="e">
        <f t="shared" si="335"/>
        <v>#DIV/0!</v>
      </c>
      <c r="DB735" s="13"/>
    </row>
    <row r="736" spans="1:106" s="15" customFormat="1" ht="62">
      <c r="A736" s="227">
        <v>226</v>
      </c>
      <c r="B736" s="51" t="s">
        <v>622</v>
      </c>
      <c r="C736" s="151" t="s">
        <v>60</v>
      </c>
      <c r="D736" s="51" t="s">
        <v>623</v>
      </c>
      <c r="E736" s="151" t="s">
        <v>41</v>
      </c>
      <c r="F736" s="48" t="s">
        <v>623</v>
      </c>
      <c r="G736" s="48" t="s">
        <v>624</v>
      </c>
      <c r="H736" s="77"/>
      <c r="I736" s="77"/>
      <c r="J736" s="5" t="s">
        <v>32</v>
      </c>
      <c r="K736" s="212" t="s">
        <v>31</v>
      </c>
      <c r="L736" s="151" t="s">
        <v>9</v>
      </c>
      <c r="M736" s="227" t="s">
        <v>29</v>
      </c>
      <c r="N736" s="227" t="s">
        <v>24</v>
      </c>
      <c r="O736" s="13"/>
      <c r="P736" s="13"/>
      <c r="Q736" s="13"/>
      <c r="R736" s="13"/>
      <c r="S736" s="6"/>
      <c r="T736" s="6"/>
      <c r="U736" s="13" t="s">
        <v>24</v>
      </c>
      <c r="V736" s="13"/>
      <c r="W736" s="13"/>
      <c r="X736" s="13"/>
      <c r="Y736" s="13"/>
      <c r="Z736" s="80">
        <f t="shared" si="325"/>
        <v>1</v>
      </c>
      <c r="AA736" s="955"/>
      <c r="AB736" s="14"/>
      <c r="AC736" s="14"/>
      <c r="AD736" s="14"/>
      <c r="AE736" s="14"/>
      <c r="AF736" s="14"/>
      <c r="AG736" s="14"/>
      <c r="AH736" s="14"/>
      <c r="AI736" s="14"/>
      <c r="AJ736" s="14"/>
      <c r="AK736" s="14"/>
      <c r="AL736" s="14"/>
      <c r="AM736" s="14"/>
      <c r="AN736" s="14"/>
      <c r="AO736" s="14"/>
      <c r="AP736" s="14"/>
      <c r="AQ736" s="14"/>
      <c r="AR736" s="14"/>
      <c r="AS736" s="14"/>
      <c r="AT736" s="14"/>
      <c r="AU736" s="14"/>
      <c r="AV736" s="46"/>
      <c r="AW736" s="14" t="s">
        <v>1318</v>
      </c>
      <c r="AX736" s="14"/>
      <c r="AY736" s="14"/>
      <c r="AZ736" s="14"/>
      <c r="BA736" s="14"/>
      <c r="BB736" s="46"/>
      <c r="BC736" s="14"/>
      <c r="BD736" s="14"/>
      <c r="BE736" s="14"/>
      <c r="BF736" s="14"/>
      <c r="BG736" s="14"/>
      <c r="BH736" s="14"/>
      <c r="BI736" s="14"/>
      <c r="BJ736" s="221"/>
      <c r="BK736" s="221"/>
      <c r="BL736" s="221"/>
      <c r="BM736" s="221"/>
      <c r="BN736" s="221"/>
      <c r="BO736" s="221"/>
      <c r="BP736" s="221"/>
      <c r="BQ736" s="221"/>
      <c r="BR736" s="221"/>
      <c r="BS736" s="221"/>
      <c r="BT736" s="221"/>
      <c r="BU736" s="221"/>
      <c r="BV736" s="221"/>
      <c r="BW736" s="221"/>
      <c r="BX736" s="221"/>
      <c r="BY736" s="221"/>
      <c r="BZ736" s="221"/>
      <c r="CA736" s="221"/>
      <c r="CB736" s="221"/>
      <c r="CC736" s="221"/>
      <c r="CD736" s="221"/>
      <c r="CE736" s="221"/>
      <c r="CF736" s="221"/>
      <c r="CG736" s="221"/>
      <c r="CH736" s="221"/>
      <c r="CI736" s="221"/>
      <c r="CJ736" s="221"/>
      <c r="CK736" s="221"/>
      <c r="CL736" s="221"/>
      <c r="CM736" s="221"/>
      <c r="CN736" s="221"/>
      <c r="CO736" s="221"/>
      <c r="CP736" s="221"/>
      <c r="CQ736" s="221"/>
      <c r="CR736" s="222">
        <f t="shared" si="326"/>
        <v>0</v>
      </c>
      <c r="CS736" s="237" t="e">
        <f t="shared" si="327"/>
        <v>#DIV/0!</v>
      </c>
      <c r="CT736" s="222">
        <f t="shared" si="328"/>
        <v>0</v>
      </c>
      <c r="CU736" s="237" t="e">
        <f t="shared" si="329"/>
        <v>#DIV/0!</v>
      </c>
      <c r="CV736" s="222">
        <f t="shared" si="330"/>
        <v>0</v>
      </c>
      <c r="CW736" s="237" t="e">
        <f t="shared" si="331"/>
        <v>#DIV/0!</v>
      </c>
      <c r="CX736" s="222">
        <f t="shared" si="332"/>
        <v>0</v>
      </c>
      <c r="CY736" s="237" t="e">
        <f t="shared" si="333"/>
        <v>#DIV/0!</v>
      </c>
      <c r="CZ736" s="223" t="e">
        <f t="shared" si="334"/>
        <v>#DIV/0!</v>
      </c>
      <c r="DA736" s="223" t="e">
        <f t="shared" si="335"/>
        <v>#DIV/0!</v>
      </c>
      <c r="DB736" s="13"/>
    </row>
    <row r="737" spans="1:106" s="15" customFormat="1" ht="77.5">
      <c r="A737" s="1036">
        <v>227</v>
      </c>
      <c r="B737" s="1073" t="s">
        <v>1964</v>
      </c>
      <c r="C737" s="1074" t="s">
        <v>41</v>
      </c>
      <c r="D737" s="1073" t="s">
        <v>1964</v>
      </c>
      <c r="E737" s="1074" t="s">
        <v>41</v>
      </c>
      <c r="F737" s="1073" t="s">
        <v>1964</v>
      </c>
      <c r="G737" s="68" t="s">
        <v>572</v>
      </c>
      <c r="H737" s="122" t="s">
        <v>804</v>
      </c>
      <c r="I737" s="122"/>
      <c r="J737" s="13" t="s">
        <v>32</v>
      </c>
      <c r="K737" s="212" t="s">
        <v>31</v>
      </c>
      <c r="L737" s="151" t="s">
        <v>9</v>
      </c>
      <c r="M737" s="227" t="s">
        <v>29</v>
      </c>
      <c r="N737" s="227" t="s">
        <v>24</v>
      </c>
      <c r="O737" s="13"/>
      <c r="P737" s="13"/>
      <c r="Q737" s="13"/>
      <c r="R737" s="13"/>
      <c r="S737" s="6"/>
      <c r="T737" s="6"/>
      <c r="U737" s="13"/>
      <c r="V737" s="13"/>
      <c r="W737" s="13"/>
      <c r="X737" s="13"/>
      <c r="Y737" s="13" t="s">
        <v>24</v>
      </c>
      <c r="Z737" s="99">
        <f t="shared" si="325"/>
        <v>1</v>
      </c>
      <c r="AA737" s="221"/>
      <c r="AB737" s="14"/>
      <c r="AC737" s="14"/>
      <c r="AD737" s="14"/>
      <c r="AE737" s="14"/>
      <c r="AF737" s="14"/>
      <c r="AG737" s="14"/>
      <c r="AH737" s="14"/>
      <c r="AI737" s="14"/>
      <c r="AJ737" s="14"/>
      <c r="AK737" s="14"/>
      <c r="AL737" s="14"/>
      <c r="AM737" s="14"/>
      <c r="AN737" s="14"/>
      <c r="AO737" s="14"/>
      <c r="AP737" s="14"/>
      <c r="AQ737" s="14"/>
      <c r="AR737" s="14"/>
      <c r="AS737" s="14"/>
      <c r="AT737" s="14"/>
      <c r="AU737" s="14"/>
      <c r="AV737" s="46"/>
      <c r="AW737" s="14"/>
      <c r="AX737" s="14"/>
      <c r="AY737" s="14"/>
      <c r="AZ737" s="14"/>
      <c r="BA737" s="14"/>
      <c r="BB737" s="46"/>
      <c r="BC737" s="14"/>
      <c r="BD737" s="14"/>
      <c r="BE737" s="14"/>
      <c r="BF737" s="14"/>
      <c r="BG737" s="14"/>
      <c r="BH737" s="14" t="s">
        <v>1315</v>
      </c>
      <c r="BI737" s="14"/>
      <c r="BJ737" s="221"/>
      <c r="BK737" s="221"/>
      <c r="BL737" s="221"/>
      <c r="BM737" s="221"/>
      <c r="BN737" s="221"/>
      <c r="BO737" s="221"/>
      <c r="BP737" s="221"/>
      <c r="BQ737" s="221"/>
      <c r="BR737" s="221"/>
      <c r="BS737" s="221"/>
      <c r="BT737" s="221"/>
      <c r="BU737" s="221"/>
      <c r="BV737" s="221"/>
      <c r="BW737" s="221"/>
      <c r="BX737" s="221"/>
      <c r="BY737" s="221"/>
      <c r="BZ737" s="221"/>
      <c r="CA737" s="221"/>
      <c r="CB737" s="221"/>
      <c r="CC737" s="221"/>
      <c r="CD737" s="221"/>
      <c r="CE737" s="221"/>
      <c r="CF737" s="221"/>
      <c r="CG737" s="221"/>
      <c r="CH737" s="221"/>
      <c r="CI737" s="221"/>
      <c r="CJ737" s="221"/>
      <c r="CK737" s="221"/>
      <c r="CL737" s="221"/>
      <c r="CM737" s="221"/>
      <c r="CN737" s="221"/>
      <c r="CO737" s="221"/>
      <c r="CP737" s="221"/>
      <c r="CQ737" s="221"/>
      <c r="CR737" s="222">
        <f t="shared" si="326"/>
        <v>0</v>
      </c>
      <c r="CS737" s="237" t="e">
        <f t="shared" si="327"/>
        <v>#DIV/0!</v>
      </c>
      <c r="CT737" s="222">
        <f t="shared" si="328"/>
        <v>0</v>
      </c>
      <c r="CU737" s="237" t="e">
        <f t="shared" si="329"/>
        <v>#DIV/0!</v>
      </c>
      <c r="CV737" s="222">
        <f t="shared" si="330"/>
        <v>0</v>
      </c>
      <c r="CW737" s="237" t="e">
        <f t="shared" si="331"/>
        <v>#DIV/0!</v>
      </c>
      <c r="CX737" s="222">
        <f t="shared" si="332"/>
        <v>0</v>
      </c>
      <c r="CY737" s="237" t="e">
        <f t="shared" si="333"/>
        <v>#DIV/0!</v>
      </c>
      <c r="CZ737" s="223" t="e">
        <f t="shared" si="334"/>
        <v>#DIV/0!</v>
      </c>
      <c r="DA737" s="223" t="e">
        <f t="shared" si="335"/>
        <v>#DIV/0!</v>
      </c>
      <c r="DB737" s="13"/>
    </row>
    <row r="738" spans="1:106" s="15" customFormat="1" ht="46.5">
      <c r="A738" s="1036"/>
      <c r="B738" s="1073"/>
      <c r="C738" s="1074"/>
      <c r="D738" s="1073"/>
      <c r="E738" s="1074"/>
      <c r="F738" s="1073"/>
      <c r="G738" s="217" t="s">
        <v>1588</v>
      </c>
      <c r="H738" s="63"/>
      <c r="I738" s="63"/>
      <c r="J738" s="227" t="s">
        <v>32</v>
      </c>
      <c r="K738" s="212" t="s">
        <v>31</v>
      </c>
      <c r="L738" s="151" t="s">
        <v>9</v>
      </c>
      <c r="M738" s="227" t="s">
        <v>29</v>
      </c>
      <c r="N738" s="227" t="s">
        <v>24</v>
      </c>
      <c r="O738" s="13"/>
      <c r="P738" s="13"/>
      <c r="Q738" s="13"/>
      <c r="R738" s="13"/>
      <c r="S738" s="6"/>
      <c r="T738" s="6"/>
      <c r="U738" s="13"/>
      <c r="V738" s="13"/>
      <c r="W738" s="13"/>
      <c r="X738" s="13"/>
      <c r="Y738" s="227" t="s">
        <v>24</v>
      </c>
      <c r="Z738" s="99">
        <f t="shared" si="325"/>
        <v>1</v>
      </c>
      <c r="AA738" s="955"/>
      <c r="AB738" s="14"/>
      <c r="AC738" s="14"/>
      <c r="AD738" s="14"/>
      <c r="AE738" s="14"/>
      <c r="AF738" s="14"/>
      <c r="AG738" s="14"/>
      <c r="AH738" s="14"/>
      <c r="AI738" s="14"/>
      <c r="AJ738" s="14"/>
      <c r="AK738" s="14"/>
      <c r="AL738" s="14"/>
      <c r="AM738" s="14"/>
      <c r="AN738" s="14"/>
      <c r="AO738" s="14"/>
      <c r="AP738" s="14"/>
      <c r="AQ738" s="14"/>
      <c r="AR738" s="14"/>
      <c r="AS738" s="14"/>
      <c r="AT738" s="14"/>
      <c r="AU738" s="14"/>
      <c r="AV738" s="46"/>
      <c r="AW738" s="14"/>
      <c r="AX738" s="14"/>
      <c r="AY738" s="14"/>
      <c r="AZ738" s="14"/>
      <c r="BA738" s="14"/>
      <c r="BB738" s="46"/>
      <c r="BC738" s="14"/>
      <c r="BD738" s="14"/>
      <c r="BE738" s="14"/>
      <c r="BF738" s="14"/>
      <c r="BG738" s="14"/>
      <c r="BH738" s="46" t="s">
        <v>1316</v>
      </c>
      <c r="BI738" s="14"/>
      <c r="BJ738" s="221"/>
      <c r="BK738" s="221"/>
      <c r="BL738" s="221"/>
      <c r="BM738" s="221"/>
      <c r="BN738" s="221"/>
      <c r="BO738" s="221"/>
      <c r="BP738" s="221"/>
      <c r="BQ738" s="221"/>
      <c r="BR738" s="221"/>
      <c r="BS738" s="221"/>
      <c r="BT738" s="221"/>
      <c r="BU738" s="221"/>
      <c r="BV738" s="221"/>
      <c r="BW738" s="221"/>
      <c r="BX738" s="221"/>
      <c r="BY738" s="221"/>
      <c r="BZ738" s="221"/>
      <c r="CA738" s="221"/>
      <c r="CB738" s="221"/>
      <c r="CC738" s="221"/>
      <c r="CD738" s="221"/>
      <c r="CE738" s="221"/>
      <c r="CF738" s="221"/>
      <c r="CG738" s="221"/>
      <c r="CH738" s="221"/>
      <c r="CI738" s="221"/>
      <c r="CJ738" s="221"/>
      <c r="CK738" s="221"/>
      <c r="CL738" s="221"/>
      <c r="CM738" s="221"/>
      <c r="CN738" s="221"/>
      <c r="CO738" s="221"/>
      <c r="CP738" s="221"/>
      <c r="CQ738" s="221"/>
      <c r="CR738" s="222">
        <f t="shared" si="326"/>
        <v>0</v>
      </c>
      <c r="CS738" s="237" t="e">
        <f t="shared" si="327"/>
        <v>#DIV/0!</v>
      </c>
      <c r="CT738" s="222">
        <f t="shared" si="328"/>
        <v>0</v>
      </c>
      <c r="CU738" s="237" t="e">
        <f t="shared" si="329"/>
        <v>#DIV/0!</v>
      </c>
      <c r="CV738" s="222">
        <f t="shared" si="330"/>
        <v>0</v>
      </c>
      <c r="CW738" s="237" t="e">
        <f t="shared" si="331"/>
        <v>#DIV/0!</v>
      </c>
      <c r="CX738" s="222">
        <f t="shared" si="332"/>
        <v>0</v>
      </c>
      <c r="CY738" s="237" t="e">
        <f t="shared" si="333"/>
        <v>#DIV/0!</v>
      </c>
      <c r="CZ738" s="223" t="e">
        <f t="shared" si="334"/>
        <v>#DIV/0!</v>
      </c>
      <c r="DA738" s="223" t="e">
        <f t="shared" si="335"/>
        <v>#DIV/0!</v>
      </c>
      <c r="DB738" s="13"/>
    </row>
    <row r="739" spans="1:106" s="15" customFormat="1" ht="77.5">
      <c r="A739" s="1036"/>
      <c r="B739" s="1073"/>
      <c r="C739" s="1074"/>
      <c r="D739" s="133" t="s">
        <v>571</v>
      </c>
      <c r="E739" s="1074"/>
      <c r="F739" s="133" t="s">
        <v>571</v>
      </c>
      <c r="G739" s="219" t="s">
        <v>573</v>
      </c>
      <c r="H739" s="108"/>
      <c r="I739" s="108"/>
      <c r="J739" s="13" t="s">
        <v>32</v>
      </c>
      <c r="K739" s="212" t="s">
        <v>31</v>
      </c>
      <c r="L739" s="151" t="s">
        <v>9</v>
      </c>
      <c r="M739" s="227" t="s">
        <v>29</v>
      </c>
      <c r="N739" s="227" t="s">
        <v>24</v>
      </c>
      <c r="O739" s="13"/>
      <c r="P739" s="13"/>
      <c r="Q739" s="13"/>
      <c r="R739" s="13"/>
      <c r="S739" s="6"/>
      <c r="T739" s="6"/>
      <c r="U739" s="13"/>
      <c r="V739" s="13"/>
      <c r="W739" s="13"/>
      <c r="X739" s="13"/>
      <c r="Y739" s="13" t="s">
        <v>24</v>
      </c>
      <c r="Z739" s="99">
        <f t="shared" si="325"/>
        <v>1</v>
      </c>
      <c r="AA739" s="955"/>
      <c r="AB739" s="14"/>
      <c r="AC739" s="14"/>
      <c r="AD739" s="14"/>
      <c r="AE739" s="14"/>
      <c r="AF739" s="14"/>
      <c r="AG739" s="14"/>
      <c r="AH739" s="14"/>
      <c r="AI739" s="14"/>
      <c r="AJ739" s="14"/>
      <c r="AK739" s="14"/>
      <c r="AL739" s="14"/>
      <c r="AM739" s="14"/>
      <c r="AN739" s="14"/>
      <c r="AO739" s="14"/>
      <c r="AP739" s="14"/>
      <c r="AQ739" s="14"/>
      <c r="AR739" s="14"/>
      <c r="AS739" s="14"/>
      <c r="AT739" s="14"/>
      <c r="AU739" s="14"/>
      <c r="AV739" s="46"/>
      <c r="AW739" s="14"/>
      <c r="AX739" s="14"/>
      <c r="AY739" s="14"/>
      <c r="AZ739" s="14"/>
      <c r="BA739" s="14"/>
      <c r="BB739" s="46"/>
      <c r="BC739" s="14"/>
      <c r="BD739" s="14"/>
      <c r="BE739" s="14"/>
      <c r="BF739" s="14"/>
      <c r="BG739" s="14"/>
      <c r="BH739" s="14" t="s">
        <v>1317</v>
      </c>
      <c r="BI739" s="14"/>
      <c r="BJ739" s="221"/>
      <c r="BK739" s="221"/>
      <c r="BL739" s="221"/>
      <c r="BM739" s="221"/>
      <c r="BN739" s="221"/>
      <c r="BO739" s="221"/>
      <c r="BP739" s="221"/>
      <c r="BQ739" s="221"/>
      <c r="BR739" s="221"/>
      <c r="BS739" s="221"/>
      <c r="BT739" s="221"/>
      <c r="BU739" s="221"/>
      <c r="BV739" s="221"/>
      <c r="BW739" s="221"/>
      <c r="BX739" s="221"/>
      <c r="BY739" s="221"/>
      <c r="BZ739" s="221"/>
      <c r="CA739" s="221"/>
      <c r="CB739" s="221"/>
      <c r="CC739" s="221"/>
      <c r="CD739" s="221"/>
      <c r="CE739" s="221"/>
      <c r="CF739" s="221"/>
      <c r="CG739" s="221"/>
      <c r="CH739" s="221"/>
      <c r="CI739" s="221"/>
      <c r="CJ739" s="221"/>
      <c r="CK739" s="221"/>
      <c r="CL739" s="221"/>
      <c r="CM739" s="221"/>
      <c r="CN739" s="221"/>
      <c r="CO739" s="221"/>
      <c r="CP739" s="221"/>
      <c r="CQ739" s="221"/>
      <c r="CR739" s="222">
        <f t="shared" si="326"/>
        <v>0</v>
      </c>
      <c r="CS739" s="237" t="e">
        <f t="shared" si="327"/>
        <v>#DIV/0!</v>
      </c>
      <c r="CT739" s="222">
        <f t="shared" si="328"/>
        <v>0</v>
      </c>
      <c r="CU739" s="237" t="e">
        <f t="shared" si="329"/>
        <v>#DIV/0!</v>
      </c>
      <c r="CV739" s="222">
        <f t="shared" si="330"/>
        <v>0</v>
      </c>
      <c r="CW739" s="237" t="e">
        <f t="shared" si="331"/>
        <v>#DIV/0!</v>
      </c>
      <c r="CX739" s="222">
        <f t="shared" si="332"/>
        <v>0</v>
      </c>
      <c r="CY739" s="237" t="e">
        <f t="shared" si="333"/>
        <v>#DIV/0!</v>
      </c>
      <c r="CZ739" s="223" t="e">
        <f t="shared" si="334"/>
        <v>#DIV/0!</v>
      </c>
      <c r="DA739" s="223" t="e">
        <f t="shared" si="335"/>
        <v>#DIV/0!</v>
      </c>
      <c r="DB739" s="13"/>
    </row>
    <row r="740" spans="1:106" s="302" customFormat="1" ht="16.5">
      <c r="A740" s="1071"/>
      <c r="B740" s="1045" t="s">
        <v>68</v>
      </c>
      <c r="C740" s="1061"/>
      <c r="D740" s="1061"/>
      <c r="E740" s="1061"/>
      <c r="F740" s="1045"/>
      <c r="G740" s="1045"/>
      <c r="H740" s="1061"/>
      <c r="I740" s="1061"/>
      <c r="J740" s="1045"/>
      <c r="K740" s="1045"/>
      <c r="L740" s="1061"/>
      <c r="M740" s="1061"/>
      <c r="N740" s="1061"/>
      <c r="O740" s="300" t="s">
        <v>38</v>
      </c>
      <c r="P740" s="300" t="s">
        <v>38</v>
      </c>
      <c r="Q740" s="300" t="s">
        <v>38</v>
      </c>
      <c r="R740" s="300" t="s">
        <v>38</v>
      </c>
      <c r="S740" s="301" t="s">
        <v>38</v>
      </c>
      <c r="T740" s="300" t="s">
        <v>38</v>
      </c>
      <c r="U740" s="300" t="s">
        <v>38</v>
      </c>
      <c r="V740" s="300" t="s">
        <v>38</v>
      </c>
      <c r="W740" s="300" t="s">
        <v>38</v>
      </c>
      <c r="X740" s="300" t="s">
        <v>38</v>
      </c>
      <c r="Y740" s="300" t="s">
        <v>38</v>
      </c>
      <c r="Z740" s="296" t="s">
        <v>38</v>
      </c>
      <c r="AA740" s="221"/>
      <c r="AB740" s="296" t="s">
        <v>38</v>
      </c>
      <c r="AC740" s="296" t="s">
        <v>38</v>
      </c>
      <c r="AD740" s="296" t="s">
        <v>38</v>
      </c>
      <c r="AE740" s="296" t="s">
        <v>38</v>
      </c>
      <c r="AF740" s="296" t="s">
        <v>38</v>
      </c>
      <c r="AG740" s="296" t="s">
        <v>38</v>
      </c>
      <c r="AH740" s="296" t="s">
        <v>38</v>
      </c>
      <c r="AI740" s="296" t="s">
        <v>38</v>
      </c>
      <c r="AJ740" s="296" t="s">
        <v>38</v>
      </c>
      <c r="AK740" s="296" t="s">
        <v>38</v>
      </c>
      <c r="AL740" s="296" t="s">
        <v>38</v>
      </c>
      <c r="AM740" s="296" t="s">
        <v>38</v>
      </c>
      <c r="AN740" s="296" t="s">
        <v>38</v>
      </c>
      <c r="AO740" s="296" t="s">
        <v>38</v>
      </c>
      <c r="AP740" s="296" t="s">
        <v>38</v>
      </c>
      <c r="AQ740" s="296" t="s">
        <v>38</v>
      </c>
      <c r="AR740" s="296" t="s">
        <v>38</v>
      </c>
      <c r="AS740" s="296" t="s">
        <v>38</v>
      </c>
      <c r="AT740" s="296" t="s">
        <v>38</v>
      </c>
      <c r="AU740" s="296" t="s">
        <v>38</v>
      </c>
      <c r="AV740" s="296" t="s">
        <v>38</v>
      </c>
      <c r="AW740" s="296" t="s">
        <v>38</v>
      </c>
      <c r="AX740" s="296" t="s">
        <v>38</v>
      </c>
      <c r="AY740" s="296" t="s">
        <v>38</v>
      </c>
      <c r="AZ740" s="296" t="s">
        <v>38</v>
      </c>
      <c r="BA740" s="296" t="s">
        <v>38</v>
      </c>
      <c r="BB740" s="296" t="s">
        <v>38</v>
      </c>
      <c r="BC740" s="296" t="s">
        <v>38</v>
      </c>
      <c r="BD740" s="296" t="s">
        <v>38</v>
      </c>
      <c r="BE740" s="296" t="s">
        <v>38</v>
      </c>
      <c r="BF740" s="296" t="s">
        <v>38</v>
      </c>
      <c r="BG740" s="296" t="s">
        <v>38</v>
      </c>
      <c r="BH740" s="296" t="s">
        <v>38</v>
      </c>
      <c r="BI740" s="296" t="s">
        <v>38</v>
      </c>
      <c r="BJ740" s="296" t="s">
        <v>38</v>
      </c>
      <c r="BK740" s="296" t="s">
        <v>38</v>
      </c>
      <c r="BL740" s="296" t="s">
        <v>38</v>
      </c>
      <c r="BM740" s="296" t="s">
        <v>38</v>
      </c>
      <c r="BN740" s="296" t="s">
        <v>38</v>
      </c>
      <c r="BO740" s="296" t="s">
        <v>38</v>
      </c>
      <c r="BP740" s="296" t="s">
        <v>38</v>
      </c>
      <c r="BQ740" s="296" t="s">
        <v>38</v>
      </c>
      <c r="BR740" s="296" t="s">
        <v>38</v>
      </c>
      <c r="BS740" s="296" t="s">
        <v>38</v>
      </c>
      <c r="BT740" s="296" t="s">
        <v>38</v>
      </c>
      <c r="BU740" s="296" t="s">
        <v>38</v>
      </c>
      <c r="BV740" s="296" t="s">
        <v>38</v>
      </c>
      <c r="BW740" s="296" t="s">
        <v>38</v>
      </c>
      <c r="BX740" s="296" t="s">
        <v>38</v>
      </c>
      <c r="BY740" s="296" t="s">
        <v>38</v>
      </c>
      <c r="BZ740" s="296" t="s">
        <v>38</v>
      </c>
      <c r="CA740" s="296" t="s">
        <v>38</v>
      </c>
      <c r="CB740" s="296" t="s">
        <v>38</v>
      </c>
      <c r="CC740" s="296" t="s">
        <v>38</v>
      </c>
      <c r="CD740" s="296" t="s">
        <v>38</v>
      </c>
      <c r="CE740" s="296" t="s">
        <v>38</v>
      </c>
      <c r="CF740" s="296" t="s">
        <v>38</v>
      </c>
      <c r="CG740" s="296" t="s">
        <v>38</v>
      </c>
      <c r="CH740" s="296" t="s">
        <v>38</v>
      </c>
      <c r="CI740" s="296" t="s">
        <v>38</v>
      </c>
      <c r="CJ740" s="296" t="s">
        <v>38</v>
      </c>
      <c r="CK740" s="296" t="s">
        <v>38</v>
      </c>
      <c r="CL740" s="296" t="s">
        <v>38</v>
      </c>
      <c r="CM740" s="296" t="s">
        <v>38</v>
      </c>
      <c r="CN740" s="296" t="s">
        <v>38</v>
      </c>
      <c r="CO740" s="296" t="s">
        <v>38</v>
      </c>
      <c r="CP740" s="296" t="s">
        <v>38</v>
      </c>
      <c r="CQ740" s="296" t="s">
        <v>38</v>
      </c>
      <c r="CR740" s="296" t="s">
        <v>38</v>
      </c>
      <c r="CS740" s="296" t="s">
        <v>38</v>
      </c>
      <c r="CT740" s="296" t="s">
        <v>38</v>
      </c>
      <c r="CU740" s="296" t="s">
        <v>38</v>
      </c>
      <c r="CV740" s="296" t="s">
        <v>38</v>
      </c>
      <c r="CW740" s="296" t="s">
        <v>38</v>
      </c>
      <c r="CX740" s="296" t="s">
        <v>38</v>
      </c>
      <c r="CY740" s="296" t="s">
        <v>38</v>
      </c>
      <c r="CZ740" s="296" t="s">
        <v>38</v>
      </c>
      <c r="DA740" s="296" t="s">
        <v>38</v>
      </c>
      <c r="DB740" s="296" t="s">
        <v>38</v>
      </c>
    </row>
    <row r="741" spans="1:106" s="302" customFormat="1" ht="16.5">
      <c r="A741" s="1072"/>
      <c r="B741" s="1045" t="s">
        <v>67</v>
      </c>
      <c r="C741" s="1061"/>
      <c r="D741" s="1061"/>
      <c r="E741" s="1061"/>
      <c r="F741" s="1045"/>
      <c r="G741" s="1045"/>
      <c r="H741" s="1061"/>
      <c r="I741" s="1061"/>
      <c r="J741" s="1045"/>
      <c r="K741" s="1045"/>
      <c r="L741" s="1061"/>
      <c r="M741" s="1061"/>
      <c r="N741" s="1061"/>
      <c r="O741" s="300" t="s">
        <v>38</v>
      </c>
      <c r="P741" s="300" t="s">
        <v>38</v>
      </c>
      <c r="Q741" s="300" t="s">
        <v>38</v>
      </c>
      <c r="R741" s="300" t="s">
        <v>38</v>
      </c>
      <c r="S741" s="301" t="s">
        <v>38</v>
      </c>
      <c r="T741" s="300" t="s">
        <v>38</v>
      </c>
      <c r="U741" s="300" t="s">
        <v>38</v>
      </c>
      <c r="V741" s="300" t="s">
        <v>38</v>
      </c>
      <c r="W741" s="300" t="s">
        <v>38</v>
      </c>
      <c r="X741" s="300"/>
      <c r="Y741" s="300" t="s">
        <v>38</v>
      </c>
      <c r="Z741" s="296" t="s">
        <v>38</v>
      </c>
      <c r="AA741" s="955"/>
      <c r="AB741" s="296" t="s">
        <v>38</v>
      </c>
      <c r="AC741" s="296" t="s">
        <v>38</v>
      </c>
      <c r="AD741" s="296" t="s">
        <v>38</v>
      </c>
      <c r="AE741" s="296" t="s">
        <v>38</v>
      </c>
      <c r="AF741" s="296" t="s">
        <v>38</v>
      </c>
      <c r="AG741" s="296" t="s">
        <v>38</v>
      </c>
      <c r="AH741" s="296" t="s">
        <v>38</v>
      </c>
      <c r="AI741" s="296" t="s">
        <v>38</v>
      </c>
      <c r="AJ741" s="296" t="s">
        <v>38</v>
      </c>
      <c r="AK741" s="296" t="s">
        <v>38</v>
      </c>
      <c r="AL741" s="296" t="s">
        <v>38</v>
      </c>
      <c r="AM741" s="296" t="s">
        <v>38</v>
      </c>
      <c r="AN741" s="296" t="s">
        <v>38</v>
      </c>
      <c r="AO741" s="296" t="s">
        <v>38</v>
      </c>
      <c r="AP741" s="296" t="s">
        <v>38</v>
      </c>
      <c r="AQ741" s="296" t="s">
        <v>38</v>
      </c>
      <c r="AR741" s="296" t="s">
        <v>38</v>
      </c>
      <c r="AS741" s="296" t="s">
        <v>38</v>
      </c>
      <c r="AT741" s="296" t="s">
        <v>38</v>
      </c>
      <c r="AU741" s="296" t="s">
        <v>38</v>
      </c>
      <c r="AV741" s="296" t="s">
        <v>38</v>
      </c>
      <c r="AW741" s="296" t="s">
        <v>38</v>
      </c>
      <c r="AX741" s="296" t="s">
        <v>38</v>
      </c>
      <c r="AY741" s="296" t="s">
        <v>38</v>
      </c>
      <c r="AZ741" s="296" t="s">
        <v>38</v>
      </c>
      <c r="BA741" s="296" t="s">
        <v>38</v>
      </c>
      <c r="BB741" s="296" t="s">
        <v>38</v>
      </c>
      <c r="BC741" s="296" t="s">
        <v>38</v>
      </c>
      <c r="BD741" s="296" t="s">
        <v>38</v>
      </c>
      <c r="BE741" s="296" t="s">
        <v>38</v>
      </c>
      <c r="BF741" s="296" t="s">
        <v>38</v>
      </c>
      <c r="BG741" s="296" t="s">
        <v>38</v>
      </c>
      <c r="BH741" s="296" t="s">
        <v>38</v>
      </c>
      <c r="BI741" s="296" t="s">
        <v>38</v>
      </c>
      <c r="BJ741" s="296" t="s">
        <v>38</v>
      </c>
      <c r="BK741" s="296" t="s">
        <v>38</v>
      </c>
      <c r="BL741" s="296" t="s">
        <v>38</v>
      </c>
      <c r="BM741" s="296" t="s">
        <v>38</v>
      </c>
      <c r="BN741" s="296" t="s">
        <v>38</v>
      </c>
      <c r="BO741" s="296" t="s">
        <v>38</v>
      </c>
      <c r="BP741" s="296" t="s">
        <v>38</v>
      </c>
      <c r="BQ741" s="296" t="s">
        <v>38</v>
      </c>
      <c r="BR741" s="296" t="s">
        <v>38</v>
      </c>
      <c r="BS741" s="296" t="s">
        <v>38</v>
      </c>
      <c r="BT741" s="296" t="s">
        <v>38</v>
      </c>
      <c r="BU741" s="296" t="s">
        <v>38</v>
      </c>
      <c r="BV741" s="296" t="s">
        <v>38</v>
      </c>
      <c r="BW741" s="296" t="s">
        <v>38</v>
      </c>
      <c r="BX741" s="296" t="s">
        <v>38</v>
      </c>
      <c r="BY741" s="296" t="s">
        <v>38</v>
      </c>
      <c r="BZ741" s="296" t="s">
        <v>38</v>
      </c>
      <c r="CA741" s="296" t="s">
        <v>38</v>
      </c>
      <c r="CB741" s="296" t="s">
        <v>38</v>
      </c>
      <c r="CC741" s="296" t="s">
        <v>38</v>
      </c>
      <c r="CD741" s="296" t="s">
        <v>38</v>
      </c>
      <c r="CE741" s="296" t="s">
        <v>38</v>
      </c>
      <c r="CF741" s="296" t="s">
        <v>38</v>
      </c>
      <c r="CG741" s="296" t="s">
        <v>38</v>
      </c>
      <c r="CH741" s="296" t="s">
        <v>38</v>
      </c>
      <c r="CI741" s="296" t="s">
        <v>38</v>
      </c>
      <c r="CJ741" s="296" t="s">
        <v>38</v>
      </c>
      <c r="CK741" s="296" t="s">
        <v>38</v>
      </c>
      <c r="CL741" s="296" t="s">
        <v>38</v>
      </c>
      <c r="CM741" s="296" t="s">
        <v>38</v>
      </c>
      <c r="CN741" s="296" t="s">
        <v>38</v>
      </c>
      <c r="CO741" s="296" t="s">
        <v>38</v>
      </c>
      <c r="CP741" s="296" t="s">
        <v>38</v>
      </c>
      <c r="CQ741" s="296" t="s">
        <v>38</v>
      </c>
      <c r="CR741" s="296" t="s">
        <v>38</v>
      </c>
      <c r="CS741" s="296" t="s">
        <v>38</v>
      </c>
      <c r="CT741" s="296" t="s">
        <v>38</v>
      </c>
      <c r="CU741" s="296" t="s">
        <v>38</v>
      </c>
      <c r="CV741" s="296" t="s">
        <v>38</v>
      </c>
      <c r="CW741" s="296" t="s">
        <v>38</v>
      </c>
      <c r="CX741" s="296" t="s">
        <v>38</v>
      </c>
      <c r="CY741" s="296" t="s">
        <v>38</v>
      </c>
      <c r="CZ741" s="296" t="s">
        <v>38</v>
      </c>
      <c r="DA741" s="296" t="s">
        <v>38</v>
      </c>
      <c r="DB741" s="296" t="s">
        <v>38</v>
      </c>
    </row>
    <row r="742" spans="1:106" ht="56">
      <c r="A742" s="1036">
        <v>228</v>
      </c>
      <c r="B742" s="1044" t="s">
        <v>1389</v>
      </c>
      <c r="C742" s="1058" t="s">
        <v>26</v>
      </c>
      <c r="D742" s="1070" t="s">
        <v>66</v>
      </c>
      <c r="E742" s="1033" t="s">
        <v>28</v>
      </c>
      <c r="F742" s="1069" t="s">
        <v>1572</v>
      </c>
      <c r="G742" s="260" t="s">
        <v>1409</v>
      </c>
      <c r="H742" s="111" t="s">
        <v>805</v>
      </c>
      <c r="I742" s="111"/>
      <c r="J742" s="227" t="s">
        <v>32</v>
      </c>
      <c r="K742" s="212" t="s">
        <v>31</v>
      </c>
      <c r="L742" s="215" t="s">
        <v>9</v>
      </c>
      <c r="M742" s="221" t="s">
        <v>29</v>
      </c>
      <c r="N742" s="221" t="s">
        <v>24</v>
      </c>
      <c r="O742" s="221" t="s">
        <v>24</v>
      </c>
      <c r="P742" s="221"/>
      <c r="Q742" s="221"/>
      <c r="R742" s="221"/>
      <c r="S742" s="226"/>
      <c r="T742" s="226"/>
      <c r="U742" s="221"/>
      <c r="V742" s="221" t="s">
        <v>24</v>
      </c>
      <c r="W742" s="221"/>
      <c r="X742" s="221"/>
      <c r="Y742" s="221"/>
      <c r="Z742" s="80">
        <f t="shared" ref="Z742:Z751" si="336">COUNTIF($O742:$Y742,"x")</f>
        <v>2</v>
      </c>
      <c r="AA742" s="955"/>
      <c r="AB742" s="55" t="s">
        <v>1405</v>
      </c>
      <c r="AC742" s="55" t="s">
        <v>1405</v>
      </c>
      <c r="AD742" s="55" t="s">
        <v>1405</v>
      </c>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221"/>
      <c r="BK742" s="221"/>
      <c r="BL742" s="221"/>
      <c r="BM742" s="221"/>
      <c r="BN742" s="221"/>
      <c r="BO742" s="221"/>
      <c r="BP742" s="221"/>
      <c r="BQ742" s="221"/>
      <c r="BR742" s="221"/>
      <c r="BS742" s="221"/>
      <c r="BT742" s="221"/>
      <c r="BU742" s="221"/>
      <c r="BV742" s="221"/>
      <c r="BW742" s="221"/>
      <c r="BX742" s="221"/>
      <c r="BY742" s="221"/>
      <c r="BZ742" s="221"/>
      <c r="CA742" s="221"/>
      <c r="CB742" s="221"/>
      <c r="CC742" s="221"/>
      <c r="CD742" s="221"/>
      <c r="CE742" s="221"/>
      <c r="CF742" s="221"/>
      <c r="CG742" s="221"/>
      <c r="CH742" s="221"/>
      <c r="CI742" s="221"/>
      <c r="CJ742" s="221"/>
      <c r="CK742" s="221"/>
      <c r="CL742" s="221"/>
      <c r="CM742" s="221"/>
      <c r="CN742" s="221"/>
      <c r="CO742" s="221"/>
      <c r="CP742" s="221"/>
      <c r="CQ742" s="221"/>
      <c r="CR742" s="222">
        <f t="shared" ref="CR742:CR805" si="337">COUNTIF(BJ742:CQ742,"2")</f>
        <v>0</v>
      </c>
      <c r="CS742" s="237" t="e">
        <f t="shared" ref="CS742:CS805" si="338">CR742/(CR742+CT742+CV742+CX742)</f>
        <v>#DIV/0!</v>
      </c>
      <c r="CT742" s="222">
        <f t="shared" ref="CT742:CT805" si="339">COUNTIF(BJ742:CQ742,"1")</f>
        <v>0</v>
      </c>
      <c r="CU742" s="237" t="e">
        <f t="shared" ref="CU742:CU805" si="340">CT742/(CR742+CT742+CV742+CX742)</f>
        <v>#DIV/0!</v>
      </c>
      <c r="CV742" s="222">
        <f t="shared" ref="CV742:CV805" si="341">COUNTIF(BJ742:CQ742,"0")</f>
        <v>0</v>
      </c>
      <c r="CW742" s="237" t="e">
        <f t="shared" ref="CW742:CW805" si="342">CV742/(CR742+CT742+CV742+CX742)</f>
        <v>#DIV/0!</v>
      </c>
      <c r="CX742" s="222">
        <f t="shared" ref="CX742:CX805" si="343">COUNTIF(BJ742:CQ742,"KĐG")</f>
        <v>0</v>
      </c>
      <c r="CY742" s="237" t="e">
        <f t="shared" ref="CY742:CY805" si="344">CX742/(CR742+CT742+CV742+CX742)</f>
        <v>#DIV/0!</v>
      </c>
      <c r="CZ742" s="223" t="e">
        <f t="shared" ref="CZ742:CZ805" si="345">(((CR742*2)+(CT742*1)+(CV742*0)))/(CR742+CT742+CV742)</f>
        <v>#DIV/0!</v>
      </c>
      <c r="DA742" s="223" t="e">
        <f t="shared" ref="DA742:DA805" si="346">IF(CY742&gt;=50%,"KĐG",IF(CZ742&gt;=1.6,"Đạt mục tiêu",IF(CZ742&gt;=1,"Cần cố gắng","Chưa đạt")))</f>
        <v>#DIV/0!</v>
      </c>
      <c r="DB742" s="221"/>
    </row>
    <row r="743" spans="1:106" ht="56">
      <c r="A743" s="1036"/>
      <c r="B743" s="1024"/>
      <c r="C743" s="1058"/>
      <c r="D743" s="1070"/>
      <c r="E743" s="1033"/>
      <c r="F743" s="1070"/>
      <c r="G743" s="243" t="s">
        <v>1138</v>
      </c>
      <c r="H743" s="111"/>
      <c r="I743" s="111"/>
      <c r="J743" s="221" t="s">
        <v>32</v>
      </c>
      <c r="K743" s="212" t="s">
        <v>31</v>
      </c>
      <c r="L743" s="215" t="s">
        <v>9</v>
      </c>
      <c r="M743" s="221" t="s">
        <v>29</v>
      </c>
      <c r="N743" s="221" t="s">
        <v>24</v>
      </c>
      <c r="O743" s="221"/>
      <c r="P743" s="221"/>
      <c r="Q743" s="221"/>
      <c r="R743" s="221"/>
      <c r="S743" s="226"/>
      <c r="T743" s="226"/>
      <c r="U743" s="221" t="s">
        <v>24</v>
      </c>
      <c r="V743" s="221"/>
      <c r="W743" s="221"/>
      <c r="X743" s="221"/>
      <c r="Y743" s="221"/>
      <c r="Z743" s="80">
        <f t="shared" si="336"/>
        <v>1</v>
      </c>
      <c r="AA743" s="221"/>
      <c r="AB743" s="55"/>
      <c r="AC743" s="55"/>
      <c r="AD743" s="55"/>
      <c r="AE743" s="55"/>
      <c r="AF743" s="55"/>
      <c r="AG743" s="55"/>
      <c r="AH743" s="55"/>
      <c r="AI743" s="55"/>
      <c r="AJ743" s="55"/>
      <c r="AK743" s="55"/>
      <c r="AL743" s="55"/>
      <c r="AM743" s="55"/>
      <c r="AN743" s="55"/>
      <c r="AO743" s="55"/>
      <c r="AP743" s="55"/>
      <c r="AQ743" s="55"/>
      <c r="AR743" s="55"/>
      <c r="AS743" s="55"/>
      <c r="AT743" s="55"/>
      <c r="AU743" s="55"/>
      <c r="AV743" s="55" t="s">
        <v>1404</v>
      </c>
      <c r="AW743" s="55" t="s">
        <v>1404</v>
      </c>
      <c r="AX743" s="55" t="s">
        <v>1404</v>
      </c>
      <c r="AY743" s="55"/>
      <c r="AZ743" s="55"/>
      <c r="BA743" s="55"/>
      <c r="BB743" s="55"/>
      <c r="BC743" s="55"/>
      <c r="BD743" s="55"/>
      <c r="BE743" s="55"/>
      <c r="BF743" s="55"/>
      <c r="BG743" s="55"/>
      <c r="BH743" s="55"/>
      <c r="BI743" s="55"/>
      <c r="BJ743" s="221"/>
      <c r="BK743" s="221"/>
      <c r="BL743" s="221"/>
      <c r="BM743" s="221"/>
      <c r="BN743" s="221"/>
      <c r="BO743" s="221"/>
      <c r="BP743" s="221"/>
      <c r="BQ743" s="221"/>
      <c r="BR743" s="221"/>
      <c r="BS743" s="221"/>
      <c r="BT743" s="221"/>
      <c r="BU743" s="221"/>
      <c r="BV743" s="221"/>
      <c r="BW743" s="221"/>
      <c r="BX743" s="221"/>
      <c r="BY743" s="221"/>
      <c r="BZ743" s="221"/>
      <c r="CA743" s="221"/>
      <c r="CB743" s="221"/>
      <c r="CC743" s="221"/>
      <c r="CD743" s="221"/>
      <c r="CE743" s="221"/>
      <c r="CF743" s="221"/>
      <c r="CG743" s="221"/>
      <c r="CH743" s="221"/>
      <c r="CI743" s="221"/>
      <c r="CJ743" s="221"/>
      <c r="CK743" s="221"/>
      <c r="CL743" s="221"/>
      <c r="CM743" s="221"/>
      <c r="CN743" s="221"/>
      <c r="CO743" s="221"/>
      <c r="CP743" s="221"/>
      <c r="CQ743" s="221"/>
      <c r="CR743" s="222">
        <f t="shared" si="337"/>
        <v>0</v>
      </c>
      <c r="CS743" s="237" t="e">
        <f t="shared" si="338"/>
        <v>#DIV/0!</v>
      </c>
      <c r="CT743" s="222">
        <f t="shared" si="339"/>
        <v>0</v>
      </c>
      <c r="CU743" s="237" t="e">
        <f t="shared" si="340"/>
        <v>#DIV/0!</v>
      </c>
      <c r="CV743" s="222">
        <f t="shared" si="341"/>
        <v>0</v>
      </c>
      <c r="CW743" s="237" t="e">
        <f t="shared" si="342"/>
        <v>#DIV/0!</v>
      </c>
      <c r="CX743" s="222">
        <f t="shared" si="343"/>
        <v>0</v>
      </c>
      <c r="CY743" s="237" t="e">
        <f t="shared" si="344"/>
        <v>#DIV/0!</v>
      </c>
      <c r="CZ743" s="223" t="e">
        <f t="shared" si="345"/>
        <v>#DIV/0!</v>
      </c>
      <c r="DA743" s="223" t="e">
        <f t="shared" si="346"/>
        <v>#DIV/0!</v>
      </c>
      <c r="DB743" s="221"/>
    </row>
    <row r="744" spans="1:106" ht="56">
      <c r="A744" s="1036"/>
      <c r="B744" s="1024"/>
      <c r="C744" s="1058"/>
      <c r="D744" s="1070"/>
      <c r="E744" s="1033"/>
      <c r="F744" s="1070"/>
      <c r="G744" s="243" t="s">
        <v>1139</v>
      </c>
      <c r="H744" s="111"/>
      <c r="I744" s="111"/>
      <c r="J744" s="221" t="s">
        <v>32</v>
      </c>
      <c r="K744" s="212" t="s">
        <v>31</v>
      </c>
      <c r="L744" s="215" t="s">
        <v>9</v>
      </c>
      <c r="M744" s="221" t="s">
        <v>29</v>
      </c>
      <c r="N744" s="221" t="s">
        <v>24</v>
      </c>
      <c r="O744" s="221"/>
      <c r="P744" s="221"/>
      <c r="Q744" s="221"/>
      <c r="R744" s="221"/>
      <c r="S744" s="226"/>
      <c r="T744" s="226"/>
      <c r="U744" s="221"/>
      <c r="V744" s="221"/>
      <c r="W744" s="221" t="s">
        <v>24</v>
      </c>
      <c r="X744" s="221"/>
      <c r="Y744" s="221"/>
      <c r="Z744" s="80">
        <f t="shared" si="336"/>
        <v>1</v>
      </c>
      <c r="AA744" s="9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t="s">
        <v>1316</v>
      </c>
      <c r="BD744" s="55" t="s">
        <v>1316</v>
      </c>
      <c r="BE744" s="55" t="s">
        <v>1316</v>
      </c>
      <c r="BF744" s="55"/>
      <c r="BG744" s="55"/>
      <c r="BH744" s="55"/>
      <c r="BI744" s="55"/>
      <c r="BJ744" s="221"/>
      <c r="BK744" s="221"/>
      <c r="BL744" s="221"/>
      <c r="BM744" s="221"/>
      <c r="BN744" s="221"/>
      <c r="BO744" s="221"/>
      <c r="BP744" s="221"/>
      <c r="BQ744" s="221"/>
      <c r="BR744" s="221"/>
      <c r="BS744" s="221"/>
      <c r="BT744" s="221"/>
      <c r="BU744" s="221"/>
      <c r="BV744" s="221"/>
      <c r="BW744" s="221"/>
      <c r="BX744" s="221"/>
      <c r="BY744" s="221"/>
      <c r="BZ744" s="221"/>
      <c r="CA744" s="221"/>
      <c r="CB744" s="221"/>
      <c r="CC744" s="221"/>
      <c r="CD744" s="221"/>
      <c r="CE744" s="221"/>
      <c r="CF744" s="221"/>
      <c r="CG744" s="221"/>
      <c r="CH744" s="221"/>
      <c r="CI744" s="221"/>
      <c r="CJ744" s="221"/>
      <c r="CK744" s="221"/>
      <c r="CL744" s="221"/>
      <c r="CM744" s="221"/>
      <c r="CN744" s="221"/>
      <c r="CO744" s="221"/>
      <c r="CP744" s="221"/>
      <c r="CQ744" s="221"/>
      <c r="CR744" s="222">
        <f t="shared" si="337"/>
        <v>0</v>
      </c>
      <c r="CS744" s="237" t="e">
        <f t="shared" si="338"/>
        <v>#DIV/0!</v>
      </c>
      <c r="CT744" s="222">
        <f t="shared" si="339"/>
        <v>0</v>
      </c>
      <c r="CU744" s="237" t="e">
        <f t="shared" si="340"/>
        <v>#DIV/0!</v>
      </c>
      <c r="CV744" s="222">
        <f t="shared" si="341"/>
        <v>0</v>
      </c>
      <c r="CW744" s="237" t="e">
        <f t="shared" si="342"/>
        <v>#DIV/0!</v>
      </c>
      <c r="CX744" s="222">
        <f t="shared" si="343"/>
        <v>0</v>
      </c>
      <c r="CY744" s="237" t="e">
        <f t="shared" si="344"/>
        <v>#DIV/0!</v>
      </c>
      <c r="CZ744" s="223" t="e">
        <f t="shared" si="345"/>
        <v>#DIV/0!</v>
      </c>
      <c r="DA744" s="223" t="e">
        <f t="shared" si="346"/>
        <v>#DIV/0!</v>
      </c>
      <c r="DB744" s="221"/>
    </row>
    <row r="745" spans="1:106" ht="42.5">
      <c r="A745" s="1036"/>
      <c r="B745" s="1024"/>
      <c r="C745" s="1058"/>
      <c r="D745" s="1070"/>
      <c r="E745" s="1033"/>
      <c r="F745" s="1070"/>
      <c r="G745" s="243" t="s">
        <v>1140</v>
      </c>
      <c r="H745" s="111"/>
      <c r="I745" s="111"/>
      <c r="J745" s="221" t="s">
        <v>32</v>
      </c>
      <c r="K745" s="212" t="s">
        <v>31</v>
      </c>
      <c r="L745" s="215" t="s">
        <v>9</v>
      </c>
      <c r="M745" s="221" t="s">
        <v>29</v>
      </c>
      <c r="N745" s="221" t="s">
        <v>24</v>
      </c>
      <c r="O745" s="221"/>
      <c r="P745" s="221"/>
      <c r="Q745" s="221"/>
      <c r="R745" s="221"/>
      <c r="S745" s="226"/>
      <c r="T745" s="226"/>
      <c r="U745" s="221"/>
      <c r="V745" s="221"/>
      <c r="W745" s="221"/>
      <c r="X745" s="221" t="s">
        <v>24</v>
      </c>
      <c r="Y745" s="221"/>
      <c r="Z745" s="80">
        <f t="shared" si="336"/>
        <v>1</v>
      </c>
      <c r="AA745" s="9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t="s">
        <v>1316</v>
      </c>
      <c r="BG745" s="55"/>
      <c r="BH745" s="55"/>
      <c r="BI745" s="55"/>
      <c r="BJ745" s="221"/>
      <c r="BK745" s="221"/>
      <c r="BL745" s="221"/>
      <c r="BM745" s="221"/>
      <c r="BN745" s="221"/>
      <c r="BO745" s="221"/>
      <c r="BP745" s="221"/>
      <c r="BQ745" s="221"/>
      <c r="BR745" s="221"/>
      <c r="BS745" s="221"/>
      <c r="BT745" s="221"/>
      <c r="BU745" s="221"/>
      <c r="BV745" s="221"/>
      <c r="BW745" s="221"/>
      <c r="BX745" s="221"/>
      <c r="BY745" s="221"/>
      <c r="BZ745" s="221"/>
      <c r="CA745" s="221"/>
      <c r="CB745" s="221"/>
      <c r="CC745" s="221"/>
      <c r="CD745" s="221"/>
      <c r="CE745" s="221"/>
      <c r="CF745" s="221"/>
      <c r="CG745" s="221"/>
      <c r="CH745" s="221"/>
      <c r="CI745" s="221"/>
      <c r="CJ745" s="221"/>
      <c r="CK745" s="221"/>
      <c r="CL745" s="221"/>
      <c r="CM745" s="221"/>
      <c r="CN745" s="221"/>
      <c r="CO745" s="221"/>
      <c r="CP745" s="221"/>
      <c r="CQ745" s="221"/>
      <c r="CR745" s="222">
        <f t="shared" si="337"/>
        <v>0</v>
      </c>
      <c r="CS745" s="237" t="e">
        <f t="shared" si="338"/>
        <v>#DIV/0!</v>
      </c>
      <c r="CT745" s="222">
        <f t="shared" si="339"/>
        <v>0</v>
      </c>
      <c r="CU745" s="237" t="e">
        <f t="shared" si="340"/>
        <v>#DIV/0!</v>
      </c>
      <c r="CV745" s="222">
        <f t="shared" si="341"/>
        <v>0</v>
      </c>
      <c r="CW745" s="237" t="e">
        <f t="shared" si="342"/>
        <v>#DIV/0!</v>
      </c>
      <c r="CX745" s="222">
        <f t="shared" si="343"/>
        <v>0</v>
      </c>
      <c r="CY745" s="237" t="e">
        <f t="shared" si="344"/>
        <v>#DIV/0!</v>
      </c>
      <c r="CZ745" s="223" t="e">
        <f t="shared" si="345"/>
        <v>#DIV/0!</v>
      </c>
      <c r="DA745" s="223" t="e">
        <f t="shared" si="346"/>
        <v>#DIV/0!</v>
      </c>
      <c r="DB745" s="221"/>
    </row>
    <row r="746" spans="1:106" ht="31">
      <c r="A746" s="1036"/>
      <c r="B746" s="1024"/>
      <c r="C746" s="1058"/>
      <c r="D746" s="1070"/>
      <c r="E746" s="1033"/>
      <c r="F746" s="1070"/>
      <c r="G746" s="243" t="s">
        <v>2083</v>
      </c>
      <c r="H746" s="111"/>
      <c r="I746" s="111"/>
      <c r="J746" s="221" t="s">
        <v>32</v>
      </c>
      <c r="K746" s="212" t="s">
        <v>31</v>
      </c>
      <c r="L746" s="215" t="s">
        <v>9</v>
      </c>
      <c r="M746" s="221" t="s">
        <v>29</v>
      </c>
      <c r="N746" s="221" t="s">
        <v>24</v>
      </c>
      <c r="O746" s="221"/>
      <c r="P746" s="221"/>
      <c r="Q746" s="221"/>
      <c r="R746" s="221"/>
      <c r="S746" s="226"/>
      <c r="T746" s="226" t="s">
        <v>24</v>
      </c>
      <c r="U746" s="221"/>
      <c r="V746" s="221"/>
      <c r="W746" s="221"/>
      <c r="X746" s="221"/>
      <c r="Y746" s="221"/>
      <c r="Z746" s="80">
        <f t="shared" si="336"/>
        <v>1</v>
      </c>
      <c r="AA746" s="221"/>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t="s">
        <v>1316</v>
      </c>
      <c r="BJ746" s="221"/>
      <c r="BK746" s="221"/>
      <c r="BL746" s="221"/>
      <c r="BM746" s="221"/>
      <c r="BN746" s="221"/>
      <c r="BO746" s="221"/>
      <c r="BP746" s="221"/>
      <c r="BQ746" s="221"/>
      <c r="BR746" s="221"/>
      <c r="BS746" s="221"/>
      <c r="BT746" s="221"/>
      <c r="BU746" s="221"/>
      <c r="BV746" s="221"/>
      <c r="BW746" s="221"/>
      <c r="BX746" s="221"/>
      <c r="BY746" s="221"/>
      <c r="BZ746" s="221"/>
      <c r="CA746" s="221"/>
      <c r="CB746" s="221"/>
      <c r="CC746" s="221"/>
      <c r="CD746" s="221"/>
      <c r="CE746" s="221"/>
      <c r="CF746" s="221"/>
      <c r="CG746" s="221"/>
      <c r="CH746" s="221"/>
      <c r="CI746" s="221"/>
      <c r="CJ746" s="221"/>
      <c r="CK746" s="221"/>
      <c r="CL746" s="221"/>
      <c r="CM746" s="221"/>
      <c r="CN746" s="221"/>
      <c r="CO746" s="221"/>
      <c r="CP746" s="221"/>
      <c r="CQ746" s="221"/>
      <c r="CR746" s="222">
        <f t="shared" si="337"/>
        <v>0</v>
      </c>
      <c r="CS746" s="237" t="e">
        <f t="shared" si="338"/>
        <v>#DIV/0!</v>
      </c>
      <c r="CT746" s="222">
        <f t="shared" si="339"/>
        <v>0</v>
      </c>
      <c r="CU746" s="237" t="e">
        <f t="shared" si="340"/>
        <v>#DIV/0!</v>
      </c>
      <c r="CV746" s="222">
        <f t="shared" si="341"/>
        <v>0</v>
      </c>
      <c r="CW746" s="237" t="e">
        <f t="shared" si="342"/>
        <v>#DIV/0!</v>
      </c>
      <c r="CX746" s="222">
        <f t="shared" si="343"/>
        <v>0</v>
      </c>
      <c r="CY746" s="237" t="e">
        <f t="shared" si="344"/>
        <v>#DIV/0!</v>
      </c>
      <c r="CZ746" s="223" t="e">
        <f t="shared" si="345"/>
        <v>#DIV/0!</v>
      </c>
      <c r="DA746" s="223" t="e">
        <f t="shared" si="346"/>
        <v>#DIV/0!</v>
      </c>
      <c r="DB746" s="221"/>
    </row>
    <row r="747" spans="1:106" ht="56">
      <c r="A747" s="1036"/>
      <c r="B747" s="1024"/>
      <c r="C747" s="1058"/>
      <c r="D747" s="1070"/>
      <c r="E747" s="1033"/>
      <c r="F747" s="1070"/>
      <c r="G747" s="243" t="s">
        <v>1137</v>
      </c>
      <c r="H747" s="111" t="s">
        <v>806</v>
      </c>
      <c r="I747" s="111"/>
      <c r="J747" s="38" t="s">
        <v>32</v>
      </c>
      <c r="K747" s="212" t="s">
        <v>31</v>
      </c>
      <c r="L747" s="215" t="s">
        <v>9</v>
      </c>
      <c r="M747" s="221" t="s">
        <v>29</v>
      </c>
      <c r="N747" s="221" t="s">
        <v>24</v>
      </c>
      <c r="O747" s="221"/>
      <c r="P747" s="221"/>
      <c r="Q747" s="221" t="s">
        <v>24</v>
      </c>
      <c r="R747" s="221"/>
      <c r="S747" s="226"/>
      <c r="T747" s="226"/>
      <c r="U747" s="221"/>
      <c r="V747" s="221"/>
      <c r="W747" s="221"/>
      <c r="X747" s="221"/>
      <c r="Y747" s="221"/>
      <c r="Z747" s="80">
        <f t="shared" si="336"/>
        <v>1</v>
      </c>
      <c r="AA747" s="955"/>
      <c r="AB747" s="55"/>
      <c r="AC747" s="55"/>
      <c r="AD747" s="55"/>
      <c r="AE747" s="55"/>
      <c r="AF747" s="55"/>
      <c r="AG747" s="55"/>
      <c r="AH747" s="55"/>
      <c r="AI747" s="55" t="s">
        <v>1404</v>
      </c>
      <c r="AJ747" s="55"/>
      <c r="AK747" s="55" t="s">
        <v>1404</v>
      </c>
      <c r="AL747" s="55" t="s">
        <v>1404</v>
      </c>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221"/>
      <c r="BK747" s="221"/>
      <c r="BL747" s="221"/>
      <c r="BM747" s="221"/>
      <c r="BN747" s="221"/>
      <c r="BO747" s="221"/>
      <c r="BP747" s="221"/>
      <c r="BQ747" s="221"/>
      <c r="BR747" s="221"/>
      <c r="BS747" s="221"/>
      <c r="BT747" s="221"/>
      <c r="BU747" s="221"/>
      <c r="BV747" s="221"/>
      <c r="BW747" s="221"/>
      <c r="BX747" s="221"/>
      <c r="BY747" s="221"/>
      <c r="BZ747" s="221"/>
      <c r="CA747" s="221"/>
      <c r="CB747" s="221"/>
      <c r="CC747" s="221"/>
      <c r="CD747" s="221"/>
      <c r="CE747" s="221"/>
      <c r="CF747" s="221"/>
      <c r="CG747" s="221"/>
      <c r="CH747" s="221"/>
      <c r="CI747" s="221"/>
      <c r="CJ747" s="221"/>
      <c r="CK747" s="221"/>
      <c r="CL747" s="221"/>
      <c r="CM747" s="221"/>
      <c r="CN747" s="221"/>
      <c r="CO747" s="221"/>
      <c r="CP747" s="221"/>
      <c r="CQ747" s="221"/>
      <c r="CR747" s="222">
        <f t="shared" si="337"/>
        <v>0</v>
      </c>
      <c r="CS747" s="237" t="e">
        <f t="shared" si="338"/>
        <v>#DIV/0!</v>
      </c>
      <c r="CT747" s="222">
        <f t="shared" si="339"/>
        <v>0</v>
      </c>
      <c r="CU747" s="237" t="e">
        <f t="shared" si="340"/>
        <v>#DIV/0!</v>
      </c>
      <c r="CV747" s="222">
        <f t="shared" si="341"/>
        <v>0</v>
      </c>
      <c r="CW747" s="237" t="e">
        <f t="shared" si="342"/>
        <v>#DIV/0!</v>
      </c>
      <c r="CX747" s="222">
        <f t="shared" si="343"/>
        <v>0</v>
      </c>
      <c r="CY747" s="237" t="e">
        <f t="shared" si="344"/>
        <v>#DIV/0!</v>
      </c>
      <c r="CZ747" s="223" t="e">
        <f t="shared" si="345"/>
        <v>#DIV/0!</v>
      </c>
      <c r="DA747" s="223" t="e">
        <f t="shared" si="346"/>
        <v>#DIV/0!</v>
      </c>
      <c r="DB747" s="221"/>
    </row>
    <row r="748" spans="1:106" ht="42">
      <c r="A748" s="1066">
        <v>229</v>
      </c>
      <c r="B748" s="1069" t="s">
        <v>1332</v>
      </c>
      <c r="C748" s="1058" t="s">
        <v>28</v>
      </c>
      <c r="D748" s="1070" t="s">
        <v>81</v>
      </c>
      <c r="E748" s="1033" t="s">
        <v>28</v>
      </c>
      <c r="F748" s="1069" t="s">
        <v>1332</v>
      </c>
      <c r="G748" s="243" t="s">
        <v>1555</v>
      </c>
      <c r="H748" s="111"/>
      <c r="I748" s="111"/>
      <c r="J748" s="221" t="s">
        <v>32</v>
      </c>
      <c r="K748" s="212" t="s">
        <v>31</v>
      </c>
      <c r="L748" s="215" t="s">
        <v>9</v>
      </c>
      <c r="M748" s="221" t="s">
        <v>29</v>
      </c>
      <c r="N748" s="221" t="s">
        <v>24</v>
      </c>
      <c r="O748" s="221"/>
      <c r="P748" s="221"/>
      <c r="Q748" s="221"/>
      <c r="R748" s="221"/>
      <c r="S748" s="226"/>
      <c r="T748" s="226"/>
      <c r="U748" s="221"/>
      <c r="V748" s="221"/>
      <c r="W748" s="221" t="s">
        <v>24</v>
      </c>
      <c r="X748" s="221"/>
      <c r="Y748" s="221"/>
      <c r="Z748" s="80">
        <f t="shared" si="336"/>
        <v>1</v>
      </c>
      <c r="AA748" s="9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t="s">
        <v>1183</v>
      </c>
      <c r="BD748" s="55"/>
      <c r="BE748" s="55"/>
      <c r="BF748" s="55"/>
      <c r="BG748" s="55"/>
      <c r="BH748" s="55"/>
      <c r="BI748" s="55"/>
      <c r="BJ748" s="221"/>
      <c r="BK748" s="221"/>
      <c r="BL748" s="221"/>
      <c r="BM748" s="221"/>
      <c r="BN748" s="221"/>
      <c r="BO748" s="221"/>
      <c r="BP748" s="221"/>
      <c r="BQ748" s="221"/>
      <c r="BR748" s="221"/>
      <c r="BS748" s="221"/>
      <c r="BT748" s="221"/>
      <c r="BU748" s="221"/>
      <c r="BV748" s="221"/>
      <c r="BW748" s="221"/>
      <c r="BX748" s="221"/>
      <c r="BY748" s="221"/>
      <c r="BZ748" s="221"/>
      <c r="CA748" s="221"/>
      <c r="CB748" s="221"/>
      <c r="CC748" s="221"/>
      <c r="CD748" s="221"/>
      <c r="CE748" s="221"/>
      <c r="CF748" s="221"/>
      <c r="CG748" s="221"/>
      <c r="CH748" s="221"/>
      <c r="CI748" s="221"/>
      <c r="CJ748" s="221"/>
      <c r="CK748" s="221"/>
      <c r="CL748" s="221"/>
      <c r="CM748" s="221"/>
      <c r="CN748" s="221"/>
      <c r="CO748" s="221"/>
      <c r="CP748" s="221"/>
      <c r="CQ748" s="221"/>
      <c r="CR748" s="222">
        <f t="shared" si="337"/>
        <v>0</v>
      </c>
      <c r="CS748" s="237" t="e">
        <f t="shared" si="338"/>
        <v>#DIV/0!</v>
      </c>
      <c r="CT748" s="222">
        <f t="shared" si="339"/>
        <v>0</v>
      </c>
      <c r="CU748" s="237" t="e">
        <f t="shared" si="340"/>
        <v>#DIV/0!</v>
      </c>
      <c r="CV748" s="222">
        <f t="shared" si="341"/>
        <v>0</v>
      </c>
      <c r="CW748" s="237" t="e">
        <f t="shared" si="342"/>
        <v>#DIV/0!</v>
      </c>
      <c r="CX748" s="222">
        <f t="shared" si="343"/>
        <v>0</v>
      </c>
      <c r="CY748" s="237" t="e">
        <f t="shared" si="344"/>
        <v>#DIV/0!</v>
      </c>
      <c r="CZ748" s="223" t="e">
        <f t="shared" si="345"/>
        <v>#DIV/0!</v>
      </c>
      <c r="DA748" s="223" t="e">
        <f t="shared" si="346"/>
        <v>#DIV/0!</v>
      </c>
      <c r="DB748" s="221"/>
    </row>
    <row r="749" spans="1:106" ht="37.4" customHeight="1">
      <c r="A749" s="1067"/>
      <c r="B749" s="1070"/>
      <c r="C749" s="1058"/>
      <c r="D749" s="1070"/>
      <c r="E749" s="1033"/>
      <c r="F749" s="1070"/>
      <c r="G749" s="243" t="s">
        <v>1142</v>
      </c>
      <c r="H749" s="111"/>
      <c r="I749" s="111"/>
      <c r="J749" s="221" t="s">
        <v>32</v>
      </c>
      <c r="K749" s="212" t="s">
        <v>31</v>
      </c>
      <c r="L749" s="215" t="s">
        <v>9</v>
      </c>
      <c r="M749" s="221" t="s">
        <v>29</v>
      </c>
      <c r="N749" s="221" t="s">
        <v>24</v>
      </c>
      <c r="O749" s="221"/>
      <c r="P749" s="221"/>
      <c r="Q749" s="221"/>
      <c r="R749" s="221"/>
      <c r="S749" s="226" t="s">
        <v>24</v>
      </c>
      <c r="T749" s="226"/>
      <c r="U749" s="221"/>
      <c r="V749" s="221"/>
      <c r="W749" s="221"/>
      <c r="X749" s="221"/>
      <c r="Y749" s="221"/>
      <c r="Z749" s="80">
        <f t="shared" si="336"/>
        <v>1</v>
      </c>
      <c r="AA749" s="221"/>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221"/>
      <c r="BK749" s="221"/>
      <c r="BL749" s="221"/>
      <c r="BM749" s="221"/>
      <c r="BN749" s="221"/>
      <c r="BO749" s="221"/>
      <c r="BP749" s="221"/>
      <c r="BQ749" s="221"/>
      <c r="BR749" s="221"/>
      <c r="BS749" s="221"/>
      <c r="BT749" s="221"/>
      <c r="BU749" s="221"/>
      <c r="BV749" s="221"/>
      <c r="BW749" s="221"/>
      <c r="BX749" s="221"/>
      <c r="BY749" s="221"/>
      <c r="BZ749" s="221"/>
      <c r="CA749" s="221"/>
      <c r="CB749" s="221"/>
      <c r="CC749" s="221"/>
      <c r="CD749" s="221"/>
      <c r="CE749" s="221"/>
      <c r="CF749" s="221"/>
      <c r="CG749" s="221"/>
      <c r="CH749" s="221"/>
      <c r="CI749" s="221"/>
      <c r="CJ749" s="221"/>
      <c r="CK749" s="221"/>
      <c r="CL749" s="221"/>
      <c r="CM749" s="221"/>
      <c r="CN749" s="221"/>
      <c r="CO749" s="221"/>
      <c r="CP749" s="221"/>
      <c r="CQ749" s="221"/>
      <c r="CR749" s="222">
        <f t="shared" si="337"/>
        <v>0</v>
      </c>
      <c r="CS749" s="237" t="e">
        <f t="shared" si="338"/>
        <v>#DIV/0!</v>
      </c>
      <c r="CT749" s="222">
        <f t="shared" si="339"/>
        <v>0</v>
      </c>
      <c r="CU749" s="237" t="e">
        <f t="shared" si="340"/>
        <v>#DIV/0!</v>
      </c>
      <c r="CV749" s="222">
        <f t="shared" si="341"/>
        <v>0</v>
      </c>
      <c r="CW749" s="237" t="e">
        <f t="shared" si="342"/>
        <v>#DIV/0!</v>
      </c>
      <c r="CX749" s="222">
        <f t="shared" si="343"/>
        <v>0</v>
      </c>
      <c r="CY749" s="237" t="e">
        <f t="shared" si="344"/>
        <v>#DIV/0!</v>
      </c>
      <c r="CZ749" s="223" t="e">
        <f t="shared" si="345"/>
        <v>#DIV/0!</v>
      </c>
      <c r="DA749" s="223" t="e">
        <f t="shared" si="346"/>
        <v>#DIV/0!</v>
      </c>
      <c r="DB749" s="221"/>
    </row>
    <row r="750" spans="1:106" ht="37.4" customHeight="1">
      <c r="A750" s="1067"/>
      <c r="B750" s="1070"/>
      <c r="C750" s="1058"/>
      <c r="D750" s="1070"/>
      <c r="E750" s="1033"/>
      <c r="F750" s="1070"/>
      <c r="G750" s="260" t="s">
        <v>1390</v>
      </c>
      <c r="H750" s="111"/>
      <c r="I750" s="111"/>
      <c r="J750" s="227" t="s">
        <v>32</v>
      </c>
      <c r="K750" s="212" t="s">
        <v>31</v>
      </c>
      <c r="L750" s="215" t="s">
        <v>9</v>
      </c>
      <c r="M750" s="221" t="s">
        <v>29</v>
      </c>
      <c r="N750" s="221" t="s">
        <v>24</v>
      </c>
      <c r="O750" s="221" t="s">
        <v>24</v>
      </c>
      <c r="P750" s="221"/>
      <c r="Q750" s="221"/>
      <c r="R750" s="221"/>
      <c r="S750" s="226"/>
      <c r="T750" s="226"/>
      <c r="U750" s="221"/>
      <c r="V750" s="221"/>
      <c r="W750" s="221"/>
      <c r="X750" s="221"/>
      <c r="Y750" s="221"/>
      <c r="Z750" s="80">
        <f t="shared" si="336"/>
        <v>1</v>
      </c>
      <c r="AA750" s="955"/>
      <c r="AB750" s="55" t="s">
        <v>1405</v>
      </c>
      <c r="AC750" s="55" t="s">
        <v>1405</v>
      </c>
      <c r="AD750" s="55" t="s">
        <v>1405</v>
      </c>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221"/>
      <c r="BK750" s="221"/>
      <c r="BL750" s="221"/>
      <c r="BM750" s="221"/>
      <c r="BN750" s="221"/>
      <c r="BO750" s="221"/>
      <c r="BP750" s="221"/>
      <c r="BQ750" s="221"/>
      <c r="BR750" s="221"/>
      <c r="BS750" s="221"/>
      <c r="BT750" s="221"/>
      <c r="BU750" s="221"/>
      <c r="BV750" s="221"/>
      <c r="BW750" s="221"/>
      <c r="BX750" s="221"/>
      <c r="BY750" s="221"/>
      <c r="BZ750" s="221"/>
      <c r="CA750" s="221"/>
      <c r="CB750" s="221"/>
      <c r="CC750" s="221"/>
      <c r="CD750" s="221"/>
      <c r="CE750" s="221"/>
      <c r="CF750" s="221"/>
      <c r="CG750" s="221"/>
      <c r="CH750" s="221"/>
      <c r="CI750" s="221"/>
      <c r="CJ750" s="221"/>
      <c r="CK750" s="221"/>
      <c r="CL750" s="221"/>
      <c r="CM750" s="221"/>
      <c r="CN750" s="221"/>
      <c r="CO750" s="221"/>
      <c r="CP750" s="221"/>
      <c r="CQ750" s="221"/>
      <c r="CR750" s="222">
        <f t="shared" si="337"/>
        <v>0</v>
      </c>
      <c r="CS750" s="237" t="e">
        <f t="shared" si="338"/>
        <v>#DIV/0!</v>
      </c>
      <c r="CT750" s="222">
        <f t="shared" si="339"/>
        <v>0</v>
      </c>
      <c r="CU750" s="237" t="e">
        <f t="shared" si="340"/>
        <v>#DIV/0!</v>
      </c>
      <c r="CV750" s="222">
        <f t="shared" si="341"/>
        <v>0</v>
      </c>
      <c r="CW750" s="237" t="e">
        <f t="shared" si="342"/>
        <v>#DIV/0!</v>
      </c>
      <c r="CX750" s="222">
        <f t="shared" si="343"/>
        <v>0</v>
      </c>
      <c r="CY750" s="237" t="e">
        <f t="shared" si="344"/>
        <v>#DIV/0!</v>
      </c>
      <c r="CZ750" s="223" t="e">
        <f t="shared" si="345"/>
        <v>#DIV/0!</v>
      </c>
      <c r="DA750" s="223" t="e">
        <f t="shared" si="346"/>
        <v>#DIV/0!</v>
      </c>
      <c r="DB750" s="221"/>
    </row>
    <row r="751" spans="1:106" ht="37.4" customHeight="1">
      <c r="A751" s="1067"/>
      <c r="B751" s="1070"/>
      <c r="C751" s="1058"/>
      <c r="D751" s="1070"/>
      <c r="E751" s="1033"/>
      <c r="F751" s="1070"/>
      <c r="G751" s="243" t="s">
        <v>1776</v>
      </c>
      <c r="H751" s="111"/>
      <c r="I751" s="176" t="s">
        <v>1775</v>
      </c>
      <c r="J751" s="38" t="s">
        <v>32</v>
      </c>
      <c r="K751" s="212" t="s">
        <v>31</v>
      </c>
      <c r="L751" s="215" t="s">
        <v>9</v>
      </c>
      <c r="M751" s="221" t="s">
        <v>29</v>
      </c>
      <c r="N751" s="221" t="s">
        <v>24</v>
      </c>
      <c r="O751" s="221"/>
      <c r="P751" s="221"/>
      <c r="Q751" s="221" t="s">
        <v>24</v>
      </c>
      <c r="R751" s="221"/>
      <c r="S751" s="226"/>
      <c r="T751" s="226"/>
      <c r="U751" s="221"/>
      <c r="V751" s="221"/>
      <c r="W751" s="221"/>
      <c r="X751" s="221"/>
      <c r="Y751" s="221"/>
      <c r="Z751" s="80">
        <f t="shared" si="336"/>
        <v>1</v>
      </c>
      <c r="AA751" s="955"/>
      <c r="AB751" s="55"/>
      <c r="AC751" s="55"/>
      <c r="AD751" s="55"/>
      <c r="AE751" s="55"/>
      <c r="AF751" s="55"/>
      <c r="AG751" s="55"/>
      <c r="AH751" s="55"/>
      <c r="AI751" s="55" t="s">
        <v>1316</v>
      </c>
      <c r="AJ751" s="55"/>
      <c r="AK751" s="55" t="s">
        <v>1316</v>
      </c>
      <c r="AL751" s="55" t="s">
        <v>1316</v>
      </c>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221"/>
      <c r="BK751" s="221"/>
      <c r="BL751" s="221"/>
      <c r="BM751" s="221"/>
      <c r="BN751" s="221"/>
      <c r="BO751" s="221"/>
      <c r="BP751" s="221"/>
      <c r="BQ751" s="221"/>
      <c r="BR751" s="221"/>
      <c r="BS751" s="221"/>
      <c r="BT751" s="221"/>
      <c r="BU751" s="221"/>
      <c r="BV751" s="221"/>
      <c r="BW751" s="221"/>
      <c r="BX751" s="221"/>
      <c r="BY751" s="221"/>
      <c r="BZ751" s="221"/>
      <c r="CA751" s="221"/>
      <c r="CB751" s="221"/>
      <c r="CC751" s="221"/>
      <c r="CD751" s="221"/>
      <c r="CE751" s="221"/>
      <c r="CF751" s="221"/>
      <c r="CG751" s="221"/>
      <c r="CH751" s="221"/>
      <c r="CI751" s="221"/>
      <c r="CJ751" s="221"/>
      <c r="CK751" s="221"/>
      <c r="CL751" s="221"/>
      <c r="CM751" s="221"/>
      <c r="CN751" s="221"/>
      <c r="CO751" s="221"/>
      <c r="CP751" s="221"/>
      <c r="CQ751" s="221"/>
      <c r="CR751" s="222">
        <f t="shared" si="337"/>
        <v>0</v>
      </c>
      <c r="CS751" s="237" t="e">
        <f t="shared" si="338"/>
        <v>#DIV/0!</v>
      </c>
      <c r="CT751" s="222">
        <f t="shared" si="339"/>
        <v>0</v>
      </c>
      <c r="CU751" s="237" t="e">
        <f t="shared" si="340"/>
        <v>#DIV/0!</v>
      </c>
      <c r="CV751" s="222">
        <f t="shared" si="341"/>
        <v>0</v>
      </c>
      <c r="CW751" s="237" t="e">
        <f t="shared" si="342"/>
        <v>#DIV/0!</v>
      </c>
      <c r="CX751" s="222">
        <f t="shared" si="343"/>
        <v>0</v>
      </c>
      <c r="CY751" s="237" t="e">
        <f t="shared" si="344"/>
        <v>#DIV/0!</v>
      </c>
      <c r="CZ751" s="223" t="e">
        <f t="shared" si="345"/>
        <v>#DIV/0!</v>
      </c>
      <c r="DA751" s="223" t="e">
        <f t="shared" si="346"/>
        <v>#DIV/0!</v>
      </c>
      <c r="DB751" s="221"/>
    </row>
    <row r="752" spans="1:106" ht="37.4" customHeight="1">
      <c r="A752" s="1067"/>
      <c r="B752" s="1070"/>
      <c r="C752" s="1058"/>
      <c r="D752" s="1070"/>
      <c r="E752" s="1033"/>
      <c r="F752" s="1070"/>
      <c r="G752" s="243" t="s">
        <v>1778</v>
      </c>
      <c r="H752" s="111"/>
      <c r="I752" s="176"/>
      <c r="J752" s="38"/>
      <c r="K752" s="212" t="s">
        <v>31</v>
      </c>
      <c r="L752" s="215" t="s">
        <v>9</v>
      </c>
      <c r="M752" s="221"/>
      <c r="N752" s="221"/>
      <c r="O752" s="221"/>
      <c r="P752" s="221" t="s">
        <v>24</v>
      </c>
      <c r="Q752" s="221"/>
      <c r="R752" s="221"/>
      <c r="S752" s="226"/>
      <c r="T752" s="226"/>
      <c r="U752" s="221"/>
      <c r="V752" s="221"/>
      <c r="W752" s="221"/>
      <c r="X752" s="221"/>
      <c r="Y752" s="221"/>
      <c r="Z752" s="80"/>
      <c r="AA752" s="221"/>
      <c r="AB752" s="55"/>
      <c r="AC752" s="55"/>
      <c r="AD752" s="55"/>
      <c r="AE752" s="55"/>
      <c r="AF752" s="55" t="s">
        <v>1317</v>
      </c>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221"/>
      <c r="BK752" s="221"/>
      <c r="BL752" s="221"/>
      <c r="BM752" s="221"/>
      <c r="BN752" s="221"/>
      <c r="BO752" s="221"/>
      <c r="BP752" s="221"/>
      <c r="BQ752" s="221"/>
      <c r="BR752" s="221"/>
      <c r="BS752" s="221"/>
      <c r="BT752" s="221"/>
      <c r="BU752" s="221"/>
      <c r="BV752" s="221"/>
      <c r="BW752" s="221"/>
      <c r="BX752" s="221"/>
      <c r="BY752" s="221"/>
      <c r="BZ752" s="221"/>
      <c r="CA752" s="221"/>
      <c r="CB752" s="221"/>
      <c r="CC752" s="221"/>
      <c r="CD752" s="221"/>
      <c r="CE752" s="221"/>
      <c r="CF752" s="221"/>
      <c r="CG752" s="221"/>
      <c r="CH752" s="221"/>
      <c r="CI752" s="221"/>
      <c r="CJ752" s="221"/>
      <c r="CK752" s="221"/>
      <c r="CL752" s="221"/>
      <c r="CM752" s="221"/>
      <c r="CN752" s="221"/>
      <c r="CO752" s="221"/>
      <c r="CP752" s="221"/>
      <c r="CQ752" s="221"/>
      <c r="CR752" s="222">
        <f t="shared" si="337"/>
        <v>0</v>
      </c>
      <c r="CS752" s="237" t="e">
        <f t="shared" si="338"/>
        <v>#DIV/0!</v>
      </c>
      <c r="CT752" s="222">
        <f t="shared" si="339"/>
        <v>0</v>
      </c>
      <c r="CU752" s="237" t="e">
        <f t="shared" si="340"/>
        <v>#DIV/0!</v>
      </c>
      <c r="CV752" s="222">
        <f t="shared" si="341"/>
        <v>0</v>
      </c>
      <c r="CW752" s="237" t="e">
        <f t="shared" si="342"/>
        <v>#DIV/0!</v>
      </c>
      <c r="CX752" s="222">
        <f t="shared" si="343"/>
        <v>0</v>
      </c>
      <c r="CY752" s="237" t="e">
        <f t="shared" si="344"/>
        <v>#DIV/0!</v>
      </c>
      <c r="CZ752" s="223" t="e">
        <f t="shared" si="345"/>
        <v>#DIV/0!</v>
      </c>
      <c r="DA752" s="223" t="e">
        <f t="shared" si="346"/>
        <v>#DIV/0!</v>
      </c>
      <c r="DB752" s="221"/>
    </row>
    <row r="753" spans="1:106" ht="37.4" customHeight="1">
      <c r="A753" s="1067"/>
      <c r="B753" s="1070"/>
      <c r="C753" s="1058"/>
      <c r="D753" s="1070"/>
      <c r="E753" s="1033"/>
      <c r="F753" s="1070"/>
      <c r="G753" s="243" t="s">
        <v>1777</v>
      </c>
      <c r="H753" s="111"/>
      <c r="I753" s="176"/>
      <c r="J753" s="38"/>
      <c r="K753" s="212" t="s">
        <v>31</v>
      </c>
      <c r="L753" s="215" t="s">
        <v>9</v>
      </c>
      <c r="M753" s="221"/>
      <c r="N753" s="221"/>
      <c r="O753" s="221"/>
      <c r="P753" s="221"/>
      <c r="Q753" s="221"/>
      <c r="R753" s="221"/>
      <c r="S753" s="226"/>
      <c r="T753" s="226"/>
      <c r="U753" s="221"/>
      <c r="V753" s="221" t="s">
        <v>24</v>
      </c>
      <c r="W753" s="221"/>
      <c r="X753" s="221"/>
      <c r="Y753" s="221"/>
      <c r="Z753" s="80"/>
      <c r="AA753" s="9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221"/>
      <c r="BK753" s="221"/>
      <c r="BL753" s="221"/>
      <c r="BM753" s="221"/>
      <c r="BN753" s="221"/>
      <c r="BO753" s="221"/>
      <c r="BP753" s="221"/>
      <c r="BQ753" s="221"/>
      <c r="BR753" s="221"/>
      <c r="BS753" s="221"/>
      <c r="BT753" s="221"/>
      <c r="BU753" s="221"/>
      <c r="BV753" s="221"/>
      <c r="BW753" s="221"/>
      <c r="BX753" s="221"/>
      <c r="BY753" s="221"/>
      <c r="BZ753" s="221"/>
      <c r="CA753" s="221"/>
      <c r="CB753" s="221"/>
      <c r="CC753" s="221"/>
      <c r="CD753" s="221"/>
      <c r="CE753" s="221"/>
      <c r="CF753" s="221"/>
      <c r="CG753" s="221"/>
      <c r="CH753" s="221"/>
      <c r="CI753" s="221"/>
      <c r="CJ753" s="221"/>
      <c r="CK753" s="221"/>
      <c r="CL753" s="221"/>
      <c r="CM753" s="221"/>
      <c r="CN753" s="221"/>
      <c r="CO753" s="221"/>
      <c r="CP753" s="221"/>
      <c r="CQ753" s="221"/>
      <c r="CR753" s="222">
        <f t="shared" si="337"/>
        <v>0</v>
      </c>
      <c r="CS753" s="237" t="e">
        <f t="shared" si="338"/>
        <v>#DIV/0!</v>
      </c>
      <c r="CT753" s="222">
        <f t="shared" si="339"/>
        <v>0</v>
      </c>
      <c r="CU753" s="237" t="e">
        <f t="shared" si="340"/>
        <v>#DIV/0!</v>
      </c>
      <c r="CV753" s="222">
        <f t="shared" si="341"/>
        <v>0</v>
      </c>
      <c r="CW753" s="237" t="e">
        <f t="shared" si="342"/>
        <v>#DIV/0!</v>
      </c>
      <c r="CX753" s="222">
        <f t="shared" si="343"/>
        <v>0</v>
      </c>
      <c r="CY753" s="237" t="e">
        <f t="shared" si="344"/>
        <v>#DIV/0!</v>
      </c>
      <c r="CZ753" s="223" t="e">
        <f t="shared" si="345"/>
        <v>#DIV/0!</v>
      </c>
      <c r="DA753" s="223" t="e">
        <f t="shared" si="346"/>
        <v>#DIV/0!</v>
      </c>
      <c r="DB753" s="221"/>
    </row>
    <row r="754" spans="1:106" ht="21.65" customHeight="1">
      <c r="A754" s="1068"/>
      <c r="B754" s="1070"/>
      <c r="C754" s="1058"/>
      <c r="D754" s="1070"/>
      <c r="E754" s="1033"/>
      <c r="F754" s="1070"/>
      <c r="G754" s="243" t="s">
        <v>1141</v>
      </c>
      <c r="H754" s="111"/>
      <c r="I754" s="111"/>
      <c r="J754" s="221" t="s">
        <v>32</v>
      </c>
      <c r="K754" s="212" t="s">
        <v>31</v>
      </c>
      <c r="L754" s="215" t="s">
        <v>9</v>
      </c>
      <c r="M754" s="221" t="s">
        <v>29</v>
      </c>
      <c r="N754" s="221" t="s">
        <v>24</v>
      </c>
      <c r="O754" s="221"/>
      <c r="P754" s="221"/>
      <c r="Q754" s="221"/>
      <c r="R754" s="221"/>
      <c r="S754" s="226"/>
      <c r="T754" s="226"/>
      <c r="U754" s="221"/>
      <c r="V754" s="221" t="s">
        <v>24</v>
      </c>
      <c r="W754" s="221"/>
      <c r="X754" s="221"/>
      <c r="Y754" s="221"/>
      <c r="Z754" s="80">
        <f t="shared" ref="Z754:Z790" si="347">COUNTIF($O754:$Y754,"x")</f>
        <v>1</v>
      </c>
      <c r="AA754" s="9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t="s">
        <v>1317</v>
      </c>
      <c r="AZ754" s="55"/>
      <c r="BA754" s="55" t="s">
        <v>1317</v>
      </c>
      <c r="BB754" s="55"/>
      <c r="BC754" s="55"/>
      <c r="BD754" s="55"/>
      <c r="BE754" s="55"/>
      <c r="BF754" s="55"/>
      <c r="BG754" s="55"/>
      <c r="BH754" s="55"/>
      <c r="BI754" s="55"/>
      <c r="BJ754" s="221"/>
      <c r="BK754" s="221"/>
      <c r="BL754" s="221"/>
      <c r="BM754" s="221"/>
      <c r="BN754" s="221"/>
      <c r="BO754" s="221"/>
      <c r="BP754" s="221"/>
      <c r="BQ754" s="221"/>
      <c r="BR754" s="221"/>
      <c r="BS754" s="221"/>
      <c r="BT754" s="221"/>
      <c r="BU754" s="221"/>
      <c r="BV754" s="221"/>
      <c r="BW754" s="221"/>
      <c r="BX754" s="221"/>
      <c r="BY754" s="221"/>
      <c r="BZ754" s="221"/>
      <c r="CA754" s="221"/>
      <c r="CB754" s="221"/>
      <c r="CC754" s="221"/>
      <c r="CD754" s="221"/>
      <c r="CE754" s="221"/>
      <c r="CF754" s="221"/>
      <c r="CG754" s="221"/>
      <c r="CH754" s="221"/>
      <c r="CI754" s="221"/>
      <c r="CJ754" s="221"/>
      <c r="CK754" s="221"/>
      <c r="CL754" s="221"/>
      <c r="CM754" s="221"/>
      <c r="CN754" s="221"/>
      <c r="CO754" s="221"/>
      <c r="CP754" s="221"/>
      <c r="CQ754" s="221"/>
      <c r="CR754" s="222">
        <f t="shared" si="337"/>
        <v>0</v>
      </c>
      <c r="CS754" s="237" t="e">
        <f t="shared" si="338"/>
        <v>#DIV/0!</v>
      </c>
      <c r="CT754" s="222">
        <f t="shared" si="339"/>
        <v>0</v>
      </c>
      <c r="CU754" s="237" t="e">
        <f t="shared" si="340"/>
        <v>#DIV/0!</v>
      </c>
      <c r="CV754" s="222">
        <f t="shared" si="341"/>
        <v>0</v>
      </c>
      <c r="CW754" s="237" t="e">
        <f t="shared" si="342"/>
        <v>#DIV/0!</v>
      </c>
      <c r="CX754" s="222">
        <f t="shared" si="343"/>
        <v>0</v>
      </c>
      <c r="CY754" s="237" t="e">
        <f t="shared" si="344"/>
        <v>#DIV/0!</v>
      </c>
      <c r="CZ754" s="223" t="e">
        <f t="shared" si="345"/>
        <v>#DIV/0!</v>
      </c>
      <c r="DA754" s="223" t="e">
        <f t="shared" si="346"/>
        <v>#DIV/0!</v>
      </c>
      <c r="DB754" s="221"/>
    </row>
    <row r="755" spans="1:106" s="1" customFormat="1" ht="62">
      <c r="A755" s="1036">
        <v>230</v>
      </c>
      <c r="B755" s="1044" t="s">
        <v>1019</v>
      </c>
      <c r="C755" s="1033" t="s">
        <v>28</v>
      </c>
      <c r="D755" s="1024" t="s">
        <v>65</v>
      </c>
      <c r="E755" s="1033" t="s">
        <v>26</v>
      </c>
      <c r="F755" s="1024" t="s">
        <v>443</v>
      </c>
      <c r="G755" s="51" t="s">
        <v>849</v>
      </c>
      <c r="H755" s="38"/>
      <c r="I755" s="38"/>
      <c r="J755" s="5" t="s">
        <v>32</v>
      </c>
      <c r="K755" s="212" t="s">
        <v>31</v>
      </c>
      <c r="L755" s="215" t="s">
        <v>9</v>
      </c>
      <c r="M755" s="221" t="s">
        <v>29</v>
      </c>
      <c r="N755" s="221" t="s">
        <v>24</v>
      </c>
      <c r="O755" s="5"/>
      <c r="P755" s="5" t="s">
        <v>24</v>
      </c>
      <c r="Q755" s="5"/>
      <c r="R755" s="5"/>
      <c r="S755" s="6"/>
      <c r="T755" s="6"/>
      <c r="U755" s="5"/>
      <c r="V755" s="5"/>
      <c r="W755" s="5"/>
      <c r="X755" s="5"/>
      <c r="Y755" s="5"/>
      <c r="Z755" s="80">
        <f t="shared" si="347"/>
        <v>1</v>
      </c>
      <c r="AA755" s="221"/>
      <c r="AB755" s="7"/>
      <c r="AC755" s="7"/>
      <c r="AD755" s="7"/>
      <c r="AE755" s="7" t="s">
        <v>1316</v>
      </c>
      <c r="AF755" s="7"/>
      <c r="AG755" s="7" t="s">
        <v>1316</v>
      </c>
      <c r="AH755" s="7"/>
      <c r="AI755" s="7"/>
      <c r="AJ755" s="7"/>
      <c r="AK755" s="7"/>
      <c r="AL755" s="7"/>
      <c r="AM755" s="7"/>
      <c r="AN755" s="7"/>
      <c r="AO755" s="7"/>
      <c r="AP755" s="7"/>
      <c r="AQ755" s="7"/>
      <c r="AR755" s="7"/>
      <c r="AS755" s="7"/>
      <c r="AT755" s="7"/>
      <c r="AU755" s="7"/>
      <c r="AV755" s="55"/>
      <c r="AW755" s="7"/>
      <c r="AX755" s="7"/>
      <c r="AY755" s="7"/>
      <c r="AZ755" s="7"/>
      <c r="BA755" s="7"/>
      <c r="BB755" s="7"/>
      <c r="BC755" s="7"/>
      <c r="BD755" s="7"/>
      <c r="BE755" s="7"/>
      <c r="BF755" s="7"/>
      <c r="BG755" s="7"/>
      <c r="BH755" s="7"/>
      <c r="BI755" s="7"/>
      <c r="BJ755" s="221"/>
      <c r="BK755" s="221"/>
      <c r="BL755" s="221"/>
      <c r="BM755" s="221"/>
      <c r="BN755" s="221"/>
      <c r="BO755" s="221"/>
      <c r="BP755" s="221"/>
      <c r="BQ755" s="221"/>
      <c r="BR755" s="221"/>
      <c r="BS755" s="221"/>
      <c r="BT755" s="221"/>
      <c r="BU755" s="221"/>
      <c r="BV755" s="221"/>
      <c r="BW755" s="221"/>
      <c r="BX755" s="221"/>
      <c r="BY755" s="221"/>
      <c r="BZ755" s="221"/>
      <c r="CA755" s="221"/>
      <c r="CB755" s="221"/>
      <c r="CC755" s="221"/>
      <c r="CD755" s="221"/>
      <c r="CE755" s="221"/>
      <c r="CF755" s="221"/>
      <c r="CG755" s="221"/>
      <c r="CH755" s="221"/>
      <c r="CI755" s="221"/>
      <c r="CJ755" s="221"/>
      <c r="CK755" s="221"/>
      <c r="CL755" s="221"/>
      <c r="CM755" s="221"/>
      <c r="CN755" s="221"/>
      <c r="CO755" s="221"/>
      <c r="CP755" s="221"/>
      <c r="CQ755" s="221"/>
      <c r="CR755" s="222">
        <f t="shared" si="337"/>
        <v>0</v>
      </c>
      <c r="CS755" s="237" t="e">
        <f t="shared" si="338"/>
        <v>#DIV/0!</v>
      </c>
      <c r="CT755" s="222">
        <f t="shared" si="339"/>
        <v>0</v>
      </c>
      <c r="CU755" s="237" t="e">
        <f t="shared" si="340"/>
        <v>#DIV/0!</v>
      </c>
      <c r="CV755" s="222">
        <f t="shared" si="341"/>
        <v>0</v>
      </c>
      <c r="CW755" s="237" t="e">
        <f t="shared" si="342"/>
        <v>#DIV/0!</v>
      </c>
      <c r="CX755" s="222">
        <f t="shared" si="343"/>
        <v>0</v>
      </c>
      <c r="CY755" s="237" t="e">
        <f t="shared" si="344"/>
        <v>#DIV/0!</v>
      </c>
      <c r="CZ755" s="223" t="e">
        <f t="shared" si="345"/>
        <v>#DIV/0!</v>
      </c>
      <c r="DA755" s="223" t="e">
        <f t="shared" si="346"/>
        <v>#DIV/0!</v>
      </c>
      <c r="DB755" s="5"/>
    </row>
    <row r="756" spans="1:106" s="1" customFormat="1" ht="31">
      <c r="A756" s="1036"/>
      <c r="B756" s="1044"/>
      <c r="C756" s="1033"/>
      <c r="D756" s="1024"/>
      <c r="E756" s="1033"/>
      <c r="F756" s="1024"/>
      <c r="G756" s="145" t="s">
        <v>1407</v>
      </c>
      <c r="H756" s="38"/>
      <c r="I756" s="38"/>
      <c r="J756" s="227" t="s">
        <v>32</v>
      </c>
      <c r="K756" s="212" t="s">
        <v>31</v>
      </c>
      <c r="L756" s="215" t="s">
        <v>9</v>
      </c>
      <c r="M756" s="221" t="s">
        <v>29</v>
      </c>
      <c r="N756" s="221" t="s">
        <v>24</v>
      </c>
      <c r="O756" s="5"/>
      <c r="P756" s="5"/>
      <c r="Q756" s="5"/>
      <c r="R756" s="5" t="s">
        <v>24</v>
      </c>
      <c r="S756" s="6"/>
      <c r="T756" s="6"/>
      <c r="U756" s="5"/>
      <c r="V756" s="5"/>
      <c r="W756" s="5"/>
      <c r="X756" s="5"/>
      <c r="Y756" s="5"/>
      <c r="Z756" s="80">
        <f t="shared" si="347"/>
        <v>1</v>
      </c>
      <c r="AA756" s="955"/>
      <c r="AB756" s="55"/>
      <c r="AC756" s="55"/>
      <c r="AD756" s="55" t="s">
        <v>1183</v>
      </c>
      <c r="AE756" s="7"/>
      <c r="AF756" s="7"/>
      <c r="AG756" s="7"/>
      <c r="AH756" s="7"/>
      <c r="AI756" s="7"/>
      <c r="AJ756" s="7"/>
      <c r="AK756" s="7"/>
      <c r="AL756" s="7"/>
      <c r="AM756" s="7"/>
      <c r="AN756" s="7"/>
      <c r="AO756" s="7"/>
      <c r="AP756" s="7"/>
      <c r="AQ756" s="7"/>
      <c r="AR756" s="7"/>
      <c r="AS756" s="7"/>
      <c r="AT756" s="7"/>
      <c r="AU756" s="7"/>
      <c r="AV756" s="55"/>
      <c r="AW756" s="7"/>
      <c r="AX756" s="7"/>
      <c r="AY756" s="7"/>
      <c r="AZ756" s="7"/>
      <c r="BA756" s="7"/>
      <c r="BB756" s="7"/>
      <c r="BC756" s="7"/>
      <c r="BD756" s="7"/>
      <c r="BE756" s="7"/>
      <c r="BF756" s="7"/>
      <c r="BG756" s="7"/>
      <c r="BH756" s="7"/>
      <c r="BI756" s="7"/>
      <c r="BJ756" s="221"/>
      <c r="BK756" s="221"/>
      <c r="BL756" s="221"/>
      <c r="BM756" s="221"/>
      <c r="BN756" s="221"/>
      <c r="BO756" s="221"/>
      <c r="BP756" s="221"/>
      <c r="BQ756" s="221"/>
      <c r="BR756" s="221"/>
      <c r="BS756" s="221"/>
      <c r="BT756" s="221"/>
      <c r="BU756" s="221"/>
      <c r="BV756" s="221"/>
      <c r="BW756" s="221"/>
      <c r="BX756" s="221"/>
      <c r="BY756" s="221"/>
      <c r="BZ756" s="221"/>
      <c r="CA756" s="221"/>
      <c r="CB756" s="221"/>
      <c r="CC756" s="221"/>
      <c r="CD756" s="221"/>
      <c r="CE756" s="221"/>
      <c r="CF756" s="221"/>
      <c r="CG756" s="221"/>
      <c r="CH756" s="221"/>
      <c r="CI756" s="221"/>
      <c r="CJ756" s="221"/>
      <c r="CK756" s="221"/>
      <c r="CL756" s="221"/>
      <c r="CM756" s="221"/>
      <c r="CN756" s="221"/>
      <c r="CO756" s="221"/>
      <c r="CP756" s="221"/>
      <c r="CQ756" s="221"/>
      <c r="CR756" s="222">
        <f t="shared" si="337"/>
        <v>0</v>
      </c>
      <c r="CS756" s="237" t="e">
        <f t="shared" si="338"/>
        <v>#DIV/0!</v>
      </c>
      <c r="CT756" s="222">
        <f t="shared" si="339"/>
        <v>0</v>
      </c>
      <c r="CU756" s="237" t="e">
        <f t="shared" si="340"/>
        <v>#DIV/0!</v>
      </c>
      <c r="CV756" s="222">
        <f t="shared" si="341"/>
        <v>0</v>
      </c>
      <c r="CW756" s="237" t="e">
        <f t="shared" si="342"/>
        <v>#DIV/0!</v>
      </c>
      <c r="CX756" s="222">
        <f t="shared" si="343"/>
        <v>0</v>
      </c>
      <c r="CY756" s="237" t="e">
        <f t="shared" si="344"/>
        <v>#DIV/0!</v>
      </c>
      <c r="CZ756" s="223" t="e">
        <f t="shared" si="345"/>
        <v>#DIV/0!</v>
      </c>
      <c r="DA756" s="223" t="e">
        <f t="shared" si="346"/>
        <v>#DIV/0!</v>
      </c>
      <c r="DB756" s="5"/>
    </row>
    <row r="757" spans="1:106" s="1" customFormat="1" ht="42.5">
      <c r="A757" s="1036"/>
      <c r="B757" s="1044"/>
      <c r="C757" s="1033"/>
      <c r="D757" s="1024"/>
      <c r="E757" s="1033"/>
      <c r="F757" s="1024"/>
      <c r="G757" s="51" t="s">
        <v>1109</v>
      </c>
      <c r="H757" s="38"/>
      <c r="I757" s="38"/>
      <c r="J757" s="221" t="s">
        <v>32</v>
      </c>
      <c r="K757" s="212" t="s">
        <v>31</v>
      </c>
      <c r="L757" s="215" t="s">
        <v>9</v>
      </c>
      <c r="M757" s="221" t="s">
        <v>29</v>
      </c>
      <c r="N757" s="221" t="s">
        <v>24</v>
      </c>
      <c r="O757" s="5"/>
      <c r="P757" s="5"/>
      <c r="Q757" s="5"/>
      <c r="R757" s="5"/>
      <c r="S757" s="6"/>
      <c r="T757" s="6"/>
      <c r="U757" s="5"/>
      <c r="V757" s="5"/>
      <c r="W757" s="5" t="s">
        <v>24</v>
      </c>
      <c r="X757" s="5"/>
      <c r="Y757" s="5"/>
      <c r="Z757" s="80">
        <f t="shared" si="347"/>
        <v>1</v>
      </c>
      <c r="AA757" s="955"/>
      <c r="AB757" s="7"/>
      <c r="AC757" s="7"/>
      <c r="AD757" s="7"/>
      <c r="AE757" s="7"/>
      <c r="AF757" s="7"/>
      <c r="AG757" s="7"/>
      <c r="AH757" s="7"/>
      <c r="AI757" s="7"/>
      <c r="AJ757" s="7"/>
      <c r="AK757" s="7"/>
      <c r="AL757" s="7"/>
      <c r="AM757" s="7"/>
      <c r="AN757" s="7"/>
      <c r="AO757" s="7"/>
      <c r="AP757" s="7"/>
      <c r="AQ757" s="7"/>
      <c r="AR757" s="7"/>
      <c r="AS757" s="7"/>
      <c r="AT757" s="7"/>
      <c r="AU757" s="7"/>
      <c r="AV757" s="55"/>
      <c r="AW757" s="7"/>
      <c r="AX757" s="7"/>
      <c r="AY757" s="7"/>
      <c r="AZ757" s="7"/>
      <c r="BA757" s="7"/>
      <c r="BB757" s="7"/>
      <c r="BC757" s="7" t="s">
        <v>1404</v>
      </c>
      <c r="BD757" s="7" t="s">
        <v>1404</v>
      </c>
      <c r="BE757" s="7" t="s">
        <v>1404</v>
      </c>
      <c r="BF757" s="7"/>
      <c r="BG757" s="7"/>
      <c r="BH757" s="7"/>
      <c r="BI757" s="7"/>
      <c r="BJ757" s="221"/>
      <c r="BK757" s="221"/>
      <c r="BL757" s="221"/>
      <c r="BM757" s="221"/>
      <c r="BN757" s="221"/>
      <c r="BO757" s="221"/>
      <c r="BP757" s="221"/>
      <c r="BQ757" s="221"/>
      <c r="BR757" s="221"/>
      <c r="BS757" s="221"/>
      <c r="BT757" s="221"/>
      <c r="BU757" s="221"/>
      <c r="BV757" s="221"/>
      <c r="BW757" s="221"/>
      <c r="BX757" s="221"/>
      <c r="BY757" s="221"/>
      <c r="BZ757" s="221"/>
      <c r="CA757" s="221"/>
      <c r="CB757" s="221"/>
      <c r="CC757" s="221"/>
      <c r="CD757" s="221"/>
      <c r="CE757" s="221"/>
      <c r="CF757" s="221"/>
      <c r="CG757" s="221"/>
      <c r="CH757" s="221"/>
      <c r="CI757" s="221"/>
      <c r="CJ757" s="221"/>
      <c r="CK757" s="221"/>
      <c r="CL757" s="221"/>
      <c r="CM757" s="221"/>
      <c r="CN757" s="221"/>
      <c r="CO757" s="221"/>
      <c r="CP757" s="221"/>
      <c r="CQ757" s="221"/>
      <c r="CR757" s="222">
        <f t="shared" si="337"/>
        <v>0</v>
      </c>
      <c r="CS757" s="237" t="e">
        <f t="shared" si="338"/>
        <v>#DIV/0!</v>
      </c>
      <c r="CT757" s="222">
        <f t="shared" si="339"/>
        <v>0</v>
      </c>
      <c r="CU757" s="237" t="e">
        <f t="shared" si="340"/>
        <v>#DIV/0!</v>
      </c>
      <c r="CV757" s="222">
        <f t="shared" si="341"/>
        <v>0</v>
      </c>
      <c r="CW757" s="237" t="e">
        <f t="shared" si="342"/>
        <v>#DIV/0!</v>
      </c>
      <c r="CX757" s="222">
        <f t="shared" si="343"/>
        <v>0</v>
      </c>
      <c r="CY757" s="237" t="e">
        <f t="shared" si="344"/>
        <v>#DIV/0!</v>
      </c>
      <c r="CZ757" s="223" t="e">
        <f t="shared" si="345"/>
        <v>#DIV/0!</v>
      </c>
      <c r="DA757" s="223" t="e">
        <f t="shared" si="346"/>
        <v>#DIV/0!</v>
      </c>
      <c r="DB757" s="5"/>
    </row>
    <row r="758" spans="1:106" s="1" customFormat="1" ht="46.5">
      <c r="A758" s="1036"/>
      <c r="B758" s="1044"/>
      <c r="C758" s="1033"/>
      <c r="D758" s="1024"/>
      <c r="E758" s="1033"/>
      <c r="F758" s="1024"/>
      <c r="G758" s="51" t="s">
        <v>1108</v>
      </c>
      <c r="H758" s="38"/>
      <c r="I758" s="38"/>
      <c r="J758" s="38" t="s">
        <v>32</v>
      </c>
      <c r="K758" s="212" t="s">
        <v>31</v>
      </c>
      <c r="L758" s="215" t="s">
        <v>9</v>
      </c>
      <c r="M758" s="221" t="s">
        <v>29</v>
      </c>
      <c r="N758" s="221" t="s">
        <v>24</v>
      </c>
      <c r="O758" s="5"/>
      <c r="P758" s="5"/>
      <c r="Q758" s="5" t="s">
        <v>24</v>
      </c>
      <c r="R758" s="5"/>
      <c r="S758" s="6"/>
      <c r="T758" s="6"/>
      <c r="U758" s="5"/>
      <c r="V758" s="5"/>
      <c r="W758" s="5"/>
      <c r="X758" s="5"/>
      <c r="Y758" s="5"/>
      <c r="Z758" s="80">
        <f t="shared" si="347"/>
        <v>1</v>
      </c>
      <c r="AA758" s="221"/>
      <c r="AB758" s="7"/>
      <c r="AC758" s="7"/>
      <c r="AD758" s="7"/>
      <c r="AE758" s="7"/>
      <c r="AF758" s="7"/>
      <c r="AG758" s="7"/>
      <c r="AH758" s="7"/>
      <c r="AI758" s="7"/>
      <c r="AJ758" s="7"/>
      <c r="AK758" s="7" t="s">
        <v>1404</v>
      </c>
      <c r="AL758" s="7" t="s">
        <v>1404</v>
      </c>
      <c r="AM758" s="7"/>
      <c r="AN758" s="7"/>
      <c r="AO758" s="7"/>
      <c r="AP758" s="7"/>
      <c r="AQ758" s="7"/>
      <c r="AR758" s="7"/>
      <c r="AS758" s="7"/>
      <c r="AT758" s="7"/>
      <c r="AU758" s="7"/>
      <c r="AV758" s="55"/>
      <c r="AW758" s="7"/>
      <c r="AX758" s="7"/>
      <c r="AY758" s="7"/>
      <c r="AZ758" s="7"/>
      <c r="BA758" s="7"/>
      <c r="BB758" s="7"/>
      <c r="BC758" s="7"/>
      <c r="BD758" s="7"/>
      <c r="BE758" s="7"/>
      <c r="BF758" s="7"/>
      <c r="BG758" s="7"/>
      <c r="BH758" s="7"/>
      <c r="BI758" s="7"/>
      <c r="BJ758" s="221"/>
      <c r="BK758" s="221"/>
      <c r="BL758" s="221"/>
      <c r="BM758" s="221"/>
      <c r="BN758" s="221"/>
      <c r="BO758" s="221"/>
      <c r="BP758" s="221"/>
      <c r="BQ758" s="221"/>
      <c r="BR758" s="221"/>
      <c r="BS758" s="221"/>
      <c r="BT758" s="221"/>
      <c r="BU758" s="221"/>
      <c r="BV758" s="221"/>
      <c r="BW758" s="221"/>
      <c r="BX758" s="221"/>
      <c r="BY758" s="221"/>
      <c r="BZ758" s="221"/>
      <c r="CA758" s="221"/>
      <c r="CB758" s="221"/>
      <c r="CC758" s="221"/>
      <c r="CD758" s="221"/>
      <c r="CE758" s="221"/>
      <c r="CF758" s="221"/>
      <c r="CG758" s="221"/>
      <c r="CH758" s="221"/>
      <c r="CI758" s="221"/>
      <c r="CJ758" s="221"/>
      <c r="CK758" s="221"/>
      <c r="CL758" s="221"/>
      <c r="CM758" s="221"/>
      <c r="CN758" s="221"/>
      <c r="CO758" s="221"/>
      <c r="CP758" s="221"/>
      <c r="CQ758" s="221"/>
      <c r="CR758" s="222">
        <f t="shared" si="337"/>
        <v>0</v>
      </c>
      <c r="CS758" s="237" t="e">
        <f t="shared" si="338"/>
        <v>#DIV/0!</v>
      </c>
      <c r="CT758" s="222">
        <f t="shared" si="339"/>
        <v>0</v>
      </c>
      <c r="CU758" s="237" t="e">
        <f t="shared" si="340"/>
        <v>#DIV/0!</v>
      </c>
      <c r="CV758" s="222">
        <f t="shared" si="341"/>
        <v>0</v>
      </c>
      <c r="CW758" s="237" t="e">
        <f t="shared" si="342"/>
        <v>#DIV/0!</v>
      </c>
      <c r="CX758" s="222">
        <f t="shared" si="343"/>
        <v>0</v>
      </c>
      <c r="CY758" s="237" t="e">
        <f t="shared" si="344"/>
        <v>#DIV/0!</v>
      </c>
      <c r="CZ758" s="223" t="e">
        <f t="shared" si="345"/>
        <v>#DIV/0!</v>
      </c>
      <c r="DA758" s="223" t="e">
        <f t="shared" si="346"/>
        <v>#DIV/0!</v>
      </c>
      <c r="DB758" s="5"/>
    </row>
    <row r="759" spans="1:106" s="1" customFormat="1" ht="46.5">
      <c r="A759" s="1036"/>
      <c r="B759" s="1044"/>
      <c r="C759" s="1033"/>
      <c r="D759" s="1024"/>
      <c r="E759" s="1033"/>
      <c r="F759" s="1024"/>
      <c r="G759" s="51" t="s">
        <v>1107</v>
      </c>
      <c r="H759" s="38"/>
      <c r="I759" s="38"/>
      <c r="J759" s="221" t="s">
        <v>32</v>
      </c>
      <c r="K759" s="212" t="s">
        <v>31</v>
      </c>
      <c r="L759" s="215" t="s">
        <v>9</v>
      </c>
      <c r="M759" s="221" t="s">
        <v>29</v>
      </c>
      <c r="N759" s="221" t="s">
        <v>24</v>
      </c>
      <c r="O759" s="5"/>
      <c r="P759" s="5"/>
      <c r="Q759" s="5"/>
      <c r="R759" s="5"/>
      <c r="S759" s="6"/>
      <c r="T759" s="6"/>
      <c r="U759" s="5"/>
      <c r="V759" s="5"/>
      <c r="W759" s="5"/>
      <c r="X759" s="5" t="s">
        <v>24</v>
      </c>
      <c r="Y759" s="5"/>
      <c r="Z759" s="80">
        <f t="shared" si="347"/>
        <v>1</v>
      </c>
      <c r="AA759" s="955"/>
      <c r="AB759" s="7"/>
      <c r="AC759" s="7"/>
      <c r="AD759" s="7"/>
      <c r="AE759" s="7"/>
      <c r="AF759" s="7"/>
      <c r="AG759" s="7"/>
      <c r="AH759" s="7"/>
      <c r="AI759" s="7"/>
      <c r="AJ759" s="7"/>
      <c r="AK759" s="7"/>
      <c r="AL759" s="7"/>
      <c r="AM759" s="7"/>
      <c r="AN759" s="7"/>
      <c r="AO759" s="7"/>
      <c r="AP759" s="7"/>
      <c r="AQ759" s="7"/>
      <c r="AR759" s="7"/>
      <c r="AS759" s="7"/>
      <c r="AT759" s="7"/>
      <c r="AU759" s="7"/>
      <c r="AV759" s="55"/>
      <c r="AW759" s="7"/>
      <c r="AX759" s="7"/>
      <c r="AY759" s="7"/>
      <c r="AZ759" s="7"/>
      <c r="BA759" s="7"/>
      <c r="BB759" s="7"/>
      <c r="BC759" s="7"/>
      <c r="BD759" s="7"/>
      <c r="BE759" s="7"/>
      <c r="BF759" s="55" t="s">
        <v>1404</v>
      </c>
      <c r="BG759" s="55" t="s">
        <v>1404</v>
      </c>
      <c r="BH759" s="7"/>
      <c r="BI759" s="7"/>
      <c r="BJ759" s="221"/>
      <c r="BK759" s="221"/>
      <c r="BL759" s="221"/>
      <c r="BM759" s="221"/>
      <c r="BN759" s="221"/>
      <c r="BO759" s="221"/>
      <c r="BP759" s="221"/>
      <c r="BQ759" s="221"/>
      <c r="BR759" s="221"/>
      <c r="BS759" s="221"/>
      <c r="BT759" s="221"/>
      <c r="BU759" s="221"/>
      <c r="BV759" s="221"/>
      <c r="BW759" s="221"/>
      <c r="BX759" s="221"/>
      <c r="BY759" s="221"/>
      <c r="BZ759" s="221"/>
      <c r="CA759" s="221"/>
      <c r="CB759" s="221"/>
      <c r="CC759" s="221"/>
      <c r="CD759" s="221"/>
      <c r="CE759" s="221"/>
      <c r="CF759" s="221"/>
      <c r="CG759" s="221"/>
      <c r="CH759" s="221"/>
      <c r="CI759" s="221"/>
      <c r="CJ759" s="221"/>
      <c r="CK759" s="221"/>
      <c r="CL759" s="221"/>
      <c r="CM759" s="221"/>
      <c r="CN759" s="221"/>
      <c r="CO759" s="221"/>
      <c r="CP759" s="221"/>
      <c r="CQ759" s="221"/>
      <c r="CR759" s="222">
        <f t="shared" si="337"/>
        <v>0</v>
      </c>
      <c r="CS759" s="237" t="e">
        <f t="shared" si="338"/>
        <v>#DIV/0!</v>
      </c>
      <c r="CT759" s="222">
        <f t="shared" si="339"/>
        <v>0</v>
      </c>
      <c r="CU759" s="237" t="e">
        <f t="shared" si="340"/>
        <v>#DIV/0!</v>
      </c>
      <c r="CV759" s="222">
        <f t="shared" si="341"/>
        <v>0</v>
      </c>
      <c r="CW759" s="237" t="e">
        <f t="shared" si="342"/>
        <v>#DIV/0!</v>
      </c>
      <c r="CX759" s="222">
        <f t="shared" si="343"/>
        <v>0</v>
      </c>
      <c r="CY759" s="237" t="e">
        <f t="shared" si="344"/>
        <v>#DIV/0!</v>
      </c>
      <c r="CZ759" s="223" t="e">
        <f t="shared" si="345"/>
        <v>#DIV/0!</v>
      </c>
      <c r="DA759" s="223" t="e">
        <f t="shared" si="346"/>
        <v>#DIV/0!</v>
      </c>
      <c r="DB759" s="5"/>
    </row>
    <row r="760" spans="1:106" s="1" customFormat="1" ht="31">
      <c r="A760" s="1036"/>
      <c r="B760" s="1024"/>
      <c r="C760" s="1033"/>
      <c r="D760" s="1024"/>
      <c r="E760" s="1033"/>
      <c r="F760" s="1024"/>
      <c r="G760" s="51" t="s">
        <v>850</v>
      </c>
      <c r="H760" s="38"/>
      <c r="I760" s="38"/>
      <c r="J760" s="221" t="s">
        <v>32</v>
      </c>
      <c r="K760" s="212" t="s">
        <v>31</v>
      </c>
      <c r="L760" s="215" t="s">
        <v>9</v>
      </c>
      <c r="M760" s="221" t="s">
        <v>29</v>
      </c>
      <c r="N760" s="221" t="s">
        <v>24</v>
      </c>
      <c r="O760" s="5"/>
      <c r="P760" s="5" t="s">
        <v>24</v>
      </c>
      <c r="Q760" s="5"/>
      <c r="R760" s="5"/>
      <c r="S760" s="6"/>
      <c r="T760" s="6"/>
      <c r="U760" s="5"/>
      <c r="V760" s="5"/>
      <c r="W760" s="5"/>
      <c r="X760" s="5"/>
      <c r="Y760" s="5"/>
      <c r="Z760" s="80">
        <f t="shared" si="347"/>
        <v>1</v>
      </c>
      <c r="AA760" s="955"/>
      <c r="AB760" s="7"/>
      <c r="AC760" s="7"/>
      <c r="AD760" s="7"/>
      <c r="AE760" s="7"/>
      <c r="AF760" s="7"/>
      <c r="AG760" s="7" t="s">
        <v>1318</v>
      </c>
      <c r="AH760" s="7"/>
      <c r="AI760" s="7"/>
      <c r="AJ760" s="7"/>
      <c r="AK760" s="7"/>
      <c r="AL760" s="7"/>
      <c r="AM760" s="7"/>
      <c r="AN760" s="7"/>
      <c r="AO760" s="7"/>
      <c r="AP760" s="7"/>
      <c r="AQ760" s="7"/>
      <c r="AR760" s="7"/>
      <c r="AS760" s="7"/>
      <c r="AT760" s="7"/>
      <c r="AU760" s="7"/>
      <c r="AV760" s="55"/>
      <c r="AW760" s="7"/>
      <c r="AX760" s="7"/>
      <c r="AY760" s="7"/>
      <c r="AZ760" s="7"/>
      <c r="BA760" s="7"/>
      <c r="BB760" s="7"/>
      <c r="BC760" s="7"/>
      <c r="BD760" s="7"/>
      <c r="BE760" s="7"/>
      <c r="BF760" s="7"/>
      <c r="BG760" s="7"/>
      <c r="BH760" s="7" t="s">
        <v>1404</v>
      </c>
      <c r="BI760" s="7"/>
      <c r="BJ760" s="221"/>
      <c r="BK760" s="221"/>
      <c r="BL760" s="221"/>
      <c r="BM760" s="221"/>
      <c r="BN760" s="221"/>
      <c r="BO760" s="221"/>
      <c r="BP760" s="221"/>
      <c r="BQ760" s="221"/>
      <c r="BR760" s="221"/>
      <c r="BS760" s="221"/>
      <c r="BT760" s="221"/>
      <c r="BU760" s="221"/>
      <c r="BV760" s="221"/>
      <c r="BW760" s="221"/>
      <c r="BX760" s="221"/>
      <c r="BY760" s="221"/>
      <c r="BZ760" s="221"/>
      <c r="CA760" s="221"/>
      <c r="CB760" s="221"/>
      <c r="CC760" s="221"/>
      <c r="CD760" s="221"/>
      <c r="CE760" s="221"/>
      <c r="CF760" s="221"/>
      <c r="CG760" s="221"/>
      <c r="CH760" s="221"/>
      <c r="CI760" s="221"/>
      <c r="CJ760" s="221"/>
      <c r="CK760" s="221"/>
      <c r="CL760" s="221"/>
      <c r="CM760" s="221"/>
      <c r="CN760" s="221"/>
      <c r="CO760" s="221"/>
      <c r="CP760" s="221"/>
      <c r="CQ760" s="221"/>
      <c r="CR760" s="222">
        <f t="shared" si="337"/>
        <v>0</v>
      </c>
      <c r="CS760" s="237" t="e">
        <f t="shared" si="338"/>
        <v>#DIV/0!</v>
      </c>
      <c r="CT760" s="222">
        <f t="shared" si="339"/>
        <v>0</v>
      </c>
      <c r="CU760" s="237" t="e">
        <f t="shared" si="340"/>
        <v>#DIV/0!</v>
      </c>
      <c r="CV760" s="222">
        <f t="shared" si="341"/>
        <v>0</v>
      </c>
      <c r="CW760" s="237" t="e">
        <f t="shared" si="342"/>
        <v>#DIV/0!</v>
      </c>
      <c r="CX760" s="222">
        <f t="shared" si="343"/>
        <v>0</v>
      </c>
      <c r="CY760" s="237" t="e">
        <f t="shared" si="344"/>
        <v>#DIV/0!</v>
      </c>
      <c r="CZ760" s="223" t="e">
        <f t="shared" si="345"/>
        <v>#DIV/0!</v>
      </c>
      <c r="DA760" s="223" t="e">
        <f t="shared" si="346"/>
        <v>#DIV/0!</v>
      </c>
      <c r="DB760" s="5"/>
    </row>
    <row r="761" spans="1:106" s="1" customFormat="1" ht="38.5" customHeight="1">
      <c r="A761" s="1036">
        <v>231</v>
      </c>
      <c r="B761" s="1044" t="s">
        <v>1323</v>
      </c>
      <c r="C761" s="1033" t="s">
        <v>26</v>
      </c>
      <c r="D761" s="1024" t="s">
        <v>668</v>
      </c>
      <c r="E761" s="1033" t="s">
        <v>26</v>
      </c>
      <c r="F761" s="1044" t="s">
        <v>1322</v>
      </c>
      <c r="G761" s="217" t="s">
        <v>1110</v>
      </c>
      <c r="H761" s="38"/>
      <c r="I761" s="38"/>
      <c r="J761" s="227" t="s">
        <v>32</v>
      </c>
      <c r="K761" s="212" t="s">
        <v>31</v>
      </c>
      <c r="L761" s="215" t="s">
        <v>9</v>
      </c>
      <c r="M761" s="221" t="s">
        <v>29</v>
      </c>
      <c r="N761" s="221" t="s">
        <v>24</v>
      </c>
      <c r="O761" s="5" t="s">
        <v>24</v>
      </c>
      <c r="P761" s="5"/>
      <c r="Q761" s="5"/>
      <c r="R761" s="5"/>
      <c r="S761" s="6"/>
      <c r="T761" s="6"/>
      <c r="U761" s="5"/>
      <c r="V761" s="5"/>
      <c r="W761" s="5"/>
      <c r="X761" s="5"/>
      <c r="Y761" s="5"/>
      <c r="Z761" s="80">
        <f t="shared" si="347"/>
        <v>1</v>
      </c>
      <c r="AA761" s="221"/>
      <c r="AB761" s="55" t="s">
        <v>1316</v>
      </c>
      <c r="AC761" s="55" t="s">
        <v>1316</v>
      </c>
      <c r="AD761" s="55"/>
      <c r="AE761" s="7"/>
      <c r="AF761" s="7"/>
      <c r="AG761" s="7"/>
      <c r="AH761" s="7"/>
      <c r="AI761" s="7"/>
      <c r="AJ761" s="7"/>
      <c r="AK761" s="7"/>
      <c r="AL761" s="7"/>
      <c r="AM761" s="7"/>
      <c r="AN761" s="7"/>
      <c r="AO761" s="7"/>
      <c r="AP761" s="7"/>
      <c r="AQ761" s="7"/>
      <c r="AR761" s="7"/>
      <c r="AS761" s="7"/>
      <c r="AT761" s="7"/>
      <c r="AU761" s="7"/>
      <c r="AV761" s="55"/>
      <c r="AW761" s="7"/>
      <c r="AX761" s="7"/>
      <c r="AY761" s="7"/>
      <c r="AZ761" s="7"/>
      <c r="BA761" s="7"/>
      <c r="BB761" s="7"/>
      <c r="BC761" s="7"/>
      <c r="BD761" s="7"/>
      <c r="BE761" s="7"/>
      <c r="BF761" s="7"/>
      <c r="BG761" s="7"/>
      <c r="BH761" s="7"/>
      <c r="BI761" s="7"/>
      <c r="BJ761" s="221"/>
      <c r="BK761" s="221"/>
      <c r="BL761" s="221"/>
      <c r="BM761" s="221"/>
      <c r="BN761" s="221"/>
      <c r="BO761" s="221"/>
      <c r="BP761" s="221"/>
      <c r="BQ761" s="221"/>
      <c r="BR761" s="221"/>
      <c r="BS761" s="221"/>
      <c r="BT761" s="221"/>
      <c r="BU761" s="221"/>
      <c r="BV761" s="221"/>
      <c r="BW761" s="221"/>
      <c r="BX761" s="221"/>
      <c r="BY761" s="221"/>
      <c r="BZ761" s="221"/>
      <c r="CA761" s="221"/>
      <c r="CB761" s="221"/>
      <c r="CC761" s="221"/>
      <c r="CD761" s="221"/>
      <c r="CE761" s="221"/>
      <c r="CF761" s="221"/>
      <c r="CG761" s="221"/>
      <c r="CH761" s="221"/>
      <c r="CI761" s="221"/>
      <c r="CJ761" s="221"/>
      <c r="CK761" s="221"/>
      <c r="CL761" s="221"/>
      <c r="CM761" s="221"/>
      <c r="CN761" s="221"/>
      <c r="CO761" s="221"/>
      <c r="CP761" s="221"/>
      <c r="CQ761" s="221"/>
      <c r="CR761" s="222">
        <f t="shared" si="337"/>
        <v>0</v>
      </c>
      <c r="CS761" s="237" t="e">
        <f t="shared" si="338"/>
        <v>#DIV/0!</v>
      </c>
      <c r="CT761" s="222">
        <f t="shared" si="339"/>
        <v>0</v>
      </c>
      <c r="CU761" s="237" t="e">
        <f t="shared" si="340"/>
        <v>#DIV/0!</v>
      </c>
      <c r="CV761" s="222">
        <f t="shared" si="341"/>
        <v>0</v>
      </c>
      <c r="CW761" s="237" t="e">
        <f t="shared" si="342"/>
        <v>#DIV/0!</v>
      </c>
      <c r="CX761" s="222">
        <f t="shared" si="343"/>
        <v>0</v>
      </c>
      <c r="CY761" s="237" t="e">
        <f t="shared" si="344"/>
        <v>#DIV/0!</v>
      </c>
      <c r="CZ761" s="223" t="e">
        <f t="shared" si="345"/>
        <v>#DIV/0!</v>
      </c>
      <c r="DA761" s="223" t="e">
        <f t="shared" si="346"/>
        <v>#DIV/0!</v>
      </c>
      <c r="DB761" s="5"/>
    </row>
    <row r="762" spans="1:106" s="1" customFormat="1" ht="46.5">
      <c r="A762" s="1036"/>
      <c r="B762" s="1024"/>
      <c r="C762" s="1033"/>
      <c r="D762" s="1024"/>
      <c r="E762" s="1033"/>
      <c r="F762" s="1024"/>
      <c r="G762" s="217" t="s">
        <v>1112</v>
      </c>
      <c r="H762" s="38"/>
      <c r="I762" s="38"/>
      <c r="J762" s="38" t="s">
        <v>32</v>
      </c>
      <c r="K762" s="212" t="s">
        <v>31</v>
      </c>
      <c r="L762" s="215" t="s">
        <v>9</v>
      </c>
      <c r="M762" s="221" t="s">
        <v>29</v>
      </c>
      <c r="N762" s="221" t="s">
        <v>24</v>
      </c>
      <c r="O762" s="5"/>
      <c r="P762" s="5"/>
      <c r="Q762" s="5" t="s">
        <v>24</v>
      </c>
      <c r="R762" s="5"/>
      <c r="S762" s="6"/>
      <c r="T762" s="6"/>
      <c r="U762" s="5"/>
      <c r="V762" s="5"/>
      <c r="W762" s="5"/>
      <c r="X762" s="5"/>
      <c r="Y762" s="5"/>
      <c r="Z762" s="80">
        <f t="shared" si="347"/>
        <v>1</v>
      </c>
      <c r="AA762" s="955"/>
      <c r="AB762" s="7"/>
      <c r="AC762" s="7"/>
      <c r="AD762" s="7"/>
      <c r="AE762" s="7"/>
      <c r="AF762" s="7"/>
      <c r="AG762" s="7"/>
      <c r="AH762" s="7"/>
      <c r="AI762" s="7"/>
      <c r="AJ762" s="7"/>
      <c r="AK762" s="7"/>
      <c r="AL762" s="7" t="s">
        <v>1316</v>
      </c>
      <c r="AM762" s="7"/>
      <c r="AN762" s="7"/>
      <c r="AO762" s="7"/>
      <c r="AP762" s="7"/>
      <c r="AQ762" s="7"/>
      <c r="AR762" s="7"/>
      <c r="AS762" s="7"/>
      <c r="AT762" s="7"/>
      <c r="AU762" s="7"/>
      <c r="AV762" s="55"/>
      <c r="AW762" s="7"/>
      <c r="AX762" s="7"/>
      <c r="AY762" s="7"/>
      <c r="AZ762" s="7"/>
      <c r="BA762" s="7"/>
      <c r="BB762" s="7"/>
      <c r="BC762" s="7"/>
      <c r="BD762" s="7"/>
      <c r="BE762" s="7"/>
      <c r="BF762" s="7"/>
      <c r="BG762" s="7"/>
      <c r="BH762" s="7"/>
      <c r="BI762" s="7"/>
      <c r="BJ762" s="221"/>
      <c r="BK762" s="221"/>
      <c r="BL762" s="221"/>
      <c r="BM762" s="221"/>
      <c r="BN762" s="221"/>
      <c r="BO762" s="221"/>
      <c r="BP762" s="221"/>
      <c r="BQ762" s="221"/>
      <c r="BR762" s="221"/>
      <c r="BS762" s="221"/>
      <c r="BT762" s="221"/>
      <c r="BU762" s="221"/>
      <c r="BV762" s="221"/>
      <c r="BW762" s="221"/>
      <c r="BX762" s="221"/>
      <c r="BY762" s="221"/>
      <c r="BZ762" s="221"/>
      <c r="CA762" s="221"/>
      <c r="CB762" s="221"/>
      <c r="CC762" s="221"/>
      <c r="CD762" s="221"/>
      <c r="CE762" s="221"/>
      <c r="CF762" s="221"/>
      <c r="CG762" s="221"/>
      <c r="CH762" s="221"/>
      <c r="CI762" s="221"/>
      <c r="CJ762" s="221"/>
      <c r="CK762" s="221"/>
      <c r="CL762" s="221"/>
      <c r="CM762" s="221"/>
      <c r="CN762" s="221"/>
      <c r="CO762" s="221"/>
      <c r="CP762" s="221"/>
      <c r="CQ762" s="221"/>
      <c r="CR762" s="222">
        <f t="shared" si="337"/>
        <v>0</v>
      </c>
      <c r="CS762" s="237" t="e">
        <f t="shared" si="338"/>
        <v>#DIV/0!</v>
      </c>
      <c r="CT762" s="222">
        <f t="shared" si="339"/>
        <v>0</v>
      </c>
      <c r="CU762" s="237" t="e">
        <f t="shared" si="340"/>
        <v>#DIV/0!</v>
      </c>
      <c r="CV762" s="222">
        <f t="shared" si="341"/>
        <v>0</v>
      </c>
      <c r="CW762" s="237" t="e">
        <f t="shared" si="342"/>
        <v>#DIV/0!</v>
      </c>
      <c r="CX762" s="222">
        <f t="shared" si="343"/>
        <v>0</v>
      </c>
      <c r="CY762" s="237" t="e">
        <f t="shared" si="344"/>
        <v>#DIV/0!</v>
      </c>
      <c r="CZ762" s="223" t="e">
        <f t="shared" si="345"/>
        <v>#DIV/0!</v>
      </c>
      <c r="DA762" s="223" t="e">
        <f t="shared" si="346"/>
        <v>#DIV/0!</v>
      </c>
      <c r="DB762" s="5"/>
    </row>
    <row r="763" spans="1:106" s="1" customFormat="1" ht="46.5">
      <c r="A763" s="1036"/>
      <c r="B763" s="1024"/>
      <c r="C763" s="1033"/>
      <c r="D763" s="1024"/>
      <c r="E763" s="1033"/>
      <c r="F763" s="1024"/>
      <c r="G763" s="217" t="s">
        <v>1113</v>
      </c>
      <c r="H763" s="38"/>
      <c r="I763" s="38"/>
      <c r="J763" s="221" t="s">
        <v>32</v>
      </c>
      <c r="K763" s="212" t="s">
        <v>31</v>
      </c>
      <c r="L763" s="215" t="s">
        <v>9</v>
      </c>
      <c r="M763" s="221" t="s">
        <v>29</v>
      </c>
      <c r="N763" s="221" t="s">
        <v>24</v>
      </c>
      <c r="O763" s="5"/>
      <c r="P763" s="5"/>
      <c r="Q763" s="5"/>
      <c r="R763" s="5"/>
      <c r="S763" s="6"/>
      <c r="T763" s="6"/>
      <c r="U763" s="5" t="s">
        <v>24</v>
      </c>
      <c r="V763" s="5"/>
      <c r="W763" s="5"/>
      <c r="X763" s="5"/>
      <c r="Y763" s="5"/>
      <c r="Z763" s="80">
        <f t="shared" si="347"/>
        <v>1</v>
      </c>
      <c r="AA763" s="955"/>
      <c r="AB763" s="7"/>
      <c r="AC763" s="7"/>
      <c r="AD763" s="7"/>
      <c r="AE763" s="7"/>
      <c r="AF763" s="7"/>
      <c r="AG763" s="7"/>
      <c r="AH763" s="7"/>
      <c r="AI763" s="7"/>
      <c r="AJ763" s="7"/>
      <c r="AK763" s="7"/>
      <c r="AL763" s="7"/>
      <c r="AM763" s="7"/>
      <c r="AN763" s="7"/>
      <c r="AO763" s="7"/>
      <c r="AP763" s="7"/>
      <c r="AQ763" s="7"/>
      <c r="AR763" s="7"/>
      <c r="AS763" s="7"/>
      <c r="AT763" s="7"/>
      <c r="AU763" s="7"/>
      <c r="AV763" s="55" t="s">
        <v>1316</v>
      </c>
      <c r="AW763" s="55" t="s">
        <v>1316</v>
      </c>
      <c r="AX763" s="55"/>
      <c r="AY763" s="7"/>
      <c r="AZ763" s="7"/>
      <c r="BA763" s="7"/>
      <c r="BB763" s="7"/>
      <c r="BC763" s="7"/>
      <c r="BD763" s="7"/>
      <c r="BE763" s="7"/>
      <c r="BF763" s="7"/>
      <c r="BG763" s="7"/>
      <c r="BH763" s="7"/>
      <c r="BI763" s="7"/>
      <c r="BJ763" s="221"/>
      <c r="BK763" s="221"/>
      <c r="BL763" s="221"/>
      <c r="BM763" s="221"/>
      <c r="BN763" s="221"/>
      <c r="BO763" s="221"/>
      <c r="BP763" s="221"/>
      <c r="BQ763" s="221"/>
      <c r="BR763" s="221"/>
      <c r="BS763" s="221"/>
      <c r="BT763" s="221"/>
      <c r="BU763" s="221"/>
      <c r="BV763" s="221"/>
      <c r="BW763" s="221"/>
      <c r="BX763" s="221"/>
      <c r="BY763" s="221"/>
      <c r="BZ763" s="221"/>
      <c r="CA763" s="221"/>
      <c r="CB763" s="221"/>
      <c r="CC763" s="221"/>
      <c r="CD763" s="221"/>
      <c r="CE763" s="221"/>
      <c r="CF763" s="221"/>
      <c r="CG763" s="221"/>
      <c r="CH763" s="221"/>
      <c r="CI763" s="221"/>
      <c r="CJ763" s="221"/>
      <c r="CK763" s="221"/>
      <c r="CL763" s="221"/>
      <c r="CM763" s="221"/>
      <c r="CN763" s="221"/>
      <c r="CO763" s="221"/>
      <c r="CP763" s="221"/>
      <c r="CQ763" s="221"/>
      <c r="CR763" s="222">
        <f t="shared" si="337"/>
        <v>0</v>
      </c>
      <c r="CS763" s="237" t="e">
        <f t="shared" si="338"/>
        <v>#DIV/0!</v>
      </c>
      <c r="CT763" s="222">
        <f t="shared" si="339"/>
        <v>0</v>
      </c>
      <c r="CU763" s="237" t="e">
        <f t="shared" si="340"/>
        <v>#DIV/0!</v>
      </c>
      <c r="CV763" s="222">
        <f t="shared" si="341"/>
        <v>0</v>
      </c>
      <c r="CW763" s="237" t="e">
        <f t="shared" si="342"/>
        <v>#DIV/0!</v>
      </c>
      <c r="CX763" s="222">
        <f t="shared" si="343"/>
        <v>0</v>
      </c>
      <c r="CY763" s="237" t="e">
        <f t="shared" si="344"/>
        <v>#DIV/0!</v>
      </c>
      <c r="CZ763" s="223" t="e">
        <f t="shared" si="345"/>
        <v>#DIV/0!</v>
      </c>
      <c r="DA763" s="223" t="e">
        <f t="shared" si="346"/>
        <v>#DIV/0!</v>
      </c>
      <c r="DB763" s="5"/>
    </row>
    <row r="764" spans="1:106" s="1" customFormat="1" ht="46.5">
      <c r="A764" s="1036"/>
      <c r="B764" s="1024"/>
      <c r="C764" s="1033"/>
      <c r="D764" s="1024"/>
      <c r="E764" s="1033"/>
      <c r="F764" s="1024"/>
      <c r="G764" s="217" t="s">
        <v>1111</v>
      </c>
      <c r="H764" s="38"/>
      <c r="I764" s="38"/>
      <c r="J764" s="5" t="s">
        <v>32</v>
      </c>
      <c r="K764" s="212" t="s">
        <v>31</v>
      </c>
      <c r="L764" s="215" t="s">
        <v>9</v>
      </c>
      <c r="M764" s="221" t="s">
        <v>29</v>
      </c>
      <c r="N764" s="221" t="s">
        <v>24</v>
      </c>
      <c r="O764" s="5"/>
      <c r="P764" s="5" t="s">
        <v>24</v>
      </c>
      <c r="Q764" s="5"/>
      <c r="R764" s="5"/>
      <c r="S764" s="6"/>
      <c r="T764" s="6"/>
      <c r="U764" s="5"/>
      <c r="V764" s="5"/>
      <c r="W764" s="5"/>
      <c r="X764" s="5"/>
      <c r="Y764" s="5"/>
      <c r="Z764" s="80">
        <f t="shared" si="347"/>
        <v>1</v>
      </c>
      <c r="AA764" s="221"/>
      <c r="AB764" s="7"/>
      <c r="AC764" s="7"/>
      <c r="AD764" s="7"/>
      <c r="AE764" s="7"/>
      <c r="AF764" s="7" t="s">
        <v>1316</v>
      </c>
      <c r="AG764" s="7"/>
      <c r="AH764" s="7" t="s">
        <v>1316</v>
      </c>
      <c r="AI764" s="7"/>
      <c r="AJ764" s="7"/>
      <c r="AK764" s="7"/>
      <c r="AL764" s="7"/>
      <c r="AM764" s="7"/>
      <c r="AN764" s="7"/>
      <c r="AO764" s="7"/>
      <c r="AP764" s="7"/>
      <c r="AQ764" s="7"/>
      <c r="AR764" s="7"/>
      <c r="AS764" s="7"/>
      <c r="AT764" s="7"/>
      <c r="AU764" s="7"/>
      <c r="AV764" s="55"/>
      <c r="AW764" s="7"/>
      <c r="AX764" s="7"/>
      <c r="AY764" s="7"/>
      <c r="AZ764" s="7"/>
      <c r="BA764" s="7"/>
      <c r="BB764" s="7"/>
      <c r="BC764" s="7"/>
      <c r="BD764" s="7"/>
      <c r="BE764" s="7"/>
      <c r="BF764" s="7"/>
      <c r="BG764" s="7"/>
      <c r="BH764" s="7"/>
      <c r="BI764" s="7"/>
      <c r="BJ764" s="221"/>
      <c r="BK764" s="221"/>
      <c r="BL764" s="221"/>
      <c r="BM764" s="221"/>
      <c r="BN764" s="221"/>
      <c r="BO764" s="221"/>
      <c r="BP764" s="221"/>
      <c r="BQ764" s="221"/>
      <c r="BR764" s="221"/>
      <c r="BS764" s="221"/>
      <c r="BT764" s="221"/>
      <c r="BU764" s="221"/>
      <c r="BV764" s="221"/>
      <c r="BW764" s="221"/>
      <c r="BX764" s="221"/>
      <c r="BY764" s="221"/>
      <c r="BZ764" s="221"/>
      <c r="CA764" s="221"/>
      <c r="CB764" s="221"/>
      <c r="CC764" s="221"/>
      <c r="CD764" s="221"/>
      <c r="CE764" s="221"/>
      <c r="CF764" s="221"/>
      <c r="CG764" s="221"/>
      <c r="CH764" s="221"/>
      <c r="CI764" s="221"/>
      <c r="CJ764" s="221"/>
      <c r="CK764" s="221"/>
      <c r="CL764" s="221"/>
      <c r="CM764" s="221"/>
      <c r="CN764" s="221"/>
      <c r="CO764" s="221"/>
      <c r="CP764" s="221"/>
      <c r="CQ764" s="221"/>
      <c r="CR764" s="222">
        <f t="shared" si="337"/>
        <v>0</v>
      </c>
      <c r="CS764" s="237" t="e">
        <f t="shared" si="338"/>
        <v>#DIV/0!</v>
      </c>
      <c r="CT764" s="222">
        <f t="shared" si="339"/>
        <v>0</v>
      </c>
      <c r="CU764" s="237" t="e">
        <f t="shared" si="340"/>
        <v>#DIV/0!</v>
      </c>
      <c r="CV764" s="222">
        <f t="shared" si="341"/>
        <v>0</v>
      </c>
      <c r="CW764" s="237" t="e">
        <f t="shared" si="342"/>
        <v>#DIV/0!</v>
      </c>
      <c r="CX764" s="222">
        <f t="shared" si="343"/>
        <v>0</v>
      </c>
      <c r="CY764" s="237" t="e">
        <f t="shared" si="344"/>
        <v>#DIV/0!</v>
      </c>
      <c r="CZ764" s="223" t="e">
        <f t="shared" si="345"/>
        <v>#DIV/0!</v>
      </c>
      <c r="DA764" s="223" t="e">
        <f t="shared" si="346"/>
        <v>#DIV/0!</v>
      </c>
      <c r="DB764" s="5"/>
    </row>
    <row r="765" spans="1:106" s="1" customFormat="1" ht="46.5">
      <c r="A765" s="1036"/>
      <c r="B765" s="1024"/>
      <c r="C765" s="1033"/>
      <c r="D765" s="1024"/>
      <c r="E765" s="1033"/>
      <c r="F765" s="1024"/>
      <c r="G765" s="217" t="s">
        <v>1114</v>
      </c>
      <c r="H765" s="38"/>
      <c r="I765" s="38"/>
      <c r="J765" s="5" t="s">
        <v>32</v>
      </c>
      <c r="K765" s="212" t="s">
        <v>31</v>
      </c>
      <c r="L765" s="215" t="s">
        <v>9</v>
      </c>
      <c r="M765" s="221" t="s">
        <v>29</v>
      </c>
      <c r="N765" s="221" t="s">
        <v>24</v>
      </c>
      <c r="O765" s="5"/>
      <c r="P765" s="5"/>
      <c r="Q765" s="5"/>
      <c r="R765" s="5" t="s">
        <v>24</v>
      </c>
      <c r="S765" s="6"/>
      <c r="T765" s="6"/>
      <c r="U765" s="5"/>
      <c r="V765" s="5"/>
      <c r="W765" s="5"/>
      <c r="X765" s="5"/>
      <c r="Y765" s="5"/>
      <c r="Z765" s="80">
        <f t="shared" si="347"/>
        <v>1</v>
      </c>
      <c r="AA765" s="955"/>
      <c r="AB765" s="7"/>
      <c r="AC765" s="7"/>
      <c r="AD765" s="7"/>
      <c r="AE765" s="7"/>
      <c r="AF765" s="7"/>
      <c r="AG765" s="7"/>
      <c r="AH765" s="7"/>
      <c r="AI765" s="7"/>
      <c r="AJ765" s="7"/>
      <c r="AK765" s="7"/>
      <c r="AL765" s="7"/>
      <c r="AM765" s="7" t="s">
        <v>1316</v>
      </c>
      <c r="AN765" s="7"/>
      <c r="AO765" s="7" t="s">
        <v>1316</v>
      </c>
      <c r="AP765" s="7"/>
      <c r="AQ765" s="7"/>
      <c r="AR765" s="7"/>
      <c r="AS765" s="7"/>
      <c r="AT765" s="7"/>
      <c r="AU765" s="7"/>
      <c r="AV765" s="7"/>
      <c r="AW765" s="7"/>
      <c r="AX765" s="7"/>
      <c r="AY765" s="7"/>
      <c r="AZ765" s="7"/>
      <c r="BA765" s="7"/>
      <c r="BB765" s="7"/>
      <c r="BC765" s="7"/>
      <c r="BD765" s="7"/>
      <c r="BE765" s="7"/>
      <c r="BF765" s="7"/>
      <c r="BG765" s="7"/>
      <c r="BH765" s="7"/>
      <c r="BI765" s="7"/>
      <c r="BJ765" s="221"/>
      <c r="BK765" s="221"/>
      <c r="BL765" s="221"/>
      <c r="BM765" s="221"/>
      <c r="BN765" s="221"/>
      <c r="BO765" s="221"/>
      <c r="BP765" s="221"/>
      <c r="BQ765" s="221"/>
      <c r="BR765" s="221"/>
      <c r="BS765" s="221"/>
      <c r="BT765" s="221"/>
      <c r="BU765" s="221"/>
      <c r="BV765" s="221"/>
      <c r="BW765" s="221"/>
      <c r="BX765" s="221"/>
      <c r="BY765" s="221"/>
      <c r="BZ765" s="221"/>
      <c r="CA765" s="221"/>
      <c r="CB765" s="221"/>
      <c r="CC765" s="221"/>
      <c r="CD765" s="221"/>
      <c r="CE765" s="221"/>
      <c r="CF765" s="221"/>
      <c r="CG765" s="221"/>
      <c r="CH765" s="221"/>
      <c r="CI765" s="221"/>
      <c r="CJ765" s="221"/>
      <c r="CK765" s="221"/>
      <c r="CL765" s="221"/>
      <c r="CM765" s="221"/>
      <c r="CN765" s="221"/>
      <c r="CO765" s="221"/>
      <c r="CP765" s="221"/>
      <c r="CQ765" s="221"/>
      <c r="CR765" s="222">
        <f t="shared" si="337"/>
        <v>0</v>
      </c>
      <c r="CS765" s="237" t="e">
        <f t="shared" si="338"/>
        <v>#DIV/0!</v>
      </c>
      <c r="CT765" s="222">
        <f t="shared" si="339"/>
        <v>0</v>
      </c>
      <c r="CU765" s="237" t="e">
        <f t="shared" si="340"/>
        <v>#DIV/0!</v>
      </c>
      <c r="CV765" s="222">
        <f t="shared" si="341"/>
        <v>0</v>
      </c>
      <c r="CW765" s="237" t="e">
        <f t="shared" si="342"/>
        <v>#DIV/0!</v>
      </c>
      <c r="CX765" s="222">
        <f t="shared" si="343"/>
        <v>0</v>
      </c>
      <c r="CY765" s="237" t="e">
        <f t="shared" si="344"/>
        <v>#DIV/0!</v>
      </c>
      <c r="CZ765" s="223" t="e">
        <f t="shared" si="345"/>
        <v>#DIV/0!</v>
      </c>
      <c r="DA765" s="223" t="e">
        <f t="shared" si="346"/>
        <v>#DIV/0!</v>
      </c>
      <c r="DB765" s="5"/>
    </row>
    <row r="766" spans="1:106" s="1" customFormat="1" ht="46.5">
      <c r="A766" s="1036"/>
      <c r="B766" s="1024"/>
      <c r="C766" s="1033"/>
      <c r="D766" s="1024"/>
      <c r="E766" s="1033"/>
      <c r="F766" s="1024"/>
      <c r="G766" s="217" t="s">
        <v>667</v>
      </c>
      <c r="H766" s="212"/>
      <c r="I766" s="212"/>
      <c r="J766" s="221" t="s">
        <v>32</v>
      </c>
      <c r="K766" s="212" t="s">
        <v>31</v>
      </c>
      <c r="L766" s="215" t="s">
        <v>9</v>
      </c>
      <c r="M766" s="221" t="s">
        <v>29</v>
      </c>
      <c r="N766" s="221" t="s">
        <v>24</v>
      </c>
      <c r="O766" s="5"/>
      <c r="P766" s="5"/>
      <c r="Q766" s="5"/>
      <c r="R766" s="5" t="s">
        <v>24</v>
      </c>
      <c r="S766" s="6"/>
      <c r="T766" s="6"/>
      <c r="U766" s="5"/>
      <c r="V766" s="5"/>
      <c r="W766" s="5"/>
      <c r="X766" s="5"/>
      <c r="Y766" s="5"/>
      <c r="Z766" s="80">
        <f t="shared" si="347"/>
        <v>1</v>
      </c>
      <c r="AA766" s="955"/>
      <c r="AB766" s="7"/>
      <c r="AC766" s="7"/>
      <c r="AD766" s="7"/>
      <c r="AE766" s="7"/>
      <c r="AF766" s="7"/>
      <c r="AG766" s="7"/>
      <c r="AH766" s="7"/>
      <c r="AI766" s="7"/>
      <c r="AJ766" s="7"/>
      <c r="AK766" s="7"/>
      <c r="AL766" s="7"/>
      <c r="AM766" s="7"/>
      <c r="AN766" s="7"/>
      <c r="AO766" s="7"/>
      <c r="AP766" s="7"/>
      <c r="AQ766" s="7"/>
      <c r="AR766" s="7"/>
      <c r="AS766" s="7"/>
      <c r="AT766" s="7"/>
      <c r="AU766" s="7"/>
      <c r="AV766" s="55"/>
      <c r="AW766" s="7"/>
      <c r="AX766" s="7"/>
      <c r="AY766" s="7"/>
      <c r="AZ766" s="7"/>
      <c r="BA766" s="7"/>
      <c r="BB766" s="7"/>
      <c r="BC766" s="7"/>
      <c r="BD766" s="7"/>
      <c r="BE766" s="7"/>
      <c r="BF766" s="7"/>
      <c r="BG766" s="7"/>
      <c r="BH766" s="7"/>
      <c r="BI766" s="7" t="s">
        <v>1316</v>
      </c>
      <c r="BJ766" s="221"/>
      <c r="BK766" s="221"/>
      <c r="BL766" s="221"/>
      <c r="BM766" s="221"/>
      <c r="BN766" s="221"/>
      <c r="BO766" s="221"/>
      <c r="BP766" s="221"/>
      <c r="BQ766" s="221"/>
      <c r="BR766" s="221"/>
      <c r="BS766" s="221"/>
      <c r="BT766" s="221"/>
      <c r="BU766" s="221"/>
      <c r="BV766" s="221"/>
      <c r="BW766" s="221"/>
      <c r="BX766" s="221"/>
      <c r="BY766" s="221"/>
      <c r="BZ766" s="221"/>
      <c r="CA766" s="221"/>
      <c r="CB766" s="221"/>
      <c r="CC766" s="221"/>
      <c r="CD766" s="221"/>
      <c r="CE766" s="221"/>
      <c r="CF766" s="221"/>
      <c r="CG766" s="221"/>
      <c r="CH766" s="221"/>
      <c r="CI766" s="221"/>
      <c r="CJ766" s="221"/>
      <c r="CK766" s="221"/>
      <c r="CL766" s="221"/>
      <c r="CM766" s="221"/>
      <c r="CN766" s="221"/>
      <c r="CO766" s="221"/>
      <c r="CP766" s="221"/>
      <c r="CQ766" s="221"/>
      <c r="CR766" s="222">
        <f t="shared" si="337"/>
        <v>0</v>
      </c>
      <c r="CS766" s="237" t="e">
        <f t="shared" si="338"/>
        <v>#DIV/0!</v>
      </c>
      <c r="CT766" s="222">
        <f t="shared" si="339"/>
        <v>0</v>
      </c>
      <c r="CU766" s="237" t="e">
        <f t="shared" si="340"/>
        <v>#DIV/0!</v>
      </c>
      <c r="CV766" s="222">
        <f t="shared" si="341"/>
        <v>0</v>
      </c>
      <c r="CW766" s="237" t="e">
        <f t="shared" si="342"/>
        <v>#DIV/0!</v>
      </c>
      <c r="CX766" s="222">
        <f t="shared" si="343"/>
        <v>0</v>
      </c>
      <c r="CY766" s="237" t="e">
        <f t="shared" si="344"/>
        <v>#DIV/0!</v>
      </c>
      <c r="CZ766" s="223" t="e">
        <f t="shared" si="345"/>
        <v>#DIV/0!</v>
      </c>
      <c r="DA766" s="223" t="e">
        <f t="shared" si="346"/>
        <v>#DIV/0!</v>
      </c>
      <c r="DB766" s="5"/>
    </row>
    <row r="767" spans="1:106" s="1" customFormat="1" ht="46.5">
      <c r="A767" s="1036">
        <v>232</v>
      </c>
      <c r="B767" s="1063" t="s">
        <v>1020</v>
      </c>
      <c r="C767" s="1065" t="s">
        <v>26</v>
      </c>
      <c r="D767" s="1064" t="s">
        <v>669</v>
      </c>
      <c r="E767" s="1065" t="s">
        <v>26</v>
      </c>
      <c r="F767" s="1063" t="s">
        <v>1021</v>
      </c>
      <c r="G767" s="217" t="s">
        <v>851</v>
      </c>
      <c r="H767" s="212"/>
      <c r="I767" s="212"/>
      <c r="J767" s="5" t="s">
        <v>32</v>
      </c>
      <c r="K767" s="212" t="s">
        <v>31</v>
      </c>
      <c r="L767" s="215" t="s">
        <v>9</v>
      </c>
      <c r="M767" s="221" t="s">
        <v>29</v>
      </c>
      <c r="N767" s="221" t="s">
        <v>24</v>
      </c>
      <c r="O767" s="5"/>
      <c r="P767" s="5" t="s">
        <v>24</v>
      </c>
      <c r="Q767" s="5"/>
      <c r="R767" s="5"/>
      <c r="S767" s="6"/>
      <c r="T767" s="6"/>
      <c r="U767" s="5"/>
      <c r="V767" s="5"/>
      <c r="W767" s="5"/>
      <c r="X767" s="5"/>
      <c r="Y767" s="5"/>
      <c r="Z767" s="80">
        <f t="shared" si="347"/>
        <v>1</v>
      </c>
      <c r="AA767" s="221"/>
      <c r="AB767" s="7"/>
      <c r="AC767" s="7"/>
      <c r="AD767" s="7"/>
      <c r="AE767" s="7" t="s">
        <v>1405</v>
      </c>
      <c r="AF767" s="7" t="s">
        <v>1405</v>
      </c>
      <c r="AG767" s="7" t="s">
        <v>1405</v>
      </c>
      <c r="AH767" s="7" t="s">
        <v>1405</v>
      </c>
      <c r="AI767" s="7"/>
      <c r="AJ767" s="7"/>
      <c r="AK767" s="7"/>
      <c r="AL767" s="7"/>
      <c r="AM767" s="7"/>
      <c r="AN767" s="7"/>
      <c r="AO767" s="7"/>
      <c r="AP767" s="7"/>
      <c r="AQ767" s="7"/>
      <c r="AR767" s="7"/>
      <c r="AS767" s="7"/>
      <c r="AT767" s="7"/>
      <c r="AU767" s="7"/>
      <c r="AV767" s="55"/>
      <c r="AW767" s="7"/>
      <c r="AX767" s="7"/>
      <c r="AY767" s="7"/>
      <c r="AZ767" s="7"/>
      <c r="BA767" s="7"/>
      <c r="BB767" s="7"/>
      <c r="BC767" s="7"/>
      <c r="BD767" s="7"/>
      <c r="BE767" s="7"/>
      <c r="BF767" s="7"/>
      <c r="BG767" s="7"/>
      <c r="BH767" s="7"/>
      <c r="BI767" s="7"/>
      <c r="BJ767" s="221"/>
      <c r="BK767" s="221"/>
      <c r="BL767" s="221"/>
      <c r="BM767" s="221"/>
      <c r="BN767" s="221"/>
      <c r="BO767" s="221"/>
      <c r="BP767" s="221"/>
      <c r="BQ767" s="221"/>
      <c r="BR767" s="221"/>
      <c r="BS767" s="221"/>
      <c r="BT767" s="221"/>
      <c r="BU767" s="221"/>
      <c r="BV767" s="221"/>
      <c r="BW767" s="221"/>
      <c r="BX767" s="221"/>
      <c r="BY767" s="221"/>
      <c r="BZ767" s="221"/>
      <c r="CA767" s="221"/>
      <c r="CB767" s="221"/>
      <c r="CC767" s="221"/>
      <c r="CD767" s="221"/>
      <c r="CE767" s="221"/>
      <c r="CF767" s="221"/>
      <c r="CG767" s="221"/>
      <c r="CH767" s="221"/>
      <c r="CI767" s="221"/>
      <c r="CJ767" s="221"/>
      <c r="CK767" s="221"/>
      <c r="CL767" s="221"/>
      <c r="CM767" s="221"/>
      <c r="CN767" s="221"/>
      <c r="CO767" s="221"/>
      <c r="CP767" s="221"/>
      <c r="CQ767" s="221"/>
      <c r="CR767" s="222">
        <f t="shared" si="337"/>
        <v>0</v>
      </c>
      <c r="CS767" s="237" t="e">
        <f t="shared" si="338"/>
        <v>#DIV/0!</v>
      </c>
      <c r="CT767" s="222">
        <f t="shared" si="339"/>
        <v>0</v>
      </c>
      <c r="CU767" s="237" t="e">
        <f t="shared" si="340"/>
        <v>#DIV/0!</v>
      </c>
      <c r="CV767" s="222">
        <f t="shared" si="341"/>
        <v>0</v>
      </c>
      <c r="CW767" s="237" t="e">
        <f t="shared" si="342"/>
        <v>#DIV/0!</v>
      </c>
      <c r="CX767" s="222">
        <f t="shared" si="343"/>
        <v>0</v>
      </c>
      <c r="CY767" s="237" t="e">
        <f t="shared" si="344"/>
        <v>#DIV/0!</v>
      </c>
      <c r="CZ767" s="223" t="e">
        <f t="shared" si="345"/>
        <v>#DIV/0!</v>
      </c>
      <c r="DA767" s="223" t="e">
        <f t="shared" si="346"/>
        <v>#DIV/0!</v>
      </c>
      <c r="DB767" s="5"/>
    </row>
    <row r="768" spans="1:106" s="1" customFormat="1" ht="31">
      <c r="A768" s="1036"/>
      <c r="B768" s="1064"/>
      <c r="C768" s="1065"/>
      <c r="D768" s="1064"/>
      <c r="E768" s="1065"/>
      <c r="F768" s="1064"/>
      <c r="G768" s="217" t="s">
        <v>853</v>
      </c>
      <c r="H768" s="212"/>
      <c r="I768" s="212"/>
      <c r="J768" s="38" t="s">
        <v>32</v>
      </c>
      <c r="K768" s="212" t="s">
        <v>31</v>
      </c>
      <c r="L768" s="215" t="s">
        <v>9</v>
      </c>
      <c r="M768" s="221" t="s">
        <v>29</v>
      </c>
      <c r="N768" s="221" t="s">
        <v>24</v>
      </c>
      <c r="O768" s="5"/>
      <c r="P768" s="5"/>
      <c r="Q768" s="5"/>
      <c r="R768" s="5"/>
      <c r="S768" s="6"/>
      <c r="T768" s="6"/>
      <c r="U768" s="5"/>
      <c r="V768" s="5" t="s">
        <v>24</v>
      </c>
      <c r="W768" s="5"/>
      <c r="X768" s="5"/>
      <c r="Y768" s="5"/>
      <c r="Z768" s="80">
        <f t="shared" si="347"/>
        <v>1</v>
      </c>
      <c r="AA768" s="955"/>
      <c r="AB768" s="7"/>
      <c r="AC768" s="7"/>
      <c r="AD768" s="7"/>
      <c r="AE768" s="7"/>
      <c r="AF768" s="7"/>
      <c r="AG768" s="7"/>
      <c r="AH768" s="7"/>
      <c r="AI768" s="7" t="s">
        <v>1317</v>
      </c>
      <c r="AJ768" s="7" t="s">
        <v>1317</v>
      </c>
      <c r="AK768" s="7" t="s">
        <v>1317</v>
      </c>
      <c r="AL768" s="7" t="s">
        <v>1317</v>
      </c>
      <c r="AM768" s="7"/>
      <c r="AN768" s="7"/>
      <c r="AO768" s="7"/>
      <c r="AP768" s="7"/>
      <c r="AQ768" s="7"/>
      <c r="AR768" s="7"/>
      <c r="AS768" s="7"/>
      <c r="AT768" s="7"/>
      <c r="AU768" s="7"/>
      <c r="AV768" s="55"/>
      <c r="AW768" s="7"/>
      <c r="AX768" s="7"/>
      <c r="AY768" s="7"/>
      <c r="AZ768" s="7"/>
      <c r="BA768" s="7"/>
      <c r="BB768" s="7"/>
      <c r="BC768" s="7"/>
      <c r="BD768" s="7"/>
      <c r="BE768" s="7"/>
      <c r="BF768" s="7"/>
      <c r="BG768" s="7"/>
      <c r="BH768" s="7"/>
      <c r="BI768" s="7"/>
      <c r="BJ768" s="221"/>
      <c r="BK768" s="221"/>
      <c r="BL768" s="221"/>
      <c r="BM768" s="221"/>
      <c r="BN768" s="221"/>
      <c r="BO768" s="221"/>
      <c r="BP768" s="221"/>
      <c r="BQ768" s="221"/>
      <c r="BR768" s="221"/>
      <c r="BS768" s="221"/>
      <c r="BT768" s="221"/>
      <c r="BU768" s="221"/>
      <c r="BV768" s="221"/>
      <c r="BW768" s="221"/>
      <c r="BX768" s="221"/>
      <c r="BY768" s="221"/>
      <c r="BZ768" s="221"/>
      <c r="CA768" s="221"/>
      <c r="CB768" s="221"/>
      <c r="CC768" s="221"/>
      <c r="CD768" s="221"/>
      <c r="CE768" s="221"/>
      <c r="CF768" s="221"/>
      <c r="CG768" s="221"/>
      <c r="CH768" s="221"/>
      <c r="CI768" s="221"/>
      <c r="CJ768" s="221"/>
      <c r="CK768" s="221"/>
      <c r="CL768" s="221"/>
      <c r="CM768" s="221"/>
      <c r="CN768" s="221"/>
      <c r="CO768" s="221"/>
      <c r="CP768" s="221"/>
      <c r="CQ768" s="221"/>
      <c r="CR768" s="222">
        <f t="shared" si="337"/>
        <v>0</v>
      </c>
      <c r="CS768" s="237" t="e">
        <f t="shared" si="338"/>
        <v>#DIV/0!</v>
      </c>
      <c r="CT768" s="222">
        <f t="shared" si="339"/>
        <v>0</v>
      </c>
      <c r="CU768" s="237" t="e">
        <f t="shared" si="340"/>
        <v>#DIV/0!</v>
      </c>
      <c r="CV768" s="222">
        <f t="shared" si="341"/>
        <v>0</v>
      </c>
      <c r="CW768" s="237" t="e">
        <f t="shared" si="342"/>
        <v>#DIV/0!</v>
      </c>
      <c r="CX768" s="222">
        <f t="shared" si="343"/>
        <v>0</v>
      </c>
      <c r="CY768" s="237" t="e">
        <f t="shared" si="344"/>
        <v>#DIV/0!</v>
      </c>
      <c r="CZ768" s="223" t="e">
        <f t="shared" si="345"/>
        <v>#DIV/0!</v>
      </c>
      <c r="DA768" s="223" t="e">
        <f t="shared" si="346"/>
        <v>#DIV/0!</v>
      </c>
      <c r="DB768" s="5"/>
    </row>
    <row r="769" spans="1:106" s="1" customFormat="1" ht="62">
      <c r="A769" s="1036"/>
      <c r="B769" s="1064"/>
      <c r="C769" s="1065"/>
      <c r="D769" s="1064"/>
      <c r="E769" s="1065"/>
      <c r="F769" s="1064"/>
      <c r="G769" s="217" t="s">
        <v>852</v>
      </c>
      <c r="H769" s="212"/>
      <c r="I769" s="212"/>
      <c r="J769" s="221" t="s">
        <v>32</v>
      </c>
      <c r="K769" s="212" t="s">
        <v>31</v>
      </c>
      <c r="L769" s="215" t="s">
        <v>9</v>
      </c>
      <c r="M769" s="221" t="s">
        <v>29</v>
      </c>
      <c r="N769" s="221" t="s">
        <v>24</v>
      </c>
      <c r="O769" s="5"/>
      <c r="P769" s="5"/>
      <c r="Q769" s="5"/>
      <c r="R769" s="5"/>
      <c r="S769" s="6"/>
      <c r="T769" s="6"/>
      <c r="U769" s="5"/>
      <c r="V769" s="5"/>
      <c r="W769" s="5" t="s">
        <v>24</v>
      </c>
      <c r="X769" s="5"/>
      <c r="Y769" s="5"/>
      <c r="Z769" s="80">
        <f t="shared" si="347"/>
        <v>1</v>
      </c>
      <c r="AA769" s="955"/>
      <c r="AB769" s="7"/>
      <c r="AC769" s="7"/>
      <c r="AD769" s="7"/>
      <c r="AE769" s="7"/>
      <c r="AF769" s="7"/>
      <c r="AG769" s="7"/>
      <c r="AH769" s="7"/>
      <c r="AI769" s="7"/>
      <c r="AJ769" s="7"/>
      <c r="AK769" s="7"/>
      <c r="AL769" s="7"/>
      <c r="AM769" s="7"/>
      <c r="AN769" s="7"/>
      <c r="AO769" s="7"/>
      <c r="AP769" s="7"/>
      <c r="AQ769" s="7"/>
      <c r="AR769" s="7"/>
      <c r="AS769" s="7"/>
      <c r="AT769" s="7"/>
      <c r="AU769" s="7"/>
      <c r="AV769" s="55"/>
      <c r="AW769" s="7"/>
      <c r="AX769" s="7"/>
      <c r="AY769" s="7"/>
      <c r="AZ769" s="7"/>
      <c r="BA769" s="7"/>
      <c r="BB769" s="7"/>
      <c r="BC769" s="7" t="s">
        <v>1316</v>
      </c>
      <c r="BD769" s="7"/>
      <c r="BE769" s="7"/>
      <c r="BF769" s="7"/>
      <c r="BG769" s="7"/>
      <c r="BH769" s="7"/>
      <c r="BI769" s="7"/>
      <c r="BJ769" s="221"/>
      <c r="BK769" s="221"/>
      <c r="BL769" s="221"/>
      <c r="BM769" s="221"/>
      <c r="BN769" s="221"/>
      <c r="BO769" s="221"/>
      <c r="BP769" s="221"/>
      <c r="BQ769" s="221"/>
      <c r="BR769" s="221"/>
      <c r="BS769" s="221"/>
      <c r="BT769" s="221"/>
      <c r="BU769" s="221"/>
      <c r="BV769" s="221"/>
      <c r="BW769" s="221"/>
      <c r="BX769" s="221"/>
      <c r="BY769" s="221"/>
      <c r="BZ769" s="221"/>
      <c r="CA769" s="221"/>
      <c r="CB769" s="221"/>
      <c r="CC769" s="221"/>
      <c r="CD769" s="221"/>
      <c r="CE769" s="221"/>
      <c r="CF769" s="221"/>
      <c r="CG769" s="221"/>
      <c r="CH769" s="221"/>
      <c r="CI769" s="221"/>
      <c r="CJ769" s="221"/>
      <c r="CK769" s="221"/>
      <c r="CL769" s="221"/>
      <c r="CM769" s="221"/>
      <c r="CN769" s="221"/>
      <c r="CO769" s="221"/>
      <c r="CP769" s="221"/>
      <c r="CQ769" s="221"/>
      <c r="CR769" s="222">
        <f t="shared" si="337"/>
        <v>0</v>
      </c>
      <c r="CS769" s="237" t="e">
        <f t="shared" si="338"/>
        <v>#DIV/0!</v>
      </c>
      <c r="CT769" s="222">
        <f t="shared" si="339"/>
        <v>0</v>
      </c>
      <c r="CU769" s="237" t="e">
        <f t="shared" si="340"/>
        <v>#DIV/0!</v>
      </c>
      <c r="CV769" s="222">
        <f t="shared" si="341"/>
        <v>0</v>
      </c>
      <c r="CW769" s="237" t="e">
        <f t="shared" si="342"/>
        <v>#DIV/0!</v>
      </c>
      <c r="CX769" s="222">
        <f t="shared" si="343"/>
        <v>0</v>
      </c>
      <c r="CY769" s="237" t="e">
        <f t="shared" si="344"/>
        <v>#DIV/0!</v>
      </c>
      <c r="CZ769" s="223" t="e">
        <f t="shared" si="345"/>
        <v>#DIV/0!</v>
      </c>
      <c r="DA769" s="223" t="e">
        <f t="shared" si="346"/>
        <v>#DIV/0!</v>
      </c>
      <c r="DB769" s="5"/>
    </row>
    <row r="770" spans="1:106" s="1" customFormat="1" ht="62">
      <c r="A770" s="1036"/>
      <c r="B770" s="1064"/>
      <c r="C770" s="1065"/>
      <c r="D770" s="1064"/>
      <c r="E770" s="1065"/>
      <c r="F770" s="1064"/>
      <c r="G770" s="51" t="s">
        <v>854</v>
      </c>
      <c r="H770" s="38"/>
      <c r="I770" s="38"/>
      <c r="J770" s="221" t="s">
        <v>32</v>
      </c>
      <c r="K770" s="212" t="s">
        <v>31</v>
      </c>
      <c r="L770" s="215" t="s">
        <v>9</v>
      </c>
      <c r="M770" s="221" t="s">
        <v>29</v>
      </c>
      <c r="N770" s="221" t="s">
        <v>24</v>
      </c>
      <c r="O770" s="5"/>
      <c r="P770" s="5"/>
      <c r="Q770" s="5"/>
      <c r="R770" s="5"/>
      <c r="S770" s="6"/>
      <c r="T770" s="6"/>
      <c r="U770" s="5"/>
      <c r="V770" s="5"/>
      <c r="W770" s="5"/>
      <c r="X770" s="5"/>
      <c r="Y770" s="5" t="s">
        <v>24</v>
      </c>
      <c r="Z770" s="80">
        <f t="shared" si="347"/>
        <v>1</v>
      </c>
      <c r="AA770" s="221"/>
      <c r="AB770" s="17"/>
      <c r="AC770" s="17"/>
      <c r="AD770" s="17"/>
      <c r="AE770" s="7"/>
      <c r="AF770" s="7"/>
      <c r="AG770" s="7"/>
      <c r="AH770" s="7"/>
      <c r="AI770" s="7"/>
      <c r="AJ770" s="7"/>
      <c r="AK770" s="7"/>
      <c r="AL770" s="7"/>
      <c r="AM770" s="7"/>
      <c r="AN770" s="7"/>
      <c r="AO770" s="7"/>
      <c r="AP770" s="7"/>
      <c r="AQ770" s="7"/>
      <c r="AR770" s="7"/>
      <c r="AS770" s="7"/>
      <c r="AT770" s="7"/>
      <c r="AU770" s="7"/>
      <c r="AV770" s="55"/>
      <c r="AW770" s="7"/>
      <c r="AX770" s="7"/>
      <c r="AY770" s="7"/>
      <c r="AZ770" s="7"/>
      <c r="BA770" s="7"/>
      <c r="BB770" s="7"/>
      <c r="BC770" s="7"/>
      <c r="BD770" s="7"/>
      <c r="BE770" s="7"/>
      <c r="BF770" s="7"/>
      <c r="BG770" s="7"/>
      <c r="BH770" s="7" t="s">
        <v>1318</v>
      </c>
      <c r="BI770" s="7"/>
      <c r="BJ770" s="221"/>
      <c r="BK770" s="221"/>
      <c r="BL770" s="221"/>
      <c r="BM770" s="221"/>
      <c r="BN770" s="221"/>
      <c r="BO770" s="221"/>
      <c r="BP770" s="221"/>
      <c r="BQ770" s="221"/>
      <c r="BR770" s="221"/>
      <c r="BS770" s="221"/>
      <c r="BT770" s="221"/>
      <c r="BU770" s="221"/>
      <c r="BV770" s="221"/>
      <c r="BW770" s="221"/>
      <c r="BX770" s="221"/>
      <c r="BY770" s="221"/>
      <c r="BZ770" s="221"/>
      <c r="CA770" s="221"/>
      <c r="CB770" s="221"/>
      <c r="CC770" s="221"/>
      <c r="CD770" s="221"/>
      <c r="CE770" s="221"/>
      <c r="CF770" s="221"/>
      <c r="CG770" s="221"/>
      <c r="CH770" s="221"/>
      <c r="CI770" s="221"/>
      <c r="CJ770" s="221"/>
      <c r="CK770" s="221"/>
      <c r="CL770" s="221"/>
      <c r="CM770" s="221"/>
      <c r="CN770" s="221"/>
      <c r="CO770" s="221"/>
      <c r="CP770" s="221"/>
      <c r="CQ770" s="221"/>
      <c r="CR770" s="222">
        <f t="shared" si="337"/>
        <v>0</v>
      </c>
      <c r="CS770" s="237" t="e">
        <f t="shared" si="338"/>
        <v>#DIV/0!</v>
      </c>
      <c r="CT770" s="222">
        <f t="shared" si="339"/>
        <v>0</v>
      </c>
      <c r="CU770" s="237" t="e">
        <f t="shared" si="340"/>
        <v>#DIV/0!</v>
      </c>
      <c r="CV770" s="222">
        <f t="shared" si="341"/>
        <v>0</v>
      </c>
      <c r="CW770" s="237" t="e">
        <f t="shared" si="342"/>
        <v>#DIV/0!</v>
      </c>
      <c r="CX770" s="222">
        <f t="shared" si="343"/>
        <v>0</v>
      </c>
      <c r="CY770" s="237" t="e">
        <f t="shared" si="344"/>
        <v>#DIV/0!</v>
      </c>
      <c r="CZ770" s="223" t="e">
        <f t="shared" si="345"/>
        <v>#DIV/0!</v>
      </c>
      <c r="DA770" s="223" t="e">
        <f t="shared" si="346"/>
        <v>#DIV/0!</v>
      </c>
      <c r="DB770" s="5"/>
    </row>
    <row r="771" spans="1:106" s="1" customFormat="1" ht="31">
      <c r="A771" s="1036">
        <v>233</v>
      </c>
      <c r="B771" s="1044" t="s">
        <v>1321</v>
      </c>
      <c r="C771" s="1033" t="s">
        <v>28</v>
      </c>
      <c r="D771" s="1024" t="s">
        <v>64</v>
      </c>
      <c r="E771" s="1033" t="s">
        <v>60</v>
      </c>
      <c r="F771" s="1044" t="s">
        <v>1320</v>
      </c>
      <c r="G771" s="145" t="s">
        <v>1319</v>
      </c>
      <c r="H771" s="38"/>
      <c r="I771" s="38"/>
      <c r="J771" s="227" t="s">
        <v>32</v>
      </c>
      <c r="K771" s="212" t="s">
        <v>31</v>
      </c>
      <c r="L771" s="215" t="s">
        <v>9</v>
      </c>
      <c r="M771" s="221" t="s">
        <v>29</v>
      </c>
      <c r="N771" s="221" t="s">
        <v>24</v>
      </c>
      <c r="O771" s="5"/>
      <c r="P771" s="5"/>
      <c r="Q771" s="5"/>
      <c r="R771" s="5"/>
      <c r="S771" s="195"/>
      <c r="T771" s="6" t="s">
        <v>24</v>
      </c>
      <c r="U771" s="5"/>
      <c r="V771" s="5"/>
      <c r="W771" s="5"/>
      <c r="X771" s="5"/>
      <c r="Y771" s="5"/>
      <c r="Z771" s="80">
        <f t="shared" si="347"/>
        <v>1</v>
      </c>
      <c r="AA771" s="955"/>
      <c r="AB771" s="55" t="s">
        <v>1316</v>
      </c>
      <c r="AC771" s="55"/>
      <c r="AD771" s="55" t="s">
        <v>1316</v>
      </c>
      <c r="AE771" s="7"/>
      <c r="AF771" s="7"/>
      <c r="AG771" s="7"/>
      <c r="AH771" s="7"/>
      <c r="AI771" s="7"/>
      <c r="AJ771" s="7"/>
      <c r="AK771" s="7"/>
      <c r="AL771" s="7"/>
      <c r="AM771" s="7"/>
      <c r="AN771" s="7"/>
      <c r="AO771" s="7"/>
      <c r="AP771" s="7"/>
      <c r="AQ771" s="7"/>
      <c r="AR771" s="7"/>
      <c r="AS771" s="7"/>
      <c r="AT771" s="7" t="s">
        <v>1316</v>
      </c>
      <c r="AU771" s="7" t="s">
        <v>1316</v>
      </c>
      <c r="AV771" s="55"/>
      <c r="AW771" s="7"/>
      <c r="AX771" s="7"/>
      <c r="AY771" s="7"/>
      <c r="AZ771" s="7"/>
      <c r="BA771" s="7"/>
      <c r="BB771" s="7"/>
      <c r="BC771" s="7"/>
      <c r="BD771" s="7"/>
      <c r="BE771" s="7"/>
      <c r="BF771" s="7"/>
      <c r="BG771" s="7"/>
      <c r="BH771" s="7"/>
      <c r="BI771" s="7"/>
      <c r="BJ771" s="221"/>
      <c r="BK771" s="221"/>
      <c r="BL771" s="221"/>
      <c r="BM771" s="221"/>
      <c r="BN771" s="221"/>
      <c r="BO771" s="221"/>
      <c r="BP771" s="221"/>
      <c r="BQ771" s="221"/>
      <c r="BR771" s="221"/>
      <c r="BS771" s="221"/>
      <c r="BT771" s="221"/>
      <c r="BU771" s="221"/>
      <c r="BV771" s="221"/>
      <c r="BW771" s="221"/>
      <c r="BX771" s="221"/>
      <c r="BY771" s="221"/>
      <c r="BZ771" s="221"/>
      <c r="CA771" s="221"/>
      <c r="CB771" s="221"/>
      <c r="CC771" s="221"/>
      <c r="CD771" s="221"/>
      <c r="CE771" s="221"/>
      <c r="CF771" s="221"/>
      <c r="CG771" s="221"/>
      <c r="CH771" s="221"/>
      <c r="CI771" s="221"/>
      <c r="CJ771" s="221"/>
      <c r="CK771" s="221"/>
      <c r="CL771" s="221"/>
      <c r="CM771" s="221"/>
      <c r="CN771" s="221"/>
      <c r="CO771" s="221"/>
      <c r="CP771" s="221"/>
      <c r="CQ771" s="221"/>
      <c r="CR771" s="222">
        <f t="shared" si="337"/>
        <v>0</v>
      </c>
      <c r="CS771" s="237" t="e">
        <f t="shared" si="338"/>
        <v>#DIV/0!</v>
      </c>
      <c r="CT771" s="222">
        <f t="shared" si="339"/>
        <v>0</v>
      </c>
      <c r="CU771" s="237" t="e">
        <f t="shared" si="340"/>
        <v>#DIV/0!</v>
      </c>
      <c r="CV771" s="222">
        <f t="shared" si="341"/>
        <v>0</v>
      </c>
      <c r="CW771" s="237" t="e">
        <f t="shared" si="342"/>
        <v>#DIV/0!</v>
      </c>
      <c r="CX771" s="222">
        <f t="shared" si="343"/>
        <v>0</v>
      </c>
      <c r="CY771" s="237" t="e">
        <f t="shared" si="344"/>
        <v>#DIV/0!</v>
      </c>
      <c r="CZ771" s="223" t="e">
        <f t="shared" si="345"/>
        <v>#DIV/0!</v>
      </c>
      <c r="DA771" s="223" t="e">
        <f t="shared" si="346"/>
        <v>#DIV/0!</v>
      </c>
      <c r="DB771" s="5"/>
    </row>
    <row r="772" spans="1:106" s="1" customFormat="1" ht="31">
      <c r="A772" s="1036"/>
      <c r="B772" s="1024"/>
      <c r="C772" s="1033"/>
      <c r="D772" s="1024"/>
      <c r="E772" s="1033"/>
      <c r="F772" s="1024"/>
      <c r="G772" s="51" t="s">
        <v>1115</v>
      </c>
      <c r="H772" s="38"/>
      <c r="I772" s="38"/>
      <c r="J772" s="5" t="s">
        <v>32</v>
      </c>
      <c r="K772" s="212" t="s">
        <v>31</v>
      </c>
      <c r="L772" s="215" t="s">
        <v>9</v>
      </c>
      <c r="M772" s="221" t="s">
        <v>29</v>
      </c>
      <c r="N772" s="221" t="s">
        <v>24</v>
      </c>
      <c r="O772" s="5"/>
      <c r="P772" s="5" t="s">
        <v>24</v>
      </c>
      <c r="Q772" s="5"/>
      <c r="R772" s="5"/>
      <c r="S772" s="6"/>
      <c r="T772" s="6"/>
      <c r="U772" s="5"/>
      <c r="V772" s="5"/>
      <c r="W772" s="5"/>
      <c r="X772" s="5"/>
      <c r="Y772" s="5"/>
      <c r="Z772" s="80">
        <f t="shared" si="347"/>
        <v>1</v>
      </c>
      <c r="AA772" s="955"/>
      <c r="AB772" s="17"/>
      <c r="AC772" s="17"/>
      <c r="AD772" s="17"/>
      <c r="AE772" s="7" t="s">
        <v>1404</v>
      </c>
      <c r="AF772" s="7" t="s">
        <v>1404</v>
      </c>
      <c r="AG772" s="7"/>
      <c r="AH772" s="7"/>
      <c r="AI772" s="7"/>
      <c r="AJ772" s="7"/>
      <c r="AK772" s="7"/>
      <c r="AL772" s="7"/>
      <c r="AM772" s="7"/>
      <c r="AN772" s="7"/>
      <c r="AO772" s="7"/>
      <c r="AP772" s="7"/>
      <c r="AQ772" s="7"/>
      <c r="AR772" s="7"/>
      <c r="AS772" s="7"/>
      <c r="AT772" s="7"/>
      <c r="AU772" s="7"/>
      <c r="AV772" s="55"/>
      <c r="AW772" s="7"/>
      <c r="AX772" s="7"/>
      <c r="AY772" s="7"/>
      <c r="AZ772" s="7"/>
      <c r="BA772" s="7"/>
      <c r="BB772" s="7"/>
      <c r="BC772" s="7"/>
      <c r="BD772" s="7"/>
      <c r="BE772" s="7"/>
      <c r="BF772" s="7"/>
      <c r="BG772" s="7"/>
      <c r="BH772" s="7"/>
      <c r="BI772" s="7"/>
      <c r="BJ772" s="221"/>
      <c r="BK772" s="221"/>
      <c r="BL772" s="221"/>
      <c r="BM772" s="221"/>
      <c r="BN772" s="221"/>
      <c r="BO772" s="221"/>
      <c r="BP772" s="221"/>
      <c r="BQ772" s="221"/>
      <c r="BR772" s="221"/>
      <c r="BS772" s="221"/>
      <c r="BT772" s="221"/>
      <c r="BU772" s="221"/>
      <c r="BV772" s="221"/>
      <c r="BW772" s="221"/>
      <c r="BX772" s="221"/>
      <c r="BY772" s="221"/>
      <c r="BZ772" s="221"/>
      <c r="CA772" s="221"/>
      <c r="CB772" s="221"/>
      <c r="CC772" s="221"/>
      <c r="CD772" s="221"/>
      <c r="CE772" s="221"/>
      <c r="CF772" s="221"/>
      <c r="CG772" s="221"/>
      <c r="CH772" s="221"/>
      <c r="CI772" s="221"/>
      <c r="CJ772" s="221"/>
      <c r="CK772" s="221"/>
      <c r="CL772" s="221"/>
      <c r="CM772" s="221"/>
      <c r="CN772" s="221"/>
      <c r="CO772" s="221"/>
      <c r="CP772" s="221"/>
      <c r="CQ772" s="221"/>
      <c r="CR772" s="222">
        <f t="shared" si="337"/>
        <v>0</v>
      </c>
      <c r="CS772" s="237" t="e">
        <f t="shared" si="338"/>
        <v>#DIV/0!</v>
      </c>
      <c r="CT772" s="222">
        <f t="shared" si="339"/>
        <v>0</v>
      </c>
      <c r="CU772" s="237" t="e">
        <f t="shared" si="340"/>
        <v>#DIV/0!</v>
      </c>
      <c r="CV772" s="222">
        <f t="shared" si="341"/>
        <v>0</v>
      </c>
      <c r="CW772" s="237" t="e">
        <f t="shared" si="342"/>
        <v>#DIV/0!</v>
      </c>
      <c r="CX772" s="222">
        <f t="shared" si="343"/>
        <v>0</v>
      </c>
      <c r="CY772" s="237" t="e">
        <f t="shared" si="344"/>
        <v>#DIV/0!</v>
      </c>
      <c r="CZ772" s="223" t="e">
        <f t="shared" si="345"/>
        <v>#DIV/0!</v>
      </c>
      <c r="DA772" s="223" t="e">
        <f t="shared" si="346"/>
        <v>#DIV/0!</v>
      </c>
      <c r="DB772" s="5"/>
    </row>
    <row r="773" spans="1:106" s="1" customFormat="1" ht="46.5">
      <c r="A773" s="1036"/>
      <c r="B773" s="1024"/>
      <c r="C773" s="1033"/>
      <c r="D773" s="1024"/>
      <c r="E773" s="1033"/>
      <c r="F773" s="1024"/>
      <c r="G773" s="51" t="s">
        <v>1116</v>
      </c>
      <c r="H773" s="38"/>
      <c r="I773" s="38"/>
      <c r="J773" s="38" t="s">
        <v>32</v>
      </c>
      <c r="K773" s="212" t="s">
        <v>31</v>
      </c>
      <c r="L773" s="215" t="s">
        <v>9</v>
      </c>
      <c r="M773" s="221" t="s">
        <v>29</v>
      </c>
      <c r="N773" s="221" t="s">
        <v>24</v>
      </c>
      <c r="O773" s="5"/>
      <c r="P773" s="5"/>
      <c r="Q773" s="5" t="s">
        <v>24</v>
      </c>
      <c r="R773" s="5"/>
      <c r="S773" s="6"/>
      <c r="T773" s="6"/>
      <c r="U773" s="5"/>
      <c r="V773" s="5"/>
      <c r="W773" s="5"/>
      <c r="X773" s="5"/>
      <c r="Y773" s="5"/>
      <c r="Z773" s="80">
        <f t="shared" si="347"/>
        <v>1</v>
      </c>
      <c r="AA773" s="221"/>
      <c r="AB773" s="17"/>
      <c r="AC773" s="17"/>
      <c r="AD773" s="17"/>
      <c r="AE773" s="7"/>
      <c r="AF773" s="7"/>
      <c r="AG773" s="7"/>
      <c r="AH773" s="7"/>
      <c r="AI773" s="7"/>
      <c r="AJ773" s="7"/>
      <c r="AK773" s="7" t="s">
        <v>1316</v>
      </c>
      <c r="AL773" s="7"/>
      <c r="AM773" s="7"/>
      <c r="AN773" s="7"/>
      <c r="AO773" s="7"/>
      <c r="AP773" s="7"/>
      <c r="AQ773" s="7"/>
      <c r="AR773" s="7"/>
      <c r="AS773" s="7"/>
      <c r="AT773" s="7"/>
      <c r="AU773" s="7"/>
      <c r="AV773" s="55"/>
      <c r="AW773" s="7"/>
      <c r="AX773" s="7"/>
      <c r="AY773" s="7"/>
      <c r="AZ773" s="7"/>
      <c r="BA773" s="7"/>
      <c r="BB773" s="7"/>
      <c r="BC773" s="7"/>
      <c r="BD773" s="7"/>
      <c r="BE773" s="7"/>
      <c r="BF773" s="7"/>
      <c r="BG773" s="7"/>
      <c r="BH773" s="7"/>
      <c r="BI773" s="7"/>
      <c r="BJ773" s="221"/>
      <c r="BK773" s="221"/>
      <c r="BL773" s="221"/>
      <c r="BM773" s="221"/>
      <c r="BN773" s="221"/>
      <c r="BO773" s="221"/>
      <c r="BP773" s="221"/>
      <c r="BQ773" s="221"/>
      <c r="BR773" s="221"/>
      <c r="BS773" s="221"/>
      <c r="BT773" s="221"/>
      <c r="BU773" s="221"/>
      <c r="BV773" s="221"/>
      <c r="BW773" s="221"/>
      <c r="BX773" s="221"/>
      <c r="BY773" s="221"/>
      <c r="BZ773" s="221"/>
      <c r="CA773" s="221"/>
      <c r="CB773" s="221"/>
      <c r="CC773" s="221"/>
      <c r="CD773" s="221"/>
      <c r="CE773" s="221"/>
      <c r="CF773" s="221"/>
      <c r="CG773" s="221"/>
      <c r="CH773" s="221"/>
      <c r="CI773" s="221"/>
      <c r="CJ773" s="221"/>
      <c r="CK773" s="221"/>
      <c r="CL773" s="221"/>
      <c r="CM773" s="221"/>
      <c r="CN773" s="221"/>
      <c r="CO773" s="221"/>
      <c r="CP773" s="221"/>
      <c r="CQ773" s="221"/>
      <c r="CR773" s="222">
        <f t="shared" si="337"/>
        <v>0</v>
      </c>
      <c r="CS773" s="237" t="e">
        <f t="shared" si="338"/>
        <v>#DIV/0!</v>
      </c>
      <c r="CT773" s="222">
        <f t="shared" si="339"/>
        <v>0</v>
      </c>
      <c r="CU773" s="237" t="e">
        <f t="shared" si="340"/>
        <v>#DIV/0!</v>
      </c>
      <c r="CV773" s="222">
        <f t="shared" si="341"/>
        <v>0</v>
      </c>
      <c r="CW773" s="237" t="e">
        <f t="shared" si="342"/>
        <v>#DIV/0!</v>
      </c>
      <c r="CX773" s="222">
        <f t="shared" si="343"/>
        <v>0</v>
      </c>
      <c r="CY773" s="237" t="e">
        <f t="shared" si="344"/>
        <v>#DIV/0!</v>
      </c>
      <c r="CZ773" s="223" t="e">
        <f t="shared" si="345"/>
        <v>#DIV/0!</v>
      </c>
      <c r="DA773" s="223" t="e">
        <f t="shared" si="346"/>
        <v>#DIV/0!</v>
      </c>
      <c r="DB773" s="5"/>
    </row>
    <row r="774" spans="1:106" s="1" customFormat="1" ht="31">
      <c r="A774" s="1036"/>
      <c r="B774" s="1024"/>
      <c r="C774" s="1033"/>
      <c r="D774" s="1024"/>
      <c r="E774" s="1033"/>
      <c r="F774" s="1024"/>
      <c r="G774" s="217" t="s">
        <v>2016</v>
      </c>
      <c r="H774" s="212"/>
      <c r="I774" s="212"/>
      <c r="J774" s="5" t="s">
        <v>32</v>
      </c>
      <c r="K774" s="212" t="s">
        <v>31</v>
      </c>
      <c r="L774" s="215" t="s">
        <v>9</v>
      </c>
      <c r="M774" s="221" t="s">
        <v>29</v>
      </c>
      <c r="N774" s="221" t="s">
        <v>24</v>
      </c>
      <c r="O774" s="5"/>
      <c r="P774" s="5"/>
      <c r="Q774" s="5"/>
      <c r="R774" s="5"/>
      <c r="S774" s="195"/>
      <c r="T774" s="6" t="s">
        <v>24</v>
      </c>
      <c r="U774" s="5"/>
      <c r="V774" s="5"/>
      <c r="W774" s="5"/>
      <c r="X774" s="5"/>
      <c r="Y774" s="5"/>
      <c r="Z774" s="80">
        <f t="shared" si="347"/>
        <v>1</v>
      </c>
      <c r="AA774" s="955"/>
      <c r="AB774" s="7"/>
      <c r="AC774" s="7"/>
      <c r="AD774" s="7"/>
      <c r="AE774" s="7"/>
      <c r="AF774" s="7"/>
      <c r="AG774" s="7"/>
      <c r="AH774" s="7"/>
      <c r="AI774" s="7"/>
      <c r="AJ774" s="7"/>
      <c r="AK774" s="7"/>
      <c r="AL774" s="7"/>
      <c r="AM774" s="7"/>
      <c r="AN774" s="7"/>
      <c r="AO774" s="7"/>
      <c r="AP774" s="7"/>
      <c r="AQ774" s="7" t="s">
        <v>1316</v>
      </c>
      <c r="AR774" s="7"/>
      <c r="AS774" s="7" t="s">
        <v>1316</v>
      </c>
      <c r="AT774" s="7" t="s">
        <v>1404</v>
      </c>
      <c r="AU774" s="7" t="s">
        <v>1404</v>
      </c>
      <c r="AV774" s="55"/>
      <c r="AW774" s="7"/>
      <c r="AX774" s="7"/>
      <c r="AY774" s="7"/>
      <c r="AZ774" s="7"/>
      <c r="BA774" s="7"/>
      <c r="BB774" s="7"/>
      <c r="BC774" s="7"/>
      <c r="BD774" s="7"/>
      <c r="BE774" s="7"/>
      <c r="BF774" s="7"/>
      <c r="BG774" s="7"/>
      <c r="BH774" s="7"/>
      <c r="BI774" s="7"/>
      <c r="BJ774" s="221"/>
      <c r="BK774" s="221"/>
      <c r="BL774" s="221"/>
      <c r="BM774" s="221"/>
      <c r="BN774" s="221"/>
      <c r="BO774" s="221"/>
      <c r="BP774" s="221"/>
      <c r="BQ774" s="221"/>
      <c r="BR774" s="221"/>
      <c r="BS774" s="221"/>
      <c r="BT774" s="221"/>
      <c r="BU774" s="221"/>
      <c r="BV774" s="221"/>
      <c r="BW774" s="221"/>
      <c r="BX774" s="221"/>
      <c r="BY774" s="221"/>
      <c r="BZ774" s="221"/>
      <c r="CA774" s="221"/>
      <c r="CB774" s="221"/>
      <c r="CC774" s="221"/>
      <c r="CD774" s="221"/>
      <c r="CE774" s="221"/>
      <c r="CF774" s="221"/>
      <c r="CG774" s="221"/>
      <c r="CH774" s="221"/>
      <c r="CI774" s="221"/>
      <c r="CJ774" s="221"/>
      <c r="CK774" s="221"/>
      <c r="CL774" s="221"/>
      <c r="CM774" s="221"/>
      <c r="CN774" s="221"/>
      <c r="CO774" s="221"/>
      <c r="CP774" s="221"/>
      <c r="CQ774" s="221"/>
      <c r="CR774" s="222">
        <f t="shared" si="337"/>
        <v>0</v>
      </c>
      <c r="CS774" s="237" t="e">
        <f t="shared" si="338"/>
        <v>#DIV/0!</v>
      </c>
      <c r="CT774" s="222">
        <f t="shared" si="339"/>
        <v>0</v>
      </c>
      <c r="CU774" s="237" t="e">
        <f t="shared" si="340"/>
        <v>#DIV/0!</v>
      </c>
      <c r="CV774" s="222">
        <f t="shared" si="341"/>
        <v>0</v>
      </c>
      <c r="CW774" s="237" t="e">
        <f t="shared" si="342"/>
        <v>#DIV/0!</v>
      </c>
      <c r="CX774" s="222">
        <f t="shared" si="343"/>
        <v>0</v>
      </c>
      <c r="CY774" s="237" t="e">
        <f t="shared" si="344"/>
        <v>#DIV/0!</v>
      </c>
      <c r="CZ774" s="223" t="e">
        <f t="shared" si="345"/>
        <v>#DIV/0!</v>
      </c>
      <c r="DA774" s="223" t="e">
        <f t="shared" si="346"/>
        <v>#DIV/0!</v>
      </c>
      <c r="DB774" s="7"/>
    </row>
    <row r="775" spans="1:106" s="1" customFormat="1" ht="33" customHeight="1">
      <c r="A775" s="1036">
        <v>234</v>
      </c>
      <c r="B775" s="1024" t="s">
        <v>541</v>
      </c>
      <c r="C775" s="1033" t="s">
        <v>28</v>
      </c>
      <c r="D775" s="1024" t="s">
        <v>63</v>
      </c>
      <c r="E775" s="1033" t="s">
        <v>26</v>
      </c>
      <c r="F775" s="1024" t="s">
        <v>63</v>
      </c>
      <c r="G775" s="217" t="s">
        <v>368</v>
      </c>
      <c r="H775" s="212"/>
      <c r="I775" s="212"/>
      <c r="J775" s="5" t="s">
        <v>32</v>
      </c>
      <c r="K775" s="212" t="s">
        <v>31</v>
      </c>
      <c r="L775" s="215" t="s">
        <v>9</v>
      </c>
      <c r="M775" s="221" t="s">
        <v>29</v>
      </c>
      <c r="N775" s="221" t="s">
        <v>24</v>
      </c>
      <c r="O775" s="5"/>
      <c r="P775" s="5"/>
      <c r="Q775" s="5"/>
      <c r="R775" s="5"/>
      <c r="S775" s="6" t="s">
        <v>24</v>
      </c>
      <c r="T775" s="6"/>
      <c r="U775" s="5"/>
      <c r="V775" s="5"/>
      <c r="W775" s="5"/>
      <c r="X775" s="5"/>
      <c r="Y775" s="5"/>
      <c r="Z775" s="80">
        <f t="shared" si="347"/>
        <v>1</v>
      </c>
      <c r="AA775" s="955"/>
      <c r="AB775" s="17"/>
      <c r="AC775" s="17"/>
      <c r="AD775" s="17"/>
      <c r="AE775" s="7"/>
      <c r="AF775" s="7"/>
      <c r="AG775" s="7"/>
      <c r="AH775" s="7"/>
      <c r="AI775" s="7"/>
      <c r="AJ775" s="7"/>
      <c r="AK775" s="7"/>
      <c r="AL775" s="7"/>
      <c r="AM775" s="7"/>
      <c r="AN775" s="7" t="s">
        <v>1316</v>
      </c>
      <c r="AO775" s="7"/>
      <c r="AP775" s="7" t="s">
        <v>1316</v>
      </c>
      <c r="AQ775" s="7"/>
      <c r="AR775" s="7"/>
      <c r="AS775" s="7"/>
      <c r="AT775" s="7"/>
      <c r="AU775" s="7"/>
      <c r="AV775" s="55"/>
      <c r="AW775" s="7"/>
      <c r="AX775" s="7"/>
      <c r="AY775" s="7"/>
      <c r="AZ775" s="7"/>
      <c r="BA775" s="7"/>
      <c r="BB775" s="7"/>
      <c r="BC775" s="7"/>
      <c r="BD775" s="7"/>
      <c r="BE775" s="7"/>
      <c r="BF775" s="7"/>
      <c r="BG775" s="7"/>
      <c r="BH775" s="7"/>
      <c r="BI775" s="7"/>
      <c r="BJ775" s="221"/>
      <c r="BK775" s="221"/>
      <c r="BL775" s="221"/>
      <c r="BM775" s="221"/>
      <c r="BN775" s="221"/>
      <c r="BO775" s="221"/>
      <c r="BP775" s="221"/>
      <c r="BQ775" s="221"/>
      <c r="BR775" s="221"/>
      <c r="BS775" s="221"/>
      <c r="BT775" s="221"/>
      <c r="BU775" s="221"/>
      <c r="BV775" s="221"/>
      <c r="BW775" s="221"/>
      <c r="BX775" s="221"/>
      <c r="BY775" s="221"/>
      <c r="BZ775" s="221"/>
      <c r="CA775" s="221"/>
      <c r="CB775" s="221"/>
      <c r="CC775" s="221"/>
      <c r="CD775" s="221"/>
      <c r="CE775" s="221"/>
      <c r="CF775" s="221"/>
      <c r="CG775" s="221"/>
      <c r="CH775" s="221"/>
      <c r="CI775" s="221"/>
      <c r="CJ775" s="221"/>
      <c r="CK775" s="221"/>
      <c r="CL775" s="221"/>
      <c r="CM775" s="221"/>
      <c r="CN775" s="221"/>
      <c r="CO775" s="221"/>
      <c r="CP775" s="221"/>
      <c r="CQ775" s="221"/>
      <c r="CR775" s="222">
        <f t="shared" si="337"/>
        <v>0</v>
      </c>
      <c r="CS775" s="237" t="e">
        <f t="shared" si="338"/>
        <v>#DIV/0!</v>
      </c>
      <c r="CT775" s="222">
        <f t="shared" si="339"/>
        <v>0</v>
      </c>
      <c r="CU775" s="237" t="e">
        <f t="shared" si="340"/>
        <v>#DIV/0!</v>
      </c>
      <c r="CV775" s="222">
        <f t="shared" si="341"/>
        <v>0</v>
      </c>
      <c r="CW775" s="237" t="e">
        <f t="shared" si="342"/>
        <v>#DIV/0!</v>
      </c>
      <c r="CX775" s="222">
        <f t="shared" si="343"/>
        <v>0</v>
      </c>
      <c r="CY775" s="237" t="e">
        <f t="shared" si="344"/>
        <v>#DIV/0!</v>
      </c>
      <c r="CZ775" s="223" t="e">
        <f t="shared" si="345"/>
        <v>#DIV/0!</v>
      </c>
      <c r="DA775" s="223" t="e">
        <f t="shared" si="346"/>
        <v>#DIV/0!</v>
      </c>
      <c r="DB775" s="5"/>
    </row>
    <row r="776" spans="1:106" s="1" customFormat="1" ht="46.5">
      <c r="A776" s="1036"/>
      <c r="B776" s="1024"/>
      <c r="C776" s="1033"/>
      <c r="D776" s="1024"/>
      <c r="E776" s="1033"/>
      <c r="F776" s="1024"/>
      <c r="G776" s="217" t="s">
        <v>1118</v>
      </c>
      <c r="H776" s="212"/>
      <c r="I776" s="212"/>
      <c r="J776" s="38" t="s">
        <v>32</v>
      </c>
      <c r="K776" s="212" t="s">
        <v>31</v>
      </c>
      <c r="L776" s="215" t="s">
        <v>9</v>
      </c>
      <c r="M776" s="221" t="s">
        <v>29</v>
      </c>
      <c r="N776" s="221" t="s">
        <v>24</v>
      </c>
      <c r="O776" s="5"/>
      <c r="P776" s="5"/>
      <c r="Q776" s="5" t="s">
        <v>24</v>
      </c>
      <c r="R776" s="5"/>
      <c r="S776" s="6"/>
      <c r="T776" s="6"/>
      <c r="U776" s="5"/>
      <c r="V776" s="5"/>
      <c r="W776" s="5"/>
      <c r="X776" s="5"/>
      <c r="Y776" s="5"/>
      <c r="Z776" s="80">
        <f t="shared" si="347"/>
        <v>1</v>
      </c>
      <c r="AA776" s="221"/>
      <c r="AB776" s="17"/>
      <c r="AC776" s="17"/>
      <c r="AD776" s="17"/>
      <c r="AE776" s="7"/>
      <c r="AF776" s="7"/>
      <c r="AG776" s="7"/>
      <c r="AH776" s="7"/>
      <c r="AI776" s="7" t="s">
        <v>1318</v>
      </c>
      <c r="AJ776" s="7"/>
      <c r="AK776" s="7"/>
      <c r="AL776" s="7"/>
      <c r="AM776" s="7"/>
      <c r="AN776" s="7"/>
      <c r="AO776" s="7"/>
      <c r="AP776" s="7"/>
      <c r="AQ776" s="7"/>
      <c r="AR776" s="7"/>
      <c r="AS776" s="7"/>
      <c r="AT776" s="7"/>
      <c r="AU776" s="7"/>
      <c r="AV776" s="55"/>
      <c r="AW776" s="7"/>
      <c r="AX776" s="7"/>
      <c r="AY776" s="7"/>
      <c r="AZ776" s="7"/>
      <c r="BA776" s="7"/>
      <c r="BB776" s="7"/>
      <c r="BC776" s="7"/>
      <c r="BD776" s="7"/>
      <c r="BE776" s="7"/>
      <c r="BF776" s="7"/>
      <c r="BG776" s="7"/>
      <c r="BH776" s="7"/>
      <c r="BI776" s="7"/>
      <c r="BJ776" s="221"/>
      <c r="BK776" s="221"/>
      <c r="BL776" s="221"/>
      <c r="BM776" s="221"/>
      <c r="BN776" s="221"/>
      <c r="BO776" s="221"/>
      <c r="BP776" s="221"/>
      <c r="BQ776" s="221"/>
      <c r="BR776" s="221"/>
      <c r="BS776" s="221"/>
      <c r="BT776" s="221"/>
      <c r="BU776" s="221"/>
      <c r="BV776" s="221"/>
      <c r="BW776" s="221"/>
      <c r="BX776" s="221"/>
      <c r="BY776" s="221"/>
      <c r="BZ776" s="221"/>
      <c r="CA776" s="221"/>
      <c r="CB776" s="221"/>
      <c r="CC776" s="221"/>
      <c r="CD776" s="221"/>
      <c r="CE776" s="221"/>
      <c r="CF776" s="221"/>
      <c r="CG776" s="221"/>
      <c r="CH776" s="221"/>
      <c r="CI776" s="221"/>
      <c r="CJ776" s="221"/>
      <c r="CK776" s="221"/>
      <c r="CL776" s="221"/>
      <c r="CM776" s="221"/>
      <c r="CN776" s="221"/>
      <c r="CO776" s="221"/>
      <c r="CP776" s="221"/>
      <c r="CQ776" s="221"/>
      <c r="CR776" s="222">
        <f t="shared" si="337"/>
        <v>0</v>
      </c>
      <c r="CS776" s="237" t="e">
        <f t="shared" si="338"/>
        <v>#DIV/0!</v>
      </c>
      <c r="CT776" s="222">
        <f t="shared" si="339"/>
        <v>0</v>
      </c>
      <c r="CU776" s="237" t="e">
        <f t="shared" si="340"/>
        <v>#DIV/0!</v>
      </c>
      <c r="CV776" s="222">
        <f t="shared" si="341"/>
        <v>0</v>
      </c>
      <c r="CW776" s="237" t="e">
        <f t="shared" si="342"/>
        <v>#DIV/0!</v>
      </c>
      <c r="CX776" s="222">
        <f t="shared" si="343"/>
        <v>0</v>
      </c>
      <c r="CY776" s="237" t="e">
        <f t="shared" si="344"/>
        <v>#DIV/0!</v>
      </c>
      <c r="CZ776" s="223" t="e">
        <f t="shared" si="345"/>
        <v>#DIV/0!</v>
      </c>
      <c r="DA776" s="223" t="e">
        <f t="shared" si="346"/>
        <v>#DIV/0!</v>
      </c>
      <c r="DB776" s="5"/>
    </row>
    <row r="777" spans="1:106" s="1" customFormat="1" ht="62">
      <c r="A777" s="1036"/>
      <c r="B777" s="1024"/>
      <c r="C777" s="1033"/>
      <c r="D777" s="1024"/>
      <c r="E777" s="1033"/>
      <c r="F777" s="1024"/>
      <c r="G777" s="217" t="s">
        <v>1521</v>
      </c>
      <c r="H777" s="212"/>
      <c r="I777" s="212"/>
      <c r="J777" s="221" t="s">
        <v>32</v>
      </c>
      <c r="K777" s="212" t="s">
        <v>31</v>
      </c>
      <c r="L777" s="215" t="s">
        <v>9</v>
      </c>
      <c r="M777" s="221" t="s">
        <v>29</v>
      </c>
      <c r="N777" s="221" t="s">
        <v>24</v>
      </c>
      <c r="O777" s="5"/>
      <c r="P777" s="5"/>
      <c r="Q777" s="5"/>
      <c r="R777" s="5"/>
      <c r="S777" s="6"/>
      <c r="T777" s="6"/>
      <c r="U777" s="5" t="s">
        <v>24</v>
      </c>
      <c r="V777" s="5"/>
      <c r="W777" s="5"/>
      <c r="X777" s="5"/>
      <c r="Y777" s="5"/>
      <c r="Z777" s="80">
        <f t="shared" si="347"/>
        <v>1</v>
      </c>
      <c r="AA777" s="955"/>
      <c r="AB777" s="17"/>
      <c r="AC777" s="17"/>
      <c r="AD777" s="17"/>
      <c r="AE777" s="7"/>
      <c r="AF777" s="7"/>
      <c r="AG777" s="7"/>
      <c r="AH777" s="7"/>
      <c r="AI777" s="7"/>
      <c r="AJ777" s="7"/>
      <c r="AK777" s="7"/>
      <c r="AL777" s="7"/>
      <c r="AM777" s="7"/>
      <c r="AN777" s="7"/>
      <c r="AO777" s="7"/>
      <c r="AP777" s="7"/>
      <c r="AQ777" s="7"/>
      <c r="AR777" s="7"/>
      <c r="AS777" s="7"/>
      <c r="AT777" s="7"/>
      <c r="AU777" s="7"/>
      <c r="AV777" s="55" t="s">
        <v>1183</v>
      </c>
      <c r="AW777" s="7"/>
      <c r="AX777" s="7"/>
      <c r="AY777" s="7"/>
      <c r="AZ777" s="7"/>
      <c r="BA777" s="7"/>
      <c r="BB777" s="7"/>
      <c r="BC777" s="7"/>
      <c r="BD777" s="7"/>
      <c r="BE777" s="7"/>
      <c r="BF777" s="7"/>
      <c r="BG777" s="7"/>
      <c r="BH777" s="7"/>
      <c r="BI777" s="7"/>
      <c r="BJ777" s="221"/>
      <c r="BK777" s="221"/>
      <c r="BL777" s="221"/>
      <c r="BM777" s="221"/>
      <c r="BN777" s="221"/>
      <c r="BO777" s="221"/>
      <c r="BP777" s="221"/>
      <c r="BQ777" s="221"/>
      <c r="BR777" s="221"/>
      <c r="BS777" s="221"/>
      <c r="BT777" s="221"/>
      <c r="BU777" s="221"/>
      <c r="BV777" s="221"/>
      <c r="BW777" s="221"/>
      <c r="BX777" s="221"/>
      <c r="BY777" s="221"/>
      <c r="BZ777" s="221"/>
      <c r="CA777" s="221"/>
      <c r="CB777" s="221"/>
      <c r="CC777" s="221"/>
      <c r="CD777" s="221"/>
      <c r="CE777" s="221"/>
      <c r="CF777" s="221"/>
      <c r="CG777" s="221"/>
      <c r="CH777" s="221"/>
      <c r="CI777" s="221"/>
      <c r="CJ777" s="221"/>
      <c r="CK777" s="221"/>
      <c r="CL777" s="221"/>
      <c r="CM777" s="221"/>
      <c r="CN777" s="221"/>
      <c r="CO777" s="221"/>
      <c r="CP777" s="221"/>
      <c r="CQ777" s="221"/>
      <c r="CR777" s="222">
        <f t="shared" si="337"/>
        <v>0</v>
      </c>
      <c r="CS777" s="237" t="e">
        <f t="shared" si="338"/>
        <v>#DIV/0!</v>
      </c>
      <c r="CT777" s="222">
        <f t="shared" si="339"/>
        <v>0</v>
      </c>
      <c r="CU777" s="237" t="e">
        <f t="shared" si="340"/>
        <v>#DIV/0!</v>
      </c>
      <c r="CV777" s="222">
        <f t="shared" si="341"/>
        <v>0</v>
      </c>
      <c r="CW777" s="237" t="e">
        <f t="shared" si="342"/>
        <v>#DIV/0!</v>
      </c>
      <c r="CX777" s="222">
        <f t="shared" si="343"/>
        <v>0</v>
      </c>
      <c r="CY777" s="237" t="e">
        <f t="shared" si="344"/>
        <v>#DIV/0!</v>
      </c>
      <c r="CZ777" s="223" t="e">
        <f t="shared" si="345"/>
        <v>#DIV/0!</v>
      </c>
      <c r="DA777" s="223" t="e">
        <f t="shared" si="346"/>
        <v>#DIV/0!</v>
      </c>
      <c r="DB777" s="5"/>
    </row>
    <row r="778" spans="1:106" s="1" customFormat="1" ht="31">
      <c r="A778" s="1036"/>
      <c r="B778" s="1024"/>
      <c r="C778" s="1033"/>
      <c r="D778" s="1024"/>
      <c r="E778" s="1033"/>
      <c r="F778" s="1024"/>
      <c r="G778" s="217" t="s">
        <v>1117</v>
      </c>
      <c r="H778" s="212"/>
      <c r="I778" s="212"/>
      <c r="J778" s="221" t="s">
        <v>32</v>
      </c>
      <c r="K778" s="212" t="s">
        <v>31</v>
      </c>
      <c r="L778" s="215" t="s">
        <v>9</v>
      </c>
      <c r="M778" s="221" t="s">
        <v>29</v>
      </c>
      <c r="N778" s="221" t="s">
        <v>24</v>
      </c>
      <c r="O778" s="5"/>
      <c r="P778" s="5"/>
      <c r="Q778" s="5"/>
      <c r="R778" s="5"/>
      <c r="S778" s="6"/>
      <c r="T778" s="6"/>
      <c r="U778" s="5"/>
      <c r="V778" s="5"/>
      <c r="W778" s="5"/>
      <c r="X778" s="5" t="s">
        <v>24</v>
      </c>
      <c r="Y778" s="5"/>
      <c r="Z778" s="80">
        <f t="shared" si="347"/>
        <v>1</v>
      </c>
      <c r="AA778" s="955"/>
      <c r="AB778" s="17"/>
      <c r="AC778" s="17"/>
      <c r="AD778" s="17"/>
      <c r="AE778" s="7"/>
      <c r="AF778" s="7"/>
      <c r="AG778" s="7"/>
      <c r="AH778" s="7"/>
      <c r="AI778" s="7"/>
      <c r="AJ778" s="7"/>
      <c r="AK778" s="7"/>
      <c r="AL778" s="7"/>
      <c r="AM778" s="7"/>
      <c r="AN778" s="7"/>
      <c r="AO778" s="7"/>
      <c r="AP778" s="7"/>
      <c r="AQ778" s="7"/>
      <c r="AR778" s="7"/>
      <c r="AS778" s="7"/>
      <c r="AT778" s="7"/>
      <c r="AU778" s="7"/>
      <c r="AV778" s="55"/>
      <c r="AW778" s="7"/>
      <c r="AX778" s="7"/>
      <c r="AY778" s="7"/>
      <c r="AZ778" s="7"/>
      <c r="BA778" s="7"/>
      <c r="BB778" s="7"/>
      <c r="BC778" s="7"/>
      <c r="BD778" s="7"/>
      <c r="BE778" s="7"/>
      <c r="BF778" s="55"/>
      <c r="BG778" s="55" t="s">
        <v>1316</v>
      </c>
      <c r="BH778" s="7"/>
      <c r="BI778" s="7"/>
      <c r="BJ778" s="221"/>
      <c r="BK778" s="221"/>
      <c r="BL778" s="221"/>
      <c r="BM778" s="221"/>
      <c r="BN778" s="221"/>
      <c r="BO778" s="221"/>
      <c r="BP778" s="221"/>
      <c r="BQ778" s="221"/>
      <c r="BR778" s="221"/>
      <c r="BS778" s="221"/>
      <c r="BT778" s="221"/>
      <c r="BU778" s="221"/>
      <c r="BV778" s="221"/>
      <c r="BW778" s="221"/>
      <c r="BX778" s="221"/>
      <c r="BY778" s="221"/>
      <c r="BZ778" s="221"/>
      <c r="CA778" s="221"/>
      <c r="CB778" s="221"/>
      <c r="CC778" s="221"/>
      <c r="CD778" s="221"/>
      <c r="CE778" s="221"/>
      <c r="CF778" s="221"/>
      <c r="CG778" s="221"/>
      <c r="CH778" s="221"/>
      <c r="CI778" s="221"/>
      <c r="CJ778" s="221"/>
      <c r="CK778" s="221"/>
      <c r="CL778" s="221"/>
      <c r="CM778" s="221"/>
      <c r="CN778" s="221"/>
      <c r="CO778" s="221"/>
      <c r="CP778" s="221"/>
      <c r="CQ778" s="221"/>
      <c r="CR778" s="222">
        <f t="shared" si="337"/>
        <v>0</v>
      </c>
      <c r="CS778" s="237" t="e">
        <f t="shared" si="338"/>
        <v>#DIV/0!</v>
      </c>
      <c r="CT778" s="222">
        <f t="shared" si="339"/>
        <v>0</v>
      </c>
      <c r="CU778" s="237" t="e">
        <f t="shared" si="340"/>
        <v>#DIV/0!</v>
      </c>
      <c r="CV778" s="222">
        <f t="shared" si="341"/>
        <v>0</v>
      </c>
      <c r="CW778" s="237" t="e">
        <f t="shared" si="342"/>
        <v>#DIV/0!</v>
      </c>
      <c r="CX778" s="222">
        <f t="shared" si="343"/>
        <v>0</v>
      </c>
      <c r="CY778" s="237" t="e">
        <f t="shared" si="344"/>
        <v>#DIV/0!</v>
      </c>
      <c r="CZ778" s="223" t="e">
        <f t="shared" si="345"/>
        <v>#DIV/0!</v>
      </c>
      <c r="DA778" s="223" t="e">
        <f t="shared" si="346"/>
        <v>#DIV/0!</v>
      </c>
      <c r="DB778" s="5"/>
    </row>
    <row r="779" spans="1:106" s="1" customFormat="1" ht="46.5">
      <c r="A779" s="1036">
        <v>235</v>
      </c>
      <c r="B779" s="1044" t="s">
        <v>1391</v>
      </c>
      <c r="C779" s="1033" t="s">
        <v>60</v>
      </c>
      <c r="D779" s="1024" t="s">
        <v>62</v>
      </c>
      <c r="E779" s="1033" t="s">
        <v>26</v>
      </c>
      <c r="F779" s="1024" t="s">
        <v>62</v>
      </c>
      <c r="G779" s="51" t="s">
        <v>1427</v>
      </c>
      <c r="H779" s="38"/>
      <c r="I779" s="178" t="s">
        <v>1723</v>
      </c>
      <c r="J779" s="227" t="s">
        <v>32</v>
      </c>
      <c r="K779" s="212" t="s">
        <v>31</v>
      </c>
      <c r="L779" s="215" t="s">
        <v>9</v>
      </c>
      <c r="M779" s="221" t="s">
        <v>29</v>
      </c>
      <c r="N779" s="221" t="s">
        <v>24</v>
      </c>
      <c r="O779" s="5" t="s">
        <v>24</v>
      </c>
      <c r="P779" s="5"/>
      <c r="Q779" s="5"/>
      <c r="R779" s="5"/>
      <c r="S779" s="6"/>
      <c r="T779" s="6"/>
      <c r="U779" s="5"/>
      <c r="V779" s="5"/>
      <c r="W779" s="5"/>
      <c r="X779" s="5"/>
      <c r="Y779" s="5"/>
      <c r="Z779" s="80">
        <f t="shared" si="347"/>
        <v>1</v>
      </c>
      <c r="AA779" s="221"/>
      <c r="AB779" s="7" t="s">
        <v>1317</v>
      </c>
      <c r="AC779" s="7"/>
      <c r="AD779" s="7"/>
      <c r="AE779" s="7"/>
      <c r="AF779" s="7"/>
      <c r="AG779" s="7"/>
      <c r="AH779" s="7"/>
      <c r="AI779" s="7"/>
      <c r="AJ779" s="7"/>
      <c r="AK779" s="7"/>
      <c r="AL779" s="7"/>
      <c r="AM779" s="7"/>
      <c r="AN779" s="7"/>
      <c r="AO779" s="7"/>
      <c r="AP779" s="7"/>
      <c r="AQ779" s="7"/>
      <c r="AR779" s="7"/>
      <c r="AS779" s="7"/>
      <c r="AT779" s="7"/>
      <c r="AU779" s="7"/>
      <c r="AV779" s="55"/>
      <c r="AW779" s="7"/>
      <c r="AX779" s="7"/>
      <c r="AY779" s="7"/>
      <c r="AZ779" s="7"/>
      <c r="BA779" s="7"/>
      <c r="BB779" s="7"/>
      <c r="BC779" s="7"/>
      <c r="BD779" s="7"/>
      <c r="BE779" s="7"/>
      <c r="BF779" s="7"/>
      <c r="BG779" s="7"/>
      <c r="BH779" s="7"/>
      <c r="BI779" s="7"/>
      <c r="BJ779" s="221"/>
      <c r="BK779" s="221"/>
      <c r="BL779" s="221"/>
      <c r="BM779" s="221"/>
      <c r="BN779" s="221"/>
      <c r="BO779" s="221"/>
      <c r="BP779" s="221"/>
      <c r="BQ779" s="221"/>
      <c r="BR779" s="221"/>
      <c r="BS779" s="221"/>
      <c r="BT779" s="221"/>
      <c r="BU779" s="221"/>
      <c r="BV779" s="221"/>
      <c r="BW779" s="221"/>
      <c r="BX779" s="221"/>
      <c r="BY779" s="221"/>
      <c r="BZ779" s="221"/>
      <c r="CA779" s="221"/>
      <c r="CB779" s="221"/>
      <c r="CC779" s="221"/>
      <c r="CD779" s="221"/>
      <c r="CE779" s="221"/>
      <c r="CF779" s="221"/>
      <c r="CG779" s="221"/>
      <c r="CH779" s="221"/>
      <c r="CI779" s="221"/>
      <c r="CJ779" s="221"/>
      <c r="CK779" s="221"/>
      <c r="CL779" s="221"/>
      <c r="CM779" s="221"/>
      <c r="CN779" s="221"/>
      <c r="CO779" s="221"/>
      <c r="CP779" s="221"/>
      <c r="CQ779" s="221"/>
      <c r="CR779" s="222">
        <f t="shared" si="337"/>
        <v>0</v>
      </c>
      <c r="CS779" s="237" t="e">
        <f t="shared" si="338"/>
        <v>#DIV/0!</v>
      </c>
      <c r="CT779" s="222">
        <f t="shared" si="339"/>
        <v>0</v>
      </c>
      <c r="CU779" s="237" t="e">
        <f t="shared" si="340"/>
        <v>#DIV/0!</v>
      </c>
      <c r="CV779" s="222">
        <f t="shared" si="341"/>
        <v>0</v>
      </c>
      <c r="CW779" s="237" t="e">
        <f t="shared" si="342"/>
        <v>#DIV/0!</v>
      </c>
      <c r="CX779" s="222">
        <f t="shared" si="343"/>
        <v>0</v>
      </c>
      <c r="CY779" s="237" t="e">
        <f t="shared" si="344"/>
        <v>#DIV/0!</v>
      </c>
      <c r="CZ779" s="223" t="e">
        <f t="shared" si="345"/>
        <v>#DIV/0!</v>
      </c>
      <c r="DA779" s="223" t="e">
        <f t="shared" si="346"/>
        <v>#DIV/0!</v>
      </c>
      <c r="DB779" s="5"/>
    </row>
    <row r="780" spans="1:106" s="1" customFormat="1" ht="46.5">
      <c r="A780" s="1036"/>
      <c r="B780" s="1024"/>
      <c r="C780" s="1033"/>
      <c r="D780" s="1024"/>
      <c r="E780" s="1033"/>
      <c r="F780" s="1024"/>
      <c r="G780" s="51" t="s">
        <v>1120</v>
      </c>
      <c r="H780" s="38"/>
      <c r="I780" s="38"/>
      <c r="J780" s="221" t="s">
        <v>32</v>
      </c>
      <c r="K780" s="212" t="s">
        <v>31</v>
      </c>
      <c r="L780" s="215" t="s">
        <v>9</v>
      </c>
      <c r="M780" s="221" t="s">
        <v>29</v>
      </c>
      <c r="N780" s="221" t="s">
        <v>24</v>
      </c>
      <c r="O780" s="5"/>
      <c r="P780" s="5"/>
      <c r="Q780" s="5"/>
      <c r="R780" s="5"/>
      <c r="S780" s="6" t="s">
        <v>24</v>
      </c>
      <c r="T780" s="6"/>
      <c r="U780" s="5"/>
      <c r="V780" s="5"/>
      <c r="W780" s="5"/>
      <c r="X780" s="5"/>
      <c r="Y780" s="5"/>
      <c r="Z780" s="80">
        <f t="shared" si="347"/>
        <v>1</v>
      </c>
      <c r="AA780" s="955"/>
      <c r="AB780" s="7"/>
      <c r="AC780" s="7"/>
      <c r="AD780" s="7"/>
      <c r="AE780" s="7"/>
      <c r="AF780" s="7"/>
      <c r="AG780" s="7"/>
      <c r="AH780" s="7"/>
      <c r="AI780" s="7"/>
      <c r="AJ780" s="7"/>
      <c r="AK780" s="7"/>
      <c r="AL780" s="7"/>
      <c r="AM780" s="7"/>
      <c r="AN780" s="7"/>
      <c r="AO780" s="7"/>
      <c r="AP780" s="7"/>
      <c r="AQ780" s="7"/>
      <c r="AR780" s="7" t="s">
        <v>1317</v>
      </c>
      <c r="AS780" s="7"/>
      <c r="AT780" s="7"/>
      <c r="AU780" s="7"/>
      <c r="AV780" s="55"/>
      <c r="AW780" s="7"/>
      <c r="AX780" s="7"/>
      <c r="AY780" s="7"/>
      <c r="AZ780" s="7"/>
      <c r="BA780" s="7"/>
      <c r="BB780" s="7"/>
      <c r="BC780" s="7"/>
      <c r="BD780" s="7"/>
      <c r="BE780" s="7"/>
      <c r="BF780" s="7"/>
      <c r="BG780" s="7"/>
      <c r="BH780" s="7"/>
      <c r="BI780" s="7"/>
      <c r="BJ780" s="221"/>
      <c r="BK780" s="221"/>
      <c r="BL780" s="221"/>
      <c r="BM780" s="221"/>
      <c r="BN780" s="221"/>
      <c r="BO780" s="221"/>
      <c r="BP780" s="221"/>
      <c r="BQ780" s="221"/>
      <c r="BR780" s="221"/>
      <c r="BS780" s="221"/>
      <c r="BT780" s="221"/>
      <c r="BU780" s="221"/>
      <c r="BV780" s="221"/>
      <c r="BW780" s="221"/>
      <c r="BX780" s="221"/>
      <c r="BY780" s="221"/>
      <c r="BZ780" s="221"/>
      <c r="CA780" s="221"/>
      <c r="CB780" s="221"/>
      <c r="CC780" s="221"/>
      <c r="CD780" s="221"/>
      <c r="CE780" s="221"/>
      <c r="CF780" s="221"/>
      <c r="CG780" s="221"/>
      <c r="CH780" s="221"/>
      <c r="CI780" s="221"/>
      <c r="CJ780" s="221"/>
      <c r="CK780" s="221"/>
      <c r="CL780" s="221"/>
      <c r="CM780" s="221"/>
      <c r="CN780" s="221"/>
      <c r="CO780" s="221"/>
      <c r="CP780" s="221"/>
      <c r="CQ780" s="221"/>
      <c r="CR780" s="222">
        <f t="shared" si="337"/>
        <v>0</v>
      </c>
      <c r="CS780" s="237" t="e">
        <f t="shared" si="338"/>
        <v>#DIV/0!</v>
      </c>
      <c r="CT780" s="222">
        <f t="shared" si="339"/>
        <v>0</v>
      </c>
      <c r="CU780" s="237" t="e">
        <f t="shared" si="340"/>
        <v>#DIV/0!</v>
      </c>
      <c r="CV780" s="222">
        <f t="shared" si="341"/>
        <v>0</v>
      </c>
      <c r="CW780" s="237" t="e">
        <f t="shared" si="342"/>
        <v>#DIV/0!</v>
      </c>
      <c r="CX780" s="222">
        <f t="shared" si="343"/>
        <v>0</v>
      </c>
      <c r="CY780" s="237" t="e">
        <f t="shared" si="344"/>
        <v>#DIV/0!</v>
      </c>
      <c r="CZ780" s="223" t="e">
        <f t="shared" si="345"/>
        <v>#DIV/0!</v>
      </c>
      <c r="DA780" s="223" t="e">
        <f t="shared" si="346"/>
        <v>#DIV/0!</v>
      </c>
      <c r="DB780" s="5"/>
    </row>
    <row r="781" spans="1:106" s="1" customFormat="1" ht="62">
      <c r="A781" s="1036"/>
      <c r="B781" s="1024"/>
      <c r="C781" s="1033"/>
      <c r="D781" s="1024"/>
      <c r="E781" s="1033"/>
      <c r="F781" s="1024"/>
      <c r="G781" s="51" t="s">
        <v>1121</v>
      </c>
      <c r="H781" s="38"/>
      <c r="I781" s="38"/>
      <c r="J781" s="221" t="s">
        <v>32</v>
      </c>
      <c r="K781" s="212" t="s">
        <v>31</v>
      </c>
      <c r="L781" s="215" t="s">
        <v>9</v>
      </c>
      <c r="M781" s="221" t="s">
        <v>29</v>
      </c>
      <c r="N781" s="221" t="s">
        <v>24</v>
      </c>
      <c r="O781" s="5"/>
      <c r="P781" s="5"/>
      <c r="Q781" s="5"/>
      <c r="R781" s="5"/>
      <c r="S781" s="6"/>
      <c r="T781" s="6"/>
      <c r="U781" s="5"/>
      <c r="V781" s="5" t="s">
        <v>24</v>
      </c>
      <c r="W781" s="5"/>
      <c r="X781" s="5"/>
      <c r="Y781" s="5"/>
      <c r="Z781" s="80">
        <f t="shared" si="347"/>
        <v>1</v>
      </c>
      <c r="AA781" s="955"/>
      <c r="AB781" s="7"/>
      <c r="AC781" s="7"/>
      <c r="AD781" s="7"/>
      <c r="AE781" s="7"/>
      <c r="AF781" s="7"/>
      <c r="AG781" s="7"/>
      <c r="AH781" s="7"/>
      <c r="AI781" s="7"/>
      <c r="AJ781" s="7"/>
      <c r="AK781" s="7"/>
      <c r="AL781" s="7"/>
      <c r="AM781" s="7"/>
      <c r="AN781" s="7"/>
      <c r="AO781" s="7"/>
      <c r="AP781" s="7"/>
      <c r="AQ781" s="7"/>
      <c r="AR781" s="7"/>
      <c r="AS781" s="7"/>
      <c r="AT781" s="7"/>
      <c r="AU781" s="7"/>
      <c r="AV781" s="55"/>
      <c r="AW781" s="7"/>
      <c r="AX781" s="7"/>
      <c r="AY781" s="7" t="s">
        <v>1317</v>
      </c>
      <c r="AZ781" s="7" t="s">
        <v>1317</v>
      </c>
      <c r="BA781" s="7" t="s">
        <v>1317</v>
      </c>
      <c r="BB781" s="7"/>
      <c r="BC781" s="7"/>
      <c r="BD781" s="7"/>
      <c r="BE781" s="7"/>
      <c r="BF781" s="7"/>
      <c r="BG781" s="7"/>
      <c r="BH781" s="7"/>
      <c r="BI781" s="7"/>
      <c r="BJ781" s="221"/>
      <c r="BK781" s="221"/>
      <c r="BL781" s="221"/>
      <c r="BM781" s="221"/>
      <c r="BN781" s="221"/>
      <c r="BO781" s="221"/>
      <c r="BP781" s="221"/>
      <c r="BQ781" s="221"/>
      <c r="BR781" s="221"/>
      <c r="BS781" s="221"/>
      <c r="BT781" s="221"/>
      <c r="BU781" s="221"/>
      <c r="BV781" s="221"/>
      <c r="BW781" s="221"/>
      <c r="BX781" s="221"/>
      <c r="BY781" s="221"/>
      <c r="BZ781" s="221"/>
      <c r="CA781" s="221"/>
      <c r="CB781" s="221"/>
      <c r="CC781" s="221"/>
      <c r="CD781" s="221"/>
      <c r="CE781" s="221"/>
      <c r="CF781" s="221"/>
      <c r="CG781" s="221"/>
      <c r="CH781" s="221"/>
      <c r="CI781" s="221"/>
      <c r="CJ781" s="221"/>
      <c r="CK781" s="221"/>
      <c r="CL781" s="221"/>
      <c r="CM781" s="221"/>
      <c r="CN781" s="221"/>
      <c r="CO781" s="221"/>
      <c r="CP781" s="221"/>
      <c r="CQ781" s="221"/>
      <c r="CR781" s="222">
        <f t="shared" si="337"/>
        <v>0</v>
      </c>
      <c r="CS781" s="237" t="e">
        <f t="shared" si="338"/>
        <v>#DIV/0!</v>
      </c>
      <c r="CT781" s="222">
        <f t="shared" si="339"/>
        <v>0</v>
      </c>
      <c r="CU781" s="237" t="e">
        <f t="shared" si="340"/>
        <v>#DIV/0!</v>
      </c>
      <c r="CV781" s="222">
        <f t="shared" si="341"/>
        <v>0</v>
      </c>
      <c r="CW781" s="237" t="e">
        <f t="shared" si="342"/>
        <v>#DIV/0!</v>
      </c>
      <c r="CX781" s="222">
        <f t="shared" si="343"/>
        <v>0</v>
      </c>
      <c r="CY781" s="237" t="e">
        <f t="shared" si="344"/>
        <v>#DIV/0!</v>
      </c>
      <c r="CZ781" s="223" t="e">
        <f t="shared" si="345"/>
        <v>#DIV/0!</v>
      </c>
      <c r="DA781" s="223" t="e">
        <f t="shared" si="346"/>
        <v>#DIV/0!</v>
      </c>
      <c r="DB781" s="5"/>
    </row>
    <row r="782" spans="1:106" s="1" customFormat="1" ht="46.5">
      <c r="A782" s="1036"/>
      <c r="B782" s="1024"/>
      <c r="C782" s="1033"/>
      <c r="D782" s="1024"/>
      <c r="E782" s="1033"/>
      <c r="F782" s="1024"/>
      <c r="G782" s="51" t="s">
        <v>1122</v>
      </c>
      <c r="H782" s="38"/>
      <c r="I782" s="38"/>
      <c r="J782" s="221" t="s">
        <v>32</v>
      </c>
      <c r="K782" s="212" t="s">
        <v>31</v>
      </c>
      <c r="L782" s="215" t="s">
        <v>9</v>
      </c>
      <c r="M782" s="221" t="s">
        <v>29</v>
      </c>
      <c r="N782" s="221" t="s">
        <v>24</v>
      </c>
      <c r="O782" s="5"/>
      <c r="P782" s="5"/>
      <c r="Q782" s="5"/>
      <c r="R782" s="5"/>
      <c r="S782" s="6"/>
      <c r="T782" s="6"/>
      <c r="U782" s="5"/>
      <c r="V782" s="5"/>
      <c r="W782" s="5" t="s">
        <v>24</v>
      </c>
      <c r="X782" s="5"/>
      <c r="Y782" s="5"/>
      <c r="Z782" s="80">
        <f t="shared" si="347"/>
        <v>1</v>
      </c>
      <c r="AA782" s="221"/>
      <c r="AB782" s="7"/>
      <c r="AC782" s="7"/>
      <c r="AD782" s="7"/>
      <c r="AE782" s="7"/>
      <c r="AF782" s="7"/>
      <c r="AG782" s="7"/>
      <c r="AH782" s="7"/>
      <c r="AI782" s="7"/>
      <c r="AJ782" s="7"/>
      <c r="AK782" s="7"/>
      <c r="AL782" s="7"/>
      <c r="AM782" s="7"/>
      <c r="AN782" s="7"/>
      <c r="AO782" s="7"/>
      <c r="AP782" s="7"/>
      <c r="AQ782" s="7"/>
      <c r="AR782" s="7"/>
      <c r="AS782" s="7"/>
      <c r="AT782" s="7"/>
      <c r="AU782" s="7"/>
      <c r="AV782" s="55"/>
      <c r="AW782" s="7"/>
      <c r="AX782" s="7"/>
      <c r="AY782" s="7"/>
      <c r="AZ782" s="7"/>
      <c r="BA782" s="7"/>
      <c r="BB782" s="7"/>
      <c r="BC782" s="7" t="s">
        <v>1317</v>
      </c>
      <c r="BD782" s="7" t="s">
        <v>1317</v>
      </c>
      <c r="BE782" s="7"/>
      <c r="BF782" s="7"/>
      <c r="BG782" s="7"/>
      <c r="BH782" s="7"/>
      <c r="BI782" s="7"/>
      <c r="BJ782" s="221"/>
      <c r="BK782" s="221"/>
      <c r="BL782" s="221"/>
      <c r="BM782" s="221"/>
      <c r="BN782" s="221"/>
      <c r="BO782" s="221"/>
      <c r="BP782" s="221"/>
      <c r="BQ782" s="221"/>
      <c r="BR782" s="221"/>
      <c r="BS782" s="221"/>
      <c r="BT782" s="221"/>
      <c r="BU782" s="221"/>
      <c r="BV782" s="221"/>
      <c r="BW782" s="221"/>
      <c r="BX782" s="221"/>
      <c r="BY782" s="221"/>
      <c r="BZ782" s="221"/>
      <c r="CA782" s="221"/>
      <c r="CB782" s="221"/>
      <c r="CC782" s="221"/>
      <c r="CD782" s="221"/>
      <c r="CE782" s="221"/>
      <c r="CF782" s="221"/>
      <c r="CG782" s="221"/>
      <c r="CH782" s="221"/>
      <c r="CI782" s="221"/>
      <c r="CJ782" s="221"/>
      <c r="CK782" s="221"/>
      <c r="CL782" s="221"/>
      <c r="CM782" s="221"/>
      <c r="CN782" s="221"/>
      <c r="CO782" s="221"/>
      <c r="CP782" s="221"/>
      <c r="CQ782" s="221"/>
      <c r="CR782" s="222">
        <f t="shared" si="337"/>
        <v>0</v>
      </c>
      <c r="CS782" s="237" t="e">
        <f t="shared" si="338"/>
        <v>#DIV/0!</v>
      </c>
      <c r="CT782" s="222">
        <f t="shared" si="339"/>
        <v>0</v>
      </c>
      <c r="CU782" s="237" t="e">
        <f t="shared" si="340"/>
        <v>#DIV/0!</v>
      </c>
      <c r="CV782" s="222">
        <f t="shared" si="341"/>
        <v>0</v>
      </c>
      <c r="CW782" s="237" t="e">
        <f t="shared" si="342"/>
        <v>#DIV/0!</v>
      </c>
      <c r="CX782" s="222">
        <f t="shared" si="343"/>
        <v>0</v>
      </c>
      <c r="CY782" s="237" t="e">
        <f t="shared" si="344"/>
        <v>#DIV/0!</v>
      </c>
      <c r="CZ782" s="223" t="e">
        <f t="shared" si="345"/>
        <v>#DIV/0!</v>
      </c>
      <c r="DA782" s="223" t="e">
        <f t="shared" si="346"/>
        <v>#DIV/0!</v>
      </c>
      <c r="DB782" s="5"/>
    </row>
    <row r="783" spans="1:106" s="1" customFormat="1" ht="62">
      <c r="A783" s="1036"/>
      <c r="B783" s="1024"/>
      <c r="C783" s="1033"/>
      <c r="D783" s="1024"/>
      <c r="E783" s="1033"/>
      <c r="F783" s="1024"/>
      <c r="G783" s="51" t="s">
        <v>1462</v>
      </c>
      <c r="H783" s="38"/>
      <c r="I783" s="38"/>
      <c r="J783" s="38" t="s">
        <v>32</v>
      </c>
      <c r="K783" s="212" t="s">
        <v>31</v>
      </c>
      <c r="L783" s="215" t="s">
        <v>9</v>
      </c>
      <c r="M783" s="221" t="s">
        <v>29</v>
      </c>
      <c r="N783" s="221" t="s">
        <v>24</v>
      </c>
      <c r="O783" s="5"/>
      <c r="P783" s="5"/>
      <c r="Q783" s="5"/>
      <c r="R783" s="5"/>
      <c r="S783" s="6"/>
      <c r="T783" s="6"/>
      <c r="U783" s="5"/>
      <c r="V783" s="5" t="s">
        <v>24</v>
      </c>
      <c r="W783" s="5"/>
      <c r="X783" s="5"/>
      <c r="Y783" s="5"/>
      <c r="Z783" s="80">
        <f t="shared" si="347"/>
        <v>1</v>
      </c>
      <c r="AA783" s="955"/>
      <c r="AB783" s="7"/>
      <c r="AC783" s="7"/>
      <c r="AD783" s="7"/>
      <c r="AE783" s="7"/>
      <c r="AF783" s="7"/>
      <c r="AG783" s="7"/>
      <c r="AH783" s="7"/>
      <c r="AI783" s="7"/>
      <c r="AJ783" s="7"/>
      <c r="AK783" s="7" t="s">
        <v>1318</v>
      </c>
      <c r="AL783" s="7" t="s">
        <v>1318</v>
      </c>
      <c r="AM783" s="7"/>
      <c r="AN783" s="7"/>
      <c r="AO783" s="7"/>
      <c r="AP783" s="7"/>
      <c r="AQ783" s="7"/>
      <c r="AR783" s="7"/>
      <c r="AS783" s="7"/>
      <c r="AT783" s="7"/>
      <c r="AU783" s="7"/>
      <c r="AV783" s="55"/>
      <c r="AW783" s="7"/>
      <c r="AX783" s="7"/>
      <c r="AY783" s="7"/>
      <c r="AZ783" s="7"/>
      <c r="BA783" s="7"/>
      <c r="BB783" s="7"/>
      <c r="BC783" s="7"/>
      <c r="BD783" s="7"/>
      <c r="BE783" s="7"/>
      <c r="BF783" s="7"/>
      <c r="BG783" s="7"/>
      <c r="BH783" s="7"/>
      <c r="BI783" s="7"/>
      <c r="BJ783" s="221"/>
      <c r="BK783" s="221"/>
      <c r="BL783" s="221"/>
      <c r="BM783" s="221"/>
      <c r="BN783" s="221"/>
      <c r="BO783" s="221"/>
      <c r="BP783" s="221"/>
      <c r="BQ783" s="221"/>
      <c r="BR783" s="221"/>
      <c r="BS783" s="221"/>
      <c r="BT783" s="221"/>
      <c r="BU783" s="221"/>
      <c r="BV783" s="221"/>
      <c r="BW783" s="221"/>
      <c r="BX783" s="221"/>
      <c r="BY783" s="221"/>
      <c r="BZ783" s="221"/>
      <c r="CA783" s="221"/>
      <c r="CB783" s="221"/>
      <c r="CC783" s="221"/>
      <c r="CD783" s="221"/>
      <c r="CE783" s="221"/>
      <c r="CF783" s="221"/>
      <c r="CG783" s="221"/>
      <c r="CH783" s="221"/>
      <c r="CI783" s="221"/>
      <c r="CJ783" s="221"/>
      <c r="CK783" s="221"/>
      <c r="CL783" s="221"/>
      <c r="CM783" s="221"/>
      <c r="CN783" s="221"/>
      <c r="CO783" s="221"/>
      <c r="CP783" s="221"/>
      <c r="CQ783" s="221"/>
      <c r="CR783" s="222">
        <f t="shared" si="337"/>
        <v>0</v>
      </c>
      <c r="CS783" s="237" t="e">
        <f t="shared" si="338"/>
        <v>#DIV/0!</v>
      </c>
      <c r="CT783" s="222">
        <f t="shared" si="339"/>
        <v>0</v>
      </c>
      <c r="CU783" s="237" t="e">
        <f t="shared" si="340"/>
        <v>#DIV/0!</v>
      </c>
      <c r="CV783" s="222">
        <f t="shared" si="341"/>
        <v>0</v>
      </c>
      <c r="CW783" s="237" t="e">
        <f t="shared" si="342"/>
        <v>#DIV/0!</v>
      </c>
      <c r="CX783" s="222">
        <f t="shared" si="343"/>
        <v>0</v>
      </c>
      <c r="CY783" s="237" t="e">
        <f t="shared" si="344"/>
        <v>#DIV/0!</v>
      </c>
      <c r="CZ783" s="223" t="e">
        <f t="shared" si="345"/>
        <v>#DIV/0!</v>
      </c>
      <c r="DA783" s="223" t="e">
        <f t="shared" si="346"/>
        <v>#DIV/0!</v>
      </c>
      <c r="DB783" s="5"/>
    </row>
    <row r="784" spans="1:106" s="1" customFormat="1" ht="46.5">
      <c r="A784" s="1036"/>
      <c r="B784" s="1024"/>
      <c r="C784" s="1033"/>
      <c r="D784" s="1024"/>
      <c r="E784" s="1033"/>
      <c r="F784" s="1024"/>
      <c r="G784" s="51" t="s">
        <v>1126</v>
      </c>
      <c r="H784" s="38"/>
      <c r="I784" s="38"/>
      <c r="J784" s="5" t="s">
        <v>32</v>
      </c>
      <c r="K784" s="212" t="s">
        <v>31</v>
      </c>
      <c r="L784" s="215" t="s">
        <v>9</v>
      </c>
      <c r="M784" s="221" t="s">
        <v>29</v>
      </c>
      <c r="N784" s="221" t="s">
        <v>24</v>
      </c>
      <c r="O784" s="5"/>
      <c r="P784" s="5" t="s">
        <v>24</v>
      </c>
      <c r="Q784" s="5"/>
      <c r="R784" s="5"/>
      <c r="S784" s="6"/>
      <c r="T784" s="6"/>
      <c r="U784" s="5"/>
      <c r="V784" s="5"/>
      <c r="W784" s="5"/>
      <c r="X784" s="5"/>
      <c r="Y784" s="5"/>
      <c r="Z784" s="80">
        <f t="shared" si="347"/>
        <v>1</v>
      </c>
      <c r="AA784" s="955"/>
      <c r="AB784" s="7"/>
      <c r="AC784" s="7"/>
      <c r="AD784" s="7"/>
      <c r="AE784" s="7"/>
      <c r="AF784" s="7" t="s">
        <v>1317</v>
      </c>
      <c r="AG784" s="7"/>
      <c r="AH784" s="7" t="s">
        <v>1317</v>
      </c>
      <c r="AI784" s="7"/>
      <c r="AJ784" s="7"/>
      <c r="AK784" s="7"/>
      <c r="AL784" s="7"/>
      <c r="AM784" s="7"/>
      <c r="AN784" s="7"/>
      <c r="AO784" s="7"/>
      <c r="AP784" s="7"/>
      <c r="AQ784" s="7"/>
      <c r="AR784" s="7"/>
      <c r="AS784" s="7"/>
      <c r="AT784" s="7"/>
      <c r="AU784" s="7"/>
      <c r="AV784" s="55"/>
      <c r="AW784" s="7"/>
      <c r="AX784" s="7"/>
      <c r="AY784" s="7"/>
      <c r="AZ784" s="7"/>
      <c r="BA784" s="7"/>
      <c r="BB784" s="7"/>
      <c r="BC784" s="7"/>
      <c r="BD784" s="7"/>
      <c r="BE784" s="7"/>
      <c r="BF784" s="7"/>
      <c r="BG784" s="7"/>
      <c r="BH784" s="7"/>
      <c r="BI784" s="7"/>
      <c r="BJ784" s="221"/>
      <c r="BK784" s="221"/>
      <c r="BL784" s="221"/>
      <c r="BM784" s="221"/>
      <c r="BN784" s="221"/>
      <c r="BO784" s="221"/>
      <c r="BP784" s="221"/>
      <c r="BQ784" s="221"/>
      <c r="BR784" s="221"/>
      <c r="BS784" s="221"/>
      <c r="BT784" s="221"/>
      <c r="BU784" s="221"/>
      <c r="BV784" s="221"/>
      <c r="BW784" s="221"/>
      <c r="BX784" s="221"/>
      <c r="BY784" s="221"/>
      <c r="BZ784" s="221"/>
      <c r="CA784" s="221"/>
      <c r="CB784" s="221"/>
      <c r="CC784" s="221"/>
      <c r="CD784" s="221"/>
      <c r="CE784" s="221"/>
      <c r="CF784" s="221"/>
      <c r="CG784" s="221"/>
      <c r="CH784" s="221"/>
      <c r="CI784" s="221"/>
      <c r="CJ784" s="221"/>
      <c r="CK784" s="221"/>
      <c r="CL784" s="221"/>
      <c r="CM784" s="221"/>
      <c r="CN784" s="221"/>
      <c r="CO784" s="221"/>
      <c r="CP784" s="221"/>
      <c r="CQ784" s="221"/>
      <c r="CR784" s="222">
        <f t="shared" si="337"/>
        <v>0</v>
      </c>
      <c r="CS784" s="237" t="e">
        <f t="shared" si="338"/>
        <v>#DIV/0!</v>
      </c>
      <c r="CT784" s="222">
        <f t="shared" si="339"/>
        <v>0</v>
      </c>
      <c r="CU784" s="237" t="e">
        <f t="shared" si="340"/>
        <v>#DIV/0!</v>
      </c>
      <c r="CV784" s="222">
        <f t="shared" si="341"/>
        <v>0</v>
      </c>
      <c r="CW784" s="237" t="e">
        <f t="shared" si="342"/>
        <v>#DIV/0!</v>
      </c>
      <c r="CX784" s="222">
        <f t="shared" si="343"/>
        <v>0</v>
      </c>
      <c r="CY784" s="237" t="e">
        <f t="shared" si="344"/>
        <v>#DIV/0!</v>
      </c>
      <c r="CZ784" s="223" t="e">
        <f t="shared" si="345"/>
        <v>#DIV/0!</v>
      </c>
      <c r="DA784" s="223" t="e">
        <f t="shared" si="346"/>
        <v>#DIV/0!</v>
      </c>
      <c r="DB784" s="5"/>
    </row>
    <row r="785" spans="1:106" s="1" customFormat="1" ht="46.5">
      <c r="A785" s="1036"/>
      <c r="B785" s="1024"/>
      <c r="C785" s="1033"/>
      <c r="D785" s="1024"/>
      <c r="E785" s="1033"/>
      <c r="F785" s="1024"/>
      <c r="G785" s="51" t="s">
        <v>1123</v>
      </c>
      <c r="H785" s="38"/>
      <c r="I785" s="38"/>
      <c r="J785" s="221" t="s">
        <v>32</v>
      </c>
      <c r="K785" s="212" t="s">
        <v>31</v>
      </c>
      <c r="L785" s="215" t="s">
        <v>9</v>
      </c>
      <c r="M785" s="221" t="s">
        <v>29</v>
      </c>
      <c r="N785" s="221" t="s">
        <v>24</v>
      </c>
      <c r="O785" s="5"/>
      <c r="P785" s="5"/>
      <c r="Q785" s="5"/>
      <c r="R785" s="5"/>
      <c r="S785" s="6"/>
      <c r="T785" s="6"/>
      <c r="U785" s="5" t="s">
        <v>24</v>
      </c>
      <c r="V785" s="5"/>
      <c r="W785" s="5"/>
      <c r="X785" s="5"/>
      <c r="Y785" s="5"/>
      <c r="Z785" s="80">
        <f t="shared" si="347"/>
        <v>1</v>
      </c>
      <c r="AA785" s="221"/>
      <c r="AB785" s="7"/>
      <c r="AC785" s="7"/>
      <c r="AD785" s="7"/>
      <c r="AE785" s="7"/>
      <c r="AF785" s="7"/>
      <c r="AG785" s="7"/>
      <c r="AH785" s="7"/>
      <c r="AI785" s="7"/>
      <c r="AJ785" s="7"/>
      <c r="AK785" s="7"/>
      <c r="AL785" s="7"/>
      <c r="AM785" s="7"/>
      <c r="AN785" s="7"/>
      <c r="AO785" s="7"/>
      <c r="AP785" s="7"/>
      <c r="AQ785" s="7"/>
      <c r="AR785" s="7"/>
      <c r="AS785" s="7"/>
      <c r="AT785" s="7"/>
      <c r="AU785" s="7"/>
      <c r="AV785" s="55"/>
      <c r="AW785" s="7" t="s">
        <v>1317</v>
      </c>
      <c r="AX785" s="7" t="s">
        <v>1317</v>
      </c>
      <c r="AY785" s="7"/>
      <c r="AZ785" s="7"/>
      <c r="BA785" s="7"/>
      <c r="BB785" s="7"/>
      <c r="BC785" s="7"/>
      <c r="BD785" s="7"/>
      <c r="BE785" s="7"/>
      <c r="BF785" s="7"/>
      <c r="BG785" s="7"/>
      <c r="BH785" s="7"/>
      <c r="BI785" s="7"/>
      <c r="BJ785" s="221"/>
      <c r="BK785" s="221"/>
      <c r="BL785" s="221"/>
      <c r="BM785" s="221"/>
      <c r="BN785" s="221"/>
      <c r="BO785" s="221"/>
      <c r="BP785" s="221"/>
      <c r="BQ785" s="221"/>
      <c r="BR785" s="221"/>
      <c r="BS785" s="221"/>
      <c r="BT785" s="221"/>
      <c r="BU785" s="221"/>
      <c r="BV785" s="221"/>
      <c r="BW785" s="221"/>
      <c r="BX785" s="221"/>
      <c r="BY785" s="221"/>
      <c r="BZ785" s="221"/>
      <c r="CA785" s="221"/>
      <c r="CB785" s="221"/>
      <c r="CC785" s="221"/>
      <c r="CD785" s="221"/>
      <c r="CE785" s="221"/>
      <c r="CF785" s="221"/>
      <c r="CG785" s="221"/>
      <c r="CH785" s="221"/>
      <c r="CI785" s="221"/>
      <c r="CJ785" s="221"/>
      <c r="CK785" s="221"/>
      <c r="CL785" s="221"/>
      <c r="CM785" s="221"/>
      <c r="CN785" s="221"/>
      <c r="CO785" s="221"/>
      <c r="CP785" s="221"/>
      <c r="CQ785" s="221"/>
      <c r="CR785" s="222">
        <f t="shared" si="337"/>
        <v>0</v>
      </c>
      <c r="CS785" s="237" t="e">
        <f t="shared" si="338"/>
        <v>#DIV/0!</v>
      </c>
      <c r="CT785" s="222">
        <f t="shared" si="339"/>
        <v>0</v>
      </c>
      <c r="CU785" s="237" t="e">
        <f t="shared" si="340"/>
        <v>#DIV/0!</v>
      </c>
      <c r="CV785" s="222">
        <f t="shared" si="341"/>
        <v>0</v>
      </c>
      <c r="CW785" s="237" t="e">
        <f t="shared" si="342"/>
        <v>#DIV/0!</v>
      </c>
      <c r="CX785" s="222">
        <f t="shared" si="343"/>
        <v>0</v>
      </c>
      <c r="CY785" s="237" t="e">
        <f t="shared" si="344"/>
        <v>#DIV/0!</v>
      </c>
      <c r="CZ785" s="223" t="e">
        <f t="shared" si="345"/>
        <v>#DIV/0!</v>
      </c>
      <c r="DA785" s="223" t="e">
        <f t="shared" si="346"/>
        <v>#DIV/0!</v>
      </c>
      <c r="DB785" s="5"/>
    </row>
    <row r="786" spans="1:106" s="1" customFormat="1" ht="46.5">
      <c r="A786" s="1036"/>
      <c r="B786" s="1024"/>
      <c r="C786" s="1033"/>
      <c r="D786" s="1024"/>
      <c r="E786" s="1033"/>
      <c r="F786" s="1024"/>
      <c r="G786" s="51" t="s">
        <v>1124</v>
      </c>
      <c r="H786" s="38"/>
      <c r="I786" s="38"/>
      <c r="J786" s="221" t="s">
        <v>32</v>
      </c>
      <c r="K786" s="212" t="s">
        <v>31</v>
      </c>
      <c r="L786" s="215" t="s">
        <v>9</v>
      </c>
      <c r="M786" s="221" t="s">
        <v>29</v>
      </c>
      <c r="N786" s="221" t="s">
        <v>24</v>
      </c>
      <c r="O786" s="5"/>
      <c r="P786" s="5"/>
      <c r="Q786" s="5"/>
      <c r="R786" s="5"/>
      <c r="S786" s="6"/>
      <c r="T786" s="6"/>
      <c r="U786" s="5"/>
      <c r="V786" s="5"/>
      <c r="W786" s="5"/>
      <c r="X786" s="5" t="s">
        <v>24</v>
      </c>
      <c r="Y786" s="5"/>
      <c r="Z786" s="80">
        <f t="shared" si="347"/>
        <v>1</v>
      </c>
      <c r="AA786" s="955"/>
      <c r="AB786" s="7"/>
      <c r="AC786" s="7"/>
      <c r="AD786" s="7"/>
      <c r="AE786" s="7"/>
      <c r="AF786" s="7"/>
      <c r="AG786" s="7"/>
      <c r="AH786" s="7"/>
      <c r="AI786" s="7"/>
      <c r="AJ786" s="7"/>
      <c r="AK786" s="7"/>
      <c r="AL786" s="7"/>
      <c r="AM786" s="7"/>
      <c r="AN786" s="7"/>
      <c r="AO786" s="7"/>
      <c r="AP786" s="7"/>
      <c r="AQ786" s="7"/>
      <c r="AR786" s="7"/>
      <c r="AS786" s="7"/>
      <c r="AT786" s="7"/>
      <c r="AU786" s="7"/>
      <c r="AV786" s="55"/>
      <c r="AW786" s="7"/>
      <c r="AX786" s="7"/>
      <c r="AY786" s="7"/>
      <c r="AZ786" s="7"/>
      <c r="BA786" s="7"/>
      <c r="BB786" s="7"/>
      <c r="BC786" s="7"/>
      <c r="BD786" s="7"/>
      <c r="BE786" s="7"/>
      <c r="BF786" s="7" t="s">
        <v>1317</v>
      </c>
      <c r="BG786" s="7"/>
      <c r="BH786" s="7"/>
      <c r="BI786" s="7"/>
      <c r="BJ786" s="221"/>
      <c r="BK786" s="221"/>
      <c r="BL786" s="221"/>
      <c r="BM786" s="221"/>
      <c r="BN786" s="221"/>
      <c r="BO786" s="221"/>
      <c r="BP786" s="221"/>
      <c r="BQ786" s="221"/>
      <c r="BR786" s="221"/>
      <c r="BS786" s="221"/>
      <c r="BT786" s="221"/>
      <c r="BU786" s="221"/>
      <c r="BV786" s="221"/>
      <c r="BW786" s="221"/>
      <c r="BX786" s="221"/>
      <c r="BY786" s="221"/>
      <c r="BZ786" s="221"/>
      <c r="CA786" s="221"/>
      <c r="CB786" s="221"/>
      <c r="CC786" s="221"/>
      <c r="CD786" s="221"/>
      <c r="CE786" s="221"/>
      <c r="CF786" s="221"/>
      <c r="CG786" s="221"/>
      <c r="CH786" s="221"/>
      <c r="CI786" s="221"/>
      <c r="CJ786" s="221"/>
      <c r="CK786" s="221"/>
      <c r="CL786" s="221"/>
      <c r="CM786" s="221"/>
      <c r="CN786" s="221"/>
      <c r="CO786" s="221"/>
      <c r="CP786" s="221"/>
      <c r="CQ786" s="221"/>
      <c r="CR786" s="222">
        <f t="shared" si="337"/>
        <v>0</v>
      </c>
      <c r="CS786" s="237" t="e">
        <f t="shared" si="338"/>
        <v>#DIV/0!</v>
      </c>
      <c r="CT786" s="222">
        <f t="shared" si="339"/>
        <v>0</v>
      </c>
      <c r="CU786" s="237" t="e">
        <f t="shared" si="340"/>
        <v>#DIV/0!</v>
      </c>
      <c r="CV786" s="222">
        <f t="shared" si="341"/>
        <v>0</v>
      </c>
      <c r="CW786" s="237" t="e">
        <f t="shared" si="342"/>
        <v>#DIV/0!</v>
      </c>
      <c r="CX786" s="222">
        <f t="shared" si="343"/>
        <v>0</v>
      </c>
      <c r="CY786" s="237" t="e">
        <f t="shared" si="344"/>
        <v>#DIV/0!</v>
      </c>
      <c r="CZ786" s="223" t="e">
        <f t="shared" si="345"/>
        <v>#DIV/0!</v>
      </c>
      <c r="DA786" s="223" t="e">
        <f t="shared" si="346"/>
        <v>#DIV/0!</v>
      </c>
      <c r="DB786" s="5"/>
    </row>
    <row r="787" spans="1:106" s="1" customFormat="1" ht="46.5">
      <c r="A787" s="1036"/>
      <c r="B787" s="1024"/>
      <c r="C787" s="1033"/>
      <c r="D787" s="1024"/>
      <c r="E787" s="1033"/>
      <c r="F787" s="1024"/>
      <c r="G787" s="51" t="s">
        <v>1125</v>
      </c>
      <c r="H787" s="38"/>
      <c r="I787" s="38"/>
      <c r="J787" s="5" t="s">
        <v>32</v>
      </c>
      <c r="K787" s="212" t="s">
        <v>31</v>
      </c>
      <c r="L787" s="215" t="s">
        <v>9</v>
      </c>
      <c r="M787" s="221" t="s">
        <v>29</v>
      </c>
      <c r="N787" s="221" t="s">
        <v>24</v>
      </c>
      <c r="O787" s="5"/>
      <c r="P787" s="5"/>
      <c r="Q787" s="5"/>
      <c r="R787" s="5"/>
      <c r="S787" s="195"/>
      <c r="T787" s="6" t="s">
        <v>24</v>
      </c>
      <c r="U787" s="5"/>
      <c r="V787" s="5"/>
      <c r="W787" s="5"/>
      <c r="X787" s="5"/>
      <c r="Y787" s="5"/>
      <c r="Z787" s="80">
        <f t="shared" si="347"/>
        <v>1</v>
      </c>
      <c r="AA787" s="955"/>
      <c r="AB787" s="7"/>
      <c r="AC787" s="7"/>
      <c r="AD787" s="7"/>
      <c r="AE787" s="7"/>
      <c r="AF787" s="7"/>
      <c r="AG787" s="7"/>
      <c r="AH787" s="7"/>
      <c r="AI787" s="7"/>
      <c r="AJ787" s="7"/>
      <c r="AK787" s="7"/>
      <c r="AL787" s="7"/>
      <c r="AM787" s="7"/>
      <c r="AN787" s="7"/>
      <c r="AO787" s="7"/>
      <c r="AP787" s="7"/>
      <c r="AQ787" s="7" t="s">
        <v>1317</v>
      </c>
      <c r="AR787" s="7"/>
      <c r="AS787" s="7" t="s">
        <v>1317</v>
      </c>
      <c r="AT787" s="7" t="s">
        <v>1317</v>
      </c>
      <c r="AU787" s="7" t="s">
        <v>1317</v>
      </c>
      <c r="AV787" s="55"/>
      <c r="AW787" s="7"/>
      <c r="AX787" s="7"/>
      <c r="AY787" s="7"/>
      <c r="AZ787" s="7"/>
      <c r="BA787" s="7"/>
      <c r="BB787" s="7"/>
      <c r="BC787" s="7"/>
      <c r="BD787" s="7"/>
      <c r="BE787" s="7"/>
      <c r="BF787" s="7"/>
      <c r="BG787" s="7"/>
      <c r="BH787" s="7"/>
      <c r="BI787" s="7"/>
      <c r="BJ787" s="221"/>
      <c r="BK787" s="221"/>
      <c r="BL787" s="221"/>
      <c r="BM787" s="221"/>
      <c r="BN787" s="221"/>
      <c r="BO787" s="221"/>
      <c r="BP787" s="221"/>
      <c r="BQ787" s="221"/>
      <c r="BR787" s="221"/>
      <c r="BS787" s="221"/>
      <c r="BT787" s="221"/>
      <c r="BU787" s="221"/>
      <c r="BV787" s="221"/>
      <c r="BW787" s="221"/>
      <c r="BX787" s="221"/>
      <c r="BY787" s="221"/>
      <c r="BZ787" s="221"/>
      <c r="CA787" s="221"/>
      <c r="CB787" s="221"/>
      <c r="CC787" s="221"/>
      <c r="CD787" s="221"/>
      <c r="CE787" s="221"/>
      <c r="CF787" s="221"/>
      <c r="CG787" s="221"/>
      <c r="CH787" s="221"/>
      <c r="CI787" s="221"/>
      <c r="CJ787" s="221"/>
      <c r="CK787" s="221"/>
      <c r="CL787" s="221"/>
      <c r="CM787" s="221"/>
      <c r="CN787" s="221"/>
      <c r="CO787" s="221"/>
      <c r="CP787" s="221"/>
      <c r="CQ787" s="221"/>
      <c r="CR787" s="222">
        <f t="shared" si="337"/>
        <v>0</v>
      </c>
      <c r="CS787" s="237" t="e">
        <f t="shared" si="338"/>
        <v>#DIV/0!</v>
      </c>
      <c r="CT787" s="222">
        <f t="shared" si="339"/>
        <v>0</v>
      </c>
      <c r="CU787" s="237" t="e">
        <f t="shared" si="340"/>
        <v>#DIV/0!</v>
      </c>
      <c r="CV787" s="222">
        <f t="shared" si="341"/>
        <v>0</v>
      </c>
      <c r="CW787" s="237" t="e">
        <f t="shared" si="342"/>
        <v>#DIV/0!</v>
      </c>
      <c r="CX787" s="222">
        <f t="shared" si="343"/>
        <v>0</v>
      </c>
      <c r="CY787" s="237" t="e">
        <f t="shared" si="344"/>
        <v>#DIV/0!</v>
      </c>
      <c r="CZ787" s="223" t="e">
        <f t="shared" si="345"/>
        <v>#DIV/0!</v>
      </c>
      <c r="DA787" s="223" t="e">
        <f t="shared" si="346"/>
        <v>#DIV/0!</v>
      </c>
      <c r="DB787" s="5"/>
    </row>
    <row r="788" spans="1:106" s="1" customFormat="1" ht="46.5">
      <c r="A788" s="1036"/>
      <c r="B788" s="1024"/>
      <c r="C788" s="1033"/>
      <c r="D788" s="1024"/>
      <c r="E788" s="1033"/>
      <c r="F788" s="1024"/>
      <c r="G788" s="51" t="s">
        <v>1127</v>
      </c>
      <c r="H788" s="38"/>
      <c r="I788" s="38"/>
      <c r="J788" s="227" t="s">
        <v>32</v>
      </c>
      <c r="K788" s="212" t="s">
        <v>31</v>
      </c>
      <c r="L788" s="215" t="s">
        <v>9</v>
      </c>
      <c r="M788" s="221" t="s">
        <v>29</v>
      </c>
      <c r="N788" s="221" t="s">
        <v>24</v>
      </c>
      <c r="O788" s="5" t="s">
        <v>24</v>
      </c>
      <c r="P788" s="5"/>
      <c r="Q788" s="5"/>
      <c r="R788" s="5"/>
      <c r="S788" s="6"/>
      <c r="T788" s="6"/>
      <c r="U788" s="5"/>
      <c r="V788" s="5"/>
      <c r="W788" s="5"/>
      <c r="X788" s="5"/>
      <c r="Y788" s="5"/>
      <c r="Z788" s="80">
        <f t="shared" si="347"/>
        <v>1</v>
      </c>
      <c r="AA788" s="221"/>
      <c r="AB788" s="7" t="s">
        <v>1317</v>
      </c>
      <c r="AC788" s="7" t="s">
        <v>1317</v>
      </c>
      <c r="AD788" s="7"/>
      <c r="AE788" s="7"/>
      <c r="AF788" s="7"/>
      <c r="AG788" s="7"/>
      <c r="AH788" s="7"/>
      <c r="AI788" s="7"/>
      <c r="AJ788" s="7"/>
      <c r="AK788" s="7"/>
      <c r="AL788" s="7"/>
      <c r="AM788" s="7"/>
      <c r="AN788" s="7"/>
      <c r="AO788" s="7"/>
      <c r="AP788" s="7"/>
      <c r="AQ788" s="7"/>
      <c r="AR788" s="7"/>
      <c r="AS788" s="7"/>
      <c r="AT788" s="7"/>
      <c r="AU788" s="7"/>
      <c r="AV788" s="55"/>
      <c r="AW788" s="7"/>
      <c r="AX788" s="7"/>
      <c r="AY788" s="7"/>
      <c r="AZ788" s="7"/>
      <c r="BA788" s="7"/>
      <c r="BB788" s="7"/>
      <c r="BC788" s="7"/>
      <c r="BD788" s="7"/>
      <c r="BE788" s="7"/>
      <c r="BF788" s="7"/>
      <c r="BG788" s="7"/>
      <c r="BH788" s="7"/>
      <c r="BI788" s="7"/>
      <c r="BJ788" s="221"/>
      <c r="BK788" s="221"/>
      <c r="BL788" s="221"/>
      <c r="BM788" s="221"/>
      <c r="BN788" s="221"/>
      <c r="BO788" s="221"/>
      <c r="BP788" s="221"/>
      <c r="BQ788" s="221"/>
      <c r="BR788" s="221"/>
      <c r="BS788" s="221"/>
      <c r="BT788" s="221"/>
      <c r="BU788" s="221"/>
      <c r="BV788" s="221"/>
      <c r="BW788" s="221"/>
      <c r="BX788" s="221"/>
      <c r="BY788" s="221"/>
      <c r="BZ788" s="221"/>
      <c r="CA788" s="221"/>
      <c r="CB788" s="221"/>
      <c r="CC788" s="221"/>
      <c r="CD788" s="221"/>
      <c r="CE788" s="221"/>
      <c r="CF788" s="221"/>
      <c r="CG788" s="221"/>
      <c r="CH788" s="221"/>
      <c r="CI788" s="221"/>
      <c r="CJ788" s="221"/>
      <c r="CK788" s="221"/>
      <c r="CL788" s="221"/>
      <c r="CM788" s="221"/>
      <c r="CN788" s="221"/>
      <c r="CO788" s="221"/>
      <c r="CP788" s="221"/>
      <c r="CQ788" s="221"/>
      <c r="CR788" s="222">
        <f t="shared" si="337"/>
        <v>0</v>
      </c>
      <c r="CS788" s="237" t="e">
        <f t="shared" si="338"/>
        <v>#DIV/0!</v>
      </c>
      <c r="CT788" s="222">
        <f t="shared" si="339"/>
        <v>0</v>
      </c>
      <c r="CU788" s="237" t="e">
        <f t="shared" si="340"/>
        <v>#DIV/0!</v>
      </c>
      <c r="CV788" s="222">
        <f t="shared" si="341"/>
        <v>0</v>
      </c>
      <c r="CW788" s="237" t="e">
        <f t="shared" si="342"/>
        <v>#DIV/0!</v>
      </c>
      <c r="CX788" s="222">
        <f t="shared" si="343"/>
        <v>0</v>
      </c>
      <c r="CY788" s="237" t="e">
        <f t="shared" si="344"/>
        <v>#DIV/0!</v>
      </c>
      <c r="CZ788" s="223" t="e">
        <f t="shared" si="345"/>
        <v>#DIV/0!</v>
      </c>
      <c r="DA788" s="223" t="e">
        <f t="shared" si="346"/>
        <v>#DIV/0!</v>
      </c>
      <c r="DB788" s="5"/>
    </row>
    <row r="789" spans="1:106" s="1" customFormat="1" ht="46.5">
      <c r="A789" s="1036"/>
      <c r="B789" s="1024"/>
      <c r="C789" s="1033"/>
      <c r="D789" s="1024"/>
      <c r="E789" s="1033"/>
      <c r="F789" s="1024"/>
      <c r="G789" s="51" t="s">
        <v>1119</v>
      </c>
      <c r="H789" s="38"/>
      <c r="I789" s="38"/>
      <c r="J789" s="5" t="s">
        <v>32</v>
      </c>
      <c r="K789" s="212" t="s">
        <v>31</v>
      </c>
      <c r="L789" s="215" t="s">
        <v>9</v>
      </c>
      <c r="M789" s="221" t="s">
        <v>29</v>
      </c>
      <c r="N789" s="221" t="s">
        <v>24</v>
      </c>
      <c r="O789" s="5"/>
      <c r="P789" s="5" t="s">
        <v>24</v>
      </c>
      <c r="Q789" s="5"/>
      <c r="R789" s="5"/>
      <c r="S789" s="6"/>
      <c r="T789" s="6"/>
      <c r="U789" s="5"/>
      <c r="V789" s="5"/>
      <c r="W789" s="5"/>
      <c r="X789" s="5"/>
      <c r="Y789" s="5"/>
      <c r="Z789" s="80">
        <f t="shared" si="347"/>
        <v>1</v>
      </c>
      <c r="AA789" s="955"/>
      <c r="AB789" s="7"/>
      <c r="AC789" s="7"/>
      <c r="AD789" s="7"/>
      <c r="AE789" s="7" t="s">
        <v>1317</v>
      </c>
      <c r="AF789" s="7"/>
      <c r="AG789" s="7"/>
      <c r="AH789" s="7"/>
      <c r="AI789" s="7"/>
      <c r="AJ789" s="7"/>
      <c r="AK789" s="7"/>
      <c r="AL789" s="7"/>
      <c r="AM789" s="7"/>
      <c r="AN789" s="7"/>
      <c r="AO789" s="7"/>
      <c r="AP789" s="7"/>
      <c r="AQ789" s="7"/>
      <c r="AR789" s="7"/>
      <c r="AS789" s="7"/>
      <c r="AT789" s="7"/>
      <c r="AU789" s="7"/>
      <c r="AV789" s="55"/>
      <c r="AW789" s="7"/>
      <c r="AX789" s="7"/>
      <c r="AY789" s="7"/>
      <c r="AZ789" s="7"/>
      <c r="BA789" s="7"/>
      <c r="BB789" s="7"/>
      <c r="BC789" s="7"/>
      <c r="BD789" s="7"/>
      <c r="BE789" s="7"/>
      <c r="BF789" s="7"/>
      <c r="BG789" s="7"/>
      <c r="BH789" s="7"/>
      <c r="BI789" s="7"/>
      <c r="BJ789" s="221"/>
      <c r="BK789" s="221"/>
      <c r="BL789" s="221"/>
      <c r="BM789" s="221"/>
      <c r="BN789" s="221"/>
      <c r="BO789" s="221"/>
      <c r="BP789" s="221"/>
      <c r="BQ789" s="221"/>
      <c r="BR789" s="221"/>
      <c r="BS789" s="221"/>
      <c r="BT789" s="221"/>
      <c r="BU789" s="221"/>
      <c r="BV789" s="221"/>
      <c r="BW789" s="221"/>
      <c r="BX789" s="221"/>
      <c r="BY789" s="221"/>
      <c r="BZ789" s="221"/>
      <c r="CA789" s="221"/>
      <c r="CB789" s="221"/>
      <c r="CC789" s="221"/>
      <c r="CD789" s="221"/>
      <c r="CE789" s="221"/>
      <c r="CF789" s="221"/>
      <c r="CG789" s="221"/>
      <c r="CH789" s="221"/>
      <c r="CI789" s="221"/>
      <c r="CJ789" s="221"/>
      <c r="CK789" s="221"/>
      <c r="CL789" s="221"/>
      <c r="CM789" s="221"/>
      <c r="CN789" s="221"/>
      <c r="CO789" s="221"/>
      <c r="CP789" s="221"/>
      <c r="CQ789" s="221"/>
      <c r="CR789" s="222">
        <f t="shared" si="337"/>
        <v>0</v>
      </c>
      <c r="CS789" s="237" t="e">
        <f t="shared" si="338"/>
        <v>#DIV/0!</v>
      </c>
      <c r="CT789" s="222">
        <f t="shared" si="339"/>
        <v>0</v>
      </c>
      <c r="CU789" s="237" t="e">
        <f t="shared" si="340"/>
        <v>#DIV/0!</v>
      </c>
      <c r="CV789" s="222">
        <f t="shared" si="341"/>
        <v>0</v>
      </c>
      <c r="CW789" s="237" t="e">
        <f t="shared" si="342"/>
        <v>#DIV/0!</v>
      </c>
      <c r="CX789" s="222">
        <f t="shared" si="343"/>
        <v>0</v>
      </c>
      <c r="CY789" s="237" t="e">
        <f t="shared" si="344"/>
        <v>#DIV/0!</v>
      </c>
      <c r="CZ789" s="223" t="e">
        <f t="shared" si="345"/>
        <v>#DIV/0!</v>
      </c>
      <c r="DA789" s="223" t="e">
        <f t="shared" si="346"/>
        <v>#DIV/0!</v>
      </c>
      <c r="DB789" s="5"/>
    </row>
    <row r="790" spans="1:106" s="1" customFormat="1" ht="108.5">
      <c r="A790" s="227">
        <v>236</v>
      </c>
      <c r="B790" s="217" t="s">
        <v>1715</v>
      </c>
      <c r="C790" s="212"/>
      <c r="D790" s="217" t="s">
        <v>1715</v>
      </c>
      <c r="E790" s="212"/>
      <c r="F790" s="217" t="s">
        <v>1715</v>
      </c>
      <c r="G790" s="51" t="s">
        <v>1714</v>
      </c>
      <c r="H790" s="38"/>
      <c r="I790" s="178" t="s">
        <v>1716</v>
      </c>
      <c r="J790" s="5" t="s">
        <v>32</v>
      </c>
      <c r="K790" s="212" t="s">
        <v>31</v>
      </c>
      <c r="L790" s="215" t="s">
        <v>9</v>
      </c>
      <c r="M790" s="221" t="s">
        <v>29</v>
      </c>
      <c r="N790" s="221" t="s">
        <v>24</v>
      </c>
      <c r="O790" s="5" t="s">
        <v>24</v>
      </c>
      <c r="P790" s="5"/>
      <c r="Q790" s="5"/>
      <c r="R790" s="5"/>
      <c r="S790" s="6"/>
      <c r="T790" s="6"/>
      <c r="U790" s="5" t="s">
        <v>24</v>
      </c>
      <c r="V790" s="5"/>
      <c r="W790" s="5"/>
      <c r="X790" s="5"/>
      <c r="Y790" s="5"/>
      <c r="Z790" s="80">
        <f t="shared" si="347"/>
        <v>2</v>
      </c>
      <c r="AA790" s="955"/>
      <c r="AB790" s="7"/>
      <c r="AC790" s="7" t="s">
        <v>1317</v>
      </c>
      <c r="AD790" s="7"/>
      <c r="AE790" s="7"/>
      <c r="AF790" s="7"/>
      <c r="AG790" s="7"/>
      <c r="AH790" s="7"/>
      <c r="AI790" s="7"/>
      <c r="AJ790" s="7"/>
      <c r="AK790" s="7"/>
      <c r="AL790" s="7"/>
      <c r="AM790" s="7"/>
      <c r="AN790" s="7"/>
      <c r="AO790" s="7"/>
      <c r="AP790" s="7"/>
      <c r="AQ790" s="7"/>
      <c r="AR790" s="7"/>
      <c r="AS790" s="7"/>
      <c r="AT790" s="7"/>
      <c r="AU790" s="7"/>
      <c r="AV790" s="55"/>
      <c r="AW790" s="7"/>
      <c r="AX790" s="7"/>
      <c r="AY790" s="7"/>
      <c r="AZ790" s="7"/>
      <c r="BA790" s="7"/>
      <c r="BB790" s="7"/>
      <c r="BC790" s="7"/>
      <c r="BD790" s="7"/>
      <c r="BE790" s="7"/>
      <c r="BF790" s="7"/>
      <c r="BG790" s="7"/>
      <c r="BH790" s="7"/>
      <c r="BI790" s="7"/>
      <c r="BJ790" s="221"/>
      <c r="BK790" s="221"/>
      <c r="BL790" s="221"/>
      <c r="BM790" s="221"/>
      <c r="BN790" s="221"/>
      <c r="BO790" s="221"/>
      <c r="BP790" s="221"/>
      <c r="BQ790" s="221"/>
      <c r="BR790" s="221"/>
      <c r="BS790" s="221"/>
      <c r="BT790" s="221"/>
      <c r="BU790" s="221"/>
      <c r="BV790" s="221"/>
      <c r="BW790" s="221"/>
      <c r="BX790" s="221"/>
      <c r="BY790" s="221"/>
      <c r="BZ790" s="221"/>
      <c r="CA790" s="221"/>
      <c r="CB790" s="221"/>
      <c r="CC790" s="221"/>
      <c r="CD790" s="221"/>
      <c r="CE790" s="221"/>
      <c r="CF790" s="221"/>
      <c r="CG790" s="221"/>
      <c r="CH790" s="221"/>
      <c r="CI790" s="221"/>
      <c r="CJ790" s="221"/>
      <c r="CK790" s="221"/>
      <c r="CL790" s="221"/>
      <c r="CM790" s="221"/>
      <c r="CN790" s="221"/>
      <c r="CO790" s="221"/>
      <c r="CP790" s="221"/>
      <c r="CQ790" s="221"/>
      <c r="CR790" s="222">
        <f t="shared" si="337"/>
        <v>0</v>
      </c>
      <c r="CS790" s="237" t="e">
        <f t="shared" si="338"/>
        <v>#DIV/0!</v>
      </c>
      <c r="CT790" s="222">
        <f t="shared" si="339"/>
        <v>0</v>
      </c>
      <c r="CU790" s="237" t="e">
        <f t="shared" si="340"/>
        <v>#DIV/0!</v>
      </c>
      <c r="CV790" s="222">
        <f t="shared" si="341"/>
        <v>0</v>
      </c>
      <c r="CW790" s="237" t="e">
        <f t="shared" si="342"/>
        <v>#DIV/0!</v>
      </c>
      <c r="CX790" s="222">
        <f t="shared" si="343"/>
        <v>0</v>
      </c>
      <c r="CY790" s="237" t="e">
        <f t="shared" si="344"/>
        <v>#DIV/0!</v>
      </c>
      <c r="CZ790" s="223" t="e">
        <f t="shared" si="345"/>
        <v>#DIV/0!</v>
      </c>
      <c r="DA790" s="223" t="e">
        <f t="shared" si="346"/>
        <v>#DIV/0!</v>
      </c>
      <c r="DB790" s="5"/>
    </row>
    <row r="791" spans="1:106" s="1" customFormat="1" ht="31">
      <c r="A791" s="1036">
        <v>237</v>
      </c>
      <c r="B791" s="1044" t="s">
        <v>1394</v>
      </c>
      <c r="C791" s="1033" t="s">
        <v>26</v>
      </c>
      <c r="D791" s="1024" t="s">
        <v>1164</v>
      </c>
      <c r="E791" s="1033" t="s">
        <v>26</v>
      </c>
      <c r="F791" s="1044" t="s">
        <v>1393</v>
      </c>
      <c r="G791" s="217" t="s">
        <v>1128</v>
      </c>
      <c r="H791" s="212"/>
      <c r="I791" s="212"/>
      <c r="J791" s="221" t="s">
        <v>32</v>
      </c>
      <c r="K791" s="212" t="s">
        <v>31</v>
      </c>
      <c r="L791" s="215" t="s">
        <v>9</v>
      </c>
      <c r="M791" s="221" t="s">
        <v>29</v>
      </c>
      <c r="N791" s="221" t="s">
        <v>24</v>
      </c>
      <c r="O791" s="5"/>
      <c r="P791" s="5"/>
      <c r="Q791" s="5"/>
      <c r="R791" s="5"/>
      <c r="S791" s="6"/>
      <c r="T791" s="6"/>
      <c r="U791" s="5"/>
      <c r="V791" s="5"/>
      <c r="W791" s="5" t="s">
        <v>24</v>
      </c>
      <c r="X791" s="5"/>
      <c r="Y791" s="5"/>
      <c r="Z791" s="80">
        <f>COUNTIF($O791:$Y791,"x")</f>
        <v>1</v>
      </c>
      <c r="AA791" s="221"/>
      <c r="AB791" s="7"/>
      <c r="AC791" s="7"/>
      <c r="AD791" s="7"/>
      <c r="AE791" s="7"/>
      <c r="AF791" s="7"/>
      <c r="AG791" s="7"/>
      <c r="AH791" s="7"/>
      <c r="AI791" s="7"/>
      <c r="AJ791" s="7"/>
      <c r="AK791" s="7"/>
      <c r="AL791" s="7"/>
      <c r="AM791" s="7"/>
      <c r="AN791" s="7"/>
      <c r="AO791" s="7"/>
      <c r="AP791" s="7"/>
      <c r="AQ791" s="7"/>
      <c r="AR791" s="7"/>
      <c r="AS791" s="7"/>
      <c r="AT791" s="7"/>
      <c r="AU791" s="7"/>
      <c r="AV791" s="55"/>
      <c r="AW791" s="7"/>
      <c r="AX791" s="7"/>
      <c r="AY791" s="7"/>
      <c r="AZ791" s="7"/>
      <c r="BA791" s="7"/>
      <c r="BB791" s="7"/>
      <c r="BC791" s="7" t="s">
        <v>1316</v>
      </c>
      <c r="BD791" s="7" t="s">
        <v>1316</v>
      </c>
      <c r="BE791" s="7" t="s">
        <v>1316</v>
      </c>
      <c r="BF791" s="7"/>
      <c r="BG791" s="7"/>
      <c r="BH791" s="7"/>
      <c r="BI791" s="7"/>
      <c r="BJ791" s="221"/>
      <c r="BK791" s="221"/>
      <c r="BL791" s="221"/>
      <c r="BM791" s="221"/>
      <c r="BN791" s="221"/>
      <c r="BO791" s="221"/>
      <c r="BP791" s="221"/>
      <c r="BQ791" s="221"/>
      <c r="BR791" s="221"/>
      <c r="BS791" s="221"/>
      <c r="BT791" s="221"/>
      <c r="BU791" s="221"/>
      <c r="BV791" s="221"/>
      <c r="BW791" s="221"/>
      <c r="BX791" s="221"/>
      <c r="BY791" s="221"/>
      <c r="BZ791" s="221"/>
      <c r="CA791" s="221"/>
      <c r="CB791" s="221"/>
      <c r="CC791" s="221"/>
      <c r="CD791" s="221"/>
      <c r="CE791" s="221"/>
      <c r="CF791" s="221"/>
      <c r="CG791" s="221"/>
      <c r="CH791" s="221"/>
      <c r="CI791" s="221"/>
      <c r="CJ791" s="221"/>
      <c r="CK791" s="221"/>
      <c r="CL791" s="221"/>
      <c r="CM791" s="221"/>
      <c r="CN791" s="221"/>
      <c r="CO791" s="221"/>
      <c r="CP791" s="221"/>
      <c r="CQ791" s="221"/>
      <c r="CR791" s="222">
        <f t="shared" si="337"/>
        <v>0</v>
      </c>
      <c r="CS791" s="237" t="e">
        <f t="shared" si="338"/>
        <v>#DIV/0!</v>
      </c>
      <c r="CT791" s="222">
        <f t="shared" si="339"/>
        <v>0</v>
      </c>
      <c r="CU791" s="237" t="e">
        <f t="shared" si="340"/>
        <v>#DIV/0!</v>
      </c>
      <c r="CV791" s="222">
        <f t="shared" si="341"/>
        <v>0</v>
      </c>
      <c r="CW791" s="237" t="e">
        <f t="shared" si="342"/>
        <v>#DIV/0!</v>
      </c>
      <c r="CX791" s="222">
        <f t="shared" si="343"/>
        <v>0</v>
      </c>
      <c r="CY791" s="237" t="e">
        <f t="shared" si="344"/>
        <v>#DIV/0!</v>
      </c>
      <c r="CZ791" s="223" t="e">
        <f t="shared" si="345"/>
        <v>#DIV/0!</v>
      </c>
      <c r="DA791" s="223" t="e">
        <f t="shared" si="346"/>
        <v>#DIV/0!</v>
      </c>
      <c r="DB791" s="5"/>
    </row>
    <row r="792" spans="1:106" s="1" customFormat="1" ht="31">
      <c r="A792" s="1036"/>
      <c r="B792" s="1024"/>
      <c r="C792" s="1033"/>
      <c r="D792" s="1024"/>
      <c r="E792" s="1033"/>
      <c r="F792" s="1024"/>
      <c r="G792" s="217" t="s">
        <v>1130</v>
      </c>
      <c r="H792" s="212"/>
      <c r="I792" s="212"/>
      <c r="J792" s="38" t="s">
        <v>32</v>
      </c>
      <c r="K792" s="212" t="s">
        <v>31</v>
      </c>
      <c r="L792" s="215" t="s">
        <v>9</v>
      </c>
      <c r="M792" s="221" t="s">
        <v>29</v>
      </c>
      <c r="N792" s="221" t="s">
        <v>24</v>
      </c>
      <c r="O792" s="5"/>
      <c r="P792" s="5"/>
      <c r="Q792" s="5" t="s">
        <v>24</v>
      </c>
      <c r="R792" s="5"/>
      <c r="S792" s="6"/>
      <c r="T792" s="6"/>
      <c r="U792" s="5"/>
      <c r="V792" s="5"/>
      <c r="W792" s="5"/>
      <c r="X792" s="5"/>
      <c r="Y792" s="5"/>
      <c r="Z792" s="80">
        <f>COUNTIF($O792:$Y792,"x")</f>
        <v>1</v>
      </c>
      <c r="AA792" s="955"/>
      <c r="AB792" s="7"/>
      <c r="AC792" s="7"/>
      <c r="AD792" s="7"/>
      <c r="AE792" s="7"/>
      <c r="AF792" s="7"/>
      <c r="AG792" s="7"/>
      <c r="AH792" s="7"/>
      <c r="AI792" s="7"/>
      <c r="AJ792" s="7" t="s">
        <v>1404</v>
      </c>
      <c r="AK792" s="7"/>
      <c r="AL792" s="7"/>
      <c r="AM792" s="7"/>
      <c r="AN792" s="7"/>
      <c r="AO792" s="7"/>
      <c r="AP792" s="7"/>
      <c r="AQ792" s="7"/>
      <c r="AR792" s="7"/>
      <c r="AS792" s="7"/>
      <c r="AT792" s="7"/>
      <c r="AU792" s="7"/>
      <c r="AV792" s="55"/>
      <c r="AW792" s="7"/>
      <c r="AX792" s="7"/>
      <c r="AY792" s="7"/>
      <c r="AZ792" s="7"/>
      <c r="BA792" s="7"/>
      <c r="BB792" s="7"/>
      <c r="BC792" s="7"/>
      <c r="BD792" s="7"/>
      <c r="BE792" s="7"/>
      <c r="BF792" s="7"/>
      <c r="BG792" s="7"/>
      <c r="BH792" s="7"/>
      <c r="BI792" s="7"/>
      <c r="BJ792" s="221"/>
      <c r="BK792" s="221"/>
      <c r="BL792" s="221"/>
      <c r="BM792" s="221"/>
      <c r="BN792" s="221"/>
      <c r="BO792" s="221"/>
      <c r="BP792" s="221"/>
      <c r="BQ792" s="221"/>
      <c r="BR792" s="221"/>
      <c r="BS792" s="221"/>
      <c r="BT792" s="221"/>
      <c r="BU792" s="221"/>
      <c r="BV792" s="221"/>
      <c r="BW792" s="221"/>
      <c r="BX792" s="221"/>
      <c r="BY792" s="221"/>
      <c r="BZ792" s="221"/>
      <c r="CA792" s="221"/>
      <c r="CB792" s="221"/>
      <c r="CC792" s="221"/>
      <c r="CD792" s="221"/>
      <c r="CE792" s="221"/>
      <c r="CF792" s="221"/>
      <c r="CG792" s="221"/>
      <c r="CH792" s="221"/>
      <c r="CI792" s="221"/>
      <c r="CJ792" s="221"/>
      <c r="CK792" s="221"/>
      <c r="CL792" s="221"/>
      <c r="CM792" s="221"/>
      <c r="CN792" s="221"/>
      <c r="CO792" s="221"/>
      <c r="CP792" s="221"/>
      <c r="CQ792" s="221"/>
      <c r="CR792" s="222">
        <f t="shared" si="337"/>
        <v>0</v>
      </c>
      <c r="CS792" s="237" t="e">
        <f t="shared" si="338"/>
        <v>#DIV/0!</v>
      </c>
      <c r="CT792" s="222">
        <f t="shared" si="339"/>
        <v>0</v>
      </c>
      <c r="CU792" s="237" t="e">
        <f t="shared" si="340"/>
        <v>#DIV/0!</v>
      </c>
      <c r="CV792" s="222">
        <f t="shared" si="341"/>
        <v>0</v>
      </c>
      <c r="CW792" s="237" t="e">
        <f t="shared" si="342"/>
        <v>#DIV/0!</v>
      </c>
      <c r="CX792" s="222">
        <f t="shared" si="343"/>
        <v>0</v>
      </c>
      <c r="CY792" s="237" t="e">
        <f t="shared" si="344"/>
        <v>#DIV/0!</v>
      </c>
      <c r="CZ792" s="223" t="e">
        <f t="shared" si="345"/>
        <v>#DIV/0!</v>
      </c>
      <c r="DA792" s="223" t="e">
        <f t="shared" si="346"/>
        <v>#DIV/0!</v>
      </c>
      <c r="DB792" s="5"/>
    </row>
    <row r="793" spans="1:106" s="1" customFormat="1" ht="31">
      <c r="A793" s="1036"/>
      <c r="B793" s="1024"/>
      <c r="C793" s="1033"/>
      <c r="D793" s="1024"/>
      <c r="E793" s="1033"/>
      <c r="F793" s="1024"/>
      <c r="G793" s="217" t="s">
        <v>1452</v>
      </c>
      <c r="H793" s="212"/>
      <c r="I793" s="212"/>
      <c r="J793" s="5" t="s">
        <v>32</v>
      </c>
      <c r="K793" s="212" t="s">
        <v>31</v>
      </c>
      <c r="L793" s="215" t="s">
        <v>9</v>
      </c>
      <c r="M793" s="221" t="s">
        <v>29</v>
      </c>
      <c r="N793" s="221" t="s">
        <v>24</v>
      </c>
      <c r="O793" s="5"/>
      <c r="P793" s="5"/>
      <c r="Q793" s="5"/>
      <c r="R793" s="5"/>
      <c r="S793" s="6" t="s">
        <v>24</v>
      </c>
      <c r="T793" s="6"/>
      <c r="U793" s="5"/>
      <c r="V793" s="5"/>
      <c r="W793" s="5"/>
      <c r="X793" s="5"/>
      <c r="Y793" s="5"/>
      <c r="Z793" s="80">
        <f>COUNTIF($O793:$Y793,"x")</f>
        <v>1</v>
      </c>
      <c r="AA793" s="955"/>
      <c r="AB793" s="7"/>
      <c r="AC793" s="7"/>
      <c r="AD793" s="7"/>
      <c r="AE793" s="7"/>
      <c r="AF793" s="7"/>
      <c r="AG793" s="7" t="s">
        <v>1183</v>
      </c>
      <c r="AH793" s="7"/>
      <c r="AI793" s="7"/>
      <c r="AJ793" s="7"/>
      <c r="AK793" s="7"/>
      <c r="AL793" s="7"/>
      <c r="AM793" s="7"/>
      <c r="AN793" s="7"/>
      <c r="AO793" s="7"/>
      <c r="AP793" s="7"/>
      <c r="AQ793" s="7"/>
      <c r="AR793" s="7"/>
      <c r="AS793" s="7"/>
      <c r="AT793" s="7"/>
      <c r="AU793" s="7"/>
      <c r="AV793" s="55"/>
      <c r="AW793" s="7"/>
      <c r="AX793" s="7"/>
      <c r="AY793" s="7"/>
      <c r="AZ793" s="7"/>
      <c r="BA793" s="7"/>
      <c r="BB793" s="7"/>
      <c r="BC793" s="7"/>
      <c r="BD793" s="7"/>
      <c r="BE793" s="7"/>
      <c r="BF793" s="7"/>
      <c r="BG793" s="7"/>
      <c r="BH793" s="7"/>
      <c r="BI793" s="7"/>
      <c r="BJ793" s="221"/>
      <c r="BK793" s="221"/>
      <c r="BL793" s="221"/>
      <c r="BM793" s="221"/>
      <c r="BN793" s="221"/>
      <c r="BO793" s="221"/>
      <c r="BP793" s="221"/>
      <c r="BQ793" s="221"/>
      <c r="BR793" s="221"/>
      <c r="BS793" s="221"/>
      <c r="BT793" s="221"/>
      <c r="BU793" s="221"/>
      <c r="BV793" s="221"/>
      <c r="BW793" s="221"/>
      <c r="BX793" s="221"/>
      <c r="BY793" s="221"/>
      <c r="BZ793" s="221"/>
      <c r="CA793" s="221"/>
      <c r="CB793" s="221"/>
      <c r="CC793" s="221"/>
      <c r="CD793" s="221"/>
      <c r="CE793" s="221"/>
      <c r="CF793" s="221"/>
      <c r="CG793" s="221"/>
      <c r="CH793" s="221"/>
      <c r="CI793" s="221"/>
      <c r="CJ793" s="221"/>
      <c r="CK793" s="221"/>
      <c r="CL793" s="221"/>
      <c r="CM793" s="221"/>
      <c r="CN793" s="221"/>
      <c r="CO793" s="221"/>
      <c r="CP793" s="221"/>
      <c r="CQ793" s="221"/>
      <c r="CR793" s="222">
        <f t="shared" si="337"/>
        <v>0</v>
      </c>
      <c r="CS793" s="237" t="e">
        <f t="shared" si="338"/>
        <v>#DIV/0!</v>
      </c>
      <c r="CT793" s="222">
        <f t="shared" si="339"/>
        <v>0</v>
      </c>
      <c r="CU793" s="237" t="e">
        <f t="shared" si="340"/>
        <v>#DIV/0!</v>
      </c>
      <c r="CV793" s="222">
        <f t="shared" si="341"/>
        <v>0</v>
      </c>
      <c r="CW793" s="237" t="e">
        <f t="shared" si="342"/>
        <v>#DIV/0!</v>
      </c>
      <c r="CX793" s="222">
        <f t="shared" si="343"/>
        <v>0</v>
      </c>
      <c r="CY793" s="237" t="e">
        <f t="shared" si="344"/>
        <v>#DIV/0!</v>
      </c>
      <c r="CZ793" s="223" t="e">
        <f t="shared" si="345"/>
        <v>#DIV/0!</v>
      </c>
      <c r="DA793" s="223" t="e">
        <f t="shared" si="346"/>
        <v>#DIV/0!</v>
      </c>
      <c r="DB793" s="5"/>
    </row>
    <row r="794" spans="1:106" s="1" customFormat="1" ht="46.5">
      <c r="A794" s="1036"/>
      <c r="B794" s="1024"/>
      <c r="C794" s="1033"/>
      <c r="D794" s="1024"/>
      <c r="E794" s="1033"/>
      <c r="F794" s="1024"/>
      <c r="G794" s="220" t="s">
        <v>1392</v>
      </c>
      <c r="H794" s="212"/>
      <c r="I794" s="212"/>
      <c r="J794" s="227" t="s">
        <v>32</v>
      </c>
      <c r="K794" s="212" t="s">
        <v>31</v>
      </c>
      <c r="L794" s="215" t="s">
        <v>9</v>
      </c>
      <c r="M794" s="221" t="s">
        <v>29</v>
      </c>
      <c r="N794" s="221" t="s">
        <v>24</v>
      </c>
      <c r="O794" s="5" t="s">
        <v>24</v>
      </c>
      <c r="P794" s="5"/>
      <c r="Q794" s="5"/>
      <c r="R794" s="5"/>
      <c r="S794" s="6"/>
      <c r="T794" s="6"/>
      <c r="U794" s="5"/>
      <c r="V794" s="5"/>
      <c r="W794" s="5"/>
      <c r="X794" s="5"/>
      <c r="Y794" s="5"/>
      <c r="Z794" s="80">
        <f>COUNTIF($O794:$Y794,"x")</f>
        <v>1</v>
      </c>
      <c r="AA794" s="221"/>
      <c r="AB794" s="7" t="s">
        <v>1404</v>
      </c>
      <c r="AC794" s="7" t="s">
        <v>1404</v>
      </c>
      <c r="AD794" s="7" t="s">
        <v>1404</v>
      </c>
      <c r="AE794" s="7"/>
      <c r="AF794" s="7"/>
      <c r="AG794" s="7"/>
      <c r="AH794" s="7"/>
      <c r="AI794" s="7"/>
      <c r="AJ794" s="7"/>
      <c r="AK794" s="7"/>
      <c r="AL794" s="7"/>
      <c r="AM794" s="7"/>
      <c r="AN794" s="7"/>
      <c r="AO794" s="7"/>
      <c r="AP794" s="7"/>
      <c r="AQ794" s="7"/>
      <c r="AR794" s="7"/>
      <c r="AS794" s="7"/>
      <c r="AT794" s="7"/>
      <c r="AU794" s="7"/>
      <c r="AV794" s="55"/>
      <c r="AW794" s="7"/>
      <c r="AX794" s="7"/>
      <c r="AY794" s="7"/>
      <c r="AZ794" s="7"/>
      <c r="BA794" s="7"/>
      <c r="BB794" s="7"/>
      <c r="BC794" s="7"/>
      <c r="BD794" s="7"/>
      <c r="BE794" s="7"/>
      <c r="BF794" s="7"/>
      <c r="BG794" s="7"/>
      <c r="BH794" s="7"/>
      <c r="BI794" s="7"/>
      <c r="BJ794" s="221"/>
      <c r="BK794" s="221"/>
      <c r="BL794" s="221"/>
      <c r="BM794" s="221"/>
      <c r="BN794" s="221"/>
      <c r="BO794" s="221"/>
      <c r="BP794" s="221"/>
      <c r="BQ794" s="221"/>
      <c r="BR794" s="221"/>
      <c r="BS794" s="221"/>
      <c r="BT794" s="221"/>
      <c r="BU794" s="221"/>
      <c r="BV794" s="221"/>
      <c r="BW794" s="221"/>
      <c r="BX794" s="221"/>
      <c r="BY794" s="221"/>
      <c r="BZ794" s="221"/>
      <c r="CA794" s="221"/>
      <c r="CB794" s="221"/>
      <c r="CC794" s="221"/>
      <c r="CD794" s="221"/>
      <c r="CE794" s="221"/>
      <c r="CF794" s="221"/>
      <c r="CG794" s="221"/>
      <c r="CH794" s="221"/>
      <c r="CI794" s="221"/>
      <c r="CJ794" s="221"/>
      <c r="CK794" s="221"/>
      <c r="CL794" s="221"/>
      <c r="CM794" s="221"/>
      <c r="CN794" s="221"/>
      <c r="CO794" s="221"/>
      <c r="CP794" s="221"/>
      <c r="CQ794" s="221"/>
      <c r="CR794" s="222">
        <f t="shared" si="337"/>
        <v>0</v>
      </c>
      <c r="CS794" s="237" t="e">
        <f t="shared" si="338"/>
        <v>#DIV/0!</v>
      </c>
      <c r="CT794" s="222">
        <f t="shared" si="339"/>
        <v>0</v>
      </c>
      <c r="CU794" s="237" t="e">
        <f t="shared" si="340"/>
        <v>#DIV/0!</v>
      </c>
      <c r="CV794" s="222">
        <f t="shared" si="341"/>
        <v>0</v>
      </c>
      <c r="CW794" s="237" t="e">
        <f t="shared" si="342"/>
        <v>#DIV/0!</v>
      </c>
      <c r="CX794" s="222">
        <f t="shared" si="343"/>
        <v>0</v>
      </c>
      <c r="CY794" s="237" t="e">
        <f t="shared" si="344"/>
        <v>#DIV/0!</v>
      </c>
      <c r="CZ794" s="223" t="e">
        <f t="shared" si="345"/>
        <v>#DIV/0!</v>
      </c>
      <c r="DA794" s="223" t="e">
        <f t="shared" si="346"/>
        <v>#DIV/0!</v>
      </c>
      <c r="DB794" s="5"/>
    </row>
    <row r="795" spans="1:106" s="1" customFormat="1" ht="46.5">
      <c r="A795" s="1036"/>
      <c r="B795" s="1024"/>
      <c r="C795" s="1033"/>
      <c r="D795" s="1024"/>
      <c r="E795" s="1033"/>
      <c r="F795" s="1024"/>
      <c r="G795" s="220" t="s">
        <v>1533</v>
      </c>
      <c r="H795" s="212"/>
      <c r="I795" s="212"/>
      <c r="J795" s="227" t="s">
        <v>32</v>
      </c>
      <c r="K795" s="212" t="s">
        <v>31</v>
      </c>
      <c r="L795" s="215" t="s">
        <v>9</v>
      </c>
      <c r="M795" s="221"/>
      <c r="N795" s="221"/>
      <c r="O795" s="5"/>
      <c r="P795" s="5"/>
      <c r="Q795" s="5"/>
      <c r="R795" s="5"/>
      <c r="S795" s="6"/>
      <c r="T795" s="6"/>
      <c r="U795" s="5"/>
      <c r="V795" s="5" t="s">
        <v>24</v>
      </c>
      <c r="W795" s="5"/>
      <c r="X795" s="5"/>
      <c r="Y795" s="5"/>
      <c r="Z795" s="80">
        <v>1</v>
      </c>
      <c r="AA795" s="955"/>
      <c r="AB795" s="7"/>
      <c r="AC795" s="7"/>
      <c r="AD795" s="7"/>
      <c r="AE795" s="7"/>
      <c r="AF795" s="7"/>
      <c r="AG795" s="7"/>
      <c r="AH795" s="7"/>
      <c r="AI795" s="7"/>
      <c r="AJ795" s="7"/>
      <c r="AK795" s="7"/>
      <c r="AL795" s="7"/>
      <c r="AM795" s="7"/>
      <c r="AN795" s="7"/>
      <c r="AO795" s="7"/>
      <c r="AP795" s="7"/>
      <c r="AQ795" s="7"/>
      <c r="AR795" s="7"/>
      <c r="AS795" s="7"/>
      <c r="AT795" s="7"/>
      <c r="AU795" s="7"/>
      <c r="AV795" s="55"/>
      <c r="AW795" s="7"/>
      <c r="AX795" s="7"/>
      <c r="AY795" s="7"/>
      <c r="AZ795" s="7"/>
      <c r="BA795" s="7"/>
      <c r="BB795" s="7" t="s">
        <v>1183</v>
      </c>
      <c r="BC795" s="7"/>
      <c r="BD795" s="7"/>
      <c r="BE795" s="7"/>
      <c r="BF795" s="7"/>
      <c r="BG795" s="7"/>
      <c r="BH795" s="7"/>
      <c r="BI795" s="7"/>
      <c r="BJ795" s="221"/>
      <c r="BK795" s="221"/>
      <c r="BL795" s="221"/>
      <c r="BM795" s="221"/>
      <c r="BN795" s="221"/>
      <c r="BO795" s="221"/>
      <c r="BP795" s="221"/>
      <c r="BQ795" s="221"/>
      <c r="BR795" s="221"/>
      <c r="BS795" s="221"/>
      <c r="BT795" s="221"/>
      <c r="BU795" s="221"/>
      <c r="BV795" s="221"/>
      <c r="BW795" s="221"/>
      <c r="BX795" s="221"/>
      <c r="BY795" s="221"/>
      <c r="BZ795" s="221"/>
      <c r="CA795" s="221"/>
      <c r="CB795" s="221"/>
      <c r="CC795" s="221"/>
      <c r="CD795" s="221"/>
      <c r="CE795" s="221"/>
      <c r="CF795" s="221"/>
      <c r="CG795" s="221"/>
      <c r="CH795" s="221"/>
      <c r="CI795" s="221"/>
      <c r="CJ795" s="221"/>
      <c r="CK795" s="221"/>
      <c r="CL795" s="221"/>
      <c r="CM795" s="221"/>
      <c r="CN795" s="221"/>
      <c r="CO795" s="221"/>
      <c r="CP795" s="221"/>
      <c r="CQ795" s="221"/>
      <c r="CR795" s="222">
        <f t="shared" si="337"/>
        <v>0</v>
      </c>
      <c r="CS795" s="237" t="e">
        <f t="shared" si="338"/>
        <v>#DIV/0!</v>
      </c>
      <c r="CT795" s="222">
        <f t="shared" si="339"/>
        <v>0</v>
      </c>
      <c r="CU795" s="237" t="e">
        <f t="shared" si="340"/>
        <v>#DIV/0!</v>
      </c>
      <c r="CV795" s="222">
        <f t="shared" si="341"/>
        <v>0</v>
      </c>
      <c r="CW795" s="237" t="e">
        <f t="shared" si="342"/>
        <v>#DIV/0!</v>
      </c>
      <c r="CX795" s="222">
        <f t="shared" si="343"/>
        <v>0</v>
      </c>
      <c r="CY795" s="237" t="e">
        <f t="shared" si="344"/>
        <v>#DIV/0!</v>
      </c>
      <c r="CZ795" s="223" t="e">
        <f t="shared" si="345"/>
        <v>#DIV/0!</v>
      </c>
      <c r="DA795" s="223" t="e">
        <f t="shared" si="346"/>
        <v>#DIV/0!</v>
      </c>
      <c r="DB795" s="5"/>
    </row>
    <row r="796" spans="1:106" s="1" customFormat="1" ht="31">
      <c r="A796" s="1036"/>
      <c r="B796" s="1024"/>
      <c r="C796" s="1033"/>
      <c r="D796" s="1024"/>
      <c r="E796" s="1033"/>
      <c r="F796" s="1024"/>
      <c r="G796" s="217" t="s">
        <v>1129</v>
      </c>
      <c r="H796" s="212"/>
      <c r="I796" s="212"/>
      <c r="J796" s="5" t="s">
        <v>32</v>
      </c>
      <c r="K796" s="212" t="s">
        <v>31</v>
      </c>
      <c r="L796" s="215" t="s">
        <v>9</v>
      </c>
      <c r="M796" s="221" t="s">
        <v>29</v>
      </c>
      <c r="N796" s="221" t="s">
        <v>24</v>
      </c>
      <c r="O796" s="5"/>
      <c r="P796" s="5"/>
      <c r="Q796" s="5"/>
      <c r="R796" s="5" t="s">
        <v>24</v>
      </c>
      <c r="S796" s="6"/>
      <c r="T796" s="6"/>
      <c r="U796" s="5"/>
      <c r="V796" s="5"/>
      <c r="W796" s="5"/>
      <c r="X796" s="5"/>
      <c r="Y796" s="5"/>
      <c r="Z796" s="80">
        <f t="shared" ref="Z796:Z805" si="348">COUNTIF($O796:$Y796,"x")</f>
        <v>1</v>
      </c>
      <c r="AA796" s="955"/>
      <c r="AB796" s="7"/>
      <c r="AC796" s="7"/>
      <c r="AD796" s="7"/>
      <c r="AE796" s="7"/>
      <c r="AF796" s="7"/>
      <c r="AG796" s="7"/>
      <c r="AH796" s="7"/>
      <c r="AI796" s="7"/>
      <c r="AJ796" s="7"/>
      <c r="AK796" s="7"/>
      <c r="AL796" s="7"/>
      <c r="AM796" s="7"/>
      <c r="AN796" s="7"/>
      <c r="AO796" s="7"/>
      <c r="AP796" s="7" t="s">
        <v>1316</v>
      </c>
      <c r="AQ796" s="7"/>
      <c r="AR796" s="7"/>
      <c r="AS796" s="7"/>
      <c r="AT796" s="7"/>
      <c r="AU796" s="7"/>
      <c r="AV796" s="55"/>
      <c r="AW796" s="7"/>
      <c r="AX796" s="7"/>
      <c r="AY796" s="7"/>
      <c r="AZ796" s="7"/>
      <c r="BA796" s="7"/>
      <c r="BB796" s="7"/>
      <c r="BC796" s="7"/>
      <c r="BD796" s="7"/>
      <c r="BE796" s="7"/>
      <c r="BF796" s="7"/>
      <c r="BG796" s="7"/>
      <c r="BH796" s="7"/>
      <c r="BI796" s="7"/>
      <c r="BJ796" s="221"/>
      <c r="BK796" s="221"/>
      <c r="BL796" s="221"/>
      <c r="BM796" s="221"/>
      <c r="BN796" s="221"/>
      <c r="BO796" s="221"/>
      <c r="BP796" s="221"/>
      <c r="BQ796" s="221"/>
      <c r="BR796" s="221"/>
      <c r="BS796" s="221"/>
      <c r="BT796" s="221"/>
      <c r="BU796" s="221"/>
      <c r="BV796" s="221"/>
      <c r="BW796" s="221"/>
      <c r="BX796" s="221"/>
      <c r="BY796" s="221"/>
      <c r="BZ796" s="221"/>
      <c r="CA796" s="221"/>
      <c r="CB796" s="221"/>
      <c r="CC796" s="221"/>
      <c r="CD796" s="221"/>
      <c r="CE796" s="221"/>
      <c r="CF796" s="221"/>
      <c r="CG796" s="221"/>
      <c r="CH796" s="221"/>
      <c r="CI796" s="221"/>
      <c r="CJ796" s="221"/>
      <c r="CK796" s="221"/>
      <c r="CL796" s="221"/>
      <c r="CM796" s="221"/>
      <c r="CN796" s="221"/>
      <c r="CO796" s="221"/>
      <c r="CP796" s="221"/>
      <c r="CQ796" s="221"/>
      <c r="CR796" s="222">
        <f t="shared" si="337"/>
        <v>0</v>
      </c>
      <c r="CS796" s="237" t="e">
        <f t="shared" si="338"/>
        <v>#DIV/0!</v>
      </c>
      <c r="CT796" s="222">
        <f t="shared" si="339"/>
        <v>0</v>
      </c>
      <c r="CU796" s="237" t="e">
        <f t="shared" si="340"/>
        <v>#DIV/0!</v>
      </c>
      <c r="CV796" s="222">
        <f t="shared" si="341"/>
        <v>0</v>
      </c>
      <c r="CW796" s="237" t="e">
        <f t="shared" si="342"/>
        <v>#DIV/0!</v>
      </c>
      <c r="CX796" s="222">
        <f t="shared" si="343"/>
        <v>0</v>
      </c>
      <c r="CY796" s="237" t="e">
        <f t="shared" si="344"/>
        <v>#DIV/0!</v>
      </c>
      <c r="CZ796" s="223" t="e">
        <f t="shared" si="345"/>
        <v>#DIV/0!</v>
      </c>
      <c r="DA796" s="223" t="e">
        <f t="shared" si="346"/>
        <v>#DIV/0!</v>
      </c>
      <c r="DB796" s="5"/>
    </row>
    <row r="797" spans="1:106" s="1" customFormat="1" ht="31">
      <c r="A797" s="1036"/>
      <c r="B797" s="1024"/>
      <c r="C797" s="1033"/>
      <c r="D797" s="1024"/>
      <c r="E797" s="1033"/>
      <c r="F797" s="1024"/>
      <c r="G797" s="217" t="s">
        <v>1131</v>
      </c>
      <c r="H797" s="212"/>
      <c r="I797" s="212"/>
      <c r="J797" s="5" t="s">
        <v>32</v>
      </c>
      <c r="K797" s="212" t="s">
        <v>31</v>
      </c>
      <c r="L797" s="215" t="s">
        <v>9</v>
      </c>
      <c r="M797" s="221" t="s">
        <v>29</v>
      </c>
      <c r="N797" s="221" t="s">
        <v>24</v>
      </c>
      <c r="O797" s="5"/>
      <c r="P797" s="5"/>
      <c r="Q797" s="5"/>
      <c r="R797" s="5" t="s">
        <v>24</v>
      </c>
      <c r="S797" s="6"/>
      <c r="T797" s="6"/>
      <c r="U797" s="5"/>
      <c r="V797" s="5"/>
      <c r="W797" s="5"/>
      <c r="X797" s="5"/>
      <c r="Y797" s="5"/>
      <c r="Z797" s="80">
        <f t="shared" si="348"/>
        <v>1</v>
      </c>
      <c r="AA797" s="221"/>
      <c r="AB797" s="7"/>
      <c r="AC797" s="7"/>
      <c r="AD797" s="7"/>
      <c r="AE797" s="7"/>
      <c r="AF797" s="7"/>
      <c r="AG797" s="7"/>
      <c r="AH797" s="7"/>
      <c r="AI797" s="7"/>
      <c r="AJ797" s="7"/>
      <c r="AK797" s="7"/>
      <c r="AL797" s="7"/>
      <c r="AM797" s="7" t="s">
        <v>1316</v>
      </c>
      <c r="AN797" s="7"/>
      <c r="AO797" s="7"/>
      <c r="AP797" s="7"/>
      <c r="AQ797" s="7"/>
      <c r="AR797" s="7"/>
      <c r="AS797" s="7"/>
      <c r="AT797" s="7"/>
      <c r="AU797" s="7"/>
      <c r="AV797" s="55"/>
      <c r="AW797" s="7"/>
      <c r="AX797" s="7"/>
      <c r="AY797" s="7"/>
      <c r="AZ797" s="7"/>
      <c r="BA797" s="7"/>
      <c r="BB797" s="7"/>
      <c r="BC797" s="7"/>
      <c r="BD797" s="7"/>
      <c r="BE797" s="7"/>
      <c r="BF797" s="7"/>
      <c r="BG797" s="7"/>
      <c r="BH797" s="7"/>
      <c r="BI797" s="7"/>
      <c r="BJ797" s="221"/>
      <c r="BK797" s="221"/>
      <c r="BL797" s="221"/>
      <c r="BM797" s="221"/>
      <c r="BN797" s="221"/>
      <c r="BO797" s="221"/>
      <c r="BP797" s="221"/>
      <c r="BQ797" s="221"/>
      <c r="BR797" s="221"/>
      <c r="BS797" s="221"/>
      <c r="BT797" s="221"/>
      <c r="BU797" s="221"/>
      <c r="BV797" s="221"/>
      <c r="BW797" s="221"/>
      <c r="BX797" s="221"/>
      <c r="BY797" s="221"/>
      <c r="BZ797" s="221"/>
      <c r="CA797" s="221"/>
      <c r="CB797" s="221"/>
      <c r="CC797" s="221"/>
      <c r="CD797" s="221"/>
      <c r="CE797" s="221"/>
      <c r="CF797" s="221"/>
      <c r="CG797" s="221"/>
      <c r="CH797" s="221"/>
      <c r="CI797" s="221"/>
      <c r="CJ797" s="221"/>
      <c r="CK797" s="221"/>
      <c r="CL797" s="221"/>
      <c r="CM797" s="221"/>
      <c r="CN797" s="221"/>
      <c r="CO797" s="221"/>
      <c r="CP797" s="221"/>
      <c r="CQ797" s="221"/>
      <c r="CR797" s="222">
        <f t="shared" si="337"/>
        <v>0</v>
      </c>
      <c r="CS797" s="237" t="e">
        <f t="shared" si="338"/>
        <v>#DIV/0!</v>
      </c>
      <c r="CT797" s="222">
        <f t="shared" si="339"/>
        <v>0</v>
      </c>
      <c r="CU797" s="237" t="e">
        <f t="shared" si="340"/>
        <v>#DIV/0!</v>
      </c>
      <c r="CV797" s="222">
        <f t="shared" si="341"/>
        <v>0</v>
      </c>
      <c r="CW797" s="237" t="e">
        <f t="shared" si="342"/>
        <v>#DIV/0!</v>
      </c>
      <c r="CX797" s="222">
        <f t="shared" si="343"/>
        <v>0</v>
      </c>
      <c r="CY797" s="237" t="e">
        <f t="shared" si="344"/>
        <v>#DIV/0!</v>
      </c>
      <c r="CZ797" s="223" t="e">
        <f t="shared" si="345"/>
        <v>#DIV/0!</v>
      </c>
      <c r="DA797" s="223" t="e">
        <f t="shared" si="346"/>
        <v>#DIV/0!</v>
      </c>
      <c r="DB797" s="5"/>
    </row>
    <row r="798" spans="1:106" s="1" customFormat="1" ht="31">
      <c r="A798" s="1036"/>
      <c r="B798" s="1024"/>
      <c r="C798" s="1033"/>
      <c r="D798" s="1024"/>
      <c r="E798" s="1033"/>
      <c r="F798" s="1024"/>
      <c r="G798" s="217" t="s">
        <v>1133</v>
      </c>
      <c r="H798" s="212"/>
      <c r="I798" s="212"/>
      <c r="J798" s="221" t="s">
        <v>32</v>
      </c>
      <c r="K798" s="212" t="s">
        <v>31</v>
      </c>
      <c r="L798" s="215" t="s">
        <v>9</v>
      </c>
      <c r="M798" s="221" t="s">
        <v>29</v>
      </c>
      <c r="N798" s="221" t="s">
        <v>24</v>
      </c>
      <c r="O798" s="5"/>
      <c r="P798" s="5"/>
      <c r="Q798" s="5"/>
      <c r="R798" s="5"/>
      <c r="S798" s="6"/>
      <c r="T798" s="6"/>
      <c r="U798" s="5"/>
      <c r="V798" s="5"/>
      <c r="W798" s="5" t="s">
        <v>24</v>
      </c>
      <c r="X798" s="5"/>
      <c r="Y798" s="5"/>
      <c r="Z798" s="80">
        <f t="shared" si="348"/>
        <v>1</v>
      </c>
      <c r="AA798" s="955"/>
      <c r="AB798" s="7"/>
      <c r="AC798" s="7"/>
      <c r="AD798" s="7"/>
      <c r="AE798" s="7"/>
      <c r="AF798" s="7"/>
      <c r="AG798" s="7"/>
      <c r="AH798" s="7"/>
      <c r="AI798" s="7"/>
      <c r="AJ798" s="7"/>
      <c r="AK798" s="7"/>
      <c r="AL798" s="7"/>
      <c r="AM798" s="7"/>
      <c r="AN798" s="7"/>
      <c r="AO798" s="7"/>
      <c r="AP798" s="7"/>
      <c r="AQ798" s="7"/>
      <c r="AR798" s="7"/>
      <c r="AS798" s="7"/>
      <c r="AT798" s="7"/>
      <c r="AU798" s="7"/>
      <c r="AV798" s="55"/>
      <c r="AW798" s="7"/>
      <c r="AX798" s="7"/>
      <c r="AY798" s="7"/>
      <c r="AZ798" s="7"/>
      <c r="BA798" s="7"/>
      <c r="BB798" s="7"/>
      <c r="BC798" s="7" t="s">
        <v>1316</v>
      </c>
      <c r="BD798" s="7"/>
      <c r="BE798" s="7"/>
      <c r="BF798" s="7"/>
      <c r="BG798" s="7"/>
      <c r="BH798" s="7"/>
      <c r="BI798" s="7"/>
      <c r="BJ798" s="221"/>
      <c r="BK798" s="221"/>
      <c r="BL798" s="221"/>
      <c r="BM798" s="221"/>
      <c r="BN798" s="221"/>
      <c r="BO798" s="221"/>
      <c r="BP798" s="221"/>
      <c r="BQ798" s="221"/>
      <c r="BR798" s="221"/>
      <c r="BS798" s="221"/>
      <c r="BT798" s="221"/>
      <c r="BU798" s="221"/>
      <c r="BV798" s="221"/>
      <c r="BW798" s="221"/>
      <c r="BX798" s="221"/>
      <c r="BY798" s="221"/>
      <c r="BZ798" s="221"/>
      <c r="CA798" s="221"/>
      <c r="CB798" s="221"/>
      <c r="CC798" s="221"/>
      <c r="CD798" s="221"/>
      <c r="CE798" s="221"/>
      <c r="CF798" s="221"/>
      <c r="CG798" s="221"/>
      <c r="CH798" s="221"/>
      <c r="CI798" s="221"/>
      <c r="CJ798" s="221"/>
      <c r="CK798" s="221"/>
      <c r="CL798" s="221"/>
      <c r="CM798" s="221"/>
      <c r="CN798" s="221"/>
      <c r="CO798" s="221"/>
      <c r="CP798" s="221"/>
      <c r="CQ798" s="221"/>
      <c r="CR798" s="222">
        <f t="shared" si="337"/>
        <v>0</v>
      </c>
      <c r="CS798" s="237" t="e">
        <f t="shared" si="338"/>
        <v>#DIV/0!</v>
      </c>
      <c r="CT798" s="222">
        <f t="shared" si="339"/>
        <v>0</v>
      </c>
      <c r="CU798" s="237" t="e">
        <f t="shared" si="340"/>
        <v>#DIV/0!</v>
      </c>
      <c r="CV798" s="222">
        <f t="shared" si="341"/>
        <v>0</v>
      </c>
      <c r="CW798" s="237" t="e">
        <f t="shared" si="342"/>
        <v>#DIV/0!</v>
      </c>
      <c r="CX798" s="222">
        <f t="shared" si="343"/>
        <v>0</v>
      </c>
      <c r="CY798" s="237" t="e">
        <f t="shared" si="344"/>
        <v>#DIV/0!</v>
      </c>
      <c r="CZ798" s="223" t="e">
        <f t="shared" si="345"/>
        <v>#DIV/0!</v>
      </c>
      <c r="DA798" s="223" t="e">
        <f t="shared" si="346"/>
        <v>#DIV/0!</v>
      </c>
      <c r="DB798" s="5"/>
    </row>
    <row r="799" spans="1:106" s="1" customFormat="1" ht="31">
      <c r="A799" s="1036"/>
      <c r="B799" s="1024"/>
      <c r="C799" s="1033"/>
      <c r="D799" s="1024"/>
      <c r="E799" s="1033"/>
      <c r="F799" s="1024"/>
      <c r="G799" s="217" t="s">
        <v>1132</v>
      </c>
      <c r="H799" s="212"/>
      <c r="I799" s="212"/>
      <c r="J799" s="38" t="s">
        <v>32</v>
      </c>
      <c r="K799" s="212" t="s">
        <v>31</v>
      </c>
      <c r="L799" s="215" t="s">
        <v>9</v>
      </c>
      <c r="M799" s="221" t="s">
        <v>51</v>
      </c>
      <c r="N799" s="221" t="s">
        <v>24</v>
      </c>
      <c r="O799" s="5"/>
      <c r="P799" s="5"/>
      <c r="Q799" s="5" t="s">
        <v>24</v>
      </c>
      <c r="R799" s="5"/>
      <c r="S799" s="6"/>
      <c r="T799" s="6"/>
      <c r="U799" s="5"/>
      <c r="V799" s="5"/>
      <c r="W799" s="5"/>
      <c r="X799" s="5"/>
      <c r="Y799" s="5"/>
      <c r="Z799" s="80">
        <f t="shared" si="348"/>
        <v>1</v>
      </c>
      <c r="AA799" s="955"/>
      <c r="AB799" s="7"/>
      <c r="AC799" s="7"/>
      <c r="AD799" s="7"/>
      <c r="AE799" s="7"/>
      <c r="AF799" s="7"/>
      <c r="AG799" s="7"/>
      <c r="AH799" s="7"/>
      <c r="AI799" s="7"/>
      <c r="AJ799" s="7"/>
      <c r="AK799" s="7"/>
      <c r="AL799" s="7" t="s">
        <v>1183</v>
      </c>
      <c r="AM799" s="7"/>
      <c r="AN799" s="7"/>
      <c r="AO799" s="7"/>
      <c r="AP799" s="7"/>
      <c r="AQ799" s="7"/>
      <c r="AR799" s="7"/>
      <c r="AS799" s="7"/>
      <c r="AT799" s="7"/>
      <c r="AU799" s="7"/>
      <c r="AV799" s="55"/>
      <c r="AW799" s="7"/>
      <c r="AX799" s="7"/>
      <c r="AY799" s="7"/>
      <c r="AZ799" s="7"/>
      <c r="BA799" s="7"/>
      <c r="BB799" s="7"/>
      <c r="BC799" s="7"/>
      <c r="BD799" s="7"/>
      <c r="BE799" s="7"/>
      <c r="BF799" s="7"/>
      <c r="BG799" s="7"/>
      <c r="BH799" s="7"/>
      <c r="BI799" s="7"/>
      <c r="BJ799" s="221"/>
      <c r="BK799" s="221"/>
      <c r="BL799" s="221"/>
      <c r="BM799" s="221"/>
      <c r="BN799" s="221"/>
      <c r="BO799" s="221"/>
      <c r="BP799" s="221"/>
      <c r="BQ799" s="221"/>
      <c r="BR799" s="221"/>
      <c r="BS799" s="221"/>
      <c r="BT799" s="221"/>
      <c r="BU799" s="221"/>
      <c r="BV799" s="221"/>
      <c r="BW799" s="221"/>
      <c r="BX799" s="221"/>
      <c r="BY799" s="221"/>
      <c r="BZ799" s="221"/>
      <c r="CA799" s="221"/>
      <c r="CB799" s="221"/>
      <c r="CC799" s="221"/>
      <c r="CD799" s="221"/>
      <c r="CE799" s="221"/>
      <c r="CF799" s="221"/>
      <c r="CG799" s="221"/>
      <c r="CH799" s="221"/>
      <c r="CI799" s="221"/>
      <c r="CJ799" s="221"/>
      <c r="CK799" s="221"/>
      <c r="CL799" s="221"/>
      <c r="CM799" s="221"/>
      <c r="CN799" s="221"/>
      <c r="CO799" s="221"/>
      <c r="CP799" s="221"/>
      <c r="CQ799" s="221"/>
      <c r="CR799" s="222">
        <f t="shared" si="337"/>
        <v>0</v>
      </c>
      <c r="CS799" s="237" t="e">
        <f t="shared" si="338"/>
        <v>#DIV/0!</v>
      </c>
      <c r="CT799" s="222">
        <f t="shared" si="339"/>
        <v>0</v>
      </c>
      <c r="CU799" s="237" t="e">
        <f t="shared" si="340"/>
        <v>#DIV/0!</v>
      </c>
      <c r="CV799" s="222">
        <f t="shared" si="341"/>
        <v>0</v>
      </c>
      <c r="CW799" s="237" t="e">
        <f t="shared" si="342"/>
        <v>#DIV/0!</v>
      </c>
      <c r="CX799" s="222">
        <f t="shared" si="343"/>
        <v>0</v>
      </c>
      <c r="CY799" s="237" t="e">
        <f t="shared" si="344"/>
        <v>#DIV/0!</v>
      </c>
      <c r="CZ799" s="223" t="e">
        <f t="shared" si="345"/>
        <v>#DIV/0!</v>
      </c>
      <c r="DA799" s="223" t="e">
        <f t="shared" si="346"/>
        <v>#DIV/0!</v>
      </c>
      <c r="DB799" s="5"/>
    </row>
    <row r="800" spans="1:106" s="1" customFormat="1" ht="46.5">
      <c r="A800" s="1036">
        <v>238</v>
      </c>
      <c r="B800" s="1024" t="s">
        <v>542</v>
      </c>
      <c r="C800" s="1033" t="s">
        <v>26</v>
      </c>
      <c r="D800" s="1024" t="s">
        <v>1135</v>
      </c>
      <c r="E800" s="1033" t="s">
        <v>26</v>
      </c>
      <c r="F800" s="1024" t="s">
        <v>1134</v>
      </c>
      <c r="G800" s="217" t="s">
        <v>1136</v>
      </c>
      <c r="H800" s="212"/>
      <c r="I800" s="212"/>
      <c r="J800" s="221" t="s">
        <v>32</v>
      </c>
      <c r="K800" s="212" t="s">
        <v>31</v>
      </c>
      <c r="L800" s="215" t="s">
        <v>9</v>
      </c>
      <c r="M800" s="221" t="s">
        <v>51</v>
      </c>
      <c r="N800" s="221" t="s">
        <v>24</v>
      </c>
      <c r="O800" s="5"/>
      <c r="P800" s="5"/>
      <c r="Q800" s="5"/>
      <c r="R800" s="5"/>
      <c r="S800" s="6"/>
      <c r="T800" s="6"/>
      <c r="U800" s="5"/>
      <c r="V800" s="5"/>
      <c r="W800" s="5" t="s">
        <v>24</v>
      </c>
      <c r="X800" s="5"/>
      <c r="Y800" s="5"/>
      <c r="Z800" s="80">
        <f t="shared" si="348"/>
        <v>1</v>
      </c>
      <c r="AA800" s="221"/>
      <c r="AB800" s="7"/>
      <c r="AC800" s="7"/>
      <c r="AD800" s="7"/>
      <c r="AE800" s="7"/>
      <c r="AF800" s="7"/>
      <c r="AG800" s="7"/>
      <c r="AH800" s="7"/>
      <c r="AI800" s="7"/>
      <c r="AJ800" s="7"/>
      <c r="AK800" s="7"/>
      <c r="AL800" s="7"/>
      <c r="AM800" s="7"/>
      <c r="AN800" s="7"/>
      <c r="AO800" s="7"/>
      <c r="AP800" s="7"/>
      <c r="AQ800" s="7"/>
      <c r="AR800" s="7"/>
      <c r="AS800" s="7"/>
      <c r="AT800" s="7"/>
      <c r="AU800" s="7"/>
      <c r="AV800" s="55"/>
      <c r="AW800" s="7"/>
      <c r="AX800" s="7"/>
      <c r="AY800" s="7"/>
      <c r="AZ800" s="7"/>
      <c r="BA800" s="7"/>
      <c r="BB800" s="7"/>
      <c r="BC800" s="7" t="s">
        <v>1316</v>
      </c>
      <c r="BD800" s="7"/>
      <c r="BE800" s="7"/>
      <c r="BF800" s="7"/>
      <c r="BG800" s="7"/>
      <c r="BH800" s="7"/>
      <c r="BI800" s="7"/>
      <c r="BJ800" s="221"/>
      <c r="BK800" s="221"/>
      <c r="BL800" s="221"/>
      <c r="BM800" s="221"/>
      <c r="BN800" s="221"/>
      <c r="BO800" s="221"/>
      <c r="BP800" s="221"/>
      <c r="BQ800" s="221"/>
      <c r="BR800" s="221"/>
      <c r="BS800" s="221"/>
      <c r="BT800" s="221"/>
      <c r="BU800" s="221"/>
      <c r="BV800" s="221"/>
      <c r="BW800" s="221"/>
      <c r="BX800" s="221"/>
      <c r="BY800" s="221"/>
      <c r="BZ800" s="221"/>
      <c r="CA800" s="221"/>
      <c r="CB800" s="221"/>
      <c r="CC800" s="221"/>
      <c r="CD800" s="221"/>
      <c r="CE800" s="221"/>
      <c r="CF800" s="221"/>
      <c r="CG800" s="221"/>
      <c r="CH800" s="221"/>
      <c r="CI800" s="221"/>
      <c r="CJ800" s="221"/>
      <c r="CK800" s="221"/>
      <c r="CL800" s="221"/>
      <c r="CM800" s="221"/>
      <c r="CN800" s="221"/>
      <c r="CO800" s="221"/>
      <c r="CP800" s="221"/>
      <c r="CQ800" s="221"/>
      <c r="CR800" s="222">
        <f t="shared" si="337"/>
        <v>0</v>
      </c>
      <c r="CS800" s="237" t="e">
        <f t="shared" si="338"/>
        <v>#DIV/0!</v>
      </c>
      <c r="CT800" s="222">
        <f t="shared" si="339"/>
        <v>0</v>
      </c>
      <c r="CU800" s="237" t="e">
        <f t="shared" si="340"/>
        <v>#DIV/0!</v>
      </c>
      <c r="CV800" s="222">
        <f t="shared" si="341"/>
        <v>0</v>
      </c>
      <c r="CW800" s="237" t="e">
        <f t="shared" si="342"/>
        <v>#DIV/0!</v>
      </c>
      <c r="CX800" s="222">
        <f t="shared" si="343"/>
        <v>0</v>
      </c>
      <c r="CY800" s="237" t="e">
        <f t="shared" si="344"/>
        <v>#DIV/0!</v>
      </c>
      <c r="CZ800" s="223" t="e">
        <f t="shared" si="345"/>
        <v>#DIV/0!</v>
      </c>
      <c r="DA800" s="223" t="e">
        <f t="shared" si="346"/>
        <v>#DIV/0!</v>
      </c>
      <c r="DB800" s="5"/>
    </row>
    <row r="801" spans="1:106" s="1" customFormat="1" ht="46.5">
      <c r="A801" s="1036"/>
      <c r="B801" s="1024"/>
      <c r="C801" s="1033"/>
      <c r="D801" s="1024"/>
      <c r="E801" s="1033"/>
      <c r="F801" s="1024"/>
      <c r="G801" s="217" t="s">
        <v>1167</v>
      </c>
      <c r="H801" s="212"/>
      <c r="I801" s="212"/>
      <c r="J801" s="221" t="s">
        <v>32</v>
      </c>
      <c r="K801" s="212" t="s">
        <v>31</v>
      </c>
      <c r="L801" s="215" t="s">
        <v>9</v>
      </c>
      <c r="M801" s="221" t="s">
        <v>51</v>
      </c>
      <c r="N801" s="221" t="s">
        <v>24</v>
      </c>
      <c r="O801" s="5"/>
      <c r="P801" s="5"/>
      <c r="Q801" s="5"/>
      <c r="R801" s="5"/>
      <c r="S801" s="6"/>
      <c r="T801" s="6"/>
      <c r="U801" s="5"/>
      <c r="V801" s="5"/>
      <c r="W801" s="5"/>
      <c r="X801" s="5" t="s">
        <v>24</v>
      </c>
      <c r="Y801" s="5"/>
      <c r="Z801" s="80">
        <f t="shared" si="348"/>
        <v>1</v>
      </c>
      <c r="AA801" s="955"/>
      <c r="AB801" s="7"/>
      <c r="AC801" s="7"/>
      <c r="AD801" s="7"/>
      <c r="AE801" s="7"/>
      <c r="AF801" s="7"/>
      <c r="AG801" s="7"/>
      <c r="AH801" s="7"/>
      <c r="AI801" s="7"/>
      <c r="AJ801" s="7"/>
      <c r="AK801" s="7"/>
      <c r="AL801" s="7"/>
      <c r="AM801" s="7"/>
      <c r="AN801" s="7"/>
      <c r="AO801" s="7"/>
      <c r="AP801" s="7"/>
      <c r="AQ801" s="7"/>
      <c r="AR801" s="7"/>
      <c r="AS801" s="7"/>
      <c r="AT801" s="7"/>
      <c r="AU801" s="7"/>
      <c r="AV801" s="55"/>
      <c r="AW801" s="7"/>
      <c r="AX801" s="7"/>
      <c r="AY801" s="7"/>
      <c r="AZ801" s="7"/>
      <c r="BA801" s="7"/>
      <c r="BB801" s="7"/>
      <c r="BC801" s="7"/>
      <c r="BD801" s="7"/>
      <c r="BE801" s="7"/>
      <c r="BF801" s="55"/>
      <c r="BG801" s="55" t="s">
        <v>1316</v>
      </c>
      <c r="BH801" s="7"/>
      <c r="BI801" s="7"/>
      <c r="BJ801" s="221"/>
      <c r="BK801" s="221"/>
      <c r="BL801" s="221"/>
      <c r="BM801" s="221"/>
      <c r="BN801" s="221"/>
      <c r="BO801" s="221"/>
      <c r="BP801" s="221"/>
      <c r="BQ801" s="221"/>
      <c r="BR801" s="221"/>
      <c r="BS801" s="221"/>
      <c r="BT801" s="221"/>
      <c r="BU801" s="221"/>
      <c r="BV801" s="221"/>
      <c r="BW801" s="221"/>
      <c r="BX801" s="221"/>
      <c r="BY801" s="221"/>
      <c r="BZ801" s="221"/>
      <c r="CA801" s="221"/>
      <c r="CB801" s="221"/>
      <c r="CC801" s="221"/>
      <c r="CD801" s="221"/>
      <c r="CE801" s="221"/>
      <c r="CF801" s="221"/>
      <c r="CG801" s="221"/>
      <c r="CH801" s="221"/>
      <c r="CI801" s="221"/>
      <c r="CJ801" s="221"/>
      <c r="CK801" s="221"/>
      <c r="CL801" s="221"/>
      <c r="CM801" s="221"/>
      <c r="CN801" s="221"/>
      <c r="CO801" s="221"/>
      <c r="CP801" s="221"/>
      <c r="CQ801" s="221"/>
      <c r="CR801" s="222">
        <f t="shared" si="337"/>
        <v>0</v>
      </c>
      <c r="CS801" s="237" t="e">
        <f t="shared" si="338"/>
        <v>#DIV/0!</v>
      </c>
      <c r="CT801" s="222">
        <f t="shared" si="339"/>
        <v>0</v>
      </c>
      <c r="CU801" s="237" t="e">
        <f t="shared" si="340"/>
        <v>#DIV/0!</v>
      </c>
      <c r="CV801" s="222">
        <f t="shared" si="341"/>
        <v>0</v>
      </c>
      <c r="CW801" s="237" t="e">
        <f t="shared" si="342"/>
        <v>#DIV/0!</v>
      </c>
      <c r="CX801" s="222">
        <f t="shared" si="343"/>
        <v>0</v>
      </c>
      <c r="CY801" s="237" t="e">
        <f t="shared" si="344"/>
        <v>#DIV/0!</v>
      </c>
      <c r="CZ801" s="223" t="e">
        <f t="shared" si="345"/>
        <v>#DIV/0!</v>
      </c>
      <c r="DA801" s="223" t="e">
        <f t="shared" si="346"/>
        <v>#DIV/0!</v>
      </c>
      <c r="DB801" s="5"/>
    </row>
    <row r="802" spans="1:106" s="1" customFormat="1" ht="93">
      <c r="A802" s="1036"/>
      <c r="B802" s="1024"/>
      <c r="C802" s="1033"/>
      <c r="D802" s="1024"/>
      <c r="E802" s="1033"/>
      <c r="F802" s="1024"/>
      <c r="G802" s="217" t="s">
        <v>914</v>
      </c>
      <c r="H802" s="212"/>
      <c r="I802" s="212"/>
      <c r="J802" s="221" t="s">
        <v>32</v>
      </c>
      <c r="K802" s="212" t="s">
        <v>31</v>
      </c>
      <c r="L802" s="215" t="s">
        <v>9</v>
      </c>
      <c r="M802" s="221" t="s">
        <v>51</v>
      </c>
      <c r="N802" s="221" t="s">
        <v>24</v>
      </c>
      <c r="O802" s="5"/>
      <c r="P802" s="5"/>
      <c r="Q802" s="5"/>
      <c r="R802" s="5"/>
      <c r="S802" s="6"/>
      <c r="T802" s="6"/>
      <c r="U802" s="5"/>
      <c r="V802" s="5"/>
      <c r="W802" s="5"/>
      <c r="X802" s="5" t="s">
        <v>24</v>
      </c>
      <c r="Y802" s="5"/>
      <c r="Z802" s="80">
        <f t="shared" si="348"/>
        <v>1</v>
      </c>
      <c r="AA802" s="955"/>
      <c r="AB802" s="7"/>
      <c r="AC802" s="7"/>
      <c r="AD802" s="7"/>
      <c r="AE802" s="7"/>
      <c r="AF802" s="7"/>
      <c r="AG802" s="7"/>
      <c r="AH802" s="7"/>
      <c r="AI802" s="7"/>
      <c r="AJ802" s="7"/>
      <c r="AK802" s="7"/>
      <c r="AL802" s="7"/>
      <c r="AM802" s="7"/>
      <c r="AN802" s="7"/>
      <c r="AO802" s="7"/>
      <c r="AP802" s="7"/>
      <c r="AQ802" s="7"/>
      <c r="AR802" s="7"/>
      <c r="AS802" s="7"/>
      <c r="AT802" s="7"/>
      <c r="AU802" s="7"/>
      <c r="AV802" s="55"/>
      <c r="AW802" s="7"/>
      <c r="AX802" s="7"/>
      <c r="AY802" s="7"/>
      <c r="AZ802" s="7"/>
      <c r="BA802" s="7"/>
      <c r="BB802" s="7"/>
      <c r="BC802" s="7"/>
      <c r="BD802" s="7"/>
      <c r="BE802" s="7"/>
      <c r="BF802" s="7"/>
      <c r="BG802" s="21" t="s">
        <v>1317</v>
      </c>
      <c r="BH802" s="7"/>
      <c r="BI802" s="7"/>
      <c r="BJ802" s="221"/>
      <c r="BK802" s="221"/>
      <c r="BL802" s="221"/>
      <c r="BM802" s="221"/>
      <c r="BN802" s="221"/>
      <c r="BO802" s="221"/>
      <c r="BP802" s="221"/>
      <c r="BQ802" s="221"/>
      <c r="BR802" s="221"/>
      <c r="BS802" s="221"/>
      <c r="BT802" s="221"/>
      <c r="BU802" s="221"/>
      <c r="BV802" s="221"/>
      <c r="BW802" s="221"/>
      <c r="BX802" s="221"/>
      <c r="BY802" s="221"/>
      <c r="BZ802" s="221"/>
      <c r="CA802" s="221"/>
      <c r="CB802" s="221"/>
      <c r="CC802" s="221"/>
      <c r="CD802" s="221"/>
      <c r="CE802" s="221"/>
      <c r="CF802" s="221"/>
      <c r="CG802" s="221"/>
      <c r="CH802" s="221"/>
      <c r="CI802" s="221"/>
      <c r="CJ802" s="221"/>
      <c r="CK802" s="221"/>
      <c r="CL802" s="221"/>
      <c r="CM802" s="221"/>
      <c r="CN802" s="221"/>
      <c r="CO802" s="221"/>
      <c r="CP802" s="221"/>
      <c r="CQ802" s="221"/>
      <c r="CR802" s="222">
        <f t="shared" si="337"/>
        <v>0</v>
      </c>
      <c r="CS802" s="237" t="e">
        <f t="shared" si="338"/>
        <v>#DIV/0!</v>
      </c>
      <c r="CT802" s="222">
        <f t="shared" si="339"/>
        <v>0</v>
      </c>
      <c r="CU802" s="237" t="e">
        <f t="shared" si="340"/>
        <v>#DIV/0!</v>
      </c>
      <c r="CV802" s="222">
        <f t="shared" si="341"/>
        <v>0</v>
      </c>
      <c r="CW802" s="237" t="e">
        <f t="shared" si="342"/>
        <v>#DIV/0!</v>
      </c>
      <c r="CX802" s="222">
        <f t="shared" si="343"/>
        <v>0</v>
      </c>
      <c r="CY802" s="237" t="e">
        <f t="shared" si="344"/>
        <v>#DIV/0!</v>
      </c>
      <c r="CZ802" s="223" t="e">
        <f t="shared" si="345"/>
        <v>#DIV/0!</v>
      </c>
      <c r="DA802" s="223" t="e">
        <f t="shared" si="346"/>
        <v>#DIV/0!</v>
      </c>
      <c r="DB802" s="5"/>
    </row>
    <row r="803" spans="1:106" s="1" customFormat="1" ht="46.5">
      <c r="A803" s="1036">
        <v>239</v>
      </c>
      <c r="B803" s="1024" t="s">
        <v>543</v>
      </c>
      <c r="C803" s="1033" t="s">
        <v>28</v>
      </c>
      <c r="D803" s="1024" t="s">
        <v>61</v>
      </c>
      <c r="E803" s="1033"/>
      <c r="F803" s="1024" t="s">
        <v>61</v>
      </c>
      <c r="G803" s="217" t="s">
        <v>912</v>
      </c>
      <c r="H803" s="212"/>
      <c r="I803" s="212"/>
      <c r="J803" s="5" t="s">
        <v>32</v>
      </c>
      <c r="K803" s="212" t="s">
        <v>31</v>
      </c>
      <c r="L803" s="215" t="s">
        <v>9</v>
      </c>
      <c r="M803" s="221" t="s">
        <v>29</v>
      </c>
      <c r="N803" s="221" t="s">
        <v>24</v>
      </c>
      <c r="O803" s="5"/>
      <c r="P803" s="5"/>
      <c r="Q803" s="5"/>
      <c r="R803" s="5" t="s">
        <v>24</v>
      </c>
      <c r="S803" s="6"/>
      <c r="T803" s="6"/>
      <c r="U803" s="5"/>
      <c r="V803" s="5"/>
      <c r="W803" s="5"/>
      <c r="X803" s="5"/>
      <c r="Y803" s="5"/>
      <c r="Z803" s="80">
        <f t="shared" si="348"/>
        <v>1</v>
      </c>
      <c r="AA803" s="221"/>
      <c r="AB803" s="7"/>
      <c r="AC803" s="7"/>
      <c r="AD803" s="7"/>
      <c r="AE803" s="7"/>
      <c r="AF803" s="7"/>
      <c r="AG803" s="7"/>
      <c r="AH803" s="7"/>
      <c r="AI803" s="7"/>
      <c r="AJ803" s="7"/>
      <c r="AK803" s="7"/>
      <c r="AL803" s="7"/>
      <c r="AM803" s="7"/>
      <c r="AN803" s="7" t="s">
        <v>1316</v>
      </c>
      <c r="AO803" s="7" t="s">
        <v>1316</v>
      </c>
      <c r="AP803" s="7"/>
      <c r="AQ803" s="7"/>
      <c r="AR803" s="7"/>
      <c r="AS803" s="7"/>
      <c r="AT803" s="7"/>
      <c r="AU803" s="7"/>
      <c r="AV803" s="55"/>
      <c r="AW803" s="7"/>
      <c r="AX803" s="7"/>
      <c r="AY803" s="7"/>
      <c r="AZ803" s="7"/>
      <c r="BA803" s="7"/>
      <c r="BB803" s="7"/>
      <c r="BC803" s="7"/>
      <c r="BD803" s="7"/>
      <c r="BE803" s="7"/>
      <c r="BF803" s="7"/>
      <c r="BG803" s="21"/>
      <c r="BH803" s="7"/>
      <c r="BI803" s="7"/>
      <c r="BJ803" s="221"/>
      <c r="BK803" s="221"/>
      <c r="BL803" s="221"/>
      <c r="BM803" s="221"/>
      <c r="BN803" s="221"/>
      <c r="BO803" s="221"/>
      <c r="BP803" s="221"/>
      <c r="BQ803" s="221"/>
      <c r="BR803" s="221"/>
      <c r="BS803" s="221"/>
      <c r="BT803" s="221"/>
      <c r="BU803" s="221"/>
      <c r="BV803" s="221"/>
      <c r="BW803" s="221"/>
      <c r="BX803" s="221"/>
      <c r="BY803" s="221"/>
      <c r="BZ803" s="221"/>
      <c r="CA803" s="221"/>
      <c r="CB803" s="221"/>
      <c r="CC803" s="221"/>
      <c r="CD803" s="221"/>
      <c r="CE803" s="221"/>
      <c r="CF803" s="221"/>
      <c r="CG803" s="221"/>
      <c r="CH803" s="221"/>
      <c r="CI803" s="221"/>
      <c r="CJ803" s="221"/>
      <c r="CK803" s="221"/>
      <c r="CL803" s="221"/>
      <c r="CM803" s="221"/>
      <c r="CN803" s="221"/>
      <c r="CO803" s="221"/>
      <c r="CP803" s="221"/>
      <c r="CQ803" s="221"/>
      <c r="CR803" s="222">
        <f t="shared" si="337"/>
        <v>0</v>
      </c>
      <c r="CS803" s="237" t="e">
        <f t="shared" si="338"/>
        <v>#DIV/0!</v>
      </c>
      <c r="CT803" s="222">
        <f t="shared" si="339"/>
        <v>0</v>
      </c>
      <c r="CU803" s="237" t="e">
        <f t="shared" si="340"/>
        <v>#DIV/0!</v>
      </c>
      <c r="CV803" s="222">
        <f t="shared" si="341"/>
        <v>0</v>
      </c>
      <c r="CW803" s="237" t="e">
        <f t="shared" si="342"/>
        <v>#DIV/0!</v>
      </c>
      <c r="CX803" s="222">
        <f t="shared" si="343"/>
        <v>0</v>
      </c>
      <c r="CY803" s="237" t="e">
        <f t="shared" si="344"/>
        <v>#DIV/0!</v>
      </c>
      <c r="CZ803" s="223" t="e">
        <f t="shared" si="345"/>
        <v>#DIV/0!</v>
      </c>
      <c r="DA803" s="223" t="e">
        <f t="shared" si="346"/>
        <v>#DIV/0!</v>
      </c>
      <c r="DB803" s="5"/>
    </row>
    <row r="804" spans="1:106" s="1" customFormat="1" ht="46.5">
      <c r="A804" s="1036"/>
      <c r="B804" s="1024"/>
      <c r="C804" s="1033"/>
      <c r="D804" s="1024"/>
      <c r="E804" s="1033"/>
      <c r="F804" s="1024"/>
      <c r="G804" s="217" t="s">
        <v>913</v>
      </c>
      <c r="H804" s="212"/>
      <c r="I804" s="212"/>
      <c r="J804" s="5" t="s">
        <v>32</v>
      </c>
      <c r="K804" s="212" t="s">
        <v>31</v>
      </c>
      <c r="L804" s="215" t="s">
        <v>9</v>
      </c>
      <c r="M804" s="221" t="s">
        <v>29</v>
      </c>
      <c r="N804" s="221" t="s">
        <v>24</v>
      </c>
      <c r="O804" s="5"/>
      <c r="P804" s="5"/>
      <c r="Q804" s="5"/>
      <c r="R804" s="5"/>
      <c r="S804" s="6" t="s">
        <v>24</v>
      </c>
      <c r="T804" s="6"/>
      <c r="U804" s="5"/>
      <c r="V804" s="5"/>
      <c r="W804" s="5"/>
      <c r="X804" s="5"/>
      <c r="Y804" s="5"/>
      <c r="Z804" s="80">
        <f t="shared" si="348"/>
        <v>1</v>
      </c>
      <c r="AA804" s="955"/>
      <c r="AB804" s="7"/>
      <c r="AC804" s="7"/>
      <c r="AD804" s="7"/>
      <c r="AE804" s="7"/>
      <c r="AF804" s="7"/>
      <c r="AG804" s="7"/>
      <c r="AH804" s="7"/>
      <c r="AI804" s="7"/>
      <c r="AJ804" s="7"/>
      <c r="AK804" s="7"/>
      <c r="AL804" s="7"/>
      <c r="AM804" s="7" t="s">
        <v>1317</v>
      </c>
      <c r="AN804" s="7" t="s">
        <v>1317</v>
      </c>
      <c r="AO804" s="7" t="s">
        <v>1317</v>
      </c>
      <c r="AP804" s="7" t="s">
        <v>1317</v>
      </c>
      <c r="AQ804" s="7"/>
      <c r="AR804" s="7"/>
      <c r="AS804" s="7"/>
      <c r="AT804" s="7"/>
      <c r="AU804" s="7"/>
      <c r="AV804" s="55"/>
      <c r="AW804" s="7"/>
      <c r="AX804" s="7"/>
      <c r="AY804" s="7"/>
      <c r="AZ804" s="7"/>
      <c r="BA804" s="7"/>
      <c r="BB804" s="7"/>
      <c r="BC804" s="7"/>
      <c r="BD804" s="7"/>
      <c r="BE804" s="7"/>
      <c r="BF804" s="7"/>
      <c r="BG804" s="21"/>
      <c r="BH804" s="7"/>
      <c r="BI804" s="7"/>
      <c r="BJ804" s="221"/>
      <c r="BK804" s="221"/>
      <c r="BL804" s="221"/>
      <c r="BM804" s="221"/>
      <c r="BN804" s="221"/>
      <c r="BO804" s="221"/>
      <c r="BP804" s="221"/>
      <c r="BQ804" s="221"/>
      <c r="BR804" s="221"/>
      <c r="BS804" s="221"/>
      <c r="BT804" s="221"/>
      <c r="BU804" s="221"/>
      <c r="BV804" s="221"/>
      <c r="BW804" s="221"/>
      <c r="BX804" s="221"/>
      <c r="BY804" s="221"/>
      <c r="BZ804" s="221"/>
      <c r="CA804" s="221"/>
      <c r="CB804" s="221"/>
      <c r="CC804" s="221"/>
      <c r="CD804" s="221"/>
      <c r="CE804" s="221"/>
      <c r="CF804" s="221"/>
      <c r="CG804" s="221"/>
      <c r="CH804" s="221"/>
      <c r="CI804" s="221"/>
      <c r="CJ804" s="221"/>
      <c r="CK804" s="221"/>
      <c r="CL804" s="221"/>
      <c r="CM804" s="221"/>
      <c r="CN804" s="221"/>
      <c r="CO804" s="221"/>
      <c r="CP804" s="221"/>
      <c r="CQ804" s="221"/>
      <c r="CR804" s="222">
        <f t="shared" si="337"/>
        <v>0</v>
      </c>
      <c r="CS804" s="237" t="e">
        <f t="shared" si="338"/>
        <v>#DIV/0!</v>
      </c>
      <c r="CT804" s="222">
        <f t="shared" si="339"/>
        <v>0</v>
      </c>
      <c r="CU804" s="237" t="e">
        <f t="shared" si="340"/>
        <v>#DIV/0!</v>
      </c>
      <c r="CV804" s="222">
        <f t="shared" si="341"/>
        <v>0</v>
      </c>
      <c r="CW804" s="237" t="e">
        <f t="shared" si="342"/>
        <v>#DIV/0!</v>
      </c>
      <c r="CX804" s="222">
        <f t="shared" si="343"/>
        <v>0</v>
      </c>
      <c r="CY804" s="237" t="e">
        <f t="shared" si="344"/>
        <v>#DIV/0!</v>
      </c>
      <c r="CZ804" s="223" t="e">
        <f t="shared" si="345"/>
        <v>#DIV/0!</v>
      </c>
      <c r="DA804" s="223" t="e">
        <f t="shared" si="346"/>
        <v>#DIV/0!</v>
      </c>
      <c r="DB804" s="5"/>
    </row>
    <row r="805" spans="1:106" s="1" customFormat="1" ht="77.5">
      <c r="A805" s="1036"/>
      <c r="B805" s="1024"/>
      <c r="C805" s="1033"/>
      <c r="D805" s="1024"/>
      <c r="E805" s="1033"/>
      <c r="F805" s="1024"/>
      <c r="G805" s="220" t="s">
        <v>1556</v>
      </c>
      <c r="H805" s="212"/>
      <c r="I805" s="212"/>
      <c r="J805" s="221" t="s">
        <v>32</v>
      </c>
      <c r="K805" s="212" t="s">
        <v>31</v>
      </c>
      <c r="L805" s="215" t="s">
        <v>9</v>
      </c>
      <c r="M805" s="221" t="s">
        <v>29</v>
      </c>
      <c r="N805" s="221" t="s">
        <v>24</v>
      </c>
      <c r="O805" s="5"/>
      <c r="P805" s="5"/>
      <c r="Q805" s="5"/>
      <c r="R805" s="5"/>
      <c r="S805" s="6"/>
      <c r="T805" s="6"/>
      <c r="U805" s="5"/>
      <c r="V805" s="5"/>
      <c r="W805" s="5" t="s">
        <v>24</v>
      </c>
      <c r="X805" s="5"/>
      <c r="Y805" s="5"/>
      <c r="Z805" s="80">
        <f t="shared" si="348"/>
        <v>1</v>
      </c>
      <c r="AA805" s="955"/>
      <c r="AB805" s="7"/>
      <c r="AC805" s="7"/>
      <c r="AD805" s="7"/>
      <c r="AE805" s="7"/>
      <c r="AF805" s="7"/>
      <c r="AG805" s="7"/>
      <c r="AH805" s="7"/>
      <c r="AI805" s="7"/>
      <c r="AJ805" s="7"/>
      <c r="AK805" s="7"/>
      <c r="AL805" s="7"/>
      <c r="AM805" s="7"/>
      <c r="AN805" s="7"/>
      <c r="AO805" s="7"/>
      <c r="AP805" s="7"/>
      <c r="AQ805" s="7"/>
      <c r="AR805" s="7"/>
      <c r="AS805" s="7"/>
      <c r="AT805" s="7"/>
      <c r="AU805" s="7"/>
      <c r="AV805" s="55"/>
      <c r="AW805" s="7"/>
      <c r="AX805" s="7"/>
      <c r="AY805" s="7"/>
      <c r="AZ805" s="7"/>
      <c r="BA805" s="7"/>
      <c r="BB805" s="7"/>
      <c r="BC805" s="7"/>
      <c r="BD805" s="7" t="s">
        <v>1318</v>
      </c>
      <c r="BE805" s="7" t="s">
        <v>1318</v>
      </c>
      <c r="BF805" s="7"/>
      <c r="BG805" s="7"/>
      <c r="BH805" s="7"/>
      <c r="BI805" s="7"/>
      <c r="BJ805" s="221"/>
      <c r="BK805" s="221"/>
      <c r="BL805" s="221"/>
      <c r="BM805" s="221"/>
      <c r="BN805" s="221"/>
      <c r="BO805" s="221"/>
      <c r="BP805" s="221"/>
      <c r="BQ805" s="221"/>
      <c r="BR805" s="221"/>
      <c r="BS805" s="221"/>
      <c r="BT805" s="221"/>
      <c r="BU805" s="221"/>
      <c r="BV805" s="221"/>
      <c r="BW805" s="221"/>
      <c r="BX805" s="221"/>
      <c r="BY805" s="221"/>
      <c r="BZ805" s="221"/>
      <c r="CA805" s="221"/>
      <c r="CB805" s="221"/>
      <c r="CC805" s="221"/>
      <c r="CD805" s="221"/>
      <c r="CE805" s="221"/>
      <c r="CF805" s="221"/>
      <c r="CG805" s="221"/>
      <c r="CH805" s="221"/>
      <c r="CI805" s="221"/>
      <c r="CJ805" s="221"/>
      <c r="CK805" s="221"/>
      <c r="CL805" s="221"/>
      <c r="CM805" s="221"/>
      <c r="CN805" s="221"/>
      <c r="CO805" s="221"/>
      <c r="CP805" s="221"/>
      <c r="CQ805" s="221"/>
      <c r="CR805" s="222">
        <f t="shared" si="337"/>
        <v>0</v>
      </c>
      <c r="CS805" s="237" t="e">
        <f t="shared" si="338"/>
        <v>#DIV/0!</v>
      </c>
      <c r="CT805" s="222">
        <f t="shared" si="339"/>
        <v>0</v>
      </c>
      <c r="CU805" s="237" t="e">
        <f t="shared" si="340"/>
        <v>#DIV/0!</v>
      </c>
      <c r="CV805" s="222">
        <f t="shared" si="341"/>
        <v>0</v>
      </c>
      <c r="CW805" s="237" t="e">
        <f t="shared" si="342"/>
        <v>#DIV/0!</v>
      </c>
      <c r="CX805" s="222">
        <f t="shared" si="343"/>
        <v>0</v>
      </c>
      <c r="CY805" s="237" t="e">
        <f t="shared" si="344"/>
        <v>#DIV/0!</v>
      </c>
      <c r="CZ805" s="223" t="e">
        <f t="shared" si="345"/>
        <v>#DIV/0!</v>
      </c>
      <c r="DA805" s="223" t="e">
        <f t="shared" si="346"/>
        <v>#DIV/0!</v>
      </c>
      <c r="DB805" s="5"/>
    </row>
    <row r="806" spans="1:106" s="302" customFormat="1" ht="16.5">
      <c r="A806" s="299"/>
      <c r="B806" s="1045" t="s">
        <v>59</v>
      </c>
      <c r="C806" s="1045"/>
      <c r="D806" s="1045"/>
      <c r="E806" s="1045"/>
      <c r="F806" s="1045"/>
      <c r="G806" s="1045"/>
      <c r="H806" s="1045"/>
      <c r="I806" s="1045"/>
      <c r="J806" s="1045"/>
      <c r="K806" s="1045"/>
      <c r="L806" s="1045"/>
      <c r="M806" s="1045"/>
      <c r="N806" s="1045"/>
      <c r="O806" s="300"/>
      <c r="P806" s="300" t="s">
        <v>38</v>
      </c>
      <c r="Q806" s="300"/>
      <c r="R806" s="300"/>
      <c r="S806" s="300"/>
      <c r="T806" s="300" t="s">
        <v>38</v>
      </c>
      <c r="U806" s="300" t="s">
        <v>38</v>
      </c>
      <c r="V806" s="300"/>
      <c r="W806" s="300"/>
      <c r="X806" s="300"/>
      <c r="Y806" s="300"/>
      <c r="Z806" s="296" t="s">
        <v>38</v>
      </c>
      <c r="AA806" s="221"/>
      <c r="AB806" s="296" t="s">
        <v>38</v>
      </c>
      <c r="AC806" s="296" t="s">
        <v>38</v>
      </c>
      <c r="AD806" s="296" t="s">
        <v>38</v>
      </c>
      <c r="AE806" s="296" t="s">
        <v>38</v>
      </c>
      <c r="AF806" s="296" t="s">
        <v>38</v>
      </c>
      <c r="AG806" s="296" t="s">
        <v>38</v>
      </c>
      <c r="AH806" s="296" t="s">
        <v>38</v>
      </c>
      <c r="AI806" s="296" t="s">
        <v>38</v>
      </c>
      <c r="AJ806" s="296" t="s">
        <v>38</v>
      </c>
      <c r="AK806" s="296" t="s">
        <v>38</v>
      </c>
      <c r="AL806" s="296" t="s">
        <v>38</v>
      </c>
      <c r="AM806" s="296" t="s">
        <v>38</v>
      </c>
      <c r="AN806" s="296" t="s">
        <v>38</v>
      </c>
      <c r="AO806" s="296" t="s">
        <v>38</v>
      </c>
      <c r="AP806" s="296" t="s">
        <v>38</v>
      </c>
      <c r="AQ806" s="296" t="s">
        <v>38</v>
      </c>
      <c r="AR806" s="296" t="s">
        <v>38</v>
      </c>
      <c r="AS806" s="296" t="s">
        <v>38</v>
      </c>
      <c r="AT806" s="296" t="s">
        <v>38</v>
      </c>
      <c r="AU806" s="296" t="s">
        <v>38</v>
      </c>
      <c r="AV806" s="296" t="s">
        <v>38</v>
      </c>
      <c r="AW806" s="296" t="s">
        <v>38</v>
      </c>
      <c r="AX806" s="296" t="s">
        <v>38</v>
      </c>
      <c r="AY806" s="296" t="s">
        <v>38</v>
      </c>
      <c r="AZ806" s="296" t="s">
        <v>38</v>
      </c>
      <c r="BA806" s="296" t="s">
        <v>38</v>
      </c>
      <c r="BB806" s="296" t="s">
        <v>38</v>
      </c>
      <c r="BC806" s="296" t="s">
        <v>38</v>
      </c>
      <c r="BD806" s="296" t="s">
        <v>38</v>
      </c>
      <c r="BE806" s="296" t="s">
        <v>38</v>
      </c>
      <c r="BF806" s="296" t="s">
        <v>38</v>
      </c>
      <c r="BG806" s="296" t="s">
        <v>38</v>
      </c>
      <c r="BH806" s="296" t="s">
        <v>38</v>
      </c>
      <c r="BI806" s="296" t="s">
        <v>38</v>
      </c>
      <c r="BJ806" s="296" t="s">
        <v>38</v>
      </c>
      <c r="BK806" s="296" t="s">
        <v>38</v>
      </c>
      <c r="BL806" s="296" t="s">
        <v>38</v>
      </c>
      <c r="BM806" s="296" t="s">
        <v>38</v>
      </c>
      <c r="BN806" s="296" t="s">
        <v>38</v>
      </c>
      <c r="BO806" s="296" t="s">
        <v>38</v>
      </c>
      <c r="BP806" s="296" t="s">
        <v>38</v>
      </c>
      <c r="BQ806" s="296" t="s">
        <v>38</v>
      </c>
      <c r="BR806" s="296" t="s">
        <v>38</v>
      </c>
      <c r="BS806" s="296" t="s">
        <v>38</v>
      </c>
      <c r="BT806" s="296" t="s">
        <v>38</v>
      </c>
      <c r="BU806" s="296" t="s">
        <v>38</v>
      </c>
      <c r="BV806" s="296" t="s">
        <v>38</v>
      </c>
      <c r="BW806" s="296" t="s">
        <v>38</v>
      </c>
      <c r="BX806" s="296" t="s">
        <v>38</v>
      </c>
      <c r="BY806" s="296" t="s">
        <v>38</v>
      </c>
      <c r="BZ806" s="296" t="s">
        <v>38</v>
      </c>
      <c r="CA806" s="296" t="s">
        <v>38</v>
      </c>
      <c r="CB806" s="296" t="s">
        <v>38</v>
      </c>
      <c r="CC806" s="296" t="s">
        <v>38</v>
      </c>
      <c r="CD806" s="296" t="s">
        <v>38</v>
      </c>
      <c r="CE806" s="296" t="s">
        <v>38</v>
      </c>
      <c r="CF806" s="296" t="s">
        <v>38</v>
      </c>
      <c r="CG806" s="296" t="s">
        <v>38</v>
      </c>
      <c r="CH806" s="296" t="s">
        <v>38</v>
      </c>
      <c r="CI806" s="296" t="s">
        <v>38</v>
      </c>
      <c r="CJ806" s="296" t="s">
        <v>38</v>
      </c>
      <c r="CK806" s="296" t="s">
        <v>38</v>
      </c>
      <c r="CL806" s="296" t="s">
        <v>38</v>
      </c>
      <c r="CM806" s="296" t="s">
        <v>38</v>
      </c>
      <c r="CN806" s="296" t="s">
        <v>38</v>
      </c>
      <c r="CO806" s="296" t="s">
        <v>38</v>
      </c>
      <c r="CP806" s="296" t="s">
        <v>38</v>
      </c>
      <c r="CQ806" s="296" t="s">
        <v>38</v>
      </c>
      <c r="CR806" s="296" t="s">
        <v>38</v>
      </c>
      <c r="CS806" s="296" t="s">
        <v>38</v>
      </c>
      <c r="CT806" s="296" t="s">
        <v>38</v>
      </c>
      <c r="CU806" s="296" t="s">
        <v>38</v>
      </c>
      <c r="CV806" s="296" t="s">
        <v>38</v>
      </c>
      <c r="CW806" s="296" t="s">
        <v>38</v>
      </c>
      <c r="CX806" s="296" t="s">
        <v>38</v>
      </c>
      <c r="CY806" s="296" t="s">
        <v>38</v>
      </c>
      <c r="CZ806" s="296" t="s">
        <v>38</v>
      </c>
      <c r="DA806" s="296" t="s">
        <v>38</v>
      </c>
      <c r="DB806" s="296" t="s">
        <v>38</v>
      </c>
    </row>
    <row r="807" spans="1:106" s="1" customFormat="1" ht="62">
      <c r="A807" s="1036">
        <v>240</v>
      </c>
      <c r="B807" s="1046" t="s">
        <v>629</v>
      </c>
      <c r="C807" s="1033" t="s">
        <v>28</v>
      </c>
      <c r="D807" s="1024" t="s">
        <v>58</v>
      </c>
      <c r="E807" s="1033" t="s">
        <v>26</v>
      </c>
      <c r="F807" s="1046" t="s">
        <v>574</v>
      </c>
      <c r="G807" s="286" t="s">
        <v>1522</v>
      </c>
      <c r="H807" s="69" t="s">
        <v>807</v>
      </c>
      <c r="I807" s="69"/>
      <c r="J807" s="212" t="s">
        <v>32</v>
      </c>
      <c r="K807" s="212" t="s">
        <v>31</v>
      </c>
      <c r="L807" s="215" t="s">
        <v>9</v>
      </c>
      <c r="M807" s="221" t="s">
        <v>29</v>
      </c>
      <c r="N807" s="221" t="s">
        <v>24</v>
      </c>
      <c r="O807" s="5"/>
      <c r="P807" s="5"/>
      <c r="Q807" s="5"/>
      <c r="R807" s="5"/>
      <c r="S807" s="6"/>
      <c r="T807" s="6"/>
      <c r="U807" s="5"/>
      <c r="V807" s="5" t="s">
        <v>24</v>
      </c>
      <c r="W807" s="5"/>
      <c r="X807" s="5"/>
      <c r="Y807" s="5"/>
      <c r="Z807" s="80">
        <f>COUNTIF($O807:$Y807,"x")</f>
        <v>1</v>
      </c>
      <c r="AA807" s="955"/>
      <c r="AB807" s="7"/>
      <c r="AC807" s="7"/>
      <c r="AD807" s="7"/>
      <c r="AE807" s="7"/>
      <c r="AF807" s="7"/>
      <c r="AG807" s="7"/>
      <c r="AH807" s="7"/>
      <c r="AI807" s="7"/>
      <c r="AJ807" s="7"/>
      <c r="AK807" s="7"/>
      <c r="AL807" s="7"/>
      <c r="AM807" s="7"/>
      <c r="AN807" s="7"/>
      <c r="AO807" s="7"/>
      <c r="AP807" s="7"/>
      <c r="AQ807" s="7"/>
      <c r="AR807" s="7"/>
      <c r="AS807" s="7"/>
      <c r="AT807" s="7"/>
      <c r="AU807" s="7"/>
      <c r="AV807" s="55" t="s">
        <v>1315</v>
      </c>
      <c r="AW807" s="55" t="s">
        <v>1315</v>
      </c>
      <c r="AX807" s="55" t="s">
        <v>1315</v>
      </c>
      <c r="AY807" s="7"/>
      <c r="AZ807" s="7"/>
      <c r="BA807" s="7"/>
      <c r="BB807" s="7"/>
      <c r="BC807" s="7"/>
      <c r="BD807" s="7"/>
      <c r="BE807" s="7"/>
      <c r="BF807" s="7"/>
      <c r="BG807" s="7"/>
      <c r="BH807" s="7"/>
      <c r="BI807" s="7"/>
      <c r="BJ807" s="221"/>
      <c r="BK807" s="221"/>
      <c r="BL807" s="221"/>
      <c r="BM807" s="221"/>
      <c r="BN807" s="221"/>
      <c r="BO807" s="221"/>
      <c r="BP807" s="221"/>
      <c r="BQ807" s="221"/>
      <c r="BR807" s="221"/>
      <c r="BS807" s="221"/>
      <c r="BT807" s="221"/>
      <c r="BU807" s="221"/>
      <c r="BV807" s="221"/>
      <c r="BW807" s="221"/>
      <c r="BX807" s="221"/>
      <c r="BY807" s="221"/>
      <c r="BZ807" s="221"/>
      <c r="CA807" s="221"/>
      <c r="CB807" s="221"/>
      <c r="CC807" s="221"/>
      <c r="CD807" s="221"/>
      <c r="CE807" s="221"/>
      <c r="CF807" s="221"/>
      <c r="CG807" s="221"/>
      <c r="CH807" s="221"/>
      <c r="CI807" s="221"/>
      <c r="CJ807" s="221"/>
      <c r="CK807" s="221"/>
      <c r="CL807" s="221"/>
      <c r="CM807" s="221"/>
      <c r="CN807" s="221"/>
      <c r="CO807" s="221"/>
      <c r="CP807" s="221"/>
      <c r="CQ807" s="221"/>
      <c r="CR807" s="222">
        <f t="shared" ref="CR807:CR814" si="349">COUNTIF(BJ807:CQ807,"2")</f>
        <v>0</v>
      </c>
      <c r="CS807" s="237" t="e">
        <f t="shared" ref="CS807:CS814" si="350">CR807/(CR807+CT807+CV807+CX807)</f>
        <v>#DIV/0!</v>
      </c>
      <c r="CT807" s="222">
        <f t="shared" ref="CT807:CT814" si="351">COUNTIF(BJ807:CQ807,"1")</f>
        <v>0</v>
      </c>
      <c r="CU807" s="237" t="e">
        <f t="shared" ref="CU807:CU814" si="352">CT807/(CR807+CT807+CV807+CX807)</f>
        <v>#DIV/0!</v>
      </c>
      <c r="CV807" s="222">
        <f t="shared" ref="CV807:CV814" si="353">COUNTIF(BJ807:CQ807,"0")</f>
        <v>0</v>
      </c>
      <c r="CW807" s="237" t="e">
        <f t="shared" ref="CW807:CW814" si="354">CV807/(CR807+CT807+CV807+CX807)</f>
        <v>#DIV/0!</v>
      </c>
      <c r="CX807" s="222">
        <f t="shared" ref="CX807:CX814" si="355">COUNTIF(BJ807:CQ807,"KĐG")</f>
        <v>0</v>
      </c>
      <c r="CY807" s="237" t="e">
        <f t="shared" ref="CY807:CY814" si="356">CX807/(CR807+CT807+CV807+CX807)</f>
        <v>#DIV/0!</v>
      </c>
      <c r="CZ807" s="223" t="e">
        <f t="shared" ref="CZ807:CZ814" si="357">(((CR807*2)+(CT807*1)+(CV807*0)))/(CR807+CT807+CV807)</f>
        <v>#DIV/0!</v>
      </c>
      <c r="DA807" s="223" t="e">
        <f t="shared" ref="DA807:DA814" si="358">IF(CY807&gt;=50%,"KĐG",IF(CZ807&gt;=1.6,"Đạt mục tiêu",IF(CZ807&gt;=1,"Cần cố gắng","Chưa đạt")))</f>
        <v>#DIV/0!</v>
      </c>
      <c r="DB807" s="5"/>
    </row>
    <row r="808" spans="1:106" s="1" customFormat="1" ht="46.5">
      <c r="A808" s="1036"/>
      <c r="B808" s="1024"/>
      <c r="C808" s="1033"/>
      <c r="D808" s="1024"/>
      <c r="E808" s="1033"/>
      <c r="F808" s="1024"/>
      <c r="G808" s="203" t="s">
        <v>1886</v>
      </c>
      <c r="H808" s="69"/>
      <c r="I808" s="69"/>
      <c r="J808" s="212" t="s">
        <v>32</v>
      </c>
      <c r="K808" s="212" t="s">
        <v>31</v>
      </c>
      <c r="L808" s="215" t="s">
        <v>9</v>
      </c>
      <c r="M808" s="221"/>
      <c r="N808" s="221"/>
      <c r="O808" s="5"/>
      <c r="P808" s="5"/>
      <c r="Q808" s="5"/>
      <c r="R808" s="5"/>
      <c r="S808" s="6"/>
      <c r="T808" s="6"/>
      <c r="U808" s="5" t="s">
        <v>24</v>
      </c>
      <c r="V808" s="5"/>
      <c r="W808" s="5"/>
      <c r="X808" s="5"/>
      <c r="Y808" s="5"/>
      <c r="Z808" s="80">
        <v>1</v>
      </c>
      <c r="AA808" s="955"/>
      <c r="AB808" s="7"/>
      <c r="AC808" s="7"/>
      <c r="AD808" s="7"/>
      <c r="AE808" s="7"/>
      <c r="AF808" s="7"/>
      <c r="AG808" s="7"/>
      <c r="AH808" s="7"/>
      <c r="AI808" s="7"/>
      <c r="AJ808" s="7"/>
      <c r="AK808" s="7"/>
      <c r="AL808" s="7"/>
      <c r="AM808" s="7"/>
      <c r="AN808" s="7"/>
      <c r="AO808" s="7"/>
      <c r="AP808" s="7"/>
      <c r="AQ808" s="7"/>
      <c r="AR808" s="7"/>
      <c r="AS808" s="7"/>
      <c r="AT808" s="7"/>
      <c r="AU808" s="7"/>
      <c r="AV808" s="55"/>
      <c r="AW808" s="55"/>
      <c r="AX808" s="55"/>
      <c r="AY808" s="7"/>
      <c r="AZ808" s="7" t="s">
        <v>1318</v>
      </c>
      <c r="BA808" s="7"/>
      <c r="BB808" s="7"/>
      <c r="BC808" s="7"/>
      <c r="BD808" s="7"/>
      <c r="BE808" s="7"/>
      <c r="BF808" s="7"/>
      <c r="BG808" s="7"/>
      <c r="BH808" s="7"/>
      <c r="BI808" s="7"/>
      <c r="BJ808" s="221"/>
      <c r="BK808" s="221"/>
      <c r="BL808" s="221"/>
      <c r="BM808" s="221"/>
      <c r="BN808" s="221"/>
      <c r="BO808" s="221"/>
      <c r="BP808" s="221"/>
      <c r="BQ808" s="221"/>
      <c r="BR808" s="221"/>
      <c r="BS808" s="221"/>
      <c r="BT808" s="221"/>
      <c r="BU808" s="221"/>
      <c r="BV808" s="221"/>
      <c r="BW808" s="221"/>
      <c r="BX808" s="221"/>
      <c r="BY808" s="221"/>
      <c r="BZ808" s="221"/>
      <c r="CA808" s="221"/>
      <c r="CB808" s="221"/>
      <c r="CC808" s="221"/>
      <c r="CD808" s="221"/>
      <c r="CE808" s="221"/>
      <c r="CF808" s="221"/>
      <c r="CG808" s="221"/>
      <c r="CH808" s="221"/>
      <c r="CI808" s="221"/>
      <c r="CJ808" s="221"/>
      <c r="CK808" s="221"/>
      <c r="CL808" s="221"/>
      <c r="CM808" s="221"/>
      <c r="CN808" s="221"/>
      <c r="CO808" s="221"/>
      <c r="CP808" s="221"/>
      <c r="CQ808" s="221"/>
      <c r="CR808" s="222">
        <f t="shared" si="349"/>
        <v>0</v>
      </c>
      <c r="CS808" s="237" t="e">
        <f t="shared" si="350"/>
        <v>#DIV/0!</v>
      </c>
      <c r="CT808" s="222">
        <f t="shared" si="351"/>
        <v>0</v>
      </c>
      <c r="CU808" s="237" t="e">
        <f t="shared" si="352"/>
        <v>#DIV/0!</v>
      </c>
      <c r="CV808" s="222">
        <f t="shared" si="353"/>
        <v>0</v>
      </c>
      <c r="CW808" s="237" t="e">
        <f t="shared" si="354"/>
        <v>#DIV/0!</v>
      </c>
      <c r="CX808" s="222">
        <f t="shared" si="355"/>
        <v>0</v>
      </c>
      <c r="CY808" s="237" t="e">
        <f t="shared" si="356"/>
        <v>#DIV/0!</v>
      </c>
      <c r="CZ808" s="223" t="e">
        <f t="shared" si="357"/>
        <v>#DIV/0!</v>
      </c>
      <c r="DA808" s="223" t="e">
        <f t="shared" si="358"/>
        <v>#DIV/0!</v>
      </c>
      <c r="DB808" s="5"/>
    </row>
    <row r="809" spans="1:106" s="1" customFormat="1" ht="31">
      <c r="A809" s="1036"/>
      <c r="B809" s="1024"/>
      <c r="C809" s="1033"/>
      <c r="D809" s="1024"/>
      <c r="E809" s="1033"/>
      <c r="F809" s="1046" t="s">
        <v>1868</v>
      </c>
      <c r="G809" s="203" t="s">
        <v>1936</v>
      </c>
      <c r="H809" s="69"/>
      <c r="I809" s="69"/>
      <c r="J809" s="212"/>
      <c r="K809" s="212" t="s">
        <v>31</v>
      </c>
      <c r="L809" s="215"/>
      <c r="M809" s="221"/>
      <c r="N809" s="221"/>
      <c r="O809" s="5"/>
      <c r="P809" s="5"/>
      <c r="Q809" s="5"/>
      <c r="R809" s="5"/>
      <c r="S809" s="6" t="s">
        <v>24</v>
      </c>
      <c r="T809" s="6"/>
      <c r="U809" s="5"/>
      <c r="V809" s="5"/>
      <c r="W809" s="5"/>
      <c r="X809" s="5"/>
      <c r="Y809" s="5"/>
      <c r="Z809" s="80"/>
      <c r="AA809" s="221"/>
      <c r="AB809" s="7"/>
      <c r="AC809" s="7"/>
      <c r="AD809" s="7"/>
      <c r="AE809" s="7"/>
      <c r="AF809" s="7"/>
      <c r="AG809" s="7"/>
      <c r="AH809" s="7"/>
      <c r="AI809" s="7"/>
      <c r="AJ809" s="7"/>
      <c r="AK809" s="7"/>
      <c r="AL809" s="7"/>
      <c r="AM809" s="7"/>
      <c r="AN809" s="7"/>
      <c r="AO809" s="7"/>
      <c r="AP809" s="7"/>
      <c r="AQ809" s="7"/>
      <c r="AR809" s="7"/>
      <c r="AS809" s="7"/>
      <c r="AT809" s="7"/>
      <c r="AU809" s="7"/>
      <c r="AV809" s="55"/>
      <c r="AW809" s="55"/>
      <c r="AX809" s="55"/>
      <c r="AY809" s="7"/>
      <c r="AZ809" s="7"/>
      <c r="BA809" s="7"/>
      <c r="BB809" s="7"/>
      <c r="BC809" s="7"/>
      <c r="BD809" s="7"/>
      <c r="BE809" s="7"/>
      <c r="BF809" s="7"/>
      <c r="BG809" s="7"/>
      <c r="BH809" s="7"/>
      <c r="BI809" s="7"/>
      <c r="BJ809" s="221"/>
      <c r="BK809" s="221"/>
      <c r="BL809" s="221"/>
      <c r="BM809" s="221"/>
      <c r="BN809" s="221"/>
      <c r="BO809" s="221"/>
      <c r="BP809" s="221"/>
      <c r="BQ809" s="221"/>
      <c r="BR809" s="221"/>
      <c r="BS809" s="221"/>
      <c r="BT809" s="221"/>
      <c r="BU809" s="221"/>
      <c r="BV809" s="221"/>
      <c r="BW809" s="221"/>
      <c r="BX809" s="221"/>
      <c r="BY809" s="221"/>
      <c r="BZ809" s="221"/>
      <c r="CA809" s="221"/>
      <c r="CB809" s="221"/>
      <c r="CC809" s="221"/>
      <c r="CD809" s="221"/>
      <c r="CE809" s="221"/>
      <c r="CF809" s="221"/>
      <c r="CG809" s="221"/>
      <c r="CH809" s="221"/>
      <c r="CI809" s="221"/>
      <c r="CJ809" s="221"/>
      <c r="CK809" s="221"/>
      <c r="CL809" s="221"/>
      <c r="CM809" s="221"/>
      <c r="CN809" s="221"/>
      <c r="CO809" s="221"/>
      <c r="CP809" s="221"/>
      <c r="CQ809" s="221"/>
      <c r="CR809" s="222"/>
      <c r="CS809" s="237"/>
      <c r="CT809" s="222"/>
      <c r="CU809" s="237"/>
      <c r="CV809" s="222"/>
      <c r="CW809" s="237"/>
      <c r="CX809" s="222"/>
      <c r="CY809" s="237"/>
      <c r="CZ809" s="223"/>
      <c r="DA809" s="223"/>
      <c r="DB809" s="5"/>
    </row>
    <row r="810" spans="1:106" s="1" customFormat="1" ht="124">
      <c r="A810" s="1036"/>
      <c r="B810" s="1046"/>
      <c r="C810" s="1062"/>
      <c r="D810" s="1024"/>
      <c r="E810" s="1062"/>
      <c r="F810" s="1046"/>
      <c r="G810" s="203" t="s">
        <v>1965</v>
      </c>
      <c r="H810" s="69" t="s">
        <v>808</v>
      </c>
      <c r="I810" s="69"/>
      <c r="J810" s="212" t="s">
        <v>32</v>
      </c>
      <c r="K810" s="212" t="s">
        <v>31</v>
      </c>
      <c r="L810" s="215" t="s">
        <v>9</v>
      </c>
      <c r="M810" s="221" t="s">
        <v>29</v>
      </c>
      <c r="N810" s="221" t="s">
        <v>24</v>
      </c>
      <c r="O810" s="5"/>
      <c r="P810" s="5"/>
      <c r="Q810" s="5"/>
      <c r="R810" s="5"/>
      <c r="S810" s="6" t="s">
        <v>24</v>
      </c>
      <c r="T810" s="6"/>
      <c r="U810" s="5"/>
      <c r="V810" s="5"/>
      <c r="W810" s="5"/>
      <c r="X810" s="5"/>
      <c r="Y810" s="5"/>
      <c r="Z810" s="80">
        <f>COUNTIF($O810:$Y810,"x")</f>
        <v>1</v>
      </c>
      <c r="AA810" s="955"/>
      <c r="AB810" s="7"/>
      <c r="AC810" s="7"/>
      <c r="AD810" s="7"/>
      <c r="AE810" s="7"/>
      <c r="AF810" s="7"/>
      <c r="AG810" s="7"/>
      <c r="AH810" s="7"/>
      <c r="AI810" s="7"/>
      <c r="AJ810" s="7"/>
      <c r="AK810" s="7"/>
      <c r="AL810" s="7"/>
      <c r="AM810" s="7"/>
      <c r="AN810" s="7"/>
      <c r="AO810" s="7"/>
      <c r="AP810" s="7"/>
      <c r="AQ810" s="7" t="s">
        <v>1183</v>
      </c>
      <c r="AR810" s="7"/>
      <c r="AS810" s="7"/>
      <c r="AT810" s="7"/>
      <c r="AU810" s="7"/>
      <c r="AV810" s="55"/>
      <c r="AW810" s="7"/>
      <c r="AX810" s="7"/>
      <c r="AY810" s="7"/>
      <c r="AZ810" s="7"/>
      <c r="BA810" s="7"/>
      <c r="BB810" s="7"/>
      <c r="BC810" s="7"/>
      <c r="BD810" s="7"/>
      <c r="BE810" s="7"/>
      <c r="BF810" s="7"/>
      <c r="BG810" s="7"/>
      <c r="BH810" s="7"/>
      <c r="BI810" s="7"/>
      <c r="BJ810" s="221"/>
      <c r="BK810" s="221"/>
      <c r="BL810" s="221"/>
      <c r="BM810" s="221"/>
      <c r="BN810" s="221"/>
      <c r="BO810" s="221"/>
      <c r="BP810" s="221"/>
      <c r="BQ810" s="221"/>
      <c r="BR810" s="221"/>
      <c r="BS810" s="221"/>
      <c r="BT810" s="221"/>
      <c r="BU810" s="221"/>
      <c r="BV810" s="221"/>
      <c r="BW810" s="221"/>
      <c r="BX810" s="221"/>
      <c r="BY810" s="221"/>
      <c r="BZ810" s="221"/>
      <c r="CA810" s="221"/>
      <c r="CB810" s="221"/>
      <c r="CC810" s="221"/>
      <c r="CD810" s="221"/>
      <c r="CE810" s="221"/>
      <c r="CF810" s="221"/>
      <c r="CG810" s="221"/>
      <c r="CH810" s="221"/>
      <c r="CI810" s="221"/>
      <c r="CJ810" s="221"/>
      <c r="CK810" s="221"/>
      <c r="CL810" s="221"/>
      <c r="CM810" s="221"/>
      <c r="CN810" s="221"/>
      <c r="CO810" s="221"/>
      <c r="CP810" s="221"/>
      <c r="CQ810" s="221"/>
      <c r="CR810" s="222">
        <f t="shared" si="349"/>
        <v>0</v>
      </c>
      <c r="CS810" s="237" t="e">
        <f t="shared" si="350"/>
        <v>#DIV/0!</v>
      </c>
      <c r="CT810" s="222">
        <f t="shared" si="351"/>
        <v>0</v>
      </c>
      <c r="CU810" s="237" t="e">
        <f t="shared" si="352"/>
        <v>#DIV/0!</v>
      </c>
      <c r="CV810" s="222">
        <f t="shared" si="353"/>
        <v>0</v>
      </c>
      <c r="CW810" s="237" t="e">
        <f t="shared" si="354"/>
        <v>#DIV/0!</v>
      </c>
      <c r="CX810" s="222">
        <f t="shared" si="355"/>
        <v>0</v>
      </c>
      <c r="CY810" s="237" t="e">
        <f t="shared" si="356"/>
        <v>#DIV/0!</v>
      </c>
      <c r="CZ810" s="223" t="e">
        <f t="shared" si="357"/>
        <v>#DIV/0!</v>
      </c>
      <c r="DA810" s="223" t="e">
        <f t="shared" si="358"/>
        <v>#DIV/0!</v>
      </c>
      <c r="DB810" s="5"/>
    </row>
    <row r="811" spans="1:106" s="1" customFormat="1" ht="77.5">
      <c r="A811" s="227">
        <v>241</v>
      </c>
      <c r="B811" s="220" t="s">
        <v>1022</v>
      </c>
      <c r="C811" s="215" t="s">
        <v>28</v>
      </c>
      <c r="D811" s="217" t="s">
        <v>369</v>
      </c>
      <c r="E811" s="215" t="s">
        <v>26</v>
      </c>
      <c r="F811" s="220" t="s">
        <v>1023</v>
      </c>
      <c r="G811" s="142" t="s">
        <v>1444</v>
      </c>
      <c r="H811" s="107" t="s">
        <v>809</v>
      </c>
      <c r="I811" s="107"/>
      <c r="J811" s="212" t="s">
        <v>32</v>
      </c>
      <c r="K811" s="212" t="s">
        <v>31</v>
      </c>
      <c r="L811" s="215" t="s">
        <v>9</v>
      </c>
      <c r="M811" s="221" t="s">
        <v>29</v>
      </c>
      <c r="N811" s="221" t="s">
        <v>24</v>
      </c>
      <c r="O811" s="5"/>
      <c r="P811" s="5" t="s">
        <v>24</v>
      </c>
      <c r="Q811" s="5"/>
      <c r="R811" s="5"/>
      <c r="S811" s="6"/>
      <c r="T811" s="6"/>
      <c r="U811" s="5"/>
      <c r="V811" s="5"/>
      <c r="W811" s="5"/>
      <c r="X811" s="5"/>
      <c r="Y811" s="5"/>
      <c r="Z811" s="80">
        <f>COUNTIF($O811:$Y811,"x")</f>
        <v>1</v>
      </c>
      <c r="AA811" s="955"/>
      <c r="AB811" s="7"/>
      <c r="AC811" s="7"/>
      <c r="AD811" s="7"/>
      <c r="AE811" s="7" t="s">
        <v>1315</v>
      </c>
      <c r="AF811" s="7" t="s">
        <v>1315</v>
      </c>
      <c r="AG811" s="7" t="s">
        <v>1315</v>
      </c>
      <c r="AH811" s="7"/>
      <c r="AI811" s="7"/>
      <c r="AJ811" s="7"/>
      <c r="AK811" s="7"/>
      <c r="AL811" s="7"/>
      <c r="AM811" s="7"/>
      <c r="AN811" s="7"/>
      <c r="AO811" s="7"/>
      <c r="AP811" s="7"/>
      <c r="AQ811" s="7"/>
      <c r="AR811" s="7"/>
      <c r="AS811" s="7"/>
      <c r="AT811" s="7"/>
      <c r="AU811" s="7"/>
      <c r="AV811" s="55"/>
      <c r="AW811" s="7"/>
      <c r="AX811" s="7"/>
      <c r="AY811" s="7"/>
      <c r="AZ811" s="7"/>
      <c r="BA811" s="7"/>
      <c r="BB811" s="7"/>
      <c r="BC811" s="7"/>
      <c r="BD811" s="7"/>
      <c r="BE811" s="7"/>
      <c r="BF811" s="7"/>
      <c r="BG811" s="7"/>
      <c r="BH811" s="7"/>
      <c r="BI811" s="7"/>
      <c r="BJ811" s="221"/>
      <c r="BK811" s="221"/>
      <c r="BL811" s="221"/>
      <c r="BM811" s="221"/>
      <c r="BN811" s="221"/>
      <c r="BO811" s="221"/>
      <c r="BP811" s="221"/>
      <c r="BQ811" s="221"/>
      <c r="BR811" s="221"/>
      <c r="BS811" s="221"/>
      <c r="BT811" s="221"/>
      <c r="BU811" s="221"/>
      <c r="BV811" s="221"/>
      <c r="BW811" s="221"/>
      <c r="BX811" s="221"/>
      <c r="BY811" s="221"/>
      <c r="BZ811" s="221"/>
      <c r="CA811" s="221"/>
      <c r="CB811" s="221"/>
      <c r="CC811" s="221"/>
      <c r="CD811" s="221"/>
      <c r="CE811" s="221"/>
      <c r="CF811" s="221"/>
      <c r="CG811" s="221"/>
      <c r="CH811" s="221"/>
      <c r="CI811" s="221"/>
      <c r="CJ811" s="221"/>
      <c r="CK811" s="221"/>
      <c r="CL811" s="221"/>
      <c r="CM811" s="221"/>
      <c r="CN811" s="221"/>
      <c r="CO811" s="221"/>
      <c r="CP811" s="221"/>
      <c r="CQ811" s="221"/>
      <c r="CR811" s="222">
        <f t="shared" si="349"/>
        <v>0</v>
      </c>
      <c r="CS811" s="237" t="e">
        <f t="shared" si="350"/>
        <v>#DIV/0!</v>
      </c>
      <c r="CT811" s="222">
        <f t="shared" si="351"/>
        <v>0</v>
      </c>
      <c r="CU811" s="237" t="e">
        <f t="shared" si="352"/>
        <v>#DIV/0!</v>
      </c>
      <c r="CV811" s="222">
        <f t="shared" si="353"/>
        <v>0</v>
      </c>
      <c r="CW811" s="237" t="e">
        <f t="shared" si="354"/>
        <v>#DIV/0!</v>
      </c>
      <c r="CX811" s="222">
        <f t="shared" si="355"/>
        <v>0</v>
      </c>
      <c r="CY811" s="237" t="e">
        <f t="shared" si="356"/>
        <v>#DIV/0!</v>
      </c>
      <c r="CZ811" s="223" t="e">
        <f t="shared" si="357"/>
        <v>#DIV/0!</v>
      </c>
      <c r="DA811" s="223" t="e">
        <f t="shared" si="358"/>
        <v>#DIV/0!</v>
      </c>
      <c r="DB811" s="5"/>
    </row>
    <row r="812" spans="1:106" s="1" customFormat="1" ht="46.5">
      <c r="A812" s="1036">
        <v>242</v>
      </c>
      <c r="B812" s="1044" t="s">
        <v>1397</v>
      </c>
      <c r="C812" s="1033" t="s">
        <v>28</v>
      </c>
      <c r="D812" s="1024" t="s">
        <v>370</v>
      </c>
      <c r="E812" s="1033" t="s">
        <v>26</v>
      </c>
      <c r="F812" s="1044" t="s">
        <v>1396</v>
      </c>
      <c r="G812" s="156" t="s">
        <v>1395</v>
      </c>
      <c r="H812" s="107"/>
      <c r="I812" s="107"/>
      <c r="J812" s="227" t="s">
        <v>32</v>
      </c>
      <c r="K812" s="212" t="s">
        <v>31</v>
      </c>
      <c r="L812" s="215" t="s">
        <v>9</v>
      </c>
      <c r="M812" s="221" t="s">
        <v>29</v>
      </c>
      <c r="N812" s="221" t="s">
        <v>24</v>
      </c>
      <c r="O812" s="5"/>
      <c r="P812" s="5"/>
      <c r="Q812" s="5"/>
      <c r="R812" s="5" t="s">
        <v>24</v>
      </c>
      <c r="S812" s="6"/>
      <c r="T812" s="6"/>
      <c r="U812" s="5"/>
      <c r="V812" s="5"/>
      <c r="W812" s="5"/>
      <c r="X812" s="5"/>
      <c r="Y812" s="5"/>
      <c r="Z812" s="80">
        <f>COUNTIF($O812:$Y812,"x")</f>
        <v>1</v>
      </c>
      <c r="AA812" s="221"/>
      <c r="AB812" s="7" t="s">
        <v>1318</v>
      </c>
      <c r="AC812" s="7"/>
      <c r="AD812" s="7"/>
      <c r="AE812" s="7"/>
      <c r="AF812" s="7"/>
      <c r="AG812" s="7"/>
      <c r="AH812" s="7"/>
      <c r="AI812" s="7"/>
      <c r="AJ812" s="7"/>
      <c r="AK812" s="7"/>
      <c r="AL812" s="7"/>
      <c r="AM812" s="7"/>
      <c r="AN812" s="7"/>
      <c r="AO812" s="7"/>
      <c r="AP812" s="7"/>
      <c r="AQ812" s="7"/>
      <c r="AR812" s="7"/>
      <c r="AS812" s="7"/>
      <c r="AT812" s="7"/>
      <c r="AU812" s="7"/>
      <c r="AV812" s="55"/>
      <c r="AW812" s="7"/>
      <c r="AX812" s="7"/>
      <c r="AY812" s="7"/>
      <c r="AZ812" s="7"/>
      <c r="BA812" s="7"/>
      <c r="BB812" s="7"/>
      <c r="BC812" s="7"/>
      <c r="BD812" s="7"/>
      <c r="BE812" s="7"/>
      <c r="BF812" s="7"/>
      <c r="BG812" s="7"/>
      <c r="BH812" s="7"/>
      <c r="BI812" s="7"/>
      <c r="BJ812" s="221"/>
      <c r="BK812" s="221"/>
      <c r="BL812" s="221"/>
      <c r="BM812" s="221"/>
      <c r="BN812" s="221"/>
      <c r="BO812" s="221"/>
      <c r="BP812" s="221"/>
      <c r="BQ812" s="221"/>
      <c r="BR812" s="221"/>
      <c r="BS812" s="221"/>
      <c r="BT812" s="221"/>
      <c r="BU812" s="221"/>
      <c r="BV812" s="221"/>
      <c r="BW812" s="221"/>
      <c r="BX812" s="221"/>
      <c r="BY812" s="221"/>
      <c r="BZ812" s="221"/>
      <c r="CA812" s="221"/>
      <c r="CB812" s="221"/>
      <c r="CC812" s="221"/>
      <c r="CD812" s="221"/>
      <c r="CE812" s="221"/>
      <c r="CF812" s="221"/>
      <c r="CG812" s="221"/>
      <c r="CH812" s="221"/>
      <c r="CI812" s="221"/>
      <c r="CJ812" s="221"/>
      <c r="CK812" s="221"/>
      <c r="CL812" s="221"/>
      <c r="CM812" s="221"/>
      <c r="CN812" s="221"/>
      <c r="CO812" s="221"/>
      <c r="CP812" s="221"/>
      <c r="CQ812" s="221"/>
      <c r="CR812" s="222">
        <f t="shared" si="349"/>
        <v>0</v>
      </c>
      <c r="CS812" s="237" t="e">
        <f t="shared" si="350"/>
        <v>#DIV/0!</v>
      </c>
      <c r="CT812" s="222">
        <f t="shared" si="351"/>
        <v>0</v>
      </c>
      <c r="CU812" s="237" t="e">
        <f t="shared" si="352"/>
        <v>#DIV/0!</v>
      </c>
      <c r="CV812" s="222">
        <f t="shared" si="353"/>
        <v>0</v>
      </c>
      <c r="CW812" s="237" t="e">
        <f t="shared" si="354"/>
        <v>#DIV/0!</v>
      </c>
      <c r="CX812" s="222">
        <f t="shared" si="355"/>
        <v>0</v>
      </c>
      <c r="CY812" s="237" t="e">
        <f t="shared" si="356"/>
        <v>#DIV/0!</v>
      </c>
      <c r="CZ812" s="223" t="e">
        <f t="shared" si="357"/>
        <v>#DIV/0!</v>
      </c>
      <c r="DA812" s="223" t="e">
        <f t="shared" si="358"/>
        <v>#DIV/0!</v>
      </c>
      <c r="DB812" s="5"/>
    </row>
    <row r="813" spans="1:106" s="1" customFormat="1" ht="31">
      <c r="A813" s="1036"/>
      <c r="B813" s="1024"/>
      <c r="C813" s="1033"/>
      <c r="D813" s="1024"/>
      <c r="E813" s="1033"/>
      <c r="F813" s="1024"/>
      <c r="G813" s="50" t="s">
        <v>1165</v>
      </c>
      <c r="H813" s="107"/>
      <c r="I813" s="107"/>
      <c r="J813" s="38" t="s">
        <v>32</v>
      </c>
      <c r="K813" s="212" t="s">
        <v>31</v>
      </c>
      <c r="L813" s="215" t="s">
        <v>9</v>
      </c>
      <c r="M813" s="221" t="s">
        <v>29</v>
      </c>
      <c r="N813" s="221" t="s">
        <v>24</v>
      </c>
      <c r="O813" s="5"/>
      <c r="P813" s="5"/>
      <c r="Q813" s="5" t="s">
        <v>24</v>
      </c>
      <c r="R813" s="5"/>
      <c r="S813" s="6"/>
      <c r="T813" s="6"/>
      <c r="U813" s="5"/>
      <c r="V813" s="5"/>
      <c r="W813" s="5"/>
      <c r="X813" s="5"/>
      <c r="Y813" s="5"/>
      <c r="Z813" s="80">
        <f>COUNTIF($O813:$Y813,"x")</f>
        <v>1</v>
      </c>
      <c r="AA813" s="955"/>
      <c r="AB813" s="7"/>
      <c r="AC813" s="7"/>
      <c r="AD813" s="7"/>
      <c r="AE813" s="7"/>
      <c r="AF813" s="7"/>
      <c r="AG813" s="7"/>
      <c r="AH813" s="7"/>
      <c r="AI813" s="7" t="s">
        <v>1316</v>
      </c>
      <c r="AJ813" s="7" t="s">
        <v>1316</v>
      </c>
      <c r="AK813" s="7" t="s">
        <v>1316</v>
      </c>
      <c r="AL813" s="7" t="s">
        <v>1316</v>
      </c>
      <c r="AM813" s="7" t="s">
        <v>1316</v>
      </c>
      <c r="AN813" s="7" t="s">
        <v>1316</v>
      </c>
      <c r="AO813" s="7" t="s">
        <v>1316</v>
      </c>
      <c r="AP813" s="7" t="s">
        <v>1316</v>
      </c>
      <c r="AQ813" s="7" t="s">
        <v>1316</v>
      </c>
      <c r="AR813" s="7" t="s">
        <v>1316</v>
      </c>
      <c r="AS813" s="7" t="s">
        <v>1316</v>
      </c>
      <c r="AT813" s="7" t="s">
        <v>1316</v>
      </c>
      <c r="AU813" s="7" t="s">
        <v>1316</v>
      </c>
      <c r="AV813" s="7" t="s">
        <v>1316</v>
      </c>
      <c r="AW813" s="7" t="s">
        <v>1316</v>
      </c>
      <c r="AX813" s="7" t="s">
        <v>1316</v>
      </c>
      <c r="AY813" s="7" t="s">
        <v>1316</v>
      </c>
      <c r="AZ813" s="7" t="s">
        <v>1316</v>
      </c>
      <c r="BA813" s="7" t="s">
        <v>1316</v>
      </c>
      <c r="BB813" s="7" t="s">
        <v>1316</v>
      </c>
      <c r="BC813" s="7" t="s">
        <v>1316</v>
      </c>
      <c r="BD813" s="7" t="s">
        <v>1316</v>
      </c>
      <c r="BE813" s="7" t="s">
        <v>1316</v>
      </c>
      <c r="BF813" s="7" t="s">
        <v>1316</v>
      </c>
      <c r="BG813" s="7" t="s">
        <v>1316</v>
      </c>
      <c r="BH813" s="7" t="s">
        <v>1316</v>
      </c>
      <c r="BI813" s="7" t="s">
        <v>1316</v>
      </c>
      <c r="BJ813" s="221"/>
      <c r="BK813" s="221"/>
      <c r="BL813" s="221"/>
      <c r="BM813" s="221"/>
      <c r="BN813" s="221"/>
      <c r="BO813" s="221"/>
      <c r="BP813" s="221"/>
      <c r="BQ813" s="221"/>
      <c r="BR813" s="221"/>
      <c r="BS813" s="221"/>
      <c r="BT813" s="221"/>
      <c r="BU813" s="221"/>
      <c r="BV813" s="221"/>
      <c r="BW813" s="221"/>
      <c r="BX813" s="221"/>
      <c r="BY813" s="221"/>
      <c r="BZ813" s="221"/>
      <c r="CA813" s="221"/>
      <c r="CB813" s="221"/>
      <c r="CC813" s="221"/>
      <c r="CD813" s="221"/>
      <c r="CE813" s="221"/>
      <c r="CF813" s="221"/>
      <c r="CG813" s="221"/>
      <c r="CH813" s="221"/>
      <c r="CI813" s="221"/>
      <c r="CJ813" s="221"/>
      <c r="CK813" s="221"/>
      <c r="CL813" s="221"/>
      <c r="CM813" s="221"/>
      <c r="CN813" s="221"/>
      <c r="CO813" s="221"/>
      <c r="CP813" s="221"/>
      <c r="CQ813" s="221"/>
      <c r="CR813" s="222">
        <f t="shared" si="349"/>
        <v>0</v>
      </c>
      <c r="CS813" s="237" t="e">
        <f t="shared" si="350"/>
        <v>#DIV/0!</v>
      </c>
      <c r="CT813" s="222">
        <f t="shared" si="351"/>
        <v>0</v>
      </c>
      <c r="CU813" s="237" t="e">
        <f t="shared" si="352"/>
        <v>#DIV/0!</v>
      </c>
      <c r="CV813" s="222">
        <f t="shared" si="353"/>
        <v>0</v>
      </c>
      <c r="CW813" s="237" t="e">
        <f t="shared" si="354"/>
        <v>#DIV/0!</v>
      </c>
      <c r="CX813" s="222">
        <f t="shared" si="355"/>
        <v>0</v>
      </c>
      <c r="CY813" s="237" t="e">
        <f t="shared" si="356"/>
        <v>#DIV/0!</v>
      </c>
      <c r="CZ813" s="223" t="e">
        <f t="shared" si="357"/>
        <v>#DIV/0!</v>
      </c>
      <c r="DA813" s="223" t="e">
        <f t="shared" si="358"/>
        <v>#DIV/0!</v>
      </c>
      <c r="DB813" s="5"/>
    </row>
    <row r="814" spans="1:106" s="1" customFormat="1" ht="46.5">
      <c r="A814" s="1036"/>
      <c r="B814" s="1024"/>
      <c r="C814" s="1033"/>
      <c r="D814" s="1024"/>
      <c r="E814" s="1033"/>
      <c r="F814" s="1024"/>
      <c r="G814" s="50" t="s">
        <v>1166</v>
      </c>
      <c r="H814" s="123"/>
      <c r="I814" s="123"/>
      <c r="J814" s="221" t="s">
        <v>32</v>
      </c>
      <c r="K814" s="212" t="s">
        <v>31</v>
      </c>
      <c r="L814" s="215" t="s">
        <v>9</v>
      </c>
      <c r="M814" s="221" t="s">
        <v>29</v>
      </c>
      <c r="N814" s="221" t="s">
        <v>24</v>
      </c>
      <c r="O814" s="5"/>
      <c r="P814" s="5"/>
      <c r="Q814" s="5"/>
      <c r="R814" s="5"/>
      <c r="S814" s="6"/>
      <c r="T814" s="6"/>
      <c r="U814" s="5"/>
      <c r="V814" s="5"/>
      <c r="W814" s="5"/>
      <c r="X814" s="5" t="s">
        <v>24</v>
      </c>
      <c r="Y814" s="5"/>
      <c r="Z814" s="80">
        <f>COUNTIF($O814:$Y814,"x")</f>
        <v>1</v>
      </c>
      <c r="AA814" s="955"/>
      <c r="AB814" s="7"/>
      <c r="AC814" s="7"/>
      <c r="AD814" s="7"/>
      <c r="AE814" s="7"/>
      <c r="AF814" s="7"/>
      <c r="AG814" s="7"/>
      <c r="AH814" s="7"/>
      <c r="AI814" s="7"/>
      <c r="AJ814" s="7"/>
      <c r="AK814" s="7"/>
      <c r="AL814" s="7"/>
      <c r="AM814" s="7"/>
      <c r="AN814" s="7"/>
      <c r="AO814" s="7"/>
      <c r="AP814" s="7"/>
      <c r="AQ814" s="7"/>
      <c r="AR814" s="7"/>
      <c r="AS814" s="7"/>
      <c r="AT814" s="7"/>
      <c r="AU814" s="7"/>
      <c r="AV814" s="55"/>
      <c r="AW814" s="7"/>
      <c r="AX814" s="7"/>
      <c r="AY814" s="7"/>
      <c r="AZ814" s="7"/>
      <c r="BA814" s="7"/>
      <c r="BB814" s="7"/>
      <c r="BC814" s="7"/>
      <c r="BD814" s="7"/>
      <c r="BE814" s="7"/>
      <c r="BF814" s="55" t="s">
        <v>1316</v>
      </c>
      <c r="BG814" s="7"/>
      <c r="BH814" s="7"/>
      <c r="BI814" s="7"/>
      <c r="BJ814" s="221"/>
      <c r="BK814" s="221"/>
      <c r="BL814" s="221"/>
      <c r="BM814" s="221"/>
      <c r="BN814" s="221"/>
      <c r="BO814" s="221"/>
      <c r="BP814" s="221"/>
      <c r="BQ814" s="221"/>
      <c r="BR814" s="221"/>
      <c r="BS814" s="221"/>
      <c r="BT814" s="221"/>
      <c r="BU814" s="221"/>
      <c r="BV814" s="221"/>
      <c r="BW814" s="221"/>
      <c r="BX814" s="221"/>
      <c r="BY814" s="221"/>
      <c r="BZ814" s="221"/>
      <c r="CA814" s="221"/>
      <c r="CB814" s="221"/>
      <c r="CC814" s="221"/>
      <c r="CD814" s="221"/>
      <c r="CE814" s="221"/>
      <c r="CF814" s="221"/>
      <c r="CG814" s="221"/>
      <c r="CH814" s="221"/>
      <c r="CI814" s="221"/>
      <c r="CJ814" s="221"/>
      <c r="CK814" s="221"/>
      <c r="CL814" s="221"/>
      <c r="CM814" s="221"/>
      <c r="CN814" s="221"/>
      <c r="CO814" s="221"/>
      <c r="CP814" s="221"/>
      <c r="CQ814" s="221"/>
      <c r="CR814" s="222">
        <f t="shared" si="349"/>
        <v>0</v>
      </c>
      <c r="CS814" s="237" t="e">
        <f t="shared" si="350"/>
        <v>#DIV/0!</v>
      </c>
      <c r="CT814" s="222">
        <f t="shared" si="351"/>
        <v>0</v>
      </c>
      <c r="CU814" s="237" t="e">
        <f t="shared" si="352"/>
        <v>#DIV/0!</v>
      </c>
      <c r="CV814" s="222">
        <f t="shared" si="353"/>
        <v>0</v>
      </c>
      <c r="CW814" s="237" t="e">
        <f t="shared" si="354"/>
        <v>#DIV/0!</v>
      </c>
      <c r="CX814" s="222">
        <f t="shared" si="355"/>
        <v>0</v>
      </c>
      <c r="CY814" s="237" t="e">
        <f t="shared" si="356"/>
        <v>#DIV/0!</v>
      </c>
      <c r="CZ814" s="223" t="e">
        <f t="shared" si="357"/>
        <v>#DIV/0!</v>
      </c>
      <c r="DA814" s="223" t="e">
        <f t="shared" si="358"/>
        <v>#DIV/0!</v>
      </c>
      <c r="DB814" s="5"/>
    </row>
    <row r="815" spans="1:106" s="302" customFormat="1" ht="16.5">
      <c r="A815" s="327"/>
      <c r="B815" s="1045" t="s">
        <v>57</v>
      </c>
      <c r="C815" s="1061"/>
      <c r="D815" s="1061"/>
      <c r="E815" s="1061"/>
      <c r="F815" s="1045"/>
      <c r="G815" s="1045"/>
      <c r="H815" s="1061"/>
      <c r="I815" s="1061"/>
      <c r="J815" s="1045"/>
      <c r="K815" s="1045"/>
      <c r="L815" s="1061"/>
      <c r="M815" s="1061"/>
      <c r="N815" s="1061"/>
      <c r="O815" s="300" t="s">
        <v>38</v>
      </c>
      <c r="P815" s="300" t="s">
        <v>38</v>
      </c>
      <c r="Q815" s="300" t="s">
        <v>38</v>
      </c>
      <c r="R815" s="300" t="s">
        <v>38</v>
      </c>
      <c r="S815" s="301" t="s">
        <v>38</v>
      </c>
      <c r="T815" s="300" t="s">
        <v>38</v>
      </c>
      <c r="U815" s="300" t="s">
        <v>38</v>
      </c>
      <c r="V815" s="300" t="s">
        <v>38</v>
      </c>
      <c r="W815" s="300" t="s">
        <v>38</v>
      </c>
      <c r="X815" s="300" t="s">
        <v>38</v>
      </c>
      <c r="Y815" s="300" t="s">
        <v>38</v>
      </c>
      <c r="Z815" s="296" t="s">
        <v>38</v>
      </c>
      <c r="AA815" s="221"/>
      <c r="AB815" s="296" t="s">
        <v>38</v>
      </c>
      <c r="AC815" s="296" t="s">
        <v>38</v>
      </c>
      <c r="AD815" s="296" t="s">
        <v>38</v>
      </c>
      <c r="AE815" s="296" t="s">
        <v>38</v>
      </c>
      <c r="AF815" s="296" t="s">
        <v>38</v>
      </c>
      <c r="AG815" s="296" t="s">
        <v>38</v>
      </c>
      <c r="AH815" s="296" t="s">
        <v>38</v>
      </c>
      <c r="AI815" s="296" t="s">
        <v>38</v>
      </c>
      <c r="AJ815" s="296" t="s">
        <v>38</v>
      </c>
      <c r="AK815" s="296" t="s">
        <v>38</v>
      </c>
      <c r="AL815" s="296" t="s">
        <v>38</v>
      </c>
      <c r="AM815" s="296" t="s">
        <v>38</v>
      </c>
      <c r="AN815" s="296" t="s">
        <v>38</v>
      </c>
      <c r="AO815" s="296" t="s">
        <v>38</v>
      </c>
      <c r="AP815" s="296" t="s">
        <v>38</v>
      </c>
      <c r="AQ815" s="296" t="s">
        <v>38</v>
      </c>
      <c r="AR815" s="296" t="s">
        <v>38</v>
      </c>
      <c r="AS815" s="296" t="s">
        <v>38</v>
      </c>
      <c r="AT815" s="296" t="s">
        <v>38</v>
      </c>
      <c r="AU815" s="296" t="s">
        <v>38</v>
      </c>
      <c r="AV815" s="296" t="s">
        <v>38</v>
      </c>
      <c r="AW815" s="296" t="s">
        <v>38</v>
      </c>
      <c r="AX815" s="296" t="s">
        <v>38</v>
      </c>
      <c r="AY815" s="296" t="s">
        <v>38</v>
      </c>
      <c r="AZ815" s="296" t="s">
        <v>38</v>
      </c>
      <c r="BA815" s="296" t="s">
        <v>38</v>
      </c>
      <c r="BB815" s="296" t="s">
        <v>38</v>
      </c>
      <c r="BC815" s="296" t="s">
        <v>38</v>
      </c>
      <c r="BD815" s="296" t="s">
        <v>38</v>
      </c>
      <c r="BE815" s="296" t="s">
        <v>38</v>
      </c>
      <c r="BF815" s="296" t="s">
        <v>38</v>
      </c>
      <c r="BG815" s="296" t="s">
        <v>38</v>
      </c>
      <c r="BH815" s="296" t="s">
        <v>38</v>
      </c>
      <c r="BI815" s="296" t="s">
        <v>38</v>
      </c>
      <c r="BJ815" s="296" t="s">
        <v>38</v>
      </c>
      <c r="BK815" s="296" t="s">
        <v>38</v>
      </c>
      <c r="BL815" s="296" t="s">
        <v>38</v>
      </c>
      <c r="BM815" s="296" t="s">
        <v>38</v>
      </c>
      <c r="BN815" s="296" t="s">
        <v>38</v>
      </c>
      <c r="BO815" s="296" t="s">
        <v>38</v>
      </c>
      <c r="BP815" s="296" t="s">
        <v>38</v>
      </c>
      <c r="BQ815" s="296" t="s">
        <v>38</v>
      </c>
      <c r="BR815" s="296" t="s">
        <v>38</v>
      </c>
      <c r="BS815" s="296" t="s">
        <v>38</v>
      </c>
      <c r="BT815" s="296" t="s">
        <v>38</v>
      </c>
      <c r="BU815" s="296" t="s">
        <v>38</v>
      </c>
      <c r="BV815" s="296" t="s">
        <v>38</v>
      </c>
      <c r="BW815" s="296" t="s">
        <v>38</v>
      </c>
      <c r="BX815" s="296" t="s">
        <v>38</v>
      </c>
      <c r="BY815" s="296" t="s">
        <v>38</v>
      </c>
      <c r="BZ815" s="296" t="s">
        <v>38</v>
      </c>
      <c r="CA815" s="296" t="s">
        <v>38</v>
      </c>
      <c r="CB815" s="296" t="s">
        <v>38</v>
      </c>
      <c r="CC815" s="296" t="s">
        <v>38</v>
      </c>
      <c r="CD815" s="296" t="s">
        <v>38</v>
      </c>
      <c r="CE815" s="296" t="s">
        <v>38</v>
      </c>
      <c r="CF815" s="296" t="s">
        <v>38</v>
      </c>
      <c r="CG815" s="296" t="s">
        <v>38</v>
      </c>
      <c r="CH815" s="296" t="s">
        <v>38</v>
      </c>
      <c r="CI815" s="296" t="s">
        <v>38</v>
      </c>
      <c r="CJ815" s="296" t="s">
        <v>38</v>
      </c>
      <c r="CK815" s="296" t="s">
        <v>38</v>
      </c>
      <c r="CL815" s="296" t="s">
        <v>38</v>
      </c>
      <c r="CM815" s="296" t="s">
        <v>38</v>
      </c>
      <c r="CN815" s="296" t="s">
        <v>38</v>
      </c>
      <c r="CO815" s="296" t="s">
        <v>38</v>
      </c>
      <c r="CP815" s="296" t="s">
        <v>38</v>
      </c>
      <c r="CQ815" s="296" t="s">
        <v>38</v>
      </c>
      <c r="CR815" s="296" t="s">
        <v>38</v>
      </c>
      <c r="CS815" s="296" t="s">
        <v>38</v>
      </c>
      <c r="CT815" s="296" t="s">
        <v>38</v>
      </c>
      <c r="CU815" s="296" t="s">
        <v>38</v>
      </c>
      <c r="CV815" s="296" t="s">
        <v>38</v>
      </c>
      <c r="CW815" s="296" t="s">
        <v>38</v>
      </c>
      <c r="CX815" s="296" t="s">
        <v>38</v>
      </c>
      <c r="CY815" s="296" t="s">
        <v>38</v>
      </c>
      <c r="CZ815" s="296" t="s">
        <v>38</v>
      </c>
      <c r="DA815" s="296" t="s">
        <v>38</v>
      </c>
      <c r="DB815" s="296" t="s">
        <v>38</v>
      </c>
    </row>
    <row r="816" spans="1:106" s="302" customFormat="1" ht="16.5">
      <c r="A816" s="299"/>
      <c r="B816" s="1045" t="s">
        <v>56</v>
      </c>
      <c r="C816" s="1045"/>
      <c r="D816" s="1045"/>
      <c r="E816" s="1045"/>
      <c r="F816" s="1045"/>
      <c r="G816" s="1045"/>
      <c r="H816" s="1045"/>
      <c r="I816" s="1045"/>
      <c r="J816" s="1045"/>
      <c r="K816" s="1045"/>
      <c r="L816" s="1045"/>
      <c r="M816" s="1045"/>
      <c r="N816" s="1045"/>
      <c r="O816" s="300"/>
      <c r="P816" s="300" t="s">
        <v>38</v>
      </c>
      <c r="Q816" s="300"/>
      <c r="R816" s="300" t="s">
        <v>38</v>
      </c>
      <c r="S816" s="300"/>
      <c r="T816" s="300" t="s">
        <v>38</v>
      </c>
      <c r="U816" s="300"/>
      <c r="V816" s="300"/>
      <c r="W816" s="300"/>
      <c r="X816" s="300"/>
      <c r="Y816" s="300"/>
      <c r="Z816" s="296" t="s">
        <v>38</v>
      </c>
      <c r="AA816" s="955"/>
      <c r="AB816" s="296" t="s">
        <v>38</v>
      </c>
      <c r="AC816" s="296" t="s">
        <v>38</v>
      </c>
      <c r="AD816" s="296" t="s">
        <v>38</v>
      </c>
      <c r="AE816" s="296" t="s">
        <v>38</v>
      </c>
      <c r="AF816" s="296" t="s">
        <v>38</v>
      </c>
      <c r="AG816" s="296" t="s">
        <v>38</v>
      </c>
      <c r="AH816" s="296" t="s">
        <v>38</v>
      </c>
      <c r="AI816" s="296" t="s">
        <v>38</v>
      </c>
      <c r="AJ816" s="296" t="s">
        <v>38</v>
      </c>
      <c r="AK816" s="296" t="s">
        <v>38</v>
      </c>
      <c r="AL816" s="296" t="s">
        <v>38</v>
      </c>
      <c r="AM816" s="296" t="s">
        <v>38</v>
      </c>
      <c r="AN816" s="296" t="s">
        <v>38</v>
      </c>
      <c r="AO816" s="296" t="s">
        <v>38</v>
      </c>
      <c r="AP816" s="296" t="s">
        <v>38</v>
      </c>
      <c r="AQ816" s="296" t="s">
        <v>38</v>
      </c>
      <c r="AR816" s="296" t="s">
        <v>38</v>
      </c>
      <c r="AS816" s="296" t="s">
        <v>38</v>
      </c>
      <c r="AT816" s="296" t="s">
        <v>38</v>
      </c>
      <c r="AU816" s="296" t="s">
        <v>38</v>
      </c>
      <c r="AV816" s="296" t="s">
        <v>38</v>
      </c>
      <c r="AW816" s="296" t="s">
        <v>38</v>
      </c>
      <c r="AX816" s="296" t="s">
        <v>38</v>
      </c>
      <c r="AY816" s="296" t="s">
        <v>38</v>
      </c>
      <c r="AZ816" s="296" t="s">
        <v>38</v>
      </c>
      <c r="BA816" s="296" t="s">
        <v>38</v>
      </c>
      <c r="BB816" s="296" t="s">
        <v>38</v>
      </c>
      <c r="BC816" s="296" t="s">
        <v>38</v>
      </c>
      <c r="BD816" s="296" t="s">
        <v>38</v>
      </c>
      <c r="BE816" s="296" t="s">
        <v>38</v>
      </c>
      <c r="BF816" s="296" t="s">
        <v>38</v>
      </c>
      <c r="BG816" s="296" t="s">
        <v>38</v>
      </c>
      <c r="BH816" s="296" t="s">
        <v>38</v>
      </c>
      <c r="BI816" s="296" t="s">
        <v>38</v>
      </c>
      <c r="BJ816" s="296" t="s">
        <v>38</v>
      </c>
      <c r="BK816" s="296" t="s">
        <v>38</v>
      </c>
      <c r="BL816" s="296" t="s">
        <v>38</v>
      </c>
      <c r="BM816" s="296" t="s">
        <v>38</v>
      </c>
      <c r="BN816" s="296" t="s">
        <v>38</v>
      </c>
      <c r="BO816" s="296" t="s">
        <v>38</v>
      </c>
      <c r="BP816" s="296" t="s">
        <v>38</v>
      </c>
      <c r="BQ816" s="296" t="s">
        <v>38</v>
      </c>
      <c r="BR816" s="296" t="s">
        <v>38</v>
      </c>
      <c r="BS816" s="296" t="s">
        <v>38</v>
      </c>
      <c r="BT816" s="296" t="s">
        <v>38</v>
      </c>
      <c r="BU816" s="296" t="s">
        <v>38</v>
      </c>
      <c r="BV816" s="296" t="s">
        <v>38</v>
      </c>
      <c r="BW816" s="296" t="s">
        <v>38</v>
      </c>
      <c r="BX816" s="296" t="s">
        <v>38</v>
      </c>
      <c r="BY816" s="296" t="s">
        <v>38</v>
      </c>
      <c r="BZ816" s="296" t="s">
        <v>38</v>
      </c>
      <c r="CA816" s="296" t="s">
        <v>38</v>
      </c>
      <c r="CB816" s="296" t="s">
        <v>38</v>
      </c>
      <c r="CC816" s="296" t="s">
        <v>38</v>
      </c>
      <c r="CD816" s="296" t="s">
        <v>38</v>
      </c>
      <c r="CE816" s="296" t="s">
        <v>38</v>
      </c>
      <c r="CF816" s="296" t="s">
        <v>38</v>
      </c>
      <c r="CG816" s="296" t="s">
        <v>38</v>
      </c>
      <c r="CH816" s="296" t="s">
        <v>38</v>
      </c>
      <c r="CI816" s="296" t="s">
        <v>38</v>
      </c>
      <c r="CJ816" s="296" t="s">
        <v>38</v>
      </c>
      <c r="CK816" s="296" t="s">
        <v>38</v>
      </c>
      <c r="CL816" s="296" t="s">
        <v>38</v>
      </c>
      <c r="CM816" s="296" t="s">
        <v>38</v>
      </c>
      <c r="CN816" s="296" t="s">
        <v>38</v>
      </c>
      <c r="CO816" s="296" t="s">
        <v>38</v>
      </c>
      <c r="CP816" s="296" t="s">
        <v>38</v>
      </c>
      <c r="CQ816" s="296" t="s">
        <v>38</v>
      </c>
      <c r="CR816" s="296" t="s">
        <v>38</v>
      </c>
      <c r="CS816" s="296" t="s">
        <v>38</v>
      </c>
      <c r="CT816" s="296" t="s">
        <v>38</v>
      </c>
      <c r="CU816" s="296" t="s">
        <v>38</v>
      </c>
      <c r="CV816" s="296" t="s">
        <v>38</v>
      </c>
      <c r="CW816" s="296" t="s">
        <v>38</v>
      </c>
      <c r="CX816" s="296" t="s">
        <v>38</v>
      </c>
      <c r="CY816" s="296" t="s">
        <v>38</v>
      </c>
      <c r="CZ816" s="296" t="s">
        <v>38</v>
      </c>
      <c r="DA816" s="296" t="s">
        <v>38</v>
      </c>
      <c r="DB816" s="296" t="s">
        <v>38</v>
      </c>
    </row>
    <row r="817" spans="1:106" s="1" customFormat="1" ht="170.5">
      <c r="A817" s="227">
        <v>243</v>
      </c>
      <c r="B817" s="74" t="s">
        <v>626</v>
      </c>
      <c r="C817" s="146" t="s">
        <v>28</v>
      </c>
      <c r="D817" s="217" t="s">
        <v>55</v>
      </c>
      <c r="E817" s="215" t="s">
        <v>26</v>
      </c>
      <c r="F817" s="217" t="s">
        <v>55</v>
      </c>
      <c r="G817" s="217" t="s">
        <v>405</v>
      </c>
      <c r="H817" s="212"/>
      <c r="I817" s="212"/>
      <c r="J817" s="5" t="s">
        <v>32</v>
      </c>
      <c r="K817" s="212" t="s">
        <v>31</v>
      </c>
      <c r="L817" s="165" t="s">
        <v>8</v>
      </c>
      <c r="M817" s="221" t="s">
        <v>29</v>
      </c>
      <c r="N817" s="221" t="s">
        <v>24</v>
      </c>
      <c r="O817" s="5"/>
      <c r="P817" s="5"/>
      <c r="Q817" s="5"/>
      <c r="R817" s="5"/>
      <c r="S817" s="6" t="s">
        <v>24</v>
      </c>
      <c r="T817" s="6"/>
      <c r="U817" s="5"/>
      <c r="V817" s="5"/>
      <c r="W817" s="5"/>
      <c r="X817" s="5"/>
      <c r="Y817" s="5"/>
      <c r="Z817" s="80">
        <f>COUNTIF($O817:$Y817,"x")</f>
        <v>1</v>
      </c>
      <c r="AA817" s="955"/>
      <c r="AB817" s="7"/>
      <c r="AC817" s="7"/>
      <c r="AD817" s="7"/>
      <c r="AE817" s="7"/>
      <c r="AF817" s="7"/>
      <c r="AG817" s="7"/>
      <c r="AH817" s="7"/>
      <c r="AI817" s="7"/>
      <c r="AJ817" s="7"/>
      <c r="AK817" s="7"/>
      <c r="AL817" s="7"/>
      <c r="AM817" s="7" t="s">
        <v>1404</v>
      </c>
      <c r="AN817" s="7" t="s">
        <v>1404</v>
      </c>
      <c r="AO817" s="7" t="s">
        <v>1404</v>
      </c>
      <c r="AP817" s="7" t="s">
        <v>1404</v>
      </c>
      <c r="AQ817" s="7"/>
      <c r="AR817" s="7"/>
      <c r="AS817" s="7"/>
      <c r="AT817" s="7"/>
      <c r="AU817" s="7"/>
      <c r="AV817" s="55"/>
      <c r="AW817" s="7"/>
      <c r="AX817" s="7"/>
      <c r="AY817" s="7"/>
      <c r="AZ817" s="7"/>
      <c r="BA817" s="7"/>
      <c r="BB817" s="7"/>
      <c r="BC817" s="7"/>
      <c r="BD817" s="7"/>
      <c r="BE817" s="7"/>
      <c r="BF817" s="7"/>
      <c r="BG817" s="7"/>
      <c r="BH817" s="7"/>
      <c r="BI817" s="7"/>
      <c r="BJ817" s="221"/>
      <c r="BK817" s="221"/>
      <c r="BL817" s="221"/>
      <c r="BM817" s="221"/>
      <c r="BN817" s="221"/>
      <c r="BO817" s="221"/>
      <c r="BP817" s="221"/>
      <c r="BQ817" s="221"/>
      <c r="BR817" s="221"/>
      <c r="BS817" s="221"/>
      <c r="BT817" s="221"/>
      <c r="BU817" s="221"/>
      <c r="BV817" s="221"/>
      <c r="BW817" s="221"/>
      <c r="BX817" s="221"/>
      <c r="BY817" s="221"/>
      <c r="BZ817" s="221"/>
      <c r="CA817" s="221"/>
      <c r="CB817" s="221"/>
      <c r="CC817" s="221"/>
      <c r="CD817" s="221"/>
      <c r="CE817" s="221"/>
      <c r="CF817" s="221"/>
      <c r="CG817" s="221"/>
      <c r="CH817" s="221"/>
      <c r="CI817" s="221"/>
      <c r="CJ817" s="221"/>
      <c r="CK817" s="221"/>
      <c r="CL817" s="221"/>
      <c r="CM817" s="221"/>
      <c r="CN817" s="221"/>
      <c r="CO817" s="221"/>
      <c r="CP817" s="221"/>
      <c r="CQ817" s="221"/>
      <c r="CR817" s="222">
        <f>COUNTIF(BJ817:CQ817,"2")</f>
        <v>0</v>
      </c>
      <c r="CS817" s="237" t="e">
        <f>CR817/(CR817+CT817+CV817+CX817)</f>
        <v>#DIV/0!</v>
      </c>
      <c r="CT817" s="222">
        <f>COUNTIF(BJ817:CQ817,"1")</f>
        <v>0</v>
      </c>
      <c r="CU817" s="237" t="e">
        <f>CT817/(CR817+CT817+CV817+CX817)</f>
        <v>#DIV/0!</v>
      </c>
      <c r="CV817" s="222">
        <f>COUNTIF(BJ817:CQ817,"0")</f>
        <v>0</v>
      </c>
      <c r="CW817" s="237" t="e">
        <f>CV817/(CR817+CT817+CV817+CX817)</f>
        <v>#DIV/0!</v>
      </c>
      <c r="CX817" s="222">
        <f>COUNTIF(BJ817:CQ817,"KĐG")</f>
        <v>0</v>
      </c>
      <c r="CY817" s="237" t="e">
        <f>CX817/(CR817+CT817+CV817+CX817)</f>
        <v>#DIV/0!</v>
      </c>
      <c r="CZ817" s="223" t="e">
        <f>(((CR817*2)+(CT817*1)+(CV817*0)))/(CR817+CT817+CV817)</f>
        <v>#DIV/0!</v>
      </c>
      <c r="DA817" s="223" t="e">
        <f>IF(CY817&gt;=50%,"KĐG",IF(CZ817&gt;=1.6,"Đạt mục tiêu",IF(CZ817&gt;=1,"Cần cố gắng","Chưa đạt")))</f>
        <v>#DIV/0!</v>
      </c>
      <c r="DB817" s="5"/>
    </row>
    <row r="818" spans="1:106" s="1" customFormat="1" ht="155">
      <c r="A818" s="227">
        <v>244</v>
      </c>
      <c r="B818" s="220" t="s">
        <v>1024</v>
      </c>
      <c r="C818" s="215" t="s">
        <v>28</v>
      </c>
      <c r="D818" s="217" t="s">
        <v>54</v>
      </c>
      <c r="E818" s="146" t="s">
        <v>28</v>
      </c>
      <c r="F818" s="220" t="s">
        <v>1025</v>
      </c>
      <c r="G818" s="217" t="s">
        <v>371</v>
      </c>
      <c r="H818" s="212"/>
      <c r="I818" s="212"/>
      <c r="J818" s="8" t="s">
        <v>32</v>
      </c>
      <c r="K818" s="212" t="s">
        <v>31</v>
      </c>
      <c r="L818" s="165" t="s">
        <v>8</v>
      </c>
      <c r="M818" s="221" t="s">
        <v>51</v>
      </c>
      <c r="N818" s="221" t="s">
        <v>24</v>
      </c>
      <c r="O818" s="5"/>
      <c r="P818" s="5" t="s">
        <v>24</v>
      </c>
      <c r="Q818" s="5"/>
      <c r="R818" s="5"/>
      <c r="S818" s="6"/>
      <c r="T818" s="6"/>
      <c r="U818" s="5"/>
      <c r="V818" s="5"/>
      <c r="W818" s="5"/>
      <c r="X818" s="5"/>
      <c r="Y818" s="5"/>
      <c r="Z818" s="80">
        <f>COUNTIF($O818:$Y818,"x")</f>
        <v>1</v>
      </c>
      <c r="AA818" s="221"/>
      <c r="AB818" s="7"/>
      <c r="AC818" s="7"/>
      <c r="AD818" s="7"/>
      <c r="AE818" s="7" t="s">
        <v>1316</v>
      </c>
      <c r="AF818" s="7"/>
      <c r="AG818" s="7"/>
      <c r="AH818" s="7"/>
      <c r="AI818" s="7"/>
      <c r="AJ818" s="7"/>
      <c r="AK818" s="7"/>
      <c r="AL818" s="7"/>
      <c r="AM818" s="7"/>
      <c r="AN818" s="7"/>
      <c r="AO818" s="7"/>
      <c r="AP818" s="7"/>
      <c r="AQ818" s="7"/>
      <c r="AR818" s="7"/>
      <c r="AS818" s="7"/>
      <c r="AT818" s="7"/>
      <c r="AU818" s="7"/>
      <c r="AV818" s="55"/>
      <c r="AW818" s="7"/>
      <c r="AX818" s="7"/>
      <c r="AY818" s="7"/>
      <c r="AZ818" s="7"/>
      <c r="BA818" s="7"/>
      <c r="BB818" s="7"/>
      <c r="BC818" s="7"/>
      <c r="BD818" s="7"/>
      <c r="BE818" s="7"/>
      <c r="BF818" s="7"/>
      <c r="BG818" s="7"/>
      <c r="BH818" s="7"/>
      <c r="BI818" s="7"/>
      <c r="BJ818" s="221"/>
      <c r="BK818" s="221"/>
      <c r="BL818" s="221"/>
      <c r="BM818" s="221"/>
      <c r="BN818" s="221"/>
      <c r="BO818" s="221"/>
      <c r="BP818" s="221"/>
      <c r="BQ818" s="221"/>
      <c r="BR818" s="221"/>
      <c r="BS818" s="221"/>
      <c r="BT818" s="221"/>
      <c r="BU818" s="221"/>
      <c r="BV818" s="221"/>
      <c r="BW818" s="221"/>
      <c r="BX818" s="221"/>
      <c r="BY818" s="221"/>
      <c r="BZ818" s="221"/>
      <c r="CA818" s="221"/>
      <c r="CB818" s="221"/>
      <c r="CC818" s="221"/>
      <c r="CD818" s="221"/>
      <c r="CE818" s="221"/>
      <c r="CF818" s="221"/>
      <c r="CG818" s="221"/>
      <c r="CH818" s="221"/>
      <c r="CI818" s="221"/>
      <c r="CJ818" s="221"/>
      <c r="CK818" s="221"/>
      <c r="CL818" s="221"/>
      <c r="CM818" s="221"/>
      <c r="CN818" s="221"/>
      <c r="CO818" s="221"/>
      <c r="CP818" s="221"/>
      <c r="CQ818" s="221"/>
      <c r="CR818" s="222">
        <f>COUNTIF(BJ818:CQ818,"2")</f>
        <v>0</v>
      </c>
      <c r="CS818" s="237" t="e">
        <f>CR818/(CR818+CT818+CV818+CX818)</f>
        <v>#DIV/0!</v>
      </c>
      <c r="CT818" s="222">
        <f>COUNTIF(BJ818:CQ818,"1")</f>
        <v>0</v>
      </c>
      <c r="CU818" s="237" t="e">
        <f>CT818/(CR818+CT818+CV818+CX818)</f>
        <v>#DIV/0!</v>
      </c>
      <c r="CV818" s="222">
        <f>COUNTIF(BJ818:CQ818,"0")</f>
        <v>0</v>
      </c>
      <c r="CW818" s="237" t="e">
        <f>CV818/(CR818+CT818+CV818+CX818)</f>
        <v>#DIV/0!</v>
      </c>
      <c r="CX818" s="222">
        <f>COUNTIF(BJ818:CQ818,"KĐG")</f>
        <v>0</v>
      </c>
      <c r="CY818" s="237" t="e">
        <f>CX818/(CR818+CT818+CV818+CX818)</f>
        <v>#DIV/0!</v>
      </c>
      <c r="CZ818" s="223" t="e">
        <f>(((CR818*2)+(CT818*1)+(CV818*0)))/(CR818+CT818+CV818)</f>
        <v>#DIV/0!</v>
      </c>
      <c r="DA818" s="223" t="e">
        <f>IF(CY818&gt;=50%,"KĐG",IF(CZ818&gt;=1.6,"Đạt mục tiêu",IF(CZ818&gt;=1,"Cần cố gắng","Chưa đạt")))</f>
        <v>#DIV/0!</v>
      </c>
      <c r="DB818" s="5"/>
    </row>
    <row r="819" spans="1:106" s="1" customFormat="1" ht="108.5">
      <c r="A819" s="227">
        <v>245</v>
      </c>
      <c r="B819" s="217" t="s">
        <v>544</v>
      </c>
      <c r="C819" s="215" t="s">
        <v>28</v>
      </c>
      <c r="D819" s="217" t="s">
        <v>53</v>
      </c>
      <c r="E819" s="146" t="s">
        <v>28</v>
      </c>
      <c r="F819" s="217" t="s">
        <v>53</v>
      </c>
      <c r="G819" s="217" t="s">
        <v>406</v>
      </c>
      <c r="H819" s="212"/>
      <c r="I819" s="212"/>
      <c r="J819" s="8" t="s">
        <v>32</v>
      </c>
      <c r="K819" s="212" t="s">
        <v>31</v>
      </c>
      <c r="L819" s="165" t="s">
        <v>8</v>
      </c>
      <c r="M819" s="221" t="s">
        <v>29</v>
      </c>
      <c r="N819" s="221" t="s">
        <v>24</v>
      </c>
      <c r="O819" s="5"/>
      <c r="P819" s="5"/>
      <c r="Q819" s="5"/>
      <c r="R819" s="5"/>
      <c r="S819" s="6" t="s">
        <v>24</v>
      </c>
      <c r="T819" s="6"/>
      <c r="U819" s="5"/>
      <c r="V819" s="5"/>
      <c r="W819" s="5"/>
      <c r="X819" s="5"/>
      <c r="Y819" s="5"/>
      <c r="Z819" s="80">
        <f>COUNTIF($O819:$Y819,"x")</f>
        <v>1</v>
      </c>
      <c r="AA819" s="955"/>
      <c r="AB819" s="7"/>
      <c r="AC819" s="7"/>
      <c r="AD819" s="7"/>
      <c r="AE819" s="7"/>
      <c r="AF819" s="7"/>
      <c r="AG819" s="7"/>
      <c r="AH819" s="7"/>
      <c r="AI819" s="7"/>
      <c r="AJ819" s="7"/>
      <c r="AK819" s="7"/>
      <c r="AL819" s="7"/>
      <c r="AM819" s="7"/>
      <c r="AN819" s="7"/>
      <c r="AO819" s="7"/>
      <c r="AP819" s="7"/>
      <c r="AQ819" s="7"/>
      <c r="AR819" s="7" t="s">
        <v>1318</v>
      </c>
      <c r="AS819" s="7"/>
      <c r="AT819" s="7"/>
      <c r="AU819" s="7"/>
      <c r="AV819" s="55"/>
      <c r="AW819" s="7"/>
      <c r="AX819" s="7"/>
      <c r="AY819" s="7"/>
      <c r="AZ819" s="7"/>
      <c r="BA819" s="7"/>
      <c r="BB819" s="7"/>
      <c r="BC819" s="7"/>
      <c r="BD819" s="7"/>
      <c r="BE819" s="7"/>
      <c r="BF819" s="7"/>
      <c r="BG819" s="7"/>
      <c r="BH819" s="7"/>
      <c r="BI819" s="7"/>
      <c r="BJ819" s="221"/>
      <c r="BK819" s="221"/>
      <c r="BL819" s="221"/>
      <c r="BM819" s="221"/>
      <c r="BN819" s="221"/>
      <c r="BO819" s="221"/>
      <c r="BP819" s="221"/>
      <c r="BQ819" s="221"/>
      <c r="BR819" s="221"/>
      <c r="BS819" s="221"/>
      <c r="BT819" s="221"/>
      <c r="BU819" s="221"/>
      <c r="BV819" s="221"/>
      <c r="BW819" s="221"/>
      <c r="BX819" s="221"/>
      <c r="BY819" s="221"/>
      <c r="BZ819" s="221"/>
      <c r="CA819" s="221"/>
      <c r="CB819" s="221"/>
      <c r="CC819" s="221"/>
      <c r="CD819" s="221"/>
      <c r="CE819" s="221"/>
      <c r="CF819" s="221"/>
      <c r="CG819" s="221"/>
      <c r="CH819" s="221"/>
      <c r="CI819" s="221"/>
      <c r="CJ819" s="221"/>
      <c r="CK819" s="221"/>
      <c r="CL819" s="221"/>
      <c r="CM819" s="221"/>
      <c r="CN819" s="221"/>
      <c r="CO819" s="221"/>
      <c r="CP819" s="221"/>
      <c r="CQ819" s="221"/>
      <c r="CR819" s="222">
        <f>COUNTIF(BJ819:CQ819,"2")</f>
        <v>0</v>
      </c>
      <c r="CS819" s="237" t="e">
        <f>CR819/(CR819+CT819+CV819+CX819)</f>
        <v>#DIV/0!</v>
      </c>
      <c r="CT819" s="222">
        <f>COUNTIF(BJ819:CQ819,"1")</f>
        <v>0</v>
      </c>
      <c r="CU819" s="237" t="e">
        <f>CT819/(CR819+CT819+CV819+CX819)</f>
        <v>#DIV/0!</v>
      </c>
      <c r="CV819" s="222">
        <f>COUNTIF(BJ819:CQ819,"0")</f>
        <v>0</v>
      </c>
      <c r="CW819" s="237" t="e">
        <f>CV819/(CR819+CT819+CV819+CX819)</f>
        <v>#DIV/0!</v>
      </c>
      <c r="CX819" s="222">
        <f>COUNTIF(BJ819:CQ819,"KĐG")</f>
        <v>0</v>
      </c>
      <c r="CY819" s="237" t="e">
        <f>CX819/(CR819+CT819+CV819+CX819)</f>
        <v>#DIV/0!</v>
      </c>
      <c r="CZ819" s="223" t="e">
        <f>(((CR819*2)+(CT819*1)+(CV819*0)))/(CR819+CT819+CV819)</f>
        <v>#DIV/0!</v>
      </c>
      <c r="DA819" s="223" t="e">
        <f>IF(CY819&gt;=50%,"KĐG",IF(CZ819&gt;=1.6,"Đạt mục tiêu",IF(CZ819&gt;=1,"Cần cố gắng","Chưa đạt")))</f>
        <v>#DIV/0!</v>
      </c>
      <c r="DB819" s="5"/>
    </row>
    <row r="820" spans="1:106" s="302" customFormat="1" ht="16.5">
      <c r="A820" s="299"/>
      <c r="B820" s="1045" t="s">
        <v>50</v>
      </c>
      <c r="C820" s="1045"/>
      <c r="D820" s="1045"/>
      <c r="E820" s="1045"/>
      <c r="F820" s="1045"/>
      <c r="G820" s="1045"/>
      <c r="H820" s="300"/>
      <c r="I820" s="300"/>
      <c r="J820" s="300"/>
      <c r="K820" s="300"/>
      <c r="L820" s="304" t="s">
        <v>38</v>
      </c>
      <c r="M820" s="300"/>
      <c r="N820" s="300"/>
      <c r="O820" s="300" t="s">
        <v>38</v>
      </c>
      <c r="P820" s="300" t="s">
        <v>38</v>
      </c>
      <c r="Q820" s="300" t="s">
        <v>38</v>
      </c>
      <c r="R820" s="300" t="s">
        <v>38</v>
      </c>
      <c r="S820" s="301" t="s">
        <v>38</v>
      </c>
      <c r="T820" s="300" t="s">
        <v>38</v>
      </c>
      <c r="U820" s="300" t="s">
        <v>38</v>
      </c>
      <c r="V820" s="300" t="s">
        <v>38</v>
      </c>
      <c r="W820" s="300" t="s">
        <v>38</v>
      </c>
      <c r="X820" s="300" t="s">
        <v>38</v>
      </c>
      <c r="Y820" s="300" t="s">
        <v>38</v>
      </c>
      <c r="Z820" s="296" t="s">
        <v>38</v>
      </c>
      <c r="AA820" s="955"/>
      <c r="AB820" s="296" t="s">
        <v>38</v>
      </c>
      <c r="AC820" s="296" t="s">
        <v>38</v>
      </c>
      <c r="AD820" s="296" t="s">
        <v>38</v>
      </c>
      <c r="AE820" s="296" t="s">
        <v>38</v>
      </c>
      <c r="AF820" s="296" t="s">
        <v>38</v>
      </c>
      <c r="AG820" s="296" t="s">
        <v>38</v>
      </c>
      <c r="AH820" s="296" t="s">
        <v>38</v>
      </c>
      <c r="AI820" s="296" t="s">
        <v>38</v>
      </c>
      <c r="AJ820" s="296" t="s">
        <v>38</v>
      </c>
      <c r="AK820" s="296" t="s">
        <v>38</v>
      </c>
      <c r="AL820" s="296" t="s">
        <v>38</v>
      </c>
      <c r="AM820" s="296" t="s">
        <v>38</v>
      </c>
      <c r="AN820" s="296" t="s">
        <v>38</v>
      </c>
      <c r="AO820" s="296" t="s">
        <v>38</v>
      </c>
      <c r="AP820" s="296" t="s">
        <v>38</v>
      </c>
      <c r="AQ820" s="296" t="s">
        <v>38</v>
      </c>
      <c r="AR820" s="296" t="s">
        <v>38</v>
      </c>
      <c r="AS820" s="296" t="s">
        <v>38</v>
      </c>
      <c r="AT820" s="296" t="s">
        <v>38</v>
      </c>
      <c r="AU820" s="296" t="s">
        <v>38</v>
      </c>
      <c r="AV820" s="296" t="s">
        <v>38</v>
      </c>
      <c r="AW820" s="296" t="s">
        <v>38</v>
      </c>
      <c r="AX820" s="296" t="s">
        <v>38</v>
      </c>
      <c r="AY820" s="296" t="s">
        <v>38</v>
      </c>
      <c r="AZ820" s="296" t="s">
        <v>38</v>
      </c>
      <c r="BA820" s="296" t="s">
        <v>38</v>
      </c>
      <c r="BB820" s="296" t="s">
        <v>38</v>
      </c>
      <c r="BC820" s="296" t="s">
        <v>38</v>
      </c>
      <c r="BD820" s="296" t="s">
        <v>38</v>
      </c>
      <c r="BE820" s="296" t="s">
        <v>38</v>
      </c>
      <c r="BF820" s="296" t="s">
        <v>38</v>
      </c>
      <c r="BG820" s="296" t="s">
        <v>38</v>
      </c>
      <c r="BH820" s="296" t="s">
        <v>38</v>
      </c>
      <c r="BI820" s="296" t="s">
        <v>38</v>
      </c>
      <c r="BJ820" s="296" t="s">
        <v>38</v>
      </c>
      <c r="BK820" s="296" t="s">
        <v>38</v>
      </c>
      <c r="BL820" s="296" t="s">
        <v>38</v>
      </c>
      <c r="BM820" s="296" t="s">
        <v>38</v>
      </c>
      <c r="BN820" s="296" t="s">
        <v>38</v>
      </c>
      <c r="BO820" s="296" t="s">
        <v>38</v>
      </c>
      <c r="BP820" s="296" t="s">
        <v>38</v>
      </c>
      <c r="BQ820" s="296" t="s">
        <v>38</v>
      </c>
      <c r="BR820" s="296" t="s">
        <v>38</v>
      </c>
      <c r="BS820" s="296" t="s">
        <v>38</v>
      </c>
      <c r="BT820" s="296" t="s">
        <v>38</v>
      </c>
      <c r="BU820" s="296" t="s">
        <v>38</v>
      </c>
      <c r="BV820" s="296" t="s">
        <v>38</v>
      </c>
      <c r="BW820" s="296" t="s">
        <v>38</v>
      </c>
      <c r="BX820" s="296" t="s">
        <v>38</v>
      </c>
      <c r="BY820" s="296" t="s">
        <v>38</v>
      </c>
      <c r="BZ820" s="296" t="s">
        <v>38</v>
      </c>
      <c r="CA820" s="296" t="s">
        <v>38</v>
      </c>
      <c r="CB820" s="296" t="s">
        <v>38</v>
      </c>
      <c r="CC820" s="296" t="s">
        <v>38</v>
      </c>
      <c r="CD820" s="296" t="s">
        <v>38</v>
      </c>
      <c r="CE820" s="296" t="s">
        <v>38</v>
      </c>
      <c r="CF820" s="296" t="s">
        <v>38</v>
      </c>
      <c r="CG820" s="296" t="s">
        <v>38</v>
      </c>
      <c r="CH820" s="296" t="s">
        <v>38</v>
      </c>
      <c r="CI820" s="296" t="s">
        <v>38</v>
      </c>
      <c r="CJ820" s="296" t="s">
        <v>38</v>
      </c>
      <c r="CK820" s="296" t="s">
        <v>38</v>
      </c>
      <c r="CL820" s="296" t="s">
        <v>38</v>
      </c>
      <c r="CM820" s="296" t="s">
        <v>38</v>
      </c>
      <c r="CN820" s="296" t="s">
        <v>38</v>
      </c>
      <c r="CO820" s="296" t="s">
        <v>38</v>
      </c>
      <c r="CP820" s="296" t="s">
        <v>38</v>
      </c>
      <c r="CQ820" s="296" t="s">
        <v>38</v>
      </c>
      <c r="CR820" s="296" t="s">
        <v>38</v>
      </c>
      <c r="CS820" s="296" t="s">
        <v>38</v>
      </c>
      <c r="CT820" s="296" t="s">
        <v>38</v>
      </c>
      <c r="CU820" s="296" t="s">
        <v>38</v>
      </c>
      <c r="CV820" s="296" t="s">
        <v>38</v>
      </c>
      <c r="CW820" s="296" t="s">
        <v>38</v>
      </c>
      <c r="CX820" s="296" t="s">
        <v>38</v>
      </c>
      <c r="CY820" s="296" t="s">
        <v>38</v>
      </c>
      <c r="CZ820" s="296" t="s">
        <v>38</v>
      </c>
      <c r="DA820" s="296" t="s">
        <v>38</v>
      </c>
      <c r="DB820" s="296" t="s">
        <v>38</v>
      </c>
    </row>
    <row r="821" spans="1:106" s="1" customFormat="1" ht="93">
      <c r="A821" s="1036">
        <v>246</v>
      </c>
      <c r="B821" s="1044" t="s">
        <v>1026</v>
      </c>
      <c r="C821" s="1033" t="s">
        <v>26</v>
      </c>
      <c r="D821" s="1024" t="s">
        <v>49</v>
      </c>
      <c r="E821" s="1033" t="s">
        <v>26</v>
      </c>
      <c r="F821" s="156" t="s">
        <v>1398</v>
      </c>
      <c r="G821" s="34" t="s">
        <v>1428</v>
      </c>
      <c r="H821" s="16"/>
      <c r="I821" s="16"/>
      <c r="J821" s="5" t="s">
        <v>32</v>
      </c>
      <c r="K821" s="212" t="s">
        <v>31</v>
      </c>
      <c r="L821" s="165" t="s">
        <v>8</v>
      </c>
      <c r="M821" s="221" t="s">
        <v>29</v>
      </c>
      <c r="N821" s="221" t="s">
        <v>24</v>
      </c>
      <c r="O821" s="5" t="s">
        <v>24</v>
      </c>
      <c r="P821" s="5"/>
      <c r="Q821" s="5"/>
      <c r="R821" s="5"/>
      <c r="S821" s="6"/>
      <c r="T821" s="6"/>
      <c r="U821" s="5"/>
      <c r="V821" s="5"/>
      <c r="W821" s="5"/>
      <c r="X821" s="5"/>
      <c r="Y821" s="5"/>
      <c r="Z821" s="80">
        <f t="shared" ref="Z821:Z884" si="359">COUNTIF($O821:$Y821,"x")</f>
        <v>1</v>
      </c>
      <c r="AA821" s="221"/>
      <c r="AB821" s="55" t="s">
        <v>1316</v>
      </c>
      <c r="AC821" s="55" t="s">
        <v>1316</v>
      </c>
      <c r="AD821" s="55" t="s">
        <v>1316</v>
      </c>
      <c r="AE821" s="7"/>
      <c r="AF821" s="7"/>
      <c r="AG821" s="7"/>
      <c r="AH821" s="7"/>
      <c r="AI821" s="7"/>
      <c r="AJ821" s="7"/>
      <c r="AK821" s="7"/>
      <c r="AL821" s="7"/>
      <c r="AM821" s="7"/>
      <c r="AN821" s="7"/>
      <c r="AO821" s="7"/>
      <c r="AP821" s="7"/>
      <c r="AQ821" s="7"/>
      <c r="AR821" s="7"/>
      <c r="AS821" s="7"/>
      <c r="AT821" s="7"/>
      <c r="AU821" s="7"/>
      <c r="AV821" s="55"/>
      <c r="AW821" s="7"/>
      <c r="AX821" s="7"/>
      <c r="AY821" s="7"/>
      <c r="AZ821" s="7"/>
      <c r="BA821" s="7"/>
      <c r="BB821" s="7"/>
      <c r="BC821" s="7"/>
      <c r="BD821" s="7"/>
      <c r="BE821" s="7"/>
      <c r="BF821" s="7"/>
      <c r="BG821" s="7"/>
      <c r="BH821" s="7"/>
      <c r="BI821" s="7"/>
      <c r="BJ821" s="221"/>
      <c r="BK821" s="221"/>
      <c r="BL821" s="221"/>
      <c r="BM821" s="221"/>
      <c r="BN821" s="221"/>
      <c r="BO821" s="221"/>
      <c r="BP821" s="221"/>
      <c r="BQ821" s="221"/>
      <c r="BR821" s="221"/>
      <c r="BS821" s="221"/>
      <c r="BT821" s="221"/>
      <c r="BU821" s="221"/>
      <c r="BV821" s="221"/>
      <c r="BW821" s="221"/>
      <c r="BX821" s="221"/>
      <c r="BY821" s="221"/>
      <c r="BZ821" s="221"/>
      <c r="CA821" s="221"/>
      <c r="CB821" s="221"/>
      <c r="CC821" s="221"/>
      <c r="CD821" s="221"/>
      <c r="CE821" s="221"/>
      <c r="CF821" s="221"/>
      <c r="CG821" s="221"/>
      <c r="CH821" s="221"/>
      <c r="CI821" s="221"/>
      <c r="CJ821" s="221"/>
      <c r="CK821" s="221"/>
      <c r="CL821" s="221"/>
      <c r="CM821" s="221"/>
      <c r="CN821" s="221"/>
      <c r="CO821" s="221"/>
      <c r="CP821" s="221"/>
      <c r="CQ821" s="221"/>
      <c r="CR821" s="222">
        <f t="shared" ref="CR821:CR885" si="360">COUNTIF(BJ821:CQ821,"2")</f>
        <v>0</v>
      </c>
      <c r="CS821" s="237" t="e">
        <f t="shared" ref="CS821:CS885" si="361">CR821/(CR821+CT821+CV821+CX821)</f>
        <v>#DIV/0!</v>
      </c>
      <c r="CT821" s="222">
        <f t="shared" ref="CT821:CT885" si="362">COUNTIF(BJ821:CQ821,"1")</f>
        <v>0</v>
      </c>
      <c r="CU821" s="237" t="e">
        <f t="shared" ref="CU821:CU885" si="363">CT821/(CR821+CT821+CV821+CX821)</f>
        <v>#DIV/0!</v>
      </c>
      <c r="CV821" s="222">
        <f t="shared" ref="CV821:CV885" si="364">COUNTIF(BJ821:CQ821,"0")</f>
        <v>0</v>
      </c>
      <c r="CW821" s="237" t="e">
        <f t="shared" ref="CW821:CW885" si="365">CV821/(CR821+CT821+CV821+CX821)</f>
        <v>#DIV/0!</v>
      </c>
      <c r="CX821" s="222">
        <f t="shared" ref="CX821:CX885" si="366">COUNTIF(BJ821:CQ821,"KĐG")</f>
        <v>0</v>
      </c>
      <c r="CY821" s="237" t="e">
        <f t="shared" ref="CY821:CY885" si="367">CX821/(CR821+CT821+CV821+CX821)</f>
        <v>#DIV/0!</v>
      </c>
      <c r="CZ821" s="223" t="e">
        <f t="shared" ref="CZ821:CZ885" si="368">(((CR821*2)+(CT821*1)+(CV821*0)))/(CR821+CT821+CV821)</f>
        <v>#DIV/0!</v>
      </c>
      <c r="DA821" s="223" t="e">
        <f t="shared" ref="DA821:DA885" si="369">IF(CY821&gt;=50%,"KĐG",IF(CZ821&gt;=1.6,"Đạt mục tiêu",IF(CZ821&gt;=1,"Cần cố gắng","Chưa đạt")))</f>
        <v>#DIV/0!</v>
      </c>
      <c r="DB821" s="5"/>
    </row>
    <row r="822" spans="1:106" s="1" customFormat="1" ht="62">
      <c r="A822" s="1036"/>
      <c r="B822" s="1024"/>
      <c r="C822" s="1033"/>
      <c r="D822" s="1024"/>
      <c r="E822" s="1033"/>
      <c r="F822" s="156" t="s">
        <v>1027</v>
      </c>
      <c r="G822" s="9" t="s">
        <v>1445</v>
      </c>
      <c r="H822" s="5"/>
      <c r="I822" s="5"/>
      <c r="J822" s="5" t="s">
        <v>32</v>
      </c>
      <c r="K822" s="212" t="s">
        <v>31</v>
      </c>
      <c r="L822" s="165" t="s">
        <v>8</v>
      </c>
      <c r="M822" s="221" t="s">
        <v>29</v>
      </c>
      <c r="N822" s="221" t="s">
        <v>24</v>
      </c>
      <c r="O822" s="5"/>
      <c r="P822" s="5" t="s">
        <v>24</v>
      </c>
      <c r="Q822" s="5"/>
      <c r="R822" s="5"/>
      <c r="S822" s="6"/>
      <c r="T822" s="6"/>
      <c r="U822" s="5"/>
      <c r="V822" s="5"/>
      <c r="W822" s="5"/>
      <c r="X822" s="5"/>
      <c r="Y822" s="5"/>
      <c r="Z822" s="80">
        <f t="shared" si="359"/>
        <v>1</v>
      </c>
      <c r="AA822" s="955"/>
      <c r="AB822" s="7"/>
      <c r="AC822" s="7"/>
      <c r="AD822" s="7"/>
      <c r="AE822" s="7" t="s">
        <v>1404</v>
      </c>
      <c r="AF822" s="7" t="s">
        <v>1404</v>
      </c>
      <c r="AG822" s="7" t="s">
        <v>1404</v>
      </c>
      <c r="AH822" s="7" t="s">
        <v>1404</v>
      </c>
      <c r="AI822" s="7"/>
      <c r="AJ822" s="7"/>
      <c r="AK822" s="7"/>
      <c r="AL822" s="7"/>
      <c r="AM822" s="7"/>
      <c r="AN822" s="7"/>
      <c r="AO822" s="7"/>
      <c r="AP822" s="7"/>
      <c r="AQ822" s="7"/>
      <c r="AR822" s="7"/>
      <c r="AS822" s="7"/>
      <c r="AT822" s="7"/>
      <c r="AU822" s="7"/>
      <c r="AV822" s="55"/>
      <c r="AW822" s="7"/>
      <c r="AX822" s="7"/>
      <c r="AY822" s="7"/>
      <c r="AZ822" s="7"/>
      <c r="BA822" s="7"/>
      <c r="BB822" s="7"/>
      <c r="BC822" s="7"/>
      <c r="BD822" s="7"/>
      <c r="BE822" s="7"/>
      <c r="BF822" s="7"/>
      <c r="BG822" s="7"/>
      <c r="BH822" s="7"/>
      <c r="BI822" s="7"/>
      <c r="BJ822" s="221"/>
      <c r="BK822" s="221"/>
      <c r="BL822" s="221"/>
      <c r="BM822" s="221"/>
      <c r="BN822" s="221"/>
      <c r="BO822" s="221"/>
      <c r="BP822" s="221"/>
      <c r="BQ822" s="221"/>
      <c r="BR822" s="221"/>
      <c r="BS822" s="221"/>
      <c r="BT822" s="221"/>
      <c r="BU822" s="221"/>
      <c r="BV822" s="221"/>
      <c r="BW822" s="221"/>
      <c r="BX822" s="221"/>
      <c r="BY822" s="221"/>
      <c r="BZ822" s="221"/>
      <c r="CA822" s="221"/>
      <c r="CB822" s="221"/>
      <c r="CC822" s="221"/>
      <c r="CD822" s="221"/>
      <c r="CE822" s="221"/>
      <c r="CF822" s="221"/>
      <c r="CG822" s="221"/>
      <c r="CH822" s="221"/>
      <c r="CI822" s="221"/>
      <c r="CJ822" s="221"/>
      <c r="CK822" s="221"/>
      <c r="CL822" s="221"/>
      <c r="CM822" s="221"/>
      <c r="CN822" s="221"/>
      <c r="CO822" s="221"/>
      <c r="CP822" s="221"/>
      <c r="CQ822" s="221"/>
      <c r="CR822" s="222">
        <f t="shared" si="360"/>
        <v>0</v>
      </c>
      <c r="CS822" s="237" t="e">
        <f t="shared" si="361"/>
        <v>#DIV/0!</v>
      </c>
      <c r="CT822" s="222">
        <f t="shared" si="362"/>
        <v>0</v>
      </c>
      <c r="CU822" s="237" t="e">
        <f t="shared" si="363"/>
        <v>#DIV/0!</v>
      </c>
      <c r="CV822" s="222">
        <f t="shared" si="364"/>
        <v>0</v>
      </c>
      <c r="CW822" s="237" t="e">
        <f t="shared" si="365"/>
        <v>#DIV/0!</v>
      </c>
      <c r="CX822" s="222">
        <f t="shared" si="366"/>
        <v>0</v>
      </c>
      <c r="CY822" s="237" t="e">
        <f t="shared" si="367"/>
        <v>#DIV/0!</v>
      </c>
      <c r="CZ822" s="223" t="e">
        <f t="shared" si="368"/>
        <v>#DIV/0!</v>
      </c>
      <c r="DA822" s="223" t="e">
        <f t="shared" si="369"/>
        <v>#DIV/0!</v>
      </c>
      <c r="DB822" s="5"/>
    </row>
    <row r="823" spans="1:106" s="1" customFormat="1" ht="77.5">
      <c r="A823" s="1036"/>
      <c r="B823" s="1024"/>
      <c r="C823" s="1033"/>
      <c r="D823" s="1024"/>
      <c r="E823" s="1033"/>
      <c r="F823" s="50" t="s">
        <v>383</v>
      </c>
      <c r="G823" s="9" t="s">
        <v>1463</v>
      </c>
      <c r="H823" s="5"/>
      <c r="I823" s="5"/>
      <c r="J823" s="38" t="s">
        <v>32</v>
      </c>
      <c r="K823" s="212" t="s">
        <v>31</v>
      </c>
      <c r="L823" s="165" t="s">
        <v>8</v>
      </c>
      <c r="M823" s="221" t="s">
        <v>29</v>
      </c>
      <c r="N823" s="221" t="s">
        <v>24</v>
      </c>
      <c r="O823" s="5"/>
      <c r="P823" s="5"/>
      <c r="Q823" s="5" t="s">
        <v>24</v>
      </c>
      <c r="R823" s="5"/>
      <c r="S823" s="6"/>
      <c r="T823" s="6"/>
      <c r="U823" s="5"/>
      <c r="V823" s="5"/>
      <c r="W823" s="5"/>
      <c r="X823" s="5"/>
      <c r="Y823" s="5"/>
      <c r="Z823" s="80">
        <f t="shared" si="359"/>
        <v>1</v>
      </c>
      <c r="AA823" s="955"/>
      <c r="AB823" s="7"/>
      <c r="AC823" s="7"/>
      <c r="AD823" s="7"/>
      <c r="AE823" s="7"/>
      <c r="AF823" s="7"/>
      <c r="AG823" s="7"/>
      <c r="AH823" s="7"/>
      <c r="AI823" s="7" t="s">
        <v>1316</v>
      </c>
      <c r="AJ823" s="7" t="s">
        <v>1316</v>
      </c>
      <c r="AK823" s="7" t="s">
        <v>1316</v>
      </c>
      <c r="AL823" s="7" t="s">
        <v>1316</v>
      </c>
      <c r="AM823" s="7"/>
      <c r="AN823" s="7"/>
      <c r="AO823" s="7"/>
      <c r="AP823" s="7"/>
      <c r="AQ823" s="7"/>
      <c r="AR823" s="7"/>
      <c r="AS823" s="7"/>
      <c r="AT823" s="7"/>
      <c r="AU823" s="7"/>
      <c r="AV823" s="55"/>
      <c r="AW823" s="7"/>
      <c r="AX823" s="7"/>
      <c r="AY823" s="7"/>
      <c r="AZ823" s="7"/>
      <c r="BA823" s="7"/>
      <c r="BB823" s="7"/>
      <c r="BC823" s="7"/>
      <c r="BD823" s="7"/>
      <c r="BE823" s="7"/>
      <c r="BF823" s="7"/>
      <c r="BG823" s="7"/>
      <c r="BH823" s="7"/>
      <c r="BI823" s="7"/>
      <c r="BJ823" s="221"/>
      <c r="BK823" s="221"/>
      <c r="BL823" s="221"/>
      <c r="BM823" s="221"/>
      <c r="BN823" s="221"/>
      <c r="BO823" s="221"/>
      <c r="BP823" s="221"/>
      <c r="BQ823" s="221"/>
      <c r="BR823" s="221"/>
      <c r="BS823" s="221"/>
      <c r="BT823" s="221"/>
      <c r="BU823" s="221"/>
      <c r="BV823" s="221"/>
      <c r="BW823" s="221"/>
      <c r="BX823" s="221"/>
      <c r="BY823" s="221"/>
      <c r="BZ823" s="221"/>
      <c r="CA823" s="221"/>
      <c r="CB823" s="221"/>
      <c r="CC823" s="221"/>
      <c r="CD823" s="221"/>
      <c r="CE823" s="221"/>
      <c r="CF823" s="221"/>
      <c r="CG823" s="221"/>
      <c r="CH823" s="221"/>
      <c r="CI823" s="221"/>
      <c r="CJ823" s="221"/>
      <c r="CK823" s="221"/>
      <c r="CL823" s="221"/>
      <c r="CM823" s="221"/>
      <c r="CN823" s="221"/>
      <c r="CO823" s="221"/>
      <c r="CP823" s="221"/>
      <c r="CQ823" s="221"/>
      <c r="CR823" s="222">
        <f t="shared" si="360"/>
        <v>0</v>
      </c>
      <c r="CS823" s="237" t="e">
        <f t="shared" si="361"/>
        <v>#DIV/0!</v>
      </c>
      <c r="CT823" s="222">
        <f t="shared" si="362"/>
        <v>0</v>
      </c>
      <c r="CU823" s="237" t="e">
        <f t="shared" si="363"/>
        <v>#DIV/0!</v>
      </c>
      <c r="CV823" s="222">
        <f t="shared" si="364"/>
        <v>0</v>
      </c>
      <c r="CW823" s="237" t="e">
        <f t="shared" si="365"/>
        <v>#DIV/0!</v>
      </c>
      <c r="CX823" s="222">
        <f t="shared" si="366"/>
        <v>0</v>
      </c>
      <c r="CY823" s="237" t="e">
        <f t="shared" si="367"/>
        <v>#DIV/0!</v>
      </c>
      <c r="CZ823" s="223" t="e">
        <f t="shared" si="368"/>
        <v>#DIV/0!</v>
      </c>
      <c r="DA823" s="223" t="e">
        <f t="shared" si="369"/>
        <v>#DIV/0!</v>
      </c>
      <c r="DB823" s="7"/>
    </row>
    <row r="824" spans="1:106" s="1" customFormat="1" ht="77.5">
      <c r="A824" s="1036"/>
      <c r="B824" s="1024"/>
      <c r="C824" s="1033"/>
      <c r="D824" s="1024"/>
      <c r="E824" s="1033"/>
      <c r="F824" s="50" t="s">
        <v>384</v>
      </c>
      <c r="G824" s="9" t="s">
        <v>1261</v>
      </c>
      <c r="H824" s="5"/>
      <c r="I824" s="5"/>
      <c r="J824" s="5" t="s">
        <v>32</v>
      </c>
      <c r="K824" s="212" t="s">
        <v>31</v>
      </c>
      <c r="L824" s="165" t="s">
        <v>8</v>
      </c>
      <c r="M824" s="221" t="s">
        <v>29</v>
      </c>
      <c r="N824" s="221" t="s">
        <v>24</v>
      </c>
      <c r="O824" s="5"/>
      <c r="P824" s="5"/>
      <c r="Q824" s="5"/>
      <c r="R824" s="5" t="s">
        <v>24</v>
      </c>
      <c r="S824" s="6"/>
      <c r="T824" s="6"/>
      <c r="U824" s="5"/>
      <c r="V824" s="5"/>
      <c r="W824" s="5"/>
      <c r="X824" s="5"/>
      <c r="Y824" s="5"/>
      <c r="Z824" s="80">
        <f t="shared" si="359"/>
        <v>1</v>
      </c>
      <c r="AA824" s="221"/>
      <c r="AB824" s="7"/>
      <c r="AC824" s="7"/>
      <c r="AD824" s="7"/>
      <c r="AE824" s="7"/>
      <c r="AF824" s="7"/>
      <c r="AG824" s="7"/>
      <c r="AH824" s="7"/>
      <c r="AI824" s="7"/>
      <c r="AJ824" s="7"/>
      <c r="AK824" s="7"/>
      <c r="AL824" s="7"/>
      <c r="AM824" s="7" t="s">
        <v>1316</v>
      </c>
      <c r="AN824" s="7" t="s">
        <v>1316</v>
      </c>
      <c r="AO824" s="7" t="s">
        <v>1316</v>
      </c>
      <c r="AP824" s="7" t="s">
        <v>1316</v>
      </c>
      <c r="AQ824" s="7"/>
      <c r="AR824" s="7"/>
      <c r="AS824" s="7"/>
      <c r="AT824" s="7"/>
      <c r="AU824" s="7"/>
      <c r="AV824" s="55"/>
      <c r="AW824" s="7"/>
      <c r="AX824" s="7"/>
      <c r="AY824" s="7"/>
      <c r="AZ824" s="7"/>
      <c r="BA824" s="7"/>
      <c r="BB824" s="7"/>
      <c r="BC824" s="7"/>
      <c r="BD824" s="7"/>
      <c r="BE824" s="7"/>
      <c r="BF824" s="7"/>
      <c r="BG824" s="7"/>
      <c r="BH824" s="7"/>
      <c r="BI824" s="7"/>
      <c r="BJ824" s="221"/>
      <c r="BK824" s="221"/>
      <c r="BL824" s="221"/>
      <c r="BM824" s="221"/>
      <c r="BN824" s="221"/>
      <c r="BO824" s="221"/>
      <c r="BP824" s="221"/>
      <c r="BQ824" s="221"/>
      <c r="BR824" s="221"/>
      <c r="BS824" s="221"/>
      <c r="BT824" s="221"/>
      <c r="BU824" s="221"/>
      <c r="BV824" s="221"/>
      <c r="BW824" s="221"/>
      <c r="BX824" s="221"/>
      <c r="BY824" s="221"/>
      <c r="BZ824" s="221"/>
      <c r="CA824" s="221"/>
      <c r="CB824" s="221"/>
      <c r="CC824" s="221"/>
      <c r="CD824" s="221"/>
      <c r="CE824" s="221"/>
      <c r="CF824" s="221"/>
      <c r="CG824" s="221"/>
      <c r="CH824" s="221"/>
      <c r="CI824" s="221"/>
      <c r="CJ824" s="221"/>
      <c r="CK824" s="221"/>
      <c r="CL824" s="221"/>
      <c r="CM824" s="221"/>
      <c r="CN824" s="221"/>
      <c r="CO824" s="221"/>
      <c r="CP824" s="221"/>
      <c r="CQ824" s="221"/>
      <c r="CR824" s="222">
        <f t="shared" si="360"/>
        <v>0</v>
      </c>
      <c r="CS824" s="237" t="e">
        <f t="shared" si="361"/>
        <v>#DIV/0!</v>
      </c>
      <c r="CT824" s="222">
        <f t="shared" si="362"/>
        <v>0</v>
      </c>
      <c r="CU824" s="237" t="e">
        <f t="shared" si="363"/>
        <v>#DIV/0!</v>
      </c>
      <c r="CV824" s="222">
        <f t="shared" si="364"/>
        <v>0</v>
      </c>
      <c r="CW824" s="237" t="e">
        <f t="shared" si="365"/>
        <v>#DIV/0!</v>
      </c>
      <c r="CX824" s="222">
        <f t="shared" si="366"/>
        <v>0</v>
      </c>
      <c r="CY824" s="237" t="e">
        <f t="shared" si="367"/>
        <v>#DIV/0!</v>
      </c>
      <c r="CZ824" s="223" t="e">
        <f t="shared" si="368"/>
        <v>#DIV/0!</v>
      </c>
      <c r="DA824" s="223" t="e">
        <f t="shared" si="369"/>
        <v>#DIV/0!</v>
      </c>
      <c r="DB824" s="5"/>
    </row>
    <row r="825" spans="1:106" s="1" customFormat="1" ht="77.5">
      <c r="A825" s="1036"/>
      <c r="B825" s="1024"/>
      <c r="C825" s="1033"/>
      <c r="D825" s="1024"/>
      <c r="E825" s="1033"/>
      <c r="F825" s="50" t="s">
        <v>1266</v>
      </c>
      <c r="G825" s="9" t="s">
        <v>1702</v>
      </c>
      <c r="H825" s="5"/>
      <c r="I825" s="183" t="s">
        <v>1703</v>
      </c>
      <c r="J825" s="5" t="s">
        <v>32</v>
      </c>
      <c r="K825" s="212" t="s">
        <v>31</v>
      </c>
      <c r="L825" s="165" t="s">
        <v>8</v>
      </c>
      <c r="M825" s="221" t="s">
        <v>29</v>
      </c>
      <c r="N825" s="221" t="s">
        <v>24</v>
      </c>
      <c r="O825" s="5"/>
      <c r="P825" s="5"/>
      <c r="Q825" s="5"/>
      <c r="R825" s="5"/>
      <c r="S825" s="6"/>
      <c r="T825" s="6"/>
      <c r="U825" s="5"/>
      <c r="V825" s="5" t="s">
        <v>24</v>
      </c>
      <c r="W825" s="5"/>
      <c r="X825" s="5"/>
      <c r="Y825" s="5"/>
      <c r="Z825" s="80">
        <f t="shared" si="359"/>
        <v>1</v>
      </c>
      <c r="AA825" s="955"/>
      <c r="AB825" s="7"/>
      <c r="AC825" s="7"/>
      <c r="AD825" s="7"/>
      <c r="AE825" s="7"/>
      <c r="AF825" s="7"/>
      <c r="AG825" s="7"/>
      <c r="AH825" s="7"/>
      <c r="AI825" s="7"/>
      <c r="AJ825" s="7"/>
      <c r="AK825" s="7"/>
      <c r="AL825" s="7"/>
      <c r="AM825" s="7"/>
      <c r="AN825" s="7"/>
      <c r="AO825" s="7"/>
      <c r="AP825" s="7"/>
      <c r="AQ825" s="7"/>
      <c r="AR825" s="7"/>
      <c r="AS825" s="7"/>
      <c r="AT825" s="7"/>
      <c r="AU825" s="7"/>
      <c r="AV825" s="55"/>
      <c r="AW825" s="7"/>
      <c r="AX825" s="7"/>
      <c r="AY825" s="7" t="s">
        <v>1316</v>
      </c>
      <c r="AZ825" s="7" t="s">
        <v>1316</v>
      </c>
      <c r="BA825" s="7" t="s">
        <v>1316</v>
      </c>
      <c r="BB825" s="7" t="s">
        <v>1316</v>
      </c>
      <c r="BC825" s="7"/>
      <c r="BD825" s="7"/>
      <c r="BE825" s="7"/>
      <c r="BF825" s="7"/>
      <c r="BG825" s="7"/>
      <c r="BH825" s="7"/>
      <c r="BI825" s="7"/>
      <c r="BJ825" s="221"/>
      <c r="BK825" s="221"/>
      <c r="BL825" s="221"/>
      <c r="BM825" s="221"/>
      <c r="BN825" s="221"/>
      <c r="BO825" s="221"/>
      <c r="BP825" s="221"/>
      <c r="BQ825" s="221"/>
      <c r="BR825" s="221"/>
      <c r="BS825" s="221"/>
      <c r="BT825" s="221"/>
      <c r="BU825" s="221"/>
      <c r="BV825" s="221"/>
      <c r="BW825" s="221"/>
      <c r="BX825" s="221"/>
      <c r="BY825" s="221"/>
      <c r="BZ825" s="221"/>
      <c r="CA825" s="221"/>
      <c r="CB825" s="221"/>
      <c r="CC825" s="221"/>
      <c r="CD825" s="221"/>
      <c r="CE825" s="221"/>
      <c r="CF825" s="221"/>
      <c r="CG825" s="221"/>
      <c r="CH825" s="221"/>
      <c r="CI825" s="221"/>
      <c r="CJ825" s="221"/>
      <c r="CK825" s="221"/>
      <c r="CL825" s="221"/>
      <c r="CM825" s="221"/>
      <c r="CN825" s="221"/>
      <c r="CO825" s="221"/>
      <c r="CP825" s="221"/>
      <c r="CQ825" s="221"/>
      <c r="CR825" s="222">
        <f t="shared" si="360"/>
        <v>0</v>
      </c>
      <c r="CS825" s="237" t="e">
        <f t="shared" si="361"/>
        <v>#DIV/0!</v>
      </c>
      <c r="CT825" s="222">
        <f t="shared" si="362"/>
        <v>0</v>
      </c>
      <c r="CU825" s="237" t="e">
        <f t="shared" si="363"/>
        <v>#DIV/0!</v>
      </c>
      <c r="CV825" s="222">
        <f t="shared" si="364"/>
        <v>0</v>
      </c>
      <c r="CW825" s="237" t="e">
        <f t="shared" si="365"/>
        <v>#DIV/0!</v>
      </c>
      <c r="CX825" s="222">
        <f t="shared" si="366"/>
        <v>0</v>
      </c>
      <c r="CY825" s="237" t="e">
        <f t="shared" si="367"/>
        <v>#DIV/0!</v>
      </c>
      <c r="CZ825" s="223" t="e">
        <f t="shared" si="368"/>
        <v>#DIV/0!</v>
      </c>
      <c r="DA825" s="223" t="e">
        <f t="shared" si="369"/>
        <v>#DIV/0!</v>
      </c>
      <c r="DB825" s="5"/>
    </row>
    <row r="826" spans="1:106" s="1" customFormat="1" ht="77.5">
      <c r="A826" s="1036"/>
      <c r="B826" s="1024"/>
      <c r="C826" s="1033"/>
      <c r="D826" s="1024"/>
      <c r="E826" s="1033"/>
      <c r="F826" s="50" t="s">
        <v>579</v>
      </c>
      <c r="G826" s="9" t="s">
        <v>1262</v>
      </c>
      <c r="H826" s="5"/>
      <c r="I826" s="5"/>
      <c r="J826" s="5" t="s">
        <v>32</v>
      </c>
      <c r="K826" s="212" t="s">
        <v>31</v>
      </c>
      <c r="L826" s="165" t="s">
        <v>8</v>
      </c>
      <c r="M826" s="221" t="s">
        <v>29</v>
      </c>
      <c r="N826" s="221" t="s">
        <v>24</v>
      </c>
      <c r="O826" s="5"/>
      <c r="P826" s="5"/>
      <c r="Q826" s="5"/>
      <c r="R826" s="5"/>
      <c r="S826" s="6"/>
      <c r="T826" s="6"/>
      <c r="U826" s="5" t="s">
        <v>24</v>
      </c>
      <c r="V826" s="5"/>
      <c r="W826" s="5"/>
      <c r="X826" s="5"/>
      <c r="Y826" s="5"/>
      <c r="Z826" s="80">
        <f t="shared" si="359"/>
        <v>1</v>
      </c>
      <c r="AA826" s="955"/>
      <c r="AB826" s="7"/>
      <c r="AC826" s="7"/>
      <c r="AD826" s="7"/>
      <c r="AE826" s="7"/>
      <c r="AF826" s="7"/>
      <c r="AG826" s="7"/>
      <c r="AH826" s="7"/>
      <c r="AI826" s="7"/>
      <c r="AJ826" s="7"/>
      <c r="AK826" s="7"/>
      <c r="AL826" s="7"/>
      <c r="AM826" s="7"/>
      <c r="AN826" s="7"/>
      <c r="AO826" s="7"/>
      <c r="AP826" s="7"/>
      <c r="AQ826" s="7"/>
      <c r="AR826" s="7"/>
      <c r="AS826" s="7"/>
      <c r="AT826" s="7"/>
      <c r="AU826" s="7"/>
      <c r="AV826" s="55" t="s">
        <v>1316</v>
      </c>
      <c r="AW826" s="55" t="s">
        <v>1316</v>
      </c>
      <c r="AX826" s="55" t="s">
        <v>1316</v>
      </c>
      <c r="AY826" s="7"/>
      <c r="AZ826" s="7"/>
      <c r="BA826" s="7"/>
      <c r="BB826" s="7"/>
      <c r="BC826" s="7"/>
      <c r="BD826" s="7"/>
      <c r="BE826" s="7"/>
      <c r="BF826" s="7"/>
      <c r="BG826" s="7"/>
      <c r="BH826" s="7"/>
      <c r="BI826" s="7"/>
      <c r="BJ826" s="221"/>
      <c r="BK826" s="221"/>
      <c r="BL826" s="221"/>
      <c r="BM826" s="221"/>
      <c r="BN826" s="221"/>
      <c r="BO826" s="221"/>
      <c r="BP826" s="221"/>
      <c r="BQ826" s="221"/>
      <c r="BR826" s="221"/>
      <c r="BS826" s="221"/>
      <c r="BT826" s="221"/>
      <c r="BU826" s="221"/>
      <c r="BV826" s="221"/>
      <c r="BW826" s="221"/>
      <c r="BX826" s="221"/>
      <c r="BY826" s="221"/>
      <c r="BZ826" s="221"/>
      <c r="CA826" s="221"/>
      <c r="CB826" s="221"/>
      <c r="CC826" s="221"/>
      <c r="CD826" s="221"/>
      <c r="CE826" s="221"/>
      <c r="CF826" s="221"/>
      <c r="CG826" s="221"/>
      <c r="CH826" s="221"/>
      <c r="CI826" s="221"/>
      <c r="CJ826" s="221"/>
      <c r="CK826" s="221"/>
      <c r="CL826" s="221"/>
      <c r="CM826" s="221"/>
      <c r="CN826" s="221"/>
      <c r="CO826" s="221"/>
      <c r="CP826" s="221"/>
      <c r="CQ826" s="221"/>
      <c r="CR826" s="222">
        <f t="shared" si="360"/>
        <v>0</v>
      </c>
      <c r="CS826" s="237" t="e">
        <f t="shared" si="361"/>
        <v>#DIV/0!</v>
      </c>
      <c r="CT826" s="222">
        <f t="shared" si="362"/>
        <v>0</v>
      </c>
      <c r="CU826" s="237" t="e">
        <f t="shared" si="363"/>
        <v>#DIV/0!</v>
      </c>
      <c r="CV826" s="222">
        <f t="shared" si="364"/>
        <v>0</v>
      </c>
      <c r="CW826" s="237" t="e">
        <f t="shared" si="365"/>
        <v>#DIV/0!</v>
      </c>
      <c r="CX826" s="222">
        <f t="shared" si="366"/>
        <v>0</v>
      </c>
      <c r="CY826" s="237" t="e">
        <f t="shared" si="367"/>
        <v>#DIV/0!</v>
      </c>
      <c r="CZ826" s="223" t="e">
        <f t="shared" si="368"/>
        <v>#DIV/0!</v>
      </c>
      <c r="DA826" s="223" t="e">
        <f t="shared" si="369"/>
        <v>#DIV/0!</v>
      </c>
      <c r="DB826" s="5"/>
    </row>
    <row r="827" spans="1:106" s="1" customFormat="1" ht="93">
      <c r="A827" s="1036"/>
      <c r="B827" s="1024"/>
      <c r="C827" s="1033"/>
      <c r="D827" s="1024"/>
      <c r="E827" s="1033"/>
      <c r="F827" s="217" t="s">
        <v>385</v>
      </c>
      <c r="G827" s="9" t="s">
        <v>1265</v>
      </c>
      <c r="H827" s="5"/>
      <c r="I827" s="5"/>
      <c r="J827" s="5" t="s">
        <v>32</v>
      </c>
      <c r="K827" s="212" t="s">
        <v>31</v>
      </c>
      <c r="L827" s="165" t="s">
        <v>8</v>
      </c>
      <c r="M827" s="221" t="s">
        <v>29</v>
      </c>
      <c r="N827" s="221" t="s">
        <v>24</v>
      </c>
      <c r="O827" s="5"/>
      <c r="P827" s="5"/>
      <c r="Q827" s="5"/>
      <c r="R827" s="5"/>
      <c r="S827" s="6" t="s">
        <v>24</v>
      </c>
      <c r="T827" s="6"/>
      <c r="U827" s="5"/>
      <c r="V827" s="5"/>
      <c r="W827" s="5"/>
      <c r="X827" s="5"/>
      <c r="Y827" s="5"/>
      <c r="Z827" s="80">
        <f t="shared" si="359"/>
        <v>1</v>
      </c>
      <c r="AA827" s="221"/>
      <c r="AB827" s="7"/>
      <c r="AC827" s="7"/>
      <c r="AD827" s="7"/>
      <c r="AE827" s="7"/>
      <c r="AF827" s="7"/>
      <c r="AG827" s="7"/>
      <c r="AH827" s="7"/>
      <c r="AI827" s="7"/>
      <c r="AJ827" s="7"/>
      <c r="AK827" s="7"/>
      <c r="AL827" s="7"/>
      <c r="AM827" s="7"/>
      <c r="AN827" s="7"/>
      <c r="AO827" s="7"/>
      <c r="AP827" s="7"/>
      <c r="AQ827" s="7" t="s">
        <v>1316</v>
      </c>
      <c r="AR827" s="7"/>
      <c r="AS827" s="7" t="s">
        <v>1316</v>
      </c>
      <c r="AT827" s="7"/>
      <c r="AU827" s="7"/>
      <c r="AV827" s="55"/>
      <c r="AW827" s="7"/>
      <c r="AX827" s="7"/>
      <c r="AY827" s="7"/>
      <c r="AZ827" s="7"/>
      <c r="BA827" s="7"/>
      <c r="BB827" s="7"/>
      <c r="BC827" s="7"/>
      <c r="BD827" s="7"/>
      <c r="BE827" s="7"/>
      <c r="BF827" s="7"/>
      <c r="BG827" s="7"/>
      <c r="BH827" s="7"/>
      <c r="BI827" s="7"/>
      <c r="BJ827" s="221"/>
      <c r="BK827" s="221"/>
      <c r="BL827" s="221"/>
      <c r="BM827" s="221"/>
      <c r="BN827" s="221"/>
      <c r="BO827" s="221"/>
      <c r="BP827" s="221"/>
      <c r="BQ827" s="221"/>
      <c r="BR827" s="221"/>
      <c r="BS827" s="221"/>
      <c r="BT827" s="221"/>
      <c r="BU827" s="221"/>
      <c r="BV827" s="221"/>
      <c r="BW827" s="221"/>
      <c r="BX827" s="221"/>
      <c r="BY827" s="221"/>
      <c r="BZ827" s="221"/>
      <c r="CA827" s="221"/>
      <c r="CB827" s="221"/>
      <c r="CC827" s="221"/>
      <c r="CD827" s="221"/>
      <c r="CE827" s="221"/>
      <c r="CF827" s="221"/>
      <c r="CG827" s="221"/>
      <c r="CH827" s="221"/>
      <c r="CI827" s="221"/>
      <c r="CJ827" s="221"/>
      <c r="CK827" s="221"/>
      <c r="CL827" s="221"/>
      <c r="CM827" s="221"/>
      <c r="CN827" s="221"/>
      <c r="CO827" s="221"/>
      <c r="CP827" s="221"/>
      <c r="CQ827" s="221"/>
      <c r="CR827" s="222">
        <f t="shared" si="360"/>
        <v>0</v>
      </c>
      <c r="CS827" s="237" t="e">
        <f t="shared" si="361"/>
        <v>#DIV/0!</v>
      </c>
      <c r="CT827" s="222">
        <f t="shared" si="362"/>
        <v>0</v>
      </c>
      <c r="CU827" s="237" t="e">
        <f t="shared" si="363"/>
        <v>#DIV/0!</v>
      </c>
      <c r="CV827" s="222">
        <f t="shared" si="364"/>
        <v>0</v>
      </c>
      <c r="CW827" s="237" t="e">
        <f t="shared" si="365"/>
        <v>#DIV/0!</v>
      </c>
      <c r="CX827" s="222">
        <f t="shared" si="366"/>
        <v>0</v>
      </c>
      <c r="CY827" s="237" t="e">
        <f t="shared" si="367"/>
        <v>#DIV/0!</v>
      </c>
      <c r="CZ827" s="223" t="e">
        <f t="shared" si="368"/>
        <v>#DIV/0!</v>
      </c>
      <c r="DA827" s="223" t="e">
        <f t="shared" si="369"/>
        <v>#DIV/0!</v>
      </c>
      <c r="DB827" s="5"/>
    </row>
    <row r="828" spans="1:106" ht="69" customHeight="1">
      <c r="A828" s="1036"/>
      <c r="B828" s="1024"/>
      <c r="C828" s="1033"/>
      <c r="D828" s="1024"/>
      <c r="E828" s="1033"/>
      <c r="F828" s="50" t="s">
        <v>386</v>
      </c>
      <c r="G828" s="74" t="s">
        <v>434</v>
      </c>
      <c r="H828" s="221"/>
      <c r="I828" s="221"/>
      <c r="J828" s="5" t="s">
        <v>32</v>
      </c>
      <c r="K828" s="212" t="s">
        <v>31</v>
      </c>
      <c r="L828" s="165" t="s">
        <v>8</v>
      </c>
      <c r="M828" s="221" t="s">
        <v>29</v>
      </c>
      <c r="N828" s="221" t="s">
        <v>24</v>
      </c>
      <c r="O828" s="5"/>
      <c r="P828" s="5"/>
      <c r="Q828" s="5"/>
      <c r="R828" s="5"/>
      <c r="S828" s="6"/>
      <c r="T828" s="6"/>
      <c r="U828" s="5"/>
      <c r="V828" s="5"/>
      <c r="W828" s="221" t="s">
        <v>24</v>
      </c>
      <c r="X828" s="5"/>
      <c r="Y828" s="5"/>
      <c r="Z828" s="80">
        <f t="shared" si="359"/>
        <v>1</v>
      </c>
      <c r="AA828" s="955"/>
      <c r="AB828" s="7"/>
      <c r="AC828" s="7"/>
      <c r="AD828" s="7"/>
      <c r="AE828" s="7"/>
      <c r="AF828" s="7"/>
      <c r="AG828" s="7"/>
      <c r="AH828" s="7"/>
      <c r="AI828" s="7"/>
      <c r="AJ828" s="7"/>
      <c r="AK828" s="7"/>
      <c r="AL828" s="7"/>
      <c r="AM828" s="7"/>
      <c r="AN828" s="7"/>
      <c r="AO828" s="7"/>
      <c r="AP828" s="7"/>
      <c r="AQ828" s="7"/>
      <c r="AR828" s="7"/>
      <c r="AS828" s="7"/>
      <c r="AT828" s="7"/>
      <c r="AU828" s="7"/>
      <c r="AV828" s="55"/>
      <c r="AW828" s="7"/>
      <c r="AX828" s="7"/>
      <c r="AY828" s="7"/>
      <c r="AZ828" s="7"/>
      <c r="BA828" s="7"/>
      <c r="BB828" s="7"/>
      <c r="BC828" s="7" t="s">
        <v>1316</v>
      </c>
      <c r="BD828" s="7" t="s">
        <v>1316</v>
      </c>
      <c r="BE828" s="7" t="s">
        <v>1316</v>
      </c>
      <c r="BF828" s="7"/>
      <c r="BG828" s="7"/>
      <c r="BH828" s="7"/>
      <c r="BI828" s="7"/>
      <c r="BJ828" s="221"/>
      <c r="BK828" s="221"/>
      <c r="BL828" s="221"/>
      <c r="BM828" s="221"/>
      <c r="BN828" s="221"/>
      <c r="BO828" s="221"/>
      <c r="BP828" s="221"/>
      <c r="BQ828" s="221"/>
      <c r="BR828" s="221"/>
      <c r="BS828" s="221"/>
      <c r="BT828" s="221"/>
      <c r="BU828" s="221"/>
      <c r="BV828" s="221"/>
      <c r="BW828" s="221"/>
      <c r="BX828" s="221"/>
      <c r="BY828" s="221"/>
      <c r="BZ828" s="221"/>
      <c r="CA828" s="221"/>
      <c r="CB828" s="221"/>
      <c r="CC828" s="221"/>
      <c r="CD828" s="221"/>
      <c r="CE828" s="221"/>
      <c r="CF828" s="221"/>
      <c r="CG828" s="221"/>
      <c r="CH828" s="221"/>
      <c r="CI828" s="221"/>
      <c r="CJ828" s="221"/>
      <c r="CK828" s="221"/>
      <c r="CL828" s="221"/>
      <c r="CM828" s="221"/>
      <c r="CN828" s="221"/>
      <c r="CO828" s="221"/>
      <c r="CP828" s="221"/>
      <c r="CQ828" s="221"/>
      <c r="CR828" s="222">
        <f t="shared" si="360"/>
        <v>0</v>
      </c>
      <c r="CS828" s="237" t="e">
        <f t="shared" si="361"/>
        <v>#DIV/0!</v>
      </c>
      <c r="CT828" s="222">
        <f t="shared" si="362"/>
        <v>0</v>
      </c>
      <c r="CU828" s="237" t="e">
        <f t="shared" si="363"/>
        <v>#DIV/0!</v>
      </c>
      <c r="CV828" s="222">
        <f t="shared" si="364"/>
        <v>0</v>
      </c>
      <c r="CW828" s="237" t="e">
        <f t="shared" si="365"/>
        <v>#DIV/0!</v>
      </c>
      <c r="CX828" s="222">
        <f t="shared" si="366"/>
        <v>0</v>
      </c>
      <c r="CY828" s="237" t="e">
        <f t="shared" si="367"/>
        <v>#DIV/0!</v>
      </c>
      <c r="CZ828" s="223" t="e">
        <f t="shared" si="368"/>
        <v>#DIV/0!</v>
      </c>
      <c r="DA828" s="223" t="e">
        <f t="shared" si="369"/>
        <v>#DIV/0!</v>
      </c>
      <c r="DB828" s="221"/>
    </row>
    <row r="829" spans="1:106" s="1" customFormat="1" ht="55.4" customHeight="1">
      <c r="A829" s="1036"/>
      <c r="B829" s="1024"/>
      <c r="C829" s="1033"/>
      <c r="D829" s="1024"/>
      <c r="E829" s="1033"/>
      <c r="F829" s="50" t="s">
        <v>387</v>
      </c>
      <c r="G829" s="9" t="s">
        <v>1264</v>
      </c>
      <c r="H829" s="5"/>
      <c r="I829" s="5"/>
      <c r="J829" s="5" t="s">
        <v>32</v>
      </c>
      <c r="K829" s="212" t="s">
        <v>31</v>
      </c>
      <c r="L829" s="165" t="s">
        <v>8</v>
      </c>
      <c r="M829" s="221" t="s">
        <v>29</v>
      </c>
      <c r="N829" s="221" t="s">
        <v>24</v>
      </c>
      <c r="O829" s="5"/>
      <c r="P829" s="5"/>
      <c r="Q829" s="5"/>
      <c r="R829" s="5"/>
      <c r="S829" s="6"/>
      <c r="T829" s="6"/>
      <c r="U829" s="5"/>
      <c r="V829" s="5"/>
      <c r="W829" s="5"/>
      <c r="X829" s="5" t="s">
        <v>24</v>
      </c>
      <c r="Y829" s="5"/>
      <c r="Z829" s="80">
        <f t="shared" si="359"/>
        <v>1</v>
      </c>
      <c r="AA829" s="955"/>
      <c r="AB829" s="7"/>
      <c r="AC829" s="7"/>
      <c r="AD829" s="7"/>
      <c r="AE829" s="7"/>
      <c r="AF829" s="7"/>
      <c r="AG829" s="7"/>
      <c r="AH829" s="7"/>
      <c r="AI829" s="7"/>
      <c r="AJ829" s="7"/>
      <c r="AK829" s="7"/>
      <c r="AL829" s="7"/>
      <c r="AM829" s="7"/>
      <c r="AN829" s="7"/>
      <c r="AO829" s="7"/>
      <c r="AP829" s="7"/>
      <c r="AQ829" s="7"/>
      <c r="AR829" s="7"/>
      <c r="AS829" s="7"/>
      <c r="AT829" s="7"/>
      <c r="AU829" s="7"/>
      <c r="AV829" s="55"/>
      <c r="AW829" s="7"/>
      <c r="AX829" s="7"/>
      <c r="AY829" s="7"/>
      <c r="AZ829" s="7"/>
      <c r="BA829" s="7"/>
      <c r="BB829" s="7"/>
      <c r="BC829" s="7"/>
      <c r="BD829" s="7"/>
      <c r="BE829" s="7"/>
      <c r="BF829" s="7" t="s">
        <v>1404</v>
      </c>
      <c r="BG829" s="7" t="s">
        <v>1404</v>
      </c>
      <c r="BH829" s="7"/>
      <c r="BI829" s="7"/>
      <c r="BJ829" s="221"/>
      <c r="BK829" s="221"/>
      <c r="BL829" s="221"/>
      <c r="BM829" s="221"/>
      <c r="BN829" s="221"/>
      <c r="BO829" s="221"/>
      <c r="BP829" s="221"/>
      <c r="BQ829" s="221"/>
      <c r="BR829" s="221"/>
      <c r="BS829" s="221"/>
      <c r="BT829" s="221"/>
      <c r="BU829" s="221"/>
      <c r="BV829" s="221"/>
      <c r="BW829" s="221"/>
      <c r="BX829" s="221"/>
      <c r="BY829" s="221"/>
      <c r="BZ829" s="221"/>
      <c r="CA829" s="221"/>
      <c r="CB829" s="221"/>
      <c r="CC829" s="221"/>
      <c r="CD829" s="221"/>
      <c r="CE829" s="221"/>
      <c r="CF829" s="221"/>
      <c r="CG829" s="221"/>
      <c r="CH829" s="221"/>
      <c r="CI829" s="221"/>
      <c r="CJ829" s="221"/>
      <c r="CK829" s="221"/>
      <c r="CL829" s="221"/>
      <c r="CM829" s="221"/>
      <c r="CN829" s="221"/>
      <c r="CO829" s="221"/>
      <c r="CP829" s="221"/>
      <c r="CQ829" s="221"/>
      <c r="CR829" s="222">
        <f t="shared" si="360"/>
        <v>0</v>
      </c>
      <c r="CS829" s="237" t="e">
        <f t="shared" si="361"/>
        <v>#DIV/0!</v>
      </c>
      <c r="CT829" s="222">
        <f t="shared" si="362"/>
        <v>0</v>
      </c>
      <c r="CU829" s="237" t="e">
        <f t="shared" si="363"/>
        <v>#DIV/0!</v>
      </c>
      <c r="CV829" s="222">
        <f t="shared" si="364"/>
        <v>0</v>
      </c>
      <c r="CW829" s="237" t="e">
        <f t="shared" si="365"/>
        <v>#DIV/0!</v>
      </c>
      <c r="CX829" s="222">
        <f t="shared" si="366"/>
        <v>0</v>
      </c>
      <c r="CY829" s="237" t="e">
        <f t="shared" si="367"/>
        <v>#DIV/0!</v>
      </c>
      <c r="CZ829" s="223" t="e">
        <f t="shared" si="368"/>
        <v>#DIV/0!</v>
      </c>
      <c r="DA829" s="223" t="e">
        <f t="shared" si="369"/>
        <v>#DIV/0!</v>
      </c>
      <c r="DB829" s="5"/>
    </row>
    <row r="830" spans="1:106" s="1" customFormat="1" ht="109.4" customHeight="1">
      <c r="A830" s="1036"/>
      <c r="B830" s="1024"/>
      <c r="C830" s="1033"/>
      <c r="D830" s="1024"/>
      <c r="E830" s="1033"/>
      <c r="F830" s="50" t="s">
        <v>1267</v>
      </c>
      <c r="G830" s="9" t="s">
        <v>1700</v>
      </c>
      <c r="H830" s="5"/>
      <c r="I830" s="183" t="s">
        <v>1701</v>
      </c>
      <c r="J830" s="5" t="s">
        <v>32</v>
      </c>
      <c r="K830" s="212" t="s">
        <v>31</v>
      </c>
      <c r="L830" s="165" t="s">
        <v>8</v>
      </c>
      <c r="M830" s="221" t="s">
        <v>29</v>
      </c>
      <c r="N830" s="221" t="s">
        <v>24</v>
      </c>
      <c r="O830" s="5"/>
      <c r="P830" s="5"/>
      <c r="Q830" s="5"/>
      <c r="R830" s="5"/>
      <c r="S830" s="6"/>
      <c r="T830" s="6"/>
      <c r="U830" s="5"/>
      <c r="V830" s="5"/>
      <c r="W830" s="5"/>
      <c r="X830" s="5"/>
      <c r="Y830" s="5" t="s">
        <v>24</v>
      </c>
      <c r="Z830" s="80">
        <f t="shared" si="359"/>
        <v>1</v>
      </c>
      <c r="AA830" s="221"/>
      <c r="AB830" s="7"/>
      <c r="AC830" s="7"/>
      <c r="AD830" s="7"/>
      <c r="AE830" s="7"/>
      <c r="AF830" s="7"/>
      <c r="AG830" s="7"/>
      <c r="AH830" s="7"/>
      <c r="AI830" s="7"/>
      <c r="AJ830" s="7"/>
      <c r="AK830" s="7"/>
      <c r="AL830" s="7"/>
      <c r="AM830" s="7"/>
      <c r="AN830" s="7"/>
      <c r="AO830" s="7"/>
      <c r="AP830" s="7"/>
      <c r="AQ830" s="7"/>
      <c r="AR830" s="7"/>
      <c r="AS830" s="7"/>
      <c r="AT830" s="7"/>
      <c r="AU830" s="7"/>
      <c r="AV830" s="55"/>
      <c r="AW830" s="7"/>
      <c r="AX830" s="7"/>
      <c r="AY830" s="7"/>
      <c r="AZ830" s="7"/>
      <c r="BA830" s="7"/>
      <c r="BB830" s="7"/>
      <c r="BC830" s="7"/>
      <c r="BD830" s="7"/>
      <c r="BE830" s="7"/>
      <c r="BF830" s="7"/>
      <c r="BG830" s="7"/>
      <c r="BH830" s="7" t="s">
        <v>1316</v>
      </c>
      <c r="BI830" s="7" t="s">
        <v>1316</v>
      </c>
      <c r="BJ830" s="221"/>
      <c r="BK830" s="221"/>
      <c r="BL830" s="221"/>
      <c r="BM830" s="221"/>
      <c r="BN830" s="221"/>
      <c r="BO830" s="221"/>
      <c r="BP830" s="221"/>
      <c r="BQ830" s="221"/>
      <c r="BR830" s="221"/>
      <c r="BS830" s="221"/>
      <c r="BT830" s="221"/>
      <c r="BU830" s="221"/>
      <c r="BV830" s="221"/>
      <c r="BW830" s="221"/>
      <c r="BX830" s="221"/>
      <c r="BY830" s="221"/>
      <c r="BZ830" s="221"/>
      <c r="CA830" s="221"/>
      <c r="CB830" s="221"/>
      <c r="CC830" s="221"/>
      <c r="CD830" s="221"/>
      <c r="CE830" s="221"/>
      <c r="CF830" s="221"/>
      <c r="CG830" s="221"/>
      <c r="CH830" s="221"/>
      <c r="CI830" s="221"/>
      <c r="CJ830" s="221"/>
      <c r="CK830" s="221"/>
      <c r="CL830" s="221"/>
      <c r="CM830" s="221"/>
      <c r="CN830" s="221"/>
      <c r="CO830" s="221"/>
      <c r="CP830" s="221"/>
      <c r="CQ830" s="221"/>
      <c r="CR830" s="222">
        <f t="shared" si="360"/>
        <v>0</v>
      </c>
      <c r="CS830" s="237" t="e">
        <f t="shared" si="361"/>
        <v>#DIV/0!</v>
      </c>
      <c r="CT830" s="222">
        <f t="shared" si="362"/>
        <v>0</v>
      </c>
      <c r="CU830" s="237" t="e">
        <f t="shared" si="363"/>
        <v>#DIV/0!</v>
      </c>
      <c r="CV830" s="222">
        <f t="shared" si="364"/>
        <v>0</v>
      </c>
      <c r="CW830" s="237" t="e">
        <f t="shared" si="365"/>
        <v>#DIV/0!</v>
      </c>
      <c r="CX830" s="222">
        <f t="shared" si="366"/>
        <v>0</v>
      </c>
      <c r="CY830" s="237" t="e">
        <f t="shared" si="367"/>
        <v>#DIV/0!</v>
      </c>
      <c r="CZ830" s="223" t="e">
        <f t="shared" si="368"/>
        <v>#DIV/0!</v>
      </c>
      <c r="DA830" s="223" t="e">
        <f t="shared" si="369"/>
        <v>#DIV/0!</v>
      </c>
      <c r="DB830" s="7"/>
    </row>
    <row r="831" spans="1:106" s="1" customFormat="1" ht="77.5">
      <c r="A831" s="1036"/>
      <c r="B831" s="1024"/>
      <c r="C831" s="1033"/>
      <c r="D831" s="1024"/>
      <c r="E831" s="1033"/>
      <c r="F831" s="50" t="s">
        <v>1268</v>
      </c>
      <c r="G831" s="9" t="s">
        <v>1269</v>
      </c>
      <c r="H831" s="5"/>
      <c r="I831" s="5"/>
      <c r="J831" s="5" t="s">
        <v>32</v>
      </c>
      <c r="K831" s="212" t="s">
        <v>31</v>
      </c>
      <c r="L831" s="165" t="s">
        <v>8</v>
      </c>
      <c r="M831" s="221" t="s">
        <v>29</v>
      </c>
      <c r="N831" s="221" t="s">
        <v>24</v>
      </c>
      <c r="O831" s="5"/>
      <c r="P831" s="5"/>
      <c r="Q831" s="5"/>
      <c r="R831" s="5"/>
      <c r="S831" s="195"/>
      <c r="T831" s="6" t="s">
        <v>24</v>
      </c>
      <c r="U831" s="5"/>
      <c r="V831" s="5"/>
      <c r="W831" s="5"/>
      <c r="X831" s="5"/>
      <c r="Y831" s="5"/>
      <c r="Z831" s="80">
        <f t="shared" si="359"/>
        <v>1</v>
      </c>
      <c r="AA831" s="955"/>
      <c r="AB831" s="7"/>
      <c r="AC831" s="7"/>
      <c r="AD831" s="7"/>
      <c r="AE831" s="7"/>
      <c r="AF831" s="7"/>
      <c r="AG831" s="7"/>
      <c r="AH831" s="7"/>
      <c r="AI831" s="7"/>
      <c r="AJ831" s="7"/>
      <c r="AK831" s="7"/>
      <c r="AL831" s="7"/>
      <c r="AM831" s="7"/>
      <c r="AN831" s="7"/>
      <c r="AO831" s="7"/>
      <c r="AP831" s="7"/>
      <c r="AQ831" s="7" t="s">
        <v>1316</v>
      </c>
      <c r="AR831" s="7" t="s">
        <v>1316</v>
      </c>
      <c r="AS831" s="7" t="s">
        <v>1316</v>
      </c>
      <c r="AT831" s="7"/>
      <c r="AU831" s="7"/>
      <c r="AV831" s="55"/>
      <c r="AW831" s="7"/>
      <c r="AX831" s="7"/>
      <c r="AY831" s="7"/>
      <c r="AZ831" s="7"/>
      <c r="BA831" s="7"/>
      <c r="BB831" s="7"/>
      <c r="BC831" s="7"/>
      <c r="BD831" s="7"/>
      <c r="BE831" s="7"/>
      <c r="BF831" s="7"/>
      <c r="BG831" s="7"/>
      <c r="BH831" s="7"/>
      <c r="BI831" s="7"/>
      <c r="BJ831" s="221"/>
      <c r="BK831" s="221"/>
      <c r="BL831" s="221"/>
      <c r="BM831" s="221"/>
      <c r="BN831" s="221"/>
      <c r="BO831" s="221"/>
      <c r="BP831" s="221"/>
      <c r="BQ831" s="221"/>
      <c r="BR831" s="221"/>
      <c r="BS831" s="221"/>
      <c r="BT831" s="221"/>
      <c r="BU831" s="221"/>
      <c r="BV831" s="221"/>
      <c r="BW831" s="221"/>
      <c r="BX831" s="221"/>
      <c r="BY831" s="221"/>
      <c r="BZ831" s="221"/>
      <c r="CA831" s="221"/>
      <c r="CB831" s="221"/>
      <c r="CC831" s="221"/>
      <c r="CD831" s="221"/>
      <c r="CE831" s="221"/>
      <c r="CF831" s="221"/>
      <c r="CG831" s="221"/>
      <c r="CH831" s="221"/>
      <c r="CI831" s="221"/>
      <c r="CJ831" s="221"/>
      <c r="CK831" s="221"/>
      <c r="CL831" s="221"/>
      <c r="CM831" s="221"/>
      <c r="CN831" s="221"/>
      <c r="CO831" s="221"/>
      <c r="CP831" s="221"/>
      <c r="CQ831" s="221"/>
      <c r="CR831" s="222">
        <f t="shared" si="360"/>
        <v>0</v>
      </c>
      <c r="CS831" s="237" t="e">
        <f t="shared" si="361"/>
        <v>#DIV/0!</v>
      </c>
      <c r="CT831" s="222">
        <f t="shared" si="362"/>
        <v>0</v>
      </c>
      <c r="CU831" s="237" t="e">
        <f t="shared" si="363"/>
        <v>#DIV/0!</v>
      </c>
      <c r="CV831" s="222">
        <f t="shared" si="364"/>
        <v>0</v>
      </c>
      <c r="CW831" s="237" t="e">
        <f t="shared" si="365"/>
        <v>#DIV/0!</v>
      </c>
      <c r="CX831" s="222">
        <f t="shared" si="366"/>
        <v>0</v>
      </c>
      <c r="CY831" s="237" t="e">
        <f t="shared" si="367"/>
        <v>#DIV/0!</v>
      </c>
      <c r="CZ831" s="223" t="e">
        <f t="shared" si="368"/>
        <v>#DIV/0!</v>
      </c>
      <c r="DA831" s="223" t="e">
        <f t="shared" si="369"/>
        <v>#DIV/0!</v>
      </c>
      <c r="DB831" s="5"/>
    </row>
    <row r="832" spans="1:106" s="1" customFormat="1" ht="62">
      <c r="A832" s="227">
        <v>247</v>
      </c>
      <c r="B832" s="217" t="s">
        <v>1862</v>
      </c>
      <c r="C832" s="215"/>
      <c r="D832" s="217" t="s">
        <v>1862</v>
      </c>
      <c r="E832" s="215"/>
      <c r="F832" s="262" t="s">
        <v>1861</v>
      </c>
      <c r="G832" s="211" t="s">
        <v>1863</v>
      </c>
      <c r="H832" s="5"/>
      <c r="I832" s="5"/>
      <c r="J832" s="5" t="s">
        <v>32</v>
      </c>
      <c r="K832" s="212" t="s">
        <v>31</v>
      </c>
      <c r="L832" s="165" t="s">
        <v>8</v>
      </c>
      <c r="M832" s="221" t="s">
        <v>29</v>
      </c>
      <c r="N832" s="221" t="s">
        <v>24</v>
      </c>
      <c r="O832" s="5" t="s">
        <v>24</v>
      </c>
      <c r="P832" s="5"/>
      <c r="Q832" s="5"/>
      <c r="R832" s="5"/>
      <c r="S832" s="195"/>
      <c r="T832" s="6"/>
      <c r="U832" s="5"/>
      <c r="V832" s="5"/>
      <c r="W832" s="5"/>
      <c r="X832" s="5"/>
      <c r="Y832" s="5"/>
      <c r="Z832" s="80">
        <f t="shared" si="359"/>
        <v>1</v>
      </c>
      <c r="AA832" s="955"/>
      <c r="AB832" s="7"/>
      <c r="AC832" s="7"/>
      <c r="AD832" s="7"/>
      <c r="AE832" s="7"/>
      <c r="AF832" s="7"/>
      <c r="AG832" s="7"/>
      <c r="AH832" s="7"/>
      <c r="AI832" s="7"/>
      <c r="AJ832" s="7"/>
      <c r="AK832" s="7"/>
      <c r="AL832" s="7"/>
      <c r="AM832" s="7"/>
      <c r="AN832" s="7"/>
      <c r="AO832" s="7"/>
      <c r="AP832" s="7"/>
      <c r="AQ832" s="7"/>
      <c r="AR832" s="7"/>
      <c r="AS832" s="7"/>
      <c r="AT832" s="7"/>
      <c r="AU832" s="7"/>
      <c r="AV832" s="55"/>
      <c r="AW832" s="7"/>
      <c r="AX832" s="7"/>
      <c r="AY832" s="7"/>
      <c r="AZ832" s="7"/>
      <c r="BA832" s="7"/>
      <c r="BB832" s="7"/>
      <c r="BC832" s="7"/>
      <c r="BD832" s="7"/>
      <c r="BE832" s="7"/>
      <c r="BF832" s="7"/>
      <c r="BG832" s="7"/>
      <c r="BH832" s="7"/>
      <c r="BI832" s="7"/>
      <c r="BJ832" s="221"/>
      <c r="BK832" s="221"/>
      <c r="BL832" s="221"/>
      <c r="BM832" s="221"/>
      <c r="BN832" s="221"/>
      <c r="BO832" s="221"/>
      <c r="BP832" s="221"/>
      <c r="BQ832" s="221"/>
      <c r="BR832" s="221"/>
      <c r="BS832" s="221"/>
      <c r="BT832" s="221"/>
      <c r="BU832" s="221"/>
      <c r="BV832" s="221"/>
      <c r="BW832" s="221"/>
      <c r="BX832" s="221"/>
      <c r="BY832" s="221"/>
      <c r="BZ832" s="221"/>
      <c r="CA832" s="221"/>
      <c r="CB832" s="221"/>
      <c r="CC832" s="221"/>
      <c r="CD832" s="221"/>
      <c r="CE832" s="221"/>
      <c r="CF832" s="221"/>
      <c r="CG832" s="221"/>
      <c r="CH832" s="221"/>
      <c r="CI832" s="221"/>
      <c r="CJ832" s="221"/>
      <c r="CK832" s="221"/>
      <c r="CL832" s="221"/>
      <c r="CM832" s="221"/>
      <c r="CN832" s="221"/>
      <c r="CO832" s="221"/>
      <c r="CP832" s="221"/>
      <c r="CQ832" s="221"/>
      <c r="CR832" s="222"/>
      <c r="CS832" s="237"/>
      <c r="CT832" s="222"/>
      <c r="CU832" s="237"/>
      <c r="CV832" s="222"/>
      <c r="CW832" s="237"/>
      <c r="CX832" s="222"/>
      <c r="CY832" s="237"/>
      <c r="CZ832" s="223"/>
      <c r="DA832" s="223"/>
      <c r="DB832" s="5"/>
    </row>
    <row r="833" spans="1:106" s="1" customFormat="1" ht="62">
      <c r="A833" s="227">
        <v>248</v>
      </c>
      <c r="B833" s="217" t="s">
        <v>545</v>
      </c>
      <c r="C833" s="215" t="s">
        <v>26</v>
      </c>
      <c r="D833" s="217" t="s">
        <v>48</v>
      </c>
      <c r="E833" s="215" t="s">
        <v>26</v>
      </c>
      <c r="F833" s="217" t="s">
        <v>48</v>
      </c>
      <c r="G833" s="217" t="s">
        <v>372</v>
      </c>
      <c r="H833" s="212"/>
      <c r="I833" s="212"/>
      <c r="J833" s="5" t="s">
        <v>32</v>
      </c>
      <c r="K833" s="212" t="s">
        <v>31</v>
      </c>
      <c r="L833" s="165" t="s">
        <v>8</v>
      </c>
      <c r="M833" s="221" t="s">
        <v>29</v>
      </c>
      <c r="N833" s="221" t="s">
        <v>24</v>
      </c>
      <c r="O833" s="5"/>
      <c r="P833" s="5"/>
      <c r="Q833" s="5"/>
      <c r="R833" s="5"/>
      <c r="S833" s="6"/>
      <c r="T833" s="6"/>
      <c r="U833" s="5"/>
      <c r="V833" s="5"/>
      <c r="W833" s="5" t="s">
        <v>24</v>
      </c>
      <c r="X833" s="5"/>
      <c r="Y833" s="5"/>
      <c r="Z833" s="80">
        <f t="shared" si="359"/>
        <v>1</v>
      </c>
      <c r="AA833" s="221"/>
      <c r="AB833" s="7"/>
      <c r="AC833" s="7"/>
      <c r="AD833" s="7"/>
      <c r="AE833" s="7"/>
      <c r="AF833" s="7"/>
      <c r="AG833" s="7"/>
      <c r="AH833" s="7"/>
      <c r="AI833" s="7"/>
      <c r="AJ833" s="7"/>
      <c r="AK833" s="7"/>
      <c r="AL833" s="7"/>
      <c r="AM833" s="7"/>
      <c r="AN833" s="7"/>
      <c r="AO833" s="7"/>
      <c r="AP833" s="7"/>
      <c r="AQ833" s="7"/>
      <c r="AR833" s="7"/>
      <c r="AS833" s="7"/>
      <c r="AT833" s="7"/>
      <c r="AU833" s="7"/>
      <c r="AV833" s="55"/>
      <c r="AW833" s="7"/>
      <c r="AX833" s="7"/>
      <c r="AY833" s="7"/>
      <c r="AZ833" s="7"/>
      <c r="BA833" s="7"/>
      <c r="BB833" s="7"/>
      <c r="BC833" s="7"/>
      <c r="BD833" s="7"/>
      <c r="BE833" s="7"/>
      <c r="BF833" s="7"/>
      <c r="BG833" s="7"/>
      <c r="BH833" s="7" t="s">
        <v>1316</v>
      </c>
      <c r="BI833" s="7"/>
      <c r="BJ833" s="221"/>
      <c r="BK833" s="221"/>
      <c r="BL833" s="221"/>
      <c r="BM833" s="221"/>
      <c r="BN833" s="221"/>
      <c r="BO833" s="221"/>
      <c r="BP833" s="221"/>
      <c r="BQ833" s="221"/>
      <c r="BR833" s="221"/>
      <c r="BS833" s="221"/>
      <c r="BT833" s="221"/>
      <c r="BU833" s="221"/>
      <c r="BV833" s="221"/>
      <c r="BW833" s="221"/>
      <c r="BX833" s="221"/>
      <c r="BY833" s="221"/>
      <c r="BZ833" s="221"/>
      <c r="CA833" s="221"/>
      <c r="CB833" s="221"/>
      <c r="CC833" s="221"/>
      <c r="CD833" s="221"/>
      <c r="CE833" s="221"/>
      <c r="CF833" s="221"/>
      <c r="CG833" s="221"/>
      <c r="CH833" s="221"/>
      <c r="CI833" s="221"/>
      <c r="CJ833" s="221"/>
      <c r="CK833" s="221"/>
      <c r="CL833" s="221"/>
      <c r="CM833" s="221"/>
      <c r="CN833" s="221"/>
      <c r="CO833" s="221"/>
      <c r="CP833" s="221"/>
      <c r="CQ833" s="221"/>
      <c r="CR833" s="222">
        <f t="shared" si="360"/>
        <v>0</v>
      </c>
      <c r="CS833" s="237" t="e">
        <f t="shared" si="361"/>
        <v>#DIV/0!</v>
      </c>
      <c r="CT833" s="222">
        <f t="shared" si="362"/>
        <v>0</v>
      </c>
      <c r="CU833" s="237" t="e">
        <f t="shared" si="363"/>
        <v>#DIV/0!</v>
      </c>
      <c r="CV833" s="222">
        <f t="shared" si="364"/>
        <v>0</v>
      </c>
      <c r="CW833" s="237" t="e">
        <f t="shared" si="365"/>
        <v>#DIV/0!</v>
      </c>
      <c r="CX833" s="222">
        <f t="shared" si="366"/>
        <v>0</v>
      </c>
      <c r="CY833" s="237" t="e">
        <f t="shared" si="367"/>
        <v>#DIV/0!</v>
      </c>
      <c r="CZ833" s="223" t="e">
        <f t="shared" si="368"/>
        <v>#DIV/0!</v>
      </c>
      <c r="DA833" s="223" t="e">
        <f t="shared" si="369"/>
        <v>#DIV/0!</v>
      </c>
      <c r="DB833" s="5"/>
    </row>
    <row r="834" spans="1:106" s="1" customFormat="1" ht="46.5">
      <c r="A834" s="1036">
        <v>249</v>
      </c>
      <c r="B834" s="1044" t="s">
        <v>1029</v>
      </c>
      <c r="C834" s="1033" t="s">
        <v>28</v>
      </c>
      <c r="D834" s="1024" t="s">
        <v>47</v>
      </c>
      <c r="E834" s="1033" t="s">
        <v>26</v>
      </c>
      <c r="F834" s="1044" t="s">
        <v>1028</v>
      </c>
      <c r="G834" s="285" t="s">
        <v>1782</v>
      </c>
      <c r="H834" s="226" t="s">
        <v>810</v>
      </c>
      <c r="I834" s="226"/>
      <c r="J834" s="5" t="s">
        <v>32</v>
      </c>
      <c r="K834" s="212" t="s">
        <v>31</v>
      </c>
      <c r="L834" s="165" t="s">
        <v>8</v>
      </c>
      <c r="M834" s="221" t="s">
        <v>29</v>
      </c>
      <c r="N834" s="221" t="s">
        <v>24</v>
      </c>
      <c r="O834" s="5" t="s">
        <v>24</v>
      </c>
      <c r="P834" s="5"/>
      <c r="Q834" s="5"/>
      <c r="R834" s="5"/>
      <c r="S834" s="6"/>
      <c r="T834" s="6"/>
      <c r="U834" s="5"/>
      <c r="V834" s="5"/>
      <c r="W834" s="5"/>
      <c r="X834" s="5"/>
      <c r="Y834" s="5"/>
      <c r="Z834" s="80">
        <f t="shared" si="359"/>
        <v>1</v>
      </c>
      <c r="AA834" s="955"/>
      <c r="AB834" s="7"/>
      <c r="AC834" s="7"/>
      <c r="AD834" s="7"/>
      <c r="AE834" s="7"/>
      <c r="AF834" s="7"/>
      <c r="AG834" s="7"/>
      <c r="AH834" s="7"/>
      <c r="AI834" s="7"/>
      <c r="AJ834" s="7"/>
      <c r="AK834" s="7"/>
      <c r="AL834" s="7"/>
      <c r="AM834" s="7"/>
      <c r="AN834" s="7"/>
      <c r="AO834" s="7"/>
      <c r="AP834" s="7"/>
      <c r="AQ834" s="7"/>
      <c r="AR834" s="7"/>
      <c r="AS834" s="7"/>
      <c r="AT834" s="7"/>
      <c r="AU834" s="7"/>
      <c r="AV834" s="55"/>
      <c r="AW834" s="7"/>
      <c r="AX834" s="7"/>
      <c r="AY834" s="7"/>
      <c r="AZ834" s="7"/>
      <c r="BA834" s="7"/>
      <c r="BB834" s="7"/>
      <c r="BC834" s="7"/>
      <c r="BD834" s="7"/>
      <c r="BE834" s="7"/>
      <c r="BF834" s="7"/>
      <c r="BG834" s="7"/>
      <c r="BH834" s="7"/>
      <c r="BI834" s="7"/>
      <c r="BJ834" s="221"/>
      <c r="BK834" s="221"/>
      <c r="BL834" s="221"/>
      <c r="BM834" s="221"/>
      <c r="BN834" s="221"/>
      <c r="BO834" s="221"/>
      <c r="BP834" s="221"/>
      <c r="BQ834" s="221"/>
      <c r="BR834" s="221"/>
      <c r="BS834" s="221"/>
      <c r="BT834" s="221"/>
      <c r="BU834" s="221"/>
      <c r="BV834" s="221"/>
      <c r="BW834" s="221"/>
      <c r="BX834" s="221"/>
      <c r="BY834" s="221"/>
      <c r="BZ834" s="221"/>
      <c r="CA834" s="221"/>
      <c r="CB834" s="221"/>
      <c r="CC834" s="221"/>
      <c r="CD834" s="221"/>
      <c r="CE834" s="221"/>
      <c r="CF834" s="221"/>
      <c r="CG834" s="221"/>
      <c r="CH834" s="221"/>
      <c r="CI834" s="221"/>
      <c r="CJ834" s="221"/>
      <c r="CK834" s="221"/>
      <c r="CL834" s="221"/>
      <c r="CM834" s="221"/>
      <c r="CN834" s="221"/>
      <c r="CO834" s="221"/>
      <c r="CP834" s="221"/>
      <c r="CQ834" s="221"/>
      <c r="CR834" s="222">
        <f t="shared" si="360"/>
        <v>0</v>
      </c>
      <c r="CS834" s="237" t="e">
        <f t="shared" si="361"/>
        <v>#DIV/0!</v>
      </c>
      <c r="CT834" s="222">
        <f t="shared" si="362"/>
        <v>0</v>
      </c>
      <c r="CU834" s="237" t="e">
        <f t="shared" si="363"/>
        <v>#DIV/0!</v>
      </c>
      <c r="CV834" s="222">
        <f t="shared" si="364"/>
        <v>0</v>
      </c>
      <c r="CW834" s="237" t="e">
        <f t="shared" si="365"/>
        <v>#DIV/0!</v>
      </c>
      <c r="CX834" s="222">
        <f t="shared" si="366"/>
        <v>0</v>
      </c>
      <c r="CY834" s="237" t="e">
        <f t="shared" si="367"/>
        <v>#DIV/0!</v>
      </c>
      <c r="CZ834" s="223" t="e">
        <f t="shared" si="368"/>
        <v>#DIV/0!</v>
      </c>
      <c r="DA834" s="223" t="e">
        <f t="shared" si="369"/>
        <v>#DIV/0!</v>
      </c>
      <c r="DB834" s="5"/>
    </row>
    <row r="835" spans="1:106" s="1" customFormat="1" ht="46.5">
      <c r="A835" s="1036"/>
      <c r="B835" s="1024"/>
      <c r="C835" s="1033"/>
      <c r="D835" s="1024"/>
      <c r="E835" s="1033"/>
      <c r="F835" s="1024"/>
      <c r="G835" s="289" t="s">
        <v>1606</v>
      </c>
      <c r="H835" s="226"/>
      <c r="I835" s="226"/>
      <c r="J835" s="5" t="s">
        <v>32</v>
      </c>
      <c r="K835" s="212" t="s">
        <v>31</v>
      </c>
      <c r="L835" s="165" t="s">
        <v>8</v>
      </c>
      <c r="M835" s="221" t="s">
        <v>29</v>
      </c>
      <c r="N835" s="221" t="s">
        <v>24</v>
      </c>
      <c r="O835" s="5" t="s">
        <v>24</v>
      </c>
      <c r="P835" s="5"/>
      <c r="Q835" s="5"/>
      <c r="R835" s="5"/>
      <c r="S835" s="6"/>
      <c r="T835" s="6"/>
      <c r="U835" s="5"/>
      <c r="V835" s="5"/>
      <c r="W835" s="5"/>
      <c r="X835" s="5"/>
      <c r="Y835" s="5"/>
      <c r="Z835" s="80">
        <f t="shared" si="359"/>
        <v>1</v>
      </c>
      <c r="AA835" s="955"/>
      <c r="AB835" s="55"/>
      <c r="AC835" s="55"/>
      <c r="AD835" s="55" t="s">
        <v>1183</v>
      </c>
      <c r="AE835" s="7"/>
      <c r="AF835" s="7"/>
      <c r="AG835" s="7"/>
      <c r="AH835" s="7"/>
      <c r="AI835" s="7"/>
      <c r="AJ835" s="7"/>
      <c r="AK835" s="7"/>
      <c r="AL835" s="7"/>
      <c r="AM835" s="7"/>
      <c r="AN835" s="7"/>
      <c r="AO835" s="7"/>
      <c r="AP835" s="7"/>
      <c r="AQ835" s="7"/>
      <c r="AR835" s="7"/>
      <c r="AS835" s="7"/>
      <c r="AT835" s="7"/>
      <c r="AU835" s="7"/>
      <c r="AV835" s="55"/>
      <c r="AW835" s="7"/>
      <c r="AX835" s="7"/>
      <c r="AY835" s="7"/>
      <c r="AZ835" s="7"/>
      <c r="BA835" s="7"/>
      <c r="BB835" s="7"/>
      <c r="BC835" s="7"/>
      <c r="BD835" s="7"/>
      <c r="BE835" s="7"/>
      <c r="BF835" s="7"/>
      <c r="BG835" s="7"/>
      <c r="BH835" s="7"/>
      <c r="BI835" s="7"/>
      <c r="BJ835" s="221"/>
      <c r="BK835" s="221"/>
      <c r="BL835" s="221"/>
      <c r="BM835" s="221"/>
      <c r="BN835" s="221"/>
      <c r="BO835" s="221"/>
      <c r="BP835" s="221"/>
      <c r="BQ835" s="221"/>
      <c r="BR835" s="221"/>
      <c r="BS835" s="221"/>
      <c r="BT835" s="221"/>
      <c r="BU835" s="221"/>
      <c r="BV835" s="221"/>
      <c r="BW835" s="221"/>
      <c r="BX835" s="221"/>
      <c r="BY835" s="221"/>
      <c r="BZ835" s="221"/>
      <c r="CA835" s="221"/>
      <c r="CB835" s="221"/>
      <c r="CC835" s="221"/>
      <c r="CD835" s="221"/>
      <c r="CE835" s="221"/>
      <c r="CF835" s="221"/>
      <c r="CG835" s="221"/>
      <c r="CH835" s="221"/>
      <c r="CI835" s="221"/>
      <c r="CJ835" s="221"/>
      <c r="CK835" s="221"/>
      <c r="CL835" s="221"/>
      <c r="CM835" s="221"/>
      <c r="CN835" s="221"/>
      <c r="CO835" s="221"/>
      <c r="CP835" s="221"/>
      <c r="CQ835" s="221"/>
      <c r="CR835" s="222">
        <f t="shared" si="360"/>
        <v>0</v>
      </c>
      <c r="CS835" s="237" t="e">
        <f t="shared" si="361"/>
        <v>#DIV/0!</v>
      </c>
      <c r="CT835" s="222">
        <f t="shared" si="362"/>
        <v>0</v>
      </c>
      <c r="CU835" s="237" t="e">
        <f t="shared" si="363"/>
        <v>#DIV/0!</v>
      </c>
      <c r="CV835" s="222">
        <f t="shared" si="364"/>
        <v>0</v>
      </c>
      <c r="CW835" s="237" t="e">
        <f t="shared" si="365"/>
        <v>#DIV/0!</v>
      </c>
      <c r="CX835" s="222">
        <f t="shared" si="366"/>
        <v>0</v>
      </c>
      <c r="CY835" s="237" t="e">
        <f t="shared" si="367"/>
        <v>#DIV/0!</v>
      </c>
      <c r="CZ835" s="223" t="e">
        <f t="shared" si="368"/>
        <v>#DIV/0!</v>
      </c>
      <c r="DA835" s="223" t="e">
        <f t="shared" si="369"/>
        <v>#DIV/0!</v>
      </c>
      <c r="DB835" s="5"/>
    </row>
    <row r="836" spans="1:106" s="1" customFormat="1" ht="43.5">
      <c r="A836" s="1036"/>
      <c r="B836" s="1024"/>
      <c r="C836" s="1033"/>
      <c r="D836" s="1024"/>
      <c r="E836" s="1033"/>
      <c r="F836" s="1024"/>
      <c r="G836" s="289" t="s">
        <v>1752</v>
      </c>
      <c r="H836" s="226"/>
      <c r="I836" s="181" t="s">
        <v>1753</v>
      </c>
      <c r="J836" s="5"/>
      <c r="K836" s="212" t="s">
        <v>31</v>
      </c>
      <c r="L836" s="165"/>
      <c r="M836" s="221"/>
      <c r="N836" s="221"/>
      <c r="O836" s="5"/>
      <c r="P836" s="5"/>
      <c r="Q836" s="5" t="s">
        <v>24</v>
      </c>
      <c r="R836" s="5"/>
      <c r="S836" s="6"/>
      <c r="T836" s="6"/>
      <c r="U836" s="5"/>
      <c r="V836" s="5"/>
      <c r="W836" s="5"/>
      <c r="X836" s="5"/>
      <c r="Y836" s="5"/>
      <c r="Z836" s="80">
        <f t="shared" si="359"/>
        <v>1</v>
      </c>
      <c r="AA836" s="221"/>
      <c r="AB836" s="7"/>
      <c r="AC836" s="7"/>
      <c r="AD836" s="7"/>
      <c r="AE836" s="7"/>
      <c r="AF836" s="7"/>
      <c r="AG836" s="7"/>
      <c r="AH836" s="7"/>
      <c r="AI836" s="7" t="s">
        <v>1318</v>
      </c>
      <c r="AJ836" s="7"/>
      <c r="AK836" s="7"/>
      <c r="AL836" s="7"/>
      <c r="AM836" s="7"/>
      <c r="AN836" s="7"/>
      <c r="AO836" s="7"/>
      <c r="AP836" s="7"/>
      <c r="AQ836" s="7"/>
      <c r="AR836" s="7"/>
      <c r="AS836" s="7"/>
      <c r="AT836" s="7"/>
      <c r="AU836" s="7"/>
      <c r="AV836" s="55"/>
      <c r="AW836" s="7"/>
      <c r="AX836" s="7"/>
      <c r="AY836" s="7"/>
      <c r="AZ836" s="7"/>
      <c r="BA836" s="7"/>
      <c r="BB836" s="7"/>
      <c r="BC836" s="7"/>
      <c r="BD836" s="7"/>
      <c r="BE836" s="7"/>
      <c r="BF836" s="7"/>
      <c r="BG836" s="7"/>
      <c r="BH836" s="7"/>
      <c r="BI836" s="7"/>
      <c r="BJ836" s="221"/>
      <c r="BK836" s="221"/>
      <c r="BL836" s="221"/>
      <c r="BM836" s="221"/>
      <c r="BN836" s="221"/>
      <c r="BO836" s="221"/>
      <c r="BP836" s="221"/>
      <c r="BQ836" s="221"/>
      <c r="BR836" s="221"/>
      <c r="BS836" s="221"/>
      <c r="BT836" s="221"/>
      <c r="BU836" s="221"/>
      <c r="BV836" s="221"/>
      <c r="BW836" s="221"/>
      <c r="BX836" s="221"/>
      <c r="BY836" s="221"/>
      <c r="BZ836" s="221"/>
      <c r="CA836" s="221"/>
      <c r="CB836" s="221"/>
      <c r="CC836" s="221"/>
      <c r="CD836" s="221"/>
      <c r="CE836" s="221"/>
      <c r="CF836" s="221"/>
      <c r="CG836" s="221"/>
      <c r="CH836" s="221"/>
      <c r="CI836" s="221"/>
      <c r="CJ836" s="221"/>
      <c r="CK836" s="221"/>
      <c r="CL836" s="221"/>
      <c r="CM836" s="221"/>
      <c r="CN836" s="221"/>
      <c r="CO836" s="221"/>
      <c r="CP836" s="221"/>
      <c r="CQ836" s="221"/>
      <c r="CR836" s="222">
        <f t="shared" si="360"/>
        <v>0</v>
      </c>
      <c r="CS836" s="237" t="e">
        <f t="shared" si="361"/>
        <v>#DIV/0!</v>
      </c>
      <c r="CT836" s="222">
        <f t="shared" si="362"/>
        <v>0</v>
      </c>
      <c r="CU836" s="237" t="e">
        <f t="shared" si="363"/>
        <v>#DIV/0!</v>
      </c>
      <c r="CV836" s="222">
        <f t="shared" si="364"/>
        <v>0</v>
      </c>
      <c r="CW836" s="237" t="e">
        <f t="shared" si="365"/>
        <v>#DIV/0!</v>
      </c>
      <c r="CX836" s="222">
        <f t="shared" si="366"/>
        <v>0</v>
      </c>
      <c r="CY836" s="237" t="e">
        <f t="shared" si="367"/>
        <v>#DIV/0!</v>
      </c>
      <c r="CZ836" s="223" t="e">
        <f t="shared" si="368"/>
        <v>#DIV/0!</v>
      </c>
      <c r="DA836" s="223" t="e">
        <f t="shared" si="369"/>
        <v>#DIV/0!</v>
      </c>
      <c r="DB836" s="5"/>
    </row>
    <row r="837" spans="1:106" s="1" customFormat="1" ht="46.5">
      <c r="A837" s="1036"/>
      <c r="B837" s="1024"/>
      <c r="C837" s="1033"/>
      <c r="D837" s="1024"/>
      <c r="E837" s="1033"/>
      <c r="F837" s="1024"/>
      <c r="G837" s="289" t="s">
        <v>1464</v>
      </c>
      <c r="H837" s="44"/>
      <c r="I837" s="181" t="s">
        <v>1765</v>
      </c>
      <c r="J837" s="38" t="s">
        <v>32</v>
      </c>
      <c r="K837" s="212" t="s">
        <v>31</v>
      </c>
      <c r="L837" s="165" t="s">
        <v>8</v>
      </c>
      <c r="M837" s="221" t="s">
        <v>29</v>
      </c>
      <c r="N837" s="221" t="s">
        <v>24</v>
      </c>
      <c r="O837" s="5"/>
      <c r="P837" s="5"/>
      <c r="Q837" s="5" t="s">
        <v>24</v>
      </c>
      <c r="R837" s="5"/>
      <c r="S837" s="6"/>
      <c r="T837" s="6"/>
      <c r="U837" s="5"/>
      <c r="V837" s="5"/>
      <c r="W837" s="5"/>
      <c r="X837" s="5"/>
      <c r="Y837" s="5"/>
      <c r="Z837" s="80">
        <f t="shared" si="359"/>
        <v>1</v>
      </c>
      <c r="AA837" s="955"/>
      <c r="AB837" s="7"/>
      <c r="AC837" s="7"/>
      <c r="AD837" s="7"/>
      <c r="AE837" s="7"/>
      <c r="AF837" s="7"/>
      <c r="AG837" s="7"/>
      <c r="AH837" s="7"/>
      <c r="AI837" s="7" t="s">
        <v>1183</v>
      </c>
      <c r="AJ837" s="7"/>
      <c r="AK837" s="7"/>
      <c r="AL837" s="7"/>
      <c r="AM837" s="7"/>
      <c r="AN837" s="7"/>
      <c r="AO837" s="7"/>
      <c r="AP837" s="7"/>
      <c r="AQ837" s="7"/>
      <c r="AR837" s="7"/>
      <c r="AS837" s="7"/>
      <c r="AT837" s="7"/>
      <c r="AU837" s="7"/>
      <c r="AV837" s="55"/>
      <c r="AW837" s="7"/>
      <c r="AX837" s="7"/>
      <c r="AY837" s="7"/>
      <c r="AZ837" s="7"/>
      <c r="BA837" s="7"/>
      <c r="BB837" s="7"/>
      <c r="BC837" s="7"/>
      <c r="BD837" s="7"/>
      <c r="BE837" s="7"/>
      <c r="BF837" s="7"/>
      <c r="BG837" s="7"/>
      <c r="BH837" s="7"/>
      <c r="BI837" s="7"/>
      <c r="BJ837" s="221"/>
      <c r="BK837" s="221"/>
      <c r="BL837" s="221"/>
      <c r="BM837" s="221"/>
      <c r="BN837" s="221"/>
      <c r="BO837" s="221"/>
      <c r="BP837" s="221"/>
      <c r="BQ837" s="221"/>
      <c r="BR837" s="221"/>
      <c r="BS837" s="221"/>
      <c r="BT837" s="221"/>
      <c r="BU837" s="221"/>
      <c r="BV837" s="221"/>
      <c r="BW837" s="221"/>
      <c r="BX837" s="221"/>
      <c r="BY837" s="221"/>
      <c r="BZ837" s="221"/>
      <c r="CA837" s="221"/>
      <c r="CB837" s="221"/>
      <c r="CC837" s="221"/>
      <c r="CD837" s="221"/>
      <c r="CE837" s="221"/>
      <c r="CF837" s="221"/>
      <c r="CG837" s="221"/>
      <c r="CH837" s="221"/>
      <c r="CI837" s="221"/>
      <c r="CJ837" s="221"/>
      <c r="CK837" s="221"/>
      <c r="CL837" s="221"/>
      <c r="CM837" s="221"/>
      <c r="CN837" s="221"/>
      <c r="CO837" s="221"/>
      <c r="CP837" s="221"/>
      <c r="CQ837" s="221"/>
      <c r="CR837" s="222">
        <f t="shared" si="360"/>
        <v>0</v>
      </c>
      <c r="CS837" s="237" t="e">
        <f t="shared" si="361"/>
        <v>#DIV/0!</v>
      </c>
      <c r="CT837" s="222">
        <f t="shared" si="362"/>
        <v>0</v>
      </c>
      <c r="CU837" s="237" t="e">
        <f t="shared" si="363"/>
        <v>#DIV/0!</v>
      </c>
      <c r="CV837" s="222">
        <f t="shared" si="364"/>
        <v>0</v>
      </c>
      <c r="CW837" s="237" t="e">
        <f t="shared" si="365"/>
        <v>#DIV/0!</v>
      </c>
      <c r="CX837" s="222">
        <f t="shared" si="366"/>
        <v>0</v>
      </c>
      <c r="CY837" s="237" t="e">
        <f t="shared" si="367"/>
        <v>#DIV/0!</v>
      </c>
      <c r="CZ837" s="223" t="e">
        <f t="shared" si="368"/>
        <v>#DIV/0!</v>
      </c>
      <c r="DA837" s="223" t="e">
        <f t="shared" si="369"/>
        <v>#DIV/0!</v>
      </c>
      <c r="DB837" s="5"/>
    </row>
    <row r="838" spans="1:106" s="1" customFormat="1" ht="62">
      <c r="A838" s="1036"/>
      <c r="B838" s="1024"/>
      <c r="C838" s="1033"/>
      <c r="D838" s="1024"/>
      <c r="E838" s="1033"/>
      <c r="F838" s="1024"/>
      <c r="G838" s="285" t="s">
        <v>1698</v>
      </c>
      <c r="H838" s="226" t="s">
        <v>811</v>
      </c>
      <c r="I838" s="181" t="s">
        <v>1699</v>
      </c>
      <c r="J838" s="38" t="s">
        <v>32</v>
      </c>
      <c r="K838" s="212" t="s">
        <v>31</v>
      </c>
      <c r="L838" s="165" t="s">
        <v>8</v>
      </c>
      <c r="M838" s="221" t="s">
        <v>29</v>
      </c>
      <c r="N838" s="221" t="s">
        <v>24</v>
      </c>
      <c r="O838" s="5"/>
      <c r="P838" s="5"/>
      <c r="Q838" s="5" t="s">
        <v>24</v>
      </c>
      <c r="R838" s="5"/>
      <c r="S838" s="6"/>
      <c r="T838" s="6"/>
      <c r="U838" s="5"/>
      <c r="V838" s="5"/>
      <c r="W838" s="5"/>
      <c r="X838" s="5"/>
      <c r="Y838" s="5"/>
      <c r="Z838" s="80">
        <f t="shared" si="359"/>
        <v>1</v>
      </c>
      <c r="AA838" s="955"/>
      <c r="AB838" s="55"/>
      <c r="AC838" s="55"/>
      <c r="AD838" s="55"/>
      <c r="AE838" s="55"/>
      <c r="AF838" s="55"/>
      <c r="AG838" s="7"/>
      <c r="AH838" s="7"/>
      <c r="AI838" s="7"/>
      <c r="AJ838" s="7"/>
      <c r="AK838" s="7" t="s">
        <v>1318</v>
      </c>
      <c r="AL838" s="7"/>
      <c r="AM838" s="7"/>
      <c r="AN838" s="7"/>
      <c r="AO838" s="7"/>
      <c r="AP838" s="7"/>
      <c r="AQ838" s="7"/>
      <c r="AR838" s="7"/>
      <c r="AS838" s="7"/>
      <c r="AT838" s="7"/>
      <c r="AU838" s="7"/>
      <c r="AV838" s="55"/>
      <c r="AW838" s="7"/>
      <c r="AX838" s="7"/>
      <c r="AY838" s="7"/>
      <c r="AZ838" s="7"/>
      <c r="BA838" s="7"/>
      <c r="BB838" s="7"/>
      <c r="BC838" s="7"/>
      <c r="BD838" s="7"/>
      <c r="BE838" s="7"/>
      <c r="BF838" s="7"/>
      <c r="BG838" s="7"/>
      <c r="BH838" s="7"/>
      <c r="BI838" s="7"/>
      <c r="BJ838" s="221"/>
      <c r="BK838" s="221"/>
      <c r="BL838" s="221"/>
      <c r="BM838" s="221"/>
      <c r="BN838" s="221"/>
      <c r="BO838" s="221"/>
      <c r="BP838" s="221"/>
      <c r="BQ838" s="221"/>
      <c r="BR838" s="221"/>
      <c r="BS838" s="221"/>
      <c r="BT838" s="221"/>
      <c r="BU838" s="221"/>
      <c r="BV838" s="221"/>
      <c r="BW838" s="221"/>
      <c r="BX838" s="221"/>
      <c r="BY838" s="221"/>
      <c r="BZ838" s="221"/>
      <c r="CA838" s="221"/>
      <c r="CB838" s="221"/>
      <c r="CC838" s="221"/>
      <c r="CD838" s="221"/>
      <c r="CE838" s="221"/>
      <c r="CF838" s="221"/>
      <c r="CG838" s="221"/>
      <c r="CH838" s="221"/>
      <c r="CI838" s="221"/>
      <c r="CJ838" s="221"/>
      <c r="CK838" s="221"/>
      <c r="CL838" s="221"/>
      <c r="CM838" s="221"/>
      <c r="CN838" s="221"/>
      <c r="CO838" s="221"/>
      <c r="CP838" s="221"/>
      <c r="CQ838" s="221"/>
      <c r="CR838" s="222">
        <f t="shared" si="360"/>
        <v>0</v>
      </c>
      <c r="CS838" s="237" t="e">
        <f t="shared" si="361"/>
        <v>#DIV/0!</v>
      </c>
      <c r="CT838" s="222">
        <f t="shared" si="362"/>
        <v>0</v>
      </c>
      <c r="CU838" s="237" t="e">
        <f t="shared" si="363"/>
        <v>#DIV/0!</v>
      </c>
      <c r="CV838" s="222">
        <f t="shared" si="364"/>
        <v>0</v>
      </c>
      <c r="CW838" s="237" t="e">
        <f t="shared" si="365"/>
        <v>#DIV/0!</v>
      </c>
      <c r="CX838" s="222">
        <f t="shared" si="366"/>
        <v>0</v>
      </c>
      <c r="CY838" s="237" t="e">
        <f t="shared" si="367"/>
        <v>#DIV/0!</v>
      </c>
      <c r="CZ838" s="223" t="e">
        <f t="shared" si="368"/>
        <v>#DIV/0!</v>
      </c>
      <c r="DA838" s="223" t="e">
        <f t="shared" si="369"/>
        <v>#DIV/0!</v>
      </c>
      <c r="DB838" s="5"/>
    </row>
    <row r="839" spans="1:106" s="1" customFormat="1" ht="62">
      <c r="A839" s="1036"/>
      <c r="B839" s="1024"/>
      <c r="C839" s="1033"/>
      <c r="D839" s="1024"/>
      <c r="E839" s="1033"/>
      <c r="F839" s="1024"/>
      <c r="G839" s="285" t="s">
        <v>1602</v>
      </c>
      <c r="H839" s="226" t="s">
        <v>812</v>
      </c>
      <c r="I839" s="226"/>
      <c r="J839" s="5" t="s">
        <v>32</v>
      </c>
      <c r="K839" s="212" t="s">
        <v>31</v>
      </c>
      <c r="L839" s="165" t="s">
        <v>8</v>
      </c>
      <c r="M839" s="221" t="s">
        <v>29</v>
      </c>
      <c r="N839" s="221" t="s">
        <v>24</v>
      </c>
      <c r="O839" s="221"/>
      <c r="P839" s="5"/>
      <c r="Q839" s="5"/>
      <c r="R839" s="5"/>
      <c r="S839" s="6"/>
      <c r="T839" s="6"/>
      <c r="U839" s="5"/>
      <c r="V839" s="5" t="s">
        <v>24</v>
      </c>
      <c r="W839" s="5"/>
      <c r="X839" s="5"/>
      <c r="Y839" s="5"/>
      <c r="Z839" s="80">
        <f t="shared" si="359"/>
        <v>1</v>
      </c>
      <c r="AA839" s="221"/>
      <c r="AB839" s="55"/>
      <c r="AC839" s="55"/>
      <c r="AD839" s="55"/>
      <c r="AE839" s="55"/>
      <c r="AF839" s="55"/>
      <c r="AG839" s="7"/>
      <c r="AH839" s="7"/>
      <c r="AI839" s="7"/>
      <c r="AJ839" s="7"/>
      <c r="AK839" s="7"/>
      <c r="AL839" s="7"/>
      <c r="AM839" s="7"/>
      <c r="AN839" s="7"/>
      <c r="AO839" s="7"/>
      <c r="AP839" s="7"/>
      <c r="AQ839" s="7"/>
      <c r="AR839" s="7"/>
      <c r="AS839" s="7"/>
      <c r="AT839" s="7"/>
      <c r="AU839" s="7"/>
      <c r="AV839" s="55"/>
      <c r="AW839" s="7"/>
      <c r="AX839" s="7"/>
      <c r="AY839" s="7"/>
      <c r="AZ839" s="55" t="s">
        <v>1183</v>
      </c>
      <c r="BA839" s="55"/>
      <c r="BB839" s="55"/>
      <c r="BC839" s="7"/>
      <c r="BD839" s="7"/>
      <c r="BE839" s="7"/>
      <c r="BF839" s="7"/>
      <c r="BG839" s="7"/>
      <c r="BH839" s="7"/>
      <c r="BI839" s="7"/>
      <c r="BJ839" s="221"/>
      <c r="BK839" s="221"/>
      <c r="BL839" s="221"/>
      <c r="BM839" s="221"/>
      <c r="BN839" s="221"/>
      <c r="BO839" s="221"/>
      <c r="BP839" s="221"/>
      <c r="BQ839" s="221"/>
      <c r="BR839" s="221"/>
      <c r="BS839" s="221"/>
      <c r="BT839" s="221"/>
      <c r="BU839" s="221"/>
      <c r="BV839" s="221"/>
      <c r="BW839" s="221"/>
      <c r="BX839" s="221"/>
      <c r="BY839" s="221"/>
      <c r="BZ839" s="221"/>
      <c r="CA839" s="221"/>
      <c r="CB839" s="221"/>
      <c r="CC839" s="221"/>
      <c r="CD839" s="221"/>
      <c r="CE839" s="221"/>
      <c r="CF839" s="221"/>
      <c r="CG839" s="221"/>
      <c r="CH839" s="221"/>
      <c r="CI839" s="221"/>
      <c r="CJ839" s="221"/>
      <c r="CK839" s="221"/>
      <c r="CL839" s="221"/>
      <c r="CM839" s="221"/>
      <c r="CN839" s="221"/>
      <c r="CO839" s="221"/>
      <c r="CP839" s="221"/>
      <c r="CQ839" s="221"/>
      <c r="CR839" s="222">
        <f t="shared" si="360"/>
        <v>0</v>
      </c>
      <c r="CS839" s="237" t="e">
        <f t="shared" si="361"/>
        <v>#DIV/0!</v>
      </c>
      <c r="CT839" s="222">
        <f t="shared" si="362"/>
        <v>0</v>
      </c>
      <c r="CU839" s="237" t="e">
        <f t="shared" si="363"/>
        <v>#DIV/0!</v>
      </c>
      <c r="CV839" s="222">
        <f t="shared" si="364"/>
        <v>0</v>
      </c>
      <c r="CW839" s="237" t="e">
        <f t="shared" si="365"/>
        <v>#DIV/0!</v>
      </c>
      <c r="CX839" s="222">
        <f t="shared" si="366"/>
        <v>0</v>
      </c>
      <c r="CY839" s="237" t="e">
        <f t="shared" si="367"/>
        <v>#DIV/0!</v>
      </c>
      <c r="CZ839" s="223" t="e">
        <f t="shared" si="368"/>
        <v>#DIV/0!</v>
      </c>
      <c r="DA839" s="223" t="e">
        <f t="shared" si="369"/>
        <v>#DIV/0!</v>
      </c>
      <c r="DB839" s="5"/>
    </row>
    <row r="840" spans="1:106" s="1" customFormat="1" ht="62">
      <c r="A840" s="1036"/>
      <c r="B840" s="1024"/>
      <c r="C840" s="1033"/>
      <c r="D840" s="1024"/>
      <c r="E840" s="1033"/>
      <c r="F840" s="1024"/>
      <c r="G840" s="285" t="s">
        <v>1603</v>
      </c>
      <c r="H840" s="226" t="s">
        <v>813</v>
      </c>
      <c r="I840" s="181" t="s">
        <v>1766</v>
      </c>
      <c r="J840" s="5" t="s">
        <v>32</v>
      </c>
      <c r="K840" s="212" t="s">
        <v>31</v>
      </c>
      <c r="L840" s="165" t="s">
        <v>8</v>
      </c>
      <c r="M840" s="221" t="s">
        <v>29</v>
      </c>
      <c r="N840" s="221" t="s">
        <v>24</v>
      </c>
      <c r="O840" s="5"/>
      <c r="P840" s="5"/>
      <c r="Q840" s="5"/>
      <c r="R840" s="5"/>
      <c r="S840" s="6"/>
      <c r="T840" s="6"/>
      <c r="U840" s="5"/>
      <c r="V840" s="5" t="s">
        <v>24</v>
      </c>
      <c r="W840" s="5"/>
      <c r="X840" s="5"/>
      <c r="Y840" s="5"/>
      <c r="Z840" s="80">
        <f t="shared" si="359"/>
        <v>1</v>
      </c>
      <c r="AA840" s="955"/>
      <c r="AB840" s="7"/>
      <c r="AC840" s="7"/>
      <c r="AD840" s="7"/>
      <c r="AE840" s="7"/>
      <c r="AF840" s="7"/>
      <c r="AG840" s="7"/>
      <c r="AH840" s="7"/>
      <c r="AI840" s="7"/>
      <c r="AJ840" s="7"/>
      <c r="AK840" s="7"/>
      <c r="AL840" s="7"/>
      <c r="AM840" s="7"/>
      <c r="AN840" s="7"/>
      <c r="AO840" s="7"/>
      <c r="AP840" s="7"/>
      <c r="AQ840" s="7"/>
      <c r="AR840" s="7"/>
      <c r="AS840" s="7"/>
      <c r="AT840" s="7"/>
      <c r="AU840" s="7"/>
      <c r="AV840" s="55"/>
      <c r="AW840" s="7"/>
      <c r="AX840" s="7"/>
      <c r="AY840" s="7" t="s">
        <v>1183</v>
      </c>
      <c r="AZ840" s="55"/>
      <c r="BA840" s="55"/>
      <c r="BB840" s="55"/>
      <c r="BC840" s="7"/>
      <c r="BD840" s="7"/>
      <c r="BE840" s="7"/>
      <c r="BF840" s="7"/>
      <c r="BG840" s="7"/>
      <c r="BH840" s="7"/>
      <c r="BI840" s="7"/>
      <c r="BJ840" s="221"/>
      <c r="BK840" s="221"/>
      <c r="BL840" s="221"/>
      <c r="BM840" s="221"/>
      <c r="BN840" s="221"/>
      <c r="BO840" s="221"/>
      <c r="BP840" s="221"/>
      <c r="BQ840" s="221"/>
      <c r="BR840" s="221"/>
      <c r="BS840" s="221"/>
      <c r="BT840" s="221"/>
      <c r="BU840" s="221"/>
      <c r="BV840" s="221"/>
      <c r="BW840" s="221"/>
      <c r="BX840" s="221"/>
      <c r="BY840" s="221"/>
      <c r="BZ840" s="221"/>
      <c r="CA840" s="221"/>
      <c r="CB840" s="221"/>
      <c r="CC840" s="221"/>
      <c r="CD840" s="221"/>
      <c r="CE840" s="221"/>
      <c r="CF840" s="221"/>
      <c r="CG840" s="221"/>
      <c r="CH840" s="221"/>
      <c r="CI840" s="221"/>
      <c r="CJ840" s="221"/>
      <c r="CK840" s="221"/>
      <c r="CL840" s="221"/>
      <c r="CM840" s="221"/>
      <c r="CN840" s="221"/>
      <c r="CO840" s="221"/>
      <c r="CP840" s="221"/>
      <c r="CQ840" s="221"/>
      <c r="CR840" s="222">
        <f t="shared" si="360"/>
        <v>0</v>
      </c>
      <c r="CS840" s="237" t="e">
        <f t="shared" si="361"/>
        <v>#DIV/0!</v>
      </c>
      <c r="CT840" s="222">
        <f t="shared" si="362"/>
        <v>0</v>
      </c>
      <c r="CU840" s="237" t="e">
        <f t="shared" si="363"/>
        <v>#DIV/0!</v>
      </c>
      <c r="CV840" s="222">
        <f t="shared" si="364"/>
        <v>0</v>
      </c>
      <c r="CW840" s="237" t="e">
        <f t="shared" si="365"/>
        <v>#DIV/0!</v>
      </c>
      <c r="CX840" s="222">
        <f t="shared" si="366"/>
        <v>0</v>
      </c>
      <c r="CY840" s="237" t="e">
        <f t="shared" si="367"/>
        <v>#DIV/0!</v>
      </c>
      <c r="CZ840" s="223" t="e">
        <f t="shared" si="368"/>
        <v>#DIV/0!</v>
      </c>
      <c r="DA840" s="223" t="e">
        <f t="shared" si="369"/>
        <v>#DIV/0!</v>
      </c>
      <c r="DB840" s="5"/>
    </row>
    <row r="841" spans="1:106" ht="46.5">
      <c r="A841" s="1036"/>
      <c r="B841" s="1060"/>
      <c r="C841" s="1033"/>
      <c r="D841" s="1024"/>
      <c r="E841" s="1033"/>
      <c r="F841" s="1060"/>
      <c r="G841" s="285" t="s">
        <v>1484</v>
      </c>
      <c r="H841" s="226" t="s">
        <v>814</v>
      </c>
      <c r="I841" s="226"/>
      <c r="J841" s="5" t="s">
        <v>32</v>
      </c>
      <c r="K841" s="212" t="s">
        <v>31</v>
      </c>
      <c r="L841" s="165" t="s">
        <v>8</v>
      </c>
      <c r="M841" s="221" t="s">
        <v>29</v>
      </c>
      <c r="N841" s="221" t="s">
        <v>24</v>
      </c>
      <c r="O841" s="5"/>
      <c r="P841" s="5"/>
      <c r="Q841" s="5"/>
      <c r="R841" s="226" t="s">
        <v>24</v>
      </c>
      <c r="S841" s="6"/>
      <c r="T841" s="6"/>
      <c r="U841" s="5"/>
      <c r="V841" s="5"/>
      <c r="W841" s="5"/>
      <c r="X841" s="5"/>
      <c r="Y841" s="5"/>
      <c r="Z841" s="80">
        <f t="shared" si="359"/>
        <v>1</v>
      </c>
      <c r="AA841" s="955"/>
      <c r="AB841" s="7"/>
      <c r="AC841" s="7"/>
      <c r="AD841" s="7"/>
      <c r="AE841" s="7"/>
      <c r="AF841" s="7"/>
      <c r="AG841" s="7"/>
      <c r="AH841" s="7"/>
      <c r="AI841" s="7"/>
      <c r="AJ841" s="7"/>
      <c r="AK841" s="7"/>
      <c r="AL841" s="7"/>
      <c r="AM841" s="59"/>
      <c r="AN841" s="59"/>
      <c r="AO841" s="59" t="s">
        <v>1183</v>
      </c>
      <c r="AP841" s="59"/>
      <c r="AQ841" s="7"/>
      <c r="AR841" s="7"/>
      <c r="AS841" s="7"/>
      <c r="AT841" s="7"/>
      <c r="AU841" s="7"/>
      <c r="AV841" s="55"/>
      <c r="AW841" s="7"/>
      <c r="AX841" s="7"/>
      <c r="AY841" s="7"/>
      <c r="AZ841" s="7"/>
      <c r="BA841" s="7"/>
      <c r="BB841" s="7"/>
      <c r="BC841" s="7"/>
      <c r="BD841" s="7"/>
      <c r="BE841" s="7"/>
      <c r="BF841" s="7"/>
      <c r="BG841" s="7"/>
      <c r="BH841" s="7"/>
      <c r="BI841" s="7"/>
      <c r="BJ841" s="221"/>
      <c r="BK841" s="221"/>
      <c r="BL841" s="221"/>
      <c r="BM841" s="221"/>
      <c r="BN841" s="221"/>
      <c r="BO841" s="221"/>
      <c r="BP841" s="221"/>
      <c r="BQ841" s="221"/>
      <c r="BR841" s="221"/>
      <c r="BS841" s="221"/>
      <c r="BT841" s="221"/>
      <c r="BU841" s="221"/>
      <c r="BV841" s="221"/>
      <c r="BW841" s="221"/>
      <c r="BX841" s="221"/>
      <c r="BY841" s="221"/>
      <c r="BZ841" s="221"/>
      <c r="CA841" s="221"/>
      <c r="CB841" s="221"/>
      <c r="CC841" s="221"/>
      <c r="CD841" s="221"/>
      <c r="CE841" s="221"/>
      <c r="CF841" s="221"/>
      <c r="CG841" s="221"/>
      <c r="CH841" s="221"/>
      <c r="CI841" s="221"/>
      <c r="CJ841" s="221"/>
      <c r="CK841" s="221"/>
      <c r="CL841" s="221"/>
      <c r="CM841" s="221"/>
      <c r="CN841" s="221"/>
      <c r="CO841" s="221"/>
      <c r="CP841" s="221"/>
      <c r="CQ841" s="221"/>
      <c r="CR841" s="222">
        <f t="shared" si="360"/>
        <v>0</v>
      </c>
      <c r="CS841" s="237" t="e">
        <f t="shared" si="361"/>
        <v>#DIV/0!</v>
      </c>
      <c r="CT841" s="222">
        <f t="shared" si="362"/>
        <v>0</v>
      </c>
      <c r="CU841" s="237" t="e">
        <f t="shared" si="363"/>
        <v>#DIV/0!</v>
      </c>
      <c r="CV841" s="222">
        <f t="shared" si="364"/>
        <v>0</v>
      </c>
      <c r="CW841" s="237" t="e">
        <f t="shared" si="365"/>
        <v>#DIV/0!</v>
      </c>
      <c r="CX841" s="222">
        <f t="shared" si="366"/>
        <v>0</v>
      </c>
      <c r="CY841" s="237" t="e">
        <f t="shared" si="367"/>
        <v>#DIV/0!</v>
      </c>
      <c r="CZ841" s="223" t="e">
        <f t="shared" si="368"/>
        <v>#DIV/0!</v>
      </c>
      <c r="DA841" s="223" t="e">
        <f t="shared" si="369"/>
        <v>#DIV/0!</v>
      </c>
      <c r="DB841" s="226"/>
    </row>
    <row r="842" spans="1:106" s="1" customFormat="1" ht="46.5">
      <c r="A842" s="1036"/>
      <c r="B842" s="1024"/>
      <c r="C842" s="1033"/>
      <c r="D842" s="1024"/>
      <c r="E842" s="1033"/>
      <c r="F842" s="1024"/>
      <c r="G842" s="289" t="s">
        <v>1523</v>
      </c>
      <c r="H842" s="44"/>
      <c r="I842" s="44"/>
      <c r="J842" s="5" t="s">
        <v>32</v>
      </c>
      <c r="K842" s="212" t="s">
        <v>31</v>
      </c>
      <c r="L842" s="165" t="s">
        <v>8</v>
      </c>
      <c r="M842" s="221" t="s">
        <v>29</v>
      </c>
      <c r="N842" s="221" t="s">
        <v>24</v>
      </c>
      <c r="O842" s="5"/>
      <c r="P842" s="5"/>
      <c r="Q842" s="5"/>
      <c r="R842" s="5"/>
      <c r="S842" s="6"/>
      <c r="T842" s="6"/>
      <c r="U842" s="5" t="s">
        <v>24</v>
      </c>
      <c r="V842" s="5"/>
      <c r="W842" s="5"/>
      <c r="X842" s="5"/>
      <c r="Y842" s="5"/>
      <c r="Z842" s="80">
        <f t="shared" si="359"/>
        <v>1</v>
      </c>
      <c r="AA842" s="221"/>
      <c r="AB842" s="7"/>
      <c r="AC842" s="7"/>
      <c r="AD842" s="7"/>
      <c r="AE842" s="7"/>
      <c r="AF842" s="7"/>
      <c r="AG842" s="7"/>
      <c r="AH842" s="7"/>
      <c r="AI842" s="7"/>
      <c r="AJ842" s="7"/>
      <c r="AK842" s="7"/>
      <c r="AL842" s="7"/>
      <c r="AM842" s="7"/>
      <c r="AN842" s="7"/>
      <c r="AO842" s="7"/>
      <c r="AP842" s="7"/>
      <c r="AQ842" s="7"/>
      <c r="AR842" s="7"/>
      <c r="AS842" s="7"/>
      <c r="AT842" s="7"/>
      <c r="AU842" s="7"/>
      <c r="AV842" s="55" t="s">
        <v>1183</v>
      </c>
      <c r="AW842" s="7"/>
      <c r="AX842" s="7"/>
      <c r="AY842" s="7"/>
      <c r="AZ842" s="7"/>
      <c r="BA842" s="7"/>
      <c r="BB842" s="7"/>
      <c r="BC842" s="7"/>
      <c r="BD842" s="7"/>
      <c r="BE842" s="7"/>
      <c r="BF842" s="7"/>
      <c r="BG842" s="7"/>
      <c r="BH842" s="7"/>
      <c r="BI842" s="7"/>
      <c r="BJ842" s="221"/>
      <c r="BK842" s="221"/>
      <c r="BL842" s="221"/>
      <c r="BM842" s="221"/>
      <c r="BN842" s="221"/>
      <c r="BO842" s="221"/>
      <c r="BP842" s="221"/>
      <c r="BQ842" s="221"/>
      <c r="BR842" s="221"/>
      <c r="BS842" s="221"/>
      <c r="BT842" s="221"/>
      <c r="BU842" s="221"/>
      <c r="BV842" s="221"/>
      <c r="BW842" s="221"/>
      <c r="BX842" s="221"/>
      <c r="BY842" s="221"/>
      <c r="BZ842" s="221"/>
      <c r="CA842" s="221"/>
      <c r="CB842" s="221"/>
      <c r="CC842" s="221"/>
      <c r="CD842" s="221"/>
      <c r="CE842" s="221"/>
      <c r="CF842" s="221"/>
      <c r="CG842" s="221"/>
      <c r="CH842" s="221"/>
      <c r="CI842" s="221"/>
      <c r="CJ842" s="221"/>
      <c r="CK842" s="221"/>
      <c r="CL842" s="221"/>
      <c r="CM842" s="221"/>
      <c r="CN842" s="221"/>
      <c r="CO842" s="221"/>
      <c r="CP842" s="221"/>
      <c r="CQ842" s="221"/>
      <c r="CR842" s="222">
        <f t="shared" si="360"/>
        <v>0</v>
      </c>
      <c r="CS842" s="237" t="e">
        <f t="shared" si="361"/>
        <v>#DIV/0!</v>
      </c>
      <c r="CT842" s="222">
        <f t="shared" si="362"/>
        <v>0</v>
      </c>
      <c r="CU842" s="237" t="e">
        <f t="shared" si="363"/>
        <v>#DIV/0!</v>
      </c>
      <c r="CV842" s="222">
        <f t="shared" si="364"/>
        <v>0</v>
      </c>
      <c r="CW842" s="237" t="e">
        <f t="shared" si="365"/>
        <v>#DIV/0!</v>
      </c>
      <c r="CX842" s="222">
        <f t="shared" si="366"/>
        <v>0</v>
      </c>
      <c r="CY842" s="237" t="e">
        <f t="shared" si="367"/>
        <v>#DIV/0!</v>
      </c>
      <c r="CZ842" s="223" t="e">
        <f t="shared" si="368"/>
        <v>#DIV/0!</v>
      </c>
      <c r="DA842" s="223" t="e">
        <f t="shared" si="369"/>
        <v>#DIV/0!</v>
      </c>
      <c r="DB842" s="5"/>
    </row>
    <row r="843" spans="1:106" s="1" customFormat="1" ht="93">
      <c r="A843" s="1036"/>
      <c r="B843" s="1024"/>
      <c r="C843" s="1033"/>
      <c r="D843" s="1024"/>
      <c r="E843" s="1033"/>
      <c r="F843" s="1024"/>
      <c r="G843" s="285" t="s">
        <v>1756</v>
      </c>
      <c r="H843" s="226" t="s">
        <v>816</v>
      </c>
      <c r="I843" s="181" t="s">
        <v>1757</v>
      </c>
      <c r="J843" s="5" t="s">
        <v>32</v>
      </c>
      <c r="K843" s="212" t="s">
        <v>31</v>
      </c>
      <c r="L843" s="165" t="s">
        <v>8</v>
      </c>
      <c r="M843" s="221" t="s">
        <v>29</v>
      </c>
      <c r="N843" s="221" t="s">
        <v>24</v>
      </c>
      <c r="O843" s="5"/>
      <c r="P843" s="5"/>
      <c r="Q843" s="5"/>
      <c r="R843" s="5"/>
      <c r="S843" s="6" t="s">
        <v>24</v>
      </c>
      <c r="T843" s="6"/>
      <c r="U843" s="5"/>
      <c r="V843" s="5"/>
      <c r="W843" s="5"/>
      <c r="X843" s="5"/>
      <c r="Y843" s="5"/>
      <c r="Z843" s="80">
        <f t="shared" si="359"/>
        <v>1</v>
      </c>
      <c r="AA843" s="955"/>
      <c r="AB843" s="7"/>
      <c r="AC843" s="7"/>
      <c r="AD843" s="7"/>
      <c r="AE843" s="7"/>
      <c r="AF843" s="7"/>
      <c r="AG843" s="7"/>
      <c r="AH843" s="7"/>
      <c r="AI843" s="7"/>
      <c r="AJ843" s="7"/>
      <c r="AK843" s="7"/>
      <c r="AL843" s="7"/>
      <c r="AM843" s="7"/>
      <c r="AN843" s="7"/>
      <c r="AO843" s="7"/>
      <c r="AP843" s="7"/>
      <c r="AQ843" s="7"/>
      <c r="AR843" s="7" t="s">
        <v>1316</v>
      </c>
      <c r="AS843" s="7" t="s">
        <v>1183</v>
      </c>
      <c r="AT843" s="7"/>
      <c r="AU843" s="7"/>
      <c r="AV843" s="55"/>
      <c r="AW843" s="7"/>
      <c r="AX843" s="7"/>
      <c r="AY843" s="7"/>
      <c r="AZ843" s="7"/>
      <c r="BA843" s="7"/>
      <c r="BB843" s="7"/>
      <c r="BC843" s="7"/>
      <c r="BD843" s="7"/>
      <c r="BE843" s="7"/>
      <c r="BF843" s="7"/>
      <c r="BG843" s="7"/>
      <c r="BH843" s="7"/>
      <c r="BI843" s="7"/>
      <c r="BJ843" s="221"/>
      <c r="BK843" s="221"/>
      <c r="BL843" s="221"/>
      <c r="BM843" s="221"/>
      <c r="BN843" s="221"/>
      <c r="BO843" s="221"/>
      <c r="BP843" s="221"/>
      <c r="BQ843" s="221"/>
      <c r="BR843" s="221"/>
      <c r="BS843" s="221"/>
      <c r="BT843" s="221"/>
      <c r="BU843" s="221"/>
      <c r="BV843" s="221"/>
      <c r="BW843" s="221"/>
      <c r="BX843" s="221"/>
      <c r="BY843" s="221"/>
      <c r="BZ843" s="221"/>
      <c r="CA843" s="221"/>
      <c r="CB843" s="221"/>
      <c r="CC843" s="221"/>
      <c r="CD843" s="221"/>
      <c r="CE843" s="221"/>
      <c r="CF843" s="221"/>
      <c r="CG843" s="221"/>
      <c r="CH843" s="221"/>
      <c r="CI843" s="221"/>
      <c r="CJ843" s="221"/>
      <c r="CK843" s="221"/>
      <c r="CL843" s="221"/>
      <c r="CM843" s="221"/>
      <c r="CN843" s="221"/>
      <c r="CO843" s="221"/>
      <c r="CP843" s="221"/>
      <c r="CQ843" s="221"/>
      <c r="CR843" s="222">
        <f t="shared" si="360"/>
        <v>0</v>
      </c>
      <c r="CS843" s="237" t="e">
        <f t="shared" si="361"/>
        <v>#DIV/0!</v>
      </c>
      <c r="CT843" s="222">
        <f t="shared" si="362"/>
        <v>0</v>
      </c>
      <c r="CU843" s="237" t="e">
        <f t="shared" si="363"/>
        <v>#DIV/0!</v>
      </c>
      <c r="CV843" s="222">
        <f t="shared" si="364"/>
        <v>0</v>
      </c>
      <c r="CW843" s="237" t="e">
        <f t="shared" si="365"/>
        <v>#DIV/0!</v>
      </c>
      <c r="CX843" s="222">
        <f t="shared" si="366"/>
        <v>0</v>
      </c>
      <c r="CY843" s="237" t="e">
        <f t="shared" si="367"/>
        <v>#DIV/0!</v>
      </c>
      <c r="CZ843" s="223" t="e">
        <f t="shared" si="368"/>
        <v>#DIV/0!</v>
      </c>
      <c r="DA843" s="223" t="e">
        <f t="shared" si="369"/>
        <v>#DIV/0!</v>
      </c>
      <c r="DB843" s="5"/>
    </row>
    <row r="844" spans="1:106" s="1" customFormat="1" ht="77.5">
      <c r="A844" s="1036"/>
      <c r="B844" s="1024"/>
      <c r="C844" s="1033"/>
      <c r="D844" s="1024"/>
      <c r="E844" s="1033"/>
      <c r="F844" s="1024"/>
      <c r="G844" s="144" t="s">
        <v>1828</v>
      </c>
      <c r="H844" s="226"/>
      <c r="I844" s="226"/>
      <c r="J844" s="5" t="s">
        <v>32</v>
      </c>
      <c r="K844" s="212" t="s">
        <v>31</v>
      </c>
      <c r="L844" s="165"/>
      <c r="M844" s="221"/>
      <c r="N844" s="221" t="s">
        <v>24</v>
      </c>
      <c r="O844" s="5"/>
      <c r="P844" s="5"/>
      <c r="Q844" s="5"/>
      <c r="R844" s="5"/>
      <c r="S844" s="195"/>
      <c r="T844" s="6" t="s">
        <v>24</v>
      </c>
      <c r="U844" s="5"/>
      <c r="V844" s="5"/>
      <c r="W844" s="5"/>
      <c r="X844" s="5"/>
      <c r="Y844" s="5"/>
      <c r="Z844" s="80">
        <f t="shared" si="359"/>
        <v>1</v>
      </c>
      <c r="AA844" s="955"/>
      <c r="AB844" s="7"/>
      <c r="AC844" s="7"/>
      <c r="AD844" s="7"/>
      <c r="AE844" s="7"/>
      <c r="AF844" s="7"/>
      <c r="AG844" s="7"/>
      <c r="AH844" s="7"/>
      <c r="AI844" s="7"/>
      <c r="AJ844" s="7"/>
      <c r="AK844" s="7"/>
      <c r="AL844" s="7"/>
      <c r="AM844" s="7"/>
      <c r="AN844" s="7"/>
      <c r="AO844" s="7"/>
      <c r="AP844" s="7"/>
      <c r="AQ844" s="7" t="s">
        <v>1183</v>
      </c>
      <c r="AR844" s="7"/>
      <c r="AS844" s="7"/>
      <c r="AT844" s="7"/>
      <c r="AU844" s="7" t="s">
        <v>1183</v>
      </c>
      <c r="AV844" s="55"/>
      <c r="AW844" s="7"/>
      <c r="AX844" s="7"/>
      <c r="AY844" s="7"/>
      <c r="AZ844" s="7"/>
      <c r="BA844" s="7"/>
      <c r="BB844" s="7"/>
      <c r="BC844" s="7"/>
      <c r="BD844" s="7"/>
      <c r="BE844" s="7"/>
      <c r="BF844" s="7"/>
      <c r="BG844" s="7"/>
      <c r="BH844" s="7"/>
      <c r="BI844" s="7"/>
      <c r="BJ844" s="221"/>
      <c r="BK844" s="221"/>
      <c r="BL844" s="221"/>
      <c r="BM844" s="221"/>
      <c r="BN844" s="221"/>
      <c r="BO844" s="221"/>
      <c r="BP844" s="221"/>
      <c r="BQ844" s="221"/>
      <c r="BR844" s="221"/>
      <c r="BS844" s="221"/>
      <c r="BT844" s="221"/>
      <c r="BU844" s="221"/>
      <c r="BV844" s="221"/>
      <c r="BW844" s="221"/>
      <c r="BX844" s="221"/>
      <c r="BY844" s="221"/>
      <c r="BZ844" s="221"/>
      <c r="CA844" s="221"/>
      <c r="CB844" s="221"/>
      <c r="CC844" s="221"/>
      <c r="CD844" s="221"/>
      <c r="CE844" s="221"/>
      <c r="CF844" s="221"/>
      <c r="CG844" s="221"/>
      <c r="CH844" s="221"/>
      <c r="CI844" s="221"/>
      <c r="CJ844" s="221"/>
      <c r="CK844" s="221"/>
      <c r="CL844" s="221"/>
      <c r="CM844" s="221"/>
      <c r="CN844" s="221"/>
      <c r="CO844" s="221"/>
      <c r="CP844" s="221"/>
      <c r="CQ844" s="221"/>
      <c r="CR844" s="222">
        <f t="shared" si="360"/>
        <v>0</v>
      </c>
      <c r="CS844" s="237" t="e">
        <f t="shared" si="361"/>
        <v>#DIV/0!</v>
      </c>
      <c r="CT844" s="222">
        <f t="shared" si="362"/>
        <v>0</v>
      </c>
      <c r="CU844" s="237" t="e">
        <f t="shared" si="363"/>
        <v>#DIV/0!</v>
      </c>
      <c r="CV844" s="222">
        <f t="shared" si="364"/>
        <v>0</v>
      </c>
      <c r="CW844" s="237" t="e">
        <f t="shared" si="365"/>
        <v>#DIV/0!</v>
      </c>
      <c r="CX844" s="222">
        <f t="shared" si="366"/>
        <v>0</v>
      </c>
      <c r="CY844" s="237" t="e">
        <f t="shared" si="367"/>
        <v>#DIV/0!</v>
      </c>
      <c r="CZ844" s="223" t="e">
        <f t="shared" si="368"/>
        <v>#DIV/0!</v>
      </c>
      <c r="DA844" s="223" t="e">
        <f t="shared" si="369"/>
        <v>#DIV/0!</v>
      </c>
      <c r="DB844" s="5"/>
    </row>
    <row r="845" spans="1:106" s="1" customFormat="1" ht="77.5">
      <c r="A845" s="1036"/>
      <c r="B845" s="1024"/>
      <c r="C845" s="1033"/>
      <c r="D845" s="1024"/>
      <c r="E845" s="1033"/>
      <c r="F845" s="1024"/>
      <c r="G845" s="285" t="s">
        <v>1604</v>
      </c>
      <c r="H845" s="226" t="s">
        <v>815</v>
      </c>
      <c r="I845" s="226"/>
      <c r="J845" s="5" t="s">
        <v>32</v>
      </c>
      <c r="K845" s="212" t="s">
        <v>31</v>
      </c>
      <c r="L845" s="165" t="s">
        <v>8</v>
      </c>
      <c r="M845" s="221" t="s">
        <v>29</v>
      </c>
      <c r="N845" s="221" t="s">
        <v>24</v>
      </c>
      <c r="O845" s="5"/>
      <c r="P845" s="5" t="s">
        <v>24</v>
      </c>
      <c r="Q845" s="5"/>
      <c r="R845" s="5"/>
      <c r="S845" s="6"/>
      <c r="T845" s="6"/>
      <c r="U845" s="5"/>
      <c r="V845" s="5"/>
      <c r="W845" s="5"/>
      <c r="X845" s="5"/>
      <c r="Y845" s="5"/>
      <c r="Z845" s="80">
        <f t="shared" si="359"/>
        <v>1</v>
      </c>
      <c r="AA845" s="221"/>
      <c r="AB845" s="7"/>
      <c r="AC845" s="7"/>
      <c r="AD845" s="7"/>
      <c r="AE845" s="7" t="s">
        <v>1183</v>
      </c>
      <c r="AF845" s="7"/>
      <c r="AG845" s="7"/>
      <c r="AH845" s="7"/>
      <c r="AI845" s="7"/>
      <c r="AJ845" s="7"/>
      <c r="AK845" s="7"/>
      <c r="AL845" s="7"/>
      <c r="AM845" s="7"/>
      <c r="AN845" s="7"/>
      <c r="AO845" s="7"/>
      <c r="AP845" s="7"/>
      <c r="AQ845" s="7"/>
      <c r="AR845" s="7"/>
      <c r="AS845" s="7"/>
      <c r="AT845" s="7"/>
      <c r="AU845" s="7"/>
      <c r="AV845" s="55"/>
      <c r="AW845" s="7"/>
      <c r="AX845" s="7"/>
      <c r="AY845" s="7"/>
      <c r="AZ845" s="7"/>
      <c r="BA845" s="7"/>
      <c r="BB845" s="7"/>
      <c r="BC845" s="7"/>
      <c r="BD845" s="7"/>
      <c r="BE845" s="7"/>
      <c r="BF845" s="7"/>
      <c r="BG845" s="7"/>
      <c r="BH845" s="7"/>
      <c r="BI845" s="7"/>
      <c r="BJ845" s="221"/>
      <c r="BK845" s="221"/>
      <c r="BL845" s="221"/>
      <c r="BM845" s="221"/>
      <c r="BN845" s="221"/>
      <c r="BO845" s="221"/>
      <c r="BP845" s="221"/>
      <c r="BQ845" s="221"/>
      <c r="BR845" s="221"/>
      <c r="BS845" s="221"/>
      <c r="BT845" s="221"/>
      <c r="BU845" s="221"/>
      <c r="BV845" s="221"/>
      <c r="BW845" s="221"/>
      <c r="BX845" s="221"/>
      <c r="BY845" s="221"/>
      <c r="BZ845" s="221"/>
      <c r="CA845" s="221"/>
      <c r="CB845" s="221"/>
      <c r="CC845" s="221"/>
      <c r="CD845" s="221"/>
      <c r="CE845" s="221"/>
      <c r="CF845" s="221"/>
      <c r="CG845" s="221"/>
      <c r="CH845" s="221"/>
      <c r="CI845" s="221"/>
      <c r="CJ845" s="221"/>
      <c r="CK845" s="221"/>
      <c r="CL845" s="221"/>
      <c r="CM845" s="221"/>
      <c r="CN845" s="221"/>
      <c r="CO845" s="221"/>
      <c r="CP845" s="221"/>
      <c r="CQ845" s="221"/>
      <c r="CR845" s="222">
        <f t="shared" si="360"/>
        <v>0</v>
      </c>
      <c r="CS845" s="237" t="e">
        <f t="shared" si="361"/>
        <v>#DIV/0!</v>
      </c>
      <c r="CT845" s="222">
        <f t="shared" si="362"/>
        <v>0</v>
      </c>
      <c r="CU845" s="237" t="e">
        <f t="shared" si="363"/>
        <v>#DIV/0!</v>
      </c>
      <c r="CV845" s="222">
        <f t="shared" si="364"/>
        <v>0</v>
      </c>
      <c r="CW845" s="237" t="e">
        <f t="shared" si="365"/>
        <v>#DIV/0!</v>
      </c>
      <c r="CX845" s="222">
        <f t="shared" si="366"/>
        <v>0</v>
      </c>
      <c r="CY845" s="237" t="e">
        <f t="shared" si="367"/>
        <v>#DIV/0!</v>
      </c>
      <c r="CZ845" s="223" t="e">
        <f t="shared" si="368"/>
        <v>#DIV/0!</v>
      </c>
      <c r="DA845" s="223" t="e">
        <f t="shared" si="369"/>
        <v>#DIV/0!</v>
      </c>
      <c r="DB845" s="5"/>
    </row>
    <row r="846" spans="1:106" s="1" customFormat="1" ht="31">
      <c r="A846" s="1036"/>
      <c r="B846" s="1024"/>
      <c r="C846" s="1033"/>
      <c r="D846" s="1024"/>
      <c r="E846" s="1033"/>
      <c r="F846" s="1024"/>
      <c r="G846" s="285" t="s">
        <v>1574</v>
      </c>
      <c r="H846" s="226" t="s">
        <v>817</v>
      </c>
      <c r="I846" s="226"/>
      <c r="J846" s="5" t="s">
        <v>32</v>
      </c>
      <c r="K846" s="212" t="s">
        <v>31</v>
      </c>
      <c r="L846" s="165" t="s">
        <v>8</v>
      </c>
      <c r="M846" s="221" t="s">
        <v>29</v>
      </c>
      <c r="N846" s="221" t="s">
        <v>24</v>
      </c>
      <c r="O846" s="5"/>
      <c r="P846" s="5"/>
      <c r="Q846" s="5"/>
      <c r="R846" s="5"/>
      <c r="S846" s="6"/>
      <c r="T846" s="6"/>
      <c r="U846" s="5"/>
      <c r="V846" s="5"/>
      <c r="W846" s="5"/>
      <c r="X846" s="5" t="s">
        <v>24</v>
      </c>
      <c r="Y846" s="5"/>
      <c r="Z846" s="80">
        <f t="shared" si="359"/>
        <v>1</v>
      </c>
      <c r="AA846" s="955"/>
      <c r="AB846" s="7"/>
      <c r="AC846" s="7"/>
      <c r="AD846" s="7"/>
      <c r="AE846" s="7"/>
      <c r="AF846" s="7"/>
      <c r="AG846" s="7"/>
      <c r="AH846" s="7"/>
      <c r="AI846" s="7"/>
      <c r="AJ846" s="7"/>
      <c r="AK846" s="7"/>
      <c r="AL846" s="7"/>
      <c r="AM846" s="7"/>
      <c r="AN846" s="7"/>
      <c r="AO846" s="7"/>
      <c r="AP846" s="7"/>
      <c r="AQ846" s="7"/>
      <c r="AR846" s="7"/>
      <c r="AS846" s="7"/>
      <c r="AT846" s="7"/>
      <c r="AU846" s="7"/>
      <c r="AV846" s="55"/>
      <c r="AW846" s="7"/>
      <c r="AX846" s="7"/>
      <c r="AY846" s="7"/>
      <c r="AZ846" s="7"/>
      <c r="BA846" s="7"/>
      <c r="BB846" s="7"/>
      <c r="BC846" s="7"/>
      <c r="BD846" s="7"/>
      <c r="BE846" s="7"/>
      <c r="BF846" s="7"/>
      <c r="BG846" s="7" t="s">
        <v>1183</v>
      </c>
      <c r="BH846" s="7"/>
      <c r="BI846" s="7"/>
      <c r="BJ846" s="221"/>
      <c r="BK846" s="221"/>
      <c r="BL846" s="221"/>
      <c r="BM846" s="221"/>
      <c r="BN846" s="221"/>
      <c r="BO846" s="221"/>
      <c r="BP846" s="221"/>
      <c r="BQ846" s="221"/>
      <c r="BR846" s="221"/>
      <c r="BS846" s="221"/>
      <c r="BT846" s="221"/>
      <c r="BU846" s="221"/>
      <c r="BV846" s="221"/>
      <c r="BW846" s="221"/>
      <c r="BX846" s="221"/>
      <c r="BY846" s="221"/>
      <c r="BZ846" s="221"/>
      <c r="CA846" s="221"/>
      <c r="CB846" s="221"/>
      <c r="CC846" s="221"/>
      <c r="CD846" s="221"/>
      <c r="CE846" s="221"/>
      <c r="CF846" s="221"/>
      <c r="CG846" s="221"/>
      <c r="CH846" s="221"/>
      <c r="CI846" s="221"/>
      <c r="CJ846" s="221"/>
      <c r="CK846" s="221"/>
      <c r="CL846" s="221"/>
      <c r="CM846" s="221"/>
      <c r="CN846" s="221"/>
      <c r="CO846" s="221"/>
      <c r="CP846" s="221"/>
      <c r="CQ846" s="221"/>
      <c r="CR846" s="222">
        <f t="shared" si="360"/>
        <v>0</v>
      </c>
      <c r="CS846" s="237" t="e">
        <f t="shared" si="361"/>
        <v>#DIV/0!</v>
      </c>
      <c r="CT846" s="222">
        <f t="shared" si="362"/>
        <v>0</v>
      </c>
      <c r="CU846" s="237" t="e">
        <f t="shared" si="363"/>
        <v>#DIV/0!</v>
      </c>
      <c r="CV846" s="222">
        <f t="shared" si="364"/>
        <v>0</v>
      </c>
      <c r="CW846" s="237" t="e">
        <f t="shared" si="365"/>
        <v>#DIV/0!</v>
      </c>
      <c r="CX846" s="222">
        <f t="shared" si="366"/>
        <v>0</v>
      </c>
      <c r="CY846" s="237" t="e">
        <f t="shared" si="367"/>
        <v>#DIV/0!</v>
      </c>
      <c r="CZ846" s="223" t="e">
        <f t="shared" si="368"/>
        <v>#DIV/0!</v>
      </c>
      <c r="DA846" s="223" t="e">
        <f t="shared" si="369"/>
        <v>#DIV/0!</v>
      </c>
      <c r="DB846" s="5"/>
    </row>
    <row r="847" spans="1:106" s="1" customFormat="1" ht="46.5">
      <c r="A847" s="1036"/>
      <c r="B847" s="1024"/>
      <c r="C847" s="1033"/>
      <c r="D847" s="1024"/>
      <c r="E847" s="1033"/>
      <c r="F847" s="1024"/>
      <c r="G847" s="285" t="s">
        <v>1754</v>
      </c>
      <c r="H847" s="226"/>
      <c r="I847" s="181" t="s">
        <v>1755</v>
      </c>
      <c r="J847" s="5"/>
      <c r="K847" s="212" t="s">
        <v>31</v>
      </c>
      <c r="L847" s="165" t="s">
        <v>8</v>
      </c>
      <c r="M847" s="221"/>
      <c r="N847" s="221"/>
      <c r="O847" s="5"/>
      <c r="P847" s="5"/>
      <c r="Q847" s="5"/>
      <c r="R847" s="5"/>
      <c r="S847" s="6"/>
      <c r="T847" s="6"/>
      <c r="U847" s="5"/>
      <c r="V847" s="5"/>
      <c r="W847" s="5"/>
      <c r="X847" s="5" t="s">
        <v>24</v>
      </c>
      <c r="Y847" s="5"/>
      <c r="Z847" s="80">
        <f t="shared" si="359"/>
        <v>1</v>
      </c>
      <c r="AA847" s="955"/>
      <c r="AB847" s="7"/>
      <c r="AC847" s="7"/>
      <c r="AD847" s="7"/>
      <c r="AE847" s="7"/>
      <c r="AF847" s="7"/>
      <c r="AG847" s="7"/>
      <c r="AH847" s="7"/>
      <c r="AI847" s="7"/>
      <c r="AJ847" s="7"/>
      <c r="AK847" s="7"/>
      <c r="AL847" s="7"/>
      <c r="AM847" s="7"/>
      <c r="AN847" s="7"/>
      <c r="AO847" s="7"/>
      <c r="AP847" s="7"/>
      <c r="AQ847" s="7"/>
      <c r="AR847" s="7"/>
      <c r="AS847" s="7"/>
      <c r="AT847" s="7"/>
      <c r="AU847" s="7"/>
      <c r="AV847" s="55"/>
      <c r="AW847" s="7"/>
      <c r="AX847" s="7"/>
      <c r="AY847" s="7"/>
      <c r="AZ847" s="7"/>
      <c r="BA847" s="7"/>
      <c r="BB847" s="7"/>
      <c r="BC847" s="7"/>
      <c r="BD847" s="7"/>
      <c r="BE847" s="7"/>
      <c r="BF847" s="7"/>
      <c r="BG847" s="7"/>
      <c r="BH847" s="7"/>
      <c r="BI847" s="7"/>
      <c r="BJ847" s="221"/>
      <c r="BK847" s="221"/>
      <c r="BL847" s="221"/>
      <c r="BM847" s="221"/>
      <c r="BN847" s="221"/>
      <c r="BO847" s="221"/>
      <c r="BP847" s="221"/>
      <c r="BQ847" s="221"/>
      <c r="BR847" s="221"/>
      <c r="BS847" s="221"/>
      <c r="BT847" s="221"/>
      <c r="BU847" s="221"/>
      <c r="BV847" s="221"/>
      <c r="BW847" s="221"/>
      <c r="BX847" s="221"/>
      <c r="BY847" s="221"/>
      <c r="BZ847" s="221"/>
      <c r="CA847" s="221"/>
      <c r="CB847" s="221"/>
      <c r="CC847" s="221"/>
      <c r="CD847" s="221"/>
      <c r="CE847" s="221"/>
      <c r="CF847" s="221"/>
      <c r="CG847" s="221"/>
      <c r="CH847" s="221"/>
      <c r="CI847" s="221"/>
      <c r="CJ847" s="221"/>
      <c r="CK847" s="221"/>
      <c r="CL847" s="221"/>
      <c r="CM847" s="221"/>
      <c r="CN847" s="221"/>
      <c r="CO847" s="221"/>
      <c r="CP847" s="221"/>
      <c r="CQ847" s="221"/>
      <c r="CR847" s="222">
        <f t="shared" si="360"/>
        <v>0</v>
      </c>
      <c r="CS847" s="237" t="e">
        <f t="shared" si="361"/>
        <v>#DIV/0!</v>
      </c>
      <c r="CT847" s="222">
        <f t="shared" si="362"/>
        <v>0</v>
      </c>
      <c r="CU847" s="237" t="e">
        <f t="shared" si="363"/>
        <v>#DIV/0!</v>
      </c>
      <c r="CV847" s="222">
        <f t="shared" si="364"/>
        <v>0</v>
      </c>
      <c r="CW847" s="237" t="e">
        <f t="shared" si="365"/>
        <v>#DIV/0!</v>
      </c>
      <c r="CX847" s="222">
        <f t="shared" si="366"/>
        <v>0</v>
      </c>
      <c r="CY847" s="237" t="e">
        <f t="shared" si="367"/>
        <v>#DIV/0!</v>
      </c>
      <c r="CZ847" s="223" t="e">
        <f t="shared" si="368"/>
        <v>#DIV/0!</v>
      </c>
      <c r="DA847" s="223" t="e">
        <f t="shared" si="369"/>
        <v>#DIV/0!</v>
      </c>
      <c r="DB847" s="5"/>
    </row>
    <row r="848" spans="1:106" ht="62">
      <c r="A848" s="1036"/>
      <c r="B848" s="1024"/>
      <c r="C848" s="1033"/>
      <c r="D848" s="1024"/>
      <c r="E848" s="1033"/>
      <c r="F848" s="1024"/>
      <c r="G848" s="289" t="s">
        <v>1759</v>
      </c>
      <c r="H848" s="44"/>
      <c r="I848" s="44"/>
      <c r="J848" s="5" t="s">
        <v>32</v>
      </c>
      <c r="K848" s="212" t="s">
        <v>31</v>
      </c>
      <c r="L848" s="165" t="s">
        <v>8</v>
      </c>
      <c r="M848" s="221" t="s">
        <v>29</v>
      </c>
      <c r="N848" s="221" t="s">
        <v>24</v>
      </c>
      <c r="O848" s="5"/>
      <c r="P848" s="5"/>
      <c r="Q848" s="5"/>
      <c r="R848" s="5"/>
      <c r="S848" s="6"/>
      <c r="T848" s="6"/>
      <c r="U848" s="5"/>
      <c r="V848" s="5"/>
      <c r="W848" s="221" t="s">
        <v>24</v>
      </c>
      <c r="X848" s="5"/>
      <c r="Y848" s="5"/>
      <c r="Z848" s="80">
        <f t="shared" si="359"/>
        <v>1</v>
      </c>
      <c r="AA848" s="221"/>
      <c r="AB848" s="7"/>
      <c r="AC848" s="7"/>
      <c r="AD848" s="7"/>
      <c r="AE848" s="7"/>
      <c r="AF848" s="7"/>
      <c r="AG848" s="7"/>
      <c r="AH848" s="7"/>
      <c r="AI848" s="7"/>
      <c r="AJ848" s="7"/>
      <c r="AK848" s="7"/>
      <c r="AL848" s="7"/>
      <c r="AM848" s="7"/>
      <c r="AN848" s="7"/>
      <c r="AO848" s="7"/>
      <c r="AP848" s="7"/>
      <c r="AQ848" s="7"/>
      <c r="AR848" s="7"/>
      <c r="AS848" s="7"/>
      <c r="AT848" s="7"/>
      <c r="AU848" s="7"/>
      <c r="AV848" s="55"/>
      <c r="AW848" s="7"/>
      <c r="AX848" s="7"/>
      <c r="AY848" s="7"/>
      <c r="AZ848" s="7"/>
      <c r="BA848" s="7"/>
      <c r="BB848" s="7"/>
      <c r="BC848" s="55"/>
      <c r="BD848" s="55" t="s">
        <v>1183</v>
      </c>
      <c r="BE848" s="55"/>
      <c r="BF848" s="7"/>
      <c r="BG848" s="7"/>
      <c r="BH848" s="7"/>
      <c r="BI848" s="7"/>
      <c r="BJ848" s="221"/>
      <c r="BK848" s="221"/>
      <c r="BL848" s="221"/>
      <c r="BM848" s="221"/>
      <c r="BN848" s="221"/>
      <c r="BO848" s="221"/>
      <c r="BP848" s="221"/>
      <c r="BQ848" s="221"/>
      <c r="BR848" s="221"/>
      <c r="BS848" s="221"/>
      <c r="BT848" s="221"/>
      <c r="BU848" s="221"/>
      <c r="BV848" s="221"/>
      <c r="BW848" s="221"/>
      <c r="BX848" s="221"/>
      <c r="BY848" s="221"/>
      <c r="BZ848" s="221"/>
      <c r="CA848" s="221"/>
      <c r="CB848" s="221"/>
      <c r="CC848" s="221"/>
      <c r="CD848" s="221"/>
      <c r="CE848" s="221"/>
      <c r="CF848" s="221"/>
      <c r="CG848" s="221"/>
      <c r="CH848" s="221"/>
      <c r="CI848" s="221"/>
      <c r="CJ848" s="221"/>
      <c r="CK848" s="221"/>
      <c r="CL848" s="221"/>
      <c r="CM848" s="221"/>
      <c r="CN848" s="221"/>
      <c r="CO848" s="221"/>
      <c r="CP848" s="221"/>
      <c r="CQ848" s="221"/>
      <c r="CR848" s="222">
        <f t="shared" si="360"/>
        <v>0</v>
      </c>
      <c r="CS848" s="237" t="e">
        <f t="shared" si="361"/>
        <v>#DIV/0!</v>
      </c>
      <c r="CT848" s="222">
        <f t="shared" si="362"/>
        <v>0</v>
      </c>
      <c r="CU848" s="237" t="e">
        <f t="shared" si="363"/>
        <v>#DIV/0!</v>
      </c>
      <c r="CV848" s="222">
        <f t="shared" si="364"/>
        <v>0</v>
      </c>
      <c r="CW848" s="237" t="e">
        <f t="shared" si="365"/>
        <v>#DIV/0!</v>
      </c>
      <c r="CX848" s="222">
        <f t="shared" si="366"/>
        <v>0</v>
      </c>
      <c r="CY848" s="237" t="e">
        <f t="shared" si="367"/>
        <v>#DIV/0!</v>
      </c>
      <c r="CZ848" s="223" t="e">
        <f t="shared" si="368"/>
        <v>#DIV/0!</v>
      </c>
      <c r="DA848" s="223" t="e">
        <f t="shared" si="369"/>
        <v>#DIV/0!</v>
      </c>
      <c r="DB848" s="221"/>
    </row>
    <row r="849" spans="1:106" s="1" customFormat="1" ht="37.75" customHeight="1">
      <c r="A849" s="1036"/>
      <c r="B849" s="1024"/>
      <c r="C849" s="1033"/>
      <c r="D849" s="1024"/>
      <c r="E849" s="1033"/>
      <c r="F849" s="1024"/>
      <c r="G849" s="34" t="s">
        <v>1256</v>
      </c>
      <c r="H849" s="16"/>
      <c r="I849" s="16"/>
      <c r="J849" s="5" t="s">
        <v>32</v>
      </c>
      <c r="K849" s="212" t="s">
        <v>31</v>
      </c>
      <c r="L849" s="165" t="s">
        <v>8</v>
      </c>
      <c r="M849" s="221" t="s">
        <v>29</v>
      </c>
      <c r="N849" s="221" t="s">
        <v>24</v>
      </c>
      <c r="O849" s="5"/>
      <c r="P849" s="5"/>
      <c r="Q849" s="5"/>
      <c r="R849" s="5"/>
      <c r="S849" s="6"/>
      <c r="T849" s="6"/>
      <c r="U849" s="5"/>
      <c r="V849" s="5"/>
      <c r="W849" s="5"/>
      <c r="X849" s="5"/>
      <c r="Y849" s="5" t="s">
        <v>24</v>
      </c>
      <c r="Z849" s="80">
        <f t="shared" si="359"/>
        <v>1</v>
      </c>
      <c r="AA849" s="955"/>
      <c r="AB849" s="7"/>
      <c r="AC849" s="7"/>
      <c r="AD849" s="7"/>
      <c r="AE849" s="7"/>
      <c r="AF849" s="7"/>
      <c r="AG849" s="7"/>
      <c r="AH849" s="7"/>
      <c r="AI849" s="7"/>
      <c r="AJ849" s="7"/>
      <c r="AK849" s="7"/>
      <c r="AL849" s="7"/>
      <c r="AM849" s="7"/>
      <c r="AN849" s="7"/>
      <c r="AO849" s="7"/>
      <c r="AP849" s="7"/>
      <c r="AQ849" s="7"/>
      <c r="AR849" s="7"/>
      <c r="AS849" s="7"/>
      <c r="AT849" s="7"/>
      <c r="AU849" s="7"/>
      <c r="AV849" s="55"/>
      <c r="AW849" s="7"/>
      <c r="AX849" s="7"/>
      <c r="AY849" s="7"/>
      <c r="AZ849" s="7"/>
      <c r="BA849" s="7"/>
      <c r="BB849" s="7"/>
      <c r="BC849" s="7"/>
      <c r="BD849" s="7"/>
      <c r="BE849" s="7"/>
      <c r="BF849" s="7"/>
      <c r="BG849" s="7"/>
      <c r="BH849" s="7"/>
      <c r="BI849" s="7" t="s">
        <v>1404</v>
      </c>
      <c r="BJ849" s="221"/>
      <c r="BK849" s="221"/>
      <c r="BL849" s="221"/>
      <c r="BM849" s="221"/>
      <c r="BN849" s="221"/>
      <c r="BO849" s="221"/>
      <c r="BP849" s="221"/>
      <c r="BQ849" s="221"/>
      <c r="BR849" s="221"/>
      <c r="BS849" s="221"/>
      <c r="BT849" s="221"/>
      <c r="BU849" s="221"/>
      <c r="BV849" s="221"/>
      <c r="BW849" s="221"/>
      <c r="BX849" s="221"/>
      <c r="BY849" s="221"/>
      <c r="BZ849" s="221"/>
      <c r="CA849" s="221"/>
      <c r="CB849" s="221"/>
      <c r="CC849" s="221"/>
      <c r="CD849" s="221"/>
      <c r="CE849" s="221"/>
      <c r="CF849" s="221"/>
      <c r="CG849" s="221"/>
      <c r="CH849" s="221"/>
      <c r="CI849" s="221"/>
      <c r="CJ849" s="221"/>
      <c r="CK849" s="221"/>
      <c r="CL849" s="221"/>
      <c r="CM849" s="221"/>
      <c r="CN849" s="221"/>
      <c r="CO849" s="221"/>
      <c r="CP849" s="221"/>
      <c r="CQ849" s="221"/>
      <c r="CR849" s="222">
        <f t="shared" si="360"/>
        <v>0</v>
      </c>
      <c r="CS849" s="237" t="e">
        <f t="shared" si="361"/>
        <v>#DIV/0!</v>
      </c>
      <c r="CT849" s="222">
        <f t="shared" si="362"/>
        <v>0</v>
      </c>
      <c r="CU849" s="237" t="e">
        <f t="shared" si="363"/>
        <v>#DIV/0!</v>
      </c>
      <c r="CV849" s="222">
        <f t="shared" si="364"/>
        <v>0</v>
      </c>
      <c r="CW849" s="237" t="e">
        <f t="shared" si="365"/>
        <v>#DIV/0!</v>
      </c>
      <c r="CX849" s="222">
        <f t="shared" si="366"/>
        <v>0</v>
      </c>
      <c r="CY849" s="237" t="e">
        <f t="shared" si="367"/>
        <v>#DIV/0!</v>
      </c>
      <c r="CZ849" s="223" t="e">
        <f t="shared" si="368"/>
        <v>#DIV/0!</v>
      </c>
      <c r="DA849" s="223" t="e">
        <f t="shared" si="369"/>
        <v>#DIV/0!</v>
      </c>
      <c r="DB849" s="5"/>
    </row>
    <row r="850" spans="1:106" s="43" customFormat="1" ht="37.75" customHeight="1">
      <c r="A850" s="1036">
        <v>250</v>
      </c>
      <c r="B850" s="1044" t="s">
        <v>1400</v>
      </c>
      <c r="C850" s="1033" t="s">
        <v>28</v>
      </c>
      <c r="D850" s="1024" t="s">
        <v>363</v>
      </c>
      <c r="E850" s="1059" t="s">
        <v>26</v>
      </c>
      <c r="F850" s="1044" t="s">
        <v>1399</v>
      </c>
      <c r="G850" s="34" t="s">
        <v>1486</v>
      </c>
      <c r="H850" s="16"/>
      <c r="I850" s="16"/>
      <c r="J850" s="5" t="s">
        <v>32</v>
      </c>
      <c r="K850" s="212" t="s">
        <v>31</v>
      </c>
      <c r="L850" s="165" t="s">
        <v>8</v>
      </c>
      <c r="M850" s="44" t="s">
        <v>25</v>
      </c>
      <c r="N850" s="44" t="s">
        <v>24</v>
      </c>
      <c r="O850" s="41"/>
      <c r="P850" s="41"/>
      <c r="Q850" s="41"/>
      <c r="R850" s="41" t="s">
        <v>24</v>
      </c>
      <c r="S850" s="6"/>
      <c r="T850" s="6"/>
      <c r="U850" s="41"/>
      <c r="V850" s="41"/>
      <c r="W850" s="41"/>
      <c r="X850" s="41"/>
      <c r="Y850" s="41"/>
      <c r="Z850" s="80">
        <f t="shared" si="359"/>
        <v>1</v>
      </c>
      <c r="AA850" s="955"/>
      <c r="AB850" s="42"/>
      <c r="AC850" s="42"/>
      <c r="AD850" s="42"/>
      <c r="AE850" s="42"/>
      <c r="AF850" s="42"/>
      <c r="AG850" s="42"/>
      <c r="AH850" s="42"/>
      <c r="AI850" s="42"/>
      <c r="AJ850" s="42"/>
      <c r="AK850" s="42"/>
      <c r="AL850" s="42"/>
      <c r="AM850" s="42"/>
      <c r="AN850" s="42"/>
      <c r="AO850" s="42"/>
      <c r="AP850" s="42" t="s">
        <v>1183</v>
      </c>
      <c r="AQ850" s="42"/>
      <c r="AR850" s="42"/>
      <c r="AS850" s="42"/>
      <c r="AT850" s="42"/>
      <c r="AU850" s="42"/>
      <c r="AV850" s="60"/>
      <c r="AW850" s="42"/>
      <c r="AX850" s="42"/>
      <c r="AY850" s="42"/>
      <c r="AZ850" s="42"/>
      <c r="BA850" s="42"/>
      <c r="BB850" s="42"/>
      <c r="BC850" s="42"/>
      <c r="BD850" s="42"/>
      <c r="BE850" s="42"/>
      <c r="BF850" s="42"/>
      <c r="BG850" s="42"/>
      <c r="BH850" s="42"/>
      <c r="BI850" s="42"/>
      <c r="BJ850" s="221"/>
      <c r="BK850" s="221"/>
      <c r="BL850" s="221"/>
      <c r="BM850" s="221"/>
      <c r="BN850" s="221"/>
      <c r="BO850" s="221"/>
      <c r="BP850" s="221"/>
      <c r="BQ850" s="221"/>
      <c r="BR850" s="221"/>
      <c r="BS850" s="221"/>
      <c r="BT850" s="221"/>
      <c r="BU850" s="221"/>
      <c r="BV850" s="221"/>
      <c r="BW850" s="221"/>
      <c r="BX850" s="221"/>
      <c r="BY850" s="221"/>
      <c r="BZ850" s="221"/>
      <c r="CA850" s="221"/>
      <c r="CB850" s="221"/>
      <c r="CC850" s="221"/>
      <c r="CD850" s="221"/>
      <c r="CE850" s="221"/>
      <c r="CF850" s="221"/>
      <c r="CG850" s="221"/>
      <c r="CH850" s="221"/>
      <c r="CI850" s="221"/>
      <c r="CJ850" s="221"/>
      <c r="CK850" s="221"/>
      <c r="CL850" s="221"/>
      <c r="CM850" s="221"/>
      <c r="CN850" s="221"/>
      <c r="CO850" s="221"/>
      <c r="CP850" s="221"/>
      <c r="CQ850" s="221"/>
      <c r="CR850" s="222">
        <f t="shared" si="360"/>
        <v>0</v>
      </c>
      <c r="CS850" s="237" t="e">
        <f t="shared" si="361"/>
        <v>#DIV/0!</v>
      </c>
      <c r="CT850" s="222">
        <f t="shared" si="362"/>
        <v>0</v>
      </c>
      <c r="CU850" s="237" t="e">
        <f t="shared" si="363"/>
        <v>#DIV/0!</v>
      </c>
      <c r="CV850" s="222">
        <f t="shared" si="364"/>
        <v>0</v>
      </c>
      <c r="CW850" s="237" t="e">
        <f t="shared" si="365"/>
        <v>#DIV/0!</v>
      </c>
      <c r="CX850" s="222">
        <f t="shared" si="366"/>
        <v>0</v>
      </c>
      <c r="CY850" s="237" t="e">
        <f t="shared" si="367"/>
        <v>#DIV/0!</v>
      </c>
      <c r="CZ850" s="223" t="e">
        <f t="shared" si="368"/>
        <v>#DIV/0!</v>
      </c>
      <c r="DA850" s="223" t="e">
        <f t="shared" si="369"/>
        <v>#DIV/0!</v>
      </c>
      <c r="DB850" s="41"/>
    </row>
    <row r="851" spans="1:106" s="43" customFormat="1" ht="62">
      <c r="A851" s="1036"/>
      <c r="B851" s="1044"/>
      <c r="C851" s="1033"/>
      <c r="D851" s="1024"/>
      <c r="E851" s="1059"/>
      <c r="F851" s="1044"/>
      <c r="G851" s="34" t="s">
        <v>1814</v>
      </c>
      <c r="H851" s="16"/>
      <c r="I851" s="183" t="s">
        <v>1758</v>
      </c>
      <c r="J851" s="5"/>
      <c r="K851" s="212" t="s">
        <v>31</v>
      </c>
      <c r="L851" s="165" t="s">
        <v>8</v>
      </c>
      <c r="M851" s="44"/>
      <c r="N851" s="44"/>
      <c r="O851" s="41"/>
      <c r="P851" s="41"/>
      <c r="Q851" s="41" t="s">
        <v>24</v>
      </c>
      <c r="R851" s="41"/>
      <c r="S851" s="6"/>
      <c r="T851" s="6"/>
      <c r="U851" s="41"/>
      <c r="V851" s="41"/>
      <c r="W851" s="41"/>
      <c r="X851" s="41"/>
      <c r="Y851" s="41"/>
      <c r="Z851" s="80">
        <f t="shared" si="359"/>
        <v>1</v>
      </c>
      <c r="AA851" s="221"/>
      <c r="AB851" s="42"/>
      <c r="AC851" s="42"/>
      <c r="AD851" s="42"/>
      <c r="AE851" s="42"/>
      <c r="AF851" s="42"/>
      <c r="AG851" s="42"/>
      <c r="AH851" s="42"/>
      <c r="AI851" s="42"/>
      <c r="AJ851" s="42" t="s">
        <v>1183</v>
      </c>
      <c r="AK851" s="42"/>
      <c r="AL851" s="42"/>
      <c r="AM851" s="42"/>
      <c r="AN851" s="42"/>
      <c r="AO851" s="42"/>
      <c r="AP851" s="42"/>
      <c r="AQ851" s="42"/>
      <c r="AR851" s="42"/>
      <c r="AS851" s="42"/>
      <c r="AT851" s="42"/>
      <c r="AU851" s="42"/>
      <c r="AV851" s="60"/>
      <c r="AW851" s="42"/>
      <c r="AX851" s="42"/>
      <c r="AY851" s="42"/>
      <c r="AZ851" s="42"/>
      <c r="BA851" s="42"/>
      <c r="BB851" s="42"/>
      <c r="BC851" s="42"/>
      <c r="BD851" s="42"/>
      <c r="BE851" s="42"/>
      <c r="BF851" s="42"/>
      <c r="BG851" s="42"/>
      <c r="BH851" s="42"/>
      <c r="BI851" s="42"/>
      <c r="BJ851" s="221"/>
      <c r="BK851" s="221"/>
      <c r="BL851" s="221"/>
      <c r="BM851" s="221"/>
      <c r="BN851" s="221"/>
      <c r="BO851" s="221"/>
      <c r="BP851" s="221"/>
      <c r="BQ851" s="221"/>
      <c r="BR851" s="221"/>
      <c r="BS851" s="221"/>
      <c r="BT851" s="221"/>
      <c r="BU851" s="221"/>
      <c r="BV851" s="221"/>
      <c r="BW851" s="221"/>
      <c r="BX851" s="221"/>
      <c r="BY851" s="221"/>
      <c r="BZ851" s="221"/>
      <c r="CA851" s="221"/>
      <c r="CB851" s="221"/>
      <c r="CC851" s="221"/>
      <c r="CD851" s="221"/>
      <c r="CE851" s="221"/>
      <c r="CF851" s="221"/>
      <c r="CG851" s="221"/>
      <c r="CH851" s="221"/>
      <c r="CI851" s="221"/>
      <c r="CJ851" s="221"/>
      <c r="CK851" s="221"/>
      <c r="CL851" s="221"/>
      <c r="CM851" s="221"/>
      <c r="CN851" s="221"/>
      <c r="CO851" s="221"/>
      <c r="CP851" s="221"/>
      <c r="CQ851" s="221"/>
      <c r="CR851" s="222">
        <f t="shared" si="360"/>
        <v>0</v>
      </c>
      <c r="CS851" s="237" t="e">
        <f t="shared" si="361"/>
        <v>#DIV/0!</v>
      </c>
      <c r="CT851" s="222">
        <f t="shared" si="362"/>
        <v>0</v>
      </c>
      <c r="CU851" s="237" t="e">
        <f t="shared" si="363"/>
        <v>#DIV/0!</v>
      </c>
      <c r="CV851" s="222">
        <f t="shared" si="364"/>
        <v>0</v>
      </c>
      <c r="CW851" s="237" t="e">
        <f t="shared" si="365"/>
        <v>#DIV/0!</v>
      </c>
      <c r="CX851" s="222">
        <f t="shared" si="366"/>
        <v>0</v>
      </c>
      <c r="CY851" s="237" t="e">
        <f t="shared" si="367"/>
        <v>#DIV/0!</v>
      </c>
      <c r="CZ851" s="223" t="e">
        <f t="shared" si="368"/>
        <v>#DIV/0!</v>
      </c>
      <c r="DA851" s="223" t="e">
        <f t="shared" si="369"/>
        <v>#DIV/0!</v>
      </c>
      <c r="DB851" s="41"/>
    </row>
    <row r="852" spans="1:106" s="43" customFormat="1" ht="25.75" customHeight="1">
      <c r="A852" s="1036"/>
      <c r="B852" s="1024"/>
      <c r="C852" s="1033"/>
      <c r="D852" s="1024"/>
      <c r="E852" s="1059"/>
      <c r="F852" s="1024"/>
      <c r="G852" s="289" t="s">
        <v>1783</v>
      </c>
      <c r="H852" s="16"/>
      <c r="I852" s="16"/>
      <c r="J852" s="5" t="s">
        <v>32</v>
      </c>
      <c r="K852" s="212" t="s">
        <v>31</v>
      </c>
      <c r="L852" s="165" t="s">
        <v>8</v>
      </c>
      <c r="M852" s="44"/>
      <c r="N852" s="44"/>
      <c r="O852" s="41" t="s">
        <v>24</v>
      </c>
      <c r="P852" s="41"/>
      <c r="Q852" s="41"/>
      <c r="R852" s="41"/>
      <c r="S852" s="6"/>
      <c r="T852" s="6"/>
      <c r="U852" s="41"/>
      <c r="V852" s="41"/>
      <c r="W852" s="41"/>
      <c r="X852" s="41"/>
      <c r="Y852" s="41"/>
      <c r="Z852" s="80">
        <f t="shared" si="359"/>
        <v>1</v>
      </c>
      <c r="AA852" s="955"/>
      <c r="AB852" s="42" t="s">
        <v>1318</v>
      </c>
      <c r="AC852" s="42"/>
      <c r="AD852" s="42"/>
      <c r="AE852" s="42"/>
      <c r="AF852" s="42"/>
      <c r="AG852" s="42"/>
      <c r="AH852" s="42"/>
      <c r="AI852" s="42"/>
      <c r="AJ852" s="42"/>
      <c r="AK852" s="42"/>
      <c r="AL852" s="42"/>
      <c r="AM852" s="42"/>
      <c r="AN852" s="42"/>
      <c r="AO852" s="42"/>
      <c r="AP852" s="42"/>
      <c r="AQ852" s="42"/>
      <c r="AR852" s="42"/>
      <c r="AS852" s="42"/>
      <c r="AT852" s="42"/>
      <c r="AU852" s="42"/>
      <c r="AV852" s="60"/>
      <c r="AW852" s="42"/>
      <c r="AX852" s="42"/>
      <c r="AY852" s="42"/>
      <c r="AZ852" s="42"/>
      <c r="BA852" s="42"/>
      <c r="BB852" s="42"/>
      <c r="BC852" s="42"/>
      <c r="BD852" s="42"/>
      <c r="BE852" s="42"/>
      <c r="BF852" s="42"/>
      <c r="BG852" s="42"/>
      <c r="BH852" s="42"/>
      <c r="BI852" s="42"/>
      <c r="BJ852" s="221"/>
      <c r="BK852" s="221"/>
      <c r="BL852" s="221"/>
      <c r="BM852" s="221"/>
      <c r="BN852" s="221"/>
      <c r="BO852" s="221"/>
      <c r="BP852" s="221"/>
      <c r="BQ852" s="221"/>
      <c r="BR852" s="221"/>
      <c r="BS852" s="221"/>
      <c r="BT852" s="221"/>
      <c r="BU852" s="221"/>
      <c r="BV852" s="221"/>
      <c r="BW852" s="221"/>
      <c r="BX852" s="221"/>
      <c r="BY852" s="221"/>
      <c r="BZ852" s="221"/>
      <c r="CA852" s="221"/>
      <c r="CB852" s="221"/>
      <c r="CC852" s="221"/>
      <c r="CD852" s="221"/>
      <c r="CE852" s="221"/>
      <c r="CF852" s="221"/>
      <c r="CG852" s="221"/>
      <c r="CH852" s="221"/>
      <c r="CI852" s="221"/>
      <c r="CJ852" s="221"/>
      <c r="CK852" s="221"/>
      <c r="CL852" s="221"/>
      <c r="CM852" s="221"/>
      <c r="CN852" s="221"/>
      <c r="CO852" s="221"/>
      <c r="CP852" s="221"/>
      <c r="CQ852" s="221"/>
      <c r="CR852" s="222">
        <f t="shared" si="360"/>
        <v>0</v>
      </c>
      <c r="CS852" s="237" t="e">
        <f t="shared" si="361"/>
        <v>#DIV/0!</v>
      </c>
      <c r="CT852" s="222">
        <f t="shared" si="362"/>
        <v>0</v>
      </c>
      <c r="CU852" s="237" t="e">
        <f t="shared" si="363"/>
        <v>#DIV/0!</v>
      </c>
      <c r="CV852" s="222">
        <f t="shared" si="364"/>
        <v>0</v>
      </c>
      <c r="CW852" s="237" t="e">
        <f t="shared" si="365"/>
        <v>#DIV/0!</v>
      </c>
      <c r="CX852" s="222">
        <f t="shared" si="366"/>
        <v>0</v>
      </c>
      <c r="CY852" s="237" t="e">
        <f t="shared" si="367"/>
        <v>#DIV/0!</v>
      </c>
      <c r="CZ852" s="223" t="e">
        <f t="shared" si="368"/>
        <v>#DIV/0!</v>
      </c>
      <c r="DA852" s="223" t="e">
        <f t="shared" si="369"/>
        <v>#DIV/0!</v>
      </c>
      <c r="DB852" s="41"/>
    </row>
    <row r="853" spans="1:106" s="43" customFormat="1" ht="25.75" customHeight="1">
      <c r="A853" s="1036"/>
      <c r="B853" s="1024"/>
      <c r="C853" s="1033"/>
      <c r="D853" s="1024"/>
      <c r="E853" s="1059"/>
      <c r="F853" s="1024"/>
      <c r="G853" s="289" t="s">
        <v>1710</v>
      </c>
      <c r="H853" s="16"/>
      <c r="I853" s="183" t="s">
        <v>1711</v>
      </c>
      <c r="J853" s="5"/>
      <c r="K853" s="212" t="s">
        <v>31</v>
      </c>
      <c r="L853" s="165" t="s">
        <v>8</v>
      </c>
      <c r="M853" s="44"/>
      <c r="N853" s="44"/>
      <c r="O853" s="41" t="s">
        <v>24</v>
      </c>
      <c r="P853" s="41"/>
      <c r="Q853" s="41"/>
      <c r="R853" s="41"/>
      <c r="S853" s="6"/>
      <c r="T853" s="6"/>
      <c r="U853" s="41"/>
      <c r="V853" s="41"/>
      <c r="W853" s="41"/>
      <c r="X853" s="41"/>
      <c r="Y853" s="41"/>
      <c r="Z853" s="80">
        <f t="shared" si="359"/>
        <v>1</v>
      </c>
      <c r="AA853" s="955"/>
      <c r="AB853" s="42"/>
      <c r="AC853" s="42" t="s">
        <v>1318</v>
      </c>
      <c r="AD853" s="42"/>
      <c r="AE853" s="42"/>
      <c r="AF853" s="42"/>
      <c r="AG853" s="42"/>
      <c r="AH853" s="42"/>
      <c r="AI853" s="42"/>
      <c r="AJ853" s="42"/>
      <c r="AK853" s="42"/>
      <c r="AL853" s="42"/>
      <c r="AM853" s="42"/>
      <c r="AN853" s="42"/>
      <c r="AO853" s="42"/>
      <c r="AP853" s="42"/>
      <c r="AQ853" s="42"/>
      <c r="AR853" s="42"/>
      <c r="AS853" s="42"/>
      <c r="AT853" s="42"/>
      <c r="AU853" s="42"/>
      <c r="AV853" s="60"/>
      <c r="AW853" s="42"/>
      <c r="AX853" s="42"/>
      <c r="AY853" s="42"/>
      <c r="AZ853" s="42"/>
      <c r="BA853" s="42"/>
      <c r="BB853" s="42"/>
      <c r="BC853" s="42"/>
      <c r="BD853" s="42"/>
      <c r="BE853" s="42"/>
      <c r="BF853" s="42"/>
      <c r="BG853" s="42"/>
      <c r="BH853" s="42"/>
      <c r="BI853" s="42"/>
      <c r="BJ853" s="221"/>
      <c r="BK853" s="221"/>
      <c r="BL853" s="221"/>
      <c r="BM853" s="221"/>
      <c r="BN853" s="221"/>
      <c r="BO853" s="221"/>
      <c r="BP853" s="221"/>
      <c r="BQ853" s="221"/>
      <c r="BR853" s="221"/>
      <c r="BS853" s="221"/>
      <c r="BT853" s="221"/>
      <c r="BU853" s="221"/>
      <c r="BV853" s="221"/>
      <c r="BW853" s="221"/>
      <c r="BX853" s="221"/>
      <c r="BY853" s="221"/>
      <c r="BZ853" s="221"/>
      <c r="CA853" s="221"/>
      <c r="CB853" s="221"/>
      <c r="CC853" s="221"/>
      <c r="CD853" s="221"/>
      <c r="CE853" s="221"/>
      <c r="CF853" s="221"/>
      <c r="CG853" s="221"/>
      <c r="CH853" s="221"/>
      <c r="CI853" s="221"/>
      <c r="CJ853" s="221"/>
      <c r="CK853" s="221"/>
      <c r="CL853" s="221"/>
      <c r="CM853" s="221"/>
      <c r="CN853" s="221"/>
      <c r="CO853" s="221"/>
      <c r="CP853" s="221"/>
      <c r="CQ853" s="221"/>
      <c r="CR853" s="222">
        <f t="shared" si="360"/>
        <v>0</v>
      </c>
      <c r="CS853" s="237" t="e">
        <f t="shared" si="361"/>
        <v>#DIV/0!</v>
      </c>
      <c r="CT853" s="222">
        <f t="shared" si="362"/>
        <v>0</v>
      </c>
      <c r="CU853" s="237" t="e">
        <f t="shared" si="363"/>
        <v>#DIV/0!</v>
      </c>
      <c r="CV853" s="222">
        <f t="shared" si="364"/>
        <v>0</v>
      </c>
      <c r="CW853" s="237" t="e">
        <f t="shared" si="365"/>
        <v>#DIV/0!</v>
      </c>
      <c r="CX853" s="222">
        <f t="shared" si="366"/>
        <v>0</v>
      </c>
      <c r="CY853" s="237" t="e">
        <f t="shared" si="367"/>
        <v>#DIV/0!</v>
      </c>
      <c r="CZ853" s="223" t="e">
        <f t="shared" si="368"/>
        <v>#DIV/0!</v>
      </c>
      <c r="DA853" s="223" t="e">
        <f t="shared" si="369"/>
        <v>#DIV/0!</v>
      </c>
      <c r="DB853" s="41"/>
    </row>
    <row r="854" spans="1:106" s="43" customFormat="1" ht="43.5">
      <c r="A854" s="1036"/>
      <c r="B854" s="1024"/>
      <c r="C854" s="1033"/>
      <c r="D854" s="1024"/>
      <c r="E854" s="1059"/>
      <c r="F854" s="1024"/>
      <c r="G854" s="34" t="s">
        <v>1763</v>
      </c>
      <c r="H854" s="16"/>
      <c r="I854" s="183" t="s">
        <v>1764</v>
      </c>
      <c r="J854" s="5" t="s">
        <v>32</v>
      </c>
      <c r="K854" s="212" t="s">
        <v>31</v>
      </c>
      <c r="L854" s="165" t="s">
        <v>8</v>
      </c>
      <c r="M854" s="44" t="s">
        <v>29</v>
      </c>
      <c r="N854" s="44" t="s">
        <v>24</v>
      </c>
      <c r="O854" s="41"/>
      <c r="P854" s="41"/>
      <c r="Q854" s="41"/>
      <c r="R854" s="41"/>
      <c r="S854" s="6" t="s">
        <v>24</v>
      </c>
      <c r="T854" s="6"/>
      <c r="U854" s="41"/>
      <c r="V854" s="41"/>
      <c r="W854" s="41"/>
      <c r="X854" s="41"/>
      <c r="Y854" s="41"/>
      <c r="Z854" s="80">
        <f t="shared" si="359"/>
        <v>1</v>
      </c>
      <c r="AA854" s="221"/>
      <c r="AB854" s="42"/>
      <c r="AC854" s="42"/>
      <c r="AD854" s="42"/>
      <c r="AE854" s="42"/>
      <c r="AF854" s="42"/>
      <c r="AG854" s="42"/>
      <c r="AH854" s="42"/>
      <c r="AI854" s="42"/>
      <c r="AJ854" s="42"/>
      <c r="AK854" s="42"/>
      <c r="AL854" s="42"/>
      <c r="AM854" s="42"/>
      <c r="AN854" s="42"/>
      <c r="AO854" s="42"/>
      <c r="AP854" s="42"/>
      <c r="AQ854" s="42" t="s">
        <v>1318</v>
      </c>
      <c r="AR854" s="42"/>
      <c r="AS854" s="42"/>
      <c r="AT854" s="42"/>
      <c r="AU854" s="42"/>
      <c r="AV854" s="60"/>
      <c r="AW854" s="42"/>
      <c r="AX854" s="42"/>
      <c r="AY854" s="42"/>
      <c r="AZ854" s="42"/>
      <c r="BA854" s="42"/>
      <c r="BB854" s="42"/>
      <c r="BC854" s="42"/>
      <c r="BD854" s="42"/>
      <c r="BE854" s="42"/>
      <c r="BF854" s="42"/>
      <c r="BG854" s="42"/>
      <c r="BH854" s="42"/>
      <c r="BI854" s="42"/>
      <c r="BJ854" s="221"/>
      <c r="BK854" s="221"/>
      <c r="BL854" s="221"/>
      <c r="BM854" s="221"/>
      <c r="BN854" s="221"/>
      <c r="BO854" s="221"/>
      <c r="BP854" s="221"/>
      <c r="BQ854" s="221"/>
      <c r="BR854" s="221"/>
      <c r="BS854" s="221"/>
      <c r="BT854" s="221"/>
      <c r="BU854" s="221"/>
      <c r="BV854" s="221"/>
      <c r="BW854" s="221"/>
      <c r="BX854" s="221"/>
      <c r="BY854" s="221"/>
      <c r="BZ854" s="221"/>
      <c r="CA854" s="221"/>
      <c r="CB854" s="221"/>
      <c r="CC854" s="221"/>
      <c r="CD854" s="221"/>
      <c r="CE854" s="221"/>
      <c r="CF854" s="221"/>
      <c r="CG854" s="221"/>
      <c r="CH854" s="221"/>
      <c r="CI854" s="221"/>
      <c r="CJ854" s="221"/>
      <c r="CK854" s="221"/>
      <c r="CL854" s="221"/>
      <c r="CM854" s="221"/>
      <c r="CN854" s="221"/>
      <c r="CO854" s="221"/>
      <c r="CP854" s="221"/>
      <c r="CQ854" s="221"/>
      <c r="CR854" s="222">
        <f t="shared" si="360"/>
        <v>0</v>
      </c>
      <c r="CS854" s="237" t="e">
        <f t="shared" si="361"/>
        <v>#DIV/0!</v>
      </c>
      <c r="CT854" s="222">
        <f t="shared" si="362"/>
        <v>0</v>
      </c>
      <c r="CU854" s="237" t="e">
        <f t="shared" si="363"/>
        <v>#DIV/0!</v>
      </c>
      <c r="CV854" s="222">
        <f t="shared" si="364"/>
        <v>0</v>
      </c>
      <c r="CW854" s="237" t="e">
        <f t="shared" si="365"/>
        <v>#DIV/0!</v>
      </c>
      <c r="CX854" s="222">
        <f t="shared" si="366"/>
        <v>0</v>
      </c>
      <c r="CY854" s="237" t="e">
        <f t="shared" si="367"/>
        <v>#DIV/0!</v>
      </c>
      <c r="CZ854" s="223" t="e">
        <f t="shared" si="368"/>
        <v>#DIV/0!</v>
      </c>
      <c r="DA854" s="223" t="e">
        <f t="shared" si="369"/>
        <v>#DIV/0!</v>
      </c>
      <c r="DB854" s="41"/>
    </row>
    <row r="855" spans="1:106" s="43" customFormat="1" ht="36" customHeight="1">
      <c r="A855" s="1036"/>
      <c r="B855" s="1024"/>
      <c r="C855" s="1033"/>
      <c r="D855" s="1024"/>
      <c r="E855" s="1059"/>
      <c r="F855" s="1024"/>
      <c r="G855" s="285" t="s">
        <v>1573</v>
      </c>
      <c r="H855" s="226" t="s">
        <v>818</v>
      </c>
      <c r="I855" s="226"/>
      <c r="J855" s="5" t="s">
        <v>32</v>
      </c>
      <c r="K855" s="212" t="s">
        <v>31</v>
      </c>
      <c r="L855" s="165" t="s">
        <v>8</v>
      </c>
      <c r="M855" s="44" t="s">
        <v>29</v>
      </c>
      <c r="N855" s="44" t="s">
        <v>24</v>
      </c>
      <c r="O855" s="41"/>
      <c r="P855" s="41"/>
      <c r="Q855" s="41"/>
      <c r="R855" s="41"/>
      <c r="S855" s="6"/>
      <c r="T855" s="6"/>
      <c r="U855" s="41"/>
      <c r="V855" s="41"/>
      <c r="W855" s="41"/>
      <c r="X855" s="41" t="s">
        <v>24</v>
      </c>
      <c r="Y855" s="41"/>
      <c r="Z855" s="80">
        <f t="shared" si="359"/>
        <v>1</v>
      </c>
      <c r="AA855" s="955"/>
      <c r="AB855" s="42"/>
      <c r="AC855" s="42"/>
      <c r="AD855" s="42"/>
      <c r="AE855" s="42"/>
      <c r="AF855" s="42"/>
      <c r="AG855" s="42"/>
      <c r="AH855" s="42"/>
      <c r="AI855" s="42"/>
      <c r="AJ855" s="42"/>
      <c r="AK855" s="42"/>
      <c r="AL855" s="42"/>
      <c r="AM855" s="42"/>
      <c r="AN855" s="42"/>
      <c r="AO855" s="42"/>
      <c r="AP855" s="42"/>
      <c r="AQ855" s="42"/>
      <c r="AR855" s="42"/>
      <c r="AS855" s="42"/>
      <c r="AT855" s="42"/>
      <c r="AU855" s="42"/>
      <c r="AV855" s="60"/>
      <c r="AW855" s="42"/>
      <c r="AX855" s="42"/>
      <c r="AY855" s="42"/>
      <c r="AZ855" s="42"/>
      <c r="BA855" s="42"/>
      <c r="BB855" s="42"/>
      <c r="BC855" s="42"/>
      <c r="BD855" s="42"/>
      <c r="BE855" s="42"/>
      <c r="BF855" s="42" t="s">
        <v>1183</v>
      </c>
      <c r="BG855" s="42"/>
      <c r="BH855" s="42"/>
      <c r="BI855" s="42"/>
      <c r="BJ855" s="221"/>
      <c r="BK855" s="221"/>
      <c r="BL855" s="221"/>
      <c r="BM855" s="221"/>
      <c r="BN855" s="221"/>
      <c r="BO855" s="221"/>
      <c r="BP855" s="221"/>
      <c r="BQ855" s="221"/>
      <c r="BR855" s="221"/>
      <c r="BS855" s="221"/>
      <c r="BT855" s="221"/>
      <c r="BU855" s="221"/>
      <c r="BV855" s="221"/>
      <c r="BW855" s="221"/>
      <c r="BX855" s="221"/>
      <c r="BY855" s="221"/>
      <c r="BZ855" s="221"/>
      <c r="CA855" s="221"/>
      <c r="CB855" s="221"/>
      <c r="CC855" s="221"/>
      <c r="CD855" s="221"/>
      <c r="CE855" s="221"/>
      <c r="CF855" s="221"/>
      <c r="CG855" s="221"/>
      <c r="CH855" s="221"/>
      <c r="CI855" s="221"/>
      <c r="CJ855" s="221"/>
      <c r="CK855" s="221"/>
      <c r="CL855" s="221"/>
      <c r="CM855" s="221"/>
      <c r="CN855" s="221"/>
      <c r="CO855" s="221"/>
      <c r="CP855" s="221"/>
      <c r="CQ855" s="221"/>
      <c r="CR855" s="222">
        <f t="shared" si="360"/>
        <v>0</v>
      </c>
      <c r="CS855" s="237" t="e">
        <f t="shared" si="361"/>
        <v>#DIV/0!</v>
      </c>
      <c r="CT855" s="222">
        <f t="shared" si="362"/>
        <v>0</v>
      </c>
      <c r="CU855" s="237" t="e">
        <f t="shared" si="363"/>
        <v>#DIV/0!</v>
      </c>
      <c r="CV855" s="222">
        <f t="shared" si="364"/>
        <v>0</v>
      </c>
      <c r="CW855" s="237" t="e">
        <f t="shared" si="365"/>
        <v>#DIV/0!</v>
      </c>
      <c r="CX855" s="222">
        <f t="shared" si="366"/>
        <v>0</v>
      </c>
      <c r="CY855" s="237" t="e">
        <f t="shared" si="367"/>
        <v>#DIV/0!</v>
      </c>
      <c r="CZ855" s="223" t="e">
        <f t="shared" si="368"/>
        <v>#DIV/0!</v>
      </c>
      <c r="DA855" s="223" t="e">
        <f t="shared" si="369"/>
        <v>#DIV/0!</v>
      </c>
      <c r="DB855" s="41"/>
    </row>
    <row r="856" spans="1:106" s="43" customFormat="1" ht="62">
      <c r="A856" s="1036"/>
      <c r="B856" s="1024"/>
      <c r="C856" s="1033"/>
      <c r="D856" s="1024"/>
      <c r="E856" s="1059"/>
      <c r="F856" s="1024"/>
      <c r="G856" s="285" t="s">
        <v>1605</v>
      </c>
      <c r="H856" s="226" t="s">
        <v>819</v>
      </c>
      <c r="I856" s="226"/>
      <c r="J856" s="5" t="s">
        <v>32</v>
      </c>
      <c r="K856" s="212" t="s">
        <v>31</v>
      </c>
      <c r="L856" s="165" t="s">
        <v>8</v>
      </c>
      <c r="M856" s="44" t="s">
        <v>29</v>
      </c>
      <c r="N856" s="44" t="s">
        <v>24</v>
      </c>
      <c r="O856" s="41"/>
      <c r="P856" s="41"/>
      <c r="Q856" s="41"/>
      <c r="R856" s="41"/>
      <c r="S856" s="6"/>
      <c r="T856" s="6"/>
      <c r="U856" s="41"/>
      <c r="V856" s="41"/>
      <c r="W856" s="41"/>
      <c r="X856" s="41"/>
      <c r="Y856" s="5" t="s">
        <v>24</v>
      </c>
      <c r="Z856" s="80">
        <f t="shared" si="359"/>
        <v>1</v>
      </c>
      <c r="AA856" s="955"/>
      <c r="AB856" s="42"/>
      <c r="AC856" s="42"/>
      <c r="AD856" s="42"/>
      <c r="AE856" s="42"/>
      <c r="AF856" s="42"/>
      <c r="AG856" s="42"/>
      <c r="AH856" s="42"/>
      <c r="AI856" s="42"/>
      <c r="AJ856" s="42"/>
      <c r="AK856" s="42"/>
      <c r="AL856" s="42"/>
      <c r="AM856" s="42"/>
      <c r="AN856" s="42"/>
      <c r="AO856" s="42"/>
      <c r="AP856" s="42"/>
      <c r="AQ856" s="42"/>
      <c r="AR856" s="42"/>
      <c r="AS856" s="42"/>
      <c r="AT856" s="42"/>
      <c r="AU856" s="42"/>
      <c r="AV856" s="60"/>
      <c r="AW856" s="42"/>
      <c r="AX856" s="42"/>
      <c r="AY856" s="42"/>
      <c r="AZ856" s="42"/>
      <c r="BA856" s="42"/>
      <c r="BB856" s="42"/>
      <c r="BC856" s="42"/>
      <c r="BD856" s="42"/>
      <c r="BE856" s="42"/>
      <c r="BF856" s="42"/>
      <c r="BG856" s="42"/>
      <c r="BH856" s="42"/>
      <c r="BI856" s="42" t="s">
        <v>1183</v>
      </c>
      <c r="BJ856" s="221"/>
      <c r="BK856" s="221"/>
      <c r="BL856" s="221"/>
      <c r="BM856" s="221"/>
      <c r="BN856" s="221"/>
      <c r="BO856" s="221"/>
      <c r="BP856" s="221"/>
      <c r="BQ856" s="221"/>
      <c r="BR856" s="221"/>
      <c r="BS856" s="221"/>
      <c r="BT856" s="221"/>
      <c r="BU856" s="221"/>
      <c r="BV856" s="221"/>
      <c r="BW856" s="221"/>
      <c r="BX856" s="221"/>
      <c r="BY856" s="221"/>
      <c r="BZ856" s="221"/>
      <c r="CA856" s="221"/>
      <c r="CB856" s="221"/>
      <c r="CC856" s="221"/>
      <c r="CD856" s="221"/>
      <c r="CE856" s="221"/>
      <c r="CF856" s="221"/>
      <c r="CG856" s="221"/>
      <c r="CH856" s="221"/>
      <c r="CI856" s="221"/>
      <c r="CJ856" s="221"/>
      <c r="CK856" s="221"/>
      <c r="CL856" s="221"/>
      <c r="CM856" s="221"/>
      <c r="CN856" s="221"/>
      <c r="CO856" s="221"/>
      <c r="CP856" s="221"/>
      <c r="CQ856" s="221"/>
      <c r="CR856" s="222">
        <f t="shared" si="360"/>
        <v>0</v>
      </c>
      <c r="CS856" s="237" t="e">
        <f t="shared" si="361"/>
        <v>#DIV/0!</v>
      </c>
      <c r="CT856" s="222">
        <f t="shared" si="362"/>
        <v>0</v>
      </c>
      <c r="CU856" s="237" t="e">
        <f t="shared" si="363"/>
        <v>#DIV/0!</v>
      </c>
      <c r="CV856" s="222">
        <f t="shared" si="364"/>
        <v>0</v>
      </c>
      <c r="CW856" s="237" t="e">
        <f t="shared" si="365"/>
        <v>#DIV/0!</v>
      </c>
      <c r="CX856" s="222">
        <f t="shared" si="366"/>
        <v>0</v>
      </c>
      <c r="CY856" s="237" t="e">
        <f t="shared" si="367"/>
        <v>#DIV/0!</v>
      </c>
      <c r="CZ856" s="223" t="e">
        <f t="shared" si="368"/>
        <v>#DIV/0!</v>
      </c>
      <c r="DA856" s="223" t="e">
        <f t="shared" si="369"/>
        <v>#DIV/0!</v>
      </c>
      <c r="DB856" s="41"/>
    </row>
    <row r="857" spans="1:106" s="43" customFormat="1" ht="55.75" customHeight="1">
      <c r="A857" s="1036"/>
      <c r="B857" s="1024"/>
      <c r="C857" s="1041" t="s">
        <v>28</v>
      </c>
      <c r="D857" s="1024" t="s">
        <v>1253</v>
      </c>
      <c r="E857" s="1059" t="s">
        <v>28</v>
      </c>
      <c r="F857" s="1044" t="s">
        <v>1760</v>
      </c>
      <c r="G857" s="289" t="s">
        <v>1612</v>
      </c>
      <c r="H857" s="226"/>
      <c r="I857" s="226"/>
      <c r="J857" s="5" t="s">
        <v>32</v>
      </c>
      <c r="K857" s="212" t="s">
        <v>31</v>
      </c>
      <c r="L857" s="165" t="s">
        <v>8</v>
      </c>
      <c r="M857" s="44" t="s">
        <v>29</v>
      </c>
      <c r="N857" s="44" t="s">
        <v>24</v>
      </c>
      <c r="O857" s="41" t="s">
        <v>24</v>
      </c>
      <c r="P857" s="41"/>
      <c r="Q857" s="41"/>
      <c r="R857" s="41"/>
      <c r="S857" s="6"/>
      <c r="T857" s="6"/>
      <c r="U857" s="41"/>
      <c r="V857" s="41"/>
      <c r="W857" s="41"/>
      <c r="X857" s="41"/>
      <c r="Y857" s="5"/>
      <c r="Z857" s="80">
        <f t="shared" si="359"/>
        <v>1</v>
      </c>
      <c r="AA857" s="221"/>
      <c r="AB857" s="42" t="s">
        <v>1183</v>
      </c>
      <c r="AC857" s="42"/>
      <c r="AD857" s="42"/>
      <c r="AE857" s="42"/>
      <c r="AF857" s="42"/>
      <c r="AG857" s="42"/>
      <c r="AH857" s="42"/>
      <c r="AI857" s="42"/>
      <c r="AJ857" s="42"/>
      <c r="AK857" s="42"/>
      <c r="AL857" s="42"/>
      <c r="AM857" s="42"/>
      <c r="AN857" s="42"/>
      <c r="AO857" s="42"/>
      <c r="AP857" s="42"/>
      <c r="AQ857" s="42"/>
      <c r="AR857" s="42"/>
      <c r="AS857" s="42"/>
      <c r="AT857" s="42"/>
      <c r="AU857" s="42"/>
      <c r="AV857" s="60"/>
      <c r="AW857" s="42"/>
      <c r="AX857" s="42"/>
      <c r="AY857" s="42"/>
      <c r="AZ857" s="42"/>
      <c r="BA857" s="42"/>
      <c r="BB857" s="42"/>
      <c r="BC857" s="42"/>
      <c r="BD857" s="42"/>
      <c r="BE857" s="42"/>
      <c r="BF857" s="42"/>
      <c r="BG857" s="42"/>
      <c r="BH857" s="42"/>
      <c r="BI857" s="42"/>
      <c r="BJ857" s="221"/>
      <c r="BK857" s="221"/>
      <c r="BL857" s="221"/>
      <c r="BM857" s="221"/>
      <c r="BN857" s="221"/>
      <c r="BO857" s="221"/>
      <c r="BP857" s="221"/>
      <c r="BQ857" s="221"/>
      <c r="BR857" s="221"/>
      <c r="BS857" s="221"/>
      <c r="BT857" s="221"/>
      <c r="BU857" s="221"/>
      <c r="BV857" s="221"/>
      <c r="BW857" s="221"/>
      <c r="BX857" s="221"/>
      <c r="BY857" s="221"/>
      <c r="BZ857" s="221"/>
      <c r="CA857" s="221"/>
      <c r="CB857" s="221"/>
      <c r="CC857" s="221"/>
      <c r="CD857" s="221"/>
      <c r="CE857" s="221"/>
      <c r="CF857" s="221"/>
      <c r="CG857" s="221"/>
      <c r="CH857" s="221"/>
      <c r="CI857" s="221"/>
      <c r="CJ857" s="221"/>
      <c r="CK857" s="221"/>
      <c r="CL857" s="221"/>
      <c r="CM857" s="221"/>
      <c r="CN857" s="221"/>
      <c r="CO857" s="221"/>
      <c r="CP857" s="221"/>
      <c r="CQ857" s="221"/>
      <c r="CR857" s="222">
        <f t="shared" si="360"/>
        <v>0</v>
      </c>
      <c r="CS857" s="237" t="e">
        <f t="shared" si="361"/>
        <v>#DIV/0!</v>
      </c>
      <c r="CT857" s="222">
        <f t="shared" si="362"/>
        <v>0</v>
      </c>
      <c r="CU857" s="237" t="e">
        <f t="shared" si="363"/>
        <v>#DIV/0!</v>
      </c>
      <c r="CV857" s="222">
        <f t="shared" si="364"/>
        <v>0</v>
      </c>
      <c r="CW857" s="237" t="e">
        <f t="shared" si="365"/>
        <v>#DIV/0!</v>
      </c>
      <c r="CX857" s="222">
        <f t="shared" si="366"/>
        <v>0</v>
      </c>
      <c r="CY857" s="237" t="e">
        <f t="shared" si="367"/>
        <v>#DIV/0!</v>
      </c>
      <c r="CZ857" s="223" t="e">
        <f t="shared" si="368"/>
        <v>#DIV/0!</v>
      </c>
      <c r="DA857" s="223" t="e">
        <f t="shared" si="369"/>
        <v>#DIV/0!</v>
      </c>
      <c r="DB857" s="41"/>
    </row>
    <row r="858" spans="1:106" s="1" customFormat="1" ht="31">
      <c r="A858" s="1036"/>
      <c r="B858" s="1024"/>
      <c r="C858" s="1042"/>
      <c r="D858" s="1024"/>
      <c r="E858" s="1059"/>
      <c r="F858" s="1024"/>
      <c r="G858" s="289" t="s">
        <v>1251</v>
      </c>
      <c r="H858" s="16"/>
      <c r="I858" s="16"/>
      <c r="J858" s="5" t="s">
        <v>32</v>
      </c>
      <c r="K858" s="212" t="s">
        <v>31</v>
      </c>
      <c r="L858" s="165" t="s">
        <v>8</v>
      </c>
      <c r="M858" s="221" t="s">
        <v>29</v>
      </c>
      <c r="N858" s="221" t="s">
        <v>24</v>
      </c>
      <c r="O858" s="5" t="s">
        <v>24</v>
      </c>
      <c r="P858" s="5"/>
      <c r="Q858" s="5"/>
      <c r="R858" s="5"/>
      <c r="S858" s="6"/>
      <c r="T858" s="6"/>
      <c r="U858" s="5"/>
      <c r="V858" s="5"/>
      <c r="W858" s="5"/>
      <c r="X858" s="5"/>
      <c r="Y858" s="5"/>
      <c r="Z858" s="80">
        <f t="shared" si="359"/>
        <v>1</v>
      </c>
      <c r="AA858" s="955"/>
      <c r="AB858" s="55"/>
      <c r="AC858" s="55"/>
      <c r="AD858" s="55" t="s">
        <v>1404</v>
      </c>
      <c r="AE858" s="7"/>
      <c r="AF858" s="7"/>
      <c r="AG858" s="7"/>
      <c r="AH858" s="7"/>
      <c r="AI858" s="7"/>
      <c r="AJ858" s="7"/>
      <c r="AK858" s="7"/>
      <c r="AL858" s="7"/>
      <c r="AM858" s="7"/>
      <c r="AN858" s="7"/>
      <c r="AO858" s="7"/>
      <c r="AP858" s="7"/>
      <c r="AQ858" s="7"/>
      <c r="AR858" s="7"/>
      <c r="AS858" s="7"/>
      <c r="AT858" s="7"/>
      <c r="AU858" s="7"/>
      <c r="AV858" s="55"/>
      <c r="AW858" s="7"/>
      <c r="AX858" s="7"/>
      <c r="AY858" s="7"/>
      <c r="AZ858" s="7"/>
      <c r="BA858" s="7"/>
      <c r="BB858" s="7"/>
      <c r="BC858" s="7"/>
      <c r="BD858" s="7"/>
      <c r="BE858" s="7"/>
      <c r="BF858" s="7"/>
      <c r="BG858" s="7"/>
      <c r="BH858" s="7"/>
      <c r="BI858" s="7"/>
      <c r="BJ858" s="221"/>
      <c r="BK858" s="221"/>
      <c r="BL858" s="221"/>
      <c r="BM858" s="221"/>
      <c r="BN858" s="221"/>
      <c r="BO858" s="221"/>
      <c r="BP858" s="221"/>
      <c r="BQ858" s="221"/>
      <c r="BR858" s="221"/>
      <c r="BS858" s="221"/>
      <c r="BT858" s="221"/>
      <c r="BU858" s="221"/>
      <c r="BV858" s="221"/>
      <c r="BW858" s="221"/>
      <c r="BX858" s="221"/>
      <c r="BY858" s="221"/>
      <c r="BZ858" s="221"/>
      <c r="CA858" s="221"/>
      <c r="CB858" s="221"/>
      <c r="CC858" s="221"/>
      <c r="CD858" s="221"/>
      <c r="CE858" s="221"/>
      <c r="CF858" s="221"/>
      <c r="CG858" s="221"/>
      <c r="CH858" s="221"/>
      <c r="CI858" s="221"/>
      <c r="CJ858" s="221"/>
      <c r="CK858" s="221"/>
      <c r="CL858" s="221"/>
      <c r="CM858" s="221"/>
      <c r="CN858" s="221"/>
      <c r="CO858" s="221"/>
      <c r="CP858" s="221"/>
      <c r="CQ858" s="221"/>
      <c r="CR858" s="222">
        <f t="shared" si="360"/>
        <v>0</v>
      </c>
      <c r="CS858" s="237" t="e">
        <f t="shared" si="361"/>
        <v>#DIV/0!</v>
      </c>
      <c r="CT858" s="222">
        <f t="shared" si="362"/>
        <v>0</v>
      </c>
      <c r="CU858" s="237" t="e">
        <f t="shared" si="363"/>
        <v>#DIV/0!</v>
      </c>
      <c r="CV858" s="222">
        <f t="shared" si="364"/>
        <v>0</v>
      </c>
      <c r="CW858" s="237" t="e">
        <f t="shared" si="365"/>
        <v>#DIV/0!</v>
      </c>
      <c r="CX858" s="222">
        <f t="shared" si="366"/>
        <v>0</v>
      </c>
      <c r="CY858" s="237" t="e">
        <f t="shared" si="367"/>
        <v>#DIV/0!</v>
      </c>
      <c r="CZ858" s="223" t="e">
        <f t="shared" si="368"/>
        <v>#DIV/0!</v>
      </c>
      <c r="DA858" s="223" t="e">
        <f t="shared" si="369"/>
        <v>#DIV/0!</v>
      </c>
      <c r="DB858" s="5"/>
    </row>
    <row r="859" spans="1:106" ht="19.399999999999999" customHeight="1">
      <c r="A859" s="1036"/>
      <c r="B859" s="1024"/>
      <c r="C859" s="1042"/>
      <c r="D859" s="1024"/>
      <c r="E859" s="1059"/>
      <c r="F859" s="1024"/>
      <c r="G859" s="285" t="s">
        <v>1485</v>
      </c>
      <c r="H859" s="16"/>
      <c r="I859" s="16"/>
      <c r="J859" s="5" t="s">
        <v>32</v>
      </c>
      <c r="K859" s="212" t="s">
        <v>31</v>
      </c>
      <c r="L859" s="165"/>
      <c r="M859" s="221"/>
      <c r="N859" s="221"/>
      <c r="O859" s="5"/>
      <c r="P859" s="5"/>
      <c r="Q859" s="5"/>
      <c r="R859" s="226" t="s">
        <v>24</v>
      </c>
      <c r="S859" s="6"/>
      <c r="T859" s="6"/>
      <c r="U859" s="5"/>
      <c r="V859" s="5"/>
      <c r="W859" s="5"/>
      <c r="X859" s="5"/>
      <c r="Y859" s="5"/>
      <c r="Z859" s="80">
        <f t="shared" si="359"/>
        <v>1</v>
      </c>
      <c r="AA859" s="955"/>
      <c r="AB859" s="7"/>
      <c r="AC859" s="7"/>
      <c r="AD859" s="7"/>
      <c r="AE859" s="7"/>
      <c r="AF859" s="7"/>
      <c r="AG859" s="7"/>
      <c r="AH859" s="7"/>
      <c r="AI859" s="7"/>
      <c r="AJ859" s="7"/>
      <c r="AK859" s="7"/>
      <c r="AL859" s="7"/>
      <c r="AM859" s="59"/>
      <c r="AN859" s="59"/>
      <c r="AO859" s="59"/>
      <c r="AP859" s="59" t="s">
        <v>1318</v>
      </c>
      <c r="AQ859" s="7"/>
      <c r="AR859" s="7"/>
      <c r="AS859" s="7"/>
      <c r="AT859" s="7"/>
      <c r="AU859" s="7"/>
      <c r="AV859" s="55"/>
      <c r="AW859" s="7"/>
      <c r="AX859" s="7"/>
      <c r="AY859" s="7"/>
      <c r="AZ859" s="7"/>
      <c r="BA859" s="7"/>
      <c r="BB859" s="7"/>
      <c r="BC859" s="7"/>
      <c r="BD859" s="7"/>
      <c r="BE859" s="7"/>
      <c r="BF859" s="7"/>
      <c r="BG859" s="7"/>
      <c r="BH859" s="7"/>
      <c r="BI859" s="7"/>
      <c r="BJ859" s="221"/>
      <c r="BK859" s="221"/>
      <c r="BL859" s="221"/>
      <c r="BM859" s="221"/>
      <c r="BN859" s="221"/>
      <c r="BO859" s="221"/>
      <c r="BP859" s="221"/>
      <c r="BQ859" s="221"/>
      <c r="BR859" s="221"/>
      <c r="BS859" s="221"/>
      <c r="BT859" s="221"/>
      <c r="BU859" s="221"/>
      <c r="BV859" s="221"/>
      <c r="BW859" s="221"/>
      <c r="BX859" s="221"/>
      <c r="BY859" s="221"/>
      <c r="BZ859" s="221"/>
      <c r="CA859" s="221"/>
      <c r="CB859" s="221"/>
      <c r="CC859" s="221"/>
      <c r="CD859" s="221"/>
      <c r="CE859" s="221"/>
      <c r="CF859" s="221"/>
      <c r="CG859" s="221"/>
      <c r="CH859" s="221"/>
      <c r="CI859" s="221"/>
      <c r="CJ859" s="221"/>
      <c r="CK859" s="221"/>
      <c r="CL859" s="221"/>
      <c r="CM859" s="221"/>
      <c r="CN859" s="221"/>
      <c r="CO859" s="221"/>
      <c r="CP859" s="221"/>
      <c r="CQ859" s="221"/>
      <c r="CR859" s="222">
        <f t="shared" si="360"/>
        <v>0</v>
      </c>
      <c r="CS859" s="237" t="e">
        <f t="shared" si="361"/>
        <v>#DIV/0!</v>
      </c>
      <c r="CT859" s="222">
        <f t="shared" si="362"/>
        <v>0</v>
      </c>
      <c r="CU859" s="237" t="e">
        <f t="shared" si="363"/>
        <v>#DIV/0!</v>
      </c>
      <c r="CV859" s="222">
        <f t="shared" si="364"/>
        <v>0</v>
      </c>
      <c r="CW859" s="237" t="e">
        <f t="shared" si="365"/>
        <v>#DIV/0!</v>
      </c>
      <c r="CX859" s="222">
        <f t="shared" si="366"/>
        <v>0</v>
      </c>
      <c r="CY859" s="237" t="e">
        <f t="shared" si="367"/>
        <v>#DIV/0!</v>
      </c>
      <c r="CZ859" s="223" t="e">
        <f t="shared" si="368"/>
        <v>#DIV/0!</v>
      </c>
      <c r="DA859" s="223" t="e">
        <f t="shared" si="369"/>
        <v>#DIV/0!</v>
      </c>
      <c r="DB859" s="226"/>
    </row>
    <row r="860" spans="1:106" s="1" customFormat="1" ht="34.75" customHeight="1">
      <c r="A860" s="1036"/>
      <c r="B860" s="1024"/>
      <c r="C860" s="1042"/>
      <c r="D860" s="1024"/>
      <c r="E860" s="1059"/>
      <c r="F860" s="1024"/>
      <c r="G860" s="289" t="s">
        <v>1829</v>
      </c>
      <c r="H860" s="16"/>
      <c r="I860" s="16"/>
      <c r="J860" s="5" t="s">
        <v>32</v>
      </c>
      <c r="K860" s="212" t="s">
        <v>31</v>
      </c>
      <c r="L860" s="165" t="s">
        <v>8</v>
      </c>
      <c r="M860" s="221" t="s">
        <v>29</v>
      </c>
      <c r="N860" s="221" t="s">
        <v>24</v>
      </c>
      <c r="O860" s="5"/>
      <c r="P860" s="5"/>
      <c r="Q860" s="5"/>
      <c r="R860" s="5"/>
      <c r="S860" s="195"/>
      <c r="T860" s="6" t="s">
        <v>24</v>
      </c>
      <c r="U860" s="5"/>
      <c r="V860" s="5"/>
      <c r="W860" s="5"/>
      <c r="X860" s="5"/>
      <c r="Y860" s="5"/>
      <c r="Z860" s="80">
        <f t="shared" si="359"/>
        <v>1</v>
      </c>
      <c r="AA860" s="221"/>
      <c r="AB860" s="7"/>
      <c r="AC860" s="7"/>
      <c r="AD860" s="7"/>
      <c r="AE860" s="7"/>
      <c r="AF860" s="7"/>
      <c r="AG860" s="7"/>
      <c r="AH860" s="7"/>
      <c r="AI860" s="7"/>
      <c r="AJ860" s="7"/>
      <c r="AK860" s="7"/>
      <c r="AL860" s="7"/>
      <c r="AM860" s="7"/>
      <c r="AN860" s="7"/>
      <c r="AO860" s="7"/>
      <c r="AP860" s="7"/>
      <c r="AQ860" s="7"/>
      <c r="AR860" s="7"/>
      <c r="AS860" s="7" t="s">
        <v>1183</v>
      </c>
      <c r="AT860" s="7"/>
      <c r="AU860" s="7" t="s">
        <v>1318</v>
      </c>
      <c r="AV860" s="55"/>
      <c r="AW860" s="7"/>
      <c r="AX860" s="7"/>
      <c r="AY860" s="7"/>
      <c r="AZ860" s="7"/>
      <c r="BA860" s="7"/>
      <c r="BB860" s="7"/>
      <c r="BC860" s="7"/>
      <c r="BD860" s="7"/>
      <c r="BE860" s="7"/>
      <c r="BF860" s="7"/>
      <c r="BG860" s="7"/>
      <c r="BH860" s="7"/>
      <c r="BI860" s="7"/>
      <c r="BJ860" s="221"/>
      <c r="BK860" s="221"/>
      <c r="BL860" s="221"/>
      <c r="BM860" s="221"/>
      <c r="BN860" s="221"/>
      <c r="BO860" s="221"/>
      <c r="BP860" s="221"/>
      <c r="BQ860" s="221"/>
      <c r="BR860" s="221"/>
      <c r="BS860" s="221"/>
      <c r="BT860" s="221"/>
      <c r="BU860" s="221"/>
      <c r="BV860" s="221"/>
      <c r="BW860" s="221"/>
      <c r="BX860" s="221"/>
      <c r="BY860" s="221"/>
      <c r="BZ860" s="221"/>
      <c r="CA860" s="221"/>
      <c r="CB860" s="221"/>
      <c r="CC860" s="221"/>
      <c r="CD860" s="221"/>
      <c r="CE860" s="221"/>
      <c r="CF860" s="221"/>
      <c r="CG860" s="221"/>
      <c r="CH860" s="221"/>
      <c r="CI860" s="221"/>
      <c r="CJ860" s="221"/>
      <c r="CK860" s="221"/>
      <c r="CL860" s="221"/>
      <c r="CM860" s="221"/>
      <c r="CN860" s="221"/>
      <c r="CO860" s="221"/>
      <c r="CP860" s="221"/>
      <c r="CQ860" s="221"/>
      <c r="CR860" s="222">
        <f t="shared" si="360"/>
        <v>0</v>
      </c>
      <c r="CS860" s="237" t="e">
        <f t="shared" si="361"/>
        <v>#DIV/0!</v>
      </c>
      <c r="CT860" s="222">
        <f t="shared" si="362"/>
        <v>0</v>
      </c>
      <c r="CU860" s="237" t="e">
        <f t="shared" si="363"/>
        <v>#DIV/0!</v>
      </c>
      <c r="CV860" s="222">
        <f t="shared" si="364"/>
        <v>0</v>
      </c>
      <c r="CW860" s="237" t="e">
        <f t="shared" si="365"/>
        <v>#DIV/0!</v>
      </c>
      <c r="CX860" s="222">
        <f t="shared" si="366"/>
        <v>0</v>
      </c>
      <c r="CY860" s="237" t="e">
        <f t="shared" si="367"/>
        <v>#DIV/0!</v>
      </c>
      <c r="CZ860" s="223" t="e">
        <f t="shared" si="368"/>
        <v>#DIV/0!</v>
      </c>
      <c r="DA860" s="223" t="e">
        <f t="shared" si="369"/>
        <v>#DIV/0!</v>
      </c>
      <c r="DB860" s="5"/>
    </row>
    <row r="861" spans="1:106" s="1" customFormat="1" ht="34.75" customHeight="1">
      <c r="A861" s="1036"/>
      <c r="B861" s="1024"/>
      <c r="C861" s="1042"/>
      <c r="D861" s="1024"/>
      <c r="E861" s="1059"/>
      <c r="F861" s="1024"/>
      <c r="G861" s="34" t="s">
        <v>1597</v>
      </c>
      <c r="H861" s="16"/>
      <c r="I861" s="16"/>
      <c r="J861" s="38" t="s">
        <v>32</v>
      </c>
      <c r="K861" s="212" t="s">
        <v>31</v>
      </c>
      <c r="L861" s="165" t="s">
        <v>8</v>
      </c>
      <c r="M861" s="221" t="s">
        <v>29</v>
      </c>
      <c r="N861" s="221" t="s">
        <v>24</v>
      </c>
      <c r="O861" s="5"/>
      <c r="P861" s="5"/>
      <c r="Q861" s="5" t="s">
        <v>24</v>
      </c>
      <c r="R861" s="5"/>
      <c r="S861" s="6"/>
      <c r="T861" s="6"/>
      <c r="U861" s="5"/>
      <c r="V861" s="5"/>
      <c r="W861" s="5"/>
      <c r="X861" s="5"/>
      <c r="Y861" s="5"/>
      <c r="Z861" s="80">
        <f t="shared" si="359"/>
        <v>1</v>
      </c>
      <c r="AA861" s="955"/>
      <c r="AB861" s="7"/>
      <c r="AC861" s="7"/>
      <c r="AD861" s="7"/>
      <c r="AE861" s="7"/>
      <c r="AF861" s="7"/>
      <c r="AG861" s="7"/>
      <c r="AH861" s="7"/>
      <c r="AI861" s="7"/>
      <c r="AJ861" s="7" t="s">
        <v>1318</v>
      </c>
      <c r="AK861" s="7"/>
      <c r="AL861" s="7"/>
      <c r="AM861" s="7"/>
      <c r="AN861" s="7"/>
      <c r="AO861" s="7"/>
      <c r="AP861" s="7"/>
      <c r="AQ861" s="7"/>
      <c r="AR861" s="7"/>
      <c r="AS861" s="7"/>
      <c r="AT861" s="7"/>
      <c r="AU861" s="7"/>
      <c r="AV861" s="55"/>
      <c r="AW861" s="7"/>
      <c r="AX861" s="7"/>
      <c r="AY861" s="7"/>
      <c r="AZ861" s="7"/>
      <c r="BA861" s="7"/>
      <c r="BB861" s="7"/>
      <c r="BC861" s="7"/>
      <c r="BD861" s="7"/>
      <c r="BE861" s="7"/>
      <c r="BF861" s="7"/>
      <c r="BG861" s="7"/>
      <c r="BH861" s="7"/>
      <c r="BI861" s="7"/>
      <c r="BJ861" s="221"/>
      <c r="BK861" s="221"/>
      <c r="BL861" s="221"/>
      <c r="BM861" s="221"/>
      <c r="BN861" s="221"/>
      <c r="BO861" s="221"/>
      <c r="BP861" s="221"/>
      <c r="BQ861" s="221"/>
      <c r="BR861" s="221"/>
      <c r="BS861" s="221"/>
      <c r="BT861" s="221"/>
      <c r="BU861" s="221"/>
      <c r="BV861" s="221"/>
      <c r="BW861" s="221"/>
      <c r="BX861" s="221"/>
      <c r="BY861" s="221"/>
      <c r="BZ861" s="221"/>
      <c r="CA861" s="221"/>
      <c r="CB861" s="221"/>
      <c r="CC861" s="221"/>
      <c r="CD861" s="221"/>
      <c r="CE861" s="221"/>
      <c r="CF861" s="221"/>
      <c r="CG861" s="221"/>
      <c r="CH861" s="221"/>
      <c r="CI861" s="221"/>
      <c r="CJ861" s="221"/>
      <c r="CK861" s="221"/>
      <c r="CL861" s="221"/>
      <c r="CM861" s="221"/>
      <c r="CN861" s="221"/>
      <c r="CO861" s="221"/>
      <c r="CP861" s="221"/>
      <c r="CQ861" s="221"/>
      <c r="CR861" s="222">
        <f t="shared" si="360"/>
        <v>0</v>
      </c>
      <c r="CS861" s="237" t="e">
        <f t="shared" si="361"/>
        <v>#DIV/0!</v>
      </c>
      <c r="CT861" s="222">
        <f t="shared" si="362"/>
        <v>0</v>
      </c>
      <c r="CU861" s="237" t="e">
        <f t="shared" si="363"/>
        <v>#DIV/0!</v>
      </c>
      <c r="CV861" s="222">
        <f t="shared" si="364"/>
        <v>0</v>
      </c>
      <c r="CW861" s="237" t="e">
        <f t="shared" si="365"/>
        <v>#DIV/0!</v>
      </c>
      <c r="CX861" s="222">
        <f t="shared" si="366"/>
        <v>0</v>
      </c>
      <c r="CY861" s="237" t="e">
        <f t="shared" si="367"/>
        <v>#DIV/0!</v>
      </c>
      <c r="CZ861" s="223" t="e">
        <f t="shared" si="368"/>
        <v>#DIV/0!</v>
      </c>
      <c r="DA861" s="223" t="e">
        <f t="shared" si="369"/>
        <v>#DIV/0!</v>
      </c>
      <c r="DB861" s="5"/>
    </row>
    <row r="862" spans="1:106" s="1" customFormat="1" ht="34.75" customHeight="1">
      <c r="A862" s="1036"/>
      <c r="B862" s="1024"/>
      <c r="C862" s="1042"/>
      <c r="D862" s="1024"/>
      <c r="E862" s="1059"/>
      <c r="F862" s="1024"/>
      <c r="G862" s="34" t="s">
        <v>1598</v>
      </c>
      <c r="H862" s="16"/>
      <c r="I862" s="16"/>
      <c r="J862" s="5" t="s">
        <v>32</v>
      </c>
      <c r="K862" s="212" t="s">
        <v>31</v>
      </c>
      <c r="L862" s="165" t="s">
        <v>8</v>
      </c>
      <c r="M862" s="221" t="s">
        <v>29</v>
      </c>
      <c r="N862" s="221" t="s">
        <v>24</v>
      </c>
      <c r="O862" s="5"/>
      <c r="P862" s="5"/>
      <c r="Q862" s="5"/>
      <c r="R862" s="5"/>
      <c r="S862" s="6" t="s">
        <v>24</v>
      </c>
      <c r="T862" s="6"/>
      <c r="U862" s="5"/>
      <c r="V862" s="5"/>
      <c r="W862" s="5"/>
      <c r="X862" s="5"/>
      <c r="Y862" s="5"/>
      <c r="Z862" s="80">
        <f t="shared" si="359"/>
        <v>1</v>
      </c>
      <c r="AA862" s="955"/>
      <c r="AB862" s="7"/>
      <c r="AC862" s="7"/>
      <c r="AD862" s="7"/>
      <c r="AE862" s="7"/>
      <c r="AF862" s="7"/>
      <c r="AG862" s="7"/>
      <c r="AH862" s="7"/>
      <c r="AI862" s="7"/>
      <c r="AJ862" s="7"/>
      <c r="AK862" s="7"/>
      <c r="AL862" s="7"/>
      <c r="AM862" s="7"/>
      <c r="AN862" s="7"/>
      <c r="AO862" s="7"/>
      <c r="AP862" s="7"/>
      <c r="AQ862" s="7"/>
      <c r="AR862" s="7" t="s">
        <v>1316</v>
      </c>
      <c r="AS862" s="7"/>
      <c r="AT862" s="7"/>
      <c r="AU862" s="7"/>
      <c r="AV862" s="55"/>
      <c r="AW862" s="7"/>
      <c r="AX862" s="7"/>
      <c r="AY862" s="7"/>
      <c r="AZ862" s="7"/>
      <c r="BA862" s="7"/>
      <c r="BB862" s="7"/>
      <c r="BC862" s="7"/>
      <c r="BD862" s="7"/>
      <c r="BE862" s="7"/>
      <c r="BF862" s="7"/>
      <c r="BG862" s="7"/>
      <c r="BH862" s="7"/>
      <c r="BI862" s="7"/>
      <c r="BJ862" s="221"/>
      <c r="BK862" s="221"/>
      <c r="BL862" s="221"/>
      <c r="BM862" s="221"/>
      <c r="BN862" s="221"/>
      <c r="BO862" s="221"/>
      <c r="BP862" s="221"/>
      <c r="BQ862" s="221"/>
      <c r="BR862" s="221"/>
      <c r="BS862" s="221"/>
      <c r="BT862" s="221"/>
      <c r="BU862" s="221"/>
      <c r="BV862" s="221"/>
      <c r="BW862" s="221"/>
      <c r="BX862" s="221"/>
      <c r="BY862" s="221"/>
      <c r="BZ862" s="221"/>
      <c r="CA862" s="221"/>
      <c r="CB862" s="221"/>
      <c r="CC862" s="221"/>
      <c r="CD862" s="221"/>
      <c r="CE862" s="221"/>
      <c r="CF862" s="221"/>
      <c r="CG862" s="221"/>
      <c r="CH862" s="221"/>
      <c r="CI862" s="221"/>
      <c r="CJ862" s="221"/>
      <c r="CK862" s="221"/>
      <c r="CL862" s="221"/>
      <c r="CM862" s="221"/>
      <c r="CN862" s="221"/>
      <c r="CO862" s="221"/>
      <c r="CP862" s="221"/>
      <c r="CQ862" s="221"/>
      <c r="CR862" s="222">
        <f t="shared" si="360"/>
        <v>0</v>
      </c>
      <c r="CS862" s="237" t="e">
        <f t="shared" si="361"/>
        <v>#DIV/0!</v>
      </c>
      <c r="CT862" s="222">
        <f t="shared" si="362"/>
        <v>0</v>
      </c>
      <c r="CU862" s="237" t="e">
        <f t="shared" si="363"/>
        <v>#DIV/0!</v>
      </c>
      <c r="CV862" s="222">
        <f t="shared" si="364"/>
        <v>0</v>
      </c>
      <c r="CW862" s="237" t="e">
        <f t="shared" si="365"/>
        <v>#DIV/0!</v>
      </c>
      <c r="CX862" s="222">
        <f t="shared" si="366"/>
        <v>0</v>
      </c>
      <c r="CY862" s="237" t="e">
        <f t="shared" si="367"/>
        <v>#DIV/0!</v>
      </c>
      <c r="CZ862" s="223" t="e">
        <f t="shared" si="368"/>
        <v>#DIV/0!</v>
      </c>
      <c r="DA862" s="223" t="e">
        <f t="shared" si="369"/>
        <v>#DIV/0!</v>
      </c>
      <c r="DB862" s="5"/>
    </row>
    <row r="863" spans="1:106" s="1" customFormat="1" ht="24.65" customHeight="1">
      <c r="A863" s="1036"/>
      <c r="B863" s="1024"/>
      <c r="C863" s="1042"/>
      <c r="D863" s="1024"/>
      <c r="E863" s="1059"/>
      <c r="F863" s="1024"/>
      <c r="G863" s="34" t="s">
        <v>1249</v>
      </c>
      <c r="H863" s="16"/>
      <c r="I863" s="16"/>
      <c r="J863" s="5" t="s">
        <v>32</v>
      </c>
      <c r="K863" s="212" t="s">
        <v>31</v>
      </c>
      <c r="L863" s="165"/>
      <c r="M863" s="221"/>
      <c r="N863" s="221"/>
      <c r="O863" s="5"/>
      <c r="P863" s="5"/>
      <c r="Q863" s="5"/>
      <c r="R863" s="5"/>
      <c r="S863" s="6"/>
      <c r="T863" s="6"/>
      <c r="U863" s="5"/>
      <c r="V863" s="5"/>
      <c r="W863" s="5"/>
      <c r="X863" s="5" t="s">
        <v>24</v>
      </c>
      <c r="Y863" s="5"/>
      <c r="Z863" s="80">
        <f t="shared" si="359"/>
        <v>1</v>
      </c>
      <c r="AA863" s="221"/>
      <c r="AB863" s="7"/>
      <c r="AC863" s="7"/>
      <c r="AD863" s="7"/>
      <c r="AE863" s="7"/>
      <c r="AF863" s="7"/>
      <c r="AG863" s="7"/>
      <c r="AH863" s="7"/>
      <c r="AI863" s="7"/>
      <c r="AJ863" s="7"/>
      <c r="AK863" s="7"/>
      <c r="AL863" s="7"/>
      <c r="AM863" s="7"/>
      <c r="AN863" s="7"/>
      <c r="AO863" s="7"/>
      <c r="AP863" s="7"/>
      <c r="AQ863" s="7"/>
      <c r="AR863" s="7"/>
      <c r="AS863" s="7"/>
      <c r="AT863" s="7"/>
      <c r="AU863" s="7"/>
      <c r="AV863" s="55"/>
      <c r="AW863" s="7"/>
      <c r="AX863" s="7"/>
      <c r="AY863" s="7"/>
      <c r="AZ863" s="7"/>
      <c r="BA863" s="7"/>
      <c r="BB863" s="7"/>
      <c r="BC863" s="7"/>
      <c r="BD863" s="7"/>
      <c r="BE863" s="7"/>
      <c r="BF863" s="7"/>
      <c r="BG863" s="7" t="s">
        <v>1318</v>
      </c>
      <c r="BH863" s="7"/>
      <c r="BI863" s="7"/>
      <c r="BJ863" s="221"/>
      <c r="BK863" s="221"/>
      <c r="BL863" s="221"/>
      <c r="BM863" s="221"/>
      <c r="BN863" s="221"/>
      <c r="BO863" s="221"/>
      <c r="BP863" s="221"/>
      <c r="BQ863" s="221"/>
      <c r="BR863" s="221"/>
      <c r="BS863" s="221"/>
      <c r="BT863" s="221"/>
      <c r="BU863" s="221"/>
      <c r="BV863" s="221"/>
      <c r="BW863" s="221"/>
      <c r="BX863" s="221"/>
      <c r="BY863" s="221"/>
      <c r="BZ863" s="221"/>
      <c r="CA863" s="221"/>
      <c r="CB863" s="221"/>
      <c r="CC863" s="221"/>
      <c r="CD863" s="221"/>
      <c r="CE863" s="221"/>
      <c r="CF863" s="221"/>
      <c r="CG863" s="221"/>
      <c r="CH863" s="221"/>
      <c r="CI863" s="221"/>
      <c r="CJ863" s="221"/>
      <c r="CK863" s="221"/>
      <c r="CL863" s="221"/>
      <c r="CM863" s="221"/>
      <c r="CN863" s="221"/>
      <c r="CO863" s="221"/>
      <c r="CP863" s="221"/>
      <c r="CQ863" s="221"/>
      <c r="CR863" s="222">
        <f t="shared" si="360"/>
        <v>0</v>
      </c>
      <c r="CS863" s="237" t="e">
        <f t="shared" si="361"/>
        <v>#DIV/0!</v>
      </c>
      <c r="CT863" s="222">
        <f t="shared" si="362"/>
        <v>0</v>
      </c>
      <c r="CU863" s="237" t="e">
        <f t="shared" si="363"/>
        <v>#DIV/0!</v>
      </c>
      <c r="CV863" s="222">
        <f t="shared" si="364"/>
        <v>0</v>
      </c>
      <c r="CW863" s="237" t="e">
        <f t="shared" si="365"/>
        <v>#DIV/0!</v>
      </c>
      <c r="CX863" s="222">
        <f t="shared" si="366"/>
        <v>0</v>
      </c>
      <c r="CY863" s="237" t="e">
        <f t="shared" si="367"/>
        <v>#DIV/0!</v>
      </c>
      <c r="CZ863" s="223" t="e">
        <f t="shared" si="368"/>
        <v>#DIV/0!</v>
      </c>
      <c r="DA863" s="223" t="e">
        <f t="shared" si="369"/>
        <v>#DIV/0!</v>
      </c>
      <c r="DB863" s="5"/>
    </row>
    <row r="864" spans="1:106" s="1" customFormat="1" ht="24.65" customHeight="1">
      <c r="A864" s="1036"/>
      <c r="B864" s="1024"/>
      <c r="C864" s="1042"/>
      <c r="D864" s="1024"/>
      <c r="E864" s="1059"/>
      <c r="F864" s="1024"/>
      <c r="G864" s="289" t="s">
        <v>1258</v>
      </c>
      <c r="H864" s="44" t="s">
        <v>820</v>
      </c>
      <c r="I864" s="44"/>
      <c r="J864" s="5" t="s">
        <v>32</v>
      </c>
      <c r="K864" s="212" t="s">
        <v>31</v>
      </c>
      <c r="L864" s="165" t="s">
        <v>8</v>
      </c>
      <c r="M864" s="221" t="s">
        <v>29</v>
      </c>
      <c r="N864" s="221" t="s">
        <v>24</v>
      </c>
      <c r="O864" s="5"/>
      <c r="P864" s="5"/>
      <c r="Q864" s="5"/>
      <c r="R864" s="5" t="s">
        <v>24</v>
      </c>
      <c r="S864" s="6"/>
      <c r="T864" s="6"/>
      <c r="U864" s="5"/>
      <c r="V864" s="5"/>
      <c r="W864" s="5"/>
      <c r="X864" s="5"/>
      <c r="Y864" s="5"/>
      <c r="Z864" s="80">
        <f t="shared" si="359"/>
        <v>1</v>
      </c>
      <c r="AA864" s="955"/>
      <c r="AB864" s="7"/>
      <c r="AC864" s="7"/>
      <c r="AD864" s="7"/>
      <c r="AE864" s="7"/>
      <c r="AF864" s="7"/>
      <c r="AG864" s="7"/>
      <c r="AH864" s="7"/>
      <c r="AI864" s="7"/>
      <c r="AJ864" s="7"/>
      <c r="AK864" s="7"/>
      <c r="AL864" s="7"/>
      <c r="AM864" s="7" t="s">
        <v>1318</v>
      </c>
      <c r="AN864" s="7"/>
      <c r="AO864" s="7"/>
      <c r="AP864" s="7"/>
      <c r="AQ864" s="7"/>
      <c r="AR864" s="7"/>
      <c r="AS864" s="7"/>
      <c r="AT864" s="7"/>
      <c r="AU864" s="7"/>
      <c r="AV864" s="55"/>
      <c r="AW864" s="7"/>
      <c r="AX864" s="7"/>
      <c r="AY864" s="7"/>
      <c r="AZ864" s="7"/>
      <c r="BA864" s="7"/>
      <c r="BB864" s="7"/>
      <c r="BC864" s="7"/>
      <c r="BD864" s="7"/>
      <c r="BE864" s="7"/>
      <c r="BF864" s="7"/>
      <c r="BG864" s="7"/>
      <c r="BH864" s="7"/>
      <c r="BI864" s="7"/>
      <c r="BJ864" s="221"/>
      <c r="BK864" s="221"/>
      <c r="BL864" s="221"/>
      <c r="BM864" s="221"/>
      <c r="BN864" s="221"/>
      <c r="BO864" s="221"/>
      <c r="BP864" s="221"/>
      <c r="BQ864" s="221"/>
      <c r="BR864" s="221"/>
      <c r="BS864" s="221"/>
      <c r="BT864" s="221"/>
      <c r="BU864" s="221"/>
      <c r="BV864" s="221"/>
      <c r="BW864" s="221"/>
      <c r="BX864" s="221"/>
      <c r="BY864" s="221"/>
      <c r="BZ864" s="221"/>
      <c r="CA864" s="221"/>
      <c r="CB864" s="221"/>
      <c r="CC864" s="221"/>
      <c r="CD864" s="221"/>
      <c r="CE864" s="221"/>
      <c r="CF864" s="221"/>
      <c r="CG864" s="221"/>
      <c r="CH864" s="221"/>
      <c r="CI864" s="221"/>
      <c r="CJ864" s="221"/>
      <c r="CK864" s="221"/>
      <c r="CL864" s="221"/>
      <c r="CM864" s="221"/>
      <c r="CN864" s="221"/>
      <c r="CO864" s="221"/>
      <c r="CP864" s="221"/>
      <c r="CQ864" s="221"/>
      <c r="CR864" s="222">
        <f t="shared" si="360"/>
        <v>0</v>
      </c>
      <c r="CS864" s="237" t="e">
        <f t="shared" si="361"/>
        <v>#DIV/0!</v>
      </c>
      <c r="CT864" s="222">
        <f t="shared" si="362"/>
        <v>0</v>
      </c>
      <c r="CU864" s="237" t="e">
        <f t="shared" si="363"/>
        <v>#DIV/0!</v>
      </c>
      <c r="CV864" s="222">
        <f t="shared" si="364"/>
        <v>0</v>
      </c>
      <c r="CW864" s="237" t="e">
        <f t="shared" si="365"/>
        <v>#DIV/0!</v>
      </c>
      <c r="CX864" s="222">
        <f t="shared" si="366"/>
        <v>0</v>
      </c>
      <c r="CY864" s="237" t="e">
        <f t="shared" si="367"/>
        <v>#DIV/0!</v>
      </c>
      <c r="CZ864" s="223" t="e">
        <f t="shared" si="368"/>
        <v>#DIV/0!</v>
      </c>
      <c r="DA864" s="223" t="e">
        <f t="shared" si="369"/>
        <v>#DIV/0!</v>
      </c>
      <c r="DB864" s="5"/>
    </row>
    <row r="865" spans="1:106" s="1" customFormat="1" ht="24.65" customHeight="1">
      <c r="A865" s="1036"/>
      <c r="B865" s="1024"/>
      <c r="C865" s="1042"/>
      <c r="D865" s="1024"/>
      <c r="E865" s="1059"/>
      <c r="F865" s="1024"/>
      <c r="G865" s="289" t="s">
        <v>1250</v>
      </c>
      <c r="H865" s="44"/>
      <c r="I865" s="44"/>
      <c r="J865" s="5" t="s">
        <v>32</v>
      </c>
      <c r="K865" s="212" t="s">
        <v>31</v>
      </c>
      <c r="L865" s="165" t="s">
        <v>8</v>
      </c>
      <c r="M865" s="221" t="s">
        <v>29</v>
      </c>
      <c r="N865" s="221" t="s">
        <v>24</v>
      </c>
      <c r="O865" s="5"/>
      <c r="P865" s="5"/>
      <c r="Q865" s="5"/>
      <c r="R865" s="5"/>
      <c r="S865" s="6"/>
      <c r="T865" s="6"/>
      <c r="U865" s="5" t="s">
        <v>24</v>
      </c>
      <c r="V865" s="5"/>
      <c r="W865" s="5"/>
      <c r="X865" s="5"/>
      <c r="Y865" s="5"/>
      <c r="Z865" s="80">
        <f t="shared" si="359"/>
        <v>1</v>
      </c>
      <c r="AA865" s="955"/>
      <c r="AB865" s="7"/>
      <c r="AC865" s="7"/>
      <c r="AD865" s="7"/>
      <c r="AE865" s="7"/>
      <c r="AF865" s="7"/>
      <c r="AG865" s="7"/>
      <c r="AH865" s="7"/>
      <c r="AI865" s="7"/>
      <c r="AJ865" s="7"/>
      <c r="AK865" s="7"/>
      <c r="AL865" s="7"/>
      <c r="AM865" s="7"/>
      <c r="AN865" s="7"/>
      <c r="AO865" s="7"/>
      <c r="AP865" s="7"/>
      <c r="AQ865" s="7"/>
      <c r="AR865" s="7"/>
      <c r="AS865" s="7"/>
      <c r="AT865" s="7"/>
      <c r="AU865" s="7"/>
      <c r="AV865" s="55" t="s">
        <v>1318</v>
      </c>
      <c r="AW865" s="7"/>
      <c r="AX865" s="7"/>
      <c r="AY865" s="7"/>
      <c r="AZ865" s="7"/>
      <c r="BA865" s="7"/>
      <c r="BB865" s="7"/>
      <c r="BC865" s="7"/>
      <c r="BD865" s="7"/>
      <c r="BE865" s="7"/>
      <c r="BF865" s="7"/>
      <c r="BG865" s="7"/>
      <c r="BH865" s="7"/>
      <c r="BI865" s="7"/>
      <c r="BJ865" s="221"/>
      <c r="BK865" s="221"/>
      <c r="BL865" s="221"/>
      <c r="BM865" s="221"/>
      <c r="BN865" s="221"/>
      <c r="BO865" s="221"/>
      <c r="BP865" s="221"/>
      <c r="BQ865" s="221"/>
      <c r="BR865" s="221"/>
      <c r="BS865" s="221"/>
      <c r="BT865" s="221"/>
      <c r="BU865" s="221"/>
      <c r="BV865" s="221"/>
      <c r="BW865" s="221"/>
      <c r="BX865" s="221"/>
      <c r="BY865" s="221"/>
      <c r="BZ865" s="221"/>
      <c r="CA865" s="221"/>
      <c r="CB865" s="221"/>
      <c r="CC865" s="221"/>
      <c r="CD865" s="221"/>
      <c r="CE865" s="221"/>
      <c r="CF865" s="221"/>
      <c r="CG865" s="221"/>
      <c r="CH865" s="221"/>
      <c r="CI865" s="221"/>
      <c r="CJ865" s="221"/>
      <c r="CK865" s="221"/>
      <c r="CL865" s="221"/>
      <c r="CM865" s="221"/>
      <c r="CN865" s="221"/>
      <c r="CO865" s="221"/>
      <c r="CP865" s="221"/>
      <c r="CQ865" s="221"/>
      <c r="CR865" s="222">
        <f t="shared" si="360"/>
        <v>0</v>
      </c>
      <c r="CS865" s="237" t="e">
        <f t="shared" si="361"/>
        <v>#DIV/0!</v>
      </c>
      <c r="CT865" s="222">
        <f t="shared" si="362"/>
        <v>0</v>
      </c>
      <c r="CU865" s="237" t="e">
        <f t="shared" si="363"/>
        <v>#DIV/0!</v>
      </c>
      <c r="CV865" s="222">
        <f t="shared" si="364"/>
        <v>0</v>
      </c>
      <c r="CW865" s="237" t="e">
        <f t="shared" si="365"/>
        <v>#DIV/0!</v>
      </c>
      <c r="CX865" s="222">
        <f t="shared" si="366"/>
        <v>0</v>
      </c>
      <c r="CY865" s="237" t="e">
        <f t="shared" si="367"/>
        <v>#DIV/0!</v>
      </c>
      <c r="CZ865" s="223" t="e">
        <f t="shared" si="368"/>
        <v>#DIV/0!</v>
      </c>
      <c r="DA865" s="223" t="e">
        <f t="shared" si="369"/>
        <v>#DIV/0!</v>
      </c>
      <c r="DB865" s="5"/>
    </row>
    <row r="866" spans="1:106" s="1" customFormat="1" ht="24.65" customHeight="1">
      <c r="A866" s="1036"/>
      <c r="B866" s="1024"/>
      <c r="C866" s="1042"/>
      <c r="D866" s="1024"/>
      <c r="E866" s="1059"/>
      <c r="F866" s="1024"/>
      <c r="G866" s="289" t="s">
        <v>1263</v>
      </c>
      <c r="H866" s="44"/>
      <c r="I866" s="44"/>
      <c r="J866" s="5" t="s">
        <v>32</v>
      </c>
      <c r="K866" s="212" t="s">
        <v>31</v>
      </c>
      <c r="L866" s="165" t="s">
        <v>8</v>
      </c>
      <c r="M866" s="221" t="s">
        <v>29</v>
      </c>
      <c r="N866" s="221" t="s">
        <v>24</v>
      </c>
      <c r="O866" s="5"/>
      <c r="P866" s="5"/>
      <c r="Q866" s="5"/>
      <c r="R866" s="5"/>
      <c r="S866" s="6"/>
      <c r="T866" s="6"/>
      <c r="U866" s="5"/>
      <c r="V866" s="5" t="s">
        <v>24</v>
      </c>
      <c r="W866" s="5"/>
      <c r="X866" s="5"/>
      <c r="Y866" s="5"/>
      <c r="Z866" s="80">
        <f t="shared" si="359"/>
        <v>1</v>
      </c>
      <c r="AA866" s="221"/>
      <c r="AB866" s="7"/>
      <c r="AC866" s="7"/>
      <c r="AD866" s="7"/>
      <c r="AE866" s="7"/>
      <c r="AF866" s="7"/>
      <c r="AG866" s="7"/>
      <c r="AH866" s="7"/>
      <c r="AI866" s="7"/>
      <c r="AJ866" s="7"/>
      <c r="AK866" s="7"/>
      <c r="AL866" s="7"/>
      <c r="AM866" s="7"/>
      <c r="AN866" s="7"/>
      <c r="AO866" s="7"/>
      <c r="AP866" s="7"/>
      <c r="AQ866" s="7"/>
      <c r="AR866" s="7"/>
      <c r="AS866" s="7"/>
      <c r="AT866" s="7"/>
      <c r="AU866" s="7"/>
      <c r="AV866" s="55"/>
      <c r="AW866" s="7"/>
      <c r="AX866" s="7"/>
      <c r="AY866" s="7"/>
      <c r="AZ866" s="7"/>
      <c r="BA866" s="7"/>
      <c r="BB866" s="7" t="s">
        <v>1318</v>
      </c>
      <c r="BC866" s="7"/>
      <c r="BD866" s="7"/>
      <c r="BE866" s="7"/>
      <c r="BF866" s="7"/>
      <c r="BG866" s="7"/>
      <c r="BH866" s="7"/>
      <c r="BI866" s="7"/>
      <c r="BJ866" s="221"/>
      <c r="BK866" s="221"/>
      <c r="BL866" s="221"/>
      <c r="BM866" s="221"/>
      <c r="BN866" s="221"/>
      <c r="BO866" s="221"/>
      <c r="BP866" s="221"/>
      <c r="BQ866" s="221"/>
      <c r="BR866" s="221"/>
      <c r="BS866" s="221"/>
      <c r="BT866" s="221"/>
      <c r="BU866" s="221"/>
      <c r="BV866" s="221"/>
      <c r="BW866" s="221"/>
      <c r="BX866" s="221"/>
      <c r="BY866" s="221"/>
      <c r="BZ866" s="221"/>
      <c r="CA866" s="221"/>
      <c r="CB866" s="221"/>
      <c r="CC866" s="221"/>
      <c r="CD866" s="221"/>
      <c r="CE866" s="221"/>
      <c r="CF866" s="221"/>
      <c r="CG866" s="221"/>
      <c r="CH866" s="221"/>
      <c r="CI866" s="221"/>
      <c r="CJ866" s="221"/>
      <c r="CK866" s="221"/>
      <c r="CL866" s="221"/>
      <c r="CM866" s="221"/>
      <c r="CN866" s="221"/>
      <c r="CO866" s="221"/>
      <c r="CP866" s="221"/>
      <c r="CQ866" s="221"/>
      <c r="CR866" s="222">
        <f t="shared" si="360"/>
        <v>0</v>
      </c>
      <c r="CS866" s="237" t="e">
        <f t="shared" si="361"/>
        <v>#DIV/0!</v>
      </c>
      <c r="CT866" s="222">
        <f t="shared" si="362"/>
        <v>0</v>
      </c>
      <c r="CU866" s="237" t="e">
        <f t="shared" si="363"/>
        <v>#DIV/0!</v>
      </c>
      <c r="CV866" s="222">
        <f t="shared" si="364"/>
        <v>0</v>
      </c>
      <c r="CW866" s="237" t="e">
        <f t="shared" si="365"/>
        <v>#DIV/0!</v>
      </c>
      <c r="CX866" s="222">
        <f t="shared" si="366"/>
        <v>0</v>
      </c>
      <c r="CY866" s="237" t="e">
        <f t="shared" si="367"/>
        <v>#DIV/0!</v>
      </c>
      <c r="CZ866" s="223" t="e">
        <f t="shared" si="368"/>
        <v>#DIV/0!</v>
      </c>
      <c r="DA866" s="223" t="e">
        <f t="shared" si="369"/>
        <v>#DIV/0!</v>
      </c>
      <c r="DB866" s="5"/>
    </row>
    <row r="867" spans="1:106" ht="43.5">
      <c r="A867" s="1036"/>
      <c r="B867" s="1024"/>
      <c r="C867" s="1042"/>
      <c r="D867" s="1024"/>
      <c r="E867" s="1059"/>
      <c r="F867" s="1024"/>
      <c r="G867" s="289" t="s">
        <v>1767</v>
      </c>
      <c r="H867" s="226"/>
      <c r="I867" s="181" t="s">
        <v>1768</v>
      </c>
      <c r="J867" s="5" t="s">
        <v>32</v>
      </c>
      <c r="K867" s="212" t="s">
        <v>31</v>
      </c>
      <c r="L867" s="165" t="s">
        <v>8</v>
      </c>
      <c r="M867" s="221" t="s">
        <v>29</v>
      </c>
      <c r="N867" s="221" t="s">
        <v>24</v>
      </c>
      <c r="O867" s="5"/>
      <c r="P867" s="5"/>
      <c r="Q867" s="5"/>
      <c r="R867" s="5"/>
      <c r="S867" s="6"/>
      <c r="T867" s="6"/>
      <c r="U867" s="5"/>
      <c r="V867" s="5"/>
      <c r="W867" s="221" t="s">
        <v>24</v>
      </c>
      <c r="X867" s="5"/>
      <c r="Y867" s="5"/>
      <c r="Z867" s="80">
        <f t="shared" si="359"/>
        <v>1</v>
      </c>
      <c r="AA867" s="955"/>
      <c r="AB867" s="7"/>
      <c r="AC867" s="7"/>
      <c r="AD867" s="7"/>
      <c r="AE867" s="7"/>
      <c r="AF867" s="7"/>
      <c r="AG867" s="7"/>
      <c r="AH867" s="7"/>
      <c r="AI867" s="7"/>
      <c r="AJ867" s="7"/>
      <c r="AK867" s="7"/>
      <c r="AL867" s="7"/>
      <c r="AM867" s="7"/>
      <c r="AN867" s="7"/>
      <c r="AO867" s="7"/>
      <c r="AP867" s="7"/>
      <c r="AQ867" s="7"/>
      <c r="AR867" s="7"/>
      <c r="AS867" s="7"/>
      <c r="AT867" s="7"/>
      <c r="AU867" s="7"/>
      <c r="AV867" s="55"/>
      <c r="AW867" s="7"/>
      <c r="AX867" s="7"/>
      <c r="AY867" s="7"/>
      <c r="AZ867" s="7"/>
      <c r="BA867" s="7"/>
      <c r="BB867" s="7"/>
      <c r="BC867" s="55" t="s">
        <v>1318</v>
      </c>
      <c r="BD867" s="55"/>
      <c r="BE867" s="55"/>
      <c r="BF867" s="7"/>
      <c r="BG867" s="7"/>
      <c r="BH867" s="7"/>
      <c r="BI867" s="7"/>
      <c r="BJ867" s="221"/>
      <c r="BK867" s="221"/>
      <c r="BL867" s="221"/>
      <c r="BM867" s="221"/>
      <c r="BN867" s="221"/>
      <c r="BO867" s="221"/>
      <c r="BP867" s="221"/>
      <c r="BQ867" s="221"/>
      <c r="BR867" s="221"/>
      <c r="BS867" s="221"/>
      <c r="BT867" s="221"/>
      <c r="BU867" s="221"/>
      <c r="BV867" s="221"/>
      <c r="BW867" s="221"/>
      <c r="BX867" s="221"/>
      <c r="BY867" s="221"/>
      <c r="BZ867" s="221"/>
      <c r="CA867" s="221"/>
      <c r="CB867" s="221"/>
      <c r="CC867" s="221"/>
      <c r="CD867" s="221"/>
      <c r="CE867" s="221"/>
      <c r="CF867" s="221"/>
      <c r="CG867" s="221"/>
      <c r="CH867" s="221"/>
      <c r="CI867" s="221"/>
      <c r="CJ867" s="221"/>
      <c r="CK867" s="221"/>
      <c r="CL867" s="221"/>
      <c r="CM867" s="221"/>
      <c r="CN867" s="221"/>
      <c r="CO867" s="221"/>
      <c r="CP867" s="221"/>
      <c r="CQ867" s="221"/>
      <c r="CR867" s="222">
        <f t="shared" si="360"/>
        <v>0</v>
      </c>
      <c r="CS867" s="237" t="e">
        <f t="shared" si="361"/>
        <v>#DIV/0!</v>
      </c>
      <c r="CT867" s="222">
        <f t="shared" si="362"/>
        <v>0</v>
      </c>
      <c r="CU867" s="237" t="e">
        <f t="shared" si="363"/>
        <v>#DIV/0!</v>
      </c>
      <c r="CV867" s="222">
        <f t="shared" si="364"/>
        <v>0</v>
      </c>
      <c r="CW867" s="237" t="e">
        <f t="shared" si="365"/>
        <v>#DIV/0!</v>
      </c>
      <c r="CX867" s="222">
        <f t="shared" si="366"/>
        <v>0</v>
      </c>
      <c r="CY867" s="237" t="e">
        <f t="shared" si="367"/>
        <v>#DIV/0!</v>
      </c>
      <c r="CZ867" s="223" t="e">
        <f t="shared" si="368"/>
        <v>#DIV/0!</v>
      </c>
      <c r="DA867" s="223" t="e">
        <f t="shared" si="369"/>
        <v>#DIV/0!</v>
      </c>
      <c r="DB867" s="221"/>
    </row>
    <row r="868" spans="1:106" ht="24.65" customHeight="1">
      <c r="A868" s="1036"/>
      <c r="B868" s="1024"/>
      <c r="C868" s="1042"/>
      <c r="D868" s="1024"/>
      <c r="E868" s="1059"/>
      <c r="F868" s="1024"/>
      <c r="G868" s="34" t="s">
        <v>1254</v>
      </c>
      <c r="H868" s="16"/>
      <c r="I868" s="16"/>
      <c r="J868" s="5" t="s">
        <v>32</v>
      </c>
      <c r="K868" s="212" t="s">
        <v>31</v>
      </c>
      <c r="L868" s="165" t="s">
        <v>8</v>
      </c>
      <c r="M868" s="221" t="s">
        <v>29</v>
      </c>
      <c r="N868" s="221" t="s">
        <v>24</v>
      </c>
      <c r="O868" s="5"/>
      <c r="P868" s="5"/>
      <c r="Q868" s="5"/>
      <c r="R868" s="5"/>
      <c r="S868" s="6"/>
      <c r="T868" s="6"/>
      <c r="U868" s="5"/>
      <c r="V868" s="5"/>
      <c r="W868" s="5"/>
      <c r="X868" s="5"/>
      <c r="Y868" s="5" t="s">
        <v>24</v>
      </c>
      <c r="Z868" s="80">
        <f t="shared" si="359"/>
        <v>1</v>
      </c>
      <c r="AA868" s="955"/>
      <c r="AB868" s="7"/>
      <c r="AC868" s="7"/>
      <c r="AD868" s="7"/>
      <c r="AE868" s="7"/>
      <c r="AF868" s="7"/>
      <c r="AG868" s="7"/>
      <c r="AH868" s="7"/>
      <c r="AI868" s="7"/>
      <c r="AJ868" s="7"/>
      <c r="AK868" s="7"/>
      <c r="AL868" s="7"/>
      <c r="AM868" s="7"/>
      <c r="AN868" s="7"/>
      <c r="AO868" s="7"/>
      <c r="AP868" s="7"/>
      <c r="AQ868" s="7"/>
      <c r="AR868" s="7"/>
      <c r="AS868" s="7"/>
      <c r="AT868" s="7"/>
      <c r="AU868" s="7"/>
      <c r="AV868" s="55"/>
      <c r="AW868" s="7"/>
      <c r="AX868" s="7"/>
      <c r="AY868" s="7"/>
      <c r="AZ868" s="7"/>
      <c r="BA868" s="7"/>
      <c r="BB868" s="7"/>
      <c r="BC868" s="55"/>
      <c r="BD868" s="55"/>
      <c r="BE868" s="55"/>
      <c r="BF868" s="7"/>
      <c r="BG868" s="7"/>
      <c r="BH868" s="7" t="s">
        <v>1404</v>
      </c>
      <c r="BI868" s="7"/>
      <c r="BJ868" s="221"/>
      <c r="BK868" s="221"/>
      <c r="BL868" s="221"/>
      <c r="BM868" s="221"/>
      <c r="BN868" s="221"/>
      <c r="BO868" s="221"/>
      <c r="BP868" s="221"/>
      <c r="BQ868" s="221"/>
      <c r="BR868" s="221"/>
      <c r="BS868" s="221"/>
      <c r="BT868" s="221"/>
      <c r="BU868" s="221"/>
      <c r="BV868" s="221"/>
      <c r="BW868" s="221"/>
      <c r="BX868" s="221"/>
      <c r="BY868" s="221"/>
      <c r="BZ868" s="221"/>
      <c r="CA868" s="221"/>
      <c r="CB868" s="221"/>
      <c r="CC868" s="221"/>
      <c r="CD868" s="221"/>
      <c r="CE868" s="221"/>
      <c r="CF868" s="221"/>
      <c r="CG868" s="221"/>
      <c r="CH868" s="221"/>
      <c r="CI868" s="221"/>
      <c r="CJ868" s="221"/>
      <c r="CK868" s="221"/>
      <c r="CL868" s="221"/>
      <c r="CM868" s="221"/>
      <c r="CN868" s="221"/>
      <c r="CO868" s="221"/>
      <c r="CP868" s="221"/>
      <c r="CQ868" s="221"/>
      <c r="CR868" s="222">
        <f t="shared" si="360"/>
        <v>0</v>
      </c>
      <c r="CS868" s="237" t="e">
        <f t="shared" si="361"/>
        <v>#DIV/0!</v>
      </c>
      <c r="CT868" s="222">
        <f t="shared" si="362"/>
        <v>0</v>
      </c>
      <c r="CU868" s="237" t="e">
        <f t="shared" si="363"/>
        <v>#DIV/0!</v>
      </c>
      <c r="CV868" s="222">
        <f t="shared" si="364"/>
        <v>0</v>
      </c>
      <c r="CW868" s="237" t="e">
        <f t="shared" si="365"/>
        <v>#DIV/0!</v>
      </c>
      <c r="CX868" s="222">
        <f t="shared" si="366"/>
        <v>0</v>
      </c>
      <c r="CY868" s="237" t="e">
        <f t="shared" si="367"/>
        <v>#DIV/0!</v>
      </c>
      <c r="CZ868" s="223" t="e">
        <f t="shared" si="368"/>
        <v>#DIV/0!</v>
      </c>
      <c r="DA868" s="223" t="e">
        <f t="shared" si="369"/>
        <v>#DIV/0!</v>
      </c>
      <c r="DB868" s="221"/>
    </row>
    <row r="869" spans="1:106" ht="24.65" customHeight="1">
      <c r="A869" s="1036"/>
      <c r="B869" s="1024"/>
      <c r="C869" s="1042"/>
      <c r="D869" s="1024"/>
      <c r="E869" s="1059"/>
      <c r="F869" s="1024" t="s">
        <v>1446</v>
      </c>
      <c r="G869" s="34" t="s">
        <v>1244</v>
      </c>
      <c r="H869" s="16"/>
      <c r="I869" s="16"/>
      <c r="J869" s="5" t="s">
        <v>32</v>
      </c>
      <c r="K869" s="212" t="s">
        <v>31</v>
      </c>
      <c r="L869" s="165" t="s">
        <v>8</v>
      </c>
      <c r="M869" s="221" t="s">
        <v>29</v>
      </c>
      <c r="N869" s="221" t="s">
        <v>24</v>
      </c>
      <c r="O869" s="5"/>
      <c r="P869" s="5"/>
      <c r="Q869" s="5"/>
      <c r="R869" s="5"/>
      <c r="S869" s="6"/>
      <c r="T869" s="6"/>
      <c r="U869" s="5"/>
      <c r="V869" s="5"/>
      <c r="W869" s="5"/>
      <c r="X869" s="5"/>
      <c r="Y869" s="5" t="s">
        <v>24</v>
      </c>
      <c r="Z869" s="80">
        <f t="shared" si="359"/>
        <v>1</v>
      </c>
      <c r="AA869" s="221"/>
      <c r="AB869" s="7"/>
      <c r="AC869" s="7"/>
      <c r="AD869" s="7"/>
      <c r="AE869" s="7"/>
      <c r="AF869" s="7"/>
      <c r="AG869" s="7"/>
      <c r="AH869" s="7"/>
      <c r="AI869" s="7"/>
      <c r="AJ869" s="7"/>
      <c r="AK869" s="7"/>
      <c r="AL869" s="7"/>
      <c r="AM869" s="7"/>
      <c r="AN869" s="7"/>
      <c r="AO869" s="7"/>
      <c r="AP869" s="7"/>
      <c r="AQ869" s="7"/>
      <c r="AR869" s="7"/>
      <c r="AS869" s="7"/>
      <c r="AT869" s="7"/>
      <c r="AU869" s="7"/>
      <c r="AV869" s="55"/>
      <c r="AW869" s="7"/>
      <c r="AX869" s="7"/>
      <c r="AY869" s="7"/>
      <c r="AZ869" s="7"/>
      <c r="BA869" s="7"/>
      <c r="BB869" s="7"/>
      <c r="BC869" s="55"/>
      <c r="BD869" s="55"/>
      <c r="BE869" s="55"/>
      <c r="BF869" s="7"/>
      <c r="BG869" s="7"/>
      <c r="BH869" s="7"/>
      <c r="BI869" s="7" t="s">
        <v>1404</v>
      </c>
      <c r="BJ869" s="221"/>
      <c r="BK869" s="221"/>
      <c r="BL869" s="221"/>
      <c r="BM869" s="221"/>
      <c r="BN869" s="221"/>
      <c r="BO869" s="221"/>
      <c r="BP869" s="221"/>
      <c r="BQ869" s="221"/>
      <c r="BR869" s="221"/>
      <c r="BS869" s="221"/>
      <c r="BT869" s="221"/>
      <c r="BU869" s="221"/>
      <c r="BV869" s="221"/>
      <c r="BW869" s="221"/>
      <c r="BX869" s="221"/>
      <c r="BY869" s="221"/>
      <c r="BZ869" s="221"/>
      <c r="CA869" s="221"/>
      <c r="CB869" s="221"/>
      <c r="CC869" s="221"/>
      <c r="CD869" s="221"/>
      <c r="CE869" s="221"/>
      <c r="CF869" s="221"/>
      <c r="CG869" s="221"/>
      <c r="CH869" s="221"/>
      <c r="CI869" s="221"/>
      <c r="CJ869" s="221"/>
      <c r="CK869" s="221"/>
      <c r="CL869" s="221"/>
      <c r="CM869" s="221"/>
      <c r="CN869" s="221"/>
      <c r="CO869" s="221"/>
      <c r="CP869" s="221"/>
      <c r="CQ869" s="221"/>
      <c r="CR869" s="222">
        <f t="shared" si="360"/>
        <v>0</v>
      </c>
      <c r="CS869" s="237" t="e">
        <f t="shared" si="361"/>
        <v>#DIV/0!</v>
      </c>
      <c r="CT869" s="222">
        <f t="shared" si="362"/>
        <v>0</v>
      </c>
      <c r="CU869" s="237" t="e">
        <f t="shared" si="363"/>
        <v>#DIV/0!</v>
      </c>
      <c r="CV869" s="222">
        <f t="shared" si="364"/>
        <v>0</v>
      </c>
      <c r="CW869" s="237" t="e">
        <f t="shared" si="365"/>
        <v>#DIV/0!</v>
      </c>
      <c r="CX869" s="222">
        <f t="shared" si="366"/>
        <v>0</v>
      </c>
      <c r="CY869" s="237" t="e">
        <f t="shared" si="367"/>
        <v>#DIV/0!</v>
      </c>
      <c r="CZ869" s="223" t="e">
        <f t="shared" si="368"/>
        <v>#DIV/0!</v>
      </c>
      <c r="DA869" s="223" t="e">
        <f t="shared" si="369"/>
        <v>#DIV/0!</v>
      </c>
      <c r="DB869" s="221"/>
    </row>
    <row r="870" spans="1:106" ht="108.5">
      <c r="A870" s="1036"/>
      <c r="B870" s="1024"/>
      <c r="C870" s="1042"/>
      <c r="D870" s="1024"/>
      <c r="E870" s="1059"/>
      <c r="F870" s="1024"/>
      <c r="G870" s="143" t="s">
        <v>2158</v>
      </c>
      <c r="H870" s="16"/>
      <c r="I870" s="16"/>
      <c r="J870" s="5" t="s">
        <v>32</v>
      </c>
      <c r="K870" s="212" t="s">
        <v>31</v>
      </c>
      <c r="L870" s="165" t="s">
        <v>8</v>
      </c>
      <c r="M870" s="221"/>
      <c r="N870" s="221"/>
      <c r="O870" s="5"/>
      <c r="P870" s="5" t="s">
        <v>24</v>
      </c>
      <c r="Q870" s="5"/>
      <c r="R870" s="5"/>
      <c r="S870" s="6"/>
      <c r="T870" s="6"/>
      <c r="U870" s="5"/>
      <c r="V870" s="5"/>
      <c r="W870" s="5"/>
      <c r="X870" s="5"/>
      <c r="Y870" s="5"/>
      <c r="Z870" s="80">
        <f t="shared" si="359"/>
        <v>1</v>
      </c>
      <c r="AA870" s="955"/>
      <c r="AB870" s="7"/>
      <c r="AC870" s="7"/>
      <c r="AD870" s="7"/>
      <c r="AE870" s="7"/>
      <c r="AF870" s="7" t="s">
        <v>1183</v>
      </c>
      <c r="AG870" s="7"/>
      <c r="AH870" s="7" t="s">
        <v>1183</v>
      </c>
      <c r="AI870" s="7"/>
      <c r="AJ870" s="7"/>
      <c r="AK870" s="7"/>
      <c r="AL870" s="7"/>
      <c r="AM870" s="7"/>
      <c r="AN870" s="7"/>
      <c r="AO870" s="7"/>
      <c r="AP870" s="7"/>
      <c r="AQ870" s="7"/>
      <c r="AR870" s="7"/>
      <c r="AS870" s="7"/>
      <c r="AT870" s="7"/>
      <c r="AU870" s="7"/>
      <c r="AV870" s="55"/>
      <c r="AW870" s="7"/>
      <c r="AX870" s="7"/>
      <c r="AY870" s="7"/>
      <c r="AZ870" s="7"/>
      <c r="BA870" s="7"/>
      <c r="BB870" s="7"/>
      <c r="BC870" s="55"/>
      <c r="BD870" s="55"/>
      <c r="BE870" s="55"/>
      <c r="BF870" s="7"/>
      <c r="BG870" s="7"/>
      <c r="BH870" s="7"/>
      <c r="BI870" s="7"/>
      <c r="BJ870" s="221"/>
      <c r="BK870" s="221"/>
      <c r="BL870" s="221"/>
      <c r="BM870" s="221"/>
      <c r="BN870" s="221"/>
      <c r="BO870" s="221"/>
      <c r="BP870" s="221"/>
      <c r="BQ870" s="221"/>
      <c r="BR870" s="221"/>
      <c r="BS870" s="221"/>
      <c r="BT870" s="221"/>
      <c r="BU870" s="221"/>
      <c r="BV870" s="221"/>
      <c r="BW870" s="221"/>
      <c r="BX870" s="221"/>
      <c r="BY870" s="221"/>
      <c r="BZ870" s="221"/>
      <c r="CA870" s="221"/>
      <c r="CB870" s="221"/>
      <c r="CC870" s="221"/>
      <c r="CD870" s="221"/>
      <c r="CE870" s="221"/>
      <c r="CF870" s="221"/>
      <c r="CG870" s="221"/>
      <c r="CH870" s="221"/>
      <c r="CI870" s="221"/>
      <c r="CJ870" s="221"/>
      <c r="CK870" s="221"/>
      <c r="CL870" s="221"/>
      <c r="CM870" s="221"/>
      <c r="CN870" s="221"/>
      <c r="CO870" s="221"/>
      <c r="CP870" s="221"/>
      <c r="CQ870" s="221"/>
      <c r="CR870" s="222">
        <f t="shared" si="360"/>
        <v>0</v>
      </c>
      <c r="CS870" s="237" t="e">
        <f t="shared" si="361"/>
        <v>#DIV/0!</v>
      </c>
      <c r="CT870" s="222">
        <f t="shared" si="362"/>
        <v>0</v>
      </c>
      <c r="CU870" s="237" t="e">
        <f t="shared" si="363"/>
        <v>#DIV/0!</v>
      </c>
      <c r="CV870" s="222">
        <f t="shared" si="364"/>
        <v>0</v>
      </c>
      <c r="CW870" s="237" t="e">
        <f t="shared" si="365"/>
        <v>#DIV/0!</v>
      </c>
      <c r="CX870" s="222">
        <f t="shared" si="366"/>
        <v>0</v>
      </c>
      <c r="CY870" s="237" t="e">
        <f t="shared" si="367"/>
        <v>#DIV/0!</v>
      </c>
      <c r="CZ870" s="223" t="e">
        <f t="shared" si="368"/>
        <v>#DIV/0!</v>
      </c>
      <c r="DA870" s="223" t="e">
        <f t="shared" si="369"/>
        <v>#DIV/0!</v>
      </c>
      <c r="DB870" s="221"/>
    </row>
    <row r="871" spans="1:106" ht="46.5">
      <c r="A871" s="1036"/>
      <c r="B871" s="1024"/>
      <c r="C871" s="1042"/>
      <c r="D871" s="1024"/>
      <c r="E871" s="1059"/>
      <c r="F871" s="1024"/>
      <c r="G871" s="143" t="s">
        <v>1557</v>
      </c>
      <c r="H871" s="226" t="s">
        <v>821</v>
      </c>
      <c r="I871" s="226"/>
      <c r="J871" s="5" t="s">
        <v>52</v>
      </c>
      <c r="K871" s="212" t="s">
        <v>31</v>
      </c>
      <c r="L871" s="165" t="s">
        <v>8</v>
      </c>
      <c r="M871" s="221"/>
      <c r="N871" s="221"/>
      <c r="O871" s="5"/>
      <c r="P871" s="5"/>
      <c r="Q871" s="5"/>
      <c r="R871" s="5"/>
      <c r="S871" s="6"/>
      <c r="T871" s="6"/>
      <c r="U871" s="5"/>
      <c r="V871" s="5"/>
      <c r="W871" s="5" t="s">
        <v>24</v>
      </c>
      <c r="X871" s="5"/>
      <c r="Y871" s="5"/>
      <c r="Z871" s="80">
        <f t="shared" si="359"/>
        <v>1</v>
      </c>
      <c r="AA871" s="955"/>
      <c r="AB871" s="7"/>
      <c r="AC871" s="7"/>
      <c r="AD871" s="7"/>
      <c r="AE871" s="7"/>
      <c r="AF871" s="7"/>
      <c r="AG871" s="7"/>
      <c r="AH871" s="7"/>
      <c r="AI871" s="7"/>
      <c r="AJ871" s="7"/>
      <c r="AK871" s="7"/>
      <c r="AL871" s="7"/>
      <c r="AM871" s="7"/>
      <c r="AN871" s="7"/>
      <c r="AO871" s="7"/>
      <c r="AP871" s="7"/>
      <c r="AQ871" s="7"/>
      <c r="AR871" s="7"/>
      <c r="AS871" s="7"/>
      <c r="AT871" s="7"/>
      <c r="AU871" s="7"/>
      <c r="AV871" s="55"/>
      <c r="AW871" s="7"/>
      <c r="AX871" s="7"/>
      <c r="AY871" s="7"/>
      <c r="AZ871" s="7"/>
      <c r="BA871" s="7"/>
      <c r="BB871" s="7"/>
      <c r="BC871" s="55"/>
      <c r="BD871" s="55"/>
      <c r="BE871" s="55"/>
      <c r="BF871" s="7"/>
      <c r="BG871" s="7"/>
      <c r="BH871" s="7"/>
      <c r="BI871" s="7"/>
      <c r="BJ871" s="221"/>
      <c r="BK871" s="221"/>
      <c r="BL871" s="221"/>
      <c r="BM871" s="221"/>
      <c r="BN871" s="221"/>
      <c r="BO871" s="221"/>
      <c r="BP871" s="221"/>
      <c r="BQ871" s="221"/>
      <c r="BR871" s="221"/>
      <c r="BS871" s="221"/>
      <c r="BT871" s="221"/>
      <c r="BU871" s="221"/>
      <c r="BV871" s="221"/>
      <c r="BW871" s="221"/>
      <c r="BX871" s="221"/>
      <c r="BY871" s="221"/>
      <c r="BZ871" s="221"/>
      <c r="CA871" s="221"/>
      <c r="CB871" s="221"/>
      <c r="CC871" s="221"/>
      <c r="CD871" s="221"/>
      <c r="CE871" s="221"/>
      <c r="CF871" s="221"/>
      <c r="CG871" s="221"/>
      <c r="CH871" s="221"/>
      <c r="CI871" s="221"/>
      <c r="CJ871" s="221"/>
      <c r="CK871" s="221"/>
      <c r="CL871" s="221"/>
      <c r="CM871" s="221"/>
      <c r="CN871" s="221"/>
      <c r="CO871" s="221"/>
      <c r="CP871" s="221"/>
      <c r="CQ871" s="221"/>
      <c r="CR871" s="222">
        <f t="shared" si="360"/>
        <v>0</v>
      </c>
      <c r="CS871" s="237" t="e">
        <f t="shared" si="361"/>
        <v>#DIV/0!</v>
      </c>
      <c r="CT871" s="222">
        <f t="shared" si="362"/>
        <v>0</v>
      </c>
      <c r="CU871" s="237" t="e">
        <f t="shared" si="363"/>
        <v>#DIV/0!</v>
      </c>
      <c r="CV871" s="222">
        <f t="shared" si="364"/>
        <v>0</v>
      </c>
      <c r="CW871" s="237" t="e">
        <f t="shared" si="365"/>
        <v>#DIV/0!</v>
      </c>
      <c r="CX871" s="222">
        <f t="shared" si="366"/>
        <v>0</v>
      </c>
      <c r="CY871" s="237" t="e">
        <f t="shared" si="367"/>
        <v>#DIV/0!</v>
      </c>
      <c r="CZ871" s="223" t="e">
        <f t="shared" si="368"/>
        <v>#DIV/0!</v>
      </c>
      <c r="DA871" s="223" t="e">
        <f t="shared" si="369"/>
        <v>#DIV/0!</v>
      </c>
      <c r="DB871" s="221"/>
    </row>
    <row r="872" spans="1:106" ht="25.4" customHeight="1">
      <c r="A872" s="1036"/>
      <c r="B872" s="1024"/>
      <c r="C872" s="1042"/>
      <c r="D872" s="1024"/>
      <c r="E872" s="1059"/>
      <c r="F872" s="1024"/>
      <c r="G872" s="143" t="s">
        <v>1257</v>
      </c>
      <c r="H872" s="226"/>
      <c r="I872" s="226"/>
      <c r="J872" s="5" t="s">
        <v>32</v>
      </c>
      <c r="K872" s="212" t="s">
        <v>31</v>
      </c>
      <c r="L872" s="165" t="s">
        <v>8</v>
      </c>
      <c r="M872" s="221"/>
      <c r="N872" s="221"/>
      <c r="O872" s="5"/>
      <c r="P872" s="5"/>
      <c r="Q872" s="5"/>
      <c r="R872" s="5" t="s">
        <v>24</v>
      </c>
      <c r="S872" s="6"/>
      <c r="T872" s="6"/>
      <c r="U872" s="5"/>
      <c r="V872" s="5"/>
      <c r="W872" s="5"/>
      <c r="X872" s="5"/>
      <c r="Y872" s="5"/>
      <c r="Z872" s="80">
        <f t="shared" si="359"/>
        <v>1</v>
      </c>
      <c r="AA872" s="221"/>
      <c r="AB872" s="7"/>
      <c r="AC872" s="7"/>
      <c r="AD872" s="7"/>
      <c r="AE872" s="7"/>
      <c r="AF872" s="7"/>
      <c r="AG872" s="7"/>
      <c r="AH872" s="7"/>
      <c r="AI872" s="7"/>
      <c r="AJ872" s="7"/>
      <c r="AK872" s="7"/>
      <c r="AL872" s="7"/>
      <c r="AM872" s="7"/>
      <c r="AN872" s="7" t="s">
        <v>1318</v>
      </c>
      <c r="AO872" s="7"/>
      <c r="AP872" s="7"/>
      <c r="AQ872" s="7"/>
      <c r="AR872" s="7"/>
      <c r="AS872" s="7"/>
      <c r="AT872" s="7"/>
      <c r="AU872" s="7"/>
      <c r="AV872" s="55"/>
      <c r="AW872" s="7"/>
      <c r="AX872" s="7"/>
      <c r="AY872" s="7"/>
      <c r="AZ872" s="7"/>
      <c r="BA872" s="7"/>
      <c r="BB872" s="7"/>
      <c r="BC872" s="55"/>
      <c r="BD872" s="55"/>
      <c r="BE872" s="55"/>
      <c r="BF872" s="7"/>
      <c r="BG872" s="7"/>
      <c r="BH872" s="7"/>
      <c r="BI872" s="7"/>
      <c r="BJ872" s="221"/>
      <c r="BK872" s="221"/>
      <c r="BL872" s="221"/>
      <c r="BM872" s="221"/>
      <c r="BN872" s="221"/>
      <c r="BO872" s="221"/>
      <c r="BP872" s="221"/>
      <c r="BQ872" s="221"/>
      <c r="BR872" s="221"/>
      <c r="BS872" s="221"/>
      <c r="BT872" s="221"/>
      <c r="BU872" s="221"/>
      <c r="BV872" s="221"/>
      <c r="BW872" s="221"/>
      <c r="BX872" s="221"/>
      <c r="BY872" s="221"/>
      <c r="BZ872" s="221"/>
      <c r="CA872" s="221"/>
      <c r="CB872" s="221"/>
      <c r="CC872" s="221"/>
      <c r="CD872" s="221"/>
      <c r="CE872" s="221"/>
      <c r="CF872" s="221"/>
      <c r="CG872" s="221"/>
      <c r="CH872" s="221"/>
      <c r="CI872" s="221"/>
      <c r="CJ872" s="221"/>
      <c r="CK872" s="221"/>
      <c r="CL872" s="221"/>
      <c r="CM872" s="221"/>
      <c r="CN872" s="221"/>
      <c r="CO872" s="221"/>
      <c r="CP872" s="221"/>
      <c r="CQ872" s="221"/>
      <c r="CR872" s="222">
        <f t="shared" si="360"/>
        <v>0</v>
      </c>
      <c r="CS872" s="237" t="e">
        <f t="shared" si="361"/>
        <v>#DIV/0!</v>
      </c>
      <c r="CT872" s="222">
        <f t="shared" si="362"/>
        <v>0</v>
      </c>
      <c r="CU872" s="237" t="e">
        <f t="shared" si="363"/>
        <v>#DIV/0!</v>
      </c>
      <c r="CV872" s="222">
        <f t="shared" si="364"/>
        <v>0</v>
      </c>
      <c r="CW872" s="237" t="e">
        <f t="shared" si="365"/>
        <v>#DIV/0!</v>
      </c>
      <c r="CX872" s="222">
        <f t="shared" si="366"/>
        <v>0</v>
      </c>
      <c r="CY872" s="237" t="e">
        <f t="shared" si="367"/>
        <v>#DIV/0!</v>
      </c>
      <c r="CZ872" s="223" t="e">
        <f t="shared" si="368"/>
        <v>#DIV/0!</v>
      </c>
      <c r="DA872" s="223" t="e">
        <f t="shared" si="369"/>
        <v>#DIV/0!</v>
      </c>
      <c r="DB872" s="221"/>
    </row>
    <row r="873" spans="1:106" ht="31">
      <c r="A873" s="1036"/>
      <c r="B873" s="1024"/>
      <c r="C873" s="1042"/>
      <c r="D873" s="1024"/>
      <c r="E873" s="1059"/>
      <c r="F873" s="1024"/>
      <c r="G873" s="143" t="s">
        <v>1255</v>
      </c>
      <c r="H873" s="226"/>
      <c r="I873" s="226"/>
      <c r="J873" s="5" t="s">
        <v>32</v>
      </c>
      <c r="K873" s="212" t="s">
        <v>31</v>
      </c>
      <c r="L873" s="165" t="s">
        <v>8</v>
      </c>
      <c r="M873" s="221"/>
      <c r="N873" s="221"/>
      <c r="O873" s="5"/>
      <c r="P873" s="5"/>
      <c r="Q873" s="5"/>
      <c r="R873" s="5"/>
      <c r="S873" s="6"/>
      <c r="T873" s="6"/>
      <c r="U873" s="5"/>
      <c r="V873" s="5"/>
      <c r="W873" s="5"/>
      <c r="X873" s="5"/>
      <c r="Y873" s="5" t="s">
        <v>24</v>
      </c>
      <c r="Z873" s="80">
        <f t="shared" si="359"/>
        <v>1</v>
      </c>
      <c r="AA873" s="955"/>
      <c r="AB873" s="7"/>
      <c r="AC873" s="7"/>
      <c r="AD873" s="7"/>
      <c r="AE873" s="7"/>
      <c r="AF873" s="7"/>
      <c r="AG873" s="7"/>
      <c r="AH873" s="7"/>
      <c r="AI873" s="7"/>
      <c r="AJ873" s="7"/>
      <c r="AK873" s="7"/>
      <c r="AL873" s="7"/>
      <c r="AM873" s="7"/>
      <c r="AN873" s="7"/>
      <c r="AO873" s="7"/>
      <c r="AP873" s="7"/>
      <c r="AQ873" s="7"/>
      <c r="AR873" s="7"/>
      <c r="AS873" s="7"/>
      <c r="AT873" s="7"/>
      <c r="AU873" s="7"/>
      <c r="AV873" s="55"/>
      <c r="AW873" s="7"/>
      <c r="AX873" s="7"/>
      <c r="AY873" s="7"/>
      <c r="AZ873" s="7"/>
      <c r="BA873" s="7"/>
      <c r="BB873" s="7"/>
      <c r="BC873" s="55"/>
      <c r="BD873" s="55"/>
      <c r="BE873" s="55"/>
      <c r="BF873" s="7"/>
      <c r="BG873" s="7"/>
      <c r="BH873" s="7" t="s">
        <v>1317</v>
      </c>
      <c r="BI873" s="7"/>
      <c r="BJ873" s="221"/>
      <c r="BK873" s="221"/>
      <c r="BL873" s="221"/>
      <c r="BM873" s="221"/>
      <c r="BN873" s="221"/>
      <c r="BO873" s="221"/>
      <c r="BP873" s="221"/>
      <c r="BQ873" s="221"/>
      <c r="BR873" s="221"/>
      <c r="BS873" s="221"/>
      <c r="BT873" s="221"/>
      <c r="BU873" s="221"/>
      <c r="BV873" s="221"/>
      <c r="BW873" s="221"/>
      <c r="BX873" s="221"/>
      <c r="BY873" s="221"/>
      <c r="BZ873" s="221"/>
      <c r="CA873" s="221"/>
      <c r="CB873" s="221"/>
      <c r="CC873" s="221"/>
      <c r="CD873" s="221"/>
      <c r="CE873" s="221"/>
      <c r="CF873" s="221"/>
      <c r="CG873" s="221"/>
      <c r="CH873" s="221"/>
      <c r="CI873" s="221"/>
      <c r="CJ873" s="221"/>
      <c r="CK873" s="221"/>
      <c r="CL873" s="221"/>
      <c r="CM873" s="221"/>
      <c r="CN873" s="221"/>
      <c r="CO873" s="221"/>
      <c r="CP873" s="221"/>
      <c r="CQ873" s="221"/>
      <c r="CR873" s="222">
        <f t="shared" si="360"/>
        <v>0</v>
      </c>
      <c r="CS873" s="237" t="e">
        <f t="shared" si="361"/>
        <v>#DIV/0!</v>
      </c>
      <c r="CT873" s="222">
        <f t="shared" si="362"/>
        <v>0</v>
      </c>
      <c r="CU873" s="237" t="e">
        <f t="shared" si="363"/>
        <v>#DIV/0!</v>
      </c>
      <c r="CV873" s="222">
        <f t="shared" si="364"/>
        <v>0</v>
      </c>
      <c r="CW873" s="237" t="e">
        <f t="shared" si="365"/>
        <v>#DIV/0!</v>
      </c>
      <c r="CX873" s="222">
        <f t="shared" si="366"/>
        <v>0</v>
      </c>
      <c r="CY873" s="237" t="e">
        <f t="shared" si="367"/>
        <v>#DIV/0!</v>
      </c>
      <c r="CZ873" s="223" t="e">
        <f t="shared" si="368"/>
        <v>#DIV/0!</v>
      </c>
      <c r="DA873" s="223" t="e">
        <f t="shared" si="369"/>
        <v>#DIV/0!</v>
      </c>
      <c r="DB873" s="221"/>
    </row>
    <row r="874" spans="1:106" ht="25.4" customHeight="1">
      <c r="A874" s="1036"/>
      <c r="B874" s="1024"/>
      <c r="C874" s="1042"/>
      <c r="D874" s="1024"/>
      <c r="E874" s="1059"/>
      <c r="F874" s="1024"/>
      <c r="G874" s="143" t="s">
        <v>1259</v>
      </c>
      <c r="H874" s="226"/>
      <c r="I874" s="226"/>
      <c r="J874" s="5" t="s">
        <v>32</v>
      </c>
      <c r="K874" s="212" t="s">
        <v>31</v>
      </c>
      <c r="L874" s="165" t="s">
        <v>8</v>
      </c>
      <c r="M874" s="221"/>
      <c r="N874" s="221"/>
      <c r="O874" s="5"/>
      <c r="P874" s="5"/>
      <c r="Q874" s="5"/>
      <c r="R874" s="5"/>
      <c r="S874" s="6" t="s">
        <v>24</v>
      </c>
      <c r="T874" s="6"/>
      <c r="U874" s="5"/>
      <c r="V874" s="5"/>
      <c r="W874" s="5"/>
      <c r="X874" s="5"/>
      <c r="Y874" s="5"/>
      <c r="Z874" s="80">
        <f t="shared" si="359"/>
        <v>1</v>
      </c>
      <c r="AA874" s="955"/>
      <c r="AB874" s="7"/>
      <c r="AC874" s="7"/>
      <c r="AD874" s="7"/>
      <c r="AE874" s="7"/>
      <c r="AF874" s="7"/>
      <c r="AG874" s="7"/>
      <c r="AH874" s="7"/>
      <c r="AI874" s="7"/>
      <c r="AJ874" s="7"/>
      <c r="AK874" s="7"/>
      <c r="AL874" s="7"/>
      <c r="AM874" s="7"/>
      <c r="AN874" s="7"/>
      <c r="AO874" s="7"/>
      <c r="AP874" s="7"/>
      <c r="AQ874" s="7" t="s">
        <v>1317</v>
      </c>
      <c r="AR874" s="7"/>
      <c r="AS874" s="7"/>
      <c r="AT874" s="7"/>
      <c r="AU874" s="7"/>
      <c r="AV874" s="55"/>
      <c r="AW874" s="7"/>
      <c r="AX874" s="7"/>
      <c r="AY874" s="7"/>
      <c r="AZ874" s="7"/>
      <c r="BA874" s="7"/>
      <c r="BB874" s="7"/>
      <c r="BC874" s="55"/>
      <c r="BD874" s="55"/>
      <c r="BE874" s="55"/>
      <c r="BF874" s="7"/>
      <c r="BG874" s="7"/>
      <c r="BH874" s="7"/>
      <c r="BI874" s="7"/>
      <c r="BJ874" s="221"/>
      <c r="BK874" s="221"/>
      <c r="BL874" s="221"/>
      <c r="BM874" s="221"/>
      <c r="BN874" s="221"/>
      <c r="BO874" s="221"/>
      <c r="BP874" s="221"/>
      <c r="BQ874" s="221"/>
      <c r="BR874" s="221"/>
      <c r="BS874" s="221"/>
      <c r="BT874" s="221"/>
      <c r="BU874" s="221"/>
      <c r="BV874" s="221"/>
      <c r="BW874" s="221"/>
      <c r="BX874" s="221"/>
      <c r="BY874" s="221"/>
      <c r="BZ874" s="221"/>
      <c r="CA874" s="221"/>
      <c r="CB874" s="221"/>
      <c r="CC874" s="221"/>
      <c r="CD874" s="221"/>
      <c r="CE874" s="221"/>
      <c r="CF874" s="221"/>
      <c r="CG874" s="221"/>
      <c r="CH874" s="221"/>
      <c r="CI874" s="221"/>
      <c r="CJ874" s="221"/>
      <c r="CK874" s="221"/>
      <c r="CL874" s="221"/>
      <c r="CM874" s="221"/>
      <c r="CN874" s="221"/>
      <c r="CO874" s="221"/>
      <c r="CP874" s="221"/>
      <c r="CQ874" s="221"/>
      <c r="CR874" s="222">
        <f t="shared" si="360"/>
        <v>0</v>
      </c>
      <c r="CS874" s="237" t="e">
        <f t="shared" si="361"/>
        <v>#DIV/0!</v>
      </c>
      <c r="CT874" s="222">
        <f t="shared" si="362"/>
        <v>0</v>
      </c>
      <c r="CU874" s="237" t="e">
        <f t="shared" si="363"/>
        <v>#DIV/0!</v>
      </c>
      <c r="CV874" s="222">
        <f t="shared" si="364"/>
        <v>0</v>
      </c>
      <c r="CW874" s="237" t="e">
        <f t="shared" si="365"/>
        <v>#DIV/0!</v>
      </c>
      <c r="CX874" s="222">
        <f t="shared" si="366"/>
        <v>0</v>
      </c>
      <c r="CY874" s="237" t="e">
        <f t="shared" si="367"/>
        <v>#DIV/0!</v>
      </c>
      <c r="CZ874" s="223" t="e">
        <f t="shared" si="368"/>
        <v>#DIV/0!</v>
      </c>
      <c r="DA874" s="223" t="e">
        <f t="shared" si="369"/>
        <v>#DIV/0!</v>
      </c>
      <c r="DB874" s="221"/>
    </row>
    <row r="875" spans="1:106" ht="25.4" customHeight="1">
      <c r="A875" s="1036"/>
      <c r="B875" s="1024"/>
      <c r="C875" s="1042"/>
      <c r="D875" s="1024"/>
      <c r="E875" s="1059"/>
      <c r="F875" s="1024"/>
      <c r="G875" s="143" t="s">
        <v>1465</v>
      </c>
      <c r="H875" s="16"/>
      <c r="I875" s="16"/>
      <c r="J875" s="38" t="s">
        <v>32</v>
      </c>
      <c r="K875" s="212" t="s">
        <v>31</v>
      </c>
      <c r="L875" s="165" t="s">
        <v>8</v>
      </c>
      <c r="M875" s="221"/>
      <c r="N875" s="221"/>
      <c r="O875" s="5"/>
      <c r="P875" s="5"/>
      <c r="Q875" s="5" t="s">
        <v>24</v>
      </c>
      <c r="R875" s="5"/>
      <c r="S875" s="6"/>
      <c r="T875" s="6"/>
      <c r="U875" s="5"/>
      <c r="V875" s="5"/>
      <c r="W875" s="5"/>
      <c r="X875" s="5"/>
      <c r="Y875" s="5"/>
      <c r="Z875" s="80">
        <f t="shared" si="359"/>
        <v>1</v>
      </c>
      <c r="AA875" s="221"/>
      <c r="AB875" s="7"/>
      <c r="AC875" s="7"/>
      <c r="AD875" s="7"/>
      <c r="AE875" s="7"/>
      <c r="AF875" s="7"/>
      <c r="AG875" s="7"/>
      <c r="AH875" s="7"/>
      <c r="AI875" s="7"/>
      <c r="AJ875" s="7"/>
      <c r="AK875" s="7" t="s">
        <v>1183</v>
      </c>
      <c r="AL875" s="7"/>
      <c r="AM875" s="7"/>
      <c r="AN875" s="7"/>
      <c r="AO875" s="7"/>
      <c r="AP875" s="7"/>
      <c r="AQ875" s="7"/>
      <c r="AR875" s="7"/>
      <c r="AS875" s="7"/>
      <c r="AT875" s="7"/>
      <c r="AU875" s="7"/>
      <c r="AV875" s="55"/>
      <c r="AW875" s="7"/>
      <c r="AX875" s="7"/>
      <c r="AY875" s="7"/>
      <c r="AZ875" s="7"/>
      <c r="BA875" s="7"/>
      <c r="BB875" s="7"/>
      <c r="BC875" s="55"/>
      <c r="BD875" s="55"/>
      <c r="BE875" s="55"/>
      <c r="BF875" s="7"/>
      <c r="BG875" s="7"/>
      <c r="BH875" s="7"/>
      <c r="BI875" s="7"/>
      <c r="BJ875" s="221"/>
      <c r="BK875" s="221"/>
      <c r="BL875" s="221"/>
      <c r="BM875" s="221"/>
      <c r="BN875" s="221"/>
      <c r="BO875" s="221"/>
      <c r="BP875" s="221"/>
      <c r="BQ875" s="221"/>
      <c r="BR875" s="221"/>
      <c r="BS875" s="221"/>
      <c r="BT875" s="221"/>
      <c r="BU875" s="221"/>
      <c r="BV875" s="221"/>
      <c r="BW875" s="221"/>
      <c r="BX875" s="221"/>
      <c r="BY875" s="221"/>
      <c r="BZ875" s="221"/>
      <c r="CA875" s="221"/>
      <c r="CB875" s="221"/>
      <c r="CC875" s="221"/>
      <c r="CD875" s="221"/>
      <c r="CE875" s="221"/>
      <c r="CF875" s="221"/>
      <c r="CG875" s="221"/>
      <c r="CH875" s="221"/>
      <c r="CI875" s="221"/>
      <c r="CJ875" s="221"/>
      <c r="CK875" s="221"/>
      <c r="CL875" s="221"/>
      <c r="CM875" s="221"/>
      <c r="CN875" s="221"/>
      <c r="CO875" s="221"/>
      <c r="CP875" s="221"/>
      <c r="CQ875" s="221"/>
      <c r="CR875" s="222">
        <f t="shared" si="360"/>
        <v>0</v>
      </c>
      <c r="CS875" s="237" t="e">
        <f t="shared" si="361"/>
        <v>#DIV/0!</v>
      </c>
      <c r="CT875" s="222">
        <f t="shared" si="362"/>
        <v>0</v>
      </c>
      <c r="CU875" s="237" t="e">
        <f t="shared" si="363"/>
        <v>#DIV/0!</v>
      </c>
      <c r="CV875" s="222">
        <f t="shared" si="364"/>
        <v>0</v>
      </c>
      <c r="CW875" s="237" t="e">
        <f t="shared" si="365"/>
        <v>#DIV/0!</v>
      </c>
      <c r="CX875" s="222">
        <f t="shared" si="366"/>
        <v>0</v>
      </c>
      <c r="CY875" s="237" t="e">
        <f t="shared" si="367"/>
        <v>#DIV/0!</v>
      </c>
      <c r="CZ875" s="223" t="e">
        <f t="shared" si="368"/>
        <v>#DIV/0!</v>
      </c>
      <c r="DA875" s="223" t="e">
        <f t="shared" si="369"/>
        <v>#DIV/0!</v>
      </c>
      <c r="DB875" s="221"/>
    </row>
    <row r="876" spans="1:106" ht="25.4" customHeight="1">
      <c r="A876" s="1036"/>
      <c r="B876" s="1024"/>
      <c r="C876" s="1042"/>
      <c r="D876" s="1024"/>
      <c r="E876" s="1059"/>
      <c r="F876" s="1024"/>
      <c r="G876" s="143" t="s">
        <v>1260</v>
      </c>
      <c r="H876" s="16"/>
      <c r="I876" s="16"/>
      <c r="J876" s="5" t="s">
        <v>32</v>
      </c>
      <c r="K876" s="212" t="s">
        <v>31</v>
      </c>
      <c r="L876" s="165" t="s">
        <v>8</v>
      </c>
      <c r="M876" s="221"/>
      <c r="N876" s="221"/>
      <c r="O876" s="5"/>
      <c r="P876" s="5"/>
      <c r="Q876" s="5"/>
      <c r="R876" s="5"/>
      <c r="S876" s="6"/>
      <c r="T876" s="6"/>
      <c r="U876" s="5"/>
      <c r="V876" s="5"/>
      <c r="W876" s="5"/>
      <c r="X876" s="5" t="s">
        <v>24</v>
      </c>
      <c r="Y876" s="5"/>
      <c r="Z876" s="80">
        <f t="shared" si="359"/>
        <v>1</v>
      </c>
      <c r="AA876" s="955"/>
      <c r="AB876" s="7"/>
      <c r="AC876" s="7"/>
      <c r="AD876" s="7"/>
      <c r="AE876" s="7"/>
      <c r="AF876" s="7"/>
      <c r="AG876" s="7"/>
      <c r="AH876" s="7"/>
      <c r="AI876" s="7"/>
      <c r="AJ876" s="7"/>
      <c r="AK876" s="7"/>
      <c r="AL876" s="7"/>
      <c r="AM876" s="7"/>
      <c r="AN876" s="7"/>
      <c r="AO876" s="7"/>
      <c r="AP876" s="7"/>
      <c r="AQ876" s="7"/>
      <c r="AR876" s="7"/>
      <c r="AS876" s="7"/>
      <c r="AT876" s="7"/>
      <c r="AU876" s="7"/>
      <c r="AV876" s="55"/>
      <c r="AW876" s="7"/>
      <c r="AX876" s="7"/>
      <c r="AY876" s="7"/>
      <c r="AZ876" s="7"/>
      <c r="BA876" s="7"/>
      <c r="BB876" s="7"/>
      <c r="BC876" s="55"/>
      <c r="BD876" s="55"/>
      <c r="BE876" s="55"/>
      <c r="BF876" s="7" t="s">
        <v>1317</v>
      </c>
      <c r="BG876" s="7" t="s">
        <v>1317</v>
      </c>
      <c r="BH876" s="7"/>
      <c r="BI876" s="7"/>
      <c r="BJ876" s="221"/>
      <c r="BK876" s="221"/>
      <c r="BL876" s="221"/>
      <c r="BM876" s="221"/>
      <c r="BN876" s="221"/>
      <c r="BO876" s="221"/>
      <c r="BP876" s="221"/>
      <c r="BQ876" s="221"/>
      <c r="BR876" s="221"/>
      <c r="BS876" s="221"/>
      <c r="BT876" s="221"/>
      <c r="BU876" s="221"/>
      <c r="BV876" s="221"/>
      <c r="BW876" s="221"/>
      <c r="BX876" s="221"/>
      <c r="BY876" s="221"/>
      <c r="BZ876" s="221"/>
      <c r="CA876" s="221"/>
      <c r="CB876" s="221"/>
      <c r="CC876" s="221"/>
      <c r="CD876" s="221"/>
      <c r="CE876" s="221"/>
      <c r="CF876" s="221"/>
      <c r="CG876" s="221"/>
      <c r="CH876" s="221"/>
      <c r="CI876" s="221"/>
      <c r="CJ876" s="221"/>
      <c r="CK876" s="221"/>
      <c r="CL876" s="221"/>
      <c r="CM876" s="221"/>
      <c r="CN876" s="221"/>
      <c r="CO876" s="221"/>
      <c r="CP876" s="221"/>
      <c r="CQ876" s="221"/>
      <c r="CR876" s="222">
        <f t="shared" si="360"/>
        <v>0</v>
      </c>
      <c r="CS876" s="237" t="e">
        <f t="shared" si="361"/>
        <v>#DIV/0!</v>
      </c>
      <c r="CT876" s="222">
        <f t="shared" si="362"/>
        <v>0</v>
      </c>
      <c r="CU876" s="237" t="e">
        <f t="shared" si="363"/>
        <v>#DIV/0!</v>
      </c>
      <c r="CV876" s="222">
        <f t="shared" si="364"/>
        <v>0</v>
      </c>
      <c r="CW876" s="237" t="e">
        <f t="shared" si="365"/>
        <v>#DIV/0!</v>
      </c>
      <c r="CX876" s="222">
        <f t="shared" si="366"/>
        <v>0</v>
      </c>
      <c r="CY876" s="237" t="e">
        <f t="shared" si="367"/>
        <v>#DIV/0!</v>
      </c>
      <c r="CZ876" s="223" t="e">
        <f t="shared" si="368"/>
        <v>#DIV/0!</v>
      </c>
      <c r="DA876" s="223" t="e">
        <f t="shared" si="369"/>
        <v>#DIV/0!</v>
      </c>
      <c r="DB876" s="221"/>
    </row>
    <row r="877" spans="1:106" ht="25.4" customHeight="1">
      <c r="A877" s="1036"/>
      <c r="B877" s="1024"/>
      <c r="C877" s="1042"/>
      <c r="D877" s="1024"/>
      <c r="E877" s="1059"/>
      <c r="F877" s="1024"/>
      <c r="G877" s="143" t="s">
        <v>1466</v>
      </c>
      <c r="H877" s="16"/>
      <c r="I877" s="16"/>
      <c r="J877" s="38" t="s">
        <v>32</v>
      </c>
      <c r="K877" s="212" t="s">
        <v>31</v>
      </c>
      <c r="L877" s="165" t="s">
        <v>8</v>
      </c>
      <c r="M877" s="221"/>
      <c r="N877" s="221"/>
      <c r="O877" s="5"/>
      <c r="P877" s="5"/>
      <c r="Q877" s="5" t="s">
        <v>24</v>
      </c>
      <c r="R877" s="5"/>
      <c r="S877" s="6"/>
      <c r="T877" s="6"/>
      <c r="U877" s="5"/>
      <c r="V877" s="5"/>
      <c r="W877" s="5"/>
      <c r="X877" s="5"/>
      <c r="Y877" s="5"/>
      <c r="Z877" s="80">
        <f t="shared" si="359"/>
        <v>1</v>
      </c>
      <c r="AA877" s="955"/>
      <c r="AB877" s="7"/>
      <c r="AC877" s="7"/>
      <c r="AD877" s="7"/>
      <c r="AE877" s="7"/>
      <c r="AF877" s="7"/>
      <c r="AG877" s="7"/>
      <c r="AH877" s="7"/>
      <c r="AI877" s="7"/>
      <c r="AJ877" s="7"/>
      <c r="AK877" s="7" t="s">
        <v>1318</v>
      </c>
      <c r="AL877" s="7"/>
      <c r="AM877" s="7"/>
      <c r="AN877" s="7"/>
      <c r="AO877" s="7"/>
      <c r="AP877" s="7"/>
      <c r="AQ877" s="7"/>
      <c r="AR877" s="7"/>
      <c r="AS877" s="7"/>
      <c r="AT877" s="7"/>
      <c r="AU877" s="7"/>
      <c r="AV877" s="55"/>
      <c r="AW877" s="7"/>
      <c r="AX877" s="7"/>
      <c r="AY877" s="7"/>
      <c r="AZ877" s="7"/>
      <c r="BA877" s="7"/>
      <c r="BB877" s="7"/>
      <c r="BC877" s="55"/>
      <c r="BD877" s="55"/>
      <c r="BE877" s="55"/>
      <c r="BF877" s="7"/>
      <c r="BG877" s="7"/>
      <c r="BH877" s="7"/>
      <c r="BI877" s="7"/>
      <c r="BJ877" s="221"/>
      <c r="BK877" s="221"/>
      <c r="BL877" s="221"/>
      <c r="BM877" s="221"/>
      <c r="BN877" s="221"/>
      <c r="BO877" s="221"/>
      <c r="BP877" s="221"/>
      <c r="BQ877" s="221"/>
      <c r="BR877" s="221"/>
      <c r="BS877" s="221"/>
      <c r="BT877" s="221"/>
      <c r="BU877" s="221"/>
      <c r="BV877" s="221"/>
      <c r="BW877" s="221"/>
      <c r="BX877" s="221"/>
      <c r="BY877" s="221"/>
      <c r="BZ877" s="221"/>
      <c r="CA877" s="221"/>
      <c r="CB877" s="221"/>
      <c r="CC877" s="221"/>
      <c r="CD877" s="221"/>
      <c r="CE877" s="221"/>
      <c r="CF877" s="221"/>
      <c r="CG877" s="221"/>
      <c r="CH877" s="221"/>
      <c r="CI877" s="221"/>
      <c r="CJ877" s="221"/>
      <c r="CK877" s="221"/>
      <c r="CL877" s="221"/>
      <c r="CM877" s="221"/>
      <c r="CN877" s="221"/>
      <c r="CO877" s="221"/>
      <c r="CP877" s="221"/>
      <c r="CQ877" s="221"/>
      <c r="CR877" s="222">
        <f t="shared" si="360"/>
        <v>0</v>
      </c>
      <c r="CS877" s="237" t="e">
        <f t="shared" si="361"/>
        <v>#DIV/0!</v>
      </c>
      <c r="CT877" s="222">
        <f t="shared" si="362"/>
        <v>0</v>
      </c>
      <c r="CU877" s="237" t="e">
        <f t="shared" si="363"/>
        <v>#DIV/0!</v>
      </c>
      <c r="CV877" s="222">
        <f t="shared" si="364"/>
        <v>0</v>
      </c>
      <c r="CW877" s="237" t="e">
        <f t="shared" si="365"/>
        <v>#DIV/0!</v>
      </c>
      <c r="CX877" s="222">
        <f t="shared" si="366"/>
        <v>0</v>
      </c>
      <c r="CY877" s="237" t="e">
        <f t="shared" si="367"/>
        <v>#DIV/0!</v>
      </c>
      <c r="CZ877" s="223" t="e">
        <f t="shared" si="368"/>
        <v>#DIV/0!</v>
      </c>
      <c r="DA877" s="223" t="e">
        <f t="shared" si="369"/>
        <v>#DIV/0!</v>
      </c>
      <c r="DB877" s="221"/>
    </row>
    <row r="878" spans="1:106" ht="25.4" customHeight="1">
      <c r="A878" s="1036"/>
      <c r="B878" s="1024"/>
      <c r="C878" s="1042"/>
      <c r="D878" s="1024"/>
      <c r="E878" s="1059"/>
      <c r="F878" s="1024"/>
      <c r="G878" s="143" t="s">
        <v>1248</v>
      </c>
      <c r="H878" s="16"/>
      <c r="I878" s="16"/>
      <c r="J878" s="5" t="s">
        <v>32</v>
      </c>
      <c r="K878" s="212" t="s">
        <v>31</v>
      </c>
      <c r="L878" s="165" t="s">
        <v>8</v>
      </c>
      <c r="M878" s="221"/>
      <c r="N878" s="221"/>
      <c r="O878" s="5"/>
      <c r="P878" s="5"/>
      <c r="Q878" s="5"/>
      <c r="R878" s="5"/>
      <c r="S878" s="6"/>
      <c r="T878" s="6"/>
      <c r="U878" s="5"/>
      <c r="V878" s="5" t="s">
        <v>24</v>
      </c>
      <c r="W878" s="5"/>
      <c r="X878" s="5"/>
      <c r="Y878" s="5"/>
      <c r="Z878" s="80">
        <f t="shared" si="359"/>
        <v>1</v>
      </c>
      <c r="AA878" s="221"/>
      <c r="AB878" s="7"/>
      <c r="AC878" s="7"/>
      <c r="AD878" s="7"/>
      <c r="AE878" s="7"/>
      <c r="AF878" s="7"/>
      <c r="AG878" s="7"/>
      <c r="AH878" s="7"/>
      <c r="AI878" s="7"/>
      <c r="AJ878" s="7"/>
      <c r="AK878" s="7"/>
      <c r="AL878" s="7"/>
      <c r="AM878" s="7"/>
      <c r="AN878" s="7"/>
      <c r="AO878" s="7"/>
      <c r="AP878" s="7"/>
      <c r="AQ878" s="7"/>
      <c r="AR878" s="7"/>
      <c r="AS878" s="7"/>
      <c r="AT878" s="7"/>
      <c r="AU878" s="7"/>
      <c r="AV878" s="55"/>
      <c r="AW878" s="7"/>
      <c r="AX878" s="7"/>
      <c r="AY878" s="7"/>
      <c r="AZ878" s="7"/>
      <c r="BA878" s="7" t="s">
        <v>1183</v>
      </c>
      <c r="BB878" s="7"/>
      <c r="BC878" s="55"/>
      <c r="BD878" s="55"/>
      <c r="BE878" s="55"/>
      <c r="BF878" s="7"/>
      <c r="BG878" s="7"/>
      <c r="BH878" s="7"/>
      <c r="BI878" s="7"/>
      <c r="BJ878" s="221"/>
      <c r="BK878" s="221"/>
      <c r="BL878" s="221"/>
      <c r="BM878" s="221"/>
      <c r="BN878" s="221"/>
      <c r="BO878" s="221"/>
      <c r="BP878" s="221"/>
      <c r="BQ878" s="221"/>
      <c r="BR878" s="221"/>
      <c r="BS878" s="221"/>
      <c r="BT878" s="221"/>
      <c r="BU878" s="221"/>
      <c r="BV878" s="221"/>
      <c r="BW878" s="221"/>
      <c r="BX878" s="221"/>
      <c r="BY878" s="221"/>
      <c r="BZ878" s="221"/>
      <c r="CA878" s="221"/>
      <c r="CB878" s="221"/>
      <c r="CC878" s="221"/>
      <c r="CD878" s="221"/>
      <c r="CE878" s="221"/>
      <c r="CF878" s="221"/>
      <c r="CG878" s="221"/>
      <c r="CH878" s="221"/>
      <c r="CI878" s="221"/>
      <c r="CJ878" s="221"/>
      <c r="CK878" s="221"/>
      <c r="CL878" s="221"/>
      <c r="CM878" s="221"/>
      <c r="CN878" s="221"/>
      <c r="CO878" s="221"/>
      <c r="CP878" s="221"/>
      <c r="CQ878" s="221"/>
      <c r="CR878" s="222">
        <f t="shared" si="360"/>
        <v>0</v>
      </c>
      <c r="CS878" s="237" t="e">
        <f t="shared" si="361"/>
        <v>#DIV/0!</v>
      </c>
      <c r="CT878" s="222">
        <f t="shared" si="362"/>
        <v>0</v>
      </c>
      <c r="CU878" s="237" t="e">
        <f t="shared" si="363"/>
        <v>#DIV/0!</v>
      </c>
      <c r="CV878" s="222">
        <f t="shared" si="364"/>
        <v>0</v>
      </c>
      <c r="CW878" s="237" t="e">
        <f t="shared" si="365"/>
        <v>#DIV/0!</v>
      </c>
      <c r="CX878" s="222">
        <f t="shared" si="366"/>
        <v>0</v>
      </c>
      <c r="CY878" s="237" t="e">
        <f t="shared" si="367"/>
        <v>#DIV/0!</v>
      </c>
      <c r="CZ878" s="223" t="e">
        <f t="shared" si="368"/>
        <v>#DIV/0!</v>
      </c>
      <c r="DA878" s="223" t="e">
        <f t="shared" si="369"/>
        <v>#DIV/0!</v>
      </c>
      <c r="DB878" s="221"/>
    </row>
    <row r="879" spans="1:106" ht="25.4" customHeight="1">
      <c r="A879" s="1036"/>
      <c r="B879" s="1024"/>
      <c r="C879" s="1042"/>
      <c r="D879" s="1024"/>
      <c r="E879" s="1059"/>
      <c r="F879" s="1024"/>
      <c r="G879" s="34" t="s">
        <v>1245</v>
      </c>
      <c r="H879" s="16"/>
      <c r="I879" s="16"/>
      <c r="J879" s="5" t="s">
        <v>52</v>
      </c>
      <c r="K879" s="212" t="s">
        <v>31</v>
      </c>
      <c r="L879" s="165" t="s">
        <v>8</v>
      </c>
      <c r="M879" s="221" t="s">
        <v>29</v>
      </c>
      <c r="N879" s="221" t="s">
        <v>24</v>
      </c>
      <c r="O879" s="5"/>
      <c r="P879" s="5"/>
      <c r="Q879" s="5"/>
      <c r="R879" s="5"/>
      <c r="S879" s="6"/>
      <c r="T879" s="6"/>
      <c r="U879" s="5"/>
      <c r="V879" s="5"/>
      <c r="W879" s="5"/>
      <c r="X879" s="5"/>
      <c r="Y879" s="5" t="s">
        <v>24</v>
      </c>
      <c r="Z879" s="80">
        <f t="shared" si="359"/>
        <v>1</v>
      </c>
      <c r="AA879" s="955"/>
      <c r="AB879" s="7"/>
      <c r="AC879" s="7"/>
      <c r="AD879" s="7"/>
      <c r="AE879" s="7"/>
      <c r="AF879" s="7"/>
      <c r="AG879" s="7"/>
      <c r="AH879" s="7"/>
      <c r="AI879" s="7"/>
      <c r="AJ879" s="7"/>
      <c r="AK879" s="7"/>
      <c r="AL879" s="7"/>
      <c r="AM879" s="7"/>
      <c r="AN879" s="7"/>
      <c r="AO879" s="7"/>
      <c r="AP879" s="7"/>
      <c r="AQ879" s="7"/>
      <c r="AR879" s="7"/>
      <c r="AS879" s="7"/>
      <c r="AT879" s="7"/>
      <c r="AU879" s="7"/>
      <c r="AV879" s="55"/>
      <c r="AW879" s="7"/>
      <c r="AX879" s="7"/>
      <c r="AY879" s="7"/>
      <c r="AZ879" s="7"/>
      <c r="BA879" s="7"/>
      <c r="BB879" s="7"/>
      <c r="BC879" s="55"/>
      <c r="BD879" s="55"/>
      <c r="BE879" s="55"/>
      <c r="BF879" s="7"/>
      <c r="BG879" s="7"/>
      <c r="BH879" s="7"/>
      <c r="BI879" s="7"/>
      <c r="BJ879" s="221"/>
      <c r="BK879" s="221"/>
      <c r="BL879" s="221"/>
      <c r="BM879" s="221"/>
      <c r="BN879" s="221"/>
      <c r="BO879" s="221"/>
      <c r="BP879" s="221"/>
      <c r="BQ879" s="221"/>
      <c r="BR879" s="221"/>
      <c r="BS879" s="221"/>
      <c r="BT879" s="221"/>
      <c r="BU879" s="221"/>
      <c r="BV879" s="221"/>
      <c r="BW879" s="221"/>
      <c r="BX879" s="221"/>
      <c r="BY879" s="221"/>
      <c r="BZ879" s="221"/>
      <c r="CA879" s="221"/>
      <c r="CB879" s="221"/>
      <c r="CC879" s="221"/>
      <c r="CD879" s="221"/>
      <c r="CE879" s="221"/>
      <c r="CF879" s="221"/>
      <c r="CG879" s="221"/>
      <c r="CH879" s="221"/>
      <c r="CI879" s="221"/>
      <c r="CJ879" s="221"/>
      <c r="CK879" s="221"/>
      <c r="CL879" s="221"/>
      <c r="CM879" s="221"/>
      <c r="CN879" s="221"/>
      <c r="CO879" s="221"/>
      <c r="CP879" s="221"/>
      <c r="CQ879" s="221"/>
      <c r="CR879" s="222">
        <f t="shared" si="360"/>
        <v>0</v>
      </c>
      <c r="CS879" s="237" t="e">
        <f t="shared" si="361"/>
        <v>#DIV/0!</v>
      </c>
      <c r="CT879" s="222">
        <f t="shared" si="362"/>
        <v>0</v>
      </c>
      <c r="CU879" s="237" t="e">
        <f t="shared" si="363"/>
        <v>#DIV/0!</v>
      </c>
      <c r="CV879" s="222">
        <f t="shared" si="364"/>
        <v>0</v>
      </c>
      <c r="CW879" s="237" t="e">
        <f t="shared" si="365"/>
        <v>#DIV/0!</v>
      </c>
      <c r="CX879" s="222">
        <f t="shared" si="366"/>
        <v>0</v>
      </c>
      <c r="CY879" s="237" t="e">
        <f t="shared" si="367"/>
        <v>#DIV/0!</v>
      </c>
      <c r="CZ879" s="223" t="e">
        <f t="shared" si="368"/>
        <v>#DIV/0!</v>
      </c>
      <c r="DA879" s="223" t="e">
        <f t="shared" si="369"/>
        <v>#DIV/0!</v>
      </c>
      <c r="DB879" s="221"/>
    </row>
    <row r="880" spans="1:106" ht="46.5">
      <c r="A880" s="1036"/>
      <c r="B880" s="1024"/>
      <c r="C880" s="1042"/>
      <c r="D880" s="1024"/>
      <c r="E880" s="1059"/>
      <c r="F880" s="1024"/>
      <c r="G880" s="34" t="s">
        <v>1590</v>
      </c>
      <c r="H880" s="16"/>
      <c r="I880" s="16"/>
      <c r="J880" s="5" t="s">
        <v>32</v>
      </c>
      <c r="K880" s="212" t="s">
        <v>31</v>
      </c>
      <c r="L880" s="165" t="s">
        <v>8</v>
      </c>
      <c r="M880" s="221" t="s">
        <v>29</v>
      </c>
      <c r="N880" s="221" t="s">
        <v>24</v>
      </c>
      <c r="O880" s="5"/>
      <c r="P880" s="5"/>
      <c r="Q880" s="5"/>
      <c r="R880" s="5"/>
      <c r="S880" s="6"/>
      <c r="T880" s="6"/>
      <c r="U880" s="5"/>
      <c r="V880" s="5"/>
      <c r="W880" s="5"/>
      <c r="X880" s="5"/>
      <c r="Y880" s="5" t="s">
        <v>24</v>
      </c>
      <c r="Z880" s="80">
        <f t="shared" si="359"/>
        <v>1</v>
      </c>
      <c r="AA880" s="955"/>
      <c r="AB880" s="7"/>
      <c r="AC880" s="7"/>
      <c r="AD880" s="7"/>
      <c r="AE880" s="7"/>
      <c r="AF880" s="7"/>
      <c r="AG880" s="7"/>
      <c r="AH880" s="7"/>
      <c r="AI880" s="7"/>
      <c r="AJ880" s="7"/>
      <c r="AK880" s="7"/>
      <c r="AL880" s="7"/>
      <c r="AM880" s="7"/>
      <c r="AN880" s="7"/>
      <c r="AO880" s="7"/>
      <c r="AP880" s="7"/>
      <c r="AQ880" s="7"/>
      <c r="AR880" s="7"/>
      <c r="AS880" s="7"/>
      <c r="AT880" s="7"/>
      <c r="AU880" s="7"/>
      <c r="AV880" s="55"/>
      <c r="AW880" s="7"/>
      <c r="AX880" s="7"/>
      <c r="AY880" s="7"/>
      <c r="AZ880" s="7"/>
      <c r="BA880" s="7"/>
      <c r="BB880" s="7"/>
      <c r="BC880" s="7"/>
      <c r="BD880" s="7"/>
      <c r="BE880" s="7"/>
      <c r="BF880" s="7"/>
      <c r="BG880" s="7"/>
      <c r="BH880" s="7"/>
      <c r="BI880" s="7" t="s">
        <v>1315</v>
      </c>
      <c r="BJ880" s="221"/>
      <c r="BK880" s="221"/>
      <c r="BL880" s="221"/>
      <c r="BM880" s="221"/>
      <c r="BN880" s="221"/>
      <c r="BO880" s="221"/>
      <c r="BP880" s="221"/>
      <c r="BQ880" s="221"/>
      <c r="BR880" s="221"/>
      <c r="BS880" s="221"/>
      <c r="BT880" s="221"/>
      <c r="BU880" s="221"/>
      <c r="BV880" s="221"/>
      <c r="BW880" s="221"/>
      <c r="BX880" s="221"/>
      <c r="BY880" s="221"/>
      <c r="BZ880" s="221"/>
      <c r="CA880" s="221"/>
      <c r="CB880" s="221"/>
      <c r="CC880" s="221"/>
      <c r="CD880" s="221"/>
      <c r="CE880" s="221"/>
      <c r="CF880" s="221"/>
      <c r="CG880" s="221"/>
      <c r="CH880" s="221"/>
      <c r="CI880" s="221"/>
      <c r="CJ880" s="221"/>
      <c r="CK880" s="221"/>
      <c r="CL880" s="221"/>
      <c r="CM880" s="221"/>
      <c r="CN880" s="221"/>
      <c r="CO880" s="221"/>
      <c r="CP880" s="221"/>
      <c r="CQ880" s="221"/>
      <c r="CR880" s="222">
        <f t="shared" si="360"/>
        <v>0</v>
      </c>
      <c r="CS880" s="237" t="e">
        <f t="shared" si="361"/>
        <v>#DIV/0!</v>
      </c>
      <c r="CT880" s="222">
        <f t="shared" si="362"/>
        <v>0</v>
      </c>
      <c r="CU880" s="237" t="e">
        <f t="shared" si="363"/>
        <v>#DIV/0!</v>
      </c>
      <c r="CV880" s="222">
        <f t="shared" si="364"/>
        <v>0</v>
      </c>
      <c r="CW880" s="237" t="e">
        <f t="shared" si="365"/>
        <v>#DIV/0!</v>
      </c>
      <c r="CX880" s="222">
        <f t="shared" si="366"/>
        <v>0</v>
      </c>
      <c r="CY880" s="237" t="e">
        <f t="shared" si="367"/>
        <v>#DIV/0!</v>
      </c>
      <c r="CZ880" s="223" t="e">
        <f t="shared" si="368"/>
        <v>#DIV/0!</v>
      </c>
      <c r="DA880" s="223" t="e">
        <f t="shared" si="369"/>
        <v>#DIV/0!</v>
      </c>
      <c r="DB880" s="5"/>
    </row>
    <row r="881" spans="1:106" ht="37.75" customHeight="1">
      <c r="A881" s="1036"/>
      <c r="B881" s="1024"/>
      <c r="C881" s="1042"/>
      <c r="D881" s="1024"/>
      <c r="E881" s="1059"/>
      <c r="F881" s="1024" t="s">
        <v>1491</v>
      </c>
      <c r="G881" s="34" t="s">
        <v>1483</v>
      </c>
      <c r="H881" s="16"/>
      <c r="I881" s="16"/>
      <c r="J881" s="5" t="s">
        <v>32</v>
      </c>
      <c r="K881" s="212" t="s">
        <v>31</v>
      </c>
      <c r="L881" s="165" t="s">
        <v>8</v>
      </c>
      <c r="M881" s="221" t="s">
        <v>29</v>
      </c>
      <c r="N881" s="221" t="s">
        <v>24</v>
      </c>
      <c r="O881" s="5"/>
      <c r="P881" s="5"/>
      <c r="Q881" s="5"/>
      <c r="R881" s="5" t="s">
        <v>24</v>
      </c>
      <c r="S881" s="6"/>
      <c r="T881" s="6"/>
      <c r="U881" s="5"/>
      <c r="V881" s="5"/>
      <c r="W881" s="5"/>
      <c r="X881" s="5"/>
      <c r="Y881" s="5"/>
      <c r="Z881" s="80">
        <f t="shared" si="359"/>
        <v>1</v>
      </c>
      <c r="AA881" s="221"/>
      <c r="AB881" s="7"/>
      <c r="AC881" s="7"/>
      <c r="AD881" s="7"/>
      <c r="AE881" s="7"/>
      <c r="AF881" s="7"/>
      <c r="AG881" s="7"/>
      <c r="AH881" s="7"/>
      <c r="AI881" s="7"/>
      <c r="AJ881" s="7"/>
      <c r="AK881" s="7"/>
      <c r="AL881" s="7"/>
      <c r="AM881" s="7"/>
      <c r="AN881" s="7" t="s">
        <v>1183</v>
      </c>
      <c r="AO881" s="7"/>
      <c r="AP881" s="7"/>
      <c r="AQ881" s="7"/>
      <c r="AR881" s="7"/>
      <c r="AS881" s="7"/>
      <c r="AT881" s="7"/>
      <c r="AU881" s="7"/>
      <c r="AV881" s="55"/>
      <c r="AW881" s="7"/>
      <c r="AX881" s="7"/>
      <c r="AY881" s="7"/>
      <c r="AZ881" s="7"/>
      <c r="BA881" s="7"/>
      <c r="BB881" s="7"/>
      <c r="BC881" s="7"/>
      <c r="BD881" s="7"/>
      <c r="BE881" s="7"/>
      <c r="BF881" s="7"/>
      <c r="BG881" s="7"/>
      <c r="BH881" s="7"/>
      <c r="BI881" s="7"/>
      <c r="BJ881" s="221"/>
      <c r="BK881" s="221"/>
      <c r="BL881" s="221"/>
      <c r="BM881" s="221"/>
      <c r="BN881" s="221"/>
      <c r="BO881" s="221"/>
      <c r="BP881" s="221"/>
      <c r="BQ881" s="221"/>
      <c r="BR881" s="221"/>
      <c r="BS881" s="221"/>
      <c r="BT881" s="221"/>
      <c r="BU881" s="221"/>
      <c r="BV881" s="221"/>
      <c r="BW881" s="221"/>
      <c r="BX881" s="221"/>
      <c r="BY881" s="221"/>
      <c r="BZ881" s="221"/>
      <c r="CA881" s="221"/>
      <c r="CB881" s="221"/>
      <c r="CC881" s="221"/>
      <c r="CD881" s="221"/>
      <c r="CE881" s="221"/>
      <c r="CF881" s="221"/>
      <c r="CG881" s="221"/>
      <c r="CH881" s="221"/>
      <c r="CI881" s="221"/>
      <c r="CJ881" s="221"/>
      <c r="CK881" s="221"/>
      <c r="CL881" s="221"/>
      <c r="CM881" s="221"/>
      <c r="CN881" s="221"/>
      <c r="CO881" s="221"/>
      <c r="CP881" s="221"/>
      <c r="CQ881" s="221"/>
      <c r="CR881" s="222">
        <f t="shared" si="360"/>
        <v>0</v>
      </c>
      <c r="CS881" s="237" t="e">
        <f t="shared" si="361"/>
        <v>#DIV/0!</v>
      </c>
      <c r="CT881" s="222">
        <f t="shared" si="362"/>
        <v>0</v>
      </c>
      <c r="CU881" s="237" t="e">
        <f t="shared" si="363"/>
        <v>#DIV/0!</v>
      </c>
      <c r="CV881" s="222">
        <f t="shared" si="364"/>
        <v>0</v>
      </c>
      <c r="CW881" s="237" t="e">
        <f t="shared" si="365"/>
        <v>#DIV/0!</v>
      </c>
      <c r="CX881" s="222">
        <f t="shared" si="366"/>
        <v>0</v>
      </c>
      <c r="CY881" s="237" t="e">
        <f t="shared" si="367"/>
        <v>#DIV/0!</v>
      </c>
      <c r="CZ881" s="223" t="e">
        <f t="shared" si="368"/>
        <v>#DIV/0!</v>
      </c>
      <c r="DA881" s="223" t="e">
        <f t="shared" si="369"/>
        <v>#DIV/0!</v>
      </c>
      <c r="DB881" s="5"/>
    </row>
    <row r="882" spans="1:106" ht="25.4" customHeight="1">
      <c r="A882" s="1036"/>
      <c r="B882" s="1024"/>
      <c r="C882" s="1042"/>
      <c r="D882" s="1024"/>
      <c r="E882" s="1059"/>
      <c r="F882" s="1024"/>
      <c r="G882" s="34" t="s">
        <v>1246</v>
      </c>
      <c r="H882" s="16"/>
      <c r="I882" s="16"/>
      <c r="J882" s="5" t="s">
        <v>32</v>
      </c>
      <c r="K882" s="212" t="s">
        <v>31</v>
      </c>
      <c r="L882" s="165" t="s">
        <v>8</v>
      </c>
      <c r="M882" s="221" t="s">
        <v>29</v>
      </c>
      <c r="N882" s="221" t="s">
        <v>24</v>
      </c>
      <c r="O882" s="5"/>
      <c r="P882" s="5"/>
      <c r="Q882" s="5"/>
      <c r="R882" s="5"/>
      <c r="S882" s="6"/>
      <c r="T882" s="6"/>
      <c r="U882" s="5"/>
      <c r="V882" s="5"/>
      <c r="W882" s="5"/>
      <c r="X882" s="5" t="s">
        <v>24</v>
      </c>
      <c r="Y882" s="5"/>
      <c r="Z882" s="80">
        <f t="shared" si="359"/>
        <v>1</v>
      </c>
      <c r="AA882" s="955"/>
      <c r="AB882" s="7"/>
      <c r="AC882" s="7"/>
      <c r="AD882" s="7"/>
      <c r="AE882" s="7"/>
      <c r="AF882" s="7"/>
      <c r="AG882" s="7"/>
      <c r="AH882" s="7"/>
      <c r="AI882" s="7"/>
      <c r="AJ882" s="7"/>
      <c r="AK882" s="7"/>
      <c r="AL882" s="7"/>
      <c r="AM882" s="7"/>
      <c r="AN882" s="7"/>
      <c r="AO882" s="7"/>
      <c r="AP882" s="7"/>
      <c r="AQ882" s="7"/>
      <c r="AR882" s="7"/>
      <c r="AS882" s="7"/>
      <c r="AT882" s="7"/>
      <c r="AU882" s="7"/>
      <c r="AV882" s="55"/>
      <c r="AW882" s="7"/>
      <c r="AX882" s="7"/>
      <c r="AY882" s="7"/>
      <c r="AZ882" s="7"/>
      <c r="BA882" s="7"/>
      <c r="BB882" s="7"/>
      <c r="BC882" s="7"/>
      <c r="BD882" s="7"/>
      <c r="BE882" s="7"/>
      <c r="BF882" s="7" t="s">
        <v>1317</v>
      </c>
      <c r="BG882" s="7"/>
      <c r="BH882" s="7"/>
      <c r="BI882" s="7"/>
      <c r="BJ882" s="221"/>
      <c r="BK882" s="221"/>
      <c r="BL882" s="221"/>
      <c r="BM882" s="221"/>
      <c r="BN882" s="221"/>
      <c r="BO882" s="221"/>
      <c r="BP882" s="221"/>
      <c r="BQ882" s="221"/>
      <c r="BR882" s="221"/>
      <c r="BS882" s="221"/>
      <c r="BT882" s="221"/>
      <c r="BU882" s="221"/>
      <c r="BV882" s="221"/>
      <c r="BW882" s="221"/>
      <c r="BX882" s="221"/>
      <c r="BY882" s="221"/>
      <c r="BZ882" s="221"/>
      <c r="CA882" s="221"/>
      <c r="CB882" s="221"/>
      <c r="CC882" s="221"/>
      <c r="CD882" s="221"/>
      <c r="CE882" s="221"/>
      <c r="CF882" s="221"/>
      <c r="CG882" s="221"/>
      <c r="CH882" s="221"/>
      <c r="CI882" s="221"/>
      <c r="CJ882" s="221"/>
      <c r="CK882" s="221"/>
      <c r="CL882" s="221"/>
      <c r="CM882" s="221"/>
      <c r="CN882" s="221"/>
      <c r="CO882" s="221"/>
      <c r="CP882" s="221"/>
      <c r="CQ882" s="221"/>
      <c r="CR882" s="222">
        <f t="shared" si="360"/>
        <v>0</v>
      </c>
      <c r="CS882" s="237" t="e">
        <f t="shared" si="361"/>
        <v>#DIV/0!</v>
      </c>
      <c r="CT882" s="222">
        <f t="shared" si="362"/>
        <v>0</v>
      </c>
      <c r="CU882" s="237" t="e">
        <f t="shared" si="363"/>
        <v>#DIV/0!</v>
      </c>
      <c r="CV882" s="222">
        <f t="shared" si="364"/>
        <v>0</v>
      </c>
      <c r="CW882" s="237" t="e">
        <f t="shared" si="365"/>
        <v>#DIV/0!</v>
      </c>
      <c r="CX882" s="222">
        <f t="shared" si="366"/>
        <v>0</v>
      </c>
      <c r="CY882" s="237" t="e">
        <f t="shared" si="367"/>
        <v>#DIV/0!</v>
      </c>
      <c r="CZ882" s="223" t="e">
        <f t="shared" si="368"/>
        <v>#DIV/0!</v>
      </c>
      <c r="DA882" s="223" t="e">
        <f t="shared" si="369"/>
        <v>#DIV/0!</v>
      </c>
      <c r="DB882" s="5"/>
    </row>
    <row r="883" spans="1:106" ht="25.4" customHeight="1">
      <c r="A883" s="1036"/>
      <c r="B883" s="1024"/>
      <c r="C883" s="1042"/>
      <c r="D883" s="1024"/>
      <c r="E883" s="1059"/>
      <c r="F883" s="1024"/>
      <c r="G883" s="34" t="s">
        <v>1252</v>
      </c>
      <c r="H883" s="16"/>
      <c r="I883" s="16"/>
      <c r="J883" s="5" t="s">
        <v>32</v>
      </c>
      <c r="K883" s="212" t="s">
        <v>31</v>
      </c>
      <c r="L883" s="165" t="s">
        <v>8</v>
      </c>
      <c r="M883" s="221"/>
      <c r="N883" s="221"/>
      <c r="O883" s="5"/>
      <c r="P883" s="5"/>
      <c r="Q883" s="5"/>
      <c r="R883" s="5"/>
      <c r="S883" s="6"/>
      <c r="T883" s="6"/>
      <c r="U883" s="5"/>
      <c r="V883" s="5" t="s">
        <v>24</v>
      </c>
      <c r="W883" s="5"/>
      <c r="X883" s="5"/>
      <c r="Y883" s="5"/>
      <c r="Z883" s="80">
        <f t="shared" si="359"/>
        <v>1</v>
      </c>
      <c r="AA883" s="955"/>
      <c r="AB883" s="7"/>
      <c r="AC883" s="7"/>
      <c r="AD883" s="7"/>
      <c r="AE883" s="7"/>
      <c r="AF883" s="7"/>
      <c r="AG883" s="7"/>
      <c r="AH883" s="7"/>
      <c r="AI883" s="7"/>
      <c r="AJ883" s="7"/>
      <c r="AK883" s="7"/>
      <c r="AL883" s="7"/>
      <c r="AM883" s="7"/>
      <c r="AN883" s="7"/>
      <c r="AO883" s="7"/>
      <c r="AP883" s="7"/>
      <c r="AQ883" s="7"/>
      <c r="AR883" s="7"/>
      <c r="AS883" s="7"/>
      <c r="AT883" s="7"/>
      <c r="AU883" s="7"/>
      <c r="AV883" s="55"/>
      <c r="AW883" s="7"/>
      <c r="AX883" s="7"/>
      <c r="AY883" s="7"/>
      <c r="AZ883" s="7" t="s">
        <v>1404</v>
      </c>
      <c r="BA883" s="7"/>
      <c r="BB883" s="7"/>
      <c r="BC883" s="7"/>
      <c r="BD883" s="7"/>
      <c r="BE883" s="7"/>
      <c r="BF883" s="7"/>
      <c r="BG883" s="7"/>
      <c r="BH883" s="7"/>
      <c r="BI883" s="7"/>
      <c r="BJ883" s="221"/>
      <c r="BK883" s="221"/>
      <c r="BL883" s="221"/>
      <c r="BM883" s="221"/>
      <c r="BN883" s="221"/>
      <c r="BO883" s="221"/>
      <c r="BP883" s="221"/>
      <c r="BQ883" s="221"/>
      <c r="BR883" s="221"/>
      <c r="BS883" s="221"/>
      <c r="BT883" s="221"/>
      <c r="BU883" s="221"/>
      <c r="BV883" s="221"/>
      <c r="BW883" s="221"/>
      <c r="BX883" s="221"/>
      <c r="BY883" s="221"/>
      <c r="BZ883" s="221"/>
      <c r="CA883" s="221"/>
      <c r="CB883" s="221"/>
      <c r="CC883" s="221"/>
      <c r="CD883" s="221"/>
      <c r="CE883" s="221"/>
      <c r="CF883" s="221"/>
      <c r="CG883" s="221"/>
      <c r="CH883" s="221"/>
      <c r="CI883" s="221"/>
      <c r="CJ883" s="221"/>
      <c r="CK883" s="221"/>
      <c r="CL883" s="221"/>
      <c r="CM883" s="221"/>
      <c r="CN883" s="221"/>
      <c r="CO883" s="221"/>
      <c r="CP883" s="221"/>
      <c r="CQ883" s="221"/>
      <c r="CR883" s="222">
        <f t="shared" si="360"/>
        <v>0</v>
      </c>
      <c r="CS883" s="237" t="e">
        <f t="shared" si="361"/>
        <v>#DIV/0!</v>
      </c>
      <c r="CT883" s="222">
        <f t="shared" si="362"/>
        <v>0</v>
      </c>
      <c r="CU883" s="237" t="e">
        <f t="shared" si="363"/>
        <v>#DIV/0!</v>
      </c>
      <c r="CV883" s="222">
        <f t="shared" si="364"/>
        <v>0</v>
      </c>
      <c r="CW883" s="237" t="e">
        <f t="shared" si="365"/>
        <v>#DIV/0!</v>
      </c>
      <c r="CX883" s="222">
        <f t="shared" si="366"/>
        <v>0</v>
      </c>
      <c r="CY883" s="237" t="e">
        <f t="shared" si="367"/>
        <v>#DIV/0!</v>
      </c>
      <c r="CZ883" s="223" t="e">
        <f t="shared" si="368"/>
        <v>#DIV/0!</v>
      </c>
      <c r="DA883" s="223" t="e">
        <f t="shared" si="369"/>
        <v>#DIV/0!</v>
      </c>
      <c r="DB883" s="5"/>
    </row>
    <row r="884" spans="1:106" ht="25.4" customHeight="1">
      <c r="A884" s="1036"/>
      <c r="B884" s="1024"/>
      <c r="C884" s="1042"/>
      <c r="D884" s="1024"/>
      <c r="E884" s="1059"/>
      <c r="F884" s="1024"/>
      <c r="G884" s="34" t="s">
        <v>1558</v>
      </c>
      <c r="H884" s="16"/>
      <c r="I884" s="16"/>
      <c r="J884" s="5" t="s">
        <v>32</v>
      </c>
      <c r="K884" s="212" t="s">
        <v>31</v>
      </c>
      <c r="L884" s="165" t="s">
        <v>8</v>
      </c>
      <c r="M884" s="221"/>
      <c r="N884" s="221"/>
      <c r="O884" s="5"/>
      <c r="P884" s="5"/>
      <c r="Q884" s="5"/>
      <c r="R884" s="5"/>
      <c r="S884" s="6"/>
      <c r="T884" s="6"/>
      <c r="U884" s="5"/>
      <c r="V884" s="5"/>
      <c r="W884" s="5" t="s">
        <v>24</v>
      </c>
      <c r="X884" s="5"/>
      <c r="Y884" s="5"/>
      <c r="Z884" s="80">
        <f t="shared" si="359"/>
        <v>1</v>
      </c>
      <c r="AA884" s="221"/>
      <c r="AB884" s="7"/>
      <c r="AC884" s="7"/>
      <c r="AD884" s="7"/>
      <c r="AE884" s="7"/>
      <c r="AF884" s="7"/>
      <c r="AG884" s="7"/>
      <c r="AH884" s="7"/>
      <c r="AI884" s="7"/>
      <c r="AJ884" s="7"/>
      <c r="AK884" s="7"/>
      <c r="AL884" s="7"/>
      <c r="AM884" s="7"/>
      <c r="AN884" s="7"/>
      <c r="AO884" s="7"/>
      <c r="AP884" s="7"/>
      <c r="AQ884" s="7"/>
      <c r="AR884" s="7"/>
      <c r="AS884" s="7"/>
      <c r="AT884" s="7"/>
      <c r="AU884" s="7"/>
      <c r="AV884" s="55"/>
      <c r="AW884" s="7"/>
      <c r="AX884" s="7"/>
      <c r="AY884" s="7"/>
      <c r="AZ884" s="7"/>
      <c r="BA884" s="7"/>
      <c r="BB884" s="7"/>
      <c r="BC884" s="7"/>
      <c r="BD884" s="7"/>
      <c r="BE884" s="7" t="s">
        <v>1183</v>
      </c>
      <c r="BF884" s="7"/>
      <c r="BG884" s="7"/>
      <c r="BH884" s="7"/>
      <c r="BI884" s="7"/>
      <c r="BJ884" s="221"/>
      <c r="BK884" s="221"/>
      <c r="BL884" s="221"/>
      <c r="BM884" s="221"/>
      <c r="BN884" s="221"/>
      <c r="BO884" s="221"/>
      <c r="BP884" s="221"/>
      <c r="BQ884" s="221"/>
      <c r="BR884" s="221"/>
      <c r="BS884" s="221"/>
      <c r="BT884" s="221"/>
      <c r="BU884" s="221"/>
      <c r="BV884" s="221"/>
      <c r="BW884" s="221"/>
      <c r="BX884" s="221"/>
      <c r="BY884" s="221"/>
      <c r="BZ884" s="221"/>
      <c r="CA884" s="221"/>
      <c r="CB884" s="221"/>
      <c r="CC884" s="221"/>
      <c r="CD884" s="221"/>
      <c r="CE884" s="221"/>
      <c r="CF884" s="221"/>
      <c r="CG884" s="221"/>
      <c r="CH884" s="221"/>
      <c r="CI884" s="221"/>
      <c r="CJ884" s="221"/>
      <c r="CK884" s="221"/>
      <c r="CL884" s="221"/>
      <c r="CM884" s="221"/>
      <c r="CN884" s="221"/>
      <c r="CO884" s="221"/>
      <c r="CP884" s="221"/>
      <c r="CQ884" s="221"/>
      <c r="CR884" s="222">
        <f t="shared" si="360"/>
        <v>0</v>
      </c>
      <c r="CS884" s="237" t="e">
        <f t="shared" si="361"/>
        <v>#DIV/0!</v>
      </c>
      <c r="CT884" s="222">
        <f t="shared" si="362"/>
        <v>0</v>
      </c>
      <c r="CU884" s="237" t="e">
        <f t="shared" si="363"/>
        <v>#DIV/0!</v>
      </c>
      <c r="CV884" s="222">
        <f t="shared" si="364"/>
        <v>0</v>
      </c>
      <c r="CW884" s="237" t="e">
        <f t="shared" si="365"/>
        <v>#DIV/0!</v>
      </c>
      <c r="CX884" s="222">
        <f t="shared" si="366"/>
        <v>0</v>
      </c>
      <c r="CY884" s="237" t="e">
        <f t="shared" si="367"/>
        <v>#DIV/0!</v>
      </c>
      <c r="CZ884" s="223" t="e">
        <f t="shared" si="368"/>
        <v>#DIV/0!</v>
      </c>
      <c r="DA884" s="223" t="e">
        <f t="shared" si="369"/>
        <v>#DIV/0!</v>
      </c>
      <c r="DB884" s="5"/>
    </row>
    <row r="885" spans="1:106" ht="25.4" customHeight="1">
      <c r="A885" s="1036"/>
      <c r="B885" s="1024"/>
      <c r="C885" s="1042"/>
      <c r="D885" s="1024"/>
      <c r="E885" s="1059"/>
      <c r="F885" s="1024"/>
      <c r="G885" s="34" t="s">
        <v>1247</v>
      </c>
      <c r="H885" s="16"/>
      <c r="I885" s="16"/>
      <c r="J885" s="5" t="s">
        <v>32</v>
      </c>
      <c r="K885" s="212" t="s">
        <v>31</v>
      </c>
      <c r="L885" s="165" t="s">
        <v>8</v>
      </c>
      <c r="M885" s="221" t="s">
        <v>29</v>
      </c>
      <c r="N885" s="221" t="s">
        <v>24</v>
      </c>
      <c r="O885" s="5"/>
      <c r="P885" s="5"/>
      <c r="Q885" s="5"/>
      <c r="R885" s="5"/>
      <c r="S885" s="6"/>
      <c r="T885" s="6"/>
      <c r="U885" s="5" t="s">
        <v>24</v>
      </c>
      <c r="V885" s="5"/>
      <c r="W885" s="5"/>
      <c r="X885" s="5"/>
      <c r="Y885" s="5"/>
      <c r="Z885" s="80">
        <f t="shared" ref="Z885:Z891" si="370">COUNTIF($O885:$Y885,"x")</f>
        <v>1</v>
      </c>
      <c r="AA885" s="955"/>
      <c r="AB885" s="7"/>
      <c r="AC885" s="7"/>
      <c r="AD885" s="7"/>
      <c r="AE885" s="7"/>
      <c r="AF885" s="7"/>
      <c r="AG885" s="7"/>
      <c r="AH885" s="7"/>
      <c r="AI885" s="7"/>
      <c r="AJ885" s="7"/>
      <c r="AK885" s="7"/>
      <c r="AL885" s="7"/>
      <c r="AM885" s="7"/>
      <c r="AN885" s="7"/>
      <c r="AO885" s="7"/>
      <c r="AP885" s="7"/>
      <c r="AQ885" s="7"/>
      <c r="AR885" s="7"/>
      <c r="AS885" s="7"/>
      <c r="AT885" s="7"/>
      <c r="AU885" s="7"/>
      <c r="AV885" s="55"/>
      <c r="AW885" s="7" t="s">
        <v>1318</v>
      </c>
      <c r="AX885" s="7"/>
      <c r="AY885" s="7"/>
      <c r="AZ885" s="7"/>
      <c r="BA885" s="7"/>
      <c r="BB885" s="7"/>
      <c r="BC885" s="7"/>
      <c r="BD885" s="7"/>
      <c r="BE885" s="7"/>
      <c r="BF885" s="7"/>
      <c r="BG885" s="7"/>
      <c r="BH885" s="7"/>
      <c r="BI885" s="7"/>
      <c r="BJ885" s="221"/>
      <c r="BK885" s="221"/>
      <c r="BL885" s="221"/>
      <c r="BM885" s="221"/>
      <c r="BN885" s="221"/>
      <c r="BO885" s="221"/>
      <c r="BP885" s="221"/>
      <c r="BQ885" s="221"/>
      <c r="BR885" s="221"/>
      <c r="BS885" s="221"/>
      <c r="BT885" s="221"/>
      <c r="BU885" s="221"/>
      <c r="BV885" s="221"/>
      <c r="BW885" s="221"/>
      <c r="BX885" s="221"/>
      <c r="BY885" s="221"/>
      <c r="BZ885" s="221"/>
      <c r="CA885" s="221"/>
      <c r="CB885" s="221"/>
      <c r="CC885" s="221"/>
      <c r="CD885" s="221"/>
      <c r="CE885" s="221"/>
      <c r="CF885" s="221"/>
      <c r="CG885" s="221"/>
      <c r="CH885" s="221"/>
      <c r="CI885" s="221"/>
      <c r="CJ885" s="221"/>
      <c r="CK885" s="221"/>
      <c r="CL885" s="221"/>
      <c r="CM885" s="221"/>
      <c r="CN885" s="221"/>
      <c r="CO885" s="221"/>
      <c r="CP885" s="221"/>
      <c r="CQ885" s="221"/>
      <c r="CR885" s="222">
        <f t="shared" si="360"/>
        <v>0</v>
      </c>
      <c r="CS885" s="237" t="e">
        <f t="shared" si="361"/>
        <v>#DIV/0!</v>
      </c>
      <c r="CT885" s="222">
        <f t="shared" si="362"/>
        <v>0</v>
      </c>
      <c r="CU885" s="237" t="e">
        <f t="shared" si="363"/>
        <v>#DIV/0!</v>
      </c>
      <c r="CV885" s="222">
        <f t="shared" si="364"/>
        <v>0</v>
      </c>
      <c r="CW885" s="237" t="e">
        <f t="shared" si="365"/>
        <v>#DIV/0!</v>
      </c>
      <c r="CX885" s="222">
        <f t="shared" si="366"/>
        <v>0</v>
      </c>
      <c r="CY885" s="237" t="e">
        <f t="shared" si="367"/>
        <v>#DIV/0!</v>
      </c>
      <c r="CZ885" s="223" t="e">
        <f t="shared" si="368"/>
        <v>#DIV/0!</v>
      </c>
      <c r="DA885" s="223" t="e">
        <f t="shared" si="369"/>
        <v>#DIV/0!</v>
      </c>
      <c r="DB885" s="5"/>
    </row>
    <row r="886" spans="1:106" ht="46.5">
      <c r="A886" s="1036"/>
      <c r="B886" s="1024"/>
      <c r="C886" s="1042"/>
      <c r="D886" s="1024"/>
      <c r="E886" s="1059"/>
      <c r="F886" s="1024" t="s">
        <v>1182</v>
      </c>
      <c r="G886" s="34" t="s">
        <v>1591</v>
      </c>
      <c r="H886" s="16"/>
      <c r="I886" s="16"/>
      <c r="J886" s="5" t="s">
        <v>32</v>
      </c>
      <c r="K886" s="212" t="s">
        <v>31</v>
      </c>
      <c r="L886" s="165" t="s">
        <v>8</v>
      </c>
      <c r="M886" s="221"/>
      <c r="N886" s="221"/>
      <c r="O886" s="5"/>
      <c r="P886" s="5"/>
      <c r="Q886" s="5"/>
      <c r="R886" s="5"/>
      <c r="S886" s="6"/>
      <c r="T886" s="6"/>
      <c r="U886" s="5"/>
      <c r="V886" s="5"/>
      <c r="W886" s="5" t="s">
        <v>24</v>
      </c>
      <c r="X886" s="5"/>
      <c r="Y886" s="5"/>
      <c r="Z886" s="80">
        <f t="shared" si="370"/>
        <v>1</v>
      </c>
      <c r="AA886" s="955"/>
      <c r="AB886" s="7"/>
      <c r="AC886" s="7"/>
      <c r="AD886" s="7"/>
      <c r="AE886" s="7"/>
      <c r="AF886" s="7"/>
      <c r="AG886" s="7"/>
      <c r="AH886" s="7"/>
      <c r="AI886" s="7"/>
      <c r="AJ886" s="7"/>
      <c r="AK886" s="7"/>
      <c r="AL886" s="7"/>
      <c r="AM886" s="7"/>
      <c r="AN886" s="7"/>
      <c r="AO886" s="7"/>
      <c r="AP886" s="7"/>
      <c r="AQ886" s="7"/>
      <c r="AR886" s="7"/>
      <c r="AS886" s="7"/>
      <c r="AT886" s="7"/>
      <c r="AU886" s="7"/>
      <c r="AV886" s="55"/>
      <c r="AW886" s="7"/>
      <c r="AX886" s="7"/>
      <c r="AY886" s="7"/>
      <c r="AZ886" s="7"/>
      <c r="BA886" s="7"/>
      <c r="BB886" s="7"/>
      <c r="BC886" s="7"/>
      <c r="BD886" s="7"/>
      <c r="BE886" s="7"/>
      <c r="BF886" s="7"/>
      <c r="BG886" s="7"/>
      <c r="BH886" s="7"/>
      <c r="BI886" s="7" t="s">
        <v>1315</v>
      </c>
      <c r="BJ886" s="221"/>
      <c r="BK886" s="221"/>
      <c r="BL886" s="221"/>
      <c r="BM886" s="221"/>
      <c r="BN886" s="221"/>
      <c r="BO886" s="221"/>
      <c r="BP886" s="221"/>
      <c r="BQ886" s="221"/>
      <c r="BR886" s="221"/>
      <c r="BS886" s="221"/>
      <c r="BT886" s="221"/>
      <c r="BU886" s="221"/>
      <c r="BV886" s="221"/>
      <c r="BW886" s="221"/>
      <c r="BX886" s="221"/>
      <c r="BY886" s="221"/>
      <c r="BZ886" s="221"/>
      <c r="CA886" s="221"/>
      <c r="CB886" s="221"/>
      <c r="CC886" s="221"/>
      <c r="CD886" s="221"/>
      <c r="CE886" s="221"/>
      <c r="CF886" s="221"/>
      <c r="CG886" s="221"/>
      <c r="CH886" s="221"/>
      <c r="CI886" s="221"/>
      <c r="CJ886" s="221"/>
      <c r="CK886" s="221"/>
      <c r="CL886" s="221"/>
      <c r="CM886" s="221"/>
      <c r="CN886" s="221"/>
      <c r="CO886" s="221"/>
      <c r="CP886" s="221"/>
      <c r="CQ886" s="221"/>
      <c r="CR886" s="222">
        <f t="shared" ref="CR886:CR943" si="371">COUNTIF(BJ886:CQ886,"2")</f>
        <v>0</v>
      </c>
      <c r="CS886" s="237" t="e">
        <f t="shared" ref="CS886:CS943" si="372">CR886/(CR886+CT886+CV886+CX886)</f>
        <v>#DIV/0!</v>
      </c>
      <c r="CT886" s="222">
        <f t="shared" ref="CT886:CT943" si="373">COUNTIF(BJ886:CQ886,"1")</f>
        <v>0</v>
      </c>
      <c r="CU886" s="237" t="e">
        <f t="shared" ref="CU886:CU943" si="374">CT886/(CR886+CT886+CV886+CX886)</f>
        <v>#DIV/0!</v>
      </c>
      <c r="CV886" s="222">
        <f t="shared" ref="CV886:CV943" si="375">COUNTIF(BJ886:CQ886,"0")</f>
        <v>0</v>
      </c>
      <c r="CW886" s="237" t="e">
        <f t="shared" ref="CW886:CW943" si="376">CV886/(CR886+CT886+CV886+CX886)</f>
        <v>#DIV/0!</v>
      </c>
      <c r="CX886" s="222">
        <f t="shared" ref="CX886:CX943" si="377">COUNTIF(BJ886:CQ886,"KĐG")</f>
        <v>0</v>
      </c>
      <c r="CY886" s="237" t="e">
        <f t="shared" ref="CY886:CY943" si="378">CX886/(CR886+CT886+CV886+CX886)</f>
        <v>#DIV/0!</v>
      </c>
      <c r="CZ886" s="223" t="e">
        <f t="shared" ref="CZ886:CZ943" si="379">(((CR886*2)+(CT886*1)+(CV886*0)))/(CR886+CT886+CV886)</f>
        <v>#DIV/0!</v>
      </c>
      <c r="DA886" s="223" t="e">
        <f t="shared" ref="DA886:DA943" si="380">IF(CY886&gt;=50%,"KĐG",IF(CZ886&gt;=1.6,"Đạt mục tiêu",IF(CZ886&gt;=1,"Cần cố gắng","Chưa đạt")))</f>
        <v>#DIV/0!</v>
      </c>
      <c r="DB886" s="5"/>
    </row>
    <row r="887" spans="1:106" ht="31">
      <c r="A887" s="1036"/>
      <c r="B887" s="1024"/>
      <c r="C887" s="1042"/>
      <c r="D887" s="1024"/>
      <c r="E887" s="1059"/>
      <c r="F887" s="1024"/>
      <c r="G887" s="143" t="s">
        <v>1536</v>
      </c>
      <c r="H887" s="16"/>
      <c r="I887" s="16"/>
      <c r="J887" s="5" t="s">
        <v>32</v>
      </c>
      <c r="K887" s="212" t="s">
        <v>31</v>
      </c>
      <c r="L887" s="165" t="s">
        <v>8</v>
      </c>
      <c r="M887" s="221"/>
      <c r="N887" s="221"/>
      <c r="O887" s="5"/>
      <c r="P887" s="5"/>
      <c r="Q887" s="5"/>
      <c r="R887" s="5"/>
      <c r="S887" s="6"/>
      <c r="T887" s="6"/>
      <c r="U887" s="5"/>
      <c r="V887" s="5" t="s">
        <v>24</v>
      </c>
      <c r="W887" s="5"/>
      <c r="X887" s="5"/>
      <c r="Y887" s="5"/>
      <c r="Z887" s="80">
        <f t="shared" si="370"/>
        <v>1</v>
      </c>
      <c r="AA887" s="221"/>
      <c r="AB887" s="7"/>
      <c r="AC887" s="7"/>
      <c r="AD887" s="7"/>
      <c r="AE887" s="7"/>
      <c r="AF887" s="7"/>
      <c r="AG887" s="7"/>
      <c r="AH887" s="7"/>
      <c r="AI887" s="7"/>
      <c r="AJ887" s="7"/>
      <c r="AK887" s="7"/>
      <c r="AL887" s="7"/>
      <c r="AM887" s="7"/>
      <c r="AN887" s="7"/>
      <c r="AO887" s="7"/>
      <c r="AP887" s="7"/>
      <c r="AQ887" s="7"/>
      <c r="AR887" s="7"/>
      <c r="AS887" s="7"/>
      <c r="AT887" s="7"/>
      <c r="AU887" s="7"/>
      <c r="AV887" s="55"/>
      <c r="AW887" s="7"/>
      <c r="AX887" s="7"/>
      <c r="AY887" s="7"/>
      <c r="AZ887" s="7"/>
      <c r="BA887" s="7"/>
      <c r="BB887" s="7" t="s">
        <v>1183</v>
      </c>
      <c r="BC887" s="7"/>
      <c r="BD887" s="7"/>
      <c r="BE887" s="7"/>
      <c r="BF887" s="7"/>
      <c r="BG887" s="7"/>
      <c r="BH887" s="7"/>
      <c r="BI887" s="7"/>
      <c r="BJ887" s="221"/>
      <c r="BK887" s="221"/>
      <c r="BL887" s="221"/>
      <c r="BM887" s="221"/>
      <c r="BN887" s="221"/>
      <c r="BO887" s="221"/>
      <c r="BP887" s="221"/>
      <c r="BQ887" s="221"/>
      <c r="BR887" s="221"/>
      <c r="BS887" s="221"/>
      <c r="BT887" s="221"/>
      <c r="BU887" s="221"/>
      <c r="BV887" s="221"/>
      <c r="BW887" s="221"/>
      <c r="BX887" s="221"/>
      <c r="BY887" s="221"/>
      <c r="BZ887" s="221"/>
      <c r="CA887" s="221"/>
      <c r="CB887" s="221"/>
      <c r="CC887" s="221"/>
      <c r="CD887" s="221"/>
      <c r="CE887" s="221"/>
      <c r="CF887" s="221"/>
      <c r="CG887" s="221"/>
      <c r="CH887" s="221"/>
      <c r="CI887" s="221"/>
      <c r="CJ887" s="221"/>
      <c r="CK887" s="221"/>
      <c r="CL887" s="221"/>
      <c r="CM887" s="221"/>
      <c r="CN887" s="221"/>
      <c r="CO887" s="221"/>
      <c r="CP887" s="221"/>
      <c r="CQ887" s="221"/>
      <c r="CR887" s="222">
        <f t="shared" si="371"/>
        <v>0</v>
      </c>
      <c r="CS887" s="237" t="e">
        <f t="shared" si="372"/>
        <v>#DIV/0!</v>
      </c>
      <c r="CT887" s="222">
        <f t="shared" si="373"/>
        <v>0</v>
      </c>
      <c r="CU887" s="237" t="e">
        <f t="shared" si="374"/>
        <v>#DIV/0!</v>
      </c>
      <c r="CV887" s="222">
        <f t="shared" si="375"/>
        <v>0</v>
      </c>
      <c r="CW887" s="237" t="e">
        <f t="shared" si="376"/>
        <v>#DIV/0!</v>
      </c>
      <c r="CX887" s="222">
        <f t="shared" si="377"/>
        <v>0</v>
      </c>
      <c r="CY887" s="237" t="e">
        <f t="shared" si="378"/>
        <v>#DIV/0!</v>
      </c>
      <c r="CZ887" s="223" t="e">
        <f t="shared" si="379"/>
        <v>#DIV/0!</v>
      </c>
      <c r="DA887" s="223" t="e">
        <f t="shared" si="380"/>
        <v>#DIV/0!</v>
      </c>
      <c r="DB887" s="5"/>
    </row>
    <row r="888" spans="1:106" s="1" customFormat="1" ht="31">
      <c r="A888" s="1036"/>
      <c r="B888" s="1024"/>
      <c r="C888" s="1043"/>
      <c r="D888" s="1024"/>
      <c r="E888" s="1059"/>
      <c r="F888" s="1024"/>
      <c r="G888" s="34" t="s">
        <v>1524</v>
      </c>
      <c r="H888" s="16"/>
      <c r="I888" s="16"/>
      <c r="J888" s="5" t="s">
        <v>32</v>
      </c>
      <c r="K888" s="212" t="s">
        <v>31</v>
      </c>
      <c r="L888" s="165" t="s">
        <v>8</v>
      </c>
      <c r="M888" s="221" t="s">
        <v>29</v>
      </c>
      <c r="N888" s="221" t="s">
        <v>24</v>
      </c>
      <c r="O888" s="5"/>
      <c r="P888" s="5"/>
      <c r="Q888" s="5"/>
      <c r="R888" s="5"/>
      <c r="S888" s="6"/>
      <c r="T888" s="6"/>
      <c r="U888" s="5" t="s">
        <v>24</v>
      </c>
      <c r="V888" s="5"/>
      <c r="W888" s="5"/>
      <c r="X888" s="5"/>
      <c r="Y888" s="5"/>
      <c r="Z888" s="80">
        <f t="shared" si="370"/>
        <v>1</v>
      </c>
      <c r="AA888" s="955"/>
      <c r="AB888" s="7"/>
      <c r="AC888" s="7"/>
      <c r="AD888" s="7"/>
      <c r="AE888" s="7"/>
      <c r="AF888" s="7"/>
      <c r="AG888" s="7"/>
      <c r="AH888" s="7"/>
      <c r="AI888" s="7"/>
      <c r="AJ888" s="7"/>
      <c r="AK888" s="7"/>
      <c r="AL888" s="7"/>
      <c r="AM888" s="7"/>
      <c r="AN888" s="7"/>
      <c r="AO888" s="7"/>
      <c r="AP888" s="7"/>
      <c r="AQ888" s="7"/>
      <c r="AR888" s="7"/>
      <c r="AS888" s="7"/>
      <c r="AT888" s="7"/>
      <c r="AU888" s="7"/>
      <c r="AV888" s="55"/>
      <c r="AW888" s="7" t="s">
        <v>1183</v>
      </c>
      <c r="AX888" s="7"/>
      <c r="AY888" s="7"/>
      <c r="AZ888" s="7"/>
      <c r="BA888" s="7"/>
      <c r="BB888" s="7"/>
      <c r="BC888" s="7"/>
      <c r="BD888" s="7"/>
      <c r="BE888" s="7"/>
      <c r="BF888" s="7"/>
      <c r="BG888" s="7"/>
      <c r="BH888" s="7"/>
      <c r="BI888" s="7"/>
      <c r="BJ888" s="221"/>
      <c r="BK888" s="221"/>
      <c r="BL888" s="221"/>
      <c r="BM888" s="221"/>
      <c r="BN888" s="221"/>
      <c r="BO888" s="221"/>
      <c r="BP888" s="221"/>
      <c r="BQ888" s="221"/>
      <c r="BR888" s="221"/>
      <c r="BS888" s="221"/>
      <c r="BT888" s="221"/>
      <c r="BU888" s="221"/>
      <c r="BV888" s="221"/>
      <c r="BW888" s="221"/>
      <c r="BX888" s="221"/>
      <c r="BY888" s="221"/>
      <c r="BZ888" s="221"/>
      <c r="CA888" s="221"/>
      <c r="CB888" s="221"/>
      <c r="CC888" s="221"/>
      <c r="CD888" s="221"/>
      <c r="CE888" s="221"/>
      <c r="CF888" s="221"/>
      <c r="CG888" s="221"/>
      <c r="CH888" s="221"/>
      <c r="CI888" s="221"/>
      <c r="CJ888" s="221"/>
      <c r="CK888" s="221"/>
      <c r="CL888" s="221"/>
      <c r="CM888" s="221"/>
      <c r="CN888" s="221"/>
      <c r="CO888" s="221"/>
      <c r="CP888" s="221"/>
      <c r="CQ888" s="221"/>
      <c r="CR888" s="222">
        <f t="shared" si="371"/>
        <v>0</v>
      </c>
      <c r="CS888" s="237" t="e">
        <f t="shared" si="372"/>
        <v>#DIV/0!</v>
      </c>
      <c r="CT888" s="222">
        <f t="shared" si="373"/>
        <v>0</v>
      </c>
      <c r="CU888" s="237" t="e">
        <f t="shared" si="374"/>
        <v>#DIV/0!</v>
      </c>
      <c r="CV888" s="222">
        <f t="shared" si="375"/>
        <v>0</v>
      </c>
      <c r="CW888" s="237" t="e">
        <f t="shared" si="376"/>
        <v>#DIV/0!</v>
      </c>
      <c r="CX888" s="222">
        <f t="shared" si="377"/>
        <v>0</v>
      </c>
      <c r="CY888" s="237" t="e">
        <f t="shared" si="378"/>
        <v>#DIV/0!</v>
      </c>
      <c r="CZ888" s="223" t="e">
        <f t="shared" si="379"/>
        <v>#DIV/0!</v>
      </c>
      <c r="DA888" s="223" t="e">
        <f t="shared" si="380"/>
        <v>#DIV/0!</v>
      </c>
      <c r="DB888" s="5"/>
    </row>
    <row r="889" spans="1:106" s="1" customFormat="1" ht="31">
      <c r="A889" s="1036">
        <v>251</v>
      </c>
      <c r="B889" s="1024" t="s">
        <v>627</v>
      </c>
      <c r="C889" s="1058" t="s">
        <v>28</v>
      </c>
      <c r="D889" s="1024" t="s">
        <v>46</v>
      </c>
      <c r="E889" s="1033" t="s">
        <v>26</v>
      </c>
      <c r="F889" s="1024" t="s">
        <v>46</v>
      </c>
      <c r="G889" s="217" t="s">
        <v>870</v>
      </c>
      <c r="H889" s="5"/>
      <c r="I889" s="5"/>
      <c r="J889" s="5" t="s">
        <v>32</v>
      </c>
      <c r="K889" s="212" t="s">
        <v>31</v>
      </c>
      <c r="L889" s="165" t="s">
        <v>8</v>
      </c>
      <c r="M889" s="221" t="s">
        <v>29</v>
      </c>
      <c r="N889" s="221" t="s">
        <v>24</v>
      </c>
      <c r="O889" s="5"/>
      <c r="P889" s="5"/>
      <c r="Q889" s="5"/>
      <c r="R889" s="5"/>
      <c r="S889" s="195"/>
      <c r="T889" s="6" t="s">
        <v>24</v>
      </c>
      <c r="U889" s="5"/>
      <c r="V889" s="5"/>
      <c r="W889" s="5"/>
      <c r="X889" s="5"/>
      <c r="Y889" s="5"/>
      <c r="Z889" s="80">
        <f t="shared" si="370"/>
        <v>1</v>
      </c>
      <c r="AA889" s="955"/>
      <c r="AB889" s="80">
        <f t="shared" ref="AB889:AO889" si="381">COUNTIF($O889:$Y889,"x")</f>
        <v>1</v>
      </c>
      <c r="AC889" s="80">
        <f t="shared" si="381"/>
        <v>1</v>
      </c>
      <c r="AD889" s="80">
        <f t="shared" si="381"/>
        <v>1</v>
      </c>
      <c r="AE889" s="80">
        <f t="shared" si="381"/>
        <v>1</v>
      </c>
      <c r="AF889" s="80">
        <f t="shared" si="381"/>
        <v>1</v>
      </c>
      <c r="AG889" s="80">
        <f t="shared" si="381"/>
        <v>1</v>
      </c>
      <c r="AH889" s="80">
        <f t="shared" si="381"/>
        <v>1</v>
      </c>
      <c r="AI889" s="80">
        <f t="shared" si="381"/>
        <v>1</v>
      </c>
      <c r="AJ889" s="80">
        <f t="shared" si="381"/>
        <v>1</v>
      </c>
      <c r="AK889" s="80">
        <f t="shared" si="381"/>
        <v>1</v>
      </c>
      <c r="AL889" s="80">
        <f t="shared" si="381"/>
        <v>1</v>
      </c>
      <c r="AM889" s="80">
        <f t="shared" si="381"/>
        <v>1</v>
      </c>
      <c r="AN889" s="80">
        <f t="shared" si="381"/>
        <v>1</v>
      </c>
      <c r="AO889" s="80">
        <f t="shared" si="381"/>
        <v>1</v>
      </c>
      <c r="AP889" s="80">
        <f t="shared" ref="AP889:BE889" si="382">COUNTIF($O889:$Y889,"x")</f>
        <v>1</v>
      </c>
      <c r="AQ889" s="80">
        <f t="shared" si="382"/>
        <v>1</v>
      </c>
      <c r="AR889" s="80">
        <f t="shared" si="382"/>
        <v>1</v>
      </c>
      <c r="AS889" s="80">
        <f t="shared" si="382"/>
        <v>1</v>
      </c>
      <c r="AT889" s="80">
        <f t="shared" si="382"/>
        <v>1</v>
      </c>
      <c r="AU889" s="80">
        <f t="shared" si="382"/>
        <v>1</v>
      </c>
      <c r="AV889" s="80">
        <f t="shared" si="382"/>
        <v>1</v>
      </c>
      <c r="AW889" s="80">
        <f t="shared" si="382"/>
        <v>1</v>
      </c>
      <c r="AX889" s="80">
        <f t="shared" si="382"/>
        <v>1</v>
      </c>
      <c r="AY889" s="80">
        <f t="shared" si="382"/>
        <v>1</v>
      </c>
      <c r="AZ889" s="80">
        <f t="shared" si="382"/>
        <v>1</v>
      </c>
      <c r="BA889" s="80">
        <f t="shared" si="382"/>
        <v>1</v>
      </c>
      <c r="BB889" s="80">
        <f t="shared" si="382"/>
        <v>1</v>
      </c>
      <c r="BC889" s="80">
        <f t="shared" si="382"/>
        <v>1</v>
      </c>
      <c r="BD889" s="80">
        <f t="shared" si="382"/>
        <v>1</v>
      </c>
      <c r="BE889" s="80">
        <f t="shared" si="382"/>
        <v>1</v>
      </c>
      <c r="BF889" s="80"/>
      <c r="BG889" s="80"/>
      <c r="BH889" s="7"/>
      <c r="BI889" s="7"/>
      <c r="BJ889" s="221"/>
      <c r="BK889" s="221"/>
      <c r="BL889" s="221"/>
      <c r="BM889" s="221"/>
      <c r="BN889" s="221"/>
      <c r="BO889" s="221"/>
      <c r="BP889" s="221"/>
      <c r="BQ889" s="221"/>
      <c r="BR889" s="221"/>
      <c r="BS889" s="221"/>
      <c r="BT889" s="221"/>
      <c r="BU889" s="221"/>
      <c r="BV889" s="221"/>
      <c r="BW889" s="221"/>
      <c r="BX889" s="221"/>
      <c r="BY889" s="221"/>
      <c r="BZ889" s="221"/>
      <c r="CA889" s="221"/>
      <c r="CB889" s="221"/>
      <c r="CC889" s="221"/>
      <c r="CD889" s="221"/>
      <c r="CE889" s="221"/>
      <c r="CF889" s="221"/>
      <c r="CG889" s="221"/>
      <c r="CH889" s="221"/>
      <c r="CI889" s="221"/>
      <c r="CJ889" s="221"/>
      <c r="CK889" s="221"/>
      <c r="CL889" s="221"/>
      <c r="CM889" s="221"/>
      <c r="CN889" s="221"/>
      <c r="CO889" s="221"/>
      <c r="CP889" s="221"/>
      <c r="CQ889" s="221"/>
      <c r="CR889" s="222">
        <f t="shared" si="371"/>
        <v>0</v>
      </c>
      <c r="CS889" s="237" t="e">
        <f t="shared" si="372"/>
        <v>#DIV/0!</v>
      </c>
      <c r="CT889" s="222">
        <f t="shared" si="373"/>
        <v>0</v>
      </c>
      <c r="CU889" s="237" t="e">
        <f t="shared" si="374"/>
        <v>#DIV/0!</v>
      </c>
      <c r="CV889" s="222">
        <f t="shared" si="375"/>
        <v>0</v>
      </c>
      <c r="CW889" s="237" t="e">
        <f t="shared" si="376"/>
        <v>#DIV/0!</v>
      </c>
      <c r="CX889" s="222">
        <f t="shared" si="377"/>
        <v>0</v>
      </c>
      <c r="CY889" s="237" t="e">
        <f t="shared" si="378"/>
        <v>#DIV/0!</v>
      </c>
      <c r="CZ889" s="223" t="e">
        <f t="shared" si="379"/>
        <v>#DIV/0!</v>
      </c>
      <c r="DA889" s="223" t="e">
        <f t="shared" si="380"/>
        <v>#DIV/0!</v>
      </c>
      <c r="DB889" s="5"/>
    </row>
    <row r="890" spans="1:106" s="1" customFormat="1" ht="31">
      <c r="A890" s="1036"/>
      <c r="B890" s="1024"/>
      <c r="C890" s="1058"/>
      <c r="D890" s="1024"/>
      <c r="E890" s="1033"/>
      <c r="F890" s="1024"/>
      <c r="G890" s="217" t="s">
        <v>1909</v>
      </c>
      <c r="H890" s="5"/>
      <c r="I890" s="5"/>
      <c r="J890" s="5" t="s">
        <v>32</v>
      </c>
      <c r="K890" s="212" t="s">
        <v>31</v>
      </c>
      <c r="L890" s="165" t="s">
        <v>8</v>
      </c>
      <c r="M890" s="221" t="s">
        <v>29</v>
      </c>
      <c r="N890" s="221" t="s">
        <v>24</v>
      </c>
      <c r="O890" s="5"/>
      <c r="P890" s="5"/>
      <c r="Q890" s="5"/>
      <c r="R890" s="5"/>
      <c r="S890" s="195"/>
      <c r="T890" s="6"/>
      <c r="U890" s="5"/>
      <c r="V890" s="5"/>
      <c r="W890" s="5" t="s">
        <v>24</v>
      </c>
      <c r="X890" s="5"/>
      <c r="Y890" s="5"/>
      <c r="Z890" s="80">
        <f t="shared" si="370"/>
        <v>1</v>
      </c>
      <c r="AA890" s="221"/>
      <c r="AB890" s="7"/>
      <c r="AC890" s="7"/>
      <c r="AD890" s="7"/>
      <c r="AE890" s="7"/>
      <c r="AF890" s="7"/>
      <c r="AG890" s="7"/>
      <c r="AH890" s="7"/>
      <c r="AI890" s="7"/>
      <c r="AJ890" s="7"/>
      <c r="AK890" s="7"/>
      <c r="AL890" s="7"/>
      <c r="AM890" s="7"/>
      <c r="AN890" s="7"/>
      <c r="AO890" s="7"/>
      <c r="AP890" s="7"/>
      <c r="AQ890" s="7"/>
      <c r="AR890" s="7"/>
      <c r="AS890" s="7"/>
      <c r="AT890" s="7"/>
      <c r="AU890" s="7"/>
      <c r="AV890" s="55"/>
      <c r="AW890" s="7"/>
      <c r="AX890" s="7"/>
      <c r="AY890" s="7"/>
      <c r="AZ890" s="7"/>
      <c r="BA890" s="7"/>
      <c r="BB890" s="7"/>
      <c r="BC890" s="7"/>
      <c r="BD890" s="7"/>
      <c r="BE890" s="7"/>
      <c r="BF890" s="7"/>
      <c r="BG890" s="7"/>
      <c r="BH890" s="7"/>
      <c r="BI890" s="7"/>
      <c r="BJ890" s="221"/>
      <c r="BK890" s="221"/>
      <c r="BL890" s="221"/>
      <c r="BM890" s="221"/>
      <c r="BN890" s="221"/>
      <c r="BO890" s="221"/>
      <c r="BP890" s="221"/>
      <c r="BQ890" s="221"/>
      <c r="BR890" s="221"/>
      <c r="BS890" s="221"/>
      <c r="BT890" s="221"/>
      <c r="BU890" s="221"/>
      <c r="BV890" s="221"/>
      <c r="BW890" s="221"/>
      <c r="BX890" s="221"/>
      <c r="BY890" s="221"/>
      <c r="BZ890" s="221"/>
      <c r="CA890" s="221"/>
      <c r="CB890" s="221"/>
      <c r="CC890" s="221"/>
      <c r="CD890" s="221"/>
      <c r="CE890" s="221"/>
      <c r="CF890" s="221"/>
      <c r="CG890" s="221"/>
      <c r="CH890" s="221"/>
      <c r="CI890" s="221"/>
      <c r="CJ890" s="221"/>
      <c r="CK890" s="221"/>
      <c r="CL890" s="221"/>
      <c r="CM890" s="221"/>
      <c r="CN890" s="221"/>
      <c r="CO890" s="221"/>
      <c r="CP890" s="221"/>
      <c r="CQ890" s="221"/>
      <c r="CR890" s="222"/>
      <c r="CS890" s="237"/>
      <c r="CT890" s="222"/>
      <c r="CU890" s="237"/>
      <c r="CV890" s="222"/>
      <c r="CW890" s="237"/>
      <c r="CX890" s="222"/>
      <c r="CY890" s="237"/>
      <c r="CZ890" s="223"/>
      <c r="DA890" s="223"/>
      <c r="DB890" s="5"/>
    </row>
    <row r="891" spans="1:106" s="1" customFormat="1" ht="31">
      <c r="A891" s="1036"/>
      <c r="B891" s="1024"/>
      <c r="C891" s="1058"/>
      <c r="D891" s="1024"/>
      <c r="E891" s="1033"/>
      <c r="F891" s="1024"/>
      <c r="G891" s="217" t="s">
        <v>1504</v>
      </c>
      <c r="H891" s="212"/>
      <c r="I891" s="212"/>
      <c r="J891" s="5" t="s">
        <v>32</v>
      </c>
      <c r="K891" s="212" t="s">
        <v>31</v>
      </c>
      <c r="L891" s="165" t="s">
        <v>8</v>
      </c>
      <c r="M891" s="221" t="s">
        <v>29</v>
      </c>
      <c r="N891" s="221" t="s">
        <v>24</v>
      </c>
      <c r="O891" s="5"/>
      <c r="P891" s="5"/>
      <c r="Q891" s="5"/>
      <c r="R891" s="5"/>
      <c r="S891" s="6"/>
      <c r="T891" s="6"/>
      <c r="U891" s="5" t="s">
        <v>24</v>
      </c>
      <c r="V891" s="5"/>
      <c r="W891" s="5"/>
      <c r="X891" s="5"/>
      <c r="Y891" s="5"/>
      <c r="Z891" s="80">
        <f t="shared" si="370"/>
        <v>1</v>
      </c>
      <c r="AA891" s="955"/>
      <c r="AB891" s="7"/>
      <c r="AC891" s="7"/>
      <c r="AD891" s="7"/>
      <c r="AE891" s="7"/>
      <c r="AF891" s="7"/>
      <c r="AG891" s="7"/>
      <c r="AH891" s="7"/>
      <c r="AI891" s="7"/>
      <c r="AJ891" s="7"/>
      <c r="AK891" s="7"/>
      <c r="AL891" s="7"/>
      <c r="AM891" s="7"/>
      <c r="AN891" s="7"/>
      <c r="AO891" s="7"/>
      <c r="AP891" s="7"/>
      <c r="AQ891" s="7"/>
      <c r="AR891" s="7"/>
      <c r="AS891" s="7" t="s">
        <v>1318</v>
      </c>
      <c r="AT891" s="7"/>
      <c r="AU891" s="7"/>
      <c r="AV891" s="55"/>
      <c r="AW891" s="7"/>
      <c r="AX891" s="7"/>
      <c r="AY891" s="7"/>
      <c r="AZ891" s="7"/>
      <c r="BA891" s="7"/>
      <c r="BB891" s="7"/>
      <c r="BC891" s="7"/>
      <c r="BD891" s="7"/>
      <c r="BE891" s="7"/>
      <c r="BF891" s="7"/>
      <c r="BG891" s="7"/>
      <c r="BH891" s="7"/>
      <c r="BI891" s="7"/>
      <c r="BJ891" s="221"/>
      <c r="BK891" s="221"/>
      <c r="BL891" s="221"/>
      <c r="BM891" s="221"/>
      <c r="BN891" s="221"/>
      <c r="BO891" s="221"/>
      <c r="BP891" s="221"/>
      <c r="BQ891" s="221"/>
      <c r="BR891" s="221"/>
      <c r="BS891" s="221"/>
      <c r="BT891" s="221"/>
      <c r="BU891" s="221"/>
      <c r="BV891" s="221"/>
      <c r="BW891" s="221"/>
      <c r="BX891" s="221"/>
      <c r="BY891" s="221"/>
      <c r="BZ891" s="221"/>
      <c r="CA891" s="221"/>
      <c r="CB891" s="221"/>
      <c r="CC891" s="221"/>
      <c r="CD891" s="221"/>
      <c r="CE891" s="221"/>
      <c r="CF891" s="221"/>
      <c r="CG891" s="221"/>
      <c r="CH891" s="221"/>
      <c r="CI891" s="221"/>
      <c r="CJ891" s="221"/>
      <c r="CK891" s="221"/>
      <c r="CL891" s="221"/>
      <c r="CM891" s="221"/>
      <c r="CN891" s="221"/>
      <c r="CO891" s="221"/>
      <c r="CP891" s="221"/>
      <c r="CQ891" s="221"/>
      <c r="CR891" s="222">
        <f t="shared" si="371"/>
        <v>0</v>
      </c>
      <c r="CS891" s="237" t="e">
        <f t="shared" si="372"/>
        <v>#DIV/0!</v>
      </c>
      <c r="CT891" s="222">
        <f t="shared" si="373"/>
        <v>0</v>
      </c>
      <c r="CU891" s="237" t="e">
        <f t="shared" si="374"/>
        <v>#DIV/0!</v>
      </c>
      <c r="CV891" s="222">
        <f t="shared" si="375"/>
        <v>0</v>
      </c>
      <c r="CW891" s="237" t="e">
        <f t="shared" si="376"/>
        <v>#DIV/0!</v>
      </c>
      <c r="CX891" s="222">
        <f t="shared" si="377"/>
        <v>0</v>
      </c>
      <c r="CY891" s="237" t="e">
        <f t="shared" si="378"/>
        <v>#DIV/0!</v>
      </c>
      <c r="CZ891" s="223" t="e">
        <f t="shared" si="379"/>
        <v>#DIV/0!</v>
      </c>
      <c r="DA891" s="223" t="e">
        <f t="shared" si="380"/>
        <v>#DIV/0!</v>
      </c>
      <c r="DB891" s="5"/>
    </row>
    <row r="892" spans="1:106" s="1" customFormat="1" ht="31">
      <c r="A892" s="1036">
        <v>252</v>
      </c>
      <c r="B892" s="1044" t="s">
        <v>1031</v>
      </c>
      <c r="C892" s="1058" t="s">
        <v>28</v>
      </c>
      <c r="D892" s="1024" t="s">
        <v>45</v>
      </c>
      <c r="E892" s="1033" t="s">
        <v>26</v>
      </c>
      <c r="F892" s="1044" t="s">
        <v>1030</v>
      </c>
      <c r="G892" s="263" t="s">
        <v>395</v>
      </c>
      <c r="H892" s="238"/>
      <c r="I892" s="238"/>
      <c r="J892" s="212"/>
      <c r="K892" s="212" t="s">
        <v>31</v>
      </c>
      <c r="L892" s="165"/>
      <c r="M892" s="221"/>
      <c r="N892" s="221"/>
      <c r="O892" s="5"/>
      <c r="P892" s="5"/>
      <c r="Q892" s="5"/>
      <c r="R892" s="5"/>
      <c r="S892" s="6"/>
      <c r="T892" s="6"/>
      <c r="U892" s="5"/>
      <c r="V892" s="5"/>
      <c r="W892" s="5"/>
      <c r="X892" s="5"/>
      <c r="Y892" s="5"/>
      <c r="Z892" s="80"/>
      <c r="AA892" s="955"/>
      <c r="AB892" s="7"/>
      <c r="AC892" s="7"/>
      <c r="AD892" s="7"/>
      <c r="AE892" s="7"/>
      <c r="AF892" s="7"/>
      <c r="AG892" s="7"/>
      <c r="AH892" s="7"/>
      <c r="AI892" s="7"/>
      <c r="AJ892" s="7"/>
      <c r="AK892" s="7"/>
      <c r="AL892" s="7"/>
      <c r="AM892" s="7"/>
      <c r="AN892" s="7"/>
      <c r="AO892" s="7"/>
      <c r="AP892" s="7"/>
      <c r="AQ892" s="7"/>
      <c r="AR892" s="7"/>
      <c r="AS892" s="7"/>
      <c r="AT892" s="7"/>
      <c r="AU892" s="7"/>
      <c r="AV892" s="55"/>
      <c r="AW892" s="7"/>
      <c r="AX892" s="7"/>
      <c r="AY892" s="7"/>
      <c r="AZ892" s="7"/>
      <c r="BA892" s="7"/>
      <c r="BB892" s="7"/>
      <c r="BC892" s="7"/>
      <c r="BD892" s="7"/>
      <c r="BE892" s="7"/>
      <c r="BF892" s="7"/>
      <c r="BG892" s="7"/>
      <c r="BH892" s="7"/>
      <c r="BI892" s="7"/>
      <c r="BJ892" s="221"/>
      <c r="BK892" s="221"/>
      <c r="BL892" s="221"/>
      <c r="BM892" s="221"/>
      <c r="BN892" s="221"/>
      <c r="BO892" s="221"/>
      <c r="BP892" s="221"/>
      <c r="BQ892" s="221"/>
      <c r="BR892" s="221"/>
      <c r="BS892" s="221"/>
      <c r="BT892" s="221"/>
      <c r="BU892" s="221"/>
      <c r="BV892" s="221"/>
      <c r="BW892" s="221"/>
      <c r="BX892" s="221"/>
      <c r="BY892" s="221"/>
      <c r="BZ892" s="221"/>
      <c r="CA892" s="221"/>
      <c r="CB892" s="221"/>
      <c r="CC892" s="221"/>
      <c r="CD892" s="221"/>
      <c r="CE892" s="221"/>
      <c r="CF892" s="221"/>
      <c r="CG892" s="221"/>
      <c r="CH892" s="221"/>
      <c r="CI892" s="221"/>
      <c r="CJ892" s="221"/>
      <c r="CK892" s="221"/>
      <c r="CL892" s="221"/>
      <c r="CM892" s="221"/>
      <c r="CN892" s="221"/>
      <c r="CO892" s="221"/>
      <c r="CP892" s="221"/>
      <c r="CQ892" s="221"/>
      <c r="CR892" s="222">
        <f t="shared" si="371"/>
        <v>0</v>
      </c>
      <c r="CS892" s="237" t="e">
        <f t="shared" si="372"/>
        <v>#DIV/0!</v>
      </c>
      <c r="CT892" s="222">
        <f t="shared" si="373"/>
        <v>0</v>
      </c>
      <c r="CU892" s="237" t="e">
        <f t="shared" si="374"/>
        <v>#DIV/0!</v>
      </c>
      <c r="CV892" s="222">
        <f t="shared" si="375"/>
        <v>0</v>
      </c>
      <c r="CW892" s="237" t="e">
        <f t="shared" si="376"/>
        <v>#DIV/0!</v>
      </c>
      <c r="CX892" s="222">
        <f t="shared" si="377"/>
        <v>0</v>
      </c>
      <c r="CY892" s="237" t="e">
        <f t="shared" si="378"/>
        <v>#DIV/0!</v>
      </c>
      <c r="CZ892" s="223" t="e">
        <f t="shared" si="379"/>
        <v>#DIV/0!</v>
      </c>
      <c r="DA892" s="223" t="e">
        <f t="shared" si="380"/>
        <v>#DIV/0!</v>
      </c>
      <c r="DB892" s="5"/>
    </row>
    <row r="893" spans="1:106" s="1" customFormat="1" ht="31">
      <c r="A893" s="1036"/>
      <c r="B893" s="1024"/>
      <c r="C893" s="1058"/>
      <c r="D893" s="1024"/>
      <c r="E893" s="1033"/>
      <c r="F893" s="1024"/>
      <c r="G893" s="291" t="s">
        <v>2159</v>
      </c>
      <c r="H893" s="32" t="s">
        <v>822</v>
      </c>
      <c r="I893" s="32"/>
      <c r="J893" s="5" t="s">
        <v>32</v>
      </c>
      <c r="K893" s="212" t="s">
        <v>31</v>
      </c>
      <c r="L893" s="165" t="s">
        <v>8</v>
      </c>
      <c r="M893" s="221" t="s">
        <v>29</v>
      </c>
      <c r="N893" s="221" t="s">
        <v>24</v>
      </c>
      <c r="O893" s="5" t="s">
        <v>24</v>
      </c>
      <c r="P893" s="5"/>
      <c r="Q893" s="5"/>
      <c r="R893" s="5"/>
      <c r="S893" s="6"/>
      <c r="T893" s="6"/>
      <c r="U893" s="5"/>
      <c r="V893" s="5"/>
      <c r="W893" s="5"/>
      <c r="X893" s="5"/>
      <c r="Y893" s="5"/>
      <c r="Z893" s="80">
        <f t="shared" ref="Z893:Z952" si="383">COUNTIF($O893:$Y893,"x")</f>
        <v>1</v>
      </c>
      <c r="AA893" s="221"/>
      <c r="AB893" s="7"/>
      <c r="AC893" s="7" t="s">
        <v>1183</v>
      </c>
      <c r="AD893" s="7"/>
      <c r="AE893" s="7"/>
      <c r="AF893" s="7"/>
      <c r="AG893" s="7"/>
      <c r="AH893" s="7"/>
      <c r="AI893" s="7"/>
      <c r="AJ893" s="7"/>
      <c r="AK893" s="7"/>
      <c r="AL893" s="7"/>
      <c r="AM893" s="7"/>
      <c r="AN893" s="7"/>
      <c r="AO893" s="7"/>
      <c r="AP893" s="7"/>
      <c r="AQ893" s="7"/>
      <c r="AR893" s="7"/>
      <c r="AS893" s="7"/>
      <c r="AT893" s="7"/>
      <c r="AU893" s="7"/>
      <c r="AV893" s="55"/>
      <c r="AW893" s="7"/>
      <c r="AX893" s="7"/>
      <c r="AY893" s="7"/>
      <c r="AZ893" s="7"/>
      <c r="BA893" s="7"/>
      <c r="BB893" s="7"/>
      <c r="BC893" s="7"/>
      <c r="BD893" s="7"/>
      <c r="BE893" s="7"/>
      <c r="BF893" s="7"/>
      <c r="BG893" s="7"/>
      <c r="BH893" s="7"/>
      <c r="BI893" s="7"/>
      <c r="BJ893" s="221"/>
      <c r="BK893" s="221"/>
      <c r="BL893" s="221"/>
      <c r="BM893" s="221"/>
      <c r="BN893" s="221"/>
      <c r="BO893" s="221"/>
      <c r="BP893" s="221"/>
      <c r="BQ893" s="221"/>
      <c r="BR893" s="221"/>
      <c r="BS893" s="221"/>
      <c r="BT893" s="221"/>
      <c r="BU893" s="221"/>
      <c r="BV893" s="221"/>
      <c r="BW893" s="221"/>
      <c r="BX893" s="221"/>
      <c r="BY893" s="221"/>
      <c r="BZ893" s="221"/>
      <c r="CA893" s="221"/>
      <c r="CB893" s="221"/>
      <c r="CC893" s="221"/>
      <c r="CD893" s="221"/>
      <c r="CE893" s="221"/>
      <c r="CF893" s="221"/>
      <c r="CG893" s="221"/>
      <c r="CH893" s="221"/>
      <c r="CI893" s="221"/>
      <c r="CJ893" s="221"/>
      <c r="CK893" s="221"/>
      <c r="CL893" s="221"/>
      <c r="CM893" s="221"/>
      <c r="CN893" s="221"/>
      <c r="CO893" s="221"/>
      <c r="CP893" s="221"/>
      <c r="CQ893" s="221"/>
      <c r="CR893" s="222">
        <f t="shared" si="371"/>
        <v>0</v>
      </c>
      <c r="CS893" s="237" t="e">
        <f t="shared" si="372"/>
        <v>#DIV/0!</v>
      </c>
      <c r="CT893" s="222">
        <f t="shared" si="373"/>
        <v>0</v>
      </c>
      <c r="CU893" s="237" t="e">
        <f t="shared" si="374"/>
        <v>#DIV/0!</v>
      </c>
      <c r="CV893" s="222">
        <f t="shared" si="375"/>
        <v>0</v>
      </c>
      <c r="CW893" s="237" t="e">
        <f t="shared" si="376"/>
        <v>#DIV/0!</v>
      </c>
      <c r="CX893" s="222">
        <f t="shared" si="377"/>
        <v>0</v>
      </c>
      <c r="CY893" s="237" t="e">
        <f t="shared" si="378"/>
        <v>#DIV/0!</v>
      </c>
      <c r="CZ893" s="223" t="e">
        <f t="shared" si="379"/>
        <v>#DIV/0!</v>
      </c>
      <c r="DA893" s="223" t="e">
        <f t="shared" si="380"/>
        <v>#DIV/0!</v>
      </c>
      <c r="DB893" s="5"/>
    </row>
    <row r="894" spans="1:106" s="1" customFormat="1" ht="25.75" customHeight="1">
      <c r="A894" s="1036"/>
      <c r="B894" s="1024"/>
      <c r="C894" s="1058"/>
      <c r="D894" s="1024"/>
      <c r="E894" s="1033"/>
      <c r="F894" s="1024"/>
      <c r="G894" s="234" t="s">
        <v>1455</v>
      </c>
      <c r="H894" s="88"/>
      <c r="I894" s="88"/>
      <c r="J894" s="212" t="s">
        <v>32</v>
      </c>
      <c r="K894" s="212" t="s">
        <v>31</v>
      </c>
      <c r="L894" s="165" t="s">
        <v>8</v>
      </c>
      <c r="M894" s="221" t="s">
        <v>29</v>
      </c>
      <c r="N894" s="221" t="s">
        <v>24</v>
      </c>
      <c r="O894" s="5"/>
      <c r="P894" s="5" t="s">
        <v>24</v>
      </c>
      <c r="Q894" s="5"/>
      <c r="R894" s="5"/>
      <c r="S894" s="6"/>
      <c r="T894" s="6"/>
      <c r="U894" s="5"/>
      <c r="V894" s="5"/>
      <c r="W894" s="5"/>
      <c r="X894" s="5"/>
      <c r="Y894" s="5"/>
      <c r="Z894" s="80">
        <f t="shared" si="383"/>
        <v>1</v>
      </c>
      <c r="AA894" s="955"/>
      <c r="AB894" s="7"/>
      <c r="AC894" s="7"/>
      <c r="AD894" s="7"/>
      <c r="AE894" s="7"/>
      <c r="AF894" s="7" t="s">
        <v>1183</v>
      </c>
      <c r="AG894" s="7"/>
      <c r="AH894" s="7"/>
      <c r="AI894" s="7"/>
      <c r="AJ894" s="7"/>
      <c r="AK894" s="7"/>
      <c r="AL894" s="7"/>
      <c r="AM894" s="7"/>
      <c r="AN894" s="7"/>
      <c r="AO894" s="7"/>
      <c r="AP894" s="7"/>
      <c r="AQ894" s="7"/>
      <c r="AR894" s="7"/>
      <c r="AS894" s="7"/>
      <c r="AT894" s="7"/>
      <c r="AU894" s="7"/>
      <c r="AV894" s="55"/>
      <c r="AW894" s="7"/>
      <c r="AX894" s="7"/>
      <c r="AY894" s="7"/>
      <c r="AZ894" s="7"/>
      <c r="BA894" s="7"/>
      <c r="BB894" s="7"/>
      <c r="BC894" s="7"/>
      <c r="BD894" s="7"/>
      <c r="BE894" s="7"/>
      <c r="BF894" s="7"/>
      <c r="BG894" s="7"/>
      <c r="BH894" s="7"/>
      <c r="BI894" s="7"/>
      <c r="BJ894" s="221"/>
      <c r="BK894" s="221"/>
      <c r="BL894" s="221"/>
      <c r="BM894" s="221"/>
      <c r="BN894" s="221"/>
      <c r="BO894" s="221"/>
      <c r="BP894" s="221"/>
      <c r="BQ894" s="221"/>
      <c r="BR894" s="221"/>
      <c r="BS894" s="221"/>
      <c r="BT894" s="221"/>
      <c r="BU894" s="221"/>
      <c r="BV894" s="221"/>
      <c r="BW894" s="221"/>
      <c r="BX894" s="221"/>
      <c r="BY894" s="221"/>
      <c r="BZ894" s="221"/>
      <c r="CA894" s="221"/>
      <c r="CB894" s="221"/>
      <c r="CC894" s="221"/>
      <c r="CD894" s="221"/>
      <c r="CE894" s="221"/>
      <c r="CF894" s="221"/>
      <c r="CG894" s="221"/>
      <c r="CH894" s="221"/>
      <c r="CI894" s="221"/>
      <c r="CJ894" s="221"/>
      <c r="CK894" s="221"/>
      <c r="CL894" s="221"/>
      <c r="CM894" s="221"/>
      <c r="CN894" s="221"/>
      <c r="CO894" s="221"/>
      <c r="CP894" s="221"/>
      <c r="CQ894" s="221"/>
      <c r="CR894" s="222">
        <f t="shared" si="371"/>
        <v>0</v>
      </c>
      <c r="CS894" s="237" t="e">
        <f t="shared" si="372"/>
        <v>#DIV/0!</v>
      </c>
      <c r="CT894" s="222">
        <f t="shared" si="373"/>
        <v>0</v>
      </c>
      <c r="CU894" s="237" t="e">
        <f t="shared" si="374"/>
        <v>#DIV/0!</v>
      </c>
      <c r="CV894" s="222">
        <f t="shared" si="375"/>
        <v>0</v>
      </c>
      <c r="CW894" s="237" t="e">
        <f t="shared" si="376"/>
        <v>#DIV/0!</v>
      </c>
      <c r="CX894" s="222">
        <f t="shared" si="377"/>
        <v>0</v>
      </c>
      <c r="CY894" s="237" t="e">
        <f t="shared" si="378"/>
        <v>#DIV/0!</v>
      </c>
      <c r="CZ894" s="223" t="e">
        <f t="shared" si="379"/>
        <v>#DIV/0!</v>
      </c>
      <c r="DA894" s="223" t="e">
        <f t="shared" si="380"/>
        <v>#DIV/0!</v>
      </c>
      <c r="DB894" s="5"/>
    </row>
    <row r="895" spans="1:106" s="1" customFormat="1" ht="31">
      <c r="A895" s="1036"/>
      <c r="B895" s="1024"/>
      <c r="C895" s="1058"/>
      <c r="D895" s="1024"/>
      <c r="E895" s="1033"/>
      <c r="F895" s="1024"/>
      <c r="G895" s="134" t="s">
        <v>1817</v>
      </c>
      <c r="H895" s="88"/>
      <c r="I895" s="88"/>
      <c r="J895" s="38" t="s">
        <v>32</v>
      </c>
      <c r="K895" s="212" t="s">
        <v>31</v>
      </c>
      <c r="L895" s="165" t="s">
        <v>8</v>
      </c>
      <c r="M895" s="221" t="s">
        <v>29</v>
      </c>
      <c r="N895" s="221" t="s">
        <v>24</v>
      </c>
      <c r="O895" s="5"/>
      <c r="P895" s="5"/>
      <c r="Q895" s="5" t="s">
        <v>24</v>
      </c>
      <c r="R895" s="5"/>
      <c r="S895" s="6"/>
      <c r="T895" s="6"/>
      <c r="U895" s="5"/>
      <c r="V895" s="5"/>
      <c r="W895" s="5"/>
      <c r="X895" s="5"/>
      <c r="Y895" s="5"/>
      <c r="Z895" s="80">
        <f t="shared" si="383"/>
        <v>1</v>
      </c>
      <c r="AA895" s="955"/>
      <c r="AB895" s="7"/>
      <c r="AC895" s="7"/>
      <c r="AD895" s="7"/>
      <c r="AE895" s="7"/>
      <c r="AF895" s="7"/>
      <c r="AG895" s="7"/>
      <c r="AH895" s="7"/>
      <c r="AI895" s="7" t="s">
        <v>1317</v>
      </c>
      <c r="AJ895" s="7" t="s">
        <v>1317</v>
      </c>
      <c r="AK895" s="7" t="s">
        <v>1317</v>
      </c>
      <c r="AL895" s="7" t="s">
        <v>1317</v>
      </c>
      <c r="AM895" s="7"/>
      <c r="AN895" s="7"/>
      <c r="AO895" s="7"/>
      <c r="AP895" s="7"/>
      <c r="AQ895" s="7"/>
      <c r="AR895" s="7"/>
      <c r="AS895" s="7"/>
      <c r="AT895" s="7"/>
      <c r="AU895" s="7"/>
      <c r="AV895" s="55"/>
      <c r="AW895" s="7"/>
      <c r="AX895" s="7"/>
      <c r="AY895" s="7"/>
      <c r="AZ895" s="7"/>
      <c r="BA895" s="7"/>
      <c r="BB895" s="7"/>
      <c r="BC895" s="7"/>
      <c r="BD895" s="7"/>
      <c r="BE895" s="7"/>
      <c r="BF895" s="7"/>
      <c r="BG895" s="7"/>
      <c r="BH895" s="7"/>
      <c r="BI895" s="7"/>
      <c r="BJ895" s="221"/>
      <c r="BK895" s="221"/>
      <c r="BL895" s="221"/>
      <c r="BM895" s="221"/>
      <c r="BN895" s="221"/>
      <c r="BO895" s="221"/>
      <c r="BP895" s="221"/>
      <c r="BQ895" s="221"/>
      <c r="BR895" s="221"/>
      <c r="BS895" s="221"/>
      <c r="BT895" s="221"/>
      <c r="BU895" s="221"/>
      <c r="BV895" s="221"/>
      <c r="BW895" s="221"/>
      <c r="BX895" s="221"/>
      <c r="BY895" s="221"/>
      <c r="BZ895" s="221"/>
      <c r="CA895" s="221"/>
      <c r="CB895" s="221"/>
      <c r="CC895" s="221"/>
      <c r="CD895" s="221"/>
      <c r="CE895" s="221"/>
      <c r="CF895" s="221"/>
      <c r="CG895" s="221"/>
      <c r="CH895" s="221"/>
      <c r="CI895" s="221"/>
      <c r="CJ895" s="221"/>
      <c r="CK895" s="221"/>
      <c r="CL895" s="221"/>
      <c r="CM895" s="221"/>
      <c r="CN895" s="221"/>
      <c r="CO895" s="221"/>
      <c r="CP895" s="221"/>
      <c r="CQ895" s="221"/>
      <c r="CR895" s="222">
        <f t="shared" si="371"/>
        <v>0</v>
      </c>
      <c r="CS895" s="237" t="e">
        <f t="shared" si="372"/>
        <v>#DIV/0!</v>
      </c>
      <c r="CT895" s="222">
        <f t="shared" si="373"/>
        <v>0</v>
      </c>
      <c r="CU895" s="237" t="e">
        <f t="shared" si="374"/>
        <v>#DIV/0!</v>
      </c>
      <c r="CV895" s="222">
        <f t="shared" si="375"/>
        <v>0</v>
      </c>
      <c r="CW895" s="237" t="e">
        <f t="shared" si="376"/>
        <v>#DIV/0!</v>
      </c>
      <c r="CX895" s="222">
        <f t="shared" si="377"/>
        <v>0</v>
      </c>
      <c r="CY895" s="237" t="e">
        <f t="shared" si="378"/>
        <v>#DIV/0!</v>
      </c>
      <c r="CZ895" s="223" t="e">
        <f t="shared" si="379"/>
        <v>#DIV/0!</v>
      </c>
      <c r="DA895" s="223" t="e">
        <f t="shared" si="380"/>
        <v>#DIV/0!</v>
      </c>
      <c r="DB895" s="5"/>
    </row>
    <row r="896" spans="1:106" s="1" customFormat="1" ht="34.75" customHeight="1">
      <c r="A896" s="1036"/>
      <c r="B896" s="1024"/>
      <c r="C896" s="1058"/>
      <c r="D896" s="1024"/>
      <c r="E896" s="1033"/>
      <c r="F896" s="1024"/>
      <c r="G896" s="134" t="s">
        <v>2162</v>
      </c>
      <c r="H896" s="88"/>
      <c r="I896" s="184" t="s">
        <v>1769</v>
      </c>
      <c r="J896" s="5" t="s">
        <v>32</v>
      </c>
      <c r="K896" s="212" t="s">
        <v>31</v>
      </c>
      <c r="L896" s="165" t="s">
        <v>8</v>
      </c>
      <c r="M896" s="221" t="s">
        <v>29</v>
      </c>
      <c r="N896" s="221" t="s">
        <v>24</v>
      </c>
      <c r="O896" s="5"/>
      <c r="P896" s="5"/>
      <c r="Q896" s="5"/>
      <c r="R896" s="5"/>
      <c r="S896" s="6"/>
      <c r="T896" s="6"/>
      <c r="U896" s="5"/>
      <c r="V896" s="5"/>
      <c r="W896" s="5" t="s">
        <v>24</v>
      </c>
      <c r="X896" s="5"/>
      <c r="Y896" s="5"/>
      <c r="Z896" s="80">
        <f t="shared" si="383"/>
        <v>1</v>
      </c>
      <c r="AA896" s="221"/>
      <c r="AB896" s="7"/>
      <c r="AC896" s="7"/>
      <c r="AD896" s="7"/>
      <c r="AE896" s="7"/>
      <c r="AF896" s="7"/>
      <c r="AG896" s="7"/>
      <c r="AH896" s="7"/>
      <c r="AI896" s="7"/>
      <c r="AJ896" s="7"/>
      <c r="AK896" s="7"/>
      <c r="AL896" s="7"/>
      <c r="AM896" s="7"/>
      <c r="AN896" s="7"/>
      <c r="AO896" s="7"/>
      <c r="AP896" s="7"/>
      <c r="AQ896" s="7"/>
      <c r="AR896" s="7"/>
      <c r="AS896" s="7"/>
      <c r="AT896" s="7"/>
      <c r="AU896" s="7"/>
      <c r="AV896" s="55"/>
      <c r="AW896" s="7"/>
      <c r="AX896" s="7"/>
      <c r="AY896" s="7"/>
      <c r="AZ896" s="7"/>
      <c r="BA896" s="7"/>
      <c r="BB896" s="7"/>
      <c r="BC896" s="7" t="s">
        <v>1317</v>
      </c>
      <c r="BD896" s="7" t="s">
        <v>1317</v>
      </c>
      <c r="BE896" s="7"/>
      <c r="BF896" s="7"/>
      <c r="BG896" s="7"/>
      <c r="BH896" s="7"/>
      <c r="BI896" s="7"/>
      <c r="BJ896" s="221"/>
      <c r="BK896" s="221"/>
      <c r="BL896" s="221"/>
      <c r="BM896" s="221"/>
      <c r="BN896" s="221"/>
      <c r="BO896" s="221"/>
      <c r="BP896" s="221"/>
      <c r="BQ896" s="221"/>
      <c r="BR896" s="221"/>
      <c r="BS896" s="221"/>
      <c r="BT896" s="221"/>
      <c r="BU896" s="221"/>
      <c r="BV896" s="221"/>
      <c r="BW896" s="221"/>
      <c r="BX896" s="221"/>
      <c r="BY896" s="221"/>
      <c r="BZ896" s="221"/>
      <c r="CA896" s="221"/>
      <c r="CB896" s="221"/>
      <c r="CC896" s="221"/>
      <c r="CD896" s="221"/>
      <c r="CE896" s="221"/>
      <c r="CF896" s="221"/>
      <c r="CG896" s="221"/>
      <c r="CH896" s="221"/>
      <c r="CI896" s="221"/>
      <c r="CJ896" s="221"/>
      <c r="CK896" s="221"/>
      <c r="CL896" s="221"/>
      <c r="CM896" s="221"/>
      <c r="CN896" s="221"/>
      <c r="CO896" s="221"/>
      <c r="CP896" s="221"/>
      <c r="CQ896" s="221"/>
      <c r="CR896" s="222">
        <f t="shared" si="371"/>
        <v>0</v>
      </c>
      <c r="CS896" s="237" t="e">
        <f t="shared" si="372"/>
        <v>#DIV/0!</v>
      </c>
      <c r="CT896" s="222">
        <f t="shared" si="373"/>
        <v>0</v>
      </c>
      <c r="CU896" s="237" t="e">
        <f t="shared" si="374"/>
        <v>#DIV/0!</v>
      </c>
      <c r="CV896" s="222">
        <f t="shared" si="375"/>
        <v>0</v>
      </c>
      <c r="CW896" s="237" t="e">
        <f t="shared" si="376"/>
        <v>#DIV/0!</v>
      </c>
      <c r="CX896" s="222">
        <f t="shared" si="377"/>
        <v>0</v>
      </c>
      <c r="CY896" s="237" t="e">
        <f t="shared" si="378"/>
        <v>#DIV/0!</v>
      </c>
      <c r="CZ896" s="223" t="e">
        <f t="shared" si="379"/>
        <v>#DIV/0!</v>
      </c>
      <c r="DA896" s="223" t="e">
        <f t="shared" si="380"/>
        <v>#DIV/0!</v>
      </c>
      <c r="DB896" s="5"/>
    </row>
    <row r="897" spans="1:106" s="1" customFormat="1" ht="22.4" customHeight="1">
      <c r="A897" s="1036"/>
      <c r="B897" s="1024"/>
      <c r="C897" s="1058"/>
      <c r="D897" s="1024"/>
      <c r="E897" s="1033"/>
      <c r="F897" s="1024"/>
      <c r="G897" s="134" t="s">
        <v>2161</v>
      </c>
      <c r="H897" s="88"/>
      <c r="I897" s="88"/>
      <c r="J897" s="5" t="s">
        <v>32</v>
      </c>
      <c r="K897" s="212" t="s">
        <v>31</v>
      </c>
      <c r="L897" s="165" t="s">
        <v>8</v>
      </c>
      <c r="M897" s="221" t="s">
        <v>29</v>
      </c>
      <c r="N897" s="221" t="s">
        <v>24</v>
      </c>
      <c r="O897" s="5"/>
      <c r="P897" s="5"/>
      <c r="Q897" s="5"/>
      <c r="R897" s="5"/>
      <c r="S897" s="6"/>
      <c r="T897" s="6"/>
      <c r="U897" s="5" t="s">
        <v>24</v>
      </c>
      <c r="V897" s="5"/>
      <c r="W897" s="5"/>
      <c r="X897" s="5"/>
      <c r="Y897" s="5"/>
      <c r="Z897" s="80">
        <f t="shared" si="383"/>
        <v>1</v>
      </c>
      <c r="AA897" s="955"/>
      <c r="AB897" s="7"/>
      <c r="AC897" s="7"/>
      <c r="AD897" s="7"/>
      <c r="AE897" s="7"/>
      <c r="AF897" s="7"/>
      <c r="AG897" s="7"/>
      <c r="AH897" s="7"/>
      <c r="AI897" s="7"/>
      <c r="AJ897" s="7"/>
      <c r="AK897" s="7"/>
      <c r="AL897" s="7"/>
      <c r="AM897" s="7"/>
      <c r="AN897" s="7"/>
      <c r="AO897" s="7"/>
      <c r="AP897" s="7"/>
      <c r="AQ897" s="7"/>
      <c r="AR897" s="7"/>
      <c r="AS897" s="7"/>
      <c r="AT897" s="7"/>
      <c r="AU897" s="7"/>
      <c r="AV897" s="55" t="s">
        <v>1317</v>
      </c>
      <c r="AW897" s="55" t="s">
        <v>1317</v>
      </c>
      <c r="AX897" s="55" t="s">
        <v>1317</v>
      </c>
      <c r="AY897" s="55"/>
      <c r="AZ897" s="55"/>
      <c r="BA897" s="55"/>
      <c r="BB897" s="55"/>
      <c r="BC897" s="55"/>
      <c r="BD897" s="55"/>
      <c r="BE897" s="55"/>
      <c r="BF897" s="55"/>
      <c r="BG897" s="55"/>
      <c r="BH897" s="55"/>
      <c r="BI897" s="55"/>
      <c r="BJ897" s="221"/>
      <c r="BK897" s="221"/>
      <c r="BL897" s="221"/>
      <c r="BM897" s="221"/>
      <c r="BN897" s="221"/>
      <c r="BO897" s="221"/>
      <c r="BP897" s="221"/>
      <c r="BQ897" s="221"/>
      <c r="BR897" s="221"/>
      <c r="BS897" s="221"/>
      <c r="BT897" s="221"/>
      <c r="BU897" s="221"/>
      <c r="BV897" s="221"/>
      <c r="BW897" s="221"/>
      <c r="BX897" s="221"/>
      <c r="BY897" s="221"/>
      <c r="BZ897" s="221"/>
      <c r="CA897" s="221"/>
      <c r="CB897" s="221"/>
      <c r="CC897" s="221"/>
      <c r="CD897" s="221"/>
      <c r="CE897" s="221"/>
      <c r="CF897" s="221"/>
      <c r="CG897" s="221"/>
      <c r="CH897" s="221"/>
      <c r="CI897" s="221"/>
      <c r="CJ897" s="221"/>
      <c r="CK897" s="221"/>
      <c r="CL897" s="221"/>
      <c r="CM897" s="221"/>
      <c r="CN897" s="221"/>
      <c r="CO897" s="221"/>
      <c r="CP897" s="221"/>
      <c r="CQ897" s="221"/>
      <c r="CR897" s="222">
        <f t="shared" si="371"/>
        <v>0</v>
      </c>
      <c r="CS897" s="237" t="e">
        <f t="shared" si="372"/>
        <v>#DIV/0!</v>
      </c>
      <c r="CT897" s="222">
        <f t="shared" si="373"/>
        <v>0</v>
      </c>
      <c r="CU897" s="237" t="e">
        <f t="shared" si="374"/>
        <v>#DIV/0!</v>
      </c>
      <c r="CV897" s="222">
        <f t="shared" si="375"/>
        <v>0</v>
      </c>
      <c r="CW897" s="237" t="e">
        <f t="shared" si="376"/>
        <v>#DIV/0!</v>
      </c>
      <c r="CX897" s="222">
        <f t="shared" si="377"/>
        <v>0</v>
      </c>
      <c r="CY897" s="237" t="e">
        <f t="shared" si="378"/>
        <v>#DIV/0!</v>
      </c>
      <c r="CZ897" s="223" t="e">
        <f t="shared" si="379"/>
        <v>#DIV/0!</v>
      </c>
      <c r="DA897" s="223" t="e">
        <f t="shared" si="380"/>
        <v>#DIV/0!</v>
      </c>
      <c r="DB897" s="5"/>
    </row>
    <row r="898" spans="1:106" s="1" customFormat="1" ht="31">
      <c r="A898" s="1036"/>
      <c r="B898" s="1024"/>
      <c r="C898" s="1058"/>
      <c r="D898" s="1024"/>
      <c r="E898" s="1033"/>
      <c r="F898" s="1024"/>
      <c r="G898" s="264" t="s">
        <v>2017</v>
      </c>
      <c r="H898" s="88"/>
      <c r="I898" s="88"/>
      <c r="J898" s="5"/>
      <c r="K898" s="212" t="s">
        <v>31</v>
      </c>
      <c r="L898" s="165" t="s">
        <v>8</v>
      </c>
      <c r="M898" s="221"/>
      <c r="N898" s="221"/>
      <c r="O898" s="5"/>
      <c r="P898" s="5"/>
      <c r="Q898" s="5"/>
      <c r="R898" s="5"/>
      <c r="S898" s="6"/>
      <c r="T898" s="6"/>
      <c r="U898" s="5"/>
      <c r="V898" s="5" t="s">
        <v>24</v>
      </c>
      <c r="W898" s="5"/>
      <c r="X898" s="5"/>
      <c r="Y898" s="5"/>
      <c r="Z898" s="80">
        <f t="shared" si="383"/>
        <v>1</v>
      </c>
      <c r="AA898" s="955"/>
      <c r="AB898" s="7"/>
      <c r="AC898" s="7"/>
      <c r="AD898" s="7"/>
      <c r="AE898" s="7"/>
      <c r="AF898" s="7"/>
      <c r="AG898" s="7"/>
      <c r="AH898" s="7"/>
      <c r="AI898" s="7"/>
      <c r="AJ898" s="7"/>
      <c r="AK898" s="7"/>
      <c r="AL898" s="7"/>
      <c r="AM898" s="7"/>
      <c r="AN898" s="7"/>
      <c r="AO898" s="7"/>
      <c r="AP898" s="7"/>
      <c r="AQ898" s="7"/>
      <c r="AR898" s="7"/>
      <c r="AS898" s="7"/>
      <c r="AT898" s="7"/>
      <c r="AU898" s="7"/>
      <c r="AV898" s="55"/>
      <c r="AW898" s="55"/>
      <c r="AX898" s="55"/>
      <c r="AY898" s="55"/>
      <c r="AZ898" s="55"/>
      <c r="BA898" s="55"/>
      <c r="BB898" s="55"/>
      <c r="BC898" s="55"/>
      <c r="BD898" s="55"/>
      <c r="BE898" s="55"/>
      <c r="BF898" s="55"/>
      <c r="BG898" s="55"/>
      <c r="BH898" s="55"/>
      <c r="BI898" s="55"/>
      <c r="BJ898" s="221"/>
      <c r="BK898" s="221"/>
      <c r="BL898" s="221"/>
      <c r="BM898" s="221"/>
      <c r="BN898" s="221"/>
      <c r="BO898" s="221"/>
      <c r="BP898" s="221"/>
      <c r="BQ898" s="221"/>
      <c r="BR898" s="221"/>
      <c r="BS898" s="221"/>
      <c r="BT898" s="221"/>
      <c r="BU898" s="221"/>
      <c r="BV898" s="221"/>
      <c r="BW898" s="221"/>
      <c r="BX898" s="221"/>
      <c r="BY898" s="221"/>
      <c r="BZ898" s="221"/>
      <c r="CA898" s="221"/>
      <c r="CB898" s="221"/>
      <c r="CC898" s="221"/>
      <c r="CD898" s="221"/>
      <c r="CE898" s="221"/>
      <c r="CF898" s="221"/>
      <c r="CG898" s="221"/>
      <c r="CH898" s="221"/>
      <c r="CI898" s="221"/>
      <c r="CJ898" s="221"/>
      <c r="CK898" s="221"/>
      <c r="CL898" s="221"/>
      <c r="CM898" s="221"/>
      <c r="CN898" s="221"/>
      <c r="CO898" s="221"/>
      <c r="CP898" s="221"/>
      <c r="CQ898" s="221"/>
      <c r="CR898" s="222">
        <f t="shared" si="371"/>
        <v>0</v>
      </c>
      <c r="CS898" s="237" t="e">
        <f t="shared" si="372"/>
        <v>#DIV/0!</v>
      </c>
      <c r="CT898" s="222">
        <f t="shared" si="373"/>
        <v>0</v>
      </c>
      <c r="CU898" s="237" t="e">
        <f t="shared" si="374"/>
        <v>#DIV/0!</v>
      </c>
      <c r="CV898" s="222">
        <f t="shared" si="375"/>
        <v>0</v>
      </c>
      <c r="CW898" s="237" t="e">
        <f t="shared" si="376"/>
        <v>#DIV/0!</v>
      </c>
      <c r="CX898" s="222">
        <f t="shared" si="377"/>
        <v>0</v>
      </c>
      <c r="CY898" s="237" t="e">
        <f t="shared" si="378"/>
        <v>#DIV/0!</v>
      </c>
      <c r="CZ898" s="223" t="e">
        <f t="shared" si="379"/>
        <v>#DIV/0!</v>
      </c>
      <c r="DA898" s="223" t="e">
        <f t="shared" si="380"/>
        <v>#DIV/0!</v>
      </c>
      <c r="DB898" s="5"/>
    </row>
    <row r="899" spans="1:106" s="1" customFormat="1" ht="27.65" customHeight="1">
      <c r="A899" s="1036"/>
      <c r="B899" s="1024"/>
      <c r="C899" s="1058"/>
      <c r="D899" s="1024"/>
      <c r="E899" s="1033"/>
      <c r="F899" s="1024"/>
      <c r="G899" s="134" t="s">
        <v>2160</v>
      </c>
      <c r="H899" s="88"/>
      <c r="I899" s="88"/>
      <c r="J899" s="5" t="s">
        <v>32</v>
      </c>
      <c r="K899" s="212" t="s">
        <v>31</v>
      </c>
      <c r="L899" s="165" t="s">
        <v>8</v>
      </c>
      <c r="M899" s="221" t="s">
        <v>29</v>
      </c>
      <c r="N899" s="221" t="s">
        <v>24</v>
      </c>
      <c r="O899" s="5"/>
      <c r="P899" s="5"/>
      <c r="Q899" s="5"/>
      <c r="R899" s="5"/>
      <c r="S899" s="6" t="s">
        <v>24</v>
      </c>
      <c r="T899" s="6"/>
      <c r="U899" s="5"/>
      <c r="V899" s="5"/>
      <c r="W899" s="5"/>
      <c r="X899" s="5"/>
      <c r="Y899" s="5"/>
      <c r="Z899" s="80">
        <f t="shared" si="383"/>
        <v>1</v>
      </c>
      <c r="AA899" s="221"/>
      <c r="AB899" s="7"/>
      <c r="AC899" s="7"/>
      <c r="AD899" s="7"/>
      <c r="AE899" s="7"/>
      <c r="AF899" s="7"/>
      <c r="AG899" s="7"/>
      <c r="AH899" s="7"/>
      <c r="AI899" s="7"/>
      <c r="AJ899" s="7"/>
      <c r="AK899" s="7"/>
      <c r="AL899" s="7"/>
      <c r="AM899" s="7"/>
      <c r="AN899" s="7"/>
      <c r="AO899" s="7"/>
      <c r="AP899" s="7"/>
      <c r="AQ899" s="7"/>
      <c r="AR899" s="7" t="s">
        <v>1318</v>
      </c>
      <c r="AS899" s="7"/>
      <c r="AT899" s="7"/>
      <c r="AU899" s="7"/>
      <c r="AV899" s="55"/>
      <c r="AW899" s="7"/>
      <c r="AX899" s="7"/>
      <c r="AY899" s="7"/>
      <c r="AZ899" s="7"/>
      <c r="BA899" s="7"/>
      <c r="BB899" s="7"/>
      <c r="BC899" s="7"/>
      <c r="BD899" s="7"/>
      <c r="BE899" s="7"/>
      <c r="BF899" s="7"/>
      <c r="BG899" s="7"/>
      <c r="BH899" s="7"/>
      <c r="BI899" s="7"/>
      <c r="BJ899" s="221"/>
      <c r="BK899" s="221"/>
      <c r="BL899" s="221"/>
      <c r="BM899" s="221"/>
      <c r="BN899" s="221"/>
      <c r="BO899" s="221"/>
      <c r="BP899" s="221"/>
      <c r="BQ899" s="221"/>
      <c r="BR899" s="221"/>
      <c r="BS899" s="221"/>
      <c r="BT899" s="221"/>
      <c r="BU899" s="221"/>
      <c r="BV899" s="221"/>
      <c r="BW899" s="221"/>
      <c r="BX899" s="221"/>
      <c r="BY899" s="221"/>
      <c r="BZ899" s="221"/>
      <c r="CA899" s="221"/>
      <c r="CB899" s="221"/>
      <c r="CC899" s="221"/>
      <c r="CD899" s="221"/>
      <c r="CE899" s="221"/>
      <c r="CF899" s="221"/>
      <c r="CG899" s="221"/>
      <c r="CH899" s="221"/>
      <c r="CI899" s="221"/>
      <c r="CJ899" s="221"/>
      <c r="CK899" s="221"/>
      <c r="CL899" s="221"/>
      <c r="CM899" s="221"/>
      <c r="CN899" s="221"/>
      <c r="CO899" s="221"/>
      <c r="CP899" s="221"/>
      <c r="CQ899" s="221"/>
      <c r="CR899" s="222">
        <f t="shared" si="371"/>
        <v>0</v>
      </c>
      <c r="CS899" s="237" t="e">
        <f t="shared" si="372"/>
        <v>#DIV/0!</v>
      </c>
      <c r="CT899" s="222">
        <f t="shared" si="373"/>
        <v>0</v>
      </c>
      <c r="CU899" s="237" t="e">
        <f t="shared" si="374"/>
        <v>#DIV/0!</v>
      </c>
      <c r="CV899" s="222">
        <f t="shared" si="375"/>
        <v>0</v>
      </c>
      <c r="CW899" s="237" t="e">
        <f t="shared" si="376"/>
        <v>#DIV/0!</v>
      </c>
      <c r="CX899" s="222">
        <f t="shared" si="377"/>
        <v>0</v>
      </c>
      <c r="CY899" s="237" t="e">
        <f t="shared" si="378"/>
        <v>#DIV/0!</v>
      </c>
      <c r="CZ899" s="223" t="e">
        <f t="shared" si="379"/>
        <v>#DIV/0!</v>
      </c>
      <c r="DA899" s="223" t="e">
        <f t="shared" si="380"/>
        <v>#DIV/0!</v>
      </c>
      <c r="DB899" s="5"/>
    </row>
    <row r="900" spans="1:106" s="1" customFormat="1" ht="77.5">
      <c r="A900" s="1036"/>
      <c r="B900" s="1024"/>
      <c r="C900" s="1058"/>
      <c r="D900" s="1024"/>
      <c r="E900" s="1033"/>
      <c r="F900" s="1024"/>
      <c r="G900" s="234" t="s">
        <v>1489</v>
      </c>
      <c r="H900" s="88"/>
      <c r="I900" s="88"/>
      <c r="J900" s="5" t="s">
        <v>32</v>
      </c>
      <c r="K900" s="212" t="s">
        <v>31</v>
      </c>
      <c r="L900" s="165" t="s">
        <v>8</v>
      </c>
      <c r="M900" s="221" t="s">
        <v>29</v>
      </c>
      <c r="N900" s="221" t="s">
        <v>24</v>
      </c>
      <c r="O900" s="5"/>
      <c r="P900" s="5"/>
      <c r="Q900" s="5"/>
      <c r="R900" s="5" t="s">
        <v>24</v>
      </c>
      <c r="S900" s="6"/>
      <c r="T900" s="6"/>
      <c r="U900" s="5"/>
      <c r="V900" s="5"/>
      <c r="W900" s="5"/>
      <c r="X900" s="5"/>
      <c r="Y900" s="5"/>
      <c r="Z900" s="80">
        <f t="shared" si="383"/>
        <v>1</v>
      </c>
      <c r="AA900" s="955"/>
      <c r="AB900" s="7"/>
      <c r="AC900" s="7"/>
      <c r="AD900" s="7"/>
      <c r="AE900" s="7"/>
      <c r="AF900" s="7"/>
      <c r="AG900" s="7"/>
      <c r="AH900" s="7"/>
      <c r="AI900" s="7"/>
      <c r="AJ900" s="7"/>
      <c r="AK900" s="7"/>
      <c r="AL900" s="7"/>
      <c r="AM900" s="7" t="s">
        <v>1317</v>
      </c>
      <c r="AN900" s="7" t="s">
        <v>1183</v>
      </c>
      <c r="AO900" s="7"/>
      <c r="AP900" s="7" t="s">
        <v>1317</v>
      </c>
      <c r="AQ900" s="7"/>
      <c r="AR900" s="7"/>
      <c r="AS900" s="7"/>
      <c r="AT900" s="7"/>
      <c r="AU900" s="7"/>
      <c r="AV900" s="55"/>
      <c r="AW900" s="7"/>
      <c r="AX900" s="7"/>
      <c r="AY900" s="7"/>
      <c r="AZ900" s="7"/>
      <c r="BA900" s="7"/>
      <c r="BB900" s="7"/>
      <c r="BC900" s="7"/>
      <c r="BD900" s="7"/>
      <c r="BE900" s="7"/>
      <c r="BF900" s="7"/>
      <c r="BG900" s="7"/>
      <c r="BH900" s="7"/>
      <c r="BI900" s="7"/>
      <c r="BJ900" s="221"/>
      <c r="BK900" s="221"/>
      <c r="BL900" s="221"/>
      <c r="BM900" s="221"/>
      <c r="BN900" s="221"/>
      <c r="BO900" s="221"/>
      <c r="BP900" s="221"/>
      <c r="BQ900" s="221"/>
      <c r="BR900" s="221"/>
      <c r="BS900" s="221"/>
      <c r="BT900" s="221"/>
      <c r="BU900" s="221"/>
      <c r="BV900" s="221"/>
      <c r="BW900" s="221"/>
      <c r="BX900" s="221"/>
      <c r="BY900" s="221"/>
      <c r="BZ900" s="221"/>
      <c r="CA900" s="221"/>
      <c r="CB900" s="221"/>
      <c r="CC900" s="221"/>
      <c r="CD900" s="221"/>
      <c r="CE900" s="221"/>
      <c r="CF900" s="221"/>
      <c r="CG900" s="221"/>
      <c r="CH900" s="221"/>
      <c r="CI900" s="221"/>
      <c r="CJ900" s="221"/>
      <c r="CK900" s="221"/>
      <c r="CL900" s="221"/>
      <c r="CM900" s="221"/>
      <c r="CN900" s="221"/>
      <c r="CO900" s="221"/>
      <c r="CP900" s="221"/>
      <c r="CQ900" s="221"/>
      <c r="CR900" s="222">
        <f t="shared" si="371"/>
        <v>0</v>
      </c>
      <c r="CS900" s="237" t="e">
        <f t="shared" si="372"/>
        <v>#DIV/0!</v>
      </c>
      <c r="CT900" s="222">
        <f t="shared" si="373"/>
        <v>0</v>
      </c>
      <c r="CU900" s="237" t="e">
        <f t="shared" si="374"/>
        <v>#DIV/0!</v>
      </c>
      <c r="CV900" s="222">
        <f t="shared" si="375"/>
        <v>0</v>
      </c>
      <c r="CW900" s="237" t="e">
        <f t="shared" si="376"/>
        <v>#DIV/0!</v>
      </c>
      <c r="CX900" s="222">
        <f t="shared" si="377"/>
        <v>0</v>
      </c>
      <c r="CY900" s="237" t="e">
        <f t="shared" si="378"/>
        <v>#DIV/0!</v>
      </c>
      <c r="CZ900" s="223" t="e">
        <f t="shared" si="379"/>
        <v>#DIV/0!</v>
      </c>
      <c r="DA900" s="223" t="e">
        <f t="shared" si="380"/>
        <v>#DIV/0!</v>
      </c>
      <c r="DB900" s="5"/>
    </row>
    <row r="901" spans="1:106" ht="25.75" customHeight="1">
      <c r="A901" s="1036"/>
      <c r="B901" s="1024"/>
      <c r="C901" s="1058"/>
      <c r="D901" s="1024"/>
      <c r="E901" s="1033"/>
      <c r="F901" s="1024"/>
      <c r="G901" s="234" t="s">
        <v>1560</v>
      </c>
      <c r="H901" s="37"/>
      <c r="I901" s="37"/>
      <c r="J901" s="5" t="s">
        <v>32</v>
      </c>
      <c r="K901" s="212" t="s">
        <v>31</v>
      </c>
      <c r="L901" s="165" t="s">
        <v>8</v>
      </c>
      <c r="M901" s="221" t="s">
        <v>29</v>
      </c>
      <c r="N901" s="221" t="s">
        <v>24</v>
      </c>
      <c r="O901" s="5"/>
      <c r="P901" s="5"/>
      <c r="Q901" s="5"/>
      <c r="R901" s="5"/>
      <c r="S901" s="6"/>
      <c r="T901" s="6"/>
      <c r="U901" s="5"/>
      <c r="V901" s="5"/>
      <c r="W901" s="221" t="s">
        <v>24</v>
      </c>
      <c r="X901" s="5"/>
      <c r="Y901" s="5"/>
      <c r="Z901" s="80">
        <f t="shared" si="383"/>
        <v>1</v>
      </c>
      <c r="AA901" s="955"/>
      <c r="AB901" s="7"/>
      <c r="AC901" s="7"/>
      <c r="AD901" s="7"/>
      <c r="AE901" s="7"/>
      <c r="AF901" s="7"/>
      <c r="AG901" s="7"/>
      <c r="AH901" s="7"/>
      <c r="AI901" s="7"/>
      <c r="AJ901" s="7"/>
      <c r="AK901" s="7"/>
      <c r="AL901" s="7"/>
      <c r="AM901" s="7"/>
      <c r="AN901" s="7"/>
      <c r="AO901" s="7"/>
      <c r="AP901" s="7"/>
      <c r="AQ901" s="7"/>
      <c r="AR901" s="7"/>
      <c r="AS901" s="7"/>
      <c r="AT901" s="7"/>
      <c r="AU901" s="7"/>
      <c r="AV901" s="55"/>
      <c r="AW901" s="7"/>
      <c r="AX901" s="7"/>
      <c r="AY901" s="7"/>
      <c r="AZ901" s="7"/>
      <c r="BA901" s="7"/>
      <c r="BB901" s="7"/>
      <c r="BC901" s="55" t="s">
        <v>1183</v>
      </c>
      <c r="BD901" s="55"/>
      <c r="BE901" s="55"/>
      <c r="BF901" s="7"/>
      <c r="BG901" s="7"/>
      <c r="BH901" s="7"/>
      <c r="BI901" s="7"/>
      <c r="BJ901" s="221"/>
      <c r="BK901" s="221"/>
      <c r="BL901" s="221"/>
      <c r="BM901" s="221"/>
      <c r="BN901" s="221"/>
      <c r="BO901" s="221"/>
      <c r="BP901" s="221"/>
      <c r="BQ901" s="221"/>
      <c r="BR901" s="221"/>
      <c r="BS901" s="221"/>
      <c r="BT901" s="221"/>
      <c r="BU901" s="221"/>
      <c r="BV901" s="221"/>
      <c r="BW901" s="221"/>
      <c r="BX901" s="221"/>
      <c r="BY901" s="221"/>
      <c r="BZ901" s="221"/>
      <c r="CA901" s="221"/>
      <c r="CB901" s="221"/>
      <c r="CC901" s="221"/>
      <c r="CD901" s="221"/>
      <c r="CE901" s="221"/>
      <c r="CF901" s="221"/>
      <c r="CG901" s="221"/>
      <c r="CH901" s="221"/>
      <c r="CI901" s="221"/>
      <c r="CJ901" s="221"/>
      <c r="CK901" s="221"/>
      <c r="CL901" s="221"/>
      <c r="CM901" s="221"/>
      <c r="CN901" s="221"/>
      <c r="CO901" s="221"/>
      <c r="CP901" s="221"/>
      <c r="CQ901" s="221"/>
      <c r="CR901" s="222">
        <f t="shared" si="371"/>
        <v>0</v>
      </c>
      <c r="CS901" s="237" t="e">
        <f t="shared" si="372"/>
        <v>#DIV/0!</v>
      </c>
      <c r="CT901" s="222">
        <f t="shared" si="373"/>
        <v>0</v>
      </c>
      <c r="CU901" s="237" t="e">
        <f t="shared" si="374"/>
        <v>#DIV/0!</v>
      </c>
      <c r="CV901" s="222">
        <f t="shared" si="375"/>
        <v>0</v>
      </c>
      <c r="CW901" s="237" t="e">
        <f t="shared" si="376"/>
        <v>#DIV/0!</v>
      </c>
      <c r="CX901" s="222">
        <f t="shared" si="377"/>
        <v>0</v>
      </c>
      <c r="CY901" s="237" t="e">
        <f t="shared" si="378"/>
        <v>#DIV/0!</v>
      </c>
      <c r="CZ901" s="223" t="e">
        <f t="shared" si="379"/>
        <v>#DIV/0!</v>
      </c>
      <c r="DA901" s="223" t="e">
        <f t="shared" si="380"/>
        <v>#DIV/0!</v>
      </c>
      <c r="DB901" s="221"/>
    </row>
    <row r="902" spans="1:106" s="1" customFormat="1" ht="25.75" customHeight="1">
      <c r="A902" s="1036"/>
      <c r="B902" s="1024"/>
      <c r="C902" s="1058"/>
      <c r="D902" s="1024"/>
      <c r="E902" s="1033"/>
      <c r="F902" s="1024"/>
      <c r="G902" s="234" t="s">
        <v>1179</v>
      </c>
      <c r="H902" s="37"/>
      <c r="I902" s="37"/>
      <c r="J902" s="38" t="s">
        <v>32</v>
      </c>
      <c r="K902" s="212" t="s">
        <v>31</v>
      </c>
      <c r="L902" s="165" t="s">
        <v>8</v>
      </c>
      <c r="M902" s="221" t="s">
        <v>29</v>
      </c>
      <c r="N902" s="221" t="s">
        <v>24</v>
      </c>
      <c r="O902" s="5"/>
      <c r="P902" s="5"/>
      <c r="Q902" s="5" t="s">
        <v>24</v>
      </c>
      <c r="R902" s="5"/>
      <c r="S902" s="6"/>
      <c r="T902" s="6"/>
      <c r="U902" s="5"/>
      <c r="V902" s="5"/>
      <c r="W902" s="5"/>
      <c r="X902" s="5"/>
      <c r="Y902" s="5"/>
      <c r="Z902" s="80">
        <f t="shared" si="383"/>
        <v>1</v>
      </c>
      <c r="AA902" s="221"/>
      <c r="AB902" s="7"/>
      <c r="AC902" s="7"/>
      <c r="AD902" s="7"/>
      <c r="AE902" s="7"/>
      <c r="AF902" s="7"/>
      <c r="AG902" s="7"/>
      <c r="AH902" s="7"/>
      <c r="AI902" s="7"/>
      <c r="AJ902" s="7"/>
      <c r="AK902" s="7"/>
      <c r="AL902" s="7" t="s">
        <v>1183</v>
      </c>
      <c r="AM902" s="7"/>
      <c r="AN902" s="7"/>
      <c r="AO902" s="7"/>
      <c r="AP902" s="7"/>
      <c r="AQ902" s="7"/>
      <c r="AR902" s="7"/>
      <c r="AS902" s="7"/>
      <c r="AT902" s="7"/>
      <c r="AU902" s="7"/>
      <c r="AV902" s="55"/>
      <c r="AW902" s="7"/>
      <c r="AX902" s="7"/>
      <c r="AY902" s="7"/>
      <c r="AZ902" s="7"/>
      <c r="BA902" s="7"/>
      <c r="BB902" s="7"/>
      <c r="BC902" s="7"/>
      <c r="BD902" s="7"/>
      <c r="BE902" s="7"/>
      <c r="BF902" s="7"/>
      <c r="BG902" s="7"/>
      <c r="BH902" s="7"/>
      <c r="BI902" s="7"/>
      <c r="BJ902" s="221"/>
      <c r="BK902" s="221"/>
      <c r="BL902" s="221"/>
      <c r="BM902" s="221"/>
      <c r="BN902" s="221"/>
      <c r="BO902" s="221"/>
      <c r="BP902" s="221"/>
      <c r="BQ902" s="221"/>
      <c r="BR902" s="221"/>
      <c r="BS902" s="221"/>
      <c r="BT902" s="221"/>
      <c r="BU902" s="221"/>
      <c r="BV902" s="221"/>
      <c r="BW902" s="221"/>
      <c r="BX902" s="221"/>
      <c r="BY902" s="221"/>
      <c r="BZ902" s="221"/>
      <c r="CA902" s="221"/>
      <c r="CB902" s="221"/>
      <c r="CC902" s="221"/>
      <c r="CD902" s="221"/>
      <c r="CE902" s="221"/>
      <c r="CF902" s="221"/>
      <c r="CG902" s="221"/>
      <c r="CH902" s="221"/>
      <c r="CI902" s="221"/>
      <c r="CJ902" s="221"/>
      <c r="CK902" s="221"/>
      <c r="CL902" s="221"/>
      <c r="CM902" s="221"/>
      <c r="CN902" s="221"/>
      <c r="CO902" s="221"/>
      <c r="CP902" s="221"/>
      <c r="CQ902" s="221"/>
      <c r="CR902" s="222">
        <f t="shared" si="371"/>
        <v>0</v>
      </c>
      <c r="CS902" s="237" t="e">
        <f t="shared" si="372"/>
        <v>#DIV/0!</v>
      </c>
      <c r="CT902" s="222">
        <f t="shared" si="373"/>
        <v>0</v>
      </c>
      <c r="CU902" s="237" t="e">
        <f t="shared" si="374"/>
        <v>#DIV/0!</v>
      </c>
      <c r="CV902" s="222">
        <f t="shared" si="375"/>
        <v>0</v>
      </c>
      <c r="CW902" s="237" t="e">
        <f t="shared" si="376"/>
        <v>#DIV/0!</v>
      </c>
      <c r="CX902" s="222">
        <f t="shared" si="377"/>
        <v>0</v>
      </c>
      <c r="CY902" s="237" t="e">
        <f t="shared" si="378"/>
        <v>#DIV/0!</v>
      </c>
      <c r="CZ902" s="223" t="e">
        <f t="shared" si="379"/>
        <v>#DIV/0!</v>
      </c>
      <c r="DA902" s="223" t="e">
        <f t="shared" si="380"/>
        <v>#DIV/0!</v>
      </c>
      <c r="DB902" s="5"/>
    </row>
    <row r="903" spans="1:106" s="1" customFormat="1" ht="77.5">
      <c r="A903" s="1036"/>
      <c r="B903" s="1024"/>
      <c r="C903" s="1058"/>
      <c r="D903" s="1024"/>
      <c r="E903" s="1033"/>
      <c r="F903" s="1024"/>
      <c r="G903" s="292" t="s">
        <v>1180</v>
      </c>
      <c r="H903" s="32" t="s">
        <v>823</v>
      </c>
      <c r="I903" s="32"/>
      <c r="J903" s="5" t="s">
        <v>32</v>
      </c>
      <c r="K903" s="212" t="s">
        <v>31</v>
      </c>
      <c r="L903" s="165" t="s">
        <v>8</v>
      </c>
      <c r="M903" s="221" t="s">
        <v>29</v>
      </c>
      <c r="N903" s="221" t="s">
        <v>24</v>
      </c>
      <c r="O903" s="5"/>
      <c r="P903" s="5"/>
      <c r="Q903" s="5"/>
      <c r="R903" s="5"/>
      <c r="S903" s="6"/>
      <c r="T903" s="6"/>
      <c r="U903" s="5"/>
      <c r="V903" s="5"/>
      <c r="W903" s="5"/>
      <c r="X903" s="5" t="s">
        <v>24</v>
      </c>
      <c r="Y903" s="5"/>
      <c r="Z903" s="80">
        <f t="shared" si="383"/>
        <v>1</v>
      </c>
      <c r="AA903" s="955"/>
      <c r="AB903" s="7"/>
      <c r="AC903" s="7"/>
      <c r="AD903" s="7"/>
      <c r="AE903" s="7"/>
      <c r="AF903" s="7"/>
      <c r="AG903" s="7"/>
      <c r="AH903" s="7"/>
      <c r="AI903" s="7"/>
      <c r="AJ903" s="7"/>
      <c r="AK903" s="7"/>
      <c r="AL903" s="7"/>
      <c r="AM903" s="7"/>
      <c r="AN903" s="7"/>
      <c r="AO903" s="7"/>
      <c r="AP903" s="7"/>
      <c r="AQ903" s="7"/>
      <c r="AR903" s="7"/>
      <c r="AS903" s="7"/>
      <c r="AT903" s="7"/>
      <c r="AU903" s="7"/>
      <c r="AV903" s="55"/>
      <c r="AW903" s="7"/>
      <c r="AX903" s="7"/>
      <c r="AY903" s="7"/>
      <c r="AZ903" s="7"/>
      <c r="BA903" s="7"/>
      <c r="BB903" s="7"/>
      <c r="BC903" s="7"/>
      <c r="BD903" s="7"/>
      <c r="BE903" s="7"/>
      <c r="BF903" s="7" t="s">
        <v>1317</v>
      </c>
      <c r="BG903" s="7" t="s">
        <v>1317</v>
      </c>
      <c r="BH903" s="7"/>
      <c r="BI903" s="7"/>
      <c r="BJ903" s="221"/>
      <c r="BK903" s="221"/>
      <c r="BL903" s="221"/>
      <c r="BM903" s="221"/>
      <c r="BN903" s="221"/>
      <c r="BO903" s="221"/>
      <c r="BP903" s="221"/>
      <c r="BQ903" s="221"/>
      <c r="BR903" s="221"/>
      <c r="BS903" s="221"/>
      <c r="BT903" s="221"/>
      <c r="BU903" s="221"/>
      <c r="BV903" s="221"/>
      <c r="BW903" s="221"/>
      <c r="BX903" s="221"/>
      <c r="BY903" s="221"/>
      <c r="BZ903" s="221"/>
      <c r="CA903" s="221"/>
      <c r="CB903" s="221"/>
      <c r="CC903" s="221"/>
      <c r="CD903" s="221"/>
      <c r="CE903" s="221"/>
      <c r="CF903" s="221"/>
      <c r="CG903" s="221"/>
      <c r="CH903" s="221"/>
      <c r="CI903" s="221"/>
      <c r="CJ903" s="221"/>
      <c r="CK903" s="221"/>
      <c r="CL903" s="221"/>
      <c r="CM903" s="221"/>
      <c r="CN903" s="221"/>
      <c r="CO903" s="221"/>
      <c r="CP903" s="221"/>
      <c r="CQ903" s="221"/>
      <c r="CR903" s="222">
        <f t="shared" si="371"/>
        <v>0</v>
      </c>
      <c r="CS903" s="237" t="e">
        <f t="shared" si="372"/>
        <v>#DIV/0!</v>
      </c>
      <c r="CT903" s="222">
        <f t="shared" si="373"/>
        <v>0</v>
      </c>
      <c r="CU903" s="237" t="e">
        <f t="shared" si="374"/>
        <v>#DIV/0!</v>
      </c>
      <c r="CV903" s="222">
        <f t="shared" si="375"/>
        <v>0</v>
      </c>
      <c r="CW903" s="237" t="e">
        <f t="shared" si="376"/>
        <v>#DIV/0!</v>
      </c>
      <c r="CX903" s="222">
        <f t="shared" si="377"/>
        <v>0</v>
      </c>
      <c r="CY903" s="237" t="e">
        <f t="shared" si="378"/>
        <v>#DIV/0!</v>
      </c>
      <c r="CZ903" s="223" t="e">
        <f t="shared" si="379"/>
        <v>#DIV/0!</v>
      </c>
      <c r="DA903" s="223" t="e">
        <f t="shared" si="380"/>
        <v>#DIV/0!</v>
      </c>
      <c r="DB903" s="7"/>
    </row>
    <row r="904" spans="1:106" s="1" customFormat="1" ht="31">
      <c r="A904" s="1036"/>
      <c r="B904" s="1024"/>
      <c r="C904" s="1058"/>
      <c r="D904" s="1024"/>
      <c r="E904" s="1033"/>
      <c r="F904" s="1024"/>
      <c r="G904" s="11" t="s">
        <v>1593</v>
      </c>
      <c r="H904" s="88"/>
      <c r="I904" s="88"/>
      <c r="J904" s="5" t="s">
        <v>32</v>
      </c>
      <c r="K904" s="212" t="s">
        <v>31</v>
      </c>
      <c r="L904" s="165" t="s">
        <v>8</v>
      </c>
      <c r="M904" s="221" t="s">
        <v>29</v>
      </c>
      <c r="N904" s="221" t="s">
        <v>24</v>
      </c>
      <c r="O904" s="5"/>
      <c r="P904" s="5"/>
      <c r="Q904" s="5"/>
      <c r="R904" s="5"/>
      <c r="S904" s="6"/>
      <c r="T904" s="6"/>
      <c r="U904" s="5"/>
      <c r="V904" s="5" t="s">
        <v>24</v>
      </c>
      <c r="W904" s="5"/>
      <c r="X904" s="5"/>
      <c r="Y904" s="5"/>
      <c r="Z904" s="80">
        <f t="shared" si="383"/>
        <v>1</v>
      </c>
      <c r="AA904" s="955"/>
      <c r="AB904" s="7"/>
      <c r="AC904" s="7"/>
      <c r="AD904" s="7"/>
      <c r="AE904" s="7"/>
      <c r="AF904" s="7"/>
      <c r="AG904" s="7"/>
      <c r="AH904" s="7"/>
      <c r="AI904" s="7"/>
      <c r="AJ904" s="7"/>
      <c r="AK904" s="7"/>
      <c r="AL904" s="7"/>
      <c r="AM904" s="7"/>
      <c r="AN904" s="7"/>
      <c r="AO904" s="7"/>
      <c r="AP904" s="7"/>
      <c r="AQ904" s="7"/>
      <c r="AR904" s="7"/>
      <c r="AS904" s="7"/>
      <c r="AT904" s="7"/>
      <c r="AU904" s="7"/>
      <c r="AV904" s="55"/>
      <c r="AW904" s="7"/>
      <c r="AX904" s="7"/>
      <c r="AY904" s="7"/>
      <c r="AZ904" s="7"/>
      <c r="BA904" s="7"/>
      <c r="BB904" s="7" t="s">
        <v>1183</v>
      </c>
      <c r="BC904" s="7"/>
      <c r="BD904" s="7"/>
      <c r="BE904" s="7"/>
      <c r="BF904" s="7"/>
      <c r="BG904" s="7"/>
      <c r="BH904" s="7"/>
      <c r="BI904" s="7"/>
      <c r="BJ904" s="221"/>
      <c r="BK904" s="221"/>
      <c r="BL904" s="221"/>
      <c r="BM904" s="221"/>
      <c r="BN904" s="221"/>
      <c r="BO904" s="221"/>
      <c r="BP904" s="221"/>
      <c r="BQ904" s="221"/>
      <c r="BR904" s="221"/>
      <c r="BS904" s="221"/>
      <c r="BT904" s="221"/>
      <c r="BU904" s="221"/>
      <c r="BV904" s="221"/>
      <c r="BW904" s="221"/>
      <c r="BX904" s="221"/>
      <c r="BY904" s="221"/>
      <c r="BZ904" s="221"/>
      <c r="CA904" s="221"/>
      <c r="CB904" s="221"/>
      <c r="CC904" s="221"/>
      <c r="CD904" s="221"/>
      <c r="CE904" s="221"/>
      <c r="CF904" s="221"/>
      <c r="CG904" s="221"/>
      <c r="CH904" s="221"/>
      <c r="CI904" s="221"/>
      <c r="CJ904" s="221"/>
      <c r="CK904" s="221"/>
      <c r="CL904" s="221"/>
      <c r="CM904" s="221"/>
      <c r="CN904" s="221"/>
      <c r="CO904" s="221"/>
      <c r="CP904" s="221"/>
      <c r="CQ904" s="221"/>
      <c r="CR904" s="222">
        <f t="shared" si="371"/>
        <v>0</v>
      </c>
      <c r="CS904" s="237" t="e">
        <f t="shared" si="372"/>
        <v>#DIV/0!</v>
      </c>
      <c r="CT904" s="222">
        <f t="shared" si="373"/>
        <v>0</v>
      </c>
      <c r="CU904" s="237" t="e">
        <f t="shared" si="374"/>
        <v>#DIV/0!</v>
      </c>
      <c r="CV904" s="222">
        <f t="shared" si="375"/>
        <v>0</v>
      </c>
      <c r="CW904" s="237" t="e">
        <f t="shared" si="376"/>
        <v>#DIV/0!</v>
      </c>
      <c r="CX904" s="222">
        <f t="shared" si="377"/>
        <v>0</v>
      </c>
      <c r="CY904" s="237" t="e">
        <f t="shared" si="378"/>
        <v>#DIV/0!</v>
      </c>
      <c r="CZ904" s="223" t="e">
        <f t="shared" si="379"/>
        <v>#DIV/0!</v>
      </c>
      <c r="DA904" s="223" t="e">
        <f t="shared" si="380"/>
        <v>#DIV/0!</v>
      </c>
      <c r="DB904" s="5"/>
    </row>
    <row r="905" spans="1:106" s="1" customFormat="1" ht="46.5">
      <c r="A905" s="1036">
        <v>253</v>
      </c>
      <c r="B905" s="1044" t="s">
        <v>1032</v>
      </c>
      <c r="C905" s="1033" t="s">
        <v>28</v>
      </c>
      <c r="D905" s="1024" t="s">
        <v>44</v>
      </c>
      <c r="E905" s="1033" t="s">
        <v>26</v>
      </c>
      <c r="F905" s="1044" t="s">
        <v>1168</v>
      </c>
      <c r="G905" s="287" t="s">
        <v>1808</v>
      </c>
      <c r="H905" s="25"/>
      <c r="I905" s="184" t="s">
        <v>1772</v>
      </c>
      <c r="J905" s="5" t="s">
        <v>32</v>
      </c>
      <c r="K905" s="212" t="s">
        <v>31</v>
      </c>
      <c r="L905" s="165" t="s">
        <v>8</v>
      </c>
      <c r="M905" s="221" t="s">
        <v>29</v>
      </c>
      <c r="N905" s="221" t="s">
        <v>24</v>
      </c>
      <c r="O905" s="5" t="s">
        <v>24</v>
      </c>
      <c r="P905" s="5"/>
      <c r="Q905" s="5"/>
      <c r="R905" s="5"/>
      <c r="S905" s="6"/>
      <c r="T905" s="6"/>
      <c r="U905" s="5"/>
      <c r="V905" s="5"/>
      <c r="W905" s="5"/>
      <c r="X905" s="5"/>
      <c r="Y905" s="5"/>
      <c r="Z905" s="80">
        <f t="shared" si="383"/>
        <v>1</v>
      </c>
      <c r="AA905" s="221"/>
      <c r="AB905" s="7" t="s">
        <v>1317</v>
      </c>
      <c r="AC905" s="7" t="s">
        <v>1317</v>
      </c>
      <c r="AD905" s="7" t="s">
        <v>1317</v>
      </c>
      <c r="AE905" s="7"/>
      <c r="AF905" s="7"/>
      <c r="AG905" s="7"/>
      <c r="AH905" s="7"/>
      <c r="AI905" s="7"/>
      <c r="AJ905" s="7"/>
      <c r="AK905" s="7"/>
      <c r="AL905" s="7"/>
      <c r="AM905" s="7"/>
      <c r="AN905" s="7"/>
      <c r="AO905" s="7"/>
      <c r="AP905" s="7"/>
      <c r="AQ905" s="7"/>
      <c r="AR905" s="7"/>
      <c r="AS905" s="7"/>
      <c r="AT905" s="7"/>
      <c r="AU905" s="7"/>
      <c r="AV905" s="55"/>
      <c r="AW905" s="7"/>
      <c r="AX905" s="7"/>
      <c r="AY905" s="7"/>
      <c r="AZ905" s="7"/>
      <c r="BA905" s="7"/>
      <c r="BB905" s="7"/>
      <c r="BC905" s="7"/>
      <c r="BD905" s="7"/>
      <c r="BE905" s="7"/>
      <c r="BF905" s="7"/>
      <c r="BG905" s="7"/>
      <c r="BH905" s="7"/>
      <c r="BI905" s="7"/>
      <c r="BJ905" s="221"/>
      <c r="BK905" s="221"/>
      <c r="BL905" s="221"/>
      <c r="BM905" s="221"/>
      <c r="BN905" s="221"/>
      <c r="BO905" s="221"/>
      <c r="BP905" s="221"/>
      <c r="BQ905" s="221"/>
      <c r="BR905" s="221"/>
      <c r="BS905" s="221"/>
      <c r="BT905" s="221"/>
      <c r="BU905" s="221"/>
      <c r="BV905" s="221"/>
      <c r="BW905" s="221"/>
      <c r="BX905" s="221"/>
      <c r="BY905" s="221"/>
      <c r="BZ905" s="221"/>
      <c r="CA905" s="221"/>
      <c r="CB905" s="221"/>
      <c r="CC905" s="221"/>
      <c r="CD905" s="221"/>
      <c r="CE905" s="221"/>
      <c r="CF905" s="221"/>
      <c r="CG905" s="221"/>
      <c r="CH905" s="221"/>
      <c r="CI905" s="221"/>
      <c r="CJ905" s="221"/>
      <c r="CK905" s="221"/>
      <c r="CL905" s="221"/>
      <c r="CM905" s="221"/>
      <c r="CN905" s="221"/>
      <c r="CO905" s="221"/>
      <c r="CP905" s="221"/>
      <c r="CQ905" s="221"/>
      <c r="CR905" s="222">
        <f t="shared" si="371"/>
        <v>0</v>
      </c>
      <c r="CS905" s="237" t="e">
        <f t="shared" si="372"/>
        <v>#DIV/0!</v>
      </c>
      <c r="CT905" s="222">
        <f t="shared" si="373"/>
        <v>0</v>
      </c>
      <c r="CU905" s="237" t="e">
        <f t="shared" si="374"/>
        <v>#DIV/0!</v>
      </c>
      <c r="CV905" s="222">
        <f t="shared" si="375"/>
        <v>0</v>
      </c>
      <c r="CW905" s="237" t="e">
        <f t="shared" si="376"/>
        <v>#DIV/0!</v>
      </c>
      <c r="CX905" s="222">
        <f t="shared" si="377"/>
        <v>0</v>
      </c>
      <c r="CY905" s="237" t="e">
        <f t="shared" si="378"/>
        <v>#DIV/0!</v>
      </c>
      <c r="CZ905" s="223" t="e">
        <f t="shared" si="379"/>
        <v>#DIV/0!</v>
      </c>
      <c r="DA905" s="223" t="e">
        <f t="shared" si="380"/>
        <v>#DIV/0!</v>
      </c>
      <c r="DB905" s="5"/>
    </row>
    <row r="906" spans="1:106" s="1" customFormat="1" ht="46.5">
      <c r="A906" s="1036"/>
      <c r="B906" s="1044"/>
      <c r="C906" s="1033"/>
      <c r="D906" s="1024"/>
      <c r="E906" s="1033"/>
      <c r="F906" s="1024"/>
      <c r="G906" s="292" t="s">
        <v>1770</v>
      </c>
      <c r="H906" s="25"/>
      <c r="I906" s="184" t="s">
        <v>1771</v>
      </c>
      <c r="J906" s="5" t="s">
        <v>32</v>
      </c>
      <c r="K906" s="212" t="s">
        <v>31</v>
      </c>
      <c r="L906" s="165" t="s">
        <v>8</v>
      </c>
      <c r="M906" s="221" t="s">
        <v>29</v>
      </c>
      <c r="N906" s="221" t="s">
        <v>24</v>
      </c>
      <c r="O906" s="5"/>
      <c r="P906" s="5"/>
      <c r="Q906" s="5"/>
      <c r="R906" s="5"/>
      <c r="S906" s="6"/>
      <c r="T906" s="6"/>
      <c r="U906" s="5"/>
      <c r="V906" s="5"/>
      <c r="W906" s="5"/>
      <c r="X906" s="5" t="s">
        <v>24</v>
      </c>
      <c r="Y906" s="5"/>
      <c r="Z906" s="80">
        <f t="shared" si="383"/>
        <v>1</v>
      </c>
      <c r="AA906" s="955"/>
      <c r="AB906" s="7"/>
      <c r="AC906" s="7"/>
      <c r="AD906" s="7"/>
      <c r="AE906" s="7"/>
      <c r="AF906" s="7"/>
      <c r="AG906" s="7"/>
      <c r="AH906" s="7"/>
      <c r="AI906" s="7"/>
      <c r="AJ906" s="7"/>
      <c r="AK906" s="7"/>
      <c r="AL906" s="7"/>
      <c r="AM906" s="7"/>
      <c r="AN906" s="7"/>
      <c r="AO906" s="7"/>
      <c r="AP906" s="7"/>
      <c r="AQ906" s="7"/>
      <c r="AR906" s="7"/>
      <c r="AS906" s="7"/>
      <c r="AT906" s="7"/>
      <c r="AU906" s="7"/>
      <c r="AV906" s="55"/>
      <c r="AW906" s="7"/>
      <c r="AX906" s="7"/>
      <c r="AY906" s="7"/>
      <c r="AZ906" s="7"/>
      <c r="BA906" s="7"/>
      <c r="BB906" s="7"/>
      <c r="BC906" s="7"/>
      <c r="BD906" s="7"/>
      <c r="BE906" s="7"/>
      <c r="BF906" s="7"/>
      <c r="BG906" s="7" t="s">
        <v>1317</v>
      </c>
      <c r="BH906" s="7"/>
      <c r="BI906" s="7"/>
      <c r="BJ906" s="221"/>
      <c r="BK906" s="221"/>
      <c r="BL906" s="221"/>
      <c r="BM906" s="221"/>
      <c r="BN906" s="221"/>
      <c r="BO906" s="221"/>
      <c r="BP906" s="221"/>
      <c r="BQ906" s="221"/>
      <c r="BR906" s="221"/>
      <c r="BS906" s="221"/>
      <c r="BT906" s="221"/>
      <c r="BU906" s="221"/>
      <c r="BV906" s="221"/>
      <c r="BW906" s="221"/>
      <c r="BX906" s="221"/>
      <c r="BY906" s="221"/>
      <c r="BZ906" s="221"/>
      <c r="CA906" s="221"/>
      <c r="CB906" s="221"/>
      <c r="CC906" s="221"/>
      <c r="CD906" s="221"/>
      <c r="CE906" s="221"/>
      <c r="CF906" s="221"/>
      <c r="CG906" s="221"/>
      <c r="CH906" s="221"/>
      <c r="CI906" s="221"/>
      <c r="CJ906" s="221"/>
      <c r="CK906" s="221"/>
      <c r="CL906" s="221"/>
      <c r="CM906" s="221"/>
      <c r="CN906" s="221"/>
      <c r="CO906" s="221"/>
      <c r="CP906" s="221"/>
      <c r="CQ906" s="221"/>
      <c r="CR906" s="222">
        <f t="shared" si="371"/>
        <v>0</v>
      </c>
      <c r="CS906" s="237" t="e">
        <f t="shared" si="372"/>
        <v>#DIV/0!</v>
      </c>
      <c r="CT906" s="222">
        <f t="shared" si="373"/>
        <v>0</v>
      </c>
      <c r="CU906" s="237" t="e">
        <f t="shared" si="374"/>
        <v>#DIV/0!</v>
      </c>
      <c r="CV906" s="222">
        <f t="shared" si="375"/>
        <v>0</v>
      </c>
      <c r="CW906" s="237" t="e">
        <f t="shared" si="376"/>
        <v>#DIV/0!</v>
      </c>
      <c r="CX906" s="222">
        <f t="shared" si="377"/>
        <v>0</v>
      </c>
      <c r="CY906" s="237" t="e">
        <f t="shared" si="378"/>
        <v>#DIV/0!</v>
      </c>
      <c r="CZ906" s="223" t="e">
        <f t="shared" si="379"/>
        <v>#DIV/0!</v>
      </c>
      <c r="DA906" s="223" t="e">
        <f t="shared" si="380"/>
        <v>#DIV/0!</v>
      </c>
      <c r="DB906" s="5"/>
    </row>
    <row r="907" spans="1:106" s="1" customFormat="1" ht="46.5">
      <c r="A907" s="1036"/>
      <c r="B907" s="1044"/>
      <c r="C907" s="1033"/>
      <c r="D907" s="1024"/>
      <c r="E907" s="1033"/>
      <c r="F907" s="1024"/>
      <c r="G907" s="292" t="s">
        <v>1287</v>
      </c>
      <c r="H907" s="32" t="s">
        <v>824</v>
      </c>
      <c r="I907" s="32"/>
      <c r="J907" s="212" t="s">
        <v>32</v>
      </c>
      <c r="K907" s="212" t="s">
        <v>31</v>
      </c>
      <c r="L907" s="165" t="s">
        <v>8</v>
      </c>
      <c r="M907" s="221" t="s">
        <v>29</v>
      </c>
      <c r="N907" s="221" t="s">
        <v>24</v>
      </c>
      <c r="O907" s="5"/>
      <c r="P907" s="5" t="s">
        <v>24</v>
      </c>
      <c r="Q907" s="5"/>
      <c r="R907" s="5"/>
      <c r="S907" s="6"/>
      <c r="T907" s="6"/>
      <c r="U907" s="5"/>
      <c r="V907" s="5"/>
      <c r="W907" s="5"/>
      <c r="X907" s="5"/>
      <c r="Y907" s="5"/>
      <c r="Z907" s="80">
        <f t="shared" si="383"/>
        <v>1</v>
      </c>
      <c r="AA907" s="955"/>
      <c r="AB907" s="7"/>
      <c r="AC907" s="7"/>
      <c r="AD907" s="7"/>
      <c r="AE907" s="7" t="s">
        <v>1183</v>
      </c>
      <c r="AF907" s="7"/>
      <c r="AG907" s="7"/>
      <c r="AH907" s="7"/>
      <c r="AI907" s="7"/>
      <c r="AJ907" s="7"/>
      <c r="AK907" s="7"/>
      <c r="AL907" s="7"/>
      <c r="AM907" s="7"/>
      <c r="AN907" s="7"/>
      <c r="AO907" s="7"/>
      <c r="AP907" s="7"/>
      <c r="AQ907" s="7"/>
      <c r="AR907" s="7"/>
      <c r="AS907" s="7"/>
      <c r="AT907" s="7"/>
      <c r="AU907" s="7"/>
      <c r="AV907" s="55"/>
      <c r="AW907" s="7"/>
      <c r="AX907" s="7"/>
      <c r="AY907" s="7"/>
      <c r="AZ907" s="7"/>
      <c r="BA907" s="7"/>
      <c r="BB907" s="7"/>
      <c r="BC907" s="7"/>
      <c r="BD907" s="7"/>
      <c r="BE907" s="7"/>
      <c r="BF907" s="7"/>
      <c r="BG907" s="7"/>
      <c r="BH907" s="7"/>
      <c r="BI907" s="7"/>
      <c r="BJ907" s="221"/>
      <c r="BK907" s="221"/>
      <c r="BL907" s="221"/>
      <c r="BM907" s="221"/>
      <c r="BN907" s="221"/>
      <c r="BO907" s="221"/>
      <c r="BP907" s="221"/>
      <c r="BQ907" s="221"/>
      <c r="BR907" s="221"/>
      <c r="BS907" s="221"/>
      <c r="BT907" s="221"/>
      <c r="BU907" s="221"/>
      <c r="BV907" s="221"/>
      <c r="BW907" s="221"/>
      <c r="BX907" s="221"/>
      <c r="BY907" s="221"/>
      <c r="BZ907" s="221"/>
      <c r="CA907" s="221"/>
      <c r="CB907" s="221"/>
      <c r="CC907" s="221"/>
      <c r="CD907" s="221"/>
      <c r="CE907" s="221"/>
      <c r="CF907" s="221"/>
      <c r="CG907" s="221"/>
      <c r="CH907" s="221"/>
      <c r="CI907" s="221"/>
      <c r="CJ907" s="221"/>
      <c r="CK907" s="221"/>
      <c r="CL907" s="221"/>
      <c r="CM907" s="221"/>
      <c r="CN907" s="221"/>
      <c r="CO907" s="221"/>
      <c r="CP907" s="221"/>
      <c r="CQ907" s="221"/>
      <c r="CR907" s="222">
        <f t="shared" si="371"/>
        <v>0</v>
      </c>
      <c r="CS907" s="237" t="e">
        <f t="shared" si="372"/>
        <v>#DIV/0!</v>
      </c>
      <c r="CT907" s="222">
        <f t="shared" si="373"/>
        <v>0</v>
      </c>
      <c r="CU907" s="237" t="e">
        <f t="shared" si="374"/>
        <v>#DIV/0!</v>
      </c>
      <c r="CV907" s="222">
        <f t="shared" si="375"/>
        <v>0</v>
      </c>
      <c r="CW907" s="237" t="e">
        <f t="shared" si="376"/>
        <v>#DIV/0!</v>
      </c>
      <c r="CX907" s="222">
        <f t="shared" si="377"/>
        <v>0</v>
      </c>
      <c r="CY907" s="237" t="e">
        <f t="shared" si="378"/>
        <v>#DIV/0!</v>
      </c>
      <c r="CZ907" s="223" t="e">
        <f t="shared" si="379"/>
        <v>#DIV/0!</v>
      </c>
      <c r="DA907" s="223" t="e">
        <f t="shared" si="380"/>
        <v>#DIV/0!</v>
      </c>
      <c r="DB907" s="5"/>
    </row>
    <row r="908" spans="1:106" s="1" customFormat="1" ht="22.4" customHeight="1">
      <c r="A908" s="1036"/>
      <c r="B908" s="1044"/>
      <c r="C908" s="1033"/>
      <c r="D908" s="1024"/>
      <c r="E908" s="1033"/>
      <c r="F908" s="1024"/>
      <c r="G908" s="291" t="s">
        <v>1288</v>
      </c>
      <c r="H908" s="32"/>
      <c r="I908" s="32"/>
      <c r="J908" s="5" t="s">
        <v>32</v>
      </c>
      <c r="K908" s="212" t="s">
        <v>31</v>
      </c>
      <c r="L908" s="165" t="s">
        <v>8</v>
      </c>
      <c r="M908" s="221" t="s">
        <v>29</v>
      </c>
      <c r="N908" s="221" t="s">
        <v>24</v>
      </c>
      <c r="O908" s="5"/>
      <c r="P908" s="5"/>
      <c r="Q908" s="5"/>
      <c r="R908" s="5"/>
      <c r="S908" s="6"/>
      <c r="T908" s="6"/>
      <c r="U908" s="5"/>
      <c r="V908" s="5" t="s">
        <v>24</v>
      </c>
      <c r="W908" s="5"/>
      <c r="X908" s="5"/>
      <c r="Y908" s="5"/>
      <c r="Z908" s="80">
        <f t="shared" si="383"/>
        <v>1</v>
      </c>
      <c r="AA908" s="221"/>
      <c r="AB908" s="7"/>
      <c r="AC908" s="7"/>
      <c r="AD908" s="7"/>
      <c r="AE908" s="7"/>
      <c r="AF908" s="7"/>
      <c r="AG908" s="7"/>
      <c r="AH908" s="7"/>
      <c r="AI908" s="7"/>
      <c r="AJ908" s="7"/>
      <c r="AK908" s="7"/>
      <c r="AL908" s="7"/>
      <c r="AM908" s="7"/>
      <c r="AN908" s="7"/>
      <c r="AO908" s="7"/>
      <c r="AP908" s="7"/>
      <c r="AQ908" s="7"/>
      <c r="AR908" s="7"/>
      <c r="AS908" s="7"/>
      <c r="AT908" s="7"/>
      <c r="AU908" s="7"/>
      <c r="AV908" s="55"/>
      <c r="AW908" s="7"/>
      <c r="AX908" s="7"/>
      <c r="AY908" s="7"/>
      <c r="AZ908" s="7"/>
      <c r="BA908" s="7" t="s">
        <v>1317</v>
      </c>
      <c r="BB908" s="7"/>
      <c r="BC908" s="7"/>
      <c r="BD908" s="7"/>
      <c r="BE908" s="7"/>
      <c r="BF908" s="7"/>
      <c r="BG908" s="7"/>
      <c r="BH908" s="7"/>
      <c r="BI908" s="7"/>
      <c r="BJ908" s="221"/>
      <c r="BK908" s="221"/>
      <c r="BL908" s="221"/>
      <c r="BM908" s="221"/>
      <c r="BN908" s="221"/>
      <c r="BO908" s="221"/>
      <c r="BP908" s="221"/>
      <c r="BQ908" s="221"/>
      <c r="BR908" s="221"/>
      <c r="BS908" s="221"/>
      <c r="BT908" s="221"/>
      <c r="BU908" s="221"/>
      <c r="BV908" s="221"/>
      <c r="BW908" s="221"/>
      <c r="BX908" s="221"/>
      <c r="BY908" s="221"/>
      <c r="BZ908" s="221"/>
      <c r="CA908" s="221"/>
      <c r="CB908" s="221"/>
      <c r="CC908" s="221"/>
      <c r="CD908" s="221"/>
      <c r="CE908" s="221"/>
      <c r="CF908" s="221"/>
      <c r="CG908" s="221"/>
      <c r="CH908" s="221"/>
      <c r="CI908" s="221"/>
      <c r="CJ908" s="221"/>
      <c r="CK908" s="221"/>
      <c r="CL908" s="221"/>
      <c r="CM908" s="221"/>
      <c r="CN908" s="221"/>
      <c r="CO908" s="221"/>
      <c r="CP908" s="221"/>
      <c r="CQ908" s="221"/>
      <c r="CR908" s="222">
        <f t="shared" si="371"/>
        <v>0</v>
      </c>
      <c r="CS908" s="237" t="e">
        <f t="shared" si="372"/>
        <v>#DIV/0!</v>
      </c>
      <c r="CT908" s="222">
        <f t="shared" si="373"/>
        <v>0</v>
      </c>
      <c r="CU908" s="237" t="e">
        <f t="shared" si="374"/>
        <v>#DIV/0!</v>
      </c>
      <c r="CV908" s="222">
        <f t="shared" si="375"/>
        <v>0</v>
      </c>
      <c r="CW908" s="237" t="e">
        <f t="shared" si="376"/>
        <v>#DIV/0!</v>
      </c>
      <c r="CX908" s="222">
        <f t="shared" si="377"/>
        <v>0</v>
      </c>
      <c r="CY908" s="237" t="e">
        <f t="shared" si="378"/>
        <v>#DIV/0!</v>
      </c>
      <c r="CZ908" s="223" t="e">
        <f t="shared" si="379"/>
        <v>#DIV/0!</v>
      </c>
      <c r="DA908" s="223" t="e">
        <f t="shared" si="380"/>
        <v>#DIV/0!</v>
      </c>
      <c r="DB908" s="5"/>
    </row>
    <row r="909" spans="1:106" s="1" customFormat="1" ht="22.4" customHeight="1">
      <c r="A909" s="1036"/>
      <c r="B909" s="1044"/>
      <c r="C909" s="1033"/>
      <c r="D909" s="1024"/>
      <c r="E909" s="1033"/>
      <c r="F909" s="1024"/>
      <c r="G909" s="291" t="s">
        <v>1596</v>
      </c>
      <c r="H909" s="32"/>
      <c r="I909" s="32"/>
      <c r="J909" s="5" t="s">
        <v>32</v>
      </c>
      <c r="K909" s="212" t="s">
        <v>31</v>
      </c>
      <c r="L909" s="165" t="s">
        <v>8</v>
      </c>
      <c r="M909" s="221" t="s">
        <v>29</v>
      </c>
      <c r="N909" s="221" t="s">
        <v>24</v>
      </c>
      <c r="O909" s="5"/>
      <c r="P909" s="5"/>
      <c r="Q909" s="5"/>
      <c r="R909" s="5"/>
      <c r="S909" s="6"/>
      <c r="T909" s="6"/>
      <c r="U909" s="5" t="s">
        <v>24</v>
      </c>
      <c r="V909" s="5"/>
      <c r="W909" s="5"/>
      <c r="X909" s="5"/>
      <c r="Y909" s="5"/>
      <c r="Z909" s="80">
        <f t="shared" si="383"/>
        <v>1</v>
      </c>
      <c r="AA909" s="955"/>
      <c r="AB909" s="7"/>
      <c r="AC909" s="7"/>
      <c r="AD909" s="7"/>
      <c r="AE909" s="7"/>
      <c r="AF909" s="7"/>
      <c r="AG909" s="7"/>
      <c r="AH909" s="7"/>
      <c r="AI909" s="7"/>
      <c r="AJ909" s="7"/>
      <c r="AK909" s="7"/>
      <c r="AL909" s="7"/>
      <c r="AM909" s="7"/>
      <c r="AN909" s="7"/>
      <c r="AO909" s="7"/>
      <c r="AP909" s="7"/>
      <c r="AQ909" s="7"/>
      <c r="AR909" s="7"/>
      <c r="AS909" s="7"/>
      <c r="AT909" s="7"/>
      <c r="AU909" s="7"/>
      <c r="AV909" s="55"/>
      <c r="AW909" s="7" t="s">
        <v>1183</v>
      </c>
      <c r="AX909" s="7"/>
      <c r="AY909" s="7"/>
      <c r="AZ909" s="7"/>
      <c r="BA909" s="7"/>
      <c r="BB909" s="7"/>
      <c r="BC909" s="7"/>
      <c r="BD909" s="7"/>
      <c r="BE909" s="7"/>
      <c r="BF909" s="7"/>
      <c r="BG909" s="7"/>
      <c r="BH909" s="7"/>
      <c r="BI909" s="7"/>
      <c r="BJ909" s="221"/>
      <c r="BK909" s="221"/>
      <c r="BL909" s="221"/>
      <c r="BM909" s="221"/>
      <c r="BN909" s="221"/>
      <c r="BO909" s="221"/>
      <c r="BP909" s="221"/>
      <c r="BQ909" s="221"/>
      <c r="BR909" s="221"/>
      <c r="BS909" s="221"/>
      <c r="BT909" s="221"/>
      <c r="BU909" s="221"/>
      <c r="BV909" s="221"/>
      <c r="BW909" s="221"/>
      <c r="BX909" s="221"/>
      <c r="BY909" s="221"/>
      <c r="BZ909" s="221"/>
      <c r="CA909" s="221"/>
      <c r="CB909" s="221"/>
      <c r="CC909" s="221"/>
      <c r="CD909" s="221"/>
      <c r="CE909" s="221"/>
      <c r="CF909" s="221"/>
      <c r="CG909" s="221"/>
      <c r="CH909" s="221"/>
      <c r="CI909" s="221"/>
      <c r="CJ909" s="221"/>
      <c r="CK909" s="221"/>
      <c r="CL909" s="221"/>
      <c r="CM909" s="221"/>
      <c r="CN909" s="221"/>
      <c r="CO909" s="221"/>
      <c r="CP909" s="221"/>
      <c r="CQ909" s="221"/>
      <c r="CR909" s="222">
        <f t="shared" si="371"/>
        <v>0</v>
      </c>
      <c r="CS909" s="237" t="e">
        <f t="shared" si="372"/>
        <v>#DIV/0!</v>
      </c>
      <c r="CT909" s="222">
        <f t="shared" si="373"/>
        <v>0</v>
      </c>
      <c r="CU909" s="237" t="e">
        <f t="shared" si="374"/>
        <v>#DIV/0!</v>
      </c>
      <c r="CV909" s="222">
        <f t="shared" si="375"/>
        <v>0</v>
      </c>
      <c r="CW909" s="237" t="e">
        <f t="shared" si="376"/>
        <v>#DIV/0!</v>
      </c>
      <c r="CX909" s="222">
        <f t="shared" si="377"/>
        <v>0</v>
      </c>
      <c r="CY909" s="237" t="e">
        <f t="shared" si="378"/>
        <v>#DIV/0!</v>
      </c>
      <c r="CZ909" s="223" t="e">
        <f t="shared" si="379"/>
        <v>#DIV/0!</v>
      </c>
      <c r="DA909" s="223" t="e">
        <f t="shared" si="380"/>
        <v>#DIV/0!</v>
      </c>
      <c r="DB909" s="5"/>
    </row>
    <row r="910" spans="1:106" s="1" customFormat="1" ht="31.75" customHeight="1">
      <c r="A910" s="1036"/>
      <c r="B910" s="1044"/>
      <c r="C910" s="1033"/>
      <c r="D910" s="1024"/>
      <c r="E910" s="1033"/>
      <c r="F910" s="1024"/>
      <c r="G910" s="291" t="s">
        <v>1289</v>
      </c>
      <c r="H910" s="32"/>
      <c r="I910" s="32"/>
      <c r="J910" s="5" t="s">
        <v>32</v>
      </c>
      <c r="K910" s="212" t="s">
        <v>31</v>
      </c>
      <c r="L910" s="165" t="s">
        <v>8</v>
      </c>
      <c r="M910" s="221" t="s">
        <v>29</v>
      </c>
      <c r="N910" s="221" t="s">
        <v>24</v>
      </c>
      <c r="O910" s="5"/>
      <c r="P910" s="5"/>
      <c r="Q910" s="5"/>
      <c r="R910" s="5"/>
      <c r="S910" s="6" t="s">
        <v>24</v>
      </c>
      <c r="T910" s="6"/>
      <c r="U910" s="5"/>
      <c r="V910" s="5"/>
      <c r="W910" s="5"/>
      <c r="X910" s="5"/>
      <c r="Y910" s="5"/>
      <c r="Z910" s="80">
        <f t="shared" si="383"/>
        <v>1</v>
      </c>
      <c r="AA910" s="955"/>
      <c r="AB910" s="7"/>
      <c r="AC910" s="7"/>
      <c r="AD910" s="7"/>
      <c r="AE910" s="7"/>
      <c r="AF910" s="7"/>
      <c r="AG910" s="7"/>
      <c r="AH910" s="7"/>
      <c r="AI910" s="7"/>
      <c r="AJ910" s="7"/>
      <c r="AK910" s="7"/>
      <c r="AL910" s="7"/>
      <c r="AM910" s="7"/>
      <c r="AN910" s="7"/>
      <c r="AO910" s="7"/>
      <c r="AP910" s="7"/>
      <c r="AQ910" s="7"/>
      <c r="AR910" s="7" t="s">
        <v>1317</v>
      </c>
      <c r="AS910" s="7"/>
      <c r="AT910" s="7"/>
      <c r="AU910" s="7"/>
      <c r="AV910" s="55"/>
      <c r="AW910" s="7"/>
      <c r="AX910" s="7"/>
      <c r="AY910" s="7"/>
      <c r="AZ910" s="7"/>
      <c r="BA910" s="7"/>
      <c r="BB910" s="7"/>
      <c r="BC910" s="7"/>
      <c r="BD910" s="7"/>
      <c r="BE910" s="7"/>
      <c r="BF910" s="7"/>
      <c r="BG910" s="7"/>
      <c r="BH910" s="7"/>
      <c r="BI910" s="7"/>
      <c r="BJ910" s="221"/>
      <c r="BK910" s="221"/>
      <c r="BL910" s="221"/>
      <c r="BM910" s="221"/>
      <c r="BN910" s="221"/>
      <c r="BO910" s="221"/>
      <c r="BP910" s="221"/>
      <c r="BQ910" s="221"/>
      <c r="BR910" s="221"/>
      <c r="BS910" s="221"/>
      <c r="BT910" s="221"/>
      <c r="BU910" s="221"/>
      <c r="BV910" s="221"/>
      <c r="BW910" s="221"/>
      <c r="BX910" s="221"/>
      <c r="BY910" s="221"/>
      <c r="BZ910" s="221"/>
      <c r="CA910" s="221"/>
      <c r="CB910" s="221"/>
      <c r="CC910" s="221"/>
      <c r="CD910" s="221"/>
      <c r="CE910" s="221"/>
      <c r="CF910" s="221"/>
      <c r="CG910" s="221"/>
      <c r="CH910" s="221"/>
      <c r="CI910" s="221"/>
      <c r="CJ910" s="221"/>
      <c r="CK910" s="221"/>
      <c r="CL910" s="221"/>
      <c r="CM910" s="221"/>
      <c r="CN910" s="221"/>
      <c r="CO910" s="221"/>
      <c r="CP910" s="221"/>
      <c r="CQ910" s="221"/>
      <c r="CR910" s="222">
        <f t="shared" si="371"/>
        <v>0</v>
      </c>
      <c r="CS910" s="237" t="e">
        <f t="shared" si="372"/>
        <v>#DIV/0!</v>
      </c>
      <c r="CT910" s="222">
        <f t="shared" si="373"/>
        <v>0</v>
      </c>
      <c r="CU910" s="237" t="e">
        <f t="shared" si="374"/>
        <v>#DIV/0!</v>
      </c>
      <c r="CV910" s="222">
        <f t="shared" si="375"/>
        <v>0</v>
      </c>
      <c r="CW910" s="237" t="e">
        <f t="shared" si="376"/>
        <v>#DIV/0!</v>
      </c>
      <c r="CX910" s="222">
        <f t="shared" si="377"/>
        <v>0</v>
      </c>
      <c r="CY910" s="237" t="e">
        <f t="shared" si="378"/>
        <v>#DIV/0!</v>
      </c>
      <c r="CZ910" s="223" t="e">
        <f t="shared" si="379"/>
        <v>#DIV/0!</v>
      </c>
      <c r="DA910" s="223" t="e">
        <f t="shared" si="380"/>
        <v>#DIV/0!</v>
      </c>
      <c r="DB910" s="5"/>
    </row>
    <row r="911" spans="1:106" s="1" customFormat="1" ht="33" customHeight="1">
      <c r="A911" s="1036"/>
      <c r="B911" s="1044"/>
      <c r="C911" s="1033"/>
      <c r="D911" s="1024"/>
      <c r="E911" s="1033"/>
      <c r="F911" s="1024"/>
      <c r="G911" s="291" t="s">
        <v>1492</v>
      </c>
      <c r="H911" s="32"/>
      <c r="I911" s="32"/>
      <c r="J911" s="5" t="s">
        <v>32</v>
      </c>
      <c r="K911" s="212" t="s">
        <v>31</v>
      </c>
      <c r="L911" s="165" t="s">
        <v>8</v>
      </c>
      <c r="M911" s="221" t="s">
        <v>29</v>
      </c>
      <c r="N911" s="221" t="s">
        <v>24</v>
      </c>
      <c r="O911" s="5"/>
      <c r="P911" s="5"/>
      <c r="Q911" s="5"/>
      <c r="R911" s="5" t="s">
        <v>24</v>
      </c>
      <c r="S911" s="6"/>
      <c r="T911" s="6"/>
      <c r="U911" s="5"/>
      <c r="V911" s="5"/>
      <c r="W911" s="5"/>
      <c r="X911" s="5"/>
      <c r="Y911" s="5"/>
      <c r="Z911" s="80">
        <f t="shared" si="383"/>
        <v>1</v>
      </c>
      <c r="AA911" s="221"/>
      <c r="AB911" s="7"/>
      <c r="AC911" s="7"/>
      <c r="AD911" s="7"/>
      <c r="AE911" s="7"/>
      <c r="AF911" s="7"/>
      <c r="AG911" s="7"/>
      <c r="AH911" s="7"/>
      <c r="AI911" s="7"/>
      <c r="AJ911" s="7"/>
      <c r="AK911" s="7"/>
      <c r="AL911" s="7"/>
      <c r="AM911" s="7"/>
      <c r="AN911" s="7"/>
      <c r="AO911" s="7" t="s">
        <v>1183</v>
      </c>
      <c r="AP911" s="7"/>
      <c r="AQ911" s="7"/>
      <c r="AR911" s="7"/>
      <c r="AS911" s="7"/>
      <c r="AT911" s="7"/>
      <c r="AU911" s="7"/>
      <c r="AV911" s="55"/>
      <c r="AW911" s="7"/>
      <c r="AX911" s="7"/>
      <c r="AY911" s="7"/>
      <c r="AZ911" s="7"/>
      <c r="BA911" s="7"/>
      <c r="BB911" s="7"/>
      <c r="BC911" s="7"/>
      <c r="BD911" s="7"/>
      <c r="BE911" s="7"/>
      <c r="BF911" s="7"/>
      <c r="BG911" s="7"/>
      <c r="BH911" s="7"/>
      <c r="BI911" s="7"/>
      <c r="BJ911" s="221"/>
      <c r="BK911" s="221"/>
      <c r="BL911" s="221"/>
      <c r="BM911" s="221"/>
      <c r="BN911" s="221"/>
      <c r="BO911" s="221"/>
      <c r="BP911" s="221"/>
      <c r="BQ911" s="221"/>
      <c r="BR911" s="221"/>
      <c r="BS911" s="221"/>
      <c r="BT911" s="221"/>
      <c r="BU911" s="221"/>
      <c r="BV911" s="221"/>
      <c r="BW911" s="221"/>
      <c r="BX911" s="221"/>
      <c r="BY911" s="221"/>
      <c r="BZ911" s="221"/>
      <c r="CA911" s="221"/>
      <c r="CB911" s="221"/>
      <c r="CC911" s="221"/>
      <c r="CD911" s="221"/>
      <c r="CE911" s="221"/>
      <c r="CF911" s="221"/>
      <c r="CG911" s="221"/>
      <c r="CH911" s="221"/>
      <c r="CI911" s="221"/>
      <c r="CJ911" s="221"/>
      <c r="CK911" s="221"/>
      <c r="CL911" s="221"/>
      <c r="CM911" s="221"/>
      <c r="CN911" s="221"/>
      <c r="CO911" s="221"/>
      <c r="CP911" s="221"/>
      <c r="CQ911" s="221"/>
      <c r="CR911" s="222">
        <f t="shared" si="371"/>
        <v>0</v>
      </c>
      <c r="CS911" s="237" t="e">
        <f t="shared" si="372"/>
        <v>#DIV/0!</v>
      </c>
      <c r="CT911" s="222">
        <f t="shared" si="373"/>
        <v>0</v>
      </c>
      <c r="CU911" s="237" t="e">
        <f t="shared" si="374"/>
        <v>#DIV/0!</v>
      </c>
      <c r="CV911" s="222">
        <f t="shared" si="375"/>
        <v>0</v>
      </c>
      <c r="CW911" s="237" t="e">
        <f t="shared" si="376"/>
        <v>#DIV/0!</v>
      </c>
      <c r="CX911" s="222">
        <f t="shared" si="377"/>
        <v>0</v>
      </c>
      <c r="CY911" s="237" t="e">
        <f t="shared" si="378"/>
        <v>#DIV/0!</v>
      </c>
      <c r="CZ911" s="223" t="e">
        <f t="shared" si="379"/>
        <v>#DIV/0!</v>
      </c>
      <c r="DA911" s="223" t="e">
        <f t="shared" si="380"/>
        <v>#DIV/0!</v>
      </c>
      <c r="DB911" s="5"/>
    </row>
    <row r="912" spans="1:106" s="1" customFormat="1" ht="23.5" customHeight="1">
      <c r="A912" s="1036"/>
      <c r="B912" s="1044"/>
      <c r="C912" s="1033"/>
      <c r="D912" s="1024"/>
      <c r="E912" s="1033"/>
      <c r="F912" s="1024"/>
      <c r="G912" s="291" t="s">
        <v>1290</v>
      </c>
      <c r="H912" s="32"/>
      <c r="I912" s="32"/>
      <c r="J912" s="5" t="s">
        <v>32</v>
      </c>
      <c r="K912" s="212" t="s">
        <v>31</v>
      </c>
      <c r="L912" s="165" t="s">
        <v>8</v>
      </c>
      <c r="M912" s="221" t="s">
        <v>29</v>
      </c>
      <c r="N912" s="221" t="s">
        <v>24</v>
      </c>
      <c r="O912" s="5"/>
      <c r="P912" s="5"/>
      <c r="Q912" s="5"/>
      <c r="R912" s="5"/>
      <c r="S912" s="195"/>
      <c r="T912" s="6" t="s">
        <v>24</v>
      </c>
      <c r="U912" s="5"/>
      <c r="V912" s="5"/>
      <c r="W912" s="5"/>
      <c r="X912" s="5"/>
      <c r="Y912" s="5"/>
      <c r="Z912" s="80">
        <f t="shared" si="383"/>
        <v>1</v>
      </c>
      <c r="AA912" s="955"/>
      <c r="AB912" s="7"/>
      <c r="AC912" s="7"/>
      <c r="AD912" s="7"/>
      <c r="AE912" s="7"/>
      <c r="AF912" s="7"/>
      <c r="AG912" s="7"/>
      <c r="AH912" s="7"/>
      <c r="AI912" s="7"/>
      <c r="AJ912" s="7"/>
      <c r="AK912" s="7"/>
      <c r="AL912" s="7"/>
      <c r="AM912" s="7"/>
      <c r="AN912" s="7"/>
      <c r="AO912" s="7"/>
      <c r="AP912" s="7"/>
      <c r="AQ912" s="7" t="s">
        <v>1183</v>
      </c>
      <c r="AR912" s="7"/>
      <c r="AS912" s="7"/>
      <c r="AT912" s="7" t="s">
        <v>1317</v>
      </c>
      <c r="AU912" s="7"/>
      <c r="AV912" s="55"/>
      <c r="AW912" s="7"/>
      <c r="AX912" s="7"/>
      <c r="AY912" s="7"/>
      <c r="AZ912" s="7"/>
      <c r="BA912" s="7"/>
      <c r="BB912" s="7"/>
      <c r="BC912" s="7"/>
      <c r="BD912" s="7"/>
      <c r="BE912" s="7"/>
      <c r="BF912" s="7"/>
      <c r="BG912" s="7"/>
      <c r="BH912" s="7"/>
      <c r="BI912" s="7"/>
      <c r="BJ912" s="221"/>
      <c r="BK912" s="221"/>
      <c r="BL912" s="221"/>
      <c r="BM912" s="221"/>
      <c r="BN912" s="221"/>
      <c r="BO912" s="221"/>
      <c r="BP912" s="221"/>
      <c r="BQ912" s="221"/>
      <c r="BR912" s="221"/>
      <c r="BS912" s="221"/>
      <c r="BT912" s="221"/>
      <c r="BU912" s="221"/>
      <c r="BV912" s="221"/>
      <c r="BW912" s="221"/>
      <c r="BX912" s="221"/>
      <c r="BY912" s="221"/>
      <c r="BZ912" s="221"/>
      <c r="CA912" s="221"/>
      <c r="CB912" s="221"/>
      <c r="CC912" s="221"/>
      <c r="CD912" s="221"/>
      <c r="CE912" s="221"/>
      <c r="CF912" s="221"/>
      <c r="CG912" s="221"/>
      <c r="CH912" s="221"/>
      <c r="CI912" s="221"/>
      <c r="CJ912" s="221"/>
      <c r="CK912" s="221"/>
      <c r="CL912" s="221"/>
      <c r="CM912" s="221"/>
      <c r="CN912" s="221"/>
      <c r="CO912" s="221"/>
      <c r="CP912" s="221"/>
      <c r="CQ912" s="221"/>
      <c r="CR912" s="222">
        <f t="shared" si="371"/>
        <v>0</v>
      </c>
      <c r="CS912" s="237" t="e">
        <f t="shared" si="372"/>
        <v>#DIV/0!</v>
      </c>
      <c r="CT912" s="222">
        <f t="shared" si="373"/>
        <v>0</v>
      </c>
      <c r="CU912" s="237" t="e">
        <f t="shared" si="374"/>
        <v>#DIV/0!</v>
      </c>
      <c r="CV912" s="222">
        <f t="shared" si="375"/>
        <v>0</v>
      </c>
      <c r="CW912" s="237" t="e">
        <f t="shared" si="376"/>
        <v>#DIV/0!</v>
      </c>
      <c r="CX912" s="222">
        <f t="shared" si="377"/>
        <v>0</v>
      </c>
      <c r="CY912" s="237" t="e">
        <f t="shared" si="378"/>
        <v>#DIV/0!</v>
      </c>
      <c r="CZ912" s="223" t="e">
        <f t="shared" si="379"/>
        <v>#DIV/0!</v>
      </c>
      <c r="DA912" s="223" t="e">
        <f t="shared" si="380"/>
        <v>#DIV/0!</v>
      </c>
      <c r="DB912" s="5"/>
    </row>
    <row r="913" spans="1:106" s="1" customFormat="1" ht="77.5">
      <c r="A913" s="1036"/>
      <c r="B913" s="1044"/>
      <c r="C913" s="1033"/>
      <c r="D913" s="1024"/>
      <c r="E913" s="1033"/>
      <c r="F913" s="1024"/>
      <c r="G913" s="157" t="s">
        <v>1583</v>
      </c>
      <c r="H913" s="25"/>
      <c r="I913" s="25"/>
      <c r="J913" s="5" t="s">
        <v>32</v>
      </c>
      <c r="K913" s="212" t="s">
        <v>31</v>
      </c>
      <c r="L913" s="165" t="s">
        <v>8</v>
      </c>
      <c r="M913" s="221" t="s">
        <v>29</v>
      </c>
      <c r="N913" s="221" t="s">
        <v>24</v>
      </c>
      <c r="O913" s="5"/>
      <c r="P913" s="5"/>
      <c r="Q913" s="5"/>
      <c r="R913" s="5"/>
      <c r="S913" s="6"/>
      <c r="T913" s="6"/>
      <c r="U913" s="5"/>
      <c r="V913" s="5"/>
      <c r="W913" s="5"/>
      <c r="X913" s="5"/>
      <c r="Y913" s="5" t="s">
        <v>24</v>
      </c>
      <c r="Z913" s="80">
        <f t="shared" si="383"/>
        <v>1</v>
      </c>
      <c r="AA913" s="955"/>
      <c r="AB913" s="7"/>
      <c r="AC913" s="7"/>
      <c r="AD913" s="7"/>
      <c r="AE913" s="7"/>
      <c r="AF913" s="7"/>
      <c r="AG913" s="7"/>
      <c r="AH913" s="7"/>
      <c r="AI913" s="7"/>
      <c r="AJ913" s="7"/>
      <c r="AK913" s="7"/>
      <c r="AL913" s="7"/>
      <c r="AM913" s="7"/>
      <c r="AN913" s="7"/>
      <c r="AO913" s="7"/>
      <c r="AP913" s="7"/>
      <c r="AQ913" s="7"/>
      <c r="AR913" s="7"/>
      <c r="AS913" s="7"/>
      <c r="AT913" s="7"/>
      <c r="AU913" s="7"/>
      <c r="AV913" s="55"/>
      <c r="AW913" s="7"/>
      <c r="AX913" s="7"/>
      <c r="AY913" s="7"/>
      <c r="AZ913" s="7"/>
      <c r="BA913" s="7"/>
      <c r="BB913" s="7"/>
      <c r="BC913" s="7"/>
      <c r="BD913" s="7"/>
      <c r="BE913" s="7"/>
      <c r="BF913" s="7"/>
      <c r="BG913" s="7"/>
      <c r="BH913" s="7" t="s">
        <v>1183</v>
      </c>
      <c r="BI913" s="7"/>
      <c r="BJ913" s="221"/>
      <c r="BK913" s="221"/>
      <c r="BL913" s="221"/>
      <c r="BM913" s="221"/>
      <c r="BN913" s="221"/>
      <c r="BO913" s="221"/>
      <c r="BP913" s="221"/>
      <c r="BQ913" s="221"/>
      <c r="BR913" s="221"/>
      <c r="BS913" s="221"/>
      <c r="BT913" s="221"/>
      <c r="BU913" s="221"/>
      <c r="BV913" s="221"/>
      <c r="BW913" s="221"/>
      <c r="BX913" s="221"/>
      <c r="BY913" s="221"/>
      <c r="BZ913" s="221"/>
      <c r="CA913" s="221"/>
      <c r="CB913" s="221"/>
      <c r="CC913" s="221"/>
      <c r="CD913" s="221"/>
      <c r="CE913" s="221"/>
      <c r="CF913" s="221"/>
      <c r="CG913" s="221"/>
      <c r="CH913" s="221"/>
      <c r="CI913" s="221"/>
      <c r="CJ913" s="221"/>
      <c r="CK913" s="221"/>
      <c r="CL913" s="221"/>
      <c r="CM913" s="221"/>
      <c r="CN913" s="221"/>
      <c r="CO913" s="221"/>
      <c r="CP913" s="221"/>
      <c r="CQ913" s="221"/>
      <c r="CR913" s="222">
        <f t="shared" si="371"/>
        <v>0</v>
      </c>
      <c r="CS913" s="237" t="e">
        <f t="shared" si="372"/>
        <v>#DIV/0!</v>
      </c>
      <c r="CT913" s="222">
        <f t="shared" si="373"/>
        <v>0</v>
      </c>
      <c r="CU913" s="237" t="e">
        <f t="shared" si="374"/>
        <v>#DIV/0!</v>
      </c>
      <c r="CV913" s="222">
        <f t="shared" si="375"/>
        <v>0</v>
      </c>
      <c r="CW913" s="237" t="e">
        <f t="shared" si="376"/>
        <v>#DIV/0!</v>
      </c>
      <c r="CX913" s="222">
        <f t="shared" si="377"/>
        <v>0</v>
      </c>
      <c r="CY913" s="237" t="e">
        <f t="shared" si="378"/>
        <v>#DIV/0!</v>
      </c>
      <c r="CZ913" s="223" t="e">
        <f t="shared" si="379"/>
        <v>#DIV/0!</v>
      </c>
      <c r="DA913" s="223" t="e">
        <f t="shared" si="380"/>
        <v>#DIV/0!</v>
      </c>
      <c r="DB913" s="5"/>
    </row>
    <row r="914" spans="1:106" ht="43.5">
      <c r="A914" s="1036"/>
      <c r="B914" s="1044"/>
      <c r="C914" s="1033"/>
      <c r="D914" s="1024"/>
      <c r="E914" s="1033"/>
      <c r="F914" s="1044" t="s">
        <v>1169</v>
      </c>
      <c r="G914" s="48" t="s">
        <v>1171</v>
      </c>
      <c r="H914" s="53"/>
      <c r="I914" s="177" t="s">
        <v>1704</v>
      </c>
      <c r="J914" s="5" t="s">
        <v>32</v>
      </c>
      <c r="K914" s="212" t="s">
        <v>31</v>
      </c>
      <c r="L914" s="165" t="s">
        <v>8</v>
      </c>
      <c r="M914" s="221" t="s">
        <v>29</v>
      </c>
      <c r="N914" s="221" t="s">
        <v>24</v>
      </c>
      <c r="O914" s="5"/>
      <c r="P914" s="5"/>
      <c r="Q914" s="5"/>
      <c r="R914" s="5"/>
      <c r="S914" s="6"/>
      <c r="T914" s="6"/>
      <c r="U914" s="5"/>
      <c r="V914" s="5"/>
      <c r="W914" s="221" t="s">
        <v>24</v>
      </c>
      <c r="X914" s="5"/>
      <c r="Y914" s="5"/>
      <c r="Z914" s="80">
        <f t="shared" si="383"/>
        <v>1</v>
      </c>
      <c r="AA914" s="221"/>
      <c r="AB914" s="7"/>
      <c r="AC914" s="7"/>
      <c r="AD914" s="7"/>
      <c r="AE914" s="7"/>
      <c r="AF914" s="7"/>
      <c r="AG914" s="7"/>
      <c r="AH914" s="7"/>
      <c r="AI914" s="7"/>
      <c r="AJ914" s="7"/>
      <c r="AK914" s="7"/>
      <c r="AL914" s="7"/>
      <c r="AM914" s="7"/>
      <c r="AN914" s="7"/>
      <c r="AO914" s="7"/>
      <c r="AP914" s="7"/>
      <c r="AQ914" s="7"/>
      <c r="AR914" s="7"/>
      <c r="AS914" s="7"/>
      <c r="AT914" s="7"/>
      <c r="AU914" s="7"/>
      <c r="AV914" s="55"/>
      <c r="AW914" s="7"/>
      <c r="AX914" s="7"/>
      <c r="AY914" s="7"/>
      <c r="AZ914" s="7"/>
      <c r="BA914" s="7"/>
      <c r="BB914" s="7"/>
      <c r="BC914" s="55"/>
      <c r="BD914" s="55" t="s">
        <v>1183</v>
      </c>
      <c r="BE914" s="55"/>
      <c r="BF914" s="7"/>
      <c r="BG914" s="7"/>
      <c r="BH914" s="7"/>
      <c r="BI914" s="7"/>
      <c r="BJ914" s="221"/>
      <c r="BK914" s="221"/>
      <c r="BL914" s="221"/>
      <c r="BM914" s="221"/>
      <c r="BN914" s="221"/>
      <c r="BO914" s="221"/>
      <c r="BP914" s="221"/>
      <c r="BQ914" s="221"/>
      <c r="BR914" s="221"/>
      <c r="BS914" s="221"/>
      <c r="BT914" s="221"/>
      <c r="BU914" s="221"/>
      <c r="BV914" s="221"/>
      <c r="BW914" s="221"/>
      <c r="BX914" s="221"/>
      <c r="BY914" s="221"/>
      <c r="BZ914" s="221"/>
      <c r="CA914" s="221"/>
      <c r="CB914" s="221"/>
      <c r="CC914" s="221"/>
      <c r="CD914" s="221"/>
      <c r="CE914" s="221"/>
      <c r="CF914" s="221"/>
      <c r="CG914" s="221"/>
      <c r="CH914" s="221"/>
      <c r="CI914" s="221"/>
      <c r="CJ914" s="221"/>
      <c r="CK914" s="221"/>
      <c r="CL914" s="221"/>
      <c r="CM914" s="221"/>
      <c r="CN914" s="221"/>
      <c r="CO914" s="221"/>
      <c r="CP914" s="221"/>
      <c r="CQ914" s="221"/>
      <c r="CR914" s="222">
        <f t="shared" si="371"/>
        <v>0</v>
      </c>
      <c r="CS914" s="237" t="e">
        <f t="shared" si="372"/>
        <v>#DIV/0!</v>
      </c>
      <c r="CT914" s="222">
        <f t="shared" si="373"/>
        <v>0</v>
      </c>
      <c r="CU914" s="237" t="e">
        <f t="shared" si="374"/>
        <v>#DIV/0!</v>
      </c>
      <c r="CV914" s="222">
        <f t="shared" si="375"/>
        <v>0</v>
      </c>
      <c r="CW914" s="237" t="e">
        <f t="shared" si="376"/>
        <v>#DIV/0!</v>
      </c>
      <c r="CX914" s="222">
        <f t="shared" si="377"/>
        <v>0</v>
      </c>
      <c r="CY914" s="237" t="e">
        <f t="shared" si="378"/>
        <v>#DIV/0!</v>
      </c>
      <c r="CZ914" s="223" t="e">
        <f t="shared" si="379"/>
        <v>#DIV/0!</v>
      </c>
      <c r="DA914" s="223" t="e">
        <f t="shared" si="380"/>
        <v>#DIV/0!</v>
      </c>
      <c r="DB914" s="221"/>
    </row>
    <row r="915" spans="1:106" s="1" customFormat="1" ht="31">
      <c r="A915" s="1036"/>
      <c r="B915" s="1044"/>
      <c r="C915" s="1033"/>
      <c r="D915" s="1024"/>
      <c r="E915" s="1033"/>
      <c r="F915" s="1024"/>
      <c r="G915" s="234" t="s">
        <v>1816</v>
      </c>
      <c r="H915" s="37"/>
      <c r="I915" s="37"/>
      <c r="J915" s="38" t="s">
        <v>32</v>
      </c>
      <c r="K915" s="212" t="s">
        <v>31</v>
      </c>
      <c r="L915" s="165" t="s">
        <v>8</v>
      </c>
      <c r="M915" s="221" t="s">
        <v>29</v>
      </c>
      <c r="N915" s="221" t="s">
        <v>24</v>
      </c>
      <c r="O915" s="5"/>
      <c r="P915" s="5"/>
      <c r="Q915" s="5" t="s">
        <v>24</v>
      </c>
      <c r="R915" s="5"/>
      <c r="S915" s="6"/>
      <c r="T915" s="6"/>
      <c r="U915" s="5"/>
      <c r="V915" s="5"/>
      <c r="W915" s="5"/>
      <c r="X915" s="5"/>
      <c r="Y915" s="5"/>
      <c r="Z915" s="80">
        <f t="shared" si="383"/>
        <v>1</v>
      </c>
      <c r="AA915" s="221"/>
      <c r="AB915" s="7"/>
      <c r="AC915" s="7"/>
      <c r="AD915" s="7"/>
      <c r="AE915" s="7"/>
      <c r="AF915" s="7"/>
      <c r="AG915" s="7"/>
      <c r="AH915" s="7"/>
      <c r="AI915" s="7" t="s">
        <v>1183</v>
      </c>
      <c r="AJ915" s="7"/>
      <c r="AK915" s="7"/>
      <c r="AL915" s="7"/>
      <c r="AM915" s="7"/>
      <c r="AN915" s="7"/>
      <c r="AO915" s="7"/>
      <c r="AP915" s="7"/>
      <c r="AQ915" s="7"/>
      <c r="AR915" s="7"/>
      <c r="AS915" s="7"/>
      <c r="AT915" s="7"/>
      <c r="AU915" s="7"/>
      <c r="AV915" s="55"/>
      <c r="AW915" s="7"/>
      <c r="AX915" s="7"/>
      <c r="AY915" s="7"/>
      <c r="AZ915" s="7"/>
      <c r="BA915" s="7"/>
      <c r="BB915" s="7"/>
      <c r="BC915" s="7"/>
      <c r="BD915" s="7"/>
      <c r="BE915" s="7"/>
      <c r="BF915" s="7"/>
      <c r="BG915" s="7"/>
      <c r="BH915" s="7"/>
      <c r="BI915" s="7"/>
      <c r="BJ915" s="221"/>
      <c r="BK915" s="221"/>
      <c r="BL915" s="221"/>
      <c r="BM915" s="221"/>
      <c r="BN915" s="221"/>
      <c r="BO915" s="221"/>
      <c r="BP915" s="221"/>
      <c r="BQ915" s="221"/>
      <c r="BR915" s="221"/>
      <c r="BS915" s="221"/>
      <c r="BT915" s="221"/>
      <c r="BU915" s="221"/>
      <c r="BV915" s="221"/>
      <c r="BW915" s="221"/>
      <c r="BX915" s="221"/>
      <c r="BY915" s="221"/>
      <c r="BZ915" s="221"/>
      <c r="CA915" s="221"/>
      <c r="CB915" s="221"/>
      <c r="CC915" s="221"/>
      <c r="CD915" s="221"/>
      <c r="CE915" s="221"/>
      <c r="CF915" s="221"/>
      <c r="CG915" s="221"/>
      <c r="CH915" s="221"/>
      <c r="CI915" s="221"/>
      <c r="CJ915" s="221"/>
      <c r="CK915" s="221"/>
      <c r="CL915" s="221"/>
      <c r="CM915" s="221"/>
      <c r="CN915" s="221"/>
      <c r="CO915" s="221"/>
      <c r="CP915" s="221"/>
      <c r="CQ915" s="221"/>
      <c r="CR915" s="222">
        <f t="shared" si="371"/>
        <v>0</v>
      </c>
      <c r="CS915" s="237" t="e">
        <f t="shared" si="372"/>
        <v>#DIV/0!</v>
      </c>
      <c r="CT915" s="222">
        <f t="shared" si="373"/>
        <v>0</v>
      </c>
      <c r="CU915" s="237" t="e">
        <f t="shared" si="374"/>
        <v>#DIV/0!</v>
      </c>
      <c r="CV915" s="222">
        <f t="shared" si="375"/>
        <v>0</v>
      </c>
      <c r="CW915" s="237" t="e">
        <f t="shared" si="376"/>
        <v>#DIV/0!</v>
      </c>
      <c r="CX915" s="222">
        <f t="shared" si="377"/>
        <v>0</v>
      </c>
      <c r="CY915" s="237" t="e">
        <f t="shared" si="378"/>
        <v>#DIV/0!</v>
      </c>
      <c r="CZ915" s="223" t="e">
        <f t="shared" si="379"/>
        <v>#DIV/0!</v>
      </c>
      <c r="DA915" s="223" t="e">
        <f t="shared" si="380"/>
        <v>#DIV/0!</v>
      </c>
      <c r="DB915" s="5"/>
    </row>
    <row r="916" spans="1:106" s="1" customFormat="1" ht="31">
      <c r="A916" s="1036"/>
      <c r="B916" s="1044"/>
      <c r="C916" s="1033"/>
      <c r="D916" s="1024"/>
      <c r="E916" s="1033"/>
      <c r="F916" s="1024"/>
      <c r="G916" s="234" t="s">
        <v>871</v>
      </c>
      <c r="H916" s="37"/>
      <c r="I916" s="37"/>
      <c r="J916" s="5" t="s">
        <v>32</v>
      </c>
      <c r="K916" s="212" t="s">
        <v>31</v>
      </c>
      <c r="L916" s="165" t="s">
        <v>8</v>
      </c>
      <c r="M916" s="221" t="s">
        <v>29</v>
      </c>
      <c r="N916" s="221" t="s">
        <v>24</v>
      </c>
      <c r="O916" s="5"/>
      <c r="P916" s="5"/>
      <c r="Q916" s="5"/>
      <c r="R916" s="5" t="s">
        <v>24</v>
      </c>
      <c r="S916" s="6"/>
      <c r="T916" s="6"/>
      <c r="U916" s="5"/>
      <c r="V916" s="5"/>
      <c r="W916" s="5"/>
      <c r="X916" s="5"/>
      <c r="Y916" s="5"/>
      <c r="Z916" s="80">
        <f t="shared" si="383"/>
        <v>1</v>
      </c>
      <c r="AA916" s="221"/>
      <c r="AB916" s="7"/>
      <c r="AC916" s="7"/>
      <c r="AD916" s="7"/>
      <c r="AE916" s="7"/>
      <c r="AF916" s="7"/>
      <c r="AG916" s="7"/>
      <c r="AH916" s="7"/>
      <c r="AI916" s="7"/>
      <c r="AJ916" s="7"/>
      <c r="AK916" s="7"/>
      <c r="AL916" s="7"/>
      <c r="AM916" s="7"/>
      <c r="AN916" s="7"/>
      <c r="AO916" s="7"/>
      <c r="AP916" s="7"/>
      <c r="AQ916" s="7"/>
      <c r="AR916" s="7"/>
      <c r="AS916" s="7" t="s">
        <v>1317</v>
      </c>
      <c r="AT916" s="7"/>
      <c r="AU916" s="7"/>
      <c r="AV916" s="55"/>
      <c r="AW916" s="7"/>
      <c r="AX916" s="7"/>
      <c r="AY916" s="7"/>
      <c r="AZ916" s="7"/>
      <c r="BA916" s="7"/>
      <c r="BB916" s="7"/>
      <c r="BC916" s="7"/>
      <c r="BD916" s="7"/>
      <c r="BE916" s="7"/>
      <c r="BF916" s="7"/>
      <c r="BG916" s="7"/>
      <c r="BH916" s="7"/>
      <c r="BI916" s="7"/>
      <c r="BJ916" s="221"/>
      <c r="BK916" s="221"/>
      <c r="BL916" s="221"/>
      <c r="BM916" s="221"/>
      <c r="BN916" s="221"/>
      <c r="BO916" s="221"/>
      <c r="BP916" s="221"/>
      <c r="BQ916" s="221"/>
      <c r="BR916" s="221"/>
      <c r="BS916" s="221"/>
      <c r="BT916" s="221"/>
      <c r="BU916" s="221"/>
      <c r="BV916" s="221"/>
      <c r="BW916" s="221"/>
      <c r="BX916" s="221"/>
      <c r="BY916" s="221"/>
      <c r="BZ916" s="221"/>
      <c r="CA916" s="221"/>
      <c r="CB916" s="221"/>
      <c r="CC916" s="221"/>
      <c r="CD916" s="221"/>
      <c r="CE916" s="221"/>
      <c r="CF916" s="221"/>
      <c r="CG916" s="221"/>
      <c r="CH916" s="221"/>
      <c r="CI916" s="221"/>
      <c r="CJ916" s="221"/>
      <c r="CK916" s="221"/>
      <c r="CL916" s="221"/>
      <c r="CM916" s="221"/>
      <c r="CN916" s="221"/>
      <c r="CO916" s="221"/>
      <c r="CP916" s="221"/>
      <c r="CQ916" s="221"/>
      <c r="CR916" s="222">
        <f t="shared" si="371"/>
        <v>0</v>
      </c>
      <c r="CS916" s="237" t="e">
        <f t="shared" si="372"/>
        <v>#DIV/0!</v>
      </c>
      <c r="CT916" s="222">
        <f t="shared" si="373"/>
        <v>0</v>
      </c>
      <c r="CU916" s="237" t="e">
        <f t="shared" si="374"/>
        <v>#DIV/0!</v>
      </c>
      <c r="CV916" s="222">
        <f t="shared" si="375"/>
        <v>0</v>
      </c>
      <c r="CW916" s="237" t="e">
        <f t="shared" si="376"/>
        <v>#DIV/0!</v>
      </c>
      <c r="CX916" s="222">
        <f t="shared" si="377"/>
        <v>0</v>
      </c>
      <c r="CY916" s="237" t="e">
        <f t="shared" si="378"/>
        <v>#DIV/0!</v>
      </c>
      <c r="CZ916" s="223" t="e">
        <f t="shared" si="379"/>
        <v>#DIV/0!</v>
      </c>
      <c r="DA916" s="223" t="e">
        <f t="shared" si="380"/>
        <v>#DIV/0!</v>
      </c>
      <c r="DB916" s="5"/>
    </row>
    <row r="917" spans="1:106" s="1" customFormat="1" ht="46.5">
      <c r="A917" s="1036"/>
      <c r="B917" s="1044"/>
      <c r="C917" s="1033"/>
      <c r="D917" s="1024"/>
      <c r="E917" s="1033"/>
      <c r="F917" s="1024"/>
      <c r="G917" s="234" t="s">
        <v>1174</v>
      </c>
      <c r="H917" s="37"/>
      <c r="I917" s="37"/>
      <c r="J917" s="212" t="s">
        <v>32</v>
      </c>
      <c r="K917" s="212" t="s">
        <v>31</v>
      </c>
      <c r="L917" s="165" t="s">
        <v>8</v>
      </c>
      <c r="M917" s="221" t="s">
        <v>29</v>
      </c>
      <c r="N917" s="221" t="s">
        <v>24</v>
      </c>
      <c r="O917" s="5"/>
      <c r="P917" s="5"/>
      <c r="Q917" s="5"/>
      <c r="R917" s="5"/>
      <c r="S917" s="6"/>
      <c r="T917" s="6"/>
      <c r="U917" s="5"/>
      <c r="V917" s="5"/>
      <c r="W917" s="5"/>
      <c r="X917" s="5" t="s">
        <v>24</v>
      </c>
      <c r="Y917" s="5"/>
      <c r="Z917" s="80">
        <f t="shared" si="383"/>
        <v>1</v>
      </c>
      <c r="AA917" s="221"/>
      <c r="AB917" s="7"/>
      <c r="AC917" s="7"/>
      <c r="AD917" s="7"/>
      <c r="AE917" s="7"/>
      <c r="AF917" s="7"/>
      <c r="AG917" s="7"/>
      <c r="AH917" s="7"/>
      <c r="AI917" s="7"/>
      <c r="AJ917" s="7"/>
      <c r="AK917" s="7"/>
      <c r="AL917" s="7"/>
      <c r="AM917" s="7"/>
      <c r="AN917" s="7"/>
      <c r="AO917" s="7"/>
      <c r="AP917" s="7"/>
      <c r="AQ917" s="7"/>
      <c r="AR917" s="7"/>
      <c r="AS917" s="7"/>
      <c r="AT917" s="7"/>
      <c r="AU917" s="7"/>
      <c r="AV917" s="55"/>
      <c r="AW917" s="7"/>
      <c r="AX917" s="7"/>
      <c r="AY917" s="7"/>
      <c r="AZ917" s="7"/>
      <c r="BA917" s="7"/>
      <c r="BB917" s="7"/>
      <c r="BC917" s="7"/>
      <c r="BD917" s="7"/>
      <c r="BE917" s="7"/>
      <c r="BF917" s="7"/>
      <c r="BG917" s="7" t="s">
        <v>1317</v>
      </c>
      <c r="BH917" s="7"/>
      <c r="BI917" s="7"/>
      <c r="BJ917" s="221"/>
      <c r="BK917" s="221"/>
      <c r="BL917" s="221"/>
      <c r="BM917" s="221"/>
      <c r="BN917" s="221"/>
      <c r="BO917" s="221"/>
      <c r="BP917" s="221"/>
      <c r="BQ917" s="221"/>
      <c r="BR917" s="221"/>
      <c r="BS917" s="221"/>
      <c r="BT917" s="221"/>
      <c r="BU917" s="221"/>
      <c r="BV917" s="221"/>
      <c r="BW917" s="221"/>
      <c r="BX917" s="221"/>
      <c r="BY917" s="221"/>
      <c r="BZ917" s="221"/>
      <c r="CA917" s="221"/>
      <c r="CB917" s="221"/>
      <c r="CC917" s="221"/>
      <c r="CD917" s="221"/>
      <c r="CE917" s="221"/>
      <c r="CF917" s="221"/>
      <c r="CG917" s="221"/>
      <c r="CH917" s="221"/>
      <c r="CI917" s="221"/>
      <c r="CJ917" s="221"/>
      <c r="CK917" s="221"/>
      <c r="CL917" s="221"/>
      <c r="CM917" s="221"/>
      <c r="CN917" s="221"/>
      <c r="CO917" s="221"/>
      <c r="CP917" s="221"/>
      <c r="CQ917" s="221"/>
      <c r="CR917" s="222">
        <f t="shared" si="371"/>
        <v>0</v>
      </c>
      <c r="CS917" s="237" t="e">
        <f t="shared" si="372"/>
        <v>#DIV/0!</v>
      </c>
      <c r="CT917" s="222">
        <f t="shared" si="373"/>
        <v>0</v>
      </c>
      <c r="CU917" s="237" t="e">
        <f t="shared" si="374"/>
        <v>#DIV/0!</v>
      </c>
      <c r="CV917" s="222">
        <f t="shared" si="375"/>
        <v>0</v>
      </c>
      <c r="CW917" s="237" t="e">
        <f t="shared" si="376"/>
        <v>#DIV/0!</v>
      </c>
      <c r="CX917" s="222">
        <f t="shared" si="377"/>
        <v>0</v>
      </c>
      <c r="CY917" s="237" t="e">
        <f t="shared" si="378"/>
        <v>#DIV/0!</v>
      </c>
      <c r="CZ917" s="223" t="e">
        <f t="shared" si="379"/>
        <v>#DIV/0!</v>
      </c>
      <c r="DA917" s="223" t="e">
        <f t="shared" si="380"/>
        <v>#DIV/0!</v>
      </c>
      <c r="DB917" s="5"/>
    </row>
    <row r="918" spans="1:106" s="1" customFormat="1" ht="37.4" customHeight="1">
      <c r="A918" s="1036"/>
      <c r="B918" s="1044"/>
      <c r="C918" s="1033"/>
      <c r="D918" s="1024"/>
      <c r="E918" s="1033"/>
      <c r="F918" s="1024"/>
      <c r="G918" s="234" t="s">
        <v>1172</v>
      </c>
      <c r="H918" s="37"/>
      <c r="I918" s="37"/>
      <c r="J918" s="5" t="s">
        <v>32</v>
      </c>
      <c r="K918" s="212" t="s">
        <v>31</v>
      </c>
      <c r="L918" s="165" t="s">
        <v>8</v>
      </c>
      <c r="M918" s="221" t="s">
        <v>29</v>
      </c>
      <c r="N918" s="221" t="s">
        <v>24</v>
      </c>
      <c r="O918" s="5"/>
      <c r="P918" s="5"/>
      <c r="Q918" s="5"/>
      <c r="R918" s="5"/>
      <c r="S918" s="195"/>
      <c r="T918" s="6" t="s">
        <v>24</v>
      </c>
      <c r="U918" s="5"/>
      <c r="V918" s="5"/>
      <c r="W918" s="5"/>
      <c r="X918" s="5"/>
      <c r="Y918" s="5"/>
      <c r="Z918" s="80">
        <f t="shared" si="383"/>
        <v>1</v>
      </c>
      <c r="AA918" s="221"/>
      <c r="AB918" s="7"/>
      <c r="AC918" s="7"/>
      <c r="AD918" s="7"/>
      <c r="AE918" s="7"/>
      <c r="AF918" s="7"/>
      <c r="AG918" s="7"/>
      <c r="AH918" s="7"/>
      <c r="AI918" s="7"/>
      <c r="AJ918" s="7"/>
      <c r="AK918" s="7"/>
      <c r="AL918" s="7"/>
      <c r="AM918" s="7"/>
      <c r="AN918" s="7"/>
      <c r="AO918" s="7"/>
      <c r="AP918" s="7"/>
      <c r="AQ918" s="7"/>
      <c r="AR918" s="7"/>
      <c r="AS918" s="7" t="s">
        <v>1183</v>
      </c>
      <c r="AT918" s="7"/>
      <c r="AU918" s="7" t="s">
        <v>1317</v>
      </c>
      <c r="AV918" s="55"/>
      <c r="AW918" s="7"/>
      <c r="AX918" s="7"/>
      <c r="AY918" s="7"/>
      <c r="AZ918" s="7"/>
      <c r="BA918" s="7"/>
      <c r="BB918" s="7"/>
      <c r="BC918" s="7"/>
      <c r="BD918" s="7"/>
      <c r="BE918" s="7"/>
      <c r="BF918" s="7"/>
      <c r="BG918" s="7"/>
      <c r="BH918" s="7"/>
      <c r="BI918" s="7"/>
      <c r="BJ918" s="221"/>
      <c r="BK918" s="221"/>
      <c r="BL918" s="221"/>
      <c r="BM918" s="221"/>
      <c r="BN918" s="221"/>
      <c r="BO918" s="221"/>
      <c r="BP918" s="221"/>
      <c r="BQ918" s="221"/>
      <c r="BR918" s="221"/>
      <c r="BS918" s="221"/>
      <c r="BT918" s="221"/>
      <c r="BU918" s="221"/>
      <c r="BV918" s="221"/>
      <c r="BW918" s="221"/>
      <c r="BX918" s="221"/>
      <c r="BY918" s="221"/>
      <c r="BZ918" s="221"/>
      <c r="CA918" s="221"/>
      <c r="CB918" s="221"/>
      <c r="CC918" s="221"/>
      <c r="CD918" s="221"/>
      <c r="CE918" s="221"/>
      <c r="CF918" s="221"/>
      <c r="CG918" s="221"/>
      <c r="CH918" s="221"/>
      <c r="CI918" s="221"/>
      <c r="CJ918" s="221"/>
      <c r="CK918" s="221"/>
      <c r="CL918" s="221"/>
      <c r="CM918" s="221"/>
      <c r="CN918" s="221"/>
      <c r="CO918" s="221"/>
      <c r="CP918" s="221"/>
      <c r="CQ918" s="221"/>
      <c r="CR918" s="222">
        <f t="shared" si="371"/>
        <v>0</v>
      </c>
      <c r="CS918" s="237" t="e">
        <f t="shared" si="372"/>
        <v>#DIV/0!</v>
      </c>
      <c r="CT918" s="222">
        <f t="shared" si="373"/>
        <v>0</v>
      </c>
      <c r="CU918" s="237" t="e">
        <f t="shared" si="374"/>
        <v>#DIV/0!</v>
      </c>
      <c r="CV918" s="222">
        <f t="shared" si="375"/>
        <v>0</v>
      </c>
      <c r="CW918" s="237" t="e">
        <f t="shared" si="376"/>
        <v>#DIV/0!</v>
      </c>
      <c r="CX918" s="222">
        <f t="shared" si="377"/>
        <v>0</v>
      </c>
      <c r="CY918" s="237" t="e">
        <f t="shared" si="378"/>
        <v>#DIV/0!</v>
      </c>
      <c r="CZ918" s="223" t="e">
        <f t="shared" si="379"/>
        <v>#DIV/0!</v>
      </c>
      <c r="DA918" s="223" t="e">
        <f t="shared" si="380"/>
        <v>#DIV/0!</v>
      </c>
      <c r="DB918" s="5"/>
    </row>
    <row r="919" spans="1:106" s="1" customFormat="1" ht="23.5" customHeight="1">
      <c r="A919" s="1036"/>
      <c r="B919" s="1044"/>
      <c r="C919" s="1033"/>
      <c r="D919" s="1024"/>
      <c r="E919" s="1033"/>
      <c r="F919" s="1024"/>
      <c r="G919" s="292" t="s">
        <v>1173</v>
      </c>
      <c r="H919" s="32" t="s">
        <v>825</v>
      </c>
      <c r="I919" s="32"/>
      <c r="J919" s="5" t="s">
        <v>32</v>
      </c>
      <c r="K919" s="212" t="s">
        <v>31</v>
      </c>
      <c r="L919" s="165" t="s">
        <v>8</v>
      </c>
      <c r="M919" s="221" t="s">
        <v>29</v>
      </c>
      <c r="N919" s="221" t="s">
        <v>24</v>
      </c>
      <c r="O919" s="5"/>
      <c r="P919" s="5"/>
      <c r="Q919" s="5"/>
      <c r="R919" s="5"/>
      <c r="S919" s="6" t="s">
        <v>24</v>
      </c>
      <c r="T919" s="6"/>
      <c r="U919" s="5"/>
      <c r="V919" s="5"/>
      <c r="W919" s="5"/>
      <c r="X919" s="5"/>
      <c r="Y919" s="5"/>
      <c r="Z919" s="80">
        <f t="shared" si="383"/>
        <v>1</v>
      </c>
      <c r="AA919" s="221"/>
      <c r="AB919" s="7"/>
      <c r="AC919" s="7"/>
      <c r="AD919" s="7"/>
      <c r="AE919" s="7"/>
      <c r="AF919" s="7"/>
      <c r="AG919" s="7"/>
      <c r="AH919" s="7"/>
      <c r="AI919" s="7"/>
      <c r="AJ919" s="7"/>
      <c r="AK919" s="7"/>
      <c r="AL919" s="7"/>
      <c r="AM919" s="7"/>
      <c r="AN919" s="7"/>
      <c r="AO919" s="7"/>
      <c r="AP919" s="7"/>
      <c r="AQ919" s="7"/>
      <c r="AR919" s="7" t="s">
        <v>1183</v>
      </c>
      <c r="AS919" s="7"/>
      <c r="AT919" s="7"/>
      <c r="AU919" s="7"/>
      <c r="AV919" s="55"/>
      <c r="AW919" s="7"/>
      <c r="AX919" s="7"/>
      <c r="AY919" s="7"/>
      <c r="AZ919" s="7"/>
      <c r="BA919" s="7"/>
      <c r="BB919" s="7"/>
      <c r="BC919" s="7"/>
      <c r="BD919" s="7"/>
      <c r="BE919" s="7"/>
      <c r="BF919" s="7"/>
      <c r="BG919" s="7"/>
      <c r="BH919" s="7"/>
      <c r="BI919" s="7"/>
      <c r="BJ919" s="221"/>
      <c r="BK919" s="221"/>
      <c r="BL919" s="221"/>
      <c r="BM919" s="221"/>
      <c r="BN919" s="221"/>
      <c r="BO919" s="221"/>
      <c r="BP919" s="221"/>
      <c r="BQ919" s="221"/>
      <c r="BR919" s="221"/>
      <c r="BS919" s="221"/>
      <c r="BT919" s="221"/>
      <c r="BU919" s="221"/>
      <c r="BV919" s="221"/>
      <c r="BW919" s="221"/>
      <c r="BX919" s="221"/>
      <c r="BY919" s="221"/>
      <c r="BZ919" s="221"/>
      <c r="CA919" s="221"/>
      <c r="CB919" s="221"/>
      <c r="CC919" s="221"/>
      <c r="CD919" s="221"/>
      <c r="CE919" s="221"/>
      <c r="CF919" s="221"/>
      <c r="CG919" s="221"/>
      <c r="CH919" s="221"/>
      <c r="CI919" s="221"/>
      <c r="CJ919" s="221"/>
      <c r="CK919" s="221"/>
      <c r="CL919" s="221"/>
      <c r="CM919" s="221"/>
      <c r="CN919" s="221"/>
      <c r="CO919" s="221"/>
      <c r="CP919" s="221"/>
      <c r="CQ919" s="221"/>
      <c r="CR919" s="222">
        <f t="shared" si="371"/>
        <v>0</v>
      </c>
      <c r="CS919" s="237" t="e">
        <f t="shared" si="372"/>
        <v>#DIV/0!</v>
      </c>
      <c r="CT919" s="222">
        <f t="shared" si="373"/>
        <v>0</v>
      </c>
      <c r="CU919" s="237" t="e">
        <f t="shared" si="374"/>
        <v>#DIV/0!</v>
      </c>
      <c r="CV919" s="222">
        <f t="shared" si="375"/>
        <v>0</v>
      </c>
      <c r="CW919" s="237" t="e">
        <f t="shared" si="376"/>
        <v>#DIV/0!</v>
      </c>
      <c r="CX919" s="222">
        <f t="shared" si="377"/>
        <v>0</v>
      </c>
      <c r="CY919" s="237" t="e">
        <f t="shared" si="378"/>
        <v>#DIV/0!</v>
      </c>
      <c r="CZ919" s="223" t="e">
        <f t="shared" si="379"/>
        <v>#DIV/0!</v>
      </c>
      <c r="DA919" s="223" t="e">
        <f t="shared" si="380"/>
        <v>#DIV/0!</v>
      </c>
      <c r="DB919" s="5"/>
    </row>
    <row r="920" spans="1:106" s="1" customFormat="1" ht="46.5">
      <c r="A920" s="1036"/>
      <c r="B920" s="1044"/>
      <c r="C920" s="1033"/>
      <c r="D920" s="1024"/>
      <c r="E920" s="1033"/>
      <c r="F920" s="1024"/>
      <c r="G920" s="234" t="s">
        <v>1178</v>
      </c>
      <c r="H920" s="88"/>
      <c r="I920" s="88"/>
      <c r="J920" s="5" t="s">
        <v>32</v>
      </c>
      <c r="K920" s="212" t="s">
        <v>31</v>
      </c>
      <c r="L920" s="165" t="s">
        <v>8</v>
      </c>
      <c r="M920" s="221" t="s">
        <v>29</v>
      </c>
      <c r="N920" s="221" t="s">
        <v>24</v>
      </c>
      <c r="O920" s="5"/>
      <c r="P920" s="5"/>
      <c r="Q920" s="5"/>
      <c r="R920" s="5"/>
      <c r="S920" s="6"/>
      <c r="T920" s="6"/>
      <c r="U920" s="5"/>
      <c r="V920" s="5" t="s">
        <v>24</v>
      </c>
      <c r="W920" s="5"/>
      <c r="X920" s="5"/>
      <c r="Y920" s="5"/>
      <c r="Z920" s="80">
        <f t="shared" si="383"/>
        <v>1</v>
      </c>
      <c r="AA920" s="221"/>
      <c r="AB920" s="7"/>
      <c r="AC920" s="7"/>
      <c r="AD920" s="7"/>
      <c r="AE920" s="7"/>
      <c r="AF920" s="7"/>
      <c r="AG920" s="7"/>
      <c r="AH920" s="7"/>
      <c r="AI920" s="7"/>
      <c r="AJ920" s="7"/>
      <c r="AK920" s="7"/>
      <c r="AL920" s="7"/>
      <c r="AM920" s="7"/>
      <c r="AN920" s="7"/>
      <c r="AO920" s="7"/>
      <c r="AP920" s="7"/>
      <c r="AQ920" s="7"/>
      <c r="AR920" s="7"/>
      <c r="AS920" s="7"/>
      <c r="AT920" s="7"/>
      <c r="AU920" s="7"/>
      <c r="AV920" s="55"/>
      <c r="AW920" s="7"/>
      <c r="AX920" s="7"/>
      <c r="AY920" s="7" t="s">
        <v>1183</v>
      </c>
      <c r="AZ920" s="7"/>
      <c r="BA920" s="7"/>
      <c r="BB920" s="7"/>
      <c r="BC920" s="7"/>
      <c r="BD920" s="7"/>
      <c r="BE920" s="7"/>
      <c r="BF920" s="7"/>
      <c r="BG920" s="7"/>
      <c r="BH920" s="7"/>
      <c r="BI920" s="7"/>
      <c r="BJ920" s="221"/>
      <c r="BK920" s="221"/>
      <c r="BL920" s="221"/>
      <c r="BM920" s="221"/>
      <c r="BN920" s="221"/>
      <c r="BO920" s="221"/>
      <c r="BP920" s="221"/>
      <c r="BQ920" s="221"/>
      <c r="BR920" s="221"/>
      <c r="BS920" s="221"/>
      <c r="BT920" s="221"/>
      <c r="BU920" s="221"/>
      <c r="BV920" s="221"/>
      <c r="BW920" s="221"/>
      <c r="BX920" s="221"/>
      <c r="BY920" s="221"/>
      <c r="BZ920" s="221"/>
      <c r="CA920" s="221"/>
      <c r="CB920" s="221"/>
      <c r="CC920" s="221"/>
      <c r="CD920" s="221"/>
      <c r="CE920" s="221"/>
      <c r="CF920" s="221"/>
      <c r="CG920" s="221"/>
      <c r="CH920" s="221"/>
      <c r="CI920" s="221"/>
      <c r="CJ920" s="221"/>
      <c r="CK920" s="221"/>
      <c r="CL920" s="221"/>
      <c r="CM920" s="221"/>
      <c r="CN920" s="221"/>
      <c r="CO920" s="221"/>
      <c r="CP920" s="221"/>
      <c r="CQ920" s="221"/>
      <c r="CR920" s="222">
        <f t="shared" si="371"/>
        <v>0</v>
      </c>
      <c r="CS920" s="237" t="e">
        <f t="shared" si="372"/>
        <v>#DIV/0!</v>
      </c>
      <c r="CT920" s="222">
        <f t="shared" si="373"/>
        <v>0</v>
      </c>
      <c r="CU920" s="237" t="e">
        <f t="shared" si="374"/>
        <v>#DIV/0!</v>
      </c>
      <c r="CV920" s="222">
        <f t="shared" si="375"/>
        <v>0</v>
      </c>
      <c r="CW920" s="237" t="e">
        <f t="shared" si="376"/>
        <v>#DIV/0!</v>
      </c>
      <c r="CX920" s="222">
        <f t="shared" si="377"/>
        <v>0</v>
      </c>
      <c r="CY920" s="237" t="e">
        <f t="shared" si="378"/>
        <v>#DIV/0!</v>
      </c>
      <c r="CZ920" s="223" t="e">
        <f t="shared" si="379"/>
        <v>#DIV/0!</v>
      </c>
      <c r="DA920" s="223" t="e">
        <f t="shared" si="380"/>
        <v>#DIV/0!</v>
      </c>
      <c r="DB920" s="5"/>
    </row>
    <row r="921" spans="1:106" s="1" customFormat="1" ht="38.5" customHeight="1">
      <c r="A921" s="1036">
        <v>254</v>
      </c>
      <c r="B921" s="1044" t="s">
        <v>1033</v>
      </c>
      <c r="C921" s="1033" t="s">
        <v>28</v>
      </c>
      <c r="D921" s="1024" t="s">
        <v>364</v>
      </c>
      <c r="E921" s="1033" t="s">
        <v>26</v>
      </c>
      <c r="F921" s="1057" t="s">
        <v>1034</v>
      </c>
      <c r="G921" s="292" t="s">
        <v>1454</v>
      </c>
      <c r="H921" s="32" t="s">
        <v>826</v>
      </c>
      <c r="I921" s="32"/>
      <c r="J921" s="212" t="s">
        <v>32</v>
      </c>
      <c r="K921" s="212" t="s">
        <v>31</v>
      </c>
      <c r="L921" s="165" t="s">
        <v>8</v>
      </c>
      <c r="M921" s="221" t="s">
        <v>29</v>
      </c>
      <c r="N921" s="221" t="s">
        <v>24</v>
      </c>
      <c r="O921" s="5"/>
      <c r="P921" s="5" t="s">
        <v>24</v>
      </c>
      <c r="Q921" s="5"/>
      <c r="R921" s="5"/>
      <c r="S921" s="6"/>
      <c r="T921" s="6"/>
      <c r="U921" s="5"/>
      <c r="V921" s="5"/>
      <c r="W921" s="5"/>
      <c r="X921" s="5"/>
      <c r="Y921" s="5"/>
      <c r="Z921" s="80">
        <f t="shared" si="383"/>
        <v>1</v>
      </c>
      <c r="AA921" s="221"/>
      <c r="AB921" s="7"/>
      <c r="AC921" s="7"/>
      <c r="AD921" s="7"/>
      <c r="AE921" s="7"/>
      <c r="AF921" s="7"/>
      <c r="AG921" s="7" t="s">
        <v>1183</v>
      </c>
      <c r="AH921" s="7"/>
      <c r="AI921" s="7"/>
      <c r="AJ921" s="7"/>
      <c r="AK921" s="7"/>
      <c r="AL921" s="7"/>
      <c r="AM921" s="7"/>
      <c r="AN921" s="7"/>
      <c r="AO921" s="7"/>
      <c r="AP921" s="7"/>
      <c r="AQ921" s="7"/>
      <c r="AR921" s="7"/>
      <c r="AS921" s="7"/>
      <c r="AT921" s="7"/>
      <c r="AU921" s="7"/>
      <c r="AV921" s="55"/>
      <c r="AW921" s="7"/>
      <c r="AX921" s="7"/>
      <c r="AY921" s="7"/>
      <c r="AZ921" s="7"/>
      <c r="BA921" s="7"/>
      <c r="BB921" s="7"/>
      <c r="BC921" s="7"/>
      <c r="BD921" s="7"/>
      <c r="BE921" s="7"/>
      <c r="BF921" s="7"/>
      <c r="BG921" s="7"/>
      <c r="BH921" s="7"/>
      <c r="BI921" s="7"/>
      <c r="BJ921" s="221"/>
      <c r="BK921" s="221"/>
      <c r="BL921" s="221"/>
      <c r="BM921" s="221"/>
      <c r="BN921" s="221"/>
      <c r="BO921" s="221"/>
      <c r="BP921" s="221"/>
      <c r="BQ921" s="221"/>
      <c r="BR921" s="221"/>
      <c r="BS921" s="221"/>
      <c r="BT921" s="221"/>
      <c r="BU921" s="221"/>
      <c r="BV921" s="221"/>
      <c r="BW921" s="221"/>
      <c r="BX921" s="221"/>
      <c r="BY921" s="221"/>
      <c r="BZ921" s="221"/>
      <c r="CA921" s="221"/>
      <c r="CB921" s="221"/>
      <c r="CC921" s="221"/>
      <c r="CD921" s="221"/>
      <c r="CE921" s="221"/>
      <c r="CF921" s="221"/>
      <c r="CG921" s="221"/>
      <c r="CH921" s="221"/>
      <c r="CI921" s="221"/>
      <c r="CJ921" s="221"/>
      <c r="CK921" s="221"/>
      <c r="CL921" s="221"/>
      <c r="CM921" s="221"/>
      <c r="CN921" s="221"/>
      <c r="CO921" s="221"/>
      <c r="CP921" s="221"/>
      <c r="CQ921" s="221"/>
      <c r="CR921" s="222">
        <f t="shared" si="371"/>
        <v>0</v>
      </c>
      <c r="CS921" s="237" t="e">
        <f t="shared" si="372"/>
        <v>#DIV/0!</v>
      </c>
      <c r="CT921" s="222">
        <f t="shared" si="373"/>
        <v>0</v>
      </c>
      <c r="CU921" s="237" t="e">
        <f t="shared" si="374"/>
        <v>#DIV/0!</v>
      </c>
      <c r="CV921" s="222">
        <f t="shared" si="375"/>
        <v>0</v>
      </c>
      <c r="CW921" s="237" t="e">
        <f t="shared" si="376"/>
        <v>#DIV/0!</v>
      </c>
      <c r="CX921" s="222">
        <f t="shared" si="377"/>
        <v>0</v>
      </c>
      <c r="CY921" s="237" t="e">
        <f t="shared" si="378"/>
        <v>#DIV/0!</v>
      </c>
      <c r="CZ921" s="223" t="e">
        <f t="shared" si="379"/>
        <v>#DIV/0!</v>
      </c>
      <c r="DA921" s="223" t="e">
        <f t="shared" si="380"/>
        <v>#DIV/0!</v>
      </c>
      <c r="DB921" s="5"/>
    </row>
    <row r="922" spans="1:106" s="1" customFormat="1" ht="21" customHeight="1">
      <c r="A922" s="1036"/>
      <c r="B922" s="1044"/>
      <c r="C922" s="1033"/>
      <c r="D922" s="1024"/>
      <c r="E922" s="1033"/>
      <c r="F922" s="1057"/>
      <c r="G922" s="291" t="s">
        <v>1286</v>
      </c>
      <c r="H922" s="32"/>
      <c r="I922" s="32"/>
      <c r="J922" s="38" t="s">
        <v>32</v>
      </c>
      <c r="K922" s="212" t="s">
        <v>31</v>
      </c>
      <c r="L922" s="165" t="s">
        <v>8</v>
      </c>
      <c r="M922" s="221"/>
      <c r="N922" s="221"/>
      <c r="O922" s="5"/>
      <c r="P922" s="5"/>
      <c r="Q922" s="5" t="s">
        <v>24</v>
      </c>
      <c r="R922" s="5"/>
      <c r="S922" s="6"/>
      <c r="T922" s="6"/>
      <c r="U922" s="5"/>
      <c r="V922" s="5"/>
      <c r="W922" s="5"/>
      <c r="X922" s="5"/>
      <c r="Y922" s="5"/>
      <c r="Z922" s="80">
        <f t="shared" si="383"/>
        <v>1</v>
      </c>
      <c r="AA922" s="221"/>
      <c r="AB922" s="7"/>
      <c r="AC922" s="7"/>
      <c r="AD922" s="7"/>
      <c r="AE922" s="7"/>
      <c r="AF922" s="7"/>
      <c r="AG922" s="7"/>
      <c r="AH922" s="7"/>
      <c r="AI922" s="7"/>
      <c r="AJ922" s="7"/>
      <c r="AK922" s="7"/>
      <c r="AL922" s="7" t="s">
        <v>1317</v>
      </c>
      <c r="AM922" s="7"/>
      <c r="AN922" s="7"/>
      <c r="AO922" s="7"/>
      <c r="AP922" s="7"/>
      <c r="AQ922" s="7"/>
      <c r="AR922" s="7"/>
      <c r="AS922" s="7"/>
      <c r="AT922" s="7"/>
      <c r="AU922" s="7"/>
      <c r="AV922" s="55"/>
      <c r="AW922" s="7"/>
      <c r="AX922" s="7"/>
      <c r="AY922" s="7"/>
      <c r="AZ922" s="7"/>
      <c r="BA922" s="7"/>
      <c r="BB922" s="7"/>
      <c r="BC922" s="7"/>
      <c r="BD922" s="7"/>
      <c r="BE922" s="7"/>
      <c r="BF922" s="7"/>
      <c r="BG922" s="7"/>
      <c r="BH922" s="7"/>
      <c r="BI922" s="7"/>
      <c r="BJ922" s="221"/>
      <c r="BK922" s="221"/>
      <c r="BL922" s="221"/>
      <c r="BM922" s="221"/>
      <c r="BN922" s="221"/>
      <c r="BO922" s="221"/>
      <c r="BP922" s="221"/>
      <c r="BQ922" s="221"/>
      <c r="BR922" s="221"/>
      <c r="BS922" s="221"/>
      <c r="BT922" s="221"/>
      <c r="BU922" s="221"/>
      <c r="BV922" s="221"/>
      <c r="BW922" s="221"/>
      <c r="BX922" s="221"/>
      <c r="BY922" s="221"/>
      <c r="BZ922" s="221"/>
      <c r="CA922" s="221"/>
      <c r="CB922" s="221"/>
      <c r="CC922" s="221"/>
      <c r="CD922" s="221"/>
      <c r="CE922" s="221"/>
      <c r="CF922" s="221"/>
      <c r="CG922" s="221"/>
      <c r="CH922" s="221"/>
      <c r="CI922" s="221"/>
      <c r="CJ922" s="221"/>
      <c r="CK922" s="221"/>
      <c r="CL922" s="221"/>
      <c r="CM922" s="221"/>
      <c r="CN922" s="221"/>
      <c r="CO922" s="221"/>
      <c r="CP922" s="221"/>
      <c r="CQ922" s="221"/>
      <c r="CR922" s="222">
        <f t="shared" si="371"/>
        <v>0</v>
      </c>
      <c r="CS922" s="237" t="e">
        <f t="shared" si="372"/>
        <v>#DIV/0!</v>
      </c>
      <c r="CT922" s="222">
        <f t="shared" si="373"/>
        <v>0</v>
      </c>
      <c r="CU922" s="237" t="e">
        <f t="shared" si="374"/>
        <v>#DIV/0!</v>
      </c>
      <c r="CV922" s="222">
        <f t="shared" si="375"/>
        <v>0</v>
      </c>
      <c r="CW922" s="237" t="e">
        <f t="shared" si="376"/>
        <v>#DIV/0!</v>
      </c>
      <c r="CX922" s="222">
        <f t="shared" si="377"/>
        <v>0</v>
      </c>
      <c r="CY922" s="237" t="e">
        <f t="shared" si="378"/>
        <v>#DIV/0!</v>
      </c>
      <c r="CZ922" s="223" t="e">
        <f t="shared" si="379"/>
        <v>#DIV/0!</v>
      </c>
      <c r="DA922" s="223" t="e">
        <f t="shared" si="380"/>
        <v>#DIV/0!</v>
      </c>
      <c r="DB922" s="5"/>
    </row>
    <row r="923" spans="1:106" s="1" customFormat="1" ht="21" customHeight="1">
      <c r="A923" s="1036"/>
      <c r="B923" s="1044"/>
      <c r="C923" s="1033"/>
      <c r="D923" s="1024"/>
      <c r="E923" s="1033"/>
      <c r="F923" s="1057"/>
      <c r="G923" s="291" t="s">
        <v>1285</v>
      </c>
      <c r="H923" s="32"/>
      <c r="I923" s="32"/>
      <c r="J923" s="5" t="s">
        <v>32</v>
      </c>
      <c r="K923" s="212" t="s">
        <v>31</v>
      </c>
      <c r="L923" s="165" t="s">
        <v>8</v>
      </c>
      <c r="M923" s="221"/>
      <c r="N923" s="221"/>
      <c r="O923" s="5"/>
      <c r="P923" s="5"/>
      <c r="Q923" s="5"/>
      <c r="R923" s="5" t="s">
        <v>24</v>
      </c>
      <c r="S923" s="6"/>
      <c r="T923" s="6"/>
      <c r="U923" s="5"/>
      <c r="V923" s="5"/>
      <c r="W923" s="5"/>
      <c r="X923" s="5"/>
      <c r="Y923" s="5"/>
      <c r="Z923" s="80">
        <f t="shared" si="383"/>
        <v>1</v>
      </c>
      <c r="AA923" s="221"/>
      <c r="AB923" s="7"/>
      <c r="AC923" s="7"/>
      <c r="AD923" s="7"/>
      <c r="AE923" s="7"/>
      <c r="AF923" s="7"/>
      <c r="AG923" s="7"/>
      <c r="AH923" s="7"/>
      <c r="AI923" s="7"/>
      <c r="AJ923" s="7"/>
      <c r="AK923" s="7"/>
      <c r="AL923" s="7"/>
      <c r="AM923" s="7" t="s">
        <v>1318</v>
      </c>
      <c r="AN923" s="7"/>
      <c r="AO923" s="7"/>
      <c r="AP923" s="7"/>
      <c r="AQ923" s="7"/>
      <c r="AR923" s="7"/>
      <c r="AS923" s="7"/>
      <c r="AT923" s="7"/>
      <c r="AU923" s="7"/>
      <c r="AV923" s="55"/>
      <c r="AW923" s="7"/>
      <c r="AX923" s="7"/>
      <c r="AY923" s="7"/>
      <c r="AZ923" s="7"/>
      <c r="BA923" s="7"/>
      <c r="BB923" s="7"/>
      <c r="BC923" s="7"/>
      <c r="BD923" s="7"/>
      <c r="BE923" s="7"/>
      <c r="BF923" s="7"/>
      <c r="BG923" s="7"/>
      <c r="BH923" s="7"/>
      <c r="BI923" s="7"/>
      <c r="BJ923" s="221"/>
      <c r="BK923" s="221"/>
      <c r="BL923" s="221"/>
      <c r="BM923" s="221"/>
      <c r="BN923" s="221"/>
      <c r="BO923" s="221"/>
      <c r="BP923" s="221"/>
      <c r="BQ923" s="221"/>
      <c r="BR923" s="221"/>
      <c r="BS923" s="221"/>
      <c r="BT923" s="221"/>
      <c r="BU923" s="221"/>
      <c r="BV923" s="221"/>
      <c r="BW923" s="221"/>
      <c r="BX923" s="221"/>
      <c r="BY923" s="221"/>
      <c r="BZ923" s="221"/>
      <c r="CA923" s="221"/>
      <c r="CB923" s="221"/>
      <c r="CC923" s="221"/>
      <c r="CD923" s="221"/>
      <c r="CE923" s="221"/>
      <c r="CF923" s="221"/>
      <c r="CG923" s="221"/>
      <c r="CH923" s="221"/>
      <c r="CI923" s="221"/>
      <c r="CJ923" s="221"/>
      <c r="CK923" s="221"/>
      <c r="CL923" s="221"/>
      <c r="CM923" s="221"/>
      <c r="CN923" s="221"/>
      <c r="CO923" s="221"/>
      <c r="CP923" s="221"/>
      <c r="CQ923" s="221"/>
      <c r="CR923" s="222">
        <f t="shared" si="371"/>
        <v>0</v>
      </c>
      <c r="CS923" s="237" t="e">
        <f t="shared" si="372"/>
        <v>#DIV/0!</v>
      </c>
      <c r="CT923" s="222">
        <f t="shared" si="373"/>
        <v>0</v>
      </c>
      <c r="CU923" s="237" t="e">
        <f t="shared" si="374"/>
        <v>#DIV/0!</v>
      </c>
      <c r="CV923" s="222">
        <f t="shared" si="375"/>
        <v>0</v>
      </c>
      <c r="CW923" s="237" t="e">
        <f t="shared" si="376"/>
        <v>#DIV/0!</v>
      </c>
      <c r="CX923" s="222">
        <f t="shared" si="377"/>
        <v>0</v>
      </c>
      <c r="CY923" s="237" t="e">
        <f t="shared" si="378"/>
        <v>#DIV/0!</v>
      </c>
      <c r="CZ923" s="223" t="e">
        <f t="shared" si="379"/>
        <v>#DIV/0!</v>
      </c>
      <c r="DA923" s="223" t="e">
        <f t="shared" si="380"/>
        <v>#DIV/0!</v>
      </c>
      <c r="DB923" s="5"/>
    </row>
    <row r="924" spans="1:106" s="1" customFormat="1" ht="25.75" customHeight="1">
      <c r="A924" s="1036"/>
      <c r="B924" s="1044"/>
      <c r="C924" s="1033"/>
      <c r="D924" s="1024"/>
      <c r="E924" s="1033"/>
      <c r="F924" s="1057"/>
      <c r="G924" s="291" t="s">
        <v>1708</v>
      </c>
      <c r="H924" s="32"/>
      <c r="I924" s="177" t="s">
        <v>1709</v>
      </c>
      <c r="J924" s="5"/>
      <c r="K924" s="212" t="s">
        <v>31</v>
      </c>
      <c r="L924" s="165" t="s">
        <v>8</v>
      </c>
      <c r="M924" s="221"/>
      <c r="N924" s="221"/>
      <c r="O924" s="5"/>
      <c r="P924" s="5"/>
      <c r="Q924" s="5"/>
      <c r="R924" s="5"/>
      <c r="S924" s="6"/>
      <c r="T924" s="6"/>
      <c r="U924" s="5"/>
      <c r="V924" s="5" t="s">
        <v>24</v>
      </c>
      <c r="W924" s="5"/>
      <c r="X924" s="5"/>
      <c r="Y924" s="5"/>
      <c r="Z924" s="80">
        <f t="shared" si="383"/>
        <v>1</v>
      </c>
      <c r="AA924" s="221"/>
      <c r="AB924" s="7"/>
      <c r="AC924" s="7"/>
      <c r="AD924" s="7"/>
      <c r="AE924" s="7"/>
      <c r="AF924" s="7"/>
      <c r="AG924" s="7"/>
      <c r="AH924" s="7"/>
      <c r="AI924" s="7"/>
      <c r="AJ924" s="7"/>
      <c r="AK924" s="7"/>
      <c r="AL924" s="7"/>
      <c r="AM924" s="7"/>
      <c r="AN924" s="7"/>
      <c r="AO924" s="7"/>
      <c r="AP924" s="7"/>
      <c r="AQ924" s="7"/>
      <c r="AR924" s="7"/>
      <c r="AS924" s="7"/>
      <c r="AT924" s="7"/>
      <c r="AU924" s="7"/>
      <c r="AV924" s="55"/>
      <c r="AW924" s="7"/>
      <c r="AX924" s="7"/>
      <c r="AY924" s="7"/>
      <c r="AZ924" s="7"/>
      <c r="BA924" s="7"/>
      <c r="BB924" s="7"/>
      <c r="BC924" s="7"/>
      <c r="BD924" s="7"/>
      <c r="BE924" s="7"/>
      <c r="BF924" s="7"/>
      <c r="BG924" s="7"/>
      <c r="BH924" s="7"/>
      <c r="BI924" s="7"/>
      <c r="BJ924" s="221"/>
      <c r="BK924" s="221"/>
      <c r="BL924" s="221"/>
      <c r="BM924" s="221"/>
      <c r="BN924" s="221"/>
      <c r="BO924" s="221"/>
      <c r="BP924" s="221"/>
      <c r="BQ924" s="221"/>
      <c r="BR924" s="221"/>
      <c r="BS924" s="221"/>
      <c r="BT924" s="221"/>
      <c r="BU924" s="221"/>
      <c r="BV924" s="221"/>
      <c r="BW924" s="221"/>
      <c r="BX924" s="221"/>
      <c r="BY924" s="221"/>
      <c r="BZ924" s="221"/>
      <c r="CA924" s="221"/>
      <c r="CB924" s="221"/>
      <c r="CC924" s="221"/>
      <c r="CD924" s="221"/>
      <c r="CE924" s="221"/>
      <c r="CF924" s="221"/>
      <c r="CG924" s="221"/>
      <c r="CH924" s="221"/>
      <c r="CI924" s="221"/>
      <c r="CJ924" s="221"/>
      <c r="CK924" s="221"/>
      <c r="CL924" s="221"/>
      <c r="CM924" s="221"/>
      <c r="CN924" s="221"/>
      <c r="CO924" s="221"/>
      <c r="CP924" s="221"/>
      <c r="CQ924" s="221"/>
      <c r="CR924" s="222">
        <f t="shared" si="371"/>
        <v>0</v>
      </c>
      <c r="CS924" s="237" t="e">
        <f t="shared" si="372"/>
        <v>#DIV/0!</v>
      </c>
      <c r="CT924" s="222">
        <f t="shared" si="373"/>
        <v>0</v>
      </c>
      <c r="CU924" s="237" t="e">
        <f t="shared" si="374"/>
        <v>#DIV/0!</v>
      </c>
      <c r="CV924" s="222">
        <f t="shared" si="375"/>
        <v>0</v>
      </c>
      <c r="CW924" s="237" t="e">
        <f t="shared" si="376"/>
        <v>#DIV/0!</v>
      </c>
      <c r="CX924" s="222">
        <f t="shared" si="377"/>
        <v>0</v>
      </c>
      <c r="CY924" s="237" t="e">
        <f t="shared" si="378"/>
        <v>#DIV/0!</v>
      </c>
      <c r="CZ924" s="223" t="e">
        <f t="shared" si="379"/>
        <v>#DIV/0!</v>
      </c>
      <c r="DA924" s="223" t="e">
        <f t="shared" si="380"/>
        <v>#DIV/0!</v>
      </c>
      <c r="DB924" s="5"/>
    </row>
    <row r="925" spans="1:106" s="1" customFormat="1" ht="31.75" customHeight="1">
      <c r="A925" s="1036"/>
      <c r="B925" s="1044"/>
      <c r="C925" s="1033"/>
      <c r="D925" s="1024"/>
      <c r="E925" s="1033"/>
      <c r="F925" s="1057"/>
      <c r="G925" s="234" t="s">
        <v>1490</v>
      </c>
      <c r="H925" s="37"/>
      <c r="I925" s="37"/>
      <c r="J925" s="5" t="s">
        <v>32</v>
      </c>
      <c r="K925" s="212" t="s">
        <v>31</v>
      </c>
      <c r="L925" s="165" t="s">
        <v>8</v>
      </c>
      <c r="M925" s="221" t="s">
        <v>29</v>
      </c>
      <c r="N925" s="221" t="s">
        <v>24</v>
      </c>
      <c r="O925" s="5"/>
      <c r="P925" s="5"/>
      <c r="Q925" s="5"/>
      <c r="R925" s="5" t="s">
        <v>24</v>
      </c>
      <c r="S925" s="6"/>
      <c r="T925" s="6"/>
      <c r="U925" s="5"/>
      <c r="V925" s="5"/>
      <c r="W925" s="5"/>
      <c r="X925" s="5"/>
      <c r="Y925" s="5"/>
      <c r="Z925" s="80">
        <f t="shared" si="383"/>
        <v>1</v>
      </c>
      <c r="AA925" s="221"/>
      <c r="AB925" s="7"/>
      <c r="AC925" s="7"/>
      <c r="AD925" s="7"/>
      <c r="AE925" s="7"/>
      <c r="AF925" s="7"/>
      <c r="AG925" s="7"/>
      <c r="AH925" s="7"/>
      <c r="AI925" s="7"/>
      <c r="AJ925" s="7"/>
      <c r="AK925" s="7"/>
      <c r="AL925" s="7"/>
      <c r="AM925" s="7" t="s">
        <v>1183</v>
      </c>
      <c r="AN925" s="7"/>
      <c r="AO925" s="7"/>
      <c r="AP925" s="7"/>
      <c r="AQ925" s="7"/>
      <c r="AR925" s="7"/>
      <c r="AS925" s="7"/>
      <c r="AT925" s="7"/>
      <c r="AU925" s="7"/>
      <c r="AV925" s="55"/>
      <c r="AW925" s="7"/>
      <c r="AX925" s="7"/>
      <c r="AY925" s="7"/>
      <c r="AZ925" s="7"/>
      <c r="BA925" s="7"/>
      <c r="BB925" s="7"/>
      <c r="BC925" s="7"/>
      <c r="BD925" s="7"/>
      <c r="BE925" s="7"/>
      <c r="BF925" s="7"/>
      <c r="BG925" s="7"/>
      <c r="BH925" s="7"/>
      <c r="BI925" s="7"/>
      <c r="BJ925" s="221"/>
      <c r="BK925" s="221"/>
      <c r="BL925" s="221"/>
      <c r="BM925" s="221"/>
      <c r="BN925" s="221"/>
      <c r="BO925" s="221"/>
      <c r="BP925" s="221"/>
      <c r="BQ925" s="221"/>
      <c r="BR925" s="221"/>
      <c r="BS925" s="221"/>
      <c r="BT925" s="221"/>
      <c r="BU925" s="221"/>
      <c r="BV925" s="221"/>
      <c r="BW925" s="221"/>
      <c r="BX925" s="221"/>
      <c r="BY925" s="221"/>
      <c r="BZ925" s="221"/>
      <c r="CA925" s="221"/>
      <c r="CB925" s="221"/>
      <c r="CC925" s="221"/>
      <c r="CD925" s="221"/>
      <c r="CE925" s="221"/>
      <c r="CF925" s="221"/>
      <c r="CG925" s="221"/>
      <c r="CH925" s="221"/>
      <c r="CI925" s="221"/>
      <c r="CJ925" s="221"/>
      <c r="CK925" s="221"/>
      <c r="CL925" s="221"/>
      <c r="CM925" s="221"/>
      <c r="CN925" s="221"/>
      <c r="CO925" s="221"/>
      <c r="CP925" s="221"/>
      <c r="CQ925" s="221"/>
      <c r="CR925" s="222">
        <f t="shared" si="371"/>
        <v>0</v>
      </c>
      <c r="CS925" s="237" t="e">
        <f t="shared" si="372"/>
        <v>#DIV/0!</v>
      </c>
      <c r="CT925" s="222">
        <f t="shared" si="373"/>
        <v>0</v>
      </c>
      <c r="CU925" s="237" t="e">
        <f t="shared" si="374"/>
        <v>#DIV/0!</v>
      </c>
      <c r="CV925" s="222">
        <f t="shared" si="375"/>
        <v>0</v>
      </c>
      <c r="CW925" s="237" t="e">
        <f t="shared" si="376"/>
        <v>#DIV/0!</v>
      </c>
      <c r="CX925" s="222">
        <f t="shared" si="377"/>
        <v>0</v>
      </c>
      <c r="CY925" s="237" t="e">
        <f t="shared" si="378"/>
        <v>#DIV/0!</v>
      </c>
      <c r="CZ925" s="223" t="e">
        <f t="shared" si="379"/>
        <v>#DIV/0!</v>
      </c>
      <c r="DA925" s="223" t="e">
        <f t="shared" si="380"/>
        <v>#DIV/0!</v>
      </c>
      <c r="DB925" s="5"/>
    </row>
    <row r="926" spans="1:106" s="1" customFormat="1" ht="16.75" customHeight="1">
      <c r="A926" s="1036"/>
      <c r="B926" s="1044"/>
      <c r="C926" s="1033"/>
      <c r="D926" s="1024"/>
      <c r="E926" s="1033"/>
      <c r="F926" s="1057"/>
      <c r="G926" s="292" t="s">
        <v>1181</v>
      </c>
      <c r="H926" s="32" t="s">
        <v>827</v>
      </c>
      <c r="I926" s="32"/>
      <c r="J926" s="38" t="s">
        <v>32</v>
      </c>
      <c r="K926" s="212" t="s">
        <v>31</v>
      </c>
      <c r="L926" s="165" t="s">
        <v>8</v>
      </c>
      <c r="M926" s="221" t="s">
        <v>29</v>
      </c>
      <c r="N926" s="221" t="s">
        <v>24</v>
      </c>
      <c r="O926" s="5"/>
      <c r="P926" s="5"/>
      <c r="Q926" s="5" t="s">
        <v>24</v>
      </c>
      <c r="R926" s="5"/>
      <c r="S926" s="6"/>
      <c r="T926" s="6"/>
      <c r="U926" s="5"/>
      <c r="V926" s="5"/>
      <c r="W926" s="5"/>
      <c r="X926" s="5"/>
      <c r="Y926" s="5"/>
      <c r="Z926" s="80">
        <f t="shared" si="383"/>
        <v>1</v>
      </c>
      <c r="AA926" s="221"/>
      <c r="AB926" s="7"/>
      <c r="AC926" s="7"/>
      <c r="AD926" s="7"/>
      <c r="AE926" s="7"/>
      <c r="AF926" s="7"/>
      <c r="AG926" s="7"/>
      <c r="AH926" s="7"/>
      <c r="AI926" s="7"/>
      <c r="AJ926" s="7"/>
      <c r="AK926" s="7" t="s">
        <v>1183</v>
      </c>
      <c r="AL926" s="7"/>
      <c r="AM926" s="7"/>
      <c r="AN926" s="7"/>
      <c r="AO926" s="7"/>
      <c r="AP926" s="7"/>
      <c r="AQ926" s="7"/>
      <c r="AR926" s="7"/>
      <c r="AS926" s="7"/>
      <c r="AT926" s="7"/>
      <c r="AU926" s="7"/>
      <c r="AV926" s="55"/>
      <c r="AW926" s="7"/>
      <c r="AX926" s="7"/>
      <c r="AY926" s="7"/>
      <c r="AZ926" s="7"/>
      <c r="BA926" s="7"/>
      <c r="BB926" s="7"/>
      <c r="BC926" s="7"/>
      <c r="BD926" s="7"/>
      <c r="BE926" s="7"/>
      <c r="BF926" s="7"/>
      <c r="BG926" s="7"/>
      <c r="BH926" s="7"/>
      <c r="BI926" s="7"/>
      <c r="BJ926" s="221"/>
      <c r="BK926" s="221"/>
      <c r="BL926" s="221"/>
      <c r="BM926" s="221"/>
      <c r="BN926" s="221"/>
      <c r="BO926" s="221"/>
      <c r="BP926" s="221"/>
      <c r="BQ926" s="221"/>
      <c r="BR926" s="221"/>
      <c r="BS926" s="221"/>
      <c r="BT926" s="221"/>
      <c r="BU926" s="221"/>
      <c r="BV926" s="221"/>
      <c r="BW926" s="221"/>
      <c r="BX926" s="221"/>
      <c r="BY926" s="221"/>
      <c r="BZ926" s="221"/>
      <c r="CA926" s="221"/>
      <c r="CB926" s="221"/>
      <c r="CC926" s="221"/>
      <c r="CD926" s="221"/>
      <c r="CE926" s="221"/>
      <c r="CF926" s="221"/>
      <c r="CG926" s="221"/>
      <c r="CH926" s="221"/>
      <c r="CI926" s="221"/>
      <c r="CJ926" s="221"/>
      <c r="CK926" s="221"/>
      <c r="CL926" s="221"/>
      <c r="CM926" s="221"/>
      <c r="CN926" s="221"/>
      <c r="CO926" s="221"/>
      <c r="CP926" s="221"/>
      <c r="CQ926" s="221"/>
      <c r="CR926" s="222">
        <f t="shared" si="371"/>
        <v>0</v>
      </c>
      <c r="CS926" s="237" t="e">
        <f t="shared" si="372"/>
        <v>#DIV/0!</v>
      </c>
      <c r="CT926" s="222">
        <f t="shared" si="373"/>
        <v>0</v>
      </c>
      <c r="CU926" s="237" t="e">
        <f t="shared" si="374"/>
        <v>#DIV/0!</v>
      </c>
      <c r="CV926" s="222">
        <f t="shared" si="375"/>
        <v>0</v>
      </c>
      <c r="CW926" s="237" t="e">
        <f t="shared" si="376"/>
        <v>#DIV/0!</v>
      </c>
      <c r="CX926" s="222">
        <f t="shared" si="377"/>
        <v>0</v>
      </c>
      <c r="CY926" s="237" t="e">
        <f t="shared" si="378"/>
        <v>#DIV/0!</v>
      </c>
      <c r="CZ926" s="223" t="e">
        <f t="shared" si="379"/>
        <v>#DIV/0!</v>
      </c>
      <c r="DA926" s="223" t="e">
        <f t="shared" si="380"/>
        <v>#DIV/0!</v>
      </c>
      <c r="DB926" s="5"/>
    </row>
    <row r="927" spans="1:106" s="1" customFormat="1" ht="22.75" customHeight="1">
      <c r="A927" s="1036">
        <v>255</v>
      </c>
      <c r="B927" s="1024" t="s">
        <v>1410</v>
      </c>
      <c r="C927" s="1033" t="s">
        <v>28</v>
      </c>
      <c r="D927" s="1024" t="s">
        <v>43</v>
      </c>
      <c r="E927" s="1033" t="s">
        <v>26</v>
      </c>
      <c r="F927" s="1024" t="s">
        <v>43</v>
      </c>
      <c r="G927" s="288" t="s">
        <v>580</v>
      </c>
      <c r="H927" s="25"/>
      <c r="I927" s="25"/>
      <c r="J927" s="212" t="s">
        <v>32</v>
      </c>
      <c r="K927" s="212" t="s">
        <v>31</v>
      </c>
      <c r="L927" s="165" t="s">
        <v>8</v>
      </c>
      <c r="M927" s="221" t="s">
        <v>29</v>
      </c>
      <c r="N927" s="221" t="s">
        <v>24</v>
      </c>
      <c r="O927" s="5"/>
      <c r="P927" s="5"/>
      <c r="Q927" s="5"/>
      <c r="R927" s="5"/>
      <c r="S927" s="6"/>
      <c r="T927" s="6"/>
      <c r="U927" s="5"/>
      <c r="V927" s="5"/>
      <c r="W927" s="5"/>
      <c r="X927" s="5" t="s">
        <v>24</v>
      </c>
      <c r="Y927" s="5"/>
      <c r="Z927" s="80">
        <f t="shared" si="383"/>
        <v>1</v>
      </c>
      <c r="AA927" s="221"/>
      <c r="AB927" s="7"/>
      <c r="AC927" s="7"/>
      <c r="AD927" s="7"/>
      <c r="AE927" s="7"/>
      <c r="AF927" s="7"/>
      <c r="AG927" s="7"/>
      <c r="AH927" s="7"/>
      <c r="AI927" s="7"/>
      <c r="AJ927" s="7"/>
      <c r="AK927" s="7"/>
      <c r="AL927" s="7"/>
      <c r="AM927" s="7"/>
      <c r="AN927" s="7"/>
      <c r="AO927" s="7"/>
      <c r="AP927" s="7"/>
      <c r="AQ927" s="7"/>
      <c r="AR927" s="7"/>
      <c r="AS927" s="7"/>
      <c r="AT927" s="7"/>
      <c r="AU927" s="7"/>
      <c r="AV927" s="55"/>
      <c r="AW927" s="7"/>
      <c r="AX927" s="7"/>
      <c r="AY927" s="7"/>
      <c r="AZ927" s="7"/>
      <c r="BA927" s="7"/>
      <c r="BB927" s="7"/>
      <c r="BC927" s="7"/>
      <c r="BD927" s="7"/>
      <c r="BE927" s="7"/>
      <c r="BF927" s="7"/>
      <c r="BG927" s="7" t="s">
        <v>1317</v>
      </c>
      <c r="BH927" s="7"/>
      <c r="BI927" s="7"/>
      <c r="BJ927" s="221"/>
      <c r="BK927" s="221"/>
      <c r="BL927" s="221"/>
      <c r="BM927" s="221"/>
      <c r="BN927" s="221"/>
      <c r="BO927" s="221"/>
      <c r="BP927" s="221"/>
      <c r="BQ927" s="221"/>
      <c r="BR927" s="221"/>
      <c r="BS927" s="221"/>
      <c r="BT927" s="221"/>
      <c r="BU927" s="221"/>
      <c r="BV927" s="221"/>
      <c r="BW927" s="221"/>
      <c r="BX927" s="221"/>
      <c r="BY927" s="221"/>
      <c r="BZ927" s="221"/>
      <c r="CA927" s="221"/>
      <c r="CB927" s="221"/>
      <c r="CC927" s="221"/>
      <c r="CD927" s="221"/>
      <c r="CE927" s="221"/>
      <c r="CF927" s="221"/>
      <c r="CG927" s="221"/>
      <c r="CH927" s="221"/>
      <c r="CI927" s="221"/>
      <c r="CJ927" s="221"/>
      <c r="CK927" s="221"/>
      <c r="CL927" s="221"/>
      <c r="CM927" s="221"/>
      <c r="CN927" s="221"/>
      <c r="CO927" s="221"/>
      <c r="CP927" s="221"/>
      <c r="CQ927" s="221"/>
      <c r="CR927" s="222">
        <f t="shared" si="371"/>
        <v>0</v>
      </c>
      <c r="CS927" s="237" t="e">
        <f t="shared" si="372"/>
        <v>#DIV/0!</v>
      </c>
      <c r="CT927" s="222">
        <f t="shared" si="373"/>
        <v>0</v>
      </c>
      <c r="CU927" s="237" t="e">
        <f t="shared" si="374"/>
        <v>#DIV/0!</v>
      </c>
      <c r="CV927" s="222">
        <f t="shared" si="375"/>
        <v>0</v>
      </c>
      <c r="CW927" s="237" t="e">
        <f t="shared" si="376"/>
        <v>#DIV/0!</v>
      </c>
      <c r="CX927" s="222">
        <f t="shared" si="377"/>
        <v>0</v>
      </c>
      <c r="CY927" s="237" t="e">
        <f t="shared" si="378"/>
        <v>#DIV/0!</v>
      </c>
      <c r="CZ927" s="223" t="e">
        <f t="shared" si="379"/>
        <v>#DIV/0!</v>
      </c>
      <c r="DA927" s="223" t="e">
        <f t="shared" si="380"/>
        <v>#DIV/0!</v>
      </c>
      <c r="DB927" s="5"/>
    </row>
    <row r="928" spans="1:106" s="1" customFormat="1" ht="22.75" customHeight="1">
      <c r="A928" s="1036"/>
      <c r="B928" s="1024"/>
      <c r="C928" s="1033"/>
      <c r="D928" s="1024"/>
      <c r="E928" s="1033"/>
      <c r="F928" s="1024"/>
      <c r="G928" s="157" t="s">
        <v>1559</v>
      </c>
      <c r="H928" s="93"/>
      <c r="I928" s="93"/>
      <c r="J928" s="5" t="s">
        <v>32</v>
      </c>
      <c r="K928" s="212" t="s">
        <v>31</v>
      </c>
      <c r="L928" s="165" t="s">
        <v>8</v>
      </c>
      <c r="M928" s="221" t="s">
        <v>29</v>
      </c>
      <c r="N928" s="221" t="s">
        <v>24</v>
      </c>
      <c r="O928" s="5"/>
      <c r="P928" s="5"/>
      <c r="Q928" s="5"/>
      <c r="R928" s="5"/>
      <c r="S928" s="6"/>
      <c r="T928" s="6"/>
      <c r="U928" s="5"/>
      <c r="V928" s="5"/>
      <c r="W928" s="221" t="s">
        <v>24</v>
      </c>
      <c r="X928" s="5"/>
      <c r="Y928" s="5"/>
      <c r="Z928" s="80">
        <f t="shared" si="383"/>
        <v>1</v>
      </c>
      <c r="AA928" s="55"/>
      <c r="AB928" s="7"/>
      <c r="AC928" s="7"/>
      <c r="AD928" s="7"/>
      <c r="AE928" s="7"/>
      <c r="AF928" s="7"/>
      <c r="AG928" s="7"/>
      <c r="AH928" s="7"/>
      <c r="AI928" s="7"/>
      <c r="AJ928" s="7"/>
      <c r="AK928" s="7"/>
      <c r="AL928" s="7"/>
      <c r="AM928" s="7"/>
      <c r="AN928" s="7"/>
      <c r="AO928" s="7"/>
      <c r="AP928" s="7"/>
      <c r="AQ928" s="7"/>
      <c r="AR928" s="7"/>
      <c r="AS928" s="7"/>
      <c r="AT928" s="7"/>
      <c r="AU928" s="7"/>
      <c r="AV928" s="55"/>
      <c r="AW928" s="7"/>
      <c r="AX928" s="7"/>
      <c r="AY928" s="7"/>
      <c r="AZ928" s="7"/>
      <c r="BA928" s="7"/>
      <c r="BB928" s="7"/>
      <c r="BC928" s="7"/>
      <c r="BD928" s="7"/>
      <c r="BE928" s="7" t="s">
        <v>1183</v>
      </c>
      <c r="BF928" s="7"/>
      <c r="BG928" s="7"/>
      <c r="BH928" s="7"/>
      <c r="BI928" s="7"/>
      <c r="BJ928" s="221"/>
      <c r="BK928" s="221"/>
      <c r="BL928" s="221"/>
      <c r="BM928" s="221"/>
      <c r="BN928" s="221"/>
      <c r="BO928" s="221"/>
      <c r="BP928" s="221"/>
      <c r="BQ928" s="221"/>
      <c r="BR928" s="221"/>
      <c r="BS928" s="221"/>
      <c r="BT928" s="221"/>
      <c r="BU928" s="221"/>
      <c r="BV928" s="221"/>
      <c r="BW928" s="221"/>
      <c r="BX928" s="221"/>
      <c r="BY928" s="221"/>
      <c r="BZ928" s="221"/>
      <c r="CA928" s="221"/>
      <c r="CB928" s="221"/>
      <c r="CC928" s="221"/>
      <c r="CD928" s="221"/>
      <c r="CE928" s="221"/>
      <c r="CF928" s="221"/>
      <c r="CG928" s="221"/>
      <c r="CH928" s="221"/>
      <c r="CI928" s="221"/>
      <c r="CJ928" s="221"/>
      <c r="CK928" s="221"/>
      <c r="CL928" s="221"/>
      <c r="CM928" s="221"/>
      <c r="CN928" s="221"/>
      <c r="CO928" s="221"/>
      <c r="CP928" s="221"/>
      <c r="CQ928" s="221"/>
      <c r="CR928" s="222">
        <f t="shared" si="371"/>
        <v>0</v>
      </c>
      <c r="CS928" s="237" t="e">
        <f t="shared" si="372"/>
        <v>#DIV/0!</v>
      </c>
      <c r="CT928" s="222">
        <f t="shared" si="373"/>
        <v>0</v>
      </c>
      <c r="CU928" s="237" t="e">
        <f t="shared" si="374"/>
        <v>#DIV/0!</v>
      </c>
      <c r="CV928" s="222">
        <f t="shared" si="375"/>
        <v>0</v>
      </c>
      <c r="CW928" s="237" t="e">
        <f t="shared" si="376"/>
        <v>#DIV/0!</v>
      </c>
      <c r="CX928" s="222">
        <f t="shared" si="377"/>
        <v>0</v>
      </c>
      <c r="CY928" s="237" t="e">
        <f t="shared" si="378"/>
        <v>#DIV/0!</v>
      </c>
      <c r="CZ928" s="223" t="e">
        <f t="shared" si="379"/>
        <v>#DIV/0!</v>
      </c>
      <c r="DA928" s="223" t="e">
        <f t="shared" si="380"/>
        <v>#DIV/0!</v>
      </c>
      <c r="DB928" s="5"/>
    </row>
    <row r="929" spans="1:106" s="1" customFormat="1" ht="46.5">
      <c r="A929" s="1036"/>
      <c r="B929" s="1024"/>
      <c r="C929" s="1033"/>
      <c r="D929" s="1024"/>
      <c r="E929" s="1033"/>
      <c r="F929" s="1024"/>
      <c r="G929" s="157" t="s">
        <v>1761</v>
      </c>
      <c r="H929" s="93"/>
      <c r="I929" s="177" t="s">
        <v>1762</v>
      </c>
      <c r="J929" s="5" t="s">
        <v>32</v>
      </c>
      <c r="K929" s="212" t="s">
        <v>31</v>
      </c>
      <c r="L929" s="165" t="s">
        <v>8</v>
      </c>
      <c r="M929" s="221"/>
      <c r="N929" s="221"/>
      <c r="O929" s="5"/>
      <c r="P929" s="5"/>
      <c r="Q929" s="5"/>
      <c r="R929" s="5"/>
      <c r="S929" s="6" t="s">
        <v>24</v>
      </c>
      <c r="T929" s="6"/>
      <c r="U929" s="5"/>
      <c r="V929" s="5"/>
      <c r="W929" s="221"/>
      <c r="X929" s="5"/>
      <c r="Y929" s="5"/>
      <c r="Z929" s="80">
        <f t="shared" si="383"/>
        <v>1</v>
      </c>
      <c r="AA929" s="55"/>
      <c r="AB929" s="7"/>
      <c r="AC929" s="7"/>
      <c r="AD929" s="7"/>
      <c r="AE929" s="7"/>
      <c r="AF929" s="7"/>
      <c r="AG929" s="7"/>
      <c r="AH929" s="7"/>
      <c r="AI929" s="7"/>
      <c r="AJ929" s="7"/>
      <c r="AK929" s="7"/>
      <c r="AL929" s="7"/>
      <c r="AM929" s="7"/>
      <c r="AN929" s="7"/>
      <c r="AO929" s="7"/>
      <c r="AP929" s="7"/>
      <c r="AQ929" s="7" t="s">
        <v>1317</v>
      </c>
      <c r="AR929" s="7"/>
      <c r="AS929" s="7"/>
      <c r="AT929" s="7"/>
      <c r="AU929" s="7"/>
      <c r="AV929" s="55"/>
      <c r="AW929" s="7"/>
      <c r="AX929" s="7"/>
      <c r="AY929" s="7"/>
      <c r="AZ929" s="7"/>
      <c r="BA929" s="7"/>
      <c r="BB929" s="7"/>
      <c r="BC929" s="7"/>
      <c r="BD929" s="7"/>
      <c r="BE929" s="7"/>
      <c r="BF929" s="7"/>
      <c r="BG929" s="7"/>
      <c r="BH929" s="7"/>
      <c r="BI929" s="7"/>
      <c r="BJ929" s="221"/>
      <c r="BK929" s="221"/>
      <c r="BL929" s="221"/>
      <c r="BM929" s="221"/>
      <c r="BN929" s="221"/>
      <c r="BO929" s="221"/>
      <c r="BP929" s="221"/>
      <c r="BQ929" s="221"/>
      <c r="BR929" s="221"/>
      <c r="BS929" s="221"/>
      <c r="BT929" s="221"/>
      <c r="BU929" s="221"/>
      <c r="BV929" s="221"/>
      <c r="BW929" s="221"/>
      <c r="BX929" s="221"/>
      <c r="BY929" s="221"/>
      <c r="BZ929" s="221"/>
      <c r="CA929" s="221"/>
      <c r="CB929" s="221"/>
      <c r="CC929" s="221"/>
      <c r="CD929" s="221"/>
      <c r="CE929" s="221"/>
      <c r="CF929" s="221"/>
      <c r="CG929" s="221"/>
      <c r="CH929" s="221"/>
      <c r="CI929" s="221"/>
      <c r="CJ929" s="221"/>
      <c r="CK929" s="221"/>
      <c r="CL929" s="221"/>
      <c r="CM929" s="221"/>
      <c r="CN929" s="221"/>
      <c r="CO929" s="221"/>
      <c r="CP929" s="221"/>
      <c r="CQ929" s="221"/>
      <c r="CR929" s="222">
        <f t="shared" si="371"/>
        <v>0</v>
      </c>
      <c r="CS929" s="237" t="e">
        <f t="shared" si="372"/>
        <v>#DIV/0!</v>
      </c>
      <c r="CT929" s="222">
        <f t="shared" si="373"/>
        <v>0</v>
      </c>
      <c r="CU929" s="237" t="e">
        <f t="shared" si="374"/>
        <v>#DIV/0!</v>
      </c>
      <c r="CV929" s="222">
        <f t="shared" si="375"/>
        <v>0</v>
      </c>
      <c r="CW929" s="237" t="e">
        <f t="shared" si="376"/>
        <v>#DIV/0!</v>
      </c>
      <c r="CX929" s="222">
        <f t="shared" si="377"/>
        <v>0</v>
      </c>
      <c r="CY929" s="237" t="e">
        <f t="shared" si="378"/>
        <v>#DIV/0!</v>
      </c>
      <c r="CZ929" s="223" t="e">
        <f t="shared" si="379"/>
        <v>#DIV/0!</v>
      </c>
      <c r="DA929" s="223" t="e">
        <f t="shared" si="380"/>
        <v>#DIV/0!</v>
      </c>
      <c r="DB929" s="5"/>
    </row>
    <row r="930" spans="1:106" ht="29.5" customHeight="1">
      <c r="A930" s="1036"/>
      <c r="B930" s="1024"/>
      <c r="C930" s="1033"/>
      <c r="D930" s="1024"/>
      <c r="E930" s="1033"/>
      <c r="F930" s="1024"/>
      <c r="G930" s="157" t="s">
        <v>1614</v>
      </c>
      <c r="H930" s="93"/>
      <c r="I930" s="93"/>
      <c r="J930" s="212" t="s">
        <v>32</v>
      </c>
      <c r="K930" s="212" t="s">
        <v>31</v>
      </c>
      <c r="L930" s="165" t="s">
        <v>8</v>
      </c>
      <c r="M930" s="221"/>
      <c r="N930" s="221"/>
      <c r="O930" s="221"/>
      <c r="P930" s="221" t="s">
        <v>24</v>
      </c>
      <c r="Q930" s="221"/>
      <c r="R930" s="221"/>
      <c r="S930" s="226"/>
      <c r="T930" s="226"/>
      <c r="U930" s="221"/>
      <c r="V930" s="221"/>
      <c r="W930" s="221"/>
      <c r="X930" s="221"/>
      <c r="Y930" s="221"/>
      <c r="Z930" s="80">
        <f t="shared" si="383"/>
        <v>1</v>
      </c>
      <c r="AA930" s="55"/>
      <c r="AB930" s="55"/>
      <c r="AC930" s="55"/>
      <c r="AD930" s="55"/>
      <c r="AE930" s="55"/>
      <c r="AF930" s="55"/>
      <c r="AG930" s="55"/>
      <c r="AH930" s="55" t="s">
        <v>1183</v>
      </c>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221"/>
      <c r="BK930" s="221"/>
      <c r="BL930" s="221"/>
      <c r="BM930" s="221"/>
      <c r="BN930" s="221"/>
      <c r="BO930" s="221"/>
      <c r="BP930" s="221"/>
      <c r="BQ930" s="221"/>
      <c r="BR930" s="221"/>
      <c r="BS930" s="221"/>
      <c r="BT930" s="221"/>
      <c r="BU930" s="221"/>
      <c r="BV930" s="221"/>
      <c r="BW930" s="221"/>
      <c r="BX930" s="221"/>
      <c r="BY930" s="221"/>
      <c r="BZ930" s="221"/>
      <c r="CA930" s="221"/>
      <c r="CB930" s="221"/>
      <c r="CC930" s="221"/>
      <c r="CD930" s="221"/>
      <c r="CE930" s="221"/>
      <c r="CF930" s="221"/>
      <c r="CG930" s="221"/>
      <c r="CH930" s="221"/>
      <c r="CI930" s="221"/>
      <c r="CJ930" s="221"/>
      <c r="CK930" s="221"/>
      <c r="CL930" s="221"/>
      <c r="CM930" s="221"/>
      <c r="CN930" s="221"/>
      <c r="CO930" s="221"/>
      <c r="CP930" s="221"/>
      <c r="CQ930" s="221"/>
      <c r="CR930" s="222">
        <f t="shared" si="371"/>
        <v>0</v>
      </c>
      <c r="CS930" s="237" t="e">
        <f t="shared" si="372"/>
        <v>#DIV/0!</v>
      </c>
      <c r="CT930" s="222">
        <f t="shared" si="373"/>
        <v>0</v>
      </c>
      <c r="CU930" s="237" t="e">
        <f t="shared" si="374"/>
        <v>#DIV/0!</v>
      </c>
      <c r="CV930" s="222">
        <f t="shared" si="375"/>
        <v>0</v>
      </c>
      <c r="CW930" s="237" t="e">
        <f t="shared" si="376"/>
        <v>#DIV/0!</v>
      </c>
      <c r="CX930" s="222">
        <f t="shared" si="377"/>
        <v>0</v>
      </c>
      <c r="CY930" s="237" t="e">
        <f t="shared" si="378"/>
        <v>#DIV/0!</v>
      </c>
      <c r="CZ930" s="223" t="e">
        <f t="shared" si="379"/>
        <v>#DIV/0!</v>
      </c>
      <c r="DA930" s="223" t="e">
        <f t="shared" si="380"/>
        <v>#DIV/0!</v>
      </c>
      <c r="DB930" s="221"/>
    </row>
    <row r="931" spans="1:106" s="1" customFormat="1" ht="29.5" customHeight="1">
      <c r="A931" s="1036"/>
      <c r="B931" s="1024"/>
      <c r="C931" s="1033"/>
      <c r="D931" s="1024"/>
      <c r="E931" s="1033"/>
      <c r="F931" s="1024"/>
      <c r="G931" s="157" t="s">
        <v>1284</v>
      </c>
      <c r="H931" s="93"/>
      <c r="I931" s="93"/>
      <c r="J931" s="5" t="s">
        <v>32</v>
      </c>
      <c r="K931" s="212" t="s">
        <v>31</v>
      </c>
      <c r="L931" s="165" t="s">
        <v>8</v>
      </c>
      <c r="M931" s="221"/>
      <c r="N931" s="221"/>
      <c r="O931" s="5"/>
      <c r="P931" s="5"/>
      <c r="Q931" s="5"/>
      <c r="R931" s="5"/>
      <c r="S931" s="6"/>
      <c r="T931" s="6"/>
      <c r="U931" s="5"/>
      <c r="V931" s="5" t="s">
        <v>24</v>
      </c>
      <c r="W931" s="221"/>
      <c r="X931" s="5"/>
      <c r="Y931" s="5"/>
      <c r="Z931" s="80">
        <f t="shared" si="383"/>
        <v>1</v>
      </c>
      <c r="AA931" s="55"/>
      <c r="AB931" s="7"/>
      <c r="AC931" s="7"/>
      <c r="AD931" s="7"/>
      <c r="AE931" s="7"/>
      <c r="AF931" s="7"/>
      <c r="AG931" s="7"/>
      <c r="AH931" s="7"/>
      <c r="AI931" s="7"/>
      <c r="AJ931" s="7"/>
      <c r="AK931" s="7"/>
      <c r="AL931" s="7"/>
      <c r="AM931" s="7"/>
      <c r="AN931" s="7"/>
      <c r="AO931" s="7"/>
      <c r="AP931" s="7"/>
      <c r="AQ931" s="7"/>
      <c r="AR931" s="7"/>
      <c r="AS931" s="7"/>
      <c r="AT931" s="7"/>
      <c r="AU931" s="7"/>
      <c r="AV931" s="55"/>
      <c r="AW931" s="7"/>
      <c r="AX931" s="7"/>
      <c r="AY931" s="7"/>
      <c r="AZ931" s="7" t="s">
        <v>1183</v>
      </c>
      <c r="BA931" s="7"/>
      <c r="BB931" s="7"/>
      <c r="BC931" s="7"/>
      <c r="BD931" s="7"/>
      <c r="BE931" s="7"/>
      <c r="BF931" s="7"/>
      <c r="BG931" s="7"/>
      <c r="BH931" s="7"/>
      <c r="BI931" s="7"/>
      <c r="BJ931" s="221"/>
      <c r="BK931" s="221"/>
      <c r="BL931" s="221"/>
      <c r="BM931" s="221"/>
      <c r="BN931" s="221"/>
      <c r="BO931" s="221"/>
      <c r="BP931" s="221"/>
      <c r="BQ931" s="221"/>
      <c r="BR931" s="221"/>
      <c r="BS931" s="221"/>
      <c r="BT931" s="221"/>
      <c r="BU931" s="221"/>
      <c r="BV931" s="221"/>
      <c r="BW931" s="221"/>
      <c r="BX931" s="221"/>
      <c r="BY931" s="221"/>
      <c r="BZ931" s="221"/>
      <c r="CA931" s="221"/>
      <c r="CB931" s="221"/>
      <c r="CC931" s="221"/>
      <c r="CD931" s="221"/>
      <c r="CE931" s="221"/>
      <c r="CF931" s="221"/>
      <c r="CG931" s="221"/>
      <c r="CH931" s="221"/>
      <c r="CI931" s="221"/>
      <c r="CJ931" s="221"/>
      <c r="CK931" s="221"/>
      <c r="CL931" s="221"/>
      <c r="CM931" s="221"/>
      <c r="CN931" s="221"/>
      <c r="CO931" s="221"/>
      <c r="CP931" s="221"/>
      <c r="CQ931" s="221"/>
      <c r="CR931" s="222">
        <f t="shared" si="371"/>
        <v>0</v>
      </c>
      <c r="CS931" s="237" t="e">
        <f t="shared" si="372"/>
        <v>#DIV/0!</v>
      </c>
      <c r="CT931" s="222">
        <f t="shared" si="373"/>
        <v>0</v>
      </c>
      <c r="CU931" s="237" t="e">
        <f t="shared" si="374"/>
        <v>#DIV/0!</v>
      </c>
      <c r="CV931" s="222">
        <f t="shared" si="375"/>
        <v>0</v>
      </c>
      <c r="CW931" s="237" t="e">
        <f t="shared" si="376"/>
        <v>#DIV/0!</v>
      </c>
      <c r="CX931" s="222">
        <f t="shared" si="377"/>
        <v>0</v>
      </c>
      <c r="CY931" s="237" t="e">
        <f t="shared" si="378"/>
        <v>#DIV/0!</v>
      </c>
      <c r="CZ931" s="223" t="e">
        <f t="shared" si="379"/>
        <v>#DIV/0!</v>
      </c>
      <c r="DA931" s="223" t="e">
        <f t="shared" si="380"/>
        <v>#DIV/0!</v>
      </c>
      <c r="DB931" s="5"/>
    </row>
    <row r="932" spans="1:106" s="1" customFormat="1" ht="43.5">
      <c r="A932" s="1036"/>
      <c r="B932" s="1024"/>
      <c r="C932" s="1033"/>
      <c r="D932" s="1024"/>
      <c r="E932" s="1033"/>
      <c r="F932" s="1024"/>
      <c r="G932" s="157" t="s">
        <v>2081</v>
      </c>
      <c r="H932" s="93"/>
      <c r="I932" s="177" t="s">
        <v>1707</v>
      </c>
      <c r="J932" s="5" t="s">
        <v>32</v>
      </c>
      <c r="K932" s="212" t="s">
        <v>31</v>
      </c>
      <c r="L932" s="165" t="s">
        <v>8</v>
      </c>
      <c r="M932" s="221"/>
      <c r="N932" s="221"/>
      <c r="O932" s="5"/>
      <c r="P932" s="5"/>
      <c r="Q932" s="5"/>
      <c r="R932" s="5"/>
      <c r="S932" s="6"/>
      <c r="T932" s="6"/>
      <c r="U932" s="5"/>
      <c r="V932" s="5" t="s">
        <v>24</v>
      </c>
      <c r="W932" s="221"/>
      <c r="X932" s="5"/>
      <c r="Y932" s="5"/>
      <c r="Z932" s="80">
        <f t="shared" si="383"/>
        <v>1</v>
      </c>
      <c r="AA932" s="55"/>
      <c r="AB932" s="7"/>
      <c r="AC932" s="7"/>
      <c r="AD932" s="7"/>
      <c r="AE932" s="7"/>
      <c r="AF932" s="7"/>
      <c r="AG932" s="7"/>
      <c r="AH932" s="7"/>
      <c r="AI932" s="7"/>
      <c r="AJ932" s="7"/>
      <c r="AK932" s="7"/>
      <c r="AL932" s="7"/>
      <c r="AM932" s="7"/>
      <c r="AN932" s="7"/>
      <c r="AO932" s="7"/>
      <c r="AP932" s="7"/>
      <c r="AQ932" s="7"/>
      <c r="AR932" s="7"/>
      <c r="AS932" s="7"/>
      <c r="AT932" s="7"/>
      <c r="AU932" s="7"/>
      <c r="AV932" s="55"/>
      <c r="AW932" s="7"/>
      <c r="AX932" s="7"/>
      <c r="AY932" s="7"/>
      <c r="AZ932" s="7"/>
      <c r="BA932" s="7"/>
      <c r="BB932" s="7"/>
      <c r="BC932" s="7"/>
      <c r="BD932" s="7"/>
      <c r="BE932" s="7"/>
      <c r="BF932" s="7"/>
      <c r="BG932" s="7"/>
      <c r="BH932" s="7"/>
      <c r="BI932" s="7"/>
      <c r="BJ932" s="221"/>
      <c r="BK932" s="221"/>
      <c r="BL932" s="221"/>
      <c r="BM932" s="221"/>
      <c r="BN932" s="221"/>
      <c r="BO932" s="221"/>
      <c r="BP932" s="221"/>
      <c r="BQ932" s="221"/>
      <c r="BR932" s="221"/>
      <c r="BS932" s="221"/>
      <c r="BT932" s="221"/>
      <c r="BU932" s="221"/>
      <c r="BV932" s="221"/>
      <c r="BW932" s="221"/>
      <c r="BX932" s="221"/>
      <c r="BY932" s="221"/>
      <c r="BZ932" s="221"/>
      <c r="CA932" s="221"/>
      <c r="CB932" s="221"/>
      <c r="CC932" s="221"/>
      <c r="CD932" s="221"/>
      <c r="CE932" s="221"/>
      <c r="CF932" s="221"/>
      <c r="CG932" s="221"/>
      <c r="CH932" s="221"/>
      <c r="CI932" s="221"/>
      <c r="CJ932" s="221"/>
      <c r="CK932" s="221"/>
      <c r="CL932" s="221"/>
      <c r="CM932" s="221"/>
      <c r="CN932" s="221"/>
      <c r="CO932" s="221"/>
      <c r="CP932" s="221"/>
      <c r="CQ932" s="221"/>
      <c r="CR932" s="222">
        <f t="shared" si="371"/>
        <v>0</v>
      </c>
      <c r="CS932" s="237" t="e">
        <f t="shared" si="372"/>
        <v>#DIV/0!</v>
      </c>
      <c r="CT932" s="222">
        <f t="shared" si="373"/>
        <v>0</v>
      </c>
      <c r="CU932" s="237" t="e">
        <f t="shared" si="374"/>
        <v>#DIV/0!</v>
      </c>
      <c r="CV932" s="222">
        <f t="shared" si="375"/>
        <v>0</v>
      </c>
      <c r="CW932" s="237" t="e">
        <f t="shared" si="376"/>
        <v>#DIV/0!</v>
      </c>
      <c r="CX932" s="222">
        <f t="shared" si="377"/>
        <v>0</v>
      </c>
      <c r="CY932" s="237" t="e">
        <f t="shared" si="378"/>
        <v>#DIV/0!</v>
      </c>
      <c r="CZ932" s="223" t="e">
        <f t="shared" si="379"/>
        <v>#DIV/0!</v>
      </c>
      <c r="DA932" s="223" t="e">
        <f t="shared" si="380"/>
        <v>#DIV/0!</v>
      </c>
      <c r="DB932" s="5"/>
    </row>
    <row r="933" spans="1:106" s="1" customFormat="1" ht="30.65" customHeight="1">
      <c r="A933" s="1036"/>
      <c r="B933" s="1024"/>
      <c r="C933" s="1033"/>
      <c r="D933" s="1024"/>
      <c r="E933" s="1033"/>
      <c r="F933" s="1024"/>
      <c r="G933" s="157" t="s">
        <v>1282</v>
      </c>
      <c r="H933" s="93"/>
      <c r="I933" s="93"/>
      <c r="J933" s="38" t="s">
        <v>32</v>
      </c>
      <c r="K933" s="212" t="s">
        <v>31</v>
      </c>
      <c r="L933" s="165" t="s">
        <v>8</v>
      </c>
      <c r="M933" s="221" t="s">
        <v>29</v>
      </c>
      <c r="N933" s="221" t="s">
        <v>24</v>
      </c>
      <c r="O933" s="5"/>
      <c r="P933" s="5"/>
      <c r="Q933" s="5" t="s">
        <v>24</v>
      </c>
      <c r="R933" s="5"/>
      <c r="S933" s="6"/>
      <c r="T933" s="6"/>
      <c r="U933" s="5"/>
      <c r="V933" s="5"/>
      <c r="W933" s="221"/>
      <c r="X933" s="5"/>
      <c r="Y933" s="5"/>
      <c r="Z933" s="80">
        <f t="shared" si="383"/>
        <v>1</v>
      </c>
      <c r="AA933" s="55"/>
      <c r="AB933" s="7"/>
      <c r="AC933" s="7"/>
      <c r="AD933" s="7"/>
      <c r="AE933" s="7"/>
      <c r="AF933" s="7"/>
      <c r="AG933" s="7"/>
      <c r="AH933" s="7"/>
      <c r="AI933" s="7" t="s">
        <v>1317</v>
      </c>
      <c r="AJ933" s="7" t="s">
        <v>1317</v>
      </c>
      <c r="AK933" s="7" t="s">
        <v>1317</v>
      </c>
      <c r="AL933" s="7" t="s">
        <v>1317</v>
      </c>
      <c r="AM933" s="7"/>
      <c r="AN933" s="7"/>
      <c r="AO933" s="7"/>
      <c r="AP933" s="7"/>
      <c r="AQ933" s="7"/>
      <c r="AR933" s="7"/>
      <c r="AS933" s="7"/>
      <c r="AT933" s="7"/>
      <c r="AU933" s="7"/>
      <c r="AV933" s="55"/>
      <c r="AW933" s="7"/>
      <c r="AX933" s="7"/>
      <c r="AY933" s="7"/>
      <c r="AZ933" s="7"/>
      <c r="BA933" s="7"/>
      <c r="BB933" s="7"/>
      <c r="BC933" s="7"/>
      <c r="BD933" s="7"/>
      <c r="BE933" s="7"/>
      <c r="BF933" s="7"/>
      <c r="BG933" s="7"/>
      <c r="BH933" s="7"/>
      <c r="BI933" s="7"/>
      <c r="BJ933" s="221"/>
      <c r="BK933" s="221"/>
      <c r="BL933" s="221"/>
      <c r="BM933" s="221"/>
      <c r="BN933" s="221"/>
      <c r="BO933" s="221"/>
      <c r="BP933" s="221"/>
      <c r="BQ933" s="221"/>
      <c r="BR933" s="221"/>
      <c r="BS933" s="221"/>
      <c r="BT933" s="221"/>
      <c r="BU933" s="221"/>
      <c r="BV933" s="221"/>
      <c r="BW933" s="221"/>
      <c r="BX933" s="221"/>
      <c r="BY933" s="221"/>
      <c r="BZ933" s="221"/>
      <c r="CA933" s="221"/>
      <c r="CB933" s="221"/>
      <c r="CC933" s="221"/>
      <c r="CD933" s="221"/>
      <c r="CE933" s="221"/>
      <c r="CF933" s="221"/>
      <c r="CG933" s="221"/>
      <c r="CH933" s="221"/>
      <c r="CI933" s="221"/>
      <c r="CJ933" s="221"/>
      <c r="CK933" s="221"/>
      <c r="CL933" s="221"/>
      <c r="CM933" s="221"/>
      <c r="CN933" s="221"/>
      <c r="CO933" s="221"/>
      <c r="CP933" s="221"/>
      <c r="CQ933" s="221"/>
      <c r="CR933" s="222">
        <f t="shared" si="371"/>
        <v>0</v>
      </c>
      <c r="CS933" s="237" t="e">
        <f t="shared" si="372"/>
        <v>#DIV/0!</v>
      </c>
      <c r="CT933" s="222">
        <f t="shared" si="373"/>
        <v>0</v>
      </c>
      <c r="CU933" s="237" t="e">
        <f t="shared" si="374"/>
        <v>#DIV/0!</v>
      </c>
      <c r="CV933" s="222">
        <f t="shared" si="375"/>
        <v>0</v>
      </c>
      <c r="CW933" s="237" t="e">
        <f t="shared" si="376"/>
        <v>#DIV/0!</v>
      </c>
      <c r="CX933" s="222">
        <f t="shared" si="377"/>
        <v>0</v>
      </c>
      <c r="CY933" s="237" t="e">
        <f t="shared" si="378"/>
        <v>#DIV/0!</v>
      </c>
      <c r="CZ933" s="223" t="e">
        <f t="shared" si="379"/>
        <v>#DIV/0!</v>
      </c>
      <c r="DA933" s="223" t="e">
        <f t="shared" si="380"/>
        <v>#DIV/0!</v>
      </c>
      <c r="DB933" s="5"/>
    </row>
    <row r="934" spans="1:106" ht="30.65" customHeight="1">
      <c r="A934" s="1036"/>
      <c r="B934" s="1024"/>
      <c r="C934" s="1033"/>
      <c r="D934" s="1024"/>
      <c r="E934" s="1033"/>
      <c r="F934" s="1024"/>
      <c r="G934" s="157" t="s">
        <v>1283</v>
      </c>
      <c r="H934" s="93"/>
      <c r="I934" s="93"/>
      <c r="J934" s="5" t="s">
        <v>32</v>
      </c>
      <c r="K934" s="212" t="s">
        <v>31</v>
      </c>
      <c r="L934" s="165" t="s">
        <v>8</v>
      </c>
      <c r="M934" s="221" t="s">
        <v>29</v>
      </c>
      <c r="N934" s="221" t="s">
        <v>24</v>
      </c>
      <c r="O934" s="5"/>
      <c r="P934" s="5"/>
      <c r="Q934" s="5"/>
      <c r="R934" s="5" t="s">
        <v>24</v>
      </c>
      <c r="S934" s="6"/>
      <c r="T934" s="6"/>
      <c r="U934" s="5"/>
      <c r="V934" s="5"/>
      <c r="W934" s="221"/>
      <c r="X934" s="5"/>
      <c r="Y934" s="5"/>
      <c r="Z934" s="80">
        <f t="shared" si="383"/>
        <v>1</v>
      </c>
      <c r="AA934" s="55"/>
      <c r="AB934" s="7"/>
      <c r="AC934" s="7"/>
      <c r="AD934" s="7"/>
      <c r="AE934" s="7"/>
      <c r="AF934" s="7"/>
      <c r="AG934" s="7"/>
      <c r="AH934" s="7"/>
      <c r="AI934" s="7"/>
      <c r="AJ934" s="7"/>
      <c r="AK934" s="7"/>
      <c r="AL934" s="7"/>
      <c r="AM934" s="7"/>
      <c r="AN934" s="7"/>
      <c r="AO934" s="7"/>
      <c r="AP934" s="7" t="s">
        <v>1318</v>
      </c>
      <c r="AQ934" s="7"/>
      <c r="AR934" s="7"/>
      <c r="AS934" s="7"/>
      <c r="AT934" s="7"/>
      <c r="AU934" s="7"/>
      <c r="AV934" s="55"/>
      <c r="AW934" s="7"/>
      <c r="AX934" s="7"/>
      <c r="AY934" s="7"/>
      <c r="AZ934" s="7"/>
      <c r="BA934" s="7"/>
      <c r="BB934" s="7"/>
      <c r="BC934" s="55"/>
      <c r="BD934" s="55"/>
      <c r="BE934" s="55"/>
      <c r="BF934" s="7"/>
      <c r="BG934" s="7"/>
      <c r="BH934" s="7"/>
      <c r="BI934" s="7"/>
      <c r="BJ934" s="221"/>
      <c r="BK934" s="221"/>
      <c r="BL934" s="221"/>
      <c r="BM934" s="221"/>
      <c r="BN934" s="221"/>
      <c r="BO934" s="221"/>
      <c r="BP934" s="221"/>
      <c r="BQ934" s="221"/>
      <c r="BR934" s="221"/>
      <c r="BS934" s="221"/>
      <c r="BT934" s="221"/>
      <c r="BU934" s="221"/>
      <c r="BV934" s="221"/>
      <c r="BW934" s="221"/>
      <c r="BX934" s="221"/>
      <c r="BY934" s="221"/>
      <c r="BZ934" s="221"/>
      <c r="CA934" s="221"/>
      <c r="CB934" s="221"/>
      <c r="CC934" s="221"/>
      <c r="CD934" s="221"/>
      <c r="CE934" s="221"/>
      <c r="CF934" s="221"/>
      <c r="CG934" s="221"/>
      <c r="CH934" s="221"/>
      <c r="CI934" s="221"/>
      <c r="CJ934" s="221"/>
      <c r="CK934" s="221"/>
      <c r="CL934" s="221"/>
      <c r="CM934" s="221"/>
      <c r="CN934" s="221"/>
      <c r="CO934" s="221"/>
      <c r="CP934" s="221"/>
      <c r="CQ934" s="221"/>
      <c r="CR934" s="222">
        <f t="shared" si="371"/>
        <v>0</v>
      </c>
      <c r="CS934" s="237" t="e">
        <f t="shared" si="372"/>
        <v>#DIV/0!</v>
      </c>
      <c r="CT934" s="222">
        <f t="shared" si="373"/>
        <v>0</v>
      </c>
      <c r="CU934" s="237" t="e">
        <f t="shared" si="374"/>
        <v>#DIV/0!</v>
      </c>
      <c r="CV934" s="222">
        <f t="shared" si="375"/>
        <v>0</v>
      </c>
      <c r="CW934" s="237" t="e">
        <f t="shared" si="376"/>
        <v>#DIV/0!</v>
      </c>
      <c r="CX934" s="222">
        <f t="shared" si="377"/>
        <v>0</v>
      </c>
      <c r="CY934" s="237" t="e">
        <f t="shared" si="378"/>
        <v>#DIV/0!</v>
      </c>
      <c r="CZ934" s="223" t="e">
        <f t="shared" si="379"/>
        <v>#DIV/0!</v>
      </c>
      <c r="DA934" s="223" t="e">
        <f t="shared" si="380"/>
        <v>#DIV/0!</v>
      </c>
      <c r="DB934" s="221"/>
    </row>
    <row r="935" spans="1:106" s="1" customFormat="1" ht="43.5">
      <c r="A935" s="1036">
        <v>256</v>
      </c>
      <c r="B935" s="1044" t="s">
        <v>1035</v>
      </c>
      <c r="C935" s="1055" t="s">
        <v>41</v>
      </c>
      <c r="D935" s="1056" t="s">
        <v>42</v>
      </c>
      <c r="E935" s="1055" t="s">
        <v>41</v>
      </c>
      <c r="F935" s="1044" t="s">
        <v>42</v>
      </c>
      <c r="G935" s="234" t="s">
        <v>1705</v>
      </c>
      <c r="H935" s="89"/>
      <c r="I935" s="177" t="s">
        <v>1706</v>
      </c>
      <c r="J935" s="5" t="s">
        <v>32</v>
      </c>
      <c r="K935" s="212" t="s">
        <v>31</v>
      </c>
      <c r="L935" s="165" t="s">
        <v>8</v>
      </c>
      <c r="M935" s="221" t="s">
        <v>29</v>
      </c>
      <c r="N935" s="221" t="s">
        <v>24</v>
      </c>
      <c r="O935" s="5"/>
      <c r="P935" s="5"/>
      <c r="Q935" s="5"/>
      <c r="R935" s="5"/>
      <c r="S935" s="195" t="s">
        <v>24</v>
      </c>
      <c r="T935" s="6"/>
      <c r="U935" s="5"/>
      <c r="V935" s="5"/>
      <c r="W935" s="5"/>
      <c r="X935" s="5"/>
      <c r="Y935" s="5"/>
      <c r="Z935" s="80">
        <f t="shared" si="383"/>
        <v>1</v>
      </c>
      <c r="AA935" s="55"/>
      <c r="AB935" s="7"/>
      <c r="AC935" s="7"/>
      <c r="AD935" s="7"/>
      <c r="AE935" s="7"/>
      <c r="AF935" s="7"/>
      <c r="AG935" s="7"/>
      <c r="AH935" s="7"/>
      <c r="AI935" s="7"/>
      <c r="AJ935" s="7"/>
      <c r="AK935" s="7"/>
      <c r="AL935" s="7"/>
      <c r="AM935" s="7"/>
      <c r="AN935" s="7"/>
      <c r="AO935" s="7"/>
      <c r="AP935" s="7"/>
      <c r="AQ935" s="7"/>
      <c r="AR935" s="7" t="s">
        <v>1317</v>
      </c>
      <c r="AS935" s="7"/>
      <c r="AT935" s="7"/>
      <c r="AU935" s="7"/>
      <c r="AV935" s="55"/>
      <c r="AW935" s="7"/>
      <c r="AX935" s="7"/>
      <c r="AY935" s="7"/>
      <c r="AZ935" s="7"/>
      <c r="BA935" s="7"/>
      <c r="BB935" s="7"/>
      <c r="BC935" s="7"/>
      <c r="BD935" s="7"/>
      <c r="BE935" s="7"/>
      <c r="BF935" s="7"/>
      <c r="BG935" s="7"/>
      <c r="BH935" s="7"/>
      <c r="BI935" s="7"/>
      <c r="BJ935" s="221"/>
      <c r="BK935" s="221"/>
      <c r="BL935" s="221"/>
      <c r="BM935" s="221"/>
      <c r="BN935" s="221"/>
      <c r="BO935" s="221"/>
      <c r="BP935" s="221"/>
      <c r="BQ935" s="221"/>
      <c r="BR935" s="221"/>
      <c r="BS935" s="221"/>
      <c r="BT935" s="221"/>
      <c r="BU935" s="221"/>
      <c r="BV935" s="221"/>
      <c r="BW935" s="221"/>
      <c r="BX935" s="221"/>
      <c r="BY935" s="221"/>
      <c r="BZ935" s="221"/>
      <c r="CA935" s="221"/>
      <c r="CB935" s="221"/>
      <c r="CC935" s="221"/>
      <c r="CD935" s="221"/>
      <c r="CE935" s="221"/>
      <c r="CF935" s="221"/>
      <c r="CG935" s="221"/>
      <c r="CH935" s="221"/>
      <c r="CI935" s="221"/>
      <c r="CJ935" s="221"/>
      <c r="CK935" s="221"/>
      <c r="CL935" s="221"/>
      <c r="CM935" s="221"/>
      <c r="CN935" s="221"/>
      <c r="CO935" s="221"/>
      <c r="CP935" s="221"/>
      <c r="CQ935" s="221"/>
      <c r="CR935" s="222">
        <f t="shared" si="371"/>
        <v>0</v>
      </c>
      <c r="CS935" s="237" t="e">
        <f t="shared" si="372"/>
        <v>#DIV/0!</v>
      </c>
      <c r="CT935" s="222">
        <f t="shared" si="373"/>
        <v>0</v>
      </c>
      <c r="CU935" s="237" t="e">
        <f t="shared" si="374"/>
        <v>#DIV/0!</v>
      </c>
      <c r="CV935" s="222">
        <f t="shared" si="375"/>
        <v>0</v>
      </c>
      <c r="CW935" s="237" t="e">
        <f t="shared" si="376"/>
        <v>#DIV/0!</v>
      </c>
      <c r="CX935" s="222">
        <f t="shared" si="377"/>
        <v>0</v>
      </c>
      <c r="CY935" s="237" t="e">
        <f t="shared" si="378"/>
        <v>#DIV/0!</v>
      </c>
      <c r="CZ935" s="223" t="e">
        <f t="shared" si="379"/>
        <v>#DIV/0!</v>
      </c>
      <c r="DA935" s="223" t="e">
        <f t="shared" si="380"/>
        <v>#DIV/0!</v>
      </c>
      <c r="DB935" s="5"/>
    </row>
    <row r="936" spans="1:106" s="1" customFormat="1" ht="46.5">
      <c r="A936" s="1036"/>
      <c r="B936" s="1044"/>
      <c r="C936" s="1055"/>
      <c r="D936" s="1056"/>
      <c r="E936" s="1055"/>
      <c r="F936" s="1044"/>
      <c r="G936" s="234" t="s">
        <v>1575</v>
      </c>
      <c r="H936" s="89"/>
      <c r="I936" s="89"/>
      <c r="J936" s="212" t="s">
        <v>32</v>
      </c>
      <c r="K936" s="212" t="s">
        <v>31</v>
      </c>
      <c r="L936" s="165" t="s">
        <v>8</v>
      </c>
      <c r="M936" s="221" t="s">
        <v>29</v>
      </c>
      <c r="N936" s="221" t="s">
        <v>24</v>
      </c>
      <c r="O936" s="5"/>
      <c r="P936" s="5"/>
      <c r="Q936" s="5"/>
      <c r="R936" s="5"/>
      <c r="S936" s="6"/>
      <c r="T936" s="6"/>
      <c r="U936" s="5"/>
      <c r="V936" s="5"/>
      <c r="W936" s="5"/>
      <c r="X936" s="5" t="s">
        <v>24</v>
      </c>
      <c r="Y936" s="5"/>
      <c r="Z936" s="80">
        <f t="shared" si="383"/>
        <v>1</v>
      </c>
      <c r="AA936" s="55"/>
      <c r="AB936" s="7"/>
      <c r="AC936" s="7"/>
      <c r="AD936" s="7"/>
      <c r="AE936" s="7"/>
      <c r="AF936" s="7"/>
      <c r="AG936" s="7"/>
      <c r="AH936" s="7"/>
      <c r="AI936" s="7"/>
      <c r="AJ936" s="7"/>
      <c r="AK936" s="7"/>
      <c r="AL936" s="7"/>
      <c r="AM936" s="7"/>
      <c r="AN936" s="7"/>
      <c r="AO936" s="7"/>
      <c r="AP936" s="7"/>
      <c r="AQ936" s="7"/>
      <c r="AR936" s="7"/>
      <c r="AS936" s="7"/>
      <c r="AT936" s="7"/>
      <c r="AU936" s="7"/>
      <c r="AV936" s="55"/>
      <c r="AW936" s="7"/>
      <c r="AX936" s="7"/>
      <c r="AY936" s="7"/>
      <c r="AZ936" s="7"/>
      <c r="BA936" s="7"/>
      <c r="BB936" s="7"/>
      <c r="BC936" s="7"/>
      <c r="BD936" s="7"/>
      <c r="BE936" s="7"/>
      <c r="BF936" s="7"/>
      <c r="BG936" s="7" t="s">
        <v>1183</v>
      </c>
      <c r="BH936" s="7"/>
      <c r="BI936" s="7"/>
      <c r="BJ936" s="221"/>
      <c r="BK936" s="221"/>
      <c r="BL936" s="221"/>
      <c r="BM936" s="221"/>
      <c r="BN936" s="221"/>
      <c r="BO936" s="221"/>
      <c r="BP936" s="221"/>
      <c r="BQ936" s="221"/>
      <c r="BR936" s="221"/>
      <c r="BS936" s="221"/>
      <c r="BT936" s="221"/>
      <c r="BU936" s="221"/>
      <c r="BV936" s="221"/>
      <c r="BW936" s="221"/>
      <c r="BX936" s="221"/>
      <c r="BY936" s="221"/>
      <c r="BZ936" s="221"/>
      <c r="CA936" s="221"/>
      <c r="CB936" s="221"/>
      <c r="CC936" s="221"/>
      <c r="CD936" s="221"/>
      <c r="CE936" s="221"/>
      <c r="CF936" s="221"/>
      <c r="CG936" s="221"/>
      <c r="CH936" s="221"/>
      <c r="CI936" s="221"/>
      <c r="CJ936" s="221"/>
      <c r="CK936" s="221"/>
      <c r="CL936" s="221"/>
      <c r="CM936" s="221"/>
      <c r="CN936" s="221"/>
      <c r="CO936" s="221"/>
      <c r="CP936" s="221"/>
      <c r="CQ936" s="221"/>
      <c r="CR936" s="222">
        <f t="shared" si="371"/>
        <v>0</v>
      </c>
      <c r="CS936" s="237" t="e">
        <f t="shared" si="372"/>
        <v>#DIV/0!</v>
      </c>
      <c r="CT936" s="222">
        <f t="shared" si="373"/>
        <v>0</v>
      </c>
      <c r="CU936" s="237" t="e">
        <f t="shared" si="374"/>
        <v>#DIV/0!</v>
      </c>
      <c r="CV936" s="222">
        <f t="shared" si="375"/>
        <v>0</v>
      </c>
      <c r="CW936" s="237" t="e">
        <f t="shared" si="376"/>
        <v>#DIV/0!</v>
      </c>
      <c r="CX936" s="222">
        <f t="shared" si="377"/>
        <v>0</v>
      </c>
      <c r="CY936" s="237" t="e">
        <f t="shared" si="378"/>
        <v>#DIV/0!</v>
      </c>
      <c r="CZ936" s="223" t="e">
        <f t="shared" si="379"/>
        <v>#DIV/0!</v>
      </c>
      <c r="DA936" s="223" t="e">
        <f t="shared" si="380"/>
        <v>#DIV/0!</v>
      </c>
      <c r="DB936" s="5"/>
    </row>
    <row r="937" spans="1:106" s="1" customFormat="1" ht="27.65" customHeight="1">
      <c r="A937" s="1036"/>
      <c r="B937" s="1044"/>
      <c r="C937" s="1055"/>
      <c r="D937" s="1056"/>
      <c r="E937" s="1055"/>
      <c r="F937" s="1044"/>
      <c r="G937" s="259" t="s">
        <v>1925</v>
      </c>
      <c r="H937" s="89"/>
      <c r="I937" s="89"/>
      <c r="J937" s="5" t="s">
        <v>32</v>
      </c>
      <c r="K937" s="212" t="s">
        <v>31</v>
      </c>
      <c r="L937" s="165" t="s">
        <v>8</v>
      </c>
      <c r="M937" s="221"/>
      <c r="N937" s="221"/>
      <c r="O937" s="5"/>
      <c r="P937" s="5"/>
      <c r="Q937" s="5"/>
      <c r="R937" s="5"/>
      <c r="S937" s="6"/>
      <c r="T937" s="6"/>
      <c r="U937" s="5"/>
      <c r="V937" s="5" t="s">
        <v>24</v>
      </c>
      <c r="W937" s="5"/>
      <c r="X937" s="5"/>
      <c r="Y937" s="5"/>
      <c r="Z937" s="80">
        <f t="shared" si="383"/>
        <v>1</v>
      </c>
      <c r="AA937" s="55"/>
      <c r="AB937" s="7"/>
      <c r="AC937" s="7"/>
      <c r="AD937" s="7"/>
      <c r="AE937" s="7"/>
      <c r="AF937" s="7"/>
      <c r="AG937" s="7"/>
      <c r="AH937" s="7"/>
      <c r="AI937" s="7"/>
      <c r="AJ937" s="7"/>
      <c r="AK937" s="7"/>
      <c r="AL937" s="7"/>
      <c r="AM937" s="7"/>
      <c r="AN937" s="7"/>
      <c r="AO937" s="7"/>
      <c r="AP937" s="7"/>
      <c r="AQ937" s="7"/>
      <c r="AR937" s="7"/>
      <c r="AS937" s="7"/>
      <c r="AT937" s="7"/>
      <c r="AU937" s="7"/>
      <c r="AV937" s="55"/>
      <c r="AW937" s="7"/>
      <c r="AX937" s="7"/>
      <c r="AY937" s="7"/>
      <c r="AZ937" s="7"/>
      <c r="BA937" s="7"/>
      <c r="BB937" s="7"/>
      <c r="BC937" s="7"/>
      <c r="BD937" s="7"/>
      <c r="BE937" s="7"/>
      <c r="BF937" s="7"/>
      <c r="BG937" s="7"/>
      <c r="BH937" s="7"/>
      <c r="BI937" s="7"/>
      <c r="BJ937" s="221"/>
      <c r="BK937" s="221"/>
      <c r="BL937" s="221"/>
      <c r="BM937" s="221"/>
      <c r="BN937" s="221"/>
      <c r="BO937" s="221"/>
      <c r="BP937" s="221"/>
      <c r="BQ937" s="221"/>
      <c r="BR937" s="221"/>
      <c r="BS937" s="221"/>
      <c r="BT937" s="221"/>
      <c r="BU937" s="221"/>
      <c r="BV937" s="221"/>
      <c r="BW937" s="221"/>
      <c r="BX937" s="221"/>
      <c r="BY937" s="221"/>
      <c r="BZ937" s="221"/>
      <c r="CA937" s="221"/>
      <c r="CB937" s="221"/>
      <c r="CC937" s="221"/>
      <c r="CD937" s="221"/>
      <c r="CE937" s="221"/>
      <c r="CF937" s="221"/>
      <c r="CG937" s="221"/>
      <c r="CH937" s="221"/>
      <c r="CI937" s="221"/>
      <c r="CJ937" s="221"/>
      <c r="CK937" s="221"/>
      <c r="CL937" s="221"/>
      <c r="CM937" s="221"/>
      <c r="CN937" s="221"/>
      <c r="CO937" s="221"/>
      <c r="CP937" s="221"/>
      <c r="CQ937" s="221"/>
      <c r="CR937" s="222"/>
      <c r="CS937" s="237"/>
      <c r="CT937" s="222"/>
      <c r="CU937" s="237"/>
      <c r="CV937" s="222"/>
      <c r="CW937" s="237"/>
      <c r="CX937" s="222"/>
      <c r="CY937" s="237"/>
      <c r="CZ937" s="223"/>
      <c r="DA937" s="223"/>
      <c r="DB937" s="5"/>
    </row>
    <row r="938" spans="1:106" s="1" customFormat="1" ht="31">
      <c r="A938" s="1036"/>
      <c r="B938" s="1044"/>
      <c r="C938" s="1055"/>
      <c r="D938" s="1056"/>
      <c r="E938" s="1055"/>
      <c r="F938" s="1044"/>
      <c r="G938" s="234" t="s">
        <v>1176</v>
      </c>
      <c r="H938" s="89"/>
      <c r="I938" s="89"/>
      <c r="J938" s="5" t="s">
        <v>32</v>
      </c>
      <c r="K938" s="212" t="s">
        <v>31</v>
      </c>
      <c r="L938" s="165" t="s">
        <v>8</v>
      </c>
      <c r="M938" s="221" t="s">
        <v>29</v>
      </c>
      <c r="N938" s="221" t="s">
        <v>24</v>
      </c>
      <c r="O938" s="5"/>
      <c r="P938" s="5"/>
      <c r="Q938" s="5"/>
      <c r="R938" s="5"/>
      <c r="S938" s="6"/>
      <c r="T938" s="6"/>
      <c r="U938" s="5"/>
      <c r="V938" s="5" t="s">
        <v>24</v>
      </c>
      <c r="W938" s="5"/>
      <c r="X938" s="5"/>
      <c r="Y938" s="5"/>
      <c r="Z938" s="80">
        <f t="shared" si="383"/>
        <v>1</v>
      </c>
      <c r="AA938" s="55"/>
      <c r="AB938" s="7"/>
      <c r="AC938" s="7"/>
      <c r="AD938" s="7"/>
      <c r="AE938" s="7"/>
      <c r="AF938" s="7"/>
      <c r="AG938" s="7"/>
      <c r="AH938" s="7"/>
      <c r="AI938" s="7"/>
      <c r="AJ938" s="7"/>
      <c r="AK938" s="7"/>
      <c r="AL938" s="7"/>
      <c r="AM938" s="7"/>
      <c r="AN938" s="7"/>
      <c r="AO938" s="7"/>
      <c r="AP938" s="7"/>
      <c r="AQ938" s="7"/>
      <c r="AR938" s="7"/>
      <c r="AS938" s="7"/>
      <c r="AT938" s="7"/>
      <c r="AU938" s="7"/>
      <c r="AV938" s="55"/>
      <c r="AW938" s="7"/>
      <c r="AX938" s="7"/>
      <c r="AY938" s="7"/>
      <c r="AZ938" s="7"/>
      <c r="BA938" s="7" t="s">
        <v>1317</v>
      </c>
      <c r="BB938" s="7"/>
      <c r="BC938" s="7"/>
      <c r="BD938" s="7"/>
      <c r="BE938" s="7"/>
      <c r="BF938" s="7"/>
      <c r="BG938" s="7"/>
      <c r="BH938" s="7"/>
      <c r="BI938" s="7"/>
      <c r="BJ938" s="221"/>
      <c r="BK938" s="221"/>
      <c r="BL938" s="221"/>
      <c r="BM938" s="221"/>
      <c r="BN938" s="221"/>
      <c r="BO938" s="221"/>
      <c r="BP938" s="221"/>
      <c r="BQ938" s="221"/>
      <c r="BR938" s="221"/>
      <c r="BS938" s="221"/>
      <c r="BT938" s="221"/>
      <c r="BU938" s="221"/>
      <c r="BV938" s="221"/>
      <c r="BW938" s="221"/>
      <c r="BX938" s="221"/>
      <c r="BY938" s="221"/>
      <c r="BZ938" s="221"/>
      <c r="CA938" s="221"/>
      <c r="CB938" s="221"/>
      <c r="CC938" s="221"/>
      <c r="CD938" s="221"/>
      <c r="CE938" s="221"/>
      <c r="CF938" s="221"/>
      <c r="CG938" s="221"/>
      <c r="CH938" s="221"/>
      <c r="CI938" s="221"/>
      <c r="CJ938" s="221"/>
      <c r="CK938" s="221"/>
      <c r="CL938" s="221"/>
      <c r="CM938" s="221"/>
      <c r="CN938" s="221"/>
      <c r="CO938" s="221"/>
      <c r="CP938" s="221"/>
      <c r="CQ938" s="221"/>
      <c r="CR938" s="222">
        <f t="shared" si="371"/>
        <v>0</v>
      </c>
      <c r="CS938" s="237" t="e">
        <f t="shared" si="372"/>
        <v>#DIV/0!</v>
      </c>
      <c r="CT938" s="222">
        <f t="shared" si="373"/>
        <v>0</v>
      </c>
      <c r="CU938" s="237" t="e">
        <f t="shared" si="374"/>
        <v>#DIV/0!</v>
      </c>
      <c r="CV938" s="222">
        <f t="shared" si="375"/>
        <v>0</v>
      </c>
      <c r="CW938" s="237" t="e">
        <f t="shared" si="376"/>
        <v>#DIV/0!</v>
      </c>
      <c r="CX938" s="222">
        <f t="shared" si="377"/>
        <v>0</v>
      </c>
      <c r="CY938" s="237" t="e">
        <f t="shared" si="378"/>
        <v>#DIV/0!</v>
      </c>
      <c r="CZ938" s="223" t="e">
        <f t="shared" si="379"/>
        <v>#DIV/0!</v>
      </c>
      <c r="DA938" s="223" t="e">
        <f t="shared" si="380"/>
        <v>#DIV/0!</v>
      </c>
      <c r="DB938" s="5"/>
    </row>
    <row r="939" spans="1:106" s="1" customFormat="1" ht="31">
      <c r="A939" s="1036"/>
      <c r="B939" s="1044"/>
      <c r="C939" s="1055"/>
      <c r="D939" s="1056"/>
      <c r="E939" s="1055"/>
      <c r="F939" s="1044"/>
      <c r="G939" s="234" t="s">
        <v>1543</v>
      </c>
      <c r="H939" s="89"/>
      <c r="I939" s="89"/>
      <c r="J939" s="5" t="s">
        <v>32</v>
      </c>
      <c r="K939" s="212" t="s">
        <v>31</v>
      </c>
      <c r="L939" s="165"/>
      <c r="M939" s="221"/>
      <c r="N939" s="221"/>
      <c r="O939" s="5"/>
      <c r="P939" s="5"/>
      <c r="Q939" s="5"/>
      <c r="R939" s="5"/>
      <c r="S939" s="6" t="s">
        <v>24</v>
      </c>
      <c r="T939" s="6"/>
      <c r="U939" s="5"/>
      <c r="V939" s="5"/>
      <c r="W939" s="5"/>
      <c r="X939" s="5"/>
      <c r="Y939" s="5"/>
      <c r="Z939" s="80">
        <f t="shared" si="383"/>
        <v>1</v>
      </c>
      <c r="AA939" s="55"/>
      <c r="AB939" s="7"/>
      <c r="AC939" s="7"/>
      <c r="AD939" s="7"/>
      <c r="AE939" s="7"/>
      <c r="AF939" s="7"/>
      <c r="AG939" s="7"/>
      <c r="AH939" s="7"/>
      <c r="AI939" s="7"/>
      <c r="AJ939" s="7"/>
      <c r="AK939" s="7"/>
      <c r="AL939" s="7"/>
      <c r="AM939" s="7"/>
      <c r="AN939" s="7"/>
      <c r="AO939" s="7"/>
      <c r="AP939" s="7"/>
      <c r="AQ939" s="7"/>
      <c r="AR939" s="7"/>
      <c r="AS939" s="7" t="s">
        <v>1317</v>
      </c>
      <c r="AT939" s="7"/>
      <c r="AU939" s="7"/>
      <c r="AV939" s="55"/>
      <c r="AW939" s="7"/>
      <c r="AX939" s="7"/>
      <c r="AY939" s="7"/>
      <c r="AZ939" s="7"/>
      <c r="BA939" s="7"/>
      <c r="BB939" s="7"/>
      <c r="BC939" s="7"/>
      <c r="BD939" s="7"/>
      <c r="BE939" s="7"/>
      <c r="BF939" s="7"/>
      <c r="BG939" s="7"/>
      <c r="BH939" s="7"/>
      <c r="BI939" s="7"/>
      <c r="BJ939" s="221"/>
      <c r="BK939" s="221"/>
      <c r="BL939" s="221"/>
      <c r="BM939" s="221"/>
      <c r="BN939" s="221"/>
      <c r="BO939" s="221"/>
      <c r="BP939" s="221"/>
      <c r="BQ939" s="221"/>
      <c r="BR939" s="221"/>
      <c r="BS939" s="221"/>
      <c r="BT939" s="221"/>
      <c r="BU939" s="221"/>
      <c r="BV939" s="221"/>
      <c r="BW939" s="221"/>
      <c r="BX939" s="221"/>
      <c r="BY939" s="221"/>
      <c r="BZ939" s="221"/>
      <c r="CA939" s="221"/>
      <c r="CB939" s="221"/>
      <c r="CC939" s="221"/>
      <c r="CD939" s="221"/>
      <c r="CE939" s="221"/>
      <c r="CF939" s="221"/>
      <c r="CG939" s="221"/>
      <c r="CH939" s="221"/>
      <c r="CI939" s="221"/>
      <c r="CJ939" s="221"/>
      <c r="CK939" s="221"/>
      <c r="CL939" s="221"/>
      <c r="CM939" s="221"/>
      <c r="CN939" s="221"/>
      <c r="CO939" s="221"/>
      <c r="CP939" s="221"/>
      <c r="CQ939" s="221"/>
      <c r="CR939" s="222">
        <f t="shared" si="371"/>
        <v>0</v>
      </c>
      <c r="CS939" s="237" t="e">
        <f t="shared" si="372"/>
        <v>#DIV/0!</v>
      </c>
      <c r="CT939" s="222">
        <f t="shared" si="373"/>
        <v>0</v>
      </c>
      <c r="CU939" s="237" t="e">
        <f t="shared" si="374"/>
        <v>#DIV/0!</v>
      </c>
      <c r="CV939" s="222">
        <f t="shared" si="375"/>
        <v>0</v>
      </c>
      <c r="CW939" s="237" t="e">
        <f t="shared" si="376"/>
        <v>#DIV/0!</v>
      </c>
      <c r="CX939" s="222">
        <f t="shared" si="377"/>
        <v>0</v>
      </c>
      <c r="CY939" s="237" t="e">
        <f t="shared" si="378"/>
        <v>#DIV/0!</v>
      </c>
      <c r="CZ939" s="223" t="e">
        <f t="shared" si="379"/>
        <v>#DIV/0!</v>
      </c>
      <c r="DA939" s="223" t="e">
        <f t="shared" si="380"/>
        <v>#DIV/0!</v>
      </c>
      <c r="DB939" s="5"/>
    </row>
    <row r="940" spans="1:106" s="1" customFormat="1" ht="31">
      <c r="A940" s="1036"/>
      <c r="B940" s="1044"/>
      <c r="C940" s="1055"/>
      <c r="D940" s="1056"/>
      <c r="E940" s="1055"/>
      <c r="F940" s="1044"/>
      <c r="G940" s="234" t="s">
        <v>1537</v>
      </c>
      <c r="H940" s="89"/>
      <c r="I940" s="89"/>
      <c r="J940" s="5" t="s">
        <v>32</v>
      </c>
      <c r="K940" s="212" t="s">
        <v>31</v>
      </c>
      <c r="L940" s="165"/>
      <c r="M940" s="221"/>
      <c r="N940" s="221"/>
      <c r="O940" s="5"/>
      <c r="P940" s="5"/>
      <c r="Q940" s="5"/>
      <c r="R940" s="5"/>
      <c r="S940" s="6"/>
      <c r="T940" s="6"/>
      <c r="U940" s="5"/>
      <c r="V940" s="5" t="s">
        <v>24</v>
      </c>
      <c r="W940" s="5"/>
      <c r="X940" s="5"/>
      <c r="Y940" s="5"/>
      <c r="Z940" s="80">
        <f t="shared" si="383"/>
        <v>1</v>
      </c>
      <c r="AA940" s="55"/>
      <c r="AB940" s="7"/>
      <c r="AC940" s="7"/>
      <c r="AD940" s="7"/>
      <c r="AE940" s="7"/>
      <c r="AF940" s="7"/>
      <c r="AG940" s="7"/>
      <c r="AH940" s="7"/>
      <c r="AI940" s="7"/>
      <c r="AJ940" s="7"/>
      <c r="AK940" s="7"/>
      <c r="AL940" s="7"/>
      <c r="AM940" s="7"/>
      <c r="AN940" s="7"/>
      <c r="AO940" s="7"/>
      <c r="AP940" s="7"/>
      <c r="AQ940" s="7"/>
      <c r="AR940" s="7"/>
      <c r="AS940" s="7"/>
      <c r="AT940" s="7"/>
      <c r="AU940" s="7"/>
      <c r="AV940" s="55"/>
      <c r="AW940" s="7"/>
      <c r="AX940" s="7"/>
      <c r="AY940" s="7"/>
      <c r="AZ940" s="7"/>
      <c r="BA940" s="7" t="s">
        <v>1183</v>
      </c>
      <c r="BB940" s="7"/>
      <c r="BC940" s="7"/>
      <c r="BD940" s="7"/>
      <c r="BE940" s="7"/>
      <c r="BF940" s="7"/>
      <c r="BG940" s="7"/>
      <c r="BH940" s="7"/>
      <c r="BI940" s="7"/>
      <c r="BJ940" s="221"/>
      <c r="BK940" s="221"/>
      <c r="BL940" s="221"/>
      <c r="BM940" s="221"/>
      <c r="BN940" s="221"/>
      <c r="BO940" s="221"/>
      <c r="BP940" s="221"/>
      <c r="BQ940" s="221"/>
      <c r="BR940" s="221"/>
      <c r="BS940" s="221"/>
      <c r="BT940" s="221"/>
      <c r="BU940" s="221"/>
      <c r="BV940" s="221"/>
      <c r="BW940" s="221"/>
      <c r="BX940" s="221"/>
      <c r="BY940" s="221"/>
      <c r="BZ940" s="221"/>
      <c r="CA940" s="221"/>
      <c r="CB940" s="221"/>
      <c r="CC940" s="221"/>
      <c r="CD940" s="221"/>
      <c r="CE940" s="221"/>
      <c r="CF940" s="221"/>
      <c r="CG940" s="221"/>
      <c r="CH940" s="221"/>
      <c r="CI940" s="221"/>
      <c r="CJ940" s="221"/>
      <c r="CK940" s="221"/>
      <c r="CL940" s="221"/>
      <c r="CM940" s="221"/>
      <c r="CN940" s="221"/>
      <c r="CO940" s="221"/>
      <c r="CP940" s="221"/>
      <c r="CQ940" s="221"/>
      <c r="CR940" s="222">
        <f t="shared" si="371"/>
        <v>0</v>
      </c>
      <c r="CS940" s="237" t="e">
        <f t="shared" si="372"/>
        <v>#DIV/0!</v>
      </c>
      <c r="CT940" s="222">
        <f t="shared" si="373"/>
        <v>0</v>
      </c>
      <c r="CU940" s="237" t="e">
        <f t="shared" si="374"/>
        <v>#DIV/0!</v>
      </c>
      <c r="CV940" s="222">
        <f t="shared" si="375"/>
        <v>0</v>
      </c>
      <c r="CW940" s="237" t="e">
        <f t="shared" si="376"/>
        <v>#DIV/0!</v>
      </c>
      <c r="CX940" s="222">
        <f t="shared" si="377"/>
        <v>0</v>
      </c>
      <c r="CY940" s="237" t="e">
        <f t="shared" si="378"/>
        <v>#DIV/0!</v>
      </c>
      <c r="CZ940" s="223" t="e">
        <f t="shared" si="379"/>
        <v>#DIV/0!</v>
      </c>
      <c r="DA940" s="223" t="e">
        <f t="shared" si="380"/>
        <v>#DIV/0!</v>
      </c>
      <c r="DB940" s="5"/>
    </row>
    <row r="941" spans="1:106" s="1" customFormat="1" ht="27" customHeight="1">
      <c r="A941" s="1036"/>
      <c r="B941" s="1044"/>
      <c r="C941" s="1055"/>
      <c r="D941" s="1056"/>
      <c r="E941" s="1055"/>
      <c r="F941" s="1044"/>
      <c r="G941" s="234" t="s">
        <v>1175</v>
      </c>
      <c r="H941" s="89"/>
      <c r="I941" s="89"/>
      <c r="J941" s="5" t="s">
        <v>32</v>
      </c>
      <c r="K941" s="212" t="s">
        <v>31</v>
      </c>
      <c r="L941" s="165" t="s">
        <v>8</v>
      </c>
      <c r="M941" s="221" t="s">
        <v>29</v>
      </c>
      <c r="N941" s="221" t="s">
        <v>24</v>
      </c>
      <c r="O941" s="5"/>
      <c r="P941" s="5"/>
      <c r="Q941" s="5"/>
      <c r="R941" s="5"/>
      <c r="S941" s="6"/>
      <c r="T941" s="6"/>
      <c r="U941" s="5"/>
      <c r="V941" s="5" t="s">
        <v>24</v>
      </c>
      <c r="W941" s="5"/>
      <c r="X941" s="5"/>
      <c r="Y941" s="5"/>
      <c r="Z941" s="80">
        <f t="shared" si="383"/>
        <v>1</v>
      </c>
      <c r="AA941" s="55"/>
      <c r="AB941" s="7"/>
      <c r="AC941" s="7"/>
      <c r="AD941" s="7"/>
      <c r="AE941" s="7"/>
      <c r="AF941" s="7"/>
      <c r="AG941" s="7"/>
      <c r="AH941" s="7"/>
      <c r="AI941" s="7"/>
      <c r="AJ941" s="7"/>
      <c r="AK941" s="7"/>
      <c r="AL941" s="7"/>
      <c r="AM941" s="7"/>
      <c r="AN941" s="7"/>
      <c r="AO941" s="7"/>
      <c r="AP941" s="7"/>
      <c r="AQ941" s="7"/>
      <c r="AR941" s="7"/>
      <c r="AS941" s="7"/>
      <c r="AT941" s="7"/>
      <c r="AU941" s="7"/>
      <c r="AV941" s="55"/>
      <c r="AW941" s="7"/>
      <c r="AX941" s="7"/>
      <c r="AY941" s="7"/>
      <c r="AZ941" s="7" t="s">
        <v>1317</v>
      </c>
      <c r="BA941" s="7"/>
      <c r="BB941" s="7"/>
      <c r="BC941" s="7"/>
      <c r="BD941" s="7"/>
      <c r="BE941" s="7"/>
      <c r="BF941" s="7"/>
      <c r="BG941" s="7"/>
      <c r="BH941" s="7"/>
      <c r="BI941" s="7"/>
      <c r="BJ941" s="221"/>
      <c r="BK941" s="221"/>
      <c r="BL941" s="221"/>
      <c r="BM941" s="221"/>
      <c r="BN941" s="221"/>
      <c r="BO941" s="221"/>
      <c r="BP941" s="221"/>
      <c r="BQ941" s="221"/>
      <c r="BR941" s="221"/>
      <c r="BS941" s="221"/>
      <c r="BT941" s="221"/>
      <c r="BU941" s="221"/>
      <c r="BV941" s="221"/>
      <c r="BW941" s="221"/>
      <c r="BX941" s="221"/>
      <c r="BY941" s="221"/>
      <c r="BZ941" s="221"/>
      <c r="CA941" s="221"/>
      <c r="CB941" s="221"/>
      <c r="CC941" s="221"/>
      <c r="CD941" s="221"/>
      <c r="CE941" s="221"/>
      <c r="CF941" s="221"/>
      <c r="CG941" s="221"/>
      <c r="CH941" s="221"/>
      <c r="CI941" s="221"/>
      <c r="CJ941" s="221"/>
      <c r="CK941" s="221"/>
      <c r="CL941" s="221"/>
      <c r="CM941" s="221"/>
      <c r="CN941" s="221"/>
      <c r="CO941" s="221"/>
      <c r="CP941" s="221"/>
      <c r="CQ941" s="221"/>
      <c r="CR941" s="222">
        <f t="shared" si="371"/>
        <v>0</v>
      </c>
      <c r="CS941" s="237" t="e">
        <f t="shared" si="372"/>
        <v>#DIV/0!</v>
      </c>
      <c r="CT941" s="222">
        <f t="shared" si="373"/>
        <v>0</v>
      </c>
      <c r="CU941" s="237" t="e">
        <f t="shared" si="374"/>
        <v>#DIV/0!</v>
      </c>
      <c r="CV941" s="222">
        <f t="shared" si="375"/>
        <v>0</v>
      </c>
      <c r="CW941" s="237" t="e">
        <f t="shared" si="376"/>
        <v>#DIV/0!</v>
      </c>
      <c r="CX941" s="222">
        <f t="shared" si="377"/>
        <v>0</v>
      </c>
      <c r="CY941" s="237" t="e">
        <f t="shared" si="378"/>
        <v>#DIV/0!</v>
      </c>
      <c r="CZ941" s="223" t="e">
        <f t="shared" si="379"/>
        <v>#DIV/0!</v>
      </c>
      <c r="DA941" s="223" t="e">
        <f t="shared" si="380"/>
        <v>#DIV/0!</v>
      </c>
      <c r="DB941" s="5"/>
    </row>
    <row r="942" spans="1:106" s="1" customFormat="1" ht="27" customHeight="1">
      <c r="A942" s="1036"/>
      <c r="B942" s="1056"/>
      <c r="C942" s="1055"/>
      <c r="D942" s="1056"/>
      <c r="E942" s="1055"/>
      <c r="F942" s="1044"/>
      <c r="G942" s="11" t="s">
        <v>1595</v>
      </c>
      <c r="H942" s="124"/>
      <c r="I942" s="124"/>
      <c r="J942" s="5" t="s">
        <v>32</v>
      </c>
      <c r="K942" s="212" t="s">
        <v>31</v>
      </c>
      <c r="L942" s="165" t="s">
        <v>8</v>
      </c>
      <c r="M942" s="221" t="s">
        <v>29</v>
      </c>
      <c r="N942" s="221" t="s">
        <v>24</v>
      </c>
      <c r="O942" s="5"/>
      <c r="P942" s="5"/>
      <c r="Q942" s="5"/>
      <c r="R942" s="5"/>
      <c r="S942" s="6" t="s">
        <v>24</v>
      </c>
      <c r="T942" s="6"/>
      <c r="U942" s="5"/>
      <c r="V942" s="5"/>
      <c r="W942" s="5"/>
      <c r="X942" s="5"/>
      <c r="Y942" s="5"/>
      <c r="Z942" s="80">
        <f t="shared" si="383"/>
        <v>1</v>
      </c>
      <c r="AA942" s="55"/>
      <c r="AB942" s="7"/>
      <c r="AC942" s="7"/>
      <c r="AD942" s="7"/>
      <c r="AE942" s="7"/>
      <c r="AF942" s="7"/>
      <c r="AG942" s="7"/>
      <c r="AH942" s="7"/>
      <c r="AI942" s="7"/>
      <c r="AJ942" s="7"/>
      <c r="AK942" s="7"/>
      <c r="AL942" s="7"/>
      <c r="AM942" s="7"/>
      <c r="AN942" s="7"/>
      <c r="AO942" s="7"/>
      <c r="AP942" s="7"/>
      <c r="AQ942" s="7"/>
      <c r="AR942" s="7"/>
      <c r="AS942" s="7" t="s">
        <v>1183</v>
      </c>
      <c r="AT942" s="7"/>
      <c r="AU942" s="7"/>
      <c r="AV942" s="55"/>
      <c r="AW942" s="7"/>
      <c r="AX942" s="7"/>
      <c r="AY942" s="7"/>
      <c r="AZ942" s="7"/>
      <c r="BA942" s="7"/>
      <c r="BB942" s="7"/>
      <c r="BC942" s="7"/>
      <c r="BD942" s="7"/>
      <c r="BE942" s="7"/>
      <c r="BF942" s="7"/>
      <c r="BG942" s="7"/>
      <c r="BH942" s="7"/>
      <c r="BI942" s="7"/>
      <c r="BJ942" s="221"/>
      <c r="BK942" s="221"/>
      <c r="BL942" s="221"/>
      <c r="BM942" s="221"/>
      <c r="BN942" s="221"/>
      <c r="BO942" s="221"/>
      <c r="BP942" s="221"/>
      <c r="BQ942" s="221"/>
      <c r="BR942" s="221"/>
      <c r="BS942" s="221"/>
      <c r="BT942" s="221"/>
      <c r="BU942" s="221"/>
      <c r="BV942" s="221"/>
      <c r="BW942" s="221"/>
      <c r="BX942" s="221"/>
      <c r="BY942" s="221"/>
      <c r="BZ942" s="221"/>
      <c r="CA942" s="221"/>
      <c r="CB942" s="221"/>
      <c r="CC942" s="221"/>
      <c r="CD942" s="221"/>
      <c r="CE942" s="221"/>
      <c r="CF942" s="221"/>
      <c r="CG942" s="221"/>
      <c r="CH942" s="221"/>
      <c r="CI942" s="221"/>
      <c r="CJ942" s="221"/>
      <c r="CK942" s="221"/>
      <c r="CL942" s="221"/>
      <c r="CM942" s="221"/>
      <c r="CN942" s="221"/>
      <c r="CO942" s="221"/>
      <c r="CP942" s="221"/>
      <c r="CQ942" s="221"/>
      <c r="CR942" s="222">
        <f t="shared" si="371"/>
        <v>0</v>
      </c>
      <c r="CS942" s="237" t="e">
        <f t="shared" si="372"/>
        <v>#DIV/0!</v>
      </c>
      <c r="CT942" s="222">
        <f t="shared" si="373"/>
        <v>0</v>
      </c>
      <c r="CU942" s="237" t="e">
        <f t="shared" si="374"/>
        <v>#DIV/0!</v>
      </c>
      <c r="CV942" s="222">
        <f t="shared" si="375"/>
        <v>0</v>
      </c>
      <c r="CW942" s="237" t="e">
        <f t="shared" si="376"/>
        <v>#DIV/0!</v>
      </c>
      <c r="CX942" s="222">
        <f t="shared" si="377"/>
        <v>0</v>
      </c>
      <c r="CY942" s="237" t="e">
        <f t="shared" si="378"/>
        <v>#DIV/0!</v>
      </c>
      <c r="CZ942" s="223" t="e">
        <f t="shared" si="379"/>
        <v>#DIV/0!</v>
      </c>
      <c r="DA942" s="223" t="e">
        <f t="shared" si="380"/>
        <v>#DIV/0!</v>
      </c>
      <c r="DB942" s="5"/>
    </row>
    <row r="943" spans="1:106" s="1" customFormat="1" ht="31">
      <c r="A943" s="1036"/>
      <c r="B943" s="1024"/>
      <c r="C943" s="1055"/>
      <c r="D943" s="1024"/>
      <c r="E943" s="1055"/>
      <c r="F943" s="1044"/>
      <c r="G943" s="288" t="s">
        <v>1177</v>
      </c>
      <c r="H943" s="125"/>
      <c r="I943" s="125"/>
      <c r="J943" s="5" t="s">
        <v>32</v>
      </c>
      <c r="K943" s="212" t="s">
        <v>31</v>
      </c>
      <c r="L943" s="165" t="s">
        <v>8</v>
      </c>
      <c r="M943" s="221" t="s">
        <v>29</v>
      </c>
      <c r="N943" s="221" t="s">
        <v>24</v>
      </c>
      <c r="O943" s="5"/>
      <c r="P943" s="5"/>
      <c r="Q943" s="5"/>
      <c r="R943" s="5"/>
      <c r="S943" s="6"/>
      <c r="T943" s="6"/>
      <c r="U943" s="5" t="s">
        <v>24</v>
      </c>
      <c r="V943" s="5"/>
      <c r="W943" s="5"/>
      <c r="X943" s="5"/>
      <c r="Y943" s="5"/>
      <c r="Z943" s="80">
        <f t="shared" si="383"/>
        <v>1</v>
      </c>
      <c r="AA943" s="55"/>
      <c r="AB943" s="7"/>
      <c r="AC943" s="7"/>
      <c r="AD943" s="7"/>
      <c r="AE943" s="7"/>
      <c r="AF943" s="7"/>
      <c r="AG943" s="7"/>
      <c r="AH943" s="7"/>
      <c r="AI943" s="7"/>
      <c r="AJ943" s="7"/>
      <c r="AK943" s="7"/>
      <c r="AL943" s="7"/>
      <c r="AM943" s="7"/>
      <c r="AN943" s="7"/>
      <c r="AO943" s="7"/>
      <c r="AP943" s="7"/>
      <c r="AQ943" s="7"/>
      <c r="AR943" s="7"/>
      <c r="AS943" s="7"/>
      <c r="AT943" s="7"/>
      <c r="AU943" s="7"/>
      <c r="AV943" s="55"/>
      <c r="AW943" s="7"/>
      <c r="AX943" s="7" t="s">
        <v>1183</v>
      </c>
      <c r="AY943" s="7"/>
      <c r="AZ943" s="7"/>
      <c r="BA943" s="7"/>
      <c r="BB943" s="7"/>
      <c r="BC943" s="7"/>
      <c r="BD943" s="7"/>
      <c r="BE943" s="7"/>
      <c r="BF943" s="7"/>
      <c r="BG943" s="7"/>
      <c r="BH943" s="7"/>
      <c r="BI943" s="7"/>
      <c r="BJ943" s="221"/>
      <c r="BK943" s="221"/>
      <c r="BL943" s="221"/>
      <c r="BM943" s="221"/>
      <c r="BN943" s="221"/>
      <c r="BO943" s="221"/>
      <c r="BP943" s="221"/>
      <c r="BQ943" s="221"/>
      <c r="BR943" s="221"/>
      <c r="BS943" s="221"/>
      <c r="BT943" s="221"/>
      <c r="BU943" s="221"/>
      <c r="BV943" s="221"/>
      <c r="BW943" s="221"/>
      <c r="BX943" s="221"/>
      <c r="BY943" s="221"/>
      <c r="BZ943" s="221"/>
      <c r="CA943" s="221"/>
      <c r="CB943" s="221"/>
      <c r="CC943" s="221"/>
      <c r="CD943" s="221"/>
      <c r="CE943" s="221"/>
      <c r="CF943" s="221"/>
      <c r="CG943" s="221"/>
      <c r="CH943" s="221"/>
      <c r="CI943" s="221"/>
      <c r="CJ943" s="221"/>
      <c r="CK943" s="221"/>
      <c r="CL943" s="221"/>
      <c r="CM943" s="221"/>
      <c r="CN943" s="221"/>
      <c r="CO943" s="221"/>
      <c r="CP943" s="221"/>
      <c r="CQ943" s="221"/>
      <c r="CR943" s="222">
        <f t="shared" si="371"/>
        <v>0</v>
      </c>
      <c r="CS943" s="237" t="e">
        <f t="shared" si="372"/>
        <v>#DIV/0!</v>
      </c>
      <c r="CT943" s="222">
        <f t="shared" si="373"/>
        <v>0</v>
      </c>
      <c r="CU943" s="237" t="e">
        <f t="shared" si="374"/>
        <v>#DIV/0!</v>
      </c>
      <c r="CV943" s="222">
        <f t="shared" si="375"/>
        <v>0</v>
      </c>
      <c r="CW943" s="237" t="e">
        <f t="shared" si="376"/>
        <v>#DIV/0!</v>
      </c>
      <c r="CX943" s="222">
        <f t="shared" si="377"/>
        <v>0</v>
      </c>
      <c r="CY943" s="237" t="e">
        <f t="shared" si="378"/>
        <v>#DIV/0!</v>
      </c>
      <c r="CZ943" s="223" t="e">
        <f t="shared" si="379"/>
        <v>#DIV/0!</v>
      </c>
      <c r="DA943" s="223" t="e">
        <f t="shared" si="380"/>
        <v>#DIV/0!</v>
      </c>
      <c r="DB943" s="5"/>
    </row>
    <row r="944" spans="1:106" s="1" customFormat="1" ht="29.5" customHeight="1">
      <c r="A944" s="1036">
        <v>257</v>
      </c>
      <c r="B944" s="1051" t="s">
        <v>1854</v>
      </c>
      <c r="C944" s="1049" t="s">
        <v>28</v>
      </c>
      <c r="D944" s="1034"/>
      <c r="E944" s="1055" t="s">
        <v>28</v>
      </c>
      <c r="F944" s="1038" t="s">
        <v>1855</v>
      </c>
      <c r="G944" s="207" t="s">
        <v>1926</v>
      </c>
      <c r="H944" s="125"/>
      <c r="I944" s="125"/>
      <c r="J944" s="5" t="s">
        <v>32</v>
      </c>
      <c r="K944" s="212" t="s">
        <v>31</v>
      </c>
      <c r="L944" s="165" t="s">
        <v>8</v>
      </c>
      <c r="M944" s="221" t="s">
        <v>51</v>
      </c>
      <c r="N944" s="221"/>
      <c r="O944" s="5"/>
      <c r="P944" s="5" t="s">
        <v>24</v>
      </c>
      <c r="Q944" s="5"/>
      <c r="R944" s="5"/>
      <c r="S944" s="6"/>
      <c r="T944" s="6"/>
      <c r="U944" s="5"/>
      <c r="V944" s="5"/>
      <c r="W944" s="5"/>
      <c r="X944" s="5"/>
      <c r="Y944" s="5"/>
      <c r="Z944" s="80">
        <f t="shared" si="383"/>
        <v>1</v>
      </c>
      <c r="AA944" s="55"/>
      <c r="AB944" s="7"/>
      <c r="AC944" s="7"/>
      <c r="AD944" s="7"/>
      <c r="AE944" s="7"/>
      <c r="AF944" s="7"/>
      <c r="AG944" s="7"/>
      <c r="AH944" s="7"/>
      <c r="AI944" s="7"/>
      <c r="AJ944" s="7"/>
      <c r="AK944" s="7"/>
      <c r="AL944" s="7"/>
      <c r="AM944" s="7"/>
      <c r="AN944" s="7"/>
      <c r="AO944" s="7"/>
      <c r="AP944" s="7"/>
      <c r="AQ944" s="7"/>
      <c r="AR944" s="7"/>
      <c r="AS944" s="7"/>
      <c r="AT944" s="7"/>
      <c r="AU944" s="7"/>
      <c r="AV944" s="55"/>
      <c r="AW944" s="7"/>
      <c r="AX944" s="7"/>
      <c r="AY944" s="7"/>
      <c r="AZ944" s="7"/>
      <c r="BA944" s="7"/>
      <c r="BB944" s="7"/>
      <c r="BC944" s="7"/>
      <c r="BD944" s="7"/>
      <c r="BE944" s="7"/>
      <c r="BF944" s="7"/>
      <c r="BG944" s="7"/>
      <c r="BH944" s="7"/>
      <c r="BI944" s="7"/>
      <c r="BJ944" s="221"/>
      <c r="BK944" s="221"/>
      <c r="BL944" s="221"/>
      <c r="BM944" s="221"/>
      <c r="BN944" s="221"/>
      <c r="BO944" s="221"/>
      <c r="BP944" s="221"/>
      <c r="BQ944" s="221"/>
      <c r="BR944" s="221"/>
      <c r="BS944" s="221"/>
      <c r="BT944" s="221"/>
      <c r="BU944" s="221"/>
      <c r="BV944" s="221"/>
      <c r="BW944" s="221"/>
      <c r="BX944" s="221"/>
      <c r="BY944" s="221"/>
      <c r="BZ944" s="221"/>
      <c r="CA944" s="221"/>
      <c r="CB944" s="221"/>
      <c r="CC944" s="221"/>
      <c r="CD944" s="221"/>
      <c r="CE944" s="221"/>
      <c r="CF944" s="221"/>
      <c r="CG944" s="221"/>
      <c r="CH944" s="221"/>
      <c r="CI944" s="221"/>
      <c r="CJ944" s="221"/>
      <c r="CK944" s="221"/>
      <c r="CL944" s="221"/>
      <c r="CM944" s="221"/>
      <c r="CN944" s="221"/>
      <c r="CO944" s="221"/>
      <c r="CP944" s="221"/>
      <c r="CQ944" s="221"/>
      <c r="CR944" s="222"/>
      <c r="CS944" s="237"/>
      <c r="CT944" s="222"/>
      <c r="CU944" s="237"/>
      <c r="CV944" s="222"/>
      <c r="CW944" s="237"/>
      <c r="CX944" s="222"/>
      <c r="CY944" s="237"/>
      <c r="CZ944" s="223"/>
      <c r="DA944" s="223"/>
      <c r="DB944" s="5"/>
    </row>
    <row r="945" spans="1:106" s="1" customFormat="1" ht="29.5" customHeight="1">
      <c r="A945" s="1036"/>
      <c r="B945" s="1052"/>
      <c r="C945" s="1054"/>
      <c r="D945" s="1037"/>
      <c r="E945" s="1055"/>
      <c r="F945" s="1039"/>
      <c r="G945" s="207" t="s">
        <v>1928</v>
      </c>
      <c r="H945" s="125"/>
      <c r="I945" s="125"/>
      <c r="J945" s="5" t="s">
        <v>32</v>
      </c>
      <c r="K945" s="212" t="s">
        <v>31</v>
      </c>
      <c r="L945" s="165" t="s">
        <v>8</v>
      </c>
      <c r="M945" s="221" t="s">
        <v>29</v>
      </c>
      <c r="N945" s="221"/>
      <c r="O945" s="5"/>
      <c r="P945" s="5"/>
      <c r="Q945" s="5"/>
      <c r="R945" s="5"/>
      <c r="S945" s="6"/>
      <c r="T945" s="6"/>
      <c r="U945" s="5"/>
      <c r="V945" s="5"/>
      <c r="W945" s="5"/>
      <c r="X945" s="5" t="s">
        <v>24</v>
      </c>
      <c r="Y945" s="5"/>
      <c r="Z945" s="80">
        <f t="shared" si="383"/>
        <v>1</v>
      </c>
      <c r="AA945" s="55"/>
      <c r="AB945" s="7"/>
      <c r="AC945" s="7"/>
      <c r="AD945" s="7"/>
      <c r="AE945" s="7"/>
      <c r="AF945" s="7"/>
      <c r="AG945" s="7"/>
      <c r="AH945" s="7"/>
      <c r="AI945" s="7"/>
      <c r="AJ945" s="7"/>
      <c r="AK945" s="7"/>
      <c r="AL945" s="7"/>
      <c r="AM945" s="7"/>
      <c r="AN945" s="7"/>
      <c r="AO945" s="7"/>
      <c r="AP945" s="7"/>
      <c r="AQ945" s="7"/>
      <c r="AR945" s="7"/>
      <c r="AS945" s="7"/>
      <c r="AT945" s="7"/>
      <c r="AU945" s="7"/>
      <c r="AV945" s="55"/>
      <c r="AW945" s="7"/>
      <c r="AX945" s="7"/>
      <c r="AY945" s="7"/>
      <c r="AZ945" s="7"/>
      <c r="BA945" s="7"/>
      <c r="BB945" s="7"/>
      <c r="BC945" s="7"/>
      <c r="BD945" s="7"/>
      <c r="BE945" s="7"/>
      <c r="BF945" s="7"/>
      <c r="BG945" s="7"/>
      <c r="BH945" s="7"/>
      <c r="BI945" s="7"/>
      <c r="BJ945" s="221"/>
      <c r="BK945" s="221"/>
      <c r="BL945" s="221"/>
      <c r="BM945" s="221"/>
      <c r="BN945" s="221"/>
      <c r="BO945" s="221"/>
      <c r="BP945" s="221"/>
      <c r="BQ945" s="221"/>
      <c r="BR945" s="221"/>
      <c r="BS945" s="221"/>
      <c r="BT945" s="221"/>
      <c r="BU945" s="221"/>
      <c r="BV945" s="221"/>
      <c r="BW945" s="221"/>
      <c r="BX945" s="221"/>
      <c r="BY945" s="221"/>
      <c r="BZ945" s="221"/>
      <c r="CA945" s="221"/>
      <c r="CB945" s="221"/>
      <c r="CC945" s="221"/>
      <c r="CD945" s="221"/>
      <c r="CE945" s="221"/>
      <c r="CF945" s="221"/>
      <c r="CG945" s="221"/>
      <c r="CH945" s="221"/>
      <c r="CI945" s="221"/>
      <c r="CJ945" s="221"/>
      <c r="CK945" s="221"/>
      <c r="CL945" s="221"/>
      <c r="CM945" s="221"/>
      <c r="CN945" s="221"/>
      <c r="CO945" s="221"/>
      <c r="CP945" s="221"/>
      <c r="CQ945" s="221"/>
      <c r="CR945" s="222"/>
      <c r="CS945" s="237"/>
      <c r="CT945" s="222"/>
      <c r="CU945" s="237"/>
      <c r="CV945" s="222"/>
      <c r="CW945" s="237"/>
      <c r="CX945" s="222"/>
      <c r="CY945" s="237"/>
      <c r="CZ945" s="223"/>
      <c r="DA945" s="223"/>
      <c r="DB945" s="5"/>
    </row>
    <row r="946" spans="1:106" s="1" customFormat="1" ht="29.5" customHeight="1">
      <c r="A946" s="1036"/>
      <c r="B946" s="1052"/>
      <c r="C946" s="1054"/>
      <c r="D946" s="1037"/>
      <c r="E946" s="1055"/>
      <c r="F946" s="1039"/>
      <c r="G946" s="207" t="s">
        <v>1927</v>
      </c>
      <c r="H946" s="125"/>
      <c r="I946" s="125"/>
      <c r="J946" s="5" t="s">
        <v>32</v>
      </c>
      <c r="K946" s="212" t="s">
        <v>31</v>
      </c>
      <c r="L946" s="165" t="s">
        <v>8</v>
      </c>
      <c r="M946" s="221" t="s">
        <v>29</v>
      </c>
      <c r="N946" s="221"/>
      <c r="O946" s="5"/>
      <c r="P946" s="5"/>
      <c r="Q946" s="5"/>
      <c r="R946" s="5" t="s">
        <v>24</v>
      </c>
      <c r="S946" s="6"/>
      <c r="T946" s="6"/>
      <c r="U946" s="5"/>
      <c r="V946" s="5"/>
      <c r="W946" s="5"/>
      <c r="X946" s="5"/>
      <c r="Y946" s="5"/>
      <c r="Z946" s="80">
        <f t="shared" si="383"/>
        <v>1</v>
      </c>
      <c r="AA946" s="55"/>
      <c r="AB946" s="7"/>
      <c r="AC946" s="7"/>
      <c r="AD946" s="7"/>
      <c r="AE946" s="7"/>
      <c r="AF946" s="7"/>
      <c r="AG946" s="7"/>
      <c r="AH946" s="7"/>
      <c r="AI946" s="7"/>
      <c r="AJ946" s="7"/>
      <c r="AK946" s="7"/>
      <c r="AL946" s="7"/>
      <c r="AM946" s="7"/>
      <c r="AN946" s="7"/>
      <c r="AO946" s="7"/>
      <c r="AP946" s="7"/>
      <c r="AQ946" s="7"/>
      <c r="AR946" s="7"/>
      <c r="AS946" s="7"/>
      <c r="AT946" s="7"/>
      <c r="AU946" s="7"/>
      <c r="AV946" s="55"/>
      <c r="AW946" s="7"/>
      <c r="AX946" s="7"/>
      <c r="AY946" s="7"/>
      <c r="AZ946" s="7"/>
      <c r="BA946" s="7"/>
      <c r="BB946" s="7"/>
      <c r="BC946" s="7"/>
      <c r="BD946" s="7"/>
      <c r="BE946" s="7"/>
      <c r="BF946" s="7"/>
      <c r="BG946" s="7"/>
      <c r="BH946" s="7"/>
      <c r="BI946" s="7"/>
      <c r="BJ946" s="221"/>
      <c r="BK946" s="221"/>
      <c r="BL946" s="221"/>
      <c r="BM946" s="221"/>
      <c r="BN946" s="221"/>
      <c r="BO946" s="221"/>
      <c r="BP946" s="221"/>
      <c r="BQ946" s="221"/>
      <c r="BR946" s="221"/>
      <c r="BS946" s="221"/>
      <c r="BT946" s="221"/>
      <c r="BU946" s="221"/>
      <c r="BV946" s="221"/>
      <c r="BW946" s="221"/>
      <c r="BX946" s="221"/>
      <c r="BY946" s="221"/>
      <c r="BZ946" s="221"/>
      <c r="CA946" s="221"/>
      <c r="CB946" s="221"/>
      <c r="CC946" s="221"/>
      <c r="CD946" s="221"/>
      <c r="CE946" s="221"/>
      <c r="CF946" s="221"/>
      <c r="CG946" s="221"/>
      <c r="CH946" s="221"/>
      <c r="CI946" s="221"/>
      <c r="CJ946" s="221"/>
      <c r="CK946" s="221"/>
      <c r="CL946" s="221"/>
      <c r="CM946" s="221"/>
      <c r="CN946" s="221"/>
      <c r="CO946" s="221"/>
      <c r="CP946" s="221"/>
      <c r="CQ946" s="221"/>
      <c r="CR946" s="222"/>
      <c r="CS946" s="237"/>
      <c r="CT946" s="222"/>
      <c r="CU946" s="237"/>
      <c r="CV946" s="222"/>
      <c r="CW946" s="237"/>
      <c r="CX946" s="222"/>
      <c r="CY946" s="237"/>
      <c r="CZ946" s="223"/>
      <c r="DA946" s="223"/>
      <c r="DB946" s="5"/>
    </row>
    <row r="947" spans="1:106" ht="29.5" customHeight="1">
      <c r="A947" s="1036"/>
      <c r="B947" s="1052"/>
      <c r="C947" s="1054"/>
      <c r="D947" s="1037"/>
      <c r="E947" s="1055"/>
      <c r="F947" s="1039"/>
      <c r="G947" s="259" t="s">
        <v>1929</v>
      </c>
      <c r="H947" s="328"/>
      <c r="I947" s="328"/>
      <c r="J947" s="221" t="s">
        <v>32</v>
      </c>
      <c r="K947" s="212" t="s">
        <v>31</v>
      </c>
      <c r="L947" s="165" t="s">
        <v>8</v>
      </c>
      <c r="M947" s="221" t="s">
        <v>25</v>
      </c>
      <c r="N947" s="221"/>
      <c r="O947" s="221"/>
      <c r="P947" s="221"/>
      <c r="Q947" s="221"/>
      <c r="R947" s="221"/>
      <c r="S947" s="226"/>
      <c r="T947" s="226"/>
      <c r="U947" s="221"/>
      <c r="V947" s="221" t="s">
        <v>24</v>
      </c>
      <c r="W947" s="221"/>
      <c r="X947" s="221"/>
      <c r="Y947" s="221"/>
      <c r="Z947" s="80">
        <f t="shared" si="383"/>
        <v>1</v>
      </c>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221"/>
      <c r="BK947" s="221"/>
      <c r="BL947" s="221"/>
      <c r="BM947" s="221"/>
      <c r="BN947" s="221"/>
      <c r="BO947" s="221"/>
      <c r="BP947" s="221"/>
      <c r="BQ947" s="221"/>
      <c r="BR947" s="221"/>
      <c r="BS947" s="221"/>
      <c r="BT947" s="221"/>
      <c r="BU947" s="221"/>
      <c r="BV947" s="221"/>
      <c r="BW947" s="221"/>
      <c r="BX947" s="221"/>
      <c r="BY947" s="221"/>
      <c r="BZ947" s="221"/>
      <c r="CA947" s="221"/>
      <c r="CB947" s="221"/>
      <c r="CC947" s="221"/>
      <c r="CD947" s="221"/>
      <c r="CE947" s="221"/>
      <c r="CF947" s="221"/>
      <c r="CG947" s="221"/>
      <c r="CH947" s="221"/>
      <c r="CI947" s="221"/>
      <c r="CJ947" s="221"/>
      <c r="CK947" s="221"/>
      <c r="CL947" s="221"/>
      <c r="CM947" s="221"/>
      <c r="CN947" s="221"/>
      <c r="CO947" s="221"/>
      <c r="CP947" s="221"/>
      <c r="CQ947" s="221"/>
      <c r="CR947" s="222"/>
      <c r="CS947" s="237"/>
      <c r="CT947" s="222"/>
      <c r="CU947" s="237"/>
      <c r="CV947" s="222"/>
      <c r="CW947" s="237"/>
      <c r="CX947" s="222"/>
      <c r="CY947" s="237"/>
      <c r="CZ947" s="223"/>
      <c r="DA947" s="223"/>
      <c r="DB947" s="221"/>
    </row>
    <row r="948" spans="1:106" s="1" customFormat="1" ht="29.5" customHeight="1">
      <c r="A948" s="1036"/>
      <c r="B948" s="1053"/>
      <c r="C948" s="1050"/>
      <c r="D948" s="1035"/>
      <c r="E948" s="1055"/>
      <c r="F948" s="1040"/>
      <c r="G948" s="207" t="s">
        <v>1887</v>
      </c>
      <c r="H948" s="125"/>
      <c r="I948" s="125"/>
      <c r="J948" s="5" t="s">
        <v>32</v>
      </c>
      <c r="K948" s="212" t="s">
        <v>31</v>
      </c>
      <c r="L948" s="165" t="s">
        <v>8</v>
      </c>
      <c r="M948" s="221" t="s">
        <v>29</v>
      </c>
      <c r="N948" s="221" t="s">
        <v>24</v>
      </c>
      <c r="O948" s="5"/>
      <c r="P948" s="5"/>
      <c r="Q948" s="5"/>
      <c r="R948" s="5"/>
      <c r="S948" s="6"/>
      <c r="T948" s="6" t="s">
        <v>24</v>
      </c>
      <c r="U948" s="5"/>
      <c r="V948" s="5"/>
      <c r="W948" s="5"/>
      <c r="X948" s="5"/>
      <c r="Y948" s="5"/>
      <c r="Z948" s="80">
        <f t="shared" si="383"/>
        <v>1</v>
      </c>
      <c r="AA948" s="55"/>
      <c r="AB948" s="7"/>
      <c r="AC948" s="7"/>
      <c r="AD948" s="7"/>
      <c r="AE948" s="7"/>
      <c r="AF948" s="7"/>
      <c r="AG948" s="7"/>
      <c r="AH948" s="7"/>
      <c r="AI948" s="7"/>
      <c r="AJ948" s="7"/>
      <c r="AK948" s="7"/>
      <c r="AL948" s="7"/>
      <c r="AM948" s="7"/>
      <c r="AN948" s="7"/>
      <c r="AO948" s="7"/>
      <c r="AP948" s="7"/>
      <c r="AQ948" s="7"/>
      <c r="AR948" s="7"/>
      <c r="AS948" s="7"/>
      <c r="AT948" s="7"/>
      <c r="AU948" s="7"/>
      <c r="AV948" s="55"/>
      <c r="AW948" s="7"/>
      <c r="AX948" s="7"/>
      <c r="AY948" s="7"/>
      <c r="AZ948" s="7"/>
      <c r="BA948" s="7"/>
      <c r="BB948" s="7"/>
      <c r="BC948" s="7"/>
      <c r="BD948" s="7"/>
      <c r="BE948" s="7"/>
      <c r="BF948" s="7"/>
      <c r="BG948" s="7"/>
      <c r="BH948" s="7"/>
      <c r="BI948" s="7"/>
      <c r="BJ948" s="221"/>
      <c r="BK948" s="221"/>
      <c r="BL948" s="221"/>
      <c r="BM948" s="221"/>
      <c r="BN948" s="221"/>
      <c r="BO948" s="221"/>
      <c r="BP948" s="221"/>
      <c r="BQ948" s="221"/>
      <c r="BR948" s="221"/>
      <c r="BS948" s="221"/>
      <c r="BT948" s="221"/>
      <c r="BU948" s="221"/>
      <c r="BV948" s="221"/>
      <c r="BW948" s="221"/>
      <c r="BX948" s="221"/>
      <c r="BY948" s="221"/>
      <c r="BZ948" s="221"/>
      <c r="CA948" s="221"/>
      <c r="CB948" s="221"/>
      <c r="CC948" s="221"/>
      <c r="CD948" s="221"/>
      <c r="CE948" s="221"/>
      <c r="CF948" s="221"/>
      <c r="CG948" s="221"/>
      <c r="CH948" s="221"/>
      <c r="CI948" s="221"/>
      <c r="CJ948" s="221"/>
      <c r="CK948" s="221"/>
      <c r="CL948" s="221"/>
      <c r="CM948" s="221"/>
      <c r="CN948" s="221"/>
      <c r="CO948" s="221"/>
      <c r="CP948" s="221"/>
      <c r="CQ948" s="221"/>
      <c r="CR948" s="222"/>
      <c r="CS948" s="237"/>
      <c r="CT948" s="222"/>
      <c r="CU948" s="237"/>
      <c r="CV948" s="222"/>
      <c r="CW948" s="237"/>
      <c r="CX948" s="222"/>
      <c r="CY948" s="237"/>
      <c r="CZ948" s="223"/>
      <c r="DA948" s="223"/>
      <c r="DB948" s="5"/>
    </row>
    <row r="949" spans="1:106" s="1" customFormat="1" ht="31">
      <c r="A949" s="1036">
        <v>258</v>
      </c>
      <c r="B949" s="1046" t="s">
        <v>1859</v>
      </c>
      <c r="C949" s="1049" t="s">
        <v>28</v>
      </c>
      <c r="D949" s="1044" t="s">
        <v>1858</v>
      </c>
      <c r="E949" s="1049" t="s">
        <v>26</v>
      </c>
      <c r="F949" s="1044" t="s">
        <v>1858</v>
      </c>
      <c r="G949" s="207" t="s">
        <v>1888</v>
      </c>
      <c r="H949" s="125"/>
      <c r="I949" s="125"/>
      <c r="J949" s="5" t="s">
        <v>32</v>
      </c>
      <c r="K949" s="212" t="s">
        <v>31</v>
      </c>
      <c r="L949" s="165" t="s">
        <v>8</v>
      </c>
      <c r="M949" s="221" t="s">
        <v>29</v>
      </c>
      <c r="N949" s="221"/>
      <c r="O949" s="5"/>
      <c r="P949" s="5"/>
      <c r="Q949" s="5" t="s">
        <v>24</v>
      </c>
      <c r="R949" s="5"/>
      <c r="S949" s="6"/>
      <c r="T949" s="6"/>
      <c r="U949" s="5"/>
      <c r="V949" s="5"/>
      <c r="W949" s="5"/>
      <c r="X949" s="5"/>
      <c r="Y949" s="5"/>
      <c r="Z949" s="80">
        <f t="shared" si="383"/>
        <v>1</v>
      </c>
      <c r="AA949" s="55"/>
      <c r="AB949" s="7"/>
      <c r="AC949" s="7"/>
      <c r="AD949" s="7"/>
      <c r="AE949" s="7"/>
      <c r="AF949" s="7"/>
      <c r="AG949" s="7"/>
      <c r="AH949" s="7"/>
      <c r="AI949" s="7"/>
      <c r="AJ949" s="7"/>
      <c r="AK949" s="7"/>
      <c r="AL949" s="7"/>
      <c r="AM949" s="7"/>
      <c r="AN949" s="7"/>
      <c r="AO949" s="7"/>
      <c r="AP949" s="7"/>
      <c r="AQ949" s="7"/>
      <c r="AR949" s="7"/>
      <c r="AS949" s="7"/>
      <c r="AT949" s="7"/>
      <c r="AU949" s="7"/>
      <c r="AV949" s="55"/>
      <c r="AW949" s="7"/>
      <c r="AX949" s="7"/>
      <c r="AY949" s="7"/>
      <c r="AZ949" s="7"/>
      <c r="BA949" s="7"/>
      <c r="BB949" s="7"/>
      <c r="BC949" s="7"/>
      <c r="BD949" s="7"/>
      <c r="BE949" s="7"/>
      <c r="BF949" s="7"/>
      <c r="BG949" s="7"/>
      <c r="BH949" s="7"/>
      <c r="BI949" s="7"/>
      <c r="BJ949" s="221"/>
      <c r="BK949" s="221"/>
      <c r="BL949" s="221"/>
      <c r="BM949" s="221"/>
      <c r="BN949" s="221"/>
      <c r="BO949" s="221"/>
      <c r="BP949" s="221"/>
      <c r="BQ949" s="221"/>
      <c r="BR949" s="221"/>
      <c r="BS949" s="221"/>
      <c r="BT949" s="221"/>
      <c r="BU949" s="221"/>
      <c r="BV949" s="221"/>
      <c r="BW949" s="221"/>
      <c r="BX949" s="221"/>
      <c r="BY949" s="221"/>
      <c r="BZ949" s="221"/>
      <c r="CA949" s="221"/>
      <c r="CB949" s="221"/>
      <c r="CC949" s="221"/>
      <c r="CD949" s="221"/>
      <c r="CE949" s="221"/>
      <c r="CF949" s="221"/>
      <c r="CG949" s="221"/>
      <c r="CH949" s="221"/>
      <c r="CI949" s="221"/>
      <c r="CJ949" s="221"/>
      <c r="CK949" s="221"/>
      <c r="CL949" s="221"/>
      <c r="CM949" s="221"/>
      <c r="CN949" s="221"/>
      <c r="CO949" s="221"/>
      <c r="CP949" s="221"/>
      <c r="CQ949" s="221"/>
      <c r="CR949" s="222"/>
      <c r="CS949" s="237"/>
      <c r="CT949" s="222"/>
      <c r="CU949" s="237"/>
      <c r="CV949" s="222"/>
      <c r="CW949" s="237"/>
      <c r="CX949" s="222"/>
      <c r="CY949" s="237"/>
      <c r="CZ949" s="223"/>
      <c r="DA949" s="223"/>
      <c r="DB949" s="5"/>
    </row>
    <row r="950" spans="1:106" s="1" customFormat="1" ht="31">
      <c r="A950" s="1036"/>
      <c r="B950" s="1046"/>
      <c r="C950" s="1050"/>
      <c r="D950" s="1044"/>
      <c r="E950" s="1050"/>
      <c r="F950" s="1044"/>
      <c r="G950" s="207" t="s">
        <v>1860</v>
      </c>
      <c r="H950" s="125"/>
      <c r="I950" s="125"/>
      <c r="J950" s="5" t="s">
        <v>32</v>
      </c>
      <c r="K950" s="212" t="s">
        <v>31</v>
      </c>
      <c r="L950" s="165" t="s">
        <v>8</v>
      </c>
      <c r="M950" s="221" t="s">
        <v>29</v>
      </c>
      <c r="N950" s="221"/>
      <c r="O950" s="5"/>
      <c r="P950" s="5"/>
      <c r="Q950" s="5"/>
      <c r="R950" s="5"/>
      <c r="S950" s="6"/>
      <c r="T950" s="6"/>
      <c r="U950" s="5"/>
      <c r="V950" s="5" t="s">
        <v>24</v>
      </c>
      <c r="W950" s="5"/>
      <c r="X950" s="5"/>
      <c r="Y950" s="5"/>
      <c r="Z950" s="80">
        <f t="shared" si="383"/>
        <v>1</v>
      </c>
      <c r="AA950" s="55"/>
      <c r="AB950" s="7"/>
      <c r="AC950" s="7"/>
      <c r="AD950" s="7"/>
      <c r="AE950" s="7"/>
      <c r="AF950" s="7"/>
      <c r="AG950" s="7"/>
      <c r="AH950" s="7"/>
      <c r="AI950" s="7"/>
      <c r="AJ950" s="7"/>
      <c r="AK950" s="7"/>
      <c r="AL950" s="7"/>
      <c r="AM950" s="7"/>
      <c r="AN950" s="7"/>
      <c r="AO950" s="7"/>
      <c r="AP950" s="7"/>
      <c r="AQ950" s="7"/>
      <c r="AR950" s="7"/>
      <c r="AS950" s="7"/>
      <c r="AT950" s="7"/>
      <c r="AU950" s="7"/>
      <c r="AV950" s="55"/>
      <c r="AW950" s="7"/>
      <c r="AX950" s="7"/>
      <c r="AY950" s="7"/>
      <c r="AZ950" s="7"/>
      <c r="BA950" s="7"/>
      <c r="BB950" s="7"/>
      <c r="BC950" s="7"/>
      <c r="BD950" s="7"/>
      <c r="BE950" s="7"/>
      <c r="BF950" s="7"/>
      <c r="BG950" s="7"/>
      <c r="BH950" s="7"/>
      <c r="BI950" s="7"/>
      <c r="BJ950" s="221"/>
      <c r="BK950" s="221"/>
      <c r="BL950" s="221"/>
      <c r="BM950" s="221"/>
      <c r="BN950" s="221"/>
      <c r="BO950" s="221"/>
      <c r="BP950" s="221"/>
      <c r="BQ950" s="221"/>
      <c r="BR950" s="221"/>
      <c r="BS950" s="221"/>
      <c r="BT950" s="221"/>
      <c r="BU950" s="221"/>
      <c r="BV950" s="221"/>
      <c r="BW950" s="221"/>
      <c r="BX950" s="221"/>
      <c r="BY950" s="221"/>
      <c r="BZ950" s="221"/>
      <c r="CA950" s="221"/>
      <c r="CB950" s="221"/>
      <c r="CC950" s="221"/>
      <c r="CD950" s="221"/>
      <c r="CE950" s="221"/>
      <c r="CF950" s="221"/>
      <c r="CG950" s="221"/>
      <c r="CH950" s="221"/>
      <c r="CI950" s="221"/>
      <c r="CJ950" s="221"/>
      <c r="CK950" s="221"/>
      <c r="CL950" s="221"/>
      <c r="CM950" s="221"/>
      <c r="CN950" s="221"/>
      <c r="CO950" s="221"/>
      <c r="CP950" s="221"/>
      <c r="CQ950" s="221"/>
      <c r="CR950" s="222"/>
      <c r="CS950" s="237"/>
      <c r="CT950" s="222"/>
      <c r="CU950" s="237"/>
      <c r="CV950" s="222"/>
      <c r="CW950" s="237"/>
      <c r="CX950" s="222"/>
      <c r="CY950" s="237"/>
      <c r="CZ950" s="223"/>
      <c r="DA950" s="223"/>
      <c r="DB950" s="5"/>
    </row>
    <row r="951" spans="1:106" s="1" customFormat="1" ht="46.5">
      <c r="A951" s="227">
        <v>259</v>
      </c>
      <c r="B951" s="203" t="s">
        <v>1853</v>
      </c>
      <c r="C951" s="146" t="s">
        <v>28</v>
      </c>
      <c r="D951" s="220" t="s">
        <v>1856</v>
      </c>
      <c r="E951" s="150"/>
      <c r="F951" s="220" t="s">
        <v>1856</v>
      </c>
      <c r="G951" s="288" t="s">
        <v>1857</v>
      </c>
      <c r="H951" s="125"/>
      <c r="I951" s="125"/>
      <c r="J951" s="5" t="s">
        <v>32</v>
      </c>
      <c r="K951" s="212" t="s">
        <v>31</v>
      </c>
      <c r="L951" s="165" t="s">
        <v>8</v>
      </c>
      <c r="M951" s="221" t="s">
        <v>29</v>
      </c>
      <c r="N951" s="221" t="s">
        <v>24</v>
      </c>
      <c r="O951" s="5"/>
      <c r="P951" s="5" t="s">
        <v>24</v>
      </c>
      <c r="Q951" s="5"/>
      <c r="R951" s="5"/>
      <c r="S951" s="6"/>
      <c r="T951" s="6"/>
      <c r="U951" s="5"/>
      <c r="V951" s="5"/>
      <c r="W951" s="5"/>
      <c r="X951" s="5"/>
      <c r="Y951" s="5"/>
      <c r="Z951" s="80">
        <f t="shared" si="383"/>
        <v>1</v>
      </c>
      <c r="AA951" s="55"/>
      <c r="AB951" s="7"/>
      <c r="AC951" s="7"/>
      <c r="AD951" s="7"/>
      <c r="AE951" s="7"/>
      <c r="AF951" s="7"/>
      <c r="AG951" s="7"/>
      <c r="AH951" s="7"/>
      <c r="AI951" s="7"/>
      <c r="AJ951" s="7"/>
      <c r="AK951" s="7"/>
      <c r="AL951" s="7"/>
      <c r="AM951" s="7"/>
      <c r="AN951" s="7"/>
      <c r="AO951" s="7"/>
      <c r="AP951" s="7"/>
      <c r="AQ951" s="7"/>
      <c r="AR951" s="7"/>
      <c r="AS951" s="7"/>
      <c r="AT951" s="7"/>
      <c r="AU951" s="7"/>
      <c r="AV951" s="55"/>
      <c r="AW951" s="7"/>
      <c r="AX951" s="7"/>
      <c r="AY951" s="7"/>
      <c r="AZ951" s="7"/>
      <c r="BA951" s="7"/>
      <c r="BB951" s="7"/>
      <c r="BC951" s="7"/>
      <c r="BD951" s="7"/>
      <c r="BE951" s="7"/>
      <c r="BF951" s="7"/>
      <c r="BG951" s="7"/>
      <c r="BH951" s="7"/>
      <c r="BI951" s="7"/>
      <c r="BJ951" s="221"/>
      <c r="BK951" s="221"/>
      <c r="BL951" s="221"/>
      <c r="BM951" s="221"/>
      <c r="BN951" s="221"/>
      <c r="BO951" s="221"/>
      <c r="BP951" s="221"/>
      <c r="BQ951" s="221"/>
      <c r="BR951" s="221"/>
      <c r="BS951" s="221"/>
      <c r="BT951" s="221"/>
      <c r="BU951" s="221"/>
      <c r="BV951" s="221"/>
      <c r="BW951" s="221"/>
      <c r="BX951" s="221"/>
      <c r="BY951" s="221"/>
      <c r="BZ951" s="221"/>
      <c r="CA951" s="221"/>
      <c r="CB951" s="221"/>
      <c r="CC951" s="221"/>
      <c r="CD951" s="221"/>
      <c r="CE951" s="221"/>
      <c r="CF951" s="221"/>
      <c r="CG951" s="221"/>
      <c r="CH951" s="221"/>
      <c r="CI951" s="221"/>
      <c r="CJ951" s="221"/>
      <c r="CK951" s="221"/>
      <c r="CL951" s="221"/>
      <c r="CM951" s="221"/>
      <c r="CN951" s="221"/>
      <c r="CO951" s="221"/>
      <c r="CP951" s="221"/>
      <c r="CQ951" s="221"/>
      <c r="CR951" s="222"/>
      <c r="CS951" s="237"/>
      <c r="CT951" s="222"/>
      <c r="CU951" s="237"/>
      <c r="CV951" s="222"/>
      <c r="CW951" s="237"/>
      <c r="CX951" s="222"/>
      <c r="CY951" s="237"/>
      <c r="CZ951" s="223"/>
      <c r="DA951" s="223"/>
      <c r="DB951" s="5"/>
    </row>
    <row r="952" spans="1:106" s="1" customFormat="1" ht="62">
      <c r="A952" s="227">
        <v>260</v>
      </c>
      <c r="B952" s="220" t="s">
        <v>1401</v>
      </c>
      <c r="C952" s="146" t="s">
        <v>28</v>
      </c>
      <c r="D952" s="217" t="s">
        <v>40</v>
      </c>
      <c r="E952" s="215" t="s">
        <v>26</v>
      </c>
      <c r="F952" s="220" t="s">
        <v>1402</v>
      </c>
      <c r="G952" s="217" t="s">
        <v>407</v>
      </c>
      <c r="H952" s="212"/>
      <c r="I952" s="212"/>
      <c r="J952" s="5" t="s">
        <v>32</v>
      </c>
      <c r="K952" s="212" t="s">
        <v>31</v>
      </c>
      <c r="L952" s="165" t="s">
        <v>8</v>
      </c>
      <c r="M952" s="221" t="s">
        <v>29</v>
      </c>
      <c r="N952" s="221" t="s">
        <v>24</v>
      </c>
      <c r="O952" s="5"/>
      <c r="P952" s="5"/>
      <c r="Q952" s="5"/>
      <c r="R952" s="5"/>
      <c r="S952" s="6"/>
      <c r="T952" s="6"/>
      <c r="U952" s="5" t="s">
        <v>24</v>
      </c>
      <c r="V952" s="5"/>
      <c r="W952" s="5"/>
      <c r="X952" s="5"/>
      <c r="Y952" s="5"/>
      <c r="Z952" s="80">
        <f t="shared" si="383"/>
        <v>1</v>
      </c>
      <c r="AA952" s="55" t="s">
        <v>1316</v>
      </c>
      <c r="AB952" s="55" t="s">
        <v>1316</v>
      </c>
      <c r="AC952" s="55" t="s">
        <v>1316</v>
      </c>
      <c r="AD952" s="55" t="s">
        <v>1316</v>
      </c>
      <c r="AE952" s="7"/>
      <c r="AF952" s="7"/>
      <c r="AG952" s="7"/>
      <c r="AH952" s="7"/>
      <c r="AI952" s="7"/>
      <c r="AJ952" s="7"/>
      <c r="AK952" s="7"/>
      <c r="AL952" s="7"/>
      <c r="AM952" s="7"/>
      <c r="AN952" s="7"/>
      <c r="AO952" s="7"/>
      <c r="AP952" s="7"/>
      <c r="AQ952" s="7"/>
      <c r="AR952" s="7"/>
      <c r="AS952" s="7"/>
      <c r="AT952" s="7"/>
      <c r="AU952" s="7"/>
      <c r="AV952" s="55"/>
      <c r="AW952" s="7"/>
      <c r="AX952" s="7"/>
      <c r="AY952" s="7"/>
      <c r="AZ952" s="7"/>
      <c r="BA952" s="7"/>
      <c r="BB952" s="7"/>
      <c r="BC952" s="7"/>
      <c r="BD952" s="7"/>
      <c r="BE952" s="7"/>
      <c r="BF952" s="7"/>
      <c r="BG952" s="7"/>
      <c r="BH952" s="7"/>
      <c r="BI952" s="7"/>
      <c r="BJ952" s="221"/>
      <c r="BK952" s="221"/>
      <c r="BL952" s="221"/>
      <c r="BM952" s="221"/>
      <c r="BN952" s="221"/>
      <c r="BO952" s="221"/>
      <c r="BP952" s="221"/>
      <c r="BQ952" s="221"/>
      <c r="BR952" s="221"/>
      <c r="BS952" s="221"/>
      <c r="BT952" s="221"/>
      <c r="BU952" s="221"/>
      <c r="BV952" s="221"/>
      <c r="BW952" s="221"/>
      <c r="BX952" s="221"/>
      <c r="BY952" s="221"/>
      <c r="BZ952" s="221"/>
      <c r="CA952" s="221"/>
      <c r="CB952" s="221"/>
      <c r="CC952" s="221"/>
      <c r="CD952" s="221"/>
      <c r="CE952" s="221"/>
      <c r="CF952" s="221"/>
      <c r="CG952" s="221"/>
      <c r="CH952" s="221"/>
      <c r="CI952" s="221"/>
      <c r="CJ952" s="221"/>
      <c r="CK952" s="221"/>
      <c r="CL952" s="221"/>
      <c r="CM952" s="221"/>
      <c r="CN952" s="221"/>
      <c r="CO952" s="221"/>
      <c r="CP952" s="221"/>
      <c r="CQ952" s="221"/>
      <c r="CR952" s="222">
        <f>COUNTIF(BJ952:CQ952,"2")</f>
        <v>0</v>
      </c>
      <c r="CS952" s="237" t="e">
        <f>CR952/(CR952+CT952+CV952+CX952)</f>
        <v>#DIV/0!</v>
      </c>
      <c r="CT952" s="222">
        <f>COUNTIF(BJ952:CQ952,"1")</f>
        <v>0</v>
      </c>
      <c r="CU952" s="237" t="e">
        <f>CT952/(CR952+CT952+CV952+CX952)</f>
        <v>#DIV/0!</v>
      </c>
      <c r="CV952" s="222">
        <f>COUNTIF(BJ952:CQ952,"0")</f>
        <v>0</v>
      </c>
      <c r="CW952" s="237" t="e">
        <f>CV952/(CR952+CT952+CV952+CX952)</f>
        <v>#DIV/0!</v>
      </c>
      <c r="CX952" s="222">
        <f>COUNTIF(BJ952:CQ952,"KĐG")</f>
        <v>0</v>
      </c>
      <c r="CY952" s="237" t="e">
        <f>CX952/(CR952+CT952+CV952+CX952)</f>
        <v>#DIV/0!</v>
      </c>
      <c r="CZ952" s="223" t="e">
        <f>(((CR952*2)+(CT952*1)+(CV952*0)))/(CR952+CT952+CV952)</f>
        <v>#DIV/0!</v>
      </c>
      <c r="DA952" s="223" t="e">
        <f>IF(CY952&gt;=50%,"KĐG",IF(CZ952&gt;=1.6,"Đạt mục tiêu",IF(CZ952&gt;=1,"Cần cố gắng","Chưa đạt")))</f>
        <v>#DIV/0!</v>
      </c>
      <c r="DB952" s="5"/>
    </row>
    <row r="953" spans="1:106" s="302" customFormat="1" ht="16.5">
      <c r="A953" s="299"/>
      <c r="B953" s="1045" t="s">
        <v>39</v>
      </c>
      <c r="C953" s="1045"/>
      <c r="D953" s="1045"/>
      <c r="E953" s="1045"/>
      <c r="F953" s="1045"/>
      <c r="G953" s="1045"/>
      <c r="H953" s="1045"/>
      <c r="I953" s="1045"/>
      <c r="J953" s="1045"/>
      <c r="K953" s="1045"/>
      <c r="L953" s="1045"/>
      <c r="M953" s="1045"/>
      <c r="N953" s="1045"/>
      <c r="O953" s="300"/>
      <c r="P953" s="300" t="s">
        <v>38</v>
      </c>
      <c r="Q953" s="300" t="s">
        <v>38</v>
      </c>
      <c r="R953" s="300" t="s">
        <v>38</v>
      </c>
      <c r="S953" s="301" t="s">
        <v>38</v>
      </c>
      <c r="T953" s="300" t="s">
        <v>38</v>
      </c>
      <c r="U953" s="300" t="s">
        <v>38</v>
      </c>
      <c r="V953" s="300" t="s">
        <v>38</v>
      </c>
      <c r="W953" s="300" t="s">
        <v>38</v>
      </c>
      <c r="X953" s="300" t="s">
        <v>38</v>
      </c>
      <c r="Y953" s="300" t="s">
        <v>38</v>
      </c>
      <c r="Z953" s="296" t="s">
        <v>38</v>
      </c>
      <c r="AA953" s="296" t="s">
        <v>38</v>
      </c>
      <c r="AB953" s="296" t="s">
        <v>38</v>
      </c>
      <c r="AC953" s="296" t="s">
        <v>38</v>
      </c>
      <c r="AD953" s="296" t="s">
        <v>38</v>
      </c>
      <c r="AE953" s="296" t="s">
        <v>38</v>
      </c>
      <c r="AF953" s="296" t="s">
        <v>38</v>
      </c>
      <c r="AG953" s="296" t="s">
        <v>38</v>
      </c>
      <c r="AH953" s="296" t="s">
        <v>38</v>
      </c>
      <c r="AI953" s="296" t="s">
        <v>38</v>
      </c>
      <c r="AJ953" s="296" t="s">
        <v>38</v>
      </c>
      <c r="AK953" s="296" t="s">
        <v>38</v>
      </c>
      <c r="AL953" s="296" t="s">
        <v>38</v>
      </c>
      <c r="AM953" s="296" t="s">
        <v>38</v>
      </c>
      <c r="AN953" s="296" t="s">
        <v>38</v>
      </c>
      <c r="AO953" s="296" t="s">
        <v>38</v>
      </c>
      <c r="AP953" s="296" t="s">
        <v>38</v>
      </c>
      <c r="AQ953" s="296" t="s">
        <v>38</v>
      </c>
      <c r="AR953" s="296" t="s">
        <v>38</v>
      </c>
      <c r="AS953" s="296" t="s">
        <v>38</v>
      </c>
      <c r="AT953" s="296" t="s">
        <v>38</v>
      </c>
      <c r="AU953" s="296" t="s">
        <v>38</v>
      </c>
      <c r="AV953" s="296" t="s">
        <v>38</v>
      </c>
      <c r="AW953" s="296" t="s">
        <v>38</v>
      </c>
      <c r="AX953" s="296" t="s">
        <v>38</v>
      </c>
      <c r="AY953" s="296" t="s">
        <v>38</v>
      </c>
      <c r="AZ953" s="296" t="s">
        <v>38</v>
      </c>
      <c r="BA953" s="296" t="s">
        <v>38</v>
      </c>
      <c r="BB953" s="296" t="s">
        <v>38</v>
      </c>
      <c r="BC953" s="296" t="s">
        <v>38</v>
      </c>
      <c r="BD953" s="296" t="s">
        <v>38</v>
      </c>
      <c r="BE953" s="296" t="s">
        <v>38</v>
      </c>
      <c r="BF953" s="296" t="s">
        <v>38</v>
      </c>
      <c r="BG953" s="296" t="s">
        <v>38</v>
      </c>
      <c r="BH953" s="296" t="s">
        <v>38</v>
      </c>
      <c r="BI953" s="296" t="s">
        <v>38</v>
      </c>
      <c r="BJ953" s="296" t="s">
        <v>38</v>
      </c>
      <c r="BK953" s="296" t="s">
        <v>38</v>
      </c>
      <c r="BL953" s="296" t="s">
        <v>38</v>
      </c>
      <c r="BM953" s="296" t="s">
        <v>38</v>
      </c>
      <c r="BN953" s="296" t="s">
        <v>38</v>
      </c>
      <c r="BO953" s="296" t="s">
        <v>38</v>
      </c>
      <c r="BP953" s="296" t="s">
        <v>38</v>
      </c>
      <c r="BQ953" s="296" t="s">
        <v>38</v>
      </c>
      <c r="BR953" s="296" t="s">
        <v>38</v>
      </c>
      <c r="BS953" s="296" t="s">
        <v>38</v>
      </c>
      <c r="BT953" s="296" t="s">
        <v>38</v>
      </c>
      <c r="BU953" s="296" t="s">
        <v>38</v>
      </c>
      <c r="BV953" s="296" t="s">
        <v>38</v>
      </c>
      <c r="BW953" s="296" t="s">
        <v>38</v>
      </c>
      <c r="BX953" s="296" t="s">
        <v>38</v>
      </c>
      <c r="BY953" s="296" t="s">
        <v>38</v>
      </c>
      <c r="BZ953" s="296" t="s">
        <v>38</v>
      </c>
      <c r="CA953" s="296" t="s">
        <v>38</v>
      </c>
      <c r="CB953" s="296" t="s">
        <v>38</v>
      </c>
      <c r="CC953" s="296" t="s">
        <v>38</v>
      </c>
      <c r="CD953" s="296" t="s">
        <v>38</v>
      </c>
      <c r="CE953" s="296" t="s">
        <v>38</v>
      </c>
      <c r="CF953" s="296" t="s">
        <v>38</v>
      </c>
      <c r="CG953" s="296" t="s">
        <v>38</v>
      </c>
      <c r="CH953" s="296" t="s">
        <v>38</v>
      </c>
      <c r="CI953" s="296" t="s">
        <v>38</v>
      </c>
      <c r="CJ953" s="296" t="s">
        <v>38</v>
      </c>
      <c r="CK953" s="296" t="s">
        <v>38</v>
      </c>
      <c r="CL953" s="296" t="s">
        <v>38</v>
      </c>
      <c r="CM953" s="296" t="s">
        <v>38</v>
      </c>
      <c r="CN953" s="296" t="s">
        <v>38</v>
      </c>
      <c r="CO953" s="296" t="s">
        <v>38</v>
      </c>
      <c r="CP953" s="296" t="s">
        <v>38</v>
      </c>
      <c r="CQ953" s="296" t="s">
        <v>38</v>
      </c>
      <c r="CR953" s="296" t="s">
        <v>38</v>
      </c>
      <c r="CS953" s="296" t="s">
        <v>38</v>
      </c>
      <c r="CT953" s="296" t="s">
        <v>38</v>
      </c>
      <c r="CU953" s="296" t="s">
        <v>38</v>
      </c>
      <c r="CV953" s="296" t="s">
        <v>38</v>
      </c>
      <c r="CW953" s="296" t="s">
        <v>38</v>
      </c>
      <c r="CX953" s="296" t="s">
        <v>38</v>
      </c>
      <c r="CY953" s="296" t="s">
        <v>38</v>
      </c>
      <c r="CZ953" s="296" t="s">
        <v>38</v>
      </c>
      <c r="DA953" s="296" t="s">
        <v>38</v>
      </c>
      <c r="DB953" s="296" t="s">
        <v>38</v>
      </c>
    </row>
    <row r="954" spans="1:106" s="1" customFormat="1" ht="77.5">
      <c r="A954" s="227">
        <v>261</v>
      </c>
      <c r="B954" s="217" t="s">
        <v>546</v>
      </c>
      <c r="C954" s="146" t="s">
        <v>28</v>
      </c>
      <c r="D954" s="217" t="s">
        <v>37</v>
      </c>
      <c r="E954" s="215" t="s">
        <v>26</v>
      </c>
      <c r="F954" s="217" t="s">
        <v>37</v>
      </c>
      <c r="G954" s="217" t="s">
        <v>373</v>
      </c>
      <c r="H954" s="212"/>
      <c r="I954" s="212"/>
      <c r="J954" s="5" t="s">
        <v>32</v>
      </c>
      <c r="K954" s="212" t="s">
        <v>31</v>
      </c>
      <c r="L954" s="165" t="s">
        <v>8</v>
      </c>
      <c r="M954" s="221" t="s">
        <v>29</v>
      </c>
      <c r="N954" s="221" t="s">
        <v>24</v>
      </c>
      <c r="O954" s="5"/>
      <c r="P954" s="5"/>
      <c r="Q954" s="5"/>
      <c r="R954" s="5"/>
      <c r="S954" s="6"/>
      <c r="T954" s="6" t="s">
        <v>24</v>
      </c>
      <c r="U954" s="5"/>
      <c r="V954" s="5"/>
      <c r="W954" s="5"/>
      <c r="X954" s="5"/>
      <c r="Y954" s="5"/>
      <c r="Z954" s="80">
        <f t="shared" ref="Z954:Z963" si="384">COUNTIF($O954:$Y954,"x")</f>
        <v>1</v>
      </c>
      <c r="AA954" s="55"/>
      <c r="AB954" s="7"/>
      <c r="AC954" s="7"/>
      <c r="AD954" s="7"/>
      <c r="AE954" s="7"/>
      <c r="AF954" s="7"/>
      <c r="AG954" s="7"/>
      <c r="AH954" s="7"/>
      <c r="AI954" s="7"/>
      <c r="AJ954" s="7"/>
      <c r="AK954" s="7"/>
      <c r="AL954" s="7"/>
      <c r="AM954" s="7"/>
      <c r="AN954" s="7"/>
      <c r="AO954" s="7"/>
      <c r="AP954" s="7"/>
      <c r="AQ954" s="7"/>
      <c r="AR954" s="7"/>
      <c r="AS954" s="7"/>
      <c r="AT954" s="7"/>
      <c r="AU954" s="7"/>
      <c r="AV954" s="55"/>
      <c r="AW954" s="7"/>
      <c r="AX954" s="7"/>
      <c r="AY954" s="7"/>
      <c r="AZ954" s="7"/>
      <c r="BA954" s="7"/>
      <c r="BB954" s="7" t="s">
        <v>1317</v>
      </c>
      <c r="BC954" s="7"/>
      <c r="BD954" s="7"/>
      <c r="BE954" s="7"/>
      <c r="BF954" s="7"/>
      <c r="BG954" s="7"/>
      <c r="BH954" s="7"/>
      <c r="BI954" s="7"/>
      <c r="BJ954" s="221"/>
      <c r="BK954" s="221"/>
      <c r="BL954" s="221"/>
      <c r="BM954" s="221"/>
      <c r="BN954" s="221"/>
      <c r="BO954" s="221"/>
      <c r="BP954" s="221"/>
      <c r="BQ954" s="221"/>
      <c r="BR954" s="221"/>
      <c r="BS954" s="221"/>
      <c r="BT954" s="221"/>
      <c r="BU954" s="221"/>
      <c r="BV954" s="221"/>
      <c r="BW954" s="221"/>
      <c r="BX954" s="221"/>
      <c r="BY954" s="221"/>
      <c r="BZ954" s="221"/>
      <c r="CA954" s="221"/>
      <c r="CB954" s="221"/>
      <c r="CC954" s="221"/>
      <c r="CD954" s="221"/>
      <c r="CE954" s="221"/>
      <c r="CF954" s="221"/>
      <c r="CG954" s="221"/>
      <c r="CH954" s="221"/>
      <c r="CI954" s="221"/>
      <c r="CJ954" s="221"/>
      <c r="CK954" s="221"/>
      <c r="CL954" s="221"/>
      <c r="CM954" s="221"/>
      <c r="CN954" s="221"/>
      <c r="CO954" s="221"/>
      <c r="CP954" s="221"/>
      <c r="CQ954" s="221"/>
      <c r="CR954" s="222">
        <f t="shared" ref="CR954:CR967" si="385">COUNTIF(BJ954:CQ954,"2")</f>
        <v>0</v>
      </c>
      <c r="CS954" s="237" t="e">
        <f t="shared" ref="CS954:CS967" si="386">CR954/(CR954+CT954+CV954+CX954)</f>
        <v>#DIV/0!</v>
      </c>
      <c r="CT954" s="222">
        <f t="shared" ref="CT954:CT967" si="387">COUNTIF(BJ954:CQ954,"1")</f>
        <v>0</v>
      </c>
      <c r="CU954" s="237" t="e">
        <f t="shared" ref="CU954:CU967" si="388">CT954/(CR954+CT954+CV954+CX954)</f>
        <v>#DIV/0!</v>
      </c>
      <c r="CV954" s="222">
        <f t="shared" ref="CV954:CV967" si="389">COUNTIF(BJ954:CQ954,"0")</f>
        <v>0</v>
      </c>
      <c r="CW954" s="237" t="e">
        <f t="shared" ref="CW954:CW967" si="390">CV954/(CR954+CT954+CV954+CX954)</f>
        <v>#DIV/0!</v>
      </c>
      <c r="CX954" s="222">
        <f t="shared" ref="CX954:CX967" si="391">COUNTIF(BJ954:CQ954,"KĐG")</f>
        <v>0</v>
      </c>
      <c r="CY954" s="237" t="e">
        <f t="shared" ref="CY954:CY967" si="392">CX954/(CR954+CT954+CV954+CX954)</f>
        <v>#DIV/0!</v>
      </c>
      <c r="CZ954" s="223" t="e">
        <f t="shared" ref="CZ954:CZ967" si="393">(((CR954*2)+(CT954*1)+(CV954*0)))/(CR954+CT954+CV954)</f>
        <v>#DIV/0!</v>
      </c>
      <c r="DA954" s="223" t="e">
        <f t="shared" ref="DA954:DA967" si="394">IF(CY954&gt;=50%,"KĐG",IF(CZ954&gt;=1.6,"Đạt mục tiêu",IF(CZ954&gt;=1,"Cần cố gắng","Chưa đạt")))</f>
        <v>#DIV/0!</v>
      </c>
      <c r="DB954" s="5"/>
    </row>
    <row r="955" spans="1:106" s="1" customFormat="1" ht="31">
      <c r="A955" s="1036">
        <v>262</v>
      </c>
      <c r="B955" s="1046" t="s">
        <v>1932</v>
      </c>
      <c r="C955" s="1047" t="s">
        <v>28</v>
      </c>
      <c r="D955" s="1046" t="s">
        <v>1932</v>
      </c>
      <c r="E955" s="1047" t="s">
        <v>28</v>
      </c>
      <c r="F955" s="1046" t="s">
        <v>1932</v>
      </c>
      <c r="G955" s="203" t="s">
        <v>1933</v>
      </c>
      <c r="H955" s="212"/>
      <c r="I955" s="212"/>
      <c r="J955" s="5" t="s">
        <v>32</v>
      </c>
      <c r="K955" s="212" t="s">
        <v>31</v>
      </c>
      <c r="L955" s="165" t="s">
        <v>8</v>
      </c>
      <c r="M955" s="221" t="s">
        <v>51</v>
      </c>
      <c r="N955" s="221"/>
      <c r="O955" s="5"/>
      <c r="P955" s="5"/>
      <c r="Q955" s="5" t="s">
        <v>24</v>
      </c>
      <c r="R955" s="5"/>
      <c r="S955" s="6"/>
      <c r="T955" s="6"/>
      <c r="U955" s="5"/>
      <c r="V955" s="5"/>
      <c r="W955" s="5"/>
      <c r="X955" s="5"/>
      <c r="Y955" s="5"/>
      <c r="Z955" s="80">
        <f t="shared" si="384"/>
        <v>1</v>
      </c>
      <c r="AA955" s="55"/>
      <c r="AB955" s="7"/>
      <c r="AC955" s="7"/>
      <c r="AD955" s="7"/>
      <c r="AE955" s="7"/>
      <c r="AF955" s="7"/>
      <c r="AG955" s="7"/>
      <c r="AH955" s="7"/>
      <c r="AI955" s="7"/>
      <c r="AJ955" s="7"/>
      <c r="AK955" s="7"/>
      <c r="AL955" s="7"/>
      <c r="AM955" s="7"/>
      <c r="AN955" s="7"/>
      <c r="AO955" s="7"/>
      <c r="AP955" s="7"/>
      <c r="AQ955" s="7"/>
      <c r="AR955" s="7"/>
      <c r="AS955" s="7"/>
      <c r="AT955" s="7"/>
      <c r="AU955" s="7"/>
      <c r="AV955" s="55"/>
      <c r="AW955" s="7"/>
      <c r="AX955" s="7"/>
      <c r="AY955" s="7"/>
      <c r="AZ955" s="7"/>
      <c r="BA955" s="7"/>
      <c r="BB955" s="7"/>
      <c r="BC955" s="7"/>
      <c r="BD955" s="7"/>
      <c r="BE955" s="7"/>
      <c r="BF955" s="7"/>
      <c r="BG955" s="7"/>
      <c r="BH955" s="7"/>
      <c r="BI955" s="7"/>
      <c r="BJ955" s="221"/>
      <c r="BK955" s="221"/>
      <c r="BL955" s="221"/>
      <c r="BM955" s="221"/>
      <c r="BN955" s="221"/>
      <c r="BO955" s="221"/>
      <c r="BP955" s="221"/>
      <c r="BQ955" s="221"/>
      <c r="BR955" s="221"/>
      <c r="BS955" s="221"/>
      <c r="BT955" s="221"/>
      <c r="BU955" s="221"/>
      <c r="BV955" s="221"/>
      <c r="BW955" s="221"/>
      <c r="BX955" s="221"/>
      <c r="BY955" s="221"/>
      <c r="BZ955" s="221"/>
      <c r="CA955" s="221"/>
      <c r="CB955" s="221"/>
      <c r="CC955" s="221"/>
      <c r="CD955" s="221"/>
      <c r="CE955" s="221"/>
      <c r="CF955" s="221"/>
      <c r="CG955" s="221"/>
      <c r="CH955" s="221"/>
      <c r="CI955" s="221"/>
      <c r="CJ955" s="221"/>
      <c r="CK955" s="221"/>
      <c r="CL955" s="221"/>
      <c r="CM955" s="221"/>
      <c r="CN955" s="221"/>
      <c r="CO955" s="221"/>
      <c r="CP955" s="221"/>
      <c r="CQ955" s="221"/>
      <c r="CR955" s="222"/>
      <c r="CS955" s="237"/>
      <c r="CT955" s="222"/>
      <c r="CU955" s="237"/>
      <c r="CV955" s="222"/>
      <c r="CW955" s="237"/>
      <c r="CX955" s="222"/>
      <c r="CY955" s="237"/>
      <c r="CZ955" s="223"/>
      <c r="DA955" s="223"/>
      <c r="DB955" s="5"/>
    </row>
    <row r="956" spans="1:106" s="1" customFormat="1" ht="31">
      <c r="A956" s="1036"/>
      <c r="B956" s="1046"/>
      <c r="C956" s="1048"/>
      <c r="D956" s="1046"/>
      <c r="E956" s="1048"/>
      <c r="F956" s="1046"/>
      <c r="G956" s="203" t="s">
        <v>1863</v>
      </c>
      <c r="H956" s="212"/>
      <c r="I956" s="212"/>
      <c r="J956" s="5" t="s">
        <v>32</v>
      </c>
      <c r="K956" s="212" t="s">
        <v>31</v>
      </c>
      <c r="L956" s="165" t="s">
        <v>8</v>
      </c>
      <c r="M956" s="221" t="s">
        <v>29</v>
      </c>
      <c r="N956" s="221"/>
      <c r="O956" s="5"/>
      <c r="P956" s="5"/>
      <c r="Q956" s="5"/>
      <c r="R956" s="5" t="s">
        <v>24</v>
      </c>
      <c r="S956" s="6"/>
      <c r="T956" s="6"/>
      <c r="U956" s="5"/>
      <c r="V956" s="5"/>
      <c r="W956" s="5"/>
      <c r="X956" s="5"/>
      <c r="Y956" s="5"/>
      <c r="Z956" s="80">
        <f t="shared" si="384"/>
        <v>1</v>
      </c>
      <c r="AA956" s="55"/>
      <c r="AB956" s="7"/>
      <c r="AC956" s="7"/>
      <c r="AD956" s="7"/>
      <c r="AE956" s="7"/>
      <c r="AF956" s="7"/>
      <c r="AG956" s="7"/>
      <c r="AH956" s="7"/>
      <c r="AI956" s="7"/>
      <c r="AJ956" s="7"/>
      <c r="AK956" s="7"/>
      <c r="AL956" s="7"/>
      <c r="AM956" s="7"/>
      <c r="AN956" s="7"/>
      <c r="AO956" s="7"/>
      <c r="AP956" s="7"/>
      <c r="AQ956" s="7"/>
      <c r="AR956" s="7"/>
      <c r="AS956" s="7"/>
      <c r="AT956" s="7"/>
      <c r="AU956" s="7"/>
      <c r="AV956" s="55"/>
      <c r="AW956" s="7"/>
      <c r="AX956" s="7"/>
      <c r="AY956" s="7"/>
      <c r="AZ956" s="7"/>
      <c r="BA956" s="7"/>
      <c r="BB956" s="7"/>
      <c r="BC956" s="7"/>
      <c r="BD956" s="7"/>
      <c r="BE956" s="7"/>
      <c r="BF956" s="7"/>
      <c r="BG956" s="7"/>
      <c r="BH956" s="7"/>
      <c r="BI956" s="7"/>
      <c r="BJ956" s="221"/>
      <c r="BK956" s="221"/>
      <c r="BL956" s="221"/>
      <c r="BM956" s="221"/>
      <c r="BN956" s="221"/>
      <c r="BO956" s="221"/>
      <c r="BP956" s="221"/>
      <c r="BQ956" s="221"/>
      <c r="BR956" s="221"/>
      <c r="BS956" s="221"/>
      <c r="BT956" s="221"/>
      <c r="BU956" s="221"/>
      <c r="BV956" s="221"/>
      <c r="BW956" s="221"/>
      <c r="BX956" s="221"/>
      <c r="BY956" s="221"/>
      <c r="BZ956" s="221"/>
      <c r="CA956" s="221"/>
      <c r="CB956" s="221"/>
      <c r="CC956" s="221"/>
      <c r="CD956" s="221"/>
      <c r="CE956" s="221"/>
      <c r="CF956" s="221"/>
      <c r="CG956" s="221"/>
      <c r="CH956" s="221"/>
      <c r="CI956" s="221"/>
      <c r="CJ956" s="221"/>
      <c r="CK956" s="221"/>
      <c r="CL956" s="221"/>
      <c r="CM956" s="221"/>
      <c r="CN956" s="221"/>
      <c r="CO956" s="221"/>
      <c r="CP956" s="221"/>
      <c r="CQ956" s="221"/>
      <c r="CR956" s="222"/>
      <c r="CS956" s="237"/>
      <c r="CT956" s="222"/>
      <c r="CU956" s="237"/>
      <c r="CV956" s="222"/>
      <c r="CW956" s="237"/>
      <c r="CX956" s="222"/>
      <c r="CY956" s="237"/>
      <c r="CZ956" s="223"/>
      <c r="DA956" s="223"/>
      <c r="DB956" s="5"/>
    </row>
    <row r="957" spans="1:106" s="1" customFormat="1" ht="62">
      <c r="A957" s="54">
        <v>263</v>
      </c>
      <c r="B957" s="217" t="s">
        <v>547</v>
      </c>
      <c r="C957" s="146" t="s">
        <v>28</v>
      </c>
      <c r="D957" s="217" t="s">
        <v>36</v>
      </c>
      <c r="E957" s="215" t="s">
        <v>35</v>
      </c>
      <c r="F957" s="217" t="s">
        <v>36</v>
      </c>
      <c r="G957" s="217" t="s">
        <v>374</v>
      </c>
      <c r="H957" s="212"/>
      <c r="I957" s="212"/>
      <c r="J957" s="5" t="s">
        <v>32</v>
      </c>
      <c r="K957" s="212" t="s">
        <v>31</v>
      </c>
      <c r="L957" s="165" t="s">
        <v>8</v>
      </c>
      <c r="M957" s="221" t="s">
        <v>29</v>
      </c>
      <c r="N957" s="221" t="s">
        <v>24</v>
      </c>
      <c r="O957" s="5"/>
      <c r="P957" s="5"/>
      <c r="Q957" s="5"/>
      <c r="R957" s="5"/>
      <c r="S957" s="6" t="s">
        <v>24</v>
      </c>
      <c r="T957" s="6"/>
      <c r="U957" s="5"/>
      <c r="V957" s="5"/>
      <c r="W957" s="5"/>
      <c r="X957" s="5"/>
      <c r="Y957" s="5"/>
      <c r="Z957" s="80">
        <f t="shared" si="384"/>
        <v>1</v>
      </c>
      <c r="AA957" s="55"/>
      <c r="AB957" s="7"/>
      <c r="AC957" s="7"/>
      <c r="AD957" s="7"/>
      <c r="AE957" s="7"/>
      <c r="AF957" s="7"/>
      <c r="AG957" s="7"/>
      <c r="AH957" s="7"/>
      <c r="AI957" s="7"/>
      <c r="AJ957" s="7"/>
      <c r="AK957" s="7"/>
      <c r="AL957" s="7"/>
      <c r="AM957" s="7" t="s">
        <v>1316</v>
      </c>
      <c r="AN957" s="7" t="s">
        <v>1316</v>
      </c>
      <c r="AO957" s="7" t="s">
        <v>1316</v>
      </c>
      <c r="AP957" s="7" t="s">
        <v>1316</v>
      </c>
      <c r="AQ957" s="7"/>
      <c r="AR957" s="7"/>
      <c r="AS957" s="7"/>
      <c r="AT957" s="7"/>
      <c r="AU957" s="7"/>
      <c r="AV957" s="55"/>
      <c r="AW957" s="7"/>
      <c r="AX957" s="7"/>
      <c r="AY957" s="7"/>
      <c r="AZ957" s="7"/>
      <c r="BA957" s="7"/>
      <c r="BB957" s="7"/>
      <c r="BC957" s="7"/>
      <c r="BD957" s="7"/>
      <c r="BE957" s="7"/>
      <c r="BF957" s="7"/>
      <c r="BG957" s="7"/>
      <c r="BH957" s="7"/>
      <c r="BI957" s="7"/>
      <c r="BJ957" s="221"/>
      <c r="BK957" s="221"/>
      <c r="BL957" s="221"/>
      <c r="BM957" s="221"/>
      <c r="BN957" s="221"/>
      <c r="BO957" s="221"/>
      <c r="BP957" s="221"/>
      <c r="BQ957" s="221"/>
      <c r="BR957" s="221"/>
      <c r="BS957" s="221"/>
      <c r="BT957" s="221"/>
      <c r="BU957" s="221"/>
      <c r="BV957" s="221"/>
      <c r="BW957" s="221"/>
      <c r="BX957" s="221"/>
      <c r="BY957" s="221"/>
      <c r="BZ957" s="221"/>
      <c r="CA957" s="221"/>
      <c r="CB957" s="221"/>
      <c r="CC957" s="221"/>
      <c r="CD957" s="221"/>
      <c r="CE957" s="221"/>
      <c r="CF957" s="221"/>
      <c r="CG957" s="221"/>
      <c r="CH957" s="221"/>
      <c r="CI957" s="221"/>
      <c r="CJ957" s="221"/>
      <c r="CK957" s="221"/>
      <c r="CL957" s="221"/>
      <c r="CM957" s="221"/>
      <c r="CN957" s="221"/>
      <c r="CO957" s="221"/>
      <c r="CP957" s="221"/>
      <c r="CQ957" s="221"/>
      <c r="CR957" s="222">
        <f t="shared" si="385"/>
        <v>0</v>
      </c>
      <c r="CS957" s="237" t="e">
        <f t="shared" si="386"/>
        <v>#DIV/0!</v>
      </c>
      <c r="CT957" s="222">
        <f t="shared" si="387"/>
        <v>0</v>
      </c>
      <c r="CU957" s="237" t="e">
        <f t="shared" si="388"/>
        <v>#DIV/0!</v>
      </c>
      <c r="CV957" s="222">
        <f t="shared" si="389"/>
        <v>0</v>
      </c>
      <c r="CW957" s="237" t="e">
        <f t="shared" si="390"/>
        <v>#DIV/0!</v>
      </c>
      <c r="CX957" s="222">
        <f t="shared" si="391"/>
        <v>0</v>
      </c>
      <c r="CY957" s="237" t="e">
        <f t="shared" si="392"/>
        <v>#DIV/0!</v>
      </c>
      <c r="CZ957" s="223" t="e">
        <f t="shared" si="393"/>
        <v>#DIV/0!</v>
      </c>
      <c r="DA957" s="223" t="e">
        <f t="shared" si="394"/>
        <v>#DIV/0!</v>
      </c>
      <c r="DB957" s="5"/>
    </row>
    <row r="958" spans="1:106" s="1" customFormat="1" ht="62">
      <c r="A958" s="227">
        <v>264</v>
      </c>
      <c r="B958" s="217" t="s">
        <v>548</v>
      </c>
      <c r="C958" s="215" t="s">
        <v>26</v>
      </c>
      <c r="D958" s="217" t="s">
        <v>34</v>
      </c>
      <c r="E958" s="215" t="s">
        <v>26</v>
      </c>
      <c r="F958" s="217" t="s">
        <v>34</v>
      </c>
      <c r="G958" s="51" t="s">
        <v>575</v>
      </c>
      <c r="H958" s="38"/>
      <c r="I958" s="38"/>
      <c r="J958" s="5" t="s">
        <v>32</v>
      </c>
      <c r="K958" s="212" t="s">
        <v>31</v>
      </c>
      <c r="L958" s="165" t="s">
        <v>8</v>
      </c>
      <c r="M958" s="221" t="s">
        <v>29</v>
      </c>
      <c r="N958" s="221" t="s">
        <v>24</v>
      </c>
      <c r="O958" s="5"/>
      <c r="P958" s="5"/>
      <c r="Q958" s="5"/>
      <c r="R958" s="5"/>
      <c r="S958" s="6" t="s">
        <v>24</v>
      </c>
      <c r="T958" s="6"/>
      <c r="U958" s="5"/>
      <c r="V958" s="5"/>
      <c r="W958" s="5"/>
      <c r="X958" s="5"/>
      <c r="Y958" s="5"/>
      <c r="Z958" s="80">
        <f t="shared" si="384"/>
        <v>1</v>
      </c>
      <c r="AA958" s="55"/>
      <c r="AB958" s="7"/>
      <c r="AC958" s="7"/>
      <c r="AD958" s="7"/>
      <c r="AE958" s="7"/>
      <c r="AF958" s="7"/>
      <c r="AG958" s="7"/>
      <c r="AH958" s="7"/>
      <c r="AI958" s="7"/>
      <c r="AJ958" s="7"/>
      <c r="AK958" s="7"/>
      <c r="AL958" s="7"/>
      <c r="AM958" s="7"/>
      <c r="AN958" s="7"/>
      <c r="AO958" s="7"/>
      <c r="AP958" s="7"/>
      <c r="AQ958" s="7"/>
      <c r="AR958" s="7" t="s">
        <v>1318</v>
      </c>
      <c r="AS958" s="7"/>
      <c r="AT958" s="7"/>
      <c r="AU958" s="7"/>
      <c r="AV958" s="55"/>
      <c r="AW958" s="7"/>
      <c r="AX958" s="7"/>
      <c r="AY958" s="7"/>
      <c r="AZ958" s="7"/>
      <c r="BA958" s="7"/>
      <c r="BB958" s="7"/>
      <c r="BC958" s="7"/>
      <c r="BD958" s="7"/>
      <c r="BE958" s="7"/>
      <c r="BF958" s="7"/>
      <c r="BG958" s="7"/>
      <c r="BH958" s="7"/>
      <c r="BI958" s="7"/>
      <c r="BJ958" s="221"/>
      <c r="BK958" s="221"/>
      <c r="BL958" s="221"/>
      <c r="BM958" s="221"/>
      <c r="BN958" s="221"/>
      <c r="BO958" s="221"/>
      <c r="BP958" s="221"/>
      <c r="BQ958" s="221"/>
      <c r="BR958" s="221"/>
      <c r="BS958" s="221"/>
      <c r="BT958" s="221"/>
      <c r="BU958" s="221"/>
      <c r="BV958" s="221"/>
      <c r="BW958" s="221"/>
      <c r="BX958" s="221"/>
      <c r="BY958" s="221"/>
      <c r="BZ958" s="221"/>
      <c r="CA958" s="221"/>
      <c r="CB958" s="221"/>
      <c r="CC958" s="221"/>
      <c r="CD958" s="221"/>
      <c r="CE958" s="221"/>
      <c r="CF958" s="221"/>
      <c r="CG958" s="221"/>
      <c r="CH958" s="221"/>
      <c r="CI958" s="221"/>
      <c r="CJ958" s="221"/>
      <c r="CK958" s="221"/>
      <c r="CL958" s="221"/>
      <c r="CM958" s="221"/>
      <c r="CN958" s="221"/>
      <c r="CO958" s="221"/>
      <c r="CP958" s="221"/>
      <c r="CQ958" s="221"/>
      <c r="CR958" s="222">
        <f t="shared" si="385"/>
        <v>0</v>
      </c>
      <c r="CS958" s="237" t="e">
        <f t="shared" si="386"/>
        <v>#DIV/0!</v>
      </c>
      <c r="CT958" s="222">
        <f t="shared" si="387"/>
        <v>0</v>
      </c>
      <c r="CU958" s="237" t="e">
        <f t="shared" si="388"/>
        <v>#DIV/0!</v>
      </c>
      <c r="CV958" s="222">
        <f t="shared" si="389"/>
        <v>0</v>
      </c>
      <c r="CW958" s="237" t="e">
        <f t="shared" si="390"/>
        <v>#DIV/0!</v>
      </c>
      <c r="CX958" s="222">
        <f t="shared" si="391"/>
        <v>0</v>
      </c>
      <c r="CY958" s="237" t="e">
        <f t="shared" si="392"/>
        <v>#DIV/0!</v>
      </c>
      <c r="CZ958" s="223" t="e">
        <f t="shared" si="393"/>
        <v>#DIV/0!</v>
      </c>
      <c r="DA958" s="223" t="e">
        <f t="shared" si="394"/>
        <v>#DIV/0!</v>
      </c>
      <c r="DB958" s="5"/>
    </row>
    <row r="959" spans="1:106" s="1" customFormat="1" ht="19.75" customHeight="1">
      <c r="A959" s="1036">
        <v>265</v>
      </c>
      <c r="B959" s="1038" t="s">
        <v>1899</v>
      </c>
      <c r="C959" s="1041" t="s">
        <v>26</v>
      </c>
      <c r="D959" s="1034" t="s">
        <v>33</v>
      </c>
      <c r="E959" s="215"/>
      <c r="F959" s="1044" t="s">
        <v>1036</v>
      </c>
      <c r="G959" s="203" t="s">
        <v>1901</v>
      </c>
      <c r="H959" s="38"/>
      <c r="I959" s="38"/>
      <c r="J959" s="5" t="s">
        <v>32</v>
      </c>
      <c r="K959" s="212" t="s">
        <v>31</v>
      </c>
      <c r="L959" s="165" t="s">
        <v>8</v>
      </c>
      <c r="M959" s="221" t="s">
        <v>25</v>
      </c>
      <c r="N959" s="221" t="s">
        <v>24</v>
      </c>
      <c r="O959" s="5" t="s">
        <v>24</v>
      </c>
      <c r="P959" s="5"/>
      <c r="Q959" s="5"/>
      <c r="R959" s="5"/>
      <c r="S959" s="6"/>
      <c r="T959" s="6"/>
      <c r="U959" s="5"/>
      <c r="V959" s="5"/>
      <c r="W959" s="5"/>
      <c r="X959" s="5"/>
      <c r="Y959" s="5"/>
      <c r="Z959" s="80">
        <f t="shared" si="384"/>
        <v>1</v>
      </c>
      <c r="AA959" s="55"/>
      <c r="AB959" s="7"/>
      <c r="AC959" s="7"/>
      <c r="AD959" s="7"/>
      <c r="AE959" s="7"/>
      <c r="AF959" s="7"/>
      <c r="AG959" s="7"/>
      <c r="AH959" s="7"/>
      <c r="AI959" s="7"/>
      <c r="AJ959" s="7"/>
      <c r="AK959" s="7"/>
      <c r="AL959" s="7"/>
      <c r="AM959" s="7"/>
      <c r="AN959" s="7"/>
      <c r="AO959" s="7"/>
      <c r="AP959" s="7"/>
      <c r="AQ959" s="7"/>
      <c r="AR959" s="7"/>
      <c r="AS959" s="7"/>
      <c r="AT959" s="7"/>
      <c r="AU959" s="7"/>
      <c r="AV959" s="55"/>
      <c r="AW959" s="7"/>
      <c r="AX959" s="7"/>
      <c r="AY959" s="7"/>
      <c r="AZ959" s="7"/>
      <c r="BA959" s="7"/>
      <c r="BB959" s="7"/>
      <c r="BC959" s="7"/>
      <c r="BD959" s="7"/>
      <c r="BE959" s="7"/>
      <c r="BF959" s="7"/>
      <c r="BG959" s="7"/>
      <c r="BH959" s="7"/>
      <c r="BI959" s="7"/>
      <c r="BJ959" s="221"/>
      <c r="BK959" s="221"/>
      <c r="BL959" s="221"/>
      <c r="BM959" s="221"/>
      <c r="BN959" s="221"/>
      <c r="BO959" s="221"/>
      <c r="BP959" s="221"/>
      <c r="BQ959" s="221"/>
      <c r="BR959" s="221"/>
      <c r="BS959" s="221"/>
      <c r="BT959" s="221"/>
      <c r="BU959" s="221"/>
      <c r="BV959" s="221"/>
      <c r="BW959" s="221"/>
      <c r="BX959" s="221"/>
      <c r="BY959" s="221"/>
      <c r="BZ959" s="221"/>
      <c r="CA959" s="221"/>
      <c r="CB959" s="221"/>
      <c r="CC959" s="221"/>
      <c r="CD959" s="221"/>
      <c r="CE959" s="221"/>
      <c r="CF959" s="221"/>
      <c r="CG959" s="221"/>
      <c r="CH959" s="221"/>
      <c r="CI959" s="221"/>
      <c r="CJ959" s="221"/>
      <c r="CK959" s="221"/>
      <c r="CL959" s="221"/>
      <c r="CM959" s="221"/>
      <c r="CN959" s="221"/>
      <c r="CO959" s="221"/>
      <c r="CP959" s="221"/>
      <c r="CQ959" s="221"/>
      <c r="CR959" s="222"/>
      <c r="CS959" s="237"/>
      <c r="CT959" s="222"/>
      <c r="CU959" s="237"/>
      <c r="CV959" s="222"/>
      <c r="CW959" s="237"/>
      <c r="CX959" s="222"/>
      <c r="CY959" s="237"/>
      <c r="CZ959" s="223"/>
      <c r="DA959" s="223"/>
      <c r="DB959" s="5"/>
    </row>
    <row r="960" spans="1:106" s="1" customFormat="1" ht="36" customHeight="1">
      <c r="A960" s="1036"/>
      <c r="B960" s="1039"/>
      <c r="C960" s="1042"/>
      <c r="D960" s="1037"/>
      <c r="E960" s="1033" t="s">
        <v>26</v>
      </c>
      <c r="F960" s="1044"/>
      <c r="G960" s="142" t="s">
        <v>1900</v>
      </c>
      <c r="H960" s="107" t="s">
        <v>828</v>
      </c>
      <c r="I960" s="107"/>
      <c r="J960" s="38" t="s">
        <v>32</v>
      </c>
      <c r="K960" s="212" t="s">
        <v>31</v>
      </c>
      <c r="L960" s="165" t="s">
        <v>8</v>
      </c>
      <c r="M960" s="221" t="s">
        <v>29</v>
      </c>
      <c r="N960" s="221" t="s">
        <v>24</v>
      </c>
      <c r="O960" s="5"/>
      <c r="P960" s="5"/>
      <c r="Q960" s="5" t="s">
        <v>24</v>
      </c>
      <c r="R960" s="5"/>
      <c r="S960" s="6"/>
      <c r="T960" s="6"/>
      <c r="U960" s="5"/>
      <c r="V960" s="5"/>
      <c r="W960" s="5"/>
      <c r="X960" s="5"/>
      <c r="Y960" s="5"/>
      <c r="Z960" s="80">
        <f t="shared" si="384"/>
        <v>1</v>
      </c>
      <c r="AA960" s="55"/>
      <c r="AB960" s="7"/>
      <c r="AC960" s="7"/>
      <c r="AD960" s="7"/>
      <c r="AE960" s="7"/>
      <c r="AF960" s="7"/>
      <c r="AG960" s="7"/>
      <c r="AH960" s="7"/>
      <c r="AI960" s="7"/>
      <c r="AJ960" s="7"/>
      <c r="AK960" s="7"/>
      <c r="AL960" s="7" t="s">
        <v>1317</v>
      </c>
      <c r="AM960" s="7"/>
      <c r="AN960" s="7"/>
      <c r="AO960" s="7"/>
      <c r="AP960" s="7"/>
      <c r="AQ960" s="7"/>
      <c r="AR960" s="7"/>
      <c r="AS960" s="7"/>
      <c r="AT960" s="7"/>
      <c r="AU960" s="7"/>
      <c r="AV960" s="55"/>
      <c r="AW960" s="7"/>
      <c r="AX960" s="7"/>
      <c r="AY960" s="7"/>
      <c r="AZ960" s="7"/>
      <c r="BA960" s="7"/>
      <c r="BB960" s="7"/>
      <c r="BC960" s="7"/>
      <c r="BD960" s="7"/>
      <c r="BE960" s="7"/>
      <c r="BF960" s="7"/>
      <c r="BG960" s="7"/>
      <c r="BH960" s="7"/>
      <c r="BI960" s="7"/>
      <c r="BJ960" s="221"/>
      <c r="BK960" s="221"/>
      <c r="BL960" s="221"/>
      <c r="BM960" s="221"/>
      <c r="BN960" s="221"/>
      <c r="BO960" s="221"/>
      <c r="BP960" s="221"/>
      <c r="BQ960" s="221"/>
      <c r="BR960" s="221"/>
      <c r="BS960" s="221"/>
      <c r="BT960" s="221"/>
      <c r="BU960" s="221"/>
      <c r="BV960" s="221"/>
      <c r="BW960" s="221"/>
      <c r="BX960" s="221"/>
      <c r="BY960" s="221"/>
      <c r="BZ960" s="221"/>
      <c r="CA960" s="221"/>
      <c r="CB960" s="221"/>
      <c r="CC960" s="221"/>
      <c r="CD960" s="221"/>
      <c r="CE960" s="221"/>
      <c r="CF960" s="221"/>
      <c r="CG960" s="221"/>
      <c r="CH960" s="221"/>
      <c r="CI960" s="221"/>
      <c r="CJ960" s="221"/>
      <c r="CK960" s="221"/>
      <c r="CL960" s="221"/>
      <c r="CM960" s="221"/>
      <c r="CN960" s="221"/>
      <c r="CO960" s="221"/>
      <c r="CP960" s="221"/>
      <c r="CQ960" s="221"/>
      <c r="CR960" s="222">
        <f t="shared" si="385"/>
        <v>0</v>
      </c>
      <c r="CS960" s="237" t="e">
        <f t="shared" si="386"/>
        <v>#DIV/0!</v>
      </c>
      <c r="CT960" s="222">
        <f t="shared" si="387"/>
        <v>0</v>
      </c>
      <c r="CU960" s="237" t="e">
        <f t="shared" si="388"/>
        <v>#DIV/0!</v>
      </c>
      <c r="CV960" s="222">
        <f t="shared" si="389"/>
        <v>0</v>
      </c>
      <c r="CW960" s="237" t="e">
        <f t="shared" si="390"/>
        <v>#DIV/0!</v>
      </c>
      <c r="CX960" s="222">
        <f t="shared" si="391"/>
        <v>0</v>
      </c>
      <c r="CY960" s="237" t="e">
        <f t="shared" si="392"/>
        <v>#DIV/0!</v>
      </c>
      <c r="CZ960" s="223" t="e">
        <f t="shared" si="393"/>
        <v>#DIV/0!</v>
      </c>
      <c r="DA960" s="223" t="e">
        <f t="shared" si="394"/>
        <v>#DIV/0!</v>
      </c>
      <c r="DB960" s="5"/>
    </row>
    <row r="961" spans="1:107" s="1" customFormat="1" ht="62">
      <c r="A961" s="1036"/>
      <c r="B961" s="1040"/>
      <c r="C961" s="1043"/>
      <c r="D961" s="1035"/>
      <c r="E961" s="1033"/>
      <c r="F961" s="217" t="s">
        <v>388</v>
      </c>
      <c r="G961" s="217" t="s">
        <v>375</v>
      </c>
      <c r="H961" s="212"/>
      <c r="I961" s="212"/>
      <c r="J961" s="212" t="s">
        <v>32</v>
      </c>
      <c r="K961" s="212" t="s">
        <v>31</v>
      </c>
      <c r="L961" s="165" t="s">
        <v>8</v>
      </c>
      <c r="M961" s="221" t="s">
        <v>29</v>
      </c>
      <c r="N961" s="221" t="s">
        <v>24</v>
      </c>
      <c r="O961" s="5"/>
      <c r="P961" s="5"/>
      <c r="Q961" s="5"/>
      <c r="R961" s="5"/>
      <c r="S961" s="195"/>
      <c r="T961" s="6" t="s">
        <v>24</v>
      </c>
      <c r="U961" s="5"/>
      <c r="V961" s="5"/>
      <c r="W961" s="5"/>
      <c r="X961" s="5"/>
      <c r="Y961" s="5"/>
      <c r="Z961" s="80">
        <f t="shared" si="384"/>
        <v>1</v>
      </c>
      <c r="AA961" s="55"/>
      <c r="AB961" s="7"/>
      <c r="AC961" s="7"/>
      <c r="AD961" s="7"/>
      <c r="AE961" s="7"/>
      <c r="AF961" s="7"/>
      <c r="AG961" s="7"/>
      <c r="AH961" s="7"/>
      <c r="AI961" s="7"/>
      <c r="AJ961" s="7"/>
      <c r="AK961" s="7"/>
      <c r="AL961" s="7"/>
      <c r="AM961" s="7"/>
      <c r="AN961" s="7"/>
      <c r="AO961" s="7"/>
      <c r="AP961" s="7"/>
      <c r="AQ961" s="7" t="s">
        <v>1317</v>
      </c>
      <c r="AR961" s="7"/>
      <c r="AS961" s="7" t="s">
        <v>1317</v>
      </c>
      <c r="AT961" s="7" t="s">
        <v>1317</v>
      </c>
      <c r="AU961" s="7"/>
      <c r="AV961" s="7"/>
      <c r="AW961" s="7"/>
      <c r="AX961" s="7"/>
      <c r="AY961" s="7"/>
      <c r="AZ961" s="7"/>
      <c r="BA961" s="7"/>
      <c r="BB961" s="7"/>
      <c r="BC961" s="7"/>
      <c r="BD961" s="7"/>
      <c r="BE961" s="7"/>
      <c r="BF961" s="7"/>
      <c r="BG961" s="7"/>
      <c r="BH961" s="7"/>
      <c r="BI961" s="7"/>
      <c r="BJ961" s="221"/>
      <c r="BK961" s="221"/>
      <c r="BL961" s="221"/>
      <c r="BM961" s="221"/>
      <c r="BN961" s="221"/>
      <c r="BO961" s="221"/>
      <c r="BP961" s="221"/>
      <c r="BQ961" s="221"/>
      <c r="BR961" s="221"/>
      <c r="BS961" s="221"/>
      <c r="BT961" s="221"/>
      <c r="BU961" s="221"/>
      <c r="BV961" s="221"/>
      <c r="BW961" s="221"/>
      <c r="BX961" s="221"/>
      <c r="BY961" s="221"/>
      <c r="BZ961" s="221"/>
      <c r="CA961" s="221"/>
      <c r="CB961" s="221"/>
      <c r="CC961" s="221"/>
      <c r="CD961" s="221"/>
      <c r="CE961" s="221"/>
      <c r="CF961" s="221"/>
      <c r="CG961" s="221"/>
      <c r="CH961" s="221"/>
      <c r="CI961" s="221"/>
      <c r="CJ961" s="221"/>
      <c r="CK961" s="221"/>
      <c r="CL961" s="221"/>
      <c r="CM961" s="221"/>
      <c r="CN961" s="221"/>
      <c r="CO961" s="221"/>
      <c r="CP961" s="221"/>
      <c r="CQ961" s="221"/>
      <c r="CR961" s="222">
        <f t="shared" si="385"/>
        <v>0</v>
      </c>
      <c r="CS961" s="237" t="e">
        <f t="shared" si="386"/>
        <v>#DIV/0!</v>
      </c>
      <c r="CT961" s="222">
        <f t="shared" si="387"/>
        <v>0</v>
      </c>
      <c r="CU961" s="237" t="e">
        <f t="shared" si="388"/>
        <v>#DIV/0!</v>
      </c>
      <c r="CV961" s="222">
        <f t="shared" si="389"/>
        <v>0</v>
      </c>
      <c r="CW961" s="237" t="e">
        <f t="shared" si="390"/>
        <v>#DIV/0!</v>
      </c>
      <c r="CX961" s="222">
        <f t="shared" si="391"/>
        <v>0</v>
      </c>
      <c r="CY961" s="237" t="e">
        <f t="shared" si="392"/>
        <v>#DIV/0!</v>
      </c>
      <c r="CZ961" s="223" t="e">
        <f t="shared" si="393"/>
        <v>#DIV/0!</v>
      </c>
      <c r="DA961" s="223" t="e">
        <f t="shared" si="394"/>
        <v>#DIV/0!</v>
      </c>
      <c r="DB961" s="7"/>
      <c r="DC961" s="24"/>
    </row>
    <row r="962" spans="1:107" s="1" customFormat="1" ht="46.5">
      <c r="A962" s="227">
        <v>266</v>
      </c>
      <c r="B962" s="203" t="s">
        <v>1930</v>
      </c>
      <c r="C962" s="1033" t="s">
        <v>26</v>
      </c>
      <c r="D962" s="1034" t="s">
        <v>30</v>
      </c>
      <c r="E962" s="1033" t="s">
        <v>26</v>
      </c>
      <c r="F962" s="203" t="s">
        <v>1930</v>
      </c>
      <c r="G962" s="203" t="s">
        <v>1931</v>
      </c>
      <c r="H962" s="212"/>
      <c r="I962" s="212"/>
      <c r="J962" s="212" t="s">
        <v>32</v>
      </c>
      <c r="K962" s="212" t="s">
        <v>31</v>
      </c>
      <c r="L962" s="165" t="s">
        <v>8</v>
      </c>
      <c r="M962" s="221" t="s">
        <v>29</v>
      </c>
      <c r="N962" s="221" t="s">
        <v>24</v>
      </c>
      <c r="O962" s="5"/>
      <c r="P962" s="5"/>
      <c r="Q962" s="5"/>
      <c r="R962" s="5"/>
      <c r="S962" s="195"/>
      <c r="T962" s="6"/>
      <c r="U962" s="5"/>
      <c r="V962" s="5" t="s">
        <v>24</v>
      </c>
      <c r="W962" s="5"/>
      <c r="X962" s="5"/>
      <c r="Y962" s="5"/>
      <c r="Z962" s="80">
        <f t="shared" si="384"/>
        <v>1</v>
      </c>
      <c r="AA962" s="55"/>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221"/>
      <c r="BK962" s="221"/>
      <c r="BL962" s="221"/>
      <c r="BM962" s="221"/>
      <c r="BN962" s="221"/>
      <c r="BO962" s="221"/>
      <c r="BP962" s="221"/>
      <c r="BQ962" s="221"/>
      <c r="BR962" s="221"/>
      <c r="BS962" s="221"/>
      <c r="BT962" s="221"/>
      <c r="BU962" s="221"/>
      <c r="BV962" s="221"/>
      <c r="BW962" s="221"/>
      <c r="BX962" s="221"/>
      <c r="BY962" s="221"/>
      <c r="BZ962" s="221"/>
      <c r="CA962" s="221"/>
      <c r="CB962" s="221"/>
      <c r="CC962" s="221"/>
      <c r="CD962" s="221"/>
      <c r="CE962" s="221"/>
      <c r="CF962" s="221"/>
      <c r="CG962" s="221"/>
      <c r="CH962" s="221"/>
      <c r="CI962" s="221"/>
      <c r="CJ962" s="221"/>
      <c r="CK962" s="221"/>
      <c r="CL962" s="221"/>
      <c r="CM962" s="221"/>
      <c r="CN962" s="221"/>
      <c r="CO962" s="221"/>
      <c r="CP962" s="221"/>
      <c r="CQ962" s="221"/>
      <c r="CR962" s="222"/>
      <c r="CS962" s="237"/>
      <c r="CT962" s="222"/>
      <c r="CU962" s="237"/>
      <c r="CV962" s="222"/>
      <c r="CW962" s="237"/>
      <c r="CX962" s="222"/>
      <c r="CY962" s="237"/>
      <c r="CZ962" s="223"/>
      <c r="DA962" s="223"/>
      <c r="DB962" s="7"/>
      <c r="DC962" s="24"/>
    </row>
    <row r="963" spans="1:107" s="1" customFormat="1" ht="46.5">
      <c r="A963" s="227">
        <v>267</v>
      </c>
      <c r="B963" s="220" t="s">
        <v>1037</v>
      </c>
      <c r="C963" s="1033"/>
      <c r="D963" s="1035"/>
      <c r="E963" s="1033"/>
      <c r="F963" s="220" t="s">
        <v>1038</v>
      </c>
      <c r="G963" s="217" t="s">
        <v>376</v>
      </c>
      <c r="H963" s="212"/>
      <c r="I963" s="212" t="s">
        <v>1712</v>
      </c>
      <c r="J963" s="212" t="s">
        <v>32</v>
      </c>
      <c r="K963" s="212" t="s">
        <v>31</v>
      </c>
      <c r="L963" s="165" t="s">
        <v>8</v>
      </c>
      <c r="M963" s="221" t="s">
        <v>29</v>
      </c>
      <c r="N963" s="221" t="s">
        <v>24</v>
      </c>
      <c r="O963" s="221"/>
      <c r="P963" s="221"/>
      <c r="Q963" s="221"/>
      <c r="R963" s="221"/>
      <c r="S963" s="226" t="s">
        <v>24</v>
      </c>
      <c r="T963" s="226"/>
      <c r="U963" s="221"/>
      <c r="V963" s="221"/>
      <c r="W963" s="221"/>
      <c r="X963" s="221"/>
      <c r="Y963" s="221"/>
      <c r="Z963" s="80">
        <f t="shared" si="384"/>
        <v>1</v>
      </c>
      <c r="AA963" s="55"/>
      <c r="AB963" s="7"/>
      <c r="AC963" s="7"/>
      <c r="AD963" s="7"/>
      <c r="AE963" s="7" t="s">
        <v>1316</v>
      </c>
      <c r="AF963" s="7" t="s">
        <v>1316</v>
      </c>
      <c r="AG963" s="7" t="s">
        <v>1316</v>
      </c>
      <c r="AH963" s="7" t="s">
        <v>1316</v>
      </c>
      <c r="AI963" s="7"/>
      <c r="AJ963" s="7"/>
      <c r="AK963" s="7"/>
      <c r="AL963" s="7"/>
      <c r="AM963" s="7"/>
      <c r="AN963" s="7"/>
      <c r="AO963" s="7"/>
      <c r="AP963" s="7"/>
      <c r="AQ963" s="7"/>
      <c r="AR963" s="7" t="s">
        <v>1317</v>
      </c>
      <c r="AS963" s="7"/>
      <c r="AT963" s="7"/>
      <c r="AU963" s="7"/>
      <c r="AV963" s="55"/>
      <c r="AW963" s="7"/>
      <c r="AX963" s="7"/>
      <c r="AY963" s="7"/>
      <c r="AZ963" s="7"/>
      <c r="BA963" s="7"/>
      <c r="BB963" s="7"/>
      <c r="BC963" s="7"/>
      <c r="BD963" s="7"/>
      <c r="BE963" s="7"/>
      <c r="BF963" s="7"/>
      <c r="BG963" s="7"/>
      <c r="BH963" s="7"/>
      <c r="BI963" s="7"/>
      <c r="BJ963" s="221"/>
      <c r="BK963" s="221"/>
      <c r="BL963" s="221"/>
      <c r="BM963" s="221"/>
      <c r="BN963" s="221"/>
      <c r="BO963" s="221"/>
      <c r="BP963" s="221"/>
      <c r="BQ963" s="221"/>
      <c r="BR963" s="221"/>
      <c r="BS963" s="221"/>
      <c r="BT963" s="221"/>
      <c r="BU963" s="221"/>
      <c r="BV963" s="221"/>
      <c r="BW963" s="221"/>
      <c r="BX963" s="221"/>
      <c r="BY963" s="221"/>
      <c r="BZ963" s="221"/>
      <c r="CA963" s="221"/>
      <c r="CB963" s="221"/>
      <c r="CC963" s="221"/>
      <c r="CD963" s="221"/>
      <c r="CE963" s="221"/>
      <c r="CF963" s="221"/>
      <c r="CG963" s="221"/>
      <c r="CH963" s="221"/>
      <c r="CI963" s="221"/>
      <c r="CJ963" s="221"/>
      <c r="CK963" s="221"/>
      <c r="CL963" s="221"/>
      <c r="CM963" s="221"/>
      <c r="CN963" s="221"/>
      <c r="CO963" s="221"/>
      <c r="CP963" s="221"/>
      <c r="CQ963" s="221"/>
      <c r="CR963" s="222">
        <f t="shared" si="385"/>
        <v>0</v>
      </c>
      <c r="CS963" s="237" t="e">
        <f t="shared" si="386"/>
        <v>#DIV/0!</v>
      </c>
      <c r="CT963" s="222">
        <f t="shared" si="387"/>
        <v>0</v>
      </c>
      <c r="CU963" s="237" t="e">
        <f t="shared" si="388"/>
        <v>#DIV/0!</v>
      </c>
      <c r="CV963" s="222">
        <f t="shared" si="389"/>
        <v>0</v>
      </c>
      <c r="CW963" s="237" t="e">
        <f t="shared" si="390"/>
        <v>#DIV/0!</v>
      </c>
      <c r="CX963" s="222">
        <f t="shared" si="391"/>
        <v>0</v>
      </c>
      <c r="CY963" s="237" t="e">
        <f t="shared" si="392"/>
        <v>#DIV/0!</v>
      </c>
      <c r="CZ963" s="223" t="e">
        <f t="shared" si="393"/>
        <v>#DIV/0!</v>
      </c>
      <c r="DA963" s="223" t="e">
        <f t="shared" si="394"/>
        <v>#DIV/0!</v>
      </c>
      <c r="DB963" s="5"/>
    </row>
    <row r="964" spans="1:107" s="1" customFormat="1" ht="46.5">
      <c r="A964" s="1036">
        <v>268</v>
      </c>
      <c r="B964" s="1024" t="s">
        <v>549</v>
      </c>
      <c r="C964" s="1033" t="s">
        <v>28</v>
      </c>
      <c r="D964" s="1034" t="s">
        <v>27</v>
      </c>
      <c r="E964" s="1033" t="s">
        <v>26</v>
      </c>
      <c r="F964" s="1024" t="s">
        <v>27</v>
      </c>
      <c r="G964" s="217" t="s">
        <v>1309</v>
      </c>
      <c r="H964" s="212"/>
      <c r="I964" s="212"/>
      <c r="J964" s="212" t="s">
        <v>32</v>
      </c>
      <c r="K964" s="212" t="s">
        <v>31</v>
      </c>
      <c r="L964" s="165" t="s">
        <v>8</v>
      </c>
      <c r="M964" s="221"/>
      <c r="N964" s="221"/>
      <c r="O964" s="221"/>
      <c r="P964" s="221"/>
      <c r="Q964" s="221"/>
      <c r="R964" s="221"/>
      <c r="S964" s="226" t="s">
        <v>24</v>
      </c>
      <c r="T964" s="226"/>
      <c r="U964" s="221"/>
      <c r="V964" s="221"/>
      <c r="W964" s="221"/>
      <c r="X964" s="221"/>
      <c r="Y964" s="221"/>
      <c r="Z964" s="80">
        <v>1</v>
      </c>
      <c r="AA964" s="55"/>
      <c r="AB964" s="7"/>
      <c r="AC964" s="7"/>
      <c r="AD964" s="7"/>
      <c r="AE964" s="7"/>
      <c r="AF964" s="7"/>
      <c r="AG964" s="7"/>
      <c r="AH964" s="7"/>
      <c r="AI964" s="7"/>
      <c r="AJ964" s="7"/>
      <c r="AK964" s="7"/>
      <c r="AL964" s="7"/>
      <c r="AM964" s="7"/>
      <c r="AN964" s="7"/>
      <c r="AO964" s="7"/>
      <c r="AP964" s="7"/>
      <c r="AQ964" s="7"/>
      <c r="AR964" s="7" t="s">
        <v>1316</v>
      </c>
      <c r="AS964" s="7"/>
      <c r="AT964" s="7"/>
      <c r="AU964" s="7"/>
      <c r="AV964" s="55"/>
      <c r="AW964" s="7"/>
      <c r="AX964" s="7"/>
      <c r="AY964" s="7"/>
      <c r="AZ964" s="7"/>
      <c r="BA964" s="7"/>
      <c r="BB964" s="7"/>
      <c r="BC964" s="7"/>
      <c r="BD964" s="7"/>
      <c r="BE964" s="7"/>
      <c r="BF964" s="7"/>
      <c r="BG964" s="7"/>
      <c r="BH964" s="7"/>
      <c r="BI964" s="7"/>
      <c r="BJ964" s="221"/>
      <c r="BK964" s="221"/>
      <c r="BL964" s="221"/>
      <c r="BM964" s="221"/>
      <c r="BN964" s="221"/>
      <c r="BO964" s="221"/>
      <c r="BP964" s="221"/>
      <c r="BQ964" s="221"/>
      <c r="BR964" s="221"/>
      <c r="BS964" s="221"/>
      <c r="BT964" s="221"/>
      <c r="BU964" s="221"/>
      <c r="BV964" s="221"/>
      <c r="BW964" s="221"/>
      <c r="BX964" s="221"/>
      <c r="BY964" s="221"/>
      <c r="BZ964" s="221"/>
      <c r="CA964" s="221"/>
      <c r="CB964" s="221"/>
      <c r="CC964" s="221"/>
      <c r="CD964" s="221"/>
      <c r="CE964" s="221"/>
      <c r="CF964" s="221"/>
      <c r="CG964" s="221"/>
      <c r="CH964" s="221"/>
      <c r="CI964" s="221"/>
      <c r="CJ964" s="221"/>
      <c r="CK964" s="221"/>
      <c r="CL964" s="221"/>
      <c r="CM964" s="221"/>
      <c r="CN964" s="221"/>
      <c r="CO964" s="221"/>
      <c r="CP964" s="221"/>
      <c r="CQ964" s="221"/>
      <c r="CR964" s="222">
        <f t="shared" si="385"/>
        <v>0</v>
      </c>
      <c r="CS964" s="237" t="e">
        <f t="shared" si="386"/>
        <v>#DIV/0!</v>
      </c>
      <c r="CT964" s="222">
        <f t="shared" si="387"/>
        <v>0</v>
      </c>
      <c r="CU964" s="237" t="e">
        <f t="shared" si="388"/>
        <v>#DIV/0!</v>
      </c>
      <c r="CV964" s="222">
        <f t="shared" si="389"/>
        <v>0</v>
      </c>
      <c r="CW964" s="237" t="e">
        <f t="shared" si="390"/>
        <v>#DIV/0!</v>
      </c>
      <c r="CX964" s="222">
        <f t="shared" si="391"/>
        <v>0</v>
      </c>
      <c r="CY964" s="237" t="e">
        <f t="shared" si="392"/>
        <v>#DIV/0!</v>
      </c>
      <c r="CZ964" s="223" t="e">
        <f t="shared" si="393"/>
        <v>#DIV/0!</v>
      </c>
      <c r="DA964" s="223" t="e">
        <f t="shared" si="394"/>
        <v>#DIV/0!</v>
      </c>
      <c r="DB964" s="5"/>
    </row>
    <row r="965" spans="1:107" s="1" customFormat="1" ht="46.5">
      <c r="A965" s="1036"/>
      <c r="B965" s="1024"/>
      <c r="C965" s="1033"/>
      <c r="D965" s="1037"/>
      <c r="E965" s="1033"/>
      <c r="F965" s="1024"/>
      <c r="G965" s="217" t="s">
        <v>1307</v>
      </c>
      <c r="H965" s="212"/>
      <c r="I965" s="212"/>
      <c r="J965" s="212" t="s">
        <v>32</v>
      </c>
      <c r="K965" s="212" t="s">
        <v>31</v>
      </c>
      <c r="L965" s="165" t="s">
        <v>8</v>
      </c>
      <c r="M965" s="221"/>
      <c r="N965" s="221"/>
      <c r="O965" s="221"/>
      <c r="P965" s="221"/>
      <c r="Q965" s="221"/>
      <c r="R965" s="221"/>
      <c r="S965" s="226"/>
      <c r="T965" s="226"/>
      <c r="U965" s="221"/>
      <c r="V965" s="221"/>
      <c r="W965" s="221" t="s">
        <v>24</v>
      </c>
      <c r="X965" s="221"/>
      <c r="Y965" s="221"/>
      <c r="Z965" s="80">
        <v>1</v>
      </c>
      <c r="AA965" s="55"/>
      <c r="AB965" s="7"/>
      <c r="AC965" s="7"/>
      <c r="AD965" s="7"/>
      <c r="AE965" s="7"/>
      <c r="AF965" s="7"/>
      <c r="AG965" s="7"/>
      <c r="AH965" s="7"/>
      <c r="AI965" s="7"/>
      <c r="AJ965" s="7"/>
      <c r="AK965" s="7"/>
      <c r="AL965" s="7"/>
      <c r="AM965" s="7"/>
      <c r="AN965" s="7"/>
      <c r="AO965" s="7"/>
      <c r="AP965" s="7"/>
      <c r="AQ965" s="7"/>
      <c r="AR965" s="7"/>
      <c r="AS965" s="7"/>
      <c r="AT965" s="7"/>
      <c r="AU965" s="7"/>
      <c r="AV965" s="55"/>
      <c r="AW965" s="7"/>
      <c r="AX965" s="7"/>
      <c r="AY965" s="7"/>
      <c r="AZ965" s="7"/>
      <c r="BA965" s="7"/>
      <c r="BB965" s="7"/>
      <c r="BC965" s="7" t="s">
        <v>1316</v>
      </c>
      <c r="BD965" s="7" t="s">
        <v>1316</v>
      </c>
      <c r="BE965" s="7" t="s">
        <v>1316</v>
      </c>
      <c r="BF965" s="7"/>
      <c r="BG965" s="7"/>
      <c r="BH965" s="7"/>
      <c r="BI965" s="7"/>
      <c r="BJ965" s="221"/>
      <c r="BK965" s="221"/>
      <c r="BL965" s="221"/>
      <c r="BM965" s="221"/>
      <c r="BN965" s="221"/>
      <c r="BO965" s="221"/>
      <c r="BP965" s="221"/>
      <c r="BQ965" s="221"/>
      <c r="BR965" s="221"/>
      <c r="BS965" s="221"/>
      <c r="BT965" s="221"/>
      <c r="BU965" s="221"/>
      <c r="BV965" s="221"/>
      <c r="BW965" s="221"/>
      <c r="BX965" s="221"/>
      <c r="BY965" s="221"/>
      <c r="BZ965" s="221"/>
      <c r="CA965" s="221"/>
      <c r="CB965" s="221"/>
      <c r="CC965" s="221"/>
      <c r="CD965" s="221"/>
      <c r="CE965" s="221"/>
      <c r="CF965" s="221"/>
      <c r="CG965" s="221"/>
      <c r="CH965" s="221"/>
      <c r="CI965" s="221"/>
      <c r="CJ965" s="221"/>
      <c r="CK965" s="221"/>
      <c r="CL965" s="221"/>
      <c r="CM965" s="221"/>
      <c r="CN965" s="221"/>
      <c r="CO965" s="221"/>
      <c r="CP965" s="221"/>
      <c r="CQ965" s="221"/>
      <c r="CR965" s="222">
        <f t="shared" si="385"/>
        <v>0</v>
      </c>
      <c r="CS965" s="237" t="e">
        <f t="shared" si="386"/>
        <v>#DIV/0!</v>
      </c>
      <c r="CT965" s="222">
        <f t="shared" si="387"/>
        <v>0</v>
      </c>
      <c r="CU965" s="237" t="e">
        <f t="shared" si="388"/>
        <v>#DIV/0!</v>
      </c>
      <c r="CV965" s="222">
        <f t="shared" si="389"/>
        <v>0</v>
      </c>
      <c r="CW965" s="237" t="e">
        <f t="shared" si="390"/>
        <v>#DIV/0!</v>
      </c>
      <c r="CX965" s="222">
        <f t="shared" si="391"/>
        <v>0</v>
      </c>
      <c r="CY965" s="237" t="e">
        <f t="shared" si="392"/>
        <v>#DIV/0!</v>
      </c>
      <c r="CZ965" s="223" t="e">
        <f t="shared" si="393"/>
        <v>#DIV/0!</v>
      </c>
      <c r="DA965" s="223" t="e">
        <f t="shared" si="394"/>
        <v>#DIV/0!</v>
      </c>
      <c r="DB965" s="5"/>
    </row>
    <row r="966" spans="1:107" s="1" customFormat="1" ht="46.5">
      <c r="A966" s="1036"/>
      <c r="B966" s="1024"/>
      <c r="C966" s="1033"/>
      <c r="D966" s="1037"/>
      <c r="E966" s="1033"/>
      <c r="F966" s="1024"/>
      <c r="G966" s="217" t="s">
        <v>1308</v>
      </c>
      <c r="H966" s="212"/>
      <c r="I966" s="212"/>
      <c r="J966" s="212" t="s">
        <v>32</v>
      </c>
      <c r="K966" s="212" t="s">
        <v>31</v>
      </c>
      <c r="L966" s="165" t="s">
        <v>8</v>
      </c>
      <c r="M966" s="221"/>
      <c r="N966" s="221"/>
      <c r="O966" s="221"/>
      <c r="P966" s="221"/>
      <c r="Q966" s="221"/>
      <c r="R966" s="221"/>
      <c r="S966" s="226"/>
      <c r="T966" s="226"/>
      <c r="U966" s="221"/>
      <c r="V966" s="221"/>
      <c r="W966" s="221"/>
      <c r="X966" s="221" t="s">
        <v>24</v>
      </c>
      <c r="Y966" s="221"/>
      <c r="Z966" s="80">
        <v>1</v>
      </c>
      <c r="AA966" s="55"/>
      <c r="AB966" s="7"/>
      <c r="AC966" s="7"/>
      <c r="AD966" s="7"/>
      <c r="AE966" s="7"/>
      <c r="AF966" s="7"/>
      <c r="AG966" s="7"/>
      <c r="AH966" s="7"/>
      <c r="AI966" s="7"/>
      <c r="AJ966" s="7"/>
      <c r="AK966" s="7"/>
      <c r="AL966" s="7"/>
      <c r="AM966" s="7"/>
      <c r="AN966" s="7"/>
      <c r="AO966" s="7"/>
      <c r="AP966" s="7"/>
      <c r="AQ966" s="7"/>
      <c r="AR966" s="7"/>
      <c r="AS966" s="7"/>
      <c r="AT966" s="7"/>
      <c r="AU966" s="7"/>
      <c r="AV966" s="55"/>
      <c r="AW966" s="7"/>
      <c r="AX966" s="7"/>
      <c r="AY966" s="7"/>
      <c r="AZ966" s="7"/>
      <c r="BA966" s="7"/>
      <c r="BB966" s="7"/>
      <c r="BC966" s="7"/>
      <c r="BD966" s="7"/>
      <c r="BE966" s="7"/>
      <c r="BF966" s="7"/>
      <c r="BG966" s="7" t="s">
        <v>1316</v>
      </c>
      <c r="BH966" s="7"/>
      <c r="BI966" s="7"/>
      <c r="BJ966" s="221"/>
      <c r="BK966" s="221"/>
      <c r="BL966" s="221"/>
      <c r="BM966" s="221"/>
      <c r="BN966" s="221"/>
      <c r="BO966" s="221"/>
      <c r="BP966" s="221"/>
      <c r="BQ966" s="221"/>
      <c r="BR966" s="221"/>
      <c r="BS966" s="221"/>
      <c r="BT966" s="221"/>
      <c r="BU966" s="221"/>
      <c r="BV966" s="221"/>
      <c r="BW966" s="221"/>
      <c r="BX966" s="221"/>
      <c r="BY966" s="221"/>
      <c r="BZ966" s="221"/>
      <c r="CA966" s="221"/>
      <c r="CB966" s="221"/>
      <c r="CC966" s="221"/>
      <c r="CD966" s="221"/>
      <c r="CE966" s="221"/>
      <c r="CF966" s="221"/>
      <c r="CG966" s="221"/>
      <c r="CH966" s="221"/>
      <c r="CI966" s="221"/>
      <c r="CJ966" s="221"/>
      <c r="CK966" s="221"/>
      <c r="CL966" s="221"/>
      <c r="CM966" s="221"/>
      <c r="CN966" s="221"/>
      <c r="CO966" s="221"/>
      <c r="CP966" s="221"/>
      <c r="CQ966" s="221"/>
      <c r="CR966" s="222">
        <f t="shared" si="385"/>
        <v>0</v>
      </c>
      <c r="CS966" s="237" t="e">
        <f t="shared" si="386"/>
        <v>#DIV/0!</v>
      </c>
      <c r="CT966" s="222">
        <f t="shared" si="387"/>
        <v>0</v>
      </c>
      <c r="CU966" s="237" t="e">
        <f t="shared" si="388"/>
        <v>#DIV/0!</v>
      </c>
      <c r="CV966" s="222">
        <f t="shared" si="389"/>
        <v>0</v>
      </c>
      <c r="CW966" s="237" t="e">
        <f t="shared" si="390"/>
        <v>#DIV/0!</v>
      </c>
      <c r="CX966" s="222">
        <f t="shared" si="391"/>
        <v>0</v>
      </c>
      <c r="CY966" s="237" t="e">
        <f t="shared" si="392"/>
        <v>#DIV/0!</v>
      </c>
      <c r="CZ966" s="223" t="e">
        <f t="shared" si="393"/>
        <v>#DIV/0!</v>
      </c>
      <c r="DA966" s="223" t="e">
        <f t="shared" si="394"/>
        <v>#DIV/0!</v>
      </c>
      <c r="DB966" s="5"/>
    </row>
    <row r="967" spans="1:107" s="1" customFormat="1" ht="62">
      <c r="A967" s="1036"/>
      <c r="B967" s="1024"/>
      <c r="C967" s="1033"/>
      <c r="D967" s="1035"/>
      <c r="E967" s="1033"/>
      <c r="F967" s="1024"/>
      <c r="G967" s="217" t="s">
        <v>1306</v>
      </c>
      <c r="H967" s="212"/>
      <c r="I967" s="212"/>
      <c r="J967" s="212" t="s">
        <v>32</v>
      </c>
      <c r="K967" s="212" t="s">
        <v>31</v>
      </c>
      <c r="L967" s="165" t="s">
        <v>8</v>
      </c>
      <c r="M967" s="221" t="s">
        <v>25</v>
      </c>
      <c r="N967" s="221" t="s">
        <v>24</v>
      </c>
      <c r="O967" s="221"/>
      <c r="P967" s="221"/>
      <c r="Q967" s="221"/>
      <c r="R967" s="221"/>
      <c r="S967" s="226"/>
      <c r="T967" s="226"/>
      <c r="U967" s="221"/>
      <c r="V967" s="221"/>
      <c r="W967" s="221"/>
      <c r="X967" s="221"/>
      <c r="Y967" s="221" t="s">
        <v>24</v>
      </c>
      <c r="Z967" s="80">
        <f>COUNTIF($O967:$Y967,"x")</f>
        <v>1</v>
      </c>
      <c r="AA967" s="55"/>
      <c r="AB967" s="7"/>
      <c r="AC967" s="7"/>
      <c r="AD967" s="7"/>
      <c r="AE967" s="7"/>
      <c r="AF967" s="7"/>
      <c r="AG967" s="7"/>
      <c r="AH967" s="7"/>
      <c r="AI967" s="7"/>
      <c r="AJ967" s="7"/>
      <c r="AK967" s="7"/>
      <c r="AL967" s="7"/>
      <c r="AM967" s="7"/>
      <c r="AN967" s="7"/>
      <c r="AO967" s="7"/>
      <c r="AP967" s="7"/>
      <c r="AQ967" s="7"/>
      <c r="AR967" s="7"/>
      <c r="AS967" s="7"/>
      <c r="AT967" s="7"/>
      <c r="AU967" s="7"/>
      <c r="AV967" s="55"/>
      <c r="AW967" s="7"/>
      <c r="AX967" s="7"/>
      <c r="AY967" s="7"/>
      <c r="AZ967" s="7"/>
      <c r="BA967" s="7"/>
      <c r="BB967" s="7"/>
      <c r="BC967" s="7"/>
      <c r="BD967" s="7"/>
      <c r="BE967" s="7"/>
      <c r="BF967" s="7"/>
      <c r="BG967" s="7"/>
      <c r="BH967" s="7" t="s">
        <v>1316</v>
      </c>
      <c r="BI967" s="7"/>
      <c r="BJ967" s="221"/>
      <c r="BK967" s="221"/>
      <c r="BL967" s="221"/>
      <c r="BM967" s="221"/>
      <c r="BN967" s="221"/>
      <c r="BO967" s="221"/>
      <c r="BP967" s="221"/>
      <c r="BQ967" s="221"/>
      <c r="BR967" s="221"/>
      <c r="BS967" s="221"/>
      <c r="BT967" s="221"/>
      <c r="BU967" s="221"/>
      <c r="BV967" s="221"/>
      <c r="BW967" s="221"/>
      <c r="BX967" s="221"/>
      <c r="BY967" s="221"/>
      <c r="BZ967" s="221"/>
      <c r="CA967" s="221"/>
      <c r="CB967" s="221"/>
      <c r="CC967" s="221"/>
      <c r="CD967" s="221"/>
      <c r="CE967" s="221"/>
      <c r="CF967" s="221"/>
      <c r="CG967" s="221"/>
      <c r="CH967" s="221"/>
      <c r="CI967" s="221"/>
      <c r="CJ967" s="221"/>
      <c r="CK967" s="221"/>
      <c r="CL967" s="221"/>
      <c r="CM967" s="221"/>
      <c r="CN967" s="221"/>
      <c r="CO967" s="221"/>
      <c r="CP967" s="221"/>
      <c r="CQ967" s="221"/>
      <c r="CR967" s="222">
        <f t="shared" si="385"/>
        <v>0</v>
      </c>
      <c r="CS967" s="237" t="e">
        <f t="shared" si="386"/>
        <v>#DIV/0!</v>
      </c>
      <c r="CT967" s="222">
        <f t="shared" si="387"/>
        <v>0</v>
      </c>
      <c r="CU967" s="237" t="e">
        <f t="shared" si="388"/>
        <v>#DIV/0!</v>
      </c>
      <c r="CV967" s="222">
        <f t="shared" si="389"/>
        <v>0</v>
      </c>
      <c r="CW967" s="237" t="e">
        <f t="shared" si="390"/>
        <v>#DIV/0!</v>
      </c>
      <c r="CX967" s="222">
        <f t="shared" si="391"/>
        <v>0</v>
      </c>
      <c r="CY967" s="237" t="e">
        <f t="shared" si="392"/>
        <v>#DIV/0!</v>
      </c>
      <c r="CZ967" s="223" t="e">
        <f t="shared" si="393"/>
        <v>#DIV/0!</v>
      </c>
      <c r="DA967" s="223" t="e">
        <f t="shared" si="394"/>
        <v>#DIV/0!</v>
      </c>
      <c r="DB967" s="5"/>
    </row>
    <row r="968" spans="1:107" ht="15.5">
      <c r="A968" s="1025"/>
      <c r="B968" s="1007" t="s">
        <v>23</v>
      </c>
      <c r="C968" s="1007"/>
      <c r="D968" s="1007"/>
      <c r="E968" s="1007"/>
      <c r="F968" s="1007"/>
      <c r="G968" s="1007"/>
      <c r="H968" s="225"/>
      <c r="I968" s="225"/>
      <c r="J968" s="212"/>
      <c r="K968" s="5"/>
      <c r="L968" s="170"/>
      <c r="M968" s="155"/>
      <c r="N968" s="80"/>
      <c r="O968" s="80">
        <f>SUM(O969:O973)</f>
        <v>91</v>
      </c>
      <c r="P968" s="80">
        <f t="shared" ref="P968:BI968" si="395">SUM(P969:P973)</f>
        <v>90</v>
      </c>
      <c r="Q968" s="80">
        <f t="shared" si="395"/>
        <v>94</v>
      </c>
      <c r="R968" s="80">
        <f t="shared" si="395"/>
        <v>91</v>
      </c>
      <c r="S968" s="80">
        <f t="shared" si="395"/>
        <v>92</v>
      </c>
      <c r="T968" s="80">
        <f t="shared" si="395"/>
        <v>62</v>
      </c>
      <c r="U968" s="80">
        <f t="shared" si="395"/>
        <v>76</v>
      </c>
      <c r="V968" s="80">
        <f t="shared" si="395"/>
        <v>93</v>
      </c>
      <c r="W968" s="80">
        <f t="shared" si="395"/>
        <v>84</v>
      </c>
      <c r="X968" s="80">
        <f t="shared" si="395"/>
        <v>70</v>
      </c>
      <c r="Y968" s="80">
        <f t="shared" si="395"/>
        <v>69</v>
      </c>
      <c r="Z968" s="80">
        <f t="shared" si="395"/>
        <v>912</v>
      </c>
      <c r="AA968" s="80">
        <f t="shared" si="395"/>
        <v>0</v>
      </c>
      <c r="AB968" s="80">
        <f t="shared" si="395"/>
        <v>50</v>
      </c>
      <c r="AC968" s="80">
        <f t="shared" si="395"/>
        <v>44</v>
      </c>
      <c r="AD968" s="80">
        <f t="shared" si="395"/>
        <v>44</v>
      </c>
      <c r="AE968" s="80">
        <f t="shared" si="395"/>
        <v>26</v>
      </c>
      <c r="AF968" s="80">
        <f t="shared" si="395"/>
        <v>24</v>
      </c>
      <c r="AG968" s="80">
        <f t="shared" si="395"/>
        <v>20</v>
      </c>
      <c r="AH968" s="80">
        <f t="shared" si="395"/>
        <v>19</v>
      </c>
      <c r="AI968" s="80">
        <f t="shared" si="395"/>
        <v>30</v>
      </c>
      <c r="AJ968" s="80">
        <f t="shared" si="395"/>
        <v>29</v>
      </c>
      <c r="AK968" s="80">
        <f t="shared" si="395"/>
        <v>35</v>
      </c>
      <c r="AL968" s="80">
        <f t="shared" si="395"/>
        <v>33</v>
      </c>
      <c r="AM968" s="80">
        <f t="shared" si="395"/>
        <v>34</v>
      </c>
      <c r="AN968" s="80">
        <f t="shared" si="395"/>
        <v>26</v>
      </c>
      <c r="AO968" s="80">
        <f t="shared" si="395"/>
        <v>30</v>
      </c>
      <c r="AP968" s="80">
        <f t="shared" si="395"/>
        <v>28</v>
      </c>
      <c r="AQ968" s="80">
        <f t="shared" si="395"/>
        <v>41</v>
      </c>
      <c r="AR968" s="80">
        <f t="shared" si="395"/>
        <v>37</v>
      </c>
      <c r="AS968" s="80">
        <f t="shared" si="395"/>
        <v>46</v>
      </c>
      <c r="AT968" s="80">
        <f t="shared" si="395"/>
        <v>31</v>
      </c>
      <c r="AU968" s="80">
        <f t="shared" si="395"/>
        <v>37</v>
      </c>
      <c r="AV968" s="104">
        <f t="shared" si="395"/>
        <v>31</v>
      </c>
      <c r="AW968" s="104">
        <f t="shared" si="395"/>
        <v>35</v>
      </c>
      <c r="AX968" s="104">
        <f t="shared" si="395"/>
        <v>33</v>
      </c>
      <c r="AY968" s="104">
        <f t="shared" si="395"/>
        <v>39</v>
      </c>
      <c r="AZ968" s="104">
        <f t="shared" si="395"/>
        <v>41</v>
      </c>
      <c r="BA968" s="104">
        <f t="shared" si="395"/>
        <v>45</v>
      </c>
      <c r="BB968" s="104">
        <f t="shared" si="395"/>
        <v>37</v>
      </c>
      <c r="BC968" s="104">
        <f t="shared" si="395"/>
        <v>48</v>
      </c>
      <c r="BD968" s="104">
        <f t="shared" si="395"/>
        <v>45</v>
      </c>
      <c r="BE968" s="104">
        <f t="shared" si="395"/>
        <v>45</v>
      </c>
      <c r="BF968" s="104">
        <f t="shared" si="395"/>
        <v>31</v>
      </c>
      <c r="BG968" s="104">
        <f t="shared" si="395"/>
        <v>38</v>
      </c>
      <c r="BH968" s="104">
        <f t="shared" si="395"/>
        <v>38</v>
      </c>
      <c r="BI968" s="104">
        <f t="shared" si="395"/>
        <v>31</v>
      </c>
      <c r="BJ968" s="1021"/>
      <c r="BK968" s="1021"/>
      <c r="BL968" s="1021"/>
      <c r="BM968" s="1021"/>
      <c r="BN968" s="1021"/>
      <c r="BO968" s="1021"/>
      <c r="BP968" s="1021"/>
      <c r="BQ968" s="1021"/>
      <c r="BR968" s="1021"/>
      <c r="BS968" s="1021"/>
      <c r="BT968" s="1021"/>
      <c r="BU968" s="1021"/>
      <c r="BV968" s="1021"/>
      <c r="BW968" s="1021"/>
      <c r="BX968" s="1021"/>
      <c r="BY968" s="1021"/>
      <c r="BZ968" s="1021"/>
      <c r="CA968" s="1021"/>
      <c r="CB968" s="1021"/>
      <c r="CC968" s="1021"/>
      <c r="CD968" s="1021"/>
      <c r="CE968" s="1021"/>
      <c r="CF968" s="1021"/>
      <c r="CG968" s="1021"/>
      <c r="CH968" s="1021"/>
      <c r="CI968" s="1021"/>
      <c r="CJ968" s="1021"/>
      <c r="CK968" s="1021"/>
      <c r="CL968" s="1021"/>
      <c r="CM968" s="1021"/>
      <c r="CN968" s="1021"/>
      <c r="CO968" s="1021"/>
      <c r="CP968" s="1021"/>
      <c r="CQ968" s="1021"/>
      <c r="CR968" s="1021"/>
      <c r="CS968" s="1021"/>
      <c r="CT968" s="1021"/>
      <c r="CU968" s="1021"/>
      <c r="CV968" s="1021"/>
      <c r="CW968" s="1021"/>
      <c r="CX968" s="1021"/>
      <c r="CY968" s="1021"/>
      <c r="CZ968" s="1021"/>
      <c r="DA968" s="1021"/>
      <c r="DB968" s="965"/>
    </row>
    <row r="969" spans="1:107" ht="15.5">
      <c r="A969" s="1026"/>
      <c r="B969" s="1006" t="s">
        <v>1302</v>
      </c>
      <c r="C969" s="1006"/>
      <c r="D969" s="1006"/>
      <c r="E969" s="1006"/>
      <c r="F969" s="1006"/>
      <c r="G969" s="1006"/>
      <c r="H969" s="226"/>
      <c r="I969" s="226"/>
      <c r="J969" s="212"/>
      <c r="K969" s="5"/>
      <c r="L969" s="170" t="s">
        <v>1827</v>
      </c>
      <c r="M969" s="155"/>
      <c r="N969" s="97"/>
      <c r="O969" s="97">
        <f t="shared" ref="O969:Y969" si="396">COUNTIF(O6:O232,"x")</f>
        <v>14</v>
      </c>
      <c r="P969" s="97">
        <f t="shared" si="396"/>
        <v>33</v>
      </c>
      <c r="Q969" s="97">
        <f t="shared" si="396"/>
        <v>21</v>
      </c>
      <c r="R969" s="97">
        <f t="shared" si="396"/>
        <v>21</v>
      </c>
      <c r="S969" s="97">
        <f t="shared" si="396"/>
        <v>28</v>
      </c>
      <c r="T969" s="97">
        <f t="shared" si="396"/>
        <v>14</v>
      </c>
      <c r="U969" s="97">
        <f t="shared" si="396"/>
        <v>21</v>
      </c>
      <c r="V969" s="97">
        <f t="shared" si="396"/>
        <v>17</v>
      </c>
      <c r="W969" s="97">
        <f t="shared" si="396"/>
        <v>18</v>
      </c>
      <c r="X969" s="97">
        <f t="shared" si="396"/>
        <v>13</v>
      </c>
      <c r="Y969" s="97">
        <f t="shared" si="396"/>
        <v>10</v>
      </c>
      <c r="Z969" s="225">
        <f>SUM(O969:Y969)</f>
        <v>210</v>
      </c>
      <c r="AA969" s="97">
        <f t="shared" ref="AA969:AS969" si="397">COUNTIF(AA6:AA232,"x")</f>
        <v>0</v>
      </c>
      <c r="AB969" s="97">
        <f t="shared" si="397"/>
        <v>0</v>
      </c>
      <c r="AC969" s="97">
        <f t="shared" si="397"/>
        <v>0</v>
      </c>
      <c r="AD969" s="97">
        <f t="shared" si="397"/>
        <v>0</v>
      </c>
      <c r="AE969" s="97">
        <f t="shared" si="397"/>
        <v>0</v>
      </c>
      <c r="AF969" s="97">
        <f t="shared" si="397"/>
        <v>0</v>
      </c>
      <c r="AG969" s="97">
        <f t="shared" si="397"/>
        <v>0</v>
      </c>
      <c r="AH969" s="97">
        <f t="shared" si="397"/>
        <v>0</v>
      </c>
      <c r="AI969" s="97">
        <f t="shared" si="397"/>
        <v>0</v>
      </c>
      <c r="AJ969" s="97">
        <f t="shared" si="397"/>
        <v>0</v>
      </c>
      <c r="AK969" s="97">
        <f t="shared" si="397"/>
        <v>0</v>
      </c>
      <c r="AL969" s="97">
        <f t="shared" si="397"/>
        <v>0</v>
      </c>
      <c r="AM969" s="97">
        <f t="shared" si="397"/>
        <v>0</v>
      </c>
      <c r="AN969" s="97">
        <f t="shared" si="397"/>
        <v>0</v>
      </c>
      <c r="AO969" s="97">
        <f t="shared" si="397"/>
        <v>0</v>
      </c>
      <c r="AP969" s="97">
        <f t="shared" si="397"/>
        <v>0</v>
      </c>
      <c r="AQ969" s="97">
        <f t="shared" si="397"/>
        <v>0</v>
      </c>
      <c r="AR969" s="97">
        <f t="shared" si="397"/>
        <v>0</v>
      </c>
      <c r="AS969" s="97">
        <f t="shared" si="397"/>
        <v>0</v>
      </c>
      <c r="AT969" s="105">
        <f t="shared" ref="AT969:BI969" si="398">COUNTA(AT$6:AT$232)-COUNTIF(AT$6:AT$232,"#")</f>
        <v>6</v>
      </c>
      <c r="AU969" s="105">
        <f t="shared" si="398"/>
        <v>10</v>
      </c>
      <c r="AV969" s="105">
        <f t="shared" si="398"/>
        <v>8</v>
      </c>
      <c r="AW969" s="105">
        <f t="shared" si="398"/>
        <v>9</v>
      </c>
      <c r="AX969" s="105">
        <f t="shared" si="398"/>
        <v>10</v>
      </c>
      <c r="AY969" s="105">
        <f t="shared" si="398"/>
        <v>10</v>
      </c>
      <c r="AZ969" s="105">
        <f t="shared" si="398"/>
        <v>10</v>
      </c>
      <c r="BA969" s="105">
        <f t="shared" si="398"/>
        <v>10</v>
      </c>
      <c r="BB969" s="105">
        <f t="shared" si="398"/>
        <v>11</v>
      </c>
      <c r="BC969" s="105">
        <f t="shared" si="398"/>
        <v>11</v>
      </c>
      <c r="BD969" s="105">
        <f t="shared" si="398"/>
        <v>12</v>
      </c>
      <c r="BE969" s="105">
        <f t="shared" si="398"/>
        <v>11</v>
      </c>
      <c r="BF969" s="105">
        <f t="shared" si="398"/>
        <v>5</v>
      </c>
      <c r="BG969" s="105">
        <f t="shared" si="398"/>
        <v>11</v>
      </c>
      <c r="BH969" s="105">
        <f t="shared" si="398"/>
        <v>8</v>
      </c>
      <c r="BI969" s="105">
        <f t="shared" si="398"/>
        <v>4</v>
      </c>
      <c r="BJ969" s="1021"/>
      <c r="BK969" s="1021"/>
      <c r="BL969" s="1021"/>
      <c r="BM969" s="1021"/>
      <c r="BN969" s="1021"/>
      <c r="BO969" s="1021"/>
      <c r="BP969" s="1021"/>
      <c r="BQ969" s="1021"/>
      <c r="BR969" s="1021"/>
      <c r="BS969" s="1021"/>
      <c r="BT969" s="1021"/>
      <c r="BU969" s="1021"/>
      <c r="BV969" s="1021"/>
      <c r="BW969" s="1021"/>
      <c r="BX969" s="1021"/>
      <c r="BY969" s="1021"/>
      <c r="BZ969" s="1021"/>
      <c r="CA969" s="1021"/>
      <c r="CB969" s="1021"/>
      <c r="CC969" s="1021"/>
      <c r="CD969" s="1021"/>
      <c r="CE969" s="1021"/>
      <c r="CF969" s="1021"/>
      <c r="CG969" s="1021"/>
      <c r="CH969" s="1021"/>
      <c r="CI969" s="1021"/>
      <c r="CJ969" s="1021"/>
      <c r="CK969" s="1021"/>
      <c r="CL969" s="1021"/>
      <c r="CM969" s="1021"/>
      <c r="CN969" s="1021"/>
      <c r="CO969" s="1021"/>
      <c r="CP969" s="1021"/>
      <c r="CQ969" s="1021"/>
      <c r="CR969" s="1021"/>
      <c r="CS969" s="1021"/>
      <c r="CT969" s="1021"/>
      <c r="CU969" s="1021"/>
      <c r="CV969" s="1021"/>
      <c r="CW969" s="1021"/>
      <c r="CX969" s="1021"/>
      <c r="CY969" s="1021"/>
      <c r="CZ969" s="1021"/>
      <c r="DA969" s="1021"/>
      <c r="DB969" s="965"/>
    </row>
    <row r="970" spans="1:107" ht="15.5">
      <c r="A970" s="1026"/>
      <c r="B970" s="1006" t="s">
        <v>1303</v>
      </c>
      <c r="C970" s="1006"/>
      <c r="D970" s="1006"/>
      <c r="E970" s="1006"/>
      <c r="F970" s="1006"/>
      <c r="G970" s="1006"/>
      <c r="H970" s="226"/>
      <c r="I970" s="226"/>
      <c r="J970" s="212"/>
      <c r="K970" s="5"/>
      <c r="L970" s="170" t="s">
        <v>1827</v>
      </c>
      <c r="M970" s="155"/>
      <c r="N970" s="97"/>
      <c r="O970" s="97">
        <f t="shared" ref="O970:Y970" si="399">COUNTIF(O233:O477,"x")</f>
        <v>20</v>
      </c>
      <c r="P970" s="97">
        <f t="shared" si="399"/>
        <v>19</v>
      </c>
      <c r="Q970" s="97">
        <f t="shared" si="399"/>
        <v>16</v>
      </c>
      <c r="R970" s="97">
        <f t="shared" si="399"/>
        <v>23</v>
      </c>
      <c r="S970" s="97">
        <f t="shared" si="399"/>
        <v>21</v>
      </c>
      <c r="T970" s="97">
        <f t="shared" si="399"/>
        <v>17</v>
      </c>
      <c r="U970" s="97">
        <f t="shared" si="399"/>
        <v>20</v>
      </c>
      <c r="V970" s="97">
        <f t="shared" si="399"/>
        <v>19</v>
      </c>
      <c r="W970" s="97">
        <f t="shared" si="399"/>
        <v>18</v>
      </c>
      <c r="X970" s="97">
        <f t="shared" si="399"/>
        <v>23</v>
      </c>
      <c r="Y970" s="97">
        <f t="shared" si="399"/>
        <v>22</v>
      </c>
      <c r="Z970" s="225">
        <f>SUM(O970:Y970)</f>
        <v>218</v>
      </c>
      <c r="AA970" s="105">
        <f t="shared" ref="AA970:BI970" si="400">COUNTA(AA$233:AA$464)-COUNTIF(AA$233:AA$464,"#")</f>
        <v>0</v>
      </c>
      <c r="AB970" s="105">
        <f t="shared" si="400"/>
        <v>8</v>
      </c>
      <c r="AC970" s="105">
        <f t="shared" si="400"/>
        <v>11</v>
      </c>
      <c r="AD970" s="105">
        <f t="shared" si="400"/>
        <v>9</v>
      </c>
      <c r="AE970" s="105">
        <f t="shared" si="400"/>
        <v>6</v>
      </c>
      <c r="AF970" s="105">
        <f t="shared" si="400"/>
        <v>6</v>
      </c>
      <c r="AG970" s="105">
        <f t="shared" si="400"/>
        <v>5</v>
      </c>
      <c r="AH970" s="105">
        <f t="shared" si="400"/>
        <v>5</v>
      </c>
      <c r="AI970" s="105">
        <f t="shared" si="400"/>
        <v>4</v>
      </c>
      <c r="AJ970" s="105">
        <f t="shared" si="400"/>
        <v>3</v>
      </c>
      <c r="AK970" s="105">
        <f t="shared" si="400"/>
        <v>2</v>
      </c>
      <c r="AL970" s="105">
        <f t="shared" si="400"/>
        <v>4</v>
      </c>
      <c r="AM970" s="105">
        <f t="shared" si="400"/>
        <v>4</v>
      </c>
      <c r="AN970" s="105">
        <f t="shared" si="400"/>
        <v>6</v>
      </c>
      <c r="AO970" s="105">
        <f t="shared" si="400"/>
        <v>3</v>
      </c>
      <c r="AP970" s="105">
        <f t="shared" si="400"/>
        <v>6</v>
      </c>
      <c r="AQ970" s="105">
        <f t="shared" si="400"/>
        <v>15</v>
      </c>
      <c r="AR970" s="105">
        <f t="shared" si="400"/>
        <v>6</v>
      </c>
      <c r="AS970" s="105">
        <f t="shared" si="400"/>
        <v>13</v>
      </c>
      <c r="AT970" s="105">
        <f t="shared" si="400"/>
        <v>9</v>
      </c>
      <c r="AU970" s="105">
        <f t="shared" si="400"/>
        <v>10</v>
      </c>
      <c r="AV970" s="105">
        <f t="shared" si="400"/>
        <v>5</v>
      </c>
      <c r="AW970" s="105">
        <f t="shared" si="400"/>
        <v>4</v>
      </c>
      <c r="AX970" s="105">
        <f t="shared" si="400"/>
        <v>5</v>
      </c>
      <c r="AY970" s="105">
        <f t="shared" si="400"/>
        <v>10</v>
      </c>
      <c r="AZ970" s="105">
        <f t="shared" si="400"/>
        <v>8</v>
      </c>
      <c r="BA970" s="105">
        <f t="shared" si="400"/>
        <v>11</v>
      </c>
      <c r="BB970" s="105">
        <f t="shared" si="400"/>
        <v>6</v>
      </c>
      <c r="BC970" s="105">
        <f t="shared" si="400"/>
        <v>4</v>
      </c>
      <c r="BD970" s="105">
        <f t="shared" si="400"/>
        <v>6</v>
      </c>
      <c r="BE970" s="105">
        <f t="shared" si="400"/>
        <v>7</v>
      </c>
      <c r="BF970" s="105">
        <f t="shared" si="400"/>
        <v>13</v>
      </c>
      <c r="BG970" s="105">
        <f t="shared" si="400"/>
        <v>9</v>
      </c>
      <c r="BH970" s="105">
        <f t="shared" si="400"/>
        <v>8</v>
      </c>
      <c r="BI970" s="105">
        <f t="shared" si="400"/>
        <v>5</v>
      </c>
      <c r="BJ970" s="1021"/>
      <c r="BK970" s="1021"/>
      <c r="BL970" s="1021"/>
      <c r="BM970" s="1021"/>
      <c r="BN970" s="1021"/>
      <c r="BO970" s="1021"/>
      <c r="BP970" s="1021"/>
      <c r="BQ970" s="1021"/>
      <c r="BR970" s="1021"/>
      <c r="BS970" s="1021"/>
      <c r="BT970" s="1021"/>
      <c r="BU970" s="1021"/>
      <c r="BV970" s="1021"/>
      <c r="BW970" s="1021"/>
      <c r="BX970" s="1021"/>
      <c r="BY970" s="1021"/>
      <c r="BZ970" s="1021"/>
      <c r="CA970" s="1021"/>
      <c r="CB970" s="1021"/>
      <c r="CC970" s="1021"/>
      <c r="CD970" s="1021"/>
      <c r="CE970" s="1021"/>
      <c r="CF970" s="1021"/>
      <c r="CG970" s="1021"/>
      <c r="CH970" s="1021"/>
      <c r="CI970" s="1021"/>
      <c r="CJ970" s="1021"/>
      <c r="CK970" s="1021"/>
      <c r="CL970" s="1021"/>
      <c r="CM970" s="1021"/>
      <c r="CN970" s="1021"/>
      <c r="CO970" s="1021"/>
      <c r="CP970" s="1021"/>
      <c r="CQ970" s="1021"/>
      <c r="CR970" s="1021"/>
      <c r="CS970" s="1021"/>
      <c r="CT970" s="1021"/>
      <c r="CU970" s="1021"/>
      <c r="CV970" s="1021"/>
      <c r="CW970" s="1021"/>
      <c r="CX970" s="1021"/>
      <c r="CY970" s="1021"/>
      <c r="CZ970" s="1021"/>
      <c r="DA970" s="1021"/>
      <c r="DB970" s="965"/>
    </row>
    <row r="971" spans="1:107" ht="15.5">
      <c r="A971" s="1026"/>
      <c r="B971" s="1006" t="s">
        <v>1304</v>
      </c>
      <c r="C971" s="1006"/>
      <c r="D971" s="1006"/>
      <c r="E971" s="1006"/>
      <c r="F971" s="1006"/>
      <c r="G971" s="1006"/>
      <c r="H971" s="226"/>
      <c r="I971" s="226"/>
      <c r="J971" s="212"/>
      <c r="K971" s="221"/>
      <c r="L971" s="170" t="s">
        <v>1827</v>
      </c>
      <c r="M971" s="155"/>
      <c r="N971" s="97"/>
      <c r="O971" s="97">
        <f t="shared" ref="O971:Y971" si="401">COUNTIF(O479:O636,"x")</f>
        <v>15</v>
      </c>
      <c r="P971" s="97">
        <f t="shared" si="401"/>
        <v>11</v>
      </c>
      <c r="Q971" s="97">
        <f t="shared" si="401"/>
        <v>19</v>
      </c>
      <c r="R971" s="97">
        <f t="shared" si="401"/>
        <v>16</v>
      </c>
      <c r="S971" s="97">
        <f t="shared" si="401"/>
        <v>12</v>
      </c>
      <c r="T971" s="97">
        <f t="shared" si="401"/>
        <v>13</v>
      </c>
      <c r="U971" s="97">
        <f t="shared" si="401"/>
        <v>12</v>
      </c>
      <c r="V971" s="97">
        <f t="shared" si="401"/>
        <v>18</v>
      </c>
      <c r="W971" s="97">
        <f t="shared" si="401"/>
        <v>18</v>
      </c>
      <c r="X971" s="97">
        <f t="shared" si="401"/>
        <v>8</v>
      </c>
      <c r="Y971" s="97">
        <f t="shared" si="401"/>
        <v>12</v>
      </c>
      <c r="Z971" s="225">
        <f>SUM(O971:Y971)</f>
        <v>154</v>
      </c>
      <c r="AA971" s="105">
        <f t="shared" ref="AA971:BI971" si="402">COUNTA(AA$479:AA$636)-COUNTIF(AA$479:AA$636,"#")</f>
        <v>0</v>
      </c>
      <c r="AB971" s="105">
        <f t="shared" si="402"/>
        <v>8</v>
      </c>
      <c r="AC971" s="105">
        <f t="shared" si="402"/>
        <v>9</v>
      </c>
      <c r="AD971" s="105">
        <f t="shared" si="402"/>
        <v>5</v>
      </c>
      <c r="AE971" s="105">
        <f t="shared" si="402"/>
        <v>2</v>
      </c>
      <c r="AF971" s="105">
        <f t="shared" si="402"/>
        <v>3</v>
      </c>
      <c r="AG971" s="105">
        <f t="shared" si="402"/>
        <v>3</v>
      </c>
      <c r="AH971" s="105">
        <f t="shared" si="402"/>
        <v>3</v>
      </c>
      <c r="AI971" s="105">
        <f t="shared" si="402"/>
        <v>7</v>
      </c>
      <c r="AJ971" s="105">
        <f t="shared" si="402"/>
        <v>9</v>
      </c>
      <c r="AK971" s="105">
        <f t="shared" si="402"/>
        <v>9</v>
      </c>
      <c r="AL971" s="105">
        <f t="shared" si="402"/>
        <v>8</v>
      </c>
      <c r="AM971" s="105">
        <f t="shared" si="402"/>
        <v>14</v>
      </c>
      <c r="AN971" s="105">
        <f t="shared" si="402"/>
        <v>4</v>
      </c>
      <c r="AO971" s="105">
        <f t="shared" si="402"/>
        <v>12</v>
      </c>
      <c r="AP971" s="105">
        <f t="shared" si="402"/>
        <v>5</v>
      </c>
      <c r="AQ971" s="105">
        <f t="shared" si="402"/>
        <v>6</v>
      </c>
      <c r="AR971" s="105">
        <f t="shared" si="402"/>
        <v>15</v>
      </c>
      <c r="AS971" s="105">
        <f t="shared" si="402"/>
        <v>12</v>
      </c>
      <c r="AT971" s="105">
        <f t="shared" si="402"/>
        <v>5</v>
      </c>
      <c r="AU971" s="105">
        <f t="shared" si="402"/>
        <v>4</v>
      </c>
      <c r="AV971" s="105">
        <f t="shared" si="402"/>
        <v>4</v>
      </c>
      <c r="AW971" s="105">
        <f t="shared" si="402"/>
        <v>7</v>
      </c>
      <c r="AX971" s="105">
        <f t="shared" si="402"/>
        <v>5</v>
      </c>
      <c r="AY971" s="105">
        <f t="shared" si="402"/>
        <v>7</v>
      </c>
      <c r="AZ971" s="105">
        <f t="shared" si="402"/>
        <v>10</v>
      </c>
      <c r="BA971" s="105">
        <f t="shared" si="402"/>
        <v>10</v>
      </c>
      <c r="BB971" s="105">
        <f t="shared" si="402"/>
        <v>7</v>
      </c>
      <c r="BC971" s="105">
        <f t="shared" si="402"/>
        <v>12</v>
      </c>
      <c r="BD971" s="105">
        <f t="shared" si="402"/>
        <v>10</v>
      </c>
      <c r="BE971" s="105">
        <f t="shared" si="402"/>
        <v>11</v>
      </c>
      <c r="BF971" s="105">
        <f t="shared" si="402"/>
        <v>1</v>
      </c>
      <c r="BG971" s="105">
        <f t="shared" si="402"/>
        <v>1</v>
      </c>
      <c r="BH971" s="105">
        <f t="shared" si="402"/>
        <v>6</v>
      </c>
      <c r="BI971" s="105">
        <f t="shared" si="402"/>
        <v>6</v>
      </c>
      <c r="BJ971" s="1021"/>
      <c r="BK971" s="1021"/>
      <c r="BL971" s="1021"/>
      <c r="BM971" s="1021"/>
      <c r="BN971" s="1021"/>
      <c r="BO971" s="1021"/>
      <c r="BP971" s="1021"/>
      <c r="BQ971" s="1021"/>
      <c r="BR971" s="1021"/>
      <c r="BS971" s="1021"/>
      <c r="BT971" s="1021"/>
      <c r="BU971" s="1021"/>
      <c r="BV971" s="1021"/>
      <c r="BW971" s="1021"/>
      <c r="BX971" s="1021"/>
      <c r="BY971" s="1021"/>
      <c r="BZ971" s="1021"/>
      <c r="CA971" s="1021"/>
      <c r="CB971" s="1021"/>
      <c r="CC971" s="1021"/>
      <c r="CD971" s="1021"/>
      <c r="CE971" s="1021"/>
      <c r="CF971" s="1021"/>
      <c r="CG971" s="1021"/>
      <c r="CH971" s="1021"/>
      <c r="CI971" s="1021"/>
      <c r="CJ971" s="1021"/>
      <c r="CK971" s="1021"/>
      <c r="CL971" s="1021"/>
      <c r="CM971" s="1021"/>
      <c r="CN971" s="1021"/>
      <c r="CO971" s="1021"/>
      <c r="CP971" s="1021"/>
      <c r="CQ971" s="1021"/>
      <c r="CR971" s="1021"/>
      <c r="CS971" s="1021"/>
      <c r="CT971" s="1021"/>
      <c r="CU971" s="1021"/>
      <c r="CV971" s="1021"/>
      <c r="CW971" s="1021"/>
      <c r="CX971" s="1021"/>
      <c r="CY971" s="1021"/>
      <c r="CZ971" s="1021"/>
      <c r="DA971" s="1021"/>
      <c r="DB971" s="965"/>
    </row>
    <row r="972" spans="1:107" ht="15.5">
      <c r="A972" s="1026"/>
      <c r="B972" s="1006" t="s">
        <v>2072</v>
      </c>
      <c r="C972" s="1006"/>
      <c r="D972" s="1006"/>
      <c r="E972" s="1006"/>
      <c r="F972" s="1006"/>
      <c r="G972" s="1006"/>
      <c r="H972" s="226"/>
      <c r="I972" s="226"/>
      <c r="J972" s="212"/>
      <c r="K972" s="5"/>
      <c r="L972" s="170" t="s">
        <v>1827</v>
      </c>
      <c r="M972" s="155"/>
      <c r="N972" s="97"/>
      <c r="O972" s="97">
        <f t="shared" ref="O972:Y972" si="403">COUNTIF(O637:O814,"x")</f>
        <v>21</v>
      </c>
      <c r="P972" s="97">
        <f t="shared" si="403"/>
        <v>17</v>
      </c>
      <c r="Q972" s="97">
        <f t="shared" si="403"/>
        <v>21</v>
      </c>
      <c r="R972" s="97">
        <f t="shared" si="403"/>
        <v>16</v>
      </c>
      <c r="S972" s="97">
        <f t="shared" si="403"/>
        <v>13</v>
      </c>
      <c r="T972" s="97">
        <f t="shared" si="403"/>
        <v>9</v>
      </c>
      <c r="U972" s="97">
        <f t="shared" si="403"/>
        <v>13</v>
      </c>
      <c r="V972" s="97">
        <f t="shared" si="403"/>
        <v>18</v>
      </c>
      <c r="W972" s="97">
        <f t="shared" si="403"/>
        <v>17</v>
      </c>
      <c r="X972" s="97">
        <f t="shared" si="403"/>
        <v>12</v>
      </c>
      <c r="Y972" s="97">
        <f t="shared" si="403"/>
        <v>15</v>
      </c>
      <c r="Z972" s="225">
        <f>SUM(O972:Y972)</f>
        <v>172</v>
      </c>
      <c r="AA972" s="105">
        <f t="shared" ref="AA972:BI972" si="404">COUNTA(AA$637:AA$814)-COUNTIF(AA$637:AA$814,"#")</f>
        <v>0</v>
      </c>
      <c r="AB972" s="105">
        <f t="shared" si="404"/>
        <v>17</v>
      </c>
      <c r="AC972" s="105">
        <f t="shared" si="404"/>
        <v>12</v>
      </c>
      <c r="AD972" s="105">
        <f t="shared" si="404"/>
        <v>15</v>
      </c>
      <c r="AE972" s="105">
        <f t="shared" si="404"/>
        <v>12</v>
      </c>
      <c r="AF972" s="105">
        <f t="shared" si="404"/>
        <v>10</v>
      </c>
      <c r="AG972" s="105">
        <f t="shared" si="404"/>
        <v>8</v>
      </c>
      <c r="AH972" s="105">
        <f t="shared" si="404"/>
        <v>6</v>
      </c>
      <c r="AI972" s="105">
        <f t="shared" si="404"/>
        <v>12</v>
      </c>
      <c r="AJ972" s="105">
        <f t="shared" si="404"/>
        <v>11</v>
      </c>
      <c r="AK972" s="105">
        <f t="shared" si="404"/>
        <v>16</v>
      </c>
      <c r="AL972" s="105">
        <f t="shared" si="404"/>
        <v>14</v>
      </c>
      <c r="AM972" s="105">
        <f t="shared" si="404"/>
        <v>8</v>
      </c>
      <c r="AN972" s="105">
        <f t="shared" si="404"/>
        <v>9</v>
      </c>
      <c r="AO972" s="105">
        <f t="shared" si="404"/>
        <v>9</v>
      </c>
      <c r="AP972" s="105">
        <f t="shared" si="404"/>
        <v>9</v>
      </c>
      <c r="AQ972" s="105">
        <f t="shared" si="404"/>
        <v>11</v>
      </c>
      <c r="AR972" s="105">
        <f t="shared" si="404"/>
        <v>4</v>
      </c>
      <c r="AS972" s="105">
        <f t="shared" si="404"/>
        <v>10</v>
      </c>
      <c r="AT972" s="105">
        <f t="shared" si="404"/>
        <v>8</v>
      </c>
      <c r="AU972" s="105">
        <f t="shared" si="404"/>
        <v>9</v>
      </c>
      <c r="AV972" s="105">
        <f t="shared" si="404"/>
        <v>9</v>
      </c>
      <c r="AW972" s="105">
        <f t="shared" si="404"/>
        <v>9</v>
      </c>
      <c r="AX972" s="105">
        <f t="shared" si="404"/>
        <v>9</v>
      </c>
      <c r="AY972" s="105">
        <f t="shared" si="404"/>
        <v>8</v>
      </c>
      <c r="AZ972" s="105">
        <f t="shared" si="404"/>
        <v>7</v>
      </c>
      <c r="BA972" s="105">
        <f t="shared" si="404"/>
        <v>8</v>
      </c>
      <c r="BB972" s="105">
        <f t="shared" si="404"/>
        <v>7</v>
      </c>
      <c r="BC972" s="105">
        <f t="shared" si="404"/>
        <v>15</v>
      </c>
      <c r="BD972" s="105">
        <f t="shared" si="404"/>
        <v>11</v>
      </c>
      <c r="BE972" s="105">
        <f t="shared" si="404"/>
        <v>11</v>
      </c>
      <c r="BF972" s="105">
        <f t="shared" si="404"/>
        <v>7</v>
      </c>
      <c r="BG972" s="105">
        <f t="shared" si="404"/>
        <v>7</v>
      </c>
      <c r="BH972" s="105">
        <f t="shared" si="404"/>
        <v>10</v>
      </c>
      <c r="BI972" s="105">
        <f t="shared" si="404"/>
        <v>10</v>
      </c>
      <c r="BJ972" s="1021"/>
      <c r="BK972" s="1021"/>
      <c r="BL972" s="1021"/>
      <c r="BM972" s="1021"/>
      <c r="BN972" s="1021"/>
      <c r="BO972" s="1021"/>
      <c r="BP972" s="1021"/>
      <c r="BQ972" s="1021"/>
      <c r="BR972" s="1021"/>
      <c r="BS972" s="1021"/>
      <c r="BT972" s="1021"/>
      <c r="BU972" s="1021"/>
      <c r="BV972" s="1021"/>
      <c r="BW972" s="1021"/>
      <c r="BX972" s="1021"/>
      <c r="BY972" s="1021"/>
      <c r="BZ972" s="1021"/>
      <c r="CA972" s="1021"/>
      <c r="CB972" s="1021"/>
      <c r="CC972" s="1021"/>
      <c r="CD972" s="1021"/>
      <c r="CE972" s="1021"/>
      <c r="CF972" s="1021"/>
      <c r="CG972" s="1021"/>
      <c r="CH972" s="1021"/>
      <c r="CI972" s="1021"/>
      <c r="CJ972" s="1021"/>
      <c r="CK972" s="1021"/>
      <c r="CL972" s="1021"/>
      <c r="CM972" s="1021"/>
      <c r="CN972" s="1021"/>
      <c r="CO972" s="1021"/>
      <c r="CP972" s="1021"/>
      <c r="CQ972" s="1021"/>
      <c r="CR972" s="1021"/>
      <c r="CS972" s="1021"/>
      <c r="CT972" s="1021"/>
      <c r="CU972" s="1021"/>
      <c r="CV972" s="1021"/>
      <c r="CW972" s="1021"/>
      <c r="CX972" s="1021"/>
      <c r="CY972" s="1021"/>
      <c r="CZ972" s="1021"/>
      <c r="DA972" s="1021"/>
      <c r="DB972" s="965"/>
    </row>
    <row r="973" spans="1:107" s="162" customFormat="1" ht="15.5">
      <c r="A973" s="1027"/>
      <c r="B973" s="1032" t="s">
        <v>1305</v>
      </c>
      <c r="C973" s="1006"/>
      <c r="D973" s="1006"/>
      <c r="E973" s="1006"/>
      <c r="F973" s="1032"/>
      <c r="G973" s="1032"/>
      <c r="H973" s="226"/>
      <c r="I973" s="226"/>
      <c r="J973" s="160"/>
      <c r="K973" s="161"/>
      <c r="L973" s="170" t="s">
        <v>1827</v>
      </c>
      <c r="M973" s="155"/>
      <c r="N973" s="97"/>
      <c r="O973" s="97">
        <f>COUNTIF(O638:O815,"x")</f>
        <v>21</v>
      </c>
      <c r="P973" s="97">
        <f t="shared" ref="P973:Y973" si="405">COUNTIF(P815:P967,"x")</f>
        <v>10</v>
      </c>
      <c r="Q973" s="97">
        <f t="shared" si="405"/>
        <v>17</v>
      </c>
      <c r="R973" s="97">
        <f t="shared" si="405"/>
        <v>15</v>
      </c>
      <c r="S973" s="97">
        <f t="shared" si="405"/>
        <v>18</v>
      </c>
      <c r="T973" s="97">
        <f t="shared" si="405"/>
        <v>9</v>
      </c>
      <c r="U973" s="97">
        <f t="shared" si="405"/>
        <v>10</v>
      </c>
      <c r="V973" s="97">
        <f t="shared" si="405"/>
        <v>21</v>
      </c>
      <c r="W973" s="97">
        <f t="shared" si="405"/>
        <v>13</v>
      </c>
      <c r="X973" s="97">
        <f t="shared" si="405"/>
        <v>14</v>
      </c>
      <c r="Y973" s="97">
        <f t="shared" si="405"/>
        <v>10</v>
      </c>
      <c r="Z973" s="225">
        <f>SUM(O973:Y973)</f>
        <v>158</v>
      </c>
      <c r="AA973" s="105">
        <f>COUNTA(AA$637:AA$814)-COUNTIF(AA$637:AA$814,"#")</f>
        <v>0</v>
      </c>
      <c r="AB973" s="105">
        <f>COUNTA(AB$637:AB$814)-COUNTIF(AB$637:AB$814,"#")</f>
        <v>17</v>
      </c>
      <c r="AC973" s="105">
        <f>COUNTA(AC$637:AC$814)-COUNTIF(AC$637:AC$814,"#")</f>
        <v>12</v>
      </c>
      <c r="AD973" s="105">
        <f>COUNTA(AD$637:AD$814)-COUNTIF(AD$637:AD$814,"#")</f>
        <v>15</v>
      </c>
      <c r="AE973" s="105">
        <f t="shared" ref="AE973:BI973" si="406">COUNTA(AE$815:AE$967)-COUNTIF(AE$815:AE$967,"#")</f>
        <v>6</v>
      </c>
      <c r="AF973" s="105">
        <f t="shared" si="406"/>
        <v>5</v>
      </c>
      <c r="AG973" s="105">
        <f t="shared" si="406"/>
        <v>4</v>
      </c>
      <c r="AH973" s="105">
        <f t="shared" si="406"/>
        <v>5</v>
      </c>
      <c r="AI973" s="105">
        <f t="shared" si="406"/>
        <v>7</v>
      </c>
      <c r="AJ973" s="105">
        <f t="shared" si="406"/>
        <v>6</v>
      </c>
      <c r="AK973" s="105">
        <f t="shared" si="406"/>
        <v>8</v>
      </c>
      <c r="AL973" s="105">
        <f t="shared" si="406"/>
        <v>7</v>
      </c>
      <c r="AM973" s="105">
        <f t="shared" si="406"/>
        <v>8</v>
      </c>
      <c r="AN973" s="105">
        <f t="shared" si="406"/>
        <v>7</v>
      </c>
      <c r="AO973" s="105">
        <f t="shared" si="406"/>
        <v>6</v>
      </c>
      <c r="AP973" s="105">
        <f t="shared" si="406"/>
        <v>8</v>
      </c>
      <c r="AQ973" s="105">
        <f t="shared" si="406"/>
        <v>9</v>
      </c>
      <c r="AR973" s="105">
        <f t="shared" si="406"/>
        <v>12</v>
      </c>
      <c r="AS973" s="105">
        <f t="shared" si="406"/>
        <v>11</v>
      </c>
      <c r="AT973" s="105">
        <f t="shared" si="406"/>
        <v>3</v>
      </c>
      <c r="AU973" s="105">
        <f t="shared" si="406"/>
        <v>4</v>
      </c>
      <c r="AV973" s="105">
        <f t="shared" si="406"/>
        <v>5</v>
      </c>
      <c r="AW973" s="105">
        <f t="shared" si="406"/>
        <v>6</v>
      </c>
      <c r="AX973" s="105">
        <f t="shared" si="406"/>
        <v>4</v>
      </c>
      <c r="AY973" s="105">
        <f t="shared" si="406"/>
        <v>4</v>
      </c>
      <c r="AZ973" s="105">
        <f t="shared" si="406"/>
        <v>6</v>
      </c>
      <c r="BA973" s="105">
        <f t="shared" si="406"/>
        <v>6</v>
      </c>
      <c r="BB973" s="105">
        <f t="shared" si="406"/>
        <v>6</v>
      </c>
      <c r="BC973" s="105">
        <f t="shared" si="406"/>
        <v>6</v>
      </c>
      <c r="BD973" s="105">
        <f t="shared" si="406"/>
        <v>6</v>
      </c>
      <c r="BE973" s="105">
        <f t="shared" si="406"/>
        <v>5</v>
      </c>
      <c r="BF973" s="105">
        <f t="shared" si="406"/>
        <v>5</v>
      </c>
      <c r="BG973" s="105">
        <f t="shared" si="406"/>
        <v>10</v>
      </c>
      <c r="BH973" s="105">
        <f t="shared" si="406"/>
        <v>6</v>
      </c>
      <c r="BI973" s="105">
        <f t="shared" si="406"/>
        <v>6</v>
      </c>
      <c r="BJ973" s="1028"/>
      <c r="BK973" s="1029"/>
      <c r="BL973" s="1029"/>
      <c r="BM973" s="1029"/>
      <c r="BN973" s="1029"/>
      <c r="BO973" s="1029"/>
      <c r="BP973" s="1029"/>
      <c r="BQ973" s="1029"/>
      <c r="BR973" s="1029"/>
      <c r="BS973" s="1029"/>
      <c r="BT973" s="1029"/>
      <c r="BU973" s="1029"/>
      <c r="BV973" s="1029"/>
      <c r="BW973" s="1029"/>
      <c r="BX973" s="1029"/>
      <c r="BY973" s="1029"/>
      <c r="BZ973" s="1029"/>
      <c r="CA973" s="1029"/>
      <c r="CB973" s="1029"/>
      <c r="CC973" s="1029"/>
      <c r="CD973" s="1029"/>
      <c r="CE973" s="1029"/>
      <c r="CF973" s="1029"/>
      <c r="CG973" s="1029"/>
      <c r="CH973" s="1029"/>
      <c r="CI973" s="1029"/>
      <c r="CJ973" s="1029"/>
      <c r="CK973" s="1029"/>
      <c r="CL973" s="1029"/>
      <c r="CM973" s="1029"/>
      <c r="CN973" s="1029"/>
      <c r="CO973" s="1029"/>
      <c r="CP973" s="1029"/>
      <c r="CQ973" s="1029"/>
      <c r="CR973" s="1029"/>
      <c r="CS973" s="1029"/>
      <c r="CT973" s="1029"/>
      <c r="CU973" s="1029"/>
      <c r="CV973" s="1029"/>
      <c r="CW973" s="1029"/>
      <c r="CX973" s="1029"/>
      <c r="CY973" s="1029"/>
      <c r="CZ973" s="1029"/>
      <c r="DA973" s="1030"/>
      <c r="DB973" s="1031"/>
    </row>
    <row r="974" spans="1:107" ht="15.5" hidden="1">
      <c r="A974" s="1008"/>
      <c r="B974" s="1009"/>
      <c r="C974" s="1009"/>
      <c r="D974" s="1009"/>
      <c r="E974" s="1009"/>
      <c r="F974" s="1009"/>
      <c r="G974" s="1010"/>
      <c r="H974" s="221"/>
      <c r="I974" s="221"/>
      <c r="J974" s="212" t="s">
        <v>32</v>
      </c>
      <c r="K974" s="5"/>
      <c r="L974" s="171"/>
      <c r="M974" s="221"/>
      <c r="N974" s="221"/>
      <c r="O974" s="221"/>
      <c r="P974" s="221"/>
      <c r="Q974" s="221"/>
      <c r="R974" s="221"/>
      <c r="S974" s="226"/>
      <c r="T974" s="226"/>
      <c r="U974" s="221"/>
      <c r="V974" s="221"/>
      <c r="W974" s="221"/>
      <c r="X974" s="221"/>
      <c r="Y974" s="221"/>
      <c r="Z974" s="221"/>
      <c r="AA974" s="221"/>
      <c r="AB974" s="221"/>
      <c r="AC974" s="221"/>
      <c r="AD974" s="221"/>
      <c r="AE974" s="221"/>
      <c r="AF974" s="221"/>
      <c r="AG974" s="221"/>
      <c r="AH974" s="221"/>
      <c r="AI974" s="221"/>
      <c r="AJ974" s="221"/>
      <c r="AK974" s="221"/>
      <c r="AL974" s="221"/>
      <c r="AM974" s="221"/>
      <c r="AN974" s="221"/>
      <c r="AO974" s="221"/>
      <c r="AP974" s="221"/>
      <c r="AQ974" s="221"/>
      <c r="AR974" s="221"/>
      <c r="AS974" s="221"/>
      <c r="AT974" s="221"/>
      <c r="AU974" s="221"/>
      <c r="AV974" s="221"/>
      <c r="AW974" s="221"/>
      <c r="AX974" s="221"/>
      <c r="AY974" s="221"/>
      <c r="AZ974" s="221"/>
      <c r="BA974" s="221"/>
      <c r="BB974" s="221"/>
      <c r="BC974" s="221"/>
      <c r="BD974" s="221"/>
      <c r="BE974" s="221"/>
      <c r="BF974" s="221"/>
      <c r="BG974" s="221"/>
      <c r="BH974" s="221"/>
      <c r="BI974" s="221"/>
      <c r="BJ974" s="4"/>
      <c r="BK974" s="4"/>
      <c r="BL974" s="4"/>
      <c r="BM974" s="82"/>
      <c r="BN974" s="4"/>
      <c r="BO974" s="4"/>
      <c r="BP974" s="4"/>
      <c r="BQ974" s="100"/>
      <c r="BR974" s="4"/>
      <c r="BT974" s="4"/>
      <c r="BU974" s="4"/>
      <c r="BV974" s="4"/>
      <c r="BW974" s="4"/>
      <c r="BX974" s="4"/>
      <c r="BY974" s="4"/>
      <c r="BZ974" s="101"/>
      <c r="CA974" s="4"/>
      <c r="CB974" s="4"/>
      <c r="CC974" s="4"/>
      <c r="CE974" s="4"/>
      <c r="CF974" s="4"/>
      <c r="CH974" s="4"/>
      <c r="CJ974" s="71"/>
      <c r="CK974" s="4"/>
      <c r="CL974" s="4"/>
      <c r="CM974" s="4"/>
      <c r="CN974" s="4"/>
      <c r="CO974" s="4"/>
      <c r="CP974" s="4"/>
      <c r="CQ974" s="101"/>
      <c r="CR974" s="4"/>
      <c r="CS974" s="4"/>
      <c r="CT974" s="4"/>
      <c r="CU974" s="4"/>
      <c r="CV974" s="4"/>
      <c r="CW974" s="4"/>
      <c r="CX974" s="4"/>
      <c r="CY974" s="4"/>
      <c r="CZ974" s="4"/>
      <c r="DA974" s="4"/>
    </row>
    <row r="975" spans="1:107" s="26" customFormat="1" ht="15.5" hidden="1">
      <c r="A975" s="79"/>
      <c r="B975" s="1007" t="s">
        <v>22</v>
      </c>
      <c r="C975" s="1007"/>
      <c r="D975" s="1007"/>
      <c r="E975" s="1007"/>
      <c r="F975" s="1007"/>
      <c r="G975" s="1007"/>
      <c r="H975" s="225"/>
      <c r="I975" s="225"/>
      <c r="J975" s="225"/>
      <c r="K975" s="221"/>
      <c r="L975" s="171"/>
      <c r="M975" s="221"/>
      <c r="N975" s="221"/>
      <c r="O975" s="221"/>
      <c r="P975" s="221"/>
      <c r="Q975" s="44"/>
      <c r="R975" s="44"/>
      <c r="S975" s="226"/>
      <c r="T975" s="226" t="s">
        <v>1827</v>
      </c>
      <c r="U975" s="44"/>
      <c r="V975" s="44"/>
      <c r="W975" s="221"/>
      <c r="X975" s="221"/>
      <c r="Y975" s="221"/>
      <c r="Z975" s="221"/>
      <c r="AA975" s="80">
        <f>SUM(AA976:AA985)</f>
        <v>1</v>
      </c>
      <c r="AB975" s="80">
        <f t="shared" ref="AB975:BI975" si="407">SUM(AB976:AB985)</f>
        <v>51</v>
      </c>
      <c r="AC975" s="80">
        <f t="shared" si="407"/>
        <v>47</v>
      </c>
      <c r="AD975" s="80">
        <f t="shared" si="407"/>
        <v>45</v>
      </c>
      <c r="AE975" s="80">
        <f t="shared" si="407"/>
        <v>42</v>
      </c>
      <c r="AF975" s="80">
        <f t="shared" si="407"/>
        <v>41</v>
      </c>
      <c r="AG975" s="80">
        <f t="shared" si="407"/>
        <v>40</v>
      </c>
      <c r="AH975" s="80">
        <f t="shared" si="407"/>
        <v>43</v>
      </c>
      <c r="AI975" s="80">
        <f t="shared" si="407"/>
        <v>37</v>
      </c>
      <c r="AJ975" s="80">
        <f t="shared" si="407"/>
        <v>39</v>
      </c>
      <c r="AK975" s="80">
        <f t="shared" si="407"/>
        <v>40</v>
      </c>
      <c r="AL975" s="80">
        <f t="shared" si="407"/>
        <v>37</v>
      </c>
      <c r="AM975" s="80">
        <f t="shared" si="407"/>
        <v>50</v>
      </c>
      <c r="AN975" s="80">
        <f t="shared" si="407"/>
        <v>39</v>
      </c>
      <c r="AO975" s="80">
        <f t="shared" si="407"/>
        <v>47</v>
      </c>
      <c r="AP975" s="80">
        <f t="shared" si="407"/>
        <v>42</v>
      </c>
      <c r="AQ975" s="80">
        <f t="shared" si="407"/>
        <v>51</v>
      </c>
      <c r="AR975" s="80">
        <f t="shared" si="407"/>
        <v>45</v>
      </c>
      <c r="AS975" s="80">
        <f t="shared" si="407"/>
        <v>49</v>
      </c>
      <c r="AT975" s="80">
        <f t="shared" si="407"/>
        <v>30</v>
      </c>
      <c r="AU975" s="80">
        <f t="shared" si="407"/>
        <v>36</v>
      </c>
      <c r="AV975" s="80">
        <f t="shared" si="407"/>
        <v>31</v>
      </c>
      <c r="AW975" s="80">
        <f t="shared" si="407"/>
        <v>35</v>
      </c>
      <c r="AX975" s="80">
        <f t="shared" si="407"/>
        <v>33</v>
      </c>
      <c r="AY975" s="80">
        <f t="shared" si="407"/>
        <v>38</v>
      </c>
      <c r="AZ975" s="80">
        <f t="shared" si="407"/>
        <v>40</v>
      </c>
      <c r="BA975" s="80">
        <f t="shared" si="407"/>
        <v>44</v>
      </c>
      <c r="BB975" s="80">
        <f t="shared" si="407"/>
        <v>36</v>
      </c>
      <c r="BC975" s="80">
        <f t="shared" si="407"/>
        <v>47</v>
      </c>
      <c r="BD975" s="80">
        <f t="shared" si="407"/>
        <v>44</v>
      </c>
      <c r="BE975" s="80">
        <f t="shared" si="407"/>
        <v>44</v>
      </c>
      <c r="BF975" s="80">
        <f t="shared" si="407"/>
        <v>31</v>
      </c>
      <c r="BG975" s="80">
        <f t="shared" si="407"/>
        <v>38</v>
      </c>
      <c r="BH975" s="80">
        <f t="shared" si="407"/>
        <v>38</v>
      </c>
      <c r="BI975" s="80">
        <f t="shared" si="407"/>
        <v>42</v>
      </c>
      <c r="BJ975" s="1011"/>
      <c r="BK975" s="1012"/>
      <c r="BL975" s="1012"/>
      <c r="BM975" s="1013"/>
      <c r="BN975" s="1012"/>
      <c r="BO975" s="1012"/>
      <c r="BP975" s="1012"/>
      <c r="BQ975" s="1014"/>
      <c r="BR975" s="1012"/>
      <c r="BS975" s="1012"/>
      <c r="BT975" s="1012"/>
      <c r="BU975" s="1012"/>
      <c r="BV975" s="1012"/>
      <c r="BW975" s="1012"/>
      <c r="BX975" s="1012"/>
      <c r="BY975" s="1012"/>
      <c r="BZ975" s="1015"/>
      <c r="CA975" s="1012"/>
      <c r="CB975" s="1012"/>
      <c r="CC975" s="1012"/>
      <c r="CD975" s="1012"/>
      <c r="CE975" s="1012"/>
      <c r="CF975" s="1012"/>
      <c r="CG975" s="1012"/>
      <c r="CH975" s="1012"/>
      <c r="CI975" s="1016"/>
      <c r="CJ975" s="1016"/>
      <c r="CK975" s="1012"/>
      <c r="CL975" s="1012"/>
      <c r="CM975" s="1012"/>
      <c r="CN975" s="1012"/>
      <c r="CO975" s="1012"/>
      <c r="CP975" s="1012"/>
      <c r="CQ975" s="1015"/>
      <c r="CR975" s="1012"/>
      <c r="CS975" s="1012"/>
      <c r="CT975" s="1012"/>
      <c r="CU975" s="1012"/>
      <c r="CV975" s="1012"/>
      <c r="CW975" s="1012"/>
      <c r="CX975" s="1012"/>
      <c r="CY975" s="1012"/>
      <c r="CZ975" s="1012"/>
      <c r="DA975" s="1012"/>
      <c r="DB975" s="1023"/>
    </row>
    <row r="976" spans="1:107" s="26" customFormat="1" ht="15.5" hidden="1">
      <c r="A976" s="44">
        <v>1</v>
      </c>
      <c r="B976" s="1006" t="s">
        <v>21</v>
      </c>
      <c r="C976" s="1006"/>
      <c r="D976" s="1006"/>
      <c r="E976" s="1006"/>
      <c r="F976" s="1006"/>
      <c r="G976" s="1006"/>
      <c r="H976" s="226"/>
      <c r="I976" s="226"/>
      <c r="J976" s="226"/>
      <c r="K976" s="221"/>
      <c r="L976" s="171"/>
      <c r="M976" s="221"/>
      <c r="N976" s="221"/>
      <c r="O976" s="221"/>
      <c r="P976" s="221"/>
      <c r="Q976" s="44"/>
      <c r="R976" s="44"/>
      <c r="S976" s="226"/>
      <c r="T976" s="226" t="s">
        <v>1827</v>
      </c>
      <c r="U976" s="44"/>
      <c r="V976" s="44"/>
      <c r="W976" s="221"/>
      <c r="X976" s="221"/>
      <c r="Y976" s="221"/>
      <c r="Z976" s="221"/>
      <c r="AA976" s="32">
        <f t="shared" ref="AA976:BI976" si="408">COUNTIF(AA$6:AA$967,"ĐTT")</f>
        <v>0</v>
      </c>
      <c r="AB976" s="32">
        <f t="shared" si="408"/>
        <v>3</v>
      </c>
      <c r="AC976" s="32">
        <f t="shared" si="408"/>
        <v>3</v>
      </c>
      <c r="AD976" s="32">
        <f t="shared" si="408"/>
        <v>5</v>
      </c>
      <c r="AE976" s="32">
        <f t="shared" si="408"/>
        <v>5</v>
      </c>
      <c r="AF976" s="32">
        <f t="shared" si="408"/>
        <v>4</v>
      </c>
      <c r="AG976" s="32">
        <f t="shared" si="408"/>
        <v>2</v>
      </c>
      <c r="AH976" s="32">
        <f t="shared" si="408"/>
        <v>4</v>
      </c>
      <c r="AI976" s="32">
        <f t="shared" si="408"/>
        <v>4</v>
      </c>
      <c r="AJ976" s="32">
        <f t="shared" si="408"/>
        <v>4</v>
      </c>
      <c r="AK976" s="32">
        <f t="shared" si="408"/>
        <v>4</v>
      </c>
      <c r="AL976" s="32">
        <f t="shared" si="408"/>
        <v>3</v>
      </c>
      <c r="AM976" s="32">
        <f t="shared" si="408"/>
        <v>6</v>
      </c>
      <c r="AN976" s="32">
        <f t="shared" si="408"/>
        <v>6</v>
      </c>
      <c r="AO976" s="32">
        <f t="shared" si="408"/>
        <v>6</v>
      </c>
      <c r="AP976" s="32">
        <f t="shared" si="408"/>
        <v>6</v>
      </c>
      <c r="AQ976" s="32">
        <f t="shared" si="408"/>
        <v>3</v>
      </c>
      <c r="AR976" s="32">
        <f t="shared" si="408"/>
        <v>0</v>
      </c>
      <c r="AS976" s="32">
        <f t="shared" si="408"/>
        <v>3</v>
      </c>
      <c r="AT976" s="32">
        <f t="shared" si="408"/>
        <v>5</v>
      </c>
      <c r="AU976" s="32">
        <f t="shared" si="408"/>
        <v>7</v>
      </c>
      <c r="AV976" s="32">
        <f t="shared" si="408"/>
        <v>3</v>
      </c>
      <c r="AW976" s="32">
        <f t="shared" si="408"/>
        <v>5</v>
      </c>
      <c r="AX976" s="32">
        <f t="shared" si="408"/>
        <v>4</v>
      </c>
      <c r="AY976" s="32">
        <f t="shared" si="408"/>
        <v>0</v>
      </c>
      <c r="AZ976" s="32">
        <f t="shared" si="408"/>
        <v>1</v>
      </c>
      <c r="BA976" s="32">
        <f t="shared" si="408"/>
        <v>0</v>
      </c>
      <c r="BB976" s="32">
        <f t="shared" si="408"/>
        <v>0</v>
      </c>
      <c r="BC976" s="32">
        <f t="shared" si="408"/>
        <v>3</v>
      </c>
      <c r="BD976" s="32">
        <f t="shared" si="408"/>
        <v>3</v>
      </c>
      <c r="BE976" s="32">
        <f t="shared" si="408"/>
        <v>3</v>
      </c>
      <c r="BF976" s="32">
        <f t="shared" si="408"/>
        <v>2</v>
      </c>
      <c r="BG976" s="32">
        <f t="shared" si="408"/>
        <v>3</v>
      </c>
      <c r="BH976" s="32">
        <f t="shared" si="408"/>
        <v>3</v>
      </c>
      <c r="BI976" s="32">
        <f t="shared" si="408"/>
        <v>3</v>
      </c>
      <c r="BJ976" s="1017"/>
      <c r="BK976" s="1017"/>
      <c r="BL976" s="1017"/>
      <c r="BM976" s="1018"/>
      <c r="BN976" s="1017"/>
      <c r="BO976" s="1017"/>
      <c r="BP976" s="1017"/>
      <c r="BQ976" s="1019"/>
      <c r="BR976" s="1017"/>
      <c r="BS976" s="1017"/>
      <c r="BT976" s="1017"/>
      <c r="BU976" s="1017"/>
      <c r="BV976" s="1017"/>
      <c r="BW976" s="1017"/>
      <c r="BX976" s="1017"/>
      <c r="BY976" s="1017"/>
      <c r="BZ976" s="1020"/>
      <c r="CA976" s="1017"/>
      <c r="CB976" s="1017"/>
      <c r="CC976" s="1017"/>
      <c r="CD976" s="1017"/>
      <c r="CE976" s="1017"/>
      <c r="CF976" s="1017"/>
      <c r="CG976" s="1017"/>
      <c r="CH976" s="1017"/>
      <c r="CI976" s="1021"/>
      <c r="CJ976" s="1021"/>
      <c r="CK976" s="1017"/>
      <c r="CL976" s="1017"/>
      <c r="CM976" s="1017"/>
      <c r="CN976" s="1017"/>
      <c r="CO976" s="1017"/>
      <c r="CP976" s="1017"/>
      <c r="CQ976" s="1020"/>
      <c r="CR976" s="1017"/>
      <c r="CS976" s="1017"/>
      <c r="CT976" s="1017"/>
      <c r="CU976" s="1017"/>
      <c r="CV976" s="1017"/>
      <c r="CW976" s="1017"/>
      <c r="CX976" s="1017"/>
      <c r="CY976" s="1017"/>
      <c r="CZ976" s="1017"/>
      <c r="DA976" s="1017"/>
      <c r="DB976" s="995"/>
    </row>
    <row r="977" spans="1:15029" s="26" customFormat="1" ht="15.5" hidden="1">
      <c r="A977" s="44">
        <v>2</v>
      </c>
      <c r="B977" s="1006" t="s">
        <v>20</v>
      </c>
      <c r="C977" s="1006"/>
      <c r="D977" s="1006"/>
      <c r="E977" s="1006"/>
      <c r="F977" s="1006"/>
      <c r="G977" s="1006"/>
      <c r="H977" s="226"/>
      <c r="I977" s="226"/>
      <c r="J977" s="226"/>
      <c r="K977" s="221"/>
      <c r="L977" s="171"/>
      <c r="M977" s="221"/>
      <c r="N977" s="221"/>
      <c r="O977" s="221"/>
      <c r="P977" s="221"/>
      <c r="Q977" s="44"/>
      <c r="R977" s="44"/>
      <c r="S977" s="226"/>
      <c r="T977" s="226" t="s">
        <v>1827</v>
      </c>
      <c r="U977" s="44"/>
      <c r="V977" s="44"/>
      <c r="W977" s="221"/>
      <c r="X977" s="221"/>
      <c r="Y977" s="221"/>
      <c r="Z977" s="221"/>
      <c r="AA977" s="32">
        <f t="shared" ref="AA977:AP977" si="409">COUNTIF(AA$6:AA$967,"TDS")</f>
        <v>0</v>
      </c>
      <c r="AB977" s="32">
        <f t="shared" si="409"/>
        <v>1</v>
      </c>
      <c r="AC977" s="32">
        <f t="shared" si="409"/>
        <v>1</v>
      </c>
      <c r="AD977" s="32">
        <f t="shared" si="409"/>
        <v>1</v>
      </c>
      <c r="AE977" s="32">
        <f t="shared" si="409"/>
        <v>1</v>
      </c>
      <c r="AF977" s="32">
        <f t="shared" si="409"/>
        <v>1</v>
      </c>
      <c r="AG977" s="32">
        <f t="shared" si="409"/>
        <v>1</v>
      </c>
      <c r="AH977" s="32">
        <f t="shared" si="409"/>
        <v>1</v>
      </c>
      <c r="AI977" s="32">
        <f t="shared" si="409"/>
        <v>1</v>
      </c>
      <c r="AJ977" s="32">
        <f t="shared" si="409"/>
        <v>1</v>
      </c>
      <c r="AK977" s="32">
        <f t="shared" si="409"/>
        <v>1</v>
      </c>
      <c r="AL977" s="32">
        <f t="shared" si="409"/>
        <v>1</v>
      </c>
      <c r="AM977" s="32">
        <f t="shared" si="409"/>
        <v>1</v>
      </c>
      <c r="AN977" s="32">
        <f t="shared" si="409"/>
        <v>1</v>
      </c>
      <c r="AO977" s="32">
        <f t="shared" si="409"/>
        <v>1</v>
      </c>
      <c r="AP977" s="32">
        <f t="shared" si="409"/>
        <v>1</v>
      </c>
      <c r="AQ977" s="32">
        <v>1</v>
      </c>
      <c r="AR977" s="32">
        <v>1</v>
      </c>
      <c r="AS977" s="32">
        <v>1</v>
      </c>
      <c r="AT977" s="32">
        <v>1</v>
      </c>
      <c r="AU977" s="32">
        <v>1</v>
      </c>
      <c r="AV977" s="32">
        <v>1</v>
      </c>
      <c r="AW977" s="32">
        <v>1</v>
      </c>
      <c r="AX977" s="32">
        <v>1</v>
      </c>
      <c r="AY977" s="32">
        <v>1</v>
      </c>
      <c r="AZ977" s="32">
        <v>1</v>
      </c>
      <c r="BA977" s="32">
        <f>COUNTIF(BA$6:BA$967,"TDS")</f>
        <v>1</v>
      </c>
      <c r="BB977" s="32">
        <f>COUNTIF(BB$6:BB$967,"TDS")</f>
        <v>1</v>
      </c>
      <c r="BC977" s="32">
        <v>1</v>
      </c>
      <c r="BD977" s="32">
        <v>1</v>
      </c>
      <c r="BE977" s="32">
        <v>1</v>
      </c>
      <c r="BF977" s="32">
        <v>1</v>
      </c>
      <c r="BG977" s="32">
        <v>1</v>
      </c>
      <c r="BH977" s="32">
        <f>COUNTIF(BH$6:BH$967,"TDS")</f>
        <v>1</v>
      </c>
      <c r="BI977" s="32">
        <f>COUNTIF(BI$6:BI$967,"TDS")</f>
        <v>1</v>
      </c>
      <c r="BJ977" s="1017"/>
      <c r="BK977" s="1017"/>
      <c r="BL977" s="1017"/>
      <c r="BM977" s="1018"/>
      <c r="BN977" s="1017"/>
      <c r="BO977" s="1017"/>
      <c r="BP977" s="1017"/>
      <c r="BQ977" s="1019"/>
      <c r="BR977" s="1017"/>
      <c r="BS977" s="1017"/>
      <c r="BT977" s="1017"/>
      <c r="BU977" s="1017"/>
      <c r="BV977" s="1017"/>
      <c r="BW977" s="1017"/>
      <c r="BX977" s="1017"/>
      <c r="BY977" s="1017"/>
      <c r="BZ977" s="1020"/>
      <c r="CA977" s="1017"/>
      <c r="CB977" s="1017"/>
      <c r="CC977" s="1017"/>
      <c r="CD977" s="1017"/>
      <c r="CE977" s="1017"/>
      <c r="CF977" s="1017"/>
      <c r="CG977" s="1017"/>
      <c r="CH977" s="1017"/>
      <c r="CI977" s="1021"/>
      <c r="CJ977" s="1021"/>
      <c r="CK977" s="1017"/>
      <c r="CL977" s="1017"/>
      <c r="CM977" s="1017"/>
      <c r="CN977" s="1017"/>
      <c r="CO977" s="1017"/>
      <c r="CP977" s="1017"/>
      <c r="CQ977" s="1020"/>
      <c r="CR977" s="1017"/>
      <c r="CS977" s="1017"/>
      <c r="CT977" s="1017"/>
      <c r="CU977" s="1017"/>
      <c r="CV977" s="1017"/>
      <c r="CW977" s="1017"/>
      <c r="CX977" s="1017"/>
      <c r="CY977" s="1017"/>
      <c r="CZ977" s="1017"/>
      <c r="DA977" s="1017"/>
      <c r="DB977" s="995"/>
    </row>
    <row r="978" spans="1:15029" s="71" customFormat="1" ht="15.5" hidden="1">
      <c r="A978" s="44">
        <v>3</v>
      </c>
      <c r="B978" s="1006" t="s">
        <v>19</v>
      </c>
      <c r="C978" s="1006"/>
      <c r="D978" s="1006"/>
      <c r="E978" s="1006"/>
      <c r="F978" s="1006"/>
      <c r="G978" s="1006"/>
      <c r="H978" s="226"/>
      <c r="I978" s="226"/>
      <c r="J978" s="226"/>
      <c r="K978" s="226"/>
      <c r="L978" s="172"/>
      <c r="M978" s="226"/>
      <c r="N978" s="226"/>
      <c r="O978" s="226"/>
      <c r="P978" s="226"/>
      <c r="Q978" s="226"/>
      <c r="R978" s="226"/>
      <c r="S978" s="226"/>
      <c r="T978" s="226" t="s">
        <v>1827</v>
      </c>
      <c r="U978" s="226"/>
      <c r="V978" s="226"/>
      <c r="W978" s="226"/>
      <c r="X978" s="226"/>
      <c r="Y978" s="226"/>
      <c r="Z978" s="226"/>
      <c r="AA978" s="32">
        <f t="shared" ref="AA978:BI978" si="410">COUNTIF(AA$6:AA$967,"HĐG")</f>
        <v>0</v>
      </c>
      <c r="AB978" s="32">
        <f t="shared" si="410"/>
        <v>15</v>
      </c>
      <c r="AC978" s="32">
        <f t="shared" si="410"/>
        <v>16</v>
      </c>
      <c r="AD978" s="32">
        <f t="shared" si="410"/>
        <v>7</v>
      </c>
      <c r="AE978" s="32">
        <f t="shared" si="410"/>
        <v>8</v>
      </c>
      <c r="AF978" s="32">
        <f t="shared" si="410"/>
        <v>11</v>
      </c>
      <c r="AG978" s="32">
        <f t="shared" si="410"/>
        <v>11</v>
      </c>
      <c r="AH978" s="32">
        <f t="shared" si="410"/>
        <v>9</v>
      </c>
      <c r="AI978" s="32">
        <f t="shared" si="410"/>
        <v>7</v>
      </c>
      <c r="AJ978" s="32">
        <f t="shared" si="410"/>
        <v>10</v>
      </c>
      <c r="AK978" s="32">
        <f t="shared" si="410"/>
        <v>9</v>
      </c>
      <c r="AL978" s="32">
        <f t="shared" si="410"/>
        <v>12</v>
      </c>
      <c r="AM978" s="32">
        <f t="shared" si="410"/>
        <v>9</v>
      </c>
      <c r="AN978" s="32">
        <f t="shared" si="410"/>
        <v>9</v>
      </c>
      <c r="AO978" s="32">
        <f t="shared" si="410"/>
        <v>7</v>
      </c>
      <c r="AP978" s="32">
        <f t="shared" si="410"/>
        <v>10</v>
      </c>
      <c r="AQ978" s="32">
        <f t="shared" si="410"/>
        <v>19</v>
      </c>
      <c r="AR978" s="32">
        <f t="shared" si="410"/>
        <v>11</v>
      </c>
      <c r="AS978" s="32">
        <f t="shared" si="410"/>
        <v>13</v>
      </c>
      <c r="AT978" s="32">
        <f t="shared" si="410"/>
        <v>8</v>
      </c>
      <c r="AU978" s="32">
        <f t="shared" si="410"/>
        <v>9</v>
      </c>
      <c r="AV978" s="32">
        <f t="shared" si="410"/>
        <v>5</v>
      </c>
      <c r="AW978" s="32">
        <f t="shared" si="410"/>
        <v>7</v>
      </c>
      <c r="AX978" s="32">
        <f t="shared" si="410"/>
        <v>7</v>
      </c>
      <c r="AY978" s="32">
        <f t="shared" si="410"/>
        <v>14</v>
      </c>
      <c r="AZ978" s="32">
        <f t="shared" si="410"/>
        <v>10</v>
      </c>
      <c r="BA978" s="32">
        <f t="shared" si="410"/>
        <v>15</v>
      </c>
      <c r="BB978" s="32">
        <f t="shared" si="410"/>
        <v>11</v>
      </c>
      <c r="BC978" s="32">
        <f t="shared" si="410"/>
        <v>9</v>
      </c>
      <c r="BD978" s="32">
        <f t="shared" si="410"/>
        <v>10</v>
      </c>
      <c r="BE978" s="32">
        <f t="shared" si="410"/>
        <v>8</v>
      </c>
      <c r="BF978" s="32">
        <f t="shared" si="410"/>
        <v>12</v>
      </c>
      <c r="BG978" s="32">
        <f t="shared" si="410"/>
        <v>13</v>
      </c>
      <c r="BH978" s="32">
        <f t="shared" si="410"/>
        <v>14</v>
      </c>
      <c r="BI978" s="32">
        <f t="shared" si="410"/>
        <v>15</v>
      </c>
      <c r="BJ978" s="1021"/>
      <c r="BK978" s="1021"/>
      <c r="BL978" s="1021"/>
      <c r="BM978" s="1021"/>
      <c r="BN978" s="1021"/>
      <c r="BO978" s="1021"/>
      <c r="BP978" s="1021"/>
      <c r="BQ978" s="1021"/>
      <c r="BR978" s="1021"/>
      <c r="BS978" s="1021"/>
      <c r="BT978" s="1021"/>
      <c r="BU978" s="1021"/>
      <c r="BV978" s="1021"/>
      <c r="BW978" s="1021"/>
      <c r="BX978" s="1021"/>
      <c r="BY978" s="1021"/>
      <c r="BZ978" s="1021"/>
      <c r="CA978" s="1021"/>
      <c r="CB978" s="1021"/>
      <c r="CC978" s="1021"/>
      <c r="CD978" s="1021"/>
      <c r="CE978" s="1021"/>
      <c r="CF978" s="1021"/>
      <c r="CG978" s="1021"/>
      <c r="CH978" s="1021"/>
      <c r="CI978" s="1021"/>
      <c r="CJ978" s="1021"/>
      <c r="CK978" s="1021"/>
      <c r="CL978" s="1021"/>
      <c r="CM978" s="1021"/>
      <c r="CN978" s="1021"/>
      <c r="CO978" s="1021"/>
      <c r="CP978" s="1021"/>
      <c r="CQ978" s="1021"/>
      <c r="CR978" s="1021"/>
      <c r="CS978" s="1021"/>
      <c r="CT978" s="1021"/>
      <c r="CU978" s="1021"/>
      <c r="CV978" s="1021"/>
      <c r="CW978" s="1021"/>
      <c r="CX978" s="1021"/>
      <c r="CY978" s="1021"/>
      <c r="CZ978" s="1021"/>
      <c r="DA978" s="1021"/>
      <c r="DB978" s="995"/>
    </row>
    <row r="979" spans="1:15029" s="81" customFormat="1" ht="15.5" hidden="1">
      <c r="A979" s="44">
        <v>4</v>
      </c>
      <c r="B979" s="1006" t="s">
        <v>18</v>
      </c>
      <c r="C979" s="1006"/>
      <c r="D979" s="1006"/>
      <c r="E979" s="1006"/>
      <c r="F979" s="1006"/>
      <c r="G979" s="1006"/>
      <c r="H979" s="226"/>
      <c r="I979" s="226"/>
      <c r="J979" s="85"/>
      <c r="K979" s="85"/>
      <c r="L979" s="173"/>
      <c r="M979" s="85"/>
      <c r="N979" s="85"/>
      <c r="O979" s="85"/>
      <c r="P979" s="85"/>
      <c r="Q979" s="226"/>
      <c r="R979" s="226"/>
      <c r="S979" s="226"/>
      <c r="T979" s="226" t="s">
        <v>1827</v>
      </c>
      <c r="U979" s="226"/>
      <c r="V979" s="226"/>
      <c r="W979" s="221"/>
      <c r="X979" s="221"/>
      <c r="Y979" s="221"/>
      <c r="Z979" s="72"/>
      <c r="AA979" s="32">
        <f t="shared" ref="AA979:BI979" si="411">COUNTIF(AA$6:AA$967,"HĐNT")</f>
        <v>0</v>
      </c>
      <c r="AB979" s="32">
        <f t="shared" si="411"/>
        <v>7</v>
      </c>
      <c r="AC979" s="32">
        <f t="shared" si="411"/>
        <v>4</v>
      </c>
      <c r="AD979" s="32">
        <f t="shared" si="411"/>
        <v>7</v>
      </c>
      <c r="AE979" s="32">
        <f t="shared" si="411"/>
        <v>6</v>
      </c>
      <c r="AF979" s="32">
        <f t="shared" si="411"/>
        <v>5</v>
      </c>
      <c r="AG979" s="32">
        <f t="shared" si="411"/>
        <v>6</v>
      </c>
      <c r="AH979" s="32">
        <f t="shared" si="411"/>
        <v>6</v>
      </c>
      <c r="AI979" s="32">
        <f t="shared" si="411"/>
        <v>6</v>
      </c>
      <c r="AJ979" s="32">
        <f t="shared" si="411"/>
        <v>5</v>
      </c>
      <c r="AK979" s="32">
        <f t="shared" si="411"/>
        <v>4</v>
      </c>
      <c r="AL979" s="32">
        <f t="shared" si="411"/>
        <v>4</v>
      </c>
      <c r="AM979" s="32">
        <f t="shared" si="411"/>
        <v>4</v>
      </c>
      <c r="AN979" s="32">
        <f t="shared" si="411"/>
        <v>3</v>
      </c>
      <c r="AO979" s="32">
        <f t="shared" si="411"/>
        <v>3</v>
      </c>
      <c r="AP979" s="32">
        <f t="shared" si="411"/>
        <v>3</v>
      </c>
      <c r="AQ979" s="32">
        <f t="shared" si="411"/>
        <v>3</v>
      </c>
      <c r="AR979" s="32">
        <f t="shared" si="411"/>
        <v>3</v>
      </c>
      <c r="AS979" s="32">
        <f t="shared" si="411"/>
        <v>4</v>
      </c>
      <c r="AT979" s="32">
        <f t="shared" si="411"/>
        <v>2</v>
      </c>
      <c r="AU979" s="32">
        <f t="shared" si="411"/>
        <v>3</v>
      </c>
      <c r="AV979" s="32">
        <f t="shared" si="411"/>
        <v>3</v>
      </c>
      <c r="AW979" s="32">
        <f t="shared" si="411"/>
        <v>4</v>
      </c>
      <c r="AX979" s="32">
        <f t="shared" si="411"/>
        <v>5</v>
      </c>
      <c r="AY979" s="32">
        <f t="shared" si="411"/>
        <v>5</v>
      </c>
      <c r="AZ979" s="32">
        <f t="shared" si="411"/>
        <v>5</v>
      </c>
      <c r="BA979" s="32">
        <f t="shared" si="411"/>
        <v>5</v>
      </c>
      <c r="BB979" s="32">
        <f t="shared" si="411"/>
        <v>5</v>
      </c>
      <c r="BC979" s="32">
        <f t="shared" si="411"/>
        <v>4</v>
      </c>
      <c r="BD979" s="32">
        <f t="shared" si="411"/>
        <v>5</v>
      </c>
      <c r="BE979" s="32">
        <f t="shared" si="411"/>
        <v>5</v>
      </c>
      <c r="BF979" s="32">
        <f t="shared" si="411"/>
        <v>4</v>
      </c>
      <c r="BG979" s="32">
        <f t="shared" si="411"/>
        <v>5</v>
      </c>
      <c r="BH979" s="32">
        <f t="shared" si="411"/>
        <v>4</v>
      </c>
      <c r="BI979" s="32">
        <f t="shared" si="411"/>
        <v>3</v>
      </c>
      <c r="BJ979" s="1021"/>
      <c r="BK979" s="1021"/>
      <c r="BL979" s="1021"/>
      <c r="BM979" s="1018"/>
      <c r="BN979" s="1021"/>
      <c r="BO979" s="1021"/>
      <c r="BP979" s="1021"/>
      <c r="BQ979" s="1019"/>
      <c r="BR979" s="1021"/>
      <c r="BS979" s="1021"/>
      <c r="BT979" s="1021"/>
      <c r="BU979" s="1021"/>
      <c r="BV979" s="1021"/>
      <c r="BW979" s="1021"/>
      <c r="BX979" s="1021"/>
      <c r="BY979" s="1021"/>
      <c r="BZ979" s="1020"/>
      <c r="CA979" s="1021"/>
      <c r="CB979" s="1021"/>
      <c r="CC979" s="1021"/>
      <c r="CD979" s="1021"/>
      <c r="CE979" s="1021"/>
      <c r="CF979" s="1021"/>
      <c r="CG979" s="1021"/>
      <c r="CH979" s="1021"/>
      <c r="CI979" s="1021"/>
      <c r="CJ979" s="1021"/>
      <c r="CK979" s="1021"/>
      <c r="CL979" s="1021"/>
      <c r="CM979" s="1021"/>
      <c r="CN979" s="1021"/>
      <c r="CO979" s="1021"/>
      <c r="CP979" s="1021"/>
      <c r="CQ979" s="1020"/>
      <c r="CR979" s="1021"/>
      <c r="CS979" s="1021"/>
      <c r="CT979" s="1021"/>
      <c r="CU979" s="1021"/>
      <c r="CV979" s="1021"/>
      <c r="CW979" s="1021"/>
      <c r="CX979" s="1021"/>
      <c r="CY979" s="1021"/>
      <c r="CZ979" s="1021"/>
      <c r="DA979" s="1021"/>
      <c r="DB979" s="995"/>
    </row>
    <row r="980" spans="1:15029" s="82" customFormat="1" ht="15.5" hidden="1">
      <c r="A980" s="44">
        <v>5</v>
      </c>
      <c r="B980" s="1006" t="s">
        <v>17</v>
      </c>
      <c r="C980" s="1006"/>
      <c r="D980" s="1006"/>
      <c r="E980" s="1006"/>
      <c r="F980" s="1006"/>
      <c r="G980" s="1006"/>
      <c r="H980" s="226"/>
      <c r="I980" s="226"/>
      <c r="J980" s="72"/>
      <c r="K980" s="72"/>
      <c r="L980" s="174"/>
      <c r="M980" s="72"/>
      <c r="N980" s="72"/>
      <c r="O980" s="72"/>
      <c r="P980" s="72"/>
      <c r="Q980" s="226"/>
      <c r="R980" s="226"/>
      <c r="S980" s="226"/>
      <c r="T980" s="226" t="s">
        <v>1827</v>
      </c>
      <c r="U980" s="226"/>
      <c r="V980" s="226"/>
      <c r="W980" s="226"/>
      <c r="X980" s="226"/>
      <c r="Y980" s="226"/>
      <c r="Z980" s="226"/>
      <c r="AA980" s="32">
        <f t="shared" ref="AA980:BI980" si="412">COUNTIF(AA$6:AA$967,"VS-AN")</f>
        <v>0</v>
      </c>
      <c r="AB980" s="32">
        <f t="shared" si="412"/>
        <v>7</v>
      </c>
      <c r="AC980" s="32">
        <f t="shared" si="412"/>
        <v>6</v>
      </c>
      <c r="AD980" s="32">
        <f t="shared" si="412"/>
        <v>7</v>
      </c>
      <c r="AE980" s="32">
        <f t="shared" si="412"/>
        <v>7</v>
      </c>
      <c r="AF980" s="32">
        <f t="shared" si="412"/>
        <v>7</v>
      </c>
      <c r="AG980" s="32">
        <f t="shared" si="412"/>
        <v>7</v>
      </c>
      <c r="AH980" s="32">
        <f t="shared" si="412"/>
        <v>7</v>
      </c>
      <c r="AI980" s="32">
        <f t="shared" si="412"/>
        <v>2</v>
      </c>
      <c r="AJ980" s="32">
        <f t="shared" si="412"/>
        <v>1</v>
      </c>
      <c r="AK980" s="32">
        <f t="shared" si="412"/>
        <v>2</v>
      </c>
      <c r="AL980" s="32">
        <f t="shared" si="412"/>
        <v>1</v>
      </c>
      <c r="AM980" s="32">
        <f t="shared" si="412"/>
        <v>4</v>
      </c>
      <c r="AN980" s="32">
        <f t="shared" si="412"/>
        <v>3</v>
      </c>
      <c r="AO980" s="32">
        <f t="shared" si="412"/>
        <v>4</v>
      </c>
      <c r="AP980" s="32">
        <f t="shared" si="412"/>
        <v>3</v>
      </c>
      <c r="AQ980" s="32">
        <f t="shared" si="412"/>
        <v>4</v>
      </c>
      <c r="AR980" s="32">
        <f t="shared" si="412"/>
        <v>2</v>
      </c>
      <c r="AS980" s="32">
        <f t="shared" si="412"/>
        <v>4</v>
      </c>
      <c r="AT980" s="32">
        <f t="shared" si="412"/>
        <v>2</v>
      </c>
      <c r="AU980" s="32">
        <f t="shared" si="412"/>
        <v>2</v>
      </c>
      <c r="AV980" s="32">
        <f t="shared" si="412"/>
        <v>2</v>
      </c>
      <c r="AW980" s="32">
        <f t="shared" si="412"/>
        <v>1</v>
      </c>
      <c r="AX980" s="32">
        <f t="shared" si="412"/>
        <v>2</v>
      </c>
      <c r="AY980" s="32">
        <f t="shared" si="412"/>
        <v>2</v>
      </c>
      <c r="AZ980" s="32">
        <f t="shared" si="412"/>
        <v>2</v>
      </c>
      <c r="BA980" s="32">
        <f t="shared" si="412"/>
        <v>2</v>
      </c>
      <c r="BB980" s="32">
        <f t="shared" si="412"/>
        <v>2</v>
      </c>
      <c r="BC980" s="32">
        <f t="shared" si="412"/>
        <v>2</v>
      </c>
      <c r="BD980" s="32">
        <f t="shared" si="412"/>
        <v>2</v>
      </c>
      <c r="BE980" s="32">
        <f t="shared" si="412"/>
        <v>2</v>
      </c>
      <c r="BF980" s="32">
        <f t="shared" si="412"/>
        <v>1</v>
      </c>
      <c r="BG980" s="32">
        <f t="shared" si="412"/>
        <v>1</v>
      </c>
      <c r="BH980" s="32">
        <f t="shared" si="412"/>
        <v>1</v>
      </c>
      <c r="BI980" s="32">
        <f t="shared" si="412"/>
        <v>1</v>
      </c>
      <c r="BJ980" s="1022"/>
      <c r="BK980" s="1022"/>
      <c r="BL980" s="1022"/>
      <c r="BM980" s="1022"/>
      <c r="BN980" s="1022"/>
      <c r="BO980" s="1022"/>
      <c r="BP980" s="1022"/>
      <c r="BQ980" s="1022"/>
      <c r="BR980" s="1022"/>
      <c r="BS980" s="1022"/>
      <c r="BT980" s="1022"/>
      <c r="BU980" s="1022"/>
      <c r="BV980" s="1022"/>
      <c r="BW980" s="1022"/>
      <c r="BX980" s="1022"/>
      <c r="BY980" s="1022"/>
      <c r="BZ980" s="1022"/>
      <c r="CA980" s="1022"/>
      <c r="CB980" s="1022"/>
      <c r="CC980" s="1022"/>
      <c r="CD980" s="1022"/>
      <c r="CE980" s="1022"/>
      <c r="CF980" s="1022"/>
      <c r="CG980" s="1022"/>
      <c r="CH980" s="1022"/>
      <c r="CI980" s="1022"/>
      <c r="CJ980" s="1022"/>
      <c r="CK980" s="1022"/>
      <c r="CL980" s="1022"/>
      <c r="CM980" s="1022"/>
      <c r="CN980" s="1022"/>
      <c r="CO980" s="1022"/>
      <c r="CP980" s="1022"/>
      <c r="CQ980" s="1022"/>
      <c r="CR980" s="1022"/>
      <c r="CS980" s="1022"/>
      <c r="CT980" s="1022"/>
      <c r="CU980" s="1022"/>
      <c r="CV980" s="1022"/>
      <c r="CW980" s="1022"/>
      <c r="CX980" s="1022"/>
      <c r="CY980" s="1022"/>
      <c r="CZ980" s="1022"/>
      <c r="DA980" s="1022"/>
      <c r="DB980" s="995"/>
    </row>
    <row r="981" spans="1:15029" s="71" customFormat="1" ht="15.5" hidden="1">
      <c r="A981" s="44">
        <v>6</v>
      </c>
      <c r="B981" s="1006" t="s">
        <v>16</v>
      </c>
      <c r="C981" s="1006"/>
      <c r="D981" s="1006"/>
      <c r="E981" s="1006"/>
      <c r="F981" s="1006"/>
      <c r="G981" s="1006"/>
      <c r="H981" s="226"/>
      <c r="I981" s="226"/>
      <c r="J981" s="226"/>
      <c r="K981" s="226"/>
      <c r="L981" s="172"/>
      <c r="M981" s="226"/>
      <c r="N981" s="226"/>
      <c r="O981" s="221"/>
      <c r="P981" s="227"/>
      <c r="Q981" s="226"/>
      <c r="R981" s="226"/>
      <c r="S981" s="226"/>
      <c r="T981" s="226" t="s">
        <v>1827</v>
      </c>
      <c r="U981" s="226"/>
      <c r="V981" s="226"/>
      <c r="W981" s="221"/>
      <c r="X981" s="221"/>
      <c r="Y981" s="221"/>
      <c r="Z981" s="227"/>
      <c r="AA981" s="32">
        <f t="shared" ref="AA981:BI981" si="413">COUNTIF(AA$6:AA$967,"HĐC")</f>
        <v>0</v>
      </c>
      <c r="AB981" s="32">
        <f t="shared" si="413"/>
        <v>5</v>
      </c>
      <c r="AC981" s="32">
        <f t="shared" si="413"/>
        <v>5</v>
      </c>
      <c r="AD981" s="32">
        <f t="shared" si="413"/>
        <v>6</v>
      </c>
      <c r="AE981" s="32">
        <f t="shared" si="413"/>
        <v>3</v>
      </c>
      <c r="AF981" s="32">
        <f t="shared" si="413"/>
        <v>5</v>
      </c>
      <c r="AG981" s="32">
        <f t="shared" si="413"/>
        <v>5</v>
      </c>
      <c r="AH981" s="32">
        <f t="shared" si="413"/>
        <v>7</v>
      </c>
      <c r="AI981" s="32">
        <f t="shared" si="413"/>
        <v>7</v>
      </c>
      <c r="AJ981" s="32">
        <f t="shared" si="413"/>
        <v>9</v>
      </c>
      <c r="AK981" s="32">
        <f t="shared" si="413"/>
        <v>8</v>
      </c>
      <c r="AL981" s="32">
        <f t="shared" si="413"/>
        <v>3</v>
      </c>
      <c r="AM981" s="32">
        <f t="shared" si="413"/>
        <v>4</v>
      </c>
      <c r="AN981" s="32">
        <f t="shared" si="413"/>
        <v>5</v>
      </c>
      <c r="AO981" s="32">
        <f t="shared" si="413"/>
        <v>12</v>
      </c>
      <c r="AP981" s="32">
        <f t="shared" si="413"/>
        <v>6</v>
      </c>
      <c r="AQ981" s="32">
        <f t="shared" si="413"/>
        <v>9</v>
      </c>
      <c r="AR981" s="32">
        <f t="shared" si="413"/>
        <v>18</v>
      </c>
      <c r="AS981" s="32">
        <f t="shared" si="413"/>
        <v>12</v>
      </c>
      <c r="AT981" s="32">
        <f t="shared" si="413"/>
        <v>3</v>
      </c>
      <c r="AU981" s="32">
        <f t="shared" si="413"/>
        <v>5</v>
      </c>
      <c r="AV981" s="32">
        <f t="shared" si="413"/>
        <v>7</v>
      </c>
      <c r="AW981" s="32">
        <f t="shared" si="413"/>
        <v>6</v>
      </c>
      <c r="AX981" s="32">
        <f t="shared" si="413"/>
        <v>6</v>
      </c>
      <c r="AY981" s="32">
        <f t="shared" si="413"/>
        <v>5</v>
      </c>
      <c r="AZ981" s="32">
        <f t="shared" si="413"/>
        <v>6</v>
      </c>
      <c r="BA981" s="32">
        <f t="shared" si="413"/>
        <v>6</v>
      </c>
      <c r="BB981" s="32">
        <f t="shared" si="413"/>
        <v>5</v>
      </c>
      <c r="BC981" s="32">
        <f t="shared" si="413"/>
        <v>3</v>
      </c>
      <c r="BD981" s="32">
        <f t="shared" si="413"/>
        <v>3</v>
      </c>
      <c r="BE981" s="32">
        <f t="shared" si="413"/>
        <v>5</v>
      </c>
      <c r="BF981" s="32">
        <f t="shared" si="413"/>
        <v>2</v>
      </c>
      <c r="BG981" s="32">
        <f t="shared" si="413"/>
        <v>4</v>
      </c>
      <c r="BH981" s="32">
        <f t="shared" si="413"/>
        <v>4</v>
      </c>
      <c r="BI981" s="32">
        <f t="shared" si="413"/>
        <v>5</v>
      </c>
      <c r="BJ981" s="1021"/>
      <c r="BK981" s="1021"/>
      <c r="BL981" s="1021"/>
      <c r="BM981" s="1021"/>
      <c r="BN981" s="1021"/>
      <c r="BO981" s="1021"/>
      <c r="BP981" s="1021"/>
      <c r="BQ981" s="1021"/>
      <c r="BR981" s="1021"/>
      <c r="BS981" s="1021"/>
      <c r="BT981" s="1021"/>
      <c r="BU981" s="1021"/>
      <c r="BV981" s="1021"/>
      <c r="BW981" s="1021"/>
      <c r="BX981" s="1021"/>
      <c r="BY981" s="1021"/>
      <c r="BZ981" s="1021"/>
      <c r="CA981" s="1021"/>
      <c r="CB981" s="1021"/>
      <c r="CC981" s="1021"/>
      <c r="CD981" s="1021"/>
      <c r="CE981" s="1021"/>
      <c r="CF981" s="1021"/>
      <c r="CG981" s="1021"/>
      <c r="CH981" s="1021"/>
      <c r="CI981" s="1021"/>
      <c r="CJ981" s="1021"/>
      <c r="CK981" s="1021"/>
      <c r="CL981" s="1021"/>
      <c r="CM981" s="1021"/>
      <c r="CN981" s="1021"/>
      <c r="CO981" s="1021"/>
      <c r="CP981" s="1021"/>
      <c r="CQ981" s="1021"/>
      <c r="CR981" s="1021"/>
      <c r="CS981" s="1021"/>
      <c r="CT981" s="1021"/>
      <c r="CU981" s="1021"/>
      <c r="CV981" s="1021"/>
      <c r="CW981" s="1021"/>
      <c r="CX981" s="1021"/>
      <c r="CY981" s="1021"/>
      <c r="CZ981" s="1021"/>
      <c r="DA981" s="1021"/>
      <c r="DB981" s="995"/>
    </row>
    <row r="982" spans="1:15029" s="26" customFormat="1" ht="15.5" hidden="1">
      <c r="A982" s="44">
        <v>7</v>
      </c>
      <c r="B982" s="1006" t="s">
        <v>15</v>
      </c>
      <c r="C982" s="1006"/>
      <c r="D982" s="1006"/>
      <c r="E982" s="1006"/>
      <c r="F982" s="1006"/>
      <c r="G982" s="1006"/>
      <c r="H982" s="226"/>
      <c r="I982" s="226"/>
      <c r="J982" s="226"/>
      <c r="K982" s="221"/>
      <c r="L982" s="171"/>
      <c r="M982" s="221"/>
      <c r="N982" s="221"/>
      <c r="O982" s="221"/>
      <c r="P982" s="221"/>
      <c r="Q982" s="44"/>
      <c r="R982" s="44"/>
      <c r="S982" s="226"/>
      <c r="T982" s="226" t="s">
        <v>1827</v>
      </c>
      <c r="U982" s="44"/>
      <c r="V982" s="44"/>
      <c r="W982" s="221"/>
      <c r="X982" s="221"/>
      <c r="Y982" s="221"/>
      <c r="Z982" s="221"/>
      <c r="AA982" s="32">
        <f t="shared" ref="AA982:BI982" si="414">COUNTIF(AA$6:AA$967,"TQDN")</f>
        <v>0</v>
      </c>
      <c r="AB982" s="32">
        <f t="shared" si="414"/>
        <v>0</v>
      </c>
      <c r="AC982" s="32">
        <f t="shared" si="414"/>
        <v>0</v>
      </c>
      <c r="AD982" s="32">
        <f t="shared" si="414"/>
        <v>0</v>
      </c>
      <c r="AE982" s="32">
        <f t="shared" si="414"/>
        <v>0</v>
      </c>
      <c r="AF982" s="32">
        <f t="shared" si="414"/>
        <v>0</v>
      </c>
      <c r="AG982" s="32">
        <f t="shared" si="414"/>
        <v>0</v>
      </c>
      <c r="AH982" s="32">
        <f t="shared" si="414"/>
        <v>0</v>
      </c>
      <c r="AI982" s="32">
        <f t="shared" si="414"/>
        <v>0</v>
      </c>
      <c r="AJ982" s="32">
        <f t="shared" si="414"/>
        <v>0</v>
      </c>
      <c r="AK982" s="32">
        <f t="shared" si="414"/>
        <v>0</v>
      </c>
      <c r="AL982" s="32">
        <f t="shared" si="414"/>
        <v>0</v>
      </c>
      <c r="AM982" s="32">
        <f t="shared" si="414"/>
        <v>0</v>
      </c>
      <c r="AN982" s="32">
        <f t="shared" si="414"/>
        <v>0</v>
      </c>
      <c r="AO982" s="32">
        <f t="shared" si="414"/>
        <v>0</v>
      </c>
      <c r="AP982" s="32">
        <f t="shared" si="414"/>
        <v>0</v>
      </c>
      <c r="AQ982" s="32">
        <f t="shared" si="414"/>
        <v>0</v>
      </c>
      <c r="AR982" s="32">
        <f t="shared" si="414"/>
        <v>0</v>
      </c>
      <c r="AS982" s="32">
        <f t="shared" si="414"/>
        <v>0</v>
      </c>
      <c r="AT982" s="32">
        <f t="shared" si="414"/>
        <v>0</v>
      </c>
      <c r="AU982" s="32">
        <f t="shared" si="414"/>
        <v>0</v>
      </c>
      <c r="AV982" s="32">
        <f t="shared" si="414"/>
        <v>0</v>
      </c>
      <c r="AW982" s="32">
        <f t="shared" si="414"/>
        <v>0</v>
      </c>
      <c r="AX982" s="32">
        <f t="shared" si="414"/>
        <v>0</v>
      </c>
      <c r="AY982" s="32">
        <f t="shared" si="414"/>
        <v>0</v>
      </c>
      <c r="AZ982" s="32">
        <f t="shared" si="414"/>
        <v>0</v>
      </c>
      <c r="BA982" s="32">
        <f t="shared" si="414"/>
        <v>0</v>
      </c>
      <c r="BB982" s="32">
        <f t="shared" si="414"/>
        <v>0</v>
      </c>
      <c r="BC982" s="32">
        <f t="shared" si="414"/>
        <v>0</v>
      </c>
      <c r="BD982" s="32">
        <f t="shared" si="414"/>
        <v>0</v>
      </c>
      <c r="BE982" s="32">
        <f t="shared" si="414"/>
        <v>0</v>
      </c>
      <c r="BF982" s="32">
        <f t="shared" si="414"/>
        <v>0</v>
      </c>
      <c r="BG982" s="32">
        <f t="shared" si="414"/>
        <v>0</v>
      </c>
      <c r="BH982" s="32">
        <f t="shared" si="414"/>
        <v>1</v>
      </c>
      <c r="BI982" s="32">
        <f t="shared" si="414"/>
        <v>0</v>
      </c>
      <c r="BJ982" s="1017"/>
      <c r="BK982" s="1017"/>
      <c r="BL982" s="1017"/>
      <c r="BM982" s="1018"/>
      <c r="BN982" s="1017"/>
      <c r="BO982" s="1017"/>
      <c r="BP982" s="1017"/>
      <c r="BQ982" s="1019"/>
      <c r="BR982" s="1017"/>
      <c r="BS982" s="1017"/>
      <c r="BT982" s="1017"/>
      <c r="BU982" s="1017"/>
      <c r="BV982" s="1017"/>
      <c r="BW982" s="1017"/>
      <c r="BX982" s="1017"/>
      <c r="BY982" s="1017"/>
      <c r="BZ982" s="1020"/>
      <c r="CA982" s="1017"/>
      <c r="CB982" s="1017"/>
      <c r="CC982" s="1017"/>
      <c r="CD982" s="1017"/>
      <c r="CE982" s="1017"/>
      <c r="CF982" s="1017"/>
      <c r="CG982" s="1017"/>
      <c r="CH982" s="1017"/>
      <c r="CI982" s="1021"/>
      <c r="CJ982" s="1021"/>
      <c r="CK982" s="1017"/>
      <c r="CL982" s="1017"/>
      <c r="CM982" s="1017"/>
      <c r="CN982" s="1017"/>
      <c r="CO982" s="1017"/>
      <c r="CP982" s="1017"/>
      <c r="CQ982" s="1020"/>
      <c r="CR982" s="1017"/>
      <c r="CS982" s="1017"/>
      <c r="CT982" s="1017"/>
      <c r="CU982" s="1017"/>
      <c r="CV982" s="1017"/>
      <c r="CW982" s="1017"/>
      <c r="CX982" s="1017"/>
      <c r="CY982" s="1017"/>
      <c r="CZ982" s="1017"/>
      <c r="DA982" s="1017"/>
      <c r="DB982" s="995"/>
    </row>
    <row r="983" spans="1:15029" s="26" customFormat="1" ht="15.5" hidden="1">
      <c r="A983" s="44">
        <v>8</v>
      </c>
      <c r="B983" s="1006" t="s">
        <v>14</v>
      </c>
      <c r="C983" s="1006"/>
      <c r="D983" s="1006"/>
      <c r="E983" s="1006"/>
      <c r="F983" s="1006"/>
      <c r="G983" s="1006"/>
      <c r="H983" s="226"/>
      <c r="I983" s="226"/>
      <c r="J983" s="226"/>
      <c r="K983" s="221"/>
      <c r="L983" s="171"/>
      <c r="M983" s="221"/>
      <c r="N983" s="221"/>
      <c r="O983" s="221"/>
      <c r="P983" s="221"/>
      <c r="Q983" s="44"/>
      <c r="R983" s="44"/>
      <c r="S983" s="226"/>
      <c r="T983" s="226" t="s">
        <v>1827</v>
      </c>
      <c r="U983" s="44"/>
      <c r="V983" s="44"/>
      <c r="W983" s="221"/>
      <c r="X983" s="221"/>
      <c r="Y983" s="221"/>
      <c r="Z983" s="221"/>
      <c r="AA983" s="32">
        <f>COUNTIF(AA$6:AA$967,"LH")</f>
        <v>0</v>
      </c>
      <c r="AB983" s="32">
        <f>COUNTIF(AB$6:AB$577,"LH")</f>
        <v>0</v>
      </c>
      <c r="AC983" s="32">
        <f>COUNTIF(AC$6:AC$577,"LH")</f>
        <v>0</v>
      </c>
      <c r="AD983" s="32">
        <v>1</v>
      </c>
      <c r="AE983" s="32">
        <f t="shared" ref="AE983:BI983" si="415">COUNTIF(AE$6:AE$577,"LH")</f>
        <v>0</v>
      </c>
      <c r="AF983" s="32">
        <f t="shared" si="415"/>
        <v>0</v>
      </c>
      <c r="AG983" s="32">
        <f t="shared" si="415"/>
        <v>0</v>
      </c>
      <c r="AH983" s="32">
        <f t="shared" si="415"/>
        <v>0</v>
      </c>
      <c r="AI983" s="32">
        <f t="shared" si="415"/>
        <v>0</v>
      </c>
      <c r="AJ983" s="32">
        <f t="shared" si="415"/>
        <v>0</v>
      </c>
      <c r="AK983" s="32">
        <f t="shared" si="415"/>
        <v>0</v>
      </c>
      <c r="AL983" s="32">
        <f t="shared" si="415"/>
        <v>0</v>
      </c>
      <c r="AM983" s="32">
        <f t="shared" si="415"/>
        <v>0</v>
      </c>
      <c r="AN983" s="32">
        <f t="shared" si="415"/>
        <v>0</v>
      </c>
      <c r="AO983" s="32">
        <f t="shared" si="415"/>
        <v>0</v>
      </c>
      <c r="AP983" s="32">
        <f t="shared" si="415"/>
        <v>0</v>
      </c>
      <c r="AQ983" s="32">
        <f t="shared" si="415"/>
        <v>0</v>
      </c>
      <c r="AR983" s="32">
        <f t="shared" si="415"/>
        <v>0</v>
      </c>
      <c r="AS983" s="32">
        <f t="shared" si="415"/>
        <v>0</v>
      </c>
      <c r="AT983" s="32">
        <f t="shared" si="415"/>
        <v>0</v>
      </c>
      <c r="AU983" s="32">
        <f t="shared" si="415"/>
        <v>0</v>
      </c>
      <c r="AV983" s="32">
        <f t="shared" si="415"/>
        <v>0</v>
      </c>
      <c r="AW983" s="32">
        <f t="shared" si="415"/>
        <v>0</v>
      </c>
      <c r="AX983" s="32">
        <f t="shared" si="415"/>
        <v>0</v>
      </c>
      <c r="AY983" s="32">
        <f t="shared" si="415"/>
        <v>0</v>
      </c>
      <c r="AZ983" s="32">
        <f t="shared" si="415"/>
        <v>0</v>
      </c>
      <c r="BA983" s="32">
        <f t="shared" si="415"/>
        <v>0</v>
      </c>
      <c r="BB983" s="32">
        <f t="shared" si="415"/>
        <v>0</v>
      </c>
      <c r="BC983" s="32">
        <f t="shared" si="415"/>
        <v>0</v>
      </c>
      <c r="BD983" s="32">
        <f t="shared" si="415"/>
        <v>0</v>
      </c>
      <c r="BE983" s="32">
        <f t="shared" si="415"/>
        <v>0</v>
      </c>
      <c r="BF983" s="32">
        <f t="shared" si="415"/>
        <v>0</v>
      </c>
      <c r="BG983" s="32">
        <f t="shared" si="415"/>
        <v>0</v>
      </c>
      <c r="BH983" s="32">
        <f t="shared" si="415"/>
        <v>0</v>
      </c>
      <c r="BI983" s="32">
        <f t="shared" si="415"/>
        <v>0</v>
      </c>
      <c r="BJ983" s="1017"/>
      <c r="BK983" s="1017"/>
      <c r="BL983" s="1017"/>
      <c r="BM983" s="1018"/>
      <c r="BN983" s="1017"/>
      <c r="BO983" s="1017"/>
      <c r="BP983" s="1017"/>
      <c r="BQ983" s="1019"/>
      <c r="BR983" s="1017"/>
      <c r="BS983" s="1017"/>
      <c r="BT983" s="1017"/>
      <c r="BU983" s="1017"/>
      <c r="BV983" s="1017"/>
      <c r="BW983" s="1017"/>
      <c r="BX983" s="1017"/>
      <c r="BY983" s="1017"/>
      <c r="BZ983" s="1020"/>
      <c r="CA983" s="1017"/>
      <c r="CB983" s="1017"/>
      <c r="CC983" s="1017"/>
      <c r="CD983" s="1017"/>
      <c r="CE983" s="1017"/>
      <c r="CF983" s="1017"/>
      <c r="CG983" s="1017"/>
      <c r="CH983" s="1017"/>
      <c r="CI983" s="1021"/>
      <c r="CJ983" s="1021"/>
      <c r="CK983" s="1017"/>
      <c r="CL983" s="1017"/>
      <c r="CM983" s="1017"/>
      <c r="CN983" s="1017"/>
      <c r="CO983" s="1017"/>
      <c r="CP983" s="1017"/>
      <c r="CQ983" s="1020"/>
      <c r="CR983" s="1017"/>
      <c r="CS983" s="1017"/>
      <c r="CT983" s="1017"/>
      <c r="CU983" s="1017"/>
      <c r="CV983" s="1017"/>
      <c r="CW983" s="1017"/>
      <c r="CX983" s="1017"/>
      <c r="CY983" s="1017"/>
      <c r="CZ983" s="1017"/>
      <c r="DA983" s="1017"/>
      <c r="DB983" s="995"/>
    </row>
    <row r="984" spans="1:15029" s="26" customFormat="1" ht="15.5" hidden="1">
      <c r="A984" s="44">
        <v>9</v>
      </c>
      <c r="B984" s="1006" t="s">
        <v>1403</v>
      </c>
      <c r="C984" s="1006"/>
      <c r="D984" s="1006"/>
      <c r="E984" s="1006"/>
      <c r="F984" s="1006"/>
      <c r="G984" s="1006"/>
      <c r="H984" s="226"/>
      <c r="I984" s="226"/>
      <c r="J984" s="226"/>
      <c r="K984" s="221"/>
      <c r="L984" s="171"/>
      <c r="M984" s="221"/>
      <c r="N984" s="221"/>
      <c r="O984" s="221"/>
      <c r="P984" s="221"/>
      <c r="Q984" s="44"/>
      <c r="R984" s="44"/>
      <c r="S984" s="226"/>
      <c r="T984" s="226" t="s">
        <v>1827</v>
      </c>
      <c r="U984" s="44"/>
      <c r="V984" s="44"/>
      <c r="W984" s="221"/>
      <c r="X984" s="221"/>
      <c r="Y984" s="221"/>
      <c r="Z984" s="221"/>
      <c r="AA984" s="32">
        <f t="shared" ref="AA984:BI984" si="416">COUNTIF(AA$6:AA$967,"KH")</f>
        <v>1</v>
      </c>
      <c r="AB984" s="32">
        <f t="shared" si="416"/>
        <v>7</v>
      </c>
      <c r="AC984" s="32">
        <f t="shared" si="416"/>
        <v>7</v>
      </c>
      <c r="AD984" s="32">
        <f t="shared" si="416"/>
        <v>6</v>
      </c>
      <c r="AE984" s="32">
        <f t="shared" si="416"/>
        <v>7</v>
      </c>
      <c r="AF984" s="32">
        <f t="shared" si="416"/>
        <v>3</v>
      </c>
      <c r="AG984" s="32">
        <f t="shared" si="416"/>
        <v>3</v>
      </c>
      <c r="AH984" s="32">
        <f t="shared" si="416"/>
        <v>5</v>
      </c>
      <c r="AI984" s="32">
        <f t="shared" si="416"/>
        <v>5</v>
      </c>
      <c r="AJ984" s="32">
        <f t="shared" si="416"/>
        <v>5</v>
      </c>
      <c r="AK984" s="32">
        <f t="shared" si="416"/>
        <v>6</v>
      </c>
      <c r="AL984" s="32">
        <f t="shared" si="416"/>
        <v>6</v>
      </c>
      <c r="AM984" s="32">
        <f t="shared" si="416"/>
        <v>8</v>
      </c>
      <c r="AN984" s="32">
        <f t="shared" si="416"/>
        <v>8</v>
      </c>
      <c r="AO984" s="32">
        <f t="shared" si="416"/>
        <v>9</v>
      </c>
      <c r="AP984" s="32">
        <f t="shared" si="416"/>
        <v>8</v>
      </c>
      <c r="AQ984" s="32">
        <f t="shared" si="416"/>
        <v>7</v>
      </c>
      <c r="AR984" s="32">
        <f t="shared" si="416"/>
        <v>5</v>
      </c>
      <c r="AS984" s="32">
        <f t="shared" si="416"/>
        <v>7</v>
      </c>
      <c r="AT984" s="32">
        <f t="shared" si="416"/>
        <v>4</v>
      </c>
      <c r="AU984" s="32">
        <f t="shared" si="416"/>
        <v>4</v>
      </c>
      <c r="AV984" s="32">
        <f t="shared" si="416"/>
        <v>4</v>
      </c>
      <c r="AW984" s="32">
        <f t="shared" si="416"/>
        <v>5</v>
      </c>
      <c r="AX984" s="32">
        <f t="shared" si="416"/>
        <v>3</v>
      </c>
      <c r="AY984" s="32">
        <f t="shared" si="416"/>
        <v>6</v>
      </c>
      <c r="AZ984" s="32">
        <f t="shared" si="416"/>
        <v>7</v>
      </c>
      <c r="BA984" s="32">
        <f t="shared" si="416"/>
        <v>7</v>
      </c>
      <c r="BB984" s="32">
        <f t="shared" si="416"/>
        <v>7</v>
      </c>
      <c r="BC984" s="32">
        <f t="shared" si="416"/>
        <v>18</v>
      </c>
      <c r="BD984" s="32">
        <f t="shared" si="416"/>
        <v>15</v>
      </c>
      <c r="BE984" s="32">
        <f t="shared" si="416"/>
        <v>15</v>
      </c>
      <c r="BF984" s="32">
        <f t="shared" si="416"/>
        <v>6</v>
      </c>
      <c r="BG984" s="32">
        <f t="shared" si="416"/>
        <v>6</v>
      </c>
      <c r="BH984" s="32">
        <f t="shared" si="416"/>
        <v>6</v>
      </c>
      <c r="BI984" s="32">
        <f t="shared" si="416"/>
        <v>9</v>
      </c>
      <c r="BJ984" s="1017"/>
      <c r="BK984" s="1017"/>
      <c r="BL984" s="1017"/>
      <c r="BM984" s="1018"/>
      <c r="BN984" s="1017"/>
      <c r="BO984" s="1017"/>
      <c r="BP984" s="1017"/>
      <c r="BQ984" s="1019"/>
      <c r="BR984" s="1017"/>
      <c r="BS984" s="1017"/>
      <c r="BT984" s="1017"/>
      <c r="BU984" s="1017"/>
      <c r="BV984" s="1017"/>
      <c r="BW984" s="1017"/>
      <c r="BX984" s="1017"/>
      <c r="BY984" s="1017"/>
      <c r="BZ984" s="1020"/>
      <c r="CA984" s="1017"/>
      <c r="CB984" s="1017"/>
      <c r="CC984" s="1017"/>
      <c r="CD984" s="1017"/>
      <c r="CE984" s="1017"/>
      <c r="CF984" s="1017"/>
      <c r="CG984" s="1017"/>
      <c r="CH984" s="1017"/>
      <c r="CI984" s="1021"/>
      <c r="CJ984" s="1021"/>
      <c r="CK984" s="1017"/>
      <c r="CL984" s="1017"/>
      <c r="CM984" s="1017"/>
      <c r="CN984" s="1017"/>
      <c r="CO984" s="1017"/>
      <c r="CP984" s="1017"/>
      <c r="CQ984" s="1020"/>
      <c r="CR984" s="1017"/>
      <c r="CS984" s="1017"/>
      <c r="CT984" s="1017"/>
      <c r="CU984" s="1017"/>
      <c r="CV984" s="1017"/>
      <c r="CW984" s="1017"/>
      <c r="CX984" s="1017"/>
      <c r="CY984" s="1017"/>
      <c r="CZ984" s="1017"/>
      <c r="DA984" s="1017"/>
      <c r="DB984" s="995"/>
    </row>
    <row r="985" spans="1:15029" s="336" customFormat="1" ht="15" hidden="1">
      <c r="A985" s="333">
        <v>10</v>
      </c>
      <c r="B985" s="1007" t="s">
        <v>13</v>
      </c>
      <c r="C985" s="1007"/>
      <c r="D985" s="1007"/>
      <c r="E985" s="1007"/>
      <c r="F985" s="1007"/>
      <c r="G985" s="1007"/>
      <c r="H985" s="225"/>
      <c r="I985" s="225"/>
      <c r="J985" s="245"/>
      <c r="K985" s="333"/>
      <c r="L985" s="334"/>
      <c r="M985" s="335"/>
      <c r="N985" s="333"/>
      <c r="O985" s="333"/>
      <c r="P985" s="333"/>
      <c r="Q985" s="333"/>
      <c r="R985" s="333"/>
      <c r="S985" s="225"/>
      <c r="T985" s="225" t="s">
        <v>1827</v>
      </c>
      <c r="U985" s="333"/>
      <c r="V985" s="333"/>
      <c r="W985" s="333"/>
      <c r="X985" s="333"/>
      <c r="Y985" s="333"/>
      <c r="Z985" s="333"/>
      <c r="AA985" s="80">
        <f>COUNTIF(AA$6:AA$967,"HĐH")</f>
        <v>0</v>
      </c>
      <c r="AB985" s="80">
        <f>COUNTIF(AB$6:AB$967,"HĐH")</f>
        <v>6</v>
      </c>
      <c r="AC985" s="80">
        <f>COUNTIF(AC$6:AC$967,"HĐH")</f>
        <v>5</v>
      </c>
      <c r="AD985" s="80">
        <v>5</v>
      </c>
      <c r="AE985" s="80">
        <f>COUNTIF(AE$6:AE$967,"HĐH")</f>
        <v>5</v>
      </c>
      <c r="AF985" s="80">
        <f>COUNTIF(AF$6:AF$967,"HĐH")</f>
        <v>5</v>
      </c>
      <c r="AG985" s="80">
        <v>5</v>
      </c>
      <c r="AH985" s="80">
        <f t="shared" ref="AH985:AP985" si="417">COUNTIF(AH$6:AH$967,"HĐH")</f>
        <v>4</v>
      </c>
      <c r="AI985" s="80">
        <f t="shared" si="417"/>
        <v>5</v>
      </c>
      <c r="AJ985" s="80">
        <f t="shared" si="417"/>
        <v>4</v>
      </c>
      <c r="AK985" s="80">
        <f t="shared" si="417"/>
        <v>6</v>
      </c>
      <c r="AL985" s="80">
        <f t="shared" si="417"/>
        <v>7</v>
      </c>
      <c r="AM985" s="80">
        <f t="shared" si="417"/>
        <v>14</v>
      </c>
      <c r="AN985" s="80">
        <f t="shared" si="417"/>
        <v>4</v>
      </c>
      <c r="AO985" s="80">
        <f t="shared" si="417"/>
        <v>5</v>
      </c>
      <c r="AP985" s="80">
        <f t="shared" si="417"/>
        <v>5</v>
      </c>
      <c r="AQ985" s="80">
        <v>5</v>
      </c>
      <c r="AR985" s="80">
        <v>5</v>
      </c>
      <c r="AS985" s="80">
        <v>5</v>
      </c>
      <c r="AT985" s="80">
        <v>5</v>
      </c>
      <c r="AU985" s="80">
        <v>5</v>
      </c>
      <c r="AV985" s="80">
        <f t="shared" ref="AV985:BI985" si="418">COUNTIF(AV$6:AV$967,"HĐH")</f>
        <v>6</v>
      </c>
      <c r="AW985" s="80">
        <f t="shared" si="418"/>
        <v>6</v>
      </c>
      <c r="AX985" s="80">
        <f t="shared" si="418"/>
        <v>5</v>
      </c>
      <c r="AY985" s="80">
        <f t="shared" si="418"/>
        <v>5</v>
      </c>
      <c r="AZ985" s="80">
        <f t="shared" si="418"/>
        <v>8</v>
      </c>
      <c r="BA985" s="80">
        <f t="shared" si="418"/>
        <v>8</v>
      </c>
      <c r="BB985" s="80">
        <f t="shared" si="418"/>
        <v>5</v>
      </c>
      <c r="BC985" s="80">
        <f t="shared" si="418"/>
        <v>7</v>
      </c>
      <c r="BD985" s="80">
        <f t="shared" si="418"/>
        <v>5</v>
      </c>
      <c r="BE985" s="80">
        <f t="shared" si="418"/>
        <v>5</v>
      </c>
      <c r="BF985" s="80">
        <f t="shared" si="418"/>
        <v>3</v>
      </c>
      <c r="BG985" s="80">
        <f t="shared" si="418"/>
        <v>5</v>
      </c>
      <c r="BH985" s="80">
        <f t="shared" si="418"/>
        <v>4</v>
      </c>
      <c r="BI985" s="80">
        <f t="shared" si="418"/>
        <v>5</v>
      </c>
      <c r="BJ985" s="1017"/>
      <c r="BK985" s="1017"/>
      <c r="BL985" s="1017"/>
      <c r="BM985" s="1017"/>
      <c r="BN985" s="1017"/>
      <c r="BO985" s="1017"/>
      <c r="BP985" s="1017"/>
      <c r="BQ985" s="1017"/>
      <c r="BR985" s="1017"/>
      <c r="BS985" s="1017"/>
      <c r="BT985" s="1017"/>
      <c r="BU985" s="1017"/>
      <c r="BV985" s="1017"/>
      <c r="BW985" s="1017"/>
      <c r="BX985" s="1017"/>
      <c r="BY985" s="1017"/>
      <c r="BZ985" s="1017"/>
      <c r="CA985" s="1017"/>
      <c r="CB985" s="1017"/>
      <c r="CC985" s="1017"/>
      <c r="CD985" s="1017"/>
      <c r="CE985" s="1017"/>
      <c r="CF985" s="1017"/>
      <c r="CG985" s="1017"/>
      <c r="CH985" s="1017"/>
      <c r="CI985" s="1017"/>
      <c r="CJ985" s="1017"/>
      <c r="CK985" s="1017"/>
      <c r="CL985" s="1017"/>
      <c r="CM985" s="1017"/>
      <c r="CN985" s="1017"/>
      <c r="CO985" s="1017"/>
      <c r="CP985" s="1017"/>
      <c r="CQ985" s="1017"/>
      <c r="CR985" s="1017"/>
      <c r="CS985" s="1017"/>
      <c r="CT985" s="1017"/>
      <c r="CU985" s="1017"/>
      <c r="CV985" s="1017"/>
      <c r="CW985" s="1017"/>
      <c r="CX985" s="1017"/>
      <c r="CY985" s="1017"/>
      <c r="CZ985" s="1017"/>
      <c r="DA985" s="1017"/>
      <c r="DB985" s="995"/>
    </row>
    <row r="986" spans="1:15029" s="26" customFormat="1" ht="15.5" hidden="1">
      <c r="A986" s="79"/>
      <c r="B986" s="998" t="s">
        <v>1493</v>
      </c>
      <c r="C986" s="998"/>
      <c r="D986" s="998"/>
      <c r="E986" s="998"/>
      <c r="F986" s="998"/>
      <c r="G986" s="998"/>
      <c r="H986" s="246"/>
      <c r="I986" s="246"/>
      <c r="J986" s="246"/>
      <c r="K986" s="221"/>
      <c r="L986" s="171"/>
      <c r="M986" s="221"/>
      <c r="N986" s="221"/>
      <c r="O986" s="221"/>
      <c r="P986" s="221"/>
      <c r="Q986" s="44"/>
      <c r="R986" s="44"/>
      <c r="S986" s="226"/>
      <c r="T986" s="226" t="s">
        <v>1827</v>
      </c>
      <c r="U986" s="44"/>
      <c r="V986" s="44"/>
      <c r="W986" s="221"/>
      <c r="X986" s="221"/>
      <c r="Y986" s="221"/>
      <c r="Z986" s="221"/>
      <c r="AA986" s="87">
        <f t="shared" ref="AA986:AP986" si="419">COUNTIF(AA$6:AA$232,"HĐH")</f>
        <v>0</v>
      </c>
      <c r="AB986" s="87">
        <f t="shared" si="419"/>
        <v>1</v>
      </c>
      <c r="AC986" s="87">
        <f t="shared" si="419"/>
        <v>1</v>
      </c>
      <c r="AD986" s="87">
        <f t="shared" si="419"/>
        <v>1</v>
      </c>
      <c r="AE986" s="87">
        <f t="shared" si="419"/>
        <v>1</v>
      </c>
      <c r="AF986" s="87">
        <f t="shared" si="419"/>
        <v>1</v>
      </c>
      <c r="AG986" s="87">
        <f t="shared" si="419"/>
        <v>1</v>
      </c>
      <c r="AH986" s="87">
        <f t="shared" si="419"/>
        <v>0</v>
      </c>
      <c r="AI986" s="87">
        <f t="shared" si="419"/>
        <v>1</v>
      </c>
      <c r="AJ986" s="87">
        <f t="shared" si="419"/>
        <v>1</v>
      </c>
      <c r="AK986" s="87">
        <f t="shared" si="419"/>
        <v>0</v>
      </c>
      <c r="AL986" s="87">
        <f t="shared" si="419"/>
        <v>1</v>
      </c>
      <c r="AM986" s="87">
        <f t="shared" si="419"/>
        <v>1</v>
      </c>
      <c r="AN986" s="87">
        <f t="shared" si="419"/>
        <v>1</v>
      </c>
      <c r="AO986" s="87">
        <f t="shared" si="419"/>
        <v>1</v>
      </c>
      <c r="AP986" s="87">
        <f t="shared" si="419"/>
        <v>1</v>
      </c>
      <c r="AQ986" s="87">
        <v>1</v>
      </c>
      <c r="AR986" s="87">
        <f t="shared" ref="AR986:BI986" si="420">COUNTIF(AR$6:AR$232,"HĐH")</f>
        <v>1</v>
      </c>
      <c r="AS986" s="87">
        <f t="shared" si="420"/>
        <v>1</v>
      </c>
      <c r="AT986" s="87">
        <f t="shared" si="420"/>
        <v>1</v>
      </c>
      <c r="AU986" s="87">
        <f t="shared" si="420"/>
        <v>1</v>
      </c>
      <c r="AV986" s="87">
        <f t="shared" si="420"/>
        <v>2</v>
      </c>
      <c r="AW986" s="87">
        <f t="shared" si="420"/>
        <v>0</v>
      </c>
      <c r="AX986" s="87">
        <f t="shared" si="420"/>
        <v>1</v>
      </c>
      <c r="AY986" s="87">
        <f t="shared" si="420"/>
        <v>1</v>
      </c>
      <c r="AZ986" s="87">
        <f t="shared" si="420"/>
        <v>1</v>
      </c>
      <c r="BA986" s="87">
        <f t="shared" si="420"/>
        <v>0</v>
      </c>
      <c r="BB986" s="87">
        <f t="shared" si="420"/>
        <v>1</v>
      </c>
      <c r="BC986" s="87">
        <f t="shared" si="420"/>
        <v>1</v>
      </c>
      <c r="BD986" s="87">
        <f t="shared" si="420"/>
        <v>1</v>
      </c>
      <c r="BE986" s="87">
        <f t="shared" si="420"/>
        <v>1</v>
      </c>
      <c r="BF986" s="87">
        <f t="shared" si="420"/>
        <v>1</v>
      </c>
      <c r="BG986" s="87">
        <f t="shared" si="420"/>
        <v>1</v>
      </c>
      <c r="BH986" s="87">
        <f t="shared" si="420"/>
        <v>1</v>
      </c>
      <c r="BI986" s="87">
        <f t="shared" si="420"/>
        <v>1</v>
      </c>
      <c r="BJ986" s="1017"/>
      <c r="BK986" s="1017"/>
      <c r="BL986" s="1017"/>
      <c r="BM986" s="1018"/>
      <c r="BN986" s="1017"/>
      <c r="BO986" s="1017"/>
      <c r="BP986" s="1017"/>
      <c r="BQ986" s="1019"/>
      <c r="BR986" s="1017"/>
      <c r="BS986" s="1017"/>
      <c r="BT986" s="1017"/>
      <c r="BU986" s="1017"/>
      <c r="BV986" s="1017"/>
      <c r="BW986" s="1017"/>
      <c r="BX986" s="1017"/>
      <c r="BY986" s="1017"/>
      <c r="BZ986" s="1020"/>
      <c r="CA986" s="1017"/>
      <c r="CB986" s="1017"/>
      <c r="CC986" s="1017"/>
      <c r="CD986" s="1017"/>
      <c r="CE986" s="1017"/>
      <c r="CF986" s="1017"/>
      <c r="CG986" s="1017"/>
      <c r="CH986" s="1017"/>
      <c r="CI986" s="1021"/>
      <c r="CJ986" s="1021"/>
      <c r="CK986" s="1017"/>
      <c r="CL986" s="1017"/>
      <c r="CM986" s="1017"/>
      <c r="CN986" s="1017"/>
      <c r="CO986" s="1017"/>
      <c r="CP986" s="1017"/>
      <c r="CQ986" s="1020"/>
      <c r="CR986" s="1017"/>
      <c r="CS986" s="1017"/>
      <c r="CT986" s="1017"/>
      <c r="CU986" s="1017"/>
      <c r="CV986" s="1017"/>
      <c r="CW986" s="1017"/>
      <c r="CX986" s="1017"/>
      <c r="CY986" s="1017"/>
      <c r="CZ986" s="1017"/>
      <c r="DA986" s="1017"/>
      <c r="DB986" s="995"/>
    </row>
    <row r="987" spans="1:15029" s="26" customFormat="1" ht="15.5" hidden="1">
      <c r="A987" s="79"/>
      <c r="B987" s="998" t="s">
        <v>1494</v>
      </c>
      <c r="C987" s="998"/>
      <c r="D987" s="998"/>
      <c r="E987" s="998"/>
      <c r="F987" s="998"/>
      <c r="G987" s="998"/>
      <c r="H987" s="246"/>
      <c r="I987" s="246"/>
      <c r="J987" s="246"/>
      <c r="K987" s="221"/>
      <c r="L987" s="171"/>
      <c r="M987" s="221"/>
      <c r="N987" s="221"/>
      <c r="O987" s="221"/>
      <c r="P987" s="221"/>
      <c r="Q987" s="44"/>
      <c r="R987" s="44"/>
      <c r="S987" s="226"/>
      <c r="T987" s="226" t="s">
        <v>1827</v>
      </c>
      <c r="U987" s="44"/>
      <c r="V987" s="44"/>
      <c r="W987" s="221"/>
      <c r="X987" s="221"/>
      <c r="Y987" s="221"/>
      <c r="Z987" s="221"/>
      <c r="AA987" s="87">
        <f t="shared" ref="AA987:AP987" si="421">COUNTIF(AA$233:AA$463,"HĐH")</f>
        <v>0</v>
      </c>
      <c r="AB987" s="87">
        <f t="shared" si="421"/>
        <v>1</v>
      </c>
      <c r="AC987" s="87">
        <f t="shared" si="421"/>
        <v>2</v>
      </c>
      <c r="AD987" s="87">
        <f t="shared" si="421"/>
        <v>1</v>
      </c>
      <c r="AE987" s="87">
        <f t="shared" si="421"/>
        <v>1</v>
      </c>
      <c r="AF987" s="87">
        <f t="shared" si="421"/>
        <v>1</v>
      </c>
      <c r="AG987" s="87">
        <f t="shared" si="421"/>
        <v>2</v>
      </c>
      <c r="AH987" s="87">
        <f t="shared" si="421"/>
        <v>1</v>
      </c>
      <c r="AI987" s="87">
        <f t="shared" si="421"/>
        <v>1</v>
      </c>
      <c r="AJ987" s="87">
        <f t="shared" si="421"/>
        <v>1</v>
      </c>
      <c r="AK987" s="87">
        <f t="shared" si="421"/>
        <v>1</v>
      </c>
      <c r="AL987" s="87">
        <f t="shared" si="421"/>
        <v>1</v>
      </c>
      <c r="AM987" s="87">
        <f t="shared" si="421"/>
        <v>1</v>
      </c>
      <c r="AN987" s="87">
        <f t="shared" si="421"/>
        <v>1</v>
      </c>
      <c r="AO987" s="87">
        <f t="shared" si="421"/>
        <v>1</v>
      </c>
      <c r="AP987" s="87">
        <f t="shared" si="421"/>
        <v>1</v>
      </c>
      <c r="AQ987" s="87">
        <v>1</v>
      </c>
      <c r="AR987" s="87">
        <f t="shared" ref="AR987:BI987" si="422">COUNTIF(AR$233:AR$463,"HĐH")</f>
        <v>1</v>
      </c>
      <c r="AS987" s="87">
        <f t="shared" si="422"/>
        <v>2</v>
      </c>
      <c r="AT987" s="87">
        <f t="shared" si="422"/>
        <v>1</v>
      </c>
      <c r="AU987" s="87">
        <f t="shared" si="422"/>
        <v>1</v>
      </c>
      <c r="AV987" s="87">
        <f t="shared" si="422"/>
        <v>1</v>
      </c>
      <c r="AW987" s="87">
        <f t="shared" si="422"/>
        <v>1</v>
      </c>
      <c r="AX987" s="87">
        <f t="shared" si="422"/>
        <v>2</v>
      </c>
      <c r="AY987" s="87">
        <f t="shared" si="422"/>
        <v>1</v>
      </c>
      <c r="AZ987" s="87">
        <f t="shared" si="422"/>
        <v>1</v>
      </c>
      <c r="BA987" s="87">
        <f t="shared" si="422"/>
        <v>2</v>
      </c>
      <c r="BB987" s="87">
        <f t="shared" si="422"/>
        <v>0</v>
      </c>
      <c r="BC987" s="87">
        <f t="shared" si="422"/>
        <v>1</v>
      </c>
      <c r="BD987" s="87">
        <f t="shared" si="422"/>
        <v>1</v>
      </c>
      <c r="BE987" s="87">
        <f t="shared" si="422"/>
        <v>1</v>
      </c>
      <c r="BF987" s="87">
        <f t="shared" si="422"/>
        <v>1</v>
      </c>
      <c r="BG987" s="87">
        <f t="shared" si="422"/>
        <v>1</v>
      </c>
      <c r="BH987" s="87">
        <f t="shared" si="422"/>
        <v>1</v>
      </c>
      <c r="BI987" s="87">
        <f t="shared" si="422"/>
        <v>1</v>
      </c>
      <c r="BJ987" s="1017"/>
      <c r="BK987" s="1017"/>
      <c r="BL987" s="1017"/>
      <c r="BM987" s="1018"/>
      <c r="BN987" s="1017"/>
      <c r="BO987" s="1017"/>
      <c r="BP987" s="1017"/>
      <c r="BQ987" s="1019"/>
      <c r="BR987" s="1017"/>
      <c r="BS987" s="1017"/>
      <c r="BT987" s="1017"/>
      <c r="BU987" s="1017"/>
      <c r="BV987" s="1017"/>
      <c r="BW987" s="1017"/>
      <c r="BX987" s="1017"/>
      <c r="BY987" s="1017"/>
      <c r="BZ987" s="1020"/>
      <c r="CA987" s="1017"/>
      <c r="CB987" s="1017"/>
      <c r="CC987" s="1017"/>
      <c r="CD987" s="1017"/>
      <c r="CE987" s="1017"/>
      <c r="CF987" s="1017"/>
      <c r="CG987" s="1017"/>
      <c r="CH987" s="1017"/>
      <c r="CI987" s="1021"/>
      <c r="CJ987" s="1021"/>
      <c r="CK987" s="1017"/>
      <c r="CL987" s="1017"/>
      <c r="CM987" s="1017"/>
      <c r="CN987" s="1017"/>
      <c r="CO987" s="1017"/>
      <c r="CP987" s="1017"/>
      <c r="CQ987" s="1020"/>
      <c r="CR987" s="1017"/>
      <c r="CS987" s="1017"/>
      <c r="CT987" s="1017"/>
      <c r="CU987" s="1017"/>
      <c r="CV987" s="1017"/>
      <c r="CW987" s="1017"/>
      <c r="CX987" s="1017"/>
      <c r="CY987" s="1017"/>
      <c r="CZ987" s="1017"/>
      <c r="DA987" s="1017"/>
      <c r="DB987" s="995"/>
    </row>
    <row r="988" spans="1:15029" s="26" customFormat="1" ht="15.5" hidden="1">
      <c r="A988" s="79"/>
      <c r="B988" s="998" t="s">
        <v>1495</v>
      </c>
      <c r="C988" s="998"/>
      <c r="D988" s="998"/>
      <c r="E988" s="998"/>
      <c r="F988" s="998"/>
      <c r="G988" s="998"/>
      <c r="H988" s="246"/>
      <c r="I988" s="246"/>
      <c r="J988" s="246"/>
      <c r="K988" s="221"/>
      <c r="L988" s="171"/>
      <c r="M988" s="221"/>
      <c r="N988" s="221"/>
      <c r="O988" s="221"/>
      <c r="P988" s="221"/>
      <c r="Q988" s="44"/>
      <c r="R988" s="44"/>
      <c r="S988" s="226"/>
      <c r="T988" s="226" t="s">
        <v>1827</v>
      </c>
      <c r="U988" s="44"/>
      <c r="V988" s="44"/>
      <c r="W988" s="221"/>
      <c r="X988" s="221"/>
      <c r="Y988" s="221"/>
      <c r="Z988" s="221"/>
      <c r="AA988" s="87">
        <f t="shared" ref="AA988:BI988" si="423">COUNTIF(AA$479:AA$636,"HĐH")</f>
        <v>0</v>
      </c>
      <c r="AB988" s="87">
        <f t="shared" si="423"/>
        <v>2</v>
      </c>
      <c r="AC988" s="87">
        <f t="shared" si="423"/>
        <v>1</v>
      </c>
      <c r="AD988" s="87">
        <f t="shared" si="423"/>
        <v>1</v>
      </c>
      <c r="AE988" s="87">
        <f t="shared" si="423"/>
        <v>1</v>
      </c>
      <c r="AF988" s="87">
        <f t="shared" si="423"/>
        <v>1</v>
      </c>
      <c r="AG988" s="87">
        <f t="shared" si="423"/>
        <v>1</v>
      </c>
      <c r="AH988" s="87">
        <f t="shared" si="423"/>
        <v>1</v>
      </c>
      <c r="AI988" s="87">
        <f t="shared" si="423"/>
        <v>1</v>
      </c>
      <c r="AJ988" s="87">
        <f t="shared" si="423"/>
        <v>1</v>
      </c>
      <c r="AK988" s="87">
        <f t="shared" si="423"/>
        <v>2</v>
      </c>
      <c r="AL988" s="87">
        <f t="shared" si="423"/>
        <v>3</v>
      </c>
      <c r="AM988" s="87">
        <f t="shared" si="423"/>
        <v>10</v>
      </c>
      <c r="AN988" s="87">
        <f t="shared" si="423"/>
        <v>0</v>
      </c>
      <c r="AO988" s="87">
        <f t="shared" si="423"/>
        <v>1</v>
      </c>
      <c r="AP988" s="87">
        <f t="shared" si="423"/>
        <v>1</v>
      </c>
      <c r="AQ988" s="87">
        <f t="shared" si="423"/>
        <v>1</v>
      </c>
      <c r="AR988" s="87">
        <f t="shared" si="423"/>
        <v>2</v>
      </c>
      <c r="AS988" s="87">
        <f t="shared" si="423"/>
        <v>5</v>
      </c>
      <c r="AT988" s="87">
        <f t="shared" si="423"/>
        <v>3</v>
      </c>
      <c r="AU988" s="87">
        <f t="shared" si="423"/>
        <v>1</v>
      </c>
      <c r="AV988" s="87">
        <f t="shared" si="423"/>
        <v>1</v>
      </c>
      <c r="AW988" s="87">
        <f t="shared" si="423"/>
        <v>3</v>
      </c>
      <c r="AX988" s="87">
        <f t="shared" si="423"/>
        <v>1</v>
      </c>
      <c r="AY988" s="87">
        <f t="shared" si="423"/>
        <v>1</v>
      </c>
      <c r="AZ988" s="87">
        <f t="shared" si="423"/>
        <v>4</v>
      </c>
      <c r="BA988" s="87">
        <f t="shared" si="423"/>
        <v>4</v>
      </c>
      <c r="BB988" s="87">
        <f t="shared" si="423"/>
        <v>1</v>
      </c>
      <c r="BC988" s="87">
        <f t="shared" si="423"/>
        <v>3</v>
      </c>
      <c r="BD988" s="87">
        <f t="shared" si="423"/>
        <v>1</v>
      </c>
      <c r="BE988" s="87">
        <f t="shared" si="423"/>
        <v>1</v>
      </c>
      <c r="BF988" s="87">
        <f t="shared" si="423"/>
        <v>0</v>
      </c>
      <c r="BG988" s="87">
        <f t="shared" si="423"/>
        <v>1</v>
      </c>
      <c r="BH988" s="87">
        <f t="shared" si="423"/>
        <v>1</v>
      </c>
      <c r="BI988" s="87">
        <f t="shared" si="423"/>
        <v>1</v>
      </c>
      <c r="BJ988" s="1017"/>
      <c r="BK988" s="1017"/>
      <c r="BL988" s="1017"/>
      <c r="BM988" s="1018"/>
      <c r="BN988" s="1017"/>
      <c r="BO988" s="1017"/>
      <c r="BP988" s="1017"/>
      <c r="BQ988" s="1019"/>
      <c r="BR988" s="1017"/>
      <c r="BS988" s="1017"/>
      <c r="BT988" s="1017"/>
      <c r="BU988" s="1017"/>
      <c r="BV988" s="1017"/>
      <c r="BW988" s="1017"/>
      <c r="BX988" s="1017"/>
      <c r="BY988" s="1017"/>
      <c r="BZ988" s="1020"/>
      <c r="CA988" s="1017"/>
      <c r="CB988" s="1017"/>
      <c r="CC988" s="1017"/>
      <c r="CD988" s="1017"/>
      <c r="CE988" s="1017"/>
      <c r="CF988" s="1017"/>
      <c r="CG988" s="1017"/>
      <c r="CH988" s="1017"/>
      <c r="CI988" s="1021"/>
      <c r="CJ988" s="1021"/>
      <c r="CK988" s="1017"/>
      <c r="CL988" s="1017"/>
      <c r="CM988" s="1017"/>
      <c r="CN988" s="1017"/>
      <c r="CO988" s="1017"/>
      <c r="CP988" s="1017"/>
      <c r="CQ988" s="1020"/>
      <c r="CR988" s="1017"/>
      <c r="CS988" s="1017"/>
      <c r="CT988" s="1017"/>
      <c r="CU988" s="1017"/>
      <c r="CV988" s="1017"/>
      <c r="CW988" s="1017"/>
      <c r="CX988" s="1017"/>
      <c r="CY988" s="1017"/>
      <c r="CZ988" s="1017"/>
      <c r="DA988" s="1017"/>
      <c r="DB988" s="995"/>
    </row>
    <row r="989" spans="1:15029" s="26" customFormat="1" ht="18" hidden="1" customHeight="1">
      <c r="A989" s="79"/>
      <c r="B989" s="998" t="s">
        <v>1496</v>
      </c>
      <c r="C989" s="998"/>
      <c r="D989" s="998"/>
      <c r="E989" s="998"/>
      <c r="F989" s="998"/>
      <c r="G989" s="998"/>
      <c r="H989" s="246"/>
      <c r="I989" s="246"/>
      <c r="J989" s="246"/>
      <c r="K989" s="221"/>
      <c r="L989" s="171"/>
      <c r="M989" s="221"/>
      <c r="N989" s="221"/>
      <c r="O989" s="221"/>
      <c r="P989" s="221"/>
      <c r="Q989" s="44"/>
      <c r="R989" s="44"/>
      <c r="S989" s="226"/>
      <c r="T989" s="226" t="s">
        <v>1827</v>
      </c>
      <c r="U989" s="44"/>
      <c r="V989" s="44"/>
      <c r="W989" s="221"/>
      <c r="X989" s="221"/>
      <c r="Y989" s="221"/>
      <c r="Z989" s="221"/>
      <c r="AA989" s="87">
        <f>COUNTIF(AA$637:AA$814,"HĐH")</f>
        <v>0</v>
      </c>
      <c r="AB989" s="87">
        <f>COUNTIF(AB$637:AB$814,"HĐH")</f>
        <v>1</v>
      </c>
      <c r="AC989" s="87">
        <f>COUNTIF(AC$637:AC$814,"HĐH")</f>
        <v>0</v>
      </c>
      <c r="AD989" s="87">
        <v>0</v>
      </c>
      <c r="AE989" s="87">
        <f t="shared" ref="AE989:BI989" si="424">COUNTIF(AE$637:AE$814,"HĐH")</f>
        <v>0</v>
      </c>
      <c r="AF989" s="87">
        <f t="shared" si="424"/>
        <v>0</v>
      </c>
      <c r="AG989" s="87">
        <f t="shared" si="424"/>
        <v>1</v>
      </c>
      <c r="AH989" s="87">
        <f t="shared" si="424"/>
        <v>0</v>
      </c>
      <c r="AI989" s="87">
        <f t="shared" si="424"/>
        <v>0</v>
      </c>
      <c r="AJ989" s="87">
        <f t="shared" si="424"/>
        <v>0</v>
      </c>
      <c r="AK989" s="87">
        <f t="shared" si="424"/>
        <v>1</v>
      </c>
      <c r="AL989" s="87">
        <f t="shared" si="424"/>
        <v>1</v>
      </c>
      <c r="AM989" s="87">
        <f t="shared" si="424"/>
        <v>1</v>
      </c>
      <c r="AN989" s="87">
        <f t="shared" si="424"/>
        <v>0</v>
      </c>
      <c r="AO989" s="87">
        <f t="shared" si="424"/>
        <v>0</v>
      </c>
      <c r="AP989" s="87">
        <f t="shared" si="424"/>
        <v>1</v>
      </c>
      <c r="AQ989" s="87">
        <f t="shared" si="424"/>
        <v>1</v>
      </c>
      <c r="AR989" s="87">
        <f t="shared" si="424"/>
        <v>0</v>
      </c>
      <c r="AS989" s="87">
        <f t="shared" si="424"/>
        <v>0</v>
      </c>
      <c r="AT989" s="87">
        <f t="shared" si="424"/>
        <v>0</v>
      </c>
      <c r="AU989" s="87">
        <f t="shared" si="424"/>
        <v>1</v>
      </c>
      <c r="AV989" s="87">
        <f t="shared" si="424"/>
        <v>1</v>
      </c>
      <c r="AW989" s="87">
        <f t="shared" si="424"/>
        <v>0</v>
      </c>
      <c r="AX989" s="87">
        <f t="shared" si="424"/>
        <v>0</v>
      </c>
      <c r="AY989" s="87">
        <f t="shared" si="424"/>
        <v>0</v>
      </c>
      <c r="AZ989" s="87">
        <f t="shared" si="424"/>
        <v>0</v>
      </c>
      <c r="BA989" s="87">
        <f t="shared" si="424"/>
        <v>0</v>
      </c>
      <c r="BB989" s="87">
        <f t="shared" si="424"/>
        <v>1</v>
      </c>
      <c r="BC989" s="87">
        <f t="shared" si="424"/>
        <v>1</v>
      </c>
      <c r="BD989" s="87">
        <f t="shared" si="424"/>
        <v>0</v>
      </c>
      <c r="BE989" s="87">
        <f t="shared" si="424"/>
        <v>0</v>
      </c>
      <c r="BF989" s="87">
        <f t="shared" si="424"/>
        <v>0</v>
      </c>
      <c r="BG989" s="87">
        <f t="shared" si="424"/>
        <v>0</v>
      </c>
      <c r="BH989" s="87">
        <f t="shared" si="424"/>
        <v>0</v>
      </c>
      <c r="BI989" s="87">
        <f t="shared" si="424"/>
        <v>1</v>
      </c>
      <c r="BJ989" s="1017"/>
      <c r="BK989" s="1017"/>
      <c r="BL989" s="1017"/>
      <c r="BM989" s="1018"/>
      <c r="BN989" s="1017"/>
      <c r="BO989" s="1017"/>
      <c r="BP989" s="1017"/>
      <c r="BQ989" s="1019"/>
      <c r="BR989" s="1017"/>
      <c r="BS989" s="1017"/>
      <c r="BT989" s="1017"/>
      <c r="BU989" s="1017"/>
      <c r="BV989" s="1017"/>
      <c r="BW989" s="1017"/>
      <c r="BX989" s="1017"/>
      <c r="BY989" s="1017"/>
      <c r="BZ989" s="1020"/>
      <c r="CA989" s="1017"/>
      <c r="CB989" s="1017"/>
      <c r="CC989" s="1017"/>
      <c r="CD989" s="1017"/>
      <c r="CE989" s="1017"/>
      <c r="CF989" s="1017"/>
      <c r="CG989" s="1017"/>
      <c r="CH989" s="1017"/>
      <c r="CI989" s="1021"/>
      <c r="CJ989" s="1021"/>
      <c r="CK989" s="1017"/>
      <c r="CL989" s="1017"/>
      <c r="CM989" s="1017"/>
      <c r="CN989" s="1017"/>
      <c r="CO989" s="1017"/>
      <c r="CP989" s="1017"/>
      <c r="CQ989" s="1020"/>
      <c r="CR989" s="1017"/>
      <c r="CS989" s="1017"/>
      <c r="CT989" s="1017"/>
      <c r="CU989" s="1017"/>
      <c r="CV989" s="1017"/>
      <c r="CW989" s="1017"/>
      <c r="CX989" s="1017"/>
      <c r="CY989" s="1017"/>
      <c r="CZ989" s="1017"/>
      <c r="DA989" s="1017"/>
      <c r="DB989" s="995"/>
    </row>
    <row r="990" spans="1:15029" s="26" customFormat="1" ht="21.75" hidden="1" customHeight="1">
      <c r="A990" s="79"/>
      <c r="B990" s="998" t="s">
        <v>1497</v>
      </c>
      <c r="C990" s="998"/>
      <c r="D990" s="998"/>
      <c r="E990" s="998"/>
      <c r="F990" s="998"/>
      <c r="G990" s="998"/>
      <c r="H990" s="246"/>
      <c r="I990" s="246"/>
      <c r="J990" s="246"/>
      <c r="K990" s="221"/>
      <c r="L990" s="171"/>
      <c r="M990" s="221"/>
      <c r="N990" s="221"/>
      <c r="O990" s="221"/>
      <c r="P990" s="221"/>
      <c r="Q990" s="44"/>
      <c r="R990" s="44"/>
      <c r="S990" s="226"/>
      <c r="T990" s="226" t="s">
        <v>1827</v>
      </c>
      <c r="U990" s="44"/>
      <c r="V990" s="44"/>
      <c r="W990" s="221"/>
      <c r="X990" s="221"/>
      <c r="Y990" s="221"/>
      <c r="Z990" s="221"/>
      <c r="AA990" s="87">
        <f t="shared" ref="AA990:AP990" si="425">COUNTIF(AA$815:AA$967,"HĐH")</f>
        <v>0</v>
      </c>
      <c r="AB990" s="87">
        <f t="shared" si="425"/>
        <v>1</v>
      </c>
      <c r="AC990" s="87">
        <f t="shared" si="425"/>
        <v>1</v>
      </c>
      <c r="AD990" s="87">
        <f t="shared" si="425"/>
        <v>1</v>
      </c>
      <c r="AE990" s="87">
        <f t="shared" si="425"/>
        <v>2</v>
      </c>
      <c r="AF990" s="87">
        <f t="shared" si="425"/>
        <v>2</v>
      </c>
      <c r="AG990" s="87">
        <f t="shared" si="425"/>
        <v>1</v>
      </c>
      <c r="AH990" s="87">
        <f t="shared" si="425"/>
        <v>2</v>
      </c>
      <c r="AI990" s="87">
        <f t="shared" si="425"/>
        <v>2</v>
      </c>
      <c r="AJ990" s="87">
        <f t="shared" si="425"/>
        <v>1</v>
      </c>
      <c r="AK990" s="87">
        <f t="shared" si="425"/>
        <v>2</v>
      </c>
      <c r="AL990" s="87">
        <f t="shared" si="425"/>
        <v>1</v>
      </c>
      <c r="AM990" s="87">
        <f t="shared" si="425"/>
        <v>1</v>
      </c>
      <c r="AN990" s="87">
        <f t="shared" si="425"/>
        <v>2</v>
      </c>
      <c r="AO990" s="87">
        <f t="shared" si="425"/>
        <v>2</v>
      </c>
      <c r="AP990" s="87">
        <f t="shared" si="425"/>
        <v>1</v>
      </c>
      <c r="AQ990" s="87">
        <v>1</v>
      </c>
      <c r="AR990" s="87">
        <v>2</v>
      </c>
      <c r="AS990" s="87">
        <v>2</v>
      </c>
      <c r="AT990" s="87">
        <v>2</v>
      </c>
      <c r="AU990" s="87">
        <v>2</v>
      </c>
      <c r="AV990" s="87">
        <f t="shared" ref="AV990:BI990" si="426">COUNTIF(AV$815:AV$967,"HĐH")</f>
        <v>1</v>
      </c>
      <c r="AW990" s="87">
        <f t="shared" si="426"/>
        <v>2</v>
      </c>
      <c r="AX990" s="87">
        <f t="shared" si="426"/>
        <v>1</v>
      </c>
      <c r="AY990" s="87">
        <f t="shared" si="426"/>
        <v>2</v>
      </c>
      <c r="AZ990" s="87">
        <f t="shared" si="426"/>
        <v>2</v>
      </c>
      <c r="BA990" s="87">
        <f t="shared" si="426"/>
        <v>2</v>
      </c>
      <c r="BB990" s="87">
        <f t="shared" si="426"/>
        <v>2</v>
      </c>
      <c r="BC990" s="87">
        <f t="shared" si="426"/>
        <v>1</v>
      </c>
      <c r="BD990" s="87">
        <f t="shared" si="426"/>
        <v>2</v>
      </c>
      <c r="BE990" s="87">
        <f t="shared" si="426"/>
        <v>2</v>
      </c>
      <c r="BF990" s="87">
        <f t="shared" si="426"/>
        <v>1</v>
      </c>
      <c r="BG990" s="87">
        <f t="shared" si="426"/>
        <v>2</v>
      </c>
      <c r="BH990" s="87">
        <f t="shared" si="426"/>
        <v>1</v>
      </c>
      <c r="BI990" s="87">
        <f t="shared" si="426"/>
        <v>1</v>
      </c>
      <c r="BJ990" s="1017"/>
      <c r="BK990" s="1017"/>
      <c r="BL990" s="1017"/>
      <c r="BM990" s="1018"/>
      <c r="BN990" s="1017"/>
      <c r="BO990" s="1017"/>
      <c r="BP990" s="1017"/>
      <c r="BQ990" s="1019"/>
      <c r="BR990" s="1017"/>
      <c r="BS990" s="1017"/>
      <c r="BT990" s="1017"/>
      <c r="BU990" s="1017"/>
      <c r="BV990" s="1017"/>
      <c r="BW990" s="1017"/>
      <c r="BX990" s="1017"/>
      <c r="BY990" s="1017"/>
      <c r="BZ990" s="1020"/>
      <c r="CA990" s="1017"/>
      <c r="CB990" s="1017"/>
      <c r="CC990" s="1017"/>
      <c r="CD990" s="1017"/>
      <c r="CE990" s="1017"/>
      <c r="CF990" s="1017"/>
      <c r="CG990" s="1017"/>
      <c r="CH990" s="1017"/>
      <c r="CI990" s="1021"/>
      <c r="CJ990" s="1021"/>
      <c r="CK990" s="1017"/>
      <c r="CL990" s="1017"/>
      <c r="CM990" s="1017"/>
      <c r="CN990" s="1017"/>
      <c r="CO990" s="1017"/>
      <c r="CP990" s="1017"/>
      <c r="CQ990" s="1020"/>
      <c r="CR990" s="1017"/>
      <c r="CS990" s="1017"/>
      <c r="CT990" s="1017"/>
      <c r="CU990" s="1017"/>
      <c r="CV990" s="1017"/>
      <c r="CW990" s="1017"/>
      <c r="CX990" s="1017"/>
      <c r="CY990" s="1017"/>
      <c r="CZ990" s="1017"/>
      <c r="DA990" s="1017"/>
      <c r="DB990" s="995"/>
    </row>
    <row r="991" spans="1:15029" s="163" customFormat="1" ht="19.399999999999999" hidden="1" customHeight="1">
      <c r="A991" s="999"/>
      <c r="B991" s="1000"/>
      <c r="C991" s="1000"/>
      <c r="D991" s="1000"/>
      <c r="E991" s="1000"/>
      <c r="F991" s="1000"/>
      <c r="G991" s="1001"/>
      <c r="H991" s="226"/>
      <c r="I991" s="226"/>
      <c r="J991" s="247"/>
      <c r="K991" s="247"/>
      <c r="L991" s="171"/>
      <c r="M991" s="221"/>
      <c r="N991" s="221"/>
      <c r="O991" s="247"/>
      <c r="P991" s="221"/>
      <c r="Q991" s="44"/>
      <c r="R991" s="44"/>
      <c r="S991" s="226"/>
      <c r="T991" s="226"/>
      <c r="U991" s="44"/>
      <c r="V991" s="44"/>
      <c r="W991" s="221"/>
      <c r="X991" s="221"/>
      <c r="Y991" s="221"/>
      <c r="Z991" s="221"/>
      <c r="AA991" s="247"/>
      <c r="AB991" s="247"/>
      <c r="AC991" s="247"/>
      <c r="AD991" s="247"/>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44"/>
      <c r="BD991" s="44"/>
      <c r="BE991" s="44"/>
      <c r="BF991" s="44"/>
      <c r="BG991" s="44"/>
      <c r="BH991" s="44"/>
      <c r="BI991" s="44"/>
      <c r="BJ991" s="44"/>
      <c r="BK991" s="44"/>
      <c r="BL991" s="44"/>
      <c r="BM991" s="72"/>
      <c r="BN991" s="44"/>
      <c r="BO991" s="44"/>
      <c r="BP991" s="44"/>
      <c r="BQ991" s="73"/>
      <c r="BR991" s="44"/>
      <c r="BS991" s="85"/>
      <c r="BT991" s="44"/>
      <c r="BU991" s="44"/>
      <c r="BV991" s="44"/>
      <c r="BW991" s="44"/>
      <c r="BX991" s="44"/>
      <c r="BY991" s="44"/>
      <c r="BZ991" s="244"/>
      <c r="CA991" s="44"/>
      <c r="CB991" s="44"/>
      <c r="CC991" s="44"/>
      <c r="CD991" s="85"/>
      <c r="CE991" s="44"/>
      <c r="CF991" s="44"/>
      <c r="CG991" s="85"/>
      <c r="CH991" s="44"/>
      <c r="CI991" s="85"/>
      <c r="CJ991" s="226"/>
      <c r="CK991" s="44"/>
      <c r="CL991" s="44"/>
      <c r="CM991" s="44"/>
      <c r="CN991" s="44"/>
      <c r="CO991" s="44"/>
      <c r="CP991" s="44"/>
      <c r="CQ991" s="244"/>
      <c r="CR991" s="44"/>
      <c r="CS991" s="44"/>
      <c r="CT991" s="44"/>
      <c r="CU991" s="44"/>
      <c r="CV991" s="44"/>
      <c r="CW991" s="44"/>
      <c r="CX991" s="44"/>
      <c r="CY991" s="44"/>
      <c r="CZ991" s="44"/>
      <c r="DA991" s="160"/>
      <c r="DB991" s="160"/>
    </row>
    <row r="992" spans="1:15029" s="76" customFormat="1" ht="19.399999999999999" hidden="1" customHeight="1">
      <c r="A992" s="226"/>
      <c r="B992" s="1002"/>
      <c r="C992" s="1002"/>
      <c r="D992" s="1002"/>
      <c r="E992" s="1002"/>
      <c r="F992" s="1002"/>
      <c r="G992" s="1002"/>
      <c r="H992" s="248"/>
      <c r="I992" s="248"/>
      <c r="J992" s="224"/>
      <c r="K992" s="224"/>
      <c r="L992" s="249"/>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c r="AI992" s="224"/>
      <c r="AJ992" s="224"/>
      <c r="AK992" s="224"/>
      <c r="AL992" s="224"/>
      <c r="AM992" s="224"/>
      <c r="AN992" s="224"/>
      <c r="AO992" s="224"/>
      <c r="AP992" s="224"/>
      <c r="AQ992" s="224"/>
      <c r="AR992" s="224"/>
      <c r="AS992" s="224"/>
      <c r="AT992" s="224"/>
      <c r="AU992" s="224"/>
      <c r="AV992" s="224"/>
      <c r="AW992" s="224"/>
      <c r="AX992" s="224"/>
      <c r="AY992" s="224"/>
      <c r="AZ992" s="224"/>
      <c r="BA992" s="224"/>
      <c r="BB992" s="224"/>
      <c r="BC992" s="224"/>
      <c r="BD992" s="224"/>
      <c r="BE992" s="224"/>
      <c r="BF992" s="224"/>
      <c r="BG992" s="224"/>
      <c r="BH992" s="224"/>
      <c r="BI992" s="224"/>
      <c r="BJ992" s="224"/>
      <c r="BK992" s="224"/>
      <c r="BL992" s="224"/>
      <c r="BM992" s="224"/>
      <c r="BN992" s="224"/>
      <c r="BO992" s="224"/>
      <c r="BP992" s="224"/>
      <c r="BQ992" s="224"/>
      <c r="BR992" s="224"/>
      <c r="BS992" s="86"/>
      <c r="BT992" s="224"/>
      <c r="BU992" s="224"/>
      <c r="BV992" s="224"/>
      <c r="BW992" s="224"/>
      <c r="BX992" s="224"/>
      <c r="BY992" s="224"/>
      <c r="BZ992" s="224"/>
      <c r="CA992" s="224"/>
      <c r="CB992" s="224"/>
      <c r="CC992" s="224"/>
      <c r="CD992" s="86"/>
      <c r="CE992" s="224"/>
      <c r="CF992" s="224"/>
      <c r="CG992" s="86"/>
      <c r="CH992" s="224"/>
      <c r="CI992" s="86"/>
      <c r="CJ992" s="224"/>
      <c r="CK992" s="224"/>
      <c r="CL992" s="224"/>
      <c r="CM992" s="224"/>
      <c r="CN992" s="224"/>
      <c r="CO992" s="224"/>
      <c r="CP992" s="224"/>
      <c r="CQ992" s="224"/>
      <c r="CR992" s="224"/>
      <c r="CS992" s="224"/>
      <c r="CT992" s="224"/>
      <c r="CU992" s="224"/>
      <c r="CV992" s="224"/>
      <c r="CW992" s="224"/>
      <c r="CX992" s="224"/>
      <c r="CY992" s="224"/>
      <c r="CZ992" s="224"/>
      <c r="DA992" s="224"/>
      <c r="DB992" s="224"/>
      <c r="DC992" s="75"/>
      <c r="DD992" s="75"/>
      <c r="DE992" s="75"/>
      <c r="DF992" s="75"/>
      <c r="DG992" s="75"/>
      <c r="DH992" s="75"/>
      <c r="DI992" s="75"/>
      <c r="DJ992" s="75"/>
      <c r="DK992" s="75"/>
      <c r="DL992" s="75"/>
      <c r="DM992" s="75"/>
      <c r="DN992" s="75"/>
      <c r="DO992" s="75"/>
      <c r="DP992" s="75"/>
      <c r="DQ992" s="75"/>
      <c r="DR992" s="75"/>
      <c r="DS992" s="75"/>
      <c r="DT992" s="75"/>
      <c r="DU992" s="75"/>
      <c r="DV992" s="75"/>
      <c r="DW992" s="75"/>
      <c r="DX992" s="75"/>
      <c r="DY992" s="75"/>
      <c r="DZ992" s="75"/>
      <c r="EA992" s="75"/>
      <c r="EB992" s="75"/>
      <c r="EC992" s="75"/>
      <c r="ED992" s="75"/>
      <c r="EE992" s="75"/>
      <c r="EF992" s="75"/>
      <c r="EG992" s="75"/>
      <c r="EH992" s="75"/>
      <c r="EI992" s="75"/>
      <c r="EJ992" s="75"/>
      <c r="EK992" s="75"/>
      <c r="EL992" s="75"/>
      <c r="EM992" s="75"/>
      <c r="EN992" s="75"/>
      <c r="EO992" s="75"/>
      <c r="EP992" s="75"/>
      <c r="EQ992" s="75"/>
      <c r="ER992" s="75"/>
      <c r="ES992" s="75"/>
      <c r="ET992" s="75"/>
      <c r="EU992" s="75"/>
      <c r="EV992" s="75"/>
      <c r="EW992" s="75"/>
      <c r="EX992" s="75"/>
      <c r="EY992" s="75"/>
      <c r="EZ992" s="75"/>
      <c r="FA992" s="75"/>
      <c r="FB992" s="75"/>
      <c r="FC992" s="75"/>
      <c r="FD992" s="75"/>
      <c r="FE992" s="75"/>
      <c r="FF992" s="75"/>
      <c r="FG992" s="75"/>
      <c r="FH992" s="75"/>
      <c r="FI992" s="75"/>
      <c r="FJ992" s="75"/>
      <c r="FK992" s="75"/>
      <c r="FL992" s="75"/>
      <c r="FM992" s="75"/>
      <c r="FN992" s="75"/>
      <c r="FO992" s="75"/>
      <c r="FP992" s="75"/>
      <c r="FQ992" s="75"/>
      <c r="FR992" s="75"/>
      <c r="FS992" s="75"/>
      <c r="FT992" s="75"/>
      <c r="FU992" s="75"/>
      <c r="FV992" s="75"/>
      <c r="FW992" s="75"/>
      <c r="FX992" s="75"/>
      <c r="FY992" s="75"/>
      <c r="FZ992" s="75"/>
      <c r="GA992" s="75"/>
      <c r="GB992" s="75"/>
      <c r="GC992" s="75"/>
      <c r="GD992" s="75"/>
      <c r="GE992" s="75"/>
      <c r="GF992" s="75"/>
      <c r="GG992" s="75"/>
      <c r="GH992" s="75"/>
      <c r="GI992" s="75"/>
      <c r="GJ992" s="75"/>
      <c r="GK992" s="75"/>
      <c r="GL992" s="75"/>
      <c r="GM992" s="75"/>
      <c r="GN992" s="75"/>
      <c r="GO992" s="75"/>
      <c r="GP992" s="75"/>
      <c r="GQ992" s="75"/>
      <c r="GR992" s="75"/>
      <c r="GS992" s="75"/>
      <c r="GT992" s="75"/>
      <c r="GU992" s="75"/>
      <c r="GV992" s="75"/>
      <c r="GW992" s="75"/>
      <c r="GX992" s="75"/>
      <c r="GY992" s="75"/>
      <c r="GZ992" s="75"/>
      <c r="HA992" s="75"/>
      <c r="HB992" s="75"/>
      <c r="HC992" s="75"/>
      <c r="HD992" s="75"/>
      <c r="HE992" s="75"/>
      <c r="HF992" s="75"/>
      <c r="HG992" s="75"/>
      <c r="HH992" s="75"/>
      <c r="HI992" s="75"/>
      <c r="HJ992" s="75"/>
      <c r="HK992" s="75"/>
      <c r="HL992" s="75"/>
      <c r="HM992" s="75"/>
      <c r="HN992" s="75"/>
      <c r="HO992" s="75"/>
      <c r="HP992" s="75"/>
      <c r="HQ992" s="75"/>
      <c r="HR992" s="75"/>
      <c r="HS992" s="75"/>
      <c r="HT992" s="75"/>
      <c r="HU992" s="75"/>
      <c r="HV992" s="75"/>
      <c r="HW992" s="75"/>
      <c r="HX992" s="75"/>
      <c r="HY992" s="75"/>
      <c r="HZ992" s="75"/>
      <c r="IA992" s="75"/>
      <c r="IB992" s="75"/>
      <c r="IC992" s="75"/>
      <c r="ID992" s="75"/>
      <c r="IE992" s="75"/>
      <c r="IF992" s="75"/>
      <c r="IG992" s="75"/>
      <c r="IH992" s="75"/>
      <c r="II992" s="75"/>
      <c r="IJ992" s="75"/>
      <c r="IK992" s="75"/>
      <c r="IL992" s="75"/>
      <c r="IM992" s="75"/>
      <c r="IN992" s="75"/>
      <c r="IO992" s="75"/>
      <c r="IP992" s="75"/>
      <c r="IQ992" s="75"/>
      <c r="IR992" s="75"/>
      <c r="IS992" s="75"/>
      <c r="IT992" s="75"/>
      <c r="IU992" s="75"/>
      <c r="IV992" s="75"/>
      <c r="IW992" s="75"/>
      <c r="IX992" s="75"/>
      <c r="IY992" s="75"/>
      <c r="IZ992" s="75"/>
      <c r="JA992" s="75"/>
      <c r="JB992" s="75"/>
      <c r="JC992" s="75"/>
      <c r="JD992" s="75"/>
      <c r="JE992" s="75"/>
      <c r="JF992" s="75"/>
      <c r="JG992" s="75"/>
      <c r="JH992" s="75"/>
      <c r="JI992" s="75"/>
      <c r="JJ992" s="75"/>
      <c r="JK992" s="75"/>
      <c r="JL992" s="75"/>
      <c r="JM992" s="75"/>
      <c r="JN992" s="75"/>
      <c r="JO992" s="75"/>
      <c r="JP992" s="75"/>
      <c r="JQ992" s="75"/>
      <c r="JR992" s="75"/>
      <c r="JS992" s="75"/>
      <c r="JT992" s="75"/>
      <c r="JU992" s="75"/>
      <c r="JV992" s="75"/>
      <c r="JW992" s="75"/>
      <c r="JX992" s="75"/>
      <c r="JY992" s="75"/>
      <c r="JZ992" s="75"/>
      <c r="KA992" s="75"/>
      <c r="KB992" s="75"/>
      <c r="KC992" s="75"/>
      <c r="KD992" s="75"/>
      <c r="KE992" s="75"/>
      <c r="KF992" s="75"/>
      <c r="KG992" s="75"/>
      <c r="KH992" s="75"/>
      <c r="KI992" s="75"/>
      <c r="KJ992" s="75"/>
      <c r="KK992" s="75"/>
      <c r="KL992" s="75"/>
      <c r="KM992" s="75"/>
      <c r="KN992" s="75"/>
      <c r="KO992" s="75"/>
      <c r="KP992" s="75"/>
      <c r="KQ992" s="75"/>
      <c r="KR992" s="75"/>
      <c r="KS992" s="75"/>
      <c r="KT992" s="75"/>
      <c r="KU992" s="75"/>
      <c r="KV992" s="75"/>
      <c r="KW992" s="75"/>
      <c r="KX992" s="75"/>
      <c r="KY992" s="75"/>
      <c r="KZ992" s="75"/>
      <c r="LA992" s="75"/>
      <c r="LB992" s="75"/>
      <c r="LC992" s="75"/>
      <c r="LD992" s="75"/>
      <c r="LE992" s="75"/>
      <c r="LF992" s="75"/>
      <c r="LG992" s="75"/>
      <c r="LH992" s="75"/>
      <c r="LI992" s="75"/>
      <c r="LJ992" s="75"/>
      <c r="LK992" s="75"/>
      <c r="LL992" s="75"/>
      <c r="LM992" s="75"/>
      <c r="LN992" s="75"/>
      <c r="LO992" s="75"/>
      <c r="LP992" s="75"/>
      <c r="LQ992" s="75"/>
      <c r="LR992" s="75"/>
      <c r="LS992" s="75"/>
      <c r="LT992" s="75"/>
      <c r="LU992" s="75"/>
      <c r="LV992" s="75"/>
      <c r="LW992" s="75"/>
      <c r="LX992" s="75"/>
      <c r="LY992" s="75"/>
      <c r="LZ992" s="75"/>
      <c r="MA992" s="75"/>
      <c r="MB992" s="75"/>
      <c r="MC992" s="75"/>
      <c r="MD992" s="75"/>
      <c r="ME992" s="75"/>
      <c r="MF992" s="75"/>
      <c r="MG992" s="75"/>
      <c r="MH992" s="75"/>
      <c r="MI992" s="75"/>
      <c r="MJ992" s="75"/>
      <c r="MK992" s="75"/>
      <c r="ML992" s="75"/>
      <c r="MM992" s="75"/>
      <c r="MN992" s="75"/>
      <c r="MO992" s="75"/>
      <c r="MP992" s="75"/>
      <c r="MQ992" s="75"/>
      <c r="MR992" s="75"/>
      <c r="MS992" s="75"/>
      <c r="MT992" s="75"/>
      <c r="MU992" s="75"/>
      <c r="MV992" s="75"/>
      <c r="MW992" s="75"/>
      <c r="MX992" s="75"/>
      <c r="MY992" s="75"/>
      <c r="MZ992" s="75"/>
      <c r="NA992" s="75"/>
      <c r="NB992" s="75"/>
      <c r="NC992" s="75"/>
      <c r="ND992" s="75"/>
      <c r="NE992" s="75"/>
      <c r="NF992" s="75"/>
      <c r="NG992" s="75"/>
      <c r="NH992" s="75"/>
      <c r="NI992" s="75"/>
      <c r="NJ992" s="75"/>
      <c r="NK992" s="75"/>
      <c r="NL992" s="75"/>
      <c r="NM992" s="75"/>
      <c r="NN992" s="75"/>
      <c r="NO992" s="75"/>
      <c r="NP992" s="75"/>
      <c r="NQ992" s="75"/>
      <c r="NR992" s="75"/>
      <c r="NS992" s="75"/>
      <c r="NT992" s="75"/>
      <c r="NU992" s="75"/>
      <c r="NV992" s="75"/>
      <c r="NW992" s="75"/>
      <c r="NX992" s="75"/>
      <c r="NY992" s="75"/>
      <c r="NZ992" s="75"/>
      <c r="OA992" s="75"/>
      <c r="OB992" s="75"/>
      <c r="OC992" s="75"/>
      <c r="OD992" s="75"/>
      <c r="OE992" s="75"/>
      <c r="OF992" s="75"/>
      <c r="OG992" s="75"/>
      <c r="OH992" s="75"/>
      <c r="OI992" s="75"/>
      <c r="OJ992" s="75"/>
      <c r="OK992" s="75"/>
      <c r="OL992" s="75"/>
      <c r="OM992" s="75"/>
      <c r="ON992" s="75"/>
      <c r="OO992" s="75"/>
      <c r="OP992" s="75"/>
      <c r="OQ992" s="75"/>
      <c r="OR992" s="75"/>
      <c r="OS992" s="75"/>
      <c r="OT992" s="75"/>
      <c r="OU992" s="75"/>
      <c r="OV992" s="75"/>
      <c r="OW992" s="75"/>
      <c r="OX992" s="75"/>
      <c r="OY992" s="75"/>
      <c r="OZ992" s="75"/>
      <c r="PA992" s="75"/>
      <c r="PB992" s="75"/>
      <c r="PC992" s="75"/>
      <c r="PD992" s="75"/>
      <c r="PE992" s="75"/>
      <c r="PF992" s="75"/>
      <c r="PG992" s="75"/>
      <c r="PH992" s="75"/>
      <c r="PI992" s="75"/>
      <c r="PJ992" s="75"/>
      <c r="PK992" s="75"/>
      <c r="PL992" s="75"/>
      <c r="PM992" s="75"/>
      <c r="PN992" s="75"/>
      <c r="PO992" s="75"/>
      <c r="PP992" s="75"/>
      <c r="PQ992" s="75"/>
      <c r="PR992" s="75"/>
      <c r="PS992" s="75"/>
      <c r="PT992" s="75"/>
      <c r="PU992" s="75"/>
      <c r="PV992" s="75"/>
      <c r="PW992" s="75"/>
      <c r="PX992" s="75"/>
      <c r="PY992" s="75"/>
      <c r="PZ992" s="75"/>
      <c r="QA992" s="75"/>
      <c r="QB992" s="75"/>
      <c r="QC992" s="75"/>
      <c r="QD992" s="75"/>
      <c r="QE992" s="75"/>
      <c r="QF992" s="75"/>
      <c r="QG992" s="75"/>
      <c r="QH992" s="75"/>
      <c r="QI992" s="75"/>
      <c r="QJ992" s="75"/>
      <c r="QK992" s="75"/>
      <c r="QL992" s="75"/>
      <c r="QM992" s="75"/>
      <c r="QN992" s="75"/>
      <c r="QO992" s="75"/>
      <c r="QP992" s="75"/>
      <c r="QQ992" s="75"/>
      <c r="QR992" s="75"/>
      <c r="QS992" s="75"/>
      <c r="QT992" s="75"/>
      <c r="QU992" s="75"/>
      <c r="QV992" s="75"/>
      <c r="QW992" s="75"/>
      <c r="QX992" s="75"/>
      <c r="QY992" s="75"/>
      <c r="QZ992" s="75"/>
      <c r="RA992" s="75"/>
      <c r="RB992" s="75"/>
      <c r="RC992" s="75"/>
      <c r="RD992" s="75"/>
      <c r="RE992" s="75"/>
      <c r="RF992" s="75"/>
      <c r="RG992" s="75"/>
      <c r="RH992" s="75"/>
      <c r="RI992" s="75"/>
      <c r="RJ992" s="75"/>
      <c r="RK992" s="75"/>
      <c r="RL992" s="75"/>
      <c r="RM992" s="75"/>
      <c r="RN992" s="75"/>
      <c r="RO992" s="75"/>
      <c r="RP992" s="75"/>
      <c r="RQ992" s="75"/>
      <c r="RR992" s="75"/>
      <c r="RS992" s="75"/>
      <c r="RT992" s="75"/>
      <c r="RU992" s="75"/>
      <c r="RV992" s="75"/>
      <c r="RW992" s="75"/>
      <c r="RX992" s="75"/>
      <c r="RY992" s="75"/>
      <c r="RZ992" s="75"/>
      <c r="SA992" s="75"/>
      <c r="SB992" s="75"/>
      <c r="SC992" s="75"/>
      <c r="SD992" s="75"/>
      <c r="SE992" s="75"/>
      <c r="SF992" s="75"/>
      <c r="SG992" s="75"/>
      <c r="SH992" s="75"/>
      <c r="SI992" s="75"/>
      <c r="SJ992" s="75"/>
      <c r="SK992" s="75"/>
      <c r="SL992" s="75"/>
      <c r="SM992" s="75"/>
      <c r="SN992" s="75"/>
      <c r="SO992" s="75"/>
      <c r="SP992" s="75"/>
      <c r="SQ992" s="75"/>
      <c r="SR992" s="75"/>
      <c r="SS992" s="75"/>
      <c r="ST992" s="75"/>
      <c r="SU992" s="75"/>
      <c r="SV992" s="75"/>
      <c r="SW992" s="75"/>
      <c r="SX992" s="75"/>
      <c r="SY992" s="75"/>
      <c r="SZ992" s="75"/>
      <c r="TA992" s="75"/>
      <c r="TB992" s="75"/>
      <c r="TC992" s="75"/>
      <c r="TD992" s="75"/>
      <c r="TE992" s="75"/>
      <c r="TF992" s="75"/>
      <c r="TG992" s="75"/>
      <c r="TH992" s="75"/>
      <c r="TI992" s="75"/>
      <c r="TJ992" s="75"/>
      <c r="TK992" s="75"/>
      <c r="TL992" s="75"/>
      <c r="TM992" s="75"/>
      <c r="TN992" s="75"/>
      <c r="TO992" s="75"/>
      <c r="TP992" s="75"/>
      <c r="TQ992" s="75"/>
      <c r="TR992" s="75"/>
      <c r="TS992" s="75"/>
      <c r="TT992" s="75"/>
      <c r="TU992" s="75"/>
      <c r="TV992" s="75"/>
      <c r="TW992" s="75"/>
      <c r="TX992" s="75"/>
      <c r="TY992" s="75"/>
      <c r="TZ992" s="75"/>
      <c r="UA992" s="75"/>
      <c r="UB992" s="75"/>
      <c r="UC992" s="75"/>
      <c r="UD992" s="75"/>
      <c r="UE992" s="75"/>
      <c r="UF992" s="75"/>
      <c r="UG992" s="75"/>
      <c r="UH992" s="75"/>
      <c r="UI992" s="75"/>
      <c r="UJ992" s="75"/>
      <c r="UK992" s="75"/>
      <c r="UL992" s="75"/>
      <c r="UM992" s="75"/>
      <c r="UN992" s="75"/>
      <c r="UO992" s="75"/>
      <c r="UP992" s="75"/>
      <c r="UQ992" s="75"/>
      <c r="UR992" s="75"/>
      <c r="US992" s="75"/>
      <c r="UT992" s="75"/>
      <c r="UU992" s="75"/>
      <c r="UV992" s="75"/>
      <c r="UW992" s="75"/>
      <c r="UX992" s="75"/>
      <c r="UY992" s="75"/>
      <c r="UZ992" s="75"/>
      <c r="VA992" s="75"/>
      <c r="VB992" s="75"/>
      <c r="VC992" s="75"/>
      <c r="VD992" s="75"/>
      <c r="VE992" s="75"/>
      <c r="VF992" s="75"/>
      <c r="VG992" s="75"/>
      <c r="VH992" s="75"/>
      <c r="VI992" s="75"/>
      <c r="VJ992" s="75"/>
      <c r="VK992" s="75"/>
      <c r="VL992" s="75"/>
      <c r="VM992" s="75"/>
      <c r="VN992" s="75"/>
      <c r="VO992" s="75"/>
      <c r="VP992" s="75"/>
      <c r="VQ992" s="75"/>
      <c r="VR992" s="75"/>
      <c r="VS992" s="75"/>
      <c r="VT992" s="75"/>
      <c r="VU992" s="75"/>
      <c r="VV992" s="75"/>
      <c r="VW992" s="75"/>
      <c r="VX992" s="75"/>
      <c r="VY992" s="75"/>
      <c r="VZ992" s="75"/>
      <c r="WA992" s="75"/>
      <c r="WB992" s="75"/>
      <c r="WC992" s="75"/>
      <c r="WD992" s="75"/>
      <c r="WE992" s="75"/>
      <c r="WF992" s="75"/>
      <c r="WG992" s="75"/>
      <c r="WH992" s="75"/>
      <c r="WI992" s="75"/>
      <c r="WJ992" s="75"/>
      <c r="WK992" s="75"/>
      <c r="WL992" s="75"/>
      <c r="WM992" s="75"/>
      <c r="WN992" s="75"/>
      <c r="WO992" s="75"/>
      <c r="WP992" s="75"/>
      <c r="WQ992" s="75"/>
      <c r="WR992" s="75"/>
      <c r="WS992" s="75"/>
      <c r="WT992" s="75"/>
      <c r="WU992" s="75"/>
      <c r="WV992" s="75"/>
      <c r="WW992" s="75"/>
      <c r="WX992" s="75"/>
      <c r="WY992" s="75"/>
      <c r="WZ992" s="75"/>
      <c r="XA992" s="75"/>
      <c r="XB992" s="75"/>
      <c r="XC992" s="75"/>
      <c r="XD992" s="75"/>
      <c r="XE992" s="75"/>
      <c r="XF992" s="75"/>
      <c r="XG992" s="75"/>
      <c r="XH992" s="75"/>
      <c r="XI992" s="75"/>
      <c r="XJ992" s="75"/>
      <c r="XK992" s="75"/>
      <c r="XL992" s="75"/>
      <c r="XM992" s="75"/>
      <c r="XN992" s="75"/>
      <c r="XO992" s="75"/>
      <c r="XP992" s="75"/>
      <c r="XQ992" s="75"/>
      <c r="XR992" s="75"/>
      <c r="XS992" s="75"/>
      <c r="XT992" s="75"/>
      <c r="XU992" s="75"/>
      <c r="XV992" s="75"/>
      <c r="XW992" s="75"/>
      <c r="XX992" s="75"/>
      <c r="XY992" s="75"/>
      <c r="XZ992" s="75"/>
      <c r="YA992" s="75"/>
      <c r="YB992" s="75"/>
      <c r="YC992" s="75"/>
      <c r="YD992" s="75"/>
      <c r="YE992" s="75"/>
      <c r="YF992" s="75"/>
      <c r="YG992" s="75"/>
      <c r="YH992" s="75"/>
      <c r="YI992" s="75"/>
      <c r="YJ992" s="75"/>
      <c r="YK992" s="75"/>
      <c r="YL992" s="75"/>
      <c r="YM992" s="75"/>
      <c r="YN992" s="75"/>
      <c r="YO992" s="75"/>
      <c r="YP992" s="75"/>
      <c r="YQ992" s="75"/>
      <c r="YR992" s="75"/>
      <c r="YS992" s="75"/>
      <c r="YT992" s="75"/>
      <c r="YU992" s="75"/>
      <c r="YV992" s="75"/>
      <c r="YW992" s="75"/>
      <c r="YX992" s="75"/>
      <c r="YY992" s="75"/>
      <c r="YZ992" s="75"/>
      <c r="ZA992" s="75"/>
      <c r="ZB992" s="75"/>
      <c r="ZC992" s="75"/>
      <c r="ZD992" s="75"/>
      <c r="ZE992" s="75"/>
      <c r="ZF992" s="75"/>
      <c r="ZG992" s="75"/>
      <c r="ZH992" s="75"/>
      <c r="ZI992" s="75"/>
      <c r="ZJ992" s="75"/>
      <c r="ZK992" s="75"/>
      <c r="ZL992" s="75"/>
      <c r="ZM992" s="75"/>
      <c r="ZN992" s="75"/>
      <c r="ZO992" s="75"/>
      <c r="ZP992" s="75"/>
      <c r="ZQ992" s="75"/>
      <c r="ZR992" s="75"/>
      <c r="ZS992" s="75"/>
      <c r="ZT992" s="75"/>
      <c r="ZU992" s="75"/>
      <c r="ZV992" s="75"/>
      <c r="ZW992" s="75"/>
      <c r="ZX992" s="75"/>
      <c r="ZY992" s="75"/>
      <c r="ZZ992" s="75"/>
      <c r="AAA992" s="75"/>
      <c r="AAB992" s="75"/>
      <c r="AAC992" s="75"/>
      <c r="AAD992" s="75"/>
      <c r="AAE992" s="75"/>
      <c r="AAF992" s="75"/>
      <c r="AAG992" s="75"/>
      <c r="AAH992" s="75"/>
      <c r="AAI992" s="75"/>
      <c r="AAJ992" s="75"/>
      <c r="AAK992" s="75"/>
      <c r="AAL992" s="75"/>
      <c r="AAM992" s="75"/>
      <c r="AAN992" s="75"/>
      <c r="AAO992" s="75"/>
      <c r="AAP992" s="75"/>
      <c r="AAQ992" s="75"/>
      <c r="AAR992" s="75"/>
      <c r="AAS992" s="75"/>
      <c r="AAT992" s="75"/>
      <c r="AAU992" s="75"/>
      <c r="AAV992" s="75"/>
      <c r="AAW992" s="75"/>
      <c r="AAX992" s="75"/>
      <c r="AAY992" s="75"/>
      <c r="AAZ992" s="75"/>
      <c r="ABA992" s="75"/>
      <c r="ABB992" s="75"/>
      <c r="ABC992" s="75"/>
      <c r="ABD992" s="75"/>
      <c r="ABE992" s="75"/>
      <c r="ABF992" s="75"/>
      <c r="ABG992" s="75"/>
      <c r="ABH992" s="75"/>
      <c r="ABI992" s="75"/>
      <c r="ABJ992" s="75"/>
      <c r="ABK992" s="75"/>
      <c r="ABL992" s="75"/>
      <c r="ABM992" s="75"/>
      <c r="ABN992" s="75"/>
      <c r="ABO992" s="75"/>
      <c r="ABP992" s="75"/>
      <c r="ABQ992" s="75"/>
      <c r="ABR992" s="75"/>
      <c r="ABS992" s="75"/>
      <c r="ABT992" s="75"/>
      <c r="ABU992" s="75"/>
      <c r="ABV992" s="75"/>
      <c r="ABW992" s="75"/>
      <c r="ABX992" s="75"/>
      <c r="ABY992" s="75"/>
      <c r="ABZ992" s="75"/>
      <c r="ACA992" s="75"/>
      <c r="ACB992" s="75"/>
      <c r="ACC992" s="75"/>
      <c r="ACD992" s="75"/>
      <c r="ACE992" s="75"/>
      <c r="ACF992" s="75"/>
      <c r="ACG992" s="75"/>
      <c r="ACH992" s="75"/>
      <c r="ACI992" s="75"/>
      <c r="ACJ992" s="75"/>
      <c r="ACK992" s="75"/>
      <c r="ACL992" s="75"/>
      <c r="ACM992" s="75"/>
      <c r="ACN992" s="75"/>
      <c r="ACO992" s="75"/>
      <c r="ACP992" s="75"/>
      <c r="ACQ992" s="75"/>
      <c r="ACR992" s="75"/>
      <c r="ACS992" s="75"/>
      <c r="ACT992" s="75"/>
      <c r="ACU992" s="75"/>
      <c r="ACV992" s="75"/>
      <c r="ACW992" s="75"/>
      <c r="ACX992" s="75"/>
      <c r="ACY992" s="75"/>
      <c r="ACZ992" s="75"/>
      <c r="ADA992" s="75"/>
      <c r="ADB992" s="75"/>
      <c r="ADC992" s="75"/>
      <c r="ADD992" s="75"/>
      <c r="ADE992" s="75"/>
      <c r="ADF992" s="75"/>
      <c r="ADG992" s="75"/>
      <c r="ADH992" s="75"/>
      <c r="ADI992" s="75"/>
      <c r="ADJ992" s="75"/>
      <c r="ADK992" s="75"/>
      <c r="ADL992" s="75"/>
      <c r="ADM992" s="75"/>
      <c r="ADN992" s="75"/>
      <c r="ADO992" s="75"/>
      <c r="ADP992" s="75"/>
      <c r="ADQ992" s="75"/>
      <c r="ADR992" s="75"/>
      <c r="ADS992" s="75"/>
      <c r="ADT992" s="75"/>
      <c r="ADU992" s="75"/>
      <c r="ADV992" s="75"/>
      <c r="ADW992" s="75"/>
      <c r="ADX992" s="75"/>
      <c r="ADY992" s="75"/>
      <c r="ADZ992" s="75"/>
      <c r="AEA992" s="75"/>
      <c r="AEB992" s="75"/>
      <c r="AEC992" s="75"/>
      <c r="AED992" s="75"/>
      <c r="AEE992" s="75"/>
      <c r="AEF992" s="75"/>
      <c r="AEG992" s="75"/>
      <c r="AEH992" s="75"/>
      <c r="AEI992" s="75"/>
      <c r="AEJ992" s="75"/>
      <c r="AEK992" s="75"/>
      <c r="AEL992" s="75"/>
      <c r="AEM992" s="75"/>
      <c r="AEN992" s="75"/>
      <c r="AEO992" s="75"/>
      <c r="AEP992" s="75"/>
      <c r="AEQ992" s="75"/>
      <c r="AER992" s="75"/>
      <c r="AES992" s="75"/>
      <c r="AET992" s="75"/>
      <c r="AEU992" s="75"/>
      <c r="AEV992" s="75"/>
      <c r="AEW992" s="75"/>
      <c r="AEX992" s="75"/>
      <c r="AEY992" s="75"/>
      <c r="AEZ992" s="75"/>
      <c r="AFA992" s="75"/>
      <c r="AFB992" s="75"/>
      <c r="AFC992" s="75"/>
      <c r="AFD992" s="75"/>
      <c r="AFE992" s="75"/>
      <c r="AFF992" s="75"/>
      <c r="AFG992" s="75"/>
      <c r="AFH992" s="75"/>
      <c r="AFI992" s="75"/>
      <c r="AFJ992" s="75"/>
      <c r="AFK992" s="75"/>
      <c r="AFL992" s="75"/>
      <c r="AFM992" s="75"/>
      <c r="AFN992" s="75"/>
      <c r="AFO992" s="75"/>
      <c r="AFP992" s="75"/>
      <c r="AFQ992" s="75"/>
      <c r="AFR992" s="75"/>
      <c r="AFS992" s="75"/>
      <c r="AFT992" s="75"/>
      <c r="AFU992" s="75"/>
      <c r="AFV992" s="75"/>
      <c r="AFW992" s="75"/>
      <c r="AFX992" s="75"/>
      <c r="AFY992" s="75"/>
      <c r="AFZ992" s="75"/>
      <c r="AGA992" s="75"/>
      <c r="AGB992" s="75"/>
      <c r="AGC992" s="75"/>
      <c r="AGD992" s="75"/>
      <c r="AGE992" s="75"/>
      <c r="AGF992" s="75"/>
      <c r="AGG992" s="75"/>
      <c r="AGH992" s="75"/>
      <c r="AGI992" s="75"/>
      <c r="AGJ992" s="75"/>
      <c r="AGK992" s="75"/>
      <c r="AGL992" s="75"/>
      <c r="AGM992" s="75"/>
      <c r="AGN992" s="75"/>
      <c r="AGO992" s="75"/>
      <c r="AGP992" s="75"/>
      <c r="AGQ992" s="75"/>
      <c r="AGR992" s="75"/>
      <c r="AGS992" s="75"/>
      <c r="AGT992" s="75"/>
      <c r="AGU992" s="75"/>
      <c r="AGV992" s="75"/>
      <c r="AGW992" s="75"/>
      <c r="AGX992" s="75"/>
      <c r="AGY992" s="75"/>
      <c r="AGZ992" s="75"/>
      <c r="AHA992" s="75"/>
      <c r="AHB992" s="75"/>
      <c r="AHC992" s="75"/>
      <c r="AHD992" s="75"/>
      <c r="AHE992" s="75"/>
      <c r="AHF992" s="75"/>
      <c r="AHG992" s="75"/>
      <c r="AHH992" s="75"/>
      <c r="AHI992" s="75"/>
      <c r="AHJ992" s="75"/>
      <c r="AHK992" s="75"/>
      <c r="AHL992" s="75"/>
      <c r="AHM992" s="75"/>
      <c r="AHN992" s="75"/>
      <c r="AHO992" s="75"/>
      <c r="AHP992" s="75"/>
      <c r="AHQ992" s="75"/>
      <c r="AHR992" s="75"/>
      <c r="AHS992" s="75"/>
      <c r="AHT992" s="75"/>
      <c r="AHU992" s="75"/>
      <c r="AHV992" s="75"/>
      <c r="AHW992" s="75"/>
      <c r="AHX992" s="75"/>
      <c r="AHY992" s="75"/>
      <c r="AHZ992" s="75"/>
      <c r="AIA992" s="75"/>
      <c r="AIB992" s="75"/>
      <c r="AIC992" s="75"/>
      <c r="AID992" s="75"/>
      <c r="AIE992" s="75"/>
      <c r="AIF992" s="75"/>
      <c r="AIG992" s="75"/>
      <c r="AIH992" s="75"/>
      <c r="AII992" s="75"/>
      <c r="AIJ992" s="75"/>
      <c r="AIK992" s="75"/>
      <c r="AIL992" s="75"/>
      <c r="AIM992" s="75"/>
      <c r="AIN992" s="75"/>
      <c r="AIO992" s="75"/>
      <c r="AIP992" s="75"/>
      <c r="AIQ992" s="75"/>
      <c r="AIR992" s="75"/>
      <c r="AIS992" s="75"/>
      <c r="AIT992" s="75"/>
      <c r="AIU992" s="75"/>
      <c r="AIV992" s="75"/>
      <c r="AIW992" s="75"/>
      <c r="AIX992" s="75"/>
      <c r="AIY992" s="75"/>
      <c r="AIZ992" s="75"/>
      <c r="AJA992" s="75"/>
      <c r="AJB992" s="75"/>
      <c r="AJC992" s="75"/>
      <c r="AJD992" s="75"/>
      <c r="AJE992" s="75"/>
      <c r="AJF992" s="75"/>
      <c r="AJG992" s="75"/>
      <c r="AJH992" s="75"/>
      <c r="AJI992" s="75"/>
      <c r="AJJ992" s="75"/>
      <c r="AJK992" s="75"/>
      <c r="AJL992" s="75"/>
      <c r="AJM992" s="75"/>
      <c r="AJN992" s="75"/>
      <c r="AJO992" s="75"/>
      <c r="AJP992" s="75"/>
      <c r="AJQ992" s="75"/>
      <c r="AJR992" s="75"/>
      <c r="AJS992" s="75"/>
      <c r="AJT992" s="75"/>
      <c r="AJU992" s="75"/>
      <c r="AJV992" s="75"/>
      <c r="AJW992" s="75"/>
      <c r="AJX992" s="75"/>
      <c r="AJY992" s="75"/>
      <c r="AJZ992" s="75"/>
      <c r="AKA992" s="75"/>
      <c r="AKB992" s="75"/>
      <c r="AKC992" s="75"/>
      <c r="AKD992" s="75"/>
      <c r="AKE992" s="75"/>
      <c r="AKF992" s="75"/>
      <c r="AKG992" s="75"/>
      <c r="AKH992" s="75"/>
      <c r="AKI992" s="75"/>
      <c r="AKJ992" s="75"/>
      <c r="AKK992" s="75"/>
      <c r="AKL992" s="75"/>
      <c r="AKM992" s="75"/>
      <c r="AKN992" s="75"/>
      <c r="AKO992" s="75"/>
      <c r="AKP992" s="75"/>
      <c r="AKQ992" s="75"/>
      <c r="AKR992" s="75"/>
      <c r="AKS992" s="75"/>
      <c r="AKT992" s="75"/>
      <c r="AKU992" s="75"/>
      <c r="AKV992" s="75"/>
      <c r="AKW992" s="75"/>
      <c r="AKX992" s="75"/>
      <c r="AKY992" s="75"/>
      <c r="AKZ992" s="75"/>
      <c r="ALA992" s="75"/>
      <c r="ALB992" s="75"/>
      <c r="ALC992" s="75"/>
      <c r="ALD992" s="75"/>
      <c r="ALE992" s="75"/>
      <c r="ALF992" s="75"/>
      <c r="ALG992" s="75"/>
      <c r="ALH992" s="75"/>
      <c r="ALI992" s="75"/>
      <c r="ALJ992" s="75"/>
      <c r="ALK992" s="75"/>
      <c r="ALL992" s="75"/>
      <c r="ALM992" s="75"/>
      <c r="ALN992" s="75"/>
      <c r="ALO992" s="75"/>
      <c r="ALP992" s="75"/>
      <c r="ALQ992" s="75"/>
      <c r="ALR992" s="75"/>
      <c r="ALS992" s="75"/>
      <c r="ALT992" s="75"/>
      <c r="ALU992" s="75"/>
      <c r="ALV992" s="75"/>
      <c r="ALW992" s="75"/>
      <c r="ALX992" s="75"/>
      <c r="ALY992" s="75"/>
      <c r="ALZ992" s="75"/>
      <c r="AMA992" s="75"/>
      <c r="AMB992" s="75"/>
      <c r="AMC992" s="75"/>
      <c r="AMD992" s="75"/>
      <c r="AME992" s="75"/>
      <c r="AMF992" s="75"/>
      <c r="AMG992" s="75"/>
      <c r="AMH992" s="75"/>
      <c r="AMI992" s="75"/>
      <c r="AMJ992" s="75"/>
      <c r="AMK992" s="75"/>
      <c r="AML992" s="75"/>
      <c r="AMM992" s="75"/>
      <c r="AMN992" s="75"/>
      <c r="AMO992" s="75"/>
      <c r="AMP992" s="75"/>
      <c r="AMQ992" s="75"/>
      <c r="AMR992" s="75"/>
      <c r="AMS992" s="75"/>
      <c r="AMT992" s="75"/>
      <c r="AMU992" s="75"/>
      <c r="AMV992" s="75"/>
      <c r="AMW992" s="75"/>
      <c r="AMX992" s="75"/>
      <c r="AMY992" s="75"/>
      <c r="AMZ992" s="75"/>
      <c r="ANA992" s="75"/>
      <c r="ANB992" s="75"/>
      <c r="ANC992" s="75"/>
      <c r="AND992" s="75"/>
      <c r="ANE992" s="75"/>
      <c r="ANF992" s="75"/>
      <c r="ANG992" s="75"/>
      <c r="ANH992" s="75"/>
      <c r="ANI992" s="75"/>
      <c r="ANJ992" s="75"/>
      <c r="ANK992" s="75"/>
      <c r="ANL992" s="75"/>
      <c r="ANM992" s="75"/>
      <c r="ANN992" s="75"/>
      <c r="ANO992" s="75"/>
      <c r="ANP992" s="75"/>
      <c r="ANQ992" s="75"/>
      <c r="ANR992" s="75"/>
      <c r="ANS992" s="75"/>
      <c r="ANT992" s="75"/>
      <c r="ANU992" s="75"/>
      <c r="ANV992" s="75"/>
      <c r="ANW992" s="75"/>
      <c r="ANX992" s="75"/>
      <c r="ANY992" s="75"/>
      <c r="ANZ992" s="75"/>
      <c r="AOA992" s="75"/>
      <c r="AOB992" s="75"/>
      <c r="AOC992" s="75"/>
      <c r="AOD992" s="75"/>
      <c r="AOE992" s="75"/>
      <c r="AOF992" s="75"/>
      <c r="AOG992" s="75"/>
      <c r="AOH992" s="75"/>
      <c r="AOI992" s="75"/>
      <c r="AOJ992" s="75"/>
      <c r="AOK992" s="75"/>
      <c r="AOL992" s="75"/>
      <c r="AOM992" s="75"/>
      <c r="AON992" s="75"/>
      <c r="AOO992" s="75"/>
      <c r="AOP992" s="75"/>
      <c r="AOQ992" s="75"/>
      <c r="AOR992" s="75"/>
      <c r="AOS992" s="75"/>
      <c r="AOT992" s="75"/>
      <c r="AOU992" s="75"/>
      <c r="AOV992" s="75"/>
      <c r="AOW992" s="75"/>
      <c r="AOX992" s="75"/>
      <c r="AOY992" s="75"/>
      <c r="AOZ992" s="75"/>
      <c r="APA992" s="75"/>
      <c r="APB992" s="75"/>
      <c r="APC992" s="75"/>
      <c r="APD992" s="75"/>
      <c r="APE992" s="75"/>
      <c r="APF992" s="75"/>
      <c r="APG992" s="75"/>
      <c r="APH992" s="75"/>
      <c r="API992" s="75"/>
      <c r="APJ992" s="75"/>
      <c r="APK992" s="75"/>
      <c r="APL992" s="75"/>
      <c r="APM992" s="75"/>
      <c r="APN992" s="75"/>
      <c r="APO992" s="75"/>
      <c r="APP992" s="75"/>
      <c r="APQ992" s="75"/>
      <c r="APR992" s="75"/>
      <c r="APS992" s="75"/>
      <c r="APT992" s="75"/>
      <c r="APU992" s="75"/>
      <c r="APV992" s="75"/>
      <c r="APW992" s="75"/>
      <c r="APX992" s="75"/>
      <c r="APY992" s="75"/>
      <c r="APZ992" s="75"/>
      <c r="AQA992" s="75"/>
      <c r="AQB992" s="75"/>
      <c r="AQC992" s="75"/>
      <c r="AQD992" s="75"/>
      <c r="AQE992" s="75"/>
      <c r="AQF992" s="75"/>
      <c r="AQG992" s="75"/>
      <c r="AQH992" s="75"/>
      <c r="AQI992" s="75"/>
      <c r="AQJ992" s="75"/>
      <c r="AQK992" s="75"/>
      <c r="AQL992" s="75"/>
      <c r="AQM992" s="75"/>
      <c r="AQN992" s="75"/>
      <c r="AQO992" s="75"/>
      <c r="AQP992" s="75"/>
      <c r="AQQ992" s="75"/>
      <c r="AQR992" s="75"/>
      <c r="AQS992" s="75"/>
      <c r="AQT992" s="75"/>
      <c r="AQU992" s="75"/>
      <c r="AQV992" s="75"/>
      <c r="AQW992" s="75"/>
      <c r="AQX992" s="75"/>
      <c r="AQY992" s="75"/>
      <c r="AQZ992" s="75"/>
      <c r="ARA992" s="75"/>
      <c r="ARB992" s="75"/>
      <c r="ARC992" s="75"/>
      <c r="ARD992" s="75"/>
      <c r="ARE992" s="75"/>
      <c r="ARF992" s="75"/>
      <c r="ARG992" s="75"/>
      <c r="ARH992" s="75"/>
      <c r="ARI992" s="75"/>
      <c r="ARJ992" s="75"/>
      <c r="ARK992" s="75"/>
      <c r="ARL992" s="75"/>
      <c r="ARM992" s="75"/>
      <c r="ARN992" s="75"/>
      <c r="ARO992" s="75"/>
      <c r="ARP992" s="75"/>
      <c r="ARQ992" s="75"/>
      <c r="ARR992" s="75"/>
      <c r="ARS992" s="75"/>
      <c r="ART992" s="75"/>
      <c r="ARU992" s="75"/>
      <c r="ARV992" s="75"/>
      <c r="ARW992" s="75"/>
      <c r="ARX992" s="75"/>
      <c r="ARY992" s="75"/>
      <c r="ARZ992" s="75"/>
      <c r="ASA992" s="75"/>
      <c r="ASB992" s="75"/>
      <c r="ASC992" s="75"/>
      <c r="ASD992" s="75"/>
      <c r="ASE992" s="75"/>
      <c r="ASF992" s="75"/>
      <c r="ASG992" s="75"/>
      <c r="ASH992" s="75"/>
      <c r="ASI992" s="75"/>
      <c r="ASJ992" s="75"/>
      <c r="ASK992" s="75"/>
      <c r="ASL992" s="75"/>
      <c r="ASM992" s="75"/>
      <c r="ASN992" s="75"/>
      <c r="ASO992" s="75"/>
      <c r="ASP992" s="75"/>
      <c r="ASQ992" s="75"/>
      <c r="ASR992" s="75"/>
      <c r="ASS992" s="75"/>
      <c r="AST992" s="75"/>
      <c r="ASU992" s="75"/>
      <c r="ASV992" s="75"/>
      <c r="ASW992" s="75"/>
      <c r="ASX992" s="75"/>
      <c r="ASY992" s="75"/>
      <c r="ASZ992" s="75"/>
      <c r="ATA992" s="75"/>
      <c r="ATB992" s="75"/>
      <c r="ATC992" s="75"/>
      <c r="ATD992" s="75"/>
      <c r="ATE992" s="75"/>
      <c r="ATF992" s="75"/>
      <c r="ATG992" s="75"/>
      <c r="ATH992" s="75"/>
      <c r="ATI992" s="75"/>
      <c r="ATJ992" s="75"/>
      <c r="ATK992" s="75"/>
      <c r="ATL992" s="75"/>
      <c r="ATM992" s="75"/>
      <c r="ATN992" s="75"/>
      <c r="ATO992" s="75"/>
      <c r="ATP992" s="75"/>
      <c r="ATQ992" s="75"/>
      <c r="ATR992" s="75"/>
      <c r="ATS992" s="75"/>
      <c r="ATT992" s="75"/>
      <c r="ATU992" s="75"/>
      <c r="ATV992" s="75"/>
      <c r="ATW992" s="75"/>
      <c r="ATX992" s="75"/>
      <c r="ATY992" s="75"/>
      <c r="ATZ992" s="75"/>
      <c r="AUA992" s="75"/>
      <c r="AUB992" s="75"/>
      <c r="AUC992" s="75"/>
      <c r="AUD992" s="75"/>
      <c r="AUE992" s="75"/>
      <c r="AUF992" s="75"/>
      <c r="AUG992" s="75"/>
      <c r="AUH992" s="75"/>
      <c r="AUI992" s="75"/>
      <c r="AUJ992" s="75"/>
      <c r="AUK992" s="75"/>
      <c r="AUL992" s="75"/>
      <c r="AUM992" s="75"/>
      <c r="AUN992" s="75"/>
      <c r="AUO992" s="75"/>
      <c r="AUP992" s="75"/>
      <c r="AUQ992" s="75"/>
      <c r="AUR992" s="75"/>
      <c r="AUS992" s="75"/>
      <c r="AUT992" s="75"/>
      <c r="AUU992" s="75"/>
      <c r="AUV992" s="75"/>
      <c r="AUW992" s="75"/>
      <c r="AUX992" s="75"/>
      <c r="AUY992" s="75"/>
      <c r="AUZ992" s="75"/>
      <c r="AVA992" s="75"/>
      <c r="AVB992" s="75"/>
      <c r="AVC992" s="75"/>
      <c r="AVD992" s="75"/>
      <c r="AVE992" s="75"/>
      <c r="AVF992" s="75"/>
      <c r="AVG992" s="75"/>
      <c r="AVH992" s="75"/>
      <c r="AVI992" s="75"/>
      <c r="AVJ992" s="75"/>
      <c r="AVK992" s="75"/>
      <c r="AVL992" s="75"/>
      <c r="AVM992" s="75"/>
      <c r="AVN992" s="75"/>
      <c r="AVO992" s="75"/>
      <c r="AVP992" s="75"/>
      <c r="AVQ992" s="75"/>
      <c r="AVR992" s="75"/>
      <c r="AVS992" s="75"/>
      <c r="AVT992" s="75"/>
      <c r="AVU992" s="75"/>
      <c r="AVV992" s="75"/>
      <c r="AVW992" s="75"/>
      <c r="AVX992" s="75"/>
      <c r="AVY992" s="75"/>
      <c r="AVZ992" s="75"/>
      <c r="AWA992" s="75"/>
      <c r="AWB992" s="75"/>
      <c r="AWC992" s="75"/>
      <c r="AWD992" s="75"/>
      <c r="AWE992" s="75"/>
      <c r="AWF992" s="75"/>
      <c r="AWG992" s="75"/>
      <c r="AWH992" s="75"/>
      <c r="AWI992" s="75"/>
      <c r="AWJ992" s="75"/>
      <c r="AWK992" s="75"/>
      <c r="AWL992" s="75"/>
      <c r="AWM992" s="75"/>
      <c r="AWN992" s="75"/>
      <c r="AWO992" s="75"/>
      <c r="AWP992" s="75"/>
      <c r="AWQ992" s="75"/>
      <c r="AWR992" s="75"/>
      <c r="AWS992" s="75"/>
      <c r="AWT992" s="75"/>
      <c r="AWU992" s="75"/>
      <c r="AWV992" s="75"/>
      <c r="AWW992" s="75"/>
      <c r="AWX992" s="75"/>
      <c r="AWY992" s="75"/>
      <c r="AWZ992" s="75"/>
      <c r="AXA992" s="75"/>
      <c r="AXB992" s="75"/>
      <c r="AXC992" s="75"/>
      <c r="AXD992" s="75"/>
      <c r="AXE992" s="75"/>
      <c r="AXF992" s="75"/>
      <c r="AXG992" s="75"/>
      <c r="AXH992" s="75"/>
      <c r="AXI992" s="75"/>
      <c r="AXJ992" s="75"/>
      <c r="AXK992" s="75"/>
      <c r="AXL992" s="75"/>
      <c r="AXM992" s="75"/>
      <c r="AXN992" s="75"/>
      <c r="AXO992" s="75"/>
      <c r="AXP992" s="75"/>
      <c r="AXQ992" s="75"/>
      <c r="AXR992" s="75"/>
      <c r="AXS992" s="75"/>
      <c r="AXT992" s="75"/>
      <c r="AXU992" s="75"/>
      <c r="AXV992" s="75"/>
      <c r="AXW992" s="75"/>
      <c r="AXX992" s="75"/>
      <c r="AXY992" s="75"/>
      <c r="AXZ992" s="75"/>
      <c r="AYA992" s="75"/>
      <c r="AYB992" s="75"/>
      <c r="AYC992" s="75"/>
      <c r="AYD992" s="75"/>
      <c r="AYE992" s="75"/>
      <c r="AYF992" s="75"/>
      <c r="AYG992" s="75"/>
      <c r="AYH992" s="75"/>
      <c r="AYI992" s="75"/>
      <c r="AYJ992" s="75"/>
      <c r="AYK992" s="75"/>
      <c r="AYL992" s="75"/>
      <c r="AYM992" s="75"/>
      <c r="AYN992" s="75"/>
      <c r="AYO992" s="75"/>
      <c r="AYP992" s="75"/>
      <c r="AYQ992" s="75"/>
      <c r="AYR992" s="75"/>
      <c r="AYS992" s="75"/>
      <c r="AYT992" s="75"/>
      <c r="AYU992" s="75"/>
      <c r="AYV992" s="75"/>
      <c r="AYW992" s="75"/>
      <c r="AYX992" s="75"/>
      <c r="AYY992" s="75"/>
      <c r="AYZ992" s="75"/>
      <c r="AZA992" s="75"/>
      <c r="AZB992" s="75"/>
      <c r="AZC992" s="75"/>
      <c r="AZD992" s="75"/>
      <c r="AZE992" s="75"/>
      <c r="AZF992" s="75"/>
      <c r="AZG992" s="75"/>
      <c r="AZH992" s="75"/>
      <c r="AZI992" s="75"/>
      <c r="AZJ992" s="75"/>
      <c r="AZK992" s="75"/>
      <c r="AZL992" s="75"/>
      <c r="AZM992" s="75"/>
      <c r="AZN992" s="75"/>
      <c r="AZO992" s="75"/>
      <c r="AZP992" s="75"/>
      <c r="AZQ992" s="75"/>
      <c r="AZR992" s="75"/>
      <c r="AZS992" s="75"/>
      <c r="AZT992" s="75"/>
      <c r="AZU992" s="75"/>
      <c r="AZV992" s="75"/>
      <c r="AZW992" s="75"/>
      <c r="AZX992" s="75"/>
      <c r="AZY992" s="75"/>
      <c r="AZZ992" s="75"/>
      <c r="BAA992" s="75"/>
      <c r="BAB992" s="75"/>
      <c r="BAC992" s="75"/>
      <c r="BAD992" s="75"/>
      <c r="BAE992" s="75"/>
      <c r="BAF992" s="75"/>
      <c r="BAG992" s="75"/>
      <c r="BAH992" s="75"/>
      <c r="BAI992" s="75"/>
      <c r="BAJ992" s="75"/>
      <c r="BAK992" s="75"/>
      <c r="BAL992" s="75"/>
      <c r="BAM992" s="75"/>
      <c r="BAN992" s="75"/>
      <c r="BAO992" s="75"/>
      <c r="BAP992" s="75"/>
      <c r="BAQ992" s="75"/>
      <c r="BAR992" s="75"/>
      <c r="BAS992" s="75"/>
      <c r="BAT992" s="75"/>
      <c r="BAU992" s="75"/>
      <c r="BAV992" s="75"/>
      <c r="BAW992" s="75"/>
      <c r="BAX992" s="75"/>
      <c r="BAY992" s="75"/>
      <c r="BAZ992" s="75"/>
      <c r="BBA992" s="75"/>
      <c r="BBB992" s="75"/>
      <c r="BBC992" s="75"/>
      <c r="BBD992" s="75"/>
      <c r="BBE992" s="75"/>
      <c r="BBF992" s="75"/>
      <c r="BBG992" s="75"/>
      <c r="BBH992" s="75"/>
      <c r="BBI992" s="75"/>
      <c r="BBJ992" s="75"/>
      <c r="BBK992" s="75"/>
      <c r="BBL992" s="75"/>
      <c r="BBM992" s="75"/>
      <c r="BBN992" s="75"/>
      <c r="BBO992" s="75"/>
      <c r="BBP992" s="75"/>
      <c r="BBQ992" s="75"/>
      <c r="BBR992" s="75"/>
      <c r="BBS992" s="75"/>
      <c r="BBT992" s="75"/>
      <c r="BBU992" s="75"/>
      <c r="BBV992" s="75"/>
      <c r="BBW992" s="75"/>
      <c r="BBX992" s="75"/>
      <c r="BBY992" s="75"/>
      <c r="BBZ992" s="75"/>
      <c r="BCA992" s="75"/>
      <c r="BCB992" s="75"/>
      <c r="BCC992" s="75"/>
      <c r="BCD992" s="75"/>
      <c r="BCE992" s="75"/>
      <c r="BCF992" s="75"/>
      <c r="BCG992" s="75"/>
      <c r="BCH992" s="75"/>
      <c r="BCI992" s="75"/>
      <c r="BCJ992" s="75"/>
      <c r="BCK992" s="75"/>
      <c r="BCL992" s="75"/>
      <c r="BCM992" s="75"/>
      <c r="BCN992" s="75"/>
      <c r="BCO992" s="75"/>
      <c r="BCP992" s="75"/>
      <c r="BCQ992" s="75"/>
      <c r="BCR992" s="75"/>
      <c r="BCS992" s="75"/>
      <c r="BCT992" s="75"/>
      <c r="BCU992" s="75"/>
      <c r="BCV992" s="75"/>
      <c r="BCW992" s="75"/>
      <c r="BCX992" s="75"/>
      <c r="BCY992" s="75"/>
      <c r="BCZ992" s="75"/>
      <c r="BDA992" s="75"/>
      <c r="BDB992" s="75"/>
      <c r="BDC992" s="75"/>
      <c r="BDD992" s="75"/>
      <c r="BDE992" s="75"/>
      <c r="BDF992" s="75"/>
      <c r="BDG992" s="75"/>
      <c r="BDH992" s="75"/>
      <c r="BDI992" s="75"/>
      <c r="BDJ992" s="75"/>
      <c r="BDK992" s="75"/>
      <c r="BDL992" s="75"/>
      <c r="BDM992" s="75"/>
      <c r="BDN992" s="75"/>
      <c r="BDO992" s="75"/>
      <c r="BDP992" s="75"/>
      <c r="BDQ992" s="75"/>
      <c r="BDR992" s="75"/>
      <c r="BDS992" s="75"/>
      <c r="BDT992" s="75"/>
      <c r="BDU992" s="75"/>
      <c r="BDV992" s="75"/>
      <c r="BDW992" s="75"/>
      <c r="BDX992" s="75"/>
      <c r="BDY992" s="75"/>
      <c r="BDZ992" s="75"/>
      <c r="BEA992" s="75"/>
      <c r="BEB992" s="75"/>
      <c r="BEC992" s="75"/>
      <c r="BED992" s="75"/>
      <c r="BEE992" s="75"/>
      <c r="BEF992" s="75"/>
      <c r="BEG992" s="75"/>
      <c r="BEH992" s="75"/>
      <c r="BEI992" s="75"/>
      <c r="BEJ992" s="75"/>
      <c r="BEK992" s="75"/>
      <c r="BEL992" s="75"/>
      <c r="BEM992" s="75"/>
      <c r="BEN992" s="75"/>
      <c r="BEO992" s="75"/>
      <c r="BEP992" s="75"/>
      <c r="BEQ992" s="75"/>
      <c r="BER992" s="75"/>
      <c r="BES992" s="75"/>
      <c r="BET992" s="75"/>
      <c r="BEU992" s="75"/>
      <c r="BEV992" s="75"/>
      <c r="BEW992" s="75"/>
      <c r="BEX992" s="75"/>
      <c r="BEY992" s="75"/>
      <c r="BEZ992" s="75"/>
      <c r="BFA992" s="75"/>
      <c r="BFB992" s="75"/>
      <c r="BFC992" s="75"/>
      <c r="BFD992" s="75"/>
      <c r="BFE992" s="75"/>
      <c r="BFF992" s="75"/>
      <c r="BFG992" s="75"/>
      <c r="BFH992" s="75"/>
      <c r="BFI992" s="75"/>
      <c r="BFJ992" s="75"/>
      <c r="BFK992" s="75"/>
      <c r="BFL992" s="75"/>
      <c r="BFM992" s="75"/>
      <c r="BFN992" s="75"/>
      <c r="BFO992" s="75"/>
      <c r="BFP992" s="75"/>
      <c r="BFQ992" s="75"/>
      <c r="BFR992" s="75"/>
      <c r="BFS992" s="75"/>
      <c r="BFT992" s="75"/>
      <c r="BFU992" s="75"/>
      <c r="BFV992" s="75"/>
      <c r="BFW992" s="75"/>
      <c r="BFX992" s="75"/>
      <c r="BFY992" s="75"/>
      <c r="BFZ992" s="75"/>
      <c r="BGA992" s="75"/>
      <c r="BGB992" s="75"/>
      <c r="BGC992" s="75"/>
      <c r="BGD992" s="75"/>
      <c r="BGE992" s="75"/>
      <c r="BGF992" s="75"/>
      <c r="BGG992" s="75"/>
      <c r="BGH992" s="75"/>
      <c r="BGI992" s="75"/>
      <c r="BGJ992" s="75"/>
      <c r="BGK992" s="75"/>
      <c r="BGL992" s="75"/>
      <c r="BGM992" s="75"/>
      <c r="BGN992" s="75"/>
      <c r="BGO992" s="75"/>
      <c r="BGP992" s="75"/>
      <c r="BGQ992" s="75"/>
      <c r="BGR992" s="75"/>
      <c r="BGS992" s="75"/>
      <c r="BGT992" s="75"/>
      <c r="BGU992" s="75"/>
      <c r="BGV992" s="75"/>
      <c r="BGW992" s="75"/>
      <c r="BGX992" s="75"/>
      <c r="BGY992" s="75"/>
      <c r="BGZ992" s="75"/>
      <c r="BHA992" s="75"/>
      <c r="BHB992" s="75"/>
      <c r="BHC992" s="75"/>
      <c r="BHD992" s="75"/>
      <c r="BHE992" s="75"/>
      <c r="BHF992" s="75"/>
      <c r="BHG992" s="75"/>
      <c r="BHH992" s="75"/>
      <c r="BHI992" s="75"/>
      <c r="BHJ992" s="75"/>
      <c r="BHK992" s="75"/>
      <c r="BHL992" s="75"/>
      <c r="BHM992" s="75"/>
      <c r="BHN992" s="75"/>
      <c r="BHO992" s="75"/>
      <c r="BHP992" s="75"/>
      <c r="BHQ992" s="75"/>
      <c r="BHR992" s="75"/>
      <c r="BHS992" s="75"/>
      <c r="BHT992" s="75"/>
      <c r="BHU992" s="75"/>
      <c r="BHV992" s="75"/>
      <c r="BHW992" s="75"/>
      <c r="BHX992" s="75"/>
      <c r="BHY992" s="75"/>
      <c r="BHZ992" s="75"/>
      <c r="BIA992" s="75"/>
      <c r="BIB992" s="75"/>
      <c r="BIC992" s="75"/>
      <c r="BID992" s="75"/>
      <c r="BIE992" s="75"/>
      <c r="BIF992" s="75"/>
      <c r="BIG992" s="75"/>
      <c r="BIH992" s="75"/>
      <c r="BII992" s="75"/>
      <c r="BIJ992" s="75"/>
      <c r="BIK992" s="75"/>
      <c r="BIL992" s="75"/>
      <c r="BIM992" s="75"/>
      <c r="BIN992" s="75"/>
      <c r="BIO992" s="75"/>
      <c r="BIP992" s="75"/>
      <c r="BIQ992" s="75"/>
      <c r="BIR992" s="75"/>
      <c r="BIS992" s="75"/>
      <c r="BIT992" s="75"/>
      <c r="BIU992" s="75"/>
      <c r="BIV992" s="75"/>
      <c r="BIW992" s="75"/>
      <c r="BIX992" s="75"/>
      <c r="BIY992" s="75"/>
      <c r="BIZ992" s="75"/>
      <c r="BJA992" s="75"/>
      <c r="BJB992" s="75"/>
      <c r="BJC992" s="75"/>
      <c r="BJD992" s="75"/>
      <c r="BJE992" s="75"/>
      <c r="BJF992" s="75"/>
      <c r="BJG992" s="75"/>
      <c r="BJH992" s="75"/>
      <c r="BJI992" s="75"/>
      <c r="BJJ992" s="75"/>
      <c r="BJK992" s="75"/>
      <c r="BJL992" s="75"/>
      <c r="BJM992" s="75"/>
      <c r="BJN992" s="75"/>
      <c r="BJO992" s="75"/>
      <c r="BJP992" s="75"/>
      <c r="BJQ992" s="75"/>
      <c r="BJR992" s="75"/>
      <c r="BJS992" s="75"/>
      <c r="BJT992" s="75"/>
      <c r="BJU992" s="75"/>
      <c r="BJV992" s="75"/>
      <c r="BJW992" s="75"/>
      <c r="BJX992" s="75"/>
      <c r="BJY992" s="75"/>
      <c r="BJZ992" s="75"/>
      <c r="BKA992" s="75"/>
      <c r="BKB992" s="75"/>
      <c r="BKC992" s="75"/>
      <c r="BKD992" s="75"/>
      <c r="BKE992" s="75"/>
      <c r="BKF992" s="75"/>
      <c r="BKG992" s="75"/>
      <c r="BKH992" s="75"/>
      <c r="BKI992" s="75"/>
      <c r="BKJ992" s="75"/>
      <c r="BKK992" s="75"/>
      <c r="BKL992" s="75"/>
      <c r="BKM992" s="75"/>
      <c r="BKN992" s="75"/>
      <c r="BKO992" s="75"/>
      <c r="BKP992" s="75"/>
      <c r="BKQ992" s="75"/>
      <c r="BKR992" s="75"/>
      <c r="BKS992" s="75"/>
      <c r="BKT992" s="75"/>
      <c r="BKU992" s="75"/>
      <c r="BKV992" s="75"/>
      <c r="BKW992" s="75"/>
      <c r="BKX992" s="75"/>
      <c r="BKY992" s="75"/>
      <c r="BKZ992" s="75"/>
      <c r="BLA992" s="75"/>
      <c r="BLB992" s="75"/>
      <c r="BLC992" s="75"/>
      <c r="BLD992" s="75"/>
      <c r="BLE992" s="75"/>
      <c r="BLF992" s="75"/>
      <c r="BLG992" s="75"/>
      <c r="BLH992" s="75"/>
      <c r="BLI992" s="75"/>
      <c r="BLJ992" s="75"/>
      <c r="BLK992" s="75"/>
      <c r="BLL992" s="75"/>
      <c r="BLM992" s="75"/>
      <c r="BLN992" s="75"/>
      <c r="BLO992" s="75"/>
      <c r="BLP992" s="75"/>
      <c r="BLQ992" s="75"/>
      <c r="BLR992" s="75"/>
      <c r="BLS992" s="75"/>
      <c r="BLT992" s="75"/>
      <c r="BLU992" s="75"/>
      <c r="BLV992" s="75"/>
      <c r="BLW992" s="75"/>
      <c r="BLX992" s="75"/>
      <c r="BLY992" s="75"/>
      <c r="BLZ992" s="75"/>
      <c r="BMA992" s="75"/>
      <c r="BMB992" s="75"/>
      <c r="BMC992" s="75"/>
      <c r="BMD992" s="75"/>
      <c r="BME992" s="75"/>
      <c r="BMF992" s="75"/>
      <c r="BMG992" s="75"/>
      <c r="BMH992" s="75"/>
      <c r="BMI992" s="75"/>
      <c r="BMJ992" s="75"/>
      <c r="BMK992" s="75"/>
      <c r="BML992" s="75"/>
      <c r="BMM992" s="75"/>
      <c r="BMN992" s="75"/>
      <c r="BMO992" s="75"/>
      <c r="BMP992" s="75"/>
      <c r="BMQ992" s="75"/>
      <c r="BMR992" s="75"/>
      <c r="BMS992" s="75"/>
      <c r="BMT992" s="75"/>
      <c r="BMU992" s="75"/>
      <c r="BMV992" s="75"/>
      <c r="BMW992" s="75"/>
      <c r="BMX992" s="75"/>
      <c r="BMY992" s="75"/>
      <c r="BMZ992" s="75"/>
      <c r="BNA992" s="75"/>
      <c r="BNB992" s="75"/>
      <c r="BNC992" s="75"/>
      <c r="BND992" s="75"/>
      <c r="BNE992" s="75"/>
      <c r="BNF992" s="75"/>
      <c r="BNG992" s="75"/>
      <c r="BNH992" s="75"/>
      <c r="BNI992" s="75"/>
      <c r="BNJ992" s="75"/>
      <c r="BNK992" s="75"/>
      <c r="BNL992" s="75"/>
      <c r="BNM992" s="75"/>
      <c r="BNN992" s="75"/>
      <c r="BNO992" s="75"/>
      <c r="BNP992" s="75"/>
      <c r="BNQ992" s="75"/>
      <c r="BNR992" s="75"/>
      <c r="BNS992" s="75"/>
      <c r="BNT992" s="75"/>
      <c r="BNU992" s="75"/>
      <c r="BNV992" s="75"/>
      <c r="BNW992" s="75"/>
      <c r="BNX992" s="75"/>
      <c r="BNY992" s="75"/>
      <c r="BNZ992" s="75"/>
      <c r="BOA992" s="75"/>
      <c r="BOB992" s="75"/>
      <c r="BOC992" s="75"/>
      <c r="BOD992" s="75"/>
      <c r="BOE992" s="75"/>
      <c r="BOF992" s="75"/>
      <c r="BOG992" s="75"/>
      <c r="BOH992" s="75"/>
      <c r="BOI992" s="75"/>
      <c r="BOJ992" s="75"/>
      <c r="BOK992" s="75"/>
      <c r="BOL992" s="75"/>
      <c r="BOM992" s="75"/>
      <c r="BON992" s="75"/>
      <c r="BOO992" s="75"/>
      <c r="BOP992" s="75"/>
      <c r="BOQ992" s="75"/>
      <c r="BOR992" s="75"/>
      <c r="BOS992" s="75"/>
      <c r="BOT992" s="75"/>
      <c r="BOU992" s="75"/>
      <c r="BOV992" s="75"/>
      <c r="BOW992" s="75"/>
      <c r="BOX992" s="75"/>
      <c r="BOY992" s="75"/>
      <c r="BOZ992" s="75"/>
      <c r="BPA992" s="75"/>
      <c r="BPB992" s="75"/>
      <c r="BPC992" s="75"/>
      <c r="BPD992" s="75"/>
      <c r="BPE992" s="75"/>
      <c r="BPF992" s="75"/>
      <c r="BPG992" s="75"/>
      <c r="BPH992" s="75"/>
      <c r="BPI992" s="75"/>
      <c r="BPJ992" s="75"/>
      <c r="BPK992" s="75"/>
      <c r="BPL992" s="75"/>
      <c r="BPM992" s="75"/>
      <c r="BPN992" s="75"/>
      <c r="BPO992" s="75"/>
      <c r="BPP992" s="75"/>
      <c r="BPQ992" s="75"/>
      <c r="BPR992" s="75"/>
      <c r="BPS992" s="75"/>
      <c r="BPT992" s="75"/>
      <c r="BPU992" s="75"/>
      <c r="BPV992" s="75"/>
      <c r="BPW992" s="75"/>
      <c r="BPX992" s="75"/>
      <c r="BPY992" s="75"/>
      <c r="BPZ992" s="75"/>
      <c r="BQA992" s="75"/>
      <c r="BQB992" s="75"/>
      <c r="BQC992" s="75"/>
      <c r="BQD992" s="75"/>
      <c r="BQE992" s="75"/>
      <c r="BQF992" s="75"/>
      <c r="BQG992" s="75"/>
      <c r="BQH992" s="75"/>
      <c r="BQI992" s="75"/>
      <c r="BQJ992" s="75"/>
      <c r="BQK992" s="75"/>
      <c r="BQL992" s="75"/>
      <c r="BQM992" s="75"/>
      <c r="BQN992" s="75"/>
      <c r="BQO992" s="75"/>
      <c r="BQP992" s="75"/>
      <c r="BQQ992" s="75"/>
      <c r="BQR992" s="75"/>
      <c r="BQS992" s="75"/>
      <c r="BQT992" s="75"/>
      <c r="BQU992" s="75"/>
      <c r="BQV992" s="75"/>
      <c r="BQW992" s="75"/>
      <c r="BQX992" s="75"/>
      <c r="BQY992" s="75"/>
      <c r="BQZ992" s="75"/>
      <c r="BRA992" s="75"/>
      <c r="BRB992" s="75"/>
      <c r="BRC992" s="75"/>
      <c r="BRD992" s="75"/>
      <c r="BRE992" s="75"/>
      <c r="BRF992" s="75"/>
      <c r="BRG992" s="75"/>
      <c r="BRH992" s="75"/>
      <c r="BRI992" s="75"/>
      <c r="BRJ992" s="75"/>
      <c r="BRK992" s="75"/>
      <c r="BRL992" s="75"/>
      <c r="BRM992" s="75"/>
      <c r="BRN992" s="75"/>
      <c r="BRO992" s="75"/>
      <c r="BRP992" s="75"/>
      <c r="BRQ992" s="75"/>
      <c r="BRR992" s="75"/>
      <c r="BRS992" s="75"/>
      <c r="BRT992" s="75"/>
      <c r="BRU992" s="75"/>
      <c r="BRV992" s="75"/>
      <c r="BRW992" s="75"/>
      <c r="BRX992" s="75"/>
      <c r="BRY992" s="75"/>
      <c r="BRZ992" s="75"/>
      <c r="BSA992" s="75"/>
      <c r="BSB992" s="75"/>
      <c r="BSC992" s="75"/>
      <c r="BSD992" s="75"/>
      <c r="BSE992" s="75"/>
      <c r="BSF992" s="75"/>
      <c r="BSG992" s="75"/>
      <c r="BSH992" s="75"/>
      <c r="BSI992" s="75"/>
      <c r="BSJ992" s="75"/>
      <c r="BSK992" s="75"/>
      <c r="BSL992" s="75"/>
      <c r="BSM992" s="75"/>
      <c r="BSN992" s="75"/>
      <c r="BSO992" s="75"/>
      <c r="BSP992" s="75"/>
      <c r="BSQ992" s="75"/>
      <c r="BSR992" s="75"/>
      <c r="BSS992" s="75"/>
      <c r="BST992" s="75"/>
      <c r="BSU992" s="75"/>
      <c r="BSV992" s="75"/>
      <c r="BSW992" s="75"/>
      <c r="BSX992" s="75"/>
      <c r="BSY992" s="75"/>
      <c r="BSZ992" s="75"/>
      <c r="BTA992" s="75"/>
      <c r="BTB992" s="75"/>
      <c r="BTC992" s="75"/>
      <c r="BTD992" s="75"/>
      <c r="BTE992" s="75"/>
      <c r="BTF992" s="75"/>
      <c r="BTG992" s="75"/>
      <c r="BTH992" s="75"/>
      <c r="BTI992" s="75"/>
      <c r="BTJ992" s="75"/>
      <c r="BTK992" s="75"/>
      <c r="BTL992" s="75"/>
      <c r="BTM992" s="75"/>
      <c r="BTN992" s="75"/>
      <c r="BTO992" s="75"/>
      <c r="BTP992" s="75"/>
      <c r="BTQ992" s="75"/>
      <c r="BTR992" s="75"/>
      <c r="BTS992" s="75"/>
      <c r="BTT992" s="75"/>
      <c r="BTU992" s="75"/>
      <c r="BTV992" s="75"/>
      <c r="BTW992" s="75"/>
      <c r="BTX992" s="75"/>
      <c r="BTY992" s="75"/>
      <c r="BTZ992" s="75"/>
      <c r="BUA992" s="75"/>
      <c r="BUB992" s="75"/>
      <c r="BUC992" s="75"/>
      <c r="BUD992" s="75"/>
      <c r="BUE992" s="75"/>
      <c r="BUF992" s="75"/>
      <c r="BUG992" s="75"/>
      <c r="BUH992" s="75"/>
      <c r="BUI992" s="75"/>
      <c r="BUJ992" s="75"/>
      <c r="BUK992" s="75"/>
      <c r="BUL992" s="75"/>
      <c r="BUM992" s="75"/>
      <c r="BUN992" s="75"/>
      <c r="BUO992" s="75"/>
      <c r="BUP992" s="75"/>
      <c r="BUQ992" s="75"/>
      <c r="BUR992" s="75"/>
      <c r="BUS992" s="75"/>
      <c r="BUT992" s="75"/>
      <c r="BUU992" s="75"/>
      <c r="BUV992" s="75"/>
      <c r="BUW992" s="75"/>
      <c r="BUX992" s="75"/>
      <c r="BUY992" s="75"/>
      <c r="BUZ992" s="75"/>
      <c r="BVA992" s="75"/>
      <c r="BVB992" s="75"/>
      <c r="BVC992" s="75"/>
      <c r="BVD992" s="75"/>
      <c r="BVE992" s="75"/>
      <c r="BVF992" s="75"/>
      <c r="BVG992" s="75"/>
      <c r="BVH992" s="75"/>
      <c r="BVI992" s="75"/>
      <c r="BVJ992" s="75"/>
      <c r="BVK992" s="75"/>
      <c r="BVL992" s="75"/>
      <c r="BVM992" s="75"/>
      <c r="BVN992" s="75"/>
      <c r="BVO992" s="75"/>
      <c r="BVP992" s="75"/>
      <c r="BVQ992" s="75"/>
      <c r="BVR992" s="75"/>
      <c r="BVS992" s="75"/>
      <c r="BVT992" s="75"/>
      <c r="BVU992" s="75"/>
      <c r="BVV992" s="75"/>
      <c r="BVW992" s="75"/>
      <c r="BVX992" s="75"/>
      <c r="BVY992" s="75"/>
      <c r="BVZ992" s="75"/>
      <c r="BWA992" s="75"/>
      <c r="BWB992" s="75"/>
      <c r="BWC992" s="75"/>
      <c r="BWD992" s="75"/>
      <c r="BWE992" s="75"/>
      <c r="BWF992" s="75"/>
      <c r="BWG992" s="75"/>
      <c r="BWH992" s="75"/>
      <c r="BWI992" s="75"/>
      <c r="BWJ992" s="75"/>
      <c r="BWK992" s="75"/>
      <c r="BWL992" s="75"/>
      <c r="BWM992" s="75"/>
      <c r="BWN992" s="75"/>
      <c r="BWO992" s="75"/>
      <c r="BWP992" s="75"/>
      <c r="BWQ992" s="75"/>
      <c r="BWR992" s="75"/>
      <c r="BWS992" s="75"/>
      <c r="BWT992" s="75"/>
      <c r="BWU992" s="75"/>
      <c r="BWV992" s="75"/>
      <c r="BWW992" s="75"/>
      <c r="BWX992" s="75"/>
      <c r="BWY992" s="75"/>
      <c r="BWZ992" s="75"/>
      <c r="BXA992" s="75"/>
      <c r="BXB992" s="75"/>
      <c r="BXC992" s="75"/>
      <c r="BXD992" s="75"/>
      <c r="BXE992" s="75"/>
      <c r="BXF992" s="75"/>
      <c r="BXG992" s="75"/>
      <c r="BXH992" s="75"/>
      <c r="BXI992" s="75"/>
      <c r="BXJ992" s="75"/>
      <c r="BXK992" s="75"/>
      <c r="BXL992" s="75"/>
      <c r="BXM992" s="75"/>
      <c r="BXN992" s="75"/>
      <c r="BXO992" s="75"/>
      <c r="BXP992" s="75"/>
      <c r="BXQ992" s="75"/>
      <c r="BXR992" s="75"/>
      <c r="BXS992" s="75"/>
      <c r="BXT992" s="75"/>
      <c r="BXU992" s="75"/>
      <c r="BXV992" s="75"/>
      <c r="BXW992" s="75"/>
      <c r="BXX992" s="75"/>
      <c r="BXY992" s="75"/>
      <c r="BXZ992" s="75"/>
      <c r="BYA992" s="75"/>
      <c r="BYB992" s="75"/>
      <c r="BYC992" s="75"/>
      <c r="BYD992" s="75"/>
      <c r="BYE992" s="75"/>
      <c r="BYF992" s="75"/>
      <c r="BYG992" s="75"/>
      <c r="BYH992" s="75"/>
      <c r="BYI992" s="75"/>
      <c r="BYJ992" s="75"/>
      <c r="BYK992" s="75"/>
      <c r="BYL992" s="75"/>
      <c r="BYM992" s="75"/>
      <c r="BYN992" s="75"/>
      <c r="BYO992" s="75"/>
      <c r="BYP992" s="75"/>
      <c r="BYQ992" s="75"/>
      <c r="BYR992" s="75"/>
      <c r="BYS992" s="75"/>
      <c r="BYT992" s="75"/>
      <c r="BYU992" s="75"/>
      <c r="BYV992" s="75"/>
      <c r="BYW992" s="75"/>
      <c r="BYX992" s="75"/>
      <c r="BYY992" s="75"/>
      <c r="BYZ992" s="75"/>
      <c r="BZA992" s="75"/>
      <c r="BZB992" s="75"/>
      <c r="BZC992" s="75"/>
      <c r="BZD992" s="75"/>
      <c r="BZE992" s="75"/>
      <c r="BZF992" s="75"/>
      <c r="BZG992" s="75"/>
      <c r="BZH992" s="75"/>
      <c r="BZI992" s="75"/>
      <c r="BZJ992" s="75"/>
      <c r="BZK992" s="75"/>
      <c r="BZL992" s="75"/>
      <c r="BZM992" s="75"/>
      <c r="BZN992" s="75"/>
      <c r="BZO992" s="75"/>
      <c r="BZP992" s="75"/>
      <c r="BZQ992" s="75"/>
      <c r="BZR992" s="75"/>
      <c r="BZS992" s="75"/>
      <c r="BZT992" s="75"/>
      <c r="BZU992" s="75"/>
      <c r="BZV992" s="75"/>
      <c r="BZW992" s="75"/>
      <c r="BZX992" s="75"/>
      <c r="BZY992" s="75"/>
      <c r="BZZ992" s="75"/>
      <c r="CAA992" s="75"/>
      <c r="CAB992" s="75"/>
      <c r="CAC992" s="75"/>
      <c r="CAD992" s="75"/>
      <c r="CAE992" s="75"/>
      <c r="CAF992" s="75"/>
      <c r="CAG992" s="75"/>
      <c r="CAH992" s="75"/>
      <c r="CAI992" s="75"/>
      <c r="CAJ992" s="75"/>
      <c r="CAK992" s="75"/>
      <c r="CAL992" s="75"/>
      <c r="CAM992" s="75"/>
      <c r="CAN992" s="75"/>
      <c r="CAO992" s="75"/>
      <c r="CAP992" s="75"/>
      <c r="CAQ992" s="75"/>
      <c r="CAR992" s="75"/>
      <c r="CAS992" s="75"/>
      <c r="CAT992" s="75"/>
      <c r="CAU992" s="75"/>
      <c r="CAV992" s="75"/>
      <c r="CAW992" s="75"/>
      <c r="CAX992" s="75"/>
      <c r="CAY992" s="75"/>
      <c r="CAZ992" s="75"/>
      <c r="CBA992" s="75"/>
      <c r="CBB992" s="75"/>
      <c r="CBC992" s="75"/>
      <c r="CBD992" s="75"/>
      <c r="CBE992" s="75"/>
      <c r="CBF992" s="75"/>
      <c r="CBG992" s="75"/>
      <c r="CBH992" s="75"/>
      <c r="CBI992" s="75"/>
      <c r="CBJ992" s="75"/>
      <c r="CBK992" s="75"/>
      <c r="CBL992" s="75"/>
      <c r="CBM992" s="75"/>
      <c r="CBN992" s="75"/>
      <c r="CBO992" s="75"/>
      <c r="CBP992" s="75"/>
      <c r="CBQ992" s="75"/>
      <c r="CBR992" s="75"/>
      <c r="CBS992" s="75"/>
      <c r="CBT992" s="75"/>
      <c r="CBU992" s="75"/>
      <c r="CBV992" s="75"/>
      <c r="CBW992" s="75"/>
      <c r="CBX992" s="75"/>
      <c r="CBY992" s="75"/>
      <c r="CBZ992" s="75"/>
      <c r="CCA992" s="75"/>
      <c r="CCB992" s="75"/>
      <c r="CCC992" s="75"/>
      <c r="CCD992" s="75"/>
      <c r="CCE992" s="75"/>
      <c r="CCF992" s="75"/>
      <c r="CCG992" s="75"/>
      <c r="CCH992" s="75"/>
      <c r="CCI992" s="75"/>
      <c r="CCJ992" s="75"/>
      <c r="CCK992" s="75"/>
      <c r="CCL992" s="75"/>
      <c r="CCM992" s="75"/>
      <c r="CCN992" s="75"/>
      <c r="CCO992" s="75"/>
      <c r="CCP992" s="75"/>
      <c r="CCQ992" s="75"/>
      <c r="CCR992" s="75"/>
      <c r="CCS992" s="75"/>
      <c r="CCT992" s="75"/>
      <c r="CCU992" s="75"/>
      <c r="CCV992" s="75"/>
      <c r="CCW992" s="75"/>
      <c r="CCX992" s="75"/>
      <c r="CCY992" s="75"/>
      <c r="CCZ992" s="75"/>
      <c r="CDA992" s="75"/>
      <c r="CDB992" s="75"/>
      <c r="CDC992" s="75"/>
      <c r="CDD992" s="75"/>
      <c r="CDE992" s="75"/>
      <c r="CDF992" s="75"/>
      <c r="CDG992" s="75"/>
      <c r="CDH992" s="75"/>
      <c r="CDI992" s="75"/>
      <c r="CDJ992" s="75"/>
      <c r="CDK992" s="75"/>
      <c r="CDL992" s="75"/>
      <c r="CDM992" s="75"/>
      <c r="CDN992" s="75"/>
      <c r="CDO992" s="75"/>
      <c r="CDP992" s="75"/>
      <c r="CDQ992" s="75"/>
      <c r="CDR992" s="75"/>
      <c r="CDS992" s="75"/>
      <c r="CDT992" s="75"/>
      <c r="CDU992" s="75"/>
      <c r="CDV992" s="75"/>
      <c r="CDW992" s="75"/>
      <c r="CDX992" s="75"/>
      <c r="CDY992" s="75"/>
      <c r="CDZ992" s="75"/>
      <c r="CEA992" s="75"/>
      <c r="CEB992" s="75"/>
      <c r="CEC992" s="75"/>
      <c r="CED992" s="75"/>
      <c r="CEE992" s="75"/>
      <c r="CEF992" s="75"/>
      <c r="CEG992" s="75"/>
      <c r="CEH992" s="75"/>
      <c r="CEI992" s="75"/>
      <c r="CEJ992" s="75"/>
      <c r="CEK992" s="75"/>
      <c r="CEL992" s="75"/>
      <c r="CEM992" s="75"/>
      <c r="CEN992" s="75"/>
      <c r="CEO992" s="75"/>
      <c r="CEP992" s="75"/>
      <c r="CEQ992" s="75"/>
      <c r="CER992" s="75"/>
      <c r="CES992" s="75"/>
      <c r="CET992" s="75"/>
      <c r="CEU992" s="75"/>
      <c r="CEV992" s="75"/>
      <c r="CEW992" s="75"/>
      <c r="CEX992" s="75"/>
      <c r="CEY992" s="75"/>
      <c r="CEZ992" s="75"/>
      <c r="CFA992" s="75"/>
      <c r="CFB992" s="75"/>
      <c r="CFC992" s="75"/>
      <c r="CFD992" s="75"/>
      <c r="CFE992" s="75"/>
      <c r="CFF992" s="75"/>
      <c r="CFG992" s="75"/>
      <c r="CFH992" s="75"/>
      <c r="CFI992" s="75"/>
      <c r="CFJ992" s="75"/>
      <c r="CFK992" s="75"/>
      <c r="CFL992" s="75"/>
      <c r="CFM992" s="75"/>
      <c r="CFN992" s="75"/>
      <c r="CFO992" s="75"/>
      <c r="CFP992" s="75"/>
      <c r="CFQ992" s="75"/>
      <c r="CFR992" s="75"/>
      <c r="CFS992" s="75"/>
      <c r="CFT992" s="75"/>
      <c r="CFU992" s="75"/>
      <c r="CFV992" s="75"/>
      <c r="CFW992" s="75"/>
      <c r="CFX992" s="75"/>
      <c r="CFY992" s="75"/>
      <c r="CFZ992" s="75"/>
      <c r="CGA992" s="75"/>
      <c r="CGB992" s="75"/>
      <c r="CGC992" s="75"/>
      <c r="CGD992" s="75"/>
      <c r="CGE992" s="75"/>
      <c r="CGF992" s="75"/>
      <c r="CGG992" s="75"/>
      <c r="CGH992" s="75"/>
      <c r="CGI992" s="75"/>
      <c r="CGJ992" s="75"/>
      <c r="CGK992" s="75"/>
      <c r="CGL992" s="75"/>
      <c r="CGM992" s="75"/>
      <c r="CGN992" s="75"/>
      <c r="CGO992" s="75"/>
      <c r="CGP992" s="75"/>
      <c r="CGQ992" s="75"/>
      <c r="CGR992" s="75"/>
      <c r="CGS992" s="75"/>
      <c r="CGT992" s="75"/>
      <c r="CGU992" s="75"/>
      <c r="CGV992" s="75"/>
      <c r="CGW992" s="75"/>
      <c r="CGX992" s="75"/>
      <c r="CGY992" s="75"/>
      <c r="CGZ992" s="75"/>
      <c r="CHA992" s="75"/>
      <c r="CHB992" s="75"/>
      <c r="CHC992" s="75"/>
      <c r="CHD992" s="75"/>
      <c r="CHE992" s="75"/>
      <c r="CHF992" s="75"/>
      <c r="CHG992" s="75"/>
      <c r="CHH992" s="75"/>
      <c r="CHI992" s="75"/>
      <c r="CHJ992" s="75"/>
      <c r="CHK992" s="75"/>
      <c r="CHL992" s="75"/>
      <c r="CHM992" s="75"/>
      <c r="CHN992" s="75"/>
      <c r="CHO992" s="75"/>
      <c r="CHP992" s="75"/>
      <c r="CHQ992" s="75"/>
      <c r="CHR992" s="75"/>
      <c r="CHS992" s="75"/>
      <c r="CHT992" s="75"/>
      <c r="CHU992" s="75"/>
      <c r="CHV992" s="75"/>
      <c r="CHW992" s="75"/>
      <c r="CHX992" s="75"/>
      <c r="CHY992" s="75"/>
      <c r="CHZ992" s="75"/>
      <c r="CIA992" s="75"/>
      <c r="CIB992" s="75"/>
      <c r="CIC992" s="75"/>
      <c r="CID992" s="75"/>
      <c r="CIE992" s="75"/>
      <c r="CIF992" s="75"/>
      <c r="CIG992" s="75"/>
      <c r="CIH992" s="75"/>
      <c r="CII992" s="75"/>
      <c r="CIJ992" s="75"/>
      <c r="CIK992" s="75"/>
      <c r="CIL992" s="75"/>
      <c r="CIM992" s="75"/>
      <c r="CIN992" s="75"/>
      <c r="CIO992" s="75"/>
      <c r="CIP992" s="75"/>
      <c r="CIQ992" s="75"/>
      <c r="CIR992" s="75"/>
      <c r="CIS992" s="75"/>
      <c r="CIT992" s="75"/>
      <c r="CIU992" s="75"/>
      <c r="CIV992" s="75"/>
      <c r="CIW992" s="75"/>
      <c r="CIX992" s="75"/>
      <c r="CIY992" s="75"/>
      <c r="CIZ992" s="75"/>
      <c r="CJA992" s="75"/>
      <c r="CJB992" s="75"/>
      <c r="CJC992" s="75"/>
      <c r="CJD992" s="75"/>
      <c r="CJE992" s="75"/>
      <c r="CJF992" s="75"/>
      <c r="CJG992" s="75"/>
      <c r="CJH992" s="75"/>
      <c r="CJI992" s="75"/>
      <c r="CJJ992" s="75"/>
      <c r="CJK992" s="75"/>
      <c r="CJL992" s="75"/>
      <c r="CJM992" s="75"/>
      <c r="CJN992" s="75"/>
      <c r="CJO992" s="75"/>
      <c r="CJP992" s="75"/>
      <c r="CJQ992" s="75"/>
      <c r="CJR992" s="75"/>
      <c r="CJS992" s="75"/>
      <c r="CJT992" s="75"/>
      <c r="CJU992" s="75"/>
      <c r="CJV992" s="75"/>
      <c r="CJW992" s="75"/>
      <c r="CJX992" s="75"/>
      <c r="CJY992" s="75"/>
      <c r="CJZ992" s="75"/>
      <c r="CKA992" s="75"/>
      <c r="CKB992" s="75"/>
      <c r="CKC992" s="75"/>
      <c r="CKD992" s="75"/>
      <c r="CKE992" s="75"/>
      <c r="CKF992" s="75"/>
      <c r="CKG992" s="75"/>
      <c r="CKH992" s="75"/>
      <c r="CKI992" s="75"/>
      <c r="CKJ992" s="75"/>
      <c r="CKK992" s="75"/>
      <c r="CKL992" s="75"/>
      <c r="CKM992" s="75"/>
      <c r="CKN992" s="75"/>
      <c r="CKO992" s="75"/>
      <c r="CKP992" s="75"/>
      <c r="CKQ992" s="75"/>
      <c r="CKR992" s="75"/>
      <c r="CKS992" s="75"/>
      <c r="CKT992" s="75"/>
      <c r="CKU992" s="75"/>
      <c r="CKV992" s="75"/>
      <c r="CKW992" s="75"/>
      <c r="CKX992" s="75"/>
      <c r="CKY992" s="75"/>
      <c r="CKZ992" s="75"/>
      <c r="CLA992" s="75"/>
      <c r="CLB992" s="75"/>
      <c r="CLC992" s="75"/>
      <c r="CLD992" s="75"/>
      <c r="CLE992" s="75"/>
      <c r="CLF992" s="75"/>
      <c r="CLG992" s="75"/>
      <c r="CLH992" s="75"/>
      <c r="CLI992" s="75"/>
      <c r="CLJ992" s="75"/>
      <c r="CLK992" s="75"/>
      <c r="CLL992" s="75"/>
      <c r="CLM992" s="75"/>
      <c r="CLN992" s="75"/>
      <c r="CLO992" s="75"/>
      <c r="CLP992" s="75"/>
      <c r="CLQ992" s="75"/>
      <c r="CLR992" s="75"/>
      <c r="CLS992" s="75"/>
      <c r="CLT992" s="75"/>
      <c r="CLU992" s="75"/>
      <c r="CLV992" s="75"/>
      <c r="CLW992" s="75"/>
      <c r="CLX992" s="75"/>
      <c r="CLY992" s="75"/>
      <c r="CLZ992" s="75"/>
      <c r="CMA992" s="75"/>
      <c r="CMB992" s="75"/>
      <c r="CMC992" s="75"/>
      <c r="CMD992" s="75"/>
      <c r="CME992" s="75"/>
      <c r="CMF992" s="75"/>
      <c r="CMG992" s="75"/>
      <c r="CMH992" s="75"/>
      <c r="CMI992" s="75"/>
      <c r="CMJ992" s="75"/>
      <c r="CMK992" s="75"/>
      <c r="CML992" s="75"/>
      <c r="CMM992" s="75"/>
      <c r="CMN992" s="75"/>
      <c r="CMO992" s="75"/>
      <c r="CMP992" s="75"/>
      <c r="CMQ992" s="75"/>
      <c r="CMR992" s="75"/>
      <c r="CMS992" s="75"/>
      <c r="CMT992" s="75"/>
      <c r="CMU992" s="75"/>
      <c r="CMV992" s="75"/>
      <c r="CMW992" s="75"/>
      <c r="CMX992" s="75"/>
      <c r="CMY992" s="75"/>
      <c r="CMZ992" s="75"/>
      <c r="CNA992" s="75"/>
      <c r="CNB992" s="75"/>
      <c r="CNC992" s="75"/>
      <c r="CND992" s="75"/>
      <c r="CNE992" s="75"/>
      <c r="CNF992" s="75"/>
      <c r="CNG992" s="75"/>
      <c r="CNH992" s="75"/>
      <c r="CNI992" s="75"/>
      <c r="CNJ992" s="75"/>
      <c r="CNK992" s="75"/>
      <c r="CNL992" s="75"/>
      <c r="CNM992" s="75"/>
      <c r="CNN992" s="75"/>
      <c r="CNO992" s="75"/>
      <c r="CNP992" s="75"/>
      <c r="CNQ992" s="75"/>
      <c r="CNR992" s="75"/>
      <c r="CNS992" s="75"/>
      <c r="CNT992" s="75"/>
      <c r="CNU992" s="75"/>
      <c r="CNV992" s="75"/>
      <c r="CNW992" s="75"/>
      <c r="CNX992" s="75"/>
      <c r="CNY992" s="75"/>
      <c r="CNZ992" s="75"/>
      <c r="COA992" s="75"/>
      <c r="COB992" s="75"/>
      <c r="COC992" s="75"/>
      <c r="COD992" s="75"/>
      <c r="COE992" s="75"/>
      <c r="COF992" s="75"/>
      <c r="COG992" s="75"/>
      <c r="COH992" s="75"/>
      <c r="COI992" s="75"/>
      <c r="COJ992" s="75"/>
      <c r="COK992" s="75"/>
      <c r="COL992" s="75"/>
      <c r="COM992" s="75"/>
      <c r="CON992" s="75"/>
      <c r="COO992" s="75"/>
      <c r="COP992" s="75"/>
      <c r="COQ992" s="75"/>
      <c r="COR992" s="75"/>
      <c r="COS992" s="75"/>
      <c r="COT992" s="75"/>
      <c r="COU992" s="75"/>
      <c r="COV992" s="75"/>
      <c r="COW992" s="75"/>
      <c r="COX992" s="75"/>
      <c r="COY992" s="75"/>
      <c r="COZ992" s="75"/>
      <c r="CPA992" s="75"/>
      <c r="CPB992" s="75"/>
      <c r="CPC992" s="75"/>
      <c r="CPD992" s="75"/>
      <c r="CPE992" s="75"/>
      <c r="CPF992" s="75"/>
      <c r="CPG992" s="75"/>
      <c r="CPH992" s="75"/>
      <c r="CPI992" s="75"/>
      <c r="CPJ992" s="75"/>
      <c r="CPK992" s="75"/>
      <c r="CPL992" s="75"/>
      <c r="CPM992" s="75"/>
      <c r="CPN992" s="75"/>
      <c r="CPO992" s="75"/>
      <c r="CPP992" s="75"/>
      <c r="CPQ992" s="75"/>
      <c r="CPR992" s="75"/>
      <c r="CPS992" s="75"/>
      <c r="CPT992" s="75"/>
      <c r="CPU992" s="75"/>
      <c r="CPV992" s="75"/>
      <c r="CPW992" s="75"/>
      <c r="CPX992" s="75"/>
      <c r="CPY992" s="75"/>
      <c r="CPZ992" s="75"/>
      <c r="CQA992" s="75"/>
      <c r="CQB992" s="75"/>
      <c r="CQC992" s="75"/>
      <c r="CQD992" s="75"/>
      <c r="CQE992" s="75"/>
      <c r="CQF992" s="75"/>
      <c r="CQG992" s="75"/>
      <c r="CQH992" s="75"/>
      <c r="CQI992" s="75"/>
      <c r="CQJ992" s="75"/>
      <c r="CQK992" s="75"/>
      <c r="CQL992" s="75"/>
      <c r="CQM992" s="75"/>
      <c r="CQN992" s="75"/>
      <c r="CQO992" s="75"/>
      <c r="CQP992" s="75"/>
      <c r="CQQ992" s="75"/>
      <c r="CQR992" s="75"/>
      <c r="CQS992" s="75"/>
      <c r="CQT992" s="75"/>
      <c r="CQU992" s="75"/>
      <c r="CQV992" s="75"/>
      <c r="CQW992" s="75"/>
      <c r="CQX992" s="75"/>
      <c r="CQY992" s="75"/>
      <c r="CQZ992" s="75"/>
      <c r="CRA992" s="75"/>
      <c r="CRB992" s="75"/>
      <c r="CRC992" s="75"/>
      <c r="CRD992" s="75"/>
      <c r="CRE992" s="75"/>
      <c r="CRF992" s="75"/>
      <c r="CRG992" s="75"/>
      <c r="CRH992" s="75"/>
      <c r="CRI992" s="75"/>
      <c r="CRJ992" s="75"/>
      <c r="CRK992" s="75"/>
      <c r="CRL992" s="75"/>
      <c r="CRM992" s="75"/>
      <c r="CRN992" s="75"/>
      <c r="CRO992" s="75"/>
      <c r="CRP992" s="75"/>
      <c r="CRQ992" s="75"/>
      <c r="CRR992" s="75"/>
      <c r="CRS992" s="75"/>
      <c r="CRT992" s="75"/>
      <c r="CRU992" s="75"/>
      <c r="CRV992" s="75"/>
      <c r="CRW992" s="75"/>
      <c r="CRX992" s="75"/>
      <c r="CRY992" s="75"/>
      <c r="CRZ992" s="75"/>
      <c r="CSA992" s="75"/>
      <c r="CSB992" s="75"/>
      <c r="CSC992" s="75"/>
      <c r="CSD992" s="75"/>
      <c r="CSE992" s="75"/>
      <c r="CSF992" s="75"/>
      <c r="CSG992" s="75"/>
      <c r="CSH992" s="75"/>
      <c r="CSI992" s="75"/>
      <c r="CSJ992" s="75"/>
      <c r="CSK992" s="75"/>
      <c r="CSL992" s="75"/>
      <c r="CSM992" s="75"/>
      <c r="CSN992" s="75"/>
      <c r="CSO992" s="75"/>
      <c r="CSP992" s="75"/>
      <c r="CSQ992" s="75"/>
      <c r="CSR992" s="75"/>
      <c r="CSS992" s="75"/>
      <c r="CST992" s="75"/>
      <c r="CSU992" s="75"/>
      <c r="CSV992" s="75"/>
      <c r="CSW992" s="75"/>
      <c r="CSX992" s="75"/>
      <c r="CSY992" s="75"/>
      <c r="CSZ992" s="75"/>
      <c r="CTA992" s="75"/>
      <c r="CTB992" s="75"/>
      <c r="CTC992" s="75"/>
      <c r="CTD992" s="75"/>
      <c r="CTE992" s="75"/>
      <c r="CTF992" s="75"/>
      <c r="CTG992" s="75"/>
      <c r="CTH992" s="75"/>
      <c r="CTI992" s="75"/>
      <c r="CTJ992" s="75"/>
      <c r="CTK992" s="75"/>
      <c r="CTL992" s="75"/>
      <c r="CTM992" s="75"/>
      <c r="CTN992" s="75"/>
      <c r="CTO992" s="75"/>
      <c r="CTP992" s="75"/>
      <c r="CTQ992" s="75"/>
      <c r="CTR992" s="75"/>
      <c r="CTS992" s="75"/>
      <c r="CTT992" s="75"/>
      <c r="CTU992" s="75"/>
      <c r="CTV992" s="75"/>
      <c r="CTW992" s="75"/>
      <c r="CTX992" s="75"/>
      <c r="CTY992" s="75"/>
      <c r="CTZ992" s="75"/>
      <c r="CUA992" s="75"/>
      <c r="CUB992" s="75"/>
      <c r="CUC992" s="75"/>
      <c r="CUD992" s="75"/>
      <c r="CUE992" s="75"/>
      <c r="CUF992" s="75"/>
      <c r="CUG992" s="75"/>
      <c r="CUH992" s="75"/>
      <c r="CUI992" s="75"/>
      <c r="CUJ992" s="75"/>
      <c r="CUK992" s="75"/>
      <c r="CUL992" s="75"/>
      <c r="CUM992" s="75"/>
      <c r="CUN992" s="75"/>
      <c r="CUO992" s="75"/>
      <c r="CUP992" s="75"/>
      <c r="CUQ992" s="75"/>
      <c r="CUR992" s="75"/>
      <c r="CUS992" s="75"/>
      <c r="CUT992" s="75"/>
      <c r="CUU992" s="75"/>
      <c r="CUV992" s="75"/>
      <c r="CUW992" s="75"/>
      <c r="CUX992" s="75"/>
      <c r="CUY992" s="75"/>
      <c r="CUZ992" s="75"/>
      <c r="CVA992" s="75"/>
      <c r="CVB992" s="75"/>
      <c r="CVC992" s="75"/>
      <c r="CVD992" s="75"/>
      <c r="CVE992" s="75"/>
      <c r="CVF992" s="75"/>
      <c r="CVG992" s="75"/>
      <c r="CVH992" s="75"/>
      <c r="CVI992" s="75"/>
      <c r="CVJ992" s="75"/>
      <c r="CVK992" s="75"/>
      <c r="CVL992" s="75"/>
      <c r="CVM992" s="75"/>
      <c r="CVN992" s="75"/>
      <c r="CVO992" s="75"/>
      <c r="CVP992" s="75"/>
      <c r="CVQ992" s="75"/>
      <c r="CVR992" s="75"/>
      <c r="CVS992" s="75"/>
      <c r="CVT992" s="75"/>
      <c r="CVU992" s="75"/>
      <c r="CVV992" s="75"/>
      <c r="CVW992" s="75"/>
      <c r="CVX992" s="75"/>
      <c r="CVY992" s="75"/>
      <c r="CVZ992" s="75"/>
      <c r="CWA992" s="75"/>
      <c r="CWB992" s="75"/>
      <c r="CWC992" s="75"/>
      <c r="CWD992" s="75"/>
      <c r="CWE992" s="75"/>
      <c r="CWF992" s="75"/>
      <c r="CWG992" s="75"/>
      <c r="CWH992" s="75"/>
      <c r="CWI992" s="75"/>
      <c r="CWJ992" s="75"/>
      <c r="CWK992" s="75"/>
      <c r="CWL992" s="75"/>
      <c r="CWM992" s="75"/>
      <c r="CWN992" s="75"/>
      <c r="CWO992" s="75"/>
      <c r="CWP992" s="75"/>
      <c r="CWQ992" s="75"/>
      <c r="CWR992" s="75"/>
      <c r="CWS992" s="75"/>
      <c r="CWT992" s="75"/>
      <c r="CWU992" s="75"/>
      <c r="CWV992" s="75"/>
      <c r="CWW992" s="75"/>
      <c r="CWX992" s="75"/>
      <c r="CWY992" s="75"/>
      <c r="CWZ992" s="75"/>
      <c r="CXA992" s="75"/>
      <c r="CXB992" s="75"/>
      <c r="CXC992" s="75"/>
      <c r="CXD992" s="75"/>
      <c r="CXE992" s="75"/>
      <c r="CXF992" s="75"/>
      <c r="CXG992" s="75"/>
      <c r="CXH992" s="75"/>
      <c r="CXI992" s="75"/>
      <c r="CXJ992" s="75"/>
      <c r="CXK992" s="75"/>
      <c r="CXL992" s="75"/>
      <c r="CXM992" s="75"/>
      <c r="CXN992" s="75"/>
      <c r="CXO992" s="75"/>
      <c r="CXP992" s="75"/>
      <c r="CXQ992" s="75"/>
      <c r="CXR992" s="75"/>
      <c r="CXS992" s="75"/>
      <c r="CXT992" s="75"/>
      <c r="CXU992" s="75"/>
      <c r="CXV992" s="75"/>
      <c r="CXW992" s="75"/>
      <c r="CXX992" s="75"/>
      <c r="CXY992" s="75"/>
      <c r="CXZ992" s="75"/>
      <c r="CYA992" s="75"/>
      <c r="CYB992" s="75"/>
      <c r="CYC992" s="75"/>
      <c r="CYD992" s="75"/>
      <c r="CYE992" s="75"/>
      <c r="CYF992" s="75"/>
      <c r="CYG992" s="75"/>
      <c r="CYH992" s="75"/>
      <c r="CYI992" s="75"/>
      <c r="CYJ992" s="75"/>
      <c r="CYK992" s="75"/>
      <c r="CYL992" s="75"/>
      <c r="CYM992" s="75"/>
      <c r="CYN992" s="75"/>
      <c r="CYO992" s="75"/>
      <c r="CYP992" s="75"/>
      <c r="CYQ992" s="75"/>
      <c r="CYR992" s="75"/>
      <c r="CYS992" s="75"/>
      <c r="CYT992" s="75"/>
      <c r="CYU992" s="75"/>
      <c r="CYV992" s="75"/>
      <c r="CYW992" s="75"/>
      <c r="CYX992" s="75"/>
      <c r="CYY992" s="75"/>
      <c r="CYZ992" s="75"/>
      <c r="CZA992" s="75"/>
      <c r="CZB992" s="75"/>
      <c r="CZC992" s="75"/>
      <c r="CZD992" s="75"/>
      <c r="CZE992" s="75"/>
      <c r="CZF992" s="75"/>
      <c r="CZG992" s="75"/>
      <c r="CZH992" s="75"/>
      <c r="CZI992" s="75"/>
      <c r="CZJ992" s="75"/>
      <c r="CZK992" s="75"/>
      <c r="CZL992" s="75"/>
      <c r="CZM992" s="75"/>
      <c r="CZN992" s="75"/>
      <c r="CZO992" s="75"/>
      <c r="CZP992" s="75"/>
      <c r="CZQ992" s="75"/>
      <c r="CZR992" s="75"/>
      <c r="CZS992" s="75"/>
      <c r="CZT992" s="75"/>
      <c r="CZU992" s="75"/>
      <c r="CZV992" s="75"/>
      <c r="CZW992" s="75"/>
      <c r="CZX992" s="75"/>
      <c r="CZY992" s="75"/>
      <c r="CZZ992" s="75"/>
      <c r="DAA992" s="75"/>
      <c r="DAB992" s="75"/>
      <c r="DAC992" s="75"/>
      <c r="DAD992" s="75"/>
      <c r="DAE992" s="75"/>
      <c r="DAF992" s="75"/>
      <c r="DAG992" s="75"/>
      <c r="DAH992" s="75"/>
      <c r="DAI992" s="75"/>
      <c r="DAJ992" s="75"/>
      <c r="DAK992" s="75"/>
      <c r="DAL992" s="75"/>
      <c r="DAM992" s="75"/>
      <c r="DAN992" s="75"/>
      <c r="DAO992" s="75"/>
      <c r="DAP992" s="75"/>
      <c r="DAQ992" s="75"/>
      <c r="DAR992" s="75"/>
      <c r="DAS992" s="75"/>
      <c r="DAT992" s="75"/>
      <c r="DAU992" s="75"/>
      <c r="DAV992" s="75"/>
      <c r="DAW992" s="75"/>
      <c r="DAX992" s="75"/>
      <c r="DAY992" s="75"/>
      <c r="DAZ992" s="75"/>
      <c r="DBA992" s="75"/>
      <c r="DBB992" s="75"/>
      <c r="DBC992" s="75"/>
      <c r="DBD992" s="75"/>
      <c r="DBE992" s="75"/>
      <c r="DBF992" s="75"/>
      <c r="DBG992" s="75"/>
      <c r="DBH992" s="75"/>
      <c r="DBI992" s="75"/>
      <c r="DBJ992" s="75"/>
      <c r="DBK992" s="75"/>
      <c r="DBL992" s="75"/>
      <c r="DBM992" s="75"/>
      <c r="DBN992" s="75"/>
      <c r="DBO992" s="75"/>
      <c r="DBP992" s="75"/>
      <c r="DBQ992" s="75"/>
      <c r="DBR992" s="75"/>
      <c r="DBS992" s="75"/>
      <c r="DBT992" s="75"/>
      <c r="DBU992" s="75"/>
      <c r="DBV992" s="75"/>
      <c r="DBW992" s="75"/>
      <c r="DBX992" s="75"/>
      <c r="DBY992" s="75"/>
      <c r="DBZ992" s="75"/>
      <c r="DCA992" s="75"/>
      <c r="DCB992" s="75"/>
      <c r="DCC992" s="75"/>
      <c r="DCD992" s="75"/>
      <c r="DCE992" s="75"/>
      <c r="DCF992" s="75"/>
      <c r="DCG992" s="75"/>
      <c r="DCH992" s="75"/>
      <c r="DCI992" s="75"/>
      <c r="DCJ992" s="75"/>
      <c r="DCK992" s="75"/>
      <c r="DCL992" s="75"/>
      <c r="DCM992" s="75"/>
      <c r="DCN992" s="75"/>
      <c r="DCO992" s="75"/>
      <c r="DCP992" s="75"/>
      <c r="DCQ992" s="75"/>
      <c r="DCR992" s="75"/>
      <c r="DCS992" s="75"/>
      <c r="DCT992" s="75"/>
      <c r="DCU992" s="75"/>
      <c r="DCV992" s="75"/>
      <c r="DCW992" s="75"/>
      <c r="DCX992" s="75"/>
      <c r="DCY992" s="75"/>
      <c r="DCZ992" s="75"/>
      <c r="DDA992" s="75"/>
      <c r="DDB992" s="75"/>
      <c r="DDC992" s="75"/>
      <c r="DDD992" s="75"/>
      <c r="DDE992" s="75"/>
      <c r="DDF992" s="75"/>
      <c r="DDG992" s="75"/>
      <c r="DDH992" s="75"/>
      <c r="DDI992" s="75"/>
      <c r="DDJ992" s="75"/>
      <c r="DDK992" s="75"/>
      <c r="DDL992" s="75"/>
      <c r="DDM992" s="75"/>
      <c r="DDN992" s="75"/>
      <c r="DDO992" s="75"/>
      <c r="DDP992" s="75"/>
      <c r="DDQ992" s="75"/>
      <c r="DDR992" s="75"/>
      <c r="DDS992" s="75"/>
      <c r="DDT992" s="75"/>
      <c r="DDU992" s="75"/>
      <c r="DDV992" s="75"/>
      <c r="DDW992" s="75"/>
      <c r="DDX992" s="75"/>
      <c r="DDY992" s="75"/>
      <c r="DDZ992" s="75"/>
      <c r="DEA992" s="75"/>
      <c r="DEB992" s="75"/>
      <c r="DEC992" s="75"/>
      <c r="DED992" s="75"/>
      <c r="DEE992" s="75"/>
      <c r="DEF992" s="75"/>
      <c r="DEG992" s="75"/>
      <c r="DEH992" s="75"/>
      <c r="DEI992" s="75"/>
      <c r="DEJ992" s="75"/>
      <c r="DEK992" s="75"/>
      <c r="DEL992" s="75"/>
      <c r="DEM992" s="75"/>
      <c r="DEN992" s="75"/>
      <c r="DEO992" s="75"/>
      <c r="DEP992" s="75"/>
      <c r="DEQ992" s="75"/>
      <c r="DER992" s="75"/>
      <c r="DES992" s="75"/>
      <c r="DET992" s="75"/>
      <c r="DEU992" s="75"/>
      <c r="DEV992" s="75"/>
      <c r="DEW992" s="75"/>
      <c r="DEX992" s="75"/>
      <c r="DEY992" s="75"/>
      <c r="DEZ992" s="75"/>
      <c r="DFA992" s="75"/>
      <c r="DFB992" s="75"/>
      <c r="DFC992" s="75"/>
      <c r="DFD992" s="75"/>
      <c r="DFE992" s="75"/>
      <c r="DFF992" s="75"/>
      <c r="DFG992" s="75"/>
      <c r="DFH992" s="75"/>
      <c r="DFI992" s="75"/>
      <c r="DFJ992" s="75"/>
      <c r="DFK992" s="75"/>
      <c r="DFL992" s="75"/>
      <c r="DFM992" s="75"/>
      <c r="DFN992" s="75"/>
      <c r="DFO992" s="75"/>
      <c r="DFP992" s="75"/>
      <c r="DFQ992" s="75"/>
      <c r="DFR992" s="75"/>
      <c r="DFS992" s="75"/>
      <c r="DFT992" s="75"/>
      <c r="DFU992" s="75"/>
      <c r="DFV992" s="75"/>
      <c r="DFW992" s="75"/>
      <c r="DFX992" s="75"/>
      <c r="DFY992" s="75"/>
      <c r="DFZ992" s="75"/>
      <c r="DGA992" s="75"/>
      <c r="DGB992" s="75"/>
      <c r="DGC992" s="75"/>
      <c r="DGD992" s="75"/>
      <c r="DGE992" s="75"/>
      <c r="DGF992" s="75"/>
      <c r="DGG992" s="75"/>
      <c r="DGH992" s="75"/>
      <c r="DGI992" s="75"/>
      <c r="DGJ992" s="75"/>
      <c r="DGK992" s="75"/>
      <c r="DGL992" s="75"/>
      <c r="DGM992" s="75"/>
      <c r="DGN992" s="75"/>
      <c r="DGO992" s="75"/>
      <c r="DGP992" s="75"/>
      <c r="DGQ992" s="75"/>
      <c r="DGR992" s="75"/>
      <c r="DGS992" s="75"/>
      <c r="DGT992" s="75"/>
      <c r="DGU992" s="75"/>
      <c r="DGV992" s="75"/>
      <c r="DGW992" s="75"/>
      <c r="DGX992" s="75"/>
      <c r="DGY992" s="75"/>
      <c r="DGZ992" s="75"/>
      <c r="DHA992" s="75"/>
      <c r="DHB992" s="75"/>
      <c r="DHC992" s="75"/>
      <c r="DHD992" s="75"/>
      <c r="DHE992" s="75"/>
      <c r="DHF992" s="75"/>
      <c r="DHG992" s="75"/>
      <c r="DHH992" s="75"/>
      <c r="DHI992" s="75"/>
      <c r="DHJ992" s="75"/>
      <c r="DHK992" s="75"/>
      <c r="DHL992" s="75"/>
      <c r="DHM992" s="75"/>
      <c r="DHN992" s="75"/>
      <c r="DHO992" s="75"/>
      <c r="DHP992" s="75"/>
      <c r="DHQ992" s="75"/>
      <c r="DHR992" s="75"/>
      <c r="DHS992" s="75"/>
      <c r="DHT992" s="75"/>
      <c r="DHU992" s="75"/>
      <c r="DHV992" s="75"/>
      <c r="DHW992" s="75"/>
      <c r="DHX992" s="75"/>
      <c r="DHY992" s="75"/>
      <c r="DHZ992" s="75"/>
      <c r="DIA992" s="75"/>
      <c r="DIB992" s="75"/>
      <c r="DIC992" s="75"/>
      <c r="DID992" s="75"/>
      <c r="DIE992" s="75"/>
      <c r="DIF992" s="75"/>
      <c r="DIG992" s="75"/>
      <c r="DIH992" s="75"/>
      <c r="DII992" s="75"/>
      <c r="DIJ992" s="75"/>
      <c r="DIK992" s="75"/>
      <c r="DIL992" s="75"/>
      <c r="DIM992" s="75"/>
      <c r="DIN992" s="75"/>
      <c r="DIO992" s="75"/>
      <c r="DIP992" s="75"/>
      <c r="DIQ992" s="75"/>
      <c r="DIR992" s="75"/>
      <c r="DIS992" s="75"/>
      <c r="DIT992" s="75"/>
      <c r="DIU992" s="75"/>
      <c r="DIV992" s="75"/>
      <c r="DIW992" s="75"/>
      <c r="DIX992" s="75"/>
      <c r="DIY992" s="75"/>
      <c r="DIZ992" s="75"/>
      <c r="DJA992" s="75"/>
      <c r="DJB992" s="75"/>
      <c r="DJC992" s="75"/>
      <c r="DJD992" s="75"/>
      <c r="DJE992" s="75"/>
      <c r="DJF992" s="75"/>
      <c r="DJG992" s="75"/>
      <c r="DJH992" s="75"/>
      <c r="DJI992" s="75"/>
      <c r="DJJ992" s="75"/>
      <c r="DJK992" s="75"/>
      <c r="DJL992" s="75"/>
      <c r="DJM992" s="75"/>
      <c r="DJN992" s="75"/>
      <c r="DJO992" s="75"/>
      <c r="DJP992" s="75"/>
      <c r="DJQ992" s="75"/>
      <c r="DJR992" s="75"/>
      <c r="DJS992" s="75"/>
      <c r="DJT992" s="75"/>
      <c r="DJU992" s="75"/>
      <c r="DJV992" s="75"/>
      <c r="DJW992" s="75"/>
      <c r="DJX992" s="75"/>
      <c r="DJY992" s="75"/>
      <c r="DJZ992" s="75"/>
      <c r="DKA992" s="75"/>
      <c r="DKB992" s="75"/>
      <c r="DKC992" s="75"/>
      <c r="DKD992" s="75"/>
      <c r="DKE992" s="75"/>
      <c r="DKF992" s="75"/>
      <c r="DKG992" s="75"/>
      <c r="DKH992" s="75"/>
      <c r="DKI992" s="75"/>
      <c r="DKJ992" s="75"/>
      <c r="DKK992" s="75"/>
      <c r="DKL992" s="75"/>
      <c r="DKM992" s="75"/>
      <c r="DKN992" s="75"/>
      <c r="DKO992" s="75"/>
      <c r="DKP992" s="75"/>
      <c r="DKQ992" s="75"/>
      <c r="DKR992" s="75"/>
      <c r="DKS992" s="75"/>
      <c r="DKT992" s="75"/>
      <c r="DKU992" s="75"/>
      <c r="DKV992" s="75"/>
      <c r="DKW992" s="75"/>
      <c r="DKX992" s="75"/>
      <c r="DKY992" s="75"/>
      <c r="DKZ992" s="75"/>
      <c r="DLA992" s="75"/>
      <c r="DLB992" s="75"/>
      <c r="DLC992" s="75"/>
      <c r="DLD992" s="75"/>
      <c r="DLE992" s="75"/>
      <c r="DLF992" s="75"/>
      <c r="DLG992" s="75"/>
      <c r="DLH992" s="75"/>
      <c r="DLI992" s="75"/>
      <c r="DLJ992" s="75"/>
      <c r="DLK992" s="75"/>
      <c r="DLL992" s="75"/>
      <c r="DLM992" s="75"/>
      <c r="DLN992" s="75"/>
      <c r="DLO992" s="75"/>
      <c r="DLP992" s="75"/>
      <c r="DLQ992" s="75"/>
      <c r="DLR992" s="75"/>
      <c r="DLS992" s="75"/>
      <c r="DLT992" s="75"/>
      <c r="DLU992" s="75"/>
      <c r="DLV992" s="75"/>
      <c r="DLW992" s="75"/>
      <c r="DLX992" s="75"/>
      <c r="DLY992" s="75"/>
      <c r="DLZ992" s="75"/>
      <c r="DMA992" s="75"/>
      <c r="DMB992" s="75"/>
      <c r="DMC992" s="75"/>
      <c r="DMD992" s="75"/>
      <c r="DME992" s="75"/>
      <c r="DMF992" s="75"/>
      <c r="DMG992" s="75"/>
      <c r="DMH992" s="75"/>
      <c r="DMI992" s="75"/>
      <c r="DMJ992" s="75"/>
      <c r="DMK992" s="75"/>
      <c r="DML992" s="75"/>
      <c r="DMM992" s="75"/>
      <c r="DMN992" s="75"/>
      <c r="DMO992" s="75"/>
      <c r="DMP992" s="75"/>
      <c r="DMQ992" s="75"/>
      <c r="DMR992" s="75"/>
      <c r="DMS992" s="75"/>
      <c r="DMT992" s="75"/>
      <c r="DMU992" s="75"/>
      <c r="DMV992" s="75"/>
      <c r="DMW992" s="75"/>
      <c r="DMX992" s="75"/>
      <c r="DMY992" s="75"/>
      <c r="DMZ992" s="75"/>
      <c r="DNA992" s="75"/>
      <c r="DNB992" s="75"/>
      <c r="DNC992" s="75"/>
      <c r="DND992" s="75"/>
      <c r="DNE992" s="75"/>
      <c r="DNF992" s="75"/>
      <c r="DNG992" s="75"/>
      <c r="DNH992" s="75"/>
      <c r="DNI992" s="75"/>
      <c r="DNJ992" s="75"/>
      <c r="DNK992" s="75"/>
      <c r="DNL992" s="75"/>
      <c r="DNM992" s="75"/>
      <c r="DNN992" s="75"/>
      <c r="DNO992" s="75"/>
      <c r="DNP992" s="75"/>
      <c r="DNQ992" s="75"/>
      <c r="DNR992" s="75"/>
      <c r="DNS992" s="75"/>
      <c r="DNT992" s="75"/>
      <c r="DNU992" s="75"/>
      <c r="DNV992" s="75"/>
      <c r="DNW992" s="75"/>
      <c r="DNX992" s="75"/>
      <c r="DNY992" s="75"/>
      <c r="DNZ992" s="75"/>
      <c r="DOA992" s="75"/>
      <c r="DOB992" s="75"/>
      <c r="DOC992" s="75"/>
      <c r="DOD992" s="75"/>
      <c r="DOE992" s="75"/>
      <c r="DOF992" s="75"/>
      <c r="DOG992" s="75"/>
      <c r="DOH992" s="75"/>
      <c r="DOI992" s="75"/>
      <c r="DOJ992" s="75"/>
      <c r="DOK992" s="75"/>
      <c r="DOL992" s="75"/>
      <c r="DOM992" s="75"/>
      <c r="DON992" s="75"/>
      <c r="DOO992" s="75"/>
      <c r="DOP992" s="75"/>
      <c r="DOQ992" s="75"/>
      <c r="DOR992" s="75"/>
      <c r="DOS992" s="75"/>
      <c r="DOT992" s="75"/>
      <c r="DOU992" s="75"/>
      <c r="DOV992" s="75"/>
      <c r="DOW992" s="75"/>
      <c r="DOX992" s="75"/>
      <c r="DOY992" s="75"/>
      <c r="DOZ992" s="75"/>
      <c r="DPA992" s="75"/>
      <c r="DPB992" s="75"/>
      <c r="DPC992" s="75"/>
      <c r="DPD992" s="75"/>
      <c r="DPE992" s="75"/>
      <c r="DPF992" s="75"/>
      <c r="DPG992" s="75"/>
      <c r="DPH992" s="75"/>
      <c r="DPI992" s="75"/>
      <c r="DPJ992" s="75"/>
      <c r="DPK992" s="75"/>
      <c r="DPL992" s="75"/>
      <c r="DPM992" s="75"/>
      <c r="DPN992" s="75"/>
      <c r="DPO992" s="75"/>
      <c r="DPP992" s="75"/>
      <c r="DPQ992" s="75"/>
      <c r="DPR992" s="75"/>
      <c r="DPS992" s="75"/>
      <c r="DPT992" s="75"/>
      <c r="DPU992" s="75"/>
      <c r="DPV992" s="75"/>
      <c r="DPW992" s="75"/>
      <c r="DPX992" s="75"/>
      <c r="DPY992" s="75"/>
      <c r="DPZ992" s="75"/>
      <c r="DQA992" s="75"/>
      <c r="DQB992" s="75"/>
      <c r="DQC992" s="75"/>
      <c r="DQD992" s="75"/>
      <c r="DQE992" s="75"/>
      <c r="DQF992" s="75"/>
      <c r="DQG992" s="75"/>
      <c r="DQH992" s="75"/>
      <c r="DQI992" s="75"/>
      <c r="DQJ992" s="75"/>
      <c r="DQK992" s="75"/>
      <c r="DQL992" s="75"/>
      <c r="DQM992" s="75"/>
      <c r="DQN992" s="75"/>
      <c r="DQO992" s="75"/>
      <c r="DQP992" s="75"/>
      <c r="DQQ992" s="75"/>
      <c r="DQR992" s="75"/>
      <c r="DQS992" s="75"/>
      <c r="DQT992" s="75"/>
      <c r="DQU992" s="75"/>
      <c r="DQV992" s="75"/>
      <c r="DQW992" s="75"/>
      <c r="DQX992" s="75"/>
      <c r="DQY992" s="75"/>
      <c r="DQZ992" s="75"/>
      <c r="DRA992" s="75"/>
      <c r="DRB992" s="75"/>
      <c r="DRC992" s="75"/>
      <c r="DRD992" s="75"/>
      <c r="DRE992" s="75"/>
      <c r="DRF992" s="75"/>
      <c r="DRG992" s="75"/>
      <c r="DRH992" s="75"/>
      <c r="DRI992" s="75"/>
      <c r="DRJ992" s="75"/>
      <c r="DRK992" s="75"/>
      <c r="DRL992" s="75"/>
      <c r="DRM992" s="75"/>
      <c r="DRN992" s="75"/>
      <c r="DRO992" s="75"/>
      <c r="DRP992" s="75"/>
      <c r="DRQ992" s="75"/>
      <c r="DRR992" s="75"/>
      <c r="DRS992" s="75"/>
      <c r="DRT992" s="75"/>
      <c r="DRU992" s="75"/>
      <c r="DRV992" s="75"/>
      <c r="DRW992" s="75"/>
      <c r="DRX992" s="75"/>
      <c r="DRY992" s="75"/>
      <c r="DRZ992" s="75"/>
      <c r="DSA992" s="75"/>
      <c r="DSB992" s="75"/>
      <c r="DSC992" s="75"/>
      <c r="DSD992" s="75"/>
      <c r="DSE992" s="75"/>
      <c r="DSF992" s="75"/>
      <c r="DSG992" s="75"/>
      <c r="DSH992" s="75"/>
      <c r="DSI992" s="75"/>
      <c r="DSJ992" s="75"/>
      <c r="DSK992" s="75"/>
      <c r="DSL992" s="75"/>
      <c r="DSM992" s="75"/>
      <c r="DSN992" s="75"/>
      <c r="DSO992" s="75"/>
      <c r="DSP992" s="75"/>
      <c r="DSQ992" s="75"/>
      <c r="DSR992" s="75"/>
      <c r="DSS992" s="75"/>
      <c r="DST992" s="75"/>
      <c r="DSU992" s="75"/>
      <c r="DSV992" s="75"/>
      <c r="DSW992" s="75"/>
      <c r="DSX992" s="75"/>
      <c r="DSY992" s="75"/>
      <c r="DSZ992" s="75"/>
      <c r="DTA992" s="75"/>
      <c r="DTB992" s="75"/>
      <c r="DTC992" s="75"/>
      <c r="DTD992" s="75"/>
      <c r="DTE992" s="75"/>
      <c r="DTF992" s="75"/>
      <c r="DTG992" s="75"/>
      <c r="DTH992" s="75"/>
      <c r="DTI992" s="75"/>
      <c r="DTJ992" s="75"/>
      <c r="DTK992" s="75"/>
      <c r="DTL992" s="75"/>
      <c r="DTM992" s="75"/>
      <c r="DTN992" s="75"/>
      <c r="DTO992" s="75"/>
      <c r="DTP992" s="75"/>
      <c r="DTQ992" s="75"/>
      <c r="DTR992" s="75"/>
      <c r="DTS992" s="75"/>
      <c r="DTT992" s="75"/>
      <c r="DTU992" s="75"/>
      <c r="DTV992" s="75"/>
      <c r="DTW992" s="75"/>
      <c r="DTX992" s="75"/>
      <c r="DTY992" s="75"/>
      <c r="DTZ992" s="75"/>
      <c r="DUA992" s="75"/>
      <c r="DUB992" s="75"/>
      <c r="DUC992" s="75"/>
      <c r="DUD992" s="75"/>
      <c r="DUE992" s="75"/>
      <c r="DUF992" s="75"/>
      <c r="DUG992" s="75"/>
      <c r="DUH992" s="75"/>
      <c r="DUI992" s="75"/>
      <c r="DUJ992" s="75"/>
      <c r="DUK992" s="75"/>
      <c r="DUL992" s="75"/>
      <c r="DUM992" s="75"/>
      <c r="DUN992" s="75"/>
      <c r="DUO992" s="75"/>
      <c r="DUP992" s="75"/>
      <c r="DUQ992" s="75"/>
      <c r="DUR992" s="75"/>
      <c r="DUS992" s="75"/>
      <c r="DUT992" s="75"/>
      <c r="DUU992" s="75"/>
      <c r="DUV992" s="75"/>
      <c r="DUW992" s="75"/>
      <c r="DUX992" s="75"/>
      <c r="DUY992" s="75"/>
      <c r="DUZ992" s="75"/>
      <c r="DVA992" s="75"/>
      <c r="DVB992" s="75"/>
      <c r="DVC992" s="75"/>
      <c r="DVD992" s="75"/>
      <c r="DVE992" s="75"/>
      <c r="DVF992" s="75"/>
      <c r="DVG992" s="75"/>
      <c r="DVH992" s="75"/>
      <c r="DVI992" s="75"/>
      <c r="DVJ992" s="75"/>
      <c r="DVK992" s="75"/>
      <c r="DVL992" s="75"/>
      <c r="DVM992" s="75"/>
      <c r="DVN992" s="75"/>
      <c r="DVO992" s="75"/>
      <c r="DVP992" s="75"/>
      <c r="DVQ992" s="75"/>
      <c r="DVR992" s="75"/>
      <c r="DVS992" s="75"/>
      <c r="DVT992" s="75"/>
      <c r="DVU992" s="75"/>
      <c r="DVV992" s="75"/>
      <c r="DVW992" s="75"/>
      <c r="DVX992" s="75"/>
      <c r="DVY992" s="75"/>
      <c r="DVZ992" s="75"/>
      <c r="DWA992" s="75"/>
      <c r="DWB992" s="75"/>
      <c r="DWC992" s="75"/>
      <c r="DWD992" s="75"/>
      <c r="DWE992" s="75"/>
      <c r="DWF992" s="75"/>
      <c r="DWG992" s="75"/>
      <c r="DWH992" s="75"/>
      <c r="DWI992" s="75"/>
      <c r="DWJ992" s="75"/>
      <c r="DWK992" s="75"/>
      <c r="DWL992" s="75"/>
      <c r="DWM992" s="75"/>
      <c r="DWN992" s="75"/>
      <c r="DWO992" s="75"/>
      <c r="DWP992" s="75"/>
      <c r="DWQ992" s="75"/>
      <c r="DWR992" s="75"/>
      <c r="DWS992" s="75"/>
      <c r="DWT992" s="75"/>
      <c r="DWU992" s="75"/>
      <c r="DWV992" s="75"/>
      <c r="DWW992" s="75"/>
      <c r="DWX992" s="75"/>
      <c r="DWY992" s="75"/>
      <c r="DWZ992" s="75"/>
      <c r="DXA992" s="75"/>
      <c r="DXB992" s="75"/>
      <c r="DXC992" s="75"/>
      <c r="DXD992" s="75"/>
      <c r="DXE992" s="75"/>
      <c r="DXF992" s="75"/>
      <c r="DXG992" s="75"/>
      <c r="DXH992" s="75"/>
      <c r="DXI992" s="75"/>
      <c r="DXJ992" s="75"/>
      <c r="DXK992" s="75"/>
      <c r="DXL992" s="75"/>
      <c r="DXM992" s="75"/>
      <c r="DXN992" s="75"/>
      <c r="DXO992" s="75"/>
      <c r="DXP992" s="75"/>
      <c r="DXQ992" s="75"/>
      <c r="DXR992" s="75"/>
      <c r="DXS992" s="75"/>
      <c r="DXT992" s="75"/>
      <c r="DXU992" s="75"/>
      <c r="DXV992" s="75"/>
      <c r="DXW992" s="75"/>
      <c r="DXX992" s="75"/>
      <c r="DXY992" s="75"/>
      <c r="DXZ992" s="75"/>
      <c r="DYA992" s="75"/>
      <c r="DYB992" s="75"/>
      <c r="DYC992" s="75"/>
      <c r="DYD992" s="75"/>
      <c r="DYE992" s="75"/>
      <c r="DYF992" s="75"/>
      <c r="DYG992" s="75"/>
      <c r="DYH992" s="75"/>
      <c r="DYI992" s="75"/>
      <c r="DYJ992" s="75"/>
      <c r="DYK992" s="75"/>
      <c r="DYL992" s="75"/>
      <c r="DYM992" s="75"/>
      <c r="DYN992" s="75"/>
      <c r="DYO992" s="75"/>
      <c r="DYP992" s="75"/>
      <c r="DYQ992" s="75"/>
      <c r="DYR992" s="75"/>
      <c r="DYS992" s="75"/>
      <c r="DYT992" s="75"/>
      <c r="DYU992" s="75"/>
      <c r="DYV992" s="75"/>
      <c r="DYW992" s="75"/>
      <c r="DYX992" s="75"/>
      <c r="DYY992" s="75"/>
      <c r="DYZ992" s="75"/>
      <c r="DZA992" s="75"/>
      <c r="DZB992" s="75"/>
      <c r="DZC992" s="75"/>
      <c r="DZD992" s="75"/>
      <c r="DZE992" s="75"/>
      <c r="DZF992" s="75"/>
      <c r="DZG992" s="75"/>
      <c r="DZH992" s="75"/>
      <c r="DZI992" s="75"/>
      <c r="DZJ992" s="75"/>
      <c r="DZK992" s="75"/>
      <c r="DZL992" s="75"/>
      <c r="DZM992" s="75"/>
      <c r="DZN992" s="75"/>
      <c r="DZO992" s="75"/>
      <c r="DZP992" s="75"/>
      <c r="DZQ992" s="75"/>
      <c r="DZR992" s="75"/>
      <c r="DZS992" s="75"/>
      <c r="DZT992" s="75"/>
      <c r="DZU992" s="75"/>
      <c r="DZV992" s="75"/>
      <c r="DZW992" s="75"/>
      <c r="DZX992" s="75"/>
      <c r="DZY992" s="75"/>
      <c r="DZZ992" s="75"/>
      <c r="EAA992" s="75"/>
      <c r="EAB992" s="75"/>
      <c r="EAC992" s="75"/>
      <c r="EAD992" s="75"/>
      <c r="EAE992" s="75"/>
      <c r="EAF992" s="75"/>
      <c r="EAG992" s="75"/>
      <c r="EAH992" s="75"/>
      <c r="EAI992" s="75"/>
      <c r="EAJ992" s="75"/>
      <c r="EAK992" s="75"/>
      <c r="EAL992" s="75"/>
      <c r="EAM992" s="75"/>
      <c r="EAN992" s="75"/>
      <c r="EAO992" s="75"/>
      <c r="EAP992" s="75"/>
      <c r="EAQ992" s="75"/>
      <c r="EAR992" s="75"/>
      <c r="EAS992" s="75"/>
      <c r="EAT992" s="75"/>
      <c r="EAU992" s="75"/>
      <c r="EAV992" s="75"/>
      <c r="EAW992" s="75"/>
      <c r="EAX992" s="75"/>
      <c r="EAY992" s="75"/>
      <c r="EAZ992" s="75"/>
      <c r="EBA992" s="75"/>
      <c r="EBB992" s="75"/>
      <c r="EBC992" s="75"/>
      <c r="EBD992" s="75"/>
      <c r="EBE992" s="75"/>
      <c r="EBF992" s="75"/>
      <c r="EBG992" s="75"/>
      <c r="EBH992" s="75"/>
      <c r="EBI992" s="75"/>
      <c r="EBJ992" s="75"/>
      <c r="EBK992" s="75"/>
      <c r="EBL992" s="75"/>
      <c r="EBM992" s="75"/>
      <c r="EBN992" s="75"/>
      <c r="EBO992" s="75"/>
      <c r="EBP992" s="75"/>
      <c r="EBQ992" s="75"/>
      <c r="EBR992" s="75"/>
      <c r="EBS992" s="75"/>
      <c r="EBT992" s="75"/>
      <c r="EBU992" s="75"/>
      <c r="EBV992" s="75"/>
      <c r="EBW992" s="75"/>
      <c r="EBX992" s="75"/>
      <c r="EBY992" s="75"/>
      <c r="EBZ992" s="75"/>
      <c r="ECA992" s="75"/>
      <c r="ECB992" s="75"/>
      <c r="ECC992" s="75"/>
      <c r="ECD992" s="75"/>
      <c r="ECE992" s="75"/>
      <c r="ECF992" s="75"/>
      <c r="ECG992" s="75"/>
      <c r="ECH992" s="75"/>
      <c r="ECI992" s="75"/>
      <c r="ECJ992" s="75"/>
      <c r="ECK992" s="75"/>
      <c r="ECL992" s="75"/>
      <c r="ECM992" s="75"/>
      <c r="ECN992" s="75"/>
      <c r="ECO992" s="75"/>
      <c r="ECP992" s="75"/>
      <c r="ECQ992" s="75"/>
      <c r="ECR992" s="75"/>
      <c r="ECS992" s="75"/>
      <c r="ECT992" s="75"/>
      <c r="ECU992" s="75"/>
      <c r="ECV992" s="75"/>
      <c r="ECW992" s="75"/>
      <c r="ECX992" s="75"/>
      <c r="ECY992" s="75"/>
      <c r="ECZ992" s="75"/>
      <c r="EDA992" s="75"/>
      <c r="EDB992" s="75"/>
      <c r="EDC992" s="75"/>
      <c r="EDD992" s="75"/>
      <c r="EDE992" s="75"/>
      <c r="EDF992" s="75"/>
      <c r="EDG992" s="75"/>
      <c r="EDH992" s="75"/>
      <c r="EDI992" s="75"/>
      <c r="EDJ992" s="75"/>
      <c r="EDK992" s="75"/>
      <c r="EDL992" s="75"/>
      <c r="EDM992" s="75"/>
      <c r="EDN992" s="75"/>
      <c r="EDO992" s="75"/>
      <c r="EDP992" s="75"/>
      <c r="EDQ992" s="75"/>
      <c r="EDR992" s="75"/>
      <c r="EDS992" s="75"/>
      <c r="EDT992" s="75"/>
      <c r="EDU992" s="75"/>
      <c r="EDV992" s="75"/>
      <c r="EDW992" s="75"/>
      <c r="EDX992" s="75"/>
      <c r="EDY992" s="75"/>
      <c r="EDZ992" s="75"/>
      <c r="EEA992" s="75"/>
      <c r="EEB992" s="75"/>
      <c r="EEC992" s="75"/>
      <c r="EED992" s="75"/>
      <c r="EEE992" s="75"/>
      <c r="EEF992" s="75"/>
      <c r="EEG992" s="75"/>
      <c r="EEH992" s="75"/>
      <c r="EEI992" s="75"/>
      <c r="EEJ992" s="75"/>
      <c r="EEK992" s="75"/>
      <c r="EEL992" s="75"/>
      <c r="EEM992" s="75"/>
      <c r="EEN992" s="75"/>
      <c r="EEO992" s="75"/>
      <c r="EEP992" s="75"/>
      <c r="EEQ992" s="75"/>
      <c r="EER992" s="75"/>
      <c r="EES992" s="75"/>
      <c r="EET992" s="75"/>
      <c r="EEU992" s="75"/>
      <c r="EEV992" s="75"/>
      <c r="EEW992" s="75"/>
      <c r="EEX992" s="75"/>
      <c r="EEY992" s="75"/>
      <c r="EEZ992" s="75"/>
      <c r="EFA992" s="75"/>
      <c r="EFB992" s="75"/>
      <c r="EFC992" s="75"/>
      <c r="EFD992" s="75"/>
      <c r="EFE992" s="75"/>
      <c r="EFF992" s="75"/>
      <c r="EFG992" s="75"/>
      <c r="EFH992" s="75"/>
      <c r="EFI992" s="75"/>
      <c r="EFJ992" s="75"/>
      <c r="EFK992" s="75"/>
      <c r="EFL992" s="75"/>
      <c r="EFM992" s="75"/>
      <c r="EFN992" s="75"/>
      <c r="EFO992" s="75"/>
      <c r="EFP992" s="75"/>
      <c r="EFQ992" s="75"/>
      <c r="EFR992" s="75"/>
      <c r="EFS992" s="75"/>
      <c r="EFT992" s="75"/>
      <c r="EFU992" s="75"/>
      <c r="EFV992" s="75"/>
      <c r="EFW992" s="75"/>
      <c r="EFX992" s="75"/>
      <c r="EFY992" s="75"/>
      <c r="EFZ992" s="75"/>
      <c r="EGA992" s="75"/>
      <c r="EGB992" s="75"/>
      <c r="EGC992" s="75"/>
      <c r="EGD992" s="75"/>
      <c r="EGE992" s="75"/>
      <c r="EGF992" s="75"/>
      <c r="EGG992" s="75"/>
      <c r="EGH992" s="75"/>
      <c r="EGI992" s="75"/>
      <c r="EGJ992" s="75"/>
      <c r="EGK992" s="75"/>
      <c r="EGL992" s="75"/>
      <c r="EGM992" s="75"/>
      <c r="EGN992" s="75"/>
      <c r="EGO992" s="75"/>
      <c r="EGP992" s="75"/>
      <c r="EGQ992" s="75"/>
      <c r="EGR992" s="75"/>
      <c r="EGS992" s="75"/>
      <c r="EGT992" s="75"/>
      <c r="EGU992" s="75"/>
      <c r="EGV992" s="75"/>
      <c r="EGW992" s="75"/>
      <c r="EGX992" s="75"/>
      <c r="EGY992" s="75"/>
      <c r="EGZ992" s="75"/>
      <c r="EHA992" s="75"/>
      <c r="EHB992" s="75"/>
      <c r="EHC992" s="75"/>
      <c r="EHD992" s="75"/>
      <c r="EHE992" s="75"/>
      <c r="EHF992" s="75"/>
      <c r="EHG992" s="75"/>
      <c r="EHH992" s="75"/>
      <c r="EHI992" s="75"/>
      <c r="EHJ992" s="75"/>
      <c r="EHK992" s="75"/>
      <c r="EHL992" s="75"/>
      <c r="EHM992" s="75"/>
      <c r="EHN992" s="75"/>
      <c r="EHO992" s="75"/>
      <c r="EHP992" s="75"/>
      <c r="EHQ992" s="75"/>
      <c r="EHR992" s="75"/>
      <c r="EHS992" s="75"/>
      <c r="EHT992" s="75"/>
      <c r="EHU992" s="75"/>
      <c r="EHV992" s="75"/>
      <c r="EHW992" s="75"/>
      <c r="EHX992" s="75"/>
      <c r="EHY992" s="75"/>
      <c r="EHZ992" s="75"/>
      <c r="EIA992" s="75"/>
      <c r="EIB992" s="75"/>
      <c r="EIC992" s="75"/>
      <c r="EID992" s="75"/>
      <c r="EIE992" s="75"/>
      <c r="EIF992" s="75"/>
      <c r="EIG992" s="75"/>
      <c r="EIH992" s="75"/>
      <c r="EII992" s="75"/>
      <c r="EIJ992" s="75"/>
      <c r="EIK992" s="75"/>
      <c r="EIL992" s="75"/>
      <c r="EIM992" s="75"/>
      <c r="EIN992" s="75"/>
      <c r="EIO992" s="75"/>
      <c r="EIP992" s="75"/>
      <c r="EIQ992" s="75"/>
      <c r="EIR992" s="75"/>
      <c r="EIS992" s="75"/>
      <c r="EIT992" s="75"/>
      <c r="EIU992" s="75"/>
      <c r="EIV992" s="75"/>
      <c r="EIW992" s="75"/>
      <c r="EIX992" s="75"/>
      <c r="EIY992" s="75"/>
      <c r="EIZ992" s="75"/>
      <c r="EJA992" s="75"/>
      <c r="EJB992" s="75"/>
      <c r="EJC992" s="75"/>
      <c r="EJD992" s="75"/>
      <c r="EJE992" s="75"/>
      <c r="EJF992" s="75"/>
      <c r="EJG992" s="75"/>
      <c r="EJH992" s="75"/>
      <c r="EJI992" s="75"/>
      <c r="EJJ992" s="75"/>
      <c r="EJK992" s="75"/>
      <c r="EJL992" s="75"/>
      <c r="EJM992" s="75"/>
      <c r="EJN992" s="75"/>
      <c r="EJO992" s="75"/>
      <c r="EJP992" s="75"/>
      <c r="EJQ992" s="75"/>
      <c r="EJR992" s="75"/>
      <c r="EJS992" s="75"/>
      <c r="EJT992" s="75"/>
      <c r="EJU992" s="75"/>
      <c r="EJV992" s="75"/>
      <c r="EJW992" s="75"/>
      <c r="EJX992" s="75"/>
      <c r="EJY992" s="75"/>
      <c r="EJZ992" s="75"/>
      <c r="EKA992" s="75"/>
      <c r="EKB992" s="75"/>
      <c r="EKC992" s="75"/>
      <c r="EKD992" s="75"/>
      <c r="EKE992" s="75"/>
      <c r="EKF992" s="75"/>
      <c r="EKG992" s="75"/>
      <c r="EKH992" s="75"/>
      <c r="EKI992" s="75"/>
      <c r="EKJ992" s="75"/>
      <c r="EKK992" s="75"/>
      <c r="EKL992" s="75"/>
      <c r="EKM992" s="75"/>
      <c r="EKN992" s="75"/>
      <c r="EKO992" s="75"/>
      <c r="EKP992" s="75"/>
      <c r="EKQ992" s="75"/>
      <c r="EKR992" s="75"/>
      <c r="EKS992" s="75"/>
      <c r="EKT992" s="75"/>
      <c r="EKU992" s="75"/>
      <c r="EKV992" s="75"/>
      <c r="EKW992" s="75"/>
      <c r="EKX992" s="75"/>
      <c r="EKY992" s="75"/>
      <c r="EKZ992" s="75"/>
      <c r="ELA992" s="75"/>
      <c r="ELB992" s="75"/>
      <c r="ELC992" s="75"/>
      <c r="ELD992" s="75"/>
      <c r="ELE992" s="75"/>
      <c r="ELF992" s="75"/>
      <c r="ELG992" s="75"/>
      <c r="ELH992" s="75"/>
      <c r="ELI992" s="75"/>
      <c r="ELJ992" s="75"/>
      <c r="ELK992" s="75"/>
      <c r="ELL992" s="75"/>
      <c r="ELM992" s="75"/>
      <c r="ELN992" s="75"/>
      <c r="ELO992" s="75"/>
      <c r="ELP992" s="75"/>
      <c r="ELQ992" s="75"/>
      <c r="ELR992" s="75"/>
      <c r="ELS992" s="75"/>
      <c r="ELT992" s="75"/>
      <c r="ELU992" s="75"/>
      <c r="ELV992" s="75"/>
      <c r="ELW992" s="75"/>
      <c r="ELX992" s="75"/>
      <c r="ELY992" s="75"/>
      <c r="ELZ992" s="75"/>
      <c r="EMA992" s="75"/>
      <c r="EMB992" s="75"/>
      <c r="EMC992" s="75"/>
      <c r="EMD992" s="75"/>
      <c r="EME992" s="75"/>
      <c r="EMF992" s="75"/>
      <c r="EMG992" s="75"/>
      <c r="EMH992" s="75"/>
      <c r="EMI992" s="75"/>
      <c r="EMJ992" s="75"/>
      <c r="EMK992" s="75"/>
      <c r="EML992" s="75"/>
      <c r="EMM992" s="75"/>
      <c r="EMN992" s="75"/>
      <c r="EMO992" s="75"/>
      <c r="EMP992" s="75"/>
      <c r="EMQ992" s="75"/>
      <c r="EMR992" s="75"/>
      <c r="EMS992" s="75"/>
      <c r="EMT992" s="75"/>
      <c r="EMU992" s="75"/>
      <c r="EMV992" s="75"/>
      <c r="EMW992" s="75"/>
      <c r="EMX992" s="75"/>
      <c r="EMY992" s="75"/>
      <c r="EMZ992" s="75"/>
      <c r="ENA992" s="75"/>
      <c r="ENB992" s="75"/>
      <c r="ENC992" s="75"/>
      <c r="END992" s="75"/>
      <c r="ENE992" s="75"/>
      <c r="ENF992" s="75"/>
      <c r="ENG992" s="75"/>
      <c r="ENH992" s="75"/>
      <c r="ENI992" s="75"/>
      <c r="ENJ992" s="75"/>
      <c r="ENK992" s="75"/>
      <c r="ENL992" s="75"/>
      <c r="ENM992" s="75"/>
      <c r="ENN992" s="75"/>
      <c r="ENO992" s="75"/>
      <c r="ENP992" s="75"/>
      <c r="ENQ992" s="75"/>
      <c r="ENR992" s="75"/>
      <c r="ENS992" s="75"/>
      <c r="ENT992" s="75"/>
      <c r="ENU992" s="75"/>
      <c r="ENV992" s="75"/>
      <c r="ENW992" s="75"/>
      <c r="ENX992" s="75"/>
      <c r="ENY992" s="75"/>
      <c r="ENZ992" s="75"/>
      <c r="EOA992" s="75"/>
      <c r="EOB992" s="75"/>
      <c r="EOC992" s="75"/>
      <c r="EOD992" s="75"/>
      <c r="EOE992" s="75"/>
      <c r="EOF992" s="75"/>
      <c r="EOG992" s="75"/>
      <c r="EOH992" s="75"/>
      <c r="EOI992" s="75"/>
      <c r="EOJ992" s="75"/>
      <c r="EOK992" s="75"/>
      <c r="EOL992" s="75"/>
      <c r="EOM992" s="75"/>
      <c r="EON992" s="75"/>
      <c r="EOO992" s="75"/>
      <c r="EOP992" s="75"/>
      <c r="EOQ992" s="75"/>
      <c r="EOR992" s="75"/>
      <c r="EOS992" s="75"/>
      <c r="EOT992" s="75"/>
      <c r="EOU992" s="75"/>
      <c r="EOV992" s="75"/>
      <c r="EOW992" s="75"/>
      <c r="EOX992" s="75"/>
      <c r="EOY992" s="75"/>
      <c r="EOZ992" s="75"/>
      <c r="EPA992" s="75"/>
      <c r="EPB992" s="75"/>
      <c r="EPC992" s="75"/>
      <c r="EPD992" s="75"/>
      <c r="EPE992" s="75"/>
      <c r="EPF992" s="75"/>
      <c r="EPG992" s="75"/>
      <c r="EPH992" s="75"/>
      <c r="EPI992" s="75"/>
      <c r="EPJ992" s="75"/>
      <c r="EPK992" s="75"/>
      <c r="EPL992" s="75"/>
      <c r="EPM992" s="75"/>
      <c r="EPN992" s="75"/>
      <c r="EPO992" s="75"/>
      <c r="EPP992" s="75"/>
      <c r="EPQ992" s="75"/>
      <c r="EPR992" s="75"/>
      <c r="EPS992" s="75"/>
      <c r="EPT992" s="75"/>
      <c r="EPU992" s="75"/>
      <c r="EPV992" s="75"/>
      <c r="EPW992" s="75"/>
      <c r="EPX992" s="75"/>
      <c r="EPY992" s="75"/>
      <c r="EPZ992" s="75"/>
      <c r="EQA992" s="75"/>
      <c r="EQB992" s="75"/>
      <c r="EQC992" s="75"/>
      <c r="EQD992" s="75"/>
      <c r="EQE992" s="75"/>
      <c r="EQF992" s="75"/>
      <c r="EQG992" s="75"/>
      <c r="EQH992" s="75"/>
      <c r="EQI992" s="75"/>
      <c r="EQJ992" s="75"/>
      <c r="EQK992" s="75"/>
      <c r="EQL992" s="75"/>
      <c r="EQM992" s="75"/>
      <c r="EQN992" s="75"/>
      <c r="EQO992" s="75"/>
      <c r="EQP992" s="75"/>
      <c r="EQQ992" s="75"/>
      <c r="EQR992" s="75"/>
      <c r="EQS992" s="75"/>
      <c r="EQT992" s="75"/>
      <c r="EQU992" s="75"/>
      <c r="EQV992" s="75"/>
      <c r="EQW992" s="75"/>
      <c r="EQX992" s="75"/>
      <c r="EQY992" s="75"/>
      <c r="EQZ992" s="75"/>
      <c r="ERA992" s="75"/>
      <c r="ERB992" s="75"/>
      <c r="ERC992" s="75"/>
      <c r="ERD992" s="75"/>
      <c r="ERE992" s="75"/>
      <c r="ERF992" s="75"/>
      <c r="ERG992" s="75"/>
      <c r="ERH992" s="75"/>
      <c r="ERI992" s="75"/>
      <c r="ERJ992" s="75"/>
      <c r="ERK992" s="75"/>
      <c r="ERL992" s="75"/>
      <c r="ERM992" s="75"/>
      <c r="ERN992" s="75"/>
      <c r="ERO992" s="75"/>
      <c r="ERP992" s="75"/>
      <c r="ERQ992" s="75"/>
      <c r="ERR992" s="75"/>
      <c r="ERS992" s="75"/>
      <c r="ERT992" s="75"/>
      <c r="ERU992" s="75"/>
      <c r="ERV992" s="75"/>
      <c r="ERW992" s="75"/>
      <c r="ERX992" s="75"/>
      <c r="ERY992" s="75"/>
      <c r="ERZ992" s="75"/>
      <c r="ESA992" s="75"/>
      <c r="ESB992" s="75"/>
      <c r="ESC992" s="75"/>
      <c r="ESD992" s="75"/>
      <c r="ESE992" s="75"/>
      <c r="ESF992" s="75"/>
      <c r="ESG992" s="75"/>
      <c r="ESH992" s="75"/>
      <c r="ESI992" s="75"/>
      <c r="ESJ992" s="75"/>
      <c r="ESK992" s="75"/>
      <c r="ESL992" s="75"/>
      <c r="ESM992" s="75"/>
      <c r="ESN992" s="75"/>
      <c r="ESO992" s="75"/>
      <c r="ESP992" s="75"/>
      <c r="ESQ992" s="75"/>
      <c r="ESR992" s="75"/>
      <c r="ESS992" s="75"/>
      <c r="EST992" s="75"/>
      <c r="ESU992" s="75"/>
      <c r="ESV992" s="75"/>
      <c r="ESW992" s="75"/>
      <c r="ESX992" s="75"/>
      <c r="ESY992" s="75"/>
      <c r="ESZ992" s="75"/>
      <c r="ETA992" s="75"/>
      <c r="ETB992" s="75"/>
      <c r="ETC992" s="75"/>
      <c r="ETD992" s="75"/>
      <c r="ETE992" s="75"/>
      <c r="ETF992" s="75"/>
      <c r="ETG992" s="75"/>
      <c r="ETH992" s="75"/>
      <c r="ETI992" s="75"/>
      <c r="ETJ992" s="75"/>
      <c r="ETK992" s="75"/>
      <c r="ETL992" s="75"/>
      <c r="ETM992" s="75"/>
      <c r="ETN992" s="75"/>
      <c r="ETO992" s="75"/>
      <c r="ETP992" s="75"/>
      <c r="ETQ992" s="75"/>
      <c r="ETR992" s="75"/>
      <c r="ETS992" s="75"/>
      <c r="ETT992" s="75"/>
      <c r="ETU992" s="75"/>
      <c r="ETV992" s="75"/>
      <c r="ETW992" s="75"/>
      <c r="ETX992" s="75"/>
      <c r="ETY992" s="75"/>
      <c r="ETZ992" s="75"/>
      <c r="EUA992" s="75"/>
      <c r="EUB992" s="75"/>
      <c r="EUC992" s="75"/>
      <c r="EUD992" s="75"/>
      <c r="EUE992" s="75"/>
      <c r="EUF992" s="75"/>
      <c r="EUG992" s="75"/>
      <c r="EUH992" s="75"/>
      <c r="EUI992" s="75"/>
      <c r="EUJ992" s="75"/>
      <c r="EUK992" s="75"/>
      <c r="EUL992" s="75"/>
      <c r="EUM992" s="75"/>
      <c r="EUN992" s="75"/>
      <c r="EUO992" s="75"/>
      <c r="EUP992" s="75"/>
      <c r="EUQ992" s="75"/>
      <c r="EUR992" s="75"/>
      <c r="EUS992" s="75"/>
      <c r="EUT992" s="75"/>
      <c r="EUU992" s="75"/>
      <c r="EUV992" s="75"/>
      <c r="EUW992" s="75"/>
      <c r="EUX992" s="75"/>
      <c r="EUY992" s="75"/>
      <c r="EUZ992" s="75"/>
      <c r="EVA992" s="75"/>
      <c r="EVB992" s="75"/>
      <c r="EVC992" s="75"/>
      <c r="EVD992" s="75"/>
      <c r="EVE992" s="75"/>
      <c r="EVF992" s="75"/>
      <c r="EVG992" s="75"/>
      <c r="EVH992" s="75"/>
      <c r="EVI992" s="75"/>
      <c r="EVJ992" s="75"/>
      <c r="EVK992" s="75"/>
      <c r="EVL992" s="75"/>
      <c r="EVM992" s="75"/>
      <c r="EVN992" s="75"/>
      <c r="EVO992" s="75"/>
      <c r="EVP992" s="75"/>
      <c r="EVQ992" s="75"/>
      <c r="EVR992" s="75"/>
      <c r="EVS992" s="75"/>
      <c r="EVT992" s="75"/>
      <c r="EVU992" s="75"/>
      <c r="EVV992" s="75"/>
      <c r="EVW992" s="75"/>
      <c r="EVX992" s="75"/>
      <c r="EVY992" s="75"/>
      <c r="EVZ992" s="75"/>
      <c r="EWA992" s="75"/>
      <c r="EWB992" s="75"/>
      <c r="EWC992" s="75"/>
      <c r="EWD992" s="75"/>
      <c r="EWE992" s="75"/>
      <c r="EWF992" s="75"/>
      <c r="EWG992" s="75"/>
      <c r="EWH992" s="75"/>
      <c r="EWI992" s="75"/>
      <c r="EWJ992" s="75"/>
      <c r="EWK992" s="75"/>
      <c r="EWL992" s="75"/>
      <c r="EWM992" s="75"/>
      <c r="EWN992" s="75"/>
      <c r="EWO992" s="75"/>
      <c r="EWP992" s="75"/>
      <c r="EWQ992" s="75"/>
      <c r="EWR992" s="75"/>
      <c r="EWS992" s="75"/>
      <c r="EWT992" s="75"/>
      <c r="EWU992" s="75"/>
      <c r="EWV992" s="75"/>
      <c r="EWW992" s="75"/>
      <c r="EWX992" s="75"/>
      <c r="EWY992" s="75"/>
      <c r="EWZ992" s="75"/>
      <c r="EXA992" s="75"/>
      <c r="EXB992" s="75"/>
      <c r="EXC992" s="75"/>
      <c r="EXD992" s="75"/>
      <c r="EXE992" s="75"/>
      <c r="EXF992" s="75"/>
      <c r="EXG992" s="75"/>
      <c r="EXH992" s="75"/>
      <c r="EXI992" s="75"/>
      <c r="EXJ992" s="75"/>
      <c r="EXK992" s="75"/>
      <c r="EXL992" s="75"/>
      <c r="EXM992" s="75"/>
      <c r="EXN992" s="75"/>
      <c r="EXO992" s="75"/>
      <c r="EXP992" s="75"/>
      <c r="EXQ992" s="75"/>
      <c r="EXR992" s="75"/>
      <c r="EXS992" s="75"/>
      <c r="EXT992" s="75"/>
      <c r="EXU992" s="75"/>
      <c r="EXV992" s="75"/>
      <c r="EXW992" s="75"/>
      <c r="EXX992" s="75"/>
      <c r="EXY992" s="75"/>
      <c r="EXZ992" s="75"/>
      <c r="EYA992" s="75"/>
      <c r="EYB992" s="75"/>
      <c r="EYC992" s="75"/>
      <c r="EYD992" s="75"/>
      <c r="EYE992" s="75"/>
      <c r="EYF992" s="75"/>
      <c r="EYG992" s="75"/>
      <c r="EYH992" s="75"/>
      <c r="EYI992" s="75"/>
      <c r="EYJ992" s="75"/>
      <c r="EYK992" s="75"/>
      <c r="EYL992" s="75"/>
      <c r="EYM992" s="75"/>
      <c r="EYN992" s="75"/>
      <c r="EYO992" s="75"/>
      <c r="EYP992" s="75"/>
      <c r="EYQ992" s="75"/>
      <c r="EYR992" s="75"/>
      <c r="EYS992" s="75"/>
      <c r="EYT992" s="75"/>
      <c r="EYU992" s="75"/>
      <c r="EYV992" s="75"/>
      <c r="EYW992" s="75"/>
      <c r="EYX992" s="75"/>
      <c r="EYY992" s="75"/>
      <c r="EYZ992" s="75"/>
      <c r="EZA992" s="75"/>
      <c r="EZB992" s="75"/>
      <c r="EZC992" s="75"/>
      <c r="EZD992" s="75"/>
      <c r="EZE992" s="75"/>
      <c r="EZF992" s="75"/>
      <c r="EZG992" s="75"/>
      <c r="EZH992" s="75"/>
      <c r="EZI992" s="75"/>
      <c r="EZJ992" s="75"/>
      <c r="EZK992" s="75"/>
      <c r="EZL992" s="75"/>
      <c r="EZM992" s="75"/>
      <c r="EZN992" s="75"/>
      <c r="EZO992" s="75"/>
      <c r="EZP992" s="75"/>
      <c r="EZQ992" s="75"/>
      <c r="EZR992" s="75"/>
      <c r="EZS992" s="75"/>
      <c r="EZT992" s="75"/>
      <c r="EZU992" s="75"/>
      <c r="EZV992" s="75"/>
      <c r="EZW992" s="75"/>
      <c r="EZX992" s="75"/>
      <c r="EZY992" s="75"/>
      <c r="EZZ992" s="75"/>
      <c r="FAA992" s="75"/>
      <c r="FAB992" s="75"/>
      <c r="FAC992" s="75"/>
      <c r="FAD992" s="75"/>
      <c r="FAE992" s="75"/>
      <c r="FAF992" s="75"/>
      <c r="FAG992" s="75"/>
      <c r="FAH992" s="75"/>
      <c r="FAI992" s="75"/>
      <c r="FAJ992" s="75"/>
      <c r="FAK992" s="75"/>
      <c r="FAL992" s="75"/>
      <c r="FAM992" s="75"/>
      <c r="FAN992" s="75"/>
      <c r="FAO992" s="75"/>
      <c r="FAP992" s="75"/>
      <c r="FAQ992" s="75"/>
      <c r="FAR992" s="75"/>
      <c r="FAS992" s="75"/>
      <c r="FAT992" s="75"/>
      <c r="FAU992" s="75"/>
      <c r="FAV992" s="75"/>
      <c r="FAW992" s="75"/>
      <c r="FAX992" s="75"/>
      <c r="FAY992" s="75"/>
      <c r="FAZ992" s="75"/>
      <c r="FBA992" s="75"/>
      <c r="FBB992" s="75"/>
      <c r="FBC992" s="75"/>
      <c r="FBD992" s="75"/>
      <c r="FBE992" s="75"/>
      <c r="FBF992" s="75"/>
      <c r="FBG992" s="75"/>
      <c r="FBH992" s="75"/>
      <c r="FBI992" s="75"/>
      <c r="FBJ992" s="75"/>
      <c r="FBK992" s="75"/>
      <c r="FBL992" s="75"/>
      <c r="FBM992" s="75"/>
      <c r="FBN992" s="75"/>
      <c r="FBO992" s="75"/>
      <c r="FBP992" s="75"/>
      <c r="FBQ992" s="75"/>
      <c r="FBR992" s="75"/>
      <c r="FBS992" s="75"/>
      <c r="FBT992" s="75"/>
      <c r="FBU992" s="75"/>
      <c r="FBV992" s="75"/>
      <c r="FBW992" s="75"/>
      <c r="FBX992" s="75"/>
      <c r="FBY992" s="75"/>
      <c r="FBZ992" s="75"/>
      <c r="FCA992" s="75"/>
      <c r="FCB992" s="75"/>
      <c r="FCC992" s="75"/>
      <c r="FCD992" s="75"/>
      <c r="FCE992" s="75"/>
      <c r="FCF992" s="75"/>
      <c r="FCG992" s="75"/>
      <c r="FCH992" s="75"/>
      <c r="FCI992" s="75"/>
      <c r="FCJ992" s="75"/>
      <c r="FCK992" s="75"/>
      <c r="FCL992" s="75"/>
      <c r="FCM992" s="75"/>
      <c r="FCN992" s="75"/>
      <c r="FCO992" s="75"/>
      <c r="FCP992" s="75"/>
      <c r="FCQ992" s="75"/>
      <c r="FCR992" s="75"/>
      <c r="FCS992" s="75"/>
      <c r="FCT992" s="75"/>
      <c r="FCU992" s="75"/>
      <c r="FCV992" s="75"/>
      <c r="FCW992" s="75"/>
      <c r="FCX992" s="75"/>
      <c r="FCY992" s="75"/>
      <c r="FCZ992" s="75"/>
      <c r="FDA992" s="75"/>
      <c r="FDB992" s="75"/>
      <c r="FDC992" s="75"/>
      <c r="FDD992" s="75"/>
      <c r="FDE992" s="75"/>
      <c r="FDF992" s="75"/>
      <c r="FDG992" s="75"/>
      <c r="FDH992" s="75"/>
      <c r="FDI992" s="75"/>
      <c r="FDJ992" s="75"/>
      <c r="FDK992" s="75"/>
      <c r="FDL992" s="75"/>
      <c r="FDM992" s="75"/>
      <c r="FDN992" s="75"/>
      <c r="FDO992" s="75"/>
      <c r="FDP992" s="75"/>
      <c r="FDQ992" s="75"/>
      <c r="FDR992" s="75"/>
      <c r="FDS992" s="75"/>
      <c r="FDT992" s="75"/>
      <c r="FDU992" s="75"/>
      <c r="FDV992" s="75"/>
      <c r="FDW992" s="75"/>
      <c r="FDX992" s="75"/>
      <c r="FDY992" s="75"/>
      <c r="FDZ992" s="75"/>
      <c r="FEA992" s="75"/>
      <c r="FEB992" s="75"/>
      <c r="FEC992" s="75"/>
      <c r="FED992" s="75"/>
      <c r="FEE992" s="75"/>
      <c r="FEF992" s="75"/>
      <c r="FEG992" s="75"/>
      <c r="FEH992" s="75"/>
      <c r="FEI992" s="75"/>
      <c r="FEJ992" s="75"/>
      <c r="FEK992" s="75"/>
      <c r="FEL992" s="75"/>
      <c r="FEM992" s="75"/>
      <c r="FEN992" s="75"/>
      <c r="FEO992" s="75"/>
      <c r="FEP992" s="75"/>
      <c r="FEQ992" s="75"/>
      <c r="FER992" s="75"/>
      <c r="FES992" s="75"/>
      <c r="FET992" s="75"/>
      <c r="FEU992" s="75"/>
      <c r="FEV992" s="75"/>
      <c r="FEW992" s="75"/>
      <c r="FEX992" s="75"/>
      <c r="FEY992" s="75"/>
      <c r="FEZ992" s="75"/>
      <c r="FFA992" s="75"/>
      <c r="FFB992" s="75"/>
      <c r="FFC992" s="75"/>
      <c r="FFD992" s="75"/>
      <c r="FFE992" s="75"/>
      <c r="FFF992" s="75"/>
      <c r="FFG992" s="75"/>
      <c r="FFH992" s="75"/>
      <c r="FFI992" s="75"/>
      <c r="FFJ992" s="75"/>
      <c r="FFK992" s="75"/>
      <c r="FFL992" s="75"/>
      <c r="FFM992" s="75"/>
      <c r="FFN992" s="75"/>
      <c r="FFO992" s="75"/>
      <c r="FFP992" s="75"/>
      <c r="FFQ992" s="75"/>
      <c r="FFR992" s="75"/>
      <c r="FFS992" s="75"/>
      <c r="FFT992" s="75"/>
      <c r="FFU992" s="75"/>
      <c r="FFV992" s="75"/>
      <c r="FFW992" s="75"/>
      <c r="FFX992" s="75"/>
      <c r="FFY992" s="75"/>
      <c r="FFZ992" s="75"/>
      <c r="FGA992" s="75"/>
      <c r="FGB992" s="75"/>
      <c r="FGC992" s="75"/>
      <c r="FGD992" s="75"/>
      <c r="FGE992" s="75"/>
      <c r="FGF992" s="75"/>
      <c r="FGG992" s="75"/>
      <c r="FGH992" s="75"/>
      <c r="FGI992" s="75"/>
      <c r="FGJ992" s="75"/>
      <c r="FGK992" s="75"/>
      <c r="FGL992" s="75"/>
      <c r="FGM992" s="75"/>
      <c r="FGN992" s="75"/>
      <c r="FGO992" s="75"/>
      <c r="FGP992" s="75"/>
      <c r="FGQ992" s="75"/>
      <c r="FGR992" s="75"/>
      <c r="FGS992" s="75"/>
      <c r="FGT992" s="75"/>
      <c r="FGU992" s="75"/>
      <c r="FGV992" s="75"/>
      <c r="FGW992" s="75"/>
      <c r="FGX992" s="75"/>
      <c r="FGY992" s="75"/>
      <c r="FGZ992" s="75"/>
      <c r="FHA992" s="75"/>
      <c r="FHB992" s="75"/>
      <c r="FHC992" s="75"/>
      <c r="FHD992" s="75"/>
      <c r="FHE992" s="75"/>
      <c r="FHF992" s="75"/>
      <c r="FHG992" s="75"/>
      <c r="FHH992" s="75"/>
      <c r="FHI992" s="75"/>
      <c r="FHJ992" s="75"/>
      <c r="FHK992" s="75"/>
      <c r="FHL992" s="75"/>
      <c r="FHM992" s="75"/>
      <c r="FHN992" s="75"/>
      <c r="FHO992" s="75"/>
      <c r="FHP992" s="75"/>
      <c r="FHQ992" s="75"/>
      <c r="FHR992" s="75"/>
      <c r="FHS992" s="75"/>
      <c r="FHT992" s="75"/>
      <c r="FHU992" s="75"/>
      <c r="FHV992" s="75"/>
      <c r="FHW992" s="75"/>
      <c r="FHX992" s="75"/>
      <c r="FHY992" s="75"/>
      <c r="FHZ992" s="75"/>
      <c r="FIA992" s="75"/>
      <c r="FIB992" s="75"/>
      <c r="FIC992" s="75"/>
      <c r="FID992" s="75"/>
      <c r="FIE992" s="75"/>
      <c r="FIF992" s="75"/>
      <c r="FIG992" s="75"/>
      <c r="FIH992" s="75"/>
      <c r="FII992" s="75"/>
      <c r="FIJ992" s="75"/>
      <c r="FIK992" s="75"/>
      <c r="FIL992" s="75"/>
      <c r="FIM992" s="75"/>
      <c r="FIN992" s="75"/>
      <c r="FIO992" s="75"/>
      <c r="FIP992" s="75"/>
      <c r="FIQ992" s="75"/>
      <c r="FIR992" s="75"/>
      <c r="FIS992" s="75"/>
      <c r="FIT992" s="75"/>
      <c r="FIU992" s="75"/>
      <c r="FIV992" s="75"/>
      <c r="FIW992" s="75"/>
      <c r="FIX992" s="75"/>
      <c r="FIY992" s="75"/>
      <c r="FIZ992" s="75"/>
      <c r="FJA992" s="75"/>
      <c r="FJB992" s="75"/>
      <c r="FJC992" s="75"/>
      <c r="FJD992" s="75"/>
      <c r="FJE992" s="75"/>
      <c r="FJF992" s="75"/>
      <c r="FJG992" s="75"/>
      <c r="FJH992" s="75"/>
      <c r="FJI992" s="75"/>
      <c r="FJJ992" s="75"/>
      <c r="FJK992" s="75"/>
      <c r="FJL992" s="75"/>
      <c r="FJM992" s="75"/>
      <c r="FJN992" s="75"/>
      <c r="FJO992" s="75"/>
      <c r="FJP992" s="75"/>
      <c r="FJQ992" s="75"/>
      <c r="FJR992" s="75"/>
      <c r="FJS992" s="75"/>
      <c r="FJT992" s="75"/>
      <c r="FJU992" s="75"/>
      <c r="FJV992" s="75"/>
      <c r="FJW992" s="75"/>
      <c r="FJX992" s="75"/>
      <c r="FJY992" s="75"/>
      <c r="FJZ992" s="75"/>
      <c r="FKA992" s="75"/>
      <c r="FKB992" s="75"/>
      <c r="FKC992" s="75"/>
      <c r="FKD992" s="75"/>
      <c r="FKE992" s="75"/>
      <c r="FKF992" s="75"/>
      <c r="FKG992" s="75"/>
      <c r="FKH992" s="75"/>
      <c r="FKI992" s="75"/>
      <c r="FKJ992" s="75"/>
      <c r="FKK992" s="75"/>
      <c r="FKL992" s="75"/>
      <c r="FKM992" s="75"/>
      <c r="FKN992" s="75"/>
      <c r="FKO992" s="75"/>
      <c r="FKP992" s="75"/>
      <c r="FKQ992" s="75"/>
      <c r="FKR992" s="75"/>
      <c r="FKS992" s="75"/>
      <c r="FKT992" s="75"/>
      <c r="FKU992" s="75"/>
      <c r="FKV992" s="75"/>
      <c r="FKW992" s="75"/>
      <c r="FKX992" s="75"/>
      <c r="FKY992" s="75"/>
      <c r="FKZ992" s="75"/>
      <c r="FLA992" s="75"/>
      <c r="FLB992" s="75"/>
      <c r="FLC992" s="75"/>
      <c r="FLD992" s="75"/>
      <c r="FLE992" s="75"/>
      <c r="FLF992" s="75"/>
      <c r="FLG992" s="75"/>
      <c r="FLH992" s="75"/>
      <c r="FLI992" s="75"/>
      <c r="FLJ992" s="75"/>
      <c r="FLK992" s="75"/>
      <c r="FLL992" s="75"/>
      <c r="FLM992" s="75"/>
      <c r="FLN992" s="75"/>
      <c r="FLO992" s="75"/>
      <c r="FLP992" s="75"/>
      <c r="FLQ992" s="75"/>
      <c r="FLR992" s="75"/>
      <c r="FLS992" s="75"/>
      <c r="FLT992" s="75"/>
      <c r="FLU992" s="75"/>
      <c r="FLV992" s="75"/>
      <c r="FLW992" s="75"/>
      <c r="FLX992" s="75"/>
      <c r="FLY992" s="75"/>
      <c r="FLZ992" s="75"/>
      <c r="FMA992" s="75"/>
      <c r="FMB992" s="75"/>
      <c r="FMC992" s="75"/>
      <c r="FMD992" s="75"/>
      <c r="FME992" s="75"/>
      <c r="FMF992" s="75"/>
      <c r="FMG992" s="75"/>
      <c r="FMH992" s="75"/>
      <c r="FMI992" s="75"/>
      <c r="FMJ992" s="75"/>
      <c r="FMK992" s="75"/>
      <c r="FML992" s="75"/>
      <c r="FMM992" s="75"/>
      <c r="FMN992" s="75"/>
      <c r="FMO992" s="75"/>
      <c r="FMP992" s="75"/>
      <c r="FMQ992" s="75"/>
      <c r="FMR992" s="75"/>
      <c r="FMS992" s="75"/>
      <c r="FMT992" s="75"/>
      <c r="FMU992" s="75"/>
      <c r="FMV992" s="75"/>
      <c r="FMW992" s="75"/>
      <c r="FMX992" s="75"/>
      <c r="FMY992" s="75"/>
      <c r="FMZ992" s="75"/>
      <c r="FNA992" s="75"/>
      <c r="FNB992" s="75"/>
      <c r="FNC992" s="75"/>
      <c r="FND992" s="75"/>
      <c r="FNE992" s="75"/>
      <c r="FNF992" s="75"/>
      <c r="FNG992" s="75"/>
      <c r="FNH992" s="75"/>
      <c r="FNI992" s="75"/>
      <c r="FNJ992" s="75"/>
      <c r="FNK992" s="75"/>
      <c r="FNL992" s="75"/>
      <c r="FNM992" s="75"/>
      <c r="FNN992" s="75"/>
      <c r="FNO992" s="75"/>
      <c r="FNP992" s="75"/>
      <c r="FNQ992" s="75"/>
      <c r="FNR992" s="75"/>
      <c r="FNS992" s="75"/>
      <c r="FNT992" s="75"/>
      <c r="FNU992" s="75"/>
      <c r="FNV992" s="75"/>
      <c r="FNW992" s="75"/>
      <c r="FNX992" s="75"/>
      <c r="FNY992" s="75"/>
      <c r="FNZ992" s="75"/>
      <c r="FOA992" s="75"/>
      <c r="FOB992" s="75"/>
      <c r="FOC992" s="75"/>
      <c r="FOD992" s="75"/>
      <c r="FOE992" s="75"/>
      <c r="FOF992" s="75"/>
      <c r="FOG992" s="75"/>
      <c r="FOH992" s="75"/>
      <c r="FOI992" s="75"/>
      <c r="FOJ992" s="75"/>
      <c r="FOK992" s="75"/>
      <c r="FOL992" s="75"/>
      <c r="FOM992" s="75"/>
      <c r="FON992" s="75"/>
      <c r="FOO992" s="75"/>
      <c r="FOP992" s="75"/>
      <c r="FOQ992" s="75"/>
      <c r="FOR992" s="75"/>
      <c r="FOS992" s="75"/>
      <c r="FOT992" s="75"/>
      <c r="FOU992" s="75"/>
      <c r="FOV992" s="75"/>
      <c r="FOW992" s="75"/>
      <c r="FOX992" s="75"/>
      <c r="FOY992" s="75"/>
      <c r="FOZ992" s="75"/>
      <c r="FPA992" s="75"/>
      <c r="FPB992" s="75"/>
      <c r="FPC992" s="75"/>
      <c r="FPD992" s="75"/>
      <c r="FPE992" s="75"/>
      <c r="FPF992" s="75"/>
      <c r="FPG992" s="75"/>
      <c r="FPH992" s="75"/>
      <c r="FPI992" s="75"/>
      <c r="FPJ992" s="75"/>
      <c r="FPK992" s="75"/>
      <c r="FPL992" s="75"/>
      <c r="FPM992" s="75"/>
      <c r="FPN992" s="75"/>
      <c r="FPO992" s="75"/>
      <c r="FPP992" s="75"/>
      <c r="FPQ992" s="75"/>
      <c r="FPR992" s="75"/>
      <c r="FPS992" s="75"/>
      <c r="FPT992" s="75"/>
      <c r="FPU992" s="75"/>
      <c r="FPV992" s="75"/>
      <c r="FPW992" s="75"/>
      <c r="FPX992" s="75"/>
      <c r="FPY992" s="75"/>
      <c r="FPZ992" s="75"/>
      <c r="FQA992" s="75"/>
      <c r="FQB992" s="75"/>
      <c r="FQC992" s="75"/>
      <c r="FQD992" s="75"/>
      <c r="FQE992" s="75"/>
      <c r="FQF992" s="75"/>
      <c r="FQG992" s="75"/>
      <c r="FQH992" s="75"/>
      <c r="FQI992" s="75"/>
      <c r="FQJ992" s="75"/>
      <c r="FQK992" s="75"/>
      <c r="FQL992" s="75"/>
      <c r="FQM992" s="75"/>
      <c r="FQN992" s="75"/>
      <c r="FQO992" s="75"/>
      <c r="FQP992" s="75"/>
      <c r="FQQ992" s="75"/>
      <c r="FQR992" s="75"/>
      <c r="FQS992" s="75"/>
      <c r="FQT992" s="75"/>
      <c r="FQU992" s="75"/>
      <c r="FQV992" s="75"/>
      <c r="FQW992" s="75"/>
      <c r="FQX992" s="75"/>
      <c r="FQY992" s="75"/>
      <c r="FQZ992" s="75"/>
      <c r="FRA992" s="75"/>
      <c r="FRB992" s="75"/>
      <c r="FRC992" s="75"/>
      <c r="FRD992" s="75"/>
      <c r="FRE992" s="75"/>
      <c r="FRF992" s="75"/>
      <c r="FRG992" s="75"/>
      <c r="FRH992" s="75"/>
      <c r="FRI992" s="75"/>
      <c r="FRJ992" s="75"/>
      <c r="FRK992" s="75"/>
      <c r="FRL992" s="75"/>
      <c r="FRM992" s="75"/>
      <c r="FRN992" s="75"/>
      <c r="FRO992" s="75"/>
      <c r="FRP992" s="75"/>
      <c r="FRQ992" s="75"/>
      <c r="FRR992" s="75"/>
      <c r="FRS992" s="75"/>
      <c r="FRT992" s="75"/>
      <c r="FRU992" s="75"/>
      <c r="FRV992" s="75"/>
      <c r="FRW992" s="75"/>
      <c r="FRX992" s="75"/>
      <c r="FRY992" s="75"/>
      <c r="FRZ992" s="75"/>
      <c r="FSA992" s="75"/>
      <c r="FSB992" s="75"/>
      <c r="FSC992" s="75"/>
      <c r="FSD992" s="75"/>
      <c r="FSE992" s="75"/>
      <c r="FSF992" s="75"/>
      <c r="FSG992" s="75"/>
      <c r="FSH992" s="75"/>
      <c r="FSI992" s="75"/>
      <c r="FSJ992" s="75"/>
      <c r="FSK992" s="75"/>
      <c r="FSL992" s="75"/>
      <c r="FSM992" s="75"/>
      <c r="FSN992" s="75"/>
      <c r="FSO992" s="75"/>
      <c r="FSP992" s="75"/>
      <c r="FSQ992" s="75"/>
      <c r="FSR992" s="75"/>
      <c r="FSS992" s="75"/>
      <c r="FST992" s="75"/>
      <c r="FSU992" s="75"/>
      <c r="FSV992" s="75"/>
      <c r="FSW992" s="75"/>
      <c r="FSX992" s="75"/>
      <c r="FSY992" s="75"/>
      <c r="FSZ992" s="75"/>
      <c r="FTA992" s="75"/>
      <c r="FTB992" s="75"/>
      <c r="FTC992" s="75"/>
      <c r="FTD992" s="75"/>
      <c r="FTE992" s="75"/>
      <c r="FTF992" s="75"/>
      <c r="FTG992" s="75"/>
      <c r="FTH992" s="75"/>
      <c r="FTI992" s="75"/>
      <c r="FTJ992" s="75"/>
      <c r="FTK992" s="75"/>
      <c r="FTL992" s="75"/>
      <c r="FTM992" s="75"/>
      <c r="FTN992" s="75"/>
      <c r="FTO992" s="75"/>
      <c r="FTP992" s="75"/>
      <c r="FTQ992" s="75"/>
      <c r="FTR992" s="75"/>
      <c r="FTS992" s="75"/>
      <c r="FTT992" s="75"/>
      <c r="FTU992" s="75"/>
      <c r="FTV992" s="75"/>
      <c r="FTW992" s="75"/>
      <c r="FTX992" s="75"/>
      <c r="FTY992" s="75"/>
      <c r="FTZ992" s="75"/>
      <c r="FUA992" s="75"/>
      <c r="FUB992" s="75"/>
      <c r="FUC992" s="75"/>
      <c r="FUD992" s="75"/>
      <c r="FUE992" s="75"/>
      <c r="FUF992" s="75"/>
      <c r="FUG992" s="75"/>
      <c r="FUH992" s="75"/>
      <c r="FUI992" s="75"/>
      <c r="FUJ992" s="75"/>
      <c r="FUK992" s="75"/>
      <c r="FUL992" s="75"/>
      <c r="FUM992" s="75"/>
      <c r="FUN992" s="75"/>
      <c r="FUO992" s="75"/>
      <c r="FUP992" s="75"/>
      <c r="FUQ992" s="75"/>
      <c r="FUR992" s="75"/>
      <c r="FUS992" s="75"/>
      <c r="FUT992" s="75"/>
      <c r="FUU992" s="75"/>
      <c r="FUV992" s="75"/>
      <c r="FUW992" s="75"/>
      <c r="FUX992" s="75"/>
      <c r="FUY992" s="75"/>
      <c r="FUZ992" s="75"/>
      <c r="FVA992" s="75"/>
      <c r="FVB992" s="75"/>
      <c r="FVC992" s="75"/>
      <c r="FVD992" s="75"/>
      <c r="FVE992" s="75"/>
      <c r="FVF992" s="75"/>
      <c r="FVG992" s="75"/>
      <c r="FVH992" s="75"/>
      <c r="FVI992" s="75"/>
      <c r="FVJ992" s="75"/>
      <c r="FVK992" s="75"/>
      <c r="FVL992" s="75"/>
      <c r="FVM992" s="75"/>
      <c r="FVN992" s="75"/>
      <c r="FVO992" s="75"/>
      <c r="FVP992" s="75"/>
      <c r="FVQ992" s="75"/>
      <c r="FVR992" s="75"/>
      <c r="FVS992" s="75"/>
      <c r="FVT992" s="75"/>
      <c r="FVU992" s="75"/>
      <c r="FVV992" s="75"/>
      <c r="FVW992" s="75"/>
      <c r="FVX992" s="75"/>
      <c r="FVY992" s="75"/>
      <c r="FVZ992" s="75"/>
      <c r="FWA992" s="75"/>
      <c r="FWB992" s="75"/>
      <c r="FWC992" s="75"/>
      <c r="FWD992" s="75"/>
      <c r="FWE992" s="75"/>
      <c r="FWF992" s="75"/>
      <c r="FWG992" s="75"/>
      <c r="FWH992" s="75"/>
      <c r="FWI992" s="75"/>
      <c r="FWJ992" s="75"/>
      <c r="FWK992" s="75"/>
      <c r="FWL992" s="75"/>
      <c r="FWM992" s="75"/>
      <c r="FWN992" s="75"/>
      <c r="FWO992" s="75"/>
      <c r="FWP992" s="75"/>
      <c r="FWQ992" s="75"/>
      <c r="FWR992" s="75"/>
      <c r="FWS992" s="75"/>
      <c r="FWT992" s="75"/>
      <c r="FWU992" s="75"/>
      <c r="FWV992" s="75"/>
      <c r="FWW992" s="75"/>
      <c r="FWX992" s="75"/>
      <c r="FWY992" s="75"/>
      <c r="FWZ992" s="75"/>
      <c r="FXA992" s="75"/>
      <c r="FXB992" s="75"/>
      <c r="FXC992" s="75"/>
      <c r="FXD992" s="75"/>
      <c r="FXE992" s="75"/>
      <c r="FXF992" s="75"/>
      <c r="FXG992" s="75"/>
      <c r="FXH992" s="75"/>
      <c r="FXI992" s="75"/>
      <c r="FXJ992" s="75"/>
      <c r="FXK992" s="75"/>
      <c r="FXL992" s="75"/>
      <c r="FXM992" s="75"/>
      <c r="FXN992" s="75"/>
      <c r="FXO992" s="75"/>
      <c r="FXP992" s="75"/>
      <c r="FXQ992" s="75"/>
      <c r="FXR992" s="75"/>
      <c r="FXS992" s="75"/>
      <c r="FXT992" s="75"/>
      <c r="FXU992" s="75"/>
      <c r="FXV992" s="75"/>
      <c r="FXW992" s="75"/>
      <c r="FXX992" s="75"/>
      <c r="FXY992" s="75"/>
      <c r="FXZ992" s="75"/>
      <c r="FYA992" s="75"/>
      <c r="FYB992" s="75"/>
      <c r="FYC992" s="75"/>
      <c r="FYD992" s="75"/>
      <c r="FYE992" s="75"/>
      <c r="FYF992" s="75"/>
      <c r="FYG992" s="75"/>
      <c r="FYH992" s="75"/>
      <c r="FYI992" s="75"/>
      <c r="FYJ992" s="75"/>
      <c r="FYK992" s="75"/>
      <c r="FYL992" s="75"/>
      <c r="FYM992" s="75"/>
      <c r="FYN992" s="75"/>
      <c r="FYO992" s="75"/>
      <c r="FYP992" s="75"/>
      <c r="FYQ992" s="75"/>
      <c r="FYR992" s="75"/>
      <c r="FYS992" s="75"/>
      <c r="FYT992" s="75"/>
      <c r="FYU992" s="75"/>
      <c r="FYV992" s="75"/>
      <c r="FYW992" s="75"/>
      <c r="FYX992" s="75"/>
      <c r="FYY992" s="75"/>
      <c r="FYZ992" s="75"/>
      <c r="FZA992" s="75"/>
      <c r="FZB992" s="75"/>
      <c r="FZC992" s="75"/>
      <c r="FZD992" s="75"/>
      <c r="FZE992" s="75"/>
      <c r="FZF992" s="75"/>
      <c r="FZG992" s="75"/>
      <c r="FZH992" s="75"/>
      <c r="FZI992" s="75"/>
      <c r="FZJ992" s="75"/>
      <c r="FZK992" s="75"/>
      <c r="FZL992" s="75"/>
      <c r="FZM992" s="75"/>
      <c r="FZN992" s="75"/>
      <c r="FZO992" s="75"/>
      <c r="FZP992" s="75"/>
      <c r="FZQ992" s="75"/>
      <c r="FZR992" s="75"/>
      <c r="FZS992" s="75"/>
      <c r="FZT992" s="75"/>
      <c r="FZU992" s="75"/>
      <c r="FZV992" s="75"/>
      <c r="FZW992" s="75"/>
      <c r="FZX992" s="75"/>
      <c r="FZY992" s="75"/>
      <c r="FZZ992" s="75"/>
      <c r="GAA992" s="75"/>
      <c r="GAB992" s="75"/>
      <c r="GAC992" s="75"/>
      <c r="GAD992" s="75"/>
      <c r="GAE992" s="75"/>
      <c r="GAF992" s="75"/>
      <c r="GAG992" s="75"/>
      <c r="GAH992" s="75"/>
      <c r="GAI992" s="75"/>
      <c r="GAJ992" s="75"/>
      <c r="GAK992" s="75"/>
      <c r="GAL992" s="75"/>
      <c r="GAM992" s="75"/>
      <c r="GAN992" s="75"/>
      <c r="GAO992" s="75"/>
      <c r="GAP992" s="75"/>
      <c r="GAQ992" s="75"/>
      <c r="GAR992" s="75"/>
      <c r="GAS992" s="75"/>
      <c r="GAT992" s="75"/>
      <c r="GAU992" s="75"/>
      <c r="GAV992" s="75"/>
      <c r="GAW992" s="75"/>
      <c r="GAX992" s="75"/>
      <c r="GAY992" s="75"/>
      <c r="GAZ992" s="75"/>
      <c r="GBA992" s="75"/>
      <c r="GBB992" s="75"/>
      <c r="GBC992" s="75"/>
      <c r="GBD992" s="75"/>
      <c r="GBE992" s="75"/>
      <c r="GBF992" s="75"/>
      <c r="GBG992" s="75"/>
      <c r="GBH992" s="75"/>
      <c r="GBI992" s="75"/>
      <c r="GBJ992" s="75"/>
      <c r="GBK992" s="75"/>
      <c r="GBL992" s="75"/>
      <c r="GBM992" s="75"/>
      <c r="GBN992" s="75"/>
      <c r="GBO992" s="75"/>
      <c r="GBP992" s="75"/>
      <c r="GBQ992" s="75"/>
      <c r="GBR992" s="75"/>
      <c r="GBS992" s="75"/>
      <c r="GBT992" s="75"/>
      <c r="GBU992" s="75"/>
      <c r="GBV992" s="75"/>
      <c r="GBW992" s="75"/>
      <c r="GBX992" s="75"/>
      <c r="GBY992" s="75"/>
      <c r="GBZ992" s="75"/>
      <c r="GCA992" s="75"/>
      <c r="GCB992" s="75"/>
      <c r="GCC992" s="75"/>
      <c r="GCD992" s="75"/>
      <c r="GCE992" s="75"/>
      <c r="GCF992" s="75"/>
      <c r="GCG992" s="75"/>
      <c r="GCH992" s="75"/>
      <c r="GCI992" s="75"/>
      <c r="GCJ992" s="75"/>
      <c r="GCK992" s="75"/>
      <c r="GCL992" s="75"/>
      <c r="GCM992" s="75"/>
      <c r="GCN992" s="75"/>
      <c r="GCO992" s="75"/>
      <c r="GCP992" s="75"/>
      <c r="GCQ992" s="75"/>
      <c r="GCR992" s="75"/>
      <c r="GCS992" s="75"/>
      <c r="GCT992" s="75"/>
      <c r="GCU992" s="75"/>
      <c r="GCV992" s="75"/>
      <c r="GCW992" s="75"/>
      <c r="GCX992" s="75"/>
      <c r="GCY992" s="75"/>
      <c r="GCZ992" s="75"/>
      <c r="GDA992" s="75"/>
      <c r="GDB992" s="75"/>
      <c r="GDC992" s="75"/>
      <c r="GDD992" s="75"/>
      <c r="GDE992" s="75"/>
      <c r="GDF992" s="75"/>
      <c r="GDG992" s="75"/>
      <c r="GDH992" s="75"/>
      <c r="GDI992" s="75"/>
      <c r="GDJ992" s="75"/>
      <c r="GDK992" s="75"/>
      <c r="GDL992" s="75"/>
      <c r="GDM992" s="75"/>
      <c r="GDN992" s="75"/>
      <c r="GDO992" s="75"/>
      <c r="GDP992" s="75"/>
      <c r="GDQ992" s="75"/>
      <c r="GDR992" s="75"/>
      <c r="GDS992" s="75"/>
      <c r="GDT992" s="75"/>
      <c r="GDU992" s="75"/>
      <c r="GDV992" s="75"/>
      <c r="GDW992" s="75"/>
      <c r="GDX992" s="75"/>
      <c r="GDY992" s="75"/>
      <c r="GDZ992" s="75"/>
      <c r="GEA992" s="75"/>
      <c r="GEB992" s="75"/>
      <c r="GEC992" s="75"/>
      <c r="GED992" s="75"/>
      <c r="GEE992" s="75"/>
      <c r="GEF992" s="75"/>
      <c r="GEG992" s="75"/>
      <c r="GEH992" s="75"/>
      <c r="GEI992" s="75"/>
      <c r="GEJ992" s="75"/>
      <c r="GEK992" s="75"/>
      <c r="GEL992" s="75"/>
      <c r="GEM992" s="75"/>
      <c r="GEN992" s="75"/>
      <c r="GEO992" s="75"/>
      <c r="GEP992" s="75"/>
      <c r="GEQ992" s="75"/>
      <c r="GER992" s="75"/>
      <c r="GES992" s="75"/>
      <c r="GET992" s="75"/>
      <c r="GEU992" s="75"/>
      <c r="GEV992" s="75"/>
      <c r="GEW992" s="75"/>
      <c r="GEX992" s="75"/>
      <c r="GEY992" s="75"/>
      <c r="GEZ992" s="75"/>
      <c r="GFA992" s="75"/>
      <c r="GFB992" s="75"/>
      <c r="GFC992" s="75"/>
      <c r="GFD992" s="75"/>
      <c r="GFE992" s="75"/>
      <c r="GFF992" s="75"/>
      <c r="GFG992" s="75"/>
      <c r="GFH992" s="75"/>
      <c r="GFI992" s="75"/>
      <c r="GFJ992" s="75"/>
      <c r="GFK992" s="75"/>
      <c r="GFL992" s="75"/>
      <c r="GFM992" s="75"/>
      <c r="GFN992" s="75"/>
      <c r="GFO992" s="75"/>
      <c r="GFP992" s="75"/>
      <c r="GFQ992" s="75"/>
      <c r="GFR992" s="75"/>
      <c r="GFS992" s="75"/>
      <c r="GFT992" s="75"/>
      <c r="GFU992" s="75"/>
      <c r="GFV992" s="75"/>
      <c r="GFW992" s="75"/>
      <c r="GFX992" s="75"/>
      <c r="GFY992" s="75"/>
      <c r="GFZ992" s="75"/>
      <c r="GGA992" s="75"/>
      <c r="GGB992" s="75"/>
      <c r="GGC992" s="75"/>
      <c r="GGD992" s="75"/>
      <c r="GGE992" s="75"/>
      <c r="GGF992" s="75"/>
      <c r="GGG992" s="75"/>
      <c r="GGH992" s="75"/>
      <c r="GGI992" s="75"/>
      <c r="GGJ992" s="75"/>
      <c r="GGK992" s="75"/>
      <c r="GGL992" s="75"/>
      <c r="GGM992" s="75"/>
      <c r="GGN992" s="75"/>
      <c r="GGO992" s="75"/>
      <c r="GGP992" s="75"/>
      <c r="GGQ992" s="75"/>
      <c r="GGR992" s="75"/>
      <c r="GGS992" s="75"/>
      <c r="GGT992" s="75"/>
      <c r="GGU992" s="75"/>
      <c r="GGV992" s="75"/>
      <c r="GGW992" s="75"/>
      <c r="GGX992" s="75"/>
      <c r="GGY992" s="75"/>
      <c r="GGZ992" s="75"/>
      <c r="GHA992" s="75"/>
      <c r="GHB992" s="75"/>
      <c r="GHC992" s="75"/>
      <c r="GHD992" s="75"/>
      <c r="GHE992" s="75"/>
      <c r="GHF992" s="75"/>
      <c r="GHG992" s="75"/>
      <c r="GHH992" s="75"/>
      <c r="GHI992" s="75"/>
      <c r="GHJ992" s="75"/>
      <c r="GHK992" s="75"/>
      <c r="GHL992" s="75"/>
      <c r="GHM992" s="75"/>
      <c r="GHN992" s="75"/>
      <c r="GHO992" s="75"/>
      <c r="GHP992" s="75"/>
      <c r="GHQ992" s="75"/>
      <c r="GHR992" s="75"/>
      <c r="GHS992" s="75"/>
      <c r="GHT992" s="75"/>
      <c r="GHU992" s="75"/>
      <c r="GHV992" s="75"/>
      <c r="GHW992" s="75"/>
      <c r="GHX992" s="75"/>
      <c r="GHY992" s="75"/>
      <c r="GHZ992" s="75"/>
      <c r="GIA992" s="75"/>
      <c r="GIB992" s="75"/>
      <c r="GIC992" s="75"/>
      <c r="GID992" s="75"/>
      <c r="GIE992" s="75"/>
      <c r="GIF992" s="75"/>
      <c r="GIG992" s="75"/>
      <c r="GIH992" s="75"/>
      <c r="GII992" s="75"/>
      <c r="GIJ992" s="75"/>
      <c r="GIK992" s="75"/>
      <c r="GIL992" s="75"/>
      <c r="GIM992" s="75"/>
      <c r="GIN992" s="75"/>
      <c r="GIO992" s="75"/>
      <c r="GIP992" s="75"/>
      <c r="GIQ992" s="75"/>
      <c r="GIR992" s="75"/>
      <c r="GIS992" s="75"/>
      <c r="GIT992" s="75"/>
      <c r="GIU992" s="75"/>
      <c r="GIV992" s="75"/>
      <c r="GIW992" s="75"/>
      <c r="GIX992" s="75"/>
      <c r="GIY992" s="75"/>
      <c r="GIZ992" s="75"/>
      <c r="GJA992" s="75"/>
      <c r="GJB992" s="75"/>
      <c r="GJC992" s="75"/>
      <c r="GJD992" s="75"/>
      <c r="GJE992" s="75"/>
      <c r="GJF992" s="75"/>
      <c r="GJG992" s="75"/>
      <c r="GJH992" s="75"/>
      <c r="GJI992" s="75"/>
      <c r="GJJ992" s="75"/>
      <c r="GJK992" s="75"/>
      <c r="GJL992" s="75"/>
      <c r="GJM992" s="75"/>
      <c r="GJN992" s="75"/>
      <c r="GJO992" s="75"/>
      <c r="GJP992" s="75"/>
      <c r="GJQ992" s="75"/>
      <c r="GJR992" s="75"/>
      <c r="GJS992" s="75"/>
      <c r="GJT992" s="75"/>
      <c r="GJU992" s="75"/>
      <c r="GJV992" s="75"/>
      <c r="GJW992" s="75"/>
      <c r="GJX992" s="75"/>
      <c r="GJY992" s="75"/>
      <c r="GJZ992" s="75"/>
      <c r="GKA992" s="75"/>
      <c r="GKB992" s="75"/>
      <c r="GKC992" s="75"/>
      <c r="GKD992" s="75"/>
      <c r="GKE992" s="75"/>
      <c r="GKF992" s="75"/>
      <c r="GKG992" s="75"/>
      <c r="GKH992" s="75"/>
      <c r="GKI992" s="75"/>
      <c r="GKJ992" s="75"/>
      <c r="GKK992" s="75"/>
      <c r="GKL992" s="75"/>
      <c r="GKM992" s="75"/>
      <c r="GKN992" s="75"/>
      <c r="GKO992" s="75"/>
      <c r="GKP992" s="75"/>
      <c r="GKQ992" s="75"/>
      <c r="GKR992" s="75"/>
      <c r="GKS992" s="75"/>
      <c r="GKT992" s="75"/>
      <c r="GKU992" s="75"/>
      <c r="GKV992" s="75"/>
      <c r="GKW992" s="75"/>
      <c r="GKX992" s="75"/>
      <c r="GKY992" s="75"/>
      <c r="GKZ992" s="75"/>
      <c r="GLA992" s="75"/>
      <c r="GLB992" s="75"/>
      <c r="GLC992" s="75"/>
      <c r="GLD992" s="75"/>
      <c r="GLE992" s="75"/>
      <c r="GLF992" s="75"/>
      <c r="GLG992" s="75"/>
      <c r="GLH992" s="75"/>
      <c r="GLI992" s="75"/>
      <c r="GLJ992" s="75"/>
      <c r="GLK992" s="75"/>
      <c r="GLL992" s="75"/>
      <c r="GLM992" s="75"/>
      <c r="GLN992" s="75"/>
      <c r="GLO992" s="75"/>
      <c r="GLP992" s="75"/>
      <c r="GLQ992" s="75"/>
      <c r="GLR992" s="75"/>
      <c r="GLS992" s="75"/>
      <c r="GLT992" s="75"/>
      <c r="GLU992" s="75"/>
      <c r="GLV992" s="75"/>
      <c r="GLW992" s="75"/>
      <c r="GLX992" s="75"/>
      <c r="GLY992" s="75"/>
      <c r="GLZ992" s="75"/>
      <c r="GMA992" s="75"/>
      <c r="GMB992" s="75"/>
      <c r="GMC992" s="75"/>
      <c r="GMD992" s="75"/>
      <c r="GME992" s="75"/>
      <c r="GMF992" s="75"/>
      <c r="GMG992" s="75"/>
      <c r="GMH992" s="75"/>
      <c r="GMI992" s="75"/>
      <c r="GMJ992" s="75"/>
      <c r="GMK992" s="75"/>
      <c r="GML992" s="75"/>
      <c r="GMM992" s="75"/>
      <c r="GMN992" s="75"/>
      <c r="GMO992" s="75"/>
      <c r="GMP992" s="75"/>
      <c r="GMQ992" s="75"/>
      <c r="GMR992" s="75"/>
      <c r="GMS992" s="75"/>
      <c r="GMT992" s="75"/>
      <c r="GMU992" s="75"/>
      <c r="GMV992" s="75"/>
      <c r="GMW992" s="75"/>
      <c r="GMX992" s="75"/>
      <c r="GMY992" s="75"/>
      <c r="GMZ992" s="75"/>
      <c r="GNA992" s="75"/>
      <c r="GNB992" s="75"/>
      <c r="GNC992" s="75"/>
      <c r="GND992" s="75"/>
      <c r="GNE992" s="75"/>
      <c r="GNF992" s="75"/>
      <c r="GNG992" s="75"/>
      <c r="GNH992" s="75"/>
      <c r="GNI992" s="75"/>
      <c r="GNJ992" s="75"/>
      <c r="GNK992" s="75"/>
      <c r="GNL992" s="75"/>
      <c r="GNM992" s="75"/>
      <c r="GNN992" s="75"/>
      <c r="GNO992" s="75"/>
      <c r="GNP992" s="75"/>
      <c r="GNQ992" s="75"/>
      <c r="GNR992" s="75"/>
      <c r="GNS992" s="75"/>
      <c r="GNT992" s="75"/>
      <c r="GNU992" s="75"/>
      <c r="GNV992" s="75"/>
      <c r="GNW992" s="75"/>
      <c r="GNX992" s="75"/>
      <c r="GNY992" s="75"/>
      <c r="GNZ992" s="75"/>
      <c r="GOA992" s="75"/>
      <c r="GOB992" s="75"/>
      <c r="GOC992" s="75"/>
      <c r="GOD992" s="75"/>
      <c r="GOE992" s="75"/>
      <c r="GOF992" s="75"/>
      <c r="GOG992" s="75"/>
      <c r="GOH992" s="75"/>
      <c r="GOI992" s="75"/>
      <c r="GOJ992" s="75"/>
      <c r="GOK992" s="75"/>
      <c r="GOL992" s="75"/>
      <c r="GOM992" s="75"/>
      <c r="GON992" s="75"/>
      <c r="GOO992" s="75"/>
      <c r="GOP992" s="75"/>
      <c r="GOQ992" s="75"/>
      <c r="GOR992" s="75"/>
      <c r="GOS992" s="75"/>
      <c r="GOT992" s="75"/>
      <c r="GOU992" s="75"/>
      <c r="GOV992" s="75"/>
      <c r="GOW992" s="75"/>
      <c r="GOX992" s="75"/>
      <c r="GOY992" s="75"/>
      <c r="GOZ992" s="75"/>
      <c r="GPA992" s="75"/>
      <c r="GPB992" s="75"/>
      <c r="GPC992" s="75"/>
      <c r="GPD992" s="75"/>
      <c r="GPE992" s="75"/>
      <c r="GPF992" s="75"/>
      <c r="GPG992" s="75"/>
      <c r="GPH992" s="75"/>
      <c r="GPI992" s="75"/>
      <c r="GPJ992" s="75"/>
      <c r="GPK992" s="75"/>
      <c r="GPL992" s="75"/>
      <c r="GPM992" s="75"/>
      <c r="GPN992" s="75"/>
      <c r="GPO992" s="75"/>
      <c r="GPP992" s="75"/>
      <c r="GPQ992" s="75"/>
      <c r="GPR992" s="75"/>
      <c r="GPS992" s="75"/>
      <c r="GPT992" s="75"/>
      <c r="GPU992" s="75"/>
      <c r="GPV992" s="75"/>
      <c r="GPW992" s="75"/>
      <c r="GPX992" s="75"/>
      <c r="GPY992" s="75"/>
      <c r="GPZ992" s="75"/>
      <c r="GQA992" s="75"/>
      <c r="GQB992" s="75"/>
      <c r="GQC992" s="75"/>
      <c r="GQD992" s="75"/>
      <c r="GQE992" s="75"/>
      <c r="GQF992" s="75"/>
      <c r="GQG992" s="75"/>
      <c r="GQH992" s="75"/>
      <c r="GQI992" s="75"/>
      <c r="GQJ992" s="75"/>
      <c r="GQK992" s="75"/>
      <c r="GQL992" s="75"/>
      <c r="GQM992" s="75"/>
      <c r="GQN992" s="75"/>
      <c r="GQO992" s="75"/>
      <c r="GQP992" s="75"/>
      <c r="GQQ992" s="75"/>
      <c r="GQR992" s="75"/>
      <c r="GQS992" s="75"/>
      <c r="GQT992" s="75"/>
      <c r="GQU992" s="75"/>
      <c r="GQV992" s="75"/>
      <c r="GQW992" s="75"/>
      <c r="GQX992" s="75"/>
      <c r="GQY992" s="75"/>
      <c r="GQZ992" s="75"/>
      <c r="GRA992" s="75"/>
      <c r="GRB992" s="75"/>
      <c r="GRC992" s="75"/>
      <c r="GRD992" s="75"/>
      <c r="GRE992" s="75"/>
      <c r="GRF992" s="75"/>
      <c r="GRG992" s="75"/>
      <c r="GRH992" s="75"/>
      <c r="GRI992" s="75"/>
      <c r="GRJ992" s="75"/>
      <c r="GRK992" s="75"/>
      <c r="GRL992" s="75"/>
      <c r="GRM992" s="75"/>
      <c r="GRN992" s="75"/>
      <c r="GRO992" s="75"/>
      <c r="GRP992" s="75"/>
      <c r="GRQ992" s="75"/>
      <c r="GRR992" s="75"/>
      <c r="GRS992" s="75"/>
      <c r="GRT992" s="75"/>
      <c r="GRU992" s="75"/>
      <c r="GRV992" s="75"/>
      <c r="GRW992" s="75"/>
      <c r="GRX992" s="75"/>
      <c r="GRY992" s="75"/>
      <c r="GRZ992" s="75"/>
      <c r="GSA992" s="75"/>
      <c r="GSB992" s="75"/>
      <c r="GSC992" s="75"/>
      <c r="GSD992" s="75"/>
      <c r="GSE992" s="75"/>
      <c r="GSF992" s="75"/>
      <c r="GSG992" s="75"/>
      <c r="GSH992" s="75"/>
      <c r="GSI992" s="75"/>
      <c r="GSJ992" s="75"/>
      <c r="GSK992" s="75"/>
      <c r="GSL992" s="75"/>
      <c r="GSM992" s="75"/>
      <c r="GSN992" s="75"/>
      <c r="GSO992" s="75"/>
      <c r="GSP992" s="75"/>
      <c r="GSQ992" s="75"/>
      <c r="GSR992" s="75"/>
      <c r="GSS992" s="75"/>
      <c r="GST992" s="75"/>
      <c r="GSU992" s="75"/>
      <c r="GSV992" s="75"/>
      <c r="GSW992" s="75"/>
      <c r="GSX992" s="75"/>
      <c r="GSY992" s="75"/>
      <c r="GSZ992" s="75"/>
      <c r="GTA992" s="75"/>
      <c r="GTB992" s="75"/>
      <c r="GTC992" s="75"/>
      <c r="GTD992" s="75"/>
      <c r="GTE992" s="75"/>
      <c r="GTF992" s="75"/>
      <c r="GTG992" s="75"/>
      <c r="GTH992" s="75"/>
      <c r="GTI992" s="75"/>
      <c r="GTJ992" s="75"/>
      <c r="GTK992" s="75"/>
      <c r="GTL992" s="75"/>
      <c r="GTM992" s="75"/>
      <c r="GTN992" s="75"/>
      <c r="GTO992" s="75"/>
      <c r="GTP992" s="75"/>
      <c r="GTQ992" s="75"/>
      <c r="GTR992" s="75"/>
      <c r="GTS992" s="75"/>
      <c r="GTT992" s="75"/>
      <c r="GTU992" s="75"/>
      <c r="GTV992" s="75"/>
      <c r="GTW992" s="75"/>
      <c r="GTX992" s="75"/>
      <c r="GTY992" s="75"/>
      <c r="GTZ992" s="75"/>
      <c r="GUA992" s="75"/>
      <c r="GUB992" s="75"/>
      <c r="GUC992" s="75"/>
      <c r="GUD992" s="75"/>
      <c r="GUE992" s="75"/>
      <c r="GUF992" s="75"/>
      <c r="GUG992" s="75"/>
      <c r="GUH992" s="75"/>
      <c r="GUI992" s="75"/>
      <c r="GUJ992" s="75"/>
      <c r="GUK992" s="75"/>
      <c r="GUL992" s="75"/>
      <c r="GUM992" s="75"/>
      <c r="GUN992" s="75"/>
      <c r="GUO992" s="75"/>
      <c r="GUP992" s="75"/>
      <c r="GUQ992" s="75"/>
      <c r="GUR992" s="75"/>
      <c r="GUS992" s="75"/>
      <c r="GUT992" s="75"/>
      <c r="GUU992" s="75"/>
      <c r="GUV992" s="75"/>
      <c r="GUW992" s="75"/>
      <c r="GUX992" s="75"/>
      <c r="GUY992" s="75"/>
      <c r="GUZ992" s="75"/>
      <c r="GVA992" s="75"/>
      <c r="GVB992" s="75"/>
      <c r="GVC992" s="75"/>
      <c r="GVD992" s="75"/>
      <c r="GVE992" s="75"/>
      <c r="GVF992" s="75"/>
      <c r="GVG992" s="75"/>
      <c r="GVH992" s="75"/>
      <c r="GVI992" s="75"/>
      <c r="GVJ992" s="75"/>
      <c r="GVK992" s="75"/>
      <c r="GVL992" s="75"/>
      <c r="GVM992" s="75"/>
      <c r="GVN992" s="75"/>
      <c r="GVO992" s="75"/>
      <c r="GVP992" s="75"/>
      <c r="GVQ992" s="75"/>
      <c r="GVR992" s="75"/>
      <c r="GVS992" s="75"/>
      <c r="GVT992" s="75"/>
      <c r="GVU992" s="75"/>
      <c r="GVV992" s="75"/>
      <c r="GVW992" s="75"/>
      <c r="GVX992" s="75"/>
      <c r="GVY992" s="75"/>
      <c r="GVZ992" s="75"/>
      <c r="GWA992" s="75"/>
      <c r="GWB992" s="75"/>
      <c r="GWC992" s="75"/>
      <c r="GWD992" s="75"/>
      <c r="GWE992" s="75"/>
      <c r="GWF992" s="75"/>
      <c r="GWG992" s="75"/>
      <c r="GWH992" s="75"/>
      <c r="GWI992" s="75"/>
      <c r="GWJ992" s="75"/>
      <c r="GWK992" s="75"/>
      <c r="GWL992" s="75"/>
      <c r="GWM992" s="75"/>
      <c r="GWN992" s="75"/>
      <c r="GWO992" s="75"/>
      <c r="GWP992" s="75"/>
      <c r="GWQ992" s="75"/>
      <c r="GWR992" s="75"/>
      <c r="GWS992" s="75"/>
      <c r="GWT992" s="75"/>
      <c r="GWU992" s="75"/>
      <c r="GWV992" s="75"/>
      <c r="GWW992" s="75"/>
      <c r="GWX992" s="75"/>
      <c r="GWY992" s="75"/>
      <c r="GWZ992" s="75"/>
      <c r="GXA992" s="75"/>
      <c r="GXB992" s="75"/>
      <c r="GXC992" s="75"/>
      <c r="GXD992" s="75"/>
      <c r="GXE992" s="75"/>
      <c r="GXF992" s="75"/>
      <c r="GXG992" s="75"/>
      <c r="GXH992" s="75"/>
      <c r="GXI992" s="75"/>
      <c r="GXJ992" s="75"/>
      <c r="GXK992" s="75"/>
      <c r="GXL992" s="75"/>
      <c r="GXM992" s="75"/>
      <c r="GXN992" s="75"/>
      <c r="GXO992" s="75"/>
      <c r="GXP992" s="75"/>
      <c r="GXQ992" s="75"/>
      <c r="GXR992" s="75"/>
      <c r="GXS992" s="75"/>
      <c r="GXT992" s="75"/>
      <c r="GXU992" s="75"/>
      <c r="GXV992" s="75"/>
      <c r="GXW992" s="75"/>
      <c r="GXX992" s="75"/>
      <c r="GXY992" s="75"/>
      <c r="GXZ992" s="75"/>
      <c r="GYA992" s="75"/>
      <c r="GYB992" s="75"/>
      <c r="GYC992" s="75"/>
      <c r="GYD992" s="75"/>
      <c r="GYE992" s="75"/>
      <c r="GYF992" s="75"/>
      <c r="GYG992" s="75"/>
      <c r="GYH992" s="75"/>
      <c r="GYI992" s="75"/>
      <c r="GYJ992" s="75"/>
      <c r="GYK992" s="75"/>
      <c r="GYL992" s="75"/>
      <c r="GYM992" s="75"/>
      <c r="GYN992" s="75"/>
      <c r="GYO992" s="75"/>
      <c r="GYP992" s="75"/>
      <c r="GYQ992" s="75"/>
      <c r="GYR992" s="75"/>
      <c r="GYS992" s="75"/>
      <c r="GYT992" s="75"/>
      <c r="GYU992" s="75"/>
      <c r="GYV992" s="75"/>
      <c r="GYW992" s="75"/>
      <c r="GYX992" s="75"/>
      <c r="GYY992" s="75"/>
      <c r="GYZ992" s="75"/>
      <c r="GZA992" s="75"/>
      <c r="GZB992" s="75"/>
      <c r="GZC992" s="75"/>
      <c r="GZD992" s="75"/>
      <c r="GZE992" s="75"/>
      <c r="GZF992" s="75"/>
      <c r="GZG992" s="75"/>
      <c r="GZH992" s="75"/>
      <c r="GZI992" s="75"/>
      <c r="GZJ992" s="75"/>
      <c r="GZK992" s="75"/>
      <c r="GZL992" s="75"/>
      <c r="GZM992" s="75"/>
      <c r="GZN992" s="75"/>
      <c r="GZO992" s="75"/>
      <c r="GZP992" s="75"/>
      <c r="GZQ992" s="75"/>
      <c r="GZR992" s="75"/>
      <c r="GZS992" s="75"/>
      <c r="GZT992" s="75"/>
      <c r="GZU992" s="75"/>
      <c r="GZV992" s="75"/>
      <c r="GZW992" s="75"/>
      <c r="GZX992" s="75"/>
      <c r="GZY992" s="75"/>
      <c r="GZZ992" s="75"/>
      <c r="HAA992" s="75"/>
      <c r="HAB992" s="75"/>
      <c r="HAC992" s="75"/>
      <c r="HAD992" s="75"/>
      <c r="HAE992" s="75"/>
      <c r="HAF992" s="75"/>
      <c r="HAG992" s="75"/>
      <c r="HAH992" s="75"/>
      <c r="HAI992" s="75"/>
      <c r="HAJ992" s="75"/>
      <c r="HAK992" s="75"/>
      <c r="HAL992" s="75"/>
      <c r="HAM992" s="75"/>
      <c r="HAN992" s="75"/>
      <c r="HAO992" s="75"/>
      <c r="HAP992" s="75"/>
      <c r="HAQ992" s="75"/>
      <c r="HAR992" s="75"/>
      <c r="HAS992" s="75"/>
      <c r="HAT992" s="75"/>
      <c r="HAU992" s="75"/>
      <c r="HAV992" s="75"/>
      <c r="HAW992" s="75"/>
      <c r="HAX992" s="75"/>
      <c r="HAY992" s="75"/>
      <c r="HAZ992" s="75"/>
      <c r="HBA992" s="75"/>
      <c r="HBB992" s="75"/>
      <c r="HBC992" s="75"/>
      <c r="HBD992" s="75"/>
      <c r="HBE992" s="75"/>
      <c r="HBF992" s="75"/>
      <c r="HBG992" s="75"/>
      <c r="HBH992" s="75"/>
      <c r="HBI992" s="75"/>
      <c r="HBJ992" s="75"/>
      <c r="HBK992" s="75"/>
      <c r="HBL992" s="75"/>
      <c r="HBM992" s="75"/>
      <c r="HBN992" s="75"/>
      <c r="HBO992" s="75"/>
      <c r="HBP992" s="75"/>
      <c r="HBQ992" s="75"/>
      <c r="HBR992" s="75"/>
      <c r="HBS992" s="75"/>
      <c r="HBT992" s="75"/>
      <c r="HBU992" s="75"/>
      <c r="HBV992" s="75"/>
      <c r="HBW992" s="75"/>
      <c r="HBX992" s="75"/>
      <c r="HBY992" s="75"/>
      <c r="HBZ992" s="75"/>
      <c r="HCA992" s="75"/>
      <c r="HCB992" s="75"/>
      <c r="HCC992" s="75"/>
      <c r="HCD992" s="75"/>
      <c r="HCE992" s="75"/>
      <c r="HCF992" s="75"/>
      <c r="HCG992" s="75"/>
      <c r="HCH992" s="75"/>
      <c r="HCI992" s="75"/>
      <c r="HCJ992" s="75"/>
      <c r="HCK992" s="75"/>
      <c r="HCL992" s="75"/>
      <c r="HCM992" s="75"/>
      <c r="HCN992" s="75"/>
      <c r="HCO992" s="75"/>
      <c r="HCP992" s="75"/>
      <c r="HCQ992" s="75"/>
      <c r="HCR992" s="75"/>
      <c r="HCS992" s="75"/>
      <c r="HCT992" s="75"/>
      <c r="HCU992" s="75"/>
      <c r="HCV992" s="75"/>
      <c r="HCW992" s="75"/>
      <c r="HCX992" s="75"/>
      <c r="HCY992" s="75"/>
      <c r="HCZ992" s="75"/>
      <c r="HDA992" s="75"/>
      <c r="HDB992" s="75"/>
      <c r="HDC992" s="75"/>
      <c r="HDD992" s="75"/>
      <c r="HDE992" s="75"/>
      <c r="HDF992" s="75"/>
      <c r="HDG992" s="75"/>
      <c r="HDH992" s="75"/>
      <c r="HDI992" s="75"/>
      <c r="HDJ992" s="75"/>
      <c r="HDK992" s="75"/>
      <c r="HDL992" s="75"/>
      <c r="HDM992" s="75"/>
      <c r="HDN992" s="75"/>
      <c r="HDO992" s="75"/>
      <c r="HDP992" s="75"/>
      <c r="HDQ992" s="75"/>
      <c r="HDR992" s="75"/>
      <c r="HDS992" s="75"/>
      <c r="HDT992" s="75"/>
      <c r="HDU992" s="75"/>
      <c r="HDV992" s="75"/>
      <c r="HDW992" s="75"/>
      <c r="HDX992" s="75"/>
      <c r="HDY992" s="75"/>
      <c r="HDZ992" s="75"/>
      <c r="HEA992" s="75"/>
      <c r="HEB992" s="75"/>
      <c r="HEC992" s="75"/>
      <c r="HED992" s="75"/>
      <c r="HEE992" s="75"/>
      <c r="HEF992" s="75"/>
      <c r="HEG992" s="75"/>
      <c r="HEH992" s="75"/>
      <c r="HEI992" s="75"/>
      <c r="HEJ992" s="75"/>
      <c r="HEK992" s="75"/>
      <c r="HEL992" s="75"/>
      <c r="HEM992" s="75"/>
      <c r="HEN992" s="75"/>
      <c r="HEO992" s="75"/>
      <c r="HEP992" s="75"/>
      <c r="HEQ992" s="75"/>
      <c r="HER992" s="75"/>
      <c r="HES992" s="75"/>
      <c r="HET992" s="75"/>
      <c r="HEU992" s="75"/>
      <c r="HEV992" s="75"/>
      <c r="HEW992" s="75"/>
      <c r="HEX992" s="75"/>
      <c r="HEY992" s="75"/>
      <c r="HEZ992" s="75"/>
      <c r="HFA992" s="75"/>
      <c r="HFB992" s="75"/>
      <c r="HFC992" s="75"/>
      <c r="HFD992" s="75"/>
      <c r="HFE992" s="75"/>
      <c r="HFF992" s="75"/>
      <c r="HFG992" s="75"/>
      <c r="HFH992" s="75"/>
      <c r="HFI992" s="75"/>
      <c r="HFJ992" s="75"/>
      <c r="HFK992" s="75"/>
      <c r="HFL992" s="75"/>
      <c r="HFM992" s="75"/>
      <c r="HFN992" s="75"/>
      <c r="HFO992" s="75"/>
      <c r="HFP992" s="75"/>
      <c r="HFQ992" s="75"/>
      <c r="HFR992" s="75"/>
      <c r="HFS992" s="75"/>
      <c r="HFT992" s="75"/>
      <c r="HFU992" s="75"/>
      <c r="HFV992" s="75"/>
      <c r="HFW992" s="75"/>
      <c r="HFX992" s="75"/>
      <c r="HFY992" s="75"/>
      <c r="HFZ992" s="75"/>
      <c r="HGA992" s="75"/>
      <c r="HGB992" s="75"/>
      <c r="HGC992" s="75"/>
      <c r="HGD992" s="75"/>
      <c r="HGE992" s="75"/>
      <c r="HGF992" s="75"/>
      <c r="HGG992" s="75"/>
      <c r="HGH992" s="75"/>
      <c r="HGI992" s="75"/>
      <c r="HGJ992" s="75"/>
      <c r="HGK992" s="75"/>
      <c r="HGL992" s="75"/>
      <c r="HGM992" s="75"/>
      <c r="HGN992" s="75"/>
      <c r="HGO992" s="75"/>
      <c r="HGP992" s="75"/>
      <c r="HGQ992" s="75"/>
      <c r="HGR992" s="75"/>
      <c r="HGS992" s="75"/>
      <c r="HGT992" s="75"/>
      <c r="HGU992" s="75"/>
      <c r="HGV992" s="75"/>
      <c r="HGW992" s="75"/>
      <c r="HGX992" s="75"/>
      <c r="HGY992" s="75"/>
      <c r="HGZ992" s="75"/>
      <c r="HHA992" s="75"/>
      <c r="HHB992" s="75"/>
      <c r="HHC992" s="75"/>
      <c r="HHD992" s="75"/>
      <c r="HHE992" s="75"/>
      <c r="HHF992" s="75"/>
      <c r="HHG992" s="75"/>
      <c r="HHH992" s="75"/>
      <c r="HHI992" s="75"/>
      <c r="HHJ992" s="75"/>
      <c r="HHK992" s="75"/>
      <c r="HHL992" s="75"/>
      <c r="HHM992" s="75"/>
      <c r="HHN992" s="75"/>
      <c r="HHO992" s="75"/>
      <c r="HHP992" s="75"/>
      <c r="HHQ992" s="75"/>
      <c r="HHR992" s="75"/>
      <c r="HHS992" s="75"/>
      <c r="HHT992" s="75"/>
      <c r="HHU992" s="75"/>
      <c r="HHV992" s="75"/>
      <c r="HHW992" s="75"/>
      <c r="HHX992" s="75"/>
      <c r="HHY992" s="75"/>
      <c r="HHZ992" s="75"/>
      <c r="HIA992" s="75"/>
      <c r="HIB992" s="75"/>
      <c r="HIC992" s="75"/>
      <c r="HID992" s="75"/>
      <c r="HIE992" s="75"/>
      <c r="HIF992" s="75"/>
      <c r="HIG992" s="75"/>
      <c r="HIH992" s="75"/>
      <c r="HII992" s="75"/>
      <c r="HIJ992" s="75"/>
      <c r="HIK992" s="75"/>
      <c r="HIL992" s="75"/>
      <c r="HIM992" s="75"/>
      <c r="HIN992" s="75"/>
      <c r="HIO992" s="75"/>
      <c r="HIP992" s="75"/>
      <c r="HIQ992" s="75"/>
      <c r="HIR992" s="75"/>
      <c r="HIS992" s="75"/>
      <c r="HIT992" s="75"/>
      <c r="HIU992" s="75"/>
      <c r="HIV992" s="75"/>
      <c r="HIW992" s="75"/>
      <c r="HIX992" s="75"/>
      <c r="HIY992" s="75"/>
      <c r="HIZ992" s="75"/>
      <c r="HJA992" s="75"/>
      <c r="HJB992" s="75"/>
      <c r="HJC992" s="75"/>
      <c r="HJD992" s="75"/>
      <c r="HJE992" s="75"/>
      <c r="HJF992" s="75"/>
      <c r="HJG992" s="75"/>
      <c r="HJH992" s="75"/>
      <c r="HJI992" s="75"/>
      <c r="HJJ992" s="75"/>
      <c r="HJK992" s="75"/>
      <c r="HJL992" s="75"/>
      <c r="HJM992" s="75"/>
      <c r="HJN992" s="75"/>
      <c r="HJO992" s="75"/>
      <c r="HJP992" s="75"/>
      <c r="HJQ992" s="75"/>
      <c r="HJR992" s="75"/>
      <c r="HJS992" s="75"/>
      <c r="HJT992" s="75"/>
      <c r="HJU992" s="75"/>
      <c r="HJV992" s="75"/>
      <c r="HJW992" s="75"/>
      <c r="HJX992" s="75"/>
      <c r="HJY992" s="75"/>
      <c r="HJZ992" s="75"/>
      <c r="HKA992" s="75"/>
      <c r="HKB992" s="75"/>
      <c r="HKC992" s="75"/>
      <c r="HKD992" s="75"/>
      <c r="HKE992" s="75"/>
      <c r="HKF992" s="75"/>
      <c r="HKG992" s="75"/>
      <c r="HKH992" s="75"/>
      <c r="HKI992" s="75"/>
      <c r="HKJ992" s="75"/>
      <c r="HKK992" s="75"/>
      <c r="HKL992" s="75"/>
      <c r="HKM992" s="75"/>
      <c r="HKN992" s="75"/>
      <c r="HKO992" s="75"/>
      <c r="HKP992" s="75"/>
      <c r="HKQ992" s="75"/>
      <c r="HKR992" s="75"/>
      <c r="HKS992" s="75"/>
      <c r="HKT992" s="75"/>
      <c r="HKU992" s="75"/>
      <c r="HKV992" s="75"/>
      <c r="HKW992" s="75"/>
      <c r="HKX992" s="75"/>
      <c r="HKY992" s="75"/>
      <c r="HKZ992" s="75"/>
      <c r="HLA992" s="75"/>
      <c r="HLB992" s="75"/>
      <c r="HLC992" s="75"/>
      <c r="HLD992" s="75"/>
      <c r="HLE992" s="75"/>
      <c r="HLF992" s="75"/>
      <c r="HLG992" s="75"/>
      <c r="HLH992" s="75"/>
      <c r="HLI992" s="75"/>
      <c r="HLJ992" s="75"/>
      <c r="HLK992" s="75"/>
      <c r="HLL992" s="75"/>
      <c r="HLM992" s="75"/>
      <c r="HLN992" s="75"/>
      <c r="HLO992" s="75"/>
      <c r="HLP992" s="75"/>
      <c r="HLQ992" s="75"/>
      <c r="HLR992" s="75"/>
      <c r="HLS992" s="75"/>
      <c r="HLT992" s="75"/>
      <c r="HLU992" s="75"/>
      <c r="HLV992" s="75"/>
      <c r="HLW992" s="75"/>
      <c r="HLX992" s="75"/>
      <c r="HLY992" s="75"/>
      <c r="HLZ992" s="75"/>
      <c r="HMA992" s="75"/>
      <c r="HMB992" s="75"/>
      <c r="HMC992" s="75"/>
      <c r="HMD992" s="75"/>
      <c r="HME992" s="75"/>
      <c r="HMF992" s="75"/>
      <c r="HMG992" s="75"/>
      <c r="HMH992" s="75"/>
      <c r="HMI992" s="75"/>
      <c r="HMJ992" s="75"/>
      <c r="HMK992" s="75"/>
      <c r="HML992" s="75"/>
      <c r="HMM992" s="75"/>
      <c r="HMN992" s="75"/>
      <c r="HMO992" s="75"/>
      <c r="HMP992" s="75"/>
      <c r="HMQ992" s="75"/>
      <c r="HMR992" s="75"/>
      <c r="HMS992" s="75"/>
      <c r="HMT992" s="75"/>
      <c r="HMU992" s="75"/>
      <c r="HMV992" s="75"/>
      <c r="HMW992" s="75"/>
      <c r="HMX992" s="75"/>
      <c r="HMY992" s="75"/>
      <c r="HMZ992" s="75"/>
      <c r="HNA992" s="75"/>
      <c r="HNB992" s="75"/>
      <c r="HNC992" s="75"/>
      <c r="HND992" s="75"/>
      <c r="HNE992" s="75"/>
      <c r="HNF992" s="75"/>
      <c r="HNG992" s="75"/>
      <c r="HNH992" s="75"/>
      <c r="HNI992" s="75"/>
      <c r="HNJ992" s="75"/>
      <c r="HNK992" s="75"/>
      <c r="HNL992" s="75"/>
      <c r="HNM992" s="75"/>
      <c r="HNN992" s="75"/>
      <c r="HNO992" s="75"/>
      <c r="HNP992" s="75"/>
      <c r="HNQ992" s="75"/>
      <c r="HNR992" s="75"/>
      <c r="HNS992" s="75"/>
      <c r="HNT992" s="75"/>
      <c r="HNU992" s="75"/>
      <c r="HNV992" s="75"/>
      <c r="HNW992" s="75"/>
      <c r="HNX992" s="75"/>
      <c r="HNY992" s="75"/>
      <c r="HNZ992" s="75"/>
      <c r="HOA992" s="75"/>
      <c r="HOB992" s="75"/>
      <c r="HOC992" s="75"/>
      <c r="HOD992" s="75"/>
      <c r="HOE992" s="75"/>
      <c r="HOF992" s="75"/>
      <c r="HOG992" s="75"/>
      <c r="HOH992" s="75"/>
      <c r="HOI992" s="75"/>
      <c r="HOJ992" s="75"/>
      <c r="HOK992" s="75"/>
      <c r="HOL992" s="75"/>
      <c r="HOM992" s="75"/>
      <c r="HON992" s="75"/>
      <c r="HOO992" s="75"/>
      <c r="HOP992" s="75"/>
      <c r="HOQ992" s="75"/>
      <c r="HOR992" s="75"/>
      <c r="HOS992" s="75"/>
      <c r="HOT992" s="75"/>
      <c r="HOU992" s="75"/>
      <c r="HOV992" s="75"/>
      <c r="HOW992" s="75"/>
      <c r="HOX992" s="75"/>
      <c r="HOY992" s="75"/>
      <c r="HOZ992" s="75"/>
      <c r="HPA992" s="75"/>
      <c r="HPB992" s="75"/>
      <c r="HPC992" s="75"/>
      <c r="HPD992" s="75"/>
      <c r="HPE992" s="75"/>
      <c r="HPF992" s="75"/>
      <c r="HPG992" s="75"/>
      <c r="HPH992" s="75"/>
      <c r="HPI992" s="75"/>
      <c r="HPJ992" s="75"/>
      <c r="HPK992" s="75"/>
      <c r="HPL992" s="75"/>
      <c r="HPM992" s="75"/>
      <c r="HPN992" s="75"/>
      <c r="HPO992" s="75"/>
      <c r="HPP992" s="75"/>
      <c r="HPQ992" s="75"/>
      <c r="HPR992" s="75"/>
      <c r="HPS992" s="75"/>
      <c r="HPT992" s="75"/>
      <c r="HPU992" s="75"/>
      <c r="HPV992" s="75"/>
      <c r="HPW992" s="75"/>
      <c r="HPX992" s="75"/>
      <c r="HPY992" s="75"/>
      <c r="HPZ992" s="75"/>
      <c r="HQA992" s="75"/>
      <c r="HQB992" s="75"/>
      <c r="HQC992" s="75"/>
      <c r="HQD992" s="75"/>
      <c r="HQE992" s="75"/>
      <c r="HQF992" s="75"/>
      <c r="HQG992" s="75"/>
      <c r="HQH992" s="75"/>
      <c r="HQI992" s="75"/>
      <c r="HQJ992" s="75"/>
      <c r="HQK992" s="75"/>
      <c r="HQL992" s="75"/>
      <c r="HQM992" s="75"/>
      <c r="HQN992" s="75"/>
      <c r="HQO992" s="75"/>
      <c r="HQP992" s="75"/>
      <c r="HQQ992" s="75"/>
      <c r="HQR992" s="75"/>
      <c r="HQS992" s="75"/>
      <c r="HQT992" s="75"/>
      <c r="HQU992" s="75"/>
      <c r="HQV992" s="75"/>
      <c r="HQW992" s="75"/>
      <c r="HQX992" s="75"/>
      <c r="HQY992" s="75"/>
      <c r="HQZ992" s="75"/>
      <c r="HRA992" s="75"/>
      <c r="HRB992" s="75"/>
      <c r="HRC992" s="75"/>
      <c r="HRD992" s="75"/>
      <c r="HRE992" s="75"/>
      <c r="HRF992" s="75"/>
      <c r="HRG992" s="75"/>
      <c r="HRH992" s="75"/>
      <c r="HRI992" s="75"/>
      <c r="HRJ992" s="75"/>
      <c r="HRK992" s="75"/>
      <c r="HRL992" s="75"/>
      <c r="HRM992" s="75"/>
      <c r="HRN992" s="75"/>
      <c r="HRO992" s="75"/>
      <c r="HRP992" s="75"/>
      <c r="HRQ992" s="75"/>
      <c r="HRR992" s="75"/>
      <c r="HRS992" s="75"/>
      <c r="HRT992" s="75"/>
      <c r="HRU992" s="75"/>
      <c r="HRV992" s="75"/>
      <c r="HRW992" s="75"/>
      <c r="HRX992" s="75"/>
      <c r="HRY992" s="75"/>
      <c r="HRZ992" s="75"/>
      <c r="HSA992" s="75"/>
      <c r="HSB992" s="75"/>
      <c r="HSC992" s="75"/>
      <c r="HSD992" s="75"/>
      <c r="HSE992" s="75"/>
      <c r="HSF992" s="75"/>
      <c r="HSG992" s="75"/>
      <c r="HSH992" s="75"/>
      <c r="HSI992" s="75"/>
      <c r="HSJ992" s="75"/>
      <c r="HSK992" s="75"/>
      <c r="HSL992" s="75"/>
      <c r="HSM992" s="75"/>
      <c r="HSN992" s="75"/>
      <c r="HSO992" s="75"/>
      <c r="HSP992" s="75"/>
      <c r="HSQ992" s="75"/>
      <c r="HSR992" s="75"/>
      <c r="HSS992" s="75"/>
      <c r="HST992" s="75"/>
      <c r="HSU992" s="75"/>
      <c r="HSV992" s="75"/>
      <c r="HSW992" s="75"/>
      <c r="HSX992" s="75"/>
      <c r="HSY992" s="75"/>
      <c r="HSZ992" s="75"/>
      <c r="HTA992" s="75"/>
      <c r="HTB992" s="75"/>
      <c r="HTC992" s="75"/>
      <c r="HTD992" s="75"/>
      <c r="HTE992" s="75"/>
      <c r="HTF992" s="75"/>
      <c r="HTG992" s="75"/>
      <c r="HTH992" s="75"/>
      <c r="HTI992" s="75"/>
      <c r="HTJ992" s="75"/>
      <c r="HTK992" s="75"/>
      <c r="HTL992" s="75"/>
      <c r="HTM992" s="75"/>
      <c r="HTN992" s="75"/>
      <c r="HTO992" s="75"/>
      <c r="HTP992" s="75"/>
      <c r="HTQ992" s="75"/>
      <c r="HTR992" s="75"/>
      <c r="HTS992" s="75"/>
      <c r="HTT992" s="75"/>
      <c r="HTU992" s="75"/>
      <c r="HTV992" s="75"/>
      <c r="HTW992" s="75"/>
      <c r="HTX992" s="75"/>
      <c r="HTY992" s="75"/>
      <c r="HTZ992" s="75"/>
      <c r="HUA992" s="75"/>
      <c r="HUB992" s="75"/>
      <c r="HUC992" s="75"/>
      <c r="HUD992" s="75"/>
      <c r="HUE992" s="75"/>
      <c r="HUF992" s="75"/>
      <c r="HUG992" s="75"/>
      <c r="HUH992" s="75"/>
      <c r="HUI992" s="75"/>
      <c r="HUJ992" s="75"/>
      <c r="HUK992" s="75"/>
      <c r="HUL992" s="75"/>
      <c r="HUM992" s="75"/>
      <c r="HUN992" s="75"/>
      <c r="HUO992" s="75"/>
      <c r="HUP992" s="75"/>
      <c r="HUQ992" s="75"/>
      <c r="HUR992" s="75"/>
      <c r="HUS992" s="75"/>
      <c r="HUT992" s="75"/>
      <c r="HUU992" s="75"/>
      <c r="HUV992" s="75"/>
      <c r="HUW992" s="75"/>
      <c r="HUX992" s="75"/>
      <c r="HUY992" s="75"/>
      <c r="HUZ992" s="75"/>
      <c r="HVA992" s="75"/>
      <c r="HVB992" s="75"/>
      <c r="HVC992" s="75"/>
      <c r="HVD992" s="75"/>
      <c r="HVE992" s="75"/>
      <c r="HVF992" s="75"/>
      <c r="HVG992" s="75"/>
      <c r="HVH992" s="75"/>
      <c r="HVI992" s="75"/>
      <c r="HVJ992" s="75"/>
      <c r="HVK992" s="75"/>
      <c r="HVL992" s="75"/>
      <c r="HVM992" s="75"/>
      <c r="HVN992" s="75"/>
      <c r="HVO992" s="75"/>
      <c r="HVP992" s="75"/>
      <c r="HVQ992" s="75"/>
      <c r="HVR992" s="75"/>
      <c r="HVS992" s="75"/>
      <c r="HVT992" s="75"/>
      <c r="HVU992" s="75"/>
      <c r="HVV992" s="75"/>
      <c r="HVW992" s="75"/>
      <c r="HVX992" s="75"/>
      <c r="HVY992" s="75"/>
      <c r="HVZ992" s="75"/>
      <c r="HWA992" s="75"/>
      <c r="HWB992" s="75"/>
      <c r="HWC992" s="75"/>
      <c r="HWD992" s="75"/>
      <c r="HWE992" s="75"/>
      <c r="HWF992" s="75"/>
      <c r="HWG992" s="75"/>
      <c r="HWH992" s="75"/>
      <c r="HWI992" s="75"/>
      <c r="HWJ992" s="75"/>
      <c r="HWK992" s="75"/>
      <c r="HWL992" s="75"/>
      <c r="HWM992" s="75"/>
      <c r="HWN992" s="75"/>
      <c r="HWO992" s="75"/>
      <c r="HWP992" s="75"/>
      <c r="HWQ992" s="75"/>
      <c r="HWR992" s="75"/>
      <c r="HWS992" s="75"/>
      <c r="HWT992" s="75"/>
      <c r="HWU992" s="75"/>
      <c r="HWV992" s="75"/>
      <c r="HWW992" s="75"/>
      <c r="HWX992" s="75"/>
      <c r="HWY992" s="75"/>
      <c r="HWZ992" s="75"/>
      <c r="HXA992" s="75"/>
      <c r="HXB992" s="75"/>
      <c r="HXC992" s="75"/>
      <c r="HXD992" s="75"/>
      <c r="HXE992" s="75"/>
      <c r="HXF992" s="75"/>
      <c r="HXG992" s="75"/>
      <c r="HXH992" s="75"/>
      <c r="HXI992" s="75"/>
      <c r="HXJ992" s="75"/>
      <c r="HXK992" s="75"/>
      <c r="HXL992" s="75"/>
      <c r="HXM992" s="75"/>
      <c r="HXN992" s="75"/>
      <c r="HXO992" s="75"/>
      <c r="HXP992" s="75"/>
      <c r="HXQ992" s="75"/>
      <c r="HXR992" s="75"/>
      <c r="HXS992" s="75"/>
      <c r="HXT992" s="75"/>
      <c r="HXU992" s="75"/>
      <c r="HXV992" s="75"/>
      <c r="HXW992" s="75"/>
      <c r="HXX992" s="75"/>
      <c r="HXY992" s="75"/>
      <c r="HXZ992" s="75"/>
      <c r="HYA992" s="75"/>
      <c r="HYB992" s="75"/>
      <c r="HYC992" s="75"/>
      <c r="HYD992" s="75"/>
      <c r="HYE992" s="75"/>
      <c r="HYF992" s="75"/>
      <c r="HYG992" s="75"/>
      <c r="HYH992" s="75"/>
      <c r="HYI992" s="75"/>
      <c r="HYJ992" s="75"/>
      <c r="HYK992" s="75"/>
      <c r="HYL992" s="75"/>
      <c r="HYM992" s="75"/>
      <c r="HYN992" s="75"/>
      <c r="HYO992" s="75"/>
      <c r="HYP992" s="75"/>
      <c r="HYQ992" s="75"/>
      <c r="HYR992" s="75"/>
      <c r="HYS992" s="75"/>
      <c r="HYT992" s="75"/>
      <c r="HYU992" s="75"/>
      <c r="HYV992" s="75"/>
      <c r="HYW992" s="75"/>
      <c r="HYX992" s="75"/>
      <c r="HYY992" s="75"/>
      <c r="HYZ992" s="75"/>
      <c r="HZA992" s="75"/>
      <c r="HZB992" s="75"/>
      <c r="HZC992" s="75"/>
      <c r="HZD992" s="75"/>
      <c r="HZE992" s="75"/>
      <c r="HZF992" s="75"/>
      <c r="HZG992" s="75"/>
      <c r="HZH992" s="75"/>
      <c r="HZI992" s="75"/>
      <c r="HZJ992" s="75"/>
      <c r="HZK992" s="75"/>
      <c r="HZL992" s="75"/>
      <c r="HZM992" s="75"/>
      <c r="HZN992" s="75"/>
      <c r="HZO992" s="75"/>
      <c r="HZP992" s="75"/>
      <c r="HZQ992" s="75"/>
      <c r="HZR992" s="75"/>
      <c r="HZS992" s="75"/>
      <c r="HZT992" s="75"/>
      <c r="HZU992" s="75"/>
      <c r="HZV992" s="75"/>
      <c r="HZW992" s="75"/>
      <c r="HZX992" s="75"/>
      <c r="HZY992" s="75"/>
      <c r="HZZ992" s="75"/>
      <c r="IAA992" s="75"/>
      <c r="IAB992" s="75"/>
      <c r="IAC992" s="75"/>
      <c r="IAD992" s="75"/>
      <c r="IAE992" s="75"/>
      <c r="IAF992" s="75"/>
      <c r="IAG992" s="75"/>
      <c r="IAH992" s="75"/>
      <c r="IAI992" s="75"/>
      <c r="IAJ992" s="75"/>
      <c r="IAK992" s="75"/>
      <c r="IAL992" s="75"/>
      <c r="IAM992" s="75"/>
      <c r="IAN992" s="75"/>
      <c r="IAO992" s="75"/>
      <c r="IAP992" s="75"/>
      <c r="IAQ992" s="75"/>
      <c r="IAR992" s="75"/>
      <c r="IAS992" s="75"/>
      <c r="IAT992" s="75"/>
      <c r="IAU992" s="75"/>
      <c r="IAV992" s="75"/>
      <c r="IAW992" s="75"/>
      <c r="IAX992" s="75"/>
      <c r="IAY992" s="75"/>
      <c r="IAZ992" s="75"/>
      <c r="IBA992" s="75"/>
      <c r="IBB992" s="75"/>
      <c r="IBC992" s="75"/>
      <c r="IBD992" s="75"/>
      <c r="IBE992" s="75"/>
      <c r="IBF992" s="75"/>
      <c r="IBG992" s="75"/>
      <c r="IBH992" s="75"/>
      <c r="IBI992" s="75"/>
      <c r="IBJ992" s="75"/>
      <c r="IBK992" s="75"/>
      <c r="IBL992" s="75"/>
      <c r="IBM992" s="75"/>
      <c r="IBN992" s="75"/>
      <c r="IBO992" s="75"/>
      <c r="IBP992" s="75"/>
      <c r="IBQ992" s="75"/>
      <c r="IBR992" s="75"/>
      <c r="IBS992" s="75"/>
      <c r="IBT992" s="75"/>
      <c r="IBU992" s="75"/>
      <c r="IBV992" s="75"/>
      <c r="IBW992" s="75"/>
      <c r="IBX992" s="75"/>
      <c r="IBY992" s="75"/>
      <c r="IBZ992" s="75"/>
      <c r="ICA992" s="75"/>
      <c r="ICB992" s="75"/>
      <c r="ICC992" s="75"/>
      <c r="ICD992" s="75"/>
      <c r="ICE992" s="75"/>
      <c r="ICF992" s="75"/>
      <c r="ICG992" s="75"/>
      <c r="ICH992" s="75"/>
      <c r="ICI992" s="75"/>
      <c r="ICJ992" s="75"/>
      <c r="ICK992" s="75"/>
      <c r="ICL992" s="75"/>
      <c r="ICM992" s="75"/>
      <c r="ICN992" s="75"/>
      <c r="ICO992" s="75"/>
      <c r="ICP992" s="75"/>
      <c r="ICQ992" s="75"/>
      <c r="ICR992" s="75"/>
      <c r="ICS992" s="75"/>
      <c r="ICT992" s="75"/>
      <c r="ICU992" s="75"/>
      <c r="ICV992" s="75"/>
      <c r="ICW992" s="75"/>
      <c r="ICX992" s="75"/>
      <c r="ICY992" s="75"/>
      <c r="ICZ992" s="75"/>
      <c r="IDA992" s="75"/>
      <c r="IDB992" s="75"/>
      <c r="IDC992" s="75"/>
      <c r="IDD992" s="75"/>
      <c r="IDE992" s="75"/>
      <c r="IDF992" s="75"/>
      <c r="IDG992" s="75"/>
      <c r="IDH992" s="75"/>
      <c r="IDI992" s="75"/>
      <c r="IDJ992" s="75"/>
      <c r="IDK992" s="75"/>
      <c r="IDL992" s="75"/>
      <c r="IDM992" s="75"/>
      <c r="IDN992" s="75"/>
      <c r="IDO992" s="75"/>
      <c r="IDP992" s="75"/>
      <c r="IDQ992" s="75"/>
      <c r="IDR992" s="75"/>
      <c r="IDS992" s="75"/>
      <c r="IDT992" s="75"/>
      <c r="IDU992" s="75"/>
      <c r="IDV992" s="75"/>
      <c r="IDW992" s="75"/>
      <c r="IDX992" s="75"/>
      <c r="IDY992" s="75"/>
      <c r="IDZ992" s="75"/>
      <c r="IEA992" s="75"/>
      <c r="IEB992" s="75"/>
      <c r="IEC992" s="75"/>
      <c r="IED992" s="75"/>
      <c r="IEE992" s="75"/>
      <c r="IEF992" s="75"/>
      <c r="IEG992" s="75"/>
      <c r="IEH992" s="75"/>
      <c r="IEI992" s="75"/>
      <c r="IEJ992" s="75"/>
      <c r="IEK992" s="75"/>
      <c r="IEL992" s="75"/>
      <c r="IEM992" s="75"/>
      <c r="IEN992" s="75"/>
      <c r="IEO992" s="75"/>
      <c r="IEP992" s="75"/>
      <c r="IEQ992" s="75"/>
      <c r="IER992" s="75"/>
      <c r="IES992" s="75"/>
      <c r="IET992" s="75"/>
      <c r="IEU992" s="75"/>
      <c r="IEV992" s="75"/>
      <c r="IEW992" s="75"/>
      <c r="IEX992" s="75"/>
      <c r="IEY992" s="75"/>
      <c r="IEZ992" s="75"/>
      <c r="IFA992" s="75"/>
      <c r="IFB992" s="75"/>
      <c r="IFC992" s="75"/>
      <c r="IFD992" s="75"/>
      <c r="IFE992" s="75"/>
      <c r="IFF992" s="75"/>
      <c r="IFG992" s="75"/>
      <c r="IFH992" s="75"/>
      <c r="IFI992" s="75"/>
      <c r="IFJ992" s="75"/>
      <c r="IFK992" s="75"/>
      <c r="IFL992" s="75"/>
      <c r="IFM992" s="75"/>
      <c r="IFN992" s="75"/>
      <c r="IFO992" s="75"/>
      <c r="IFP992" s="75"/>
      <c r="IFQ992" s="75"/>
      <c r="IFR992" s="75"/>
      <c r="IFS992" s="75"/>
      <c r="IFT992" s="75"/>
      <c r="IFU992" s="75"/>
      <c r="IFV992" s="75"/>
      <c r="IFW992" s="75"/>
      <c r="IFX992" s="75"/>
      <c r="IFY992" s="75"/>
      <c r="IFZ992" s="75"/>
      <c r="IGA992" s="75"/>
      <c r="IGB992" s="75"/>
      <c r="IGC992" s="75"/>
      <c r="IGD992" s="75"/>
      <c r="IGE992" s="75"/>
      <c r="IGF992" s="75"/>
      <c r="IGG992" s="75"/>
      <c r="IGH992" s="75"/>
      <c r="IGI992" s="75"/>
      <c r="IGJ992" s="75"/>
      <c r="IGK992" s="75"/>
      <c r="IGL992" s="75"/>
      <c r="IGM992" s="75"/>
      <c r="IGN992" s="75"/>
      <c r="IGO992" s="75"/>
      <c r="IGP992" s="75"/>
      <c r="IGQ992" s="75"/>
      <c r="IGR992" s="75"/>
      <c r="IGS992" s="75"/>
      <c r="IGT992" s="75"/>
      <c r="IGU992" s="75"/>
      <c r="IGV992" s="75"/>
      <c r="IGW992" s="75"/>
      <c r="IGX992" s="75"/>
      <c r="IGY992" s="75"/>
      <c r="IGZ992" s="75"/>
      <c r="IHA992" s="75"/>
      <c r="IHB992" s="75"/>
      <c r="IHC992" s="75"/>
      <c r="IHD992" s="75"/>
      <c r="IHE992" s="75"/>
      <c r="IHF992" s="75"/>
      <c r="IHG992" s="75"/>
      <c r="IHH992" s="75"/>
      <c r="IHI992" s="75"/>
      <c r="IHJ992" s="75"/>
      <c r="IHK992" s="75"/>
      <c r="IHL992" s="75"/>
      <c r="IHM992" s="75"/>
      <c r="IHN992" s="75"/>
      <c r="IHO992" s="75"/>
      <c r="IHP992" s="75"/>
      <c r="IHQ992" s="75"/>
      <c r="IHR992" s="75"/>
      <c r="IHS992" s="75"/>
      <c r="IHT992" s="75"/>
      <c r="IHU992" s="75"/>
      <c r="IHV992" s="75"/>
      <c r="IHW992" s="75"/>
      <c r="IHX992" s="75"/>
      <c r="IHY992" s="75"/>
      <c r="IHZ992" s="75"/>
      <c r="IIA992" s="75"/>
      <c r="IIB992" s="75"/>
      <c r="IIC992" s="75"/>
      <c r="IID992" s="75"/>
      <c r="IIE992" s="75"/>
      <c r="IIF992" s="75"/>
      <c r="IIG992" s="75"/>
      <c r="IIH992" s="75"/>
      <c r="III992" s="75"/>
      <c r="IIJ992" s="75"/>
      <c r="IIK992" s="75"/>
      <c r="IIL992" s="75"/>
      <c r="IIM992" s="75"/>
      <c r="IIN992" s="75"/>
      <c r="IIO992" s="75"/>
      <c r="IIP992" s="75"/>
      <c r="IIQ992" s="75"/>
      <c r="IIR992" s="75"/>
      <c r="IIS992" s="75"/>
      <c r="IIT992" s="75"/>
      <c r="IIU992" s="75"/>
      <c r="IIV992" s="75"/>
      <c r="IIW992" s="75"/>
      <c r="IIX992" s="75"/>
      <c r="IIY992" s="75"/>
      <c r="IIZ992" s="75"/>
      <c r="IJA992" s="75"/>
      <c r="IJB992" s="75"/>
      <c r="IJC992" s="75"/>
      <c r="IJD992" s="75"/>
      <c r="IJE992" s="75"/>
      <c r="IJF992" s="75"/>
      <c r="IJG992" s="75"/>
      <c r="IJH992" s="75"/>
      <c r="IJI992" s="75"/>
      <c r="IJJ992" s="75"/>
      <c r="IJK992" s="75"/>
      <c r="IJL992" s="75"/>
      <c r="IJM992" s="75"/>
      <c r="IJN992" s="75"/>
      <c r="IJO992" s="75"/>
      <c r="IJP992" s="75"/>
      <c r="IJQ992" s="75"/>
      <c r="IJR992" s="75"/>
      <c r="IJS992" s="75"/>
      <c r="IJT992" s="75"/>
      <c r="IJU992" s="75"/>
      <c r="IJV992" s="75"/>
      <c r="IJW992" s="75"/>
      <c r="IJX992" s="75"/>
      <c r="IJY992" s="75"/>
      <c r="IJZ992" s="75"/>
      <c r="IKA992" s="75"/>
      <c r="IKB992" s="75"/>
      <c r="IKC992" s="75"/>
      <c r="IKD992" s="75"/>
      <c r="IKE992" s="75"/>
      <c r="IKF992" s="75"/>
      <c r="IKG992" s="75"/>
      <c r="IKH992" s="75"/>
      <c r="IKI992" s="75"/>
      <c r="IKJ992" s="75"/>
      <c r="IKK992" s="75"/>
      <c r="IKL992" s="75"/>
      <c r="IKM992" s="75"/>
      <c r="IKN992" s="75"/>
      <c r="IKO992" s="75"/>
      <c r="IKP992" s="75"/>
      <c r="IKQ992" s="75"/>
      <c r="IKR992" s="75"/>
      <c r="IKS992" s="75"/>
      <c r="IKT992" s="75"/>
      <c r="IKU992" s="75"/>
      <c r="IKV992" s="75"/>
      <c r="IKW992" s="75"/>
      <c r="IKX992" s="75"/>
      <c r="IKY992" s="75"/>
      <c r="IKZ992" s="75"/>
      <c r="ILA992" s="75"/>
      <c r="ILB992" s="75"/>
      <c r="ILC992" s="75"/>
      <c r="ILD992" s="75"/>
      <c r="ILE992" s="75"/>
      <c r="ILF992" s="75"/>
      <c r="ILG992" s="75"/>
      <c r="ILH992" s="75"/>
      <c r="ILI992" s="75"/>
      <c r="ILJ992" s="75"/>
      <c r="ILK992" s="75"/>
      <c r="ILL992" s="75"/>
      <c r="ILM992" s="75"/>
      <c r="ILN992" s="75"/>
      <c r="ILO992" s="75"/>
      <c r="ILP992" s="75"/>
      <c r="ILQ992" s="75"/>
      <c r="ILR992" s="75"/>
      <c r="ILS992" s="75"/>
      <c r="ILT992" s="75"/>
      <c r="ILU992" s="75"/>
      <c r="ILV992" s="75"/>
      <c r="ILW992" s="75"/>
      <c r="ILX992" s="75"/>
      <c r="ILY992" s="75"/>
      <c r="ILZ992" s="75"/>
      <c r="IMA992" s="75"/>
      <c r="IMB992" s="75"/>
      <c r="IMC992" s="75"/>
      <c r="IMD992" s="75"/>
      <c r="IME992" s="75"/>
      <c r="IMF992" s="75"/>
      <c r="IMG992" s="75"/>
      <c r="IMH992" s="75"/>
      <c r="IMI992" s="75"/>
      <c r="IMJ992" s="75"/>
      <c r="IMK992" s="75"/>
      <c r="IML992" s="75"/>
      <c r="IMM992" s="75"/>
      <c r="IMN992" s="75"/>
      <c r="IMO992" s="75"/>
      <c r="IMP992" s="75"/>
      <c r="IMQ992" s="75"/>
      <c r="IMR992" s="75"/>
      <c r="IMS992" s="75"/>
      <c r="IMT992" s="75"/>
      <c r="IMU992" s="75"/>
      <c r="IMV992" s="75"/>
      <c r="IMW992" s="75"/>
      <c r="IMX992" s="75"/>
      <c r="IMY992" s="75"/>
      <c r="IMZ992" s="75"/>
      <c r="INA992" s="75"/>
      <c r="INB992" s="75"/>
      <c r="INC992" s="75"/>
      <c r="IND992" s="75"/>
      <c r="INE992" s="75"/>
      <c r="INF992" s="75"/>
      <c r="ING992" s="75"/>
      <c r="INH992" s="75"/>
      <c r="INI992" s="75"/>
      <c r="INJ992" s="75"/>
      <c r="INK992" s="75"/>
      <c r="INL992" s="75"/>
      <c r="INM992" s="75"/>
      <c r="INN992" s="75"/>
      <c r="INO992" s="75"/>
      <c r="INP992" s="75"/>
      <c r="INQ992" s="75"/>
      <c r="INR992" s="75"/>
      <c r="INS992" s="75"/>
      <c r="INT992" s="75"/>
      <c r="INU992" s="75"/>
      <c r="INV992" s="75"/>
      <c r="INW992" s="75"/>
      <c r="INX992" s="75"/>
      <c r="INY992" s="75"/>
      <c r="INZ992" s="75"/>
      <c r="IOA992" s="75"/>
      <c r="IOB992" s="75"/>
      <c r="IOC992" s="75"/>
      <c r="IOD992" s="75"/>
      <c r="IOE992" s="75"/>
      <c r="IOF992" s="75"/>
      <c r="IOG992" s="75"/>
      <c r="IOH992" s="75"/>
      <c r="IOI992" s="75"/>
      <c r="IOJ992" s="75"/>
      <c r="IOK992" s="75"/>
      <c r="IOL992" s="75"/>
      <c r="IOM992" s="75"/>
      <c r="ION992" s="75"/>
      <c r="IOO992" s="75"/>
      <c r="IOP992" s="75"/>
      <c r="IOQ992" s="75"/>
      <c r="IOR992" s="75"/>
      <c r="IOS992" s="75"/>
      <c r="IOT992" s="75"/>
      <c r="IOU992" s="75"/>
      <c r="IOV992" s="75"/>
      <c r="IOW992" s="75"/>
      <c r="IOX992" s="75"/>
      <c r="IOY992" s="75"/>
      <c r="IOZ992" s="75"/>
      <c r="IPA992" s="75"/>
      <c r="IPB992" s="75"/>
      <c r="IPC992" s="75"/>
      <c r="IPD992" s="75"/>
      <c r="IPE992" s="75"/>
      <c r="IPF992" s="75"/>
      <c r="IPG992" s="75"/>
      <c r="IPH992" s="75"/>
      <c r="IPI992" s="75"/>
      <c r="IPJ992" s="75"/>
      <c r="IPK992" s="75"/>
      <c r="IPL992" s="75"/>
      <c r="IPM992" s="75"/>
      <c r="IPN992" s="75"/>
      <c r="IPO992" s="75"/>
      <c r="IPP992" s="75"/>
      <c r="IPQ992" s="75"/>
      <c r="IPR992" s="75"/>
      <c r="IPS992" s="75"/>
      <c r="IPT992" s="75"/>
      <c r="IPU992" s="75"/>
      <c r="IPV992" s="75"/>
      <c r="IPW992" s="75"/>
      <c r="IPX992" s="75"/>
      <c r="IPY992" s="75"/>
      <c r="IPZ992" s="75"/>
      <c r="IQA992" s="75"/>
      <c r="IQB992" s="75"/>
      <c r="IQC992" s="75"/>
      <c r="IQD992" s="75"/>
      <c r="IQE992" s="75"/>
      <c r="IQF992" s="75"/>
      <c r="IQG992" s="75"/>
      <c r="IQH992" s="75"/>
      <c r="IQI992" s="75"/>
      <c r="IQJ992" s="75"/>
      <c r="IQK992" s="75"/>
      <c r="IQL992" s="75"/>
      <c r="IQM992" s="75"/>
      <c r="IQN992" s="75"/>
      <c r="IQO992" s="75"/>
      <c r="IQP992" s="75"/>
      <c r="IQQ992" s="75"/>
      <c r="IQR992" s="75"/>
      <c r="IQS992" s="75"/>
      <c r="IQT992" s="75"/>
      <c r="IQU992" s="75"/>
      <c r="IQV992" s="75"/>
      <c r="IQW992" s="75"/>
      <c r="IQX992" s="75"/>
      <c r="IQY992" s="75"/>
      <c r="IQZ992" s="75"/>
      <c r="IRA992" s="75"/>
      <c r="IRB992" s="75"/>
      <c r="IRC992" s="75"/>
      <c r="IRD992" s="75"/>
      <c r="IRE992" s="75"/>
      <c r="IRF992" s="75"/>
      <c r="IRG992" s="75"/>
      <c r="IRH992" s="75"/>
      <c r="IRI992" s="75"/>
      <c r="IRJ992" s="75"/>
      <c r="IRK992" s="75"/>
      <c r="IRL992" s="75"/>
      <c r="IRM992" s="75"/>
      <c r="IRN992" s="75"/>
      <c r="IRO992" s="75"/>
      <c r="IRP992" s="75"/>
      <c r="IRQ992" s="75"/>
      <c r="IRR992" s="75"/>
      <c r="IRS992" s="75"/>
      <c r="IRT992" s="75"/>
      <c r="IRU992" s="75"/>
      <c r="IRV992" s="75"/>
      <c r="IRW992" s="75"/>
      <c r="IRX992" s="75"/>
      <c r="IRY992" s="75"/>
      <c r="IRZ992" s="75"/>
      <c r="ISA992" s="75"/>
      <c r="ISB992" s="75"/>
      <c r="ISC992" s="75"/>
      <c r="ISD992" s="75"/>
      <c r="ISE992" s="75"/>
      <c r="ISF992" s="75"/>
      <c r="ISG992" s="75"/>
      <c r="ISH992" s="75"/>
      <c r="ISI992" s="75"/>
      <c r="ISJ992" s="75"/>
      <c r="ISK992" s="75"/>
      <c r="ISL992" s="75"/>
      <c r="ISM992" s="75"/>
      <c r="ISN992" s="75"/>
      <c r="ISO992" s="75"/>
      <c r="ISP992" s="75"/>
      <c r="ISQ992" s="75"/>
      <c r="ISR992" s="75"/>
      <c r="ISS992" s="75"/>
      <c r="IST992" s="75"/>
      <c r="ISU992" s="75"/>
      <c r="ISV992" s="75"/>
      <c r="ISW992" s="75"/>
      <c r="ISX992" s="75"/>
      <c r="ISY992" s="75"/>
      <c r="ISZ992" s="75"/>
      <c r="ITA992" s="75"/>
      <c r="ITB992" s="75"/>
      <c r="ITC992" s="75"/>
      <c r="ITD992" s="75"/>
      <c r="ITE992" s="75"/>
      <c r="ITF992" s="75"/>
      <c r="ITG992" s="75"/>
      <c r="ITH992" s="75"/>
      <c r="ITI992" s="75"/>
      <c r="ITJ992" s="75"/>
      <c r="ITK992" s="75"/>
      <c r="ITL992" s="75"/>
      <c r="ITM992" s="75"/>
      <c r="ITN992" s="75"/>
      <c r="ITO992" s="75"/>
      <c r="ITP992" s="75"/>
      <c r="ITQ992" s="75"/>
      <c r="ITR992" s="75"/>
      <c r="ITS992" s="75"/>
      <c r="ITT992" s="75"/>
      <c r="ITU992" s="75"/>
      <c r="ITV992" s="75"/>
      <c r="ITW992" s="75"/>
      <c r="ITX992" s="75"/>
      <c r="ITY992" s="75"/>
      <c r="ITZ992" s="75"/>
      <c r="IUA992" s="75"/>
      <c r="IUB992" s="75"/>
      <c r="IUC992" s="75"/>
      <c r="IUD992" s="75"/>
      <c r="IUE992" s="75"/>
      <c r="IUF992" s="75"/>
      <c r="IUG992" s="75"/>
      <c r="IUH992" s="75"/>
      <c r="IUI992" s="75"/>
      <c r="IUJ992" s="75"/>
      <c r="IUK992" s="75"/>
      <c r="IUL992" s="75"/>
      <c r="IUM992" s="75"/>
      <c r="IUN992" s="75"/>
      <c r="IUO992" s="75"/>
      <c r="IUP992" s="75"/>
      <c r="IUQ992" s="75"/>
      <c r="IUR992" s="75"/>
      <c r="IUS992" s="75"/>
      <c r="IUT992" s="75"/>
      <c r="IUU992" s="75"/>
      <c r="IUV992" s="75"/>
      <c r="IUW992" s="75"/>
      <c r="IUX992" s="75"/>
      <c r="IUY992" s="75"/>
      <c r="IUZ992" s="75"/>
      <c r="IVA992" s="75"/>
      <c r="IVB992" s="75"/>
      <c r="IVC992" s="75"/>
      <c r="IVD992" s="75"/>
      <c r="IVE992" s="75"/>
      <c r="IVF992" s="75"/>
      <c r="IVG992" s="75"/>
      <c r="IVH992" s="75"/>
      <c r="IVI992" s="75"/>
      <c r="IVJ992" s="75"/>
      <c r="IVK992" s="75"/>
      <c r="IVL992" s="75"/>
      <c r="IVM992" s="75"/>
      <c r="IVN992" s="75"/>
      <c r="IVO992" s="75"/>
      <c r="IVP992" s="75"/>
      <c r="IVQ992" s="75"/>
      <c r="IVR992" s="75"/>
      <c r="IVS992" s="75"/>
      <c r="IVT992" s="75"/>
      <c r="IVU992" s="75"/>
      <c r="IVV992" s="75"/>
      <c r="IVW992" s="75"/>
      <c r="IVX992" s="75"/>
      <c r="IVY992" s="75"/>
      <c r="IVZ992" s="75"/>
      <c r="IWA992" s="75"/>
      <c r="IWB992" s="75"/>
      <c r="IWC992" s="75"/>
      <c r="IWD992" s="75"/>
      <c r="IWE992" s="75"/>
      <c r="IWF992" s="75"/>
      <c r="IWG992" s="75"/>
      <c r="IWH992" s="75"/>
      <c r="IWI992" s="75"/>
      <c r="IWJ992" s="75"/>
      <c r="IWK992" s="75"/>
      <c r="IWL992" s="75"/>
      <c r="IWM992" s="75"/>
      <c r="IWN992" s="75"/>
      <c r="IWO992" s="75"/>
      <c r="IWP992" s="75"/>
      <c r="IWQ992" s="75"/>
      <c r="IWR992" s="75"/>
      <c r="IWS992" s="75"/>
      <c r="IWT992" s="75"/>
      <c r="IWU992" s="75"/>
      <c r="IWV992" s="75"/>
      <c r="IWW992" s="75"/>
      <c r="IWX992" s="75"/>
      <c r="IWY992" s="75"/>
      <c r="IWZ992" s="75"/>
      <c r="IXA992" s="75"/>
      <c r="IXB992" s="75"/>
      <c r="IXC992" s="75"/>
      <c r="IXD992" s="75"/>
      <c r="IXE992" s="75"/>
      <c r="IXF992" s="75"/>
      <c r="IXG992" s="75"/>
      <c r="IXH992" s="75"/>
      <c r="IXI992" s="75"/>
      <c r="IXJ992" s="75"/>
      <c r="IXK992" s="75"/>
      <c r="IXL992" s="75"/>
      <c r="IXM992" s="75"/>
      <c r="IXN992" s="75"/>
      <c r="IXO992" s="75"/>
      <c r="IXP992" s="75"/>
      <c r="IXQ992" s="75"/>
      <c r="IXR992" s="75"/>
      <c r="IXS992" s="75"/>
      <c r="IXT992" s="75"/>
      <c r="IXU992" s="75"/>
      <c r="IXV992" s="75"/>
      <c r="IXW992" s="75"/>
      <c r="IXX992" s="75"/>
      <c r="IXY992" s="75"/>
      <c r="IXZ992" s="75"/>
      <c r="IYA992" s="75"/>
      <c r="IYB992" s="75"/>
      <c r="IYC992" s="75"/>
      <c r="IYD992" s="75"/>
      <c r="IYE992" s="75"/>
      <c r="IYF992" s="75"/>
      <c r="IYG992" s="75"/>
      <c r="IYH992" s="75"/>
      <c r="IYI992" s="75"/>
      <c r="IYJ992" s="75"/>
      <c r="IYK992" s="75"/>
      <c r="IYL992" s="75"/>
      <c r="IYM992" s="75"/>
      <c r="IYN992" s="75"/>
      <c r="IYO992" s="75"/>
      <c r="IYP992" s="75"/>
      <c r="IYQ992" s="75"/>
      <c r="IYR992" s="75"/>
      <c r="IYS992" s="75"/>
      <c r="IYT992" s="75"/>
      <c r="IYU992" s="75"/>
      <c r="IYV992" s="75"/>
      <c r="IYW992" s="75"/>
      <c r="IYX992" s="75"/>
      <c r="IYY992" s="75"/>
      <c r="IYZ992" s="75"/>
      <c r="IZA992" s="75"/>
      <c r="IZB992" s="75"/>
      <c r="IZC992" s="75"/>
      <c r="IZD992" s="75"/>
      <c r="IZE992" s="75"/>
      <c r="IZF992" s="75"/>
      <c r="IZG992" s="75"/>
      <c r="IZH992" s="75"/>
      <c r="IZI992" s="75"/>
      <c r="IZJ992" s="75"/>
      <c r="IZK992" s="75"/>
      <c r="IZL992" s="75"/>
      <c r="IZM992" s="75"/>
      <c r="IZN992" s="75"/>
      <c r="IZO992" s="75"/>
      <c r="IZP992" s="75"/>
      <c r="IZQ992" s="75"/>
      <c r="IZR992" s="75"/>
      <c r="IZS992" s="75"/>
      <c r="IZT992" s="75"/>
      <c r="IZU992" s="75"/>
      <c r="IZV992" s="75"/>
      <c r="IZW992" s="75"/>
      <c r="IZX992" s="75"/>
      <c r="IZY992" s="75"/>
      <c r="IZZ992" s="75"/>
      <c r="JAA992" s="75"/>
      <c r="JAB992" s="75"/>
      <c r="JAC992" s="75"/>
      <c r="JAD992" s="75"/>
      <c r="JAE992" s="75"/>
      <c r="JAF992" s="75"/>
      <c r="JAG992" s="75"/>
      <c r="JAH992" s="75"/>
      <c r="JAI992" s="75"/>
      <c r="JAJ992" s="75"/>
      <c r="JAK992" s="75"/>
      <c r="JAL992" s="75"/>
      <c r="JAM992" s="75"/>
      <c r="JAN992" s="75"/>
      <c r="JAO992" s="75"/>
      <c r="JAP992" s="75"/>
      <c r="JAQ992" s="75"/>
      <c r="JAR992" s="75"/>
      <c r="JAS992" s="75"/>
      <c r="JAT992" s="75"/>
      <c r="JAU992" s="75"/>
      <c r="JAV992" s="75"/>
      <c r="JAW992" s="75"/>
      <c r="JAX992" s="75"/>
      <c r="JAY992" s="75"/>
      <c r="JAZ992" s="75"/>
      <c r="JBA992" s="75"/>
      <c r="JBB992" s="75"/>
      <c r="JBC992" s="75"/>
      <c r="JBD992" s="75"/>
      <c r="JBE992" s="75"/>
      <c r="JBF992" s="75"/>
      <c r="JBG992" s="75"/>
      <c r="JBH992" s="75"/>
      <c r="JBI992" s="75"/>
      <c r="JBJ992" s="75"/>
      <c r="JBK992" s="75"/>
      <c r="JBL992" s="75"/>
      <c r="JBM992" s="75"/>
      <c r="JBN992" s="75"/>
      <c r="JBO992" s="75"/>
      <c r="JBP992" s="75"/>
      <c r="JBQ992" s="75"/>
      <c r="JBR992" s="75"/>
      <c r="JBS992" s="75"/>
      <c r="JBT992" s="75"/>
      <c r="JBU992" s="75"/>
      <c r="JBV992" s="75"/>
      <c r="JBW992" s="75"/>
      <c r="JBX992" s="75"/>
      <c r="JBY992" s="75"/>
      <c r="JBZ992" s="75"/>
      <c r="JCA992" s="75"/>
      <c r="JCB992" s="75"/>
      <c r="JCC992" s="75"/>
      <c r="JCD992" s="75"/>
      <c r="JCE992" s="75"/>
      <c r="JCF992" s="75"/>
      <c r="JCG992" s="75"/>
      <c r="JCH992" s="75"/>
      <c r="JCI992" s="75"/>
      <c r="JCJ992" s="75"/>
      <c r="JCK992" s="75"/>
      <c r="JCL992" s="75"/>
      <c r="JCM992" s="75"/>
      <c r="JCN992" s="75"/>
      <c r="JCO992" s="75"/>
      <c r="JCP992" s="75"/>
      <c r="JCQ992" s="75"/>
      <c r="JCR992" s="75"/>
      <c r="JCS992" s="75"/>
      <c r="JCT992" s="75"/>
      <c r="JCU992" s="75"/>
      <c r="JCV992" s="75"/>
      <c r="JCW992" s="75"/>
      <c r="JCX992" s="75"/>
      <c r="JCY992" s="75"/>
      <c r="JCZ992" s="75"/>
      <c r="JDA992" s="75"/>
      <c r="JDB992" s="75"/>
      <c r="JDC992" s="75"/>
      <c r="JDD992" s="75"/>
      <c r="JDE992" s="75"/>
      <c r="JDF992" s="75"/>
      <c r="JDG992" s="75"/>
      <c r="JDH992" s="75"/>
      <c r="JDI992" s="75"/>
      <c r="JDJ992" s="75"/>
      <c r="JDK992" s="75"/>
      <c r="JDL992" s="75"/>
      <c r="JDM992" s="75"/>
      <c r="JDN992" s="75"/>
      <c r="JDO992" s="75"/>
      <c r="JDP992" s="75"/>
      <c r="JDQ992" s="75"/>
      <c r="JDR992" s="75"/>
      <c r="JDS992" s="75"/>
      <c r="JDT992" s="75"/>
      <c r="JDU992" s="75"/>
      <c r="JDV992" s="75"/>
      <c r="JDW992" s="75"/>
      <c r="JDX992" s="75"/>
      <c r="JDY992" s="75"/>
      <c r="JDZ992" s="75"/>
      <c r="JEA992" s="75"/>
      <c r="JEB992" s="75"/>
      <c r="JEC992" s="75"/>
      <c r="JED992" s="75"/>
      <c r="JEE992" s="75"/>
      <c r="JEF992" s="75"/>
      <c r="JEG992" s="75"/>
      <c r="JEH992" s="75"/>
      <c r="JEI992" s="75"/>
      <c r="JEJ992" s="75"/>
      <c r="JEK992" s="75"/>
      <c r="JEL992" s="75"/>
      <c r="JEM992" s="75"/>
      <c r="JEN992" s="75"/>
      <c r="JEO992" s="75"/>
      <c r="JEP992" s="75"/>
      <c r="JEQ992" s="75"/>
      <c r="JER992" s="75"/>
      <c r="JES992" s="75"/>
      <c r="JET992" s="75"/>
      <c r="JEU992" s="75"/>
      <c r="JEV992" s="75"/>
      <c r="JEW992" s="75"/>
      <c r="JEX992" s="75"/>
      <c r="JEY992" s="75"/>
      <c r="JEZ992" s="75"/>
      <c r="JFA992" s="75"/>
      <c r="JFB992" s="75"/>
      <c r="JFC992" s="75"/>
      <c r="JFD992" s="75"/>
      <c r="JFE992" s="75"/>
      <c r="JFF992" s="75"/>
      <c r="JFG992" s="75"/>
      <c r="JFH992" s="75"/>
      <c r="JFI992" s="75"/>
      <c r="JFJ992" s="75"/>
      <c r="JFK992" s="75"/>
      <c r="JFL992" s="75"/>
      <c r="JFM992" s="75"/>
      <c r="JFN992" s="75"/>
      <c r="JFO992" s="75"/>
      <c r="JFP992" s="75"/>
      <c r="JFQ992" s="75"/>
      <c r="JFR992" s="75"/>
      <c r="JFS992" s="75"/>
      <c r="JFT992" s="75"/>
      <c r="JFU992" s="75"/>
      <c r="JFV992" s="75"/>
      <c r="JFW992" s="75"/>
      <c r="JFX992" s="75"/>
      <c r="JFY992" s="75"/>
      <c r="JFZ992" s="75"/>
      <c r="JGA992" s="75"/>
      <c r="JGB992" s="75"/>
      <c r="JGC992" s="75"/>
      <c r="JGD992" s="75"/>
      <c r="JGE992" s="75"/>
      <c r="JGF992" s="75"/>
      <c r="JGG992" s="75"/>
      <c r="JGH992" s="75"/>
      <c r="JGI992" s="75"/>
      <c r="JGJ992" s="75"/>
      <c r="JGK992" s="75"/>
      <c r="JGL992" s="75"/>
      <c r="JGM992" s="75"/>
      <c r="JGN992" s="75"/>
      <c r="JGO992" s="75"/>
      <c r="JGP992" s="75"/>
      <c r="JGQ992" s="75"/>
      <c r="JGR992" s="75"/>
      <c r="JGS992" s="75"/>
      <c r="JGT992" s="75"/>
      <c r="JGU992" s="75"/>
      <c r="JGV992" s="75"/>
      <c r="JGW992" s="75"/>
      <c r="JGX992" s="75"/>
      <c r="JGY992" s="75"/>
      <c r="JGZ992" s="75"/>
      <c r="JHA992" s="75"/>
      <c r="JHB992" s="75"/>
      <c r="JHC992" s="75"/>
      <c r="JHD992" s="75"/>
      <c r="JHE992" s="75"/>
      <c r="JHF992" s="75"/>
      <c r="JHG992" s="75"/>
      <c r="JHH992" s="75"/>
      <c r="JHI992" s="75"/>
      <c r="JHJ992" s="75"/>
      <c r="JHK992" s="75"/>
      <c r="JHL992" s="75"/>
      <c r="JHM992" s="75"/>
      <c r="JHN992" s="75"/>
      <c r="JHO992" s="75"/>
      <c r="JHP992" s="75"/>
      <c r="JHQ992" s="75"/>
      <c r="JHR992" s="75"/>
      <c r="JHS992" s="75"/>
      <c r="JHT992" s="75"/>
      <c r="JHU992" s="75"/>
      <c r="JHV992" s="75"/>
      <c r="JHW992" s="75"/>
      <c r="JHX992" s="75"/>
      <c r="JHY992" s="75"/>
      <c r="JHZ992" s="75"/>
      <c r="JIA992" s="75"/>
      <c r="JIB992" s="75"/>
      <c r="JIC992" s="75"/>
      <c r="JID992" s="75"/>
      <c r="JIE992" s="75"/>
      <c r="JIF992" s="75"/>
      <c r="JIG992" s="75"/>
      <c r="JIH992" s="75"/>
      <c r="JII992" s="75"/>
      <c r="JIJ992" s="75"/>
      <c r="JIK992" s="75"/>
      <c r="JIL992" s="75"/>
      <c r="JIM992" s="75"/>
      <c r="JIN992" s="75"/>
      <c r="JIO992" s="75"/>
      <c r="JIP992" s="75"/>
      <c r="JIQ992" s="75"/>
      <c r="JIR992" s="75"/>
      <c r="JIS992" s="75"/>
      <c r="JIT992" s="75"/>
      <c r="JIU992" s="75"/>
      <c r="JIV992" s="75"/>
      <c r="JIW992" s="75"/>
      <c r="JIX992" s="75"/>
      <c r="JIY992" s="75"/>
      <c r="JIZ992" s="75"/>
      <c r="JJA992" s="75"/>
      <c r="JJB992" s="75"/>
      <c r="JJC992" s="75"/>
      <c r="JJD992" s="75"/>
      <c r="JJE992" s="75"/>
      <c r="JJF992" s="75"/>
      <c r="JJG992" s="75"/>
      <c r="JJH992" s="75"/>
      <c r="JJI992" s="75"/>
      <c r="JJJ992" s="75"/>
      <c r="JJK992" s="75"/>
      <c r="JJL992" s="75"/>
      <c r="JJM992" s="75"/>
      <c r="JJN992" s="75"/>
      <c r="JJO992" s="75"/>
      <c r="JJP992" s="75"/>
      <c r="JJQ992" s="75"/>
      <c r="JJR992" s="75"/>
      <c r="JJS992" s="75"/>
      <c r="JJT992" s="75"/>
      <c r="JJU992" s="75"/>
      <c r="JJV992" s="75"/>
      <c r="JJW992" s="75"/>
      <c r="JJX992" s="75"/>
      <c r="JJY992" s="75"/>
      <c r="JJZ992" s="75"/>
      <c r="JKA992" s="75"/>
      <c r="JKB992" s="75"/>
      <c r="JKC992" s="75"/>
      <c r="JKD992" s="75"/>
      <c r="JKE992" s="75"/>
      <c r="JKF992" s="75"/>
      <c r="JKG992" s="75"/>
      <c r="JKH992" s="75"/>
      <c r="JKI992" s="75"/>
      <c r="JKJ992" s="75"/>
      <c r="JKK992" s="75"/>
      <c r="JKL992" s="75"/>
      <c r="JKM992" s="75"/>
      <c r="JKN992" s="75"/>
      <c r="JKO992" s="75"/>
      <c r="JKP992" s="75"/>
      <c r="JKQ992" s="75"/>
      <c r="JKR992" s="75"/>
      <c r="JKS992" s="75"/>
      <c r="JKT992" s="75"/>
      <c r="JKU992" s="75"/>
      <c r="JKV992" s="75"/>
      <c r="JKW992" s="75"/>
      <c r="JKX992" s="75"/>
      <c r="JKY992" s="75"/>
      <c r="JKZ992" s="75"/>
      <c r="JLA992" s="75"/>
      <c r="JLB992" s="75"/>
      <c r="JLC992" s="75"/>
      <c r="JLD992" s="75"/>
      <c r="JLE992" s="75"/>
      <c r="JLF992" s="75"/>
      <c r="JLG992" s="75"/>
      <c r="JLH992" s="75"/>
      <c r="JLI992" s="75"/>
      <c r="JLJ992" s="75"/>
      <c r="JLK992" s="75"/>
      <c r="JLL992" s="75"/>
      <c r="JLM992" s="75"/>
      <c r="JLN992" s="75"/>
      <c r="JLO992" s="75"/>
      <c r="JLP992" s="75"/>
      <c r="JLQ992" s="75"/>
      <c r="JLR992" s="75"/>
      <c r="JLS992" s="75"/>
      <c r="JLT992" s="75"/>
      <c r="JLU992" s="75"/>
      <c r="JLV992" s="75"/>
      <c r="JLW992" s="75"/>
      <c r="JLX992" s="75"/>
      <c r="JLY992" s="75"/>
      <c r="JLZ992" s="75"/>
      <c r="JMA992" s="75"/>
      <c r="JMB992" s="75"/>
      <c r="JMC992" s="75"/>
      <c r="JMD992" s="75"/>
      <c r="JME992" s="75"/>
      <c r="JMF992" s="75"/>
      <c r="JMG992" s="75"/>
      <c r="JMH992" s="75"/>
      <c r="JMI992" s="75"/>
      <c r="JMJ992" s="75"/>
      <c r="JMK992" s="75"/>
      <c r="JML992" s="75"/>
      <c r="JMM992" s="75"/>
      <c r="JMN992" s="75"/>
      <c r="JMO992" s="75"/>
      <c r="JMP992" s="75"/>
      <c r="JMQ992" s="75"/>
      <c r="JMR992" s="75"/>
      <c r="JMS992" s="75"/>
      <c r="JMT992" s="75"/>
      <c r="JMU992" s="75"/>
      <c r="JMV992" s="75"/>
      <c r="JMW992" s="75"/>
      <c r="JMX992" s="75"/>
      <c r="JMY992" s="75"/>
      <c r="JMZ992" s="75"/>
      <c r="JNA992" s="75"/>
      <c r="JNB992" s="75"/>
      <c r="JNC992" s="75"/>
      <c r="JND992" s="75"/>
      <c r="JNE992" s="75"/>
      <c r="JNF992" s="75"/>
      <c r="JNG992" s="75"/>
      <c r="JNH992" s="75"/>
      <c r="JNI992" s="75"/>
      <c r="JNJ992" s="75"/>
      <c r="JNK992" s="75"/>
      <c r="JNL992" s="75"/>
      <c r="JNM992" s="75"/>
      <c r="JNN992" s="75"/>
      <c r="JNO992" s="75"/>
      <c r="JNP992" s="75"/>
      <c r="JNQ992" s="75"/>
      <c r="JNR992" s="75"/>
      <c r="JNS992" s="75"/>
      <c r="JNT992" s="75"/>
      <c r="JNU992" s="75"/>
      <c r="JNV992" s="75"/>
      <c r="JNW992" s="75"/>
      <c r="JNX992" s="75"/>
      <c r="JNY992" s="75"/>
      <c r="JNZ992" s="75"/>
      <c r="JOA992" s="75"/>
      <c r="JOB992" s="75"/>
      <c r="JOC992" s="75"/>
      <c r="JOD992" s="75"/>
      <c r="JOE992" s="75"/>
      <c r="JOF992" s="75"/>
      <c r="JOG992" s="75"/>
      <c r="JOH992" s="75"/>
      <c r="JOI992" s="75"/>
      <c r="JOJ992" s="75"/>
      <c r="JOK992" s="75"/>
      <c r="JOL992" s="75"/>
      <c r="JOM992" s="75"/>
      <c r="JON992" s="75"/>
      <c r="JOO992" s="75"/>
      <c r="JOP992" s="75"/>
      <c r="JOQ992" s="75"/>
      <c r="JOR992" s="75"/>
      <c r="JOS992" s="75"/>
      <c r="JOT992" s="75"/>
      <c r="JOU992" s="75"/>
      <c r="JOV992" s="75"/>
      <c r="JOW992" s="75"/>
      <c r="JOX992" s="75"/>
      <c r="JOY992" s="75"/>
      <c r="JOZ992" s="75"/>
      <c r="JPA992" s="75"/>
      <c r="JPB992" s="75"/>
      <c r="JPC992" s="75"/>
      <c r="JPD992" s="75"/>
      <c r="JPE992" s="75"/>
      <c r="JPF992" s="75"/>
      <c r="JPG992" s="75"/>
      <c r="JPH992" s="75"/>
      <c r="JPI992" s="75"/>
      <c r="JPJ992" s="75"/>
      <c r="JPK992" s="75"/>
      <c r="JPL992" s="75"/>
      <c r="JPM992" s="75"/>
      <c r="JPN992" s="75"/>
      <c r="JPO992" s="75"/>
      <c r="JPP992" s="75"/>
      <c r="JPQ992" s="75"/>
      <c r="JPR992" s="75"/>
      <c r="JPS992" s="75"/>
      <c r="JPT992" s="75"/>
      <c r="JPU992" s="75"/>
      <c r="JPV992" s="75"/>
      <c r="JPW992" s="75"/>
      <c r="JPX992" s="75"/>
      <c r="JPY992" s="75"/>
      <c r="JPZ992" s="75"/>
      <c r="JQA992" s="75"/>
      <c r="JQB992" s="75"/>
      <c r="JQC992" s="75"/>
      <c r="JQD992" s="75"/>
      <c r="JQE992" s="75"/>
      <c r="JQF992" s="75"/>
      <c r="JQG992" s="75"/>
      <c r="JQH992" s="75"/>
      <c r="JQI992" s="75"/>
      <c r="JQJ992" s="75"/>
      <c r="JQK992" s="75"/>
      <c r="JQL992" s="75"/>
      <c r="JQM992" s="75"/>
      <c r="JQN992" s="75"/>
      <c r="JQO992" s="75"/>
      <c r="JQP992" s="75"/>
      <c r="JQQ992" s="75"/>
      <c r="JQR992" s="75"/>
      <c r="JQS992" s="75"/>
      <c r="JQT992" s="75"/>
      <c r="JQU992" s="75"/>
      <c r="JQV992" s="75"/>
      <c r="JQW992" s="75"/>
      <c r="JQX992" s="75"/>
      <c r="JQY992" s="75"/>
      <c r="JQZ992" s="75"/>
      <c r="JRA992" s="75"/>
      <c r="JRB992" s="75"/>
      <c r="JRC992" s="75"/>
      <c r="JRD992" s="75"/>
      <c r="JRE992" s="75"/>
      <c r="JRF992" s="75"/>
      <c r="JRG992" s="75"/>
      <c r="JRH992" s="75"/>
      <c r="JRI992" s="75"/>
      <c r="JRJ992" s="75"/>
      <c r="JRK992" s="75"/>
      <c r="JRL992" s="75"/>
      <c r="JRM992" s="75"/>
      <c r="JRN992" s="75"/>
      <c r="JRO992" s="75"/>
      <c r="JRP992" s="75"/>
      <c r="JRQ992" s="75"/>
      <c r="JRR992" s="75"/>
      <c r="JRS992" s="75"/>
      <c r="JRT992" s="75"/>
      <c r="JRU992" s="75"/>
      <c r="JRV992" s="75"/>
      <c r="JRW992" s="75"/>
      <c r="JRX992" s="75"/>
      <c r="JRY992" s="75"/>
      <c r="JRZ992" s="75"/>
      <c r="JSA992" s="75"/>
      <c r="JSB992" s="75"/>
      <c r="JSC992" s="75"/>
      <c r="JSD992" s="75"/>
      <c r="JSE992" s="75"/>
      <c r="JSF992" s="75"/>
      <c r="JSG992" s="75"/>
      <c r="JSH992" s="75"/>
      <c r="JSI992" s="75"/>
      <c r="JSJ992" s="75"/>
      <c r="JSK992" s="75"/>
      <c r="JSL992" s="75"/>
      <c r="JSM992" s="75"/>
      <c r="JSN992" s="75"/>
      <c r="JSO992" s="75"/>
      <c r="JSP992" s="75"/>
      <c r="JSQ992" s="75"/>
      <c r="JSR992" s="75"/>
      <c r="JSS992" s="75"/>
      <c r="JST992" s="75"/>
      <c r="JSU992" s="75"/>
      <c r="JSV992" s="75"/>
      <c r="JSW992" s="75"/>
      <c r="JSX992" s="75"/>
      <c r="JSY992" s="75"/>
      <c r="JSZ992" s="75"/>
      <c r="JTA992" s="75"/>
      <c r="JTB992" s="75"/>
      <c r="JTC992" s="75"/>
      <c r="JTD992" s="75"/>
      <c r="JTE992" s="75"/>
      <c r="JTF992" s="75"/>
      <c r="JTG992" s="75"/>
      <c r="JTH992" s="75"/>
      <c r="JTI992" s="75"/>
      <c r="JTJ992" s="75"/>
      <c r="JTK992" s="75"/>
      <c r="JTL992" s="75"/>
      <c r="JTM992" s="75"/>
      <c r="JTN992" s="75"/>
      <c r="JTO992" s="75"/>
      <c r="JTP992" s="75"/>
      <c r="JTQ992" s="75"/>
      <c r="JTR992" s="75"/>
      <c r="JTS992" s="75"/>
      <c r="JTT992" s="75"/>
      <c r="JTU992" s="75"/>
      <c r="JTV992" s="75"/>
      <c r="JTW992" s="75"/>
      <c r="JTX992" s="75"/>
      <c r="JTY992" s="75"/>
      <c r="JTZ992" s="75"/>
      <c r="JUA992" s="75"/>
      <c r="JUB992" s="75"/>
      <c r="JUC992" s="75"/>
      <c r="JUD992" s="75"/>
      <c r="JUE992" s="75"/>
      <c r="JUF992" s="75"/>
      <c r="JUG992" s="75"/>
      <c r="JUH992" s="75"/>
      <c r="JUI992" s="75"/>
      <c r="JUJ992" s="75"/>
      <c r="JUK992" s="75"/>
      <c r="JUL992" s="75"/>
      <c r="JUM992" s="75"/>
      <c r="JUN992" s="75"/>
      <c r="JUO992" s="75"/>
      <c r="JUP992" s="75"/>
      <c r="JUQ992" s="75"/>
      <c r="JUR992" s="75"/>
      <c r="JUS992" s="75"/>
      <c r="JUT992" s="75"/>
      <c r="JUU992" s="75"/>
      <c r="JUV992" s="75"/>
      <c r="JUW992" s="75"/>
      <c r="JUX992" s="75"/>
      <c r="JUY992" s="75"/>
      <c r="JUZ992" s="75"/>
      <c r="JVA992" s="75"/>
      <c r="JVB992" s="75"/>
      <c r="JVC992" s="75"/>
      <c r="JVD992" s="75"/>
      <c r="JVE992" s="75"/>
      <c r="JVF992" s="75"/>
      <c r="JVG992" s="75"/>
      <c r="JVH992" s="75"/>
      <c r="JVI992" s="75"/>
      <c r="JVJ992" s="75"/>
      <c r="JVK992" s="75"/>
      <c r="JVL992" s="75"/>
      <c r="JVM992" s="75"/>
      <c r="JVN992" s="75"/>
      <c r="JVO992" s="75"/>
      <c r="JVP992" s="75"/>
      <c r="JVQ992" s="75"/>
      <c r="JVR992" s="75"/>
      <c r="JVS992" s="75"/>
      <c r="JVT992" s="75"/>
      <c r="JVU992" s="75"/>
      <c r="JVV992" s="75"/>
      <c r="JVW992" s="75"/>
      <c r="JVX992" s="75"/>
      <c r="JVY992" s="75"/>
      <c r="JVZ992" s="75"/>
      <c r="JWA992" s="75"/>
      <c r="JWB992" s="75"/>
      <c r="JWC992" s="75"/>
      <c r="JWD992" s="75"/>
      <c r="JWE992" s="75"/>
      <c r="JWF992" s="75"/>
      <c r="JWG992" s="75"/>
      <c r="JWH992" s="75"/>
      <c r="JWI992" s="75"/>
      <c r="JWJ992" s="75"/>
      <c r="JWK992" s="75"/>
      <c r="JWL992" s="75"/>
      <c r="JWM992" s="75"/>
      <c r="JWN992" s="75"/>
      <c r="JWO992" s="75"/>
      <c r="JWP992" s="75"/>
      <c r="JWQ992" s="75"/>
      <c r="JWR992" s="75"/>
      <c r="JWS992" s="75"/>
      <c r="JWT992" s="75"/>
      <c r="JWU992" s="75"/>
      <c r="JWV992" s="75"/>
      <c r="JWW992" s="75"/>
      <c r="JWX992" s="75"/>
      <c r="JWY992" s="75"/>
      <c r="JWZ992" s="75"/>
      <c r="JXA992" s="75"/>
      <c r="JXB992" s="75"/>
      <c r="JXC992" s="75"/>
      <c r="JXD992" s="75"/>
      <c r="JXE992" s="75"/>
      <c r="JXF992" s="75"/>
      <c r="JXG992" s="75"/>
      <c r="JXH992" s="75"/>
      <c r="JXI992" s="75"/>
      <c r="JXJ992" s="75"/>
      <c r="JXK992" s="75"/>
      <c r="JXL992" s="75"/>
      <c r="JXM992" s="75"/>
      <c r="JXN992" s="75"/>
      <c r="JXO992" s="75"/>
      <c r="JXP992" s="75"/>
      <c r="JXQ992" s="75"/>
      <c r="JXR992" s="75"/>
      <c r="JXS992" s="75"/>
      <c r="JXT992" s="75"/>
      <c r="JXU992" s="75"/>
      <c r="JXV992" s="75"/>
      <c r="JXW992" s="75"/>
      <c r="JXX992" s="75"/>
      <c r="JXY992" s="75"/>
      <c r="JXZ992" s="75"/>
      <c r="JYA992" s="75"/>
      <c r="JYB992" s="75"/>
      <c r="JYC992" s="75"/>
      <c r="JYD992" s="75"/>
      <c r="JYE992" s="75"/>
      <c r="JYF992" s="75"/>
      <c r="JYG992" s="75"/>
      <c r="JYH992" s="75"/>
      <c r="JYI992" s="75"/>
      <c r="JYJ992" s="75"/>
      <c r="JYK992" s="75"/>
      <c r="JYL992" s="75"/>
      <c r="JYM992" s="75"/>
      <c r="JYN992" s="75"/>
      <c r="JYO992" s="75"/>
      <c r="JYP992" s="75"/>
      <c r="JYQ992" s="75"/>
      <c r="JYR992" s="75"/>
      <c r="JYS992" s="75"/>
      <c r="JYT992" s="75"/>
      <c r="JYU992" s="75"/>
      <c r="JYV992" s="75"/>
      <c r="JYW992" s="75"/>
      <c r="JYX992" s="75"/>
      <c r="JYY992" s="75"/>
      <c r="JYZ992" s="75"/>
      <c r="JZA992" s="75"/>
      <c r="JZB992" s="75"/>
      <c r="JZC992" s="75"/>
      <c r="JZD992" s="75"/>
      <c r="JZE992" s="75"/>
      <c r="JZF992" s="75"/>
      <c r="JZG992" s="75"/>
      <c r="JZH992" s="75"/>
      <c r="JZI992" s="75"/>
      <c r="JZJ992" s="75"/>
      <c r="JZK992" s="75"/>
      <c r="JZL992" s="75"/>
      <c r="JZM992" s="75"/>
      <c r="JZN992" s="75"/>
      <c r="JZO992" s="75"/>
      <c r="JZP992" s="75"/>
      <c r="JZQ992" s="75"/>
      <c r="JZR992" s="75"/>
      <c r="JZS992" s="75"/>
      <c r="JZT992" s="75"/>
      <c r="JZU992" s="75"/>
      <c r="JZV992" s="75"/>
      <c r="JZW992" s="75"/>
      <c r="JZX992" s="75"/>
      <c r="JZY992" s="75"/>
      <c r="JZZ992" s="75"/>
      <c r="KAA992" s="75"/>
      <c r="KAB992" s="75"/>
      <c r="KAC992" s="75"/>
      <c r="KAD992" s="75"/>
      <c r="KAE992" s="75"/>
      <c r="KAF992" s="75"/>
      <c r="KAG992" s="75"/>
      <c r="KAH992" s="75"/>
      <c r="KAI992" s="75"/>
      <c r="KAJ992" s="75"/>
      <c r="KAK992" s="75"/>
      <c r="KAL992" s="75"/>
      <c r="KAM992" s="75"/>
      <c r="KAN992" s="75"/>
      <c r="KAO992" s="75"/>
      <c r="KAP992" s="75"/>
      <c r="KAQ992" s="75"/>
      <c r="KAR992" s="75"/>
      <c r="KAS992" s="75"/>
      <c r="KAT992" s="75"/>
      <c r="KAU992" s="75"/>
      <c r="KAV992" s="75"/>
      <c r="KAW992" s="75"/>
      <c r="KAX992" s="75"/>
      <c r="KAY992" s="75"/>
      <c r="KAZ992" s="75"/>
      <c r="KBA992" s="75"/>
      <c r="KBB992" s="75"/>
      <c r="KBC992" s="75"/>
      <c r="KBD992" s="75"/>
      <c r="KBE992" s="75"/>
      <c r="KBF992" s="75"/>
      <c r="KBG992" s="75"/>
      <c r="KBH992" s="75"/>
      <c r="KBI992" s="75"/>
      <c r="KBJ992" s="75"/>
      <c r="KBK992" s="75"/>
      <c r="KBL992" s="75"/>
      <c r="KBM992" s="75"/>
      <c r="KBN992" s="75"/>
      <c r="KBO992" s="75"/>
      <c r="KBP992" s="75"/>
      <c r="KBQ992" s="75"/>
      <c r="KBR992" s="75"/>
      <c r="KBS992" s="75"/>
      <c r="KBT992" s="75"/>
      <c r="KBU992" s="75"/>
      <c r="KBV992" s="75"/>
      <c r="KBW992" s="75"/>
      <c r="KBX992" s="75"/>
      <c r="KBY992" s="75"/>
      <c r="KBZ992" s="75"/>
      <c r="KCA992" s="75"/>
      <c r="KCB992" s="75"/>
      <c r="KCC992" s="75"/>
      <c r="KCD992" s="75"/>
      <c r="KCE992" s="75"/>
      <c r="KCF992" s="75"/>
      <c r="KCG992" s="75"/>
      <c r="KCH992" s="75"/>
      <c r="KCI992" s="75"/>
      <c r="KCJ992" s="75"/>
      <c r="KCK992" s="75"/>
      <c r="KCL992" s="75"/>
      <c r="KCM992" s="75"/>
      <c r="KCN992" s="75"/>
      <c r="KCO992" s="75"/>
      <c r="KCP992" s="75"/>
      <c r="KCQ992" s="75"/>
      <c r="KCR992" s="75"/>
      <c r="KCS992" s="75"/>
      <c r="KCT992" s="75"/>
      <c r="KCU992" s="75"/>
      <c r="KCV992" s="75"/>
      <c r="KCW992" s="75"/>
      <c r="KCX992" s="75"/>
      <c r="KCY992" s="75"/>
      <c r="KCZ992" s="75"/>
      <c r="KDA992" s="75"/>
      <c r="KDB992" s="75"/>
      <c r="KDC992" s="75"/>
      <c r="KDD992" s="75"/>
      <c r="KDE992" s="75"/>
      <c r="KDF992" s="75"/>
      <c r="KDG992" s="75"/>
      <c r="KDH992" s="75"/>
      <c r="KDI992" s="75"/>
      <c r="KDJ992" s="75"/>
      <c r="KDK992" s="75"/>
      <c r="KDL992" s="75"/>
      <c r="KDM992" s="75"/>
      <c r="KDN992" s="75"/>
      <c r="KDO992" s="75"/>
      <c r="KDP992" s="75"/>
      <c r="KDQ992" s="75"/>
      <c r="KDR992" s="75"/>
      <c r="KDS992" s="75"/>
      <c r="KDT992" s="75"/>
      <c r="KDU992" s="75"/>
      <c r="KDV992" s="75"/>
      <c r="KDW992" s="75"/>
      <c r="KDX992" s="75"/>
      <c r="KDY992" s="75"/>
      <c r="KDZ992" s="75"/>
      <c r="KEA992" s="75"/>
      <c r="KEB992" s="75"/>
      <c r="KEC992" s="75"/>
      <c r="KED992" s="75"/>
      <c r="KEE992" s="75"/>
      <c r="KEF992" s="75"/>
      <c r="KEG992" s="75"/>
      <c r="KEH992" s="75"/>
      <c r="KEI992" s="75"/>
      <c r="KEJ992" s="75"/>
      <c r="KEK992" s="75"/>
      <c r="KEL992" s="75"/>
      <c r="KEM992" s="75"/>
      <c r="KEN992" s="75"/>
      <c r="KEO992" s="75"/>
      <c r="KEP992" s="75"/>
      <c r="KEQ992" s="75"/>
      <c r="KER992" s="75"/>
      <c r="KES992" s="75"/>
      <c r="KET992" s="75"/>
      <c r="KEU992" s="75"/>
      <c r="KEV992" s="75"/>
      <c r="KEW992" s="75"/>
      <c r="KEX992" s="75"/>
      <c r="KEY992" s="75"/>
      <c r="KEZ992" s="75"/>
      <c r="KFA992" s="75"/>
      <c r="KFB992" s="75"/>
      <c r="KFC992" s="75"/>
      <c r="KFD992" s="75"/>
      <c r="KFE992" s="75"/>
      <c r="KFF992" s="75"/>
      <c r="KFG992" s="75"/>
      <c r="KFH992" s="75"/>
      <c r="KFI992" s="75"/>
      <c r="KFJ992" s="75"/>
      <c r="KFK992" s="75"/>
      <c r="KFL992" s="75"/>
      <c r="KFM992" s="75"/>
      <c r="KFN992" s="75"/>
      <c r="KFO992" s="75"/>
      <c r="KFP992" s="75"/>
      <c r="KFQ992" s="75"/>
      <c r="KFR992" s="75"/>
      <c r="KFS992" s="75"/>
      <c r="KFT992" s="75"/>
      <c r="KFU992" s="75"/>
      <c r="KFV992" s="75"/>
      <c r="KFW992" s="75"/>
      <c r="KFX992" s="75"/>
      <c r="KFY992" s="75"/>
      <c r="KFZ992" s="75"/>
      <c r="KGA992" s="75"/>
      <c r="KGB992" s="75"/>
      <c r="KGC992" s="75"/>
      <c r="KGD992" s="75"/>
      <c r="KGE992" s="75"/>
      <c r="KGF992" s="75"/>
      <c r="KGG992" s="75"/>
      <c r="KGH992" s="75"/>
      <c r="KGI992" s="75"/>
      <c r="KGJ992" s="75"/>
      <c r="KGK992" s="75"/>
      <c r="KGL992" s="75"/>
      <c r="KGM992" s="75"/>
      <c r="KGN992" s="75"/>
      <c r="KGO992" s="75"/>
      <c r="KGP992" s="75"/>
      <c r="KGQ992" s="75"/>
      <c r="KGR992" s="75"/>
      <c r="KGS992" s="75"/>
      <c r="KGT992" s="75"/>
      <c r="KGU992" s="75"/>
      <c r="KGV992" s="75"/>
      <c r="KGW992" s="75"/>
      <c r="KGX992" s="75"/>
      <c r="KGY992" s="75"/>
      <c r="KGZ992" s="75"/>
      <c r="KHA992" s="75"/>
      <c r="KHB992" s="75"/>
      <c r="KHC992" s="75"/>
      <c r="KHD992" s="75"/>
      <c r="KHE992" s="75"/>
      <c r="KHF992" s="75"/>
      <c r="KHG992" s="75"/>
      <c r="KHH992" s="75"/>
      <c r="KHI992" s="75"/>
      <c r="KHJ992" s="75"/>
      <c r="KHK992" s="75"/>
      <c r="KHL992" s="75"/>
      <c r="KHM992" s="75"/>
      <c r="KHN992" s="75"/>
      <c r="KHO992" s="75"/>
      <c r="KHP992" s="75"/>
      <c r="KHQ992" s="75"/>
      <c r="KHR992" s="75"/>
      <c r="KHS992" s="75"/>
      <c r="KHT992" s="75"/>
      <c r="KHU992" s="75"/>
      <c r="KHV992" s="75"/>
      <c r="KHW992" s="75"/>
      <c r="KHX992" s="75"/>
      <c r="KHY992" s="75"/>
      <c r="KHZ992" s="75"/>
      <c r="KIA992" s="75"/>
      <c r="KIB992" s="75"/>
      <c r="KIC992" s="75"/>
      <c r="KID992" s="75"/>
      <c r="KIE992" s="75"/>
      <c r="KIF992" s="75"/>
      <c r="KIG992" s="75"/>
      <c r="KIH992" s="75"/>
      <c r="KII992" s="75"/>
      <c r="KIJ992" s="75"/>
      <c r="KIK992" s="75"/>
      <c r="KIL992" s="75"/>
      <c r="KIM992" s="75"/>
      <c r="KIN992" s="75"/>
      <c r="KIO992" s="75"/>
      <c r="KIP992" s="75"/>
      <c r="KIQ992" s="75"/>
      <c r="KIR992" s="75"/>
      <c r="KIS992" s="75"/>
      <c r="KIT992" s="75"/>
      <c r="KIU992" s="75"/>
      <c r="KIV992" s="75"/>
      <c r="KIW992" s="75"/>
      <c r="KIX992" s="75"/>
      <c r="KIY992" s="75"/>
      <c r="KIZ992" s="75"/>
      <c r="KJA992" s="75"/>
      <c r="KJB992" s="75"/>
      <c r="KJC992" s="75"/>
      <c r="KJD992" s="75"/>
      <c r="KJE992" s="75"/>
      <c r="KJF992" s="75"/>
      <c r="KJG992" s="75"/>
      <c r="KJH992" s="75"/>
      <c r="KJI992" s="75"/>
      <c r="KJJ992" s="75"/>
      <c r="KJK992" s="75"/>
      <c r="KJL992" s="75"/>
      <c r="KJM992" s="75"/>
      <c r="KJN992" s="75"/>
      <c r="KJO992" s="75"/>
      <c r="KJP992" s="75"/>
      <c r="KJQ992" s="75"/>
      <c r="KJR992" s="75"/>
      <c r="KJS992" s="75"/>
      <c r="KJT992" s="75"/>
      <c r="KJU992" s="75"/>
      <c r="KJV992" s="75"/>
      <c r="KJW992" s="75"/>
      <c r="KJX992" s="75"/>
      <c r="KJY992" s="75"/>
      <c r="KJZ992" s="75"/>
      <c r="KKA992" s="75"/>
      <c r="KKB992" s="75"/>
      <c r="KKC992" s="75"/>
      <c r="KKD992" s="75"/>
      <c r="KKE992" s="75"/>
      <c r="KKF992" s="75"/>
      <c r="KKG992" s="75"/>
      <c r="KKH992" s="75"/>
      <c r="KKI992" s="75"/>
      <c r="KKJ992" s="75"/>
      <c r="KKK992" s="75"/>
      <c r="KKL992" s="75"/>
      <c r="KKM992" s="75"/>
      <c r="KKN992" s="75"/>
      <c r="KKO992" s="75"/>
      <c r="KKP992" s="75"/>
      <c r="KKQ992" s="75"/>
      <c r="KKR992" s="75"/>
      <c r="KKS992" s="75"/>
      <c r="KKT992" s="75"/>
      <c r="KKU992" s="75"/>
      <c r="KKV992" s="75"/>
      <c r="KKW992" s="75"/>
      <c r="KKX992" s="75"/>
      <c r="KKY992" s="75"/>
      <c r="KKZ992" s="75"/>
      <c r="KLA992" s="75"/>
      <c r="KLB992" s="75"/>
      <c r="KLC992" s="75"/>
      <c r="KLD992" s="75"/>
      <c r="KLE992" s="75"/>
      <c r="KLF992" s="75"/>
      <c r="KLG992" s="75"/>
      <c r="KLH992" s="75"/>
      <c r="KLI992" s="75"/>
      <c r="KLJ992" s="75"/>
      <c r="KLK992" s="75"/>
      <c r="KLL992" s="75"/>
      <c r="KLM992" s="75"/>
      <c r="KLN992" s="75"/>
      <c r="KLO992" s="75"/>
      <c r="KLP992" s="75"/>
      <c r="KLQ992" s="75"/>
      <c r="KLR992" s="75"/>
      <c r="KLS992" s="75"/>
      <c r="KLT992" s="75"/>
      <c r="KLU992" s="75"/>
      <c r="KLV992" s="75"/>
      <c r="KLW992" s="75"/>
      <c r="KLX992" s="75"/>
      <c r="KLY992" s="75"/>
      <c r="KLZ992" s="75"/>
      <c r="KMA992" s="75"/>
      <c r="KMB992" s="75"/>
      <c r="KMC992" s="75"/>
      <c r="KMD992" s="75"/>
      <c r="KME992" s="75"/>
      <c r="KMF992" s="75"/>
      <c r="KMG992" s="75"/>
      <c r="KMH992" s="75"/>
      <c r="KMI992" s="75"/>
      <c r="KMJ992" s="75"/>
      <c r="KMK992" s="75"/>
      <c r="KML992" s="75"/>
      <c r="KMM992" s="75"/>
      <c r="KMN992" s="75"/>
      <c r="KMO992" s="75"/>
      <c r="KMP992" s="75"/>
      <c r="KMQ992" s="75"/>
      <c r="KMR992" s="75"/>
      <c r="KMS992" s="75"/>
      <c r="KMT992" s="75"/>
      <c r="KMU992" s="75"/>
      <c r="KMV992" s="75"/>
      <c r="KMW992" s="75"/>
      <c r="KMX992" s="75"/>
      <c r="KMY992" s="75"/>
      <c r="KMZ992" s="75"/>
      <c r="KNA992" s="75"/>
      <c r="KNB992" s="75"/>
      <c r="KNC992" s="75"/>
      <c r="KND992" s="75"/>
      <c r="KNE992" s="75"/>
      <c r="KNF992" s="75"/>
      <c r="KNG992" s="75"/>
      <c r="KNH992" s="75"/>
      <c r="KNI992" s="75"/>
      <c r="KNJ992" s="75"/>
      <c r="KNK992" s="75"/>
      <c r="KNL992" s="75"/>
      <c r="KNM992" s="75"/>
      <c r="KNN992" s="75"/>
      <c r="KNO992" s="75"/>
      <c r="KNP992" s="75"/>
      <c r="KNQ992" s="75"/>
      <c r="KNR992" s="75"/>
      <c r="KNS992" s="75"/>
      <c r="KNT992" s="75"/>
      <c r="KNU992" s="75"/>
      <c r="KNV992" s="75"/>
      <c r="KNW992" s="75"/>
      <c r="KNX992" s="75"/>
      <c r="KNY992" s="75"/>
      <c r="KNZ992" s="75"/>
      <c r="KOA992" s="75"/>
      <c r="KOB992" s="75"/>
      <c r="KOC992" s="75"/>
      <c r="KOD992" s="75"/>
      <c r="KOE992" s="75"/>
      <c r="KOF992" s="75"/>
      <c r="KOG992" s="75"/>
      <c r="KOH992" s="75"/>
      <c r="KOI992" s="75"/>
      <c r="KOJ992" s="75"/>
      <c r="KOK992" s="75"/>
      <c r="KOL992" s="75"/>
      <c r="KOM992" s="75"/>
      <c r="KON992" s="75"/>
      <c r="KOO992" s="75"/>
      <c r="KOP992" s="75"/>
      <c r="KOQ992" s="75"/>
      <c r="KOR992" s="75"/>
      <c r="KOS992" s="75"/>
      <c r="KOT992" s="75"/>
      <c r="KOU992" s="75"/>
      <c r="KOV992" s="75"/>
      <c r="KOW992" s="75"/>
      <c r="KOX992" s="75"/>
      <c r="KOY992" s="75"/>
      <c r="KOZ992" s="75"/>
      <c r="KPA992" s="75"/>
      <c r="KPB992" s="75"/>
      <c r="KPC992" s="75"/>
      <c r="KPD992" s="75"/>
      <c r="KPE992" s="75"/>
      <c r="KPF992" s="75"/>
      <c r="KPG992" s="75"/>
      <c r="KPH992" s="75"/>
      <c r="KPI992" s="75"/>
      <c r="KPJ992" s="75"/>
      <c r="KPK992" s="75"/>
      <c r="KPL992" s="75"/>
      <c r="KPM992" s="75"/>
      <c r="KPN992" s="75"/>
      <c r="KPO992" s="75"/>
      <c r="KPP992" s="75"/>
      <c r="KPQ992" s="75"/>
      <c r="KPR992" s="75"/>
      <c r="KPS992" s="75"/>
      <c r="KPT992" s="75"/>
      <c r="KPU992" s="75"/>
      <c r="KPV992" s="75"/>
      <c r="KPW992" s="75"/>
      <c r="KPX992" s="75"/>
      <c r="KPY992" s="75"/>
      <c r="KPZ992" s="75"/>
      <c r="KQA992" s="75"/>
      <c r="KQB992" s="75"/>
      <c r="KQC992" s="75"/>
      <c r="KQD992" s="75"/>
      <c r="KQE992" s="75"/>
      <c r="KQF992" s="75"/>
      <c r="KQG992" s="75"/>
      <c r="KQH992" s="75"/>
      <c r="KQI992" s="75"/>
      <c r="KQJ992" s="75"/>
      <c r="KQK992" s="75"/>
      <c r="KQL992" s="75"/>
      <c r="KQM992" s="75"/>
      <c r="KQN992" s="75"/>
      <c r="KQO992" s="75"/>
      <c r="KQP992" s="75"/>
      <c r="KQQ992" s="75"/>
      <c r="KQR992" s="75"/>
      <c r="KQS992" s="75"/>
      <c r="KQT992" s="75"/>
      <c r="KQU992" s="75"/>
      <c r="KQV992" s="75"/>
      <c r="KQW992" s="75"/>
      <c r="KQX992" s="75"/>
      <c r="KQY992" s="75"/>
      <c r="KQZ992" s="75"/>
      <c r="KRA992" s="75"/>
      <c r="KRB992" s="75"/>
      <c r="KRC992" s="75"/>
      <c r="KRD992" s="75"/>
      <c r="KRE992" s="75"/>
      <c r="KRF992" s="75"/>
      <c r="KRG992" s="75"/>
      <c r="KRH992" s="75"/>
      <c r="KRI992" s="75"/>
      <c r="KRJ992" s="75"/>
      <c r="KRK992" s="75"/>
      <c r="KRL992" s="75"/>
      <c r="KRM992" s="75"/>
      <c r="KRN992" s="75"/>
      <c r="KRO992" s="75"/>
      <c r="KRP992" s="75"/>
      <c r="KRQ992" s="75"/>
      <c r="KRR992" s="75"/>
      <c r="KRS992" s="75"/>
      <c r="KRT992" s="75"/>
      <c r="KRU992" s="75"/>
      <c r="KRV992" s="75"/>
      <c r="KRW992" s="75"/>
      <c r="KRX992" s="75"/>
      <c r="KRY992" s="75"/>
      <c r="KRZ992" s="75"/>
      <c r="KSA992" s="75"/>
      <c r="KSB992" s="75"/>
      <c r="KSC992" s="75"/>
      <c r="KSD992" s="75"/>
      <c r="KSE992" s="75"/>
      <c r="KSF992" s="75"/>
      <c r="KSG992" s="75"/>
      <c r="KSH992" s="75"/>
      <c r="KSI992" s="75"/>
      <c r="KSJ992" s="75"/>
      <c r="KSK992" s="75"/>
      <c r="KSL992" s="75"/>
      <c r="KSM992" s="75"/>
      <c r="KSN992" s="75"/>
      <c r="KSO992" s="75"/>
      <c r="KSP992" s="75"/>
      <c r="KSQ992" s="75"/>
      <c r="KSR992" s="75"/>
      <c r="KSS992" s="75"/>
      <c r="KST992" s="75"/>
      <c r="KSU992" s="75"/>
      <c r="KSV992" s="75"/>
      <c r="KSW992" s="75"/>
      <c r="KSX992" s="75"/>
      <c r="KSY992" s="75"/>
      <c r="KSZ992" s="75"/>
      <c r="KTA992" s="75"/>
      <c r="KTB992" s="75"/>
      <c r="KTC992" s="75"/>
      <c r="KTD992" s="75"/>
      <c r="KTE992" s="75"/>
      <c r="KTF992" s="75"/>
      <c r="KTG992" s="75"/>
      <c r="KTH992" s="75"/>
      <c r="KTI992" s="75"/>
      <c r="KTJ992" s="75"/>
      <c r="KTK992" s="75"/>
      <c r="KTL992" s="75"/>
      <c r="KTM992" s="75"/>
      <c r="KTN992" s="75"/>
      <c r="KTO992" s="75"/>
      <c r="KTP992" s="75"/>
      <c r="KTQ992" s="75"/>
      <c r="KTR992" s="75"/>
      <c r="KTS992" s="75"/>
      <c r="KTT992" s="75"/>
      <c r="KTU992" s="75"/>
      <c r="KTV992" s="75"/>
      <c r="KTW992" s="75"/>
      <c r="KTX992" s="75"/>
      <c r="KTY992" s="75"/>
      <c r="KTZ992" s="75"/>
      <c r="KUA992" s="75"/>
      <c r="KUB992" s="75"/>
      <c r="KUC992" s="75"/>
      <c r="KUD992" s="75"/>
      <c r="KUE992" s="75"/>
      <c r="KUF992" s="75"/>
      <c r="KUG992" s="75"/>
      <c r="KUH992" s="75"/>
      <c r="KUI992" s="75"/>
      <c r="KUJ992" s="75"/>
      <c r="KUK992" s="75"/>
      <c r="KUL992" s="75"/>
      <c r="KUM992" s="75"/>
      <c r="KUN992" s="75"/>
      <c r="KUO992" s="75"/>
      <c r="KUP992" s="75"/>
      <c r="KUQ992" s="75"/>
      <c r="KUR992" s="75"/>
      <c r="KUS992" s="75"/>
      <c r="KUT992" s="75"/>
      <c r="KUU992" s="75"/>
      <c r="KUV992" s="75"/>
      <c r="KUW992" s="75"/>
      <c r="KUX992" s="75"/>
      <c r="KUY992" s="75"/>
      <c r="KUZ992" s="75"/>
      <c r="KVA992" s="75"/>
      <c r="KVB992" s="75"/>
      <c r="KVC992" s="75"/>
      <c r="KVD992" s="75"/>
      <c r="KVE992" s="75"/>
      <c r="KVF992" s="75"/>
      <c r="KVG992" s="75"/>
      <c r="KVH992" s="75"/>
      <c r="KVI992" s="75"/>
      <c r="KVJ992" s="75"/>
      <c r="KVK992" s="75"/>
      <c r="KVL992" s="75"/>
      <c r="KVM992" s="75"/>
      <c r="KVN992" s="75"/>
      <c r="KVO992" s="75"/>
      <c r="KVP992" s="75"/>
      <c r="KVQ992" s="75"/>
      <c r="KVR992" s="75"/>
      <c r="KVS992" s="75"/>
      <c r="KVT992" s="75"/>
      <c r="KVU992" s="75"/>
      <c r="KVV992" s="75"/>
      <c r="KVW992" s="75"/>
      <c r="KVX992" s="75"/>
      <c r="KVY992" s="75"/>
      <c r="KVZ992" s="75"/>
      <c r="KWA992" s="75"/>
      <c r="KWB992" s="75"/>
      <c r="KWC992" s="75"/>
      <c r="KWD992" s="75"/>
      <c r="KWE992" s="75"/>
      <c r="KWF992" s="75"/>
      <c r="KWG992" s="75"/>
      <c r="KWH992" s="75"/>
      <c r="KWI992" s="75"/>
      <c r="KWJ992" s="75"/>
      <c r="KWK992" s="75"/>
      <c r="KWL992" s="75"/>
      <c r="KWM992" s="75"/>
      <c r="KWN992" s="75"/>
      <c r="KWO992" s="75"/>
      <c r="KWP992" s="75"/>
      <c r="KWQ992" s="75"/>
      <c r="KWR992" s="75"/>
      <c r="KWS992" s="75"/>
      <c r="KWT992" s="75"/>
      <c r="KWU992" s="75"/>
      <c r="KWV992" s="75"/>
      <c r="KWW992" s="75"/>
      <c r="KWX992" s="75"/>
      <c r="KWY992" s="75"/>
      <c r="KWZ992" s="75"/>
      <c r="KXA992" s="75"/>
      <c r="KXB992" s="75"/>
      <c r="KXC992" s="75"/>
      <c r="KXD992" s="75"/>
      <c r="KXE992" s="75"/>
      <c r="KXF992" s="75"/>
      <c r="KXG992" s="75"/>
      <c r="KXH992" s="75"/>
      <c r="KXI992" s="75"/>
      <c r="KXJ992" s="75"/>
      <c r="KXK992" s="75"/>
      <c r="KXL992" s="75"/>
      <c r="KXM992" s="75"/>
      <c r="KXN992" s="75"/>
      <c r="KXO992" s="75"/>
      <c r="KXP992" s="75"/>
      <c r="KXQ992" s="75"/>
      <c r="KXR992" s="75"/>
      <c r="KXS992" s="75"/>
      <c r="KXT992" s="75"/>
      <c r="KXU992" s="75"/>
      <c r="KXV992" s="75"/>
      <c r="KXW992" s="75"/>
      <c r="KXX992" s="75"/>
      <c r="KXY992" s="75"/>
      <c r="KXZ992" s="75"/>
      <c r="KYA992" s="75"/>
      <c r="KYB992" s="75"/>
      <c r="KYC992" s="75"/>
      <c r="KYD992" s="75"/>
      <c r="KYE992" s="75"/>
      <c r="KYF992" s="75"/>
      <c r="KYG992" s="75"/>
      <c r="KYH992" s="75"/>
      <c r="KYI992" s="75"/>
      <c r="KYJ992" s="75"/>
      <c r="KYK992" s="75"/>
      <c r="KYL992" s="75"/>
      <c r="KYM992" s="75"/>
      <c r="KYN992" s="75"/>
      <c r="KYO992" s="75"/>
      <c r="KYP992" s="75"/>
      <c r="KYQ992" s="75"/>
      <c r="KYR992" s="75"/>
      <c r="KYS992" s="75"/>
      <c r="KYT992" s="75"/>
      <c r="KYU992" s="75"/>
      <c r="KYV992" s="75"/>
      <c r="KYW992" s="75"/>
      <c r="KYX992" s="75"/>
      <c r="KYY992" s="75"/>
      <c r="KYZ992" s="75"/>
      <c r="KZA992" s="75"/>
      <c r="KZB992" s="75"/>
      <c r="KZC992" s="75"/>
      <c r="KZD992" s="75"/>
      <c r="KZE992" s="75"/>
      <c r="KZF992" s="75"/>
      <c r="KZG992" s="75"/>
      <c r="KZH992" s="75"/>
      <c r="KZI992" s="75"/>
      <c r="KZJ992" s="75"/>
      <c r="KZK992" s="75"/>
      <c r="KZL992" s="75"/>
      <c r="KZM992" s="75"/>
      <c r="KZN992" s="75"/>
      <c r="KZO992" s="75"/>
      <c r="KZP992" s="75"/>
      <c r="KZQ992" s="75"/>
      <c r="KZR992" s="75"/>
      <c r="KZS992" s="75"/>
      <c r="KZT992" s="75"/>
      <c r="KZU992" s="75"/>
      <c r="KZV992" s="75"/>
      <c r="KZW992" s="75"/>
      <c r="KZX992" s="75"/>
      <c r="KZY992" s="75"/>
      <c r="KZZ992" s="75"/>
      <c r="LAA992" s="75"/>
      <c r="LAB992" s="75"/>
      <c r="LAC992" s="75"/>
      <c r="LAD992" s="75"/>
      <c r="LAE992" s="75"/>
      <c r="LAF992" s="75"/>
      <c r="LAG992" s="75"/>
      <c r="LAH992" s="75"/>
      <c r="LAI992" s="75"/>
      <c r="LAJ992" s="75"/>
      <c r="LAK992" s="75"/>
      <c r="LAL992" s="75"/>
      <c r="LAM992" s="75"/>
      <c r="LAN992" s="75"/>
      <c r="LAO992" s="75"/>
      <c r="LAP992" s="75"/>
      <c r="LAQ992" s="75"/>
      <c r="LAR992" s="75"/>
      <c r="LAS992" s="75"/>
      <c r="LAT992" s="75"/>
      <c r="LAU992" s="75"/>
      <c r="LAV992" s="75"/>
      <c r="LAW992" s="75"/>
      <c r="LAX992" s="75"/>
      <c r="LAY992" s="75"/>
      <c r="LAZ992" s="75"/>
      <c r="LBA992" s="75"/>
      <c r="LBB992" s="75"/>
      <c r="LBC992" s="75"/>
      <c r="LBD992" s="75"/>
      <c r="LBE992" s="75"/>
      <c r="LBF992" s="75"/>
      <c r="LBG992" s="75"/>
      <c r="LBH992" s="75"/>
      <c r="LBI992" s="75"/>
      <c r="LBJ992" s="75"/>
      <c r="LBK992" s="75"/>
      <c r="LBL992" s="75"/>
      <c r="LBM992" s="75"/>
      <c r="LBN992" s="75"/>
      <c r="LBO992" s="75"/>
      <c r="LBP992" s="75"/>
      <c r="LBQ992" s="75"/>
      <c r="LBR992" s="75"/>
      <c r="LBS992" s="75"/>
      <c r="LBT992" s="75"/>
      <c r="LBU992" s="75"/>
      <c r="LBV992" s="75"/>
      <c r="LBW992" s="75"/>
      <c r="LBX992" s="75"/>
      <c r="LBY992" s="75"/>
      <c r="LBZ992" s="75"/>
      <c r="LCA992" s="75"/>
      <c r="LCB992" s="75"/>
      <c r="LCC992" s="75"/>
      <c r="LCD992" s="75"/>
      <c r="LCE992" s="75"/>
      <c r="LCF992" s="75"/>
      <c r="LCG992" s="75"/>
      <c r="LCH992" s="75"/>
      <c r="LCI992" s="75"/>
      <c r="LCJ992" s="75"/>
      <c r="LCK992" s="75"/>
      <c r="LCL992" s="75"/>
      <c r="LCM992" s="75"/>
      <c r="LCN992" s="75"/>
      <c r="LCO992" s="75"/>
      <c r="LCP992" s="75"/>
      <c r="LCQ992" s="75"/>
      <c r="LCR992" s="75"/>
      <c r="LCS992" s="75"/>
      <c r="LCT992" s="75"/>
      <c r="LCU992" s="75"/>
      <c r="LCV992" s="75"/>
      <c r="LCW992" s="75"/>
      <c r="LCX992" s="75"/>
      <c r="LCY992" s="75"/>
      <c r="LCZ992" s="75"/>
      <c r="LDA992" s="75"/>
      <c r="LDB992" s="75"/>
      <c r="LDC992" s="75"/>
      <c r="LDD992" s="75"/>
      <c r="LDE992" s="75"/>
      <c r="LDF992" s="75"/>
      <c r="LDG992" s="75"/>
      <c r="LDH992" s="75"/>
      <c r="LDI992" s="75"/>
      <c r="LDJ992" s="75"/>
      <c r="LDK992" s="75"/>
      <c r="LDL992" s="75"/>
      <c r="LDM992" s="75"/>
      <c r="LDN992" s="75"/>
      <c r="LDO992" s="75"/>
      <c r="LDP992" s="75"/>
      <c r="LDQ992" s="75"/>
      <c r="LDR992" s="75"/>
      <c r="LDS992" s="75"/>
      <c r="LDT992" s="75"/>
      <c r="LDU992" s="75"/>
      <c r="LDV992" s="75"/>
      <c r="LDW992" s="75"/>
      <c r="LDX992" s="75"/>
      <c r="LDY992" s="75"/>
      <c r="LDZ992" s="75"/>
      <c r="LEA992" s="75"/>
      <c r="LEB992" s="75"/>
      <c r="LEC992" s="75"/>
      <c r="LED992" s="75"/>
      <c r="LEE992" s="75"/>
      <c r="LEF992" s="75"/>
      <c r="LEG992" s="75"/>
      <c r="LEH992" s="75"/>
      <c r="LEI992" s="75"/>
      <c r="LEJ992" s="75"/>
      <c r="LEK992" s="75"/>
      <c r="LEL992" s="75"/>
      <c r="LEM992" s="75"/>
      <c r="LEN992" s="75"/>
      <c r="LEO992" s="75"/>
      <c r="LEP992" s="75"/>
      <c r="LEQ992" s="75"/>
      <c r="LER992" s="75"/>
      <c r="LES992" s="75"/>
      <c r="LET992" s="75"/>
      <c r="LEU992" s="75"/>
      <c r="LEV992" s="75"/>
      <c r="LEW992" s="75"/>
      <c r="LEX992" s="75"/>
      <c r="LEY992" s="75"/>
      <c r="LEZ992" s="75"/>
      <c r="LFA992" s="75"/>
      <c r="LFB992" s="75"/>
      <c r="LFC992" s="75"/>
      <c r="LFD992" s="75"/>
      <c r="LFE992" s="75"/>
      <c r="LFF992" s="75"/>
      <c r="LFG992" s="75"/>
      <c r="LFH992" s="75"/>
      <c r="LFI992" s="75"/>
      <c r="LFJ992" s="75"/>
      <c r="LFK992" s="75"/>
      <c r="LFL992" s="75"/>
      <c r="LFM992" s="75"/>
      <c r="LFN992" s="75"/>
      <c r="LFO992" s="75"/>
      <c r="LFP992" s="75"/>
      <c r="LFQ992" s="75"/>
      <c r="LFR992" s="75"/>
      <c r="LFS992" s="75"/>
      <c r="LFT992" s="75"/>
      <c r="LFU992" s="75"/>
      <c r="LFV992" s="75"/>
      <c r="LFW992" s="75"/>
      <c r="LFX992" s="75"/>
      <c r="LFY992" s="75"/>
      <c r="LFZ992" s="75"/>
      <c r="LGA992" s="75"/>
      <c r="LGB992" s="75"/>
      <c r="LGC992" s="75"/>
      <c r="LGD992" s="75"/>
      <c r="LGE992" s="75"/>
      <c r="LGF992" s="75"/>
      <c r="LGG992" s="75"/>
      <c r="LGH992" s="75"/>
      <c r="LGI992" s="75"/>
      <c r="LGJ992" s="75"/>
      <c r="LGK992" s="75"/>
      <c r="LGL992" s="75"/>
      <c r="LGM992" s="75"/>
      <c r="LGN992" s="75"/>
      <c r="LGO992" s="75"/>
      <c r="LGP992" s="75"/>
      <c r="LGQ992" s="75"/>
      <c r="LGR992" s="75"/>
      <c r="LGS992" s="75"/>
      <c r="LGT992" s="75"/>
      <c r="LGU992" s="75"/>
      <c r="LGV992" s="75"/>
      <c r="LGW992" s="75"/>
      <c r="LGX992" s="75"/>
      <c r="LGY992" s="75"/>
      <c r="LGZ992" s="75"/>
      <c r="LHA992" s="75"/>
      <c r="LHB992" s="75"/>
      <c r="LHC992" s="75"/>
      <c r="LHD992" s="75"/>
      <c r="LHE992" s="75"/>
      <c r="LHF992" s="75"/>
      <c r="LHG992" s="75"/>
      <c r="LHH992" s="75"/>
      <c r="LHI992" s="75"/>
      <c r="LHJ992" s="75"/>
      <c r="LHK992" s="75"/>
      <c r="LHL992" s="75"/>
      <c r="LHM992" s="75"/>
      <c r="LHN992" s="75"/>
      <c r="LHO992" s="75"/>
      <c r="LHP992" s="75"/>
      <c r="LHQ992" s="75"/>
      <c r="LHR992" s="75"/>
      <c r="LHS992" s="75"/>
      <c r="LHT992" s="75"/>
      <c r="LHU992" s="75"/>
      <c r="LHV992" s="75"/>
      <c r="LHW992" s="75"/>
      <c r="LHX992" s="75"/>
      <c r="LHY992" s="75"/>
      <c r="LHZ992" s="75"/>
      <c r="LIA992" s="75"/>
      <c r="LIB992" s="75"/>
      <c r="LIC992" s="75"/>
      <c r="LID992" s="75"/>
      <c r="LIE992" s="75"/>
      <c r="LIF992" s="75"/>
      <c r="LIG992" s="75"/>
      <c r="LIH992" s="75"/>
      <c r="LII992" s="75"/>
      <c r="LIJ992" s="75"/>
      <c r="LIK992" s="75"/>
      <c r="LIL992" s="75"/>
      <c r="LIM992" s="75"/>
      <c r="LIN992" s="75"/>
      <c r="LIO992" s="75"/>
      <c r="LIP992" s="75"/>
      <c r="LIQ992" s="75"/>
      <c r="LIR992" s="75"/>
      <c r="LIS992" s="75"/>
      <c r="LIT992" s="75"/>
      <c r="LIU992" s="75"/>
      <c r="LIV992" s="75"/>
      <c r="LIW992" s="75"/>
      <c r="LIX992" s="75"/>
      <c r="LIY992" s="75"/>
      <c r="LIZ992" s="75"/>
      <c r="LJA992" s="75"/>
      <c r="LJB992" s="75"/>
      <c r="LJC992" s="75"/>
      <c r="LJD992" s="75"/>
      <c r="LJE992" s="75"/>
      <c r="LJF992" s="75"/>
      <c r="LJG992" s="75"/>
      <c r="LJH992" s="75"/>
      <c r="LJI992" s="75"/>
      <c r="LJJ992" s="75"/>
      <c r="LJK992" s="75"/>
      <c r="LJL992" s="75"/>
      <c r="LJM992" s="75"/>
      <c r="LJN992" s="75"/>
      <c r="LJO992" s="75"/>
      <c r="LJP992" s="75"/>
      <c r="LJQ992" s="75"/>
      <c r="LJR992" s="75"/>
      <c r="LJS992" s="75"/>
      <c r="LJT992" s="75"/>
      <c r="LJU992" s="75"/>
      <c r="LJV992" s="75"/>
      <c r="LJW992" s="75"/>
      <c r="LJX992" s="75"/>
      <c r="LJY992" s="75"/>
      <c r="LJZ992" s="75"/>
      <c r="LKA992" s="75"/>
      <c r="LKB992" s="75"/>
      <c r="LKC992" s="75"/>
      <c r="LKD992" s="75"/>
      <c r="LKE992" s="75"/>
      <c r="LKF992" s="75"/>
      <c r="LKG992" s="75"/>
      <c r="LKH992" s="75"/>
      <c r="LKI992" s="75"/>
      <c r="LKJ992" s="75"/>
      <c r="LKK992" s="75"/>
      <c r="LKL992" s="75"/>
      <c r="LKM992" s="75"/>
      <c r="LKN992" s="75"/>
      <c r="LKO992" s="75"/>
      <c r="LKP992" s="75"/>
      <c r="LKQ992" s="75"/>
      <c r="LKR992" s="75"/>
      <c r="LKS992" s="75"/>
      <c r="LKT992" s="75"/>
      <c r="LKU992" s="75"/>
      <c r="LKV992" s="75"/>
      <c r="LKW992" s="75"/>
      <c r="LKX992" s="75"/>
      <c r="LKY992" s="75"/>
      <c r="LKZ992" s="75"/>
      <c r="LLA992" s="75"/>
      <c r="LLB992" s="75"/>
      <c r="LLC992" s="75"/>
      <c r="LLD992" s="75"/>
      <c r="LLE992" s="75"/>
      <c r="LLF992" s="75"/>
      <c r="LLG992" s="75"/>
      <c r="LLH992" s="75"/>
      <c r="LLI992" s="75"/>
      <c r="LLJ992" s="75"/>
      <c r="LLK992" s="75"/>
      <c r="LLL992" s="75"/>
      <c r="LLM992" s="75"/>
      <c r="LLN992" s="75"/>
      <c r="LLO992" s="75"/>
      <c r="LLP992" s="75"/>
      <c r="LLQ992" s="75"/>
      <c r="LLR992" s="75"/>
      <c r="LLS992" s="75"/>
      <c r="LLT992" s="75"/>
      <c r="LLU992" s="75"/>
      <c r="LLV992" s="75"/>
      <c r="LLW992" s="75"/>
      <c r="LLX992" s="75"/>
      <c r="LLY992" s="75"/>
      <c r="LLZ992" s="75"/>
      <c r="LMA992" s="75"/>
      <c r="LMB992" s="75"/>
      <c r="LMC992" s="75"/>
      <c r="LMD992" s="75"/>
      <c r="LME992" s="75"/>
      <c r="LMF992" s="75"/>
      <c r="LMG992" s="75"/>
      <c r="LMH992" s="75"/>
      <c r="LMI992" s="75"/>
      <c r="LMJ992" s="75"/>
      <c r="LMK992" s="75"/>
      <c r="LML992" s="75"/>
      <c r="LMM992" s="75"/>
      <c r="LMN992" s="75"/>
      <c r="LMO992" s="75"/>
      <c r="LMP992" s="75"/>
      <c r="LMQ992" s="75"/>
      <c r="LMR992" s="75"/>
      <c r="LMS992" s="75"/>
      <c r="LMT992" s="75"/>
      <c r="LMU992" s="75"/>
      <c r="LMV992" s="75"/>
      <c r="LMW992" s="75"/>
      <c r="LMX992" s="75"/>
      <c r="LMY992" s="75"/>
      <c r="LMZ992" s="75"/>
      <c r="LNA992" s="75"/>
      <c r="LNB992" s="75"/>
      <c r="LNC992" s="75"/>
      <c r="LND992" s="75"/>
      <c r="LNE992" s="75"/>
      <c r="LNF992" s="75"/>
      <c r="LNG992" s="75"/>
      <c r="LNH992" s="75"/>
      <c r="LNI992" s="75"/>
      <c r="LNJ992" s="75"/>
      <c r="LNK992" s="75"/>
      <c r="LNL992" s="75"/>
      <c r="LNM992" s="75"/>
      <c r="LNN992" s="75"/>
      <c r="LNO992" s="75"/>
      <c r="LNP992" s="75"/>
      <c r="LNQ992" s="75"/>
      <c r="LNR992" s="75"/>
      <c r="LNS992" s="75"/>
      <c r="LNT992" s="75"/>
      <c r="LNU992" s="75"/>
      <c r="LNV992" s="75"/>
      <c r="LNW992" s="75"/>
      <c r="LNX992" s="75"/>
      <c r="LNY992" s="75"/>
      <c r="LNZ992" s="75"/>
      <c r="LOA992" s="75"/>
      <c r="LOB992" s="75"/>
      <c r="LOC992" s="75"/>
      <c r="LOD992" s="75"/>
      <c r="LOE992" s="75"/>
      <c r="LOF992" s="75"/>
      <c r="LOG992" s="75"/>
      <c r="LOH992" s="75"/>
      <c r="LOI992" s="75"/>
      <c r="LOJ992" s="75"/>
      <c r="LOK992" s="75"/>
      <c r="LOL992" s="75"/>
      <c r="LOM992" s="75"/>
      <c r="LON992" s="75"/>
      <c r="LOO992" s="75"/>
      <c r="LOP992" s="75"/>
      <c r="LOQ992" s="75"/>
      <c r="LOR992" s="75"/>
      <c r="LOS992" s="75"/>
      <c r="LOT992" s="75"/>
      <c r="LOU992" s="75"/>
      <c r="LOV992" s="75"/>
      <c r="LOW992" s="75"/>
      <c r="LOX992" s="75"/>
      <c r="LOY992" s="75"/>
      <c r="LOZ992" s="75"/>
      <c r="LPA992" s="75"/>
      <c r="LPB992" s="75"/>
      <c r="LPC992" s="75"/>
      <c r="LPD992" s="75"/>
      <c r="LPE992" s="75"/>
      <c r="LPF992" s="75"/>
      <c r="LPG992" s="75"/>
      <c r="LPH992" s="75"/>
      <c r="LPI992" s="75"/>
      <c r="LPJ992" s="75"/>
      <c r="LPK992" s="75"/>
      <c r="LPL992" s="75"/>
      <c r="LPM992" s="75"/>
      <c r="LPN992" s="75"/>
      <c r="LPO992" s="75"/>
      <c r="LPP992" s="75"/>
      <c r="LPQ992" s="75"/>
      <c r="LPR992" s="75"/>
      <c r="LPS992" s="75"/>
      <c r="LPT992" s="75"/>
      <c r="LPU992" s="75"/>
      <c r="LPV992" s="75"/>
      <c r="LPW992" s="75"/>
      <c r="LPX992" s="75"/>
      <c r="LPY992" s="75"/>
      <c r="LPZ992" s="75"/>
      <c r="LQA992" s="75"/>
      <c r="LQB992" s="75"/>
      <c r="LQC992" s="75"/>
      <c r="LQD992" s="75"/>
      <c r="LQE992" s="75"/>
      <c r="LQF992" s="75"/>
      <c r="LQG992" s="75"/>
      <c r="LQH992" s="75"/>
      <c r="LQI992" s="75"/>
      <c r="LQJ992" s="75"/>
      <c r="LQK992" s="75"/>
      <c r="LQL992" s="75"/>
      <c r="LQM992" s="75"/>
      <c r="LQN992" s="75"/>
      <c r="LQO992" s="75"/>
      <c r="LQP992" s="75"/>
      <c r="LQQ992" s="75"/>
      <c r="LQR992" s="75"/>
      <c r="LQS992" s="75"/>
      <c r="LQT992" s="75"/>
      <c r="LQU992" s="75"/>
      <c r="LQV992" s="75"/>
      <c r="LQW992" s="75"/>
      <c r="LQX992" s="75"/>
      <c r="LQY992" s="75"/>
      <c r="LQZ992" s="75"/>
      <c r="LRA992" s="75"/>
      <c r="LRB992" s="75"/>
      <c r="LRC992" s="75"/>
      <c r="LRD992" s="75"/>
      <c r="LRE992" s="75"/>
      <c r="LRF992" s="75"/>
      <c r="LRG992" s="75"/>
      <c r="LRH992" s="75"/>
      <c r="LRI992" s="75"/>
      <c r="LRJ992" s="75"/>
      <c r="LRK992" s="75"/>
      <c r="LRL992" s="75"/>
      <c r="LRM992" s="75"/>
      <c r="LRN992" s="75"/>
      <c r="LRO992" s="75"/>
      <c r="LRP992" s="75"/>
      <c r="LRQ992" s="75"/>
      <c r="LRR992" s="75"/>
      <c r="LRS992" s="75"/>
      <c r="LRT992" s="75"/>
      <c r="LRU992" s="75"/>
      <c r="LRV992" s="75"/>
      <c r="LRW992" s="75"/>
      <c r="LRX992" s="75"/>
      <c r="LRY992" s="75"/>
      <c r="LRZ992" s="75"/>
      <c r="LSA992" s="75"/>
      <c r="LSB992" s="75"/>
      <c r="LSC992" s="75"/>
      <c r="LSD992" s="75"/>
      <c r="LSE992" s="75"/>
      <c r="LSF992" s="75"/>
      <c r="LSG992" s="75"/>
      <c r="LSH992" s="75"/>
      <c r="LSI992" s="75"/>
      <c r="LSJ992" s="75"/>
      <c r="LSK992" s="75"/>
      <c r="LSL992" s="75"/>
      <c r="LSM992" s="75"/>
      <c r="LSN992" s="75"/>
      <c r="LSO992" s="75"/>
      <c r="LSP992" s="75"/>
      <c r="LSQ992" s="75"/>
      <c r="LSR992" s="75"/>
      <c r="LSS992" s="75"/>
      <c r="LST992" s="75"/>
      <c r="LSU992" s="75"/>
      <c r="LSV992" s="75"/>
      <c r="LSW992" s="75"/>
      <c r="LSX992" s="75"/>
      <c r="LSY992" s="75"/>
      <c r="LSZ992" s="75"/>
      <c r="LTA992" s="75"/>
      <c r="LTB992" s="75"/>
      <c r="LTC992" s="75"/>
      <c r="LTD992" s="75"/>
      <c r="LTE992" s="75"/>
      <c r="LTF992" s="75"/>
      <c r="LTG992" s="75"/>
      <c r="LTH992" s="75"/>
      <c r="LTI992" s="75"/>
      <c r="LTJ992" s="75"/>
      <c r="LTK992" s="75"/>
      <c r="LTL992" s="75"/>
      <c r="LTM992" s="75"/>
      <c r="LTN992" s="75"/>
      <c r="LTO992" s="75"/>
      <c r="LTP992" s="75"/>
      <c r="LTQ992" s="75"/>
      <c r="LTR992" s="75"/>
      <c r="LTS992" s="75"/>
      <c r="LTT992" s="75"/>
      <c r="LTU992" s="75"/>
      <c r="LTV992" s="75"/>
      <c r="LTW992" s="75"/>
      <c r="LTX992" s="75"/>
      <c r="LTY992" s="75"/>
      <c r="LTZ992" s="75"/>
      <c r="LUA992" s="75"/>
      <c r="LUB992" s="75"/>
      <c r="LUC992" s="75"/>
      <c r="LUD992" s="75"/>
      <c r="LUE992" s="75"/>
      <c r="LUF992" s="75"/>
      <c r="LUG992" s="75"/>
      <c r="LUH992" s="75"/>
      <c r="LUI992" s="75"/>
      <c r="LUJ992" s="75"/>
      <c r="LUK992" s="75"/>
      <c r="LUL992" s="75"/>
      <c r="LUM992" s="75"/>
      <c r="LUN992" s="75"/>
      <c r="LUO992" s="75"/>
      <c r="LUP992" s="75"/>
      <c r="LUQ992" s="75"/>
      <c r="LUR992" s="75"/>
      <c r="LUS992" s="75"/>
      <c r="LUT992" s="75"/>
      <c r="LUU992" s="75"/>
      <c r="LUV992" s="75"/>
      <c r="LUW992" s="75"/>
      <c r="LUX992" s="75"/>
      <c r="LUY992" s="75"/>
      <c r="LUZ992" s="75"/>
      <c r="LVA992" s="75"/>
      <c r="LVB992" s="75"/>
      <c r="LVC992" s="75"/>
      <c r="LVD992" s="75"/>
      <c r="LVE992" s="75"/>
      <c r="LVF992" s="75"/>
      <c r="LVG992" s="75"/>
      <c r="LVH992" s="75"/>
      <c r="LVI992" s="75"/>
      <c r="LVJ992" s="75"/>
      <c r="LVK992" s="75"/>
      <c r="LVL992" s="75"/>
      <c r="LVM992" s="75"/>
      <c r="LVN992" s="75"/>
      <c r="LVO992" s="75"/>
      <c r="LVP992" s="75"/>
      <c r="LVQ992" s="75"/>
      <c r="LVR992" s="75"/>
      <c r="LVS992" s="75"/>
      <c r="LVT992" s="75"/>
      <c r="LVU992" s="75"/>
      <c r="LVV992" s="75"/>
      <c r="LVW992" s="75"/>
      <c r="LVX992" s="75"/>
      <c r="LVY992" s="75"/>
      <c r="LVZ992" s="75"/>
      <c r="LWA992" s="75"/>
      <c r="LWB992" s="75"/>
      <c r="LWC992" s="75"/>
      <c r="LWD992" s="75"/>
      <c r="LWE992" s="75"/>
      <c r="LWF992" s="75"/>
      <c r="LWG992" s="75"/>
      <c r="LWH992" s="75"/>
      <c r="LWI992" s="75"/>
      <c r="LWJ992" s="75"/>
      <c r="LWK992" s="75"/>
      <c r="LWL992" s="75"/>
      <c r="LWM992" s="75"/>
      <c r="LWN992" s="75"/>
      <c r="LWO992" s="75"/>
      <c r="LWP992" s="75"/>
      <c r="LWQ992" s="75"/>
      <c r="LWR992" s="75"/>
      <c r="LWS992" s="75"/>
      <c r="LWT992" s="75"/>
      <c r="LWU992" s="75"/>
      <c r="LWV992" s="75"/>
      <c r="LWW992" s="75"/>
      <c r="LWX992" s="75"/>
      <c r="LWY992" s="75"/>
      <c r="LWZ992" s="75"/>
      <c r="LXA992" s="75"/>
      <c r="LXB992" s="75"/>
      <c r="LXC992" s="75"/>
      <c r="LXD992" s="75"/>
      <c r="LXE992" s="75"/>
      <c r="LXF992" s="75"/>
      <c r="LXG992" s="75"/>
      <c r="LXH992" s="75"/>
      <c r="LXI992" s="75"/>
      <c r="LXJ992" s="75"/>
      <c r="LXK992" s="75"/>
      <c r="LXL992" s="75"/>
      <c r="LXM992" s="75"/>
      <c r="LXN992" s="75"/>
      <c r="LXO992" s="75"/>
      <c r="LXP992" s="75"/>
      <c r="LXQ992" s="75"/>
      <c r="LXR992" s="75"/>
      <c r="LXS992" s="75"/>
      <c r="LXT992" s="75"/>
      <c r="LXU992" s="75"/>
      <c r="LXV992" s="75"/>
      <c r="LXW992" s="75"/>
      <c r="LXX992" s="75"/>
      <c r="LXY992" s="75"/>
      <c r="LXZ992" s="75"/>
      <c r="LYA992" s="75"/>
      <c r="LYB992" s="75"/>
      <c r="LYC992" s="75"/>
      <c r="LYD992" s="75"/>
      <c r="LYE992" s="75"/>
      <c r="LYF992" s="75"/>
      <c r="LYG992" s="75"/>
      <c r="LYH992" s="75"/>
      <c r="LYI992" s="75"/>
      <c r="LYJ992" s="75"/>
      <c r="LYK992" s="75"/>
      <c r="LYL992" s="75"/>
      <c r="LYM992" s="75"/>
      <c r="LYN992" s="75"/>
      <c r="LYO992" s="75"/>
      <c r="LYP992" s="75"/>
      <c r="LYQ992" s="75"/>
      <c r="LYR992" s="75"/>
      <c r="LYS992" s="75"/>
      <c r="LYT992" s="75"/>
      <c r="LYU992" s="75"/>
      <c r="LYV992" s="75"/>
      <c r="LYW992" s="75"/>
      <c r="LYX992" s="75"/>
      <c r="LYY992" s="75"/>
      <c r="LYZ992" s="75"/>
      <c r="LZA992" s="75"/>
      <c r="LZB992" s="75"/>
      <c r="LZC992" s="75"/>
      <c r="LZD992" s="75"/>
      <c r="LZE992" s="75"/>
      <c r="LZF992" s="75"/>
      <c r="LZG992" s="75"/>
      <c r="LZH992" s="75"/>
      <c r="LZI992" s="75"/>
      <c r="LZJ992" s="75"/>
      <c r="LZK992" s="75"/>
      <c r="LZL992" s="75"/>
      <c r="LZM992" s="75"/>
      <c r="LZN992" s="75"/>
      <c r="LZO992" s="75"/>
      <c r="LZP992" s="75"/>
      <c r="LZQ992" s="75"/>
      <c r="LZR992" s="75"/>
      <c r="LZS992" s="75"/>
      <c r="LZT992" s="75"/>
      <c r="LZU992" s="75"/>
      <c r="LZV992" s="75"/>
      <c r="LZW992" s="75"/>
      <c r="LZX992" s="75"/>
      <c r="LZY992" s="75"/>
      <c r="LZZ992" s="75"/>
      <c r="MAA992" s="75"/>
      <c r="MAB992" s="75"/>
      <c r="MAC992" s="75"/>
      <c r="MAD992" s="75"/>
      <c r="MAE992" s="75"/>
      <c r="MAF992" s="75"/>
      <c r="MAG992" s="75"/>
      <c r="MAH992" s="75"/>
      <c r="MAI992" s="75"/>
      <c r="MAJ992" s="75"/>
      <c r="MAK992" s="75"/>
      <c r="MAL992" s="75"/>
      <c r="MAM992" s="75"/>
      <c r="MAN992" s="75"/>
      <c r="MAO992" s="75"/>
      <c r="MAP992" s="75"/>
      <c r="MAQ992" s="75"/>
      <c r="MAR992" s="75"/>
      <c r="MAS992" s="75"/>
      <c r="MAT992" s="75"/>
      <c r="MAU992" s="75"/>
      <c r="MAV992" s="75"/>
      <c r="MAW992" s="75"/>
      <c r="MAX992" s="75"/>
      <c r="MAY992" s="75"/>
      <c r="MAZ992" s="75"/>
      <c r="MBA992" s="75"/>
      <c r="MBB992" s="75"/>
      <c r="MBC992" s="75"/>
      <c r="MBD992" s="75"/>
      <c r="MBE992" s="75"/>
      <c r="MBF992" s="75"/>
      <c r="MBG992" s="75"/>
      <c r="MBH992" s="75"/>
      <c r="MBI992" s="75"/>
      <c r="MBJ992" s="75"/>
      <c r="MBK992" s="75"/>
      <c r="MBL992" s="75"/>
      <c r="MBM992" s="75"/>
      <c r="MBN992" s="75"/>
      <c r="MBO992" s="75"/>
      <c r="MBP992" s="75"/>
      <c r="MBQ992" s="75"/>
      <c r="MBR992" s="75"/>
      <c r="MBS992" s="75"/>
      <c r="MBT992" s="75"/>
      <c r="MBU992" s="75"/>
      <c r="MBV992" s="75"/>
      <c r="MBW992" s="75"/>
      <c r="MBX992" s="75"/>
      <c r="MBY992" s="75"/>
      <c r="MBZ992" s="75"/>
      <c r="MCA992" s="75"/>
      <c r="MCB992" s="75"/>
      <c r="MCC992" s="75"/>
      <c r="MCD992" s="75"/>
      <c r="MCE992" s="75"/>
      <c r="MCF992" s="75"/>
      <c r="MCG992" s="75"/>
      <c r="MCH992" s="75"/>
      <c r="MCI992" s="75"/>
      <c r="MCJ992" s="75"/>
      <c r="MCK992" s="75"/>
      <c r="MCL992" s="75"/>
      <c r="MCM992" s="75"/>
      <c r="MCN992" s="75"/>
      <c r="MCO992" s="75"/>
      <c r="MCP992" s="75"/>
      <c r="MCQ992" s="75"/>
      <c r="MCR992" s="75"/>
      <c r="MCS992" s="75"/>
      <c r="MCT992" s="75"/>
      <c r="MCU992" s="75"/>
      <c r="MCV992" s="75"/>
      <c r="MCW992" s="75"/>
      <c r="MCX992" s="75"/>
      <c r="MCY992" s="75"/>
      <c r="MCZ992" s="75"/>
      <c r="MDA992" s="75"/>
      <c r="MDB992" s="75"/>
      <c r="MDC992" s="75"/>
      <c r="MDD992" s="75"/>
      <c r="MDE992" s="75"/>
      <c r="MDF992" s="75"/>
      <c r="MDG992" s="75"/>
      <c r="MDH992" s="75"/>
      <c r="MDI992" s="75"/>
      <c r="MDJ992" s="75"/>
      <c r="MDK992" s="75"/>
      <c r="MDL992" s="75"/>
      <c r="MDM992" s="75"/>
      <c r="MDN992" s="75"/>
      <c r="MDO992" s="75"/>
      <c r="MDP992" s="75"/>
      <c r="MDQ992" s="75"/>
      <c r="MDR992" s="75"/>
      <c r="MDS992" s="75"/>
      <c r="MDT992" s="75"/>
      <c r="MDU992" s="75"/>
      <c r="MDV992" s="75"/>
      <c r="MDW992" s="75"/>
      <c r="MDX992" s="75"/>
      <c r="MDY992" s="75"/>
      <c r="MDZ992" s="75"/>
      <c r="MEA992" s="75"/>
      <c r="MEB992" s="75"/>
      <c r="MEC992" s="75"/>
      <c r="MED992" s="75"/>
      <c r="MEE992" s="75"/>
      <c r="MEF992" s="75"/>
      <c r="MEG992" s="75"/>
      <c r="MEH992" s="75"/>
      <c r="MEI992" s="75"/>
      <c r="MEJ992" s="75"/>
      <c r="MEK992" s="75"/>
      <c r="MEL992" s="75"/>
      <c r="MEM992" s="75"/>
      <c r="MEN992" s="75"/>
      <c r="MEO992" s="75"/>
      <c r="MEP992" s="75"/>
      <c r="MEQ992" s="75"/>
      <c r="MER992" s="75"/>
      <c r="MES992" s="75"/>
      <c r="MET992" s="75"/>
      <c r="MEU992" s="75"/>
      <c r="MEV992" s="75"/>
      <c r="MEW992" s="75"/>
      <c r="MEX992" s="75"/>
      <c r="MEY992" s="75"/>
      <c r="MEZ992" s="75"/>
      <c r="MFA992" s="75"/>
      <c r="MFB992" s="75"/>
      <c r="MFC992" s="75"/>
      <c r="MFD992" s="75"/>
      <c r="MFE992" s="75"/>
      <c r="MFF992" s="75"/>
      <c r="MFG992" s="75"/>
      <c r="MFH992" s="75"/>
      <c r="MFI992" s="75"/>
      <c r="MFJ992" s="75"/>
      <c r="MFK992" s="75"/>
      <c r="MFL992" s="75"/>
      <c r="MFM992" s="75"/>
      <c r="MFN992" s="75"/>
      <c r="MFO992" s="75"/>
      <c r="MFP992" s="75"/>
      <c r="MFQ992" s="75"/>
      <c r="MFR992" s="75"/>
      <c r="MFS992" s="75"/>
      <c r="MFT992" s="75"/>
      <c r="MFU992" s="75"/>
      <c r="MFV992" s="75"/>
      <c r="MFW992" s="75"/>
      <c r="MFX992" s="75"/>
      <c r="MFY992" s="75"/>
      <c r="MFZ992" s="75"/>
      <c r="MGA992" s="75"/>
      <c r="MGB992" s="75"/>
      <c r="MGC992" s="75"/>
      <c r="MGD992" s="75"/>
      <c r="MGE992" s="75"/>
      <c r="MGF992" s="75"/>
      <c r="MGG992" s="75"/>
      <c r="MGH992" s="75"/>
      <c r="MGI992" s="75"/>
      <c r="MGJ992" s="75"/>
      <c r="MGK992" s="75"/>
      <c r="MGL992" s="75"/>
      <c r="MGM992" s="75"/>
      <c r="MGN992" s="75"/>
      <c r="MGO992" s="75"/>
      <c r="MGP992" s="75"/>
      <c r="MGQ992" s="75"/>
      <c r="MGR992" s="75"/>
      <c r="MGS992" s="75"/>
      <c r="MGT992" s="75"/>
      <c r="MGU992" s="75"/>
      <c r="MGV992" s="75"/>
      <c r="MGW992" s="75"/>
      <c r="MGX992" s="75"/>
      <c r="MGY992" s="75"/>
      <c r="MGZ992" s="75"/>
      <c r="MHA992" s="75"/>
      <c r="MHB992" s="75"/>
      <c r="MHC992" s="75"/>
      <c r="MHD992" s="75"/>
      <c r="MHE992" s="75"/>
      <c r="MHF992" s="75"/>
      <c r="MHG992" s="75"/>
      <c r="MHH992" s="75"/>
      <c r="MHI992" s="75"/>
      <c r="MHJ992" s="75"/>
      <c r="MHK992" s="75"/>
      <c r="MHL992" s="75"/>
      <c r="MHM992" s="75"/>
      <c r="MHN992" s="75"/>
      <c r="MHO992" s="75"/>
      <c r="MHP992" s="75"/>
      <c r="MHQ992" s="75"/>
      <c r="MHR992" s="75"/>
      <c r="MHS992" s="75"/>
      <c r="MHT992" s="75"/>
      <c r="MHU992" s="75"/>
      <c r="MHV992" s="75"/>
      <c r="MHW992" s="75"/>
      <c r="MHX992" s="75"/>
      <c r="MHY992" s="75"/>
      <c r="MHZ992" s="75"/>
      <c r="MIA992" s="75"/>
      <c r="MIB992" s="75"/>
      <c r="MIC992" s="75"/>
      <c r="MID992" s="75"/>
      <c r="MIE992" s="75"/>
      <c r="MIF992" s="75"/>
      <c r="MIG992" s="75"/>
      <c r="MIH992" s="75"/>
      <c r="MII992" s="75"/>
      <c r="MIJ992" s="75"/>
      <c r="MIK992" s="75"/>
      <c r="MIL992" s="75"/>
      <c r="MIM992" s="75"/>
      <c r="MIN992" s="75"/>
      <c r="MIO992" s="75"/>
      <c r="MIP992" s="75"/>
      <c r="MIQ992" s="75"/>
      <c r="MIR992" s="75"/>
      <c r="MIS992" s="75"/>
      <c r="MIT992" s="75"/>
      <c r="MIU992" s="75"/>
      <c r="MIV992" s="75"/>
      <c r="MIW992" s="75"/>
      <c r="MIX992" s="75"/>
      <c r="MIY992" s="75"/>
      <c r="MIZ992" s="75"/>
      <c r="MJA992" s="75"/>
      <c r="MJB992" s="75"/>
      <c r="MJC992" s="75"/>
      <c r="MJD992" s="75"/>
      <c r="MJE992" s="75"/>
      <c r="MJF992" s="75"/>
      <c r="MJG992" s="75"/>
      <c r="MJH992" s="75"/>
      <c r="MJI992" s="75"/>
      <c r="MJJ992" s="75"/>
      <c r="MJK992" s="75"/>
      <c r="MJL992" s="75"/>
      <c r="MJM992" s="75"/>
      <c r="MJN992" s="75"/>
      <c r="MJO992" s="75"/>
      <c r="MJP992" s="75"/>
      <c r="MJQ992" s="75"/>
      <c r="MJR992" s="75"/>
      <c r="MJS992" s="75"/>
      <c r="MJT992" s="75"/>
      <c r="MJU992" s="75"/>
      <c r="MJV992" s="75"/>
      <c r="MJW992" s="75"/>
      <c r="MJX992" s="75"/>
      <c r="MJY992" s="75"/>
      <c r="MJZ992" s="75"/>
      <c r="MKA992" s="75"/>
      <c r="MKB992" s="75"/>
      <c r="MKC992" s="75"/>
      <c r="MKD992" s="75"/>
      <c r="MKE992" s="75"/>
      <c r="MKF992" s="75"/>
      <c r="MKG992" s="75"/>
      <c r="MKH992" s="75"/>
      <c r="MKI992" s="75"/>
      <c r="MKJ992" s="75"/>
      <c r="MKK992" s="75"/>
      <c r="MKL992" s="75"/>
      <c r="MKM992" s="75"/>
      <c r="MKN992" s="75"/>
      <c r="MKO992" s="75"/>
      <c r="MKP992" s="75"/>
      <c r="MKQ992" s="75"/>
      <c r="MKR992" s="75"/>
      <c r="MKS992" s="75"/>
      <c r="MKT992" s="75"/>
      <c r="MKU992" s="75"/>
      <c r="MKV992" s="75"/>
      <c r="MKW992" s="75"/>
      <c r="MKX992" s="75"/>
      <c r="MKY992" s="75"/>
      <c r="MKZ992" s="75"/>
      <c r="MLA992" s="75"/>
      <c r="MLB992" s="75"/>
      <c r="MLC992" s="75"/>
      <c r="MLD992" s="75"/>
      <c r="MLE992" s="75"/>
      <c r="MLF992" s="75"/>
      <c r="MLG992" s="75"/>
      <c r="MLH992" s="75"/>
      <c r="MLI992" s="75"/>
      <c r="MLJ992" s="75"/>
      <c r="MLK992" s="75"/>
      <c r="MLL992" s="75"/>
      <c r="MLM992" s="75"/>
      <c r="MLN992" s="75"/>
      <c r="MLO992" s="75"/>
      <c r="MLP992" s="75"/>
      <c r="MLQ992" s="75"/>
      <c r="MLR992" s="75"/>
      <c r="MLS992" s="75"/>
      <c r="MLT992" s="75"/>
      <c r="MLU992" s="75"/>
      <c r="MLV992" s="75"/>
      <c r="MLW992" s="75"/>
      <c r="MLX992" s="75"/>
      <c r="MLY992" s="75"/>
      <c r="MLZ992" s="75"/>
      <c r="MMA992" s="75"/>
      <c r="MMB992" s="75"/>
      <c r="MMC992" s="75"/>
      <c r="MMD992" s="75"/>
      <c r="MME992" s="75"/>
      <c r="MMF992" s="75"/>
      <c r="MMG992" s="75"/>
      <c r="MMH992" s="75"/>
      <c r="MMI992" s="75"/>
      <c r="MMJ992" s="75"/>
      <c r="MMK992" s="75"/>
      <c r="MML992" s="75"/>
      <c r="MMM992" s="75"/>
      <c r="MMN992" s="75"/>
      <c r="MMO992" s="75"/>
      <c r="MMP992" s="75"/>
      <c r="MMQ992" s="75"/>
      <c r="MMR992" s="75"/>
      <c r="MMS992" s="75"/>
      <c r="MMT992" s="75"/>
      <c r="MMU992" s="75"/>
      <c r="MMV992" s="75"/>
      <c r="MMW992" s="75"/>
      <c r="MMX992" s="75"/>
      <c r="MMY992" s="75"/>
      <c r="MMZ992" s="75"/>
      <c r="MNA992" s="75"/>
      <c r="MNB992" s="75"/>
      <c r="MNC992" s="75"/>
      <c r="MND992" s="75"/>
      <c r="MNE992" s="75"/>
      <c r="MNF992" s="75"/>
      <c r="MNG992" s="75"/>
      <c r="MNH992" s="75"/>
      <c r="MNI992" s="75"/>
      <c r="MNJ992" s="75"/>
      <c r="MNK992" s="75"/>
      <c r="MNL992" s="75"/>
      <c r="MNM992" s="75"/>
      <c r="MNN992" s="75"/>
      <c r="MNO992" s="75"/>
      <c r="MNP992" s="75"/>
      <c r="MNQ992" s="75"/>
      <c r="MNR992" s="75"/>
      <c r="MNS992" s="75"/>
      <c r="MNT992" s="75"/>
      <c r="MNU992" s="75"/>
      <c r="MNV992" s="75"/>
      <c r="MNW992" s="75"/>
      <c r="MNX992" s="75"/>
      <c r="MNY992" s="75"/>
      <c r="MNZ992" s="75"/>
      <c r="MOA992" s="75"/>
      <c r="MOB992" s="75"/>
      <c r="MOC992" s="75"/>
      <c r="MOD992" s="75"/>
      <c r="MOE992" s="75"/>
      <c r="MOF992" s="75"/>
      <c r="MOG992" s="75"/>
      <c r="MOH992" s="75"/>
      <c r="MOI992" s="75"/>
      <c r="MOJ992" s="75"/>
      <c r="MOK992" s="75"/>
      <c r="MOL992" s="75"/>
      <c r="MOM992" s="75"/>
      <c r="MON992" s="75"/>
      <c r="MOO992" s="75"/>
      <c r="MOP992" s="75"/>
      <c r="MOQ992" s="75"/>
      <c r="MOR992" s="75"/>
      <c r="MOS992" s="75"/>
      <c r="MOT992" s="75"/>
      <c r="MOU992" s="75"/>
      <c r="MOV992" s="75"/>
      <c r="MOW992" s="75"/>
      <c r="MOX992" s="75"/>
      <c r="MOY992" s="75"/>
      <c r="MOZ992" s="75"/>
      <c r="MPA992" s="75"/>
      <c r="MPB992" s="75"/>
      <c r="MPC992" s="75"/>
      <c r="MPD992" s="75"/>
      <c r="MPE992" s="75"/>
      <c r="MPF992" s="75"/>
      <c r="MPG992" s="75"/>
      <c r="MPH992" s="75"/>
      <c r="MPI992" s="75"/>
      <c r="MPJ992" s="75"/>
      <c r="MPK992" s="75"/>
      <c r="MPL992" s="75"/>
      <c r="MPM992" s="75"/>
      <c r="MPN992" s="75"/>
      <c r="MPO992" s="75"/>
      <c r="MPP992" s="75"/>
      <c r="MPQ992" s="75"/>
      <c r="MPR992" s="75"/>
      <c r="MPS992" s="75"/>
      <c r="MPT992" s="75"/>
      <c r="MPU992" s="75"/>
      <c r="MPV992" s="75"/>
      <c r="MPW992" s="75"/>
      <c r="MPX992" s="75"/>
      <c r="MPY992" s="75"/>
      <c r="MPZ992" s="75"/>
      <c r="MQA992" s="75"/>
      <c r="MQB992" s="75"/>
      <c r="MQC992" s="75"/>
      <c r="MQD992" s="75"/>
      <c r="MQE992" s="75"/>
      <c r="MQF992" s="75"/>
      <c r="MQG992" s="75"/>
      <c r="MQH992" s="75"/>
      <c r="MQI992" s="75"/>
      <c r="MQJ992" s="75"/>
      <c r="MQK992" s="75"/>
      <c r="MQL992" s="75"/>
      <c r="MQM992" s="75"/>
      <c r="MQN992" s="75"/>
      <c r="MQO992" s="75"/>
      <c r="MQP992" s="75"/>
      <c r="MQQ992" s="75"/>
      <c r="MQR992" s="75"/>
      <c r="MQS992" s="75"/>
      <c r="MQT992" s="75"/>
      <c r="MQU992" s="75"/>
      <c r="MQV992" s="75"/>
      <c r="MQW992" s="75"/>
      <c r="MQX992" s="75"/>
      <c r="MQY992" s="75"/>
      <c r="MQZ992" s="75"/>
      <c r="MRA992" s="75"/>
      <c r="MRB992" s="75"/>
      <c r="MRC992" s="75"/>
      <c r="MRD992" s="75"/>
      <c r="MRE992" s="75"/>
      <c r="MRF992" s="75"/>
      <c r="MRG992" s="75"/>
      <c r="MRH992" s="75"/>
      <c r="MRI992" s="75"/>
      <c r="MRJ992" s="75"/>
      <c r="MRK992" s="75"/>
      <c r="MRL992" s="75"/>
      <c r="MRM992" s="75"/>
      <c r="MRN992" s="75"/>
      <c r="MRO992" s="75"/>
      <c r="MRP992" s="75"/>
      <c r="MRQ992" s="75"/>
      <c r="MRR992" s="75"/>
      <c r="MRS992" s="75"/>
      <c r="MRT992" s="75"/>
      <c r="MRU992" s="75"/>
      <c r="MRV992" s="75"/>
      <c r="MRW992" s="75"/>
      <c r="MRX992" s="75"/>
      <c r="MRY992" s="75"/>
      <c r="MRZ992" s="75"/>
      <c r="MSA992" s="75"/>
      <c r="MSB992" s="75"/>
      <c r="MSC992" s="75"/>
      <c r="MSD992" s="75"/>
      <c r="MSE992" s="75"/>
      <c r="MSF992" s="75"/>
      <c r="MSG992" s="75"/>
      <c r="MSH992" s="75"/>
      <c r="MSI992" s="75"/>
      <c r="MSJ992" s="75"/>
      <c r="MSK992" s="75"/>
      <c r="MSL992" s="75"/>
      <c r="MSM992" s="75"/>
      <c r="MSN992" s="75"/>
      <c r="MSO992" s="75"/>
      <c r="MSP992" s="75"/>
      <c r="MSQ992" s="75"/>
      <c r="MSR992" s="75"/>
      <c r="MSS992" s="75"/>
      <c r="MST992" s="75"/>
      <c r="MSU992" s="75"/>
      <c r="MSV992" s="75"/>
      <c r="MSW992" s="75"/>
      <c r="MSX992" s="75"/>
      <c r="MSY992" s="75"/>
      <c r="MSZ992" s="75"/>
      <c r="MTA992" s="75"/>
      <c r="MTB992" s="75"/>
      <c r="MTC992" s="75"/>
      <c r="MTD992" s="75"/>
      <c r="MTE992" s="75"/>
      <c r="MTF992" s="75"/>
      <c r="MTG992" s="75"/>
      <c r="MTH992" s="75"/>
      <c r="MTI992" s="75"/>
      <c r="MTJ992" s="75"/>
      <c r="MTK992" s="75"/>
      <c r="MTL992" s="75"/>
      <c r="MTM992" s="75"/>
      <c r="MTN992" s="75"/>
      <c r="MTO992" s="75"/>
      <c r="MTP992" s="75"/>
      <c r="MTQ992" s="75"/>
      <c r="MTR992" s="75"/>
      <c r="MTS992" s="75"/>
      <c r="MTT992" s="75"/>
      <c r="MTU992" s="75"/>
      <c r="MTV992" s="75"/>
      <c r="MTW992" s="75"/>
      <c r="MTX992" s="75"/>
      <c r="MTY992" s="75"/>
      <c r="MTZ992" s="75"/>
      <c r="MUA992" s="75"/>
      <c r="MUB992" s="75"/>
      <c r="MUC992" s="75"/>
      <c r="MUD992" s="75"/>
      <c r="MUE992" s="75"/>
      <c r="MUF992" s="75"/>
      <c r="MUG992" s="75"/>
      <c r="MUH992" s="75"/>
      <c r="MUI992" s="75"/>
      <c r="MUJ992" s="75"/>
      <c r="MUK992" s="75"/>
      <c r="MUL992" s="75"/>
      <c r="MUM992" s="75"/>
      <c r="MUN992" s="75"/>
      <c r="MUO992" s="75"/>
      <c r="MUP992" s="75"/>
      <c r="MUQ992" s="75"/>
      <c r="MUR992" s="75"/>
      <c r="MUS992" s="75"/>
      <c r="MUT992" s="75"/>
      <c r="MUU992" s="75"/>
      <c r="MUV992" s="75"/>
      <c r="MUW992" s="75"/>
      <c r="MUX992" s="75"/>
      <c r="MUY992" s="75"/>
      <c r="MUZ992" s="75"/>
      <c r="MVA992" s="75"/>
      <c r="MVB992" s="75"/>
      <c r="MVC992" s="75"/>
      <c r="MVD992" s="75"/>
      <c r="MVE992" s="75"/>
      <c r="MVF992" s="75"/>
      <c r="MVG992" s="75"/>
      <c r="MVH992" s="75"/>
      <c r="MVI992" s="75"/>
      <c r="MVJ992" s="75"/>
      <c r="MVK992" s="75"/>
      <c r="MVL992" s="75"/>
      <c r="MVM992" s="75"/>
      <c r="MVN992" s="75"/>
      <c r="MVO992" s="75"/>
      <c r="MVP992" s="75"/>
      <c r="MVQ992" s="75"/>
      <c r="MVR992" s="75"/>
      <c r="MVS992" s="75"/>
      <c r="MVT992" s="75"/>
      <c r="MVU992" s="75"/>
      <c r="MVV992" s="75"/>
      <c r="MVW992" s="75"/>
      <c r="MVX992" s="75"/>
      <c r="MVY992" s="75"/>
      <c r="MVZ992" s="75"/>
      <c r="MWA992" s="75"/>
      <c r="MWB992" s="75"/>
      <c r="MWC992" s="75"/>
      <c r="MWD992" s="75"/>
      <c r="MWE992" s="75"/>
      <c r="MWF992" s="75"/>
      <c r="MWG992" s="75"/>
      <c r="MWH992" s="75"/>
      <c r="MWI992" s="75"/>
      <c r="MWJ992" s="75"/>
      <c r="MWK992" s="75"/>
      <c r="MWL992" s="75"/>
      <c r="MWM992" s="75"/>
      <c r="MWN992" s="75"/>
      <c r="MWO992" s="75"/>
      <c r="MWP992" s="75"/>
      <c r="MWQ992" s="75"/>
      <c r="MWR992" s="75"/>
      <c r="MWS992" s="75"/>
      <c r="MWT992" s="75"/>
      <c r="MWU992" s="75"/>
      <c r="MWV992" s="75"/>
      <c r="MWW992" s="75"/>
      <c r="MWX992" s="75"/>
      <c r="MWY992" s="75"/>
      <c r="MWZ992" s="75"/>
      <c r="MXA992" s="75"/>
      <c r="MXB992" s="75"/>
      <c r="MXC992" s="75"/>
      <c r="MXD992" s="75"/>
      <c r="MXE992" s="75"/>
      <c r="MXF992" s="75"/>
      <c r="MXG992" s="75"/>
      <c r="MXH992" s="75"/>
      <c r="MXI992" s="75"/>
      <c r="MXJ992" s="75"/>
      <c r="MXK992" s="75"/>
      <c r="MXL992" s="75"/>
      <c r="MXM992" s="75"/>
      <c r="MXN992" s="75"/>
      <c r="MXO992" s="75"/>
      <c r="MXP992" s="75"/>
      <c r="MXQ992" s="75"/>
      <c r="MXR992" s="75"/>
      <c r="MXS992" s="75"/>
      <c r="MXT992" s="75"/>
      <c r="MXU992" s="75"/>
      <c r="MXV992" s="75"/>
      <c r="MXW992" s="75"/>
      <c r="MXX992" s="75"/>
      <c r="MXY992" s="75"/>
      <c r="MXZ992" s="75"/>
      <c r="MYA992" s="75"/>
      <c r="MYB992" s="75"/>
      <c r="MYC992" s="75"/>
      <c r="MYD992" s="75"/>
      <c r="MYE992" s="75"/>
      <c r="MYF992" s="75"/>
      <c r="MYG992" s="75"/>
      <c r="MYH992" s="75"/>
      <c r="MYI992" s="75"/>
      <c r="MYJ992" s="75"/>
      <c r="MYK992" s="75"/>
      <c r="MYL992" s="75"/>
      <c r="MYM992" s="75"/>
      <c r="MYN992" s="75"/>
      <c r="MYO992" s="75"/>
      <c r="MYP992" s="75"/>
      <c r="MYQ992" s="75"/>
      <c r="MYR992" s="75"/>
      <c r="MYS992" s="75"/>
      <c r="MYT992" s="75"/>
      <c r="MYU992" s="75"/>
      <c r="MYV992" s="75"/>
      <c r="MYW992" s="75"/>
      <c r="MYX992" s="75"/>
      <c r="MYY992" s="75"/>
      <c r="MYZ992" s="75"/>
      <c r="MZA992" s="75"/>
      <c r="MZB992" s="75"/>
      <c r="MZC992" s="75"/>
      <c r="MZD992" s="75"/>
      <c r="MZE992" s="75"/>
      <c r="MZF992" s="75"/>
      <c r="MZG992" s="75"/>
      <c r="MZH992" s="75"/>
      <c r="MZI992" s="75"/>
      <c r="MZJ992" s="75"/>
      <c r="MZK992" s="75"/>
      <c r="MZL992" s="75"/>
      <c r="MZM992" s="75"/>
      <c r="MZN992" s="75"/>
      <c r="MZO992" s="75"/>
      <c r="MZP992" s="75"/>
      <c r="MZQ992" s="75"/>
      <c r="MZR992" s="75"/>
      <c r="MZS992" s="75"/>
      <c r="MZT992" s="75"/>
      <c r="MZU992" s="75"/>
      <c r="MZV992" s="75"/>
      <c r="MZW992" s="75"/>
      <c r="MZX992" s="75"/>
      <c r="MZY992" s="75"/>
      <c r="MZZ992" s="75"/>
      <c r="NAA992" s="75"/>
      <c r="NAB992" s="75"/>
      <c r="NAC992" s="75"/>
      <c r="NAD992" s="75"/>
      <c r="NAE992" s="75"/>
      <c r="NAF992" s="75"/>
      <c r="NAG992" s="75"/>
      <c r="NAH992" s="75"/>
      <c r="NAI992" s="75"/>
      <c r="NAJ992" s="75"/>
      <c r="NAK992" s="75"/>
      <c r="NAL992" s="75"/>
      <c r="NAM992" s="75"/>
      <c r="NAN992" s="75"/>
      <c r="NAO992" s="75"/>
      <c r="NAP992" s="75"/>
      <c r="NAQ992" s="75"/>
      <c r="NAR992" s="75"/>
      <c r="NAS992" s="75"/>
      <c r="NAT992" s="75"/>
      <c r="NAU992" s="75"/>
      <c r="NAV992" s="75"/>
      <c r="NAW992" s="75"/>
      <c r="NAX992" s="75"/>
      <c r="NAY992" s="75"/>
      <c r="NAZ992" s="75"/>
      <c r="NBA992" s="75"/>
      <c r="NBB992" s="75"/>
      <c r="NBC992" s="75"/>
      <c r="NBD992" s="75"/>
      <c r="NBE992" s="75"/>
      <c r="NBF992" s="75"/>
      <c r="NBG992" s="75"/>
      <c r="NBH992" s="75"/>
      <c r="NBI992" s="75"/>
      <c r="NBJ992" s="75"/>
      <c r="NBK992" s="75"/>
      <c r="NBL992" s="75"/>
      <c r="NBM992" s="75"/>
      <c r="NBN992" s="75"/>
      <c r="NBO992" s="75"/>
      <c r="NBP992" s="75"/>
      <c r="NBQ992" s="75"/>
      <c r="NBR992" s="75"/>
      <c r="NBS992" s="75"/>
      <c r="NBT992" s="75"/>
      <c r="NBU992" s="75"/>
      <c r="NBV992" s="75"/>
      <c r="NBW992" s="75"/>
      <c r="NBX992" s="75"/>
      <c r="NBY992" s="75"/>
      <c r="NBZ992" s="75"/>
      <c r="NCA992" s="75"/>
      <c r="NCB992" s="75"/>
      <c r="NCC992" s="75"/>
      <c r="NCD992" s="75"/>
      <c r="NCE992" s="75"/>
      <c r="NCF992" s="75"/>
      <c r="NCG992" s="75"/>
      <c r="NCH992" s="75"/>
      <c r="NCI992" s="75"/>
      <c r="NCJ992" s="75"/>
      <c r="NCK992" s="75"/>
      <c r="NCL992" s="75"/>
      <c r="NCM992" s="75"/>
      <c r="NCN992" s="75"/>
      <c r="NCO992" s="75"/>
      <c r="NCP992" s="75"/>
      <c r="NCQ992" s="75"/>
      <c r="NCR992" s="75"/>
      <c r="NCS992" s="75"/>
      <c r="NCT992" s="75"/>
      <c r="NCU992" s="75"/>
      <c r="NCV992" s="75"/>
      <c r="NCW992" s="75"/>
      <c r="NCX992" s="75"/>
      <c r="NCY992" s="75"/>
      <c r="NCZ992" s="75"/>
      <c r="NDA992" s="75"/>
      <c r="NDB992" s="75"/>
      <c r="NDC992" s="75"/>
      <c r="NDD992" s="75"/>
      <c r="NDE992" s="75"/>
      <c r="NDF992" s="75"/>
      <c r="NDG992" s="75"/>
      <c r="NDH992" s="75"/>
      <c r="NDI992" s="75"/>
      <c r="NDJ992" s="75"/>
      <c r="NDK992" s="75"/>
      <c r="NDL992" s="75"/>
      <c r="NDM992" s="75"/>
      <c r="NDN992" s="75"/>
      <c r="NDO992" s="75"/>
      <c r="NDP992" s="75"/>
      <c r="NDQ992" s="75"/>
      <c r="NDR992" s="75"/>
      <c r="NDS992" s="75"/>
      <c r="NDT992" s="75"/>
      <c r="NDU992" s="75"/>
      <c r="NDV992" s="75"/>
      <c r="NDW992" s="75"/>
      <c r="NDX992" s="75"/>
      <c r="NDY992" s="75"/>
      <c r="NDZ992" s="75"/>
      <c r="NEA992" s="75"/>
      <c r="NEB992" s="75"/>
      <c r="NEC992" s="75"/>
      <c r="NED992" s="75"/>
      <c r="NEE992" s="75"/>
      <c r="NEF992" s="75"/>
      <c r="NEG992" s="75"/>
      <c r="NEH992" s="75"/>
      <c r="NEI992" s="75"/>
      <c r="NEJ992" s="75"/>
      <c r="NEK992" s="75"/>
      <c r="NEL992" s="75"/>
      <c r="NEM992" s="75"/>
      <c r="NEN992" s="75"/>
      <c r="NEO992" s="75"/>
      <c r="NEP992" s="75"/>
      <c r="NEQ992" s="75"/>
      <c r="NER992" s="75"/>
      <c r="NES992" s="75"/>
      <c r="NET992" s="75"/>
      <c r="NEU992" s="75"/>
      <c r="NEV992" s="75"/>
      <c r="NEW992" s="75"/>
      <c r="NEX992" s="75"/>
      <c r="NEY992" s="75"/>
      <c r="NEZ992" s="75"/>
      <c r="NFA992" s="75"/>
      <c r="NFB992" s="75"/>
      <c r="NFC992" s="75"/>
      <c r="NFD992" s="75"/>
      <c r="NFE992" s="75"/>
      <c r="NFF992" s="75"/>
      <c r="NFG992" s="75"/>
      <c r="NFH992" s="75"/>
      <c r="NFI992" s="75"/>
      <c r="NFJ992" s="75"/>
      <c r="NFK992" s="75"/>
      <c r="NFL992" s="75"/>
      <c r="NFM992" s="75"/>
      <c r="NFN992" s="75"/>
      <c r="NFO992" s="75"/>
      <c r="NFP992" s="75"/>
      <c r="NFQ992" s="75"/>
      <c r="NFR992" s="75"/>
      <c r="NFS992" s="75"/>
      <c r="NFT992" s="75"/>
      <c r="NFU992" s="75"/>
      <c r="NFV992" s="75"/>
      <c r="NFW992" s="75"/>
      <c r="NFX992" s="75"/>
      <c r="NFY992" s="75"/>
      <c r="NFZ992" s="75"/>
      <c r="NGA992" s="75"/>
      <c r="NGB992" s="75"/>
      <c r="NGC992" s="75"/>
      <c r="NGD992" s="75"/>
      <c r="NGE992" s="75"/>
      <c r="NGF992" s="75"/>
      <c r="NGG992" s="75"/>
      <c r="NGH992" s="75"/>
      <c r="NGI992" s="75"/>
      <c r="NGJ992" s="75"/>
      <c r="NGK992" s="75"/>
      <c r="NGL992" s="75"/>
      <c r="NGM992" s="75"/>
      <c r="NGN992" s="75"/>
      <c r="NGO992" s="75"/>
      <c r="NGP992" s="75"/>
      <c r="NGQ992" s="75"/>
      <c r="NGR992" s="75"/>
      <c r="NGS992" s="75"/>
      <c r="NGT992" s="75"/>
      <c r="NGU992" s="75"/>
      <c r="NGV992" s="75"/>
      <c r="NGW992" s="75"/>
      <c r="NGX992" s="75"/>
      <c r="NGY992" s="75"/>
      <c r="NGZ992" s="75"/>
      <c r="NHA992" s="75"/>
      <c r="NHB992" s="75"/>
      <c r="NHC992" s="75"/>
      <c r="NHD992" s="75"/>
      <c r="NHE992" s="75"/>
      <c r="NHF992" s="75"/>
      <c r="NHG992" s="75"/>
      <c r="NHH992" s="75"/>
      <c r="NHI992" s="75"/>
      <c r="NHJ992" s="75"/>
      <c r="NHK992" s="75"/>
      <c r="NHL992" s="75"/>
      <c r="NHM992" s="75"/>
      <c r="NHN992" s="75"/>
      <c r="NHO992" s="75"/>
      <c r="NHP992" s="75"/>
      <c r="NHQ992" s="75"/>
      <c r="NHR992" s="75"/>
      <c r="NHS992" s="75"/>
      <c r="NHT992" s="75"/>
      <c r="NHU992" s="75"/>
      <c r="NHV992" s="75"/>
      <c r="NHW992" s="75"/>
      <c r="NHX992" s="75"/>
      <c r="NHY992" s="75"/>
      <c r="NHZ992" s="75"/>
      <c r="NIA992" s="75"/>
      <c r="NIB992" s="75"/>
      <c r="NIC992" s="75"/>
      <c r="NID992" s="75"/>
      <c r="NIE992" s="75"/>
      <c r="NIF992" s="75"/>
      <c r="NIG992" s="75"/>
      <c r="NIH992" s="75"/>
      <c r="NII992" s="75"/>
      <c r="NIJ992" s="75"/>
      <c r="NIK992" s="75"/>
      <c r="NIL992" s="75"/>
      <c r="NIM992" s="75"/>
      <c r="NIN992" s="75"/>
      <c r="NIO992" s="75"/>
      <c r="NIP992" s="75"/>
      <c r="NIQ992" s="75"/>
      <c r="NIR992" s="75"/>
      <c r="NIS992" s="75"/>
      <c r="NIT992" s="75"/>
      <c r="NIU992" s="75"/>
      <c r="NIV992" s="75"/>
      <c r="NIW992" s="75"/>
      <c r="NIX992" s="75"/>
      <c r="NIY992" s="75"/>
      <c r="NIZ992" s="75"/>
      <c r="NJA992" s="75"/>
      <c r="NJB992" s="75"/>
      <c r="NJC992" s="75"/>
      <c r="NJD992" s="75"/>
      <c r="NJE992" s="75"/>
      <c r="NJF992" s="75"/>
      <c r="NJG992" s="75"/>
      <c r="NJH992" s="75"/>
      <c r="NJI992" s="75"/>
      <c r="NJJ992" s="75"/>
      <c r="NJK992" s="75"/>
      <c r="NJL992" s="75"/>
      <c r="NJM992" s="75"/>
      <c r="NJN992" s="75"/>
      <c r="NJO992" s="75"/>
      <c r="NJP992" s="75"/>
      <c r="NJQ992" s="75"/>
      <c r="NJR992" s="75"/>
      <c r="NJS992" s="75"/>
      <c r="NJT992" s="75"/>
      <c r="NJU992" s="75"/>
      <c r="NJV992" s="75"/>
      <c r="NJW992" s="75"/>
      <c r="NJX992" s="75"/>
      <c r="NJY992" s="75"/>
      <c r="NJZ992" s="75"/>
      <c r="NKA992" s="75"/>
      <c r="NKB992" s="75"/>
      <c r="NKC992" s="75"/>
      <c r="NKD992" s="75"/>
      <c r="NKE992" s="75"/>
      <c r="NKF992" s="75"/>
      <c r="NKG992" s="75"/>
      <c r="NKH992" s="75"/>
      <c r="NKI992" s="75"/>
      <c r="NKJ992" s="75"/>
      <c r="NKK992" s="75"/>
      <c r="NKL992" s="75"/>
      <c r="NKM992" s="75"/>
      <c r="NKN992" s="75"/>
      <c r="NKO992" s="75"/>
      <c r="NKP992" s="75"/>
      <c r="NKQ992" s="75"/>
      <c r="NKR992" s="75"/>
      <c r="NKS992" s="75"/>
      <c r="NKT992" s="75"/>
      <c r="NKU992" s="75"/>
      <c r="NKV992" s="75"/>
      <c r="NKW992" s="75"/>
      <c r="NKX992" s="75"/>
      <c r="NKY992" s="75"/>
      <c r="NKZ992" s="75"/>
      <c r="NLA992" s="75"/>
      <c r="NLB992" s="75"/>
      <c r="NLC992" s="75"/>
      <c r="NLD992" s="75"/>
      <c r="NLE992" s="75"/>
      <c r="NLF992" s="75"/>
      <c r="NLG992" s="75"/>
      <c r="NLH992" s="75"/>
      <c r="NLI992" s="75"/>
      <c r="NLJ992" s="75"/>
      <c r="NLK992" s="75"/>
      <c r="NLL992" s="75"/>
      <c r="NLM992" s="75"/>
      <c r="NLN992" s="75"/>
      <c r="NLO992" s="75"/>
      <c r="NLP992" s="75"/>
      <c r="NLQ992" s="75"/>
      <c r="NLR992" s="75"/>
      <c r="NLS992" s="75"/>
      <c r="NLT992" s="75"/>
      <c r="NLU992" s="75"/>
      <c r="NLV992" s="75"/>
      <c r="NLW992" s="75"/>
      <c r="NLX992" s="75"/>
      <c r="NLY992" s="75"/>
      <c r="NLZ992" s="75"/>
      <c r="NMA992" s="75"/>
      <c r="NMB992" s="75"/>
      <c r="NMC992" s="75"/>
      <c r="NMD992" s="75"/>
      <c r="NME992" s="75"/>
      <c r="NMF992" s="75"/>
      <c r="NMG992" s="75"/>
      <c r="NMH992" s="75"/>
      <c r="NMI992" s="75"/>
      <c r="NMJ992" s="75"/>
      <c r="NMK992" s="75"/>
      <c r="NML992" s="75"/>
      <c r="NMM992" s="75"/>
      <c r="NMN992" s="75"/>
      <c r="NMO992" s="75"/>
      <c r="NMP992" s="75"/>
      <c r="NMQ992" s="75"/>
      <c r="NMR992" s="75"/>
      <c r="NMS992" s="75"/>
      <c r="NMT992" s="75"/>
      <c r="NMU992" s="75"/>
      <c r="NMV992" s="75"/>
      <c r="NMW992" s="75"/>
      <c r="NMX992" s="75"/>
      <c r="NMY992" s="75"/>
      <c r="NMZ992" s="75"/>
      <c r="NNA992" s="75"/>
      <c r="NNB992" s="75"/>
      <c r="NNC992" s="75"/>
      <c r="NND992" s="75"/>
      <c r="NNE992" s="75"/>
      <c r="NNF992" s="75"/>
      <c r="NNG992" s="75"/>
      <c r="NNH992" s="75"/>
      <c r="NNI992" s="75"/>
      <c r="NNJ992" s="75"/>
      <c r="NNK992" s="75"/>
      <c r="NNL992" s="75"/>
      <c r="NNM992" s="75"/>
      <c r="NNN992" s="75"/>
      <c r="NNO992" s="75"/>
      <c r="NNP992" s="75"/>
      <c r="NNQ992" s="75"/>
      <c r="NNR992" s="75"/>
      <c r="NNS992" s="75"/>
      <c r="NNT992" s="75"/>
      <c r="NNU992" s="75"/>
      <c r="NNV992" s="75"/>
      <c r="NNW992" s="75"/>
      <c r="NNX992" s="75"/>
      <c r="NNY992" s="75"/>
      <c r="NNZ992" s="75"/>
      <c r="NOA992" s="75"/>
      <c r="NOB992" s="75"/>
      <c r="NOC992" s="75"/>
      <c r="NOD992" s="75"/>
      <c r="NOE992" s="75"/>
      <c r="NOF992" s="75"/>
      <c r="NOG992" s="75"/>
      <c r="NOH992" s="75"/>
      <c r="NOI992" s="75"/>
      <c r="NOJ992" s="75"/>
      <c r="NOK992" s="75"/>
      <c r="NOL992" s="75"/>
      <c r="NOM992" s="75"/>
      <c r="NON992" s="75"/>
      <c r="NOO992" s="75"/>
      <c r="NOP992" s="75"/>
      <c r="NOQ992" s="75"/>
      <c r="NOR992" s="75"/>
      <c r="NOS992" s="75"/>
      <c r="NOT992" s="75"/>
      <c r="NOU992" s="75"/>
      <c r="NOV992" s="75"/>
      <c r="NOW992" s="75"/>
      <c r="NOX992" s="75"/>
      <c r="NOY992" s="75"/>
      <c r="NOZ992" s="75"/>
      <c r="NPA992" s="75"/>
      <c r="NPB992" s="75"/>
      <c r="NPC992" s="75"/>
      <c r="NPD992" s="75"/>
      <c r="NPE992" s="75"/>
      <c r="NPF992" s="75"/>
      <c r="NPG992" s="75"/>
      <c r="NPH992" s="75"/>
      <c r="NPI992" s="75"/>
      <c r="NPJ992" s="75"/>
      <c r="NPK992" s="75"/>
      <c r="NPL992" s="75"/>
      <c r="NPM992" s="75"/>
      <c r="NPN992" s="75"/>
      <c r="NPO992" s="75"/>
      <c r="NPP992" s="75"/>
      <c r="NPQ992" s="75"/>
      <c r="NPR992" s="75"/>
      <c r="NPS992" s="75"/>
      <c r="NPT992" s="75"/>
      <c r="NPU992" s="75"/>
      <c r="NPV992" s="75"/>
      <c r="NPW992" s="75"/>
      <c r="NPX992" s="75"/>
      <c r="NPY992" s="75"/>
      <c r="NPZ992" s="75"/>
      <c r="NQA992" s="75"/>
      <c r="NQB992" s="75"/>
      <c r="NQC992" s="75"/>
      <c r="NQD992" s="75"/>
      <c r="NQE992" s="75"/>
      <c r="NQF992" s="75"/>
      <c r="NQG992" s="75"/>
      <c r="NQH992" s="75"/>
      <c r="NQI992" s="75"/>
      <c r="NQJ992" s="75"/>
      <c r="NQK992" s="75"/>
      <c r="NQL992" s="75"/>
      <c r="NQM992" s="75"/>
      <c r="NQN992" s="75"/>
      <c r="NQO992" s="75"/>
      <c r="NQP992" s="75"/>
      <c r="NQQ992" s="75"/>
      <c r="NQR992" s="75"/>
      <c r="NQS992" s="75"/>
      <c r="NQT992" s="75"/>
      <c r="NQU992" s="75"/>
      <c r="NQV992" s="75"/>
      <c r="NQW992" s="75"/>
      <c r="NQX992" s="75"/>
      <c r="NQY992" s="75"/>
      <c r="NQZ992" s="75"/>
      <c r="NRA992" s="75"/>
      <c r="NRB992" s="75"/>
      <c r="NRC992" s="75"/>
      <c r="NRD992" s="75"/>
      <c r="NRE992" s="75"/>
      <c r="NRF992" s="75"/>
      <c r="NRG992" s="75"/>
      <c r="NRH992" s="75"/>
      <c r="NRI992" s="75"/>
      <c r="NRJ992" s="75"/>
      <c r="NRK992" s="75"/>
      <c r="NRL992" s="75"/>
      <c r="NRM992" s="75"/>
      <c r="NRN992" s="75"/>
      <c r="NRO992" s="75"/>
      <c r="NRP992" s="75"/>
      <c r="NRQ992" s="75"/>
      <c r="NRR992" s="75"/>
      <c r="NRS992" s="75"/>
      <c r="NRT992" s="75"/>
      <c r="NRU992" s="75"/>
      <c r="NRV992" s="75"/>
      <c r="NRW992" s="75"/>
      <c r="NRX992" s="75"/>
      <c r="NRY992" s="75"/>
      <c r="NRZ992" s="75"/>
      <c r="NSA992" s="75"/>
      <c r="NSB992" s="75"/>
      <c r="NSC992" s="75"/>
      <c r="NSD992" s="75"/>
      <c r="NSE992" s="75"/>
      <c r="NSF992" s="75"/>
      <c r="NSG992" s="75"/>
      <c r="NSH992" s="75"/>
      <c r="NSI992" s="75"/>
      <c r="NSJ992" s="75"/>
      <c r="NSK992" s="75"/>
      <c r="NSL992" s="75"/>
      <c r="NSM992" s="75"/>
      <c r="NSN992" s="75"/>
      <c r="NSO992" s="75"/>
      <c r="NSP992" s="75"/>
      <c r="NSQ992" s="75"/>
      <c r="NSR992" s="75"/>
      <c r="NSS992" s="75"/>
      <c r="NST992" s="75"/>
      <c r="NSU992" s="75"/>
      <c r="NSV992" s="75"/>
      <c r="NSW992" s="75"/>
      <c r="NSX992" s="75"/>
      <c r="NSY992" s="75"/>
      <c r="NSZ992" s="75"/>
      <c r="NTA992" s="75"/>
      <c r="NTB992" s="75"/>
      <c r="NTC992" s="75"/>
      <c r="NTD992" s="75"/>
      <c r="NTE992" s="75"/>
      <c r="NTF992" s="75"/>
      <c r="NTG992" s="75"/>
      <c r="NTH992" s="75"/>
      <c r="NTI992" s="75"/>
      <c r="NTJ992" s="75"/>
      <c r="NTK992" s="75"/>
      <c r="NTL992" s="75"/>
      <c r="NTM992" s="75"/>
      <c r="NTN992" s="75"/>
      <c r="NTO992" s="75"/>
      <c r="NTP992" s="75"/>
      <c r="NTQ992" s="75"/>
      <c r="NTR992" s="75"/>
      <c r="NTS992" s="75"/>
      <c r="NTT992" s="75"/>
      <c r="NTU992" s="75"/>
      <c r="NTV992" s="75"/>
      <c r="NTW992" s="75"/>
      <c r="NTX992" s="75"/>
      <c r="NTY992" s="75"/>
      <c r="NTZ992" s="75"/>
      <c r="NUA992" s="75"/>
      <c r="NUB992" s="75"/>
      <c r="NUC992" s="75"/>
      <c r="NUD992" s="75"/>
      <c r="NUE992" s="75"/>
      <c r="NUF992" s="75"/>
      <c r="NUG992" s="75"/>
      <c r="NUH992" s="75"/>
      <c r="NUI992" s="75"/>
      <c r="NUJ992" s="75"/>
      <c r="NUK992" s="75"/>
      <c r="NUL992" s="75"/>
      <c r="NUM992" s="75"/>
      <c r="NUN992" s="75"/>
      <c r="NUO992" s="75"/>
      <c r="NUP992" s="75"/>
      <c r="NUQ992" s="75"/>
      <c r="NUR992" s="75"/>
      <c r="NUS992" s="75"/>
      <c r="NUT992" s="75"/>
      <c r="NUU992" s="75"/>
      <c r="NUV992" s="75"/>
      <c r="NUW992" s="75"/>
      <c r="NUX992" s="75"/>
      <c r="NUY992" s="75"/>
      <c r="NUZ992" s="75"/>
      <c r="NVA992" s="75"/>
      <c r="NVB992" s="75"/>
      <c r="NVC992" s="75"/>
      <c r="NVD992" s="75"/>
      <c r="NVE992" s="75"/>
      <c r="NVF992" s="75"/>
      <c r="NVG992" s="75"/>
      <c r="NVH992" s="75"/>
      <c r="NVI992" s="75"/>
      <c r="NVJ992" s="75"/>
      <c r="NVK992" s="75"/>
      <c r="NVL992" s="75"/>
      <c r="NVM992" s="75"/>
      <c r="NVN992" s="75"/>
      <c r="NVO992" s="75"/>
      <c r="NVP992" s="75"/>
      <c r="NVQ992" s="75"/>
      <c r="NVR992" s="75"/>
      <c r="NVS992" s="75"/>
      <c r="NVT992" s="75"/>
      <c r="NVU992" s="75"/>
      <c r="NVV992" s="75"/>
      <c r="NVW992" s="75"/>
      <c r="NVX992" s="75"/>
      <c r="NVY992" s="75"/>
      <c r="NVZ992" s="75"/>
      <c r="NWA992" s="75"/>
      <c r="NWB992" s="75"/>
      <c r="NWC992" s="75"/>
      <c r="NWD992" s="75"/>
      <c r="NWE992" s="75"/>
      <c r="NWF992" s="75"/>
      <c r="NWG992" s="75"/>
      <c r="NWH992" s="75"/>
      <c r="NWI992" s="75"/>
      <c r="NWJ992" s="75"/>
      <c r="NWK992" s="75"/>
      <c r="NWL992" s="75"/>
      <c r="NWM992" s="75"/>
      <c r="NWN992" s="75"/>
      <c r="NWO992" s="75"/>
      <c r="NWP992" s="75"/>
      <c r="NWQ992" s="75"/>
      <c r="NWR992" s="75"/>
      <c r="NWS992" s="75"/>
      <c r="NWT992" s="75"/>
      <c r="NWU992" s="75"/>
      <c r="NWV992" s="75"/>
      <c r="NWW992" s="75"/>
      <c r="NWX992" s="75"/>
      <c r="NWY992" s="75"/>
      <c r="NWZ992" s="75"/>
      <c r="NXA992" s="75"/>
      <c r="NXB992" s="75"/>
      <c r="NXC992" s="75"/>
      <c r="NXD992" s="75"/>
      <c r="NXE992" s="75"/>
      <c r="NXF992" s="75"/>
      <c r="NXG992" s="75"/>
      <c r="NXH992" s="75"/>
      <c r="NXI992" s="75"/>
      <c r="NXJ992" s="75"/>
      <c r="NXK992" s="75"/>
      <c r="NXL992" s="75"/>
      <c r="NXM992" s="75"/>
      <c r="NXN992" s="75"/>
      <c r="NXO992" s="75"/>
      <c r="NXP992" s="75"/>
      <c r="NXQ992" s="75"/>
      <c r="NXR992" s="75"/>
      <c r="NXS992" s="75"/>
      <c r="NXT992" s="75"/>
      <c r="NXU992" s="75"/>
      <c r="NXV992" s="75"/>
      <c r="NXW992" s="75"/>
      <c r="NXX992" s="75"/>
      <c r="NXY992" s="75"/>
      <c r="NXZ992" s="75"/>
      <c r="NYA992" s="75"/>
      <c r="NYB992" s="75"/>
      <c r="NYC992" s="75"/>
      <c r="NYD992" s="75"/>
      <c r="NYE992" s="75"/>
      <c r="NYF992" s="75"/>
      <c r="NYG992" s="75"/>
      <c r="NYH992" s="75"/>
      <c r="NYI992" s="75"/>
      <c r="NYJ992" s="75"/>
      <c r="NYK992" s="75"/>
      <c r="NYL992" s="75"/>
      <c r="NYM992" s="75"/>
      <c r="NYN992" s="75"/>
      <c r="NYO992" s="75"/>
      <c r="NYP992" s="75"/>
      <c r="NYQ992" s="75"/>
      <c r="NYR992" s="75"/>
      <c r="NYS992" s="75"/>
      <c r="NYT992" s="75"/>
      <c r="NYU992" s="75"/>
      <c r="NYV992" s="75"/>
      <c r="NYW992" s="75"/>
      <c r="NYX992" s="75"/>
      <c r="NYY992" s="75"/>
      <c r="NYZ992" s="75"/>
      <c r="NZA992" s="75"/>
      <c r="NZB992" s="75"/>
      <c r="NZC992" s="75"/>
      <c r="NZD992" s="75"/>
      <c r="NZE992" s="75"/>
      <c r="NZF992" s="75"/>
      <c r="NZG992" s="75"/>
      <c r="NZH992" s="75"/>
      <c r="NZI992" s="75"/>
      <c r="NZJ992" s="75"/>
      <c r="NZK992" s="75"/>
      <c r="NZL992" s="75"/>
      <c r="NZM992" s="75"/>
      <c r="NZN992" s="75"/>
      <c r="NZO992" s="75"/>
      <c r="NZP992" s="75"/>
      <c r="NZQ992" s="75"/>
      <c r="NZR992" s="75"/>
      <c r="NZS992" s="75"/>
      <c r="NZT992" s="75"/>
      <c r="NZU992" s="75"/>
      <c r="NZV992" s="75"/>
      <c r="NZW992" s="75"/>
      <c r="NZX992" s="75"/>
      <c r="NZY992" s="75"/>
      <c r="NZZ992" s="75"/>
      <c r="OAA992" s="75"/>
      <c r="OAB992" s="75"/>
      <c r="OAC992" s="75"/>
      <c r="OAD992" s="75"/>
      <c r="OAE992" s="75"/>
      <c r="OAF992" s="75"/>
      <c r="OAG992" s="75"/>
      <c r="OAH992" s="75"/>
      <c r="OAI992" s="75"/>
      <c r="OAJ992" s="75"/>
      <c r="OAK992" s="75"/>
      <c r="OAL992" s="75"/>
      <c r="OAM992" s="75"/>
      <c r="OAN992" s="75"/>
      <c r="OAO992" s="75"/>
      <c r="OAP992" s="75"/>
      <c r="OAQ992" s="75"/>
      <c r="OAR992" s="75"/>
      <c r="OAS992" s="75"/>
      <c r="OAT992" s="75"/>
      <c r="OAU992" s="75"/>
      <c r="OAV992" s="75"/>
      <c r="OAW992" s="75"/>
      <c r="OAX992" s="75"/>
      <c r="OAY992" s="75"/>
      <c r="OAZ992" s="75"/>
      <c r="OBA992" s="75"/>
      <c r="OBB992" s="75"/>
      <c r="OBC992" s="75"/>
      <c r="OBD992" s="75"/>
      <c r="OBE992" s="75"/>
      <c r="OBF992" s="75"/>
      <c r="OBG992" s="75"/>
      <c r="OBH992" s="75"/>
      <c r="OBI992" s="75"/>
      <c r="OBJ992" s="75"/>
      <c r="OBK992" s="75"/>
      <c r="OBL992" s="75"/>
      <c r="OBM992" s="75"/>
      <c r="OBN992" s="75"/>
      <c r="OBO992" s="75"/>
      <c r="OBP992" s="75"/>
      <c r="OBQ992" s="75"/>
      <c r="OBR992" s="75"/>
      <c r="OBS992" s="75"/>
      <c r="OBT992" s="75"/>
      <c r="OBU992" s="75"/>
      <c r="OBV992" s="75"/>
      <c r="OBW992" s="75"/>
      <c r="OBX992" s="75"/>
      <c r="OBY992" s="75"/>
      <c r="OBZ992" s="75"/>
      <c r="OCA992" s="75"/>
      <c r="OCB992" s="75"/>
      <c r="OCC992" s="75"/>
      <c r="OCD992" s="75"/>
      <c r="OCE992" s="75"/>
      <c r="OCF992" s="75"/>
      <c r="OCG992" s="75"/>
      <c r="OCH992" s="75"/>
      <c r="OCI992" s="75"/>
      <c r="OCJ992" s="75"/>
      <c r="OCK992" s="75"/>
      <c r="OCL992" s="75"/>
      <c r="OCM992" s="75"/>
      <c r="OCN992" s="75"/>
      <c r="OCO992" s="75"/>
      <c r="OCP992" s="75"/>
      <c r="OCQ992" s="75"/>
      <c r="OCR992" s="75"/>
      <c r="OCS992" s="75"/>
      <c r="OCT992" s="75"/>
      <c r="OCU992" s="75"/>
      <c r="OCV992" s="75"/>
      <c r="OCW992" s="75"/>
      <c r="OCX992" s="75"/>
      <c r="OCY992" s="75"/>
      <c r="OCZ992" s="75"/>
      <c r="ODA992" s="75"/>
      <c r="ODB992" s="75"/>
      <c r="ODC992" s="75"/>
      <c r="ODD992" s="75"/>
      <c r="ODE992" s="75"/>
      <c r="ODF992" s="75"/>
      <c r="ODG992" s="75"/>
      <c r="ODH992" s="75"/>
      <c r="ODI992" s="75"/>
      <c r="ODJ992" s="75"/>
      <c r="ODK992" s="75"/>
      <c r="ODL992" s="75"/>
      <c r="ODM992" s="75"/>
      <c r="ODN992" s="75"/>
      <c r="ODO992" s="75"/>
      <c r="ODP992" s="75"/>
      <c r="ODQ992" s="75"/>
      <c r="ODR992" s="75"/>
      <c r="ODS992" s="75"/>
      <c r="ODT992" s="75"/>
      <c r="ODU992" s="75"/>
      <c r="ODV992" s="75"/>
      <c r="ODW992" s="75"/>
      <c r="ODX992" s="75"/>
      <c r="ODY992" s="75"/>
      <c r="ODZ992" s="75"/>
      <c r="OEA992" s="75"/>
      <c r="OEB992" s="75"/>
      <c r="OEC992" s="75"/>
      <c r="OED992" s="75"/>
      <c r="OEE992" s="75"/>
      <c r="OEF992" s="75"/>
      <c r="OEG992" s="75"/>
      <c r="OEH992" s="75"/>
      <c r="OEI992" s="75"/>
      <c r="OEJ992" s="75"/>
      <c r="OEK992" s="75"/>
      <c r="OEL992" s="75"/>
      <c r="OEM992" s="75"/>
      <c r="OEN992" s="75"/>
      <c r="OEO992" s="75"/>
      <c r="OEP992" s="75"/>
      <c r="OEQ992" s="75"/>
      <c r="OER992" s="75"/>
      <c r="OES992" s="75"/>
      <c r="OET992" s="75"/>
      <c r="OEU992" s="75"/>
      <c r="OEV992" s="75"/>
      <c r="OEW992" s="75"/>
      <c r="OEX992" s="75"/>
      <c r="OEY992" s="75"/>
      <c r="OEZ992" s="75"/>
      <c r="OFA992" s="75"/>
      <c r="OFB992" s="75"/>
      <c r="OFC992" s="75"/>
      <c r="OFD992" s="75"/>
      <c r="OFE992" s="75"/>
      <c r="OFF992" s="75"/>
      <c r="OFG992" s="75"/>
      <c r="OFH992" s="75"/>
      <c r="OFI992" s="75"/>
      <c r="OFJ992" s="75"/>
      <c r="OFK992" s="75"/>
      <c r="OFL992" s="75"/>
      <c r="OFM992" s="75"/>
      <c r="OFN992" s="75"/>
      <c r="OFO992" s="75"/>
      <c r="OFP992" s="75"/>
      <c r="OFQ992" s="75"/>
      <c r="OFR992" s="75"/>
      <c r="OFS992" s="75"/>
      <c r="OFT992" s="75"/>
      <c r="OFU992" s="75"/>
      <c r="OFV992" s="75"/>
      <c r="OFW992" s="75"/>
      <c r="OFX992" s="75"/>
      <c r="OFY992" s="75"/>
      <c r="OFZ992" s="75"/>
      <c r="OGA992" s="75"/>
      <c r="OGB992" s="75"/>
      <c r="OGC992" s="75"/>
      <c r="OGD992" s="75"/>
      <c r="OGE992" s="75"/>
      <c r="OGF992" s="75"/>
      <c r="OGG992" s="75"/>
      <c r="OGH992" s="75"/>
      <c r="OGI992" s="75"/>
      <c r="OGJ992" s="75"/>
      <c r="OGK992" s="75"/>
      <c r="OGL992" s="75"/>
      <c r="OGM992" s="75"/>
      <c r="OGN992" s="75"/>
      <c r="OGO992" s="75"/>
      <c r="OGP992" s="75"/>
      <c r="OGQ992" s="75"/>
      <c r="OGR992" s="75"/>
      <c r="OGS992" s="75"/>
      <c r="OGT992" s="75"/>
      <c r="OGU992" s="75"/>
      <c r="OGV992" s="75"/>
      <c r="OGW992" s="75"/>
      <c r="OGX992" s="75"/>
      <c r="OGY992" s="75"/>
      <c r="OGZ992" s="75"/>
      <c r="OHA992" s="75"/>
      <c r="OHB992" s="75"/>
      <c r="OHC992" s="75"/>
      <c r="OHD992" s="75"/>
      <c r="OHE992" s="75"/>
      <c r="OHF992" s="75"/>
      <c r="OHG992" s="75"/>
      <c r="OHH992" s="75"/>
      <c r="OHI992" s="75"/>
      <c r="OHJ992" s="75"/>
      <c r="OHK992" s="75"/>
      <c r="OHL992" s="75"/>
      <c r="OHM992" s="75"/>
      <c r="OHN992" s="75"/>
      <c r="OHO992" s="75"/>
      <c r="OHP992" s="75"/>
      <c r="OHQ992" s="75"/>
      <c r="OHR992" s="75"/>
      <c r="OHS992" s="75"/>
      <c r="OHT992" s="75"/>
      <c r="OHU992" s="75"/>
      <c r="OHV992" s="75"/>
      <c r="OHW992" s="75"/>
      <c r="OHX992" s="75"/>
      <c r="OHY992" s="75"/>
      <c r="OHZ992" s="75"/>
      <c r="OIA992" s="75"/>
      <c r="OIB992" s="75"/>
      <c r="OIC992" s="75"/>
      <c r="OID992" s="75"/>
      <c r="OIE992" s="75"/>
      <c r="OIF992" s="75"/>
      <c r="OIG992" s="75"/>
      <c r="OIH992" s="75"/>
      <c r="OII992" s="75"/>
      <c r="OIJ992" s="75"/>
      <c r="OIK992" s="75"/>
      <c r="OIL992" s="75"/>
      <c r="OIM992" s="75"/>
      <c r="OIN992" s="75"/>
      <c r="OIO992" s="75"/>
      <c r="OIP992" s="75"/>
      <c r="OIQ992" s="75"/>
      <c r="OIR992" s="75"/>
      <c r="OIS992" s="75"/>
      <c r="OIT992" s="75"/>
      <c r="OIU992" s="75"/>
      <c r="OIV992" s="75"/>
      <c r="OIW992" s="75"/>
      <c r="OIX992" s="75"/>
      <c r="OIY992" s="75"/>
      <c r="OIZ992" s="75"/>
      <c r="OJA992" s="75"/>
      <c r="OJB992" s="75"/>
      <c r="OJC992" s="75"/>
      <c r="OJD992" s="75"/>
      <c r="OJE992" s="75"/>
      <c r="OJF992" s="75"/>
      <c r="OJG992" s="75"/>
      <c r="OJH992" s="75"/>
      <c r="OJI992" s="75"/>
      <c r="OJJ992" s="75"/>
      <c r="OJK992" s="75"/>
      <c r="OJL992" s="75"/>
      <c r="OJM992" s="75"/>
      <c r="OJN992" s="75"/>
      <c r="OJO992" s="75"/>
      <c r="OJP992" s="75"/>
      <c r="OJQ992" s="75"/>
      <c r="OJR992" s="75"/>
      <c r="OJS992" s="75"/>
      <c r="OJT992" s="75"/>
      <c r="OJU992" s="75"/>
      <c r="OJV992" s="75"/>
      <c r="OJW992" s="75"/>
      <c r="OJX992" s="75"/>
      <c r="OJY992" s="75"/>
      <c r="OJZ992" s="75"/>
      <c r="OKA992" s="75"/>
      <c r="OKB992" s="75"/>
      <c r="OKC992" s="75"/>
      <c r="OKD992" s="75"/>
      <c r="OKE992" s="75"/>
      <c r="OKF992" s="75"/>
      <c r="OKG992" s="75"/>
      <c r="OKH992" s="75"/>
      <c r="OKI992" s="75"/>
      <c r="OKJ992" s="75"/>
      <c r="OKK992" s="75"/>
      <c r="OKL992" s="75"/>
      <c r="OKM992" s="75"/>
      <c r="OKN992" s="75"/>
      <c r="OKO992" s="75"/>
      <c r="OKP992" s="75"/>
      <c r="OKQ992" s="75"/>
      <c r="OKR992" s="75"/>
      <c r="OKS992" s="75"/>
      <c r="OKT992" s="75"/>
      <c r="OKU992" s="75"/>
      <c r="OKV992" s="75"/>
      <c r="OKW992" s="75"/>
      <c r="OKX992" s="75"/>
      <c r="OKY992" s="75"/>
      <c r="OKZ992" s="75"/>
      <c r="OLA992" s="75"/>
      <c r="OLB992" s="75"/>
      <c r="OLC992" s="75"/>
      <c r="OLD992" s="75"/>
      <c r="OLE992" s="75"/>
      <c r="OLF992" s="75"/>
      <c r="OLG992" s="75"/>
      <c r="OLH992" s="75"/>
      <c r="OLI992" s="75"/>
      <c r="OLJ992" s="75"/>
      <c r="OLK992" s="75"/>
      <c r="OLL992" s="75"/>
      <c r="OLM992" s="75"/>
      <c r="OLN992" s="75"/>
      <c r="OLO992" s="75"/>
      <c r="OLP992" s="75"/>
      <c r="OLQ992" s="75"/>
      <c r="OLR992" s="75"/>
      <c r="OLS992" s="75"/>
      <c r="OLT992" s="75"/>
      <c r="OLU992" s="75"/>
      <c r="OLV992" s="75"/>
      <c r="OLW992" s="75"/>
      <c r="OLX992" s="75"/>
      <c r="OLY992" s="75"/>
      <c r="OLZ992" s="75"/>
      <c r="OMA992" s="75"/>
      <c r="OMB992" s="75"/>
      <c r="OMC992" s="75"/>
      <c r="OMD992" s="75"/>
      <c r="OME992" s="75"/>
      <c r="OMF992" s="75"/>
      <c r="OMG992" s="75"/>
      <c r="OMH992" s="75"/>
      <c r="OMI992" s="75"/>
      <c r="OMJ992" s="75"/>
      <c r="OMK992" s="75"/>
      <c r="OML992" s="75"/>
      <c r="OMM992" s="75"/>
      <c r="OMN992" s="75"/>
      <c r="OMO992" s="75"/>
      <c r="OMP992" s="75"/>
      <c r="OMQ992" s="75"/>
      <c r="OMR992" s="75"/>
      <c r="OMS992" s="75"/>
      <c r="OMT992" s="75"/>
      <c r="OMU992" s="75"/>
      <c r="OMV992" s="75"/>
      <c r="OMW992" s="75"/>
      <c r="OMX992" s="75"/>
      <c r="OMY992" s="75"/>
      <c r="OMZ992" s="75"/>
      <c r="ONA992" s="75"/>
      <c r="ONB992" s="75"/>
      <c r="ONC992" s="75"/>
      <c r="OND992" s="75"/>
      <c r="ONE992" s="75"/>
      <c r="ONF992" s="75"/>
      <c r="ONG992" s="75"/>
      <c r="ONH992" s="75"/>
      <c r="ONI992" s="75"/>
      <c r="ONJ992" s="75"/>
      <c r="ONK992" s="75"/>
      <c r="ONL992" s="75"/>
      <c r="ONM992" s="75"/>
      <c r="ONN992" s="75"/>
      <c r="ONO992" s="75"/>
      <c r="ONP992" s="75"/>
      <c r="ONQ992" s="75"/>
      <c r="ONR992" s="75"/>
      <c r="ONS992" s="75"/>
      <c r="ONT992" s="75"/>
      <c r="ONU992" s="75"/>
      <c r="ONV992" s="75"/>
      <c r="ONW992" s="75"/>
      <c r="ONX992" s="75"/>
      <c r="ONY992" s="75"/>
      <c r="ONZ992" s="75"/>
      <c r="OOA992" s="75"/>
      <c r="OOB992" s="75"/>
      <c r="OOC992" s="75"/>
      <c r="OOD992" s="75"/>
      <c r="OOE992" s="75"/>
      <c r="OOF992" s="75"/>
      <c r="OOG992" s="75"/>
      <c r="OOH992" s="75"/>
      <c r="OOI992" s="75"/>
      <c r="OOJ992" s="75"/>
      <c r="OOK992" s="75"/>
      <c r="OOL992" s="75"/>
      <c r="OOM992" s="75"/>
      <c r="OON992" s="75"/>
      <c r="OOO992" s="75"/>
      <c r="OOP992" s="75"/>
      <c r="OOQ992" s="75"/>
      <c r="OOR992" s="75"/>
      <c r="OOS992" s="75"/>
      <c r="OOT992" s="75"/>
      <c r="OOU992" s="75"/>
      <c r="OOV992" s="75"/>
      <c r="OOW992" s="75"/>
      <c r="OOX992" s="75"/>
      <c r="OOY992" s="75"/>
      <c r="OOZ992" s="75"/>
      <c r="OPA992" s="75"/>
      <c r="OPB992" s="75"/>
      <c r="OPC992" s="75"/>
      <c r="OPD992" s="75"/>
      <c r="OPE992" s="75"/>
      <c r="OPF992" s="75"/>
      <c r="OPG992" s="75"/>
      <c r="OPH992" s="75"/>
      <c r="OPI992" s="75"/>
      <c r="OPJ992" s="75"/>
      <c r="OPK992" s="75"/>
      <c r="OPL992" s="75"/>
      <c r="OPM992" s="75"/>
      <c r="OPN992" s="75"/>
      <c r="OPO992" s="75"/>
      <c r="OPP992" s="75"/>
      <c r="OPQ992" s="75"/>
      <c r="OPR992" s="75"/>
      <c r="OPS992" s="75"/>
      <c r="OPT992" s="75"/>
      <c r="OPU992" s="75"/>
      <c r="OPV992" s="75"/>
      <c r="OPW992" s="75"/>
      <c r="OPX992" s="75"/>
      <c r="OPY992" s="75"/>
      <c r="OPZ992" s="75"/>
      <c r="OQA992" s="75"/>
      <c r="OQB992" s="75"/>
      <c r="OQC992" s="75"/>
      <c r="OQD992" s="75"/>
      <c r="OQE992" s="75"/>
      <c r="OQF992" s="75"/>
      <c r="OQG992" s="75"/>
      <c r="OQH992" s="75"/>
      <c r="OQI992" s="75"/>
      <c r="OQJ992" s="75"/>
      <c r="OQK992" s="75"/>
      <c r="OQL992" s="75"/>
      <c r="OQM992" s="75"/>
      <c r="OQN992" s="75"/>
      <c r="OQO992" s="75"/>
      <c r="OQP992" s="75"/>
      <c r="OQQ992" s="75"/>
      <c r="OQR992" s="75"/>
      <c r="OQS992" s="75"/>
      <c r="OQT992" s="75"/>
      <c r="OQU992" s="75"/>
      <c r="OQV992" s="75"/>
      <c r="OQW992" s="75"/>
      <c r="OQX992" s="75"/>
      <c r="OQY992" s="75"/>
      <c r="OQZ992" s="75"/>
      <c r="ORA992" s="75"/>
      <c r="ORB992" s="75"/>
      <c r="ORC992" s="75"/>
      <c r="ORD992" s="75"/>
      <c r="ORE992" s="75"/>
      <c r="ORF992" s="75"/>
      <c r="ORG992" s="75"/>
      <c r="ORH992" s="75"/>
      <c r="ORI992" s="75"/>
      <c r="ORJ992" s="75"/>
      <c r="ORK992" s="75"/>
      <c r="ORL992" s="75"/>
      <c r="ORM992" s="75"/>
      <c r="ORN992" s="75"/>
      <c r="ORO992" s="75"/>
      <c r="ORP992" s="75"/>
      <c r="ORQ992" s="75"/>
      <c r="ORR992" s="75"/>
      <c r="ORS992" s="75"/>
      <c r="ORT992" s="75"/>
      <c r="ORU992" s="75"/>
      <c r="ORV992" s="75"/>
      <c r="ORW992" s="75"/>
      <c r="ORX992" s="75"/>
      <c r="ORY992" s="75"/>
      <c r="ORZ992" s="75"/>
      <c r="OSA992" s="75"/>
      <c r="OSB992" s="75"/>
      <c r="OSC992" s="75"/>
      <c r="OSD992" s="75"/>
      <c r="OSE992" s="75"/>
      <c r="OSF992" s="75"/>
      <c r="OSG992" s="75"/>
      <c r="OSH992" s="75"/>
      <c r="OSI992" s="75"/>
      <c r="OSJ992" s="75"/>
      <c r="OSK992" s="75"/>
      <c r="OSL992" s="75"/>
      <c r="OSM992" s="75"/>
      <c r="OSN992" s="75"/>
      <c r="OSO992" s="75"/>
      <c r="OSP992" s="75"/>
      <c r="OSQ992" s="75"/>
      <c r="OSR992" s="75"/>
      <c r="OSS992" s="75"/>
      <c r="OST992" s="75"/>
      <c r="OSU992" s="75"/>
      <c r="OSV992" s="75"/>
      <c r="OSW992" s="75"/>
      <c r="OSX992" s="75"/>
      <c r="OSY992" s="75"/>
      <c r="OSZ992" s="75"/>
      <c r="OTA992" s="75"/>
      <c r="OTB992" s="75"/>
      <c r="OTC992" s="75"/>
      <c r="OTD992" s="75"/>
      <c r="OTE992" s="75"/>
      <c r="OTF992" s="75"/>
      <c r="OTG992" s="75"/>
      <c r="OTH992" s="75"/>
      <c r="OTI992" s="75"/>
      <c r="OTJ992" s="75"/>
      <c r="OTK992" s="75"/>
      <c r="OTL992" s="75"/>
      <c r="OTM992" s="75"/>
      <c r="OTN992" s="75"/>
      <c r="OTO992" s="75"/>
      <c r="OTP992" s="75"/>
      <c r="OTQ992" s="75"/>
      <c r="OTR992" s="75"/>
      <c r="OTS992" s="75"/>
      <c r="OTT992" s="75"/>
      <c r="OTU992" s="75"/>
      <c r="OTV992" s="75"/>
      <c r="OTW992" s="75"/>
      <c r="OTX992" s="75"/>
      <c r="OTY992" s="75"/>
      <c r="OTZ992" s="75"/>
      <c r="OUA992" s="75"/>
      <c r="OUB992" s="75"/>
      <c r="OUC992" s="75"/>
      <c r="OUD992" s="75"/>
      <c r="OUE992" s="75"/>
      <c r="OUF992" s="75"/>
      <c r="OUG992" s="75"/>
      <c r="OUH992" s="75"/>
      <c r="OUI992" s="75"/>
      <c r="OUJ992" s="75"/>
      <c r="OUK992" s="75"/>
      <c r="OUL992" s="75"/>
      <c r="OUM992" s="75"/>
      <c r="OUN992" s="75"/>
      <c r="OUO992" s="75"/>
      <c r="OUP992" s="75"/>
      <c r="OUQ992" s="75"/>
      <c r="OUR992" s="75"/>
      <c r="OUS992" s="75"/>
      <c r="OUT992" s="75"/>
      <c r="OUU992" s="75"/>
      <c r="OUV992" s="75"/>
      <c r="OUW992" s="75"/>
      <c r="OUX992" s="75"/>
      <c r="OUY992" s="75"/>
      <c r="OUZ992" s="75"/>
      <c r="OVA992" s="75"/>
      <c r="OVB992" s="75"/>
      <c r="OVC992" s="75"/>
      <c r="OVD992" s="75"/>
      <c r="OVE992" s="75"/>
      <c r="OVF992" s="75"/>
      <c r="OVG992" s="75"/>
      <c r="OVH992" s="75"/>
      <c r="OVI992" s="75"/>
      <c r="OVJ992" s="75"/>
      <c r="OVK992" s="75"/>
      <c r="OVL992" s="75"/>
      <c r="OVM992" s="75"/>
      <c r="OVN992" s="75"/>
      <c r="OVO992" s="75"/>
      <c r="OVP992" s="75"/>
      <c r="OVQ992" s="75"/>
      <c r="OVR992" s="75"/>
      <c r="OVS992" s="75"/>
      <c r="OVT992" s="75"/>
      <c r="OVU992" s="75"/>
      <c r="OVV992" s="75"/>
      <c r="OVW992" s="75"/>
      <c r="OVX992" s="75"/>
      <c r="OVY992" s="75"/>
      <c r="OVZ992" s="75"/>
      <c r="OWA992" s="75"/>
      <c r="OWB992" s="75"/>
      <c r="OWC992" s="75"/>
      <c r="OWD992" s="75"/>
      <c r="OWE992" s="75"/>
      <c r="OWF992" s="75"/>
      <c r="OWG992" s="75"/>
      <c r="OWH992" s="75"/>
      <c r="OWI992" s="75"/>
      <c r="OWJ992" s="75"/>
      <c r="OWK992" s="75"/>
      <c r="OWL992" s="75"/>
      <c r="OWM992" s="75"/>
      <c r="OWN992" s="75"/>
      <c r="OWO992" s="75"/>
      <c r="OWP992" s="75"/>
      <c r="OWQ992" s="75"/>
      <c r="OWR992" s="75"/>
      <c r="OWS992" s="75"/>
      <c r="OWT992" s="75"/>
      <c r="OWU992" s="75"/>
      <c r="OWV992" s="75"/>
      <c r="OWW992" s="75"/>
      <c r="OWX992" s="75"/>
      <c r="OWY992" s="75"/>
      <c r="OWZ992" s="75"/>
      <c r="OXA992" s="75"/>
      <c r="OXB992" s="75"/>
      <c r="OXC992" s="75"/>
      <c r="OXD992" s="75"/>
      <c r="OXE992" s="75"/>
      <c r="OXF992" s="75"/>
      <c r="OXG992" s="75"/>
      <c r="OXH992" s="75"/>
      <c r="OXI992" s="75"/>
      <c r="OXJ992" s="75"/>
      <c r="OXK992" s="75"/>
      <c r="OXL992" s="75"/>
      <c r="OXM992" s="75"/>
      <c r="OXN992" s="75"/>
      <c r="OXO992" s="75"/>
      <c r="OXP992" s="75"/>
      <c r="OXQ992" s="75"/>
      <c r="OXR992" s="75"/>
      <c r="OXS992" s="75"/>
      <c r="OXT992" s="75"/>
      <c r="OXU992" s="75"/>
      <c r="OXV992" s="75"/>
      <c r="OXW992" s="75"/>
      <c r="OXX992" s="75"/>
      <c r="OXY992" s="75"/>
      <c r="OXZ992" s="75"/>
      <c r="OYA992" s="75"/>
      <c r="OYB992" s="75"/>
      <c r="OYC992" s="75"/>
      <c r="OYD992" s="75"/>
      <c r="OYE992" s="75"/>
      <c r="OYF992" s="75"/>
      <c r="OYG992" s="75"/>
      <c r="OYH992" s="75"/>
      <c r="OYI992" s="75"/>
      <c r="OYJ992" s="75"/>
      <c r="OYK992" s="75"/>
      <c r="OYL992" s="75"/>
      <c r="OYM992" s="75"/>
      <c r="OYN992" s="75"/>
      <c r="OYO992" s="75"/>
      <c r="OYP992" s="75"/>
      <c r="OYQ992" s="75"/>
      <c r="OYR992" s="75"/>
      <c r="OYS992" s="75"/>
      <c r="OYT992" s="75"/>
      <c r="OYU992" s="75"/>
      <c r="OYV992" s="75"/>
      <c r="OYW992" s="75"/>
      <c r="OYX992" s="75"/>
      <c r="OYY992" s="75"/>
      <c r="OYZ992" s="75"/>
      <c r="OZA992" s="75"/>
      <c r="OZB992" s="75"/>
      <c r="OZC992" s="75"/>
      <c r="OZD992" s="75"/>
      <c r="OZE992" s="75"/>
      <c r="OZF992" s="75"/>
      <c r="OZG992" s="75"/>
      <c r="OZH992" s="75"/>
      <c r="OZI992" s="75"/>
      <c r="OZJ992" s="75"/>
      <c r="OZK992" s="75"/>
      <c r="OZL992" s="75"/>
      <c r="OZM992" s="75"/>
      <c r="OZN992" s="75"/>
      <c r="OZO992" s="75"/>
      <c r="OZP992" s="75"/>
      <c r="OZQ992" s="75"/>
      <c r="OZR992" s="75"/>
      <c r="OZS992" s="75"/>
      <c r="OZT992" s="75"/>
      <c r="OZU992" s="75"/>
      <c r="OZV992" s="75"/>
      <c r="OZW992" s="75"/>
      <c r="OZX992" s="75"/>
      <c r="OZY992" s="75"/>
      <c r="OZZ992" s="75"/>
      <c r="PAA992" s="75"/>
      <c r="PAB992" s="75"/>
      <c r="PAC992" s="75"/>
      <c r="PAD992" s="75"/>
      <c r="PAE992" s="75"/>
      <c r="PAF992" s="75"/>
      <c r="PAG992" s="75"/>
      <c r="PAH992" s="75"/>
      <c r="PAI992" s="75"/>
      <c r="PAJ992" s="75"/>
      <c r="PAK992" s="75"/>
      <c r="PAL992" s="75"/>
      <c r="PAM992" s="75"/>
      <c r="PAN992" s="75"/>
      <c r="PAO992" s="75"/>
      <c r="PAP992" s="75"/>
      <c r="PAQ992" s="75"/>
      <c r="PAR992" s="75"/>
      <c r="PAS992" s="75"/>
      <c r="PAT992" s="75"/>
      <c r="PAU992" s="75"/>
      <c r="PAV992" s="75"/>
      <c r="PAW992" s="75"/>
      <c r="PAX992" s="75"/>
      <c r="PAY992" s="75"/>
      <c r="PAZ992" s="75"/>
      <c r="PBA992" s="75"/>
      <c r="PBB992" s="75"/>
      <c r="PBC992" s="75"/>
      <c r="PBD992" s="75"/>
      <c r="PBE992" s="75"/>
      <c r="PBF992" s="75"/>
      <c r="PBG992" s="75"/>
      <c r="PBH992" s="75"/>
      <c r="PBI992" s="75"/>
      <c r="PBJ992" s="75"/>
      <c r="PBK992" s="75"/>
      <c r="PBL992" s="75"/>
      <c r="PBM992" s="75"/>
      <c r="PBN992" s="75"/>
      <c r="PBO992" s="75"/>
      <c r="PBP992" s="75"/>
      <c r="PBQ992" s="75"/>
      <c r="PBR992" s="75"/>
      <c r="PBS992" s="75"/>
      <c r="PBT992" s="75"/>
      <c r="PBU992" s="75"/>
      <c r="PBV992" s="75"/>
      <c r="PBW992" s="75"/>
      <c r="PBX992" s="75"/>
      <c r="PBY992" s="75"/>
      <c r="PBZ992" s="75"/>
      <c r="PCA992" s="75"/>
      <c r="PCB992" s="75"/>
      <c r="PCC992" s="75"/>
      <c r="PCD992" s="75"/>
      <c r="PCE992" s="75"/>
      <c r="PCF992" s="75"/>
      <c r="PCG992" s="75"/>
      <c r="PCH992" s="75"/>
      <c r="PCI992" s="75"/>
      <c r="PCJ992" s="75"/>
      <c r="PCK992" s="75"/>
      <c r="PCL992" s="75"/>
      <c r="PCM992" s="75"/>
      <c r="PCN992" s="75"/>
      <c r="PCO992" s="75"/>
      <c r="PCP992" s="75"/>
      <c r="PCQ992" s="75"/>
      <c r="PCR992" s="75"/>
      <c r="PCS992" s="75"/>
      <c r="PCT992" s="75"/>
      <c r="PCU992" s="75"/>
      <c r="PCV992" s="75"/>
      <c r="PCW992" s="75"/>
      <c r="PCX992" s="75"/>
      <c r="PCY992" s="75"/>
      <c r="PCZ992" s="75"/>
      <c r="PDA992" s="75"/>
      <c r="PDB992" s="75"/>
      <c r="PDC992" s="75"/>
      <c r="PDD992" s="75"/>
      <c r="PDE992" s="75"/>
      <c r="PDF992" s="75"/>
      <c r="PDG992" s="75"/>
      <c r="PDH992" s="75"/>
      <c r="PDI992" s="75"/>
      <c r="PDJ992" s="75"/>
      <c r="PDK992" s="75"/>
      <c r="PDL992" s="75"/>
      <c r="PDM992" s="75"/>
      <c r="PDN992" s="75"/>
      <c r="PDO992" s="75"/>
      <c r="PDP992" s="75"/>
      <c r="PDQ992" s="75"/>
      <c r="PDR992" s="75"/>
      <c r="PDS992" s="75"/>
      <c r="PDT992" s="75"/>
      <c r="PDU992" s="75"/>
      <c r="PDV992" s="75"/>
      <c r="PDW992" s="75"/>
      <c r="PDX992" s="75"/>
      <c r="PDY992" s="75"/>
      <c r="PDZ992" s="75"/>
      <c r="PEA992" s="75"/>
      <c r="PEB992" s="75"/>
      <c r="PEC992" s="75"/>
      <c r="PED992" s="75"/>
      <c r="PEE992" s="75"/>
      <c r="PEF992" s="75"/>
      <c r="PEG992" s="75"/>
      <c r="PEH992" s="75"/>
      <c r="PEI992" s="75"/>
      <c r="PEJ992" s="75"/>
      <c r="PEK992" s="75"/>
      <c r="PEL992" s="75"/>
      <c r="PEM992" s="75"/>
      <c r="PEN992" s="75"/>
      <c r="PEO992" s="75"/>
      <c r="PEP992" s="75"/>
      <c r="PEQ992" s="75"/>
      <c r="PER992" s="75"/>
      <c r="PES992" s="75"/>
      <c r="PET992" s="75"/>
      <c r="PEU992" s="75"/>
      <c r="PEV992" s="75"/>
      <c r="PEW992" s="75"/>
      <c r="PEX992" s="75"/>
      <c r="PEY992" s="75"/>
      <c r="PEZ992" s="75"/>
      <c r="PFA992" s="75"/>
      <c r="PFB992" s="75"/>
      <c r="PFC992" s="75"/>
      <c r="PFD992" s="75"/>
      <c r="PFE992" s="75"/>
      <c r="PFF992" s="75"/>
      <c r="PFG992" s="75"/>
      <c r="PFH992" s="75"/>
      <c r="PFI992" s="75"/>
      <c r="PFJ992" s="75"/>
      <c r="PFK992" s="75"/>
      <c r="PFL992" s="75"/>
      <c r="PFM992" s="75"/>
      <c r="PFN992" s="75"/>
      <c r="PFO992" s="75"/>
      <c r="PFP992" s="75"/>
      <c r="PFQ992" s="75"/>
      <c r="PFR992" s="75"/>
      <c r="PFS992" s="75"/>
      <c r="PFT992" s="75"/>
      <c r="PFU992" s="75"/>
      <c r="PFV992" s="75"/>
      <c r="PFW992" s="75"/>
      <c r="PFX992" s="75"/>
      <c r="PFY992" s="75"/>
      <c r="PFZ992" s="75"/>
      <c r="PGA992" s="75"/>
      <c r="PGB992" s="75"/>
      <c r="PGC992" s="75"/>
      <c r="PGD992" s="75"/>
      <c r="PGE992" s="75"/>
      <c r="PGF992" s="75"/>
      <c r="PGG992" s="75"/>
      <c r="PGH992" s="75"/>
      <c r="PGI992" s="75"/>
      <c r="PGJ992" s="75"/>
      <c r="PGK992" s="75"/>
      <c r="PGL992" s="75"/>
      <c r="PGM992" s="75"/>
      <c r="PGN992" s="75"/>
      <c r="PGO992" s="75"/>
      <c r="PGP992" s="75"/>
      <c r="PGQ992" s="75"/>
      <c r="PGR992" s="75"/>
      <c r="PGS992" s="75"/>
      <c r="PGT992" s="75"/>
      <c r="PGU992" s="75"/>
      <c r="PGV992" s="75"/>
      <c r="PGW992" s="75"/>
      <c r="PGX992" s="75"/>
      <c r="PGY992" s="75"/>
      <c r="PGZ992" s="75"/>
      <c r="PHA992" s="75"/>
      <c r="PHB992" s="75"/>
      <c r="PHC992" s="75"/>
      <c r="PHD992" s="75"/>
      <c r="PHE992" s="75"/>
      <c r="PHF992" s="75"/>
      <c r="PHG992" s="75"/>
      <c r="PHH992" s="75"/>
      <c r="PHI992" s="75"/>
      <c r="PHJ992" s="75"/>
      <c r="PHK992" s="75"/>
      <c r="PHL992" s="75"/>
      <c r="PHM992" s="75"/>
      <c r="PHN992" s="75"/>
      <c r="PHO992" s="75"/>
      <c r="PHP992" s="75"/>
      <c r="PHQ992" s="75"/>
      <c r="PHR992" s="75"/>
      <c r="PHS992" s="75"/>
      <c r="PHT992" s="75"/>
      <c r="PHU992" s="75"/>
      <c r="PHV992" s="75"/>
      <c r="PHW992" s="75"/>
      <c r="PHX992" s="75"/>
      <c r="PHY992" s="75"/>
      <c r="PHZ992" s="75"/>
      <c r="PIA992" s="75"/>
      <c r="PIB992" s="75"/>
      <c r="PIC992" s="75"/>
      <c r="PID992" s="75"/>
      <c r="PIE992" s="75"/>
      <c r="PIF992" s="75"/>
      <c r="PIG992" s="75"/>
      <c r="PIH992" s="75"/>
      <c r="PII992" s="75"/>
      <c r="PIJ992" s="75"/>
      <c r="PIK992" s="75"/>
      <c r="PIL992" s="75"/>
      <c r="PIM992" s="75"/>
      <c r="PIN992" s="75"/>
      <c r="PIO992" s="75"/>
      <c r="PIP992" s="75"/>
      <c r="PIQ992" s="75"/>
      <c r="PIR992" s="75"/>
      <c r="PIS992" s="75"/>
      <c r="PIT992" s="75"/>
      <c r="PIU992" s="75"/>
      <c r="PIV992" s="75"/>
      <c r="PIW992" s="75"/>
      <c r="PIX992" s="75"/>
      <c r="PIY992" s="75"/>
      <c r="PIZ992" s="75"/>
      <c r="PJA992" s="75"/>
      <c r="PJB992" s="75"/>
      <c r="PJC992" s="75"/>
      <c r="PJD992" s="75"/>
      <c r="PJE992" s="75"/>
      <c r="PJF992" s="75"/>
      <c r="PJG992" s="75"/>
      <c r="PJH992" s="75"/>
      <c r="PJI992" s="75"/>
      <c r="PJJ992" s="75"/>
      <c r="PJK992" s="75"/>
      <c r="PJL992" s="75"/>
      <c r="PJM992" s="75"/>
      <c r="PJN992" s="75"/>
      <c r="PJO992" s="75"/>
      <c r="PJP992" s="75"/>
      <c r="PJQ992" s="75"/>
      <c r="PJR992" s="75"/>
      <c r="PJS992" s="75"/>
      <c r="PJT992" s="75"/>
      <c r="PJU992" s="75"/>
      <c r="PJV992" s="75"/>
      <c r="PJW992" s="75"/>
      <c r="PJX992" s="75"/>
      <c r="PJY992" s="75"/>
      <c r="PJZ992" s="75"/>
      <c r="PKA992" s="75"/>
      <c r="PKB992" s="75"/>
      <c r="PKC992" s="75"/>
      <c r="PKD992" s="75"/>
      <c r="PKE992" s="75"/>
      <c r="PKF992" s="75"/>
      <c r="PKG992" s="75"/>
      <c r="PKH992" s="75"/>
      <c r="PKI992" s="75"/>
      <c r="PKJ992" s="75"/>
      <c r="PKK992" s="75"/>
      <c r="PKL992" s="75"/>
      <c r="PKM992" s="75"/>
      <c r="PKN992" s="75"/>
      <c r="PKO992" s="75"/>
      <c r="PKP992" s="75"/>
      <c r="PKQ992" s="75"/>
      <c r="PKR992" s="75"/>
      <c r="PKS992" s="75"/>
      <c r="PKT992" s="75"/>
      <c r="PKU992" s="75"/>
      <c r="PKV992" s="75"/>
      <c r="PKW992" s="75"/>
      <c r="PKX992" s="75"/>
      <c r="PKY992" s="75"/>
      <c r="PKZ992" s="75"/>
      <c r="PLA992" s="75"/>
      <c r="PLB992" s="75"/>
      <c r="PLC992" s="75"/>
      <c r="PLD992" s="75"/>
      <c r="PLE992" s="75"/>
      <c r="PLF992" s="75"/>
      <c r="PLG992" s="75"/>
      <c r="PLH992" s="75"/>
      <c r="PLI992" s="75"/>
      <c r="PLJ992" s="75"/>
      <c r="PLK992" s="75"/>
      <c r="PLL992" s="75"/>
      <c r="PLM992" s="75"/>
      <c r="PLN992" s="75"/>
      <c r="PLO992" s="75"/>
      <c r="PLP992" s="75"/>
      <c r="PLQ992" s="75"/>
      <c r="PLR992" s="75"/>
      <c r="PLS992" s="75"/>
      <c r="PLT992" s="75"/>
      <c r="PLU992" s="75"/>
      <c r="PLV992" s="75"/>
      <c r="PLW992" s="75"/>
      <c r="PLX992" s="75"/>
      <c r="PLY992" s="75"/>
      <c r="PLZ992" s="75"/>
      <c r="PMA992" s="75"/>
      <c r="PMB992" s="75"/>
      <c r="PMC992" s="75"/>
      <c r="PMD992" s="75"/>
      <c r="PME992" s="75"/>
      <c r="PMF992" s="75"/>
      <c r="PMG992" s="75"/>
      <c r="PMH992" s="75"/>
      <c r="PMI992" s="75"/>
      <c r="PMJ992" s="75"/>
      <c r="PMK992" s="75"/>
      <c r="PML992" s="75"/>
      <c r="PMM992" s="75"/>
      <c r="PMN992" s="75"/>
      <c r="PMO992" s="75"/>
      <c r="PMP992" s="75"/>
      <c r="PMQ992" s="75"/>
      <c r="PMR992" s="75"/>
      <c r="PMS992" s="75"/>
      <c r="PMT992" s="75"/>
      <c r="PMU992" s="75"/>
      <c r="PMV992" s="75"/>
      <c r="PMW992" s="75"/>
      <c r="PMX992" s="75"/>
      <c r="PMY992" s="75"/>
      <c r="PMZ992" s="75"/>
      <c r="PNA992" s="75"/>
      <c r="PNB992" s="75"/>
      <c r="PNC992" s="75"/>
      <c r="PND992" s="75"/>
      <c r="PNE992" s="75"/>
      <c r="PNF992" s="75"/>
      <c r="PNG992" s="75"/>
      <c r="PNH992" s="75"/>
      <c r="PNI992" s="75"/>
      <c r="PNJ992" s="75"/>
      <c r="PNK992" s="75"/>
      <c r="PNL992" s="75"/>
      <c r="PNM992" s="75"/>
      <c r="PNN992" s="75"/>
      <c r="PNO992" s="75"/>
      <c r="PNP992" s="75"/>
      <c r="PNQ992" s="75"/>
      <c r="PNR992" s="75"/>
      <c r="PNS992" s="75"/>
      <c r="PNT992" s="75"/>
      <c r="PNU992" s="75"/>
      <c r="PNV992" s="75"/>
      <c r="PNW992" s="75"/>
      <c r="PNX992" s="75"/>
      <c r="PNY992" s="75"/>
      <c r="PNZ992" s="75"/>
      <c r="POA992" s="75"/>
      <c r="POB992" s="75"/>
      <c r="POC992" s="75"/>
      <c r="POD992" s="75"/>
      <c r="POE992" s="75"/>
      <c r="POF992" s="75"/>
      <c r="POG992" s="75"/>
      <c r="POH992" s="75"/>
      <c r="POI992" s="75"/>
      <c r="POJ992" s="75"/>
      <c r="POK992" s="75"/>
      <c r="POL992" s="75"/>
      <c r="POM992" s="75"/>
      <c r="PON992" s="75"/>
      <c r="POO992" s="75"/>
      <c r="POP992" s="75"/>
      <c r="POQ992" s="75"/>
      <c r="POR992" s="75"/>
      <c r="POS992" s="75"/>
      <c r="POT992" s="75"/>
      <c r="POU992" s="75"/>
      <c r="POV992" s="75"/>
      <c r="POW992" s="75"/>
      <c r="POX992" s="75"/>
      <c r="POY992" s="75"/>
      <c r="POZ992" s="75"/>
      <c r="PPA992" s="75"/>
      <c r="PPB992" s="75"/>
      <c r="PPC992" s="75"/>
      <c r="PPD992" s="75"/>
      <c r="PPE992" s="75"/>
      <c r="PPF992" s="75"/>
      <c r="PPG992" s="75"/>
      <c r="PPH992" s="75"/>
      <c r="PPI992" s="75"/>
      <c r="PPJ992" s="75"/>
      <c r="PPK992" s="75"/>
      <c r="PPL992" s="75"/>
      <c r="PPM992" s="75"/>
      <c r="PPN992" s="75"/>
      <c r="PPO992" s="75"/>
      <c r="PPP992" s="75"/>
      <c r="PPQ992" s="75"/>
      <c r="PPR992" s="75"/>
      <c r="PPS992" s="75"/>
      <c r="PPT992" s="75"/>
      <c r="PPU992" s="75"/>
      <c r="PPV992" s="75"/>
      <c r="PPW992" s="75"/>
      <c r="PPX992" s="75"/>
      <c r="PPY992" s="75"/>
      <c r="PPZ992" s="75"/>
      <c r="PQA992" s="75"/>
      <c r="PQB992" s="75"/>
      <c r="PQC992" s="75"/>
      <c r="PQD992" s="75"/>
      <c r="PQE992" s="75"/>
      <c r="PQF992" s="75"/>
      <c r="PQG992" s="75"/>
      <c r="PQH992" s="75"/>
      <c r="PQI992" s="75"/>
      <c r="PQJ992" s="75"/>
      <c r="PQK992" s="75"/>
      <c r="PQL992" s="75"/>
      <c r="PQM992" s="75"/>
      <c r="PQN992" s="75"/>
      <c r="PQO992" s="75"/>
      <c r="PQP992" s="75"/>
      <c r="PQQ992" s="75"/>
      <c r="PQR992" s="75"/>
      <c r="PQS992" s="75"/>
      <c r="PQT992" s="75"/>
      <c r="PQU992" s="75"/>
      <c r="PQV992" s="75"/>
      <c r="PQW992" s="75"/>
      <c r="PQX992" s="75"/>
      <c r="PQY992" s="75"/>
      <c r="PQZ992" s="75"/>
      <c r="PRA992" s="75"/>
      <c r="PRB992" s="75"/>
      <c r="PRC992" s="75"/>
      <c r="PRD992" s="75"/>
      <c r="PRE992" s="75"/>
      <c r="PRF992" s="75"/>
      <c r="PRG992" s="75"/>
      <c r="PRH992" s="75"/>
      <c r="PRI992" s="75"/>
      <c r="PRJ992" s="75"/>
      <c r="PRK992" s="75"/>
      <c r="PRL992" s="75"/>
      <c r="PRM992" s="75"/>
      <c r="PRN992" s="75"/>
      <c r="PRO992" s="75"/>
      <c r="PRP992" s="75"/>
      <c r="PRQ992" s="75"/>
      <c r="PRR992" s="75"/>
      <c r="PRS992" s="75"/>
      <c r="PRT992" s="75"/>
      <c r="PRU992" s="75"/>
      <c r="PRV992" s="75"/>
      <c r="PRW992" s="75"/>
      <c r="PRX992" s="75"/>
      <c r="PRY992" s="75"/>
      <c r="PRZ992" s="75"/>
      <c r="PSA992" s="75"/>
      <c r="PSB992" s="75"/>
      <c r="PSC992" s="75"/>
      <c r="PSD992" s="75"/>
      <c r="PSE992" s="75"/>
      <c r="PSF992" s="75"/>
      <c r="PSG992" s="75"/>
      <c r="PSH992" s="75"/>
      <c r="PSI992" s="75"/>
      <c r="PSJ992" s="75"/>
      <c r="PSK992" s="75"/>
      <c r="PSL992" s="75"/>
      <c r="PSM992" s="75"/>
      <c r="PSN992" s="75"/>
      <c r="PSO992" s="75"/>
      <c r="PSP992" s="75"/>
      <c r="PSQ992" s="75"/>
      <c r="PSR992" s="75"/>
      <c r="PSS992" s="75"/>
      <c r="PST992" s="75"/>
      <c r="PSU992" s="75"/>
      <c r="PSV992" s="75"/>
      <c r="PSW992" s="75"/>
      <c r="PSX992" s="75"/>
      <c r="PSY992" s="75"/>
      <c r="PSZ992" s="75"/>
      <c r="PTA992" s="75"/>
      <c r="PTB992" s="75"/>
      <c r="PTC992" s="75"/>
      <c r="PTD992" s="75"/>
      <c r="PTE992" s="75"/>
      <c r="PTF992" s="75"/>
      <c r="PTG992" s="75"/>
      <c r="PTH992" s="75"/>
      <c r="PTI992" s="75"/>
      <c r="PTJ992" s="75"/>
      <c r="PTK992" s="75"/>
      <c r="PTL992" s="75"/>
      <c r="PTM992" s="75"/>
      <c r="PTN992" s="75"/>
      <c r="PTO992" s="75"/>
      <c r="PTP992" s="75"/>
      <c r="PTQ992" s="75"/>
      <c r="PTR992" s="75"/>
      <c r="PTS992" s="75"/>
      <c r="PTT992" s="75"/>
      <c r="PTU992" s="75"/>
      <c r="PTV992" s="75"/>
      <c r="PTW992" s="75"/>
      <c r="PTX992" s="75"/>
      <c r="PTY992" s="75"/>
      <c r="PTZ992" s="75"/>
      <c r="PUA992" s="75"/>
      <c r="PUB992" s="75"/>
      <c r="PUC992" s="75"/>
      <c r="PUD992" s="75"/>
      <c r="PUE992" s="75"/>
      <c r="PUF992" s="75"/>
      <c r="PUG992" s="75"/>
      <c r="PUH992" s="75"/>
      <c r="PUI992" s="75"/>
      <c r="PUJ992" s="75"/>
      <c r="PUK992" s="75"/>
      <c r="PUL992" s="75"/>
      <c r="PUM992" s="75"/>
      <c r="PUN992" s="75"/>
      <c r="PUO992" s="75"/>
      <c r="PUP992" s="75"/>
      <c r="PUQ992" s="75"/>
      <c r="PUR992" s="75"/>
      <c r="PUS992" s="75"/>
      <c r="PUT992" s="75"/>
      <c r="PUU992" s="75"/>
      <c r="PUV992" s="75"/>
      <c r="PUW992" s="75"/>
      <c r="PUX992" s="75"/>
      <c r="PUY992" s="75"/>
      <c r="PUZ992" s="75"/>
      <c r="PVA992" s="75"/>
      <c r="PVB992" s="75"/>
      <c r="PVC992" s="75"/>
      <c r="PVD992" s="75"/>
      <c r="PVE992" s="75"/>
      <c r="PVF992" s="75"/>
      <c r="PVG992" s="75"/>
      <c r="PVH992" s="75"/>
      <c r="PVI992" s="75"/>
      <c r="PVJ992" s="75"/>
      <c r="PVK992" s="75"/>
      <c r="PVL992" s="75"/>
      <c r="PVM992" s="75"/>
      <c r="PVN992" s="75"/>
      <c r="PVO992" s="75"/>
      <c r="PVP992" s="75"/>
      <c r="PVQ992" s="75"/>
      <c r="PVR992" s="75"/>
      <c r="PVS992" s="75"/>
      <c r="PVT992" s="75"/>
      <c r="PVU992" s="75"/>
      <c r="PVV992" s="75"/>
      <c r="PVW992" s="75"/>
      <c r="PVX992" s="75"/>
      <c r="PVY992" s="75"/>
      <c r="PVZ992" s="75"/>
      <c r="PWA992" s="75"/>
      <c r="PWB992" s="75"/>
      <c r="PWC992" s="75"/>
      <c r="PWD992" s="75"/>
      <c r="PWE992" s="75"/>
      <c r="PWF992" s="75"/>
      <c r="PWG992" s="75"/>
      <c r="PWH992" s="75"/>
      <c r="PWI992" s="75"/>
      <c r="PWJ992" s="75"/>
      <c r="PWK992" s="75"/>
      <c r="PWL992" s="75"/>
      <c r="PWM992" s="75"/>
      <c r="PWN992" s="75"/>
      <c r="PWO992" s="75"/>
      <c r="PWP992" s="75"/>
      <c r="PWQ992" s="75"/>
      <c r="PWR992" s="75"/>
      <c r="PWS992" s="75"/>
      <c r="PWT992" s="75"/>
      <c r="PWU992" s="75"/>
      <c r="PWV992" s="75"/>
      <c r="PWW992" s="75"/>
      <c r="PWX992" s="75"/>
      <c r="PWY992" s="75"/>
      <c r="PWZ992" s="75"/>
      <c r="PXA992" s="75"/>
      <c r="PXB992" s="75"/>
      <c r="PXC992" s="75"/>
      <c r="PXD992" s="75"/>
      <c r="PXE992" s="75"/>
      <c r="PXF992" s="75"/>
      <c r="PXG992" s="75"/>
      <c r="PXH992" s="75"/>
      <c r="PXI992" s="75"/>
      <c r="PXJ992" s="75"/>
      <c r="PXK992" s="75"/>
      <c r="PXL992" s="75"/>
      <c r="PXM992" s="75"/>
      <c r="PXN992" s="75"/>
      <c r="PXO992" s="75"/>
      <c r="PXP992" s="75"/>
      <c r="PXQ992" s="75"/>
      <c r="PXR992" s="75"/>
      <c r="PXS992" s="75"/>
      <c r="PXT992" s="75"/>
      <c r="PXU992" s="75"/>
      <c r="PXV992" s="75"/>
      <c r="PXW992" s="75"/>
      <c r="PXX992" s="75"/>
      <c r="PXY992" s="75"/>
      <c r="PXZ992" s="75"/>
      <c r="PYA992" s="75"/>
      <c r="PYB992" s="75"/>
      <c r="PYC992" s="75"/>
      <c r="PYD992" s="75"/>
      <c r="PYE992" s="75"/>
      <c r="PYF992" s="75"/>
      <c r="PYG992" s="75"/>
      <c r="PYH992" s="75"/>
      <c r="PYI992" s="75"/>
      <c r="PYJ992" s="75"/>
      <c r="PYK992" s="75"/>
      <c r="PYL992" s="75"/>
      <c r="PYM992" s="75"/>
      <c r="PYN992" s="75"/>
      <c r="PYO992" s="75"/>
      <c r="PYP992" s="75"/>
      <c r="PYQ992" s="75"/>
      <c r="PYR992" s="75"/>
      <c r="PYS992" s="75"/>
      <c r="PYT992" s="75"/>
      <c r="PYU992" s="75"/>
      <c r="PYV992" s="75"/>
      <c r="PYW992" s="75"/>
      <c r="PYX992" s="75"/>
      <c r="PYY992" s="75"/>
      <c r="PYZ992" s="75"/>
      <c r="PZA992" s="75"/>
      <c r="PZB992" s="75"/>
      <c r="PZC992" s="75"/>
      <c r="PZD992" s="75"/>
      <c r="PZE992" s="75"/>
      <c r="PZF992" s="75"/>
      <c r="PZG992" s="75"/>
      <c r="PZH992" s="75"/>
      <c r="PZI992" s="75"/>
      <c r="PZJ992" s="75"/>
      <c r="PZK992" s="75"/>
      <c r="PZL992" s="75"/>
      <c r="PZM992" s="75"/>
      <c r="PZN992" s="75"/>
      <c r="PZO992" s="75"/>
      <c r="PZP992" s="75"/>
      <c r="PZQ992" s="75"/>
      <c r="PZR992" s="75"/>
      <c r="PZS992" s="75"/>
      <c r="PZT992" s="75"/>
      <c r="PZU992" s="75"/>
      <c r="PZV992" s="75"/>
      <c r="PZW992" s="75"/>
      <c r="PZX992" s="75"/>
      <c r="PZY992" s="75"/>
      <c r="PZZ992" s="75"/>
      <c r="QAA992" s="75"/>
      <c r="QAB992" s="75"/>
      <c r="QAC992" s="75"/>
      <c r="QAD992" s="75"/>
      <c r="QAE992" s="75"/>
      <c r="QAF992" s="75"/>
      <c r="QAG992" s="75"/>
      <c r="QAH992" s="75"/>
      <c r="QAI992" s="75"/>
      <c r="QAJ992" s="75"/>
      <c r="QAK992" s="75"/>
      <c r="QAL992" s="75"/>
      <c r="QAM992" s="75"/>
      <c r="QAN992" s="75"/>
      <c r="QAO992" s="75"/>
      <c r="QAP992" s="75"/>
      <c r="QAQ992" s="75"/>
      <c r="QAR992" s="75"/>
      <c r="QAS992" s="75"/>
      <c r="QAT992" s="75"/>
      <c r="QAU992" s="75"/>
      <c r="QAV992" s="75"/>
      <c r="QAW992" s="75"/>
      <c r="QAX992" s="75"/>
      <c r="QAY992" s="75"/>
      <c r="QAZ992" s="75"/>
      <c r="QBA992" s="75"/>
      <c r="QBB992" s="75"/>
      <c r="QBC992" s="75"/>
      <c r="QBD992" s="75"/>
      <c r="QBE992" s="75"/>
      <c r="QBF992" s="75"/>
      <c r="QBG992" s="75"/>
      <c r="QBH992" s="75"/>
      <c r="QBI992" s="75"/>
      <c r="QBJ992" s="75"/>
      <c r="QBK992" s="75"/>
      <c r="QBL992" s="75"/>
      <c r="QBM992" s="75"/>
      <c r="QBN992" s="75"/>
      <c r="QBO992" s="75"/>
      <c r="QBP992" s="75"/>
      <c r="QBQ992" s="75"/>
      <c r="QBR992" s="75"/>
      <c r="QBS992" s="75"/>
      <c r="QBT992" s="75"/>
      <c r="QBU992" s="75"/>
      <c r="QBV992" s="75"/>
      <c r="QBW992" s="75"/>
      <c r="QBX992" s="75"/>
      <c r="QBY992" s="75"/>
      <c r="QBZ992" s="75"/>
      <c r="QCA992" s="75"/>
      <c r="QCB992" s="75"/>
      <c r="QCC992" s="75"/>
      <c r="QCD992" s="75"/>
      <c r="QCE992" s="75"/>
      <c r="QCF992" s="75"/>
      <c r="QCG992" s="75"/>
      <c r="QCH992" s="75"/>
      <c r="QCI992" s="75"/>
      <c r="QCJ992" s="75"/>
      <c r="QCK992" s="75"/>
      <c r="QCL992" s="75"/>
      <c r="QCM992" s="75"/>
      <c r="QCN992" s="75"/>
      <c r="QCO992" s="75"/>
      <c r="QCP992" s="75"/>
      <c r="QCQ992" s="75"/>
      <c r="QCR992" s="75"/>
      <c r="QCS992" s="75"/>
      <c r="QCT992" s="75"/>
      <c r="QCU992" s="75"/>
      <c r="QCV992" s="75"/>
      <c r="QCW992" s="75"/>
      <c r="QCX992" s="75"/>
      <c r="QCY992" s="75"/>
      <c r="QCZ992" s="75"/>
      <c r="QDA992" s="75"/>
      <c r="QDB992" s="75"/>
      <c r="QDC992" s="75"/>
      <c r="QDD992" s="75"/>
      <c r="QDE992" s="75"/>
      <c r="QDF992" s="75"/>
      <c r="QDG992" s="75"/>
      <c r="QDH992" s="75"/>
      <c r="QDI992" s="75"/>
      <c r="QDJ992" s="75"/>
      <c r="QDK992" s="75"/>
      <c r="QDL992" s="75"/>
      <c r="QDM992" s="75"/>
      <c r="QDN992" s="75"/>
      <c r="QDO992" s="75"/>
      <c r="QDP992" s="75"/>
      <c r="QDQ992" s="75"/>
      <c r="QDR992" s="75"/>
      <c r="QDS992" s="75"/>
      <c r="QDT992" s="75"/>
      <c r="QDU992" s="75"/>
      <c r="QDV992" s="75"/>
      <c r="QDW992" s="75"/>
      <c r="QDX992" s="75"/>
      <c r="QDY992" s="75"/>
      <c r="QDZ992" s="75"/>
      <c r="QEA992" s="75"/>
      <c r="QEB992" s="75"/>
      <c r="QEC992" s="75"/>
      <c r="QED992" s="75"/>
      <c r="QEE992" s="75"/>
      <c r="QEF992" s="75"/>
      <c r="QEG992" s="75"/>
      <c r="QEH992" s="75"/>
      <c r="QEI992" s="75"/>
      <c r="QEJ992" s="75"/>
      <c r="QEK992" s="75"/>
      <c r="QEL992" s="75"/>
      <c r="QEM992" s="75"/>
      <c r="QEN992" s="75"/>
      <c r="QEO992" s="75"/>
      <c r="QEP992" s="75"/>
      <c r="QEQ992" s="75"/>
      <c r="QER992" s="75"/>
      <c r="QES992" s="75"/>
      <c r="QET992" s="75"/>
      <c r="QEU992" s="75"/>
      <c r="QEV992" s="75"/>
      <c r="QEW992" s="75"/>
      <c r="QEX992" s="75"/>
      <c r="QEY992" s="75"/>
      <c r="QEZ992" s="75"/>
      <c r="QFA992" s="75"/>
      <c r="QFB992" s="75"/>
      <c r="QFC992" s="75"/>
      <c r="QFD992" s="75"/>
      <c r="QFE992" s="75"/>
      <c r="QFF992" s="75"/>
      <c r="QFG992" s="75"/>
      <c r="QFH992" s="75"/>
      <c r="QFI992" s="75"/>
      <c r="QFJ992" s="75"/>
      <c r="QFK992" s="75"/>
      <c r="QFL992" s="75"/>
      <c r="QFM992" s="75"/>
      <c r="QFN992" s="75"/>
      <c r="QFO992" s="75"/>
      <c r="QFP992" s="75"/>
      <c r="QFQ992" s="75"/>
      <c r="QFR992" s="75"/>
      <c r="QFS992" s="75"/>
      <c r="QFT992" s="75"/>
      <c r="QFU992" s="75"/>
      <c r="QFV992" s="75"/>
      <c r="QFW992" s="75"/>
      <c r="QFX992" s="75"/>
      <c r="QFY992" s="75"/>
      <c r="QFZ992" s="75"/>
      <c r="QGA992" s="75"/>
      <c r="QGB992" s="75"/>
      <c r="QGC992" s="75"/>
      <c r="QGD992" s="75"/>
      <c r="QGE992" s="75"/>
      <c r="QGF992" s="75"/>
      <c r="QGG992" s="75"/>
      <c r="QGH992" s="75"/>
      <c r="QGI992" s="75"/>
      <c r="QGJ992" s="75"/>
      <c r="QGK992" s="75"/>
      <c r="QGL992" s="75"/>
      <c r="QGM992" s="75"/>
      <c r="QGN992" s="75"/>
      <c r="QGO992" s="75"/>
      <c r="QGP992" s="75"/>
      <c r="QGQ992" s="75"/>
      <c r="QGR992" s="75"/>
      <c r="QGS992" s="75"/>
      <c r="QGT992" s="75"/>
      <c r="QGU992" s="75"/>
      <c r="QGV992" s="75"/>
      <c r="QGW992" s="75"/>
      <c r="QGX992" s="75"/>
      <c r="QGY992" s="75"/>
      <c r="QGZ992" s="75"/>
      <c r="QHA992" s="75"/>
      <c r="QHB992" s="75"/>
      <c r="QHC992" s="75"/>
      <c r="QHD992" s="75"/>
      <c r="QHE992" s="75"/>
      <c r="QHF992" s="75"/>
      <c r="QHG992" s="75"/>
      <c r="QHH992" s="75"/>
      <c r="QHI992" s="75"/>
      <c r="QHJ992" s="75"/>
      <c r="QHK992" s="75"/>
      <c r="QHL992" s="75"/>
      <c r="QHM992" s="75"/>
      <c r="QHN992" s="75"/>
      <c r="QHO992" s="75"/>
      <c r="QHP992" s="75"/>
      <c r="QHQ992" s="75"/>
      <c r="QHR992" s="75"/>
      <c r="QHS992" s="75"/>
      <c r="QHT992" s="75"/>
      <c r="QHU992" s="75"/>
      <c r="QHV992" s="75"/>
      <c r="QHW992" s="75"/>
      <c r="QHX992" s="75"/>
      <c r="QHY992" s="75"/>
      <c r="QHZ992" s="75"/>
      <c r="QIA992" s="75"/>
      <c r="QIB992" s="75"/>
      <c r="QIC992" s="75"/>
      <c r="QID992" s="75"/>
      <c r="QIE992" s="75"/>
      <c r="QIF992" s="75"/>
      <c r="QIG992" s="75"/>
      <c r="QIH992" s="75"/>
      <c r="QII992" s="75"/>
      <c r="QIJ992" s="75"/>
      <c r="QIK992" s="75"/>
      <c r="QIL992" s="75"/>
      <c r="QIM992" s="75"/>
      <c r="QIN992" s="75"/>
      <c r="QIO992" s="75"/>
      <c r="QIP992" s="75"/>
      <c r="QIQ992" s="75"/>
      <c r="QIR992" s="75"/>
      <c r="QIS992" s="75"/>
      <c r="QIT992" s="75"/>
      <c r="QIU992" s="75"/>
      <c r="QIV992" s="75"/>
      <c r="QIW992" s="75"/>
      <c r="QIX992" s="75"/>
      <c r="QIY992" s="75"/>
      <c r="QIZ992" s="75"/>
      <c r="QJA992" s="75"/>
      <c r="QJB992" s="75"/>
      <c r="QJC992" s="75"/>
      <c r="QJD992" s="75"/>
      <c r="QJE992" s="75"/>
      <c r="QJF992" s="75"/>
      <c r="QJG992" s="75"/>
      <c r="QJH992" s="75"/>
      <c r="QJI992" s="75"/>
      <c r="QJJ992" s="75"/>
      <c r="QJK992" s="75"/>
      <c r="QJL992" s="75"/>
      <c r="QJM992" s="75"/>
      <c r="QJN992" s="75"/>
      <c r="QJO992" s="75"/>
      <c r="QJP992" s="75"/>
      <c r="QJQ992" s="75"/>
      <c r="QJR992" s="75"/>
      <c r="QJS992" s="75"/>
      <c r="QJT992" s="75"/>
      <c r="QJU992" s="75"/>
      <c r="QJV992" s="75"/>
      <c r="QJW992" s="75"/>
      <c r="QJX992" s="75"/>
      <c r="QJY992" s="75"/>
      <c r="QJZ992" s="75"/>
      <c r="QKA992" s="75"/>
      <c r="QKB992" s="75"/>
      <c r="QKC992" s="75"/>
      <c r="QKD992" s="75"/>
      <c r="QKE992" s="75"/>
      <c r="QKF992" s="75"/>
      <c r="QKG992" s="75"/>
      <c r="QKH992" s="75"/>
      <c r="QKI992" s="75"/>
      <c r="QKJ992" s="75"/>
      <c r="QKK992" s="75"/>
      <c r="QKL992" s="75"/>
      <c r="QKM992" s="75"/>
      <c r="QKN992" s="75"/>
      <c r="QKO992" s="75"/>
      <c r="QKP992" s="75"/>
      <c r="QKQ992" s="75"/>
      <c r="QKR992" s="75"/>
      <c r="QKS992" s="75"/>
      <c r="QKT992" s="75"/>
      <c r="QKU992" s="75"/>
      <c r="QKV992" s="75"/>
      <c r="QKW992" s="75"/>
      <c r="QKX992" s="75"/>
      <c r="QKY992" s="75"/>
      <c r="QKZ992" s="75"/>
      <c r="QLA992" s="75"/>
      <c r="QLB992" s="75"/>
      <c r="QLC992" s="75"/>
      <c r="QLD992" s="75"/>
      <c r="QLE992" s="75"/>
      <c r="QLF992" s="75"/>
      <c r="QLG992" s="75"/>
      <c r="QLH992" s="75"/>
      <c r="QLI992" s="75"/>
      <c r="QLJ992" s="75"/>
      <c r="QLK992" s="75"/>
      <c r="QLL992" s="75"/>
      <c r="QLM992" s="75"/>
      <c r="QLN992" s="75"/>
      <c r="QLO992" s="75"/>
      <c r="QLP992" s="75"/>
      <c r="QLQ992" s="75"/>
      <c r="QLR992" s="75"/>
      <c r="QLS992" s="75"/>
      <c r="QLT992" s="75"/>
      <c r="QLU992" s="75"/>
      <c r="QLV992" s="75"/>
      <c r="QLW992" s="75"/>
      <c r="QLX992" s="75"/>
      <c r="QLY992" s="75"/>
      <c r="QLZ992" s="75"/>
      <c r="QMA992" s="75"/>
      <c r="QMB992" s="75"/>
      <c r="QMC992" s="75"/>
      <c r="QMD992" s="75"/>
      <c r="QME992" s="75"/>
      <c r="QMF992" s="75"/>
      <c r="QMG992" s="75"/>
      <c r="QMH992" s="75"/>
      <c r="QMI992" s="75"/>
      <c r="QMJ992" s="75"/>
      <c r="QMK992" s="75"/>
      <c r="QML992" s="75"/>
      <c r="QMM992" s="75"/>
      <c r="QMN992" s="75"/>
      <c r="QMO992" s="75"/>
      <c r="QMP992" s="75"/>
      <c r="QMQ992" s="75"/>
      <c r="QMR992" s="75"/>
      <c r="QMS992" s="75"/>
      <c r="QMT992" s="75"/>
      <c r="QMU992" s="75"/>
      <c r="QMV992" s="75"/>
      <c r="QMW992" s="75"/>
      <c r="QMX992" s="75"/>
      <c r="QMY992" s="75"/>
      <c r="QMZ992" s="75"/>
      <c r="QNA992" s="75"/>
      <c r="QNB992" s="75"/>
      <c r="QNC992" s="75"/>
      <c r="QND992" s="75"/>
      <c r="QNE992" s="75"/>
      <c r="QNF992" s="75"/>
      <c r="QNG992" s="75"/>
      <c r="QNH992" s="75"/>
      <c r="QNI992" s="75"/>
      <c r="QNJ992" s="75"/>
      <c r="QNK992" s="75"/>
      <c r="QNL992" s="75"/>
      <c r="QNM992" s="75"/>
      <c r="QNN992" s="75"/>
      <c r="QNO992" s="75"/>
      <c r="QNP992" s="75"/>
      <c r="QNQ992" s="75"/>
      <c r="QNR992" s="75"/>
      <c r="QNS992" s="75"/>
      <c r="QNT992" s="75"/>
      <c r="QNU992" s="75"/>
      <c r="QNV992" s="75"/>
      <c r="QNW992" s="75"/>
      <c r="QNX992" s="75"/>
      <c r="QNY992" s="75"/>
      <c r="QNZ992" s="75"/>
      <c r="QOA992" s="75"/>
      <c r="QOB992" s="75"/>
      <c r="QOC992" s="75"/>
      <c r="QOD992" s="75"/>
      <c r="QOE992" s="75"/>
      <c r="QOF992" s="75"/>
      <c r="QOG992" s="75"/>
      <c r="QOH992" s="75"/>
      <c r="QOI992" s="75"/>
      <c r="QOJ992" s="75"/>
      <c r="QOK992" s="75"/>
      <c r="QOL992" s="75"/>
      <c r="QOM992" s="75"/>
      <c r="QON992" s="75"/>
      <c r="QOO992" s="75"/>
      <c r="QOP992" s="75"/>
      <c r="QOQ992" s="75"/>
      <c r="QOR992" s="75"/>
      <c r="QOS992" s="75"/>
      <c r="QOT992" s="75"/>
      <c r="QOU992" s="75"/>
      <c r="QOV992" s="75"/>
      <c r="QOW992" s="75"/>
      <c r="QOX992" s="75"/>
      <c r="QOY992" s="75"/>
      <c r="QOZ992" s="75"/>
      <c r="QPA992" s="75"/>
      <c r="QPB992" s="75"/>
      <c r="QPC992" s="75"/>
      <c r="QPD992" s="75"/>
      <c r="QPE992" s="75"/>
      <c r="QPF992" s="75"/>
      <c r="QPG992" s="75"/>
      <c r="QPH992" s="75"/>
      <c r="QPI992" s="75"/>
      <c r="QPJ992" s="75"/>
      <c r="QPK992" s="75"/>
      <c r="QPL992" s="75"/>
      <c r="QPM992" s="75"/>
      <c r="QPN992" s="75"/>
      <c r="QPO992" s="75"/>
      <c r="QPP992" s="75"/>
      <c r="QPQ992" s="75"/>
      <c r="QPR992" s="75"/>
      <c r="QPS992" s="75"/>
      <c r="QPT992" s="75"/>
      <c r="QPU992" s="75"/>
      <c r="QPV992" s="75"/>
      <c r="QPW992" s="75"/>
      <c r="QPX992" s="75"/>
      <c r="QPY992" s="75"/>
      <c r="QPZ992" s="75"/>
      <c r="QQA992" s="75"/>
      <c r="QQB992" s="75"/>
      <c r="QQC992" s="75"/>
      <c r="QQD992" s="75"/>
      <c r="QQE992" s="75"/>
      <c r="QQF992" s="75"/>
      <c r="QQG992" s="75"/>
      <c r="QQH992" s="75"/>
      <c r="QQI992" s="75"/>
      <c r="QQJ992" s="75"/>
      <c r="QQK992" s="75"/>
      <c r="QQL992" s="75"/>
      <c r="QQM992" s="75"/>
      <c r="QQN992" s="75"/>
      <c r="QQO992" s="75"/>
      <c r="QQP992" s="75"/>
      <c r="QQQ992" s="75"/>
      <c r="QQR992" s="75"/>
      <c r="QQS992" s="75"/>
      <c r="QQT992" s="75"/>
      <c r="QQU992" s="75"/>
      <c r="QQV992" s="75"/>
      <c r="QQW992" s="75"/>
      <c r="QQX992" s="75"/>
      <c r="QQY992" s="75"/>
      <c r="QQZ992" s="75"/>
      <c r="QRA992" s="75"/>
      <c r="QRB992" s="75"/>
      <c r="QRC992" s="75"/>
      <c r="QRD992" s="75"/>
      <c r="QRE992" s="75"/>
      <c r="QRF992" s="75"/>
      <c r="QRG992" s="75"/>
      <c r="QRH992" s="75"/>
      <c r="QRI992" s="75"/>
      <c r="QRJ992" s="75"/>
      <c r="QRK992" s="75"/>
      <c r="QRL992" s="75"/>
      <c r="QRM992" s="75"/>
      <c r="QRN992" s="75"/>
      <c r="QRO992" s="75"/>
      <c r="QRP992" s="75"/>
      <c r="QRQ992" s="75"/>
      <c r="QRR992" s="75"/>
      <c r="QRS992" s="75"/>
      <c r="QRT992" s="75"/>
      <c r="QRU992" s="75"/>
      <c r="QRV992" s="75"/>
      <c r="QRW992" s="75"/>
      <c r="QRX992" s="75"/>
      <c r="QRY992" s="75"/>
      <c r="QRZ992" s="75"/>
      <c r="QSA992" s="75"/>
      <c r="QSB992" s="75"/>
      <c r="QSC992" s="75"/>
      <c r="QSD992" s="75"/>
      <c r="QSE992" s="75"/>
      <c r="QSF992" s="75"/>
      <c r="QSG992" s="75"/>
      <c r="QSH992" s="75"/>
      <c r="QSI992" s="75"/>
      <c r="QSJ992" s="75"/>
      <c r="QSK992" s="75"/>
      <c r="QSL992" s="75"/>
      <c r="QSM992" s="75"/>
      <c r="QSN992" s="75"/>
      <c r="QSO992" s="75"/>
      <c r="QSP992" s="75"/>
      <c r="QSQ992" s="75"/>
      <c r="QSR992" s="75"/>
      <c r="QSS992" s="75"/>
      <c r="QST992" s="75"/>
      <c r="QSU992" s="75"/>
      <c r="QSV992" s="75"/>
      <c r="QSW992" s="75"/>
      <c r="QSX992" s="75"/>
      <c r="QSY992" s="75"/>
      <c r="QSZ992" s="75"/>
      <c r="QTA992" s="75"/>
      <c r="QTB992" s="75"/>
      <c r="QTC992" s="75"/>
      <c r="QTD992" s="75"/>
      <c r="QTE992" s="75"/>
      <c r="QTF992" s="75"/>
      <c r="QTG992" s="75"/>
      <c r="QTH992" s="75"/>
      <c r="QTI992" s="75"/>
      <c r="QTJ992" s="75"/>
      <c r="QTK992" s="75"/>
      <c r="QTL992" s="75"/>
      <c r="QTM992" s="75"/>
      <c r="QTN992" s="75"/>
      <c r="QTO992" s="75"/>
      <c r="QTP992" s="75"/>
      <c r="QTQ992" s="75"/>
      <c r="QTR992" s="75"/>
      <c r="QTS992" s="75"/>
      <c r="QTT992" s="75"/>
      <c r="QTU992" s="75"/>
      <c r="QTV992" s="75"/>
      <c r="QTW992" s="75"/>
      <c r="QTX992" s="75"/>
      <c r="QTY992" s="75"/>
      <c r="QTZ992" s="75"/>
      <c r="QUA992" s="75"/>
      <c r="QUB992" s="75"/>
      <c r="QUC992" s="75"/>
      <c r="QUD992" s="75"/>
      <c r="QUE992" s="75"/>
      <c r="QUF992" s="75"/>
      <c r="QUG992" s="75"/>
      <c r="QUH992" s="75"/>
      <c r="QUI992" s="75"/>
      <c r="QUJ992" s="75"/>
      <c r="QUK992" s="75"/>
      <c r="QUL992" s="75"/>
      <c r="QUM992" s="75"/>
      <c r="QUN992" s="75"/>
      <c r="QUO992" s="75"/>
      <c r="QUP992" s="75"/>
      <c r="QUQ992" s="75"/>
      <c r="QUR992" s="75"/>
      <c r="QUS992" s="75"/>
      <c r="QUT992" s="75"/>
      <c r="QUU992" s="75"/>
      <c r="QUV992" s="75"/>
      <c r="QUW992" s="75"/>
      <c r="QUX992" s="75"/>
      <c r="QUY992" s="75"/>
      <c r="QUZ992" s="75"/>
      <c r="QVA992" s="75"/>
      <c r="QVB992" s="75"/>
      <c r="QVC992" s="75"/>
      <c r="QVD992" s="75"/>
      <c r="QVE992" s="75"/>
      <c r="QVF992" s="75"/>
      <c r="QVG992" s="75"/>
      <c r="QVH992" s="75"/>
      <c r="QVI992" s="75"/>
      <c r="QVJ992" s="75"/>
      <c r="QVK992" s="75"/>
      <c r="QVL992" s="75"/>
      <c r="QVM992" s="75"/>
      <c r="QVN992" s="75"/>
      <c r="QVO992" s="75"/>
      <c r="QVP992" s="75"/>
      <c r="QVQ992" s="75"/>
      <c r="QVR992" s="75"/>
      <c r="QVS992" s="75"/>
      <c r="QVT992" s="75"/>
      <c r="QVU992" s="75"/>
      <c r="QVV992" s="75"/>
      <c r="QVW992" s="75"/>
      <c r="QVX992" s="75"/>
      <c r="QVY992" s="75"/>
      <c r="QVZ992" s="75"/>
      <c r="QWA992" s="75"/>
      <c r="QWB992" s="75"/>
      <c r="QWC992" s="75"/>
      <c r="QWD992" s="75"/>
      <c r="QWE992" s="75"/>
      <c r="QWF992" s="75"/>
      <c r="QWG992" s="75"/>
      <c r="QWH992" s="75"/>
      <c r="QWI992" s="75"/>
      <c r="QWJ992" s="75"/>
      <c r="QWK992" s="75"/>
      <c r="QWL992" s="75"/>
      <c r="QWM992" s="75"/>
      <c r="QWN992" s="75"/>
      <c r="QWO992" s="75"/>
      <c r="QWP992" s="75"/>
      <c r="QWQ992" s="75"/>
      <c r="QWR992" s="75"/>
      <c r="QWS992" s="75"/>
      <c r="QWT992" s="75"/>
      <c r="QWU992" s="75"/>
      <c r="QWV992" s="75"/>
      <c r="QWW992" s="75"/>
      <c r="QWX992" s="75"/>
      <c r="QWY992" s="75"/>
      <c r="QWZ992" s="75"/>
      <c r="QXA992" s="75"/>
      <c r="QXB992" s="75"/>
      <c r="QXC992" s="75"/>
      <c r="QXD992" s="75"/>
      <c r="QXE992" s="75"/>
      <c r="QXF992" s="75"/>
      <c r="QXG992" s="75"/>
      <c r="QXH992" s="75"/>
      <c r="QXI992" s="75"/>
      <c r="QXJ992" s="75"/>
      <c r="QXK992" s="75"/>
      <c r="QXL992" s="75"/>
      <c r="QXM992" s="75"/>
      <c r="QXN992" s="75"/>
      <c r="QXO992" s="75"/>
      <c r="QXP992" s="75"/>
      <c r="QXQ992" s="75"/>
      <c r="QXR992" s="75"/>
      <c r="QXS992" s="75"/>
      <c r="QXT992" s="75"/>
      <c r="QXU992" s="75"/>
      <c r="QXV992" s="75"/>
      <c r="QXW992" s="75"/>
      <c r="QXX992" s="75"/>
      <c r="QXY992" s="75"/>
      <c r="QXZ992" s="75"/>
      <c r="QYA992" s="75"/>
      <c r="QYB992" s="75"/>
      <c r="QYC992" s="75"/>
      <c r="QYD992" s="75"/>
      <c r="QYE992" s="75"/>
      <c r="QYF992" s="75"/>
      <c r="QYG992" s="75"/>
      <c r="QYH992" s="75"/>
      <c r="QYI992" s="75"/>
      <c r="QYJ992" s="75"/>
      <c r="QYK992" s="75"/>
      <c r="QYL992" s="75"/>
      <c r="QYM992" s="75"/>
      <c r="QYN992" s="75"/>
      <c r="QYO992" s="75"/>
      <c r="QYP992" s="75"/>
      <c r="QYQ992" s="75"/>
      <c r="QYR992" s="75"/>
      <c r="QYS992" s="75"/>
      <c r="QYT992" s="75"/>
      <c r="QYU992" s="75"/>
      <c r="QYV992" s="75"/>
      <c r="QYW992" s="75"/>
      <c r="QYX992" s="75"/>
      <c r="QYY992" s="75"/>
      <c r="QYZ992" s="75"/>
      <c r="QZA992" s="75"/>
      <c r="QZB992" s="75"/>
      <c r="QZC992" s="75"/>
      <c r="QZD992" s="75"/>
      <c r="QZE992" s="75"/>
      <c r="QZF992" s="75"/>
      <c r="QZG992" s="75"/>
      <c r="QZH992" s="75"/>
      <c r="QZI992" s="75"/>
      <c r="QZJ992" s="75"/>
      <c r="QZK992" s="75"/>
      <c r="QZL992" s="75"/>
      <c r="QZM992" s="75"/>
      <c r="QZN992" s="75"/>
      <c r="QZO992" s="75"/>
      <c r="QZP992" s="75"/>
      <c r="QZQ992" s="75"/>
      <c r="QZR992" s="75"/>
      <c r="QZS992" s="75"/>
      <c r="QZT992" s="75"/>
      <c r="QZU992" s="75"/>
      <c r="QZV992" s="75"/>
      <c r="QZW992" s="75"/>
      <c r="QZX992" s="75"/>
      <c r="QZY992" s="75"/>
      <c r="QZZ992" s="75"/>
      <c r="RAA992" s="75"/>
      <c r="RAB992" s="75"/>
      <c r="RAC992" s="75"/>
      <c r="RAD992" s="75"/>
      <c r="RAE992" s="75"/>
      <c r="RAF992" s="75"/>
      <c r="RAG992" s="75"/>
      <c r="RAH992" s="75"/>
      <c r="RAI992" s="75"/>
      <c r="RAJ992" s="75"/>
      <c r="RAK992" s="75"/>
      <c r="RAL992" s="75"/>
      <c r="RAM992" s="75"/>
      <c r="RAN992" s="75"/>
      <c r="RAO992" s="75"/>
      <c r="RAP992" s="75"/>
      <c r="RAQ992" s="75"/>
      <c r="RAR992" s="75"/>
      <c r="RAS992" s="75"/>
      <c r="RAT992" s="75"/>
      <c r="RAU992" s="75"/>
      <c r="RAV992" s="75"/>
      <c r="RAW992" s="75"/>
      <c r="RAX992" s="75"/>
      <c r="RAY992" s="75"/>
      <c r="RAZ992" s="75"/>
      <c r="RBA992" s="75"/>
      <c r="RBB992" s="75"/>
      <c r="RBC992" s="75"/>
      <c r="RBD992" s="75"/>
      <c r="RBE992" s="75"/>
      <c r="RBF992" s="75"/>
      <c r="RBG992" s="75"/>
      <c r="RBH992" s="75"/>
      <c r="RBI992" s="75"/>
      <c r="RBJ992" s="75"/>
      <c r="RBK992" s="75"/>
      <c r="RBL992" s="75"/>
      <c r="RBM992" s="75"/>
      <c r="RBN992" s="75"/>
      <c r="RBO992" s="75"/>
      <c r="RBP992" s="75"/>
      <c r="RBQ992" s="75"/>
      <c r="RBR992" s="75"/>
      <c r="RBS992" s="75"/>
      <c r="RBT992" s="75"/>
      <c r="RBU992" s="75"/>
      <c r="RBV992" s="75"/>
      <c r="RBW992" s="75"/>
      <c r="RBX992" s="75"/>
      <c r="RBY992" s="75"/>
      <c r="RBZ992" s="75"/>
      <c r="RCA992" s="75"/>
      <c r="RCB992" s="75"/>
      <c r="RCC992" s="75"/>
      <c r="RCD992" s="75"/>
      <c r="RCE992" s="75"/>
      <c r="RCF992" s="75"/>
      <c r="RCG992" s="75"/>
      <c r="RCH992" s="75"/>
      <c r="RCI992" s="75"/>
      <c r="RCJ992" s="75"/>
      <c r="RCK992" s="75"/>
      <c r="RCL992" s="75"/>
      <c r="RCM992" s="75"/>
      <c r="RCN992" s="75"/>
      <c r="RCO992" s="75"/>
      <c r="RCP992" s="75"/>
      <c r="RCQ992" s="75"/>
      <c r="RCR992" s="75"/>
      <c r="RCS992" s="75"/>
      <c r="RCT992" s="75"/>
      <c r="RCU992" s="75"/>
      <c r="RCV992" s="75"/>
      <c r="RCW992" s="75"/>
      <c r="RCX992" s="75"/>
      <c r="RCY992" s="75"/>
      <c r="RCZ992" s="75"/>
      <c r="RDA992" s="75"/>
      <c r="RDB992" s="75"/>
      <c r="RDC992" s="75"/>
      <c r="RDD992" s="75"/>
      <c r="RDE992" s="75"/>
      <c r="RDF992" s="75"/>
      <c r="RDG992" s="75"/>
      <c r="RDH992" s="75"/>
      <c r="RDI992" s="75"/>
      <c r="RDJ992" s="75"/>
      <c r="RDK992" s="75"/>
      <c r="RDL992" s="75"/>
      <c r="RDM992" s="75"/>
      <c r="RDN992" s="75"/>
      <c r="RDO992" s="75"/>
      <c r="RDP992" s="75"/>
      <c r="RDQ992" s="75"/>
      <c r="RDR992" s="75"/>
      <c r="RDS992" s="75"/>
      <c r="RDT992" s="75"/>
      <c r="RDU992" s="75"/>
      <c r="RDV992" s="75"/>
      <c r="RDW992" s="75"/>
      <c r="RDX992" s="75"/>
      <c r="RDY992" s="75"/>
      <c r="RDZ992" s="75"/>
      <c r="REA992" s="75"/>
      <c r="REB992" s="75"/>
      <c r="REC992" s="75"/>
      <c r="RED992" s="75"/>
      <c r="REE992" s="75"/>
      <c r="REF992" s="75"/>
      <c r="REG992" s="75"/>
      <c r="REH992" s="75"/>
      <c r="REI992" s="75"/>
      <c r="REJ992" s="75"/>
      <c r="REK992" s="75"/>
      <c r="REL992" s="75"/>
      <c r="REM992" s="75"/>
      <c r="REN992" s="75"/>
      <c r="REO992" s="75"/>
      <c r="REP992" s="75"/>
      <c r="REQ992" s="75"/>
      <c r="RER992" s="75"/>
      <c r="RES992" s="75"/>
      <c r="RET992" s="75"/>
      <c r="REU992" s="75"/>
      <c r="REV992" s="75"/>
      <c r="REW992" s="75"/>
      <c r="REX992" s="75"/>
      <c r="REY992" s="75"/>
      <c r="REZ992" s="75"/>
      <c r="RFA992" s="75"/>
      <c r="RFB992" s="75"/>
      <c r="RFC992" s="75"/>
      <c r="RFD992" s="75"/>
      <c r="RFE992" s="75"/>
      <c r="RFF992" s="75"/>
      <c r="RFG992" s="75"/>
      <c r="RFH992" s="75"/>
      <c r="RFI992" s="75"/>
      <c r="RFJ992" s="75"/>
      <c r="RFK992" s="75"/>
      <c r="RFL992" s="75"/>
      <c r="RFM992" s="75"/>
      <c r="RFN992" s="75"/>
      <c r="RFO992" s="75"/>
      <c r="RFP992" s="75"/>
      <c r="RFQ992" s="75"/>
      <c r="RFR992" s="75"/>
      <c r="RFS992" s="75"/>
      <c r="RFT992" s="75"/>
      <c r="RFU992" s="75"/>
      <c r="RFV992" s="75"/>
      <c r="RFW992" s="75"/>
      <c r="RFX992" s="75"/>
      <c r="RFY992" s="75"/>
      <c r="RFZ992" s="75"/>
      <c r="RGA992" s="75"/>
      <c r="RGB992" s="75"/>
      <c r="RGC992" s="75"/>
      <c r="RGD992" s="75"/>
      <c r="RGE992" s="75"/>
      <c r="RGF992" s="75"/>
      <c r="RGG992" s="75"/>
      <c r="RGH992" s="75"/>
      <c r="RGI992" s="75"/>
      <c r="RGJ992" s="75"/>
      <c r="RGK992" s="75"/>
      <c r="RGL992" s="75"/>
      <c r="RGM992" s="75"/>
      <c r="RGN992" s="75"/>
      <c r="RGO992" s="75"/>
      <c r="RGP992" s="75"/>
      <c r="RGQ992" s="75"/>
      <c r="RGR992" s="75"/>
      <c r="RGS992" s="75"/>
      <c r="RGT992" s="75"/>
      <c r="RGU992" s="75"/>
      <c r="RGV992" s="75"/>
      <c r="RGW992" s="75"/>
      <c r="RGX992" s="75"/>
      <c r="RGY992" s="75"/>
      <c r="RGZ992" s="75"/>
      <c r="RHA992" s="75"/>
      <c r="RHB992" s="75"/>
      <c r="RHC992" s="75"/>
      <c r="RHD992" s="75"/>
      <c r="RHE992" s="75"/>
      <c r="RHF992" s="75"/>
      <c r="RHG992" s="75"/>
      <c r="RHH992" s="75"/>
      <c r="RHI992" s="75"/>
      <c r="RHJ992" s="75"/>
      <c r="RHK992" s="75"/>
      <c r="RHL992" s="75"/>
      <c r="RHM992" s="75"/>
      <c r="RHN992" s="75"/>
      <c r="RHO992" s="75"/>
      <c r="RHP992" s="75"/>
      <c r="RHQ992" s="75"/>
      <c r="RHR992" s="75"/>
      <c r="RHS992" s="75"/>
      <c r="RHT992" s="75"/>
      <c r="RHU992" s="75"/>
      <c r="RHV992" s="75"/>
      <c r="RHW992" s="75"/>
      <c r="RHX992" s="75"/>
      <c r="RHY992" s="75"/>
      <c r="RHZ992" s="75"/>
      <c r="RIA992" s="75"/>
      <c r="RIB992" s="75"/>
      <c r="RIC992" s="75"/>
      <c r="RID992" s="75"/>
      <c r="RIE992" s="75"/>
      <c r="RIF992" s="75"/>
      <c r="RIG992" s="75"/>
      <c r="RIH992" s="75"/>
      <c r="RII992" s="75"/>
      <c r="RIJ992" s="75"/>
      <c r="RIK992" s="75"/>
      <c r="RIL992" s="75"/>
      <c r="RIM992" s="75"/>
      <c r="RIN992" s="75"/>
      <c r="RIO992" s="75"/>
      <c r="RIP992" s="75"/>
      <c r="RIQ992" s="75"/>
      <c r="RIR992" s="75"/>
      <c r="RIS992" s="75"/>
      <c r="RIT992" s="75"/>
      <c r="RIU992" s="75"/>
      <c r="RIV992" s="75"/>
      <c r="RIW992" s="75"/>
      <c r="RIX992" s="75"/>
      <c r="RIY992" s="75"/>
      <c r="RIZ992" s="75"/>
      <c r="RJA992" s="75"/>
      <c r="RJB992" s="75"/>
      <c r="RJC992" s="75"/>
      <c r="RJD992" s="75"/>
      <c r="RJE992" s="75"/>
      <c r="RJF992" s="75"/>
      <c r="RJG992" s="75"/>
      <c r="RJH992" s="75"/>
      <c r="RJI992" s="75"/>
      <c r="RJJ992" s="75"/>
      <c r="RJK992" s="75"/>
      <c r="RJL992" s="75"/>
      <c r="RJM992" s="75"/>
      <c r="RJN992" s="75"/>
      <c r="RJO992" s="75"/>
      <c r="RJP992" s="75"/>
      <c r="RJQ992" s="75"/>
      <c r="RJR992" s="75"/>
      <c r="RJS992" s="75"/>
      <c r="RJT992" s="75"/>
      <c r="RJU992" s="75"/>
      <c r="RJV992" s="75"/>
      <c r="RJW992" s="75"/>
      <c r="RJX992" s="75"/>
      <c r="RJY992" s="75"/>
      <c r="RJZ992" s="75"/>
      <c r="RKA992" s="75"/>
      <c r="RKB992" s="75"/>
      <c r="RKC992" s="75"/>
      <c r="RKD992" s="75"/>
      <c r="RKE992" s="75"/>
      <c r="RKF992" s="75"/>
      <c r="RKG992" s="75"/>
      <c r="RKH992" s="75"/>
      <c r="RKI992" s="75"/>
      <c r="RKJ992" s="75"/>
      <c r="RKK992" s="75"/>
      <c r="RKL992" s="75"/>
      <c r="RKM992" s="75"/>
      <c r="RKN992" s="75"/>
      <c r="RKO992" s="75"/>
      <c r="RKP992" s="75"/>
      <c r="RKQ992" s="75"/>
      <c r="RKR992" s="75"/>
      <c r="RKS992" s="75"/>
      <c r="RKT992" s="75"/>
      <c r="RKU992" s="75"/>
      <c r="RKV992" s="75"/>
      <c r="RKW992" s="75"/>
      <c r="RKX992" s="75"/>
      <c r="RKY992" s="75"/>
      <c r="RKZ992" s="75"/>
      <c r="RLA992" s="75"/>
      <c r="RLB992" s="75"/>
      <c r="RLC992" s="75"/>
      <c r="RLD992" s="75"/>
      <c r="RLE992" s="75"/>
      <c r="RLF992" s="75"/>
      <c r="RLG992" s="75"/>
      <c r="RLH992" s="75"/>
      <c r="RLI992" s="75"/>
      <c r="RLJ992" s="75"/>
      <c r="RLK992" s="75"/>
      <c r="RLL992" s="75"/>
      <c r="RLM992" s="75"/>
      <c r="RLN992" s="75"/>
      <c r="RLO992" s="75"/>
      <c r="RLP992" s="75"/>
      <c r="RLQ992" s="75"/>
      <c r="RLR992" s="75"/>
      <c r="RLS992" s="75"/>
      <c r="RLT992" s="75"/>
      <c r="RLU992" s="75"/>
      <c r="RLV992" s="75"/>
      <c r="RLW992" s="75"/>
      <c r="RLX992" s="75"/>
      <c r="RLY992" s="75"/>
      <c r="RLZ992" s="75"/>
      <c r="RMA992" s="75"/>
      <c r="RMB992" s="75"/>
      <c r="RMC992" s="75"/>
      <c r="RMD992" s="75"/>
      <c r="RME992" s="75"/>
      <c r="RMF992" s="75"/>
      <c r="RMG992" s="75"/>
      <c r="RMH992" s="75"/>
      <c r="RMI992" s="75"/>
      <c r="RMJ992" s="75"/>
      <c r="RMK992" s="75"/>
      <c r="RML992" s="75"/>
      <c r="RMM992" s="75"/>
      <c r="RMN992" s="75"/>
      <c r="RMO992" s="75"/>
      <c r="RMP992" s="75"/>
      <c r="RMQ992" s="75"/>
      <c r="RMR992" s="75"/>
      <c r="RMS992" s="75"/>
      <c r="RMT992" s="75"/>
      <c r="RMU992" s="75"/>
      <c r="RMV992" s="75"/>
      <c r="RMW992" s="75"/>
      <c r="RMX992" s="75"/>
      <c r="RMY992" s="75"/>
      <c r="RMZ992" s="75"/>
      <c r="RNA992" s="75"/>
      <c r="RNB992" s="75"/>
      <c r="RNC992" s="75"/>
      <c r="RND992" s="75"/>
      <c r="RNE992" s="75"/>
      <c r="RNF992" s="75"/>
      <c r="RNG992" s="75"/>
      <c r="RNH992" s="75"/>
      <c r="RNI992" s="75"/>
      <c r="RNJ992" s="75"/>
      <c r="RNK992" s="75"/>
      <c r="RNL992" s="75"/>
      <c r="RNM992" s="75"/>
      <c r="RNN992" s="75"/>
      <c r="RNO992" s="75"/>
      <c r="RNP992" s="75"/>
      <c r="RNQ992" s="75"/>
      <c r="RNR992" s="75"/>
      <c r="RNS992" s="75"/>
      <c r="RNT992" s="75"/>
      <c r="RNU992" s="75"/>
      <c r="RNV992" s="75"/>
      <c r="RNW992" s="75"/>
      <c r="RNX992" s="75"/>
      <c r="RNY992" s="75"/>
      <c r="RNZ992" s="75"/>
      <c r="ROA992" s="75"/>
      <c r="ROB992" s="75"/>
      <c r="ROC992" s="75"/>
      <c r="ROD992" s="75"/>
      <c r="ROE992" s="75"/>
      <c r="ROF992" s="75"/>
      <c r="ROG992" s="75"/>
      <c r="ROH992" s="75"/>
      <c r="ROI992" s="75"/>
      <c r="ROJ992" s="75"/>
      <c r="ROK992" s="75"/>
      <c r="ROL992" s="75"/>
      <c r="ROM992" s="75"/>
      <c r="RON992" s="75"/>
      <c r="ROO992" s="75"/>
      <c r="ROP992" s="75"/>
      <c r="ROQ992" s="75"/>
      <c r="ROR992" s="75"/>
      <c r="ROS992" s="75"/>
      <c r="ROT992" s="75"/>
      <c r="ROU992" s="75"/>
      <c r="ROV992" s="75"/>
      <c r="ROW992" s="75"/>
      <c r="ROX992" s="75"/>
      <c r="ROY992" s="75"/>
      <c r="ROZ992" s="75"/>
      <c r="RPA992" s="75"/>
      <c r="RPB992" s="75"/>
      <c r="RPC992" s="75"/>
      <c r="RPD992" s="75"/>
      <c r="RPE992" s="75"/>
      <c r="RPF992" s="75"/>
      <c r="RPG992" s="75"/>
      <c r="RPH992" s="75"/>
      <c r="RPI992" s="75"/>
      <c r="RPJ992" s="75"/>
      <c r="RPK992" s="75"/>
      <c r="RPL992" s="75"/>
      <c r="RPM992" s="75"/>
      <c r="RPN992" s="75"/>
      <c r="RPO992" s="75"/>
      <c r="RPP992" s="75"/>
      <c r="RPQ992" s="75"/>
      <c r="RPR992" s="75"/>
      <c r="RPS992" s="75"/>
      <c r="RPT992" s="75"/>
      <c r="RPU992" s="75"/>
      <c r="RPV992" s="75"/>
      <c r="RPW992" s="75"/>
      <c r="RPX992" s="75"/>
      <c r="RPY992" s="75"/>
      <c r="RPZ992" s="75"/>
      <c r="RQA992" s="75"/>
      <c r="RQB992" s="75"/>
      <c r="RQC992" s="75"/>
      <c r="RQD992" s="75"/>
      <c r="RQE992" s="75"/>
      <c r="RQF992" s="75"/>
      <c r="RQG992" s="75"/>
      <c r="RQH992" s="75"/>
      <c r="RQI992" s="75"/>
      <c r="RQJ992" s="75"/>
      <c r="RQK992" s="75"/>
      <c r="RQL992" s="75"/>
      <c r="RQM992" s="75"/>
      <c r="RQN992" s="75"/>
      <c r="RQO992" s="75"/>
      <c r="RQP992" s="75"/>
      <c r="RQQ992" s="75"/>
      <c r="RQR992" s="75"/>
      <c r="RQS992" s="75"/>
      <c r="RQT992" s="75"/>
      <c r="RQU992" s="75"/>
      <c r="RQV992" s="75"/>
      <c r="RQW992" s="75"/>
      <c r="RQX992" s="75"/>
      <c r="RQY992" s="75"/>
      <c r="RQZ992" s="75"/>
      <c r="RRA992" s="75"/>
      <c r="RRB992" s="75"/>
      <c r="RRC992" s="75"/>
      <c r="RRD992" s="75"/>
      <c r="RRE992" s="75"/>
      <c r="RRF992" s="75"/>
      <c r="RRG992" s="75"/>
      <c r="RRH992" s="75"/>
      <c r="RRI992" s="75"/>
      <c r="RRJ992" s="75"/>
      <c r="RRK992" s="75"/>
      <c r="RRL992" s="75"/>
      <c r="RRM992" s="75"/>
      <c r="RRN992" s="75"/>
      <c r="RRO992" s="75"/>
      <c r="RRP992" s="75"/>
      <c r="RRQ992" s="75"/>
      <c r="RRR992" s="75"/>
      <c r="RRS992" s="75"/>
      <c r="RRT992" s="75"/>
      <c r="RRU992" s="75"/>
      <c r="RRV992" s="75"/>
      <c r="RRW992" s="75"/>
      <c r="RRX992" s="75"/>
      <c r="RRY992" s="75"/>
      <c r="RRZ992" s="75"/>
      <c r="RSA992" s="75"/>
      <c r="RSB992" s="75"/>
      <c r="RSC992" s="75"/>
      <c r="RSD992" s="75"/>
      <c r="RSE992" s="75"/>
      <c r="RSF992" s="75"/>
      <c r="RSG992" s="75"/>
      <c r="RSH992" s="75"/>
      <c r="RSI992" s="75"/>
      <c r="RSJ992" s="75"/>
      <c r="RSK992" s="75"/>
      <c r="RSL992" s="75"/>
      <c r="RSM992" s="75"/>
      <c r="RSN992" s="75"/>
      <c r="RSO992" s="75"/>
      <c r="RSP992" s="75"/>
      <c r="RSQ992" s="75"/>
      <c r="RSR992" s="75"/>
      <c r="RSS992" s="75"/>
      <c r="RST992" s="75"/>
      <c r="RSU992" s="75"/>
      <c r="RSV992" s="75"/>
      <c r="RSW992" s="75"/>
      <c r="RSX992" s="75"/>
      <c r="RSY992" s="75"/>
      <c r="RSZ992" s="75"/>
      <c r="RTA992" s="75"/>
      <c r="RTB992" s="75"/>
      <c r="RTC992" s="75"/>
      <c r="RTD992" s="75"/>
      <c r="RTE992" s="75"/>
      <c r="RTF992" s="75"/>
      <c r="RTG992" s="75"/>
      <c r="RTH992" s="75"/>
      <c r="RTI992" s="75"/>
      <c r="RTJ992" s="75"/>
      <c r="RTK992" s="75"/>
      <c r="RTL992" s="75"/>
      <c r="RTM992" s="75"/>
      <c r="RTN992" s="75"/>
      <c r="RTO992" s="75"/>
      <c r="RTP992" s="75"/>
      <c r="RTQ992" s="75"/>
      <c r="RTR992" s="75"/>
      <c r="RTS992" s="75"/>
      <c r="RTT992" s="75"/>
      <c r="RTU992" s="75"/>
      <c r="RTV992" s="75"/>
      <c r="RTW992" s="75"/>
      <c r="RTX992" s="75"/>
      <c r="RTY992" s="75"/>
      <c r="RTZ992" s="75"/>
      <c r="RUA992" s="75"/>
      <c r="RUB992" s="75"/>
      <c r="RUC992" s="75"/>
      <c r="RUD992" s="75"/>
      <c r="RUE992" s="75"/>
      <c r="RUF992" s="75"/>
      <c r="RUG992" s="75"/>
      <c r="RUH992" s="75"/>
      <c r="RUI992" s="75"/>
      <c r="RUJ992" s="75"/>
      <c r="RUK992" s="75"/>
      <c r="RUL992" s="75"/>
      <c r="RUM992" s="75"/>
      <c r="RUN992" s="75"/>
      <c r="RUO992" s="75"/>
      <c r="RUP992" s="75"/>
      <c r="RUQ992" s="75"/>
      <c r="RUR992" s="75"/>
      <c r="RUS992" s="75"/>
      <c r="RUT992" s="75"/>
      <c r="RUU992" s="75"/>
      <c r="RUV992" s="75"/>
      <c r="RUW992" s="75"/>
      <c r="RUX992" s="75"/>
      <c r="RUY992" s="75"/>
      <c r="RUZ992" s="75"/>
      <c r="RVA992" s="75"/>
      <c r="RVB992" s="75"/>
      <c r="RVC992" s="75"/>
      <c r="RVD992" s="75"/>
      <c r="RVE992" s="75"/>
      <c r="RVF992" s="75"/>
      <c r="RVG992" s="75"/>
      <c r="RVH992" s="75"/>
      <c r="RVI992" s="75"/>
      <c r="RVJ992" s="75"/>
      <c r="RVK992" s="75"/>
      <c r="RVL992" s="75"/>
      <c r="RVM992" s="75"/>
      <c r="RVN992" s="75"/>
      <c r="RVO992" s="75"/>
      <c r="RVP992" s="75"/>
      <c r="RVQ992" s="75"/>
      <c r="RVR992" s="75"/>
      <c r="RVS992" s="75"/>
      <c r="RVT992" s="75"/>
      <c r="RVU992" s="75"/>
      <c r="RVV992" s="75"/>
      <c r="RVW992" s="75"/>
      <c r="RVX992" s="75"/>
      <c r="RVY992" s="75"/>
      <c r="RVZ992" s="75"/>
      <c r="RWA992" s="75"/>
      <c r="RWB992" s="75"/>
      <c r="RWC992" s="75"/>
      <c r="RWD992" s="75"/>
      <c r="RWE992" s="75"/>
      <c r="RWF992" s="75"/>
      <c r="RWG992" s="75"/>
      <c r="RWH992" s="75"/>
      <c r="RWI992" s="75"/>
      <c r="RWJ992" s="75"/>
      <c r="RWK992" s="75"/>
      <c r="RWL992" s="75"/>
      <c r="RWM992" s="75"/>
      <c r="RWN992" s="75"/>
      <c r="RWO992" s="75"/>
      <c r="RWP992" s="75"/>
      <c r="RWQ992" s="75"/>
      <c r="RWR992" s="75"/>
      <c r="RWS992" s="75"/>
      <c r="RWT992" s="75"/>
      <c r="RWU992" s="75"/>
      <c r="RWV992" s="75"/>
      <c r="RWW992" s="75"/>
      <c r="RWX992" s="75"/>
      <c r="RWY992" s="75"/>
      <c r="RWZ992" s="75"/>
      <c r="RXA992" s="75"/>
      <c r="RXB992" s="75"/>
      <c r="RXC992" s="75"/>
      <c r="RXD992" s="75"/>
      <c r="RXE992" s="75"/>
      <c r="RXF992" s="75"/>
      <c r="RXG992" s="75"/>
      <c r="RXH992" s="75"/>
      <c r="RXI992" s="75"/>
      <c r="RXJ992" s="75"/>
      <c r="RXK992" s="75"/>
      <c r="RXL992" s="75"/>
      <c r="RXM992" s="75"/>
      <c r="RXN992" s="75"/>
      <c r="RXO992" s="75"/>
      <c r="RXP992" s="75"/>
      <c r="RXQ992" s="75"/>
      <c r="RXR992" s="75"/>
      <c r="RXS992" s="75"/>
      <c r="RXT992" s="75"/>
      <c r="RXU992" s="75"/>
      <c r="RXV992" s="75"/>
      <c r="RXW992" s="75"/>
      <c r="RXX992" s="75"/>
      <c r="RXY992" s="75"/>
      <c r="RXZ992" s="75"/>
      <c r="RYA992" s="75"/>
      <c r="RYB992" s="75"/>
      <c r="RYC992" s="75"/>
      <c r="RYD992" s="75"/>
      <c r="RYE992" s="75"/>
      <c r="RYF992" s="75"/>
      <c r="RYG992" s="75"/>
      <c r="RYH992" s="75"/>
      <c r="RYI992" s="75"/>
      <c r="RYJ992" s="75"/>
      <c r="RYK992" s="75"/>
      <c r="RYL992" s="75"/>
      <c r="RYM992" s="75"/>
      <c r="RYN992" s="75"/>
      <c r="RYO992" s="75"/>
      <c r="RYP992" s="75"/>
      <c r="RYQ992" s="75"/>
      <c r="RYR992" s="75"/>
      <c r="RYS992" s="75"/>
      <c r="RYT992" s="75"/>
      <c r="RYU992" s="75"/>
      <c r="RYV992" s="75"/>
      <c r="RYW992" s="75"/>
      <c r="RYX992" s="75"/>
      <c r="RYY992" s="75"/>
      <c r="RYZ992" s="75"/>
      <c r="RZA992" s="75"/>
      <c r="RZB992" s="75"/>
      <c r="RZC992" s="75"/>
      <c r="RZD992" s="75"/>
      <c r="RZE992" s="75"/>
      <c r="RZF992" s="75"/>
      <c r="RZG992" s="75"/>
      <c r="RZH992" s="75"/>
      <c r="RZI992" s="75"/>
      <c r="RZJ992" s="75"/>
      <c r="RZK992" s="75"/>
      <c r="RZL992" s="75"/>
      <c r="RZM992" s="75"/>
      <c r="RZN992" s="75"/>
      <c r="RZO992" s="75"/>
      <c r="RZP992" s="75"/>
      <c r="RZQ992" s="75"/>
      <c r="RZR992" s="75"/>
      <c r="RZS992" s="75"/>
      <c r="RZT992" s="75"/>
      <c r="RZU992" s="75"/>
      <c r="RZV992" s="75"/>
      <c r="RZW992" s="75"/>
      <c r="RZX992" s="75"/>
      <c r="RZY992" s="75"/>
      <c r="RZZ992" s="75"/>
      <c r="SAA992" s="75"/>
      <c r="SAB992" s="75"/>
      <c r="SAC992" s="75"/>
      <c r="SAD992" s="75"/>
      <c r="SAE992" s="75"/>
      <c r="SAF992" s="75"/>
      <c r="SAG992" s="75"/>
      <c r="SAH992" s="75"/>
      <c r="SAI992" s="75"/>
      <c r="SAJ992" s="75"/>
      <c r="SAK992" s="75"/>
      <c r="SAL992" s="75"/>
      <c r="SAM992" s="75"/>
      <c r="SAN992" s="75"/>
      <c r="SAO992" s="75"/>
      <c r="SAP992" s="75"/>
      <c r="SAQ992" s="75"/>
      <c r="SAR992" s="75"/>
      <c r="SAS992" s="75"/>
      <c r="SAT992" s="75"/>
      <c r="SAU992" s="75"/>
      <c r="SAV992" s="75"/>
      <c r="SAW992" s="75"/>
      <c r="SAX992" s="75"/>
      <c r="SAY992" s="75"/>
      <c r="SAZ992" s="75"/>
      <c r="SBA992" s="75"/>
      <c r="SBB992" s="75"/>
      <c r="SBC992" s="75"/>
      <c r="SBD992" s="75"/>
      <c r="SBE992" s="75"/>
      <c r="SBF992" s="75"/>
      <c r="SBG992" s="75"/>
      <c r="SBH992" s="75"/>
      <c r="SBI992" s="75"/>
      <c r="SBJ992" s="75"/>
      <c r="SBK992" s="75"/>
      <c r="SBL992" s="75"/>
      <c r="SBM992" s="75"/>
      <c r="SBN992" s="75"/>
      <c r="SBO992" s="75"/>
      <c r="SBP992" s="75"/>
      <c r="SBQ992" s="75"/>
      <c r="SBR992" s="75"/>
      <c r="SBS992" s="75"/>
      <c r="SBT992" s="75"/>
      <c r="SBU992" s="75"/>
      <c r="SBV992" s="75"/>
      <c r="SBW992" s="75"/>
      <c r="SBX992" s="75"/>
      <c r="SBY992" s="75"/>
      <c r="SBZ992" s="75"/>
      <c r="SCA992" s="75"/>
      <c r="SCB992" s="75"/>
      <c r="SCC992" s="75"/>
      <c r="SCD992" s="75"/>
      <c r="SCE992" s="75"/>
      <c r="SCF992" s="75"/>
      <c r="SCG992" s="75"/>
      <c r="SCH992" s="75"/>
      <c r="SCI992" s="75"/>
      <c r="SCJ992" s="75"/>
      <c r="SCK992" s="75"/>
      <c r="SCL992" s="75"/>
      <c r="SCM992" s="75"/>
      <c r="SCN992" s="75"/>
      <c r="SCO992" s="75"/>
      <c r="SCP992" s="75"/>
      <c r="SCQ992" s="75"/>
      <c r="SCR992" s="75"/>
      <c r="SCS992" s="75"/>
      <c r="SCT992" s="75"/>
      <c r="SCU992" s="75"/>
      <c r="SCV992" s="75"/>
      <c r="SCW992" s="75"/>
      <c r="SCX992" s="75"/>
      <c r="SCY992" s="75"/>
      <c r="SCZ992" s="75"/>
      <c r="SDA992" s="75"/>
      <c r="SDB992" s="75"/>
      <c r="SDC992" s="75"/>
      <c r="SDD992" s="75"/>
      <c r="SDE992" s="75"/>
      <c r="SDF992" s="75"/>
      <c r="SDG992" s="75"/>
      <c r="SDH992" s="75"/>
      <c r="SDI992" s="75"/>
      <c r="SDJ992" s="75"/>
      <c r="SDK992" s="75"/>
      <c r="SDL992" s="75"/>
      <c r="SDM992" s="75"/>
      <c r="SDN992" s="75"/>
      <c r="SDO992" s="75"/>
      <c r="SDP992" s="75"/>
      <c r="SDQ992" s="75"/>
      <c r="SDR992" s="75"/>
      <c r="SDS992" s="75"/>
      <c r="SDT992" s="75"/>
      <c r="SDU992" s="75"/>
      <c r="SDV992" s="75"/>
      <c r="SDW992" s="75"/>
      <c r="SDX992" s="75"/>
      <c r="SDY992" s="75"/>
      <c r="SDZ992" s="75"/>
      <c r="SEA992" s="75"/>
      <c r="SEB992" s="75"/>
      <c r="SEC992" s="75"/>
      <c r="SED992" s="75"/>
      <c r="SEE992" s="75"/>
      <c r="SEF992" s="75"/>
      <c r="SEG992" s="75"/>
      <c r="SEH992" s="75"/>
      <c r="SEI992" s="75"/>
      <c r="SEJ992" s="75"/>
      <c r="SEK992" s="75"/>
      <c r="SEL992" s="75"/>
      <c r="SEM992" s="75"/>
      <c r="SEN992" s="75"/>
      <c r="SEO992" s="75"/>
      <c r="SEP992" s="75"/>
      <c r="SEQ992" s="75"/>
      <c r="SER992" s="75"/>
      <c r="SES992" s="75"/>
      <c r="SET992" s="75"/>
      <c r="SEU992" s="75"/>
      <c r="SEV992" s="75"/>
      <c r="SEW992" s="75"/>
      <c r="SEX992" s="75"/>
      <c r="SEY992" s="75"/>
      <c r="SEZ992" s="75"/>
      <c r="SFA992" s="75"/>
      <c r="SFB992" s="75"/>
      <c r="SFC992" s="75"/>
      <c r="SFD992" s="75"/>
      <c r="SFE992" s="75"/>
      <c r="SFF992" s="75"/>
      <c r="SFG992" s="75"/>
      <c r="SFH992" s="75"/>
      <c r="SFI992" s="75"/>
      <c r="SFJ992" s="75"/>
      <c r="SFK992" s="75"/>
      <c r="SFL992" s="75"/>
      <c r="SFM992" s="75"/>
      <c r="SFN992" s="75"/>
      <c r="SFO992" s="75"/>
      <c r="SFP992" s="75"/>
      <c r="SFQ992" s="75"/>
      <c r="SFR992" s="75"/>
      <c r="SFS992" s="75"/>
      <c r="SFT992" s="75"/>
      <c r="SFU992" s="75"/>
      <c r="SFV992" s="75"/>
      <c r="SFW992" s="75"/>
      <c r="SFX992" s="75"/>
      <c r="SFY992" s="75"/>
      <c r="SFZ992" s="75"/>
      <c r="SGA992" s="75"/>
      <c r="SGB992" s="75"/>
      <c r="SGC992" s="75"/>
      <c r="SGD992" s="75"/>
      <c r="SGE992" s="75"/>
      <c r="SGF992" s="75"/>
      <c r="SGG992" s="75"/>
      <c r="SGH992" s="75"/>
      <c r="SGI992" s="75"/>
      <c r="SGJ992" s="75"/>
      <c r="SGK992" s="75"/>
      <c r="SGL992" s="75"/>
      <c r="SGM992" s="75"/>
      <c r="SGN992" s="75"/>
      <c r="SGO992" s="75"/>
      <c r="SGP992" s="75"/>
      <c r="SGQ992" s="75"/>
      <c r="SGR992" s="75"/>
      <c r="SGS992" s="75"/>
      <c r="SGT992" s="75"/>
      <c r="SGU992" s="75"/>
      <c r="SGV992" s="75"/>
      <c r="SGW992" s="75"/>
      <c r="SGX992" s="75"/>
      <c r="SGY992" s="75"/>
      <c r="SGZ992" s="75"/>
      <c r="SHA992" s="75"/>
      <c r="SHB992" s="75"/>
      <c r="SHC992" s="75"/>
      <c r="SHD992" s="75"/>
      <c r="SHE992" s="75"/>
      <c r="SHF992" s="75"/>
      <c r="SHG992" s="75"/>
      <c r="SHH992" s="75"/>
      <c r="SHI992" s="75"/>
      <c r="SHJ992" s="75"/>
      <c r="SHK992" s="75"/>
      <c r="SHL992" s="75"/>
      <c r="SHM992" s="75"/>
      <c r="SHN992" s="75"/>
      <c r="SHO992" s="75"/>
      <c r="SHP992" s="75"/>
      <c r="SHQ992" s="75"/>
      <c r="SHR992" s="75"/>
      <c r="SHS992" s="75"/>
      <c r="SHT992" s="75"/>
      <c r="SHU992" s="75"/>
      <c r="SHV992" s="75"/>
      <c r="SHW992" s="75"/>
      <c r="SHX992" s="75"/>
      <c r="SHY992" s="75"/>
      <c r="SHZ992" s="75"/>
      <c r="SIA992" s="75"/>
      <c r="SIB992" s="75"/>
      <c r="SIC992" s="75"/>
      <c r="SID992" s="75"/>
      <c r="SIE992" s="75"/>
      <c r="SIF992" s="75"/>
      <c r="SIG992" s="75"/>
      <c r="SIH992" s="75"/>
      <c r="SII992" s="75"/>
      <c r="SIJ992" s="75"/>
      <c r="SIK992" s="75"/>
      <c r="SIL992" s="75"/>
      <c r="SIM992" s="75"/>
      <c r="SIN992" s="75"/>
      <c r="SIO992" s="75"/>
      <c r="SIP992" s="75"/>
      <c r="SIQ992" s="75"/>
      <c r="SIR992" s="75"/>
      <c r="SIS992" s="75"/>
      <c r="SIT992" s="75"/>
      <c r="SIU992" s="75"/>
      <c r="SIV992" s="75"/>
      <c r="SIW992" s="75"/>
      <c r="SIX992" s="75"/>
      <c r="SIY992" s="75"/>
      <c r="SIZ992" s="75"/>
      <c r="SJA992" s="75"/>
      <c r="SJB992" s="75"/>
      <c r="SJC992" s="75"/>
      <c r="SJD992" s="75"/>
      <c r="SJE992" s="75"/>
      <c r="SJF992" s="75"/>
      <c r="SJG992" s="75"/>
      <c r="SJH992" s="75"/>
      <c r="SJI992" s="75"/>
      <c r="SJJ992" s="75"/>
      <c r="SJK992" s="75"/>
      <c r="SJL992" s="75"/>
      <c r="SJM992" s="75"/>
      <c r="SJN992" s="75"/>
      <c r="SJO992" s="75"/>
      <c r="SJP992" s="75"/>
      <c r="SJQ992" s="75"/>
      <c r="SJR992" s="75"/>
      <c r="SJS992" s="75"/>
      <c r="SJT992" s="75"/>
      <c r="SJU992" s="75"/>
      <c r="SJV992" s="75"/>
      <c r="SJW992" s="75"/>
      <c r="SJX992" s="75"/>
      <c r="SJY992" s="75"/>
      <c r="SJZ992" s="75"/>
      <c r="SKA992" s="75"/>
      <c r="SKB992" s="75"/>
      <c r="SKC992" s="75"/>
      <c r="SKD992" s="75"/>
      <c r="SKE992" s="75"/>
      <c r="SKF992" s="75"/>
      <c r="SKG992" s="75"/>
      <c r="SKH992" s="75"/>
      <c r="SKI992" s="75"/>
      <c r="SKJ992" s="75"/>
      <c r="SKK992" s="75"/>
      <c r="SKL992" s="75"/>
      <c r="SKM992" s="75"/>
      <c r="SKN992" s="75"/>
      <c r="SKO992" s="75"/>
      <c r="SKP992" s="75"/>
      <c r="SKQ992" s="75"/>
      <c r="SKR992" s="75"/>
      <c r="SKS992" s="75"/>
      <c r="SKT992" s="75"/>
      <c r="SKU992" s="75"/>
      <c r="SKV992" s="75"/>
      <c r="SKW992" s="75"/>
      <c r="SKX992" s="75"/>
      <c r="SKY992" s="75"/>
      <c r="SKZ992" s="75"/>
      <c r="SLA992" s="75"/>
      <c r="SLB992" s="75"/>
      <c r="SLC992" s="75"/>
      <c r="SLD992" s="75"/>
      <c r="SLE992" s="75"/>
      <c r="SLF992" s="75"/>
      <c r="SLG992" s="75"/>
      <c r="SLH992" s="75"/>
      <c r="SLI992" s="75"/>
      <c r="SLJ992" s="75"/>
      <c r="SLK992" s="75"/>
      <c r="SLL992" s="75"/>
      <c r="SLM992" s="75"/>
      <c r="SLN992" s="75"/>
      <c r="SLO992" s="75"/>
      <c r="SLP992" s="75"/>
      <c r="SLQ992" s="75"/>
      <c r="SLR992" s="75"/>
      <c r="SLS992" s="75"/>
      <c r="SLT992" s="75"/>
      <c r="SLU992" s="75"/>
      <c r="SLV992" s="75"/>
      <c r="SLW992" s="75"/>
      <c r="SLX992" s="75"/>
      <c r="SLY992" s="75"/>
      <c r="SLZ992" s="75"/>
      <c r="SMA992" s="75"/>
      <c r="SMB992" s="75"/>
      <c r="SMC992" s="75"/>
      <c r="SMD992" s="75"/>
      <c r="SME992" s="75"/>
      <c r="SMF992" s="75"/>
      <c r="SMG992" s="75"/>
      <c r="SMH992" s="75"/>
      <c r="SMI992" s="75"/>
      <c r="SMJ992" s="75"/>
      <c r="SMK992" s="75"/>
      <c r="SML992" s="75"/>
      <c r="SMM992" s="75"/>
      <c r="SMN992" s="75"/>
      <c r="SMO992" s="75"/>
      <c r="SMP992" s="75"/>
      <c r="SMQ992" s="75"/>
      <c r="SMR992" s="75"/>
      <c r="SMS992" s="75"/>
      <c r="SMT992" s="75"/>
      <c r="SMU992" s="75"/>
      <c r="SMV992" s="75"/>
      <c r="SMW992" s="75"/>
      <c r="SMX992" s="75"/>
      <c r="SMY992" s="75"/>
      <c r="SMZ992" s="75"/>
      <c r="SNA992" s="75"/>
      <c r="SNB992" s="75"/>
      <c r="SNC992" s="75"/>
      <c r="SND992" s="75"/>
      <c r="SNE992" s="75"/>
      <c r="SNF992" s="75"/>
      <c r="SNG992" s="75"/>
      <c r="SNH992" s="75"/>
      <c r="SNI992" s="75"/>
      <c r="SNJ992" s="75"/>
      <c r="SNK992" s="75"/>
      <c r="SNL992" s="75"/>
      <c r="SNM992" s="75"/>
      <c r="SNN992" s="75"/>
      <c r="SNO992" s="75"/>
      <c r="SNP992" s="75"/>
      <c r="SNQ992" s="75"/>
      <c r="SNR992" s="75"/>
      <c r="SNS992" s="75"/>
      <c r="SNT992" s="75"/>
      <c r="SNU992" s="75"/>
      <c r="SNV992" s="75"/>
      <c r="SNW992" s="75"/>
      <c r="SNX992" s="75"/>
      <c r="SNY992" s="75"/>
      <c r="SNZ992" s="75"/>
      <c r="SOA992" s="75"/>
      <c r="SOB992" s="75"/>
      <c r="SOC992" s="75"/>
      <c r="SOD992" s="75"/>
      <c r="SOE992" s="75"/>
      <c r="SOF992" s="75"/>
      <c r="SOG992" s="75"/>
      <c r="SOH992" s="75"/>
      <c r="SOI992" s="75"/>
      <c r="SOJ992" s="75"/>
      <c r="SOK992" s="75"/>
      <c r="SOL992" s="75"/>
      <c r="SOM992" s="75"/>
      <c r="SON992" s="75"/>
      <c r="SOO992" s="75"/>
      <c r="SOP992" s="75"/>
      <c r="SOQ992" s="75"/>
      <c r="SOR992" s="75"/>
      <c r="SOS992" s="75"/>
      <c r="SOT992" s="75"/>
      <c r="SOU992" s="75"/>
      <c r="SOV992" s="75"/>
      <c r="SOW992" s="75"/>
      <c r="SOX992" s="75"/>
      <c r="SOY992" s="75"/>
      <c r="SOZ992" s="75"/>
      <c r="SPA992" s="75"/>
      <c r="SPB992" s="75"/>
      <c r="SPC992" s="75"/>
      <c r="SPD992" s="75"/>
      <c r="SPE992" s="75"/>
      <c r="SPF992" s="75"/>
      <c r="SPG992" s="75"/>
      <c r="SPH992" s="75"/>
      <c r="SPI992" s="75"/>
      <c r="SPJ992" s="75"/>
      <c r="SPK992" s="75"/>
      <c r="SPL992" s="75"/>
      <c r="SPM992" s="75"/>
      <c r="SPN992" s="75"/>
      <c r="SPO992" s="75"/>
      <c r="SPP992" s="75"/>
      <c r="SPQ992" s="75"/>
      <c r="SPR992" s="75"/>
      <c r="SPS992" s="75"/>
      <c r="SPT992" s="75"/>
      <c r="SPU992" s="75"/>
      <c r="SPV992" s="75"/>
      <c r="SPW992" s="75"/>
      <c r="SPX992" s="75"/>
      <c r="SPY992" s="75"/>
      <c r="SPZ992" s="75"/>
      <c r="SQA992" s="75"/>
      <c r="SQB992" s="75"/>
      <c r="SQC992" s="75"/>
      <c r="SQD992" s="75"/>
      <c r="SQE992" s="75"/>
      <c r="SQF992" s="75"/>
      <c r="SQG992" s="75"/>
      <c r="SQH992" s="75"/>
      <c r="SQI992" s="75"/>
      <c r="SQJ992" s="75"/>
      <c r="SQK992" s="75"/>
      <c r="SQL992" s="75"/>
      <c r="SQM992" s="75"/>
      <c r="SQN992" s="75"/>
      <c r="SQO992" s="75"/>
      <c r="SQP992" s="75"/>
      <c r="SQQ992" s="75"/>
      <c r="SQR992" s="75"/>
      <c r="SQS992" s="75"/>
      <c r="SQT992" s="75"/>
      <c r="SQU992" s="75"/>
      <c r="SQV992" s="75"/>
      <c r="SQW992" s="75"/>
      <c r="SQX992" s="75"/>
      <c r="SQY992" s="75"/>
      <c r="SQZ992" s="75"/>
      <c r="SRA992" s="75"/>
      <c r="SRB992" s="75"/>
      <c r="SRC992" s="75"/>
      <c r="SRD992" s="75"/>
      <c r="SRE992" s="75"/>
      <c r="SRF992" s="75"/>
      <c r="SRG992" s="75"/>
      <c r="SRH992" s="75"/>
      <c r="SRI992" s="75"/>
      <c r="SRJ992" s="75"/>
      <c r="SRK992" s="75"/>
      <c r="SRL992" s="75"/>
      <c r="SRM992" s="75"/>
      <c r="SRN992" s="75"/>
      <c r="SRO992" s="75"/>
      <c r="SRP992" s="75"/>
      <c r="SRQ992" s="75"/>
      <c r="SRR992" s="75"/>
      <c r="SRS992" s="75"/>
      <c r="SRT992" s="75"/>
      <c r="SRU992" s="75"/>
      <c r="SRV992" s="75"/>
      <c r="SRW992" s="75"/>
      <c r="SRX992" s="75"/>
      <c r="SRY992" s="75"/>
      <c r="SRZ992" s="75"/>
      <c r="SSA992" s="75"/>
      <c r="SSB992" s="75"/>
      <c r="SSC992" s="75"/>
      <c r="SSD992" s="75"/>
      <c r="SSE992" s="75"/>
      <c r="SSF992" s="75"/>
      <c r="SSG992" s="75"/>
      <c r="SSH992" s="75"/>
      <c r="SSI992" s="75"/>
      <c r="SSJ992" s="75"/>
      <c r="SSK992" s="75"/>
      <c r="SSL992" s="75"/>
      <c r="SSM992" s="75"/>
      <c r="SSN992" s="75"/>
      <c r="SSO992" s="75"/>
      <c r="SSP992" s="75"/>
      <c r="SSQ992" s="75"/>
      <c r="SSR992" s="75"/>
      <c r="SSS992" s="75"/>
      <c r="SST992" s="75"/>
      <c r="SSU992" s="75"/>
      <c r="SSV992" s="75"/>
      <c r="SSW992" s="75"/>
      <c r="SSX992" s="75"/>
      <c r="SSY992" s="75"/>
      <c r="SSZ992" s="75"/>
      <c r="STA992" s="75"/>
      <c r="STB992" s="75"/>
      <c r="STC992" s="75"/>
      <c r="STD992" s="75"/>
      <c r="STE992" s="75"/>
      <c r="STF992" s="75"/>
      <c r="STG992" s="75"/>
      <c r="STH992" s="75"/>
      <c r="STI992" s="75"/>
      <c r="STJ992" s="75"/>
      <c r="STK992" s="75"/>
      <c r="STL992" s="75"/>
      <c r="STM992" s="75"/>
      <c r="STN992" s="75"/>
      <c r="STO992" s="75"/>
      <c r="STP992" s="75"/>
      <c r="STQ992" s="75"/>
      <c r="STR992" s="75"/>
      <c r="STS992" s="75"/>
      <c r="STT992" s="75"/>
      <c r="STU992" s="75"/>
      <c r="STV992" s="75"/>
      <c r="STW992" s="75"/>
      <c r="STX992" s="75"/>
      <c r="STY992" s="75"/>
      <c r="STZ992" s="75"/>
      <c r="SUA992" s="75"/>
      <c r="SUB992" s="75"/>
      <c r="SUC992" s="75"/>
      <c r="SUD992" s="75"/>
      <c r="SUE992" s="75"/>
      <c r="SUF992" s="75"/>
      <c r="SUG992" s="75"/>
      <c r="SUH992" s="75"/>
      <c r="SUI992" s="75"/>
      <c r="SUJ992" s="75"/>
      <c r="SUK992" s="75"/>
      <c r="SUL992" s="75"/>
      <c r="SUM992" s="75"/>
      <c r="SUN992" s="75"/>
      <c r="SUO992" s="75"/>
      <c r="SUP992" s="75"/>
      <c r="SUQ992" s="75"/>
      <c r="SUR992" s="75"/>
      <c r="SUS992" s="75"/>
      <c r="SUT992" s="75"/>
      <c r="SUU992" s="75"/>
      <c r="SUV992" s="75"/>
      <c r="SUW992" s="75"/>
      <c r="SUX992" s="75"/>
      <c r="SUY992" s="75"/>
      <c r="SUZ992" s="75"/>
      <c r="SVA992" s="75"/>
      <c r="SVB992" s="75"/>
      <c r="SVC992" s="75"/>
      <c r="SVD992" s="75"/>
      <c r="SVE992" s="75"/>
      <c r="SVF992" s="75"/>
      <c r="SVG992" s="75"/>
      <c r="SVH992" s="75"/>
      <c r="SVI992" s="75"/>
      <c r="SVJ992" s="75"/>
      <c r="SVK992" s="75"/>
      <c r="SVL992" s="75"/>
      <c r="SVM992" s="75"/>
      <c r="SVN992" s="75"/>
      <c r="SVO992" s="75"/>
      <c r="SVP992" s="75"/>
      <c r="SVQ992" s="75"/>
      <c r="SVR992" s="75"/>
      <c r="SVS992" s="75"/>
      <c r="SVT992" s="75"/>
      <c r="SVU992" s="75"/>
      <c r="SVV992" s="75"/>
      <c r="SVW992" s="75"/>
      <c r="SVX992" s="75"/>
      <c r="SVY992" s="75"/>
      <c r="SVZ992" s="75"/>
      <c r="SWA992" s="75"/>
      <c r="SWB992" s="75"/>
      <c r="SWC992" s="75"/>
      <c r="SWD992" s="75"/>
      <c r="SWE992" s="75"/>
      <c r="SWF992" s="75"/>
      <c r="SWG992" s="75"/>
      <c r="SWH992" s="75"/>
      <c r="SWI992" s="75"/>
      <c r="SWJ992" s="75"/>
      <c r="SWK992" s="75"/>
      <c r="SWL992" s="75"/>
      <c r="SWM992" s="75"/>
      <c r="SWN992" s="75"/>
      <c r="SWO992" s="75"/>
      <c r="SWP992" s="75"/>
      <c r="SWQ992" s="75"/>
      <c r="SWR992" s="75"/>
      <c r="SWS992" s="75"/>
      <c r="SWT992" s="75"/>
      <c r="SWU992" s="75"/>
      <c r="SWV992" s="75"/>
      <c r="SWW992" s="75"/>
      <c r="SWX992" s="75"/>
      <c r="SWY992" s="75"/>
      <c r="SWZ992" s="75"/>
      <c r="SXA992" s="75"/>
      <c r="SXB992" s="75"/>
      <c r="SXC992" s="75"/>
      <c r="SXD992" s="75"/>
      <c r="SXE992" s="75"/>
      <c r="SXF992" s="75"/>
      <c r="SXG992" s="75"/>
      <c r="SXH992" s="75"/>
      <c r="SXI992" s="75"/>
      <c r="SXJ992" s="75"/>
      <c r="SXK992" s="75"/>
      <c r="SXL992" s="75"/>
      <c r="SXM992" s="75"/>
      <c r="SXN992" s="75"/>
      <c r="SXO992" s="75"/>
      <c r="SXP992" s="75"/>
      <c r="SXQ992" s="75"/>
      <c r="SXR992" s="75"/>
      <c r="SXS992" s="75"/>
      <c r="SXT992" s="75"/>
      <c r="SXU992" s="75"/>
      <c r="SXV992" s="75"/>
      <c r="SXW992" s="75"/>
      <c r="SXX992" s="75"/>
      <c r="SXY992" s="75"/>
      <c r="SXZ992" s="75"/>
      <c r="SYA992" s="75"/>
      <c r="SYB992" s="75"/>
      <c r="SYC992" s="75"/>
      <c r="SYD992" s="75"/>
      <c r="SYE992" s="75"/>
      <c r="SYF992" s="75"/>
      <c r="SYG992" s="75"/>
      <c r="SYH992" s="75"/>
      <c r="SYI992" s="75"/>
      <c r="SYJ992" s="75"/>
      <c r="SYK992" s="75"/>
      <c r="SYL992" s="75"/>
      <c r="SYM992" s="75"/>
      <c r="SYN992" s="75"/>
      <c r="SYO992" s="75"/>
      <c r="SYP992" s="75"/>
      <c r="SYQ992" s="75"/>
      <c r="SYR992" s="75"/>
      <c r="SYS992" s="75"/>
      <c r="SYT992" s="75"/>
      <c r="SYU992" s="75"/>
      <c r="SYV992" s="75"/>
      <c r="SYW992" s="75"/>
      <c r="SYX992" s="75"/>
      <c r="SYY992" s="75"/>
      <c r="SYZ992" s="75"/>
      <c r="SZA992" s="75"/>
      <c r="SZB992" s="75"/>
      <c r="SZC992" s="75"/>
      <c r="SZD992" s="75"/>
      <c r="SZE992" s="75"/>
      <c r="SZF992" s="75"/>
      <c r="SZG992" s="75"/>
      <c r="SZH992" s="75"/>
      <c r="SZI992" s="75"/>
      <c r="SZJ992" s="75"/>
      <c r="SZK992" s="75"/>
      <c r="SZL992" s="75"/>
      <c r="SZM992" s="75"/>
      <c r="SZN992" s="75"/>
      <c r="SZO992" s="75"/>
      <c r="SZP992" s="75"/>
      <c r="SZQ992" s="75"/>
      <c r="SZR992" s="75"/>
      <c r="SZS992" s="75"/>
      <c r="SZT992" s="75"/>
      <c r="SZU992" s="75"/>
      <c r="SZV992" s="75"/>
      <c r="SZW992" s="75"/>
      <c r="SZX992" s="75"/>
      <c r="SZY992" s="75"/>
      <c r="SZZ992" s="75"/>
      <c r="TAA992" s="75"/>
      <c r="TAB992" s="75"/>
      <c r="TAC992" s="75"/>
      <c r="TAD992" s="75"/>
      <c r="TAE992" s="75"/>
      <c r="TAF992" s="75"/>
      <c r="TAG992" s="75"/>
      <c r="TAH992" s="75"/>
      <c r="TAI992" s="75"/>
      <c r="TAJ992" s="75"/>
      <c r="TAK992" s="75"/>
      <c r="TAL992" s="75"/>
      <c r="TAM992" s="75"/>
      <c r="TAN992" s="75"/>
      <c r="TAO992" s="75"/>
      <c r="TAP992" s="75"/>
      <c r="TAQ992" s="75"/>
      <c r="TAR992" s="75"/>
      <c r="TAS992" s="75"/>
      <c r="TAT992" s="75"/>
      <c r="TAU992" s="75"/>
      <c r="TAV992" s="75"/>
      <c r="TAW992" s="75"/>
      <c r="TAX992" s="75"/>
      <c r="TAY992" s="75"/>
      <c r="TAZ992" s="75"/>
      <c r="TBA992" s="75"/>
      <c r="TBB992" s="75"/>
      <c r="TBC992" s="75"/>
      <c r="TBD992" s="75"/>
      <c r="TBE992" s="75"/>
      <c r="TBF992" s="75"/>
      <c r="TBG992" s="75"/>
      <c r="TBH992" s="75"/>
      <c r="TBI992" s="75"/>
      <c r="TBJ992" s="75"/>
      <c r="TBK992" s="75"/>
      <c r="TBL992" s="75"/>
      <c r="TBM992" s="75"/>
      <c r="TBN992" s="75"/>
      <c r="TBO992" s="75"/>
      <c r="TBP992" s="75"/>
      <c r="TBQ992" s="75"/>
      <c r="TBR992" s="75"/>
      <c r="TBS992" s="75"/>
      <c r="TBT992" s="75"/>
      <c r="TBU992" s="75"/>
      <c r="TBV992" s="75"/>
      <c r="TBW992" s="75"/>
      <c r="TBX992" s="75"/>
      <c r="TBY992" s="75"/>
      <c r="TBZ992" s="75"/>
      <c r="TCA992" s="75"/>
      <c r="TCB992" s="75"/>
      <c r="TCC992" s="75"/>
      <c r="TCD992" s="75"/>
      <c r="TCE992" s="75"/>
      <c r="TCF992" s="75"/>
      <c r="TCG992" s="75"/>
      <c r="TCH992" s="75"/>
      <c r="TCI992" s="75"/>
      <c r="TCJ992" s="75"/>
      <c r="TCK992" s="75"/>
      <c r="TCL992" s="75"/>
      <c r="TCM992" s="75"/>
      <c r="TCN992" s="75"/>
      <c r="TCO992" s="75"/>
      <c r="TCP992" s="75"/>
      <c r="TCQ992" s="75"/>
      <c r="TCR992" s="75"/>
      <c r="TCS992" s="75"/>
      <c r="TCT992" s="75"/>
      <c r="TCU992" s="75"/>
      <c r="TCV992" s="75"/>
      <c r="TCW992" s="75"/>
      <c r="TCX992" s="75"/>
      <c r="TCY992" s="75"/>
      <c r="TCZ992" s="75"/>
      <c r="TDA992" s="75"/>
      <c r="TDB992" s="75"/>
      <c r="TDC992" s="75"/>
      <c r="TDD992" s="75"/>
      <c r="TDE992" s="75"/>
      <c r="TDF992" s="75"/>
      <c r="TDG992" s="75"/>
      <c r="TDH992" s="75"/>
      <c r="TDI992" s="75"/>
      <c r="TDJ992" s="75"/>
      <c r="TDK992" s="75"/>
      <c r="TDL992" s="75"/>
      <c r="TDM992" s="75"/>
      <c r="TDN992" s="75"/>
      <c r="TDO992" s="75"/>
      <c r="TDP992" s="75"/>
      <c r="TDQ992" s="75"/>
      <c r="TDR992" s="75"/>
      <c r="TDS992" s="75"/>
      <c r="TDT992" s="75"/>
      <c r="TDU992" s="75"/>
      <c r="TDV992" s="75"/>
      <c r="TDW992" s="75"/>
      <c r="TDX992" s="75"/>
      <c r="TDY992" s="75"/>
      <c r="TDZ992" s="75"/>
      <c r="TEA992" s="75"/>
      <c r="TEB992" s="75"/>
      <c r="TEC992" s="75"/>
      <c r="TED992" s="75"/>
      <c r="TEE992" s="75"/>
      <c r="TEF992" s="75"/>
      <c r="TEG992" s="75"/>
      <c r="TEH992" s="75"/>
      <c r="TEI992" s="75"/>
      <c r="TEJ992" s="75"/>
      <c r="TEK992" s="75"/>
      <c r="TEL992" s="75"/>
      <c r="TEM992" s="75"/>
      <c r="TEN992" s="75"/>
      <c r="TEO992" s="75"/>
      <c r="TEP992" s="75"/>
      <c r="TEQ992" s="75"/>
      <c r="TER992" s="75"/>
      <c r="TES992" s="75"/>
      <c r="TET992" s="75"/>
      <c r="TEU992" s="75"/>
      <c r="TEV992" s="75"/>
      <c r="TEW992" s="75"/>
      <c r="TEX992" s="75"/>
      <c r="TEY992" s="75"/>
      <c r="TEZ992" s="75"/>
      <c r="TFA992" s="75"/>
      <c r="TFB992" s="75"/>
      <c r="TFC992" s="75"/>
      <c r="TFD992" s="75"/>
      <c r="TFE992" s="75"/>
      <c r="TFF992" s="75"/>
      <c r="TFG992" s="75"/>
      <c r="TFH992" s="75"/>
      <c r="TFI992" s="75"/>
      <c r="TFJ992" s="75"/>
      <c r="TFK992" s="75"/>
      <c r="TFL992" s="75"/>
      <c r="TFM992" s="75"/>
      <c r="TFN992" s="75"/>
      <c r="TFO992" s="75"/>
      <c r="TFP992" s="75"/>
      <c r="TFQ992" s="75"/>
      <c r="TFR992" s="75"/>
      <c r="TFS992" s="75"/>
      <c r="TFT992" s="75"/>
      <c r="TFU992" s="75"/>
      <c r="TFV992" s="75"/>
      <c r="TFW992" s="75"/>
      <c r="TFX992" s="75"/>
      <c r="TFY992" s="75"/>
      <c r="TFZ992" s="75"/>
      <c r="TGA992" s="75"/>
      <c r="TGB992" s="75"/>
      <c r="TGC992" s="75"/>
      <c r="TGD992" s="75"/>
      <c r="TGE992" s="75"/>
      <c r="TGF992" s="75"/>
      <c r="TGG992" s="75"/>
      <c r="TGH992" s="75"/>
      <c r="TGI992" s="75"/>
      <c r="TGJ992" s="75"/>
      <c r="TGK992" s="75"/>
      <c r="TGL992" s="75"/>
      <c r="TGM992" s="75"/>
      <c r="TGN992" s="75"/>
      <c r="TGO992" s="75"/>
      <c r="TGP992" s="75"/>
      <c r="TGQ992" s="75"/>
      <c r="TGR992" s="75"/>
      <c r="TGS992" s="75"/>
      <c r="TGT992" s="75"/>
      <c r="TGU992" s="75"/>
      <c r="TGV992" s="75"/>
      <c r="TGW992" s="75"/>
      <c r="TGX992" s="75"/>
      <c r="TGY992" s="75"/>
      <c r="TGZ992" s="75"/>
      <c r="THA992" s="75"/>
      <c r="THB992" s="75"/>
      <c r="THC992" s="75"/>
      <c r="THD992" s="75"/>
      <c r="THE992" s="75"/>
      <c r="THF992" s="75"/>
      <c r="THG992" s="75"/>
      <c r="THH992" s="75"/>
      <c r="THI992" s="75"/>
      <c r="THJ992" s="75"/>
      <c r="THK992" s="75"/>
      <c r="THL992" s="75"/>
      <c r="THM992" s="75"/>
      <c r="THN992" s="75"/>
      <c r="THO992" s="75"/>
      <c r="THP992" s="75"/>
      <c r="THQ992" s="75"/>
      <c r="THR992" s="75"/>
      <c r="THS992" s="75"/>
      <c r="THT992" s="75"/>
      <c r="THU992" s="75"/>
      <c r="THV992" s="75"/>
      <c r="THW992" s="75"/>
      <c r="THX992" s="75"/>
      <c r="THY992" s="75"/>
      <c r="THZ992" s="75"/>
      <c r="TIA992" s="75"/>
      <c r="TIB992" s="75"/>
      <c r="TIC992" s="75"/>
      <c r="TID992" s="75"/>
      <c r="TIE992" s="75"/>
      <c r="TIF992" s="75"/>
      <c r="TIG992" s="75"/>
      <c r="TIH992" s="75"/>
      <c r="TII992" s="75"/>
      <c r="TIJ992" s="75"/>
      <c r="TIK992" s="75"/>
      <c r="TIL992" s="75"/>
      <c r="TIM992" s="75"/>
      <c r="TIN992" s="75"/>
      <c r="TIO992" s="75"/>
      <c r="TIP992" s="75"/>
      <c r="TIQ992" s="75"/>
      <c r="TIR992" s="75"/>
      <c r="TIS992" s="75"/>
      <c r="TIT992" s="75"/>
      <c r="TIU992" s="75"/>
      <c r="TIV992" s="75"/>
      <c r="TIW992" s="75"/>
      <c r="TIX992" s="75"/>
      <c r="TIY992" s="75"/>
      <c r="TIZ992" s="75"/>
      <c r="TJA992" s="75"/>
      <c r="TJB992" s="75"/>
      <c r="TJC992" s="75"/>
      <c r="TJD992" s="75"/>
      <c r="TJE992" s="75"/>
      <c r="TJF992" s="75"/>
      <c r="TJG992" s="75"/>
      <c r="TJH992" s="75"/>
      <c r="TJI992" s="75"/>
      <c r="TJJ992" s="75"/>
      <c r="TJK992" s="75"/>
      <c r="TJL992" s="75"/>
      <c r="TJM992" s="75"/>
      <c r="TJN992" s="75"/>
      <c r="TJO992" s="75"/>
      <c r="TJP992" s="75"/>
      <c r="TJQ992" s="75"/>
      <c r="TJR992" s="75"/>
      <c r="TJS992" s="75"/>
      <c r="TJT992" s="75"/>
      <c r="TJU992" s="75"/>
      <c r="TJV992" s="75"/>
      <c r="TJW992" s="75"/>
      <c r="TJX992" s="75"/>
      <c r="TJY992" s="75"/>
      <c r="TJZ992" s="75"/>
      <c r="TKA992" s="75"/>
      <c r="TKB992" s="75"/>
      <c r="TKC992" s="75"/>
      <c r="TKD992" s="75"/>
      <c r="TKE992" s="75"/>
      <c r="TKF992" s="75"/>
      <c r="TKG992" s="75"/>
      <c r="TKH992" s="75"/>
      <c r="TKI992" s="75"/>
      <c r="TKJ992" s="75"/>
      <c r="TKK992" s="75"/>
      <c r="TKL992" s="75"/>
      <c r="TKM992" s="75"/>
      <c r="TKN992" s="75"/>
      <c r="TKO992" s="75"/>
      <c r="TKP992" s="75"/>
      <c r="TKQ992" s="75"/>
      <c r="TKR992" s="75"/>
      <c r="TKS992" s="75"/>
      <c r="TKT992" s="75"/>
      <c r="TKU992" s="75"/>
      <c r="TKV992" s="75"/>
      <c r="TKW992" s="75"/>
      <c r="TKX992" s="75"/>
      <c r="TKY992" s="75"/>
      <c r="TKZ992" s="75"/>
      <c r="TLA992" s="75"/>
      <c r="TLB992" s="75"/>
      <c r="TLC992" s="75"/>
      <c r="TLD992" s="75"/>
      <c r="TLE992" s="75"/>
      <c r="TLF992" s="75"/>
      <c r="TLG992" s="75"/>
      <c r="TLH992" s="75"/>
      <c r="TLI992" s="75"/>
      <c r="TLJ992" s="75"/>
      <c r="TLK992" s="75"/>
      <c r="TLL992" s="75"/>
      <c r="TLM992" s="75"/>
      <c r="TLN992" s="75"/>
      <c r="TLO992" s="75"/>
      <c r="TLP992" s="75"/>
      <c r="TLQ992" s="75"/>
      <c r="TLR992" s="75"/>
      <c r="TLS992" s="75"/>
      <c r="TLT992" s="75"/>
      <c r="TLU992" s="75"/>
      <c r="TLV992" s="75"/>
      <c r="TLW992" s="75"/>
      <c r="TLX992" s="75"/>
      <c r="TLY992" s="75"/>
      <c r="TLZ992" s="75"/>
      <c r="TMA992" s="75"/>
      <c r="TMB992" s="75"/>
      <c r="TMC992" s="75"/>
      <c r="TMD992" s="75"/>
      <c r="TME992" s="75"/>
      <c r="TMF992" s="75"/>
      <c r="TMG992" s="75"/>
      <c r="TMH992" s="75"/>
      <c r="TMI992" s="75"/>
      <c r="TMJ992" s="75"/>
      <c r="TMK992" s="75"/>
      <c r="TML992" s="75"/>
      <c r="TMM992" s="75"/>
      <c r="TMN992" s="75"/>
      <c r="TMO992" s="75"/>
      <c r="TMP992" s="75"/>
      <c r="TMQ992" s="75"/>
      <c r="TMR992" s="75"/>
      <c r="TMS992" s="75"/>
      <c r="TMT992" s="75"/>
      <c r="TMU992" s="75"/>
      <c r="TMV992" s="75"/>
      <c r="TMW992" s="75"/>
      <c r="TMX992" s="75"/>
      <c r="TMY992" s="75"/>
      <c r="TMZ992" s="75"/>
      <c r="TNA992" s="75"/>
      <c r="TNB992" s="75"/>
      <c r="TNC992" s="75"/>
      <c r="TND992" s="75"/>
      <c r="TNE992" s="75"/>
      <c r="TNF992" s="75"/>
      <c r="TNG992" s="75"/>
      <c r="TNH992" s="75"/>
      <c r="TNI992" s="75"/>
      <c r="TNJ992" s="75"/>
      <c r="TNK992" s="75"/>
      <c r="TNL992" s="75"/>
      <c r="TNM992" s="75"/>
      <c r="TNN992" s="75"/>
      <c r="TNO992" s="75"/>
      <c r="TNP992" s="75"/>
      <c r="TNQ992" s="75"/>
      <c r="TNR992" s="75"/>
      <c r="TNS992" s="75"/>
      <c r="TNT992" s="75"/>
      <c r="TNU992" s="75"/>
      <c r="TNV992" s="75"/>
      <c r="TNW992" s="75"/>
      <c r="TNX992" s="75"/>
      <c r="TNY992" s="75"/>
      <c r="TNZ992" s="75"/>
      <c r="TOA992" s="75"/>
      <c r="TOB992" s="75"/>
      <c r="TOC992" s="75"/>
      <c r="TOD992" s="75"/>
      <c r="TOE992" s="75"/>
      <c r="TOF992" s="75"/>
      <c r="TOG992" s="75"/>
      <c r="TOH992" s="75"/>
      <c r="TOI992" s="75"/>
      <c r="TOJ992" s="75"/>
      <c r="TOK992" s="75"/>
      <c r="TOL992" s="75"/>
      <c r="TOM992" s="75"/>
      <c r="TON992" s="75"/>
      <c r="TOO992" s="75"/>
      <c r="TOP992" s="75"/>
      <c r="TOQ992" s="75"/>
      <c r="TOR992" s="75"/>
      <c r="TOS992" s="75"/>
      <c r="TOT992" s="75"/>
      <c r="TOU992" s="75"/>
      <c r="TOV992" s="75"/>
      <c r="TOW992" s="75"/>
      <c r="TOX992" s="75"/>
      <c r="TOY992" s="75"/>
      <c r="TOZ992" s="75"/>
      <c r="TPA992" s="75"/>
      <c r="TPB992" s="75"/>
      <c r="TPC992" s="75"/>
      <c r="TPD992" s="75"/>
      <c r="TPE992" s="75"/>
      <c r="TPF992" s="75"/>
      <c r="TPG992" s="75"/>
      <c r="TPH992" s="75"/>
      <c r="TPI992" s="75"/>
      <c r="TPJ992" s="75"/>
      <c r="TPK992" s="75"/>
      <c r="TPL992" s="75"/>
      <c r="TPM992" s="75"/>
      <c r="TPN992" s="75"/>
      <c r="TPO992" s="75"/>
      <c r="TPP992" s="75"/>
      <c r="TPQ992" s="75"/>
      <c r="TPR992" s="75"/>
      <c r="TPS992" s="75"/>
      <c r="TPT992" s="75"/>
      <c r="TPU992" s="75"/>
      <c r="TPV992" s="75"/>
      <c r="TPW992" s="75"/>
      <c r="TPX992" s="75"/>
      <c r="TPY992" s="75"/>
      <c r="TPZ992" s="75"/>
      <c r="TQA992" s="75"/>
      <c r="TQB992" s="75"/>
      <c r="TQC992" s="75"/>
      <c r="TQD992" s="75"/>
      <c r="TQE992" s="75"/>
      <c r="TQF992" s="75"/>
      <c r="TQG992" s="75"/>
      <c r="TQH992" s="75"/>
      <c r="TQI992" s="75"/>
      <c r="TQJ992" s="75"/>
      <c r="TQK992" s="75"/>
      <c r="TQL992" s="75"/>
      <c r="TQM992" s="75"/>
      <c r="TQN992" s="75"/>
      <c r="TQO992" s="75"/>
      <c r="TQP992" s="75"/>
      <c r="TQQ992" s="75"/>
      <c r="TQR992" s="75"/>
      <c r="TQS992" s="75"/>
      <c r="TQT992" s="75"/>
      <c r="TQU992" s="75"/>
      <c r="TQV992" s="75"/>
      <c r="TQW992" s="75"/>
      <c r="TQX992" s="75"/>
      <c r="TQY992" s="75"/>
      <c r="TQZ992" s="75"/>
      <c r="TRA992" s="75"/>
      <c r="TRB992" s="75"/>
      <c r="TRC992" s="75"/>
      <c r="TRD992" s="75"/>
      <c r="TRE992" s="75"/>
      <c r="TRF992" s="75"/>
      <c r="TRG992" s="75"/>
      <c r="TRH992" s="75"/>
      <c r="TRI992" s="75"/>
      <c r="TRJ992" s="75"/>
      <c r="TRK992" s="75"/>
      <c r="TRL992" s="75"/>
      <c r="TRM992" s="75"/>
      <c r="TRN992" s="75"/>
      <c r="TRO992" s="75"/>
      <c r="TRP992" s="75"/>
      <c r="TRQ992" s="75"/>
      <c r="TRR992" s="75"/>
      <c r="TRS992" s="75"/>
      <c r="TRT992" s="75"/>
      <c r="TRU992" s="75"/>
      <c r="TRV992" s="75"/>
      <c r="TRW992" s="75"/>
      <c r="TRX992" s="75"/>
      <c r="TRY992" s="75"/>
      <c r="TRZ992" s="75"/>
      <c r="TSA992" s="75"/>
      <c r="TSB992" s="75"/>
      <c r="TSC992" s="75"/>
      <c r="TSD992" s="75"/>
      <c r="TSE992" s="75"/>
      <c r="TSF992" s="75"/>
      <c r="TSG992" s="75"/>
      <c r="TSH992" s="75"/>
      <c r="TSI992" s="75"/>
      <c r="TSJ992" s="75"/>
      <c r="TSK992" s="75"/>
      <c r="TSL992" s="75"/>
      <c r="TSM992" s="75"/>
      <c r="TSN992" s="75"/>
      <c r="TSO992" s="75"/>
      <c r="TSP992" s="75"/>
      <c r="TSQ992" s="75"/>
      <c r="TSR992" s="75"/>
      <c r="TSS992" s="75"/>
      <c r="TST992" s="75"/>
      <c r="TSU992" s="75"/>
      <c r="TSV992" s="75"/>
      <c r="TSW992" s="75"/>
      <c r="TSX992" s="75"/>
      <c r="TSY992" s="75"/>
      <c r="TSZ992" s="75"/>
      <c r="TTA992" s="75"/>
      <c r="TTB992" s="75"/>
      <c r="TTC992" s="75"/>
      <c r="TTD992" s="75"/>
      <c r="TTE992" s="75"/>
      <c r="TTF992" s="75"/>
      <c r="TTG992" s="75"/>
      <c r="TTH992" s="75"/>
      <c r="TTI992" s="75"/>
      <c r="TTJ992" s="75"/>
      <c r="TTK992" s="75"/>
      <c r="TTL992" s="75"/>
      <c r="TTM992" s="75"/>
      <c r="TTN992" s="75"/>
      <c r="TTO992" s="75"/>
      <c r="TTP992" s="75"/>
      <c r="TTQ992" s="75"/>
      <c r="TTR992" s="75"/>
      <c r="TTS992" s="75"/>
      <c r="TTT992" s="75"/>
      <c r="TTU992" s="75"/>
      <c r="TTV992" s="75"/>
      <c r="TTW992" s="75"/>
      <c r="TTX992" s="75"/>
      <c r="TTY992" s="75"/>
      <c r="TTZ992" s="75"/>
      <c r="TUA992" s="75"/>
      <c r="TUB992" s="75"/>
      <c r="TUC992" s="75"/>
      <c r="TUD992" s="75"/>
      <c r="TUE992" s="75"/>
      <c r="TUF992" s="75"/>
      <c r="TUG992" s="75"/>
      <c r="TUH992" s="75"/>
      <c r="TUI992" s="75"/>
      <c r="TUJ992" s="75"/>
      <c r="TUK992" s="75"/>
      <c r="TUL992" s="75"/>
      <c r="TUM992" s="75"/>
      <c r="TUN992" s="75"/>
      <c r="TUO992" s="75"/>
      <c r="TUP992" s="75"/>
      <c r="TUQ992" s="75"/>
      <c r="TUR992" s="75"/>
      <c r="TUS992" s="75"/>
      <c r="TUT992" s="75"/>
      <c r="TUU992" s="75"/>
      <c r="TUV992" s="75"/>
      <c r="TUW992" s="75"/>
      <c r="TUX992" s="75"/>
      <c r="TUY992" s="75"/>
      <c r="TUZ992" s="75"/>
      <c r="TVA992" s="75"/>
      <c r="TVB992" s="75"/>
      <c r="TVC992" s="75"/>
      <c r="TVD992" s="75"/>
      <c r="TVE992" s="75"/>
      <c r="TVF992" s="75"/>
      <c r="TVG992" s="75"/>
      <c r="TVH992" s="75"/>
      <c r="TVI992" s="75"/>
      <c r="TVJ992" s="75"/>
      <c r="TVK992" s="75"/>
      <c r="TVL992" s="75"/>
      <c r="TVM992" s="75"/>
      <c r="TVN992" s="75"/>
      <c r="TVO992" s="75"/>
      <c r="TVP992" s="75"/>
      <c r="TVQ992" s="75"/>
      <c r="TVR992" s="75"/>
      <c r="TVS992" s="75"/>
      <c r="TVT992" s="75"/>
      <c r="TVU992" s="75"/>
      <c r="TVV992" s="75"/>
      <c r="TVW992" s="75"/>
      <c r="TVX992" s="75"/>
      <c r="TVY992" s="75"/>
      <c r="TVZ992" s="75"/>
      <c r="TWA992" s="75"/>
      <c r="TWB992" s="75"/>
      <c r="TWC992" s="75"/>
      <c r="TWD992" s="75"/>
      <c r="TWE992" s="75"/>
      <c r="TWF992" s="75"/>
      <c r="TWG992" s="75"/>
      <c r="TWH992" s="75"/>
      <c r="TWI992" s="75"/>
      <c r="TWJ992" s="75"/>
      <c r="TWK992" s="75"/>
      <c r="TWL992" s="75"/>
      <c r="TWM992" s="75"/>
      <c r="TWN992" s="75"/>
      <c r="TWO992" s="75"/>
      <c r="TWP992" s="75"/>
      <c r="TWQ992" s="75"/>
      <c r="TWR992" s="75"/>
      <c r="TWS992" s="75"/>
      <c r="TWT992" s="75"/>
      <c r="TWU992" s="75"/>
      <c r="TWV992" s="75"/>
      <c r="TWW992" s="75"/>
      <c r="TWX992" s="75"/>
      <c r="TWY992" s="75"/>
      <c r="TWZ992" s="75"/>
      <c r="TXA992" s="75"/>
      <c r="TXB992" s="75"/>
      <c r="TXC992" s="75"/>
      <c r="TXD992" s="75"/>
      <c r="TXE992" s="75"/>
      <c r="TXF992" s="75"/>
      <c r="TXG992" s="75"/>
      <c r="TXH992" s="75"/>
      <c r="TXI992" s="75"/>
      <c r="TXJ992" s="75"/>
      <c r="TXK992" s="75"/>
      <c r="TXL992" s="75"/>
      <c r="TXM992" s="75"/>
      <c r="TXN992" s="75"/>
      <c r="TXO992" s="75"/>
      <c r="TXP992" s="75"/>
      <c r="TXQ992" s="75"/>
      <c r="TXR992" s="75"/>
      <c r="TXS992" s="75"/>
      <c r="TXT992" s="75"/>
      <c r="TXU992" s="75"/>
      <c r="TXV992" s="75"/>
      <c r="TXW992" s="75"/>
      <c r="TXX992" s="75"/>
      <c r="TXY992" s="75"/>
      <c r="TXZ992" s="75"/>
      <c r="TYA992" s="75"/>
      <c r="TYB992" s="75"/>
      <c r="TYC992" s="75"/>
      <c r="TYD992" s="75"/>
      <c r="TYE992" s="75"/>
      <c r="TYF992" s="75"/>
      <c r="TYG992" s="75"/>
      <c r="TYH992" s="75"/>
      <c r="TYI992" s="75"/>
      <c r="TYJ992" s="75"/>
      <c r="TYK992" s="75"/>
      <c r="TYL992" s="75"/>
      <c r="TYM992" s="75"/>
      <c r="TYN992" s="75"/>
      <c r="TYO992" s="75"/>
      <c r="TYP992" s="75"/>
      <c r="TYQ992" s="75"/>
      <c r="TYR992" s="75"/>
      <c r="TYS992" s="75"/>
      <c r="TYT992" s="75"/>
      <c r="TYU992" s="75"/>
      <c r="TYV992" s="75"/>
      <c r="TYW992" s="75"/>
      <c r="TYX992" s="75"/>
      <c r="TYY992" s="75"/>
      <c r="TYZ992" s="75"/>
      <c r="TZA992" s="75"/>
      <c r="TZB992" s="75"/>
      <c r="TZC992" s="75"/>
      <c r="TZD992" s="75"/>
      <c r="TZE992" s="75"/>
      <c r="TZF992" s="75"/>
      <c r="TZG992" s="75"/>
      <c r="TZH992" s="75"/>
      <c r="TZI992" s="75"/>
      <c r="TZJ992" s="75"/>
      <c r="TZK992" s="75"/>
      <c r="TZL992" s="75"/>
      <c r="TZM992" s="75"/>
      <c r="TZN992" s="75"/>
      <c r="TZO992" s="75"/>
      <c r="TZP992" s="75"/>
      <c r="TZQ992" s="75"/>
      <c r="TZR992" s="75"/>
      <c r="TZS992" s="75"/>
      <c r="TZT992" s="75"/>
      <c r="TZU992" s="75"/>
      <c r="TZV992" s="75"/>
      <c r="TZW992" s="75"/>
      <c r="TZX992" s="75"/>
      <c r="TZY992" s="75"/>
      <c r="TZZ992" s="75"/>
      <c r="UAA992" s="75"/>
      <c r="UAB992" s="75"/>
      <c r="UAC992" s="75"/>
      <c r="UAD992" s="75"/>
      <c r="UAE992" s="75"/>
      <c r="UAF992" s="75"/>
      <c r="UAG992" s="75"/>
      <c r="UAH992" s="75"/>
      <c r="UAI992" s="75"/>
      <c r="UAJ992" s="75"/>
      <c r="UAK992" s="75"/>
      <c r="UAL992" s="75"/>
      <c r="UAM992" s="75"/>
      <c r="UAN992" s="75"/>
      <c r="UAO992" s="75"/>
      <c r="UAP992" s="75"/>
      <c r="UAQ992" s="75"/>
      <c r="UAR992" s="75"/>
      <c r="UAS992" s="75"/>
      <c r="UAT992" s="75"/>
      <c r="UAU992" s="75"/>
      <c r="UAV992" s="75"/>
      <c r="UAW992" s="75"/>
      <c r="UAX992" s="75"/>
      <c r="UAY992" s="75"/>
      <c r="UAZ992" s="75"/>
      <c r="UBA992" s="75"/>
      <c r="UBB992" s="75"/>
      <c r="UBC992" s="75"/>
      <c r="UBD992" s="75"/>
      <c r="UBE992" s="75"/>
      <c r="UBF992" s="75"/>
      <c r="UBG992" s="75"/>
      <c r="UBH992" s="75"/>
      <c r="UBI992" s="75"/>
      <c r="UBJ992" s="75"/>
      <c r="UBK992" s="75"/>
      <c r="UBL992" s="75"/>
      <c r="UBM992" s="75"/>
      <c r="UBN992" s="75"/>
      <c r="UBO992" s="75"/>
      <c r="UBP992" s="75"/>
      <c r="UBQ992" s="75"/>
      <c r="UBR992" s="75"/>
      <c r="UBS992" s="75"/>
      <c r="UBT992" s="75"/>
      <c r="UBU992" s="75"/>
      <c r="UBV992" s="75"/>
      <c r="UBW992" s="75"/>
      <c r="UBX992" s="75"/>
      <c r="UBY992" s="75"/>
      <c r="UBZ992" s="75"/>
      <c r="UCA992" s="75"/>
      <c r="UCB992" s="75"/>
      <c r="UCC992" s="75"/>
      <c r="UCD992" s="75"/>
      <c r="UCE992" s="75"/>
      <c r="UCF992" s="75"/>
      <c r="UCG992" s="75"/>
      <c r="UCH992" s="75"/>
      <c r="UCI992" s="75"/>
      <c r="UCJ992" s="75"/>
      <c r="UCK992" s="75"/>
      <c r="UCL992" s="75"/>
      <c r="UCM992" s="75"/>
      <c r="UCN992" s="75"/>
      <c r="UCO992" s="75"/>
      <c r="UCP992" s="75"/>
      <c r="UCQ992" s="75"/>
      <c r="UCR992" s="75"/>
      <c r="UCS992" s="75"/>
      <c r="UCT992" s="75"/>
      <c r="UCU992" s="75"/>
      <c r="UCV992" s="75"/>
      <c r="UCW992" s="75"/>
      <c r="UCX992" s="75"/>
      <c r="UCY992" s="75"/>
      <c r="UCZ992" s="75"/>
      <c r="UDA992" s="75"/>
      <c r="UDB992" s="75"/>
      <c r="UDC992" s="75"/>
      <c r="UDD992" s="75"/>
      <c r="UDE992" s="75"/>
      <c r="UDF992" s="75"/>
      <c r="UDG992" s="75"/>
      <c r="UDH992" s="75"/>
      <c r="UDI992" s="75"/>
      <c r="UDJ992" s="75"/>
      <c r="UDK992" s="75"/>
      <c r="UDL992" s="75"/>
      <c r="UDM992" s="75"/>
      <c r="UDN992" s="75"/>
      <c r="UDO992" s="75"/>
      <c r="UDP992" s="75"/>
      <c r="UDQ992" s="75"/>
      <c r="UDR992" s="75"/>
      <c r="UDS992" s="75"/>
      <c r="UDT992" s="75"/>
      <c r="UDU992" s="75"/>
      <c r="UDV992" s="75"/>
      <c r="UDW992" s="75"/>
      <c r="UDX992" s="75"/>
      <c r="UDY992" s="75"/>
      <c r="UDZ992" s="75"/>
      <c r="UEA992" s="75"/>
      <c r="UEB992" s="75"/>
      <c r="UEC992" s="75"/>
      <c r="UED992" s="75"/>
      <c r="UEE992" s="75"/>
      <c r="UEF992" s="75"/>
      <c r="UEG992" s="75"/>
      <c r="UEH992" s="75"/>
      <c r="UEI992" s="75"/>
      <c r="UEJ992" s="75"/>
      <c r="UEK992" s="75"/>
      <c r="UEL992" s="75"/>
      <c r="UEM992" s="75"/>
      <c r="UEN992" s="75"/>
      <c r="UEO992" s="75"/>
      <c r="UEP992" s="75"/>
      <c r="UEQ992" s="75"/>
      <c r="UER992" s="75"/>
      <c r="UES992" s="75"/>
      <c r="UET992" s="75"/>
      <c r="UEU992" s="75"/>
      <c r="UEV992" s="75"/>
      <c r="UEW992" s="75"/>
      <c r="UEX992" s="75"/>
      <c r="UEY992" s="75"/>
      <c r="UEZ992" s="75"/>
      <c r="UFA992" s="75"/>
      <c r="UFB992" s="75"/>
      <c r="UFC992" s="75"/>
      <c r="UFD992" s="75"/>
      <c r="UFE992" s="75"/>
      <c r="UFF992" s="75"/>
      <c r="UFG992" s="75"/>
      <c r="UFH992" s="75"/>
      <c r="UFI992" s="75"/>
      <c r="UFJ992" s="75"/>
      <c r="UFK992" s="75"/>
      <c r="UFL992" s="75"/>
      <c r="UFM992" s="75"/>
      <c r="UFN992" s="75"/>
      <c r="UFO992" s="75"/>
      <c r="UFP992" s="75"/>
      <c r="UFQ992" s="75"/>
      <c r="UFR992" s="75"/>
      <c r="UFS992" s="75"/>
      <c r="UFT992" s="75"/>
      <c r="UFU992" s="75"/>
      <c r="UFV992" s="75"/>
      <c r="UFW992" s="75"/>
      <c r="UFX992" s="75"/>
      <c r="UFY992" s="75"/>
      <c r="UFZ992" s="75"/>
      <c r="UGA992" s="75"/>
      <c r="UGB992" s="75"/>
      <c r="UGC992" s="75"/>
      <c r="UGD992" s="75"/>
      <c r="UGE992" s="75"/>
      <c r="UGF992" s="75"/>
      <c r="UGG992" s="75"/>
      <c r="UGH992" s="75"/>
      <c r="UGI992" s="75"/>
      <c r="UGJ992" s="75"/>
      <c r="UGK992" s="75"/>
      <c r="UGL992" s="75"/>
      <c r="UGM992" s="75"/>
      <c r="UGN992" s="75"/>
      <c r="UGO992" s="75"/>
      <c r="UGP992" s="75"/>
      <c r="UGQ992" s="75"/>
      <c r="UGR992" s="75"/>
      <c r="UGS992" s="75"/>
      <c r="UGT992" s="75"/>
      <c r="UGU992" s="75"/>
      <c r="UGV992" s="75"/>
      <c r="UGW992" s="75"/>
      <c r="UGX992" s="75"/>
      <c r="UGY992" s="75"/>
      <c r="UGZ992" s="75"/>
      <c r="UHA992" s="75"/>
      <c r="UHB992" s="75"/>
      <c r="UHC992" s="75"/>
      <c r="UHD992" s="75"/>
      <c r="UHE992" s="75"/>
      <c r="UHF992" s="75"/>
      <c r="UHG992" s="75"/>
      <c r="UHH992" s="75"/>
      <c r="UHI992" s="75"/>
      <c r="UHJ992" s="75"/>
      <c r="UHK992" s="75"/>
      <c r="UHL992" s="75"/>
      <c r="UHM992" s="75"/>
      <c r="UHN992" s="75"/>
      <c r="UHO992" s="75"/>
      <c r="UHP992" s="75"/>
      <c r="UHQ992" s="75"/>
      <c r="UHR992" s="75"/>
      <c r="UHS992" s="75"/>
      <c r="UHT992" s="75"/>
      <c r="UHU992" s="75"/>
      <c r="UHV992" s="75"/>
      <c r="UHW992" s="75"/>
      <c r="UHX992" s="75"/>
      <c r="UHY992" s="75"/>
      <c r="UHZ992" s="75"/>
      <c r="UIA992" s="75"/>
      <c r="UIB992" s="75"/>
      <c r="UIC992" s="75"/>
      <c r="UID992" s="75"/>
      <c r="UIE992" s="75"/>
      <c r="UIF992" s="75"/>
      <c r="UIG992" s="75"/>
      <c r="UIH992" s="75"/>
      <c r="UII992" s="75"/>
      <c r="UIJ992" s="75"/>
      <c r="UIK992" s="75"/>
      <c r="UIL992" s="75"/>
      <c r="UIM992" s="75"/>
      <c r="UIN992" s="75"/>
      <c r="UIO992" s="75"/>
      <c r="UIP992" s="75"/>
      <c r="UIQ992" s="75"/>
      <c r="UIR992" s="75"/>
      <c r="UIS992" s="75"/>
      <c r="UIT992" s="75"/>
      <c r="UIU992" s="75"/>
      <c r="UIV992" s="75"/>
      <c r="UIW992" s="75"/>
      <c r="UIX992" s="75"/>
      <c r="UIY992" s="75"/>
      <c r="UIZ992" s="75"/>
      <c r="UJA992" s="75"/>
      <c r="UJB992" s="75"/>
      <c r="UJC992" s="75"/>
      <c r="UJD992" s="75"/>
      <c r="UJE992" s="75"/>
      <c r="UJF992" s="75"/>
      <c r="UJG992" s="75"/>
      <c r="UJH992" s="75"/>
      <c r="UJI992" s="75"/>
      <c r="UJJ992" s="75"/>
      <c r="UJK992" s="75"/>
      <c r="UJL992" s="75"/>
      <c r="UJM992" s="75"/>
      <c r="UJN992" s="75"/>
      <c r="UJO992" s="75"/>
      <c r="UJP992" s="75"/>
      <c r="UJQ992" s="75"/>
      <c r="UJR992" s="75"/>
      <c r="UJS992" s="75"/>
      <c r="UJT992" s="75"/>
      <c r="UJU992" s="75"/>
      <c r="UJV992" s="75"/>
      <c r="UJW992" s="75"/>
      <c r="UJX992" s="75"/>
      <c r="UJY992" s="75"/>
      <c r="UJZ992" s="75"/>
      <c r="UKA992" s="75"/>
      <c r="UKB992" s="75"/>
      <c r="UKC992" s="75"/>
      <c r="UKD992" s="75"/>
      <c r="UKE992" s="75"/>
      <c r="UKF992" s="75"/>
      <c r="UKG992" s="75"/>
      <c r="UKH992" s="75"/>
      <c r="UKI992" s="75"/>
      <c r="UKJ992" s="75"/>
      <c r="UKK992" s="75"/>
      <c r="UKL992" s="75"/>
      <c r="UKM992" s="75"/>
      <c r="UKN992" s="75"/>
      <c r="UKO992" s="75"/>
      <c r="UKP992" s="75"/>
      <c r="UKQ992" s="75"/>
      <c r="UKR992" s="75"/>
      <c r="UKS992" s="75"/>
      <c r="UKT992" s="75"/>
      <c r="UKU992" s="75"/>
      <c r="UKV992" s="75"/>
      <c r="UKW992" s="75"/>
      <c r="UKX992" s="75"/>
      <c r="UKY992" s="75"/>
      <c r="UKZ992" s="75"/>
      <c r="ULA992" s="75"/>
      <c r="ULB992" s="75"/>
      <c r="ULC992" s="75"/>
      <c r="ULD992" s="75"/>
      <c r="ULE992" s="75"/>
      <c r="ULF992" s="75"/>
      <c r="ULG992" s="75"/>
      <c r="ULH992" s="75"/>
      <c r="ULI992" s="75"/>
      <c r="ULJ992" s="75"/>
      <c r="ULK992" s="75"/>
      <c r="ULL992" s="75"/>
      <c r="ULM992" s="75"/>
      <c r="ULN992" s="75"/>
      <c r="ULO992" s="75"/>
      <c r="ULP992" s="75"/>
      <c r="ULQ992" s="75"/>
      <c r="ULR992" s="75"/>
      <c r="ULS992" s="75"/>
      <c r="ULT992" s="75"/>
      <c r="ULU992" s="75"/>
      <c r="ULV992" s="75"/>
      <c r="ULW992" s="75"/>
      <c r="ULX992" s="75"/>
      <c r="ULY992" s="75"/>
      <c r="ULZ992" s="75"/>
      <c r="UMA992" s="75"/>
      <c r="UMB992" s="75"/>
      <c r="UMC992" s="75"/>
      <c r="UMD992" s="75"/>
      <c r="UME992" s="75"/>
      <c r="UMF992" s="75"/>
      <c r="UMG992" s="75"/>
      <c r="UMH992" s="75"/>
      <c r="UMI992" s="75"/>
      <c r="UMJ992" s="75"/>
      <c r="UMK992" s="75"/>
      <c r="UML992" s="75"/>
      <c r="UMM992" s="75"/>
      <c r="UMN992" s="75"/>
      <c r="UMO992" s="75"/>
      <c r="UMP992" s="75"/>
      <c r="UMQ992" s="75"/>
      <c r="UMR992" s="75"/>
      <c r="UMS992" s="75"/>
      <c r="UMT992" s="75"/>
      <c r="UMU992" s="75"/>
      <c r="UMV992" s="75"/>
      <c r="UMW992" s="75"/>
      <c r="UMX992" s="75"/>
      <c r="UMY992" s="75"/>
      <c r="UMZ992" s="75"/>
      <c r="UNA992" s="75"/>
      <c r="UNB992" s="75"/>
      <c r="UNC992" s="75"/>
      <c r="UND992" s="75"/>
      <c r="UNE992" s="75"/>
      <c r="UNF992" s="75"/>
      <c r="UNG992" s="75"/>
      <c r="UNH992" s="75"/>
      <c r="UNI992" s="75"/>
      <c r="UNJ992" s="75"/>
      <c r="UNK992" s="75"/>
      <c r="UNL992" s="75"/>
      <c r="UNM992" s="75"/>
      <c r="UNN992" s="75"/>
      <c r="UNO992" s="75"/>
      <c r="UNP992" s="75"/>
      <c r="UNQ992" s="75"/>
      <c r="UNR992" s="75"/>
      <c r="UNS992" s="75"/>
      <c r="UNT992" s="75"/>
      <c r="UNU992" s="75"/>
      <c r="UNV992" s="75"/>
      <c r="UNW992" s="75"/>
      <c r="UNX992" s="75"/>
      <c r="UNY992" s="75"/>
      <c r="UNZ992" s="75"/>
      <c r="UOA992" s="75"/>
      <c r="UOB992" s="75"/>
      <c r="UOC992" s="75"/>
      <c r="UOD992" s="75"/>
      <c r="UOE992" s="75"/>
      <c r="UOF992" s="75"/>
      <c r="UOG992" s="75"/>
      <c r="UOH992" s="75"/>
      <c r="UOI992" s="75"/>
      <c r="UOJ992" s="75"/>
      <c r="UOK992" s="75"/>
      <c r="UOL992" s="75"/>
      <c r="UOM992" s="75"/>
      <c r="UON992" s="75"/>
      <c r="UOO992" s="75"/>
      <c r="UOP992" s="75"/>
      <c r="UOQ992" s="75"/>
      <c r="UOR992" s="75"/>
      <c r="UOS992" s="75"/>
      <c r="UOT992" s="75"/>
      <c r="UOU992" s="75"/>
      <c r="UOV992" s="75"/>
      <c r="UOW992" s="75"/>
      <c r="UOX992" s="75"/>
      <c r="UOY992" s="75"/>
      <c r="UOZ992" s="75"/>
      <c r="UPA992" s="75"/>
      <c r="UPB992" s="75"/>
      <c r="UPC992" s="75"/>
      <c r="UPD992" s="75"/>
      <c r="UPE992" s="75"/>
      <c r="UPF992" s="75"/>
      <c r="UPG992" s="75"/>
      <c r="UPH992" s="75"/>
      <c r="UPI992" s="75"/>
      <c r="UPJ992" s="75"/>
      <c r="UPK992" s="75"/>
      <c r="UPL992" s="75"/>
      <c r="UPM992" s="75"/>
      <c r="UPN992" s="75"/>
      <c r="UPO992" s="75"/>
      <c r="UPP992" s="75"/>
      <c r="UPQ992" s="75"/>
      <c r="UPR992" s="75"/>
      <c r="UPS992" s="75"/>
      <c r="UPT992" s="75"/>
      <c r="UPU992" s="75"/>
      <c r="UPV992" s="75"/>
      <c r="UPW992" s="75"/>
      <c r="UPX992" s="75"/>
      <c r="UPY992" s="75"/>
      <c r="UPZ992" s="75"/>
      <c r="UQA992" s="75"/>
      <c r="UQB992" s="75"/>
      <c r="UQC992" s="75"/>
      <c r="UQD992" s="75"/>
      <c r="UQE992" s="75"/>
      <c r="UQF992" s="75"/>
      <c r="UQG992" s="75"/>
      <c r="UQH992" s="75"/>
      <c r="UQI992" s="75"/>
      <c r="UQJ992" s="75"/>
      <c r="UQK992" s="75"/>
      <c r="UQL992" s="75"/>
      <c r="UQM992" s="75"/>
      <c r="UQN992" s="75"/>
      <c r="UQO992" s="75"/>
      <c r="UQP992" s="75"/>
      <c r="UQQ992" s="75"/>
      <c r="UQR992" s="75"/>
      <c r="UQS992" s="75"/>
      <c r="UQT992" s="75"/>
      <c r="UQU992" s="75"/>
      <c r="UQV992" s="75"/>
      <c r="UQW992" s="75"/>
      <c r="UQX992" s="75"/>
      <c r="UQY992" s="75"/>
      <c r="UQZ992" s="75"/>
      <c r="URA992" s="75"/>
      <c r="URB992" s="75"/>
      <c r="URC992" s="75"/>
      <c r="URD992" s="75"/>
      <c r="URE992" s="75"/>
      <c r="URF992" s="75"/>
      <c r="URG992" s="75"/>
      <c r="URH992" s="75"/>
      <c r="URI992" s="75"/>
      <c r="URJ992" s="75"/>
      <c r="URK992" s="75"/>
      <c r="URL992" s="75"/>
      <c r="URM992" s="75"/>
      <c r="URN992" s="75"/>
      <c r="URO992" s="75"/>
      <c r="URP992" s="75"/>
      <c r="URQ992" s="75"/>
      <c r="URR992" s="75"/>
      <c r="URS992" s="75"/>
      <c r="URT992" s="75"/>
      <c r="URU992" s="75"/>
      <c r="URV992" s="75"/>
      <c r="URW992" s="75"/>
      <c r="URX992" s="75"/>
      <c r="URY992" s="75"/>
      <c r="URZ992" s="75"/>
      <c r="USA992" s="75"/>
      <c r="USB992" s="75"/>
      <c r="USC992" s="75"/>
      <c r="USD992" s="75"/>
      <c r="USE992" s="75"/>
      <c r="USF992" s="75"/>
      <c r="USG992" s="75"/>
      <c r="USH992" s="75"/>
      <c r="USI992" s="75"/>
      <c r="USJ992" s="75"/>
      <c r="USK992" s="75"/>
      <c r="USL992" s="75"/>
      <c r="USM992" s="75"/>
      <c r="USN992" s="75"/>
      <c r="USO992" s="75"/>
      <c r="USP992" s="75"/>
      <c r="USQ992" s="75"/>
      <c r="USR992" s="75"/>
      <c r="USS992" s="75"/>
      <c r="UST992" s="75"/>
      <c r="USU992" s="75"/>
      <c r="USV992" s="75"/>
      <c r="USW992" s="75"/>
      <c r="USX992" s="75"/>
      <c r="USY992" s="75"/>
      <c r="USZ992" s="75"/>
      <c r="UTA992" s="75"/>
      <c r="UTB992" s="75"/>
      <c r="UTC992" s="75"/>
      <c r="UTD992" s="75"/>
      <c r="UTE992" s="75"/>
      <c r="UTF992" s="75"/>
      <c r="UTG992" s="75"/>
      <c r="UTH992" s="75"/>
      <c r="UTI992" s="75"/>
      <c r="UTJ992" s="75"/>
      <c r="UTK992" s="75"/>
      <c r="UTL992" s="75"/>
      <c r="UTM992" s="75"/>
      <c r="UTN992" s="75"/>
      <c r="UTO992" s="75"/>
      <c r="UTP992" s="75"/>
      <c r="UTQ992" s="75"/>
      <c r="UTR992" s="75"/>
      <c r="UTS992" s="75"/>
      <c r="UTT992" s="75"/>
      <c r="UTU992" s="75"/>
      <c r="UTV992" s="75"/>
      <c r="UTW992" s="75"/>
      <c r="UTX992" s="75"/>
      <c r="UTY992" s="75"/>
      <c r="UTZ992" s="75"/>
      <c r="UUA992" s="75"/>
      <c r="UUB992" s="75"/>
      <c r="UUC992" s="75"/>
      <c r="UUD992" s="75"/>
      <c r="UUE992" s="75"/>
      <c r="UUF992" s="75"/>
      <c r="UUG992" s="75"/>
      <c r="UUH992" s="75"/>
      <c r="UUI992" s="75"/>
      <c r="UUJ992" s="75"/>
      <c r="UUK992" s="75"/>
      <c r="UUL992" s="75"/>
      <c r="UUM992" s="75"/>
      <c r="UUN992" s="75"/>
      <c r="UUO992" s="75"/>
      <c r="UUP992" s="75"/>
      <c r="UUQ992" s="75"/>
      <c r="UUR992" s="75"/>
      <c r="UUS992" s="75"/>
      <c r="UUT992" s="75"/>
      <c r="UUU992" s="75"/>
      <c r="UUV992" s="75"/>
      <c r="UUW992" s="75"/>
      <c r="UUX992" s="75"/>
      <c r="UUY992" s="75"/>
      <c r="UUZ992" s="75"/>
      <c r="UVA992" s="75"/>
      <c r="UVB992" s="75"/>
      <c r="UVC992" s="75"/>
      <c r="UVD992" s="75"/>
      <c r="UVE992" s="75"/>
      <c r="UVF992" s="75"/>
      <c r="UVG992" s="75"/>
      <c r="UVH992" s="75"/>
      <c r="UVI992" s="75"/>
      <c r="UVJ992" s="75"/>
      <c r="UVK992" s="75"/>
      <c r="UVL992" s="75"/>
      <c r="UVM992" s="75"/>
      <c r="UVN992" s="75"/>
      <c r="UVO992" s="75"/>
      <c r="UVP992" s="75"/>
      <c r="UVQ992" s="75"/>
      <c r="UVR992" s="75"/>
      <c r="UVS992" s="75"/>
      <c r="UVT992" s="75"/>
      <c r="UVU992" s="75"/>
      <c r="UVV992" s="75"/>
      <c r="UVW992" s="75"/>
      <c r="UVX992" s="75"/>
      <c r="UVY992" s="75"/>
      <c r="UVZ992" s="75"/>
      <c r="UWA992" s="75"/>
      <c r="UWB992" s="75"/>
      <c r="UWC992" s="75"/>
      <c r="UWD992" s="75"/>
      <c r="UWE992" s="75"/>
      <c r="UWF992" s="75"/>
      <c r="UWG992" s="75"/>
      <c r="UWH992" s="75"/>
      <c r="UWI992" s="75"/>
      <c r="UWJ992" s="75"/>
      <c r="UWK992" s="75"/>
      <c r="UWL992" s="75"/>
      <c r="UWM992" s="75"/>
      <c r="UWN992" s="75"/>
      <c r="UWO992" s="75"/>
      <c r="UWP992" s="75"/>
      <c r="UWQ992" s="75"/>
      <c r="UWR992" s="75"/>
      <c r="UWS992" s="75"/>
      <c r="UWT992" s="75"/>
      <c r="UWU992" s="75"/>
      <c r="UWV992" s="75"/>
      <c r="UWW992" s="75"/>
      <c r="UWX992" s="75"/>
      <c r="UWY992" s="75"/>
      <c r="UWZ992" s="75"/>
      <c r="UXA992" s="75"/>
      <c r="UXB992" s="75"/>
      <c r="UXC992" s="75"/>
      <c r="UXD992" s="75"/>
      <c r="UXE992" s="75"/>
      <c r="UXF992" s="75"/>
      <c r="UXG992" s="75"/>
      <c r="UXH992" s="75"/>
      <c r="UXI992" s="75"/>
      <c r="UXJ992" s="75"/>
      <c r="UXK992" s="75"/>
      <c r="UXL992" s="75"/>
      <c r="UXM992" s="75"/>
      <c r="UXN992" s="75"/>
      <c r="UXO992" s="75"/>
      <c r="UXP992" s="75"/>
      <c r="UXQ992" s="75"/>
      <c r="UXR992" s="75"/>
      <c r="UXS992" s="75"/>
      <c r="UXT992" s="75"/>
      <c r="UXU992" s="75"/>
      <c r="UXV992" s="75"/>
      <c r="UXW992" s="75"/>
      <c r="UXX992" s="75"/>
      <c r="UXY992" s="75"/>
      <c r="UXZ992" s="75"/>
      <c r="UYA992" s="75"/>
      <c r="UYB992" s="75"/>
      <c r="UYC992" s="75"/>
      <c r="UYD992" s="75"/>
      <c r="UYE992" s="75"/>
      <c r="UYF992" s="75"/>
      <c r="UYG992" s="75"/>
      <c r="UYH992" s="75"/>
      <c r="UYI992" s="75"/>
      <c r="UYJ992" s="75"/>
      <c r="UYK992" s="75"/>
      <c r="UYL992" s="75"/>
      <c r="UYM992" s="75"/>
      <c r="UYN992" s="75"/>
      <c r="UYO992" s="75"/>
      <c r="UYP992" s="75"/>
      <c r="UYQ992" s="75"/>
      <c r="UYR992" s="75"/>
      <c r="UYS992" s="75"/>
      <c r="UYT992" s="75"/>
      <c r="UYU992" s="75"/>
      <c r="UYV992" s="75"/>
      <c r="UYW992" s="75"/>
      <c r="UYX992" s="75"/>
      <c r="UYY992" s="75"/>
      <c r="UYZ992" s="75"/>
      <c r="UZA992" s="75"/>
      <c r="UZB992" s="75"/>
      <c r="UZC992" s="75"/>
      <c r="UZD992" s="75"/>
      <c r="UZE992" s="75"/>
      <c r="UZF992" s="75"/>
      <c r="UZG992" s="75"/>
      <c r="UZH992" s="75"/>
      <c r="UZI992" s="75"/>
      <c r="UZJ992" s="75"/>
      <c r="UZK992" s="75"/>
      <c r="UZL992" s="75"/>
      <c r="UZM992" s="75"/>
      <c r="UZN992" s="75"/>
      <c r="UZO992" s="75"/>
      <c r="UZP992" s="75"/>
      <c r="UZQ992" s="75"/>
      <c r="UZR992" s="75"/>
      <c r="UZS992" s="75"/>
      <c r="UZT992" s="75"/>
      <c r="UZU992" s="75"/>
      <c r="UZV992" s="75"/>
      <c r="UZW992" s="75"/>
      <c r="UZX992" s="75"/>
      <c r="UZY992" s="75"/>
      <c r="UZZ992" s="75"/>
      <c r="VAA992" s="75"/>
      <c r="VAB992" s="75"/>
      <c r="VAC992" s="75"/>
      <c r="VAD992" s="75"/>
      <c r="VAE992" s="75"/>
      <c r="VAF992" s="75"/>
      <c r="VAG992" s="75"/>
      <c r="VAH992" s="75"/>
      <c r="VAI992" s="75"/>
      <c r="VAJ992" s="75"/>
      <c r="VAK992" s="75"/>
      <c r="VAL992" s="75"/>
      <c r="VAM992" s="75"/>
      <c r="VAN992" s="75"/>
      <c r="VAO992" s="75"/>
      <c r="VAP992" s="75"/>
      <c r="VAQ992" s="75"/>
      <c r="VAR992" s="75"/>
      <c r="VAS992" s="75"/>
      <c r="VAT992" s="75"/>
      <c r="VAU992" s="75"/>
      <c r="VAV992" s="75"/>
      <c r="VAW992" s="75"/>
      <c r="VAX992" s="75"/>
      <c r="VAY992" s="75"/>
      <c r="VAZ992" s="75"/>
      <c r="VBA992" s="75"/>
      <c r="VBB992" s="75"/>
      <c r="VBC992" s="75"/>
      <c r="VBD992" s="75"/>
      <c r="VBE992" s="75"/>
      <c r="VBF992" s="75"/>
      <c r="VBG992" s="75"/>
      <c r="VBH992" s="75"/>
      <c r="VBI992" s="75"/>
      <c r="VBJ992" s="75"/>
      <c r="VBK992" s="75"/>
      <c r="VBL992" s="75"/>
      <c r="VBM992" s="75"/>
      <c r="VBN992" s="75"/>
      <c r="VBO992" s="75"/>
      <c r="VBP992" s="75"/>
      <c r="VBQ992" s="75"/>
      <c r="VBR992" s="75"/>
      <c r="VBS992" s="75"/>
      <c r="VBT992" s="75"/>
      <c r="VBU992" s="75"/>
      <c r="VBV992" s="75"/>
      <c r="VBW992" s="75"/>
      <c r="VBX992" s="75"/>
      <c r="VBY992" s="75"/>
      <c r="VBZ992" s="75"/>
      <c r="VCA992" s="75"/>
      <c r="VCB992" s="75"/>
      <c r="VCC992" s="75"/>
      <c r="VCD992" s="75"/>
      <c r="VCE992" s="75"/>
      <c r="VCF992" s="75"/>
      <c r="VCG992" s="75"/>
      <c r="VCH992" s="75"/>
      <c r="VCI992" s="75"/>
      <c r="VCJ992" s="75"/>
      <c r="VCK992" s="75"/>
      <c r="VCL992" s="75"/>
      <c r="VCM992" s="75"/>
      <c r="VCN992" s="75"/>
      <c r="VCO992" s="75"/>
      <c r="VCP992" s="75"/>
      <c r="VCQ992" s="75"/>
      <c r="VCR992" s="75"/>
      <c r="VCS992" s="75"/>
      <c r="VCT992" s="75"/>
      <c r="VCU992" s="75"/>
      <c r="VCV992" s="75"/>
      <c r="VCW992" s="75"/>
      <c r="VCX992" s="75"/>
      <c r="VCY992" s="75"/>
      <c r="VCZ992" s="75"/>
      <c r="VDA992" s="75"/>
      <c r="VDB992" s="75"/>
      <c r="VDC992" s="75"/>
      <c r="VDD992" s="75"/>
      <c r="VDE992" s="75"/>
      <c r="VDF992" s="75"/>
      <c r="VDG992" s="75"/>
      <c r="VDH992" s="75"/>
      <c r="VDI992" s="75"/>
      <c r="VDJ992" s="75"/>
      <c r="VDK992" s="75"/>
      <c r="VDL992" s="75"/>
      <c r="VDM992" s="75"/>
      <c r="VDN992" s="75"/>
      <c r="VDO992" s="75"/>
      <c r="VDP992" s="75"/>
      <c r="VDQ992" s="75"/>
      <c r="VDR992" s="75"/>
      <c r="VDS992" s="75"/>
      <c r="VDT992" s="75"/>
      <c r="VDU992" s="75"/>
      <c r="VDV992" s="75"/>
      <c r="VDW992" s="75"/>
      <c r="VDX992" s="75"/>
      <c r="VDY992" s="75"/>
      <c r="VDZ992" s="75"/>
      <c r="VEA992" s="75"/>
      <c r="VEB992" s="75"/>
      <c r="VEC992" s="75"/>
      <c r="VED992" s="75"/>
      <c r="VEE992" s="75"/>
      <c r="VEF992" s="75"/>
      <c r="VEG992" s="75"/>
      <c r="VEH992" s="75"/>
      <c r="VEI992" s="75"/>
      <c r="VEJ992" s="75"/>
      <c r="VEK992" s="75"/>
      <c r="VEL992" s="75"/>
      <c r="VEM992" s="75"/>
      <c r="VEN992" s="75"/>
      <c r="VEO992" s="75"/>
      <c r="VEP992" s="75"/>
      <c r="VEQ992" s="75"/>
      <c r="VER992" s="75"/>
      <c r="VES992" s="75"/>
      <c r="VET992" s="75"/>
      <c r="VEU992" s="75"/>
      <c r="VEV992" s="75"/>
      <c r="VEW992" s="75"/>
      <c r="VEX992" s="75"/>
      <c r="VEY992" s="75"/>
      <c r="VEZ992" s="75"/>
      <c r="VFA992" s="75"/>
    </row>
    <row r="993" spans="1:106" s="26" customFormat="1" ht="19.399999999999999" hidden="1" customHeight="1">
      <c r="A993" s="1003" t="s">
        <v>1987</v>
      </c>
      <c r="B993" s="979" t="s">
        <v>7</v>
      </c>
      <c r="C993" s="980"/>
      <c r="D993" s="980"/>
      <c r="E993" s="980"/>
      <c r="F993" s="980"/>
      <c r="G993" s="981"/>
      <c r="H993" s="266"/>
      <c r="I993" s="266"/>
      <c r="J993" s="266"/>
      <c r="K993" s="266"/>
      <c r="L993" s="266"/>
      <c r="M993" s="277"/>
      <c r="N993" s="266"/>
      <c r="O993" s="281" t="s">
        <v>1974</v>
      </c>
      <c r="P993" s="266"/>
      <c r="Q993" s="266"/>
      <c r="R993" s="266"/>
      <c r="S993" s="266"/>
      <c r="T993" s="266"/>
      <c r="U993" s="266"/>
      <c r="V993" s="266"/>
      <c r="W993" s="266"/>
      <c r="X993" s="266"/>
      <c r="Y993" s="266"/>
      <c r="Z993" s="266"/>
      <c r="AA993" s="266"/>
      <c r="AB993" s="266"/>
      <c r="AC993" s="266"/>
      <c r="AD993" s="266"/>
      <c r="AE993" s="266"/>
      <c r="AF993" s="266"/>
      <c r="AG993" s="266"/>
      <c r="AH993" s="266"/>
      <c r="AI993" s="266"/>
      <c r="AJ993" s="266"/>
      <c r="AK993" s="266"/>
      <c r="AL993" s="266"/>
      <c r="AM993" s="266"/>
      <c r="AN993" s="266"/>
      <c r="AO993" s="266"/>
      <c r="AP993" s="266"/>
      <c r="AQ993" s="266"/>
      <c r="AR993" s="266"/>
      <c r="AS993" s="266"/>
      <c r="AT993" s="266"/>
      <c r="AU993" s="266"/>
      <c r="AV993" s="266"/>
      <c r="AW993" s="266"/>
      <c r="AX993" s="266"/>
      <c r="AY993" s="266"/>
      <c r="AZ993" s="266"/>
      <c r="BA993" s="266"/>
      <c r="BB993" s="266"/>
      <c r="BC993" s="266"/>
      <c r="BD993" s="266"/>
      <c r="BE993" s="266"/>
      <c r="BF993" s="266"/>
      <c r="BG993" s="266"/>
      <c r="BH993" s="266"/>
      <c r="BI993" s="266"/>
      <c r="BJ993" s="284">
        <f t="shared" ref="BJ993:CQ993" si="427">COUNTIFS($O$6:$O$967,"x",BJ$6:BJ$967,"2")</f>
        <v>0</v>
      </c>
      <c r="BK993" s="284">
        <f t="shared" si="427"/>
        <v>0</v>
      </c>
      <c r="BL993" s="284">
        <f t="shared" si="427"/>
        <v>0</v>
      </c>
      <c r="BM993" s="284">
        <f t="shared" si="427"/>
        <v>0</v>
      </c>
      <c r="BN993" s="284">
        <f t="shared" si="427"/>
        <v>0</v>
      </c>
      <c r="BO993" s="284">
        <f t="shared" si="427"/>
        <v>0</v>
      </c>
      <c r="BP993" s="284">
        <f t="shared" si="427"/>
        <v>0</v>
      </c>
      <c r="BQ993" s="284">
        <f t="shared" si="427"/>
        <v>0</v>
      </c>
      <c r="BR993" s="284">
        <f t="shared" si="427"/>
        <v>0</v>
      </c>
      <c r="BS993" s="284">
        <f t="shared" si="427"/>
        <v>0</v>
      </c>
      <c r="BT993" s="284">
        <f t="shared" si="427"/>
        <v>0</v>
      </c>
      <c r="BU993" s="284">
        <f t="shared" si="427"/>
        <v>0</v>
      </c>
      <c r="BV993" s="284">
        <f t="shared" si="427"/>
        <v>0</v>
      </c>
      <c r="BW993" s="284">
        <f t="shared" si="427"/>
        <v>0</v>
      </c>
      <c r="BX993" s="284">
        <f t="shared" si="427"/>
        <v>0</v>
      </c>
      <c r="BY993" s="284">
        <f t="shared" si="427"/>
        <v>0</v>
      </c>
      <c r="BZ993" s="284">
        <f t="shared" si="427"/>
        <v>0</v>
      </c>
      <c r="CA993" s="284">
        <f t="shared" si="427"/>
        <v>0</v>
      </c>
      <c r="CB993" s="284">
        <f t="shared" si="427"/>
        <v>0</v>
      </c>
      <c r="CC993" s="284">
        <f t="shared" si="427"/>
        <v>0</v>
      </c>
      <c r="CD993" s="284">
        <f t="shared" si="427"/>
        <v>0</v>
      </c>
      <c r="CE993" s="284">
        <f t="shared" si="427"/>
        <v>0</v>
      </c>
      <c r="CF993" s="284">
        <f t="shared" si="427"/>
        <v>0</v>
      </c>
      <c r="CG993" s="284">
        <f t="shared" si="427"/>
        <v>0</v>
      </c>
      <c r="CH993" s="284">
        <f t="shared" si="427"/>
        <v>0</v>
      </c>
      <c r="CI993" s="284">
        <f t="shared" si="427"/>
        <v>0</v>
      </c>
      <c r="CJ993" s="284">
        <f t="shared" si="427"/>
        <v>0</v>
      </c>
      <c r="CK993" s="284">
        <f t="shared" si="427"/>
        <v>0</v>
      </c>
      <c r="CL993" s="284">
        <f t="shared" si="427"/>
        <v>0</v>
      </c>
      <c r="CM993" s="284">
        <f t="shared" si="427"/>
        <v>0</v>
      </c>
      <c r="CN993" s="284">
        <f t="shared" si="427"/>
        <v>0</v>
      </c>
      <c r="CO993" s="284">
        <f t="shared" si="427"/>
        <v>0</v>
      </c>
      <c r="CP993" s="284">
        <f t="shared" si="427"/>
        <v>0</v>
      </c>
      <c r="CQ993" s="284">
        <f t="shared" si="427"/>
        <v>0</v>
      </c>
      <c r="CR993" s="995"/>
      <c r="CS993" s="995"/>
      <c r="CT993" s="995"/>
      <c r="CU993" s="995"/>
      <c r="CV993" s="995"/>
      <c r="CW993" s="995"/>
      <c r="CX993" s="995"/>
      <c r="CY993" s="995"/>
      <c r="CZ993" s="995"/>
      <c r="DA993" s="995"/>
      <c r="DB993" s="44"/>
    </row>
    <row r="994" spans="1:106" s="26" customFormat="1" ht="19.399999999999999" hidden="1" customHeight="1">
      <c r="A994" s="1004"/>
      <c r="B994" s="979" t="s">
        <v>4</v>
      </c>
      <c r="C994" s="980"/>
      <c r="D994" s="980"/>
      <c r="E994" s="980"/>
      <c r="F994" s="980"/>
      <c r="G994" s="981"/>
      <c r="H994" s="266"/>
      <c r="I994" s="266"/>
      <c r="J994" s="266"/>
      <c r="K994" s="266"/>
      <c r="L994" s="266"/>
      <c r="M994" s="277"/>
      <c r="N994" s="266"/>
      <c r="O994" s="281" t="s">
        <v>1974</v>
      </c>
      <c r="P994" s="266"/>
      <c r="Q994" s="266"/>
      <c r="R994" s="266"/>
      <c r="S994" s="266"/>
      <c r="T994" s="266"/>
      <c r="U994" s="266"/>
      <c r="V994" s="266"/>
      <c r="W994" s="266"/>
      <c r="X994" s="266"/>
      <c r="Y994" s="266"/>
      <c r="Z994" s="266"/>
      <c r="AA994" s="266"/>
      <c r="AB994" s="266"/>
      <c r="AC994" s="266"/>
      <c r="AD994" s="266"/>
      <c r="AE994" s="266"/>
      <c r="AF994" s="266"/>
      <c r="AG994" s="266"/>
      <c r="AH994" s="266"/>
      <c r="AI994" s="266"/>
      <c r="AJ994" s="266"/>
      <c r="AK994" s="266"/>
      <c r="AL994" s="266"/>
      <c r="AM994" s="266"/>
      <c r="AN994" s="266"/>
      <c r="AO994" s="266"/>
      <c r="AP994" s="266"/>
      <c r="AQ994" s="266"/>
      <c r="AR994" s="266"/>
      <c r="AS994" s="266"/>
      <c r="AT994" s="266"/>
      <c r="AU994" s="266"/>
      <c r="AV994" s="266"/>
      <c r="AW994" s="266"/>
      <c r="AX994" s="266"/>
      <c r="AY994" s="266"/>
      <c r="AZ994" s="266"/>
      <c r="BA994" s="266"/>
      <c r="BB994" s="266"/>
      <c r="BC994" s="266"/>
      <c r="BD994" s="266"/>
      <c r="BE994" s="266"/>
      <c r="BF994" s="266"/>
      <c r="BG994" s="266"/>
      <c r="BH994" s="266"/>
      <c r="BI994" s="266"/>
      <c r="BJ994" s="284">
        <f t="shared" ref="BJ994:CQ994" si="428">COUNTIFS($O$6:$O$967,"x",BJ$6:BJ$967,"1")</f>
        <v>0</v>
      </c>
      <c r="BK994" s="284">
        <f t="shared" si="428"/>
        <v>0</v>
      </c>
      <c r="BL994" s="284">
        <f t="shared" si="428"/>
        <v>0</v>
      </c>
      <c r="BM994" s="284">
        <f t="shared" si="428"/>
        <v>0</v>
      </c>
      <c r="BN994" s="284">
        <f t="shared" si="428"/>
        <v>0</v>
      </c>
      <c r="BO994" s="284">
        <f t="shared" si="428"/>
        <v>0</v>
      </c>
      <c r="BP994" s="284">
        <f t="shared" si="428"/>
        <v>0</v>
      </c>
      <c r="BQ994" s="284">
        <f t="shared" si="428"/>
        <v>0</v>
      </c>
      <c r="BR994" s="284">
        <f t="shared" si="428"/>
        <v>0</v>
      </c>
      <c r="BS994" s="284">
        <f t="shared" si="428"/>
        <v>0</v>
      </c>
      <c r="BT994" s="284">
        <f t="shared" si="428"/>
        <v>0</v>
      </c>
      <c r="BU994" s="284">
        <f t="shared" si="428"/>
        <v>0</v>
      </c>
      <c r="BV994" s="284">
        <f t="shared" si="428"/>
        <v>0</v>
      </c>
      <c r="BW994" s="284">
        <f t="shared" si="428"/>
        <v>0</v>
      </c>
      <c r="BX994" s="284">
        <f t="shared" si="428"/>
        <v>0</v>
      </c>
      <c r="BY994" s="284">
        <f t="shared" si="428"/>
        <v>0</v>
      </c>
      <c r="BZ994" s="284">
        <f t="shared" si="428"/>
        <v>0</v>
      </c>
      <c r="CA994" s="284">
        <f t="shared" si="428"/>
        <v>0</v>
      </c>
      <c r="CB994" s="284">
        <f t="shared" si="428"/>
        <v>0</v>
      </c>
      <c r="CC994" s="284">
        <f t="shared" si="428"/>
        <v>0</v>
      </c>
      <c r="CD994" s="284">
        <f t="shared" si="428"/>
        <v>0</v>
      </c>
      <c r="CE994" s="284">
        <f t="shared" si="428"/>
        <v>0</v>
      </c>
      <c r="CF994" s="284">
        <f t="shared" si="428"/>
        <v>0</v>
      </c>
      <c r="CG994" s="284">
        <f t="shared" si="428"/>
        <v>0</v>
      </c>
      <c r="CH994" s="284">
        <f t="shared" si="428"/>
        <v>0</v>
      </c>
      <c r="CI994" s="284">
        <f t="shared" si="428"/>
        <v>0</v>
      </c>
      <c r="CJ994" s="284">
        <f t="shared" si="428"/>
        <v>0</v>
      </c>
      <c r="CK994" s="284">
        <f t="shared" si="428"/>
        <v>0</v>
      </c>
      <c r="CL994" s="284">
        <f t="shared" si="428"/>
        <v>0</v>
      </c>
      <c r="CM994" s="284">
        <f t="shared" si="428"/>
        <v>0</v>
      </c>
      <c r="CN994" s="284">
        <f t="shared" si="428"/>
        <v>0</v>
      </c>
      <c r="CO994" s="284">
        <f t="shared" si="428"/>
        <v>0</v>
      </c>
      <c r="CP994" s="284">
        <f t="shared" si="428"/>
        <v>0</v>
      </c>
      <c r="CQ994" s="284">
        <f t="shared" si="428"/>
        <v>0</v>
      </c>
      <c r="CR994" s="995"/>
      <c r="CS994" s="995"/>
      <c r="CT994" s="995"/>
      <c r="CU994" s="995"/>
      <c r="CV994" s="995"/>
      <c r="CW994" s="995"/>
      <c r="CX994" s="995"/>
      <c r="CY994" s="995"/>
      <c r="CZ994" s="995"/>
      <c r="DA994" s="995"/>
      <c r="DB994" s="44"/>
    </row>
    <row r="995" spans="1:106" ht="19.399999999999999" hidden="1" customHeight="1">
      <c r="A995" s="1004"/>
      <c r="B995" s="979" t="s">
        <v>3</v>
      </c>
      <c r="C995" s="980"/>
      <c r="D995" s="980"/>
      <c r="E995" s="980"/>
      <c r="F995" s="980"/>
      <c r="G995" s="981"/>
      <c r="H995" s="266"/>
      <c r="I995" s="266"/>
      <c r="J995" s="266"/>
      <c r="K995" s="266"/>
      <c r="L995" s="266"/>
      <c r="M995" s="277"/>
      <c r="N995" s="266"/>
      <c r="O995" s="281" t="s">
        <v>1974</v>
      </c>
      <c r="P995" s="266"/>
      <c r="Q995" s="266"/>
      <c r="R995" s="266"/>
      <c r="S995" s="266"/>
      <c r="T995" s="266"/>
      <c r="U995" s="266"/>
      <c r="V995" s="266"/>
      <c r="W995" s="266"/>
      <c r="X995" s="266"/>
      <c r="Y995" s="266"/>
      <c r="Z995" s="266"/>
      <c r="AA995" s="266"/>
      <c r="AB995" s="266"/>
      <c r="AC995" s="266"/>
      <c r="AD995" s="266"/>
      <c r="AE995" s="266"/>
      <c r="AF995" s="266"/>
      <c r="AG995" s="266"/>
      <c r="AH995" s="266"/>
      <c r="AI995" s="266"/>
      <c r="AJ995" s="266"/>
      <c r="AK995" s="266"/>
      <c r="AL995" s="266"/>
      <c r="AM995" s="266"/>
      <c r="AN995" s="266"/>
      <c r="AO995" s="266"/>
      <c r="AP995" s="266"/>
      <c r="AQ995" s="266"/>
      <c r="AR995" s="266"/>
      <c r="AS995" s="266"/>
      <c r="AT995" s="266"/>
      <c r="AU995" s="266"/>
      <c r="AV995" s="266"/>
      <c r="AW995" s="266"/>
      <c r="AX995" s="266"/>
      <c r="AY995" s="266"/>
      <c r="AZ995" s="266"/>
      <c r="BA995" s="266"/>
      <c r="BB995" s="266"/>
      <c r="BC995" s="266"/>
      <c r="BD995" s="266"/>
      <c r="BE995" s="266"/>
      <c r="BF995" s="266"/>
      <c r="BG995" s="266"/>
      <c r="BH995" s="266"/>
      <c r="BI995" s="266"/>
      <c r="BJ995" s="284">
        <f t="shared" ref="BJ995:CQ995" si="429">COUNTIFS($O$6:$O$967,"x",BJ$6:BJ$967,"0")</f>
        <v>0</v>
      </c>
      <c r="BK995" s="284">
        <f t="shared" si="429"/>
        <v>0</v>
      </c>
      <c r="BL995" s="284">
        <f t="shared" si="429"/>
        <v>0</v>
      </c>
      <c r="BM995" s="284">
        <f t="shared" si="429"/>
        <v>0</v>
      </c>
      <c r="BN995" s="284">
        <f t="shared" si="429"/>
        <v>0</v>
      </c>
      <c r="BO995" s="284">
        <f t="shared" si="429"/>
        <v>0</v>
      </c>
      <c r="BP995" s="284">
        <f t="shared" si="429"/>
        <v>0</v>
      </c>
      <c r="BQ995" s="284">
        <f t="shared" si="429"/>
        <v>0</v>
      </c>
      <c r="BR995" s="284">
        <f t="shared" si="429"/>
        <v>0</v>
      </c>
      <c r="BS995" s="284">
        <f t="shared" si="429"/>
        <v>0</v>
      </c>
      <c r="BT995" s="284">
        <f t="shared" si="429"/>
        <v>0</v>
      </c>
      <c r="BU995" s="284">
        <f t="shared" si="429"/>
        <v>0</v>
      </c>
      <c r="BV995" s="284">
        <f t="shared" si="429"/>
        <v>0</v>
      </c>
      <c r="BW995" s="284">
        <f t="shared" si="429"/>
        <v>0</v>
      </c>
      <c r="BX995" s="284">
        <f t="shared" si="429"/>
        <v>0</v>
      </c>
      <c r="BY995" s="284">
        <f t="shared" si="429"/>
        <v>0</v>
      </c>
      <c r="BZ995" s="284">
        <f t="shared" si="429"/>
        <v>0</v>
      </c>
      <c r="CA995" s="284">
        <f t="shared" si="429"/>
        <v>0</v>
      </c>
      <c r="CB995" s="284">
        <f t="shared" si="429"/>
        <v>0</v>
      </c>
      <c r="CC995" s="284">
        <f t="shared" si="429"/>
        <v>0</v>
      </c>
      <c r="CD995" s="284">
        <f t="shared" si="429"/>
        <v>0</v>
      </c>
      <c r="CE995" s="284">
        <f t="shared" si="429"/>
        <v>0</v>
      </c>
      <c r="CF995" s="284">
        <f t="shared" si="429"/>
        <v>0</v>
      </c>
      <c r="CG995" s="284">
        <f t="shared" si="429"/>
        <v>0</v>
      </c>
      <c r="CH995" s="284">
        <f t="shared" si="429"/>
        <v>0</v>
      </c>
      <c r="CI995" s="284">
        <f t="shared" si="429"/>
        <v>0</v>
      </c>
      <c r="CJ995" s="284">
        <f t="shared" si="429"/>
        <v>0</v>
      </c>
      <c r="CK995" s="284">
        <f t="shared" si="429"/>
        <v>0</v>
      </c>
      <c r="CL995" s="284">
        <f t="shared" si="429"/>
        <v>0</v>
      </c>
      <c r="CM995" s="284">
        <f t="shared" si="429"/>
        <v>0</v>
      </c>
      <c r="CN995" s="284">
        <f t="shared" si="429"/>
        <v>0</v>
      </c>
      <c r="CO995" s="284">
        <f t="shared" si="429"/>
        <v>0</v>
      </c>
      <c r="CP995" s="284">
        <f t="shared" si="429"/>
        <v>0</v>
      </c>
      <c r="CQ995" s="284">
        <f t="shared" si="429"/>
        <v>0</v>
      </c>
      <c r="CR995" s="965"/>
      <c r="CS995" s="965"/>
      <c r="CT995" s="965"/>
      <c r="CU995" s="965"/>
      <c r="CV995" s="965"/>
      <c r="CW995" s="965"/>
      <c r="CX995" s="965"/>
      <c r="CY995" s="965"/>
      <c r="CZ995" s="965"/>
      <c r="DA995" s="965"/>
      <c r="DB995" s="221"/>
    </row>
    <row r="996" spans="1:106" ht="19.399999999999999" hidden="1" customHeight="1">
      <c r="A996" s="1004"/>
      <c r="B996" s="979" t="s">
        <v>2</v>
      </c>
      <c r="C996" s="980"/>
      <c r="D996" s="980"/>
      <c r="E996" s="980"/>
      <c r="F996" s="980"/>
      <c r="G996" s="981"/>
      <c r="H996" s="266"/>
      <c r="I996" s="266"/>
      <c r="J996" s="266"/>
      <c r="K996" s="266"/>
      <c r="L996" s="266"/>
      <c r="M996" s="277"/>
      <c r="N996" s="266"/>
      <c r="O996" s="281" t="s">
        <v>1974</v>
      </c>
      <c r="P996" s="266"/>
      <c r="Q996" s="266"/>
      <c r="R996" s="266"/>
      <c r="S996" s="266"/>
      <c r="T996" s="266"/>
      <c r="U996" s="266"/>
      <c r="V996" s="266"/>
      <c r="W996" s="266"/>
      <c r="X996" s="266"/>
      <c r="Y996" s="266"/>
      <c r="Z996" s="266"/>
      <c r="AA996" s="266"/>
      <c r="AB996" s="266"/>
      <c r="AC996" s="266"/>
      <c r="AD996" s="266"/>
      <c r="AE996" s="266"/>
      <c r="AF996" s="266"/>
      <c r="AG996" s="266"/>
      <c r="AH996" s="266"/>
      <c r="AI996" s="266"/>
      <c r="AJ996" s="266"/>
      <c r="AK996" s="266"/>
      <c r="AL996" s="266"/>
      <c r="AM996" s="266"/>
      <c r="AN996" s="266"/>
      <c r="AO996" s="266"/>
      <c r="AP996" s="266"/>
      <c r="AQ996" s="266"/>
      <c r="AR996" s="266"/>
      <c r="AS996" s="266"/>
      <c r="AT996" s="266"/>
      <c r="AU996" s="266"/>
      <c r="AV996" s="266"/>
      <c r="AW996" s="266"/>
      <c r="AX996" s="266"/>
      <c r="AY996" s="266"/>
      <c r="AZ996" s="266"/>
      <c r="BA996" s="266"/>
      <c r="BB996" s="266"/>
      <c r="BC996" s="266"/>
      <c r="BD996" s="266"/>
      <c r="BE996" s="266"/>
      <c r="BF996" s="266"/>
      <c r="BG996" s="266"/>
      <c r="BH996" s="266"/>
      <c r="BI996" s="266"/>
      <c r="BJ996" s="284">
        <f t="shared" ref="BJ996:CQ996" si="430">COUNTIFS($O$6:$O$967,"x",BJ$6:BJ$967,"kđg")</f>
        <v>0</v>
      </c>
      <c r="BK996" s="284">
        <f t="shared" si="430"/>
        <v>0</v>
      </c>
      <c r="BL996" s="284">
        <f t="shared" si="430"/>
        <v>0</v>
      </c>
      <c r="BM996" s="284">
        <f t="shared" si="430"/>
        <v>0</v>
      </c>
      <c r="BN996" s="284">
        <f t="shared" si="430"/>
        <v>0</v>
      </c>
      <c r="BO996" s="284">
        <f t="shared" si="430"/>
        <v>0</v>
      </c>
      <c r="BP996" s="284">
        <f t="shared" si="430"/>
        <v>0</v>
      </c>
      <c r="BQ996" s="284">
        <f t="shared" si="430"/>
        <v>0</v>
      </c>
      <c r="BR996" s="284">
        <f t="shared" si="430"/>
        <v>0</v>
      </c>
      <c r="BS996" s="284">
        <f t="shared" si="430"/>
        <v>0</v>
      </c>
      <c r="BT996" s="284">
        <f t="shared" si="430"/>
        <v>0</v>
      </c>
      <c r="BU996" s="284">
        <f t="shared" si="430"/>
        <v>0</v>
      </c>
      <c r="BV996" s="284">
        <f t="shared" si="430"/>
        <v>0</v>
      </c>
      <c r="BW996" s="284">
        <f t="shared" si="430"/>
        <v>0</v>
      </c>
      <c r="BX996" s="284">
        <f t="shared" si="430"/>
        <v>0</v>
      </c>
      <c r="BY996" s="284">
        <f t="shared" si="430"/>
        <v>0</v>
      </c>
      <c r="BZ996" s="284">
        <f t="shared" si="430"/>
        <v>0</v>
      </c>
      <c r="CA996" s="284">
        <f t="shared" si="430"/>
        <v>0</v>
      </c>
      <c r="CB996" s="284">
        <f t="shared" si="430"/>
        <v>0</v>
      </c>
      <c r="CC996" s="284">
        <f t="shared" si="430"/>
        <v>0</v>
      </c>
      <c r="CD996" s="284">
        <f t="shared" si="430"/>
        <v>0</v>
      </c>
      <c r="CE996" s="284">
        <f t="shared" si="430"/>
        <v>0</v>
      </c>
      <c r="CF996" s="284">
        <f t="shared" si="430"/>
        <v>0</v>
      </c>
      <c r="CG996" s="284">
        <f t="shared" si="430"/>
        <v>0</v>
      </c>
      <c r="CH996" s="284">
        <f t="shared" si="430"/>
        <v>0</v>
      </c>
      <c r="CI996" s="284">
        <f t="shared" si="430"/>
        <v>0</v>
      </c>
      <c r="CJ996" s="284">
        <f t="shared" si="430"/>
        <v>0</v>
      </c>
      <c r="CK996" s="284">
        <f t="shared" si="430"/>
        <v>0</v>
      </c>
      <c r="CL996" s="284">
        <f t="shared" si="430"/>
        <v>0</v>
      </c>
      <c r="CM996" s="284">
        <f t="shared" si="430"/>
        <v>0</v>
      </c>
      <c r="CN996" s="284">
        <f t="shared" si="430"/>
        <v>0</v>
      </c>
      <c r="CO996" s="284">
        <f t="shared" si="430"/>
        <v>0</v>
      </c>
      <c r="CP996" s="284">
        <f t="shared" si="430"/>
        <v>0</v>
      </c>
      <c r="CQ996" s="284">
        <f t="shared" si="430"/>
        <v>0</v>
      </c>
      <c r="CR996" s="965"/>
      <c r="CS996" s="965"/>
      <c r="CT996" s="965"/>
      <c r="CU996" s="965"/>
      <c r="CV996" s="965"/>
      <c r="CW996" s="965"/>
      <c r="CX996" s="965"/>
      <c r="CY996" s="965"/>
      <c r="CZ996" s="965"/>
      <c r="DA996" s="965"/>
      <c r="DB996" s="221"/>
    </row>
    <row r="997" spans="1:106" ht="19.399999999999999" hidden="1" customHeight="1">
      <c r="A997" s="1004"/>
      <c r="B997" s="979" t="s">
        <v>1</v>
      </c>
      <c r="C997" s="980"/>
      <c r="D997" s="980"/>
      <c r="E997" s="980"/>
      <c r="F997" s="980"/>
      <c r="G997" s="981"/>
      <c r="H997" s="266"/>
      <c r="I997" s="266"/>
      <c r="J997" s="266"/>
      <c r="K997" s="266"/>
      <c r="L997" s="266"/>
      <c r="M997" s="277"/>
      <c r="N997" s="266"/>
      <c r="O997" s="281" t="s">
        <v>1974</v>
      </c>
      <c r="P997" s="266"/>
      <c r="Q997" s="266"/>
      <c r="R997" s="266"/>
      <c r="S997" s="266"/>
      <c r="T997" s="266"/>
      <c r="U997" s="266"/>
      <c r="V997" s="266"/>
      <c r="W997" s="266"/>
      <c r="X997" s="266"/>
      <c r="Y997" s="266"/>
      <c r="Z997" s="266"/>
      <c r="AA997" s="266"/>
      <c r="AB997" s="266"/>
      <c r="AC997" s="266"/>
      <c r="AD997" s="266"/>
      <c r="AE997" s="266"/>
      <c r="AF997" s="266"/>
      <c r="AG997" s="266"/>
      <c r="AH997" s="266"/>
      <c r="AI997" s="266"/>
      <c r="AJ997" s="266"/>
      <c r="AK997" s="266"/>
      <c r="AL997" s="266"/>
      <c r="AM997" s="266"/>
      <c r="AN997" s="266"/>
      <c r="AO997" s="266"/>
      <c r="AP997" s="266"/>
      <c r="AQ997" s="266"/>
      <c r="AR997" s="266"/>
      <c r="AS997" s="266"/>
      <c r="AT997" s="266"/>
      <c r="AU997" s="266"/>
      <c r="AV997" s="266"/>
      <c r="AW997" s="266"/>
      <c r="AX997" s="266"/>
      <c r="AY997" s="266"/>
      <c r="AZ997" s="266"/>
      <c r="BA997" s="266"/>
      <c r="BB997" s="266"/>
      <c r="BC997" s="266"/>
      <c r="BD997" s="266"/>
      <c r="BE997" s="266"/>
      <c r="BF997" s="266"/>
      <c r="BG997" s="266"/>
      <c r="BH997" s="266"/>
      <c r="BI997" s="266"/>
      <c r="BJ997" s="202" t="e">
        <f>BJ996/(BJ993+BJ994+BJ995+BJ996)</f>
        <v>#DIV/0!</v>
      </c>
      <c r="BK997" s="202" t="e">
        <f t="shared" ref="BK997:CQ997" si="431">BK996/(BK993+BK994+BK995+BK996)</f>
        <v>#DIV/0!</v>
      </c>
      <c r="BL997" s="202" t="e">
        <f t="shared" si="431"/>
        <v>#DIV/0!</v>
      </c>
      <c r="BM997" s="202" t="e">
        <f t="shared" si="431"/>
        <v>#DIV/0!</v>
      </c>
      <c r="BN997" s="202" t="e">
        <f t="shared" si="431"/>
        <v>#DIV/0!</v>
      </c>
      <c r="BO997" s="202" t="e">
        <f t="shared" si="431"/>
        <v>#DIV/0!</v>
      </c>
      <c r="BP997" s="202" t="e">
        <f t="shared" si="431"/>
        <v>#DIV/0!</v>
      </c>
      <c r="BQ997" s="202" t="e">
        <f t="shared" si="431"/>
        <v>#DIV/0!</v>
      </c>
      <c r="BR997" s="202" t="e">
        <f t="shared" si="431"/>
        <v>#DIV/0!</v>
      </c>
      <c r="BS997" s="202" t="e">
        <f t="shared" si="431"/>
        <v>#DIV/0!</v>
      </c>
      <c r="BT997" s="202" t="e">
        <f t="shared" si="431"/>
        <v>#DIV/0!</v>
      </c>
      <c r="BU997" s="202" t="e">
        <f t="shared" si="431"/>
        <v>#DIV/0!</v>
      </c>
      <c r="BV997" s="202" t="e">
        <f t="shared" si="431"/>
        <v>#DIV/0!</v>
      </c>
      <c r="BW997" s="202" t="e">
        <f t="shared" si="431"/>
        <v>#DIV/0!</v>
      </c>
      <c r="BX997" s="202" t="e">
        <f t="shared" si="431"/>
        <v>#DIV/0!</v>
      </c>
      <c r="BY997" s="202" t="e">
        <f t="shared" si="431"/>
        <v>#DIV/0!</v>
      </c>
      <c r="BZ997" s="202" t="e">
        <f t="shared" si="431"/>
        <v>#DIV/0!</v>
      </c>
      <c r="CA997" s="202" t="e">
        <f t="shared" si="431"/>
        <v>#DIV/0!</v>
      </c>
      <c r="CB997" s="202" t="e">
        <f t="shared" si="431"/>
        <v>#DIV/0!</v>
      </c>
      <c r="CC997" s="202" t="e">
        <f t="shared" si="431"/>
        <v>#DIV/0!</v>
      </c>
      <c r="CD997" s="202" t="e">
        <f t="shared" si="431"/>
        <v>#DIV/0!</v>
      </c>
      <c r="CE997" s="202" t="e">
        <f t="shared" si="431"/>
        <v>#DIV/0!</v>
      </c>
      <c r="CF997" s="202" t="e">
        <f t="shared" si="431"/>
        <v>#DIV/0!</v>
      </c>
      <c r="CG997" s="202" t="e">
        <f t="shared" si="431"/>
        <v>#DIV/0!</v>
      </c>
      <c r="CH997" s="202" t="e">
        <f t="shared" si="431"/>
        <v>#DIV/0!</v>
      </c>
      <c r="CI997" s="202" t="e">
        <f t="shared" si="431"/>
        <v>#DIV/0!</v>
      </c>
      <c r="CJ997" s="202" t="e">
        <f t="shared" si="431"/>
        <v>#DIV/0!</v>
      </c>
      <c r="CK997" s="202" t="e">
        <f t="shared" si="431"/>
        <v>#DIV/0!</v>
      </c>
      <c r="CL997" s="202" t="e">
        <f t="shared" si="431"/>
        <v>#DIV/0!</v>
      </c>
      <c r="CM997" s="202" t="e">
        <f t="shared" si="431"/>
        <v>#DIV/0!</v>
      </c>
      <c r="CN997" s="202" t="e">
        <f t="shared" si="431"/>
        <v>#DIV/0!</v>
      </c>
      <c r="CO997" s="202" t="e">
        <f t="shared" si="431"/>
        <v>#DIV/0!</v>
      </c>
      <c r="CP997" s="202" t="e">
        <f t="shared" si="431"/>
        <v>#DIV/0!</v>
      </c>
      <c r="CQ997" s="202" t="e">
        <f t="shared" si="431"/>
        <v>#DIV/0!</v>
      </c>
      <c r="CR997" s="965"/>
      <c r="CS997" s="965"/>
      <c r="CT997" s="965"/>
      <c r="CU997" s="965"/>
      <c r="CV997" s="965"/>
      <c r="CW997" s="965"/>
      <c r="CX997" s="965"/>
      <c r="CY997" s="965"/>
      <c r="CZ997" s="965"/>
      <c r="DA997" s="965"/>
      <c r="DB997" s="221"/>
    </row>
    <row r="998" spans="1:106" ht="19.399999999999999" hidden="1" customHeight="1">
      <c r="A998" s="1004"/>
      <c r="B998" s="982" t="s">
        <v>674</v>
      </c>
      <c r="C998" s="983"/>
      <c r="D998" s="983"/>
      <c r="E998" s="983"/>
      <c r="F998" s="983"/>
      <c r="G998" s="996"/>
      <c r="H998" s="269"/>
      <c r="I998" s="269"/>
      <c r="J998" s="269"/>
      <c r="K998" s="269"/>
      <c r="L998" s="269"/>
      <c r="M998" s="276"/>
      <c r="N998" s="269"/>
      <c r="O998" s="281" t="s">
        <v>1974</v>
      </c>
      <c r="P998" s="269"/>
      <c r="Q998" s="269"/>
      <c r="R998" s="269"/>
      <c r="S998" s="269"/>
      <c r="T998" s="269"/>
      <c r="U998" s="269"/>
      <c r="V998" s="269"/>
      <c r="W998" s="269"/>
      <c r="X998" s="269"/>
      <c r="Y998" s="269"/>
      <c r="Z998" s="269"/>
      <c r="AA998" s="269"/>
      <c r="AB998" s="269"/>
      <c r="AC998" s="269"/>
      <c r="AD998" s="269"/>
      <c r="AE998" s="269"/>
      <c r="AF998" s="269"/>
      <c r="AG998" s="269"/>
      <c r="AH998" s="269"/>
      <c r="AI998" s="269"/>
      <c r="AJ998" s="269"/>
      <c r="AK998" s="269"/>
      <c r="AL998" s="269"/>
      <c r="AM998" s="269"/>
      <c r="AN998" s="269"/>
      <c r="AO998" s="269"/>
      <c r="AP998" s="269"/>
      <c r="AQ998" s="269"/>
      <c r="AR998" s="269"/>
      <c r="AS998" s="269"/>
      <c r="AT998" s="269"/>
      <c r="AU998" s="269"/>
      <c r="AV998" s="269"/>
      <c r="AW998" s="269"/>
      <c r="AX998" s="269"/>
      <c r="AY998" s="269"/>
      <c r="AZ998" s="269"/>
      <c r="BA998" s="269"/>
      <c r="BB998" s="269"/>
      <c r="BC998" s="269"/>
      <c r="BD998" s="269"/>
      <c r="BE998" s="269"/>
      <c r="BF998" s="269"/>
      <c r="BG998" s="269"/>
      <c r="BH998" s="269"/>
      <c r="BI998" s="269"/>
      <c r="BJ998" s="283" t="e">
        <f>(((BJ993*2)+(BJ994*1)+(BJ995*0)))/(BJ993+BJ994+BJ995)</f>
        <v>#DIV/0!</v>
      </c>
      <c r="BK998" s="283" t="e">
        <f t="shared" ref="BK998:CQ998" si="432">(((BK993*2)+(BK994*1)+(BK995*0)))/(BK993+BK994+BK995)</f>
        <v>#DIV/0!</v>
      </c>
      <c r="BL998" s="283" t="e">
        <f t="shared" si="432"/>
        <v>#DIV/0!</v>
      </c>
      <c r="BM998" s="283" t="e">
        <f t="shared" si="432"/>
        <v>#DIV/0!</v>
      </c>
      <c r="BN998" s="283" t="e">
        <f t="shared" si="432"/>
        <v>#DIV/0!</v>
      </c>
      <c r="BO998" s="283" t="e">
        <f t="shared" si="432"/>
        <v>#DIV/0!</v>
      </c>
      <c r="BP998" s="283" t="e">
        <f t="shared" si="432"/>
        <v>#DIV/0!</v>
      </c>
      <c r="BQ998" s="283" t="e">
        <f t="shared" si="432"/>
        <v>#DIV/0!</v>
      </c>
      <c r="BR998" s="283" t="e">
        <f t="shared" si="432"/>
        <v>#DIV/0!</v>
      </c>
      <c r="BS998" s="283" t="e">
        <f t="shared" si="432"/>
        <v>#DIV/0!</v>
      </c>
      <c r="BT998" s="283" t="e">
        <f t="shared" si="432"/>
        <v>#DIV/0!</v>
      </c>
      <c r="BU998" s="283" t="e">
        <f t="shared" si="432"/>
        <v>#DIV/0!</v>
      </c>
      <c r="BV998" s="283" t="e">
        <f t="shared" si="432"/>
        <v>#DIV/0!</v>
      </c>
      <c r="BW998" s="283" t="e">
        <f t="shared" si="432"/>
        <v>#DIV/0!</v>
      </c>
      <c r="BX998" s="283" t="e">
        <f t="shared" si="432"/>
        <v>#DIV/0!</v>
      </c>
      <c r="BY998" s="283" t="e">
        <f t="shared" si="432"/>
        <v>#DIV/0!</v>
      </c>
      <c r="BZ998" s="283" t="e">
        <f t="shared" si="432"/>
        <v>#DIV/0!</v>
      </c>
      <c r="CA998" s="283" t="e">
        <f t="shared" si="432"/>
        <v>#DIV/0!</v>
      </c>
      <c r="CB998" s="283" t="e">
        <f t="shared" si="432"/>
        <v>#DIV/0!</v>
      </c>
      <c r="CC998" s="283" t="e">
        <f t="shared" si="432"/>
        <v>#DIV/0!</v>
      </c>
      <c r="CD998" s="283" t="e">
        <f t="shared" si="432"/>
        <v>#DIV/0!</v>
      </c>
      <c r="CE998" s="283" t="e">
        <f t="shared" si="432"/>
        <v>#DIV/0!</v>
      </c>
      <c r="CF998" s="283" t="e">
        <f t="shared" si="432"/>
        <v>#DIV/0!</v>
      </c>
      <c r="CG998" s="283" t="e">
        <f t="shared" si="432"/>
        <v>#DIV/0!</v>
      </c>
      <c r="CH998" s="283" t="e">
        <f t="shared" si="432"/>
        <v>#DIV/0!</v>
      </c>
      <c r="CI998" s="283" t="e">
        <f t="shared" si="432"/>
        <v>#DIV/0!</v>
      </c>
      <c r="CJ998" s="283" t="e">
        <f t="shared" si="432"/>
        <v>#DIV/0!</v>
      </c>
      <c r="CK998" s="283" t="e">
        <f t="shared" si="432"/>
        <v>#DIV/0!</v>
      </c>
      <c r="CL998" s="283" t="e">
        <f t="shared" si="432"/>
        <v>#DIV/0!</v>
      </c>
      <c r="CM998" s="283" t="e">
        <f t="shared" si="432"/>
        <v>#DIV/0!</v>
      </c>
      <c r="CN998" s="283" t="e">
        <f t="shared" si="432"/>
        <v>#DIV/0!</v>
      </c>
      <c r="CO998" s="283" t="e">
        <f t="shared" si="432"/>
        <v>#DIV/0!</v>
      </c>
      <c r="CP998" s="283" t="e">
        <f t="shared" si="432"/>
        <v>#DIV/0!</v>
      </c>
      <c r="CQ998" s="283" t="e">
        <f t="shared" si="432"/>
        <v>#DIV/0!</v>
      </c>
      <c r="CR998" s="972">
        <f>COUNTIF(BJ999:CQ999,"Đ")</f>
        <v>0</v>
      </c>
      <c r="CS998" s="960" t="e">
        <f>CR998/(CR998+CT998+CV998+CX998)</f>
        <v>#DIV/0!</v>
      </c>
      <c r="CT998" s="959">
        <f>COUNTIF(BJ999:CQ999,"CCG")</f>
        <v>0</v>
      </c>
      <c r="CU998" s="960" t="e">
        <f>CT998/(CR998+CT998+CV998+CX998)</f>
        <v>#DIV/0!</v>
      </c>
      <c r="CV998" s="959">
        <f>COUNTIF(BJ999:CQ999,"CĐ")</f>
        <v>0</v>
      </c>
      <c r="CW998" s="960" t="e">
        <f>CV998/(CR998+CT998+CV998+CX998)</f>
        <v>#DIV/0!</v>
      </c>
      <c r="CX998" s="959">
        <f>COUNTIF(BJ999:CQ999,"KĐG")</f>
        <v>0</v>
      </c>
      <c r="CY998" s="960" t="e">
        <f>CX998/(CR998+CT998+CV998+CX998)</f>
        <v>#DIV/0!</v>
      </c>
      <c r="CZ998" s="958" t="e">
        <f>(((CR998*2)+(CT998*1)+(CV998*0)))/(CR998+CT998+CV998)</f>
        <v>#DIV/0!</v>
      </c>
      <c r="DA998" s="958" t="e">
        <f>IF(CY998&gt;=50%,"KĐG",IF(CZ998&gt;=1.6,"Đạt",IF(CZ998&gt;=1,"Cần cố gắng","Chưa đạt")))</f>
        <v>#DIV/0!</v>
      </c>
      <c r="DB998" s="221"/>
    </row>
    <row r="999" spans="1:106" ht="19.399999999999999" hidden="1" customHeight="1">
      <c r="A999" s="1005"/>
      <c r="B999" s="984"/>
      <c r="C999" s="985"/>
      <c r="D999" s="985"/>
      <c r="E999" s="985"/>
      <c r="F999" s="985"/>
      <c r="G999" s="997"/>
      <c r="H999" s="269"/>
      <c r="I999" s="269"/>
      <c r="J999" s="269"/>
      <c r="K999" s="269"/>
      <c r="L999" s="269"/>
      <c r="M999" s="276"/>
      <c r="N999" s="269"/>
      <c r="O999" s="281" t="s">
        <v>1974</v>
      </c>
      <c r="P999" s="269"/>
      <c r="Q999" s="269"/>
      <c r="R999" s="269"/>
      <c r="S999" s="269"/>
      <c r="T999" s="269"/>
      <c r="U999" s="269"/>
      <c r="V999" s="269"/>
      <c r="W999" s="269"/>
      <c r="X999" s="269"/>
      <c r="Y999" s="269"/>
      <c r="Z999" s="269"/>
      <c r="AA999" s="269"/>
      <c r="AB999" s="269"/>
      <c r="AC999" s="269"/>
      <c r="AD999" s="269"/>
      <c r="AE999" s="269"/>
      <c r="AF999" s="269"/>
      <c r="AG999" s="269"/>
      <c r="AH999" s="269"/>
      <c r="AI999" s="269"/>
      <c r="AJ999" s="269"/>
      <c r="AK999" s="269"/>
      <c r="AL999" s="269"/>
      <c r="AM999" s="269"/>
      <c r="AN999" s="269"/>
      <c r="AO999" s="269"/>
      <c r="AP999" s="269"/>
      <c r="AQ999" s="269"/>
      <c r="AR999" s="269"/>
      <c r="AS999" s="269"/>
      <c r="AT999" s="269"/>
      <c r="AU999" s="269"/>
      <c r="AV999" s="269"/>
      <c r="AW999" s="269"/>
      <c r="AX999" s="269"/>
      <c r="AY999" s="269"/>
      <c r="AZ999" s="269"/>
      <c r="BA999" s="269"/>
      <c r="BB999" s="269"/>
      <c r="BC999" s="269"/>
      <c r="BD999" s="269"/>
      <c r="BE999" s="269"/>
      <c r="BF999" s="269"/>
      <c r="BG999" s="269"/>
      <c r="BH999" s="269"/>
      <c r="BI999" s="269"/>
      <c r="BJ999" s="283" t="e">
        <f>IF(BJ997&gt;=50%,"KĐG",IF(BJ998&gt;=1.6,"Đ",IF(BJ998&gt;=1,"CCG","CĐ")))</f>
        <v>#DIV/0!</v>
      </c>
      <c r="BK999" s="283" t="e">
        <f t="shared" ref="BK999:CQ999" si="433">IF(BK997&gt;=50%,"KĐG",IF(BK998&gt;=1.6,"Đ",IF(BK998&gt;=1,"CCG","CĐ")))</f>
        <v>#DIV/0!</v>
      </c>
      <c r="BL999" s="283" t="e">
        <f t="shared" si="433"/>
        <v>#DIV/0!</v>
      </c>
      <c r="BM999" s="283" t="e">
        <f t="shared" si="433"/>
        <v>#DIV/0!</v>
      </c>
      <c r="BN999" s="283" t="e">
        <f t="shared" si="433"/>
        <v>#DIV/0!</v>
      </c>
      <c r="BO999" s="283" t="e">
        <f t="shared" si="433"/>
        <v>#DIV/0!</v>
      </c>
      <c r="BP999" s="283" t="e">
        <f t="shared" si="433"/>
        <v>#DIV/0!</v>
      </c>
      <c r="BQ999" s="283" t="e">
        <f t="shared" si="433"/>
        <v>#DIV/0!</v>
      </c>
      <c r="BR999" s="283" t="e">
        <f t="shared" si="433"/>
        <v>#DIV/0!</v>
      </c>
      <c r="BS999" s="283" t="e">
        <f t="shared" si="433"/>
        <v>#DIV/0!</v>
      </c>
      <c r="BT999" s="283" t="e">
        <f t="shared" si="433"/>
        <v>#DIV/0!</v>
      </c>
      <c r="BU999" s="283" t="e">
        <f t="shared" si="433"/>
        <v>#DIV/0!</v>
      </c>
      <c r="BV999" s="283" t="e">
        <f t="shared" si="433"/>
        <v>#DIV/0!</v>
      </c>
      <c r="BW999" s="283" t="e">
        <f t="shared" si="433"/>
        <v>#DIV/0!</v>
      </c>
      <c r="BX999" s="283" t="e">
        <f t="shared" si="433"/>
        <v>#DIV/0!</v>
      </c>
      <c r="BY999" s="283" t="e">
        <f t="shared" si="433"/>
        <v>#DIV/0!</v>
      </c>
      <c r="BZ999" s="283" t="e">
        <f t="shared" si="433"/>
        <v>#DIV/0!</v>
      </c>
      <c r="CA999" s="283" t="e">
        <f t="shared" si="433"/>
        <v>#DIV/0!</v>
      </c>
      <c r="CB999" s="283" t="e">
        <f t="shared" si="433"/>
        <v>#DIV/0!</v>
      </c>
      <c r="CC999" s="283" t="e">
        <f t="shared" si="433"/>
        <v>#DIV/0!</v>
      </c>
      <c r="CD999" s="283" t="e">
        <f t="shared" si="433"/>
        <v>#DIV/0!</v>
      </c>
      <c r="CE999" s="283" t="e">
        <f t="shared" si="433"/>
        <v>#DIV/0!</v>
      </c>
      <c r="CF999" s="283" t="e">
        <f t="shared" si="433"/>
        <v>#DIV/0!</v>
      </c>
      <c r="CG999" s="283" t="e">
        <f t="shared" si="433"/>
        <v>#DIV/0!</v>
      </c>
      <c r="CH999" s="283" t="e">
        <f t="shared" si="433"/>
        <v>#DIV/0!</v>
      </c>
      <c r="CI999" s="283" t="e">
        <f t="shared" si="433"/>
        <v>#DIV/0!</v>
      </c>
      <c r="CJ999" s="283" t="e">
        <f t="shared" si="433"/>
        <v>#DIV/0!</v>
      </c>
      <c r="CK999" s="283" t="e">
        <f t="shared" si="433"/>
        <v>#DIV/0!</v>
      </c>
      <c r="CL999" s="283" t="e">
        <f t="shared" si="433"/>
        <v>#DIV/0!</v>
      </c>
      <c r="CM999" s="283" t="e">
        <f t="shared" si="433"/>
        <v>#DIV/0!</v>
      </c>
      <c r="CN999" s="283" t="e">
        <f t="shared" si="433"/>
        <v>#DIV/0!</v>
      </c>
      <c r="CO999" s="283" t="e">
        <f t="shared" si="433"/>
        <v>#DIV/0!</v>
      </c>
      <c r="CP999" s="283" t="e">
        <f t="shared" si="433"/>
        <v>#DIV/0!</v>
      </c>
      <c r="CQ999" s="283" t="e">
        <f t="shared" si="433"/>
        <v>#DIV/0!</v>
      </c>
      <c r="CR999" s="972"/>
      <c r="CS999" s="960"/>
      <c r="CT999" s="959"/>
      <c r="CU999" s="960"/>
      <c r="CV999" s="959"/>
      <c r="CW999" s="960"/>
      <c r="CX999" s="959"/>
      <c r="CY999" s="960"/>
      <c r="CZ999" s="958"/>
      <c r="DA999" s="958"/>
      <c r="DB999" s="221"/>
    </row>
    <row r="1000" spans="1:106" ht="19.399999999999999" hidden="1" customHeight="1">
      <c r="A1000" s="990" t="s">
        <v>1968</v>
      </c>
      <c r="B1000" s="962" t="s">
        <v>7</v>
      </c>
      <c r="C1000" s="963"/>
      <c r="D1000" s="963"/>
      <c r="E1000" s="963"/>
      <c r="F1000" s="963"/>
      <c r="G1000" s="964"/>
      <c r="H1000" s="266"/>
      <c r="I1000" s="266"/>
      <c r="J1000" s="266"/>
      <c r="K1000" s="266"/>
      <c r="L1000" s="266"/>
      <c r="M1000" s="277"/>
      <c r="N1000" s="266"/>
      <c r="O1000" s="266"/>
      <c r="P1000" s="281" t="s">
        <v>1974</v>
      </c>
      <c r="Q1000" s="266"/>
      <c r="R1000" s="266"/>
      <c r="S1000" s="266"/>
      <c r="T1000" s="266"/>
      <c r="U1000" s="266"/>
      <c r="V1000" s="266"/>
      <c r="W1000" s="266"/>
      <c r="X1000" s="266"/>
      <c r="Y1000" s="266"/>
      <c r="Z1000" s="266"/>
      <c r="AA1000" s="266"/>
      <c r="AB1000" s="266"/>
      <c r="AC1000" s="266"/>
      <c r="AD1000" s="266"/>
      <c r="AE1000" s="266"/>
      <c r="AF1000" s="266"/>
      <c r="AG1000" s="266"/>
      <c r="AH1000" s="266"/>
      <c r="AI1000" s="266"/>
      <c r="AJ1000" s="266"/>
      <c r="AK1000" s="266"/>
      <c r="AL1000" s="266"/>
      <c r="AM1000" s="266"/>
      <c r="AN1000" s="266"/>
      <c r="AO1000" s="266"/>
      <c r="AP1000" s="266"/>
      <c r="AQ1000" s="266"/>
      <c r="AR1000" s="266"/>
      <c r="AS1000" s="266"/>
      <c r="AT1000" s="266"/>
      <c r="AU1000" s="266"/>
      <c r="AV1000" s="266"/>
      <c r="AW1000" s="266"/>
      <c r="AX1000" s="266"/>
      <c r="AY1000" s="266"/>
      <c r="AZ1000" s="266"/>
      <c r="BA1000" s="266"/>
      <c r="BB1000" s="266"/>
      <c r="BC1000" s="266"/>
      <c r="BD1000" s="266"/>
      <c r="BE1000" s="266"/>
      <c r="BF1000" s="266"/>
      <c r="BG1000" s="266"/>
      <c r="BH1000" s="266"/>
      <c r="BI1000" s="266"/>
      <c r="BJ1000" s="284">
        <f t="shared" ref="BJ1000:CQ1000" si="434">COUNTIFS($P$6:$P$967,"x",BJ$6:BJ$967,"2")</f>
        <v>0</v>
      </c>
      <c r="BK1000" s="284">
        <f t="shared" si="434"/>
        <v>0</v>
      </c>
      <c r="BL1000" s="284">
        <f t="shared" si="434"/>
        <v>0</v>
      </c>
      <c r="BM1000" s="284">
        <f t="shared" si="434"/>
        <v>0</v>
      </c>
      <c r="BN1000" s="284">
        <f t="shared" si="434"/>
        <v>0</v>
      </c>
      <c r="BO1000" s="284">
        <f t="shared" si="434"/>
        <v>0</v>
      </c>
      <c r="BP1000" s="284">
        <f t="shared" si="434"/>
        <v>0</v>
      </c>
      <c r="BQ1000" s="284">
        <f t="shared" si="434"/>
        <v>0</v>
      </c>
      <c r="BR1000" s="284">
        <f t="shared" si="434"/>
        <v>0</v>
      </c>
      <c r="BS1000" s="284">
        <f t="shared" si="434"/>
        <v>0</v>
      </c>
      <c r="BT1000" s="284">
        <f t="shared" si="434"/>
        <v>0</v>
      </c>
      <c r="BU1000" s="284">
        <f t="shared" si="434"/>
        <v>0</v>
      </c>
      <c r="BV1000" s="284">
        <f t="shared" si="434"/>
        <v>0</v>
      </c>
      <c r="BW1000" s="284">
        <f t="shared" si="434"/>
        <v>0</v>
      </c>
      <c r="BX1000" s="284">
        <f t="shared" si="434"/>
        <v>0</v>
      </c>
      <c r="BY1000" s="284">
        <f t="shared" si="434"/>
        <v>0</v>
      </c>
      <c r="BZ1000" s="284">
        <f t="shared" si="434"/>
        <v>0</v>
      </c>
      <c r="CA1000" s="284">
        <f t="shared" si="434"/>
        <v>0</v>
      </c>
      <c r="CB1000" s="284">
        <f t="shared" si="434"/>
        <v>0</v>
      </c>
      <c r="CC1000" s="284">
        <f t="shared" si="434"/>
        <v>0</v>
      </c>
      <c r="CD1000" s="284">
        <f t="shared" si="434"/>
        <v>0</v>
      </c>
      <c r="CE1000" s="284">
        <f t="shared" si="434"/>
        <v>0</v>
      </c>
      <c r="CF1000" s="284">
        <f t="shared" si="434"/>
        <v>0</v>
      </c>
      <c r="CG1000" s="284">
        <f t="shared" si="434"/>
        <v>0</v>
      </c>
      <c r="CH1000" s="284">
        <f t="shared" si="434"/>
        <v>0</v>
      </c>
      <c r="CI1000" s="284">
        <f t="shared" si="434"/>
        <v>0</v>
      </c>
      <c r="CJ1000" s="284">
        <f t="shared" si="434"/>
        <v>0</v>
      </c>
      <c r="CK1000" s="284">
        <f t="shared" si="434"/>
        <v>0</v>
      </c>
      <c r="CL1000" s="284">
        <f t="shared" si="434"/>
        <v>0</v>
      </c>
      <c r="CM1000" s="284">
        <f t="shared" si="434"/>
        <v>0</v>
      </c>
      <c r="CN1000" s="284">
        <f t="shared" si="434"/>
        <v>0</v>
      </c>
      <c r="CO1000" s="284">
        <f t="shared" si="434"/>
        <v>0</v>
      </c>
      <c r="CP1000" s="284">
        <f t="shared" si="434"/>
        <v>0</v>
      </c>
      <c r="CQ1000" s="284">
        <f t="shared" si="434"/>
        <v>0</v>
      </c>
      <c r="CR1000" s="965"/>
      <c r="CS1000" s="965"/>
      <c r="CT1000" s="965"/>
      <c r="CU1000" s="965"/>
      <c r="CV1000" s="965"/>
      <c r="CW1000" s="965"/>
      <c r="CX1000" s="965"/>
      <c r="CY1000" s="965"/>
      <c r="CZ1000" s="965"/>
      <c r="DA1000" s="965"/>
      <c r="DB1000" s="221"/>
    </row>
    <row r="1001" spans="1:106" ht="19.399999999999999" hidden="1" customHeight="1">
      <c r="A1001" s="991"/>
      <c r="B1001" s="962" t="s">
        <v>4</v>
      </c>
      <c r="C1001" s="963"/>
      <c r="D1001" s="963"/>
      <c r="E1001" s="963"/>
      <c r="F1001" s="963"/>
      <c r="G1001" s="964"/>
      <c r="H1001" s="266"/>
      <c r="I1001" s="266"/>
      <c r="J1001" s="266"/>
      <c r="K1001" s="266"/>
      <c r="L1001" s="266"/>
      <c r="M1001" s="277"/>
      <c r="N1001" s="266"/>
      <c r="O1001" s="266"/>
      <c r="P1001" s="281" t="s">
        <v>1974</v>
      </c>
      <c r="Q1001" s="266"/>
      <c r="R1001" s="266"/>
      <c r="S1001" s="266"/>
      <c r="T1001" s="266"/>
      <c r="U1001" s="266"/>
      <c r="V1001" s="266"/>
      <c r="W1001" s="266"/>
      <c r="X1001" s="266"/>
      <c r="Y1001" s="266"/>
      <c r="Z1001" s="266"/>
      <c r="AA1001" s="266"/>
      <c r="AB1001" s="266"/>
      <c r="AC1001" s="266"/>
      <c r="AD1001" s="266"/>
      <c r="AE1001" s="266"/>
      <c r="AF1001" s="266"/>
      <c r="AG1001" s="266"/>
      <c r="AH1001" s="266"/>
      <c r="AI1001" s="266"/>
      <c r="AJ1001" s="266"/>
      <c r="AK1001" s="266"/>
      <c r="AL1001" s="266"/>
      <c r="AM1001" s="266"/>
      <c r="AN1001" s="266"/>
      <c r="AO1001" s="266"/>
      <c r="AP1001" s="266"/>
      <c r="AQ1001" s="266"/>
      <c r="AR1001" s="266"/>
      <c r="AS1001" s="266"/>
      <c r="AT1001" s="266"/>
      <c r="AU1001" s="266"/>
      <c r="AV1001" s="266"/>
      <c r="AW1001" s="266"/>
      <c r="AX1001" s="266"/>
      <c r="AY1001" s="266"/>
      <c r="AZ1001" s="266"/>
      <c r="BA1001" s="266"/>
      <c r="BB1001" s="266"/>
      <c r="BC1001" s="266"/>
      <c r="BD1001" s="266"/>
      <c r="BE1001" s="266"/>
      <c r="BF1001" s="266"/>
      <c r="BG1001" s="266"/>
      <c r="BH1001" s="266"/>
      <c r="BI1001" s="266"/>
      <c r="BJ1001" s="284">
        <f t="shared" ref="BJ1001:CQ1001" si="435">COUNTIFS($P$6:$P$967,"x",BJ$6:BJ$967,"1")</f>
        <v>0</v>
      </c>
      <c r="BK1001" s="284">
        <f t="shared" si="435"/>
        <v>0</v>
      </c>
      <c r="BL1001" s="284">
        <f t="shared" si="435"/>
        <v>0</v>
      </c>
      <c r="BM1001" s="284">
        <f t="shared" si="435"/>
        <v>0</v>
      </c>
      <c r="BN1001" s="284">
        <f t="shared" si="435"/>
        <v>0</v>
      </c>
      <c r="BO1001" s="284">
        <f t="shared" si="435"/>
        <v>0</v>
      </c>
      <c r="BP1001" s="284">
        <f t="shared" si="435"/>
        <v>0</v>
      </c>
      <c r="BQ1001" s="284">
        <f t="shared" si="435"/>
        <v>0</v>
      </c>
      <c r="BR1001" s="284">
        <f t="shared" si="435"/>
        <v>0</v>
      </c>
      <c r="BS1001" s="284">
        <f t="shared" si="435"/>
        <v>0</v>
      </c>
      <c r="BT1001" s="284">
        <f t="shared" si="435"/>
        <v>0</v>
      </c>
      <c r="BU1001" s="284">
        <f t="shared" si="435"/>
        <v>0</v>
      </c>
      <c r="BV1001" s="284">
        <f t="shared" si="435"/>
        <v>0</v>
      </c>
      <c r="BW1001" s="284">
        <f t="shared" si="435"/>
        <v>0</v>
      </c>
      <c r="BX1001" s="284">
        <f t="shared" si="435"/>
        <v>0</v>
      </c>
      <c r="BY1001" s="284">
        <f t="shared" si="435"/>
        <v>0</v>
      </c>
      <c r="BZ1001" s="284">
        <f t="shared" si="435"/>
        <v>0</v>
      </c>
      <c r="CA1001" s="284">
        <f t="shared" si="435"/>
        <v>0</v>
      </c>
      <c r="CB1001" s="284">
        <f t="shared" si="435"/>
        <v>0</v>
      </c>
      <c r="CC1001" s="284">
        <f t="shared" si="435"/>
        <v>0</v>
      </c>
      <c r="CD1001" s="284">
        <f t="shared" si="435"/>
        <v>0</v>
      </c>
      <c r="CE1001" s="284">
        <f t="shared" si="435"/>
        <v>0</v>
      </c>
      <c r="CF1001" s="284">
        <f t="shared" si="435"/>
        <v>0</v>
      </c>
      <c r="CG1001" s="284">
        <f t="shared" si="435"/>
        <v>0</v>
      </c>
      <c r="CH1001" s="284">
        <f t="shared" si="435"/>
        <v>0</v>
      </c>
      <c r="CI1001" s="284">
        <f t="shared" si="435"/>
        <v>0</v>
      </c>
      <c r="CJ1001" s="284">
        <f t="shared" si="435"/>
        <v>0</v>
      </c>
      <c r="CK1001" s="284">
        <f t="shared" si="435"/>
        <v>0</v>
      </c>
      <c r="CL1001" s="284">
        <f t="shared" si="435"/>
        <v>0</v>
      </c>
      <c r="CM1001" s="284">
        <f t="shared" si="435"/>
        <v>0</v>
      </c>
      <c r="CN1001" s="284">
        <f t="shared" si="435"/>
        <v>0</v>
      </c>
      <c r="CO1001" s="284">
        <f t="shared" si="435"/>
        <v>0</v>
      </c>
      <c r="CP1001" s="284">
        <f t="shared" si="435"/>
        <v>0</v>
      </c>
      <c r="CQ1001" s="284">
        <f t="shared" si="435"/>
        <v>0</v>
      </c>
      <c r="CR1001" s="965"/>
      <c r="CS1001" s="965"/>
      <c r="CT1001" s="965"/>
      <c r="CU1001" s="965"/>
      <c r="CV1001" s="965"/>
      <c r="CW1001" s="965"/>
      <c r="CX1001" s="965"/>
      <c r="CY1001" s="965"/>
      <c r="CZ1001" s="965"/>
      <c r="DA1001" s="965"/>
      <c r="DB1001" s="221"/>
    </row>
    <row r="1002" spans="1:106" ht="19.399999999999999" hidden="1" customHeight="1">
      <c r="A1002" s="991"/>
      <c r="B1002" s="962" t="s">
        <v>3</v>
      </c>
      <c r="C1002" s="963"/>
      <c r="D1002" s="963"/>
      <c r="E1002" s="963"/>
      <c r="F1002" s="963"/>
      <c r="G1002" s="964"/>
      <c r="H1002" s="266"/>
      <c r="I1002" s="266"/>
      <c r="J1002" s="266"/>
      <c r="K1002" s="266"/>
      <c r="L1002" s="266"/>
      <c r="M1002" s="277"/>
      <c r="N1002" s="266"/>
      <c r="O1002" s="266"/>
      <c r="P1002" s="281" t="s">
        <v>1974</v>
      </c>
      <c r="Q1002" s="266"/>
      <c r="R1002" s="266"/>
      <c r="S1002" s="266"/>
      <c r="T1002" s="266"/>
      <c r="U1002" s="266"/>
      <c r="V1002" s="266"/>
      <c r="W1002" s="266"/>
      <c r="X1002" s="266"/>
      <c r="Y1002" s="266"/>
      <c r="Z1002" s="266"/>
      <c r="AA1002" s="266"/>
      <c r="AB1002" s="266"/>
      <c r="AC1002" s="266"/>
      <c r="AD1002" s="266"/>
      <c r="AE1002" s="266"/>
      <c r="AF1002" s="266"/>
      <c r="AG1002" s="266"/>
      <c r="AH1002" s="266"/>
      <c r="AI1002" s="266"/>
      <c r="AJ1002" s="266"/>
      <c r="AK1002" s="266"/>
      <c r="AL1002" s="266"/>
      <c r="AM1002" s="266"/>
      <c r="AN1002" s="266"/>
      <c r="AO1002" s="266"/>
      <c r="AP1002" s="266"/>
      <c r="AQ1002" s="266"/>
      <c r="AR1002" s="266"/>
      <c r="AS1002" s="266"/>
      <c r="AT1002" s="266"/>
      <c r="AU1002" s="266"/>
      <c r="AV1002" s="266"/>
      <c r="AW1002" s="266"/>
      <c r="AX1002" s="266"/>
      <c r="AY1002" s="266"/>
      <c r="AZ1002" s="266"/>
      <c r="BA1002" s="266"/>
      <c r="BB1002" s="266"/>
      <c r="BC1002" s="266"/>
      <c r="BD1002" s="266"/>
      <c r="BE1002" s="266"/>
      <c r="BF1002" s="266"/>
      <c r="BG1002" s="266"/>
      <c r="BH1002" s="266"/>
      <c r="BI1002" s="266"/>
      <c r="BJ1002" s="284">
        <f t="shared" ref="BJ1002:CQ1002" si="436">COUNTIFS($P$6:$P$967,"x",BJ$6:BJ$967,"0")</f>
        <v>0</v>
      </c>
      <c r="BK1002" s="284">
        <f t="shared" si="436"/>
        <v>0</v>
      </c>
      <c r="BL1002" s="284">
        <f t="shared" si="436"/>
        <v>0</v>
      </c>
      <c r="BM1002" s="284">
        <f t="shared" si="436"/>
        <v>0</v>
      </c>
      <c r="BN1002" s="284">
        <f t="shared" si="436"/>
        <v>0</v>
      </c>
      <c r="BO1002" s="284">
        <f t="shared" si="436"/>
        <v>0</v>
      </c>
      <c r="BP1002" s="284">
        <f t="shared" si="436"/>
        <v>0</v>
      </c>
      <c r="BQ1002" s="284">
        <f t="shared" si="436"/>
        <v>0</v>
      </c>
      <c r="BR1002" s="284">
        <f t="shared" si="436"/>
        <v>0</v>
      </c>
      <c r="BS1002" s="284">
        <f t="shared" si="436"/>
        <v>0</v>
      </c>
      <c r="BT1002" s="284">
        <f t="shared" si="436"/>
        <v>0</v>
      </c>
      <c r="BU1002" s="284">
        <f t="shared" si="436"/>
        <v>0</v>
      </c>
      <c r="BV1002" s="284">
        <f t="shared" si="436"/>
        <v>0</v>
      </c>
      <c r="BW1002" s="284">
        <f t="shared" si="436"/>
        <v>0</v>
      </c>
      <c r="BX1002" s="284">
        <f t="shared" si="436"/>
        <v>0</v>
      </c>
      <c r="BY1002" s="284">
        <f t="shared" si="436"/>
        <v>0</v>
      </c>
      <c r="BZ1002" s="284">
        <f t="shared" si="436"/>
        <v>0</v>
      </c>
      <c r="CA1002" s="284">
        <f t="shared" si="436"/>
        <v>0</v>
      </c>
      <c r="CB1002" s="284">
        <f t="shared" si="436"/>
        <v>0</v>
      </c>
      <c r="CC1002" s="284">
        <f t="shared" si="436"/>
        <v>0</v>
      </c>
      <c r="CD1002" s="284">
        <f t="shared" si="436"/>
        <v>0</v>
      </c>
      <c r="CE1002" s="284">
        <f t="shared" si="436"/>
        <v>0</v>
      </c>
      <c r="CF1002" s="284">
        <f t="shared" si="436"/>
        <v>0</v>
      </c>
      <c r="CG1002" s="284">
        <f t="shared" si="436"/>
        <v>0</v>
      </c>
      <c r="CH1002" s="284">
        <f t="shared" si="436"/>
        <v>0</v>
      </c>
      <c r="CI1002" s="284">
        <f t="shared" si="436"/>
        <v>0</v>
      </c>
      <c r="CJ1002" s="284">
        <f t="shared" si="436"/>
        <v>0</v>
      </c>
      <c r="CK1002" s="284">
        <f t="shared" si="436"/>
        <v>0</v>
      </c>
      <c r="CL1002" s="284">
        <f t="shared" si="436"/>
        <v>0</v>
      </c>
      <c r="CM1002" s="284">
        <f t="shared" si="436"/>
        <v>0</v>
      </c>
      <c r="CN1002" s="284">
        <f t="shared" si="436"/>
        <v>0</v>
      </c>
      <c r="CO1002" s="284">
        <f t="shared" si="436"/>
        <v>0</v>
      </c>
      <c r="CP1002" s="284">
        <f t="shared" si="436"/>
        <v>0</v>
      </c>
      <c r="CQ1002" s="284">
        <f t="shared" si="436"/>
        <v>0</v>
      </c>
      <c r="CR1002" s="965"/>
      <c r="CS1002" s="965"/>
      <c r="CT1002" s="965"/>
      <c r="CU1002" s="965"/>
      <c r="CV1002" s="965"/>
      <c r="CW1002" s="965"/>
      <c r="CX1002" s="965"/>
      <c r="CY1002" s="965"/>
      <c r="CZ1002" s="965"/>
      <c r="DA1002" s="965"/>
      <c r="DB1002" s="221"/>
    </row>
    <row r="1003" spans="1:106" ht="19.399999999999999" hidden="1" customHeight="1">
      <c r="A1003" s="991"/>
      <c r="B1003" s="962" t="s">
        <v>2</v>
      </c>
      <c r="C1003" s="963"/>
      <c r="D1003" s="963"/>
      <c r="E1003" s="963"/>
      <c r="F1003" s="963"/>
      <c r="G1003" s="964"/>
      <c r="H1003" s="266"/>
      <c r="I1003" s="266"/>
      <c r="J1003" s="266"/>
      <c r="K1003" s="266"/>
      <c r="L1003" s="266"/>
      <c r="M1003" s="277"/>
      <c r="N1003" s="266"/>
      <c r="O1003" s="266"/>
      <c r="P1003" s="281" t="s">
        <v>1974</v>
      </c>
      <c r="Q1003" s="266"/>
      <c r="R1003" s="266"/>
      <c r="S1003" s="266"/>
      <c r="T1003" s="266"/>
      <c r="U1003" s="266"/>
      <c r="V1003" s="266"/>
      <c r="W1003" s="266"/>
      <c r="X1003" s="266"/>
      <c r="Y1003" s="266"/>
      <c r="Z1003" s="266"/>
      <c r="AA1003" s="266"/>
      <c r="AB1003" s="266"/>
      <c r="AC1003" s="266"/>
      <c r="AD1003" s="266"/>
      <c r="AE1003" s="266"/>
      <c r="AF1003" s="266"/>
      <c r="AG1003" s="266"/>
      <c r="AH1003" s="266"/>
      <c r="AI1003" s="266"/>
      <c r="AJ1003" s="266"/>
      <c r="AK1003" s="266"/>
      <c r="AL1003" s="266"/>
      <c r="AM1003" s="266"/>
      <c r="AN1003" s="266"/>
      <c r="AO1003" s="266"/>
      <c r="AP1003" s="266"/>
      <c r="AQ1003" s="266"/>
      <c r="AR1003" s="266"/>
      <c r="AS1003" s="266"/>
      <c r="AT1003" s="266"/>
      <c r="AU1003" s="266"/>
      <c r="AV1003" s="266"/>
      <c r="AW1003" s="266"/>
      <c r="AX1003" s="266"/>
      <c r="AY1003" s="266"/>
      <c r="AZ1003" s="266"/>
      <c r="BA1003" s="266"/>
      <c r="BB1003" s="266"/>
      <c r="BC1003" s="266"/>
      <c r="BD1003" s="266"/>
      <c r="BE1003" s="266"/>
      <c r="BF1003" s="266"/>
      <c r="BG1003" s="266"/>
      <c r="BH1003" s="266"/>
      <c r="BI1003" s="266"/>
      <c r="BJ1003" s="284">
        <f t="shared" ref="BJ1003:CQ1003" si="437">COUNTIFS($P$6:$P$967,"x",BJ$6:BJ$967,"kđg")</f>
        <v>0</v>
      </c>
      <c r="BK1003" s="284">
        <f t="shared" si="437"/>
        <v>0</v>
      </c>
      <c r="BL1003" s="284">
        <f t="shared" si="437"/>
        <v>0</v>
      </c>
      <c r="BM1003" s="284">
        <f t="shared" si="437"/>
        <v>0</v>
      </c>
      <c r="BN1003" s="284">
        <f t="shared" si="437"/>
        <v>0</v>
      </c>
      <c r="BO1003" s="284">
        <f t="shared" si="437"/>
        <v>0</v>
      </c>
      <c r="BP1003" s="284">
        <f t="shared" si="437"/>
        <v>0</v>
      </c>
      <c r="BQ1003" s="284">
        <f t="shared" si="437"/>
        <v>0</v>
      </c>
      <c r="BR1003" s="284">
        <f t="shared" si="437"/>
        <v>0</v>
      </c>
      <c r="BS1003" s="284">
        <f t="shared" si="437"/>
        <v>0</v>
      </c>
      <c r="BT1003" s="284">
        <f t="shared" si="437"/>
        <v>0</v>
      </c>
      <c r="BU1003" s="284">
        <f t="shared" si="437"/>
        <v>0</v>
      </c>
      <c r="BV1003" s="284">
        <f t="shared" si="437"/>
        <v>0</v>
      </c>
      <c r="BW1003" s="284">
        <f t="shared" si="437"/>
        <v>0</v>
      </c>
      <c r="BX1003" s="284">
        <f t="shared" si="437"/>
        <v>0</v>
      </c>
      <c r="BY1003" s="284">
        <f t="shared" si="437"/>
        <v>0</v>
      </c>
      <c r="BZ1003" s="284">
        <f t="shared" si="437"/>
        <v>0</v>
      </c>
      <c r="CA1003" s="284">
        <f t="shared" si="437"/>
        <v>0</v>
      </c>
      <c r="CB1003" s="284">
        <f t="shared" si="437"/>
        <v>0</v>
      </c>
      <c r="CC1003" s="284">
        <f t="shared" si="437"/>
        <v>0</v>
      </c>
      <c r="CD1003" s="284">
        <f t="shared" si="437"/>
        <v>0</v>
      </c>
      <c r="CE1003" s="284">
        <f t="shared" si="437"/>
        <v>0</v>
      </c>
      <c r="CF1003" s="284">
        <f t="shared" si="437"/>
        <v>0</v>
      </c>
      <c r="CG1003" s="284">
        <f t="shared" si="437"/>
        <v>0</v>
      </c>
      <c r="CH1003" s="284">
        <f t="shared" si="437"/>
        <v>0</v>
      </c>
      <c r="CI1003" s="284">
        <f t="shared" si="437"/>
        <v>0</v>
      </c>
      <c r="CJ1003" s="284">
        <f t="shared" si="437"/>
        <v>0</v>
      </c>
      <c r="CK1003" s="284">
        <f t="shared" si="437"/>
        <v>0</v>
      </c>
      <c r="CL1003" s="284">
        <f t="shared" si="437"/>
        <v>0</v>
      </c>
      <c r="CM1003" s="284">
        <f t="shared" si="437"/>
        <v>0</v>
      </c>
      <c r="CN1003" s="284">
        <f t="shared" si="437"/>
        <v>0</v>
      </c>
      <c r="CO1003" s="284">
        <f t="shared" si="437"/>
        <v>0</v>
      </c>
      <c r="CP1003" s="284">
        <f t="shared" si="437"/>
        <v>0</v>
      </c>
      <c r="CQ1003" s="284">
        <f t="shared" si="437"/>
        <v>0</v>
      </c>
      <c r="CR1003" s="965"/>
      <c r="CS1003" s="965"/>
      <c r="CT1003" s="965"/>
      <c r="CU1003" s="965"/>
      <c r="CV1003" s="965"/>
      <c r="CW1003" s="965"/>
      <c r="CX1003" s="965"/>
      <c r="CY1003" s="965"/>
      <c r="CZ1003" s="965"/>
      <c r="DA1003" s="965"/>
      <c r="DB1003" s="221"/>
    </row>
    <row r="1004" spans="1:106" ht="19.399999999999999" hidden="1" customHeight="1">
      <c r="A1004" s="991"/>
      <c r="B1004" s="962" t="s">
        <v>1</v>
      </c>
      <c r="C1004" s="963"/>
      <c r="D1004" s="963"/>
      <c r="E1004" s="963"/>
      <c r="F1004" s="963"/>
      <c r="G1004" s="964"/>
      <c r="H1004" s="266"/>
      <c r="I1004" s="266"/>
      <c r="J1004" s="266"/>
      <c r="K1004" s="266"/>
      <c r="L1004" s="266"/>
      <c r="M1004" s="277"/>
      <c r="N1004" s="266"/>
      <c r="O1004" s="266"/>
      <c r="P1004" s="281" t="s">
        <v>1974</v>
      </c>
      <c r="Q1004" s="266"/>
      <c r="R1004" s="266"/>
      <c r="S1004" s="266"/>
      <c r="T1004" s="266"/>
      <c r="U1004" s="266"/>
      <c r="V1004" s="266"/>
      <c r="W1004" s="266"/>
      <c r="X1004" s="266"/>
      <c r="Y1004" s="266"/>
      <c r="Z1004" s="266"/>
      <c r="AA1004" s="266"/>
      <c r="AB1004" s="266"/>
      <c r="AC1004" s="266"/>
      <c r="AD1004" s="266"/>
      <c r="AE1004" s="266"/>
      <c r="AF1004" s="266"/>
      <c r="AG1004" s="266"/>
      <c r="AH1004" s="266"/>
      <c r="AI1004" s="266"/>
      <c r="AJ1004" s="266"/>
      <c r="AK1004" s="266"/>
      <c r="AL1004" s="266"/>
      <c r="AM1004" s="266"/>
      <c r="AN1004" s="266"/>
      <c r="AO1004" s="266"/>
      <c r="AP1004" s="266"/>
      <c r="AQ1004" s="266"/>
      <c r="AR1004" s="266"/>
      <c r="AS1004" s="266"/>
      <c r="AT1004" s="266"/>
      <c r="AU1004" s="266"/>
      <c r="AV1004" s="266"/>
      <c r="AW1004" s="266"/>
      <c r="AX1004" s="266"/>
      <c r="AY1004" s="266"/>
      <c r="AZ1004" s="266"/>
      <c r="BA1004" s="266"/>
      <c r="BB1004" s="266"/>
      <c r="BC1004" s="266"/>
      <c r="BD1004" s="266"/>
      <c r="BE1004" s="266"/>
      <c r="BF1004" s="266"/>
      <c r="BG1004" s="266"/>
      <c r="BH1004" s="266"/>
      <c r="BI1004" s="266"/>
      <c r="BJ1004" s="202" t="e">
        <f>BJ1003/(BJ1000+BJ1001+BJ1002+BJ1003)</f>
        <v>#DIV/0!</v>
      </c>
      <c r="BK1004" s="202" t="e">
        <f t="shared" ref="BK1004:CQ1004" si="438">BK1003/(BK1000+BK1001+BK1002+BK1003)</f>
        <v>#DIV/0!</v>
      </c>
      <c r="BL1004" s="202" t="e">
        <f t="shared" si="438"/>
        <v>#DIV/0!</v>
      </c>
      <c r="BM1004" s="202" t="e">
        <f t="shared" si="438"/>
        <v>#DIV/0!</v>
      </c>
      <c r="BN1004" s="202" t="e">
        <f t="shared" si="438"/>
        <v>#DIV/0!</v>
      </c>
      <c r="BO1004" s="202" t="e">
        <f t="shared" si="438"/>
        <v>#DIV/0!</v>
      </c>
      <c r="BP1004" s="202" t="e">
        <f t="shared" si="438"/>
        <v>#DIV/0!</v>
      </c>
      <c r="BQ1004" s="202" t="e">
        <f t="shared" si="438"/>
        <v>#DIV/0!</v>
      </c>
      <c r="BR1004" s="202" t="e">
        <f t="shared" si="438"/>
        <v>#DIV/0!</v>
      </c>
      <c r="BS1004" s="202" t="e">
        <f t="shared" si="438"/>
        <v>#DIV/0!</v>
      </c>
      <c r="BT1004" s="202" t="e">
        <f t="shared" si="438"/>
        <v>#DIV/0!</v>
      </c>
      <c r="BU1004" s="202" t="e">
        <f t="shared" si="438"/>
        <v>#DIV/0!</v>
      </c>
      <c r="BV1004" s="202" t="e">
        <f t="shared" si="438"/>
        <v>#DIV/0!</v>
      </c>
      <c r="BW1004" s="202" t="e">
        <f t="shared" si="438"/>
        <v>#DIV/0!</v>
      </c>
      <c r="BX1004" s="202" t="e">
        <f t="shared" si="438"/>
        <v>#DIV/0!</v>
      </c>
      <c r="BY1004" s="202" t="e">
        <f t="shared" si="438"/>
        <v>#DIV/0!</v>
      </c>
      <c r="BZ1004" s="202" t="e">
        <f t="shared" si="438"/>
        <v>#DIV/0!</v>
      </c>
      <c r="CA1004" s="202" t="e">
        <f t="shared" si="438"/>
        <v>#DIV/0!</v>
      </c>
      <c r="CB1004" s="202" t="e">
        <f t="shared" si="438"/>
        <v>#DIV/0!</v>
      </c>
      <c r="CC1004" s="202" t="e">
        <f t="shared" si="438"/>
        <v>#DIV/0!</v>
      </c>
      <c r="CD1004" s="202" t="e">
        <f t="shared" si="438"/>
        <v>#DIV/0!</v>
      </c>
      <c r="CE1004" s="202" t="e">
        <f t="shared" si="438"/>
        <v>#DIV/0!</v>
      </c>
      <c r="CF1004" s="202" t="e">
        <f t="shared" si="438"/>
        <v>#DIV/0!</v>
      </c>
      <c r="CG1004" s="202" t="e">
        <f t="shared" si="438"/>
        <v>#DIV/0!</v>
      </c>
      <c r="CH1004" s="202" t="e">
        <f t="shared" si="438"/>
        <v>#DIV/0!</v>
      </c>
      <c r="CI1004" s="202" t="e">
        <f t="shared" si="438"/>
        <v>#DIV/0!</v>
      </c>
      <c r="CJ1004" s="202" t="e">
        <f t="shared" si="438"/>
        <v>#DIV/0!</v>
      </c>
      <c r="CK1004" s="202" t="e">
        <f t="shared" si="438"/>
        <v>#DIV/0!</v>
      </c>
      <c r="CL1004" s="202" t="e">
        <f t="shared" si="438"/>
        <v>#DIV/0!</v>
      </c>
      <c r="CM1004" s="202" t="e">
        <f t="shared" si="438"/>
        <v>#DIV/0!</v>
      </c>
      <c r="CN1004" s="202" t="e">
        <f t="shared" si="438"/>
        <v>#DIV/0!</v>
      </c>
      <c r="CO1004" s="202" t="e">
        <f t="shared" si="438"/>
        <v>#DIV/0!</v>
      </c>
      <c r="CP1004" s="202" t="e">
        <f t="shared" si="438"/>
        <v>#DIV/0!</v>
      </c>
      <c r="CQ1004" s="202" t="e">
        <f t="shared" si="438"/>
        <v>#DIV/0!</v>
      </c>
      <c r="CR1004" s="965"/>
      <c r="CS1004" s="965"/>
      <c r="CT1004" s="965"/>
      <c r="CU1004" s="965"/>
      <c r="CV1004" s="965"/>
      <c r="CW1004" s="965"/>
      <c r="CX1004" s="965"/>
      <c r="CY1004" s="965"/>
      <c r="CZ1004" s="965"/>
      <c r="DA1004" s="965"/>
      <c r="DB1004" s="221"/>
    </row>
    <row r="1005" spans="1:106" ht="19.399999999999999" hidden="1" customHeight="1">
      <c r="A1005" s="991"/>
      <c r="B1005" s="986" t="s">
        <v>397</v>
      </c>
      <c r="C1005" s="987"/>
      <c r="D1005" s="987"/>
      <c r="E1005" s="987"/>
      <c r="F1005" s="987"/>
      <c r="G1005" s="987"/>
      <c r="H1005" s="282"/>
      <c r="I1005" s="282"/>
      <c r="J1005" s="282"/>
      <c r="K1005" s="282"/>
      <c r="L1005" s="282"/>
      <c r="M1005" s="282"/>
      <c r="N1005" s="269"/>
      <c r="O1005" s="269"/>
      <c r="P1005" s="281" t="s">
        <v>1974</v>
      </c>
      <c r="Q1005" s="269"/>
      <c r="R1005" s="269"/>
      <c r="S1005" s="269"/>
      <c r="T1005" s="269"/>
      <c r="U1005" s="269"/>
      <c r="V1005" s="269"/>
      <c r="W1005" s="269"/>
      <c r="X1005" s="269"/>
      <c r="Y1005" s="269"/>
      <c r="Z1005" s="269"/>
      <c r="AA1005" s="269"/>
      <c r="AB1005" s="269"/>
      <c r="AC1005" s="269"/>
      <c r="AD1005" s="269"/>
      <c r="AE1005" s="269"/>
      <c r="AF1005" s="269"/>
      <c r="AG1005" s="269"/>
      <c r="AH1005" s="269"/>
      <c r="AI1005" s="269"/>
      <c r="AJ1005" s="269"/>
      <c r="AK1005" s="269"/>
      <c r="AL1005" s="269"/>
      <c r="AM1005" s="269"/>
      <c r="AN1005" s="269"/>
      <c r="AO1005" s="269"/>
      <c r="AP1005" s="269"/>
      <c r="AQ1005" s="269"/>
      <c r="AR1005" s="269"/>
      <c r="AS1005" s="269"/>
      <c r="AT1005" s="269"/>
      <c r="AU1005" s="269"/>
      <c r="AV1005" s="269"/>
      <c r="AW1005" s="269"/>
      <c r="AX1005" s="269"/>
      <c r="AY1005" s="269"/>
      <c r="AZ1005" s="269"/>
      <c r="BA1005" s="269"/>
      <c r="BB1005" s="269"/>
      <c r="BC1005" s="269"/>
      <c r="BD1005" s="269"/>
      <c r="BE1005" s="269"/>
      <c r="BF1005" s="269"/>
      <c r="BG1005" s="269"/>
      <c r="BH1005" s="269"/>
      <c r="BI1005" s="269"/>
      <c r="BJ1005" s="283" t="e">
        <f>(((BJ1000*2)+(BJ1001*1)+(BJ1002*0)))/(BJ1000+BJ1001+BJ1002)</f>
        <v>#DIV/0!</v>
      </c>
      <c r="BK1005" s="283" t="e">
        <f t="shared" ref="BK1005:CQ1005" si="439">(((BK1000*2)+(BK1001*1)+(BK1002*0)))/(BK1000+BK1001+BK1002)</f>
        <v>#DIV/0!</v>
      </c>
      <c r="BL1005" s="283" t="e">
        <f t="shared" si="439"/>
        <v>#DIV/0!</v>
      </c>
      <c r="BM1005" s="283" t="e">
        <f t="shared" si="439"/>
        <v>#DIV/0!</v>
      </c>
      <c r="BN1005" s="283" t="e">
        <f t="shared" si="439"/>
        <v>#DIV/0!</v>
      </c>
      <c r="BO1005" s="283" t="e">
        <f t="shared" si="439"/>
        <v>#DIV/0!</v>
      </c>
      <c r="BP1005" s="283" t="e">
        <f t="shared" si="439"/>
        <v>#DIV/0!</v>
      </c>
      <c r="BQ1005" s="283" t="e">
        <f t="shared" si="439"/>
        <v>#DIV/0!</v>
      </c>
      <c r="BR1005" s="283" t="e">
        <f t="shared" si="439"/>
        <v>#DIV/0!</v>
      </c>
      <c r="BS1005" s="283" t="e">
        <f t="shared" si="439"/>
        <v>#DIV/0!</v>
      </c>
      <c r="BT1005" s="283" t="e">
        <f t="shared" si="439"/>
        <v>#DIV/0!</v>
      </c>
      <c r="BU1005" s="283" t="e">
        <f t="shared" si="439"/>
        <v>#DIV/0!</v>
      </c>
      <c r="BV1005" s="283" t="e">
        <f t="shared" si="439"/>
        <v>#DIV/0!</v>
      </c>
      <c r="BW1005" s="283" t="e">
        <f t="shared" si="439"/>
        <v>#DIV/0!</v>
      </c>
      <c r="BX1005" s="283" t="e">
        <f t="shared" si="439"/>
        <v>#DIV/0!</v>
      </c>
      <c r="BY1005" s="283" t="e">
        <f t="shared" si="439"/>
        <v>#DIV/0!</v>
      </c>
      <c r="BZ1005" s="283" t="e">
        <f t="shared" si="439"/>
        <v>#DIV/0!</v>
      </c>
      <c r="CA1005" s="283" t="e">
        <f t="shared" si="439"/>
        <v>#DIV/0!</v>
      </c>
      <c r="CB1005" s="283" t="e">
        <f t="shared" si="439"/>
        <v>#DIV/0!</v>
      </c>
      <c r="CC1005" s="283" t="e">
        <f t="shared" si="439"/>
        <v>#DIV/0!</v>
      </c>
      <c r="CD1005" s="283" t="e">
        <f t="shared" si="439"/>
        <v>#DIV/0!</v>
      </c>
      <c r="CE1005" s="283" t="e">
        <f t="shared" si="439"/>
        <v>#DIV/0!</v>
      </c>
      <c r="CF1005" s="283" t="e">
        <f t="shared" si="439"/>
        <v>#DIV/0!</v>
      </c>
      <c r="CG1005" s="283" t="e">
        <f t="shared" si="439"/>
        <v>#DIV/0!</v>
      </c>
      <c r="CH1005" s="283" t="e">
        <f t="shared" si="439"/>
        <v>#DIV/0!</v>
      </c>
      <c r="CI1005" s="283" t="e">
        <f t="shared" si="439"/>
        <v>#DIV/0!</v>
      </c>
      <c r="CJ1005" s="283" t="e">
        <f t="shared" si="439"/>
        <v>#DIV/0!</v>
      </c>
      <c r="CK1005" s="283" t="e">
        <f t="shared" si="439"/>
        <v>#DIV/0!</v>
      </c>
      <c r="CL1005" s="283" t="e">
        <f t="shared" si="439"/>
        <v>#DIV/0!</v>
      </c>
      <c r="CM1005" s="283" t="e">
        <f t="shared" si="439"/>
        <v>#DIV/0!</v>
      </c>
      <c r="CN1005" s="283" t="e">
        <f t="shared" si="439"/>
        <v>#DIV/0!</v>
      </c>
      <c r="CO1005" s="283" t="e">
        <f t="shared" si="439"/>
        <v>#DIV/0!</v>
      </c>
      <c r="CP1005" s="283" t="e">
        <f t="shared" si="439"/>
        <v>#DIV/0!</v>
      </c>
      <c r="CQ1005" s="283" t="e">
        <f t="shared" si="439"/>
        <v>#DIV/0!</v>
      </c>
      <c r="CR1005" s="972">
        <f>COUNTIF(BJ1006:CQ1006,"Đ")</f>
        <v>0</v>
      </c>
      <c r="CS1005" s="960" t="e">
        <f>CR1005/(CR1005+CT1005+CV1005+CX1005)</f>
        <v>#DIV/0!</v>
      </c>
      <c r="CT1005" s="959">
        <f>COUNTIF(BJ1006:CQ1006,"CCG")</f>
        <v>0</v>
      </c>
      <c r="CU1005" s="960" t="e">
        <f>CT1005/(CR1005+CT1005+CV1005+CX1005)</f>
        <v>#DIV/0!</v>
      </c>
      <c r="CV1005" s="959">
        <f>COUNTIF(BJ1006:CQ1006,"CĐ")</f>
        <v>0</v>
      </c>
      <c r="CW1005" s="960" t="e">
        <f>CV1005/(CR1005+CT1005+CV1005+CX1005)</f>
        <v>#DIV/0!</v>
      </c>
      <c r="CX1005" s="959">
        <f>COUNTIF(BJ1006:CQ1006,"KĐG")</f>
        <v>0</v>
      </c>
      <c r="CY1005" s="960" t="e">
        <f>CX1005/(CR1005+CT1005+CV1005+CX1005)</f>
        <v>#DIV/0!</v>
      </c>
      <c r="CZ1005" s="994" t="e">
        <f>(((CR1005*2)+(CT1005*1)+(CV1005*0)))/(CR1005+CT1005+CV1005)</f>
        <v>#DIV/0!</v>
      </c>
      <c r="DA1005" s="958" t="e">
        <f>IF(CY1005&gt;=50%,"KĐG",IF(CZ1005&gt;=1.6,"Đạt",IF(CZ1005&gt;=1,"Cần cố gắng","Chưa đạt")))</f>
        <v>#DIV/0!</v>
      </c>
    </row>
    <row r="1006" spans="1:106" ht="19.399999999999999" hidden="1" customHeight="1">
      <c r="A1006" s="992"/>
      <c r="B1006" s="988"/>
      <c r="C1006" s="989"/>
      <c r="D1006" s="989"/>
      <c r="E1006" s="989"/>
      <c r="F1006" s="989"/>
      <c r="G1006" s="989"/>
      <c r="H1006" s="271"/>
      <c r="I1006" s="271"/>
      <c r="J1006" s="271"/>
      <c r="K1006" s="271"/>
      <c r="L1006" s="271"/>
      <c r="M1006" s="271"/>
      <c r="N1006" s="269"/>
      <c r="O1006" s="269"/>
      <c r="P1006" s="281" t="s">
        <v>1974</v>
      </c>
      <c r="Q1006" s="269"/>
      <c r="R1006" s="269"/>
      <c r="S1006" s="269"/>
      <c r="T1006" s="269"/>
      <c r="U1006" s="269"/>
      <c r="V1006" s="269"/>
      <c r="W1006" s="269"/>
      <c r="X1006" s="269"/>
      <c r="Y1006" s="269"/>
      <c r="Z1006" s="269"/>
      <c r="AA1006" s="269"/>
      <c r="AB1006" s="269"/>
      <c r="AC1006" s="269"/>
      <c r="AD1006" s="269"/>
      <c r="AE1006" s="269"/>
      <c r="AF1006" s="269"/>
      <c r="AG1006" s="269"/>
      <c r="AH1006" s="269"/>
      <c r="AI1006" s="269"/>
      <c r="AJ1006" s="269"/>
      <c r="AK1006" s="269"/>
      <c r="AL1006" s="269"/>
      <c r="AM1006" s="269"/>
      <c r="AN1006" s="269"/>
      <c r="AO1006" s="269"/>
      <c r="AP1006" s="269"/>
      <c r="AQ1006" s="269"/>
      <c r="AR1006" s="269"/>
      <c r="AS1006" s="269"/>
      <c r="AT1006" s="269"/>
      <c r="AU1006" s="269"/>
      <c r="AV1006" s="269"/>
      <c r="AW1006" s="269"/>
      <c r="AX1006" s="269"/>
      <c r="AY1006" s="269"/>
      <c r="AZ1006" s="269"/>
      <c r="BA1006" s="269"/>
      <c r="BB1006" s="269"/>
      <c r="BC1006" s="269"/>
      <c r="BD1006" s="269"/>
      <c r="BE1006" s="269"/>
      <c r="BF1006" s="269"/>
      <c r="BG1006" s="269"/>
      <c r="BH1006" s="269"/>
      <c r="BI1006" s="269"/>
      <c r="BJ1006" s="283" t="e">
        <f>IF(BJ1004&gt;=50%,"KĐG",IF(BJ1005&gt;=1.6,"Đ",IF(BJ1005&gt;=1,"CCG","CĐ")))</f>
        <v>#DIV/0!</v>
      </c>
      <c r="BK1006" s="283" t="e">
        <f t="shared" ref="BK1006:CQ1006" si="440">IF(BK1004&gt;=50%,"KĐG",IF(BK1005&gt;=1.6,"Đ",IF(BK1005&gt;=1,"CCG","CĐ")))</f>
        <v>#DIV/0!</v>
      </c>
      <c r="BL1006" s="283" t="e">
        <f t="shared" si="440"/>
        <v>#DIV/0!</v>
      </c>
      <c r="BM1006" s="283" t="e">
        <f t="shared" si="440"/>
        <v>#DIV/0!</v>
      </c>
      <c r="BN1006" s="283" t="e">
        <f t="shared" si="440"/>
        <v>#DIV/0!</v>
      </c>
      <c r="BO1006" s="283" t="e">
        <f t="shared" si="440"/>
        <v>#DIV/0!</v>
      </c>
      <c r="BP1006" s="283" t="e">
        <f t="shared" si="440"/>
        <v>#DIV/0!</v>
      </c>
      <c r="BQ1006" s="283" t="e">
        <f t="shared" si="440"/>
        <v>#DIV/0!</v>
      </c>
      <c r="BR1006" s="283" t="e">
        <f t="shared" si="440"/>
        <v>#DIV/0!</v>
      </c>
      <c r="BS1006" s="283" t="e">
        <f t="shared" si="440"/>
        <v>#DIV/0!</v>
      </c>
      <c r="BT1006" s="283" t="e">
        <f t="shared" si="440"/>
        <v>#DIV/0!</v>
      </c>
      <c r="BU1006" s="283" t="e">
        <f t="shared" si="440"/>
        <v>#DIV/0!</v>
      </c>
      <c r="BV1006" s="283" t="e">
        <f t="shared" si="440"/>
        <v>#DIV/0!</v>
      </c>
      <c r="BW1006" s="283" t="e">
        <f t="shared" si="440"/>
        <v>#DIV/0!</v>
      </c>
      <c r="BX1006" s="283" t="e">
        <f t="shared" si="440"/>
        <v>#DIV/0!</v>
      </c>
      <c r="BY1006" s="283" t="e">
        <f t="shared" si="440"/>
        <v>#DIV/0!</v>
      </c>
      <c r="BZ1006" s="283" t="e">
        <f t="shared" si="440"/>
        <v>#DIV/0!</v>
      </c>
      <c r="CA1006" s="283" t="e">
        <f t="shared" si="440"/>
        <v>#DIV/0!</v>
      </c>
      <c r="CB1006" s="283" t="e">
        <f t="shared" si="440"/>
        <v>#DIV/0!</v>
      </c>
      <c r="CC1006" s="283" t="e">
        <f t="shared" si="440"/>
        <v>#DIV/0!</v>
      </c>
      <c r="CD1006" s="283" t="e">
        <f t="shared" si="440"/>
        <v>#DIV/0!</v>
      </c>
      <c r="CE1006" s="283" t="e">
        <f t="shared" si="440"/>
        <v>#DIV/0!</v>
      </c>
      <c r="CF1006" s="283" t="e">
        <f t="shared" si="440"/>
        <v>#DIV/0!</v>
      </c>
      <c r="CG1006" s="283" t="e">
        <f t="shared" si="440"/>
        <v>#DIV/0!</v>
      </c>
      <c r="CH1006" s="283" t="e">
        <f t="shared" si="440"/>
        <v>#DIV/0!</v>
      </c>
      <c r="CI1006" s="283" t="e">
        <f t="shared" si="440"/>
        <v>#DIV/0!</v>
      </c>
      <c r="CJ1006" s="283" t="e">
        <f t="shared" si="440"/>
        <v>#DIV/0!</v>
      </c>
      <c r="CK1006" s="283" t="e">
        <f t="shared" si="440"/>
        <v>#DIV/0!</v>
      </c>
      <c r="CL1006" s="283" t="e">
        <f t="shared" si="440"/>
        <v>#DIV/0!</v>
      </c>
      <c r="CM1006" s="283" t="e">
        <f t="shared" si="440"/>
        <v>#DIV/0!</v>
      </c>
      <c r="CN1006" s="283" t="e">
        <f t="shared" si="440"/>
        <v>#DIV/0!</v>
      </c>
      <c r="CO1006" s="283" t="e">
        <f t="shared" si="440"/>
        <v>#DIV/0!</v>
      </c>
      <c r="CP1006" s="283" t="e">
        <f t="shared" si="440"/>
        <v>#DIV/0!</v>
      </c>
      <c r="CQ1006" s="283" t="e">
        <f t="shared" si="440"/>
        <v>#DIV/0!</v>
      </c>
      <c r="CR1006" s="972"/>
      <c r="CS1006" s="960"/>
      <c r="CT1006" s="959"/>
      <c r="CU1006" s="960"/>
      <c r="CV1006" s="959"/>
      <c r="CW1006" s="960"/>
      <c r="CX1006" s="959"/>
      <c r="CY1006" s="960"/>
      <c r="CZ1006" s="994"/>
      <c r="DA1006" s="958"/>
    </row>
    <row r="1007" spans="1:106" ht="19.399999999999999" hidden="1" customHeight="1">
      <c r="A1007" s="976" t="s">
        <v>1969</v>
      </c>
      <c r="B1007" s="979" t="s">
        <v>7</v>
      </c>
      <c r="C1007" s="980"/>
      <c r="D1007" s="980"/>
      <c r="E1007" s="980"/>
      <c r="F1007" s="980"/>
      <c r="G1007" s="981"/>
      <c r="H1007" s="266"/>
      <c r="I1007" s="266"/>
      <c r="J1007" s="266"/>
      <c r="K1007" s="266"/>
      <c r="L1007" s="266"/>
      <c r="M1007" s="277"/>
      <c r="N1007" s="266"/>
      <c r="O1007" s="266"/>
      <c r="P1007" s="266"/>
      <c r="Q1007" s="281" t="s">
        <v>1974</v>
      </c>
      <c r="R1007" s="266"/>
      <c r="S1007" s="266"/>
      <c r="T1007" s="266"/>
      <c r="U1007" s="266"/>
      <c r="V1007" s="266"/>
      <c r="W1007" s="266"/>
      <c r="X1007" s="266"/>
      <c r="Y1007" s="266"/>
      <c r="Z1007" s="266"/>
      <c r="AA1007" s="266"/>
      <c r="AB1007" s="266"/>
      <c r="AC1007" s="266"/>
      <c r="AD1007" s="266"/>
      <c r="AE1007" s="266"/>
      <c r="AF1007" s="266"/>
      <c r="AG1007" s="266"/>
      <c r="AH1007" s="266"/>
      <c r="AI1007" s="266"/>
      <c r="AJ1007" s="266"/>
      <c r="AK1007" s="266"/>
      <c r="AL1007" s="266"/>
      <c r="AM1007" s="266"/>
      <c r="AN1007" s="266"/>
      <c r="AO1007" s="266"/>
      <c r="AP1007" s="266"/>
      <c r="AQ1007" s="266"/>
      <c r="AR1007" s="266"/>
      <c r="AS1007" s="266"/>
      <c r="AT1007" s="266"/>
      <c r="AU1007" s="266"/>
      <c r="AV1007" s="266"/>
      <c r="AW1007" s="266"/>
      <c r="AX1007" s="266"/>
      <c r="AY1007" s="266"/>
      <c r="AZ1007" s="266"/>
      <c r="BA1007" s="266"/>
      <c r="BB1007" s="266"/>
      <c r="BC1007" s="266"/>
      <c r="BD1007" s="266"/>
      <c r="BE1007" s="266"/>
      <c r="BF1007" s="266"/>
      <c r="BG1007" s="266"/>
      <c r="BH1007" s="266"/>
      <c r="BI1007" s="266"/>
      <c r="BJ1007" s="284">
        <f t="shared" ref="BJ1007:CQ1007" si="441">COUNTIFS($Q$6:$Q$967,"x",BJ$6:BJ$967,"2")</f>
        <v>0</v>
      </c>
      <c r="BK1007" s="284">
        <f t="shared" si="441"/>
        <v>0</v>
      </c>
      <c r="BL1007" s="284">
        <f t="shared" si="441"/>
        <v>0</v>
      </c>
      <c r="BM1007" s="284">
        <f t="shared" si="441"/>
        <v>0</v>
      </c>
      <c r="BN1007" s="284">
        <f t="shared" si="441"/>
        <v>0</v>
      </c>
      <c r="BO1007" s="284">
        <f t="shared" si="441"/>
        <v>0</v>
      </c>
      <c r="BP1007" s="284">
        <f t="shared" si="441"/>
        <v>0</v>
      </c>
      <c r="BQ1007" s="284">
        <f t="shared" si="441"/>
        <v>0</v>
      </c>
      <c r="BR1007" s="284">
        <f t="shared" si="441"/>
        <v>0</v>
      </c>
      <c r="BS1007" s="284">
        <f t="shared" si="441"/>
        <v>0</v>
      </c>
      <c r="BT1007" s="284">
        <f t="shared" si="441"/>
        <v>0</v>
      </c>
      <c r="BU1007" s="284">
        <f t="shared" si="441"/>
        <v>0</v>
      </c>
      <c r="BV1007" s="284">
        <f t="shared" si="441"/>
        <v>0</v>
      </c>
      <c r="BW1007" s="284">
        <f t="shared" si="441"/>
        <v>0</v>
      </c>
      <c r="BX1007" s="284">
        <f t="shared" si="441"/>
        <v>0</v>
      </c>
      <c r="BY1007" s="284">
        <f t="shared" si="441"/>
        <v>0</v>
      </c>
      <c r="BZ1007" s="284">
        <f t="shared" si="441"/>
        <v>0</v>
      </c>
      <c r="CA1007" s="284">
        <f t="shared" si="441"/>
        <v>0</v>
      </c>
      <c r="CB1007" s="284">
        <f t="shared" si="441"/>
        <v>0</v>
      </c>
      <c r="CC1007" s="284">
        <f t="shared" si="441"/>
        <v>0</v>
      </c>
      <c r="CD1007" s="284">
        <f t="shared" si="441"/>
        <v>0</v>
      </c>
      <c r="CE1007" s="284">
        <f t="shared" si="441"/>
        <v>0</v>
      </c>
      <c r="CF1007" s="284">
        <f t="shared" si="441"/>
        <v>0</v>
      </c>
      <c r="CG1007" s="284">
        <f t="shared" si="441"/>
        <v>0</v>
      </c>
      <c r="CH1007" s="284">
        <f t="shared" si="441"/>
        <v>0</v>
      </c>
      <c r="CI1007" s="284">
        <f t="shared" si="441"/>
        <v>0</v>
      </c>
      <c r="CJ1007" s="284">
        <f t="shared" si="441"/>
        <v>0</v>
      </c>
      <c r="CK1007" s="284">
        <f t="shared" si="441"/>
        <v>0</v>
      </c>
      <c r="CL1007" s="284">
        <f t="shared" si="441"/>
        <v>0</v>
      </c>
      <c r="CM1007" s="284">
        <f t="shared" si="441"/>
        <v>0</v>
      </c>
      <c r="CN1007" s="284">
        <f t="shared" si="441"/>
        <v>0</v>
      </c>
      <c r="CO1007" s="284">
        <f t="shared" si="441"/>
        <v>0</v>
      </c>
      <c r="CP1007" s="284">
        <f t="shared" si="441"/>
        <v>0</v>
      </c>
      <c r="CQ1007" s="284">
        <f t="shared" si="441"/>
        <v>0</v>
      </c>
      <c r="CR1007" s="965"/>
      <c r="CS1007" s="965"/>
      <c r="CT1007" s="965"/>
      <c r="CU1007" s="965"/>
      <c r="CV1007" s="965"/>
      <c r="CW1007" s="965"/>
      <c r="CX1007" s="965"/>
      <c r="CY1007" s="965"/>
      <c r="CZ1007" s="965"/>
      <c r="DA1007" s="965"/>
    </row>
    <row r="1008" spans="1:106" ht="19.399999999999999" hidden="1" customHeight="1">
      <c r="A1008" s="977"/>
      <c r="B1008" s="979" t="s">
        <v>4</v>
      </c>
      <c r="C1008" s="980"/>
      <c r="D1008" s="980"/>
      <c r="E1008" s="980"/>
      <c r="F1008" s="980"/>
      <c r="G1008" s="981"/>
      <c r="H1008" s="266"/>
      <c r="I1008" s="266"/>
      <c r="J1008" s="266"/>
      <c r="K1008" s="266"/>
      <c r="L1008" s="266"/>
      <c r="M1008" s="277"/>
      <c r="N1008" s="266"/>
      <c r="O1008" s="266"/>
      <c r="P1008" s="266"/>
      <c r="Q1008" s="281" t="s">
        <v>1974</v>
      </c>
      <c r="R1008" s="266"/>
      <c r="S1008" s="266"/>
      <c r="T1008" s="266"/>
      <c r="U1008" s="266"/>
      <c r="V1008" s="266"/>
      <c r="W1008" s="266"/>
      <c r="X1008" s="266"/>
      <c r="Y1008" s="266"/>
      <c r="Z1008" s="266"/>
      <c r="AA1008" s="266"/>
      <c r="AB1008" s="266"/>
      <c r="AC1008" s="266"/>
      <c r="AD1008" s="266"/>
      <c r="AE1008" s="266"/>
      <c r="AF1008" s="266"/>
      <c r="AG1008" s="266"/>
      <c r="AH1008" s="266"/>
      <c r="AI1008" s="266"/>
      <c r="AJ1008" s="266"/>
      <c r="AK1008" s="266"/>
      <c r="AL1008" s="266"/>
      <c r="AM1008" s="266"/>
      <c r="AN1008" s="266"/>
      <c r="AO1008" s="266"/>
      <c r="AP1008" s="266"/>
      <c r="AQ1008" s="266"/>
      <c r="AR1008" s="266"/>
      <c r="AS1008" s="266"/>
      <c r="AT1008" s="266"/>
      <c r="AU1008" s="266"/>
      <c r="AV1008" s="266"/>
      <c r="AW1008" s="266"/>
      <c r="AX1008" s="266"/>
      <c r="AY1008" s="266"/>
      <c r="AZ1008" s="266"/>
      <c r="BA1008" s="266"/>
      <c r="BB1008" s="266"/>
      <c r="BC1008" s="266"/>
      <c r="BD1008" s="266"/>
      <c r="BE1008" s="266"/>
      <c r="BF1008" s="266"/>
      <c r="BG1008" s="266"/>
      <c r="BH1008" s="266"/>
      <c r="BI1008" s="266"/>
      <c r="BJ1008" s="284">
        <f t="shared" ref="BJ1008:CQ1008" si="442">COUNTIFS($Q$6:$Q$967,"x",BJ$6:BJ$967,"1")</f>
        <v>0</v>
      </c>
      <c r="BK1008" s="284">
        <f t="shared" si="442"/>
        <v>0</v>
      </c>
      <c r="BL1008" s="284">
        <f t="shared" si="442"/>
        <v>0</v>
      </c>
      <c r="BM1008" s="284">
        <f t="shared" si="442"/>
        <v>0</v>
      </c>
      <c r="BN1008" s="284">
        <f t="shared" si="442"/>
        <v>0</v>
      </c>
      <c r="BO1008" s="284">
        <f t="shared" si="442"/>
        <v>0</v>
      </c>
      <c r="BP1008" s="284">
        <f t="shared" si="442"/>
        <v>0</v>
      </c>
      <c r="BQ1008" s="284">
        <f t="shared" si="442"/>
        <v>0</v>
      </c>
      <c r="BR1008" s="284">
        <f t="shared" si="442"/>
        <v>0</v>
      </c>
      <c r="BS1008" s="284">
        <f t="shared" si="442"/>
        <v>0</v>
      </c>
      <c r="BT1008" s="284">
        <f t="shared" si="442"/>
        <v>0</v>
      </c>
      <c r="BU1008" s="284">
        <f t="shared" si="442"/>
        <v>0</v>
      </c>
      <c r="BV1008" s="284">
        <f t="shared" si="442"/>
        <v>0</v>
      </c>
      <c r="BW1008" s="284">
        <f t="shared" si="442"/>
        <v>0</v>
      </c>
      <c r="BX1008" s="284">
        <f t="shared" si="442"/>
        <v>0</v>
      </c>
      <c r="BY1008" s="284">
        <f t="shared" si="442"/>
        <v>0</v>
      </c>
      <c r="BZ1008" s="284">
        <f t="shared" si="442"/>
        <v>0</v>
      </c>
      <c r="CA1008" s="284">
        <f t="shared" si="442"/>
        <v>0</v>
      </c>
      <c r="CB1008" s="284">
        <f t="shared" si="442"/>
        <v>0</v>
      </c>
      <c r="CC1008" s="284">
        <f t="shared" si="442"/>
        <v>0</v>
      </c>
      <c r="CD1008" s="284">
        <f t="shared" si="442"/>
        <v>0</v>
      </c>
      <c r="CE1008" s="284">
        <f t="shared" si="442"/>
        <v>0</v>
      </c>
      <c r="CF1008" s="284">
        <f t="shared" si="442"/>
        <v>0</v>
      </c>
      <c r="CG1008" s="284">
        <f t="shared" si="442"/>
        <v>0</v>
      </c>
      <c r="CH1008" s="284">
        <f t="shared" si="442"/>
        <v>0</v>
      </c>
      <c r="CI1008" s="284">
        <f t="shared" si="442"/>
        <v>0</v>
      </c>
      <c r="CJ1008" s="284">
        <f t="shared" si="442"/>
        <v>0</v>
      </c>
      <c r="CK1008" s="284">
        <f t="shared" si="442"/>
        <v>0</v>
      </c>
      <c r="CL1008" s="284">
        <f t="shared" si="442"/>
        <v>0</v>
      </c>
      <c r="CM1008" s="284">
        <f t="shared" si="442"/>
        <v>0</v>
      </c>
      <c r="CN1008" s="284">
        <f t="shared" si="442"/>
        <v>0</v>
      </c>
      <c r="CO1008" s="284">
        <f t="shared" si="442"/>
        <v>0</v>
      </c>
      <c r="CP1008" s="284">
        <f t="shared" si="442"/>
        <v>0</v>
      </c>
      <c r="CQ1008" s="284">
        <f t="shared" si="442"/>
        <v>0</v>
      </c>
      <c r="CR1008" s="965"/>
      <c r="CS1008" s="965"/>
      <c r="CT1008" s="965"/>
      <c r="CU1008" s="965"/>
      <c r="CV1008" s="965"/>
      <c r="CW1008" s="965"/>
      <c r="CX1008" s="965"/>
      <c r="CY1008" s="965"/>
      <c r="CZ1008" s="965"/>
      <c r="DA1008" s="965"/>
    </row>
    <row r="1009" spans="1:105" ht="19.399999999999999" hidden="1" customHeight="1">
      <c r="A1009" s="977"/>
      <c r="B1009" s="979" t="s">
        <v>3</v>
      </c>
      <c r="C1009" s="980"/>
      <c r="D1009" s="980"/>
      <c r="E1009" s="980"/>
      <c r="F1009" s="980"/>
      <c r="G1009" s="981"/>
      <c r="H1009" s="266"/>
      <c r="I1009" s="266"/>
      <c r="J1009" s="266"/>
      <c r="K1009" s="266"/>
      <c r="L1009" s="266"/>
      <c r="M1009" s="277"/>
      <c r="N1009" s="266"/>
      <c r="O1009" s="266"/>
      <c r="P1009" s="266"/>
      <c r="Q1009" s="281" t="s">
        <v>1974</v>
      </c>
      <c r="R1009" s="266"/>
      <c r="S1009" s="266"/>
      <c r="T1009" s="266"/>
      <c r="U1009" s="266"/>
      <c r="V1009" s="266"/>
      <c r="W1009" s="266"/>
      <c r="X1009" s="266"/>
      <c r="Y1009" s="266"/>
      <c r="Z1009" s="266"/>
      <c r="AA1009" s="266"/>
      <c r="AB1009" s="266"/>
      <c r="AC1009" s="266"/>
      <c r="AD1009" s="266"/>
      <c r="AE1009" s="266"/>
      <c r="AF1009" s="266"/>
      <c r="AG1009" s="266"/>
      <c r="AH1009" s="266"/>
      <c r="AI1009" s="266"/>
      <c r="AJ1009" s="266"/>
      <c r="AK1009" s="266"/>
      <c r="AL1009" s="266"/>
      <c r="AM1009" s="266"/>
      <c r="AN1009" s="266"/>
      <c r="AO1009" s="266"/>
      <c r="AP1009" s="266"/>
      <c r="AQ1009" s="266"/>
      <c r="AR1009" s="266"/>
      <c r="AS1009" s="266"/>
      <c r="AT1009" s="266"/>
      <c r="AU1009" s="266"/>
      <c r="AV1009" s="266"/>
      <c r="AW1009" s="266"/>
      <c r="AX1009" s="266"/>
      <c r="AY1009" s="266"/>
      <c r="AZ1009" s="266"/>
      <c r="BA1009" s="266"/>
      <c r="BB1009" s="266"/>
      <c r="BC1009" s="266"/>
      <c r="BD1009" s="266"/>
      <c r="BE1009" s="266"/>
      <c r="BF1009" s="266"/>
      <c r="BG1009" s="266"/>
      <c r="BH1009" s="266"/>
      <c r="BI1009" s="266"/>
      <c r="BJ1009" s="284">
        <f t="shared" ref="BJ1009:CQ1009" si="443">COUNTIFS($Q$6:$Q$967,"x",BJ$6:BJ$967,"0")</f>
        <v>0</v>
      </c>
      <c r="BK1009" s="284">
        <f t="shared" si="443"/>
        <v>0</v>
      </c>
      <c r="BL1009" s="284">
        <f t="shared" si="443"/>
        <v>0</v>
      </c>
      <c r="BM1009" s="284">
        <f t="shared" si="443"/>
        <v>0</v>
      </c>
      <c r="BN1009" s="284">
        <f t="shared" si="443"/>
        <v>0</v>
      </c>
      <c r="BO1009" s="284">
        <f t="shared" si="443"/>
        <v>0</v>
      </c>
      <c r="BP1009" s="284">
        <f t="shared" si="443"/>
        <v>0</v>
      </c>
      <c r="BQ1009" s="284">
        <f t="shared" si="443"/>
        <v>0</v>
      </c>
      <c r="BR1009" s="284">
        <f t="shared" si="443"/>
        <v>0</v>
      </c>
      <c r="BS1009" s="284">
        <f t="shared" si="443"/>
        <v>0</v>
      </c>
      <c r="BT1009" s="284">
        <f t="shared" si="443"/>
        <v>0</v>
      </c>
      <c r="BU1009" s="284">
        <f t="shared" si="443"/>
        <v>0</v>
      </c>
      <c r="BV1009" s="284">
        <f t="shared" si="443"/>
        <v>0</v>
      </c>
      <c r="BW1009" s="284">
        <f t="shared" si="443"/>
        <v>0</v>
      </c>
      <c r="BX1009" s="284">
        <f t="shared" si="443"/>
        <v>0</v>
      </c>
      <c r="BY1009" s="284">
        <f t="shared" si="443"/>
        <v>0</v>
      </c>
      <c r="BZ1009" s="284">
        <f t="shared" si="443"/>
        <v>0</v>
      </c>
      <c r="CA1009" s="284">
        <f t="shared" si="443"/>
        <v>0</v>
      </c>
      <c r="CB1009" s="284">
        <f t="shared" si="443"/>
        <v>0</v>
      </c>
      <c r="CC1009" s="284">
        <f t="shared" si="443"/>
        <v>0</v>
      </c>
      <c r="CD1009" s="284">
        <f t="shared" si="443"/>
        <v>0</v>
      </c>
      <c r="CE1009" s="284">
        <f t="shared" si="443"/>
        <v>0</v>
      </c>
      <c r="CF1009" s="284">
        <f t="shared" si="443"/>
        <v>0</v>
      </c>
      <c r="CG1009" s="284">
        <f t="shared" si="443"/>
        <v>0</v>
      </c>
      <c r="CH1009" s="284">
        <f t="shared" si="443"/>
        <v>0</v>
      </c>
      <c r="CI1009" s="284">
        <f t="shared" si="443"/>
        <v>0</v>
      </c>
      <c r="CJ1009" s="284">
        <f t="shared" si="443"/>
        <v>0</v>
      </c>
      <c r="CK1009" s="284">
        <f t="shared" si="443"/>
        <v>0</v>
      </c>
      <c r="CL1009" s="284">
        <f t="shared" si="443"/>
        <v>0</v>
      </c>
      <c r="CM1009" s="284">
        <f t="shared" si="443"/>
        <v>0</v>
      </c>
      <c r="CN1009" s="284">
        <f t="shared" si="443"/>
        <v>0</v>
      </c>
      <c r="CO1009" s="284">
        <f t="shared" si="443"/>
        <v>0</v>
      </c>
      <c r="CP1009" s="284">
        <f t="shared" si="443"/>
        <v>0</v>
      </c>
      <c r="CQ1009" s="284">
        <f t="shared" si="443"/>
        <v>0</v>
      </c>
      <c r="CR1009" s="965"/>
      <c r="CS1009" s="965"/>
      <c r="CT1009" s="965"/>
      <c r="CU1009" s="965"/>
      <c r="CV1009" s="965"/>
      <c r="CW1009" s="965"/>
      <c r="CX1009" s="965"/>
      <c r="CY1009" s="965"/>
      <c r="CZ1009" s="965"/>
      <c r="DA1009" s="965"/>
    </row>
    <row r="1010" spans="1:105" ht="19.399999999999999" hidden="1" customHeight="1">
      <c r="A1010" s="977"/>
      <c r="B1010" s="979" t="s">
        <v>2</v>
      </c>
      <c r="C1010" s="980"/>
      <c r="D1010" s="980"/>
      <c r="E1010" s="980"/>
      <c r="F1010" s="980"/>
      <c r="G1010" s="981"/>
      <c r="H1010" s="266"/>
      <c r="I1010" s="266"/>
      <c r="J1010" s="266"/>
      <c r="K1010" s="266"/>
      <c r="L1010" s="266"/>
      <c r="M1010" s="277"/>
      <c r="N1010" s="266"/>
      <c r="O1010" s="266"/>
      <c r="P1010" s="266"/>
      <c r="Q1010" s="281" t="s">
        <v>1974</v>
      </c>
      <c r="R1010" s="266"/>
      <c r="S1010" s="266"/>
      <c r="T1010" s="266"/>
      <c r="U1010" s="266"/>
      <c r="V1010" s="266"/>
      <c r="W1010" s="266"/>
      <c r="X1010" s="266"/>
      <c r="Y1010" s="266"/>
      <c r="Z1010" s="266"/>
      <c r="AA1010" s="266"/>
      <c r="AB1010" s="266"/>
      <c r="AC1010" s="266"/>
      <c r="AD1010" s="266"/>
      <c r="AE1010" s="266"/>
      <c r="AF1010" s="266"/>
      <c r="AG1010" s="266"/>
      <c r="AH1010" s="266"/>
      <c r="AI1010" s="266"/>
      <c r="AJ1010" s="266"/>
      <c r="AK1010" s="266"/>
      <c r="AL1010" s="266"/>
      <c r="AM1010" s="266"/>
      <c r="AN1010" s="266"/>
      <c r="AO1010" s="266"/>
      <c r="AP1010" s="266"/>
      <c r="AQ1010" s="266"/>
      <c r="AR1010" s="266"/>
      <c r="AS1010" s="266"/>
      <c r="AT1010" s="266"/>
      <c r="AU1010" s="266"/>
      <c r="AV1010" s="266"/>
      <c r="AW1010" s="266"/>
      <c r="AX1010" s="266"/>
      <c r="AY1010" s="266"/>
      <c r="AZ1010" s="266"/>
      <c r="BA1010" s="266"/>
      <c r="BB1010" s="266"/>
      <c r="BC1010" s="266"/>
      <c r="BD1010" s="266"/>
      <c r="BE1010" s="266"/>
      <c r="BF1010" s="266"/>
      <c r="BG1010" s="266"/>
      <c r="BH1010" s="266"/>
      <c r="BI1010" s="266"/>
      <c r="BJ1010" s="284">
        <f t="shared" ref="BJ1010:CQ1010" si="444">COUNTIFS($Q$6:$Q$967,"x",BJ$6:BJ$967,"kđg")</f>
        <v>0</v>
      </c>
      <c r="BK1010" s="284">
        <f t="shared" si="444"/>
        <v>0</v>
      </c>
      <c r="BL1010" s="284">
        <f t="shared" si="444"/>
        <v>0</v>
      </c>
      <c r="BM1010" s="284">
        <f t="shared" si="444"/>
        <v>0</v>
      </c>
      <c r="BN1010" s="284">
        <f t="shared" si="444"/>
        <v>0</v>
      </c>
      <c r="BO1010" s="284">
        <f t="shared" si="444"/>
        <v>0</v>
      </c>
      <c r="BP1010" s="284">
        <f t="shared" si="444"/>
        <v>0</v>
      </c>
      <c r="BQ1010" s="284">
        <f t="shared" si="444"/>
        <v>0</v>
      </c>
      <c r="BR1010" s="284">
        <f t="shared" si="444"/>
        <v>0</v>
      </c>
      <c r="BS1010" s="284">
        <f t="shared" si="444"/>
        <v>0</v>
      </c>
      <c r="BT1010" s="284">
        <f t="shared" si="444"/>
        <v>0</v>
      </c>
      <c r="BU1010" s="284">
        <f t="shared" si="444"/>
        <v>0</v>
      </c>
      <c r="BV1010" s="284">
        <f t="shared" si="444"/>
        <v>0</v>
      </c>
      <c r="BW1010" s="284">
        <f t="shared" si="444"/>
        <v>0</v>
      </c>
      <c r="BX1010" s="284">
        <f t="shared" si="444"/>
        <v>0</v>
      </c>
      <c r="BY1010" s="284">
        <f t="shared" si="444"/>
        <v>0</v>
      </c>
      <c r="BZ1010" s="284">
        <f t="shared" si="444"/>
        <v>0</v>
      </c>
      <c r="CA1010" s="284">
        <f t="shared" si="444"/>
        <v>0</v>
      </c>
      <c r="CB1010" s="284">
        <f t="shared" si="444"/>
        <v>0</v>
      </c>
      <c r="CC1010" s="284">
        <f t="shared" si="444"/>
        <v>0</v>
      </c>
      <c r="CD1010" s="284">
        <f t="shared" si="444"/>
        <v>0</v>
      </c>
      <c r="CE1010" s="284">
        <f t="shared" si="444"/>
        <v>0</v>
      </c>
      <c r="CF1010" s="284">
        <f t="shared" si="444"/>
        <v>0</v>
      </c>
      <c r="CG1010" s="284">
        <f t="shared" si="444"/>
        <v>0</v>
      </c>
      <c r="CH1010" s="284">
        <f t="shared" si="444"/>
        <v>0</v>
      </c>
      <c r="CI1010" s="284">
        <f t="shared" si="444"/>
        <v>0</v>
      </c>
      <c r="CJ1010" s="284">
        <f t="shared" si="444"/>
        <v>0</v>
      </c>
      <c r="CK1010" s="284">
        <f t="shared" si="444"/>
        <v>0</v>
      </c>
      <c r="CL1010" s="284">
        <f t="shared" si="444"/>
        <v>0</v>
      </c>
      <c r="CM1010" s="284">
        <f t="shared" si="444"/>
        <v>0</v>
      </c>
      <c r="CN1010" s="284">
        <f t="shared" si="444"/>
        <v>0</v>
      </c>
      <c r="CO1010" s="284">
        <f t="shared" si="444"/>
        <v>0</v>
      </c>
      <c r="CP1010" s="284">
        <f t="shared" si="444"/>
        <v>0</v>
      </c>
      <c r="CQ1010" s="284">
        <f t="shared" si="444"/>
        <v>0</v>
      </c>
      <c r="CR1010" s="965"/>
      <c r="CS1010" s="965"/>
      <c r="CT1010" s="965"/>
      <c r="CU1010" s="965"/>
      <c r="CV1010" s="965"/>
      <c r="CW1010" s="965"/>
      <c r="CX1010" s="965"/>
      <c r="CY1010" s="965"/>
      <c r="CZ1010" s="965"/>
      <c r="DA1010" s="965"/>
    </row>
    <row r="1011" spans="1:105" ht="19.399999999999999" hidden="1" customHeight="1">
      <c r="A1011" s="977"/>
      <c r="B1011" s="979" t="s">
        <v>1</v>
      </c>
      <c r="C1011" s="980"/>
      <c r="D1011" s="980"/>
      <c r="E1011" s="980"/>
      <c r="F1011" s="980"/>
      <c r="G1011" s="981"/>
      <c r="H1011" s="266"/>
      <c r="I1011" s="266"/>
      <c r="J1011" s="266"/>
      <c r="K1011" s="266"/>
      <c r="L1011" s="266"/>
      <c r="M1011" s="277"/>
      <c r="N1011" s="266"/>
      <c r="O1011" s="266"/>
      <c r="P1011" s="266"/>
      <c r="Q1011" s="281" t="s">
        <v>1974</v>
      </c>
      <c r="R1011" s="266"/>
      <c r="S1011" s="266"/>
      <c r="T1011" s="266"/>
      <c r="U1011" s="266"/>
      <c r="V1011" s="266"/>
      <c r="W1011" s="266"/>
      <c r="X1011" s="266"/>
      <c r="Y1011" s="266"/>
      <c r="Z1011" s="266"/>
      <c r="AA1011" s="266"/>
      <c r="AB1011" s="266"/>
      <c r="AC1011" s="266"/>
      <c r="AD1011" s="266"/>
      <c r="AE1011" s="266"/>
      <c r="AF1011" s="266"/>
      <c r="AG1011" s="266"/>
      <c r="AH1011" s="266"/>
      <c r="AI1011" s="266"/>
      <c r="AJ1011" s="266"/>
      <c r="AK1011" s="266"/>
      <c r="AL1011" s="266"/>
      <c r="AM1011" s="266"/>
      <c r="AN1011" s="266"/>
      <c r="AO1011" s="266"/>
      <c r="AP1011" s="266"/>
      <c r="AQ1011" s="266"/>
      <c r="AR1011" s="266"/>
      <c r="AS1011" s="266"/>
      <c r="AT1011" s="266"/>
      <c r="AU1011" s="266"/>
      <c r="AV1011" s="266"/>
      <c r="AW1011" s="266"/>
      <c r="AX1011" s="266"/>
      <c r="AY1011" s="266"/>
      <c r="AZ1011" s="266"/>
      <c r="BA1011" s="266"/>
      <c r="BB1011" s="266"/>
      <c r="BC1011" s="266"/>
      <c r="BD1011" s="266"/>
      <c r="BE1011" s="266"/>
      <c r="BF1011" s="266"/>
      <c r="BG1011" s="266"/>
      <c r="BH1011" s="266"/>
      <c r="BI1011" s="266"/>
      <c r="BJ1011" s="202" t="e">
        <f>BJ1010/(BJ1007+BJ1008+BJ1009+BJ1010)</f>
        <v>#DIV/0!</v>
      </c>
      <c r="BK1011" s="202" t="e">
        <f t="shared" ref="BK1011:CQ1011" si="445">BK1010/(BK1007+BK1008+BK1009+BK1010)</f>
        <v>#DIV/0!</v>
      </c>
      <c r="BL1011" s="202" t="e">
        <f t="shared" si="445"/>
        <v>#DIV/0!</v>
      </c>
      <c r="BM1011" s="202" t="e">
        <f t="shared" si="445"/>
        <v>#DIV/0!</v>
      </c>
      <c r="BN1011" s="202" t="e">
        <f t="shared" si="445"/>
        <v>#DIV/0!</v>
      </c>
      <c r="BO1011" s="202" t="e">
        <f t="shared" si="445"/>
        <v>#DIV/0!</v>
      </c>
      <c r="BP1011" s="202" t="e">
        <f t="shared" si="445"/>
        <v>#DIV/0!</v>
      </c>
      <c r="BQ1011" s="202" t="e">
        <f t="shared" si="445"/>
        <v>#DIV/0!</v>
      </c>
      <c r="BR1011" s="202" t="e">
        <f t="shared" si="445"/>
        <v>#DIV/0!</v>
      </c>
      <c r="BS1011" s="202" t="e">
        <f t="shared" si="445"/>
        <v>#DIV/0!</v>
      </c>
      <c r="BT1011" s="202" t="e">
        <f t="shared" si="445"/>
        <v>#DIV/0!</v>
      </c>
      <c r="BU1011" s="202" t="e">
        <f t="shared" si="445"/>
        <v>#DIV/0!</v>
      </c>
      <c r="BV1011" s="202" t="e">
        <f t="shared" si="445"/>
        <v>#DIV/0!</v>
      </c>
      <c r="BW1011" s="202" t="e">
        <f t="shared" si="445"/>
        <v>#DIV/0!</v>
      </c>
      <c r="BX1011" s="202" t="e">
        <f t="shared" si="445"/>
        <v>#DIV/0!</v>
      </c>
      <c r="BY1011" s="202" t="e">
        <f t="shared" si="445"/>
        <v>#DIV/0!</v>
      </c>
      <c r="BZ1011" s="202" t="e">
        <f t="shared" si="445"/>
        <v>#DIV/0!</v>
      </c>
      <c r="CA1011" s="202" t="e">
        <f t="shared" si="445"/>
        <v>#DIV/0!</v>
      </c>
      <c r="CB1011" s="202" t="e">
        <f t="shared" si="445"/>
        <v>#DIV/0!</v>
      </c>
      <c r="CC1011" s="202" t="e">
        <f t="shared" si="445"/>
        <v>#DIV/0!</v>
      </c>
      <c r="CD1011" s="202" t="e">
        <f t="shared" si="445"/>
        <v>#DIV/0!</v>
      </c>
      <c r="CE1011" s="202" t="e">
        <f t="shared" si="445"/>
        <v>#DIV/0!</v>
      </c>
      <c r="CF1011" s="202" t="e">
        <f t="shared" si="445"/>
        <v>#DIV/0!</v>
      </c>
      <c r="CG1011" s="202" t="e">
        <f t="shared" si="445"/>
        <v>#DIV/0!</v>
      </c>
      <c r="CH1011" s="202" t="e">
        <f t="shared" si="445"/>
        <v>#DIV/0!</v>
      </c>
      <c r="CI1011" s="202" t="e">
        <f t="shared" si="445"/>
        <v>#DIV/0!</v>
      </c>
      <c r="CJ1011" s="202" t="e">
        <f t="shared" si="445"/>
        <v>#DIV/0!</v>
      </c>
      <c r="CK1011" s="202" t="e">
        <f t="shared" si="445"/>
        <v>#DIV/0!</v>
      </c>
      <c r="CL1011" s="202" t="e">
        <f t="shared" si="445"/>
        <v>#DIV/0!</v>
      </c>
      <c r="CM1011" s="202" t="e">
        <f t="shared" si="445"/>
        <v>#DIV/0!</v>
      </c>
      <c r="CN1011" s="202" t="e">
        <f t="shared" si="445"/>
        <v>#DIV/0!</v>
      </c>
      <c r="CO1011" s="202" t="e">
        <f t="shared" si="445"/>
        <v>#DIV/0!</v>
      </c>
      <c r="CP1011" s="202" t="e">
        <f t="shared" si="445"/>
        <v>#DIV/0!</v>
      </c>
      <c r="CQ1011" s="202" t="e">
        <f t="shared" si="445"/>
        <v>#DIV/0!</v>
      </c>
      <c r="CR1011" s="965"/>
      <c r="CS1011" s="965"/>
      <c r="CT1011" s="965"/>
      <c r="CU1011" s="965"/>
      <c r="CV1011" s="965"/>
      <c r="CW1011" s="965"/>
      <c r="CX1011" s="965"/>
      <c r="CY1011" s="965"/>
      <c r="CZ1011" s="965"/>
      <c r="DA1011" s="965"/>
    </row>
    <row r="1012" spans="1:105" ht="19.399999999999999" hidden="1" customHeight="1">
      <c r="A1012" s="977"/>
      <c r="B1012" s="982" t="s">
        <v>398</v>
      </c>
      <c r="C1012" s="983"/>
      <c r="D1012" s="983"/>
      <c r="E1012" s="983"/>
      <c r="F1012" s="983"/>
      <c r="G1012" s="983"/>
      <c r="H1012" s="270"/>
      <c r="I1012" s="270"/>
      <c r="J1012" s="270"/>
      <c r="K1012" s="270"/>
      <c r="L1012" s="270"/>
      <c r="M1012" s="270"/>
      <c r="N1012" s="269"/>
      <c r="O1012" s="269"/>
      <c r="P1012" s="269"/>
      <c r="Q1012" s="281" t="s">
        <v>1974</v>
      </c>
      <c r="R1012" s="269"/>
      <c r="S1012" s="269"/>
      <c r="T1012" s="269"/>
      <c r="U1012" s="269"/>
      <c r="V1012" s="269"/>
      <c r="W1012" s="269"/>
      <c r="X1012" s="269"/>
      <c r="Y1012" s="269"/>
      <c r="Z1012" s="269"/>
      <c r="AA1012" s="269"/>
      <c r="AB1012" s="269"/>
      <c r="AC1012" s="269"/>
      <c r="AD1012" s="269"/>
      <c r="AE1012" s="269"/>
      <c r="AF1012" s="269"/>
      <c r="AG1012" s="269"/>
      <c r="AH1012" s="269"/>
      <c r="AI1012" s="269"/>
      <c r="AJ1012" s="269"/>
      <c r="AK1012" s="269"/>
      <c r="AL1012" s="269"/>
      <c r="AM1012" s="269"/>
      <c r="AN1012" s="269"/>
      <c r="AO1012" s="269"/>
      <c r="AP1012" s="269"/>
      <c r="AQ1012" s="269"/>
      <c r="AR1012" s="269"/>
      <c r="AS1012" s="269"/>
      <c r="AT1012" s="269"/>
      <c r="AU1012" s="269"/>
      <c r="AV1012" s="269"/>
      <c r="AW1012" s="269"/>
      <c r="AX1012" s="269"/>
      <c r="AY1012" s="269"/>
      <c r="AZ1012" s="269"/>
      <c r="BA1012" s="269"/>
      <c r="BB1012" s="269"/>
      <c r="BC1012" s="269"/>
      <c r="BD1012" s="269"/>
      <c r="BE1012" s="269"/>
      <c r="BF1012" s="269"/>
      <c r="BG1012" s="269"/>
      <c r="BH1012" s="269"/>
      <c r="BI1012" s="269"/>
      <c r="BJ1012" s="283" t="e">
        <f>(((BJ1007*2)+(BJ1008*1)+(BJ1009*0)))/(BJ1007+BJ1008+BJ1009)</f>
        <v>#DIV/0!</v>
      </c>
      <c r="BK1012" s="283" t="e">
        <f t="shared" ref="BK1012:CQ1012" si="446">(((BK1007*2)+(BK1008*1)+(BK1009*0)))/(BK1007+BK1008+BK1009)</f>
        <v>#DIV/0!</v>
      </c>
      <c r="BL1012" s="283" t="e">
        <f t="shared" si="446"/>
        <v>#DIV/0!</v>
      </c>
      <c r="BM1012" s="283" t="e">
        <f t="shared" si="446"/>
        <v>#DIV/0!</v>
      </c>
      <c r="BN1012" s="283" t="e">
        <f t="shared" si="446"/>
        <v>#DIV/0!</v>
      </c>
      <c r="BO1012" s="283" t="e">
        <f t="shared" si="446"/>
        <v>#DIV/0!</v>
      </c>
      <c r="BP1012" s="283" t="e">
        <f t="shared" si="446"/>
        <v>#DIV/0!</v>
      </c>
      <c r="BQ1012" s="283" t="e">
        <f t="shared" si="446"/>
        <v>#DIV/0!</v>
      </c>
      <c r="BR1012" s="283" t="e">
        <f t="shared" si="446"/>
        <v>#DIV/0!</v>
      </c>
      <c r="BS1012" s="283" t="e">
        <f t="shared" si="446"/>
        <v>#DIV/0!</v>
      </c>
      <c r="BT1012" s="283" t="e">
        <f t="shared" si="446"/>
        <v>#DIV/0!</v>
      </c>
      <c r="BU1012" s="283" t="e">
        <f t="shared" si="446"/>
        <v>#DIV/0!</v>
      </c>
      <c r="BV1012" s="283" t="e">
        <f t="shared" si="446"/>
        <v>#DIV/0!</v>
      </c>
      <c r="BW1012" s="283" t="e">
        <f t="shared" si="446"/>
        <v>#DIV/0!</v>
      </c>
      <c r="BX1012" s="283" t="e">
        <f t="shared" si="446"/>
        <v>#DIV/0!</v>
      </c>
      <c r="BY1012" s="283" t="e">
        <f t="shared" si="446"/>
        <v>#DIV/0!</v>
      </c>
      <c r="BZ1012" s="283" t="e">
        <f t="shared" si="446"/>
        <v>#DIV/0!</v>
      </c>
      <c r="CA1012" s="283" t="e">
        <f t="shared" si="446"/>
        <v>#DIV/0!</v>
      </c>
      <c r="CB1012" s="283" t="e">
        <f t="shared" si="446"/>
        <v>#DIV/0!</v>
      </c>
      <c r="CC1012" s="283" t="e">
        <f t="shared" si="446"/>
        <v>#DIV/0!</v>
      </c>
      <c r="CD1012" s="283" t="e">
        <f t="shared" si="446"/>
        <v>#DIV/0!</v>
      </c>
      <c r="CE1012" s="283" t="e">
        <f t="shared" si="446"/>
        <v>#DIV/0!</v>
      </c>
      <c r="CF1012" s="283" t="e">
        <f t="shared" si="446"/>
        <v>#DIV/0!</v>
      </c>
      <c r="CG1012" s="283" t="e">
        <f t="shared" si="446"/>
        <v>#DIV/0!</v>
      </c>
      <c r="CH1012" s="283" t="e">
        <f t="shared" si="446"/>
        <v>#DIV/0!</v>
      </c>
      <c r="CI1012" s="283" t="e">
        <f t="shared" si="446"/>
        <v>#DIV/0!</v>
      </c>
      <c r="CJ1012" s="283" t="e">
        <f t="shared" si="446"/>
        <v>#DIV/0!</v>
      </c>
      <c r="CK1012" s="283" t="e">
        <f t="shared" si="446"/>
        <v>#DIV/0!</v>
      </c>
      <c r="CL1012" s="283" t="e">
        <f t="shared" si="446"/>
        <v>#DIV/0!</v>
      </c>
      <c r="CM1012" s="283" t="e">
        <f t="shared" si="446"/>
        <v>#DIV/0!</v>
      </c>
      <c r="CN1012" s="283" t="e">
        <f t="shared" si="446"/>
        <v>#DIV/0!</v>
      </c>
      <c r="CO1012" s="283" t="e">
        <f t="shared" si="446"/>
        <v>#DIV/0!</v>
      </c>
      <c r="CP1012" s="283" t="e">
        <f t="shared" si="446"/>
        <v>#DIV/0!</v>
      </c>
      <c r="CQ1012" s="283" t="e">
        <f t="shared" si="446"/>
        <v>#DIV/0!</v>
      </c>
      <c r="CR1012" s="972">
        <f>COUNTIF(BJ1013:CQ1013,"Đ")</f>
        <v>0</v>
      </c>
      <c r="CS1012" s="960" t="e">
        <f>CR1012/(CR1012+CT1012+CV1012+CX1012)</f>
        <v>#DIV/0!</v>
      </c>
      <c r="CT1012" s="959">
        <f>COUNTIF(BJ1013:CQ1013,"CCG")</f>
        <v>0</v>
      </c>
      <c r="CU1012" s="960" t="e">
        <f>CT1012/(CR1012+CT1012+CV1012+CX1012)</f>
        <v>#DIV/0!</v>
      </c>
      <c r="CV1012" s="959">
        <f>COUNTIF(BJ1013:CQ1013,"CĐ")</f>
        <v>0</v>
      </c>
      <c r="CW1012" s="960" t="e">
        <f>CV1012/(CR1012+CT1012+CV1012+CX1012)</f>
        <v>#DIV/0!</v>
      </c>
      <c r="CX1012" s="959">
        <f>COUNTIF(BJ1013:CQ1013,"KĐG")</f>
        <v>0</v>
      </c>
      <c r="CY1012" s="960" t="e">
        <f>CX1012/(CR1012+CT1012+CV1012+CX1012)</f>
        <v>#DIV/0!</v>
      </c>
      <c r="CZ1012" s="958" t="e">
        <f>(((CR1012*2)+(CT1012*1)+(CV1012*0)))/(CR1012+CT1012+CV1012)</f>
        <v>#DIV/0!</v>
      </c>
      <c r="DA1012" s="958" t="e">
        <f>IF(CY1012&gt;=50%,"KĐG",IF(CZ1012&gt;=1.6,"Đạt",IF(CZ1012&gt;=1,"Cần cố gắng","Chưa đạt")))</f>
        <v>#DIV/0!</v>
      </c>
    </row>
    <row r="1013" spans="1:105" ht="19.399999999999999" hidden="1" customHeight="1">
      <c r="A1013" s="978"/>
      <c r="B1013" s="984"/>
      <c r="C1013" s="985"/>
      <c r="D1013" s="985"/>
      <c r="E1013" s="985"/>
      <c r="F1013" s="985"/>
      <c r="G1013" s="985"/>
      <c r="H1013" s="271"/>
      <c r="I1013" s="271"/>
      <c r="J1013" s="271"/>
      <c r="K1013" s="271"/>
      <c r="L1013" s="271"/>
      <c r="M1013" s="271"/>
      <c r="N1013" s="269"/>
      <c r="O1013" s="269"/>
      <c r="P1013" s="269"/>
      <c r="Q1013" s="281" t="s">
        <v>1974</v>
      </c>
      <c r="R1013" s="269"/>
      <c r="S1013" s="269"/>
      <c r="T1013" s="269"/>
      <c r="U1013" s="269"/>
      <c r="V1013" s="269"/>
      <c r="W1013" s="269"/>
      <c r="X1013" s="269"/>
      <c r="Y1013" s="269"/>
      <c r="Z1013" s="269"/>
      <c r="AA1013" s="269"/>
      <c r="AB1013" s="269"/>
      <c r="AC1013" s="269"/>
      <c r="AD1013" s="269"/>
      <c r="AE1013" s="269"/>
      <c r="AF1013" s="269"/>
      <c r="AG1013" s="269"/>
      <c r="AH1013" s="269"/>
      <c r="AI1013" s="269"/>
      <c r="AJ1013" s="269"/>
      <c r="AK1013" s="269"/>
      <c r="AL1013" s="269"/>
      <c r="AM1013" s="269"/>
      <c r="AN1013" s="269"/>
      <c r="AO1013" s="269"/>
      <c r="AP1013" s="269"/>
      <c r="AQ1013" s="269"/>
      <c r="AR1013" s="269"/>
      <c r="AS1013" s="269"/>
      <c r="AT1013" s="269"/>
      <c r="AU1013" s="269"/>
      <c r="AV1013" s="269"/>
      <c r="AW1013" s="269"/>
      <c r="AX1013" s="269"/>
      <c r="AY1013" s="269"/>
      <c r="AZ1013" s="269"/>
      <c r="BA1013" s="269"/>
      <c r="BB1013" s="269"/>
      <c r="BC1013" s="269"/>
      <c r="BD1013" s="269"/>
      <c r="BE1013" s="269"/>
      <c r="BF1013" s="269"/>
      <c r="BG1013" s="269"/>
      <c r="BH1013" s="269"/>
      <c r="BI1013" s="269"/>
      <c r="BJ1013" s="283" t="e">
        <f>IF(BJ1011&gt;=50%,"KĐG",IF(BJ1012&gt;=1.6,"Đ",IF(BJ1012&gt;=1,"CCG","CĐ")))</f>
        <v>#DIV/0!</v>
      </c>
      <c r="BK1013" s="283" t="e">
        <f t="shared" ref="BK1013:CQ1013" si="447">IF(BK1011&gt;=50%,"KĐG",IF(BK1012&gt;=1.6,"Đ",IF(BK1012&gt;=1,"CCG","CĐ")))</f>
        <v>#DIV/0!</v>
      </c>
      <c r="BL1013" s="283" t="e">
        <f t="shared" si="447"/>
        <v>#DIV/0!</v>
      </c>
      <c r="BM1013" s="283" t="e">
        <f t="shared" si="447"/>
        <v>#DIV/0!</v>
      </c>
      <c r="BN1013" s="283" t="e">
        <f t="shared" si="447"/>
        <v>#DIV/0!</v>
      </c>
      <c r="BO1013" s="283" t="e">
        <f t="shared" si="447"/>
        <v>#DIV/0!</v>
      </c>
      <c r="BP1013" s="283" t="e">
        <f t="shared" si="447"/>
        <v>#DIV/0!</v>
      </c>
      <c r="BQ1013" s="283" t="e">
        <f t="shared" si="447"/>
        <v>#DIV/0!</v>
      </c>
      <c r="BR1013" s="283" t="e">
        <f t="shared" si="447"/>
        <v>#DIV/0!</v>
      </c>
      <c r="BS1013" s="283" t="e">
        <f t="shared" si="447"/>
        <v>#DIV/0!</v>
      </c>
      <c r="BT1013" s="283" t="e">
        <f t="shared" si="447"/>
        <v>#DIV/0!</v>
      </c>
      <c r="BU1013" s="283" t="e">
        <f t="shared" si="447"/>
        <v>#DIV/0!</v>
      </c>
      <c r="BV1013" s="283" t="e">
        <f t="shared" si="447"/>
        <v>#DIV/0!</v>
      </c>
      <c r="BW1013" s="283" t="e">
        <f t="shared" si="447"/>
        <v>#DIV/0!</v>
      </c>
      <c r="BX1013" s="283" t="e">
        <f t="shared" si="447"/>
        <v>#DIV/0!</v>
      </c>
      <c r="BY1013" s="283" t="e">
        <f t="shared" si="447"/>
        <v>#DIV/0!</v>
      </c>
      <c r="BZ1013" s="283" t="e">
        <f t="shared" si="447"/>
        <v>#DIV/0!</v>
      </c>
      <c r="CA1013" s="283" t="e">
        <f t="shared" si="447"/>
        <v>#DIV/0!</v>
      </c>
      <c r="CB1013" s="283" t="e">
        <f t="shared" si="447"/>
        <v>#DIV/0!</v>
      </c>
      <c r="CC1013" s="283" t="e">
        <f t="shared" si="447"/>
        <v>#DIV/0!</v>
      </c>
      <c r="CD1013" s="283" t="e">
        <f t="shared" si="447"/>
        <v>#DIV/0!</v>
      </c>
      <c r="CE1013" s="283" t="e">
        <f t="shared" si="447"/>
        <v>#DIV/0!</v>
      </c>
      <c r="CF1013" s="283" t="e">
        <f t="shared" si="447"/>
        <v>#DIV/0!</v>
      </c>
      <c r="CG1013" s="283" t="e">
        <f t="shared" si="447"/>
        <v>#DIV/0!</v>
      </c>
      <c r="CH1013" s="283" t="e">
        <f t="shared" si="447"/>
        <v>#DIV/0!</v>
      </c>
      <c r="CI1013" s="283" t="e">
        <f t="shared" si="447"/>
        <v>#DIV/0!</v>
      </c>
      <c r="CJ1013" s="283" t="e">
        <f t="shared" si="447"/>
        <v>#DIV/0!</v>
      </c>
      <c r="CK1013" s="283" t="e">
        <f t="shared" si="447"/>
        <v>#DIV/0!</v>
      </c>
      <c r="CL1013" s="283" t="e">
        <f t="shared" si="447"/>
        <v>#DIV/0!</v>
      </c>
      <c r="CM1013" s="283" t="e">
        <f t="shared" si="447"/>
        <v>#DIV/0!</v>
      </c>
      <c r="CN1013" s="283" t="e">
        <f t="shared" si="447"/>
        <v>#DIV/0!</v>
      </c>
      <c r="CO1013" s="283" t="e">
        <f t="shared" si="447"/>
        <v>#DIV/0!</v>
      </c>
      <c r="CP1013" s="283" t="e">
        <f t="shared" si="447"/>
        <v>#DIV/0!</v>
      </c>
      <c r="CQ1013" s="283" t="e">
        <f t="shared" si="447"/>
        <v>#DIV/0!</v>
      </c>
      <c r="CR1013" s="972"/>
      <c r="CS1013" s="960"/>
      <c r="CT1013" s="959"/>
      <c r="CU1013" s="960"/>
      <c r="CV1013" s="959"/>
      <c r="CW1013" s="960"/>
      <c r="CX1013" s="959"/>
      <c r="CY1013" s="960"/>
      <c r="CZ1013" s="958"/>
      <c r="DA1013" s="958"/>
    </row>
    <row r="1014" spans="1:105" ht="19.399999999999999" hidden="1" customHeight="1">
      <c r="A1014" s="990" t="s">
        <v>1970</v>
      </c>
      <c r="B1014" s="962" t="s">
        <v>7</v>
      </c>
      <c r="C1014" s="963"/>
      <c r="D1014" s="963"/>
      <c r="E1014" s="963"/>
      <c r="F1014" s="963"/>
      <c r="G1014" s="964"/>
      <c r="H1014" s="266"/>
      <c r="I1014" s="266"/>
      <c r="J1014" s="266"/>
      <c r="K1014" s="266"/>
      <c r="L1014" s="266"/>
      <c r="M1014" s="277"/>
      <c r="N1014" s="266"/>
      <c r="O1014" s="266"/>
      <c r="P1014" s="266"/>
      <c r="Q1014" s="266"/>
      <c r="R1014" s="281" t="s">
        <v>1974</v>
      </c>
      <c r="S1014" s="266"/>
      <c r="T1014" s="266"/>
      <c r="U1014" s="266"/>
      <c r="V1014" s="266"/>
      <c r="W1014" s="266"/>
      <c r="X1014" s="266"/>
      <c r="Y1014" s="266"/>
      <c r="Z1014" s="266"/>
      <c r="AA1014" s="266"/>
      <c r="AB1014" s="266"/>
      <c r="AC1014" s="266"/>
      <c r="AD1014" s="266"/>
      <c r="AE1014" s="266"/>
      <c r="AF1014" s="266"/>
      <c r="AG1014" s="266"/>
      <c r="AH1014" s="266"/>
      <c r="AI1014" s="266"/>
      <c r="AJ1014" s="266"/>
      <c r="AK1014" s="266"/>
      <c r="AL1014" s="266"/>
      <c r="AM1014" s="266"/>
      <c r="AN1014" s="266"/>
      <c r="AO1014" s="266"/>
      <c r="AP1014" s="266"/>
      <c r="AQ1014" s="266"/>
      <c r="AR1014" s="266"/>
      <c r="AS1014" s="266"/>
      <c r="AT1014" s="266"/>
      <c r="AU1014" s="266"/>
      <c r="AV1014" s="266"/>
      <c r="AW1014" s="266"/>
      <c r="AX1014" s="266"/>
      <c r="AY1014" s="266"/>
      <c r="AZ1014" s="266"/>
      <c r="BA1014" s="266"/>
      <c r="BB1014" s="266"/>
      <c r="BC1014" s="266"/>
      <c r="BD1014" s="266"/>
      <c r="BE1014" s="266"/>
      <c r="BF1014" s="266"/>
      <c r="BG1014" s="266"/>
      <c r="BH1014" s="266"/>
      <c r="BI1014" s="266"/>
      <c r="BJ1014" s="284">
        <f t="shared" ref="BJ1014:CQ1014" si="448">COUNTIFS($R$6:$R$967,"x",BJ$6:BJ$967,"2")</f>
        <v>0</v>
      </c>
      <c r="BK1014" s="284">
        <f t="shared" si="448"/>
        <v>0</v>
      </c>
      <c r="BL1014" s="284">
        <f t="shared" si="448"/>
        <v>0</v>
      </c>
      <c r="BM1014" s="284">
        <f t="shared" si="448"/>
        <v>0</v>
      </c>
      <c r="BN1014" s="284">
        <f t="shared" si="448"/>
        <v>0</v>
      </c>
      <c r="BO1014" s="284">
        <f t="shared" si="448"/>
        <v>0</v>
      </c>
      <c r="BP1014" s="284">
        <f t="shared" si="448"/>
        <v>0</v>
      </c>
      <c r="BQ1014" s="284">
        <f t="shared" si="448"/>
        <v>0</v>
      </c>
      <c r="BR1014" s="284">
        <f t="shared" si="448"/>
        <v>0</v>
      </c>
      <c r="BS1014" s="284">
        <f t="shared" si="448"/>
        <v>0</v>
      </c>
      <c r="BT1014" s="284">
        <f t="shared" si="448"/>
        <v>0</v>
      </c>
      <c r="BU1014" s="284">
        <f t="shared" si="448"/>
        <v>0</v>
      </c>
      <c r="BV1014" s="284">
        <f t="shared" si="448"/>
        <v>0</v>
      </c>
      <c r="BW1014" s="284">
        <f t="shared" si="448"/>
        <v>0</v>
      </c>
      <c r="BX1014" s="284">
        <f t="shared" si="448"/>
        <v>0</v>
      </c>
      <c r="BY1014" s="284">
        <f t="shared" si="448"/>
        <v>0</v>
      </c>
      <c r="BZ1014" s="284">
        <f t="shared" si="448"/>
        <v>0</v>
      </c>
      <c r="CA1014" s="284">
        <f t="shared" si="448"/>
        <v>0</v>
      </c>
      <c r="CB1014" s="284">
        <f t="shared" si="448"/>
        <v>0</v>
      </c>
      <c r="CC1014" s="284">
        <f t="shared" si="448"/>
        <v>0</v>
      </c>
      <c r="CD1014" s="284">
        <f t="shared" si="448"/>
        <v>0</v>
      </c>
      <c r="CE1014" s="284">
        <f t="shared" si="448"/>
        <v>0</v>
      </c>
      <c r="CF1014" s="284">
        <f t="shared" si="448"/>
        <v>0</v>
      </c>
      <c r="CG1014" s="284">
        <f t="shared" si="448"/>
        <v>0</v>
      </c>
      <c r="CH1014" s="284">
        <f t="shared" si="448"/>
        <v>0</v>
      </c>
      <c r="CI1014" s="284">
        <f t="shared" si="448"/>
        <v>0</v>
      </c>
      <c r="CJ1014" s="284">
        <f t="shared" si="448"/>
        <v>0</v>
      </c>
      <c r="CK1014" s="284">
        <f t="shared" si="448"/>
        <v>0</v>
      </c>
      <c r="CL1014" s="284">
        <f t="shared" si="448"/>
        <v>0</v>
      </c>
      <c r="CM1014" s="284">
        <f t="shared" si="448"/>
        <v>0</v>
      </c>
      <c r="CN1014" s="284">
        <f t="shared" si="448"/>
        <v>0</v>
      </c>
      <c r="CO1014" s="284">
        <f t="shared" si="448"/>
        <v>0</v>
      </c>
      <c r="CP1014" s="284">
        <f t="shared" si="448"/>
        <v>0</v>
      </c>
      <c r="CQ1014" s="284">
        <f t="shared" si="448"/>
        <v>0</v>
      </c>
      <c r="CR1014" s="965"/>
      <c r="CS1014" s="965"/>
      <c r="CT1014" s="965"/>
      <c r="CU1014" s="965"/>
      <c r="CV1014" s="965"/>
      <c r="CW1014" s="965"/>
      <c r="CX1014" s="965"/>
      <c r="CY1014" s="965"/>
      <c r="CZ1014" s="965"/>
      <c r="DA1014" s="965"/>
    </row>
    <row r="1015" spans="1:105" ht="19.399999999999999" hidden="1" customHeight="1">
      <c r="A1015" s="991"/>
      <c r="B1015" s="962" t="s">
        <v>4</v>
      </c>
      <c r="C1015" s="963"/>
      <c r="D1015" s="963"/>
      <c r="E1015" s="963"/>
      <c r="F1015" s="963"/>
      <c r="G1015" s="964"/>
      <c r="H1015" s="266"/>
      <c r="I1015" s="266"/>
      <c r="J1015" s="266"/>
      <c r="K1015" s="266"/>
      <c r="L1015" s="266"/>
      <c r="M1015" s="277"/>
      <c r="N1015" s="266"/>
      <c r="O1015" s="266"/>
      <c r="P1015" s="266"/>
      <c r="Q1015" s="266"/>
      <c r="R1015" s="281" t="s">
        <v>1974</v>
      </c>
      <c r="S1015" s="266"/>
      <c r="T1015" s="266"/>
      <c r="U1015" s="266"/>
      <c r="V1015" s="266"/>
      <c r="W1015" s="266"/>
      <c r="X1015" s="266"/>
      <c r="Y1015" s="266"/>
      <c r="Z1015" s="266"/>
      <c r="AA1015" s="266"/>
      <c r="AB1015" s="266"/>
      <c r="AC1015" s="266"/>
      <c r="AD1015" s="266"/>
      <c r="AE1015" s="266"/>
      <c r="AF1015" s="266"/>
      <c r="AG1015" s="266"/>
      <c r="AH1015" s="266"/>
      <c r="AI1015" s="266"/>
      <c r="AJ1015" s="266"/>
      <c r="AK1015" s="266"/>
      <c r="AL1015" s="266"/>
      <c r="AM1015" s="266"/>
      <c r="AN1015" s="266"/>
      <c r="AO1015" s="266"/>
      <c r="AP1015" s="266"/>
      <c r="AQ1015" s="266"/>
      <c r="AR1015" s="266"/>
      <c r="AS1015" s="266"/>
      <c r="AT1015" s="266"/>
      <c r="AU1015" s="266"/>
      <c r="AV1015" s="266"/>
      <c r="AW1015" s="266"/>
      <c r="AX1015" s="266"/>
      <c r="AY1015" s="266"/>
      <c r="AZ1015" s="266"/>
      <c r="BA1015" s="266"/>
      <c r="BB1015" s="266"/>
      <c r="BC1015" s="266"/>
      <c r="BD1015" s="266"/>
      <c r="BE1015" s="266"/>
      <c r="BF1015" s="266"/>
      <c r="BG1015" s="266"/>
      <c r="BH1015" s="266"/>
      <c r="BI1015" s="266"/>
      <c r="BJ1015" s="284">
        <f t="shared" ref="BJ1015:CQ1015" si="449">COUNTIFS($R$6:$R$967,"x",BJ$6:BJ$967,"1")</f>
        <v>0</v>
      </c>
      <c r="BK1015" s="284">
        <f t="shared" si="449"/>
        <v>0</v>
      </c>
      <c r="BL1015" s="284">
        <f t="shared" si="449"/>
        <v>0</v>
      </c>
      <c r="BM1015" s="284">
        <f t="shared" si="449"/>
        <v>0</v>
      </c>
      <c r="BN1015" s="284">
        <f t="shared" si="449"/>
        <v>0</v>
      </c>
      <c r="BO1015" s="284">
        <f t="shared" si="449"/>
        <v>0</v>
      </c>
      <c r="BP1015" s="284">
        <f t="shared" si="449"/>
        <v>0</v>
      </c>
      <c r="BQ1015" s="284">
        <f t="shared" si="449"/>
        <v>0</v>
      </c>
      <c r="BR1015" s="284">
        <f t="shared" si="449"/>
        <v>0</v>
      </c>
      <c r="BS1015" s="284">
        <f t="shared" si="449"/>
        <v>0</v>
      </c>
      <c r="BT1015" s="284">
        <f t="shared" si="449"/>
        <v>0</v>
      </c>
      <c r="BU1015" s="284">
        <f t="shared" si="449"/>
        <v>0</v>
      </c>
      <c r="BV1015" s="284">
        <f t="shared" si="449"/>
        <v>0</v>
      </c>
      <c r="BW1015" s="284">
        <f t="shared" si="449"/>
        <v>0</v>
      </c>
      <c r="BX1015" s="284">
        <f t="shared" si="449"/>
        <v>0</v>
      </c>
      <c r="BY1015" s="284">
        <f t="shared" si="449"/>
        <v>0</v>
      </c>
      <c r="BZ1015" s="284">
        <f t="shared" si="449"/>
        <v>0</v>
      </c>
      <c r="CA1015" s="284">
        <f t="shared" si="449"/>
        <v>0</v>
      </c>
      <c r="CB1015" s="284">
        <f t="shared" si="449"/>
        <v>0</v>
      </c>
      <c r="CC1015" s="284">
        <f t="shared" si="449"/>
        <v>0</v>
      </c>
      <c r="CD1015" s="284">
        <f t="shared" si="449"/>
        <v>0</v>
      </c>
      <c r="CE1015" s="284">
        <f t="shared" si="449"/>
        <v>0</v>
      </c>
      <c r="CF1015" s="284">
        <f t="shared" si="449"/>
        <v>0</v>
      </c>
      <c r="CG1015" s="284">
        <f t="shared" si="449"/>
        <v>0</v>
      </c>
      <c r="CH1015" s="284">
        <f t="shared" si="449"/>
        <v>0</v>
      </c>
      <c r="CI1015" s="284">
        <f t="shared" si="449"/>
        <v>0</v>
      </c>
      <c r="CJ1015" s="284">
        <f t="shared" si="449"/>
        <v>0</v>
      </c>
      <c r="CK1015" s="284">
        <f t="shared" si="449"/>
        <v>0</v>
      </c>
      <c r="CL1015" s="284">
        <f t="shared" si="449"/>
        <v>0</v>
      </c>
      <c r="CM1015" s="284">
        <f t="shared" si="449"/>
        <v>0</v>
      </c>
      <c r="CN1015" s="284">
        <f t="shared" si="449"/>
        <v>0</v>
      </c>
      <c r="CO1015" s="284">
        <f t="shared" si="449"/>
        <v>0</v>
      </c>
      <c r="CP1015" s="284">
        <f t="shared" si="449"/>
        <v>0</v>
      </c>
      <c r="CQ1015" s="284">
        <f t="shared" si="449"/>
        <v>0</v>
      </c>
      <c r="CR1015" s="965"/>
      <c r="CS1015" s="965"/>
      <c r="CT1015" s="965"/>
      <c r="CU1015" s="965"/>
      <c r="CV1015" s="965"/>
      <c r="CW1015" s="965"/>
      <c r="CX1015" s="965"/>
      <c r="CY1015" s="965"/>
      <c r="CZ1015" s="965"/>
      <c r="DA1015" s="965"/>
    </row>
    <row r="1016" spans="1:105" ht="19.399999999999999" hidden="1" customHeight="1">
      <c r="A1016" s="991"/>
      <c r="B1016" s="962" t="s">
        <v>3</v>
      </c>
      <c r="C1016" s="963"/>
      <c r="D1016" s="963"/>
      <c r="E1016" s="963"/>
      <c r="F1016" s="963"/>
      <c r="G1016" s="964"/>
      <c r="H1016" s="266"/>
      <c r="I1016" s="266"/>
      <c r="J1016" s="266"/>
      <c r="K1016" s="266"/>
      <c r="L1016" s="266"/>
      <c r="M1016" s="277"/>
      <c r="N1016" s="266"/>
      <c r="O1016" s="266"/>
      <c r="P1016" s="266"/>
      <c r="Q1016" s="266"/>
      <c r="R1016" s="281" t="s">
        <v>1974</v>
      </c>
      <c r="S1016" s="266"/>
      <c r="T1016" s="266"/>
      <c r="U1016" s="266"/>
      <c r="V1016" s="266"/>
      <c r="W1016" s="266"/>
      <c r="X1016" s="266"/>
      <c r="Y1016" s="266"/>
      <c r="Z1016" s="266"/>
      <c r="AA1016" s="266"/>
      <c r="AB1016" s="266"/>
      <c r="AC1016" s="266"/>
      <c r="AD1016" s="266"/>
      <c r="AE1016" s="266"/>
      <c r="AF1016" s="266"/>
      <c r="AG1016" s="266"/>
      <c r="AH1016" s="266"/>
      <c r="AI1016" s="266"/>
      <c r="AJ1016" s="266"/>
      <c r="AK1016" s="266"/>
      <c r="AL1016" s="266"/>
      <c r="AM1016" s="266"/>
      <c r="AN1016" s="266"/>
      <c r="AO1016" s="266"/>
      <c r="AP1016" s="266"/>
      <c r="AQ1016" s="266"/>
      <c r="AR1016" s="266"/>
      <c r="AS1016" s="266"/>
      <c r="AT1016" s="266"/>
      <c r="AU1016" s="266"/>
      <c r="AV1016" s="266"/>
      <c r="AW1016" s="266"/>
      <c r="AX1016" s="266"/>
      <c r="AY1016" s="266"/>
      <c r="AZ1016" s="266"/>
      <c r="BA1016" s="266"/>
      <c r="BB1016" s="266"/>
      <c r="BC1016" s="266"/>
      <c r="BD1016" s="266"/>
      <c r="BE1016" s="266"/>
      <c r="BF1016" s="266"/>
      <c r="BG1016" s="266"/>
      <c r="BH1016" s="266"/>
      <c r="BI1016" s="266"/>
      <c r="BJ1016" s="284">
        <f t="shared" ref="BJ1016:CQ1016" si="450">COUNTIFS($R$6:$R$967,"x",BJ$6:BJ$967,"0")</f>
        <v>0</v>
      </c>
      <c r="BK1016" s="284">
        <f t="shared" si="450"/>
        <v>0</v>
      </c>
      <c r="BL1016" s="284">
        <f t="shared" si="450"/>
        <v>0</v>
      </c>
      <c r="BM1016" s="284">
        <f t="shared" si="450"/>
        <v>0</v>
      </c>
      <c r="BN1016" s="284">
        <f t="shared" si="450"/>
        <v>0</v>
      </c>
      <c r="BO1016" s="284">
        <f t="shared" si="450"/>
        <v>0</v>
      </c>
      <c r="BP1016" s="284">
        <f t="shared" si="450"/>
        <v>0</v>
      </c>
      <c r="BQ1016" s="284">
        <f t="shared" si="450"/>
        <v>0</v>
      </c>
      <c r="BR1016" s="284">
        <f t="shared" si="450"/>
        <v>0</v>
      </c>
      <c r="BS1016" s="284">
        <f t="shared" si="450"/>
        <v>0</v>
      </c>
      <c r="BT1016" s="284">
        <f t="shared" si="450"/>
        <v>0</v>
      </c>
      <c r="BU1016" s="284">
        <f t="shared" si="450"/>
        <v>0</v>
      </c>
      <c r="BV1016" s="284">
        <f t="shared" si="450"/>
        <v>0</v>
      </c>
      <c r="BW1016" s="284">
        <f t="shared" si="450"/>
        <v>0</v>
      </c>
      <c r="BX1016" s="284">
        <f t="shared" si="450"/>
        <v>0</v>
      </c>
      <c r="BY1016" s="284">
        <f t="shared" si="450"/>
        <v>0</v>
      </c>
      <c r="BZ1016" s="284">
        <f t="shared" si="450"/>
        <v>0</v>
      </c>
      <c r="CA1016" s="284">
        <f t="shared" si="450"/>
        <v>0</v>
      </c>
      <c r="CB1016" s="284">
        <f t="shared" si="450"/>
        <v>0</v>
      </c>
      <c r="CC1016" s="284">
        <f t="shared" si="450"/>
        <v>0</v>
      </c>
      <c r="CD1016" s="284">
        <f t="shared" si="450"/>
        <v>0</v>
      </c>
      <c r="CE1016" s="284">
        <f t="shared" si="450"/>
        <v>0</v>
      </c>
      <c r="CF1016" s="284">
        <f t="shared" si="450"/>
        <v>0</v>
      </c>
      <c r="CG1016" s="284">
        <f t="shared" si="450"/>
        <v>0</v>
      </c>
      <c r="CH1016" s="284">
        <f t="shared" si="450"/>
        <v>0</v>
      </c>
      <c r="CI1016" s="284">
        <f t="shared" si="450"/>
        <v>0</v>
      </c>
      <c r="CJ1016" s="284">
        <f t="shared" si="450"/>
        <v>0</v>
      </c>
      <c r="CK1016" s="284">
        <f t="shared" si="450"/>
        <v>0</v>
      </c>
      <c r="CL1016" s="284">
        <f t="shared" si="450"/>
        <v>0</v>
      </c>
      <c r="CM1016" s="284">
        <f t="shared" si="450"/>
        <v>0</v>
      </c>
      <c r="CN1016" s="284">
        <f t="shared" si="450"/>
        <v>0</v>
      </c>
      <c r="CO1016" s="284">
        <f t="shared" si="450"/>
        <v>0</v>
      </c>
      <c r="CP1016" s="284">
        <f t="shared" si="450"/>
        <v>0</v>
      </c>
      <c r="CQ1016" s="284">
        <f t="shared" si="450"/>
        <v>0</v>
      </c>
      <c r="CR1016" s="965"/>
      <c r="CS1016" s="965"/>
      <c r="CT1016" s="965"/>
      <c r="CU1016" s="965"/>
      <c r="CV1016" s="965"/>
      <c r="CW1016" s="965"/>
      <c r="CX1016" s="965"/>
      <c r="CY1016" s="965"/>
      <c r="CZ1016" s="965"/>
      <c r="DA1016" s="965"/>
    </row>
    <row r="1017" spans="1:105" ht="19.399999999999999" hidden="1" customHeight="1">
      <c r="A1017" s="991"/>
      <c r="B1017" s="962" t="s">
        <v>2</v>
      </c>
      <c r="C1017" s="963"/>
      <c r="D1017" s="963"/>
      <c r="E1017" s="963"/>
      <c r="F1017" s="963"/>
      <c r="G1017" s="964"/>
      <c r="H1017" s="266"/>
      <c r="I1017" s="266"/>
      <c r="J1017" s="266"/>
      <c r="K1017" s="266"/>
      <c r="L1017" s="266"/>
      <c r="M1017" s="277"/>
      <c r="N1017" s="266"/>
      <c r="O1017" s="266"/>
      <c r="P1017" s="266"/>
      <c r="Q1017" s="266"/>
      <c r="R1017" s="281" t="s">
        <v>1974</v>
      </c>
      <c r="S1017" s="266"/>
      <c r="T1017" s="266"/>
      <c r="U1017" s="266"/>
      <c r="V1017" s="266"/>
      <c r="W1017" s="266"/>
      <c r="X1017" s="266"/>
      <c r="Y1017" s="266"/>
      <c r="Z1017" s="266"/>
      <c r="AA1017" s="266"/>
      <c r="AB1017" s="266"/>
      <c r="AC1017" s="266"/>
      <c r="AD1017" s="266"/>
      <c r="AE1017" s="266"/>
      <c r="AF1017" s="266"/>
      <c r="AG1017" s="266"/>
      <c r="AH1017" s="266"/>
      <c r="AI1017" s="266"/>
      <c r="AJ1017" s="266"/>
      <c r="AK1017" s="266"/>
      <c r="AL1017" s="266"/>
      <c r="AM1017" s="266"/>
      <c r="AN1017" s="266"/>
      <c r="AO1017" s="266"/>
      <c r="AP1017" s="266"/>
      <c r="AQ1017" s="266"/>
      <c r="AR1017" s="266"/>
      <c r="AS1017" s="266"/>
      <c r="AT1017" s="266"/>
      <c r="AU1017" s="266"/>
      <c r="AV1017" s="266"/>
      <c r="AW1017" s="266"/>
      <c r="AX1017" s="266"/>
      <c r="AY1017" s="266"/>
      <c r="AZ1017" s="266"/>
      <c r="BA1017" s="266"/>
      <c r="BB1017" s="266"/>
      <c r="BC1017" s="266"/>
      <c r="BD1017" s="266"/>
      <c r="BE1017" s="266"/>
      <c r="BF1017" s="266"/>
      <c r="BG1017" s="266"/>
      <c r="BH1017" s="266"/>
      <c r="BI1017" s="266"/>
      <c r="BJ1017" s="284">
        <f t="shared" ref="BJ1017:CQ1017" si="451">COUNTIFS($R$6:$R$967,"x",BJ$6:BJ$967,"kđg")</f>
        <v>0</v>
      </c>
      <c r="BK1017" s="284">
        <f t="shared" si="451"/>
        <v>0</v>
      </c>
      <c r="BL1017" s="284">
        <f t="shared" si="451"/>
        <v>0</v>
      </c>
      <c r="BM1017" s="284">
        <f t="shared" si="451"/>
        <v>0</v>
      </c>
      <c r="BN1017" s="284">
        <f t="shared" si="451"/>
        <v>0</v>
      </c>
      <c r="BO1017" s="284">
        <f t="shared" si="451"/>
        <v>0</v>
      </c>
      <c r="BP1017" s="284">
        <f t="shared" si="451"/>
        <v>0</v>
      </c>
      <c r="BQ1017" s="284">
        <f t="shared" si="451"/>
        <v>0</v>
      </c>
      <c r="BR1017" s="284">
        <f t="shared" si="451"/>
        <v>0</v>
      </c>
      <c r="BS1017" s="284">
        <f t="shared" si="451"/>
        <v>0</v>
      </c>
      <c r="BT1017" s="284">
        <f t="shared" si="451"/>
        <v>0</v>
      </c>
      <c r="BU1017" s="284">
        <f t="shared" si="451"/>
        <v>0</v>
      </c>
      <c r="BV1017" s="284">
        <f t="shared" si="451"/>
        <v>0</v>
      </c>
      <c r="BW1017" s="284">
        <f t="shared" si="451"/>
        <v>0</v>
      </c>
      <c r="BX1017" s="284">
        <f t="shared" si="451"/>
        <v>0</v>
      </c>
      <c r="BY1017" s="284">
        <f t="shared" si="451"/>
        <v>0</v>
      </c>
      <c r="BZ1017" s="284">
        <f t="shared" si="451"/>
        <v>0</v>
      </c>
      <c r="CA1017" s="284">
        <f t="shared" si="451"/>
        <v>0</v>
      </c>
      <c r="CB1017" s="284">
        <f t="shared" si="451"/>
        <v>0</v>
      </c>
      <c r="CC1017" s="284">
        <f t="shared" si="451"/>
        <v>0</v>
      </c>
      <c r="CD1017" s="284">
        <f t="shared" si="451"/>
        <v>0</v>
      </c>
      <c r="CE1017" s="284">
        <f t="shared" si="451"/>
        <v>0</v>
      </c>
      <c r="CF1017" s="284">
        <f t="shared" si="451"/>
        <v>0</v>
      </c>
      <c r="CG1017" s="284">
        <f t="shared" si="451"/>
        <v>0</v>
      </c>
      <c r="CH1017" s="284">
        <f t="shared" si="451"/>
        <v>0</v>
      </c>
      <c r="CI1017" s="284">
        <f t="shared" si="451"/>
        <v>0</v>
      </c>
      <c r="CJ1017" s="284">
        <f t="shared" si="451"/>
        <v>0</v>
      </c>
      <c r="CK1017" s="284">
        <f t="shared" si="451"/>
        <v>0</v>
      </c>
      <c r="CL1017" s="284">
        <f t="shared" si="451"/>
        <v>0</v>
      </c>
      <c r="CM1017" s="284">
        <f t="shared" si="451"/>
        <v>0</v>
      </c>
      <c r="CN1017" s="284">
        <f t="shared" si="451"/>
        <v>0</v>
      </c>
      <c r="CO1017" s="284">
        <f t="shared" si="451"/>
        <v>0</v>
      </c>
      <c r="CP1017" s="284">
        <f t="shared" si="451"/>
        <v>0</v>
      </c>
      <c r="CQ1017" s="284">
        <f t="shared" si="451"/>
        <v>0</v>
      </c>
      <c r="CR1017" s="965"/>
      <c r="CS1017" s="965"/>
      <c r="CT1017" s="965"/>
      <c r="CU1017" s="965"/>
      <c r="CV1017" s="965"/>
      <c r="CW1017" s="965"/>
      <c r="CX1017" s="965"/>
      <c r="CY1017" s="965"/>
      <c r="CZ1017" s="965"/>
      <c r="DA1017" s="965"/>
    </row>
    <row r="1018" spans="1:105" ht="19.399999999999999" hidden="1" customHeight="1">
      <c r="A1018" s="991"/>
      <c r="B1018" s="962" t="s">
        <v>1</v>
      </c>
      <c r="C1018" s="963"/>
      <c r="D1018" s="963"/>
      <c r="E1018" s="963"/>
      <c r="F1018" s="963"/>
      <c r="G1018" s="964"/>
      <c r="H1018" s="266"/>
      <c r="I1018" s="266"/>
      <c r="J1018" s="266"/>
      <c r="K1018" s="266"/>
      <c r="L1018" s="266"/>
      <c r="M1018" s="277"/>
      <c r="N1018" s="266"/>
      <c r="O1018" s="266"/>
      <c r="P1018" s="266"/>
      <c r="Q1018" s="266"/>
      <c r="R1018" s="281" t="s">
        <v>1974</v>
      </c>
      <c r="S1018" s="266"/>
      <c r="T1018" s="266"/>
      <c r="U1018" s="266"/>
      <c r="V1018" s="266"/>
      <c r="W1018" s="266"/>
      <c r="X1018" s="266"/>
      <c r="Y1018" s="266"/>
      <c r="Z1018" s="266"/>
      <c r="AA1018" s="266"/>
      <c r="AB1018" s="266"/>
      <c r="AC1018" s="266"/>
      <c r="AD1018" s="266"/>
      <c r="AE1018" s="266"/>
      <c r="AF1018" s="266"/>
      <c r="AG1018" s="266"/>
      <c r="AH1018" s="266"/>
      <c r="AI1018" s="266"/>
      <c r="AJ1018" s="266"/>
      <c r="AK1018" s="266"/>
      <c r="AL1018" s="266"/>
      <c r="AM1018" s="266"/>
      <c r="AN1018" s="266"/>
      <c r="AO1018" s="266"/>
      <c r="AP1018" s="266"/>
      <c r="AQ1018" s="266"/>
      <c r="AR1018" s="266"/>
      <c r="AS1018" s="266"/>
      <c r="AT1018" s="266"/>
      <c r="AU1018" s="266"/>
      <c r="AV1018" s="266"/>
      <c r="AW1018" s="266"/>
      <c r="AX1018" s="266"/>
      <c r="AY1018" s="266"/>
      <c r="AZ1018" s="266"/>
      <c r="BA1018" s="266"/>
      <c r="BB1018" s="266"/>
      <c r="BC1018" s="266"/>
      <c r="BD1018" s="266"/>
      <c r="BE1018" s="266"/>
      <c r="BF1018" s="266"/>
      <c r="BG1018" s="266"/>
      <c r="BH1018" s="266"/>
      <c r="BI1018" s="266"/>
      <c r="BJ1018" s="202" t="e">
        <f>BJ1017/(BJ1014+BJ1015+BJ1016+BJ1017)</f>
        <v>#DIV/0!</v>
      </c>
      <c r="BK1018" s="202" t="e">
        <f t="shared" ref="BK1018:CQ1018" si="452">BK1017/(BK1014+BK1015+BK1016+BK1017)</f>
        <v>#DIV/0!</v>
      </c>
      <c r="BL1018" s="202" t="e">
        <f t="shared" si="452"/>
        <v>#DIV/0!</v>
      </c>
      <c r="BM1018" s="202" t="e">
        <f t="shared" si="452"/>
        <v>#DIV/0!</v>
      </c>
      <c r="BN1018" s="202" t="e">
        <f t="shared" si="452"/>
        <v>#DIV/0!</v>
      </c>
      <c r="BO1018" s="202" t="e">
        <f t="shared" si="452"/>
        <v>#DIV/0!</v>
      </c>
      <c r="BP1018" s="202" t="e">
        <f t="shared" si="452"/>
        <v>#DIV/0!</v>
      </c>
      <c r="BQ1018" s="202" t="e">
        <f t="shared" si="452"/>
        <v>#DIV/0!</v>
      </c>
      <c r="BR1018" s="202" t="e">
        <f t="shared" si="452"/>
        <v>#DIV/0!</v>
      </c>
      <c r="BS1018" s="202" t="e">
        <f t="shared" si="452"/>
        <v>#DIV/0!</v>
      </c>
      <c r="BT1018" s="202" t="e">
        <f t="shared" si="452"/>
        <v>#DIV/0!</v>
      </c>
      <c r="BU1018" s="202" t="e">
        <f t="shared" si="452"/>
        <v>#DIV/0!</v>
      </c>
      <c r="BV1018" s="202" t="e">
        <f t="shared" si="452"/>
        <v>#DIV/0!</v>
      </c>
      <c r="BW1018" s="202" t="e">
        <f t="shared" si="452"/>
        <v>#DIV/0!</v>
      </c>
      <c r="BX1018" s="202" t="e">
        <f t="shared" si="452"/>
        <v>#DIV/0!</v>
      </c>
      <c r="BY1018" s="202" t="e">
        <f t="shared" si="452"/>
        <v>#DIV/0!</v>
      </c>
      <c r="BZ1018" s="202" t="e">
        <f t="shared" si="452"/>
        <v>#DIV/0!</v>
      </c>
      <c r="CA1018" s="202" t="e">
        <f t="shared" si="452"/>
        <v>#DIV/0!</v>
      </c>
      <c r="CB1018" s="202" t="e">
        <f t="shared" si="452"/>
        <v>#DIV/0!</v>
      </c>
      <c r="CC1018" s="202" t="e">
        <f t="shared" si="452"/>
        <v>#DIV/0!</v>
      </c>
      <c r="CD1018" s="202" t="e">
        <f t="shared" si="452"/>
        <v>#DIV/0!</v>
      </c>
      <c r="CE1018" s="202" t="e">
        <f t="shared" si="452"/>
        <v>#DIV/0!</v>
      </c>
      <c r="CF1018" s="202" t="e">
        <f t="shared" si="452"/>
        <v>#DIV/0!</v>
      </c>
      <c r="CG1018" s="202" t="e">
        <f t="shared" si="452"/>
        <v>#DIV/0!</v>
      </c>
      <c r="CH1018" s="202" t="e">
        <f t="shared" si="452"/>
        <v>#DIV/0!</v>
      </c>
      <c r="CI1018" s="202" t="e">
        <f t="shared" si="452"/>
        <v>#DIV/0!</v>
      </c>
      <c r="CJ1018" s="202" t="e">
        <f t="shared" si="452"/>
        <v>#DIV/0!</v>
      </c>
      <c r="CK1018" s="202" t="e">
        <f t="shared" si="452"/>
        <v>#DIV/0!</v>
      </c>
      <c r="CL1018" s="202" t="e">
        <f t="shared" si="452"/>
        <v>#DIV/0!</v>
      </c>
      <c r="CM1018" s="202" t="e">
        <f t="shared" si="452"/>
        <v>#DIV/0!</v>
      </c>
      <c r="CN1018" s="202" t="e">
        <f t="shared" si="452"/>
        <v>#DIV/0!</v>
      </c>
      <c r="CO1018" s="202" t="e">
        <f t="shared" si="452"/>
        <v>#DIV/0!</v>
      </c>
      <c r="CP1018" s="202" t="e">
        <f t="shared" si="452"/>
        <v>#DIV/0!</v>
      </c>
      <c r="CQ1018" s="202" t="e">
        <f t="shared" si="452"/>
        <v>#DIV/0!</v>
      </c>
      <c r="CR1018" s="965"/>
      <c r="CS1018" s="965"/>
      <c r="CT1018" s="965"/>
      <c r="CU1018" s="965"/>
      <c r="CV1018" s="965"/>
      <c r="CW1018" s="965"/>
      <c r="CX1018" s="965"/>
      <c r="CY1018" s="965"/>
      <c r="CZ1018" s="965"/>
      <c r="DA1018" s="965"/>
    </row>
    <row r="1019" spans="1:105" ht="19.399999999999999" hidden="1" customHeight="1">
      <c r="A1019" s="991"/>
      <c r="B1019" s="986" t="s">
        <v>399</v>
      </c>
      <c r="C1019" s="987"/>
      <c r="D1019" s="987"/>
      <c r="E1019" s="987"/>
      <c r="F1019" s="987"/>
      <c r="G1019" s="987"/>
      <c r="H1019" s="270"/>
      <c r="I1019" s="270"/>
      <c r="J1019" s="270"/>
      <c r="K1019" s="270"/>
      <c r="L1019" s="270"/>
      <c r="M1019" s="270"/>
      <c r="N1019" s="269"/>
      <c r="O1019" s="269"/>
      <c r="P1019" s="269"/>
      <c r="Q1019" s="269"/>
      <c r="R1019" s="281" t="s">
        <v>1974</v>
      </c>
      <c r="S1019" s="269"/>
      <c r="T1019" s="269"/>
      <c r="U1019" s="269"/>
      <c r="V1019" s="269"/>
      <c r="W1019" s="269"/>
      <c r="X1019" s="269"/>
      <c r="Y1019" s="269"/>
      <c r="Z1019" s="269"/>
      <c r="AA1019" s="269"/>
      <c r="AB1019" s="269"/>
      <c r="AC1019" s="269"/>
      <c r="AD1019" s="269"/>
      <c r="AE1019" s="269"/>
      <c r="AF1019" s="269"/>
      <c r="AG1019" s="269"/>
      <c r="AH1019" s="269"/>
      <c r="AI1019" s="269"/>
      <c r="AJ1019" s="269"/>
      <c r="AK1019" s="269"/>
      <c r="AL1019" s="269"/>
      <c r="AM1019" s="269"/>
      <c r="AN1019" s="269"/>
      <c r="AO1019" s="269"/>
      <c r="AP1019" s="269"/>
      <c r="AQ1019" s="269"/>
      <c r="AR1019" s="269"/>
      <c r="AS1019" s="269"/>
      <c r="AT1019" s="269"/>
      <c r="AU1019" s="269"/>
      <c r="AV1019" s="269"/>
      <c r="AW1019" s="269"/>
      <c r="AX1019" s="269"/>
      <c r="AY1019" s="269"/>
      <c r="AZ1019" s="269"/>
      <c r="BA1019" s="269"/>
      <c r="BB1019" s="269"/>
      <c r="BC1019" s="269"/>
      <c r="BD1019" s="269"/>
      <c r="BE1019" s="269"/>
      <c r="BF1019" s="269"/>
      <c r="BG1019" s="269"/>
      <c r="BH1019" s="269"/>
      <c r="BI1019" s="269"/>
      <c r="BJ1019" s="283" t="e">
        <f>(((BJ1014*2)+(BJ1015*1)+(BJ1016*0)))/(BJ1014+BJ1015+BJ1016)</f>
        <v>#DIV/0!</v>
      </c>
      <c r="BK1019" s="283" t="e">
        <f t="shared" ref="BK1019:CQ1019" si="453">(((BK1014*2)+(BK1015*1)+(BK1016*0)))/(BK1014+BK1015+BK1016)</f>
        <v>#DIV/0!</v>
      </c>
      <c r="BL1019" s="283" t="e">
        <f t="shared" si="453"/>
        <v>#DIV/0!</v>
      </c>
      <c r="BM1019" s="283" t="e">
        <f t="shared" si="453"/>
        <v>#DIV/0!</v>
      </c>
      <c r="BN1019" s="283" t="e">
        <f t="shared" si="453"/>
        <v>#DIV/0!</v>
      </c>
      <c r="BO1019" s="283" t="e">
        <f t="shared" si="453"/>
        <v>#DIV/0!</v>
      </c>
      <c r="BP1019" s="283" t="e">
        <f t="shared" si="453"/>
        <v>#DIV/0!</v>
      </c>
      <c r="BQ1019" s="283" t="e">
        <f t="shared" si="453"/>
        <v>#DIV/0!</v>
      </c>
      <c r="BR1019" s="283" t="e">
        <f t="shared" si="453"/>
        <v>#DIV/0!</v>
      </c>
      <c r="BS1019" s="283" t="e">
        <f t="shared" si="453"/>
        <v>#DIV/0!</v>
      </c>
      <c r="BT1019" s="283" t="e">
        <f t="shared" si="453"/>
        <v>#DIV/0!</v>
      </c>
      <c r="BU1019" s="283" t="e">
        <f t="shared" si="453"/>
        <v>#DIV/0!</v>
      </c>
      <c r="BV1019" s="283" t="e">
        <f t="shared" si="453"/>
        <v>#DIV/0!</v>
      </c>
      <c r="BW1019" s="283" t="e">
        <f t="shared" si="453"/>
        <v>#DIV/0!</v>
      </c>
      <c r="BX1019" s="283" t="e">
        <f t="shared" si="453"/>
        <v>#DIV/0!</v>
      </c>
      <c r="BY1019" s="283" t="e">
        <f t="shared" si="453"/>
        <v>#DIV/0!</v>
      </c>
      <c r="BZ1019" s="283" t="e">
        <f t="shared" si="453"/>
        <v>#DIV/0!</v>
      </c>
      <c r="CA1019" s="283" t="e">
        <f t="shared" si="453"/>
        <v>#DIV/0!</v>
      </c>
      <c r="CB1019" s="283" t="e">
        <f t="shared" si="453"/>
        <v>#DIV/0!</v>
      </c>
      <c r="CC1019" s="283" t="e">
        <f t="shared" si="453"/>
        <v>#DIV/0!</v>
      </c>
      <c r="CD1019" s="283" t="e">
        <f t="shared" si="453"/>
        <v>#DIV/0!</v>
      </c>
      <c r="CE1019" s="283" t="e">
        <f t="shared" si="453"/>
        <v>#DIV/0!</v>
      </c>
      <c r="CF1019" s="283" t="e">
        <f t="shared" si="453"/>
        <v>#DIV/0!</v>
      </c>
      <c r="CG1019" s="283" t="e">
        <f t="shared" si="453"/>
        <v>#DIV/0!</v>
      </c>
      <c r="CH1019" s="283" t="e">
        <f t="shared" si="453"/>
        <v>#DIV/0!</v>
      </c>
      <c r="CI1019" s="283" t="e">
        <f t="shared" si="453"/>
        <v>#DIV/0!</v>
      </c>
      <c r="CJ1019" s="283" t="e">
        <f t="shared" si="453"/>
        <v>#DIV/0!</v>
      </c>
      <c r="CK1019" s="283" t="e">
        <f t="shared" si="453"/>
        <v>#DIV/0!</v>
      </c>
      <c r="CL1019" s="283" t="e">
        <f t="shared" si="453"/>
        <v>#DIV/0!</v>
      </c>
      <c r="CM1019" s="283" t="e">
        <f t="shared" si="453"/>
        <v>#DIV/0!</v>
      </c>
      <c r="CN1019" s="283" t="e">
        <f t="shared" si="453"/>
        <v>#DIV/0!</v>
      </c>
      <c r="CO1019" s="283" t="e">
        <f t="shared" si="453"/>
        <v>#DIV/0!</v>
      </c>
      <c r="CP1019" s="283" t="e">
        <f t="shared" si="453"/>
        <v>#DIV/0!</v>
      </c>
      <c r="CQ1019" s="283" t="e">
        <f t="shared" si="453"/>
        <v>#DIV/0!</v>
      </c>
      <c r="CR1019" s="972">
        <f>COUNTIF(BJ1020:CQ1020,"Đ")</f>
        <v>0</v>
      </c>
      <c r="CS1019" s="960" t="e">
        <f>CR1019/(CR1019+CT1019+CV1019+CX1019)</f>
        <v>#DIV/0!</v>
      </c>
      <c r="CT1019" s="959">
        <f>COUNTIF(BJ1020:CQ1020,"CCG")</f>
        <v>0</v>
      </c>
      <c r="CU1019" s="960" t="e">
        <f>CT1019/(CR1019+CT1019+CV1019+CX1019)</f>
        <v>#DIV/0!</v>
      </c>
      <c r="CV1019" s="959">
        <f>COUNTIF(BJ1020:CQ1020,"CĐ")</f>
        <v>0</v>
      </c>
      <c r="CW1019" s="960" t="e">
        <f>CV1019/(CR1019+CT1019+CV1019+CX1019)</f>
        <v>#DIV/0!</v>
      </c>
      <c r="CX1019" s="959">
        <f>COUNTIF(BJ1020:CQ1020,"KĐG")</f>
        <v>0</v>
      </c>
      <c r="CY1019" s="960" t="e">
        <f>CX1019/(CR1019+CT1019+CV1019+CX1019)</f>
        <v>#DIV/0!</v>
      </c>
      <c r="CZ1019" s="958" t="e">
        <f>(((CR1019*2)+(CT1019*1)+(CV1019*0)))/(CR1019+CT1019+CV1019)</f>
        <v>#DIV/0!</v>
      </c>
      <c r="DA1019" s="958" t="e">
        <f>IF(CY1019&gt;=50%,"KĐG",IF(CZ1019&gt;=1.6,"Đạt",IF(CZ1019&gt;=1,"Cần cố gắng","Chưa đạt")))</f>
        <v>#DIV/0!</v>
      </c>
    </row>
    <row r="1020" spans="1:105" ht="19.399999999999999" hidden="1" customHeight="1">
      <c r="A1020" s="992"/>
      <c r="B1020" s="988"/>
      <c r="C1020" s="989"/>
      <c r="D1020" s="989"/>
      <c r="E1020" s="989"/>
      <c r="F1020" s="989"/>
      <c r="G1020" s="989"/>
      <c r="H1020" s="271"/>
      <c r="I1020" s="271"/>
      <c r="J1020" s="271"/>
      <c r="K1020" s="271"/>
      <c r="L1020" s="271"/>
      <c r="M1020" s="271"/>
      <c r="N1020" s="269"/>
      <c r="O1020" s="269"/>
      <c r="P1020" s="269"/>
      <c r="Q1020" s="269"/>
      <c r="R1020" s="281" t="s">
        <v>1974</v>
      </c>
      <c r="S1020" s="269"/>
      <c r="T1020" s="269"/>
      <c r="U1020" s="269"/>
      <c r="V1020" s="269"/>
      <c r="W1020" s="269"/>
      <c r="X1020" s="269"/>
      <c r="Y1020" s="269"/>
      <c r="Z1020" s="269"/>
      <c r="AA1020" s="269"/>
      <c r="AB1020" s="269"/>
      <c r="AC1020" s="269"/>
      <c r="AD1020" s="269"/>
      <c r="AE1020" s="269"/>
      <c r="AF1020" s="269"/>
      <c r="AG1020" s="269"/>
      <c r="AH1020" s="269"/>
      <c r="AI1020" s="269"/>
      <c r="AJ1020" s="269"/>
      <c r="AK1020" s="269"/>
      <c r="AL1020" s="269"/>
      <c r="AM1020" s="269"/>
      <c r="AN1020" s="269"/>
      <c r="AO1020" s="269"/>
      <c r="AP1020" s="269"/>
      <c r="AQ1020" s="269"/>
      <c r="AR1020" s="269"/>
      <c r="AS1020" s="269"/>
      <c r="AT1020" s="269"/>
      <c r="AU1020" s="269"/>
      <c r="AV1020" s="269"/>
      <c r="AW1020" s="269"/>
      <c r="AX1020" s="269"/>
      <c r="AY1020" s="269"/>
      <c r="AZ1020" s="269"/>
      <c r="BA1020" s="269"/>
      <c r="BB1020" s="269"/>
      <c r="BC1020" s="269"/>
      <c r="BD1020" s="269"/>
      <c r="BE1020" s="269"/>
      <c r="BF1020" s="269"/>
      <c r="BG1020" s="269"/>
      <c r="BH1020" s="269"/>
      <c r="BI1020" s="269"/>
      <c r="BJ1020" s="283" t="e">
        <f>IF(BJ1018&gt;=50%,"KĐG",IF(BJ1019&gt;=1.6,"Đ",IF(BJ1019&gt;=1,"CCG","CĐ")))</f>
        <v>#DIV/0!</v>
      </c>
      <c r="BK1020" s="283" t="e">
        <f t="shared" ref="BK1020:CQ1020" si="454">IF(BK1018&gt;=50%,"KĐG",IF(BK1019&gt;=1.6,"Đ",IF(BK1019&gt;=1,"CCG","CĐ")))</f>
        <v>#DIV/0!</v>
      </c>
      <c r="BL1020" s="283" t="e">
        <f t="shared" si="454"/>
        <v>#DIV/0!</v>
      </c>
      <c r="BM1020" s="283" t="e">
        <f t="shared" si="454"/>
        <v>#DIV/0!</v>
      </c>
      <c r="BN1020" s="283" t="e">
        <f t="shared" si="454"/>
        <v>#DIV/0!</v>
      </c>
      <c r="BO1020" s="283" t="e">
        <f t="shared" si="454"/>
        <v>#DIV/0!</v>
      </c>
      <c r="BP1020" s="283" t="e">
        <f t="shared" si="454"/>
        <v>#DIV/0!</v>
      </c>
      <c r="BQ1020" s="283" t="e">
        <f t="shared" si="454"/>
        <v>#DIV/0!</v>
      </c>
      <c r="BR1020" s="283" t="e">
        <f t="shared" si="454"/>
        <v>#DIV/0!</v>
      </c>
      <c r="BS1020" s="283" t="e">
        <f t="shared" si="454"/>
        <v>#DIV/0!</v>
      </c>
      <c r="BT1020" s="283" t="e">
        <f t="shared" si="454"/>
        <v>#DIV/0!</v>
      </c>
      <c r="BU1020" s="283" t="e">
        <f t="shared" si="454"/>
        <v>#DIV/0!</v>
      </c>
      <c r="BV1020" s="283" t="e">
        <f t="shared" si="454"/>
        <v>#DIV/0!</v>
      </c>
      <c r="BW1020" s="283" t="e">
        <f t="shared" si="454"/>
        <v>#DIV/0!</v>
      </c>
      <c r="BX1020" s="283" t="e">
        <f t="shared" si="454"/>
        <v>#DIV/0!</v>
      </c>
      <c r="BY1020" s="283" t="e">
        <f t="shared" si="454"/>
        <v>#DIV/0!</v>
      </c>
      <c r="BZ1020" s="283" t="e">
        <f t="shared" si="454"/>
        <v>#DIV/0!</v>
      </c>
      <c r="CA1020" s="283" t="e">
        <f t="shared" si="454"/>
        <v>#DIV/0!</v>
      </c>
      <c r="CB1020" s="283" t="e">
        <f t="shared" si="454"/>
        <v>#DIV/0!</v>
      </c>
      <c r="CC1020" s="283" t="e">
        <f t="shared" si="454"/>
        <v>#DIV/0!</v>
      </c>
      <c r="CD1020" s="283" t="e">
        <f t="shared" si="454"/>
        <v>#DIV/0!</v>
      </c>
      <c r="CE1020" s="283" t="e">
        <f t="shared" si="454"/>
        <v>#DIV/0!</v>
      </c>
      <c r="CF1020" s="283" t="e">
        <f t="shared" si="454"/>
        <v>#DIV/0!</v>
      </c>
      <c r="CG1020" s="283" t="e">
        <f t="shared" si="454"/>
        <v>#DIV/0!</v>
      </c>
      <c r="CH1020" s="283" t="e">
        <f t="shared" si="454"/>
        <v>#DIV/0!</v>
      </c>
      <c r="CI1020" s="283" t="e">
        <f t="shared" si="454"/>
        <v>#DIV/0!</v>
      </c>
      <c r="CJ1020" s="283" t="e">
        <f t="shared" si="454"/>
        <v>#DIV/0!</v>
      </c>
      <c r="CK1020" s="283" t="e">
        <f t="shared" si="454"/>
        <v>#DIV/0!</v>
      </c>
      <c r="CL1020" s="283" t="e">
        <f t="shared" si="454"/>
        <v>#DIV/0!</v>
      </c>
      <c r="CM1020" s="283" t="e">
        <f t="shared" si="454"/>
        <v>#DIV/0!</v>
      </c>
      <c r="CN1020" s="283" t="e">
        <f t="shared" si="454"/>
        <v>#DIV/0!</v>
      </c>
      <c r="CO1020" s="283" t="e">
        <f t="shared" si="454"/>
        <v>#DIV/0!</v>
      </c>
      <c r="CP1020" s="283" t="e">
        <f t="shared" si="454"/>
        <v>#DIV/0!</v>
      </c>
      <c r="CQ1020" s="283" t="e">
        <f t="shared" si="454"/>
        <v>#DIV/0!</v>
      </c>
      <c r="CR1020" s="972"/>
      <c r="CS1020" s="960"/>
      <c r="CT1020" s="959"/>
      <c r="CU1020" s="960"/>
      <c r="CV1020" s="959"/>
      <c r="CW1020" s="960"/>
      <c r="CX1020" s="959"/>
      <c r="CY1020" s="960"/>
      <c r="CZ1020" s="958"/>
      <c r="DA1020" s="958"/>
    </row>
    <row r="1021" spans="1:105" ht="19.399999999999999" hidden="1" customHeight="1">
      <c r="A1021" s="976" t="s">
        <v>1975</v>
      </c>
      <c r="B1021" s="979" t="s">
        <v>7</v>
      </c>
      <c r="C1021" s="980"/>
      <c r="D1021" s="980"/>
      <c r="E1021" s="980"/>
      <c r="F1021" s="980"/>
      <c r="G1021" s="981"/>
      <c r="H1021" s="266"/>
      <c r="I1021" s="266"/>
      <c r="J1021" s="266"/>
      <c r="K1021" s="266"/>
      <c r="L1021" s="266"/>
      <c r="M1021" s="277"/>
      <c r="N1021" s="266"/>
      <c r="O1021" s="266"/>
      <c r="P1021" s="266"/>
      <c r="Q1021" s="266"/>
      <c r="R1021" s="266"/>
      <c r="S1021" s="281" t="s">
        <v>1974</v>
      </c>
      <c r="T1021" s="266"/>
      <c r="U1021" s="266"/>
      <c r="V1021" s="266"/>
      <c r="W1021" s="266"/>
      <c r="X1021" s="266"/>
      <c r="Y1021" s="266"/>
      <c r="Z1021" s="266"/>
      <c r="AA1021" s="266"/>
      <c r="AB1021" s="266"/>
      <c r="AC1021" s="266"/>
      <c r="AD1021" s="266"/>
      <c r="AE1021" s="266"/>
      <c r="AF1021" s="266"/>
      <c r="AG1021" s="266"/>
      <c r="AH1021" s="266"/>
      <c r="AI1021" s="266"/>
      <c r="AJ1021" s="266"/>
      <c r="AK1021" s="266"/>
      <c r="AL1021" s="266"/>
      <c r="AM1021" s="266"/>
      <c r="AN1021" s="266"/>
      <c r="AO1021" s="266"/>
      <c r="AP1021" s="266"/>
      <c r="AQ1021" s="266"/>
      <c r="AR1021" s="266"/>
      <c r="AS1021" s="266"/>
      <c r="AT1021" s="266"/>
      <c r="AU1021" s="266"/>
      <c r="AV1021" s="266"/>
      <c r="AW1021" s="266"/>
      <c r="AX1021" s="266"/>
      <c r="AY1021" s="266"/>
      <c r="AZ1021" s="266"/>
      <c r="BA1021" s="266"/>
      <c r="BB1021" s="266"/>
      <c r="BC1021" s="266"/>
      <c r="BD1021" s="266"/>
      <c r="BE1021" s="266"/>
      <c r="BF1021" s="266"/>
      <c r="BG1021" s="266"/>
      <c r="BH1021" s="266"/>
      <c r="BI1021" s="266"/>
      <c r="BJ1021" s="284">
        <f t="shared" ref="BJ1021:CQ1021" si="455">COUNTIFS($V$6:$V$967,"x",BJ$6:BJ$967,"2")</f>
        <v>0</v>
      </c>
      <c r="BK1021" s="284">
        <f t="shared" si="455"/>
        <v>0</v>
      </c>
      <c r="BL1021" s="284">
        <f t="shared" si="455"/>
        <v>0</v>
      </c>
      <c r="BM1021" s="284">
        <f t="shared" si="455"/>
        <v>0</v>
      </c>
      <c r="BN1021" s="284">
        <f t="shared" si="455"/>
        <v>0</v>
      </c>
      <c r="BO1021" s="284">
        <f t="shared" si="455"/>
        <v>0</v>
      </c>
      <c r="BP1021" s="284">
        <f t="shared" si="455"/>
        <v>0</v>
      </c>
      <c r="BQ1021" s="284">
        <f t="shared" si="455"/>
        <v>0</v>
      </c>
      <c r="BR1021" s="284">
        <f t="shared" si="455"/>
        <v>0</v>
      </c>
      <c r="BS1021" s="284">
        <f t="shared" si="455"/>
        <v>0</v>
      </c>
      <c r="BT1021" s="284">
        <f t="shared" si="455"/>
        <v>0</v>
      </c>
      <c r="BU1021" s="284">
        <f t="shared" si="455"/>
        <v>0</v>
      </c>
      <c r="BV1021" s="284">
        <f t="shared" si="455"/>
        <v>0</v>
      </c>
      <c r="BW1021" s="284">
        <f t="shared" si="455"/>
        <v>0</v>
      </c>
      <c r="BX1021" s="284">
        <f t="shared" si="455"/>
        <v>0</v>
      </c>
      <c r="BY1021" s="284">
        <f t="shared" si="455"/>
        <v>0</v>
      </c>
      <c r="BZ1021" s="284">
        <f t="shared" si="455"/>
        <v>0</v>
      </c>
      <c r="CA1021" s="284">
        <f t="shared" si="455"/>
        <v>0</v>
      </c>
      <c r="CB1021" s="284">
        <f t="shared" si="455"/>
        <v>0</v>
      </c>
      <c r="CC1021" s="284">
        <f t="shared" si="455"/>
        <v>0</v>
      </c>
      <c r="CD1021" s="284">
        <f t="shared" si="455"/>
        <v>0</v>
      </c>
      <c r="CE1021" s="284">
        <f t="shared" si="455"/>
        <v>0</v>
      </c>
      <c r="CF1021" s="284">
        <f t="shared" si="455"/>
        <v>0</v>
      </c>
      <c r="CG1021" s="284">
        <f t="shared" si="455"/>
        <v>0</v>
      </c>
      <c r="CH1021" s="284">
        <f t="shared" si="455"/>
        <v>0</v>
      </c>
      <c r="CI1021" s="284">
        <f t="shared" si="455"/>
        <v>0</v>
      </c>
      <c r="CJ1021" s="284">
        <f t="shared" si="455"/>
        <v>0</v>
      </c>
      <c r="CK1021" s="284">
        <f t="shared" si="455"/>
        <v>0</v>
      </c>
      <c r="CL1021" s="284">
        <f t="shared" si="455"/>
        <v>0</v>
      </c>
      <c r="CM1021" s="284">
        <f t="shared" si="455"/>
        <v>0</v>
      </c>
      <c r="CN1021" s="284">
        <f t="shared" si="455"/>
        <v>0</v>
      </c>
      <c r="CO1021" s="284">
        <f t="shared" si="455"/>
        <v>0</v>
      </c>
      <c r="CP1021" s="284">
        <f t="shared" si="455"/>
        <v>0</v>
      </c>
      <c r="CQ1021" s="284">
        <f t="shared" si="455"/>
        <v>0</v>
      </c>
      <c r="CR1021" s="965"/>
      <c r="CS1021" s="965"/>
      <c r="CT1021" s="965"/>
      <c r="CU1021" s="965"/>
      <c r="CV1021" s="965"/>
      <c r="CW1021" s="965"/>
      <c r="CX1021" s="965"/>
      <c r="CY1021" s="965"/>
      <c r="CZ1021" s="965"/>
      <c r="DA1021" s="965"/>
    </row>
    <row r="1022" spans="1:105" ht="19.399999999999999" hidden="1" customHeight="1">
      <c r="A1022" s="977"/>
      <c r="B1022" s="979" t="s">
        <v>4</v>
      </c>
      <c r="C1022" s="980"/>
      <c r="D1022" s="980"/>
      <c r="E1022" s="980"/>
      <c r="F1022" s="980"/>
      <c r="G1022" s="981"/>
      <c r="H1022" s="266"/>
      <c r="I1022" s="266"/>
      <c r="J1022" s="266"/>
      <c r="K1022" s="266"/>
      <c r="L1022" s="266"/>
      <c r="M1022" s="277"/>
      <c r="N1022" s="266"/>
      <c r="O1022" s="266"/>
      <c r="P1022" s="266"/>
      <c r="Q1022" s="266"/>
      <c r="R1022" s="266"/>
      <c r="S1022" s="281" t="s">
        <v>1974</v>
      </c>
      <c r="T1022" s="266"/>
      <c r="U1022" s="266"/>
      <c r="V1022" s="266"/>
      <c r="W1022" s="266"/>
      <c r="X1022" s="266"/>
      <c r="Y1022" s="266"/>
      <c r="Z1022" s="266"/>
      <c r="AA1022" s="266"/>
      <c r="AB1022" s="266"/>
      <c r="AC1022" s="266"/>
      <c r="AD1022" s="266"/>
      <c r="AE1022" s="266"/>
      <c r="AF1022" s="266"/>
      <c r="AG1022" s="266"/>
      <c r="AH1022" s="266"/>
      <c r="AI1022" s="266"/>
      <c r="AJ1022" s="266"/>
      <c r="AK1022" s="266"/>
      <c r="AL1022" s="266"/>
      <c r="AM1022" s="266"/>
      <c r="AN1022" s="266"/>
      <c r="AO1022" s="266"/>
      <c r="AP1022" s="266"/>
      <c r="AQ1022" s="266"/>
      <c r="AR1022" s="266"/>
      <c r="AS1022" s="266"/>
      <c r="AT1022" s="266"/>
      <c r="AU1022" s="266"/>
      <c r="AV1022" s="266"/>
      <c r="AW1022" s="266"/>
      <c r="AX1022" s="266"/>
      <c r="AY1022" s="266"/>
      <c r="AZ1022" s="266"/>
      <c r="BA1022" s="266"/>
      <c r="BB1022" s="266"/>
      <c r="BC1022" s="266"/>
      <c r="BD1022" s="266"/>
      <c r="BE1022" s="266"/>
      <c r="BF1022" s="266"/>
      <c r="BG1022" s="266"/>
      <c r="BH1022" s="266"/>
      <c r="BI1022" s="266"/>
      <c r="BJ1022" s="284">
        <f t="shared" ref="BJ1022:CQ1022" si="456">COUNTIFS($V$6:$V$967,"x",BJ$6:BJ$967,"1")</f>
        <v>0</v>
      </c>
      <c r="BK1022" s="284">
        <f t="shared" si="456"/>
        <v>0</v>
      </c>
      <c r="BL1022" s="284">
        <f t="shared" si="456"/>
        <v>0</v>
      </c>
      <c r="BM1022" s="284">
        <f t="shared" si="456"/>
        <v>0</v>
      </c>
      <c r="BN1022" s="284">
        <f t="shared" si="456"/>
        <v>0</v>
      </c>
      <c r="BO1022" s="284">
        <f t="shared" si="456"/>
        <v>0</v>
      </c>
      <c r="BP1022" s="284">
        <f t="shared" si="456"/>
        <v>0</v>
      </c>
      <c r="BQ1022" s="284">
        <f t="shared" si="456"/>
        <v>0</v>
      </c>
      <c r="BR1022" s="284">
        <f t="shared" si="456"/>
        <v>0</v>
      </c>
      <c r="BS1022" s="284">
        <f t="shared" si="456"/>
        <v>0</v>
      </c>
      <c r="BT1022" s="284">
        <f t="shared" si="456"/>
        <v>0</v>
      </c>
      <c r="BU1022" s="284">
        <f t="shared" si="456"/>
        <v>0</v>
      </c>
      <c r="BV1022" s="284">
        <f t="shared" si="456"/>
        <v>0</v>
      </c>
      <c r="BW1022" s="284">
        <f t="shared" si="456"/>
        <v>0</v>
      </c>
      <c r="BX1022" s="284">
        <f t="shared" si="456"/>
        <v>0</v>
      </c>
      <c r="BY1022" s="284">
        <f t="shared" si="456"/>
        <v>0</v>
      </c>
      <c r="BZ1022" s="284">
        <f t="shared" si="456"/>
        <v>0</v>
      </c>
      <c r="CA1022" s="284">
        <f t="shared" si="456"/>
        <v>0</v>
      </c>
      <c r="CB1022" s="284">
        <f t="shared" si="456"/>
        <v>0</v>
      </c>
      <c r="CC1022" s="284">
        <f t="shared" si="456"/>
        <v>0</v>
      </c>
      <c r="CD1022" s="284">
        <f t="shared" si="456"/>
        <v>0</v>
      </c>
      <c r="CE1022" s="284">
        <f t="shared" si="456"/>
        <v>0</v>
      </c>
      <c r="CF1022" s="284">
        <f t="shared" si="456"/>
        <v>0</v>
      </c>
      <c r="CG1022" s="284">
        <f t="shared" si="456"/>
        <v>0</v>
      </c>
      <c r="CH1022" s="284">
        <f t="shared" si="456"/>
        <v>0</v>
      </c>
      <c r="CI1022" s="284">
        <f t="shared" si="456"/>
        <v>0</v>
      </c>
      <c r="CJ1022" s="284">
        <f t="shared" si="456"/>
        <v>0</v>
      </c>
      <c r="CK1022" s="284">
        <f t="shared" si="456"/>
        <v>0</v>
      </c>
      <c r="CL1022" s="284">
        <f t="shared" si="456"/>
        <v>0</v>
      </c>
      <c r="CM1022" s="284">
        <f t="shared" si="456"/>
        <v>0</v>
      </c>
      <c r="CN1022" s="284">
        <f t="shared" si="456"/>
        <v>0</v>
      </c>
      <c r="CO1022" s="284">
        <f t="shared" si="456"/>
        <v>0</v>
      </c>
      <c r="CP1022" s="284">
        <f t="shared" si="456"/>
        <v>0</v>
      </c>
      <c r="CQ1022" s="284">
        <f t="shared" si="456"/>
        <v>0</v>
      </c>
      <c r="CR1022" s="965"/>
      <c r="CS1022" s="965"/>
      <c r="CT1022" s="965"/>
      <c r="CU1022" s="965"/>
      <c r="CV1022" s="965"/>
      <c r="CW1022" s="965"/>
      <c r="CX1022" s="965"/>
      <c r="CY1022" s="965"/>
      <c r="CZ1022" s="965"/>
      <c r="DA1022" s="965"/>
    </row>
    <row r="1023" spans="1:105" ht="19.399999999999999" hidden="1" customHeight="1">
      <c r="A1023" s="977"/>
      <c r="B1023" s="979" t="s">
        <v>3</v>
      </c>
      <c r="C1023" s="980"/>
      <c r="D1023" s="980"/>
      <c r="E1023" s="980"/>
      <c r="F1023" s="980"/>
      <c r="G1023" s="981"/>
      <c r="H1023" s="266"/>
      <c r="I1023" s="266"/>
      <c r="J1023" s="266"/>
      <c r="K1023" s="266"/>
      <c r="L1023" s="266"/>
      <c r="M1023" s="277"/>
      <c r="N1023" s="266"/>
      <c r="O1023" s="266"/>
      <c r="P1023" s="266"/>
      <c r="Q1023" s="266"/>
      <c r="R1023" s="266"/>
      <c r="S1023" s="281" t="s">
        <v>1974</v>
      </c>
      <c r="T1023" s="266"/>
      <c r="U1023" s="266"/>
      <c r="V1023" s="266"/>
      <c r="W1023" s="266"/>
      <c r="X1023" s="266"/>
      <c r="Y1023" s="266"/>
      <c r="Z1023" s="266"/>
      <c r="AA1023" s="266"/>
      <c r="AB1023" s="266"/>
      <c r="AC1023" s="266"/>
      <c r="AD1023" s="266"/>
      <c r="AE1023" s="266"/>
      <c r="AF1023" s="266"/>
      <c r="AG1023" s="266"/>
      <c r="AH1023" s="266"/>
      <c r="AI1023" s="266"/>
      <c r="AJ1023" s="266"/>
      <c r="AK1023" s="266"/>
      <c r="AL1023" s="266"/>
      <c r="AM1023" s="266"/>
      <c r="AN1023" s="266"/>
      <c r="AO1023" s="266"/>
      <c r="AP1023" s="266"/>
      <c r="AQ1023" s="266"/>
      <c r="AR1023" s="266"/>
      <c r="AS1023" s="266"/>
      <c r="AT1023" s="266"/>
      <c r="AU1023" s="266"/>
      <c r="AV1023" s="266"/>
      <c r="AW1023" s="266"/>
      <c r="AX1023" s="266"/>
      <c r="AY1023" s="266"/>
      <c r="AZ1023" s="266"/>
      <c r="BA1023" s="266"/>
      <c r="BB1023" s="266"/>
      <c r="BC1023" s="266"/>
      <c r="BD1023" s="266"/>
      <c r="BE1023" s="266"/>
      <c r="BF1023" s="266"/>
      <c r="BG1023" s="266"/>
      <c r="BH1023" s="266"/>
      <c r="BI1023" s="266"/>
      <c r="BJ1023" s="284">
        <f t="shared" ref="BJ1023:CQ1023" si="457">COUNTIFS($V$6:$V$967,"x",BJ$6:BJ$967,"0")</f>
        <v>0</v>
      </c>
      <c r="BK1023" s="284">
        <f t="shared" si="457"/>
        <v>0</v>
      </c>
      <c r="BL1023" s="284">
        <f t="shared" si="457"/>
        <v>0</v>
      </c>
      <c r="BM1023" s="284">
        <f t="shared" si="457"/>
        <v>0</v>
      </c>
      <c r="BN1023" s="284">
        <f t="shared" si="457"/>
        <v>0</v>
      </c>
      <c r="BO1023" s="284">
        <f t="shared" si="457"/>
        <v>0</v>
      </c>
      <c r="BP1023" s="284">
        <f t="shared" si="457"/>
        <v>0</v>
      </c>
      <c r="BQ1023" s="284">
        <f t="shared" si="457"/>
        <v>0</v>
      </c>
      <c r="BR1023" s="284">
        <f t="shared" si="457"/>
        <v>0</v>
      </c>
      <c r="BS1023" s="284">
        <f t="shared" si="457"/>
        <v>0</v>
      </c>
      <c r="BT1023" s="284">
        <f t="shared" si="457"/>
        <v>0</v>
      </c>
      <c r="BU1023" s="284">
        <f t="shared" si="457"/>
        <v>0</v>
      </c>
      <c r="BV1023" s="284">
        <f t="shared" si="457"/>
        <v>0</v>
      </c>
      <c r="BW1023" s="284">
        <f t="shared" si="457"/>
        <v>0</v>
      </c>
      <c r="BX1023" s="284">
        <f t="shared" si="457"/>
        <v>0</v>
      </c>
      <c r="BY1023" s="284">
        <f t="shared" si="457"/>
        <v>0</v>
      </c>
      <c r="BZ1023" s="284">
        <f t="shared" si="457"/>
        <v>0</v>
      </c>
      <c r="CA1023" s="284">
        <f t="shared" si="457"/>
        <v>0</v>
      </c>
      <c r="CB1023" s="284">
        <f t="shared" si="457"/>
        <v>0</v>
      </c>
      <c r="CC1023" s="284">
        <f t="shared" si="457"/>
        <v>0</v>
      </c>
      <c r="CD1023" s="284">
        <f t="shared" si="457"/>
        <v>0</v>
      </c>
      <c r="CE1023" s="284">
        <f t="shared" si="457"/>
        <v>0</v>
      </c>
      <c r="CF1023" s="284">
        <f t="shared" si="457"/>
        <v>0</v>
      </c>
      <c r="CG1023" s="284">
        <f t="shared" si="457"/>
        <v>0</v>
      </c>
      <c r="CH1023" s="284">
        <f t="shared" si="457"/>
        <v>0</v>
      </c>
      <c r="CI1023" s="284">
        <f t="shared" si="457"/>
        <v>0</v>
      </c>
      <c r="CJ1023" s="284">
        <f t="shared" si="457"/>
        <v>0</v>
      </c>
      <c r="CK1023" s="284">
        <f t="shared" si="457"/>
        <v>0</v>
      </c>
      <c r="CL1023" s="284">
        <f t="shared" si="457"/>
        <v>0</v>
      </c>
      <c r="CM1023" s="284">
        <f t="shared" si="457"/>
        <v>0</v>
      </c>
      <c r="CN1023" s="284">
        <f t="shared" si="457"/>
        <v>0</v>
      </c>
      <c r="CO1023" s="284">
        <f t="shared" si="457"/>
        <v>0</v>
      </c>
      <c r="CP1023" s="284">
        <f t="shared" si="457"/>
        <v>0</v>
      </c>
      <c r="CQ1023" s="284">
        <f t="shared" si="457"/>
        <v>0</v>
      </c>
      <c r="CR1023" s="965"/>
      <c r="CS1023" s="965"/>
      <c r="CT1023" s="965"/>
      <c r="CU1023" s="965"/>
      <c r="CV1023" s="965"/>
      <c r="CW1023" s="965"/>
      <c r="CX1023" s="965"/>
      <c r="CY1023" s="965"/>
      <c r="CZ1023" s="965"/>
      <c r="DA1023" s="965"/>
    </row>
    <row r="1024" spans="1:105" ht="19.399999999999999" hidden="1" customHeight="1">
      <c r="A1024" s="977"/>
      <c r="B1024" s="979" t="s">
        <v>2</v>
      </c>
      <c r="C1024" s="980"/>
      <c r="D1024" s="980"/>
      <c r="E1024" s="980"/>
      <c r="F1024" s="980"/>
      <c r="G1024" s="981"/>
      <c r="H1024" s="266"/>
      <c r="I1024" s="266"/>
      <c r="J1024" s="266"/>
      <c r="K1024" s="266"/>
      <c r="L1024" s="266"/>
      <c r="M1024" s="277"/>
      <c r="N1024" s="266"/>
      <c r="O1024" s="266"/>
      <c r="P1024" s="266"/>
      <c r="Q1024" s="266"/>
      <c r="R1024" s="266"/>
      <c r="S1024" s="281" t="s">
        <v>1974</v>
      </c>
      <c r="T1024" s="266"/>
      <c r="U1024" s="266"/>
      <c r="V1024" s="266"/>
      <c r="W1024" s="266"/>
      <c r="X1024" s="266"/>
      <c r="Y1024" s="266"/>
      <c r="Z1024" s="266"/>
      <c r="AA1024" s="266"/>
      <c r="AB1024" s="266"/>
      <c r="AC1024" s="266"/>
      <c r="AD1024" s="266"/>
      <c r="AE1024" s="266"/>
      <c r="AF1024" s="266"/>
      <c r="AG1024" s="266"/>
      <c r="AH1024" s="266"/>
      <c r="AI1024" s="266"/>
      <c r="AJ1024" s="266"/>
      <c r="AK1024" s="266"/>
      <c r="AL1024" s="266"/>
      <c r="AM1024" s="266"/>
      <c r="AN1024" s="266"/>
      <c r="AO1024" s="266"/>
      <c r="AP1024" s="266"/>
      <c r="AQ1024" s="266"/>
      <c r="AR1024" s="266"/>
      <c r="AS1024" s="266"/>
      <c r="AT1024" s="266"/>
      <c r="AU1024" s="266"/>
      <c r="AV1024" s="266"/>
      <c r="AW1024" s="266"/>
      <c r="AX1024" s="266"/>
      <c r="AY1024" s="266"/>
      <c r="AZ1024" s="266"/>
      <c r="BA1024" s="266"/>
      <c r="BB1024" s="266"/>
      <c r="BC1024" s="266"/>
      <c r="BD1024" s="266"/>
      <c r="BE1024" s="266"/>
      <c r="BF1024" s="266"/>
      <c r="BG1024" s="266"/>
      <c r="BH1024" s="266"/>
      <c r="BI1024" s="266"/>
      <c r="BJ1024" s="284">
        <f t="shared" ref="BJ1024:CQ1024" si="458">COUNTIFS($V$6:$V$967,"x",BJ$6:BJ$967,"kđg")</f>
        <v>0</v>
      </c>
      <c r="BK1024" s="284">
        <f t="shared" si="458"/>
        <v>0</v>
      </c>
      <c r="BL1024" s="284">
        <f t="shared" si="458"/>
        <v>0</v>
      </c>
      <c r="BM1024" s="284">
        <f t="shared" si="458"/>
        <v>0</v>
      </c>
      <c r="BN1024" s="284">
        <f t="shared" si="458"/>
        <v>0</v>
      </c>
      <c r="BO1024" s="284">
        <f t="shared" si="458"/>
        <v>0</v>
      </c>
      <c r="BP1024" s="284">
        <f t="shared" si="458"/>
        <v>0</v>
      </c>
      <c r="BQ1024" s="284">
        <f t="shared" si="458"/>
        <v>0</v>
      </c>
      <c r="BR1024" s="284">
        <f t="shared" si="458"/>
        <v>0</v>
      </c>
      <c r="BS1024" s="284">
        <f t="shared" si="458"/>
        <v>0</v>
      </c>
      <c r="BT1024" s="284">
        <f t="shared" si="458"/>
        <v>0</v>
      </c>
      <c r="BU1024" s="284">
        <f t="shared" si="458"/>
        <v>0</v>
      </c>
      <c r="BV1024" s="284">
        <f t="shared" si="458"/>
        <v>0</v>
      </c>
      <c r="BW1024" s="284">
        <f t="shared" si="458"/>
        <v>0</v>
      </c>
      <c r="BX1024" s="284">
        <f t="shared" si="458"/>
        <v>0</v>
      </c>
      <c r="BY1024" s="284">
        <f t="shared" si="458"/>
        <v>0</v>
      </c>
      <c r="BZ1024" s="284">
        <f t="shared" si="458"/>
        <v>0</v>
      </c>
      <c r="CA1024" s="284">
        <f t="shared" si="458"/>
        <v>0</v>
      </c>
      <c r="CB1024" s="284">
        <f t="shared" si="458"/>
        <v>0</v>
      </c>
      <c r="CC1024" s="284">
        <f t="shared" si="458"/>
        <v>0</v>
      </c>
      <c r="CD1024" s="284">
        <f t="shared" si="458"/>
        <v>0</v>
      </c>
      <c r="CE1024" s="284">
        <f t="shared" si="458"/>
        <v>0</v>
      </c>
      <c r="CF1024" s="284">
        <f t="shared" si="458"/>
        <v>0</v>
      </c>
      <c r="CG1024" s="284">
        <f t="shared" si="458"/>
        <v>0</v>
      </c>
      <c r="CH1024" s="284">
        <f t="shared" si="458"/>
        <v>0</v>
      </c>
      <c r="CI1024" s="284">
        <f t="shared" si="458"/>
        <v>0</v>
      </c>
      <c r="CJ1024" s="284">
        <f t="shared" si="458"/>
        <v>0</v>
      </c>
      <c r="CK1024" s="284">
        <f t="shared" si="458"/>
        <v>0</v>
      </c>
      <c r="CL1024" s="284">
        <f t="shared" si="458"/>
        <v>0</v>
      </c>
      <c r="CM1024" s="284">
        <f t="shared" si="458"/>
        <v>0</v>
      </c>
      <c r="CN1024" s="284">
        <f t="shared" si="458"/>
        <v>0</v>
      </c>
      <c r="CO1024" s="284">
        <f t="shared" si="458"/>
        <v>0</v>
      </c>
      <c r="CP1024" s="284">
        <f t="shared" si="458"/>
        <v>0</v>
      </c>
      <c r="CQ1024" s="284">
        <f t="shared" si="458"/>
        <v>0</v>
      </c>
      <c r="CR1024" s="965"/>
      <c r="CS1024" s="965"/>
      <c r="CT1024" s="965"/>
      <c r="CU1024" s="965"/>
      <c r="CV1024" s="965"/>
      <c r="CW1024" s="965"/>
      <c r="CX1024" s="965"/>
      <c r="CY1024" s="965"/>
      <c r="CZ1024" s="965"/>
      <c r="DA1024" s="965"/>
    </row>
    <row r="1025" spans="1:105" ht="19.399999999999999" hidden="1" customHeight="1">
      <c r="A1025" s="977"/>
      <c r="B1025" s="979" t="s">
        <v>1</v>
      </c>
      <c r="C1025" s="980"/>
      <c r="D1025" s="980"/>
      <c r="E1025" s="980"/>
      <c r="F1025" s="980"/>
      <c r="G1025" s="981"/>
      <c r="H1025" s="266"/>
      <c r="I1025" s="266"/>
      <c r="J1025" s="266"/>
      <c r="K1025" s="266"/>
      <c r="L1025" s="266"/>
      <c r="M1025" s="277"/>
      <c r="N1025" s="266"/>
      <c r="O1025" s="266"/>
      <c r="P1025" s="266"/>
      <c r="Q1025" s="266"/>
      <c r="R1025" s="266"/>
      <c r="S1025" s="281" t="s">
        <v>1974</v>
      </c>
      <c r="T1025" s="266"/>
      <c r="U1025" s="266"/>
      <c r="V1025" s="266"/>
      <c r="W1025" s="266"/>
      <c r="X1025" s="266"/>
      <c r="Y1025" s="266"/>
      <c r="Z1025" s="266"/>
      <c r="AA1025" s="266"/>
      <c r="AB1025" s="266"/>
      <c r="AC1025" s="266"/>
      <c r="AD1025" s="266"/>
      <c r="AE1025" s="266"/>
      <c r="AF1025" s="266"/>
      <c r="AG1025" s="266"/>
      <c r="AH1025" s="266"/>
      <c r="AI1025" s="266"/>
      <c r="AJ1025" s="266"/>
      <c r="AK1025" s="266"/>
      <c r="AL1025" s="266"/>
      <c r="AM1025" s="266"/>
      <c r="AN1025" s="266"/>
      <c r="AO1025" s="266"/>
      <c r="AP1025" s="266"/>
      <c r="AQ1025" s="266"/>
      <c r="AR1025" s="266"/>
      <c r="AS1025" s="266"/>
      <c r="AT1025" s="266"/>
      <c r="AU1025" s="266"/>
      <c r="AV1025" s="266"/>
      <c r="AW1025" s="266"/>
      <c r="AX1025" s="266"/>
      <c r="AY1025" s="266"/>
      <c r="AZ1025" s="266"/>
      <c r="BA1025" s="266"/>
      <c r="BB1025" s="266"/>
      <c r="BC1025" s="266"/>
      <c r="BD1025" s="266"/>
      <c r="BE1025" s="266"/>
      <c r="BF1025" s="266"/>
      <c r="BG1025" s="266"/>
      <c r="BH1025" s="266"/>
      <c r="BI1025" s="266"/>
      <c r="BJ1025" s="202" t="e">
        <f>BJ1024/(BJ1021+BJ1022+BJ1023+BJ1024)</f>
        <v>#DIV/0!</v>
      </c>
      <c r="BK1025" s="202" t="e">
        <f t="shared" ref="BK1025:CQ1025" si="459">BK1024/(BK1021+BK1022+BK1023+BK1024)</f>
        <v>#DIV/0!</v>
      </c>
      <c r="BL1025" s="202" t="e">
        <f t="shared" si="459"/>
        <v>#DIV/0!</v>
      </c>
      <c r="BM1025" s="202" t="e">
        <f t="shared" si="459"/>
        <v>#DIV/0!</v>
      </c>
      <c r="BN1025" s="202" t="e">
        <f t="shared" si="459"/>
        <v>#DIV/0!</v>
      </c>
      <c r="BO1025" s="202" t="e">
        <f t="shared" si="459"/>
        <v>#DIV/0!</v>
      </c>
      <c r="BP1025" s="202" t="e">
        <f t="shared" si="459"/>
        <v>#DIV/0!</v>
      </c>
      <c r="BQ1025" s="202" t="e">
        <f t="shared" si="459"/>
        <v>#DIV/0!</v>
      </c>
      <c r="BR1025" s="202" t="e">
        <f t="shared" si="459"/>
        <v>#DIV/0!</v>
      </c>
      <c r="BS1025" s="202" t="e">
        <f t="shared" si="459"/>
        <v>#DIV/0!</v>
      </c>
      <c r="BT1025" s="202" t="e">
        <f t="shared" si="459"/>
        <v>#DIV/0!</v>
      </c>
      <c r="BU1025" s="202" t="e">
        <f t="shared" si="459"/>
        <v>#DIV/0!</v>
      </c>
      <c r="BV1025" s="202" t="e">
        <f t="shared" si="459"/>
        <v>#DIV/0!</v>
      </c>
      <c r="BW1025" s="202" t="e">
        <f t="shared" si="459"/>
        <v>#DIV/0!</v>
      </c>
      <c r="BX1025" s="202" t="e">
        <f t="shared" si="459"/>
        <v>#DIV/0!</v>
      </c>
      <c r="BY1025" s="202" t="e">
        <f t="shared" si="459"/>
        <v>#DIV/0!</v>
      </c>
      <c r="BZ1025" s="202" t="e">
        <f t="shared" si="459"/>
        <v>#DIV/0!</v>
      </c>
      <c r="CA1025" s="202" t="e">
        <f t="shared" si="459"/>
        <v>#DIV/0!</v>
      </c>
      <c r="CB1025" s="202" t="e">
        <f t="shared" si="459"/>
        <v>#DIV/0!</v>
      </c>
      <c r="CC1025" s="202" t="e">
        <f t="shared" si="459"/>
        <v>#DIV/0!</v>
      </c>
      <c r="CD1025" s="202" t="e">
        <f t="shared" si="459"/>
        <v>#DIV/0!</v>
      </c>
      <c r="CE1025" s="202" t="e">
        <f t="shared" si="459"/>
        <v>#DIV/0!</v>
      </c>
      <c r="CF1025" s="202" t="e">
        <f t="shared" si="459"/>
        <v>#DIV/0!</v>
      </c>
      <c r="CG1025" s="202" t="e">
        <f t="shared" si="459"/>
        <v>#DIV/0!</v>
      </c>
      <c r="CH1025" s="202" t="e">
        <f t="shared" si="459"/>
        <v>#DIV/0!</v>
      </c>
      <c r="CI1025" s="202" t="e">
        <f t="shared" si="459"/>
        <v>#DIV/0!</v>
      </c>
      <c r="CJ1025" s="202" t="e">
        <f t="shared" si="459"/>
        <v>#DIV/0!</v>
      </c>
      <c r="CK1025" s="202" t="e">
        <f t="shared" si="459"/>
        <v>#DIV/0!</v>
      </c>
      <c r="CL1025" s="202" t="e">
        <f t="shared" si="459"/>
        <v>#DIV/0!</v>
      </c>
      <c r="CM1025" s="202" t="e">
        <f t="shared" si="459"/>
        <v>#DIV/0!</v>
      </c>
      <c r="CN1025" s="202" t="e">
        <f t="shared" si="459"/>
        <v>#DIV/0!</v>
      </c>
      <c r="CO1025" s="202" t="e">
        <f t="shared" si="459"/>
        <v>#DIV/0!</v>
      </c>
      <c r="CP1025" s="202" t="e">
        <f t="shared" si="459"/>
        <v>#DIV/0!</v>
      </c>
      <c r="CQ1025" s="202" t="e">
        <f t="shared" si="459"/>
        <v>#DIV/0!</v>
      </c>
      <c r="CR1025" s="965"/>
      <c r="CS1025" s="965"/>
      <c r="CT1025" s="965"/>
      <c r="CU1025" s="965"/>
      <c r="CV1025" s="965"/>
      <c r="CW1025" s="965"/>
      <c r="CX1025" s="965"/>
      <c r="CY1025" s="965"/>
      <c r="CZ1025" s="965"/>
      <c r="DA1025" s="965"/>
    </row>
    <row r="1026" spans="1:105" ht="19.399999999999999" hidden="1" customHeight="1">
      <c r="A1026" s="977"/>
      <c r="B1026" s="982" t="s">
        <v>1976</v>
      </c>
      <c r="C1026" s="983"/>
      <c r="D1026" s="983"/>
      <c r="E1026" s="983"/>
      <c r="F1026" s="983"/>
      <c r="G1026" s="983"/>
      <c r="H1026" s="270"/>
      <c r="I1026" s="270"/>
      <c r="J1026" s="270"/>
      <c r="K1026" s="270"/>
      <c r="L1026" s="270"/>
      <c r="M1026" s="270"/>
      <c r="N1026" s="269"/>
      <c r="O1026" s="269"/>
      <c r="P1026" s="269"/>
      <c r="Q1026" s="269"/>
      <c r="R1026" s="269"/>
      <c r="S1026" s="281" t="s">
        <v>1974</v>
      </c>
      <c r="T1026" s="269"/>
      <c r="U1026" s="269"/>
      <c r="V1026" s="269"/>
      <c r="W1026" s="269"/>
      <c r="X1026" s="269"/>
      <c r="Y1026" s="269"/>
      <c r="Z1026" s="269"/>
      <c r="AA1026" s="269"/>
      <c r="AB1026" s="269"/>
      <c r="AC1026" s="269"/>
      <c r="AD1026" s="269"/>
      <c r="AE1026" s="269"/>
      <c r="AF1026" s="269"/>
      <c r="AG1026" s="269"/>
      <c r="AH1026" s="269"/>
      <c r="AI1026" s="269"/>
      <c r="AJ1026" s="269"/>
      <c r="AK1026" s="269"/>
      <c r="AL1026" s="269"/>
      <c r="AM1026" s="269"/>
      <c r="AN1026" s="269"/>
      <c r="AO1026" s="269"/>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83" t="e">
        <f>(((BJ1021*2)+(BJ1022*1)+(BJ1023*0)))/(BJ1021+BJ1022+BJ1023)</f>
        <v>#DIV/0!</v>
      </c>
      <c r="BK1026" s="283" t="e">
        <f t="shared" ref="BK1026:CQ1026" si="460">(((BK1021*2)+(BK1022*1)+(BK1023*0)))/(BK1021+BK1022+BK1023)</f>
        <v>#DIV/0!</v>
      </c>
      <c r="BL1026" s="283" t="e">
        <f t="shared" si="460"/>
        <v>#DIV/0!</v>
      </c>
      <c r="BM1026" s="283" t="e">
        <f t="shared" si="460"/>
        <v>#DIV/0!</v>
      </c>
      <c r="BN1026" s="283" t="e">
        <f t="shared" si="460"/>
        <v>#DIV/0!</v>
      </c>
      <c r="BO1026" s="283" t="e">
        <f t="shared" si="460"/>
        <v>#DIV/0!</v>
      </c>
      <c r="BP1026" s="283" t="e">
        <f t="shared" si="460"/>
        <v>#DIV/0!</v>
      </c>
      <c r="BQ1026" s="283" t="e">
        <f t="shared" si="460"/>
        <v>#DIV/0!</v>
      </c>
      <c r="BR1026" s="283" t="e">
        <f t="shared" si="460"/>
        <v>#DIV/0!</v>
      </c>
      <c r="BS1026" s="283" t="e">
        <f t="shared" si="460"/>
        <v>#DIV/0!</v>
      </c>
      <c r="BT1026" s="283" t="e">
        <f t="shared" si="460"/>
        <v>#DIV/0!</v>
      </c>
      <c r="BU1026" s="283" t="e">
        <f t="shared" si="460"/>
        <v>#DIV/0!</v>
      </c>
      <c r="BV1026" s="283" t="e">
        <f t="shared" si="460"/>
        <v>#DIV/0!</v>
      </c>
      <c r="BW1026" s="283" t="e">
        <f t="shared" si="460"/>
        <v>#DIV/0!</v>
      </c>
      <c r="BX1026" s="283" t="e">
        <f t="shared" si="460"/>
        <v>#DIV/0!</v>
      </c>
      <c r="BY1026" s="283" t="e">
        <f t="shared" si="460"/>
        <v>#DIV/0!</v>
      </c>
      <c r="BZ1026" s="283" t="e">
        <f t="shared" si="460"/>
        <v>#DIV/0!</v>
      </c>
      <c r="CA1026" s="283" t="e">
        <f t="shared" si="460"/>
        <v>#DIV/0!</v>
      </c>
      <c r="CB1026" s="283" t="e">
        <f t="shared" si="460"/>
        <v>#DIV/0!</v>
      </c>
      <c r="CC1026" s="283" t="e">
        <f t="shared" si="460"/>
        <v>#DIV/0!</v>
      </c>
      <c r="CD1026" s="283" t="e">
        <f t="shared" si="460"/>
        <v>#DIV/0!</v>
      </c>
      <c r="CE1026" s="283" t="e">
        <f t="shared" si="460"/>
        <v>#DIV/0!</v>
      </c>
      <c r="CF1026" s="283" t="e">
        <f t="shared" si="460"/>
        <v>#DIV/0!</v>
      </c>
      <c r="CG1026" s="283" t="e">
        <f t="shared" si="460"/>
        <v>#DIV/0!</v>
      </c>
      <c r="CH1026" s="283" t="e">
        <f t="shared" si="460"/>
        <v>#DIV/0!</v>
      </c>
      <c r="CI1026" s="283" t="e">
        <f t="shared" si="460"/>
        <v>#DIV/0!</v>
      </c>
      <c r="CJ1026" s="283" t="e">
        <f t="shared" si="460"/>
        <v>#DIV/0!</v>
      </c>
      <c r="CK1026" s="283" t="e">
        <f t="shared" si="460"/>
        <v>#DIV/0!</v>
      </c>
      <c r="CL1026" s="283" t="e">
        <f t="shared" si="460"/>
        <v>#DIV/0!</v>
      </c>
      <c r="CM1026" s="283" t="e">
        <f t="shared" si="460"/>
        <v>#DIV/0!</v>
      </c>
      <c r="CN1026" s="283" t="e">
        <f t="shared" si="460"/>
        <v>#DIV/0!</v>
      </c>
      <c r="CO1026" s="283" t="e">
        <f t="shared" si="460"/>
        <v>#DIV/0!</v>
      </c>
      <c r="CP1026" s="283" t="e">
        <f t="shared" si="460"/>
        <v>#DIV/0!</v>
      </c>
      <c r="CQ1026" s="283" t="e">
        <f t="shared" si="460"/>
        <v>#DIV/0!</v>
      </c>
      <c r="CR1026" s="972">
        <f>COUNTIF(BJ1027:CQ1027,"Đ")</f>
        <v>0</v>
      </c>
      <c r="CS1026" s="960" t="e">
        <f>CR1026/(CR1026+CT1026+CV1026+CX1026)</f>
        <v>#DIV/0!</v>
      </c>
      <c r="CT1026" s="959">
        <f>COUNTIF(BJ1027:CQ1027,"CCG")</f>
        <v>0</v>
      </c>
      <c r="CU1026" s="960" t="e">
        <f>CT1026/(CR1026+CT1026+CV1026+CX1026)</f>
        <v>#DIV/0!</v>
      </c>
      <c r="CV1026" s="959">
        <f>COUNTIF(BJ1027:CQ1027,"CĐ")</f>
        <v>0</v>
      </c>
      <c r="CW1026" s="960" t="e">
        <f>CV1026/(CR1026+CT1026+CV1026+CX1026)</f>
        <v>#DIV/0!</v>
      </c>
      <c r="CX1026" s="959">
        <f>COUNTIF(BJ1027:CQ1027,"KĐG")</f>
        <v>0</v>
      </c>
      <c r="CY1026" s="960" t="e">
        <f>CX1026/(CR1026+CT1026+CV1026+CX1026)</f>
        <v>#DIV/0!</v>
      </c>
      <c r="CZ1026" s="958" t="e">
        <f>(((CR1026*2)+(CT1026*1)+(CV1026*0)))/(CR1026+CT1026+CV1026)</f>
        <v>#DIV/0!</v>
      </c>
      <c r="DA1026" s="958" t="e">
        <f>IF(CY1026&gt;=50%,"KĐG",IF(CZ1026&gt;=1.6,"Đạt",IF(CZ1026&gt;=1,"Cần cố gắng","Chưa đạt")))</f>
        <v>#DIV/0!</v>
      </c>
    </row>
    <row r="1027" spans="1:105" ht="19.399999999999999" hidden="1" customHeight="1">
      <c r="A1027" s="978"/>
      <c r="B1027" s="984"/>
      <c r="C1027" s="985"/>
      <c r="D1027" s="985"/>
      <c r="E1027" s="985"/>
      <c r="F1027" s="985"/>
      <c r="G1027" s="985"/>
      <c r="H1027" s="271"/>
      <c r="I1027" s="271"/>
      <c r="J1027" s="271"/>
      <c r="K1027" s="271"/>
      <c r="L1027" s="271"/>
      <c r="M1027" s="271"/>
      <c r="N1027" s="269"/>
      <c r="O1027" s="269"/>
      <c r="P1027" s="269"/>
      <c r="Q1027" s="269"/>
      <c r="R1027" s="269"/>
      <c r="S1027" s="281" t="s">
        <v>1974</v>
      </c>
      <c r="T1027" s="269"/>
      <c r="U1027" s="269"/>
      <c r="V1027" s="269"/>
      <c r="W1027" s="269"/>
      <c r="X1027" s="269"/>
      <c r="Y1027" s="269"/>
      <c r="Z1027" s="269"/>
      <c r="AA1027" s="269"/>
      <c r="AB1027" s="269"/>
      <c r="AC1027" s="269"/>
      <c r="AD1027" s="269"/>
      <c r="AE1027" s="269"/>
      <c r="AF1027" s="269"/>
      <c r="AG1027" s="269"/>
      <c r="AH1027" s="269"/>
      <c r="AI1027" s="269"/>
      <c r="AJ1027" s="269"/>
      <c r="AK1027" s="269"/>
      <c r="AL1027" s="269"/>
      <c r="AM1027" s="269"/>
      <c r="AN1027" s="269"/>
      <c r="AO1027" s="269"/>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83" t="e">
        <f>IF(BJ1025&gt;=50%,"KĐG",IF(BJ1026&gt;=1.6,"Đ",IF(BJ1026&gt;=1,"CCG","CĐ")))</f>
        <v>#DIV/0!</v>
      </c>
      <c r="BK1027" s="283" t="e">
        <f t="shared" ref="BK1027:CQ1027" si="461">IF(BK1025&gt;=50%,"KĐG",IF(BK1026&gt;=1.6,"Đ",IF(BK1026&gt;=1,"CCG","CĐ")))</f>
        <v>#DIV/0!</v>
      </c>
      <c r="BL1027" s="283" t="e">
        <f t="shared" si="461"/>
        <v>#DIV/0!</v>
      </c>
      <c r="BM1027" s="283" t="e">
        <f t="shared" si="461"/>
        <v>#DIV/0!</v>
      </c>
      <c r="BN1027" s="283" t="e">
        <f t="shared" si="461"/>
        <v>#DIV/0!</v>
      </c>
      <c r="BO1027" s="283" t="e">
        <f t="shared" si="461"/>
        <v>#DIV/0!</v>
      </c>
      <c r="BP1027" s="283" t="e">
        <f t="shared" si="461"/>
        <v>#DIV/0!</v>
      </c>
      <c r="BQ1027" s="283" t="e">
        <f t="shared" si="461"/>
        <v>#DIV/0!</v>
      </c>
      <c r="BR1027" s="283" t="e">
        <f t="shared" si="461"/>
        <v>#DIV/0!</v>
      </c>
      <c r="BS1027" s="283" t="e">
        <f t="shared" si="461"/>
        <v>#DIV/0!</v>
      </c>
      <c r="BT1027" s="283" t="e">
        <f t="shared" si="461"/>
        <v>#DIV/0!</v>
      </c>
      <c r="BU1027" s="283" t="e">
        <f t="shared" si="461"/>
        <v>#DIV/0!</v>
      </c>
      <c r="BV1027" s="283" t="e">
        <f t="shared" si="461"/>
        <v>#DIV/0!</v>
      </c>
      <c r="BW1027" s="283" t="e">
        <f t="shared" si="461"/>
        <v>#DIV/0!</v>
      </c>
      <c r="BX1027" s="283" t="e">
        <f t="shared" si="461"/>
        <v>#DIV/0!</v>
      </c>
      <c r="BY1027" s="283" t="e">
        <f t="shared" si="461"/>
        <v>#DIV/0!</v>
      </c>
      <c r="BZ1027" s="283" t="e">
        <f t="shared" si="461"/>
        <v>#DIV/0!</v>
      </c>
      <c r="CA1027" s="283" t="e">
        <f t="shared" si="461"/>
        <v>#DIV/0!</v>
      </c>
      <c r="CB1027" s="283" t="e">
        <f t="shared" si="461"/>
        <v>#DIV/0!</v>
      </c>
      <c r="CC1027" s="283" t="e">
        <f t="shared" si="461"/>
        <v>#DIV/0!</v>
      </c>
      <c r="CD1027" s="283" t="e">
        <f t="shared" si="461"/>
        <v>#DIV/0!</v>
      </c>
      <c r="CE1027" s="283" t="e">
        <f t="shared" si="461"/>
        <v>#DIV/0!</v>
      </c>
      <c r="CF1027" s="283" t="e">
        <f t="shared" si="461"/>
        <v>#DIV/0!</v>
      </c>
      <c r="CG1027" s="283" t="e">
        <f t="shared" si="461"/>
        <v>#DIV/0!</v>
      </c>
      <c r="CH1027" s="283" t="e">
        <f t="shared" si="461"/>
        <v>#DIV/0!</v>
      </c>
      <c r="CI1027" s="283" t="e">
        <f t="shared" si="461"/>
        <v>#DIV/0!</v>
      </c>
      <c r="CJ1027" s="283" t="e">
        <f t="shared" si="461"/>
        <v>#DIV/0!</v>
      </c>
      <c r="CK1027" s="283" t="e">
        <f t="shared" si="461"/>
        <v>#DIV/0!</v>
      </c>
      <c r="CL1027" s="283" t="e">
        <f t="shared" si="461"/>
        <v>#DIV/0!</v>
      </c>
      <c r="CM1027" s="283" t="e">
        <f t="shared" si="461"/>
        <v>#DIV/0!</v>
      </c>
      <c r="CN1027" s="283" t="e">
        <f t="shared" si="461"/>
        <v>#DIV/0!</v>
      </c>
      <c r="CO1027" s="283" t="e">
        <f t="shared" si="461"/>
        <v>#DIV/0!</v>
      </c>
      <c r="CP1027" s="283" t="e">
        <f t="shared" si="461"/>
        <v>#DIV/0!</v>
      </c>
      <c r="CQ1027" s="283" t="e">
        <f t="shared" si="461"/>
        <v>#DIV/0!</v>
      </c>
      <c r="CR1027" s="972"/>
      <c r="CS1027" s="960"/>
      <c r="CT1027" s="959"/>
      <c r="CU1027" s="960"/>
      <c r="CV1027" s="959"/>
      <c r="CW1027" s="960"/>
      <c r="CX1027" s="959"/>
      <c r="CY1027" s="960"/>
      <c r="CZ1027" s="958"/>
      <c r="DA1027" s="958"/>
    </row>
    <row r="1028" spans="1:105" ht="19.399999999999999" hidden="1" customHeight="1">
      <c r="A1028" s="990" t="s">
        <v>1971</v>
      </c>
      <c r="B1028" s="962" t="s">
        <v>7</v>
      </c>
      <c r="C1028" s="963"/>
      <c r="D1028" s="963"/>
      <c r="E1028" s="963"/>
      <c r="F1028" s="963"/>
      <c r="G1028" s="964"/>
      <c r="H1028" s="266"/>
      <c r="I1028" s="266"/>
      <c r="J1028" s="266"/>
      <c r="K1028" s="266"/>
      <c r="L1028" s="266"/>
      <c r="M1028" s="277"/>
      <c r="N1028" s="266"/>
      <c r="O1028" s="266"/>
      <c r="P1028" s="266"/>
      <c r="Q1028" s="266"/>
      <c r="R1028" s="266"/>
      <c r="S1028" s="266"/>
      <c r="T1028" s="281" t="s">
        <v>1974</v>
      </c>
      <c r="U1028" s="266"/>
      <c r="V1028" s="266"/>
      <c r="W1028" s="266"/>
      <c r="X1028" s="266"/>
      <c r="Y1028" s="266"/>
      <c r="Z1028" s="266"/>
      <c r="AA1028" s="266"/>
      <c r="AB1028" s="266"/>
      <c r="AC1028" s="266"/>
      <c r="AD1028" s="266"/>
      <c r="AE1028" s="266"/>
      <c r="AF1028" s="266"/>
      <c r="AG1028" s="266"/>
      <c r="AH1028" s="266"/>
      <c r="AI1028" s="266"/>
      <c r="AJ1028" s="266"/>
      <c r="AK1028" s="266"/>
      <c r="AL1028" s="266"/>
      <c r="AM1028" s="266"/>
      <c r="AN1028" s="266"/>
      <c r="AO1028" s="266"/>
      <c r="AP1028" s="266"/>
      <c r="AQ1028" s="266"/>
      <c r="AR1028" s="266"/>
      <c r="AS1028" s="266"/>
      <c r="AT1028" s="266"/>
      <c r="AU1028" s="266"/>
      <c r="AV1028" s="266"/>
      <c r="AW1028" s="266"/>
      <c r="AX1028" s="266"/>
      <c r="AY1028" s="266"/>
      <c r="AZ1028" s="266"/>
      <c r="BA1028" s="266"/>
      <c r="BB1028" s="266"/>
      <c r="BC1028" s="266"/>
      <c r="BD1028" s="266"/>
      <c r="BE1028" s="266"/>
      <c r="BF1028" s="266"/>
      <c r="BG1028" s="266"/>
      <c r="BH1028" s="266"/>
      <c r="BI1028" s="266"/>
      <c r="BJ1028" s="284">
        <f t="shared" ref="BJ1028:CQ1028" si="462">COUNTIFS($U$6:$U$967,"x",BJ$6:BJ$967,"2")</f>
        <v>0</v>
      </c>
      <c r="BK1028" s="284">
        <f t="shared" si="462"/>
        <v>0</v>
      </c>
      <c r="BL1028" s="284">
        <f t="shared" si="462"/>
        <v>0</v>
      </c>
      <c r="BM1028" s="284">
        <f t="shared" si="462"/>
        <v>0</v>
      </c>
      <c r="BN1028" s="284">
        <f t="shared" si="462"/>
        <v>0</v>
      </c>
      <c r="BO1028" s="284">
        <f t="shared" si="462"/>
        <v>0</v>
      </c>
      <c r="BP1028" s="284">
        <f t="shared" si="462"/>
        <v>0</v>
      </c>
      <c r="BQ1028" s="284">
        <f t="shared" si="462"/>
        <v>0</v>
      </c>
      <c r="BR1028" s="284">
        <f t="shared" si="462"/>
        <v>0</v>
      </c>
      <c r="BS1028" s="284">
        <f t="shared" si="462"/>
        <v>0</v>
      </c>
      <c r="BT1028" s="284">
        <f t="shared" si="462"/>
        <v>0</v>
      </c>
      <c r="BU1028" s="284">
        <f t="shared" si="462"/>
        <v>0</v>
      </c>
      <c r="BV1028" s="284">
        <f t="shared" si="462"/>
        <v>0</v>
      </c>
      <c r="BW1028" s="284">
        <f t="shared" si="462"/>
        <v>0</v>
      </c>
      <c r="BX1028" s="284">
        <f t="shared" si="462"/>
        <v>0</v>
      </c>
      <c r="BY1028" s="284">
        <f t="shared" si="462"/>
        <v>0</v>
      </c>
      <c r="BZ1028" s="284">
        <f t="shared" si="462"/>
        <v>0</v>
      </c>
      <c r="CA1028" s="284">
        <f t="shared" si="462"/>
        <v>0</v>
      </c>
      <c r="CB1028" s="284">
        <f t="shared" si="462"/>
        <v>0</v>
      </c>
      <c r="CC1028" s="284">
        <f t="shared" si="462"/>
        <v>0</v>
      </c>
      <c r="CD1028" s="284">
        <f t="shared" si="462"/>
        <v>0</v>
      </c>
      <c r="CE1028" s="284">
        <f t="shared" si="462"/>
        <v>0</v>
      </c>
      <c r="CF1028" s="284">
        <f t="shared" si="462"/>
        <v>0</v>
      </c>
      <c r="CG1028" s="284">
        <f t="shared" si="462"/>
        <v>0</v>
      </c>
      <c r="CH1028" s="284">
        <f t="shared" si="462"/>
        <v>0</v>
      </c>
      <c r="CI1028" s="284">
        <f t="shared" si="462"/>
        <v>0</v>
      </c>
      <c r="CJ1028" s="284">
        <f t="shared" si="462"/>
        <v>0</v>
      </c>
      <c r="CK1028" s="284">
        <f t="shared" si="462"/>
        <v>0</v>
      </c>
      <c r="CL1028" s="284">
        <f t="shared" si="462"/>
        <v>0</v>
      </c>
      <c r="CM1028" s="284">
        <f t="shared" si="462"/>
        <v>0</v>
      </c>
      <c r="CN1028" s="284">
        <f t="shared" si="462"/>
        <v>0</v>
      </c>
      <c r="CO1028" s="284">
        <f t="shared" si="462"/>
        <v>0</v>
      </c>
      <c r="CP1028" s="284">
        <f t="shared" si="462"/>
        <v>0</v>
      </c>
      <c r="CQ1028" s="284">
        <f t="shared" si="462"/>
        <v>0</v>
      </c>
      <c r="CR1028" s="965"/>
      <c r="CS1028" s="965"/>
      <c r="CT1028" s="965"/>
      <c r="CU1028" s="965"/>
      <c r="CV1028" s="965"/>
      <c r="CW1028" s="965"/>
      <c r="CX1028" s="965"/>
      <c r="CY1028" s="965"/>
      <c r="CZ1028" s="965"/>
      <c r="DA1028" s="965"/>
    </row>
    <row r="1029" spans="1:105" ht="19.399999999999999" hidden="1" customHeight="1">
      <c r="A1029" s="991"/>
      <c r="B1029" s="962" t="s">
        <v>4</v>
      </c>
      <c r="C1029" s="963"/>
      <c r="D1029" s="963"/>
      <c r="E1029" s="963"/>
      <c r="F1029" s="963"/>
      <c r="G1029" s="964"/>
      <c r="H1029" s="266"/>
      <c r="I1029" s="266"/>
      <c r="J1029" s="266"/>
      <c r="K1029" s="266"/>
      <c r="L1029" s="266"/>
      <c r="M1029" s="277"/>
      <c r="N1029" s="266"/>
      <c r="O1029" s="266"/>
      <c r="P1029" s="266"/>
      <c r="Q1029" s="266"/>
      <c r="R1029" s="266"/>
      <c r="S1029" s="266"/>
      <c r="T1029" s="281" t="s">
        <v>1974</v>
      </c>
      <c r="U1029" s="266"/>
      <c r="V1029" s="266"/>
      <c r="W1029" s="266"/>
      <c r="X1029" s="266"/>
      <c r="Y1029" s="266"/>
      <c r="Z1029" s="266"/>
      <c r="AA1029" s="266"/>
      <c r="AB1029" s="266"/>
      <c r="AC1029" s="266"/>
      <c r="AD1029" s="266"/>
      <c r="AE1029" s="266"/>
      <c r="AF1029" s="266"/>
      <c r="AG1029" s="266"/>
      <c r="AH1029" s="266"/>
      <c r="AI1029" s="266"/>
      <c r="AJ1029" s="266"/>
      <c r="AK1029" s="266"/>
      <c r="AL1029" s="266"/>
      <c r="AM1029" s="266"/>
      <c r="AN1029" s="266"/>
      <c r="AO1029" s="266"/>
      <c r="AP1029" s="266"/>
      <c r="AQ1029" s="266"/>
      <c r="AR1029" s="266"/>
      <c r="AS1029" s="266"/>
      <c r="AT1029" s="266"/>
      <c r="AU1029" s="266"/>
      <c r="AV1029" s="266"/>
      <c r="AW1029" s="266"/>
      <c r="AX1029" s="266"/>
      <c r="AY1029" s="266"/>
      <c r="AZ1029" s="266"/>
      <c r="BA1029" s="266"/>
      <c r="BB1029" s="266"/>
      <c r="BC1029" s="266"/>
      <c r="BD1029" s="266"/>
      <c r="BE1029" s="266"/>
      <c r="BF1029" s="266"/>
      <c r="BG1029" s="266"/>
      <c r="BH1029" s="266"/>
      <c r="BI1029" s="266"/>
      <c r="BJ1029" s="284">
        <f t="shared" ref="BJ1029:CQ1029" si="463">COUNTIFS($U$6:$U$967,"x",BJ$6:BJ$967,"1")</f>
        <v>0</v>
      </c>
      <c r="BK1029" s="284">
        <f t="shared" si="463"/>
        <v>0</v>
      </c>
      <c r="BL1029" s="284">
        <f t="shared" si="463"/>
        <v>0</v>
      </c>
      <c r="BM1029" s="284">
        <f t="shared" si="463"/>
        <v>0</v>
      </c>
      <c r="BN1029" s="284">
        <f t="shared" si="463"/>
        <v>0</v>
      </c>
      <c r="BO1029" s="284">
        <f t="shared" si="463"/>
        <v>0</v>
      </c>
      <c r="BP1029" s="284">
        <f t="shared" si="463"/>
        <v>0</v>
      </c>
      <c r="BQ1029" s="284">
        <f t="shared" si="463"/>
        <v>0</v>
      </c>
      <c r="BR1029" s="284">
        <f t="shared" si="463"/>
        <v>0</v>
      </c>
      <c r="BS1029" s="284">
        <f t="shared" si="463"/>
        <v>0</v>
      </c>
      <c r="BT1029" s="284">
        <f t="shared" si="463"/>
        <v>0</v>
      </c>
      <c r="BU1029" s="284">
        <f t="shared" si="463"/>
        <v>0</v>
      </c>
      <c r="BV1029" s="284">
        <f t="shared" si="463"/>
        <v>0</v>
      </c>
      <c r="BW1029" s="284">
        <f t="shared" si="463"/>
        <v>0</v>
      </c>
      <c r="BX1029" s="284">
        <f t="shared" si="463"/>
        <v>0</v>
      </c>
      <c r="BY1029" s="284">
        <f t="shared" si="463"/>
        <v>0</v>
      </c>
      <c r="BZ1029" s="284">
        <f t="shared" si="463"/>
        <v>0</v>
      </c>
      <c r="CA1029" s="284">
        <f t="shared" si="463"/>
        <v>0</v>
      </c>
      <c r="CB1029" s="284">
        <f t="shared" si="463"/>
        <v>0</v>
      </c>
      <c r="CC1029" s="284">
        <f t="shared" si="463"/>
        <v>0</v>
      </c>
      <c r="CD1029" s="284">
        <f t="shared" si="463"/>
        <v>0</v>
      </c>
      <c r="CE1029" s="284">
        <f t="shared" si="463"/>
        <v>0</v>
      </c>
      <c r="CF1029" s="284">
        <f t="shared" si="463"/>
        <v>0</v>
      </c>
      <c r="CG1029" s="284">
        <f t="shared" si="463"/>
        <v>0</v>
      </c>
      <c r="CH1029" s="284">
        <f t="shared" si="463"/>
        <v>0</v>
      </c>
      <c r="CI1029" s="284">
        <f t="shared" si="463"/>
        <v>0</v>
      </c>
      <c r="CJ1029" s="284">
        <f t="shared" si="463"/>
        <v>0</v>
      </c>
      <c r="CK1029" s="284">
        <f t="shared" si="463"/>
        <v>0</v>
      </c>
      <c r="CL1029" s="284">
        <f t="shared" si="463"/>
        <v>0</v>
      </c>
      <c r="CM1029" s="284">
        <f t="shared" si="463"/>
        <v>0</v>
      </c>
      <c r="CN1029" s="284">
        <f t="shared" si="463"/>
        <v>0</v>
      </c>
      <c r="CO1029" s="284">
        <f t="shared" si="463"/>
        <v>0</v>
      </c>
      <c r="CP1029" s="284">
        <f t="shared" si="463"/>
        <v>0</v>
      </c>
      <c r="CQ1029" s="284">
        <f t="shared" si="463"/>
        <v>0</v>
      </c>
      <c r="CR1029" s="965"/>
      <c r="CS1029" s="965"/>
      <c r="CT1029" s="965"/>
      <c r="CU1029" s="965"/>
      <c r="CV1029" s="965"/>
      <c r="CW1029" s="965"/>
      <c r="CX1029" s="965"/>
      <c r="CY1029" s="965"/>
      <c r="CZ1029" s="965"/>
      <c r="DA1029" s="965"/>
    </row>
    <row r="1030" spans="1:105" ht="19.399999999999999" hidden="1" customHeight="1">
      <c r="A1030" s="991"/>
      <c r="B1030" s="962" t="s">
        <v>3</v>
      </c>
      <c r="C1030" s="963"/>
      <c r="D1030" s="963"/>
      <c r="E1030" s="963"/>
      <c r="F1030" s="963"/>
      <c r="G1030" s="964"/>
      <c r="H1030" s="266"/>
      <c r="I1030" s="266"/>
      <c r="J1030" s="266"/>
      <c r="K1030" s="266"/>
      <c r="L1030" s="266"/>
      <c r="M1030" s="277"/>
      <c r="N1030" s="266"/>
      <c r="O1030" s="266"/>
      <c r="P1030" s="266"/>
      <c r="Q1030" s="266"/>
      <c r="R1030" s="266"/>
      <c r="S1030" s="266"/>
      <c r="T1030" s="281" t="s">
        <v>1974</v>
      </c>
      <c r="U1030" s="266"/>
      <c r="V1030" s="266"/>
      <c r="W1030" s="266"/>
      <c r="X1030" s="266"/>
      <c r="Y1030" s="266"/>
      <c r="Z1030" s="266"/>
      <c r="AA1030" s="266"/>
      <c r="AB1030" s="266"/>
      <c r="AC1030" s="266"/>
      <c r="AD1030" s="266"/>
      <c r="AE1030" s="266"/>
      <c r="AF1030" s="266"/>
      <c r="AG1030" s="266"/>
      <c r="AH1030" s="266"/>
      <c r="AI1030" s="266"/>
      <c r="AJ1030" s="266"/>
      <c r="AK1030" s="266"/>
      <c r="AL1030" s="266"/>
      <c r="AM1030" s="266"/>
      <c r="AN1030" s="266"/>
      <c r="AO1030" s="266"/>
      <c r="AP1030" s="266"/>
      <c r="AQ1030" s="266"/>
      <c r="AR1030" s="266"/>
      <c r="AS1030" s="266"/>
      <c r="AT1030" s="266"/>
      <c r="AU1030" s="266"/>
      <c r="AV1030" s="266"/>
      <c r="AW1030" s="266"/>
      <c r="AX1030" s="266"/>
      <c r="AY1030" s="266"/>
      <c r="AZ1030" s="266"/>
      <c r="BA1030" s="266"/>
      <c r="BB1030" s="266"/>
      <c r="BC1030" s="266"/>
      <c r="BD1030" s="266"/>
      <c r="BE1030" s="266"/>
      <c r="BF1030" s="266"/>
      <c r="BG1030" s="266"/>
      <c r="BH1030" s="266"/>
      <c r="BI1030" s="266"/>
      <c r="BJ1030" s="284">
        <f t="shared" ref="BJ1030:CQ1030" si="464">COUNTIFS($U$6:$U$967,"x",BJ$6:BJ$967,"0")</f>
        <v>0</v>
      </c>
      <c r="BK1030" s="284">
        <f t="shared" si="464"/>
        <v>0</v>
      </c>
      <c r="BL1030" s="284">
        <f t="shared" si="464"/>
        <v>0</v>
      </c>
      <c r="BM1030" s="284">
        <f t="shared" si="464"/>
        <v>0</v>
      </c>
      <c r="BN1030" s="284">
        <f t="shared" si="464"/>
        <v>0</v>
      </c>
      <c r="BO1030" s="284">
        <f t="shared" si="464"/>
        <v>0</v>
      </c>
      <c r="BP1030" s="284">
        <f t="shared" si="464"/>
        <v>0</v>
      </c>
      <c r="BQ1030" s="284">
        <f t="shared" si="464"/>
        <v>0</v>
      </c>
      <c r="BR1030" s="284">
        <f t="shared" si="464"/>
        <v>0</v>
      </c>
      <c r="BS1030" s="284">
        <f t="shared" si="464"/>
        <v>0</v>
      </c>
      <c r="BT1030" s="284">
        <f t="shared" si="464"/>
        <v>0</v>
      </c>
      <c r="BU1030" s="284">
        <f t="shared" si="464"/>
        <v>0</v>
      </c>
      <c r="BV1030" s="284">
        <f t="shared" si="464"/>
        <v>0</v>
      </c>
      <c r="BW1030" s="284">
        <f t="shared" si="464"/>
        <v>0</v>
      </c>
      <c r="BX1030" s="284">
        <f t="shared" si="464"/>
        <v>0</v>
      </c>
      <c r="BY1030" s="284">
        <f t="shared" si="464"/>
        <v>0</v>
      </c>
      <c r="BZ1030" s="284">
        <f t="shared" si="464"/>
        <v>0</v>
      </c>
      <c r="CA1030" s="284">
        <f t="shared" si="464"/>
        <v>0</v>
      </c>
      <c r="CB1030" s="284">
        <f t="shared" si="464"/>
        <v>0</v>
      </c>
      <c r="CC1030" s="284">
        <f t="shared" si="464"/>
        <v>0</v>
      </c>
      <c r="CD1030" s="284">
        <f t="shared" si="464"/>
        <v>0</v>
      </c>
      <c r="CE1030" s="284">
        <f t="shared" si="464"/>
        <v>0</v>
      </c>
      <c r="CF1030" s="284">
        <f t="shared" si="464"/>
        <v>0</v>
      </c>
      <c r="CG1030" s="284">
        <f t="shared" si="464"/>
        <v>0</v>
      </c>
      <c r="CH1030" s="284">
        <f t="shared" si="464"/>
        <v>0</v>
      </c>
      <c r="CI1030" s="284">
        <f t="shared" si="464"/>
        <v>0</v>
      </c>
      <c r="CJ1030" s="284">
        <f t="shared" si="464"/>
        <v>0</v>
      </c>
      <c r="CK1030" s="284">
        <f t="shared" si="464"/>
        <v>0</v>
      </c>
      <c r="CL1030" s="284">
        <f t="shared" si="464"/>
        <v>0</v>
      </c>
      <c r="CM1030" s="284">
        <f t="shared" si="464"/>
        <v>0</v>
      </c>
      <c r="CN1030" s="284">
        <f t="shared" si="464"/>
        <v>0</v>
      </c>
      <c r="CO1030" s="284">
        <f t="shared" si="464"/>
        <v>0</v>
      </c>
      <c r="CP1030" s="284">
        <f t="shared" si="464"/>
        <v>0</v>
      </c>
      <c r="CQ1030" s="284">
        <f t="shared" si="464"/>
        <v>0</v>
      </c>
      <c r="CR1030" s="965"/>
      <c r="CS1030" s="965"/>
      <c r="CT1030" s="965"/>
      <c r="CU1030" s="965"/>
      <c r="CV1030" s="965"/>
      <c r="CW1030" s="965"/>
      <c r="CX1030" s="965"/>
      <c r="CY1030" s="965"/>
      <c r="CZ1030" s="965"/>
      <c r="DA1030" s="965"/>
    </row>
    <row r="1031" spans="1:105" ht="19.399999999999999" hidden="1" customHeight="1">
      <c r="A1031" s="991"/>
      <c r="B1031" s="962" t="s">
        <v>2</v>
      </c>
      <c r="C1031" s="963"/>
      <c r="D1031" s="963"/>
      <c r="E1031" s="963"/>
      <c r="F1031" s="963"/>
      <c r="G1031" s="964"/>
      <c r="H1031" s="266"/>
      <c r="I1031" s="266"/>
      <c r="J1031" s="266"/>
      <c r="K1031" s="266"/>
      <c r="L1031" s="266"/>
      <c r="M1031" s="277"/>
      <c r="N1031" s="266"/>
      <c r="O1031" s="266"/>
      <c r="P1031" s="266"/>
      <c r="Q1031" s="266"/>
      <c r="R1031" s="266"/>
      <c r="S1031" s="266"/>
      <c r="T1031" s="281" t="s">
        <v>1974</v>
      </c>
      <c r="U1031" s="266"/>
      <c r="V1031" s="266"/>
      <c r="W1031" s="266"/>
      <c r="X1031" s="266"/>
      <c r="Y1031" s="266"/>
      <c r="Z1031" s="266"/>
      <c r="AA1031" s="266"/>
      <c r="AB1031" s="266"/>
      <c r="AC1031" s="266"/>
      <c r="AD1031" s="266"/>
      <c r="AE1031" s="266"/>
      <c r="AF1031" s="266"/>
      <c r="AG1031" s="266"/>
      <c r="AH1031" s="266"/>
      <c r="AI1031" s="266"/>
      <c r="AJ1031" s="266"/>
      <c r="AK1031" s="266"/>
      <c r="AL1031" s="266"/>
      <c r="AM1031" s="266"/>
      <c r="AN1031" s="266"/>
      <c r="AO1031" s="266"/>
      <c r="AP1031" s="266"/>
      <c r="AQ1031" s="266"/>
      <c r="AR1031" s="266"/>
      <c r="AS1031" s="266"/>
      <c r="AT1031" s="266"/>
      <c r="AU1031" s="266"/>
      <c r="AV1031" s="266"/>
      <c r="AW1031" s="266"/>
      <c r="AX1031" s="266"/>
      <c r="AY1031" s="266"/>
      <c r="AZ1031" s="266"/>
      <c r="BA1031" s="266"/>
      <c r="BB1031" s="266"/>
      <c r="BC1031" s="266"/>
      <c r="BD1031" s="266"/>
      <c r="BE1031" s="266"/>
      <c r="BF1031" s="266"/>
      <c r="BG1031" s="266"/>
      <c r="BH1031" s="266"/>
      <c r="BI1031" s="266"/>
      <c r="BJ1031" s="284">
        <f t="shared" ref="BJ1031:CQ1031" si="465">COUNTIFS($U$6:$U$967,"x",BJ$6:BJ$967,"kđg")</f>
        <v>0</v>
      </c>
      <c r="BK1031" s="284">
        <f t="shared" si="465"/>
        <v>0</v>
      </c>
      <c r="BL1031" s="284">
        <f t="shared" si="465"/>
        <v>0</v>
      </c>
      <c r="BM1031" s="284">
        <f t="shared" si="465"/>
        <v>0</v>
      </c>
      <c r="BN1031" s="284">
        <f t="shared" si="465"/>
        <v>0</v>
      </c>
      <c r="BO1031" s="284">
        <f t="shared" si="465"/>
        <v>0</v>
      </c>
      <c r="BP1031" s="284">
        <f t="shared" si="465"/>
        <v>0</v>
      </c>
      <c r="BQ1031" s="284">
        <f t="shared" si="465"/>
        <v>0</v>
      </c>
      <c r="BR1031" s="284">
        <f t="shared" si="465"/>
        <v>0</v>
      </c>
      <c r="BS1031" s="284">
        <f t="shared" si="465"/>
        <v>0</v>
      </c>
      <c r="BT1031" s="284">
        <f t="shared" si="465"/>
        <v>0</v>
      </c>
      <c r="BU1031" s="284">
        <f t="shared" si="465"/>
        <v>0</v>
      </c>
      <c r="BV1031" s="284">
        <f t="shared" si="465"/>
        <v>0</v>
      </c>
      <c r="BW1031" s="284">
        <f t="shared" si="465"/>
        <v>0</v>
      </c>
      <c r="BX1031" s="284">
        <f t="shared" si="465"/>
        <v>0</v>
      </c>
      <c r="BY1031" s="284">
        <f t="shared" si="465"/>
        <v>0</v>
      </c>
      <c r="BZ1031" s="284">
        <f t="shared" si="465"/>
        <v>0</v>
      </c>
      <c r="CA1031" s="284">
        <f t="shared" si="465"/>
        <v>0</v>
      </c>
      <c r="CB1031" s="284">
        <f t="shared" si="465"/>
        <v>0</v>
      </c>
      <c r="CC1031" s="284">
        <f t="shared" si="465"/>
        <v>0</v>
      </c>
      <c r="CD1031" s="284">
        <f t="shared" si="465"/>
        <v>0</v>
      </c>
      <c r="CE1031" s="284">
        <f t="shared" si="465"/>
        <v>0</v>
      </c>
      <c r="CF1031" s="284">
        <f t="shared" si="465"/>
        <v>0</v>
      </c>
      <c r="CG1031" s="284">
        <f t="shared" si="465"/>
        <v>0</v>
      </c>
      <c r="CH1031" s="284">
        <f t="shared" si="465"/>
        <v>0</v>
      </c>
      <c r="CI1031" s="284">
        <f t="shared" si="465"/>
        <v>0</v>
      </c>
      <c r="CJ1031" s="284">
        <f t="shared" si="465"/>
        <v>0</v>
      </c>
      <c r="CK1031" s="284">
        <f t="shared" si="465"/>
        <v>0</v>
      </c>
      <c r="CL1031" s="284">
        <f t="shared" si="465"/>
        <v>0</v>
      </c>
      <c r="CM1031" s="284">
        <f t="shared" si="465"/>
        <v>0</v>
      </c>
      <c r="CN1031" s="284">
        <f t="shared" si="465"/>
        <v>0</v>
      </c>
      <c r="CO1031" s="284">
        <f t="shared" si="465"/>
        <v>0</v>
      </c>
      <c r="CP1031" s="284">
        <f t="shared" si="465"/>
        <v>0</v>
      </c>
      <c r="CQ1031" s="284">
        <f t="shared" si="465"/>
        <v>0</v>
      </c>
      <c r="CR1031" s="965"/>
      <c r="CS1031" s="965"/>
      <c r="CT1031" s="965"/>
      <c r="CU1031" s="965"/>
      <c r="CV1031" s="965"/>
      <c r="CW1031" s="965"/>
      <c r="CX1031" s="965"/>
      <c r="CY1031" s="965"/>
      <c r="CZ1031" s="965"/>
      <c r="DA1031" s="965"/>
    </row>
    <row r="1032" spans="1:105" ht="19.399999999999999" hidden="1" customHeight="1">
      <c r="A1032" s="991"/>
      <c r="B1032" s="962" t="s">
        <v>1</v>
      </c>
      <c r="C1032" s="963"/>
      <c r="D1032" s="963"/>
      <c r="E1032" s="963"/>
      <c r="F1032" s="963"/>
      <c r="G1032" s="964"/>
      <c r="H1032" s="266"/>
      <c r="I1032" s="266"/>
      <c r="J1032" s="266"/>
      <c r="K1032" s="266"/>
      <c r="L1032" s="266"/>
      <c r="M1032" s="277"/>
      <c r="N1032" s="266"/>
      <c r="O1032" s="266"/>
      <c r="P1032" s="266"/>
      <c r="Q1032" s="266"/>
      <c r="R1032" s="266"/>
      <c r="S1032" s="266"/>
      <c r="T1032" s="281" t="s">
        <v>1974</v>
      </c>
      <c r="U1032" s="266"/>
      <c r="V1032" s="266"/>
      <c r="W1032" s="266"/>
      <c r="X1032" s="266"/>
      <c r="Y1032" s="266"/>
      <c r="Z1032" s="266"/>
      <c r="AA1032" s="266"/>
      <c r="AB1032" s="266"/>
      <c r="AC1032" s="266"/>
      <c r="AD1032" s="266"/>
      <c r="AE1032" s="266"/>
      <c r="AF1032" s="266"/>
      <c r="AG1032" s="266"/>
      <c r="AH1032" s="266"/>
      <c r="AI1032" s="266"/>
      <c r="AJ1032" s="266"/>
      <c r="AK1032" s="266"/>
      <c r="AL1032" s="266"/>
      <c r="AM1032" s="266"/>
      <c r="AN1032" s="266"/>
      <c r="AO1032" s="266"/>
      <c r="AP1032" s="266"/>
      <c r="AQ1032" s="266"/>
      <c r="AR1032" s="266"/>
      <c r="AS1032" s="266"/>
      <c r="AT1032" s="266"/>
      <c r="AU1032" s="266"/>
      <c r="AV1032" s="266"/>
      <c r="AW1032" s="266"/>
      <c r="AX1032" s="266"/>
      <c r="AY1032" s="266"/>
      <c r="AZ1032" s="266"/>
      <c r="BA1032" s="266"/>
      <c r="BB1032" s="266"/>
      <c r="BC1032" s="266"/>
      <c r="BD1032" s="266"/>
      <c r="BE1032" s="266"/>
      <c r="BF1032" s="266"/>
      <c r="BG1032" s="266"/>
      <c r="BH1032" s="266"/>
      <c r="BI1032" s="266"/>
      <c r="BJ1032" s="202" t="e">
        <f>BJ1031/(BJ1028+BJ1029+BJ1030+BJ1031)</f>
        <v>#DIV/0!</v>
      </c>
      <c r="BK1032" s="202" t="e">
        <f t="shared" ref="BK1032:CQ1032" si="466">BK1031/(BK1028+BK1029+BK1030+BK1031)</f>
        <v>#DIV/0!</v>
      </c>
      <c r="BL1032" s="202" t="e">
        <f t="shared" si="466"/>
        <v>#DIV/0!</v>
      </c>
      <c r="BM1032" s="202" t="e">
        <f t="shared" si="466"/>
        <v>#DIV/0!</v>
      </c>
      <c r="BN1032" s="202" t="e">
        <f t="shared" si="466"/>
        <v>#DIV/0!</v>
      </c>
      <c r="BO1032" s="202" t="e">
        <f t="shared" si="466"/>
        <v>#DIV/0!</v>
      </c>
      <c r="BP1032" s="202" t="e">
        <f t="shared" si="466"/>
        <v>#DIV/0!</v>
      </c>
      <c r="BQ1032" s="202" t="e">
        <f t="shared" si="466"/>
        <v>#DIV/0!</v>
      </c>
      <c r="BR1032" s="202" t="e">
        <f t="shared" si="466"/>
        <v>#DIV/0!</v>
      </c>
      <c r="BS1032" s="202" t="e">
        <f t="shared" si="466"/>
        <v>#DIV/0!</v>
      </c>
      <c r="BT1032" s="202" t="e">
        <f t="shared" si="466"/>
        <v>#DIV/0!</v>
      </c>
      <c r="BU1032" s="202" t="e">
        <f t="shared" si="466"/>
        <v>#DIV/0!</v>
      </c>
      <c r="BV1032" s="202" t="e">
        <f t="shared" si="466"/>
        <v>#DIV/0!</v>
      </c>
      <c r="BW1032" s="202" t="e">
        <f t="shared" si="466"/>
        <v>#DIV/0!</v>
      </c>
      <c r="BX1032" s="202" t="e">
        <f t="shared" si="466"/>
        <v>#DIV/0!</v>
      </c>
      <c r="BY1032" s="202" t="e">
        <f t="shared" si="466"/>
        <v>#DIV/0!</v>
      </c>
      <c r="BZ1032" s="202" t="e">
        <f t="shared" si="466"/>
        <v>#DIV/0!</v>
      </c>
      <c r="CA1032" s="202" t="e">
        <f t="shared" si="466"/>
        <v>#DIV/0!</v>
      </c>
      <c r="CB1032" s="202" t="e">
        <f t="shared" si="466"/>
        <v>#DIV/0!</v>
      </c>
      <c r="CC1032" s="202" t="e">
        <f t="shared" si="466"/>
        <v>#DIV/0!</v>
      </c>
      <c r="CD1032" s="202" t="e">
        <f t="shared" si="466"/>
        <v>#DIV/0!</v>
      </c>
      <c r="CE1032" s="202" t="e">
        <f t="shared" si="466"/>
        <v>#DIV/0!</v>
      </c>
      <c r="CF1032" s="202" t="e">
        <f t="shared" si="466"/>
        <v>#DIV/0!</v>
      </c>
      <c r="CG1032" s="202" t="e">
        <f t="shared" si="466"/>
        <v>#DIV/0!</v>
      </c>
      <c r="CH1032" s="202" t="e">
        <f t="shared" si="466"/>
        <v>#DIV/0!</v>
      </c>
      <c r="CI1032" s="202" t="e">
        <f t="shared" si="466"/>
        <v>#DIV/0!</v>
      </c>
      <c r="CJ1032" s="202" t="e">
        <f t="shared" si="466"/>
        <v>#DIV/0!</v>
      </c>
      <c r="CK1032" s="202" t="e">
        <f t="shared" si="466"/>
        <v>#DIV/0!</v>
      </c>
      <c r="CL1032" s="202" t="e">
        <f t="shared" si="466"/>
        <v>#DIV/0!</v>
      </c>
      <c r="CM1032" s="202" t="e">
        <f t="shared" si="466"/>
        <v>#DIV/0!</v>
      </c>
      <c r="CN1032" s="202" t="e">
        <f t="shared" si="466"/>
        <v>#DIV/0!</v>
      </c>
      <c r="CO1032" s="202" t="e">
        <f t="shared" si="466"/>
        <v>#DIV/0!</v>
      </c>
      <c r="CP1032" s="202" t="e">
        <f t="shared" si="466"/>
        <v>#DIV/0!</v>
      </c>
      <c r="CQ1032" s="202" t="e">
        <f t="shared" si="466"/>
        <v>#DIV/0!</v>
      </c>
      <c r="CR1032" s="965"/>
      <c r="CS1032" s="965"/>
      <c r="CT1032" s="965"/>
      <c r="CU1032" s="965"/>
      <c r="CV1032" s="965"/>
      <c r="CW1032" s="965"/>
      <c r="CX1032" s="965"/>
      <c r="CY1032" s="965"/>
      <c r="CZ1032" s="965"/>
      <c r="DA1032" s="965"/>
    </row>
    <row r="1033" spans="1:105" ht="19.399999999999999" hidden="1" customHeight="1">
      <c r="A1033" s="991"/>
      <c r="B1033" s="986" t="s">
        <v>1977</v>
      </c>
      <c r="C1033" s="987"/>
      <c r="D1033" s="987"/>
      <c r="E1033" s="987"/>
      <c r="F1033" s="987"/>
      <c r="G1033" s="987"/>
      <c r="H1033" s="270"/>
      <c r="I1033" s="270"/>
      <c r="J1033" s="270"/>
      <c r="K1033" s="270"/>
      <c r="L1033" s="270"/>
      <c r="M1033" s="270"/>
      <c r="N1033" s="269"/>
      <c r="O1033" s="269"/>
      <c r="P1033" s="269"/>
      <c r="Q1033" s="269"/>
      <c r="R1033" s="269"/>
      <c r="S1033" s="269"/>
      <c r="T1033" s="281" t="s">
        <v>1974</v>
      </c>
      <c r="U1033" s="269"/>
      <c r="V1033" s="269"/>
      <c r="W1033" s="269"/>
      <c r="X1033" s="269"/>
      <c r="Y1033" s="269"/>
      <c r="Z1033" s="269"/>
      <c r="AA1033" s="269"/>
      <c r="AB1033" s="269"/>
      <c r="AC1033" s="269"/>
      <c r="AD1033" s="269"/>
      <c r="AE1033" s="269"/>
      <c r="AF1033" s="269"/>
      <c r="AG1033" s="269"/>
      <c r="AH1033" s="269"/>
      <c r="AI1033" s="269"/>
      <c r="AJ1033" s="269"/>
      <c r="AK1033" s="269"/>
      <c r="AL1033" s="269"/>
      <c r="AM1033" s="269"/>
      <c r="AN1033" s="269"/>
      <c r="AO1033" s="269"/>
      <c r="AP1033" s="269"/>
      <c r="AQ1033" s="269"/>
      <c r="AR1033" s="269"/>
      <c r="AS1033" s="269"/>
      <c r="AT1033" s="269"/>
      <c r="AU1033" s="269"/>
      <c r="AV1033" s="269"/>
      <c r="AW1033" s="269"/>
      <c r="AX1033" s="269"/>
      <c r="AY1033" s="269"/>
      <c r="AZ1033" s="269"/>
      <c r="BA1033" s="269"/>
      <c r="BB1033" s="269"/>
      <c r="BC1033" s="269"/>
      <c r="BD1033" s="269"/>
      <c r="BE1033" s="269"/>
      <c r="BF1033" s="269"/>
      <c r="BG1033" s="269"/>
      <c r="BH1033" s="269"/>
      <c r="BI1033" s="269"/>
      <c r="BJ1033" s="283" t="e">
        <f>(((BJ1028*2)+(BJ1029*1)+(BJ1030*0)))/(BJ1028+BJ1029+BJ1030)</f>
        <v>#DIV/0!</v>
      </c>
      <c r="BK1033" s="283" t="e">
        <f t="shared" ref="BK1033:CQ1033" si="467">(((BK1028*2)+(BK1029*1)+(BK1030*0)))/(BK1028+BK1029+BK1030)</f>
        <v>#DIV/0!</v>
      </c>
      <c r="BL1033" s="283" t="e">
        <f t="shared" si="467"/>
        <v>#DIV/0!</v>
      </c>
      <c r="BM1033" s="283" t="e">
        <f t="shared" si="467"/>
        <v>#DIV/0!</v>
      </c>
      <c r="BN1033" s="283" t="e">
        <f t="shared" si="467"/>
        <v>#DIV/0!</v>
      </c>
      <c r="BO1033" s="283" t="e">
        <f t="shared" si="467"/>
        <v>#DIV/0!</v>
      </c>
      <c r="BP1033" s="283" t="e">
        <f t="shared" si="467"/>
        <v>#DIV/0!</v>
      </c>
      <c r="BQ1033" s="283" t="e">
        <f t="shared" si="467"/>
        <v>#DIV/0!</v>
      </c>
      <c r="BR1033" s="283" t="e">
        <f t="shared" si="467"/>
        <v>#DIV/0!</v>
      </c>
      <c r="BS1033" s="283" t="e">
        <f t="shared" si="467"/>
        <v>#DIV/0!</v>
      </c>
      <c r="BT1033" s="283" t="e">
        <f t="shared" si="467"/>
        <v>#DIV/0!</v>
      </c>
      <c r="BU1033" s="283" t="e">
        <f t="shared" si="467"/>
        <v>#DIV/0!</v>
      </c>
      <c r="BV1033" s="283" t="e">
        <f t="shared" si="467"/>
        <v>#DIV/0!</v>
      </c>
      <c r="BW1033" s="283" t="e">
        <f t="shared" si="467"/>
        <v>#DIV/0!</v>
      </c>
      <c r="BX1033" s="283" t="e">
        <f t="shared" si="467"/>
        <v>#DIV/0!</v>
      </c>
      <c r="BY1033" s="283" t="e">
        <f t="shared" si="467"/>
        <v>#DIV/0!</v>
      </c>
      <c r="BZ1033" s="283" t="e">
        <f t="shared" si="467"/>
        <v>#DIV/0!</v>
      </c>
      <c r="CA1033" s="283" t="e">
        <f t="shared" si="467"/>
        <v>#DIV/0!</v>
      </c>
      <c r="CB1033" s="283" t="e">
        <f t="shared" si="467"/>
        <v>#DIV/0!</v>
      </c>
      <c r="CC1033" s="283" t="e">
        <f t="shared" si="467"/>
        <v>#DIV/0!</v>
      </c>
      <c r="CD1033" s="283" t="e">
        <f t="shared" si="467"/>
        <v>#DIV/0!</v>
      </c>
      <c r="CE1033" s="283" t="e">
        <f t="shared" si="467"/>
        <v>#DIV/0!</v>
      </c>
      <c r="CF1033" s="283" t="e">
        <f t="shared" si="467"/>
        <v>#DIV/0!</v>
      </c>
      <c r="CG1033" s="283" t="e">
        <f t="shared" si="467"/>
        <v>#DIV/0!</v>
      </c>
      <c r="CH1033" s="283" t="e">
        <f t="shared" si="467"/>
        <v>#DIV/0!</v>
      </c>
      <c r="CI1033" s="283" t="e">
        <f t="shared" si="467"/>
        <v>#DIV/0!</v>
      </c>
      <c r="CJ1033" s="283" t="e">
        <f t="shared" si="467"/>
        <v>#DIV/0!</v>
      </c>
      <c r="CK1033" s="283" t="e">
        <f t="shared" si="467"/>
        <v>#DIV/0!</v>
      </c>
      <c r="CL1033" s="283" t="e">
        <f t="shared" si="467"/>
        <v>#DIV/0!</v>
      </c>
      <c r="CM1033" s="283" t="e">
        <f t="shared" si="467"/>
        <v>#DIV/0!</v>
      </c>
      <c r="CN1033" s="283" t="e">
        <f t="shared" si="467"/>
        <v>#DIV/0!</v>
      </c>
      <c r="CO1033" s="283" t="e">
        <f t="shared" si="467"/>
        <v>#DIV/0!</v>
      </c>
      <c r="CP1033" s="283" t="e">
        <f t="shared" si="467"/>
        <v>#DIV/0!</v>
      </c>
      <c r="CQ1033" s="283" t="e">
        <f t="shared" si="467"/>
        <v>#DIV/0!</v>
      </c>
      <c r="CR1033" s="972">
        <f>COUNTIF(BJ1034:CQ1034,"Đ")</f>
        <v>0</v>
      </c>
      <c r="CS1033" s="993" t="e">
        <f>CR1033/(CR1033+CT1033+CV1033+CX1033)</f>
        <v>#DIV/0!</v>
      </c>
      <c r="CT1033" s="959">
        <f>COUNTIF(BJ1034:CQ1034,"CCG")</f>
        <v>0</v>
      </c>
      <c r="CU1033" s="993" t="e">
        <f>CT1033/(CR1033+CT1033+CV1033+CX1033)</f>
        <v>#DIV/0!</v>
      </c>
      <c r="CV1033" s="959">
        <f>COUNTIF(BJ1034:CQ1034,"CĐ")</f>
        <v>0</v>
      </c>
      <c r="CW1033" s="993" t="e">
        <f>CV1033/(CR1033+CT1033+CV1033+CX1033)</f>
        <v>#DIV/0!</v>
      </c>
      <c r="CX1033" s="959">
        <f>COUNTIF(BJ1034:CQ1034,"KĐG")</f>
        <v>0</v>
      </c>
      <c r="CY1033" s="993" t="e">
        <f>CX1033/(CR1033+CT1033+CV1033+CX1033)</f>
        <v>#DIV/0!</v>
      </c>
      <c r="CZ1033" s="958" t="e">
        <f>(((CR1033*2)+(CT1033*1)+(CV1033*0)))/(CR1033+CT1033+CV1033)</f>
        <v>#DIV/0!</v>
      </c>
      <c r="DA1033" s="958" t="e">
        <f>IF(CY1033&gt;=50%,"KĐG",IF(CZ1033&gt;=1.6,"Đạt",IF(CZ1033&gt;=1,"Cần cố gắng","Chưa đạt")))</f>
        <v>#DIV/0!</v>
      </c>
    </row>
    <row r="1034" spans="1:105" ht="19.399999999999999" hidden="1" customHeight="1">
      <c r="A1034" s="992"/>
      <c r="B1034" s="988"/>
      <c r="C1034" s="989"/>
      <c r="D1034" s="989"/>
      <c r="E1034" s="989"/>
      <c r="F1034" s="989"/>
      <c r="G1034" s="989"/>
      <c r="H1034" s="271"/>
      <c r="I1034" s="271"/>
      <c r="J1034" s="271"/>
      <c r="K1034" s="271"/>
      <c r="L1034" s="271"/>
      <c r="M1034" s="271"/>
      <c r="N1034" s="269"/>
      <c r="O1034" s="269"/>
      <c r="P1034" s="269"/>
      <c r="Q1034" s="269"/>
      <c r="R1034" s="269"/>
      <c r="S1034" s="269"/>
      <c r="T1034" s="281" t="s">
        <v>1974</v>
      </c>
      <c r="U1034" s="269"/>
      <c r="V1034" s="269"/>
      <c r="W1034" s="269"/>
      <c r="X1034" s="269"/>
      <c r="Y1034" s="269"/>
      <c r="Z1034" s="269"/>
      <c r="AA1034" s="269"/>
      <c r="AB1034" s="269"/>
      <c r="AC1034" s="269"/>
      <c r="AD1034" s="269"/>
      <c r="AE1034" s="269"/>
      <c r="AF1034" s="269"/>
      <c r="AG1034" s="269"/>
      <c r="AH1034" s="269"/>
      <c r="AI1034" s="269"/>
      <c r="AJ1034" s="269"/>
      <c r="AK1034" s="269"/>
      <c r="AL1034" s="269"/>
      <c r="AM1034" s="269"/>
      <c r="AN1034" s="269"/>
      <c r="AO1034" s="269"/>
      <c r="AP1034" s="269"/>
      <c r="AQ1034" s="269"/>
      <c r="AR1034" s="269"/>
      <c r="AS1034" s="269"/>
      <c r="AT1034" s="269"/>
      <c r="AU1034" s="269"/>
      <c r="AV1034" s="269"/>
      <c r="AW1034" s="269"/>
      <c r="AX1034" s="269"/>
      <c r="AY1034" s="269"/>
      <c r="AZ1034" s="269"/>
      <c r="BA1034" s="269"/>
      <c r="BB1034" s="269"/>
      <c r="BC1034" s="269"/>
      <c r="BD1034" s="269"/>
      <c r="BE1034" s="269"/>
      <c r="BF1034" s="269"/>
      <c r="BG1034" s="269"/>
      <c r="BH1034" s="269"/>
      <c r="BI1034" s="269"/>
      <c r="BJ1034" s="283" t="e">
        <f>IF(BJ1032&gt;=50%,"KĐG",IF(BJ1033&gt;=1.6,"Đ",IF(BJ1033&gt;=1,"CCG","CĐ")))</f>
        <v>#DIV/0!</v>
      </c>
      <c r="BK1034" s="283" t="e">
        <f t="shared" ref="BK1034:CQ1034" si="468">IF(BK1032&gt;=50%,"KĐG",IF(BK1033&gt;=1.6,"Đ",IF(BK1033&gt;=1,"CCG","CĐ")))</f>
        <v>#DIV/0!</v>
      </c>
      <c r="BL1034" s="283" t="e">
        <f t="shared" si="468"/>
        <v>#DIV/0!</v>
      </c>
      <c r="BM1034" s="283" t="e">
        <f t="shared" si="468"/>
        <v>#DIV/0!</v>
      </c>
      <c r="BN1034" s="283" t="e">
        <f t="shared" si="468"/>
        <v>#DIV/0!</v>
      </c>
      <c r="BO1034" s="283" t="e">
        <f t="shared" si="468"/>
        <v>#DIV/0!</v>
      </c>
      <c r="BP1034" s="283" t="e">
        <f t="shared" si="468"/>
        <v>#DIV/0!</v>
      </c>
      <c r="BQ1034" s="283" t="e">
        <f t="shared" si="468"/>
        <v>#DIV/0!</v>
      </c>
      <c r="BR1034" s="283" t="e">
        <f t="shared" si="468"/>
        <v>#DIV/0!</v>
      </c>
      <c r="BS1034" s="283" t="e">
        <f t="shared" si="468"/>
        <v>#DIV/0!</v>
      </c>
      <c r="BT1034" s="283" t="e">
        <f t="shared" si="468"/>
        <v>#DIV/0!</v>
      </c>
      <c r="BU1034" s="283" t="e">
        <f t="shared" si="468"/>
        <v>#DIV/0!</v>
      </c>
      <c r="BV1034" s="283" t="e">
        <f t="shared" si="468"/>
        <v>#DIV/0!</v>
      </c>
      <c r="BW1034" s="283" t="e">
        <f t="shared" si="468"/>
        <v>#DIV/0!</v>
      </c>
      <c r="BX1034" s="283" t="e">
        <f t="shared" si="468"/>
        <v>#DIV/0!</v>
      </c>
      <c r="BY1034" s="283" t="e">
        <f t="shared" si="468"/>
        <v>#DIV/0!</v>
      </c>
      <c r="BZ1034" s="283" t="e">
        <f t="shared" si="468"/>
        <v>#DIV/0!</v>
      </c>
      <c r="CA1034" s="283" t="e">
        <f t="shared" si="468"/>
        <v>#DIV/0!</v>
      </c>
      <c r="CB1034" s="283" t="e">
        <f t="shared" si="468"/>
        <v>#DIV/0!</v>
      </c>
      <c r="CC1034" s="283" t="e">
        <f t="shared" si="468"/>
        <v>#DIV/0!</v>
      </c>
      <c r="CD1034" s="283" t="e">
        <f t="shared" si="468"/>
        <v>#DIV/0!</v>
      </c>
      <c r="CE1034" s="283" t="e">
        <f t="shared" si="468"/>
        <v>#DIV/0!</v>
      </c>
      <c r="CF1034" s="283" t="e">
        <f t="shared" si="468"/>
        <v>#DIV/0!</v>
      </c>
      <c r="CG1034" s="283" t="e">
        <f t="shared" si="468"/>
        <v>#DIV/0!</v>
      </c>
      <c r="CH1034" s="283" t="e">
        <f t="shared" si="468"/>
        <v>#DIV/0!</v>
      </c>
      <c r="CI1034" s="283" t="e">
        <f t="shared" si="468"/>
        <v>#DIV/0!</v>
      </c>
      <c r="CJ1034" s="283" t="e">
        <f t="shared" si="468"/>
        <v>#DIV/0!</v>
      </c>
      <c r="CK1034" s="283" t="e">
        <f t="shared" si="468"/>
        <v>#DIV/0!</v>
      </c>
      <c r="CL1034" s="283" t="e">
        <f t="shared" si="468"/>
        <v>#DIV/0!</v>
      </c>
      <c r="CM1034" s="283" t="e">
        <f t="shared" si="468"/>
        <v>#DIV/0!</v>
      </c>
      <c r="CN1034" s="283" t="e">
        <f t="shared" si="468"/>
        <v>#DIV/0!</v>
      </c>
      <c r="CO1034" s="283" t="e">
        <f t="shared" si="468"/>
        <v>#DIV/0!</v>
      </c>
      <c r="CP1034" s="283" t="e">
        <f t="shared" si="468"/>
        <v>#DIV/0!</v>
      </c>
      <c r="CQ1034" s="283" t="e">
        <f t="shared" si="468"/>
        <v>#DIV/0!</v>
      </c>
      <c r="CR1034" s="972"/>
      <c r="CS1034" s="993"/>
      <c r="CT1034" s="959"/>
      <c r="CU1034" s="993"/>
      <c r="CV1034" s="959"/>
      <c r="CW1034" s="993"/>
      <c r="CX1034" s="959"/>
      <c r="CY1034" s="993"/>
      <c r="CZ1034" s="958"/>
      <c r="DA1034" s="958"/>
    </row>
    <row r="1035" spans="1:105" ht="19.399999999999999" hidden="1" customHeight="1">
      <c r="A1035" s="976" t="s">
        <v>1979</v>
      </c>
      <c r="B1035" s="979" t="s">
        <v>7</v>
      </c>
      <c r="C1035" s="980"/>
      <c r="D1035" s="980"/>
      <c r="E1035" s="980"/>
      <c r="F1035" s="980"/>
      <c r="G1035" s="981"/>
      <c r="H1035" s="266"/>
      <c r="I1035" s="266"/>
      <c r="J1035" s="266"/>
      <c r="K1035" s="266"/>
      <c r="L1035" s="266"/>
      <c r="M1035" s="277"/>
      <c r="N1035" s="266"/>
      <c r="O1035" s="266"/>
      <c r="P1035" s="266"/>
      <c r="Q1035" s="266"/>
      <c r="R1035" s="266"/>
      <c r="S1035" s="266"/>
      <c r="T1035" s="266"/>
      <c r="U1035" s="281" t="s">
        <v>1974</v>
      </c>
      <c r="V1035" s="266"/>
      <c r="W1035" s="266"/>
      <c r="X1035" s="266"/>
      <c r="Y1035" s="266"/>
      <c r="Z1035" s="266"/>
      <c r="AA1035" s="266"/>
      <c r="AB1035" s="266"/>
      <c r="AC1035" s="266"/>
      <c r="AD1035" s="266"/>
      <c r="AE1035" s="266"/>
      <c r="AF1035" s="266"/>
      <c r="AG1035" s="266"/>
      <c r="AH1035" s="266"/>
      <c r="AI1035" s="266"/>
      <c r="AJ1035" s="266"/>
      <c r="AK1035" s="266"/>
      <c r="AL1035" s="266"/>
      <c r="AM1035" s="266"/>
      <c r="AN1035" s="266"/>
      <c r="AO1035" s="266"/>
      <c r="AP1035" s="266"/>
      <c r="AQ1035" s="266"/>
      <c r="AR1035" s="266"/>
      <c r="AS1035" s="266"/>
      <c r="AT1035" s="266"/>
      <c r="AU1035" s="266"/>
      <c r="AV1035" s="266"/>
      <c r="AW1035" s="266"/>
      <c r="AX1035" s="266"/>
      <c r="AY1035" s="266"/>
      <c r="AZ1035" s="266"/>
      <c r="BA1035" s="266"/>
      <c r="BB1035" s="266"/>
      <c r="BC1035" s="266"/>
      <c r="BD1035" s="266"/>
      <c r="BE1035" s="266"/>
      <c r="BF1035" s="266"/>
      <c r="BG1035" s="266"/>
      <c r="BH1035" s="266"/>
      <c r="BI1035" s="266"/>
      <c r="BJ1035" s="284">
        <f t="shared" ref="BJ1035:CQ1035" si="469">COUNTIFS($S$6:$S$967,"x",BJ$6:BJ$967,"2")</f>
        <v>0</v>
      </c>
      <c r="BK1035" s="284">
        <f t="shared" si="469"/>
        <v>0</v>
      </c>
      <c r="BL1035" s="284">
        <f t="shared" si="469"/>
        <v>0</v>
      </c>
      <c r="BM1035" s="284">
        <f t="shared" si="469"/>
        <v>0</v>
      </c>
      <c r="BN1035" s="284">
        <f t="shared" si="469"/>
        <v>0</v>
      </c>
      <c r="BO1035" s="284">
        <f t="shared" si="469"/>
        <v>0</v>
      </c>
      <c r="BP1035" s="284">
        <f t="shared" si="469"/>
        <v>0</v>
      </c>
      <c r="BQ1035" s="284">
        <f t="shared" si="469"/>
        <v>0</v>
      </c>
      <c r="BR1035" s="284">
        <f t="shared" si="469"/>
        <v>0</v>
      </c>
      <c r="BS1035" s="284">
        <f t="shared" si="469"/>
        <v>0</v>
      </c>
      <c r="BT1035" s="284">
        <f t="shared" si="469"/>
        <v>0</v>
      </c>
      <c r="BU1035" s="284">
        <f t="shared" si="469"/>
        <v>0</v>
      </c>
      <c r="BV1035" s="284">
        <f t="shared" si="469"/>
        <v>0</v>
      </c>
      <c r="BW1035" s="284">
        <f t="shared" si="469"/>
        <v>0</v>
      </c>
      <c r="BX1035" s="284">
        <f t="shared" si="469"/>
        <v>0</v>
      </c>
      <c r="BY1035" s="284">
        <f t="shared" si="469"/>
        <v>0</v>
      </c>
      <c r="BZ1035" s="284">
        <f t="shared" si="469"/>
        <v>0</v>
      </c>
      <c r="CA1035" s="284">
        <f t="shared" si="469"/>
        <v>0</v>
      </c>
      <c r="CB1035" s="284">
        <f t="shared" si="469"/>
        <v>0</v>
      </c>
      <c r="CC1035" s="284">
        <f t="shared" si="469"/>
        <v>0</v>
      </c>
      <c r="CD1035" s="284">
        <f t="shared" si="469"/>
        <v>0</v>
      </c>
      <c r="CE1035" s="284">
        <f t="shared" si="469"/>
        <v>0</v>
      </c>
      <c r="CF1035" s="284">
        <f t="shared" si="469"/>
        <v>0</v>
      </c>
      <c r="CG1035" s="284">
        <f t="shared" si="469"/>
        <v>0</v>
      </c>
      <c r="CH1035" s="284">
        <f t="shared" si="469"/>
        <v>0</v>
      </c>
      <c r="CI1035" s="284">
        <f t="shared" si="469"/>
        <v>0</v>
      </c>
      <c r="CJ1035" s="284">
        <f t="shared" si="469"/>
        <v>0</v>
      </c>
      <c r="CK1035" s="284">
        <f t="shared" si="469"/>
        <v>0</v>
      </c>
      <c r="CL1035" s="284">
        <f t="shared" si="469"/>
        <v>0</v>
      </c>
      <c r="CM1035" s="284">
        <f t="shared" si="469"/>
        <v>0</v>
      </c>
      <c r="CN1035" s="284">
        <f t="shared" si="469"/>
        <v>0</v>
      </c>
      <c r="CO1035" s="284">
        <f t="shared" si="469"/>
        <v>0</v>
      </c>
      <c r="CP1035" s="284">
        <f t="shared" si="469"/>
        <v>0</v>
      </c>
      <c r="CQ1035" s="284">
        <f t="shared" si="469"/>
        <v>0</v>
      </c>
      <c r="CR1035" s="965"/>
      <c r="CS1035" s="965"/>
      <c r="CT1035" s="965"/>
      <c r="CU1035" s="965"/>
      <c r="CV1035" s="965"/>
      <c r="CW1035" s="965"/>
      <c r="CX1035" s="965"/>
      <c r="CY1035" s="965"/>
      <c r="CZ1035" s="965"/>
      <c r="DA1035" s="965"/>
    </row>
    <row r="1036" spans="1:105" ht="19.399999999999999" hidden="1" customHeight="1">
      <c r="A1036" s="977"/>
      <c r="B1036" s="979" t="s">
        <v>4</v>
      </c>
      <c r="C1036" s="980"/>
      <c r="D1036" s="980"/>
      <c r="E1036" s="980"/>
      <c r="F1036" s="980"/>
      <c r="G1036" s="981"/>
      <c r="H1036" s="266"/>
      <c r="I1036" s="266"/>
      <c r="J1036" s="266"/>
      <c r="K1036" s="266"/>
      <c r="L1036" s="266"/>
      <c r="M1036" s="277"/>
      <c r="N1036" s="266"/>
      <c r="O1036" s="266"/>
      <c r="P1036" s="266"/>
      <c r="Q1036" s="266"/>
      <c r="R1036" s="266"/>
      <c r="S1036" s="266"/>
      <c r="T1036" s="266"/>
      <c r="U1036" s="281" t="s">
        <v>1974</v>
      </c>
      <c r="V1036" s="266"/>
      <c r="W1036" s="266"/>
      <c r="X1036" s="266"/>
      <c r="Y1036" s="266"/>
      <c r="Z1036" s="266"/>
      <c r="AA1036" s="266"/>
      <c r="AB1036" s="266"/>
      <c r="AC1036" s="266"/>
      <c r="AD1036" s="266"/>
      <c r="AE1036" s="266"/>
      <c r="AF1036" s="266"/>
      <c r="AG1036" s="266"/>
      <c r="AH1036" s="266"/>
      <c r="AI1036" s="266"/>
      <c r="AJ1036" s="266"/>
      <c r="AK1036" s="266"/>
      <c r="AL1036" s="266"/>
      <c r="AM1036" s="266"/>
      <c r="AN1036" s="266"/>
      <c r="AO1036" s="266"/>
      <c r="AP1036" s="266"/>
      <c r="AQ1036" s="266"/>
      <c r="AR1036" s="266"/>
      <c r="AS1036" s="266"/>
      <c r="AT1036" s="266"/>
      <c r="AU1036" s="266"/>
      <c r="AV1036" s="266"/>
      <c r="AW1036" s="266"/>
      <c r="AX1036" s="266"/>
      <c r="AY1036" s="266"/>
      <c r="AZ1036" s="266"/>
      <c r="BA1036" s="266"/>
      <c r="BB1036" s="266"/>
      <c r="BC1036" s="266"/>
      <c r="BD1036" s="266"/>
      <c r="BE1036" s="266"/>
      <c r="BF1036" s="266"/>
      <c r="BG1036" s="266"/>
      <c r="BH1036" s="266"/>
      <c r="BI1036" s="266"/>
      <c r="BJ1036" s="284">
        <f t="shared" ref="BJ1036:CQ1036" si="470">COUNTIFS($S$6:$S$967,"x",BJ$6:BJ$967,"1")</f>
        <v>0</v>
      </c>
      <c r="BK1036" s="284">
        <f t="shared" si="470"/>
        <v>0</v>
      </c>
      <c r="BL1036" s="284">
        <f t="shared" si="470"/>
        <v>0</v>
      </c>
      <c r="BM1036" s="284">
        <f t="shared" si="470"/>
        <v>0</v>
      </c>
      <c r="BN1036" s="284">
        <f t="shared" si="470"/>
        <v>0</v>
      </c>
      <c r="BO1036" s="284">
        <f t="shared" si="470"/>
        <v>0</v>
      </c>
      <c r="BP1036" s="284">
        <f t="shared" si="470"/>
        <v>0</v>
      </c>
      <c r="BQ1036" s="284">
        <f t="shared" si="470"/>
        <v>0</v>
      </c>
      <c r="BR1036" s="284">
        <f t="shared" si="470"/>
        <v>0</v>
      </c>
      <c r="BS1036" s="284">
        <f t="shared" si="470"/>
        <v>0</v>
      </c>
      <c r="BT1036" s="284">
        <f t="shared" si="470"/>
        <v>0</v>
      </c>
      <c r="BU1036" s="284">
        <f t="shared" si="470"/>
        <v>0</v>
      </c>
      <c r="BV1036" s="284">
        <f t="shared" si="470"/>
        <v>0</v>
      </c>
      <c r="BW1036" s="284">
        <f t="shared" si="470"/>
        <v>0</v>
      </c>
      <c r="BX1036" s="284">
        <f t="shared" si="470"/>
        <v>0</v>
      </c>
      <c r="BY1036" s="284">
        <f t="shared" si="470"/>
        <v>0</v>
      </c>
      <c r="BZ1036" s="284">
        <f t="shared" si="470"/>
        <v>0</v>
      </c>
      <c r="CA1036" s="284">
        <f t="shared" si="470"/>
        <v>0</v>
      </c>
      <c r="CB1036" s="284">
        <f t="shared" si="470"/>
        <v>0</v>
      </c>
      <c r="CC1036" s="284">
        <f t="shared" si="470"/>
        <v>0</v>
      </c>
      <c r="CD1036" s="284">
        <f t="shared" si="470"/>
        <v>0</v>
      </c>
      <c r="CE1036" s="284">
        <f t="shared" si="470"/>
        <v>0</v>
      </c>
      <c r="CF1036" s="284">
        <f t="shared" si="470"/>
        <v>0</v>
      </c>
      <c r="CG1036" s="284">
        <f t="shared" si="470"/>
        <v>0</v>
      </c>
      <c r="CH1036" s="284">
        <f t="shared" si="470"/>
        <v>0</v>
      </c>
      <c r="CI1036" s="284">
        <f t="shared" si="470"/>
        <v>0</v>
      </c>
      <c r="CJ1036" s="284">
        <f t="shared" si="470"/>
        <v>0</v>
      </c>
      <c r="CK1036" s="284">
        <f t="shared" si="470"/>
        <v>0</v>
      </c>
      <c r="CL1036" s="284">
        <f t="shared" si="470"/>
        <v>0</v>
      </c>
      <c r="CM1036" s="284">
        <f t="shared" si="470"/>
        <v>0</v>
      </c>
      <c r="CN1036" s="284">
        <f t="shared" si="470"/>
        <v>0</v>
      </c>
      <c r="CO1036" s="284">
        <f t="shared" si="470"/>
        <v>0</v>
      </c>
      <c r="CP1036" s="284">
        <f t="shared" si="470"/>
        <v>0</v>
      </c>
      <c r="CQ1036" s="284">
        <f t="shared" si="470"/>
        <v>0</v>
      </c>
      <c r="CR1036" s="965"/>
      <c r="CS1036" s="965"/>
      <c r="CT1036" s="965"/>
      <c r="CU1036" s="965"/>
      <c r="CV1036" s="965"/>
      <c r="CW1036" s="965"/>
      <c r="CX1036" s="965"/>
      <c r="CY1036" s="965"/>
      <c r="CZ1036" s="965"/>
      <c r="DA1036" s="965"/>
    </row>
    <row r="1037" spans="1:105" ht="19.399999999999999" hidden="1" customHeight="1">
      <c r="A1037" s="977"/>
      <c r="B1037" s="979" t="s">
        <v>3</v>
      </c>
      <c r="C1037" s="980"/>
      <c r="D1037" s="980"/>
      <c r="E1037" s="980"/>
      <c r="F1037" s="980"/>
      <c r="G1037" s="981"/>
      <c r="H1037" s="266"/>
      <c r="I1037" s="266"/>
      <c r="J1037" s="266"/>
      <c r="K1037" s="266"/>
      <c r="L1037" s="266"/>
      <c r="M1037" s="277"/>
      <c r="N1037" s="266"/>
      <c r="O1037" s="266"/>
      <c r="P1037" s="266"/>
      <c r="Q1037" s="266"/>
      <c r="R1037" s="266"/>
      <c r="S1037" s="266"/>
      <c r="T1037" s="266"/>
      <c r="U1037" s="281" t="s">
        <v>1974</v>
      </c>
      <c r="V1037" s="266"/>
      <c r="W1037" s="266"/>
      <c r="X1037" s="266"/>
      <c r="Y1037" s="266"/>
      <c r="Z1037" s="266"/>
      <c r="AA1037" s="266"/>
      <c r="AB1037" s="266"/>
      <c r="AC1037" s="266"/>
      <c r="AD1037" s="266"/>
      <c r="AE1037" s="266"/>
      <c r="AF1037" s="266"/>
      <c r="AG1037" s="266"/>
      <c r="AH1037" s="266"/>
      <c r="AI1037" s="266"/>
      <c r="AJ1037" s="266"/>
      <c r="AK1037" s="266"/>
      <c r="AL1037" s="266"/>
      <c r="AM1037" s="266"/>
      <c r="AN1037" s="266"/>
      <c r="AO1037" s="266"/>
      <c r="AP1037" s="266"/>
      <c r="AQ1037" s="266"/>
      <c r="AR1037" s="266"/>
      <c r="AS1037" s="266"/>
      <c r="AT1037" s="266"/>
      <c r="AU1037" s="266"/>
      <c r="AV1037" s="266"/>
      <c r="AW1037" s="266"/>
      <c r="AX1037" s="266"/>
      <c r="AY1037" s="266"/>
      <c r="AZ1037" s="266"/>
      <c r="BA1037" s="266"/>
      <c r="BB1037" s="266"/>
      <c r="BC1037" s="266"/>
      <c r="BD1037" s="266"/>
      <c r="BE1037" s="266"/>
      <c r="BF1037" s="266"/>
      <c r="BG1037" s="266"/>
      <c r="BH1037" s="266"/>
      <c r="BI1037" s="266"/>
      <c r="BJ1037" s="284">
        <f t="shared" ref="BJ1037:CQ1037" si="471">COUNTIFS($S$6:$S$967,"x",BJ$6:BJ$967,"0")</f>
        <v>0</v>
      </c>
      <c r="BK1037" s="284">
        <f t="shared" si="471"/>
        <v>0</v>
      </c>
      <c r="BL1037" s="284">
        <f t="shared" si="471"/>
        <v>0</v>
      </c>
      <c r="BM1037" s="284">
        <f t="shared" si="471"/>
        <v>0</v>
      </c>
      <c r="BN1037" s="284">
        <f t="shared" si="471"/>
        <v>0</v>
      </c>
      <c r="BO1037" s="284">
        <f t="shared" si="471"/>
        <v>0</v>
      </c>
      <c r="BP1037" s="284">
        <f t="shared" si="471"/>
        <v>0</v>
      </c>
      <c r="BQ1037" s="284">
        <f t="shared" si="471"/>
        <v>0</v>
      </c>
      <c r="BR1037" s="284">
        <f t="shared" si="471"/>
        <v>0</v>
      </c>
      <c r="BS1037" s="284">
        <f t="shared" si="471"/>
        <v>0</v>
      </c>
      <c r="BT1037" s="284">
        <f t="shared" si="471"/>
        <v>0</v>
      </c>
      <c r="BU1037" s="284">
        <f t="shared" si="471"/>
        <v>0</v>
      </c>
      <c r="BV1037" s="284">
        <f t="shared" si="471"/>
        <v>0</v>
      </c>
      <c r="BW1037" s="284">
        <f t="shared" si="471"/>
        <v>0</v>
      </c>
      <c r="BX1037" s="284">
        <f t="shared" si="471"/>
        <v>0</v>
      </c>
      <c r="BY1037" s="284">
        <f t="shared" si="471"/>
        <v>0</v>
      </c>
      <c r="BZ1037" s="284">
        <f t="shared" si="471"/>
        <v>0</v>
      </c>
      <c r="CA1037" s="284">
        <f t="shared" si="471"/>
        <v>0</v>
      </c>
      <c r="CB1037" s="284">
        <f t="shared" si="471"/>
        <v>0</v>
      </c>
      <c r="CC1037" s="284">
        <f t="shared" si="471"/>
        <v>0</v>
      </c>
      <c r="CD1037" s="284">
        <f t="shared" si="471"/>
        <v>0</v>
      </c>
      <c r="CE1037" s="284">
        <f t="shared" si="471"/>
        <v>0</v>
      </c>
      <c r="CF1037" s="284">
        <f t="shared" si="471"/>
        <v>0</v>
      </c>
      <c r="CG1037" s="284">
        <f t="shared" si="471"/>
        <v>0</v>
      </c>
      <c r="CH1037" s="284">
        <f t="shared" si="471"/>
        <v>0</v>
      </c>
      <c r="CI1037" s="284">
        <f t="shared" si="471"/>
        <v>0</v>
      </c>
      <c r="CJ1037" s="284">
        <f t="shared" si="471"/>
        <v>0</v>
      </c>
      <c r="CK1037" s="284">
        <f t="shared" si="471"/>
        <v>0</v>
      </c>
      <c r="CL1037" s="284">
        <f t="shared" si="471"/>
        <v>0</v>
      </c>
      <c r="CM1037" s="284">
        <f t="shared" si="471"/>
        <v>0</v>
      </c>
      <c r="CN1037" s="284">
        <f t="shared" si="471"/>
        <v>0</v>
      </c>
      <c r="CO1037" s="284">
        <f t="shared" si="471"/>
        <v>0</v>
      </c>
      <c r="CP1037" s="284">
        <f t="shared" si="471"/>
        <v>0</v>
      </c>
      <c r="CQ1037" s="284">
        <f t="shared" si="471"/>
        <v>0</v>
      </c>
      <c r="CR1037" s="965"/>
      <c r="CS1037" s="965"/>
      <c r="CT1037" s="965"/>
      <c r="CU1037" s="965"/>
      <c r="CV1037" s="965"/>
      <c r="CW1037" s="965"/>
      <c r="CX1037" s="965"/>
      <c r="CY1037" s="965"/>
      <c r="CZ1037" s="965"/>
      <c r="DA1037" s="965"/>
    </row>
    <row r="1038" spans="1:105" ht="19.399999999999999" hidden="1" customHeight="1">
      <c r="A1038" s="977"/>
      <c r="B1038" s="979" t="s">
        <v>2</v>
      </c>
      <c r="C1038" s="980"/>
      <c r="D1038" s="980"/>
      <c r="E1038" s="980"/>
      <c r="F1038" s="980"/>
      <c r="G1038" s="981"/>
      <c r="H1038" s="266"/>
      <c r="I1038" s="266"/>
      <c r="J1038" s="266"/>
      <c r="K1038" s="266"/>
      <c r="L1038" s="266"/>
      <c r="M1038" s="277"/>
      <c r="N1038" s="266"/>
      <c r="O1038" s="266"/>
      <c r="P1038" s="266"/>
      <c r="Q1038" s="266"/>
      <c r="R1038" s="266"/>
      <c r="S1038" s="266"/>
      <c r="T1038" s="266"/>
      <c r="U1038" s="281" t="s">
        <v>1974</v>
      </c>
      <c r="V1038" s="266"/>
      <c r="W1038" s="266"/>
      <c r="X1038" s="266"/>
      <c r="Y1038" s="266"/>
      <c r="Z1038" s="266"/>
      <c r="AA1038" s="266"/>
      <c r="AB1038" s="266"/>
      <c r="AC1038" s="266"/>
      <c r="AD1038" s="266"/>
      <c r="AE1038" s="266"/>
      <c r="AF1038" s="266"/>
      <c r="AG1038" s="266"/>
      <c r="AH1038" s="266"/>
      <c r="AI1038" s="266"/>
      <c r="AJ1038" s="266"/>
      <c r="AK1038" s="266"/>
      <c r="AL1038" s="266"/>
      <c r="AM1038" s="266"/>
      <c r="AN1038" s="266"/>
      <c r="AO1038" s="266"/>
      <c r="AP1038" s="266"/>
      <c r="AQ1038" s="266"/>
      <c r="AR1038" s="266"/>
      <c r="AS1038" s="266"/>
      <c r="AT1038" s="266"/>
      <c r="AU1038" s="266"/>
      <c r="AV1038" s="266"/>
      <c r="AW1038" s="266"/>
      <c r="AX1038" s="266"/>
      <c r="AY1038" s="266"/>
      <c r="AZ1038" s="266"/>
      <c r="BA1038" s="266"/>
      <c r="BB1038" s="266"/>
      <c r="BC1038" s="266"/>
      <c r="BD1038" s="266"/>
      <c r="BE1038" s="266"/>
      <c r="BF1038" s="266"/>
      <c r="BG1038" s="266"/>
      <c r="BH1038" s="266"/>
      <c r="BI1038" s="266"/>
      <c r="BJ1038" s="284">
        <f t="shared" ref="BJ1038:CQ1038" si="472">COUNTIFS($S$6:$S$967,"x",BJ$6:BJ$967,"kđg")</f>
        <v>0</v>
      </c>
      <c r="BK1038" s="284">
        <f t="shared" si="472"/>
        <v>0</v>
      </c>
      <c r="BL1038" s="284">
        <f t="shared" si="472"/>
        <v>0</v>
      </c>
      <c r="BM1038" s="284">
        <f t="shared" si="472"/>
        <v>0</v>
      </c>
      <c r="BN1038" s="284">
        <f t="shared" si="472"/>
        <v>0</v>
      </c>
      <c r="BO1038" s="284">
        <f t="shared" si="472"/>
        <v>0</v>
      </c>
      <c r="BP1038" s="284">
        <f t="shared" si="472"/>
        <v>0</v>
      </c>
      <c r="BQ1038" s="284">
        <f t="shared" si="472"/>
        <v>0</v>
      </c>
      <c r="BR1038" s="284">
        <f t="shared" si="472"/>
        <v>0</v>
      </c>
      <c r="BS1038" s="284">
        <f t="shared" si="472"/>
        <v>0</v>
      </c>
      <c r="BT1038" s="284">
        <f t="shared" si="472"/>
        <v>0</v>
      </c>
      <c r="BU1038" s="284">
        <f t="shared" si="472"/>
        <v>0</v>
      </c>
      <c r="BV1038" s="284">
        <f t="shared" si="472"/>
        <v>0</v>
      </c>
      <c r="BW1038" s="284">
        <f t="shared" si="472"/>
        <v>0</v>
      </c>
      <c r="BX1038" s="284">
        <f t="shared" si="472"/>
        <v>0</v>
      </c>
      <c r="BY1038" s="284">
        <f t="shared" si="472"/>
        <v>0</v>
      </c>
      <c r="BZ1038" s="284">
        <f t="shared" si="472"/>
        <v>0</v>
      </c>
      <c r="CA1038" s="284">
        <f t="shared" si="472"/>
        <v>0</v>
      </c>
      <c r="CB1038" s="284">
        <f t="shared" si="472"/>
        <v>0</v>
      </c>
      <c r="CC1038" s="284">
        <f t="shared" si="472"/>
        <v>0</v>
      </c>
      <c r="CD1038" s="284">
        <f t="shared" si="472"/>
        <v>0</v>
      </c>
      <c r="CE1038" s="284">
        <f t="shared" si="472"/>
        <v>0</v>
      </c>
      <c r="CF1038" s="284">
        <f t="shared" si="472"/>
        <v>0</v>
      </c>
      <c r="CG1038" s="284">
        <f t="shared" si="472"/>
        <v>0</v>
      </c>
      <c r="CH1038" s="284">
        <f t="shared" si="472"/>
        <v>0</v>
      </c>
      <c r="CI1038" s="284">
        <f t="shared" si="472"/>
        <v>0</v>
      </c>
      <c r="CJ1038" s="284">
        <f t="shared" si="472"/>
        <v>0</v>
      </c>
      <c r="CK1038" s="284">
        <f t="shared" si="472"/>
        <v>0</v>
      </c>
      <c r="CL1038" s="284">
        <f t="shared" si="472"/>
        <v>0</v>
      </c>
      <c r="CM1038" s="284">
        <f t="shared" si="472"/>
        <v>0</v>
      </c>
      <c r="CN1038" s="284">
        <f t="shared" si="472"/>
        <v>0</v>
      </c>
      <c r="CO1038" s="284">
        <f t="shared" si="472"/>
        <v>0</v>
      </c>
      <c r="CP1038" s="284">
        <f t="shared" si="472"/>
        <v>0</v>
      </c>
      <c r="CQ1038" s="284">
        <f t="shared" si="472"/>
        <v>0</v>
      </c>
      <c r="CR1038" s="965"/>
      <c r="CS1038" s="965"/>
      <c r="CT1038" s="965"/>
      <c r="CU1038" s="965"/>
      <c r="CV1038" s="965"/>
      <c r="CW1038" s="965"/>
      <c r="CX1038" s="965"/>
      <c r="CY1038" s="965"/>
      <c r="CZ1038" s="965"/>
      <c r="DA1038" s="965"/>
    </row>
    <row r="1039" spans="1:105" ht="19.399999999999999" hidden="1" customHeight="1">
      <c r="A1039" s="977"/>
      <c r="B1039" s="979" t="s">
        <v>1</v>
      </c>
      <c r="C1039" s="980"/>
      <c r="D1039" s="980"/>
      <c r="E1039" s="980"/>
      <c r="F1039" s="980"/>
      <c r="G1039" s="981"/>
      <c r="H1039" s="266"/>
      <c r="I1039" s="266"/>
      <c r="J1039" s="266"/>
      <c r="K1039" s="266"/>
      <c r="L1039" s="266"/>
      <c r="M1039" s="277"/>
      <c r="N1039" s="266"/>
      <c r="O1039" s="266"/>
      <c r="P1039" s="266"/>
      <c r="Q1039" s="266"/>
      <c r="R1039" s="266"/>
      <c r="S1039" s="266"/>
      <c r="T1039" s="266"/>
      <c r="U1039" s="281" t="s">
        <v>1974</v>
      </c>
      <c r="V1039" s="266"/>
      <c r="W1039" s="266"/>
      <c r="X1039" s="266"/>
      <c r="Y1039" s="266"/>
      <c r="Z1039" s="266"/>
      <c r="AA1039" s="266"/>
      <c r="AB1039" s="266"/>
      <c r="AC1039" s="266"/>
      <c r="AD1039" s="266"/>
      <c r="AE1039" s="266"/>
      <c r="AF1039" s="266"/>
      <c r="AG1039" s="266"/>
      <c r="AH1039" s="266"/>
      <c r="AI1039" s="266"/>
      <c r="AJ1039" s="266"/>
      <c r="AK1039" s="266"/>
      <c r="AL1039" s="266"/>
      <c r="AM1039" s="266"/>
      <c r="AN1039" s="266"/>
      <c r="AO1039" s="266"/>
      <c r="AP1039" s="266"/>
      <c r="AQ1039" s="266"/>
      <c r="AR1039" s="266"/>
      <c r="AS1039" s="266"/>
      <c r="AT1039" s="266"/>
      <c r="AU1039" s="266"/>
      <c r="AV1039" s="266"/>
      <c r="AW1039" s="266"/>
      <c r="AX1039" s="266"/>
      <c r="AY1039" s="266"/>
      <c r="AZ1039" s="266"/>
      <c r="BA1039" s="266"/>
      <c r="BB1039" s="266"/>
      <c r="BC1039" s="266"/>
      <c r="BD1039" s="266"/>
      <c r="BE1039" s="266"/>
      <c r="BF1039" s="266"/>
      <c r="BG1039" s="266"/>
      <c r="BH1039" s="266"/>
      <c r="BI1039" s="266"/>
      <c r="BJ1039" s="202" t="e">
        <f>BJ1038/(BJ1035+BJ1036+BJ1037+BJ1038)</f>
        <v>#DIV/0!</v>
      </c>
      <c r="BK1039" s="202" t="e">
        <f t="shared" ref="BK1039:CQ1039" si="473">BK1038/(BK1035+BK1036+BK1037+BK1038)</f>
        <v>#DIV/0!</v>
      </c>
      <c r="BL1039" s="202" t="e">
        <f t="shared" si="473"/>
        <v>#DIV/0!</v>
      </c>
      <c r="BM1039" s="202" t="e">
        <f t="shared" si="473"/>
        <v>#DIV/0!</v>
      </c>
      <c r="BN1039" s="202" t="e">
        <f t="shared" si="473"/>
        <v>#DIV/0!</v>
      </c>
      <c r="BO1039" s="202" t="e">
        <f t="shared" si="473"/>
        <v>#DIV/0!</v>
      </c>
      <c r="BP1039" s="202" t="e">
        <f t="shared" si="473"/>
        <v>#DIV/0!</v>
      </c>
      <c r="BQ1039" s="202" t="e">
        <f t="shared" si="473"/>
        <v>#DIV/0!</v>
      </c>
      <c r="BR1039" s="202" t="e">
        <f t="shared" si="473"/>
        <v>#DIV/0!</v>
      </c>
      <c r="BS1039" s="202" t="e">
        <f t="shared" si="473"/>
        <v>#DIV/0!</v>
      </c>
      <c r="BT1039" s="202" t="e">
        <f t="shared" si="473"/>
        <v>#DIV/0!</v>
      </c>
      <c r="BU1039" s="202" t="e">
        <f t="shared" si="473"/>
        <v>#DIV/0!</v>
      </c>
      <c r="BV1039" s="202" t="e">
        <f t="shared" si="473"/>
        <v>#DIV/0!</v>
      </c>
      <c r="BW1039" s="202" t="e">
        <f t="shared" si="473"/>
        <v>#DIV/0!</v>
      </c>
      <c r="BX1039" s="202" t="e">
        <f t="shared" si="473"/>
        <v>#DIV/0!</v>
      </c>
      <c r="BY1039" s="202" t="e">
        <f t="shared" si="473"/>
        <v>#DIV/0!</v>
      </c>
      <c r="BZ1039" s="202" t="e">
        <f t="shared" si="473"/>
        <v>#DIV/0!</v>
      </c>
      <c r="CA1039" s="202" t="e">
        <f t="shared" si="473"/>
        <v>#DIV/0!</v>
      </c>
      <c r="CB1039" s="202" t="e">
        <f t="shared" si="473"/>
        <v>#DIV/0!</v>
      </c>
      <c r="CC1039" s="202" t="e">
        <f t="shared" si="473"/>
        <v>#DIV/0!</v>
      </c>
      <c r="CD1039" s="202" t="e">
        <f t="shared" si="473"/>
        <v>#DIV/0!</v>
      </c>
      <c r="CE1039" s="202" t="e">
        <f t="shared" si="473"/>
        <v>#DIV/0!</v>
      </c>
      <c r="CF1039" s="202" t="e">
        <f t="shared" si="473"/>
        <v>#DIV/0!</v>
      </c>
      <c r="CG1039" s="202" t="e">
        <f t="shared" si="473"/>
        <v>#DIV/0!</v>
      </c>
      <c r="CH1039" s="202" t="e">
        <f t="shared" si="473"/>
        <v>#DIV/0!</v>
      </c>
      <c r="CI1039" s="202" t="e">
        <f t="shared" si="473"/>
        <v>#DIV/0!</v>
      </c>
      <c r="CJ1039" s="202" t="e">
        <f t="shared" si="473"/>
        <v>#DIV/0!</v>
      </c>
      <c r="CK1039" s="202" t="e">
        <f t="shared" si="473"/>
        <v>#DIV/0!</v>
      </c>
      <c r="CL1039" s="202" t="e">
        <f t="shared" si="473"/>
        <v>#DIV/0!</v>
      </c>
      <c r="CM1039" s="202" t="e">
        <f t="shared" si="473"/>
        <v>#DIV/0!</v>
      </c>
      <c r="CN1039" s="202" t="e">
        <f t="shared" si="473"/>
        <v>#DIV/0!</v>
      </c>
      <c r="CO1039" s="202" t="e">
        <f t="shared" si="473"/>
        <v>#DIV/0!</v>
      </c>
      <c r="CP1039" s="202" t="e">
        <f t="shared" si="473"/>
        <v>#DIV/0!</v>
      </c>
      <c r="CQ1039" s="202" t="e">
        <f t="shared" si="473"/>
        <v>#DIV/0!</v>
      </c>
      <c r="CR1039" s="965"/>
      <c r="CS1039" s="965"/>
      <c r="CT1039" s="965"/>
      <c r="CU1039" s="965"/>
      <c r="CV1039" s="965"/>
      <c r="CW1039" s="965"/>
      <c r="CX1039" s="965"/>
      <c r="CY1039" s="965"/>
      <c r="CZ1039" s="965"/>
      <c r="DA1039" s="965"/>
    </row>
    <row r="1040" spans="1:105" ht="19.399999999999999" hidden="1" customHeight="1">
      <c r="A1040" s="977"/>
      <c r="B1040" s="982" t="s">
        <v>1978</v>
      </c>
      <c r="C1040" s="983"/>
      <c r="D1040" s="983"/>
      <c r="E1040" s="983"/>
      <c r="F1040" s="983"/>
      <c r="G1040" s="983"/>
      <c r="H1040" s="270"/>
      <c r="I1040" s="270"/>
      <c r="J1040" s="270"/>
      <c r="K1040" s="270"/>
      <c r="L1040" s="270"/>
      <c r="M1040" s="270"/>
      <c r="N1040" s="269"/>
      <c r="O1040" s="269"/>
      <c r="P1040" s="269"/>
      <c r="Q1040" s="269"/>
      <c r="R1040" s="269"/>
      <c r="S1040" s="269"/>
      <c r="T1040" s="269"/>
      <c r="U1040" s="281" t="s">
        <v>1974</v>
      </c>
      <c r="V1040" s="269"/>
      <c r="W1040" s="269"/>
      <c r="X1040" s="269"/>
      <c r="Y1040" s="269"/>
      <c r="Z1040" s="269"/>
      <c r="AA1040" s="269"/>
      <c r="AB1040" s="269"/>
      <c r="AC1040" s="269"/>
      <c r="AD1040" s="269"/>
      <c r="AE1040" s="269"/>
      <c r="AF1040" s="269"/>
      <c r="AG1040" s="269"/>
      <c r="AH1040" s="269"/>
      <c r="AI1040" s="269"/>
      <c r="AJ1040" s="269"/>
      <c r="AK1040" s="269"/>
      <c r="AL1040" s="269"/>
      <c r="AM1040" s="269"/>
      <c r="AN1040" s="269"/>
      <c r="AO1040" s="269"/>
      <c r="AP1040" s="269"/>
      <c r="AQ1040" s="269"/>
      <c r="AR1040" s="269"/>
      <c r="AS1040" s="269"/>
      <c r="AT1040" s="269"/>
      <c r="AU1040" s="269"/>
      <c r="AV1040" s="269"/>
      <c r="AW1040" s="269"/>
      <c r="AX1040" s="269"/>
      <c r="AY1040" s="269"/>
      <c r="AZ1040" s="269"/>
      <c r="BA1040" s="269"/>
      <c r="BB1040" s="269"/>
      <c r="BC1040" s="269"/>
      <c r="BD1040" s="269"/>
      <c r="BE1040" s="269"/>
      <c r="BF1040" s="269"/>
      <c r="BG1040" s="269"/>
      <c r="BH1040" s="269"/>
      <c r="BI1040" s="269"/>
      <c r="BJ1040" s="283" t="e">
        <f>(((BJ1035*2)+(BJ1036*1)+(BJ1037*0)))/(BJ1035+BJ1036+BJ1037)</f>
        <v>#DIV/0!</v>
      </c>
      <c r="BK1040" s="283" t="e">
        <f t="shared" ref="BK1040:CQ1040" si="474">(((BK1035*2)+(BK1036*1)+(BK1037*0)))/(BK1035+BK1036+BK1037)</f>
        <v>#DIV/0!</v>
      </c>
      <c r="BL1040" s="283" t="e">
        <f t="shared" si="474"/>
        <v>#DIV/0!</v>
      </c>
      <c r="BM1040" s="283" t="e">
        <f t="shared" si="474"/>
        <v>#DIV/0!</v>
      </c>
      <c r="BN1040" s="283" t="e">
        <f t="shared" si="474"/>
        <v>#DIV/0!</v>
      </c>
      <c r="BO1040" s="283" t="e">
        <f t="shared" si="474"/>
        <v>#DIV/0!</v>
      </c>
      <c r="BP1040" s="283" t="e">
        <f t="shared" si="474"/>
        <v>#DIV/0!</v>
      </c>
      <c r="BQ1040" s="283" t="e">
        <f t="shared" si="474"/>
        <v>#DIV/0!</v>
      </c>
      <c r="BR1040" s="283" t="e">
        <f t="shared" si="474"/>
        <v>#DIV/0!</v>
      </c>
      <c r="BS1040" s="283" t="e">
        <f t="shared" si="474"/>
        <v>#DIV/0!</v>
      </c>
      <c r="BT1040" s="283" t="e">
        <f t="shared" si="474"/>
        <v>#DIV/0!</v>
      </c>
      <c r="BU1040" s="283" t="e">
        <f t="shared" si="474"/>
        <v>#DIV/0!</v>
      </c>
      <c r="BV1040" s="283" t="e">
        <f t="shared" si="474"/>
        <v>#DIV/0!</v>
      </c>
      <c r="BW1040" s="283" t="e">
        <f t="shared" si="474"/>
        <v>#DIV/0!</v>
      </c>
      <c r="BX1040" s="283" t="e">
        <f t="shared" si="474"/>
        <v>#DIV/0!</v>
      </c>
      <c r="BY1040" s="283" t="e">
        <f t="shared" si="474"/>
        <v>#DIV/0!</v>
      </c>
      <c r="BZ1040" s="283" t="e">
        <f t="shared" si="474"/>
        <v>#DIV/0!</v>
      </c>
      <c r="CA1040" s="283" t="e">
        <f t="shared" si="474"/>
        <v>#DIV/0!</v>
      </c>
      <c r="CB1040" s="283" t="e">
        <f t="shared" si="474"/>
        <v>#DIV/0!</v>
      </c>
      <c r="CC1040" s="283" t="e">
        <f t="shared" si="474"/>
        <v>#DIV/0!</v>
      </c>
      <c r="CD1040" s="283" t="e">
        <f t="shared" si="474"/>
        <v>#DIV/0!</v>
      </c>
      <c r="CE1040" s="283" t="e">
        <f t="shared" si="474"/>
        <v>#DIV/0!</v>
      </c>
      <c r="CF1040" s="283" t="e">
        <f t="shared" si="474"/>
        <v>#DIV/0!</v>
      </c>
      <c r="CG1040" s="283" t="e">
        <f t="shared" si="474"/>
        <v>#DIV/0!</v>
      </c>
      <c r="CH1040" s="283" t="e">
        <f t="shared" si="474"/>
        <v>#DIV/0!</v>
      </c>
      <c r="CI1040" s="283" t="e">
        <f t="shared" si="474"/>
        <v>#DIV/0!</v>
      </c>
      <c r="CJ1040" s="283" t="e">
        <f t="shared" si="474"/>
        <v>#DIV/0!</v>
      </c>
      <c r="CK1040" s="283" t="e">
        <f t="shared" si="474"/>
        <v>#DIV/0!</v>
      </c>
      <c r="CL1040" s="283" t="e">
        <f t="shared" si="474"/>
        <v>#DIV/0!</v>
      </c>
      <c r="CM1040" s="283" t="e">
        <f t="shared" si="474"/>
        <v>#DIV/0!</v>
      </c>
      <c r="CN1040" s="283" t="e">
        <f t="shared" si="474"/>
        <v>#DIV/0!</v>
      </c>
      <c r="CO1040" s="283" t="e">
        <f t="shared" si="474"/>
        <v>#DIV/0!</v>
      </c>
      <c r="CP1040" s="283" t="e">
        <f t="shared" si="474"/>
        <v>#DIV/0!</v>
      </c>
      <c r="CQ1040" s="283" t="e">
        <f t="shared" si="474"/>
        <v>#DIV/0!</v>
      </c>
      <c r="CR1040" s="972">
        <f>COUNTIF(BJ1041:CQ1041,"Đ")</f>
        <v>0</v>
      </c>
      <c r="CS1040" s="960" t="e">
        <f>CR1040/(CR1040+CT1040+CV1040+CX1040)</f>
        <v>#DIV/0!</v>
      </c>
      <c r="CT1040" s="959">
        <f>COUNTIF(BJ1041:CQ1041,"CCG")</f>
        <v>0</v>
      </c>
      <c r="CU1040" s="960" t="e">
        <f>CT1040/(CR1040+CT1040+CV1040+CX1040)</f>
        <v>#DIV/0!</v>
      </c>
      <c r="CV1040" s="959">
        <f>COUNTIF(BJ1041:CQ1041,"CĐ")</f>
        <v>0</v>
      </c>
      <c r="CW1040" s="960" t="e">
        <f>CV1040/(CR1040+CT1040+CV1040+CX1040)</f>
        <v>#DIV/0!</v>
      </c>
      <c r="CX1040" s="959">
        <f>COUNTIF(BJ1041:CQ1041,"KĐG")</f>
        <v>0</v>
      </c>
      <c r="CY1040" s="960" t="e">
        <f>CX1040/(CR1040+CT1040+CV1040+CX1040)</f>
        <v>#DIV/0!</v>
      </c>
      <c r="CZ1040" s="958" t="e">
        <f>(((CR1040*2)+(CT1040*1)+(CV1040*0)))/(CR1040+CT1040+CV1040)</f>
        <v>#DIV/0!</v>
      </c>
      <c r="DA1040" s="958" t="e">
        <f>IF(CY1040&gt;=50%,"KĐG",IF(CZ1040&gt;=1.6,"Đạt",IF(CZ1040&gt;=1,"Cần cố gắng","Chưa đạt")))</f>
        <v>#DIV/0!</v>
      </c>
    </row>
    <row r="1041" spans="1:105" ht="19.399999999999999" hidden="1" customHeight="1">
      <c r="A1041" s="978"/>
      <c r="B1041" s="984"/>
      <c r="C1041" s="985"/>
      <c r="D1041" s="985"/>
      <c r="E1041" s="985"/>
      <c r="F1041" s="985"/>
      <c r="G1041" s="985"/>
      <c r="H1041" s="271"/>
      <c r="I1041" s="271"/>
      <c r="J1041" s="271"/>
      <c r="K1041" s="271"/>
      <c r="L1041" s="271"/>
      <c r="M1041" s="271"/>
      <c r="N1041" s="269"/>
      <c r="O1041" s="269"/>
      <c r="P1041" s="269"/>
      <c r="Q1041" s="269"/>
      <c r="R1041" s="269"/>
      <c r="S1041" s="269"/>
      <c r="T1041" s="269"/>
      <c r="U1041" s="281" t="s">
        <v>1974</v>
      </c>
      <c r="V1041" s="269"/>
      <c r="W1041" s="269"/>
      <c r="X1041" s="269"/>
      <c r="Y1041" s="269"/>
      <c r="Z1041" s="269"/>
      <c r="AA1041" s="269"/>
      <c r="AB1041" s="269"/>
      <c r="AC1041" s="269"/>
      <c r="AD1041" s="269"/>
      <c r="AE1041" s="269"/>
      <c r="AF1041" s="269"/>
      <c r="AG1041" s="269"/>
      <c r="AH1041" s="269"/>
      <c r="AI1041" s="269"/>
      <c r="AJ1041" s="269"/>
      <c r="AK1041" s="269"/>
      <c r="AL1041" s="269"/>
      <c r="AM1041" s="269"/>
      <c r="AN1041" s="269"/>
      <c r="AO1041" s="269"/>
      <c r="AP1041" s="269"/>
      <c r="AQ1041" s="269"/>
      <c r="AR1041" s="269"/>
      <c r="AS1041" s="269"/>
      <c r="AT1041" s="269"/>
      <c r="AU1041" s="269"/>
      <c r="AV1041" s="269"/>
      <c r="AW1041" s="269"/>
      <c r="AX1041" s="269"/>
      <c r="AY1041" s="269"/>
      <c r="AZ1041" s="269"/>
      <c r="BA1041" s="269"/>
      <c r="BB1041" s="269"/>
      <c r="BC1041" s="269"/>
      <c r="BD1041" s="269"/>
      <c r="BE1041" s="269"/>
      <c r="BF1041" s="269"/>
      <c r="BG1041" s="269"/>
      <c r="BH1041" s="269"/>
      <c r="BI1041" s="269"/>
      <c r="BJ1041" s="283" t="e">
        <f>IF(BJ1039&gt;=50%,"KĐG",IF(BJ1040&gt;=1.6,"Đ",IF(BJ1040&gt;=1,"CCG","CĐ")))</f>
        <v>#DIV/0!</v>
      </c>
      <c r="BK1041" s="283" t="e">
        <f t="shared" ref="BK1041:CQ1041" si="475">IF(BK1039&gt;=50%,"KĐG",IF(BK1040&gt;=1.6,"Đ",IF(BK1040&gt;=1,"CCG","CĐ")))</f>
        <v>#DIV/0!</v>
      </c>
      <c r="BL1041" s="283" t="e">
        <f t="shared" si="475"/>
        <v>#DIV/0!</v>
      </c>
      <c r="BM1041" s="283" t="e">
        <f t="shared" si="475"/>
        <v>#DIV/0!</v>
      </c>
      <c r="BN1041" s="283" t="e">
        <f t="shared" si="475"/>
        <v>#DIV/0!</v>
      </c>
      <c r="BO1041" s="283" t="e">
        <f t="shared" si="475"/>
        <v>#DIV/0!</v>
      </c>
      <c r="BP1041" s="283" t="e">
        <f t="shared" si="475"/>
        <v>#DIV/0!</v>
      </c>
      <c r="BQ1041" s="283" t="e">
        <f t="shared" si="475"/>
        <v>#DIV/0!</v>
      </c>
      <c r="BR1041" s="283" t="e">
        <f t="shared" si="475"/>
        <v>#DIV/0!</v>
      </c>
      <c r="BS1041" s="283" t="e">
        <f t="shared" si="475"/>
        <v>#DIV/0!</v>
      </c>
      <c r="BT1041" s="283" t="e">
        <f t="shared" si="475"/>
        <v>#DIV/0!</v>
      </c>
      <c r="BU1041" s="283" t="e">
        <f t="shared" si="475"/>
        <v>#DIV/0!</v>
      </c>
      <c r="BV1041" s="283" t="e">
        <f t="shared" si="475"/>
        <v>#DIV/0!</v>
      </c>
      <c r="BW1041" s="283" t="e">
        <f t="shared" si="475"/>
        <v>#DIV/0!</v>
      </c>
      <c r="BX1041" s="283" t="e">
        <f t="shared" si="475"/>
        <v>#DIV/0!</v>
      </c>
      <c r="BY1041" s="283" t="e">
        <f t="shared" si="475"/>
        <v>#DIV/0!</v>
      </c>
      <c r="BZ1041" s="283" t="e">
        <f t="shared" si="475"/>
        <v>#DIV/0!</v>
      </c>
      <c r="CA1041" s="283" t="e">
        <f t="shared" si="475"/>
        <v>#DIV/0!</v>
      </c>
      <c r="CB1041" s="283" t="e">
        <f t="shared" si="475"/>
        <v>#DIV/0!</v>
      </c>
      <c r="CC1041" s="283" t="e">
        <f t="shared" si="475"/>
        <v>#DIV/0!</v>
      </c>
      <c r="CD1041" s="283" t="e">
        <f t="shared" si="475"/>
        <v>#DIV/0!</v>
      </c>
      <c r="CE1041" s="283" t="e">
        <f t="shared" si="475"/>
        <v>#DIV/0!</v>
      </c>
      <c r="CF1041" s="283" t="e">
        <f t="shared" si="475"/>
        <v>#DIV/0!</v>
      </c>
      <c r="CG1041" s="283" t="e">
        <f t="shared" si="475"/>
        <v>#DIV/0!</v>
      </c>
      <c r="CH1041" s="283" t="e">
        <f t="shared" si="475"/>
        <v>#DIV/0!</v>
      </c>
      <c r="CI1041" s="283" t="e">
        <f t="shared" si="475"/>
        <v>#DIV/0!</v>
      </c>
      <c r="CJ1041" s="283" t="e">
        <f t="shared" si="475"/>
        <v>#DIV/0!</v>
      </c>
      <c r="CK1041" s="283" t="e">
        <f t="shared" si="475"/>
        <v>#DIV/0!</v>
      </c>
      <c r="CL1041" s="283" t="e">
        <f t="shared" si="475"/>
        <v>#DIV/0!</v>
      </c>
      <c r="CM1041" s="283" t="e">
        <f t="shared" si="475"/>
        <v>#DIV/0!</v>
      </c>
      <c r="CN1041" s="283" t="e">
        <f t="shared" si="475"/>
        <v>#DIV/0!</v>
      </c>
      <c r="CO1041" s="283" t="e">
        <f t="shared" si="475"/>
        <v>#DIV/0!</v>
      </c>
      <c r="CP1041" s="283" t="e">
        <f t="shared" si="475"/>
        <v>#DIV/0!</v>
      </c>
      <c r="CQ1041" s="283" t="e">
        <f t="shared" si="475"/>
        <v>#DIV/0!</v>
      </c>
      <c r="CR1041" s="972"/>
      <c r="CS1041" s="960"/>
      <c r="CT1041" s="959"/>
      <c r="CU1041" s="960"/>
      <c r="CV1041" s="959"/>
      <c r="CW1041" s="960"/>
      <c r="CX1041" s="959"/>
      <c r="CY1041" s="960"/>
      <c r="CZ1041" s="958"/>
      <c r="DA1041" s="958"/>
    </row>
    <row r="1042" spans="1:105" ht="19.399999999999999" hidden="1" customHeight="1">
      <c r="A1042" s="990" t="s">
        <v>1981</v>
      </c>
      <c r="B1042" s="962" t="s">
        <v>7</v>
      </c>
      <c r="C1042" s="963"/>
      <c r="D1042" s="963"/>
      <c r="E1042" s="963"/>
      <c r="F1042" s="963"/>
      <c r="G1042" s="964"/>
      <c r="H1042" s="266"/>
      <c r="I1042" s="266"/>
      <c r="J1042" s="266"/>
      <c r="K1042" s="266"/>
      <c r="L1042" s="266"/>
      <c r="M1042" s="277"/>
      <c r="N1042" s="266"/>
      <c r="O1042" s="266"/>
      <c r="P1042" s="266"/>
      <c r="Q1042" s="266"/>
      <c r="R1042" s="266"/>
      <c r="S1042" s="266"/>
      <c r="T1042" s="266"/>
      <c r="U1042" s="266"/>
      <c r="V1042" s="281" t="s">
        <v>1974</v>
      </c>
      <c r="W1042" s="266"/>
      <c r="X1042" s="266"/>
      <c r="Y1042" s="266"/>
      <c r="Z1042" s="266"/>
      <c r="AA1042" s="266"/>
      <c r="AB1042" s="266"/>
      <c r="AC1042" s="266"/>
      <c r="AD1042" s="266"/>
      <c r="AE1042" s="266"/>
      <c r="AF1042" s="266"/>
      <c r="AG1042" s="266"/>
      <c r="AH1042" s="266"/>
      <c r="AI1042" s="266"/>
      <c r="AJ1042" s="266"/>
      <c r="AK1042" s="266"/>
      <c r="AL1042" s="266"/>
      <c r="AM1042" s="266"/>
      <c r="AN1042" s="266"/>
      <c r="AO1042" s="266"/>
      <c r="AP1042" s="266"/>
      <c r="AQ1042" s="266"/>
      <c r="AR1042" s="266"/>
      <c r="AS1042" s="266"/>
      <c r="AT1042" s="266"/>
      <c r="AU1042" s="266"/>
      <c r="AV1042" s="266"/>
      <c r="AW1042" s="266"/>
      <c r="AX1042" s="266"/>
      <c r="AY1042" s="266"/>
      <c r="AZ1042" s="266"/>
      <c r="BA1042" s="266"/>
      <c r="BB1042" s="266"/>
      <c r="BC1042" s="266"/>
      <c r="BD1042" s="266"/>
      <c r="BE1042" s="266"/>
      <c r="BF1042" s="266"/>
      <c r="BG1042" s="266"/>
      <c r="BH1042" s="266"/>
      <c r="BI1042" s="266"/>
      <c r="BJ1042" s="284">
        <f t="shared" ref="BJ1042:CQ1042" si="476">COUNTIFS($W$6:$W$967,"x",BJ$6:BJ$967,"2")</f>
        <v>0</v>
      </c>
      <c r="BK1042" s="284">
        <f t="shared" si="476"/>
        <v>0</v>
      </c>
      <c r="BL1042" s="284">
        <f t="shared" si="476"/>
        <v>0</v>
      </c>
      <c r="BM1042" s="284">
        <f t="shared" si="476"/>
        <v>0</v>
      </c>
      <c r="BN1042" s="284">
        <f t="shared" si="476"/>
        <v>0</v>
      </c>
      <c r="BO1042" s="284">
        <f t="shared" si="476"/>
        <v>0</v>
      </c>
      <c r="BP1042" s="284">
        <f t="shared" si="476"/>
        <v>0</v>
      </c>
      <c r="BQ1042" s="284">
        <f t="shared" si="476"/>
        <v>0</v>
      </c>
      <c r="BR1042" s="284">
        <f t="shared" si="476"/>
        <v>0</v>
      </c>
      <c r="BS1042" s="284">
        <f t="shared" si="476"/>
        <v>0</v>
      </c>
      <c r="BT1042" s="284">
        <f t="shared" si="476"/>
        <v>0</v>
      </c>
      <c r="BU1042" s="284">
        <f t="shared" si="476"/>
        <v>0</v>
      </c>
      <c r="BV1042" s="284">
        <f t="shared" si="476"/>
        <v>0</v>
      </c>
      <c r="BW1042" s="284">
        <f t="shared" si="476"/>
        <v>0</v>
      </c>
      <c r="BX1042" s="284">
        <f t="shared" si="476"/>
        <v>0</v>
      </c>
      <c r="BY1042" s="284">
        <f t="shared" si="476"/>
        <v>0</v>
      </c>
      <c r="BZ1042" s="284">
        <f t="shared" si="476"/>
        <v>0</v>
      </c>
      <c r="CA1042" s="284">
        <f t="shared" si="476"/>
        <v>0</v>
      </c>
      <c r="CB1042" s="284">
        <f t="shared" si="476"/>
        <v>0</v>
      </c>
      <c r="CC1042" s="284">
        <f t="shared" si="476"/>
        <v>0</v>
      </c>
      <c r="CD1042" s="284">
        <f t="shared" si="476"/>
        <v>0</v>
      </c>
      <c r="CE1042" s="284">
        <f t="shared" si="476"/>
        <v>0</v>
      </c>
      <c r="CF1042" s="284">
        <f t="shared" si="476"/>
        <v>0</v>
      </c>
      <c r="CG1042" s="284">
        <f t="shared" si="476"/>
        <v>0</v>
      </c>
      <c r="CH1042" s="284">
        <f t="shared" si="476"/>
        <v>0</v>
      </c>
      <c r="CI1042" s="284">
        <f t="shared" si="476"/>
        <v>0</v>
      </c>
      <c r="CJ1042" s="284">
        <f t="shared" si="476"/>
        <v>0</v>
      </c>
      <c r="CK1042" s="284">
        <f t="shared" si="476"/>
        <v>0</v>
      </c>
      <c r="CL1042" s="284">
        <f t="shared" si="476"/>
        <v>0</v>
      </c>
      <c r="CM1042" s="284">
        <f t="shared" si="476"/>
        <v>0</v>
      </c>
      <c r="CN1042" s="284">
        <f t="shared" si="476"/>
        <v>0</v>
      </c>
      <c r="CO1042" s="284">
        <f t="shared" si="476"/>
        <v>0</v>
      </c>
      <c r="CP1042" s="284">
        <f t="shared" si="476"/>
        <v>0</v>
      </c>
      <c r="CQ1042" s="284">
        <f t="shared" si="476"/>
        <v>0</v>
      </c>
      <c r="CR1042" s="965"/>
      <c r="CS1042" s="965"/>
      <c r="CT1042" s="965"/>
      <c r="CU1042" s="965"/>
      <c r="CV1042" s="965"/>
      <c r="CW1042" s="965"/>
      <c r="CX1042" s="965"/>
      <c r="CY1042" s="965"/>
      <c r="CZ1042" s="965"/>
      <c r="DA1042" s="965"/>
    </row>
    <row r="1043" spans="1:105" ht="19.399999999999999" hidden="1" customHeight="1">
      <c r="A1043" s="991"/>
      <c r="B1043" s="962" t="s">
        <v>4</v>
      </c>
      <c r="C1043" s="963"/>
      <c r="D1043" s="963"/>
      <c r="E1043" s="963"/>
      <c r="F1043" s="963"/>
      <c r="G1043" s="964"/>
      <c r="H1043" s="266"/>
      <c r="I1043" s="266"/>
      <c r="J1043" s="266"/>
      <c r="K1043" s="266"/>
      <c r="L1043" s="266"/>
      <c r="M1043" s="277"/>
      <c r="N1043" s="266"/>
      <c r="O1043" s="266"/>
      <c r="P1043" s="266"/>
      <c r="Q1043" s="266"/>
      <c r="R1043" s="266"/>
      <c r="S1043" s="266"/>
      <c r="T1043" s="266"/>
      <c r="U1043" s="266"/>
      <c r="V1043" s="281" t="s">
        <v>1974</v>
      </c>
      <c r="W1043" s="266"/>
      <c r="X1043" s="266"/>
      <c r="Y1043" s="266"/>
      <c r="Z1043" s="266"/>
      <c r="AA1043" s="266"/>
      <c r="AB1043" s="266"/>
      <c r="AC1043" s="266"/>
      <c r="AD1043" s="266"/>
      <c r="AE1043" s="266"/>
      <c r="AF1043" s="266"/>
      <c r="AG1043" s="266"/>
      <c r="AH1043" s="266"/>
      <c r="AI1043" s="266"/>
      <c r="AJ1043" s="266"/>
      <c r="AK1043" s="266"/>
      <c r="AL1043" s="266"/>
      <c r="AM1043" s="266"/>
      <c r="AN1043" s="266"/>
      <c r="AO1043" s="266"/>
      <c r="AP1043" s="266"/>
      <c r="AQ1043" s="266"/>
      <c r="AR1043" s="266"/>
      <c r="AS1043" s="266"/>
      <c r="AT1043" s="266"/>
      <c r="AU1043" s="266"/>
      <c r="AV1043" s="266"/>
      <c r="AW1043" s="266"/>
      <c r="AX1043" s="266"/>
      <c r="AY1043" s="266"/>
      <c r="AZ1043" s="266"/>
      <c r="BA1043" s="266"/>
      <c r="BB1043" s="266"/>
      <c r="BC1043" s="266"/>
      <c r="BD1043" s="266"/>
      <c r="BE1043" s="266"/>
      <c r="BF1043" s="266"/>
      <c r="BG1043" s="266"/>
      <c r="BH1043" s="266"/>
      <c r="BI1043" s="266"/>
      <c r="BJ1043" s="284">
        <f t="shared" ref="BJ1043:CQ1043" si="477">COUNTIFS($W$6:$W$967,"x",BJ$6:BJ$967,"1")</f>
        <v>0</v>
      </c>
      <c r="BK1043" s="284">
        <f t="shared" si="477"/>
        <v>0</v>
      </c>
      <c r="BL1043" s="284">
        <f t="shared" si="477"/>
        <v>0</v>
      </c>
      <c r="BM1043" s="284">
        <f t="shared" si="477"/>
        <v>0</v>
      </c>
      <c r="BN1043" s="284">
        <f t="shared" si="477"/>
        <v>0</v>
      </c>
      <c r="BO1043" s="284">
        <f t="shared" si="477"/>
        <v>0</v>
      </c>
      <c r="BP1043" s="284">
        <f t="shared" si="477"/>
        <v>0</v>
      </c>
      <c r="BQ1043" s="284">
        <f t="shared" si="477"/>
        <v>0</v>
      </c>
      <c r="BR1043" s="284">
        <f t="shared" si="477"/>
        <v>0</v>
      </c>
      <c r="BS1043" s="284">
        <f t="shared" si="477"/>
        <v>0</v>
      </c>
      <c r="BT1043" s="284">
        <f t="shared" si="477"/>
        <v>0</v>
      </c>
      <c r="BU1043" s="284">
        <f t="shared" si="477"/>
        <v>0</v>
      </c>
      <c r="BV1043" s="284">
        <f t="shared" si="477"/>
        <v>0</v>
      </c>
      <c r="BW1043" s="284">
        <f t="shared" si="477"/>
        <v>0</v>
      </c>
      <c r="BX1043" s="284">
        <f t="shared" si="477"/>
        <v>0</v>
      </c>
      <c r="BY1043" s="284">
        <f t="shared" si="477"/>
        <v>0</v>
      </c>
      <c r="BZ1043" s="284">
        <f t="shared" si="477"/>
        <v>0</v>
      </c>
      <c r="CA1043" s="284">
        <f t="shared" si="477"/>
        <v>0</v>
      </c>
      <c r="CB1043" s="284">
        <f t="shared" si="477"/>
        <v>0</v>
      </c>
      <c r="CC1043" s="284">
        <f t="shared" si="477"/>
        <v>0</v>
      </c>
      <c r="CD1043" s="284">
        <f t="shared" si="477"/>
        <v>0</v>
      </c>
      <c r="CE1043" s="284">
        <f t="shared" si="477"/>
        <v>0</v>
      </c>
      <c r="CF1043" s="284">
        <f t="shared" si="477"/>
        <v>0</v>
      </c>
      <c r="CG1043" s="284">
        <f t="shared" si="477"/>
        <v>0</v>
      </c>
      <c r="CH1043" s="284">
        <f t="shared" si="477"/>
        <v>0</v>
      </c>
      <c r="CI1043" s="284">
        <f t="shared" si="477"/>
        <v>0</v>
      </c>
      <c r="CJ1043" s="284">
        <f t="shared" si="477"/>
        <v>0</v>
      </c>
      <c r="CK1043" s="284">
        <f t="shared" si="477"/>
        <v>0</v>
      </c>
      <c r="CL1043" s="284">
        <f t="shared" si="477"/>
        <v>0</v>
      </c>
      <c r="CM1043" s="284">
        <f t="shared" si="477"/>
        <v>0</v>
      </c>
      <c r="CN1043" s="284">
        <f t="shared" si="477"/>
        <v>0</v>
      </c>
      <c r="CO1043" s="284">
        <f t="shared" si="477"/>
        <v>0</v>
      </c>
      <c r="CP1043" s="284">
        <f t="shared" si="477"/>
        <v>0</v>
      </c>
      <c r="CQ1043" s="284">
        <f t="shared" si="477"/>
        <v>0</v>
      </c>
      <c r="CR1043" s="965"/>
      <c r="CS1043" s="965"/>
      <c r="CT1043" s="965"/>
      <c r="CU1043" s="965"/>
      <c r="CV1043" s="965"/>
      <c r="CW1043" s="965"/>
      <c r="CX1043" s="965"/>
      <c r="CY1043" s="965"/>
      <c r="CZ1043" s="965"/>
      <c r="DA1043" s="965"/>
    </row>
    <row r="1044" spans="1:105" ht="19.399999999999999" hidden="1" customHeight="1">
      <c r="A1044" s="991"/>
      <c r="B1044" s="962" t="s">
        <v>3</v>
      </c>
      <c r="C1044" s="963"/>
      <c r="D1044" s="963"/>
      <c r="E1044" s="963"/>
      <c r="F1044" s="963"/>
      <c r="G1044" s="964"/>
      <c r="H1044" s="266"/>
      <c r="I1044" s="266"/>
      <c r="J1044" s="266"/>
      <c r="K1044" s="266"/>
      <c r="L1044" s="266"/>
      <c r="M1044" s="277"/>
      <c r="N1044" s="266"/>
      <c r="O1044" s="266"/>
      <c r="P1044" s="266"/>
      <c r="Q1044" s="266"/>
      <c r="R1044" s="266"/>
      <c r="S1044" s="266"/>
      <c r="T1044" s="266"/>
      <c r="U1044" s="266"/>
      <c r="V1044" s="281" t="s">
        <v>1974</v>
      </c>
      <c r="W1044" s="266"/>
      <c r="X1044" s="266"/>
      <c r="Y1044" s="266"/>
      <c r="Z1044" s="266"/>
      <c r="AA1044" s="266"/>
      <c r="AB1044" s="266"/>
      <c r="AC1044" s="266"/>
      <c r="AD1044" s="266"/>
      <c r="AE1044" s="266"/>
      <c r="AF1044" s="266"/>
      <c r="AG1044" s="266"/>
      <c r="AH1044" s="266"/>
      <c r="AI1044" s="266"/>
      <c r="AJ1044" s="266"/>
      <c r="AK1044" s="266"/>
      <c r="AL1044" s="266"/>
      <c r="AM1044" s="266"/>
      <c r="AN1044" s="266"/>
      <c r="AO1044" s="266"/>
      <c r="AP1044" s="266"/>
      <c r="AQ1044" s="266"/>
      <c r="AR1044" s="266"/>
      <c r="AS1044" s="266"/>
      <c r="AT1044" s="266"/>
      <c r="AU1044" s="266"/>
      <c r="AV1044" s="266"/>
      <c r="AW1044" s="266"/>
      <c r="AX1044" s="266"/>
      <c r="AY1044" s="266"/>
      <c r="AZ1044" s="266"/>
      <c r="BA1044" s="266"/>
      <c r="BB1044" s="266"/>
      <c r="BC1044" s="266"/>
      <c r="BD1044" s="266"/>
      <c r="BE1044" s="266"/>
      <c r="BF1044" s="266"/>
      <c r="BG1044" s="266"/>
      <c r="BH1044" s="266"/>
      <c r="BI1044" s="266"/>
      <c r="BJ1044" s="284">
        <f t="shared" ref="BJ1044:CQ1044" si="478">COUNTIFS($W$6:$W$967,"x",BJ$6:BJ$967,"0")</f>
        <v>0</v>
      </c>
      <c r="BK1044" s="284">
        <f t="shared" si="478"/>
        <v>0</v>
      </c>
      <c r="BL1044" s="284">
        <f t="shared" si="478"/>
        <v>0</v>
      </c>
      <c r="BM1044" s="284">
        <f t="shared" si="478"/>
        <v>0</v>
      </c>
      <c r="BN1044" s="284">
        <f t="shared" si="478"/>
        <v>0</v>
      </c>
      <c r="BO1044" s="284">
        <f t="shared" si="478"/>
        <v>0</v>
      </c>
      <c r="BP1044" s="284">
        <f t="shared" si="478"/>
        <v>0</v>
      </c>
      <c r="BQ1044" s="284">
        <f t="shared" si="478"/>
        <v>0</v>
      </c>
      <c r="BR1044" s="284">
        <f t="shared" si="478"/>
        <v>0</v>
      </c>
      <c r="BS1044" s="284">
        <f t="shared" si="478"/>
        <v>0</v>
      </c>
      <c r="BT1044" s="284">
        <f t="shared" si="478"/>
        <v>0</v>
      </c>
      <c r="BU1044" s="284">
        <f t="shared" si="478"/>
        <v>0</v>
      </c>
      <c r="BV1044" s="284">
        <f t="shared" si="478"/>
        <v>0</v>
      </c>
      <c r="BW1044" s="284">
        <f t="shared" si="478"/>
        <v>0</v>
      </c>
      <c r="BX1044" s="284">
        <f t="shared" si="478"/>
        <v>0</v>
      </c>
      <c r="BY1044" s="284">
        <f t="shared" si="478"/>
        <v>0</v>
      </c>
      <c r="BZ1044" s="284">
        <f t="shared" si="478"/>
        <v>0</v>
      </c>
      <c r="CA1044" s="284">
        <f t="shared" si="478"/>
        <v>0</v>
      </c>
      <c r="CB1044" s="284">
        <f t="shared" si="478"/>
        <v>0</v>
      </c>
      <c r="CC1044" s="284">
        <f t="shared" si="478"/>
        <v>0</v>
      </c>
      <c r="CD1044" s="284">
        <f t="shared" si="478"/>
        <v>0</v>
      </c>
      <c r="CE1044" s="284">
        <f t="shared" si="478"/>
        <v>0</v>
      </c>
      <c r="CF1044" s="284">
        <f t="shared" si="478"/>
        <v>0</v>
      </c>
      <c r="CG1044" s="284">
        <f t="shared" si="478"/>
        <v>0</v>
      </c>
      <c r="CH1044" s="284">
        <f t="shared" si="478"/>
        <v>0</v>
      </c>
      <c r="CI1044" s="284">
        <f t="shared" si="478"/>
        <v>0</v>
      </c>
      <c r="CJ1044" s="284">
        <f t="shared" si="478"/>
        <v>0</v>
      </c>
      <c r="CK1044" s="284">
        <f t="shared" si="478"/>
        <v>0</v>
      </c>
      <c r="CL1044" s="284">
        <f t="shared" si="478"/>
        <v>0</v>
      </c>
      <c r="CM1044" s="284">
        <f t="shared" si="478"/>
        <v>0</v>
      </c>
      <c r="CN1044" s="284">
        <f t="shared" si="478"/>
        <v>0</v>
      </c>
      <c r="CO1044" s="284">
        <f t="shared" si="478"/>
        <v>0</v>
      </c>
      <c r="CP1044" s="284">
        <f t="shared" si="478"/>
        <v>0</v>
      </c>
      <c r="CQ1044" s="284">
        <f t="shared" si="478"/>
        <v>0</v>
      </c>
      <c r="CR1044" s="965"/>
      <c r="CS1044" s="965"/>
      <c r="CT1044" s="965"/>
      <c r="CU1044" s="965"/>
      <c r="CV1044" s="965"/>
      <c r="CW1044" s="965"/>
      <c r="CX1044" s="965"/>
      <c r="CY1044" s="965"/>
      <c r="CZ1044" s="965"/>
      <c r="DA1044" s="965"/>
    </row>
    <row r="1045" spans="1:105" ht="19.399999999999999" hidden="1" customHeight="1">
      <c r="A1045" s="991"/>
      <c r="B1045" s="962" t="s">
        <v>2</v>
      </c>
      <c r="C1045" s="963"/>
      <c r="D1045" s="963"/>
      <c r="E1045" s="963"/>
      <c r="F1045" s="963"/>
      <c r="G1045" s="964"/>
      <c r="H1045" s="266"/>
      <c r="I1045" s="266"/>
      <c r="J1045" s="266"/>
      <c r="K1045" s="266"/>
      <c r="L1045" s="266"/>
      <c r="M1045" s="277"/>
      <c r="N1045" s="266"/>
      <c r="O1045" s="266"/>
      <c r="P1045" s="266"/>
      <c r="Q1045" s="266"/>
      <c r="R1045" s="266"/>
      <c r="S1045" s="266"/>
      <c r="T1045" s="266"/>
      <c r="U1045" s="266"/>
      <c r="V1045" s="281" t="s">
        <v>1974</v>
      </c>
      <c r="W1045" s="266"/>
      <c r="X1045" s="266"/>
      <c r="Y1045" s="266"/>
      <c r="Z1045" s="266"/>
      <c r="AA1045" s="266"/>
      <c r="AB1045" s="266"/>
      <c r="AC1045" s="266"/>
      <c r="AD1045" s="266"/>
      <c r="AE1045" s="266"/>
      <c r="AF1045" s="266"/>
      <c r="AG1045" s="266"/>
      <c r="AH1045" s="266"/>
      <c r="AI1045" s="266"/>
      <c r="AJ1045" s="266"/>
      <c r="AK1045" s="266"/>
      <c r="AL1045" s="266"/>
      <c r="AM1045" s="266"/>
      <c r="AN1045" s="266"/>
      <c r="AO1045" s="266"/>
      <c r="AP1045" s="266"/>
      <c r="AQ1045" s="266"/>
      <c r="AR1045" s="266"/>
      <c r="AS1045" s="266"/>
      <c r="AT1045" s="266"/>
      <c r="AU1045" s="266"/>
      <c r="AV1045" s="266"/>
      <c r="AW1045" s="266"/>
      <c r="AX1045" s="266"/>
      <c r="AY1045" s="266"/>
      <c r="AZ1045" s="266"/>
      <c r="BA1045" s="266"/>
      <c r="BB1045" s="266"/>
      <c r="BC1045" s="266"/>
      <c r="BD1045" s="266"/>
      <c r="BE1045" s="266"/>
      <c r="BF1045" s="266"/>
      <c r="BG1045" s="266"/>
      <c r="BH1045" s="266"/>
      <c r="BI1045" s="266"/>
      <c r="BJ1045" s="284">
        <f t="shared" ref="BJ1045:CQ1045" si="479">COUNTIFS($W$6:$W$967,"x",BJ$6:BJ$967,"kđg")</f>
        <v>0</v>
      </c>
      <c r="BK1045" s="284">
        <f t="shared" si="479"/>
        <v>0</v>
      </c>
      <c r="BL1045" s="284">
        <f t="shared" si="479"/>
        <v>0</v>
      </c>
      <c r="BM1045" s="284">
        <f t="shared" si="479"/>
        <v>0</v>
      </c>
      <c r="BN1045" s="284">
        <f t="shared" si="479"/>
        <v>0</v>
      </c>
      <c r="BO1045" s="284">
        <f t="shared" si="479"/>
        <v>0</v>
      </c>
      <c r="BP1045" s="284">
        <f t="shared" si="479"/>
        <v>0</v>
      </c>
      <c r="BQ1045" s="284">
        <f t="shared" si="479"/>
        <v>0</v>
      </c>
      <c r="BR1045" s="284">
        <f t="shared" si="479"/>
        <v>0</v>
      </c>
      <c r="BS1045" s="284">
        <f t="shared" si="479"/>
        <v>0</v>
      </c>
      <c r="BT1045" s="284">
        <f t="shared" si="479"/>
        <v>0</v>
      </c>
      <c r="BU1045" s="284">
        <f t="shared" si="479"/>
        <v>0</v>
      </c>
      <c r="BV1045" s="284">
        <f t="shared" si="479"/>
        <v>0</v>
      </c>
      <c r="BW1045" s="284">
        <f t="shared" si="479"/>
        <v>0</v>
      </c>
      <c r="BX1045" s="284">
        <f t="shared" si="479"/>
        <v>0</v>
      </c>
      <c r="BY1045" s="284">
        <f t="shared" si="479"/>
        <v>0</v>
      </c>
      <c r="BZ1045" s="284">
        <f t="shared" si="479"/>
        <v>0</v>
      </c>
      <c r="CA1045" s="284">
        <f t="shared" si="479"/>
        <v>0</v>
      </c>
      <c r="CB1045" s="284">
        <f t="shared" si="479"/>
        <v>0</v>
      </c>
      <c r="CC1045" s="284">
        <f t="shared" si="479"/>
        <v>0</v>
      </c>
      <c r="CD1045" s="284">
        <f t="shared" si="479"/>
        <v>0</v>
      </c>
      <c r="CE1045" s="284">
        <f t="shared" si="479"/>
        <v>0</v>
      </c>
      <c r="CF1045" s="284">
        <f t="shared" si="479"/>
        <v>0</v>
      </c>
      <c r="CG1045" s="284">
        <f t="shared" si="479"/>
        <v>0</v>
      </c>
      <c r="CH1045" s="284">
        <f t="shared" si="479"/>
        <v>0</v>
      </c>
      <c r="CI1045" s="284">
        <f t="shared" si="479"/>
        <v>0</v>
      </c>
      <c r="CJ1045" s="284">
        <f t="shared" si="479"/>
        <v>0</v>
      </c>
      <c r="CK1045" s="284">
        <f t="shared" si="479"/>
        <v>0</v>
      </c>
      <c r="CL1045" s="284">
        <f t="shared" si="479"/>
        <v>0</v>
      </c>
      <c r="CM1045" s="284">
        <f t="shared" si="479"/>
        <v>0</v>
      </c>
      <c r="CN1045" s="284">
        <f t="shared" si="479"/>
        <v>0</v>
      </c>
      <c r="CO1045" s="284">
        <f t="shared" si="479"/>
        <v>0</v>
      </c>
      <c r="CP1045" s="284">
        <f t="shared" si="479"/>
        <v>0</v>
      </c>
      <c r="CQ1045" s="284">
        <f t="shared" si="479"/>
        <v>0</v>
      </c>
      <c r="CR1045" s="965"/>
      <c r="CS1045" s="965"/>
      <c r="CT1045" s="965"/>
      <c r="CU1045" s="965"/>
      <c r="CV1045" s="965"/>
      <c r="CW1045" s="965"/>
      <c r="CX1045" s="965"/>
      <c r="CY1045" s="965"/>
      <c r="CZ1045" s="965"/>
      <c r="DA1045" s="965"/>
    </row>
    <row r="1046" spans="1:105" ht="19.399999999999999" hidden="1" customHeight="1">
      <c r="A1046" s="991"/>
      <c r="B1046" s="962" t="s">
        <v>1</v>
      </c>
      <c r="C1046" s="963"/>
      <c r="D1046" s="963"/>
      <c r="E1046" s="963"/>
      <c r="F1046" s="963"/>
      <c r="G1046" s="964"/>
      <c r="H1046" s="266"/>
      <c r="I1046" s="266"/>
      <c r="J1046" s="266"/>
      <c r="K1046" s="266"/>
      <c r="L1046" s="266"/>
      <c r="M1046" s="277"/>
      <c r="N1046" s="266"/>
      <c r="O1046" s="266"/>
      <c r="P1046" s="266"/>
      <c r="Q1046" s="266"/>
      <c r="R1046" s="266"/>
      <c r="S1046" s="266"/>
      <c r="T1046" s="266"/>
      <c r="U1046" s="266"/>
      <c r="V1046" s="281" t="s">
        <v>1974</v>
      </c>
      <c r="W1046" s="266"/>
      <c r="X1046" s="266"/>
      <c r="Y1046" s="266"/>
      <c r="Z1046" s="266"/>
      <c r="AA1046" s="266"/>
      <c r="AB1046" s="266"/>
      <c r="AC1046" s="266"/>
      <c r="AD1046" s="266"/>
      <c r="AE1046" s="266"/>
      <c r="AF1046" s="266"/>
      <c r="AG1046" s="266"/>
      <c r="AH1046" s="266"/>
      <c r="AI1046" s="266"/>
      <c r="AJ1046" s="266"/>
      <c r="AK1046" s="266"/>
      <c r="AL1046" s="266"/>
      <c r="AM1046" s="266"/>
      <c r="AN1046" s="266"/>
      <c r="AO1046" s="266"/>
      <c r="AP1046" s="266"/>
      <c r="AQ1046" s="266"/>
      <c r="AR1046" s="266"/>
      <c r="AS1046" s="266"/>
      <c r="AT1046" s="266"/>
      <c r="AU1046" s="266"/>
      <c r="AV1046" s="266"/>
      <c r="AW1046" s="266"/>
      <c r="AX1046" s="266"/>
      <c r="AY1046" s="266"/>
      <c r="AZ1046" s="266"/>
      <c r="BA1046" s="266"/>
      <c r="BB1046" s="266"/>
      <c r="BC1046" s="266"/>
      <c r="BD1046" s="266"/>
      <c r="BE1046" s="266"/>
      <c r="BF1046" s="266"/>
      <c r="BG1046" s="266"/>
      <c r="BH1046" s="266"/>
      <c r="BI1046" s="266"/>
      <c r="BJ1046" s="202" t="e">
        <f>BJ1045/(BJ1042+BJ1043+BJ1044+BJ1045)</f>
        <v>#DIV/0!</v>
      </c>
      <c r="BK1046" s="202" t="e">
        <f t="shared" ref="BK1046:CQ1046" si="480">BK1045/(BK1042+BK1043+BK1044+BK1045)</f>
        <v>#DIV/0!</v>
      </c>
      <c r="BL1046" s="202" t="e">
        <f t="shared" si="480"/>
        <v>#DIV/0!</v>
      </c>
      <c r="BM1046" s="202" t="e">
        <f t="shared" si="480"/>
        <v>#DIV/0!</v>
      </c>
      <c r="BN1046" s="202" t="e">
        <f t="shared" si="480"/>
        <v>#DIV/0!</v>
      </c>
      <c r="BO1046" s="202" t="e">
        <f t="shared" si="480"/>
        <v>#DIV/0!</v>
      </c>
      <c r="BP1046" s="202" t="e">
        <f t="shared" si="480"/>
        <v>#DIV/0!</v>
      </c>
      <c r="BQ1046" s="202" t="e">
        <f t="shared" si="480"/>
        <v>#DIV/0!</v>
      </c>
      <c r="BR1046" s="202" t="e">
        <f t="shared" si="480"/>
        <v>#DIV/0!</v>
      </c>
      <c r="BS1046" s="202" t="e">
        <f t="shared" si="480"/>
        <v>#DIV/0!</v>
      </c>
      <c r="BT1046" s="202" t="e">
        <f t="shared" si="480"/>
        <v>#DIV/0!</v>
      </c>
      <c r="BU1046" s="202" t="e">
        <f t="shared" si="480"/>
        <v>#DIV/0!</v>
      </c>
      <c r="BV1046" s="202" t="e">
        <f t="shared" si="480"/>
        <v>#DIV/0!</v>
      </c>
      <c r="BW1046" s="202" t="e">
        <f t="shared" si="480"/>
        <v>#DIV/0!</v>
      </c>
      <c r="BX1046" s="202" t="e">
        <f t="shared" si="480"/>
        <v>#DIV/0!</v>
      </c>
      <c r="BY1046" s="202" t="e">
        <f t="shared" si="480"/>
        <v>#DIV/0!</v>
      </c>
      <c r="BZ1046" s="202" t="e">
        <f t="shared" si="480"/>
        <v>#DIV/0!</v>
      </c>
      <c r="CA1046" s="202" t="e">
        <f t="shared" si="480"/>
        <v>#DIV/0!</v>
      </c>
      <c r="CB1046" s="202" t="e">
        <f t="shared" si="480"/>
        <v>#DIV/0!</v>
      </c>
      <c r="CC1046" s="202" t="e">
        <f t="shared" si="480"/>
        <v>#DIV/0!</v>
      </c>
      <c r="CD1046" s="202" t="e">
        <f t="shared" si="480"/>
        <v>#DIV/0!</v>
      </c>
      <c r="CE1046" s="202" t="e">
        <f t="shared" si="480"/>
        <v>#DIV/0!</v>
      </c>
      <c r="CF1046" s="202" t="e">
        <f t="shared" si="480"/>
        <v>#DIV/0!</v>
      </c>
      <c r="CG1046" s="202" t="e">
        <f t="shared" si="480"/>
        <v>#DIV/0!</v>
      </c>
      <c r="CH1046" s="202" t="e">
        <f t="shared" si="480"/>
        <v>#DIV/0!</v>
      </c>
      <c r="CI1046" s="202" t="e">
        <f t="shared" si="480"/>
        <v>#DIV/0!</v>
      </c>
      <c r="CJ1046" s="202" t="e">
        <f t="shared" si="480"/>
        <v>#DIV/0!</v>
      </c>
      <c r="CK1046" s="202" t="e">
        <f t="shared" si="480"/>
        <v>#DIV/0!</v>
      </c>
      <c r="CL1046" s="202" t="e">
        <f t="shared" si="480"/>
        <v>#DIV/0!</v>
      </c>
      <c r="CM1046" s="202" t="e">
        <f t="shared" si="480"/>
        <v>#DIV/0!</v>
      </c>
      <c r="CN1046" s="202" t="e">
        <f t="shared" si="480"/>
        <v>#DIV/0!</v>
      </c>
      <c r="CO1046" s="202" t="e">
        <f t="shared" si="480"/>
        <v>#DIV/0!</v>
      </c>
      <c r="CP1046" s="202" t="e">
        <f t="shared" si="480"/>
        <v>#DIV/0!</v>
      </c>
      <c r="CQ1046" s="202" t="e">
        <f t="shared" si="480"/>
        <v>#DIV/0!</v>
      </c>
      <c r="CR1046" s="965"/>
      <c r="CS1046" s="965"/>
      <c r="CT1046" s="965"/>
      <c r="CU1046" s="965"/>
      <c r="CV1046" s="965"/>
      <c r="CW1046" s="965"/>
      <c r="CX1046" s="965"/>
      <c r="CY1046" s="965"/>
      <c r="CZ1046" s="965"/>
      <c r="DA1046" s="965"/>
    </row>
    <row r="1047" spans="1:105" ht="19.399999999999999" hidden="1" customHeight="1">
      <c r="A1047" s="991"/>
      <c r="B1047" s="986" t="s">
        <v>1980</v>
      </c>
      <c r="C1047" s="987"/>
      <c r="D1047" s="987"/>
      <c r="E1047" s="987"/>
      <c r="F1047" s="987"/>
      <c r="G1047" s="987"/>
      <c r="H1047" s="270"/>
      <c r="I1047" s="270"/>
      <c r="J1047" s="270"/>
      <c r="K1047" s="270"/>
      <c r="L1047" s="270"/>
      <c r="M1047" s="270"/>
      <c r="N1047" s="269"/>
      <c r="O1047" s="269"/>
      <c r="P1047" s="269"/>
      <c r="Q1047" s="269"/>
      <c r="R1047" s="269"/>
      <c r="S1047" s="269"/>
      <c r="T1047" s="269"/>
      <c r="U1047" s="269"/>
      <c r="V1047" s="281" t="s">
        <v>1974</v>
      </c>
      <c r="W1047" s="269"/>
      <c r="X1047" s="269"/>
      <c r="Y1047" s="269"/>
      <c r="Z1047" s="269"/>
      <c r="AA1047" s="269"/>
      <c r="AB1047" s="269"/>
      <c r="AC1047" s="269"/>
      <c r="AD1047" s="269"/>
      <c r="AE1047" s="269"/>
      <c r="AF1047" s="269"/>
      <c r="AG1047" s="269"/>
      <c r="AH1047" s="269"/>
      <c r="AI1047" s="269"/>
      <c r="AJ1047" s="269"/>
      <c r="AK1047" s="269"/>
      <c r="AL1047" s="269"/>
      <c r="AM1047" s="269"/>
      <c r="AN1047" s="269"/>
      <c r="AO1047" s="269"/>
      <c r="AP1047" s="269"/>
      <c r="AQ1047" s="269"/>
      <c r="AR1047" s="269"/>
      <c r="AS1047" s="269"/>
      <c r="AT1047" s="269"/>
      <c r="AU1047" s="269"/>
      <c r="AV1047" s="269"/>
      <c r="AW1047" s="269"/>
      <c r="AX1047" s="269"/>
      <c r="AY1047" s="269"/>
      <c r="AZ1047" s="269"/>
      <c r="BA1047" s="269"/>
      <c r="BB1047" s="269"/>
      <c r="BC1047" s="269"/>
      <c r="BD1047" s="269"/>
      <c r="BE1047" s="269"/>
      <c r="BF1047" s="269"/>
      <c r="BG1047" s="269"/>
      <c r="BH1047" s="269"/>
      <c r="BI1047" s="269"/>
      <c r="BJ1047" s="283" t="e">
        <f>(((BJ1042*2)+(BJ1043*1)+(BJ1044*0)))/(BJ1042+BJ1043+BJ1044)</f>
        <v>#DIV/0!</v>
      </c>
      <c r="BK1047" s="283" t="e">
        <f t="shared" ref="BK1047:CQ1047" si="481">(((BK1042*2)+(BK1043*1)+(BK1044*0)))/(BK1042+BK1043+BK1044)</f>
        <v>#DIV/0!</v>
      </c>
      <c r="BL1047" s="283" t="e">
        <f t="shared" si="481"/>
        <v>#DIV/0!</v>
      </c>
      <c r="BM1047" s="283" t="e">
        <f t="shared" si="481"/>
        <v>#DIV/0!</v>
      </c>
      <c r="BN1047" s="283" t="e">
        <f t="shared" si="481"/>
        <v>#DIV/0!</v>
      </c>
      <c r="BO1047" s="283" t="e">
        <f t="shared" si="481"/>
        <v>#DIV/0!</v>
      </c>
      <c r="BP1047" s="283" t="e">
        <f t="shared" si="481"/>
        <v>#DIV/0!</v>
      </c>
      <c r="BQ1047" s="283" t="e">
        <f t="shared" si="481"/>
        <v>#DIV/0!</v>
      </c>
      <c r="BR1047" s="283" t="e">
        <f t="shared" si="481"/>
        <v>#DIV/0!</v>
      </c>
      <c r="BS1047" s="283" t="e">
        <f t="shared" si="481"/>
        <v>#DIV/0!</v>
      </c>
      <c r="BT1047" s="283" t="e">
        <f t="shared" si="481"/>
        <v>#DIV/0!</v>
      </c>
      <c r="BU1047" s="283" t="e">
        <f t="shared" si="481"/>
        <v>#DIV/0!</v>
      </c>
      <c r="BV1047" s="283" t="e">
        <f t="shared" si="481"/>
        <v>#DIV/0!</v>
      </c>
      <c r="BW1047" s="283" t="e">
        <f t="shared" si="481"/>
        <v>#DIV/0!</v>
      </c>
      <c r="BX1047" s="283" t="e">
        <f t="shared" si="481"/>
        <v>#DIV/0!</v>
      </c>
      <c r="BY1047" s="283" t="e">
        <f t="shared" si="481"/>
        <v>#DIV/0!</v>
      </c>
      <c r="BZ1047" s="283" t="e">
        <f t="shared" si="481"/>
        <v>#DIV/0!</v>
      </c>
      <c r="CA1047" s="283" t="e">
        <f t="shared" si="481"/>
        <v>#DIV/0!</v>
      </c>
      <c r="CB1047" s="283" t="e">
        <f t="shared" si="481"/>
        <v>#DIV/0!</v>
      </c>
      <c r="CC1047" s="283" t="e">
        <f t="shared" si="481"/>
        <v>#DIV/0!</v>
      </c>
      <c r="CD1047" s="283" t="e">
        <f t="shared" si="481"/>
        <v>#DIV/0!</v>
      </c>
      <c r="CE1047" s="283" t="e">
        <f t="shared" si="481"/>
        <v>#DIV/0!</v>
      </c>
      <c r="CF1047" s="283" t="e">
        <f t="shared" si="481"/>
        <v>#DIV/0!</v>
      </c>
      <c r="CG1047" s="283" t="e">
        <f t="shared" si="481"/>
        <v>#DIV/0!</v>
      </c>
      <c r="CH1047" s="283" t="e">
        <f t="shared" si="481"/>
        <v>#DIV/0!</v>
      </c>
      <c r="CI1047" s="283" t="e">
        <f t="shared" si="481"/>
        <v>#DIV/0!</v>
      </c>
      <c r="CJ1047" s="283" t="e">
        <f t="shared" si="481"/>
        <v>#DIV/0!</v>
      </c>
      <c r="CK1047" s="283" t="e">
        <f t="shared" si="481"/>
        <v>#DIV/0!</v>
      </c>
      <c r="CL1047" s="283" t="e">
        <f t="shared" si="481"/>
        <v>#DIV/0!</v>
      </c>
      <c r="CM1047" s="283" t="e">
        <f t="shared" si="481"/>
        <v>#DIV/0!</v>
      </c>
      <c r="CN1047" s="283" t="e">
        <f t="shared" si="481"/>
        <v>#DIV/0!</v>
      </c>
      <c r="CO1047" s="283" t="e">
        <f t="shared" si="481"/>
        <v>#DIV/0!</v>
      </c>
      <c r="CP1047" s="283" t="e">
        <f t="shared" si="481"/>
        <v>#DIV/0!</v>
      </c>
      <c r="CQ1047" s="283" t="e">
        <f t="shared" si="481"/>
        <v>#DIV/0!</v>
      </c>
      <c r="CR1047" s="972">
        <f>COUNTIF(BJ1048:CQ1048,"Đ")</f>
        <v>0</v>
      </c>
      <c r="CS1047" s="993" t="e">
        <f>CR1047/(CR1047+CT1047+CV1047+CX1047)</f>
        <v>#DIV/0!</v>
      </c>
      <c r="CT1047" s="959">
        <f>COUNTIF(BJ1048:CQ1048,"CCG")</f>
        <v>0</v>
      </c>
      <c r="CU1047" s="993" t="e">
        <f>CT1047/(CR1047+CT1047+CV1047+CX1047)</f>
        <v>#DIV/0!</v>
      </c>
      <c r="CV1047" s="959">
        <f>COUNTIF(BJ1048:CQ1048,"CĐ")</f>
        <v>0</v>
      </c>
      <c r="CW1047" s="993" t="e">
        <f>CV1047/(CR1047+CT1047+CV1047+CX1047)</f>
        <v>#DIV/0!</v>
      </c>
      <c r="CX1047" s="959">
        <f>COUNTIF(BJ1048:CQ1048,"KĐG")</f>
        <v>0</v>
      </c>
      <c r="CY1047" s="993" t="e">
        <f>CX1047/(CR1047+CT1047+CV1047+CX1047)</f>
        <v>#DIV/0!</v>
      </c>
      <c r="CZ1047" s="958" t="e">
        <f>(((CR1047*2)+(CT1047*1)+(CV1047*0)))/(CR1047+CT1047+CV1047)</f>
        <v>#DIV/0!</v>
      </c>
      <c r="DA1047" s="958" t="e">
        <f>IF(CY1047&gt;=50%,"KĐG",IF(CZ1047&gt;=1.6,"Đạt",IF(CZ1047&gt;=1,"Cần cố gắng","Chưa đạt")))</f>
        <v>#DIV/0!</v>
      </c>
    </row>
    <row r="1048" spans="1:105" ht="19.399999999999999" hidden="1" customHeight="1">
      <c r="A1048" s="992"/>
      <c r="B1048" s="988"/>
      <c r="C1048" s="989"/>
      <c r="D1048" s="989"/>
      <c r="E1048" s="989"/>
      <c r="F1048" s="989"/>
      <c r="G1048" s="989"/>
      <c r="H1048" s="271"/>
      <c r="I1048" s="271"/>
      <c r="J1048" s="271"/>
      <c r="K1048" s="271"/>
      <c r="L1048" s="271"/>
      <c r="M1048" s="271"/>
      <c r="N1048" s="269"/>
      <c r="O1048" s="269"/>
      <c r="P1048" s="269"/>
      <c r="Q1048" s="269"/>
      <c r="R1048" s="269"/>
      <c r="S1048" s="269"/>
      <c r="T1048" s="269"/>
      <c r="U1048" s="269"/>
      <c r="V1048" s="281" t="s">
        <v>1974</v>
      </c>
      <c r="W1048" s="269"/>
      <c r="X1048" s="269"/>
      <c r="Y1048" s="269"/>
      <c r="Z1048" s="269"/>
      <c r="AA1048" s="269"/>
      <c r="AB1048" s="269"/>
      <c r="AC1048" s="269"/>
      <c r="AD1048" s="269"/>
      <c r="AE1048" s="269"/>
      <c r="AF1048" s="269"/>
      <c r="AG1048" s="269"/>
      <c r="AH1048" s="269"/>
      <c r="AI1048" s="269"/>
      <c r="AJ1048" s="269"/>
      <c r="AK1048" s="269"/>
      <c r="AL1048" s="269"/>
      <c r="AM1048" s="269"/>
      <c r="AN1048" s="269"/>
      <c r="AO1048" s="269"/>
      <c r="AP1048" s="269"/>
      <c r="AQ1048" s="269"/>
      <c r="AR1048" s="269"/>
      <c r="AS1048" s="269"/>
      <c r="AT1048" s="269"/>
      <c r="AU1048" s="269"/>
      <c r="AV1048" s="269"/>
      <c r="AW1048" s="269"/>
      <c r="AX1048" s="269"/>
      <c r="AY1048" s="269"/>
      <c r="AZ1048" s="269"/>
      <c r="BA1048" s="269"/>
      <c r="BB1048" s="269"/>
      <c r="BC1048" s="269"/>
      <c r="BD1048" s="269"/>
      <c r="BE1048" s="269"/>
      <c r="BF1048" s="269"/>
      <c r="BG1048" s="269"/>
      <c r="BH1048" s="269"/>
      <c r="BI1048" s="269"/>
      <c r="BJ1048" s="283" t="e">
        <f>IF(BJ1046&gt;=50%,"KĐG",IF(BJ1047&gt;=1.6,"Đ",IF(BJ1047&gt;=1,"CCG","CĐ")))</f>
        <v>#DIV/0!</v>
      </c>
      <c r="BK1048" s="283" t="e">
        <f t="shared" ref="BK1048:CQ1048" si="482">IF(BK1046&gt;=50%,"KĐG",IF(BK1047&gt;=1.6,"Đ",IF(BK1047&gt;=1,"CCG","CĐ")))</f>
        <v>#DIV/0!</v>
      </c>
      <c r="BL1048" s="283" t="e">
        <f t="shared" si="482"/>
        <v>#DIV/0!</v>
      </c>
      <c r="BM1048" s="283" t="e">
        <f t="shared" si="482"/>
        <v>#DIV/0!</v>
      </c>
      <c r="BN1048" s="283" t="e">
        <f t="shared" si="482"/>
        <v>#DIV/0!</v>
      </c>
      <c r="BO1048" s="283" t="e">
        <f t="shared" si="482"/>
        <v>#DIV/0!</v>
      </c>
      <c r="BP1048" s="283" t="e">
        <f t="shared" si="482"/>
        <v>#DIV/0!</v>
      </c>
      <c r="BQ1048" s="283" t="e">
        <f t="shared" si="482"/>
        <v>#DIV/0!</v>
      </c>
      <c r="BR1048" s="283" t="e">
        <f t="shared" si="482"/>
        <v>#DIV/0!</v>
      </c>
      <c r="BS1048" s="283" t="e">
        <f t="shared" si="482"/>
        <v>#DIV/0!</v>
      </c>
      <c r="BT1048" s="283" t="e">
        <f t="shared" si="482"/>
        <v>#DIV/0!</v>
      </c>
      <c r="BU1048" s="283" t="e">
        <f t="shared" si="482"/>
        <v>#DIV/0!</v>
      </c>
      <c r="BV1048" s="283" t="e">
        <f t="shared" si="482"/>
        <v>#DIV/0!</v>
      </c>
      <c r="BW1048" s="283" t="e">
        <f t="shared" si="482"/>
        <v>#DIV/0!</v>
      </c>
      <c r="BX1048" s="283" t="e">
        <f t="shared" si="482"/>
        <v>#DIV/0!</v>
      </c>
      <c r="BY1048" s="283" t="e">
        <f t="shared" si="482"/>
        <v>#DIV/0!</v>
      </c>
      <c r="BZ1048" s="283" t="e">
        <f t="shared" si="482"/>
        <v>#DIV/0!</v>
      </c>
      <c r="CA1048" s="283" t="e">
        <f t="shared" si="482"/>
        <v>#DIV/0!</v>
      </c>
      <c r="CB1048" s="283" t="e">
        <f t="shared" si="482"/>
        <v>#DIV/0!</v>
      </c>
      <c r="CC1048" s="283" t="e">
        <f t="shared" si="482"/>
        <v>#DIV/0!</v>
      </c>
      <c r="CD1048" s="283" t="e">
        <f t="shared" si="482"/>
        <v>#DIV/0!</v>
      </c>
      <c r="CE1048" s="283" t="e">
        <f t="shared" si="482"/>
        <v>#DIV/0!</v>
      </c>
      <c r="CF1048" s="283" t="e">
        <f t="shared" si="482"/>
        <v>#DIV/0!</v>
      </c>
      <c r="CG1048" s="283" t="e">
        <f t="shared" si="482"/>
        <v>#DIV/0!</v>
      </c>
      <c r="CH1048" s="283" t="e">
        <f t="shared" si="482"/>
        <v>#DIV/0!</v>
      </c>
      <c r="CI1048" s="283" t="e">
        <f t="shared" si="482"/>
        <v>#DIV/0!</v>
      </c>
      <c r="CJ1048" s="283" t="e">
        <f t="shared" si="482"/>
        <v>#DIV/0!</v>
      </c>
      <c r="CK1048" s="283" t="e">
        <f t="shared" si="482"/>
        <v>#DIV/0!</v>
      </c>
      <c r="CL1048" s="283" t="e">
        <f t="shared" si="482"/>
        <v>#DIV/0!</v>
      </c>
      <c r="CM1048" s="283" t="e">
        <f t="shared" si="482"/>
        <v>#DIV/0!</v>
      </c>
      <c r="CN1048" s="283" t="e">
        <f t="shared" si="482"/>
        <v>#DIV/0!</v>
      </c>
      <c r="CO1048" s="283" t="e">
        <f t="shared" si="482"/>
        <v>#DIV/0!</v>
      </c>
      <c r="CP1048" s="283" t="e">
        <f t="shared" si="482"/>
        <v>#DIV/0!</v>
      </c>
      <c r="CQ1048" s="283" t="e">
        <f t="shared" si="482"/>
        <v>#DIV/0!</v>
      </c>
      <c r="CR1048" s="972"/>
      <c r="CS1048" s="993"/>
      <c r="CT1048" s="959"/>
      <c r="CU1048" s="993"/>
      <c r="CV1048" s="959"/>
      <c r="CW1048" s="993"/>
      <c r="CX1048" s="959"/>
      <c r="CY1048" s="993"/>
      <c r="CZ1048" s="958"/>
      <c r="DA1048" s="958"/>
    </row>
    <row r="1049" spans="1:105" ht="19.399999999999999" hidden="1" customHeight="1">
      <c r="A1049" s="976" t="s">
        <v>1982</v>
      </c>
      <c r="B1049" s="979" t="s">
        <v>7</v>
      </c>
      <c r="C1049" s="980"/>
      <c r="D1049" s="980"/>
      <c r="E1049" s="980"/>
      <c r="F1049" s="980"/>
      <c r="G1049" s="981"/>
      <c r="H1049" s="266"/>
      <c r="I1049" s="266"/>
      <c r="J1049" s="266"/>
      <c r="K1049" s="266"/>
      <c r="L1049" s="266"/>
      <c r="M1049" s="277"/>
      <c r="N1049" s="266"/>
      <c r="O1049" s="266"/>
      <c r="P1049" s="266"/>
      <c r="Q1049" s="266"/>
      <c r="R1049" s="266"/>
      <c r="S1049" s="266"/>
      <c r="T1049" s="266"/>
      <c r="U1049" s="266"/>
      <c r="V1049" s="266"/>
      <c r="W1049" s="281" t="s">
        <v>1974</v>
      </c>
      <c r="X1049" s="266"/>
      <c r="Y1049" s="266"/>
      <c r="Z1049" s="266"/>
      <c r="AA1049" s="266"/>
      <c r="AB1049" s="266"/>
      <c r="AC1049" s="266"/>
      <c r="AD1049" s="266"/>
      <c r="AE1049" s="266"/>
      <c r="AF1049" s="266"/>
      <c r="AG1049" s="266"/>
      <c r="AH1049" s="266"/>
      <c r="AI1049" s="266"/>
      <c r="AJ1049" s="266"/>
      <c r="AK1049" s="266"/>
      <c r="AL1049" s="266"/>
      <c r="AM1049" s="266"/>
      <c r="AN1049" s="266"/>
      <c r="AO1049" s="266"/>
      <c r="AP1049" s="266"/>
      <c r="AQ1049" s="266"/>
      <c r="AR1049" s="266"/>
      <c r="AS1049" s="266"/>
      <c r="AT1049" s="266"/>
      <c r="AU1049" s="266"/>
      <c r="AV1049" s="266"/>
      <c r="AW1049" s="266"/>
      <c r="AX1049" s="266"/>
      <c r="AY1049" s="266"/>
      <c r="AZ1049" s="266"/>
      <c r="BA1049" s="266"/>
      <c r="BB1049" s="266"/>
      <c r="BC1049" s="266"/>
      <c r="BD1049" s="266"/>
      <c r="BE1049" s="266"/>
      <c r="BF1049" s="266"/>
      <c r="BG1049" s="266"/>
      <c r="BH1049" s="266"/>
      <c r="BI1049" s="266"/>
      <c r="BJ1049" s="284">
        <f t="shared" ref="BJ1049:BY1050" si="483">COUNTIFS($X$6:$X$967,"x",BJ$6:BJ$967,"2")</f>
        <v>0</v>
      </c>
      <c r="BK1049" s="284">
        <f t="shared" si="483"/>
        <v>0</v>
      </c>
      <c r="BL1049" s="284">
        <f t="shared" si="483"/>
        <v>0</v>
      </c>
      <c r="BM1049" s="284">
        <f t="shared" si="483"/>
        <v>0</v>
      </c>
      <c r="BN1049" s="284">
        <f t="shared" si="483"/>
        <v>0</v>
      </c>
      <c r="BO1049" s="284">
        <f t="shared" si="483"/>
        <v>0</v>
      </c>
      <c r="BP1049" s="284">
        <f t="shared" si="483"/>
        <v>0</v>
      </c>
      <c r="BQ1049" s="284">
        <f t="shared" si="483"/>
        <v>0</v>
      </c>
      <c r="BR1049" s="284">
        <f t="shared" si="483"/>
        <v>0</v>
      </c>
      <c r="BS1049" s="284">
        <f t="shared" si="483"/>
        <v>0</v>
      </c>
      <c r="BT1049" s="284">
        <f t="shared" si="483"/>
        <v>0</v>
      </c>
      <c r="BU1049" s="284">
        <f t="shared" si="483"/>
        <v>0</v>
      </c>
      <c r="BV1049" s="284">
        <f t="shared" si="483"/>
        <v>0</v>
      </c>
      <c r="BW1049" s="284">
        <f t="shared" si="483"/>
        <v>0</v>
      </c>
      <c r="BX1049" s="284">
        <f t="shared" si="483"/>
        <v>0</v>
      </c>
      <c r="BY1049" s="284">
        <f t="shared" si="483"/>
        <v>0</v>
      </c>
      <c r="BZ1049" s="284">
        <f t="shared" ref="BZ1049:CO1050" si="484">COUNTIFS($X$6:$X$967,"x",BZ$6:BZ$967,"2")</f>
        <v>0</v>
      </c>
      <c r="CA1049" s="284">
        <f t="shared" si="484"/>
        <v>0</v>
      </c>
      <c r="CB1049" s="284">
        <f t="shared" si="484"/>
        <v>0</v>
      </c>
      <c r="CC1049" s="284">
        <f t="shared" si="484"/>
        <v>0</v>
      </c>
      <c r="CD1049" s="284">
        <f t="shared" si="484"/>
        <v>0</v>
      </c>
      <c r="CE1049" s="284">
        <f t="shared" si="484"/>
        <v>0</v>
      </c>
      <c r="CF1049" s="284">
        <f t="shared" si="484"/>
        <v>0</v>
      </c>
      <c r="CG1049" s="284">
        <f t="shared" si="484"/>
        <v>0</v>
      </c>
      <c r="CH1049" s="284">
        <f t="shared" si="484"/>
        <v>0</v>
      </c>
      <c r="CI1049" s="284">
        <f t="shared" si="484"/>
        <v>0</v>
      </c>
      <c r="CJ1049" s="284">
        <f t="shared" si="484"/>
        <v>0</v>
      </c>
      <c r="CK1049" s="284">
        <f t="shared" si="484"/>
        <v>0</v>
      </c>
      <c r="CL1049" s="284">
        <f t="shared" si="484"/>
        <v>0</v>
      </c>
      <c r="CM1049" s="284">
        <f t="shared" si="484"/>
        <v>0</v>
      </c>
      <c r="CN1049" s="284">
        <f t="shared" si="484"/>
        <v>0</v>
      </c>
      <c r="CO1049" s="284">
        <f t="shared" si="484"/>
        <v>0</v>
      </c>
      <c r="CP1049" s="284">
        <f>COUNTIFS($X$6:$X$967,"x",CP$6:CP$967,"2")</f>
        <v>0</v>
      </c>
      <c r="CQ1049" s="284">
        <f>COUNTIFS($X$6:$X$967,"x",CQ$6:CQ$967,"2")</f>
        <v>0</v>
      </c>
      <c r="CR1049" s="965"/>
      <c r="CS1049" s="965"/>
      <c r="CT1049" s="965"/>
      <c r="CU1049" s="965"/>
      <c r="CV1049" s="965"/>
      <c r="CW1049" s="965"/>
      <c r="CX1049" s="965"/>
      <c r="CY1049" s="965"/>
      <c r="CZ1049" s="965"/>
      <c r="DA1049" s="965"/>
    </row>
    <row r="1050" spans="1:105" ht="19.399999999999999" hidden="1" customHeight="1">
      <c r="A1050" s="977"/>
      <c r="B1050" s="979" t="s">
        <v>4</v>
      </c>
      <c r="C1050" s="980"/>
      <c r="D1050" s="980"/>
      <c r="E1050" s="980"/>
      <c r="F1050" s="980"/>
      <c r="G1050" s="981"/>
      <c r="H1050" s="266"/>
      <c r="I1050" s="266"/>
      <c r="J1050" s="266"/>
      <c r="K1050" s="266"/>
      <c r="L1050" s="266"/>
      <c r="M1050" s="277"/>
      <c r="N1050" s="266"/>
      <c r="O1050" s="266"/>
      <c r="P1050" s="266"/>
      <c r="Q1050" s="266"/>
      <c r="R1050" s="266"/>
      <c r="S1050" s="266"/>
      <c r="T1050" s="266"/>
      <c r="U1050" s="266"/>
      <c r="V1050" s="266"/>
      <c r="W1050" s="281" t="s">
        <v>1974</v>
      </c>
      <c r="X1050" s="266"/>
      <c r="Y1050" s="266"/>
      <c r="Z1050" s="266"/>
      <c r="AA1050" s="266"/>
      <c r="AB1050" s="266"/>
      <c r="AC1050" s="266"/>
      <c r="AD1050" s="266"/>
      <c r="AE1050" s="266"/>
      <c r="AF1050" s="266"/>
      <c r="AG1050" s="266"/>
      <c r="AH1050" s="266"/>
      <c r="AI1050" s="266"/>
      <c r="AJ1050" s="266"/>
      <c r="AK1050" s="266"/>
      <c r="AL1050" s="266"/>
      <c r="AM1050" s="266"/>
      <c r="AN1050" s="266"/>
      <c r="AO1050" s="266"/>
      <c r="AP1050" s="266"/>
      <c r="AQ1050" s="266"/>
      <c r="AR1050" s="266"/>
      <c r="AS1050" s="266"/>
      <c r="AT1050" s="266"/>
      <c r="AU1050" s="266"/>
      <c r="AV1050" s="266"/>
      <c r="AW1050" s="266"/>
      <c r="AX1050" s="266"/>
      <c r="AY1050" s="266"/>
      <c r="AZ1050" s="266"/>
      <c r="BA1050" s="266"/>
      <c r="BB1050" s="266"/>
      <c r="BC1050" s="266"/>
      <c r="BD1050" s="266"/>
      <c r="BE1050" s="266"/>
      <c r="BF1050" s="266"/>
      <c r="BG1050" s="266"/>
      <c r="BH1050" s="266"/>
      <c r="BI1050" s="266"/>
      <c r="BJ1050" s="284">
        <f t="shared" si="483"/>
        <v>0</v>
      </c>
      <c r="BK1050" s="284">
        <f t="shared" si="483"/>
        <v>0</v>
      </c>
      <c r="BL1050" s="284">
        <f t="shared" si="483"/>
        <v>0</v>
      </c>
      <c r="BM1050" s="284">
        <f t="shared" si="483"/>
        <v>0</v>
      </c>
      <c r="BN1050" s="284">
        <f t="shared" si="483"/>
        <v>0</v>
      </c>
      <c r="BO1050" s="284">
        <f t="shared" si="483"/>
        <v>0</v>
      </c>
      <c r="BP1050" s="284">
        <f t="shared" si="483"/>
        <v>0</v>
      </c>
      <c r="BQ1050" s="284">
        <f t="shared" si="483"/>
        <v>0</v>
      </c>
      <c r="BR1050" s="284">
        <f t="shared" si="483"/>
        <v>0</v>
      </c>
      <c r="BS1050" s="284">
        <f t="shared" si="483"/>
        <v>0</v>
      </c>
      <c r="BT1050" s="284">
        <f t="shared" si="483"/>
        <v>0</v>
      </c>
      <c r="BU1050" s="284">
        <f t="shared" si="483"/>
        <v>0</v>
      </c>
      <c r="BV1050" s="284">
        <f t="shared" si="483"/>
        <v>0</v>
      </c>
      <c r="BW1050" s="284">
        <f t="shared" si="483"/>
        <v>0</v>
      </c>
      <c r="BX1050" s="284">
        <f t="shared" si="483"/>
        <v>0</v>
      </c>
      <c r="BY1050" s="284">
        <f t="shared" si="483"/>
        <v>0</v>
      </c>
      <c r="BZ1050" s="284">
        <f t="shared" si="484"/>
        <v>0</v>
      </c>
      <c r="CA1050" s="284">
        <f t="shared" si="484"/>
        <v>0</v>
      </c>
      <c r="CB1050" s="284">
        <f t="shared" si="484"/>
        <v>0</v>
      </c>
      <c r="CC1050" s="284">
        <f t="shared" si="484"/>
        <v>0</v>
      </c>
      <c r="CD1050" s="284">
        <f t="shared" si="484"/>
        <v>0</v>
      </c>
      <c r="CE1050" s="284">
        <f t="shared" si="484"/>
        <v>0</v>
      </c>
      <c r="CF1050" s="284">
        <f t="shared" si="484"/>
        <v>0</v>
      </c>
      <c r="CG1050" s="284">
        <f t="shared" si="484"/>
        <v>0</v>
      </c>
      <c r="CH1050" s="284">
        <f t="shared" si="484"/>
        <v>0</v>
      </c>
      <c r="CI1050" s="284">
        <f t="shared" si="484"/>
        <v>0</v>
      </c>
      <c r="CJ1050" s="284">
        <f t="shared" si="484"/>
        <v>0</v>
      </c>
      <c r="CK1050" s="284">
        <f t="shared" si="484"/>
        <v>0</v>
      </c>
      <c r="CL1050" s="284">
        <f t="shared" si="484"/>
        <v>0</v>
      </c>
      <c r="CM1050" s="284">
        <f t="shared" si="484"/>
        <v>0</v>
      </c>
      <c r="CN1050" s="284">
        <f t="shared" si="484"/>
        <v>0</v>
      </c>
      <c r="CO1050" s="284">
        <f t="shared" si="484"/>
        <v>0</v>
      </c>
      <c r="CP1050" s="284">
        <f>COUNTIFS($X$6:$X$967,"x",CP$6:CP$967,"2")</f>
        <v>0</v>
      </c>
      <c r="CQ1050" s="284">
        <f>COUNTIFS($X$6:$X$967,"x",CQ$6:CQ$967,"2")</f>
        <v>0</v>
      </c>
      <c r="CR1050" s="965"/>
      <c r="CS1050" s="965"/>
      <c r="CT1050" s="965"/>
      <c r="CU1050" s="965"/>
      <c r="CV1050" s="965"/>
      <c r="CW1050" s="965"/>
      <c r="CX1050" s="965"/>
      <c r="CY1050" s="965"/>
      <c r="CZ1050" s="965"/>
      <c r="DA1050" s="965"/>
    </row>
    <row r="1051" spans="1:105" ht="19.399999999999999" hidden="1" customHeight="1">
      <c r="A1051" s="977"/>
      <c r="B1051" s="979" t="s">
        <v>3</v>
      </c>
      <c r="C1051" s="980"/>
      <c r="D1051" s="980"/>
      <c r="E1051" s="980"/>
      <c r="F1051" s="980"/>
      <c r="G1051" s="981"/>
      <c r="H1051" s="266"/>
      <c r="I1051" s="266"/>
      <c r="J1051" s="266"/>
      <c r="K1051" s="266"/>
      <c r="L1051" s="266"/>
      <c r="M1051" s="277"/>
      <c r="N1051" s="266"/>
      <c r="O1051" s="266"/>
      <c r="P1051" s="266"/>
      <c r="Q1051" s="266"/>
      <c r="R1051" s="266"/>
      <c r="S1051" s="266"/>
      <c r="T1051" s="266"/>
      <c r="U1051" s="266"/>
      <c r="V1051" s="266"/>
      <c r="W1051" s="281" t="s">
        <v>1974</v>
      </c>
      <c r="X1051" s="266"/>
      <c r="Y1051" s="266"/>
      <c r="Z1051" s="266"/>
      <c r="AA1051" s="266"/>
      <c r="AB1051" s="266"/>
      <c r="AC1051" s="266"/>
      <c r="AD1051" s="266"/>
      <c r="AE1051" s="266"/>
      <c r="AF1051" s="266"/>
      <c r="AG1051" s="266"/>
      <c r="AH1051" s="266"/>
      <c r="AI1051" s="266"/>
      <c r="AJ1051" s="266"/>
      <c r="AK1051" s="266"/>
      <c r="AL1051" s="266"/>
      <c r="AM1051" s="266"/>
      <c r="AN1051" s="266"/>
      <c r="AO1051" s="266"/>
      <c r="AP1051" s="266"/>
      <c r="AQ1051" s="266"/>
      <c r="AR1051" s="266"/>
      <c r="AS1051" s="266"/>
      <c r="AT1051" s="266"/>
      <c r="AU1051" s="266"/>
      <c r="AV1051" s="266"/>
      <c r="AW1051" s="266"/>
      <c r="AX1051" s="266"/>
      <c r="AY1051" s="266"/>
      <c r="AZ1051" s="266"/>
      <c r="BA1051" s="266"/>
      <c r="BB1051" s="266"/>
      <c r="BC1051" s="266"/>
      <c r="BD1051" s="266"/>
      <c r="BE1051" s="266"/>
      <c r="BF1051" s="266"/>
      <c r="BG1051" s="266"/>
      <c r="BH1051" s="266"/>
      <c r="BI1051" s="266"/>
      <c r="BJ1051" s="284">
        <f t="shared" ref="BJ1051:CQ1051" si="485">COUNTIFS($X$6:$X$967,"x",BJ$6:BJ$967,"0")</f>
        <v>0</v>
      </c>
      <c r="BK1051" s="284">
        <f t="shared" si="485"/>
        <v>0</v>
      </c>
      <c r="BL1051" s="284">
        <f t="shared" si="485"/>
        <v>0</v>
      </c>
      <c r="BM1051" s="284">
        <f t="shared" si="485"/>
        <v>0</v>
      </c>
      <c r="BN1051" s="284">
        <f t="shared" si="485"/>
        <v>0</v>
      </c>
      <c r="BO1051" s="284">
        <f t="shared" si="485"/>
        <v>0</v>
      </c>
      <c r="BP1051" s="284">
        <f t="shared" si="485"/>
        <v>0</v>
      </c>
      <c r="BQ1051" s="284">
        <f t="shared" si="485"/>
        <v>0</v>
      </c>
      <c r="BR1051" s="284">
        <f t="shared" si="485"/>
        <v>0</v>
      </c>
      <c r="BS1051" s="284">
        <f t="shared" si="485"/>
        <v>0</v>
      </c>
      <c r="BT1051" s="284">
        <f t="shared" si="485"/>
        <v>0</v>
      </c>
      <c r="BU1051" s="284">
        <f t="shared" si="485"/>
        <v>0</v>
      </c>
      <c r="BV1051" s="284">
        <f t="shared" si="485"/>
        <v>0</v>
      </c>
      <c r="BW1051" s="284">
        <f t="shared" si="485"/>
        <v>0</v>
      </c>
      <c r="BX1051" s="284">
        <f t="shared" si="485"/>
        <v>0</v>
      </c>
      <c r="BY1051" s="284">
        <f t="shared" si="485"/>
        <v>0</v>
      </c>
      <c r="BZ1051" s="284">
        <f t="shared" si="485"/>
        <v>0</v>
      </c>
      <c r="CA1051" s="284">
        <f t="shared" si="485"/>
        <v>0</v>
      </c>
      <c r="CB1051" s="284">
        <f t="shared" si="485"/>
        <v>0</v>
      </c>
      <c r="CC1051" s="284">
        <f t="shared" si="485"/>
        <v>0</v>
      </c>
      <c r="CD1051" s="284">
        <f t="shared" si="485"/>
        <v>0</v>
      </c>
      <c r="CE1051" s="284">
        <f t="shared" si="485"/>
        <v>0</v>
      </c>
      <c r="CF1051" s="284">
        <f t="shared" si="485"/>
        <v>0</v>
      </c>
      <c r="CG1051" s="284">
        <f t="shared" si="485"/>
        <v>0</v>
      </c>
      <c r="CH1051" s="284">
        <f t="shared" si="485"/>
        <v>0</v>
      </c>
      <c r="CI1051" s="284">
        <f t="shared" si="485"/>
        <v>0</v>
      </c>
      <c r="CJ1051" s="284">
        <f t="shared" si="485"/>
        <v>0</v>
      </c>
      <c r="CK1051" s="284">
        <f t="shared" si="485"/>
        <v>0</v>
      </c>
      <c r="CL1051" s="284">
        <f t="shared" si="485"/>
        <v>0</v>
      </c>
      <c r="CM1051" s="284">
        <f t="shared" si="485"/>
        <v>0</v>
      </c>
      <c r="CN1051" s="284">
        <f t="shared" si="485"/>
        <v>0</v>
      </c>
      <c r="CO1051" s="284">
        <f t="shared" si="485"/>
        <v>0</v>
      </c>
      <c r="CP1051" s="284">
        <f t="shared" si="485"/>
        <v>0</v>
      </c>
      <c r="CQ1051" s="284">
        <f t="shared" si="485"/>
        <v>0</v>
      </c>
      <c r="CR1051" s="965"/>
      <c r="CS1051" s="965"/>
      <c r="CT1051" s="965"/>
      <c r="CU1051" s="965"/>
      <c r="CV1051" s="965"/>
      <c r="CW1051" s="965"/>
      <c r="CX1051" s="965"/>
      <c r="CY1051" s="965"/>
      <c r="CZ1051" s="965"/>
      <c r="DA1051" s="965"/>
    </row>
    <row r="1052" spans="1:105" ht="19.399999999999999" hidden="1" customHeight="1">
      <c r="A1052" s="977"/>
      <c r="B1052" s="979" t="s">
        <v>2</v>
      </c>
      <c r="C1052" s="980"/>
      <c r="D1052" s="980"/>
      <c r="E1052" s="980"/>
      <c r="F1052" s="980"/>
      <c r="G1052" s="981"/>
      <c r="H1052" s="266"/>
      <c r="I1052" s="266"/>
      <c r="J1052" s="266"/>
      <c r="K1052" s="266"/>
      <c r="L1052" s="266"/>
      <c r="M1052" s="277"/>
      <c r="N1052" s="266"/>
      <c r="O1052" s="266"/>
      <c r="P1052" s="266"/>
      <c r="Q1052" s="266"/>
      <c r="R1052" s="266"/>
      <c r="S1052" s="266"/>
      <c r="T1052" s="266"/>
      <c r="U1052" s="266"/>
      <c r="V1052" s="266"/>
      <c r="W1052" s="281" t="s">
        <v>1974</v>
      </c>
      <c r="X1052" s="266"/>
      <c r="Y1052" s="266"/>
      <c r="Z1052" s="266"/>
      <c r="AA1052" s="266"/>
      <c r="AB1052" s="266"/>
      <c r="AC1052" s="266"/>
      <c r="AD1052" s="266"/>
      <c r="AE1052" s="266"/>
      <c r="AF1052" s="266"/>
      <c r="AG1052" s="266"/>
      <c r="AH1052" s="266"/>
      <c r="AI1052" s="266"/>
      <c r="AJ1052" s="266"/>
      <c r="AK1052" s="266"/>
      <c r="AL1052" s="266"/>
      <c r="AM1052" s="266"/>
      <c r="AN1052" s="266"/>
      <c r="AO1052" s="266"/>
      <c r="AP1052" s="266"/>
      <c r="AQ1052" s="266"/>
      <c r="AR1052" s="266"/>
      <c r="AS1052" s="266"/>
      <c r="AT1052" s="266"/>
      <c r="AU1052" s="266"/>
      <c r="AV1052" s="266"/>
      <c r="AW1052" s="266"/>
      <c r="AX1052" s="266"/>
      <c r="AY1052" s="266"/>
      <c r="AZ1052" s="266"/>
      <c r="BA1052" s="266"/>
      <c r="BB1052" s="266"/>
      <c r="BC1052" s="266"/>
      <c r="BD1052" s="266"/>
      <c r="BE1052" s="266"/>
      <c r="BF1052" s="266"/>
      <c r="BG1052" s="266"/>
      <c r="BH1052" s="266"/>
      <c r="BI1052" s="266"/>
      <c r="BJ1052" s="284">
        <f t="shared" ref="BJ1052:CQ1052" si="486">COUNTIFS($X$6:$X$967,"x",BJ$6:BJ$967,"kđg")</f>
        <v>0</v>
      </c>
      <c r="BK1052" s="284">
        <f t="shared" si="486"/>
        <v>0</v>
      </c>
      <c r="BL1052" s="284">
        <f t="shared" si="486"/>
        <v>0</v>
      </c>
      <c r="BM1052" s="284">
        <f t="shared" si="486"/>
        <v>0</v>
      </c>
      <c r="BN1052" s="284">
        <f t="shared" si="486"/>
        <v>0</v>
      </c>
      <c r="BO1052" s="284">
        <f t="shared" si="486"/>
        <v>0</v>
      </c>
      <c r="BP1052" s="284">
        <f t="shared" si="486"/>
        <v>0</v>
      </c>
      <c r="BQ1052" s="284">
        <f t="shared" si="486"/>
        <v>0</v>
      </c>
      <c r="BR1052" s="284">
        <f t="shared" si="486"/>
        <v>0</v>
      </c>
      <c r="BS1052" s="284">
        <f t="shared" si="486"/>
        <v>0</v>
      </c>
      <c r="BT1052" s="284">
        <f t="shared" si="486"/>
        <v>0</v>
      </c>
      <c r="BU1052" s="284">
        <f t="shared" si="486"/>
        <v>0</v>
      </c>
      <c r="BV1052" s="284">
        <f t="shared" si="486"/>
        <v>0</v>
      </c>
      <c r="BW1052" s="284">
        <f t="shared" si="486"/>
        <v>0</v>
      </c>
      <c r="BX1052" s="284">
        <f t="shared" si="486"/>
        <v>0</v>
      </c>
      <c r="BY1052" s="284">
        <f t="shared" si="486"/>
        <v>0</v>
      </c>
      <c r="BZ1052" s="284">
        <f t="shared" si="486"/>
        <v>0</v>
      </c>
      <c r="CA1052" s="284">
        <f t="shared" si="486"/>
        <v>0</v>
      </c>
      <c r="CB1052" s="284">
        <f t="shared" si="486"/>
        <v>0</v>
      </c>
      <c r="CC1052" s="284">
        <f t="shared" si="486"/>
        <v>0</v>
      </c>
      <c r="CD1052" s="284">
        <f t="shared" si="486"/>
        <v>0</v>
      </c>
      <c r="CE1052" s="284">
        <f t="shared" si="486"/>
        <v>0</v>
      </c>
      <c r="CF1052" s="284">
        <f t="shared" si="486"/>
        <v>0</v>
      </c>
      <c r="CG1052" s="284">
        <f t="shared" si="486"/>
        <v>0</v>
      </c>
      <c r="CH1052" s="284">
        <f t="shared" si="486"/>
        <v>0</v>
      </c>
      <c r="CI1052" s="284">
        <f t="shared" si="486"/>
        <v>0</v>
      </c>
      <c r="CJ1052" s="284">
        <f t="shared" si="486"/>
        <v>0</v>
      </c>
      <c r="CK1052" s="284">
        <f t="shared" si="486"/>
        <v>0</v>
      </c>
      <c r="CL1052" s="284">
        <f t="shared" si="486"/>
        <v>0</v>
      </c>
      <c r="CM1052" s="284">
        <f t="shared" si="486"/>
        <v>0</v>
      </c>
      <c r="CN1052" s="284">
        <f t="shared" si="486"/>
        <v>0</v>
      </c>
      <c r="CO1052" s="284">
        <f t="shared" si="486"/>
        <v>0</v>
      </c>
      <c r="CP1052" s="284">
        <f t="shared" si="486"/>
        <v>0</v>
      </c>
      <c r="CQ1052" s="284">
        <f t="shared" si="486"/>
        <v>0</v>
      </c>
      <c r="CR1052" s="965"/>
      <c r="CS1052" s="965"/>
      <c r="CT1052" s="965"/>
      <c r="CU1052" s="965"/>
      <c r="CV1052" s="965"/>
      <c r="CW1052" s="965"/>
      <c r="CX1052" s="965"/>
      <c r="CY1052" s="965"/>
      <c r="CZ1052" s="965"/>
      <c r="DA1052" s="965"/>
    </row>
    <row r="1053" spans="1:105" ht="19.399999999999999" hidden="1" customHeight="1">
      <c r="A1053" s="977"/>
      <c r="B1053" s="979" t="s">
        <v>1</v>
      </c>
      <c r="C1053" s="980"/>
      <c r="D1053" s="980"/>
      <c r="E1053" s="980"/>
      <c r="F1053" s="980"/>
      <c r="G1053" s="981"/>
      <c r="H1053" s="267"/>
      <c r="I1053" s="267"/>
      <c r="J1053" s="267"/>
      <c r="K1053" s="267"/>
      <c r="L1053" s="267"/>
      <c r="M1053" s="267"/>
      <c r="N1053" s="266"/>
      <c r="O1053" s="266"/>
      <c r="P1053" s="266"/>
      <c r="Q1053" s="266"/>
      <c r="R1053" s="266"/>
      <c r="S1053" s="266"/>
      <c r="T1053" s="266"/>
      <c r="U1053" s="266"/>
      <c r="V1053" s="266"/>
      <c r="W1053" s="281" t="s">
        <v>1974</v>
      </c>
      <c r="X1053" s="266"/>
      <c r="Y1053" s="266"/>
      <c r="Z1053" s="266"/>
      <c r="AA1053" s="266"/>
      <c r="AB1053" s="266"/>
      <c r="AC1053" s="266"/>
      <c r="AD1053" s="266"/>
      <c r="AE1053" s="266"/>
      <c r="AF1053" s="266"/>
      <c r="AG1053" s="266"/>
      <c r="AH1053" s="266"/>
      <c r="AI1053" s="266"/>
      <c r="AJ1053" s="266"/>
      <c r="AK1053" s="266"/>
      <c r="AL1053" s="266"/>
      <c r="AM1053" s="266"/>
      <c r="AN1053" s="266"/>
      <c r="AO1053" s="266"/>
      <c r="AP1053" s="266"/>
      <c r="AQ1053" s="266"/>
      <c r="AR1053" s="266"/>
      <c r="AS1053" s="266"/>
      <c r="AT1053" s="266"/>
      <c r="AU1053" s="266"/>
      <c r="AV1053" s="266"/>
      <c r="AW1053" s="266"/>
      <c r="AX1053" s="266"/>
      <c r="AY1053" s="266"/>
      <c r="AZ1053" s="266"/>
      <c r="BA1053" s="266"/>
      <c r="BB1053" s="266"/>
      <c r="BC1053" s="266"/>
      <c r="BD1053" s="266"/>
      <c r="BE1053" s="266"/>
      <c r="BF1053" s="266"/>
      <c r="BG1053" s="266"/>
      <c r="BH1053" s="266"/>
      <c r="BI1053" s="266"/>
      <c r="BJ1053" s="202" t="e">
        <f>BJ1052/(BJ1049+BJ1050+BJ1051+BJ1052)</f>
        <v>#DIV/0!</v>
      </c>
      <c r="BK1053" s="202" t="e">
        <f t="shared" ref="BK1053:CQ1053" si="487">BK1052/(BK1049+BK1050+BK1051+BK1052)</f>
        <v>#DIV/0!</v>
      </c>
      <c r="BL1053" s="202" t="e">
        <f t="shared" si="487"/>
        <v>#DIV/0!</v>
      </c>
      <c r="BM1053" s="202" t="e">
        <f t="shared" si="487"/>
        <v>#DIV/0!</v>
      </c>
      <c r="BN1053" s="202" t="e">
        <f t="shared" si="487"/>
        <v>#DIV/0!</v>
      </c>
      <c r="BO1053" s="202" t="e">
        <f t="shared" si="487"/>
        <v>#DIV/0!</v>
      </c>
      <c r="BP1053" s="202" t="e">
        <f t="shared" si="487"/>
        <v>#DIV/0!</v>
      </c>
      <c r="BQ1053" s="202" t="e">
        <f t="shared" si="487"/>
        <v>#DIV/0!</v>
      </c>
      <c r="BR1053" s="202" t="e">
        <f t="shared" si="487"/>
        <v>#DIV/0!</v>
      </c>
      <c r="BS1053" s="202" t="e">
        <f t="shared" si="487"/>
        <v>#DIV/0!</v>
      </c>
      <c r="BT1053" s="202" t="e">
        <f t="shared" si="487"/>
        <v>#DIV/0!</v>
      </c>
      <c r="BU1053" s="202" t="e">
        <f t="shared" si="487"/>
        <v>#DIV/0!</v>
      </c>
      <c r="BV1053" s="202" t="e">
        <f t="shared" si="487"/>
        <v>#DIV/0!</v>
      </c>
      <c r="BW1053" s="202" t="e">
        <f t="shared" si="487"/>
        <v>#DIV/0!</v>
      </c>
      <c r="BX1053" s="202" t="e">
        <f t="shared" si="487"/>
        <v>#DIV/0!</v>
      </c>
      <c r="BY1053" s="202" t="e">
        <f t="shared" si="487"/>
        <v>#DIV/0!</v>
      </c>
      <c r="BZ1053" s="202" t="e">
        <f t="shared" si="487"/>
        <v>#DIV/0!</v>
      </c>
      <c r="CA1053" s="202" t="e">
        <f t="shared" si="487"/>
        <v>#DIV/0!</v>
      </c>
      <c r="CB1053" s="202" t="e">
        <f t="shared" si="487"/>
        <v>#DIV/0!</v>
      </c>
      <c r="CC1053" s="202" t="e">
        <f t="shared" si="487"/>
        <v>#DIV/0!</v>
      </c>
      <c r="CD1053" s="202" t="e">
        <f t="shared" si="487"/>
        <v>#DIV/0!</v>
      </c>
      <c r="CE1053" s="202" t="e">
        <f t="shared" si="487"/>
        <v>#DIV/0!</v>
      </c>
      <c r="CF1053" s="202" t="e">
        <f t="shared" si="487"/>
        <v>#DIV/0!</v>
      </c>
      <c r="CG1053" s="202" t="e">
        <f t="shared" si="487"/>
        <v>#DIV/0!</v>
      </c>
      <c r="CH1053" s="202" t="e">
        <f t="shared" si="487"/>
        <v>#DIV/0!</v>
      </c>
      <c r="CI1053" s="202" t="e">
        <f t="shared" si="487"/>
        <v>#DIV/0!</v>
      </c>
      <c r="CJ1053" s="202" t="e">
        <f t="shared" si="487"/>
        <v>#DIV/0!</v>
      </c>
      <c r="CK1053" s="202" t="e">
        <f t="shared" si="487"/>
        <v>#DIV/0!</v>
      </c>
      <c r="CL1053" s="202" t="e">
        <f t="shared" si="487"/>
        <v>#DIV/0!</v>
      </c>
      <c r="CM1053" s="202" t="e">
        <f t="shared" si="487"/>
        <v>#DIV/0!</v>
      </c>
      <c r="CN1053" s="202" t="e">
        <f t="shared" si="487"/>
        <v>#DIV/0!</v>
      </c>
      <c r="CO1053" s="202" t="e">
        <f t="shared" si="487"/>
        <v>#DIV/0!</v>
      </c>
      <c r="CP1053" s="202" t="e">
        <f t="shared" si="487"/>
        <v>#DIV/0!</v>
      </c>
      <c r="CQ1053" s="202" t="e">
        <f t="shared" si="487"/>
        <v>#DIV/0!</v>
      </c>
      <c r="CR1053" s="965"/>
      <c r="CS1053" s="965"/>
      <c r="CT1053" s="965"/>
      <c r="CU1053" s="965"/>
      <c r="CV1053" s="965"/>
      <c r="CW1053" s="965"/>
      <c r="CX1053" s="965"/>
      <c r="CY1053" s="965"/>
      <c r="CZ1053" s="965"/>
      <c r="DA1053" s="965"/>
    </row>
    <row r="1054" spans="1:105" ht="19.399999999999999" hidden="1" customHeight="1">
      <c r="A1054" s="977"/>
      <c r="B1054" s="982" t="s">
        <v>1983</v>
      </c>
      <c r="C1054" s="983"/>
      <c r="D1054" s="983"/>
      <c r="E1054" s="983"/>
      <c r="F1054" s="983"/>
      <c r="G1054" s="983"/>
      <c r="H1054" s="270"/>
      <c r="I1054" s="270"/>
      <c r="J1054" s="270"/>
      <c r="K1054" s="270"/>
      <c r="L1054" s="270"/>
      <c r="M1054" s="270"/>
      <c r="N1054" s="269"/>
      <c r="O1054" s="269"/>
      <c r="P1054" s="269"/>
      <c r="Q1054" s="269"/>
      <c r="R1054" s="269"/>
      <c r="S1054" s="269"/>
      <c r="T1054" s="269"/>
      <c r="U1054" s="269"/>
      <c r="V1054" s="269"/>
      <c r="W1054" s="281" t="s">
        <v>1974</v>
      </c>
      <c r="X1054" s="269"/>
      <c r="Y1054" s="269"/>
      <c r="Z1054" s="269"/>
      <c r="AA1054" s="269"/>
      <c r="AB1054" s="269"/>
      <c r="AC1054" s="269"/>
      <c r="AD1054" s="269"/>
      <c r="AE1054" s="269"/>
      <c r="AF1054" s="269"/>
      <c r="AG1054" s="269"/>
      <c r="AH1054" s="269"/>
      <c r="AI1054" s="269"/>
      <c r="AJ1054" s="269"/>
      <c r="AK1054" s="269"/>
      <c r="AL1054" s="269"/>
      <c r="AM1054" s="269"/>
      <c r="AN1054" s="269"/>
      <c r="AO1054" s="269"/>
      <c r="AP1054" s="269"/>
      <c r="AQ1054" s="269"/>
      <c r="AR1054" s="269"/>
      <c r="AS1054" s="269"/>
      <c r="AT1054" s="269"/>
      <c r="AU1054" s="269"/>
      <c r="AV1054" s="269"/>
      <c r="AW1054" s="269"/>
      <c r="AX1054" s="269"/>
      <c r="AY1054" s="269"/>
      <c r="AZ1054" s="269"/>
      <c r="BA1054" s="269"/>
      <c r="BB1054" s="269"/>
      <c r="BC1054" s="269"/>
      <c r="BD1054" s="269"/>
      <c r="BE1054" s="269"/>
      <c r="BF1054" s="269"/>
      <c r="BG1054" s="269"/>
      <c r="BH1054" s="269"/>
      <c r="BI1054" s="269"/>
      <c r="BJ1054" s="283" t="e">
        <f>(((BJ1049*2)+(BJ1050*1)+(BJ1051*0)))/(BJ1049+BJ1050+BJ1051)</f>
        <v>#DIV/0!</v>
      </c>
      <c r="BK1054" s="283" t="e">
        <f t="shared" ref="BK1054:CQ1054" si="488">(((BK1049*2)+(BK1050*1)+(BK1051*0)))/(BK1049+BK1050+BK1051)</f>
        <v>#DIV/0!</v>
      </c>
      <c r="BL1054" s="283" t="e">
        <f t="shared" si="488"/>
        <v>#DIV/0!</v>
      </c>
      <c r="BM1054" s="283" t="e">
        <f t="shared" si="488"/>
        <v>#DIV/0!</v>
      </c>
      <c r="BN1054" s="283" t="e">
        <f t="shared" si="488"/>
        <v>#DIV/0!</v>
      </c>
      <c r="BO1054" s="283" t="e">
        <f t="shared" si="488"/>
        <v>#DIV/0!</v>
      </c>
      <c r="BP1054" s="283" t="e">
        <f t="shared" si="488"/>
        <v>#DIV/0!</v>
      </c>
      <c r="BQ1054" s="283" t="e">
        <f t="shared" si="488"/>
        <v>#DIV/0!</v>
      </c>
      <c r="BR1054" s="283" t="e">
        <f t="shared" si="488"/>
        <v>#DIV/0!</v>
      </c>
      <c r="BS1054" s="283" t="e">
        <f t="shared" si="488"/>
        <v>#DIV/0!</v>
      </c>
      <c r="BT1054" s="283" t="e">
        <f t="shared" si="488"/>
        <v>#DIV/0!</v>
      </c>
      <c r="BU1054" s="283" t="e">
        <f t="shared" si="488"/>
        <v>#DIV/0!</v>
      </c>
      <c r="BV1054" s="283" t="e">
        <f t="shared" si="488"/>
        <v>#DIV/0!</v>
      </c>
      <c r="BW1054" s="283" t="e">
        <f t="shared" si="488"/>
        <v>#DIV/0!</v>
      </c>
      <c r="BX1054" s="283" t="e">
        <f t="shared" si="488"/>
        <v>#DIV/0!</v>
      </c>
      <c r="BY1054" s="283" t="e">
        <f t="shared" si="488"/>
        <v>#DIV/0!</v>
      </c>
      <c r="BZ1054" s="283" t="e">
        <f t="shared" si="488"/>
        <v>#DIV/0!</v>
      </c>
      <c r="CA1054" s="283" t="e">
        <f t="shared" si="488"/>
        <v>#DIV/0!</v>
      </c>
      <c r="CB1054" s="283" t="e">
        <f t="shared" si="488"/>
        <v>#DIV/0!</v>
      </c>
      <c r="CC1054" s="283" t="e">
        <f t="shared" si="488"/>
        <v>#DIV/0!</v>
      </c>
      <c r="CD1054" s="283" t="e">
        <f t="shared" si="488"/>
        <v>#DIV/0!</v>
      </c>
      <c r="CE1054" s="283" t="e">
        <f t="shared" si="488"/>
        <v>#DIV/0!</v>
      </c>
      <c r="CF1054" s="283" t="e">
        <f t="shared" si="488"/>
        <v>#DIV/0!</v>
      </c>
      <c r="CG1054" s="283" t="e">
        <f t="shared" si="488"/>
        <v>#DIV/0!</v>
      </c>
      <c r="CH1054" s="283" t="e">
        <f t="shared" si="488"/>
        <v>#DIV/0!</v>
      </c>
      <c r="CI1054" s="283" t="e">
        <f t="shared" si="488"/>
        <v>#DIV/0!</v>
      </c>
      <c r="CJ1054" s="283" t="e">
        <f t="shared" si="488"/>
        <v>#DIV/0!</v>
      </c>
      <c r="CK1054" s="283" t="e">
        <f t="shared" si="488"/>
        <v>#DIV/0!</v>
      </c>
      <c r="CL1054" s="283" t="e">
        <f t="shared" si="488"/>
        <v>#DIV/0!</v>
      </c>
      <c r="CM1054" s="283" t="e">
        <f t="shared" si="488"/>
        <v>#DIV/0!</v>
      </c>
      <c r="CN1054" s="283" t="e">
        <f t="shared" si="488"/>
        <v>#DIV/0!</v>
      </c>
      <c r="CO1054" s="283" t="e">
        <f t="shared" si="488"/>
        <v>#DIV/0!</v>
      </c>
      <c r="CP1054" s="283" t="e">
        <f t="shared" si="488"/>
        <v>#DIV/0!</v>
      </c>
      <c r="CQ1054" s="283" t="e">
        <f t="shared" si="488"/>
        <v>#DIV/0!</v>
      </c>
      <c r="CR1054" s="972">
        <f>COUNTIF(BJ1055:CQ1055,"Đ")</f>
        <v>0</v>
      </c>
      <c r="CS1054" s="960" t="e">
        <f>CR1054/(CR1054+CT1054+CV1054+CX1054)</f>
        <v>#DIV/0!</v>
      </c>
      <c r="CT1054" s="959">
        <f>COUNTIF(BJ1055:CQ1055,"CCG")</f>
        <v>0</v>
      </c>
      <c r="CU1054" s="960" t="e">
        <f>CT1054/(CR1054+CT1054+CV1054+CX1054)</f>
        <v>#DIV/0!</v>
      </c>
      <c r="CV1054" s="959">
        <f>COUNTIF(BJ1055:CQ1055,"CĐ")</f>
        <v>0</v>
      </c>
      <c r="CW1054" s="960" t="e">
        <f>CV1054/(CR1054+CT1054+CV1054+CX1054)</f>
        <v>#DIV/0!</v>
      </c>
      <c r="CX1054" s="959">
        <f>COUNTIF(BJ1055:CQ1055,"KĐG")</f>
        <v>0</v>
      </c>
      <c r="CY1054" s="960" t="e">
        <f>CX1054/(CR1054+CT1054+CV1054+CX1054)</f>
        <v>#DIV/0!</v>
      </c>
      <c r="CZ1054" s="958" t="e">
        <f>(((CR1054*2)+(CT1054*1)+(CV1054*0)))/(CR1054+CT1054+CV1054)</f>
        <v>#DIV/0!</v>
      </c>
      <c r="DA1054" s="958" t="e">
        <f>IF(CY1054&gt;=50%,"KĐG",IF(CZ1054&gt;=1.6,"Đạt",IF(CZ1054&gt;=1,"Cần cố gắng","Chưa đạt")))</f>
        <v>#DIV/0!</v>
      </c>
    </row>
    <row r="1055" spans="1:105" ht="19.399999999999999" hidden="1" customHeight="1">
      <c r="A1055" s="978"/>
      <c r="B1055" s="984"/>
      <c r="C1055" s="985"/>
      <c r="D1055" s="985"/>
      <c r="E1055" s="985"/>
      <c r="F1055" s="985"/>
      <c r="G1055" s="985"/>
      <c r="H1055" s="271"/>
      <c r="I1055" s="271"/>
      <c r="J1055" s="271"/>
      <c r="K1055" s="271"/>
      <c r="L1055" s="271"/>
      <c r="M1055" s="271"/>
      <c r="N1055" s="269"/>
      <c r="O1055" s="269"/>
      <c r="P1055" s="269"/>
      <c r="Q1055" s="269"/>
      <c r="R1055" s="269"/>
      <c r="S1055" s="269"/>
      <c r="T1055" s="269"/>
      <c r="U1055" s="269"/>
      <c r="V1055" s="269"/>
      <c r="W1055" s="281" t="s">
        <v>1974</v>
      </c>
      <c r="X1055" s="269"/>
      <c r="Y1055" s="269"/>
      <c r="Z1055" s="269"/>
      <c r="AA1055" s="269"/>
      <c r="AB1055" s="269"/>
      <c r="AC1055" s="269"/>
      <c r="AD1055" s="269"/>
      <c r="AE1055" s="269"/>
      <c r="AF1055" s="269"/>
      <c r="AG1055" s="269"/>
      <c r="AH1055" s="269"/>
      <c r="AI1055" s="269"/>
      <c r="AJ1055" s="269"/>
      <c r="AK1055" s="269"/>
      <c r="AL1055" s="269"/>
      <c r="AM1055" s="269"/>
      <c r="AN1055" s="269"/>
      <c r="AO1055" s="269"/>
      <c r="AP1055" s="269"/>
      <c r="AQ1055" s="269"/>
      <c r="AR1055" s="269"/>
      <c r="AS1055" s="269"/>
      <c r="AT1055" s="269"/>
      <c r="AU1055" s="269"/>
      <c r="AV1055" s="269"/>
      <c r="AW1055" s="269"/>
      <c r="AX1055" s="269"/>
      <c r="AY1055" s="269"/>
      <c r="AZ1055" s="269"/>
      <c r="BA1055" s="269"/>
      <c r="BB1055" s="269"/>
      <c r="BC1055" s="269"/>
      <c r="BD1055" s="269"/>
      <c r="BE1055" s="269"/>
      <c r="BF1055" s="269"/>
      <c r="BG1055" s="269"/>
      <c r="BH1055" s="269"/>
      <c r="BI1055" s="269"/>
      <c r="BJ1055" s="283" t="e">
        <f>IF(BJ1053&gt;=50%,"KĐG",IF(BJ1054&gt;=1.6,"Đ",IF(BJ1054&gt;=1,"CCG","CĐ")))</f>
        <v>#DIV/0!</v>
      </c>
      <c r="BK1055" s="283" t="e">
        <f t="shared" ref="BK1055:CQ1055" si="489">IF(BK1053&gt;=50%,"KĐG",IF(BK1054&gt;=1.6,"Đ",IF(BK1054&gt;=1,"CCG","CĐ")))</f>
        <v>#DIV/0!</v>
      </c>
      <c r="BL1055" s="283" t="e">
        <f t="shared" si="489"/>
        <v>#DIV/0!</v>
      </c>
      <c r="BM1055" s="283" t="e">
        <f t="shared" si="489"/>
        <v>#DIV/0!</v>
      </c>
      <c r="BN1055" s="283" t="e">
        <f t="shared" si="489"/>
        <v>#DIV/0!</v>
      </c>
      <c r="BO1055" s="283" t="e">
        <f t="shared" si="489"/>
        <v>#DIV/0!</v>
      </c>
      <c r="BP1055" s="283" t="e">
        <f t="shared" si="489"/>
        <v>#DIV/0!</v>
      </c>
      <c r="BQ1055" s="283" t="e">
        <f t="shared" si="489"/>
        <v>#DIV/0!</v>
      </c>
      <c r="BR1055" s="283" t="e">
        <f t="shared" si="489"/>
        <v>#DIV/0!</v>
      </c>
      <c r="BS1055" s="283" t="e">
        <f t="shared" si="489"/>
        <v>#DIV/0!</v>
      </c>
      <c r="BT1055" s="283" t="e">
        <f t="shared" si="489"/>
        <v>#DIV/0!</v>
      </c>
      <c r="BU1055" s="283" t="e">
        <f t="shared" si="489"/>
        <v>#DIV/0!</v>
      </c>
      <c r="BV1055" s="283" t="e">
        <f t="shared" si="489"/>
        <v>#DIV/0!</v>
      </c>
      <c r="BW1055" s="283" t="e">
        <f t="shared" si="489"/>
        <v>#DIV/0!</v>
      </c>
      <c r="BX1055" s="283" t="e">
        <f t="shared" si="489"/>
        <v>#DIV/0!</v>
      </c>
      <c r="BY1055" s="283" t="e">
        <f t="shared" si="489"/>
        <v>#DIV/0!</v>
      </c>
      <c r="BZ1055" s="283" t="e">
        <f t="shared" si="489"/>
        <v>#DIV/0!</v>
      </c>
      <c r="CA1055" s="283" t="e">
        <f t="shared" si="489"/>
        <v>#DIV/0!</v>
      </c>
      <c r="CB1055" s="283" t="e">
        <f t="shared" si="489"/>
        <v>#DIV/0!</v>
      </c>
      <c r="CC1055" s="283" t="e">
        <f t="shared" si="489"/>
        <v>#DIV/0!</v>
      </c>
      <c r="CD1055" s="283" t="e">
        <f t="shared" si="489"/>
        <v>#DIV/0!</v>
      </c>
      <c r="CE1055" s="283" t="e">
        <f t="shared" si="489"/>
        <v>#DIV/0!</v>
      </c>
      <c r="CF1055" s="283" t="e">
        <f t="shared" si="489"/>
        <v>#DIV/0!</v>
      </c>
      <c r="CG1055" s="283" t="e">
        <f t="shared" si="489"/>
        <v>#DIV/0!</v>
      </c>
      <c r="CH1055" s="283" t="e">
        <f t="shared" si="489"/>
        <v>#DIV/0!</v>
      </c>
      <c r="CI1055" s="283" t="e">
        <f t="shared" si="489"/>
        <v>#DIV/0!</v>
      </c>
      <c r="CJ1055" s="283" t="e">
        <f t="shared" si="489"/>
        <v>#DIV/0!</v>
      </c>
      <c r="CK1055" s="283" t="e">
        <f t="shared" si="489"/>
        <v>#DIV/0!</v>
      </c>
      <c r="CL1055" s="283" t="e">
        <f t="shared" si="489"/>
        <v>#DIV/0!</v>
      </c>
      <c r="CM1055" s="283" t="e">
        <f t="shared" si="489"/>
        <v>#DIV/0!</v>
      </c>
      <c r="CN1055" s="283" t="e">
        <f t="shared" si="489"/>
        <v>#DIV/0!</v>
      </c>
      <c r="CO1055" s="283" t="e">
        <f t="shared" si="489"/>
        <v>#DIV/0!</v>
      </c>
      <c r="CP1055" s="283" t="e">
        <f t="shared" si="489"/>
        <v>#DIV/0!</v>
      </c>
      <c r="CQ1055" s="283" t="e">
        <f t="shared" si="489"/>
        <v>#DIV/0!</v>
      </c>
      <c r="CR1055" s="972"/>
      <c r="CS1055" s="960"/>
      <c r="CT1055" s="959"/>
      <c r="CU1055" s="960"/>
      <c r="CV1055" s="959"/>
      <c r="CW1055" s="960"/>
      <c r="CX1055" s="959"/>
      <c r="CY1055" s="960"/>
      <c r="CZ1055" s="958"/>
      <c r="DA1055" s="958"/>
    </row>
    <row r="1056" spans="1:105" ht="19.399999999999999" hidden="1" customHeight="1">
      <c r="A1056" s="990" t="s">
        <v>1985</v>
      </c>
      <c r="B1056" s="962" t="s">
        <v>7</v>
      </c>
      <c r="C1056" s="963"/>
      <c r="D1056" s="963"/>
      <c r="E1056" s="963"/>
      <c r="F1056" s="963"/>
      <c r="G1056" s="964"/>
      <c r="H1056" s="266"/>
      <c r="I1056" s="266"/>
      <c r="J1056" s="266"/>
      <c r="K1056" s="266"/>
      <c r="L1056" s="266"/>
      <c r="M1056" s="277"/>
      <c r="N1056" s="266"/>
      <c r="O1056" s="266"/>
      <c r="P1056" s="266"/>
      <c r="Q1056" s="266"/>
      <c r="R1056" s="266"/>
      <c r="S1056" s="266"/>
      <c r="T1056" s="266"/>
      <c r="U1056" s="266"/>
      <c r="V1056" s="266"/>
      <c r="W1056" s="266"/>
      <c r="X1056" s="281" t="s">
        <v>1974</v>
      </c>
      <c r="Y1056" s="266"/>
      <c r="Z1056" s="266"/>
      <c r="AA1056" s="266"/>
      <c r="AB1056" s="266"/>
      <c r="AC1056" s="266"/>
      <c r="AD1056" s="266"/>
      <c r="AE1056" s="266"/>
      <c r="AF1056" s="266"/>
      <c r="AG1056" s="266"/>
      <c r="AH1056" s="266"/>
      <c r="AI1056" s="266"/>
      <c r="AJ1056" s="266"/>
      <c r="AK1056" s="266"/>
      <c r="AL1056" s="266"/>
      <c r="AM1056" s="266"/>
      <c r="AN1056" s="266"/>
      <c r="AO1056" s="266"/>
      <c r="AP1056" s="266"/>
      <c r="AQ1056" s="266"/>
      <c r="AR1056" s="266"/>
      <c r="AS1056" s="266"/>
      <c r="AT1056" s="266"/>
      <c r="AU1056" s="266"/>
      <c r="AV1056" s="266"/>
      <c r="AW1056" s="266"/>
      <c r="AX1056" s="266"/>
      <c r="AY1056" s="266"/>
      <c r="AZ1056" s="266"/>
      <c r="BA1056" s="266"/>
      <c r="BB1056" s="266"/>
      <c r="BC1056" s="266"/>
      <c r="BD1056" s="266"/>
      <c r="BE1056" s="266"/>
      <c r="BF1056" s="266"/>
      <c r="BG1056" s="266"/>
      <c r="BH1056" s="266"/>
      <c r="BI1056" s="266"/>
      <c r="BJ1056" s="284">
        <f t="shared" ref="BJ1056:CQ1056" si="490">COUNTIFS($Y$6:$Y$967,"x",BJ$6:BJ$967,"2")</f>
        <v>0</v>
      </c>
      <c r="BK1056" s="284">
        <f t="shared" si="490"/>
        <v>0</v>
      </c>
      <c r="BL1056" s="284">
        <f t="shared" si="490"/>
        <v>0</v>
      </c>
      <c r="BM1056" s="284">
        <f t="shared" si="490"/>
        <v>0</v>
      </c>
      <c r="BN1056" s="284">
        <f t="shared" si="490"/>
        <v>0</v>
      </c>
      <c r="BO1056" s="284">
        <f t="shared" si="490"/>
        <v>0</v>
      </c>
      <c r="BP1056" s="284">
        <f t="shared" si="490"/>
        <v>0</v>
      </c>
      <c r="BQ1056" s="284">
        <f t="shared" si="490"/>
        <v>0</v>
      </c>
      <c r="BR1056" s="284">
        <f t="shared" si="490"/>
        <v>0</v>
      </c>
      <c r="BS1056" s="284">
        <f t="shared" si="490"/>
        <v>0</v>
      </c>
      <c r="BT1056" s="284">
        <f t="shared" si="490"/>
        <v>0</v>
      </c>
      <c r="BU1056" s="284">
        <f t="shared" si="490"/>
        <v>0</v>
      </c>
      <c r="BV1056" s="284">
        <f t="shared" si="490"/>
        <v>0</v>
      </c>
      <c r="BW1056" s="284">
        <f t="shared" si="490"/>
        <v>0</v>
      </c>
      <c r="BX1056" s="284">
        <f t="shared" si="490"/>
        <v>0</v>
      </c>
      <c r="BY1056" s="284">
        <f t="shared" si="490"/>
        <v>0</v>
      </c>
      <c r="BZ1056" s="284">
        <f t="shared" si="490"/>
        <v>0</v>
      </c>
      <c r="CA1056" s="284">
        <f t="shared" si="490"/>
        <v>0</v>
      </c>
      <c r="CB1056" s="284">
        <f t="shared" si="490"/>
        <v>0</v>
      </c>
      <c r="CC1056" s="284">
        <f t="shared" si="490"/>
        <v>0</v>
      </c>
      <c r="CD1056" s="284">
        <f t="shared" si="490"/>
        <v>0</v>
      </c>
      <c r="CE1056" s="284">
        <f t="shared" si="490"/>
        <v>0</v>
      </c>
      <c r="CF1056" s="284">
        <f t="shared" si="490"/>
        <v>0</v>
      </c>
      <c r="CG1056" s="284">
        <f t="shared" si="490"/>
        <v>0</v>
      </c>
      <c r="CH1056" s="284">
        <f t="shared" si="490"/>
        <v>0</v>
      </c>
      <c r="CI1056" s="284">
        <f t="shared" si="490"/>
        <v>0</v>
      </c>
      <c r="CJ1056" s="284">
        <f t="shared" si="490"/>
        <v>0</v>
      </c>
      <c r="CK1056" s="284">
        <f t="shared" si="490"/>
        <v>0</v>
      </c>
      <c r="CL1056" s="284">
        <f t="shared" si="490"/>
        <v>0</v>
      </c>
      <c r="CM1056" s="284">
        <f t="shared" si="490"/>
        <v>0</v>
      </c>
      <c r="CN1056" s="284">
        <f t="shared" si="490"/>
        <v>0</v>
      </c>
      <c r="CO1056" s="284">
        <f t="shared" si="490"/>
        <v>0</v>
      </c>
      <c r="CP1056" s="284">
        <f t="shared" si="490"/>
        <v>0</v>
      </c>
      <c r="CQ1056" s="284">
        <f t="shared" si="490"/>
        <v>0</v>
      </c>
      <c r="CR1056" s="965"/>
      <c r="CS1056" s="965"/>
      <c r="CT1056" s="965"/>
      <c r="CU1056" s="965"/>
      <c r="CV1056" s="965"/>
      <c r="CW1056" s="965"/>
      <c r="CX1056" s="965"/>
      <c r="CY1056" s="965"/>
      <c r="CZ1056" s="965"/>
      <c r="DA1056" s="965"/>
    </row>
    <row r="1057" spans="1:105" ht="19.399999999999999" hidden="1" customHeight="1">
      <c r="A1057" s="991"/>
      <c r="B1057" s="962" t="s">
        <v>4</v>
      </c>
      <c r="C1057" s="963"/>
      <c r="D1057" s="963"/>
      <c r="E1057" s="963"/>
      <c r="F1057" s="963"/>
      <c r="G1057" s="964"/>
      <c r="H1057" s="266"/>
      <c r="I1057" s="266"/>
      <c r="J1057" s="266"/>
      <c r="K1057" s="266"/>
      <c r="L1057" s="266"/>
      <c r="M1057" s="277"/>
      <c r="N1057" s="266"/>
      <c r="O1057" s="266"/>
      <c r="P1057" s="266"/>
      <c r="Q1057" s="266"/>
      <c r="R1057" s="266"/>
      <c r="S1057" s="266"/>
      <c r="T1057" s="266"/>
      <c r="U1057" s="266"/>
      <c r="V1057" s="266"/>
      <c r="W1057" s="266"/>
      <c r="X1057" s="281" t="s">
        <v>1974</v>
      </c>
      <c r="Y1057" s="266"/>
      <c r="Z1057" s="266"/>
      <c r="AA1057" s="266"/>
      <c r="AB1057" s="266"/>
      <c r="AC1057" s="266"/>
      <c r="AD1057" s="266"/>
      <c r="AE1057" s="266"/>
      <c r="AF1057" s="266"/>
      <c r="AG1057" s="266"/>
      <c r="AH1057" s="266"/>
      <c r="AI1057" s="266"/>
      <c r="AJ1057" s="266"/>
      <c r="AK1057" s="266"/>
      <c r="AL1057" s="266"/>
      <c r="AM1057" s="266"/>
      <c r="AN1057" s="266"/>
      <c r="AO1057" s="266"/>
      <c r="AP1057" s="266"/>
      <c r="AQ1057" s="266"/>
      <c r="AR1057" s="266"/>
      <c r="AS1057" s="266"/>
      <c r="AT1057" s="266"/>
      <c r="AU1057" s="266"/>
      <c r="AV1057" s="266"/>
      <c r="AW1057" s="266"/>
      <c r="AX1057" s="266"/>
      <c r="AY1057" s="266"/>
      <c r="AZ1057" s="266"/>
      <c r="BA1057" s="266"/>
      <c r="BB1057" s="266"/>
      <c r="BC1057" s="266"/>
      <c r="BD1057" s="266"/>
      <c r="BE1057" s="266"/>
      <c r="BF1057" s="266"/>
      <c r="BG1057" s="266"/>
      <c r="BH1057" s="266"/>
      <c r="BI1057" s="266"/>
      <c r="BJ1057" s="284">
        <f t="shared" ref="BJ1057:CQ1057" si="491">COUNTIFS($Y$6:$Y$967,"x",BJ$6:BJ$967,"1")</f>
        <v>0</v>
      </c>
      <c r="BK1057" s="284">
        <f t="shared" si="491"/>
        <v>0</v>
      </c>
      <c r="BL1057" s="284">
        <f t="shared" si="491"/>
        <v>0</v>
      </c>
      <c r="BM1057" s="284">
        <f t="shared" si="491"/>
        <v>0</v>
      </c>
      <c r="BN1057" s="284">
        <f t="shared" si="491"/>
        <v>0</v>
      </c>
      <c r="BO1057" s="284">
        <f t="shared" si="491"/>
        <v>0</v>
      </c>
      <c r="BP1057" s="284">
        <f t="shared" si="491"/>
        <v>0</v>
      </c>
      <c r="BQ1057" s="284">
        <f t="shared" si="491"/>
        <v>0</v>
      </c>
      <c r="BR1057" s="284">
        <f t="shared" si="491"/>
        <v>0</v>
      </c>
      <c r="BS1057" s="284">
        <f t="shared" si="491"/>
        <v>0</v>
      </c>
      <c r="BT1057" s="284">
        <f t="shared" si="491"/>
        <v>0</v>
      </c>
      <c r="BU1057" s="284">
        <f t="shared" si="491"/>
        <v>0</v>
      </c>
      <c r="BV1057" s="284">
        <f t="shared" si="491"/>
        <v>0</v>
      </c>
      <c r="BW1057" s="284">
        <f t="shared" si="491"/>
        <v>0</v>
      </c>
      <c r="BX1057" s="284">
        <f t="shared" si="491"/>
        <v>0</v>
      </c>
      <c r="BY1057" s="284">
        <f t="shared" si="491"/>
        <v>0</v>
      </c>
      <c r="BZ1057" s="284">
        <f t="shared" si="491"/>
        <v>0</v>
      </c>
      <c r="CA1057" s="284">
        <f t="shared" si="491"/>
        <v>0</v>
      </c>
      <c r="CB1057" s="284">
        <f t="shared" si="491"/>
        <v>0</v>
      </c>
      <c r="CC1057" s="284">
        <f t="shared" si="491"/>
        <v>0</v>
      </c>
      <c r="CD1057" s="284">
        <f t="shared" si="491"/>
        <v>0</v>
      </c>
      <c r="CE1057" s="284">
        <f t="shared" si="491"/>
        <v>0</v>
      </c>
      <c r="CF1057" s="284">
        <f t="shared" si="491"/>
        <v>0</v>
      </c>
      <c r="CG1057" s="284">
        <f t="shared" si="491"/>
        <v>0</v>
      </c>
      <c r="CH1057" s="284">
        <f t="shared" si="491"/>
        <v>0</v>
      </c>
      <c r="CI1057" s="284">
        <f t="shared" si="491"/>
        <v>0</v>
      </c>
      <c r="CJ1057" s="284">
        <f t="shared" si="491"/>
        <v>0</v>
      </c>
      <c r="CK1057" s="284">
        <f t="shared" si="491"/>
        <v>0</v>
      </c>
      <c r="CL1057" s="284">
        <f t="shared" si="491"/>
        <v>0</v>
      </c>
      <c r="CM1057" s="284">
        <f t="shared" si="491"/>
        <v>0</v>
      </c>
      <c r="CN1057" s="284">
        <f t="shared" si="491"/>
        <v>0</v>
      </c>
      <c r="CO1057" s="284">
        <f t="shared" si="491"/>
        <v>0</v>
      </c>
      <c r="CP1057" s="284">
        <f t="shared" si="491"/>
        <v>0</v>
      </c>
      <c r="CQ1057" s="284">
        <f t="shared" si="491"/>
        <v>0</v>
      </c>
      <c r="CR1057" s="965"/>
      <c r="CS1057" s="965"/>
      <c r="CT1057" s="965"/>
      <c r="CU1057" s="965"/>
      <c r="CV1057" s="965"/>
      <c r="CW1057" s="965"/>
      <c r="CX1057" s="965"/>
      <c r="CY1057" s="965"/>
      <c r="CZ1057" s="965"/>
      <c r="DA1057" s="965"/>
    </row>
    <row r="1058" spans="1:105" ht="19.399999999999999" hidden="1" customHeight="1">
      <c r="A1058" s="991"/>
      <c r="B1058" s="962" t="s">
        <v>3</v>
      </c>
      <c r="C1058" s="963"/>
      <c r="D1058" s="963"/>
      <c r="E1058" s="963"/>
      <c r="F1058" s="963"/>
      <c r="G1058" s="964"/>
      <c r="H1058" s="266"/>
      <c r="I1058" s="266"/>
      <c r="J1058" s="266"/>
      <c r="K1058" s="266"/>
      <c r="L1058" s="266"/>
      <c r="M1058" s="277"/>
      <c r="N1058" s="266"/>
      <c r="O1058" s="266"/>
      <c r="P1058" s="266"/>
      <c r="Q1058" s="266"/>
      <c r="R1058" s="266"/>
      <c r="S1058" s="266"/>
      <c r="T1058" s="266"/>
      <c r="U1058" s="266"/>
      <c r="V1058" s="266"/>
      <c r="W1058" s="266"/>
      <c r="X1058" s="281" t="s">
        <v>1974</v>
      </c>
      <c r="Y1058" s="266"/>
      <c r="Z1058" s="266"/>
      <c r="AA1058" s="266"/>
      <c r="AB1058" s="266"/>
      <c r="AC1058" s="266"/>
      <c r="AD1058" s="266"/>
      <c r="AE1058" s="266"/>
      <c r="AF1058" s="266"/>
      <c r="AG1058" s="266"/>
      <c r="AH1058" s="266"/>
      <c r="AI1058" s="266"/>
      <c r="AJ1058" s="266"/>
      <c r="AK1058" s="266"/>
      <c r="AL1058" s="266"/>
      <c r="AM1058" s="266"/>
      <c r="AN1058" s="266"/>
      <c r="AO1058" s="266"/>
      <c r="AP1058" s="266"/>
      <c r="AQ1058" s="266"/>
      <c r="AR1058" s="266"/>
      <c r="AS1058" s="266"/>
      <c r="AT1058" s="266"/>
      <c r="AU1058" s="266"/>
      <c r="AV1058" s="266"/>
      <c r="AW1058" s="266"/>
      <c r="AX1058" s="266"/>
      <c r="AY1058" s="266"/>
      <c r="AZ1058" s="266"/>
      <c r="BA1058" s="266"/>
      <c r="BB1058" s="266"/>
      <c r="BC1058" s="266"/>
      <c r="BD1058" s="266"/>
      <c r="BE1058" s="266"/>
      <c r="BF1058" s="266"/>
      <c r="BG1058" s="266"/>
      <c r="BH1058" s="266"/>
      <c r="BI1058" s="266"/>
      <c r="BJ1058" s="284">
        <f t="shared" ref="BJ1058:CQ1058" si="492">COUNTIFS($Y$6:$Y$967,"x",BJ$6:BJ$967,"0")</f>
        <v>0</v>
      </c>
      <c r="BK1058" s="284">
        <f t="shared" si="492"/>
        <v>0</v>
      </c>
      <c r="BL1058" s="284">
        <f t="shared" si="492"/>
        <v>0</v>
      </c>
      <c r="BM1058" s="284">
        <f t="shared" si="492"/>
        <v>0</v>
      </c>
      <c r="BN1058" s="284">
        <f t="shared" si="492"/>
        <v>0</v>
      </c>
      <c r="BO1058" s="284">
        <f t="shared" si="492"/>
        <v>0</v>
      </c>
      <c r="BP1058" s="284">
        <f t="shared" si="492"/>
        <v>0</v>
      </c>
      <c r="BQ1058" s="284">
        <f t="shared" si="492"/>
        <v>0</v>
      </c>
      <c r="BR1058" s="284">
        <f t="shared" si="492"/>
        <v>0</v>
      </c>
      <c r="BS1058" s="284">
        <f t="shared" si="492"/>
        <v>0</v>
      </c>
      <c r="BT1058" s="284">
        <f t="shared" si="492"/>
        <v>0</v>
      </c>
      <c r="BU1058" s="284">
        <f t="shared" si="492"/>
        <v>0</v>
      </c>
      <c r="BV1058" s="284">
        <f t="shared" si="492"/>
        <v>0</v>
      </c>
      <c r="BW1058" s="284">
        <f t="shared" si="492"/>
        <v>0</v>
      </c>
      <c r="BX1058" s="284">
        <f t="shared" si="492"/>
        <v>0</v>
      </c>
      <c r="BY1058" s="284">
        <f t="shared" si="492"/>
        <v>0</v>
      </c>
      <c r="BZ1058" s="284">
        <f t="shared" si="492"/>
        <v>0</v>
      </c>
      <c r="CA1058" s="284">
        <f t="shared" si="492"/>
        <v>0</v>
      </c>
      <c r="CB1058" s="284">
        <f t="shared" si="492"/>
        <v>0</v>
      </c>
      <c r="CC1058" s="284">
        <f t="shared" si="492"/>
        <v>0</v>
      </c>
      <c r="CD1058" s="284">
        <f t="shared" si="492"/>
        <v>0</v>
      </c>
      <c r="CE1058" s="284">
        <f t="shared" si="492"/>
        <v>0</v>
      </c>
      <c r="CF1058" s="284">
        <f t="shared" si="492"/>
        <v>0</v>
      </c>
      <c r="CG1058" s="284">
        <f t="shared" si="492"/>
        <v>0</v>
      </c>
      <c r="CH1058" s="284">
        <f t="shared" si="492"/>
        <v>0</v>
      </c>
      <c r="CI1058" s="284">
        <f t="shared" si="492"/>
        <v>0</v>
      </c>
      <c r="CJ1058" s="284">
        <f t="shared" si="492"/>
        <v>0</v>
      </c>
      <c r="CK1058" s="284">
        <f t="shared" si="492"/>
        <v>0</v>
      </c>
      <c r="CL1058" s="284">
        <f t="shared" si="492"/>
        <v>0</v>
      </c>
      <c r="CM1058" s="284">
        <f t="shared" si="492"/>
        <v>0</v>
      </c>
      <c r="CN1058" s="284">
        <f t="shared" si="492"/>
        <v>0</v>
      </c>
      <c r="CO1058" s="284">
        <f t="shared" si="492"/>
        <v>0</v>
      </c>
      <c r="CP1058" s="284">
        <f t="shared" si="492"/>
        <v>0</v>
      </c>
      <c r="CQ1058" s="284">
        <f t="shared" si="492"/>
        <v>0</v>
      </c>
      <c r="CR1058" s="965"/>
      <c r="CS1058" s="965"/>
      <c r="CT1058" s="965"/>
      <c r="CU1058" s="965"/>
      <c r="CV1058" s="965"/>
      <c r="CW1058" s="965"/>
      <c r="CX1058" s="965"/>
      <c r="CY1058" s="965"/>
      <c r="CZ1058" s="965"/>
      <c r="DA1058" s="965"/>
    </row>
    <row r="1059" spans="1:105" ht="19.399999999999999" hidden="1" customHeight="1">
      <c r="A1059" s="991"/>
      <c r="B1059" s="962" t="s">
        <v>2</v>
      </c>
      <c r="C1059" s="963"/>
      <c r="D1059" s="963"/>
      <c r="E1059" s="963"/>
      <c r="F1059" s="963"/>
      <c r="G1059" s="964"/>
      <c r="H1059" s="266"/>
      <c r="I1059" s="266"/>
      <c r="J1059" s="266"/>
      <c r="K1059" s="266"/>
      <c r="L1059" s="266"/>
      <c r="M1059" s="277"/>
      <c r="N1059" s="266"/>
      <c r="O1059" s="266"/>
      <c r="P1059" s="266"/>
      <c r="Q1059" s="266"/>
      <c r="R1059" s="266"/>
      <c r="S1059" s="266"/>
      <c r="T1059" s="266"/>
      <c r="U1059" s="266"/>
      <c r="V1059" s="266"/>
      <c r="W1059" s="266"/>
      <c r="X1059" s="281" t="s">
        <v>1974</v>
      </c>
      <c r="Y1059" s="266"/>
      <c r="Z1059" s="266"/>
      <c r="AA1059" s="266"/>
      <c r="AB1059" s="266"/>
      <c r="AC1059" s="266"/>
      <c r="AD1059" s="266"/>
      <c r="AE1059" s="266"/>
      <c r="AF1059" s="266"/>
      <c r="AG1059" s="266"/>
      <c r="AH1059" s="266"/>
      <c r="AI1059" s="266"/>
      <c r="AJ1059" s="266"/>
      <c r="AK1059" s="266"/>
      <c r="AL1059" s="266"/>
      <c r="AM1059" s="266"/>
      <c r="AN1059" s="266"/>
      <c r="AO1059" s="266"/>
      <c r="AP1059" s="266"/>
      <c r="AQ1059" s="266"/>
      <c r="AR1059" s="266"/>
      <c r="AS1059" s="266"/>
      <c r="AT1059" s="266"/>
      <c r="AU1059" s="266"/>
      <c r="AV1059" s="266"/>
      <c r="AW1059" s="266"/>
      <c r="AX1059" s="266"/>
      <c r="AY1059" s="266"/>
      <c r="AZ1059" s="266"/>
      <c r="BA1059" s="266"/>
      <c r="BB1059" s="266"/>
      <c r="BC1059" s="266"/>
      <c r="BD1059" s="266"/>
      <c r="BE1059" s="266"/>
      <c r="BF1059" s="266"/>
      <c r="BG1059" s="266"/>
      <c r="BH1059" s="266"/>
      <c r="BI1059" s="266"/>
      <c r="BJ1059" s="284">
        <f t="shared" ref="BJ1059:CQ1059" si="493">COUNTIFS($Y$6:$Y$967,"x",BJ$6:BJ$967,"kđg")</f>
        <v>0</v>
      </c>
      <c r="BK1059" s="284">
        <f t="shared" si="493"/>
        <v>0</v>
      </c>
      <c r="BL1059" s="284">
        <f t="shared" si="493"/>
        <v>0</v>
      </c>
      <c r="BM1059" s="284">
        <f t="shared" si="493"/>
        <v>0</v>
      </c>
      <c r="BN1059" s="284">
        <f t="shared" si="493"/>
        <v>0</v>
      </c>
      <c r="BO1059" s="284">
        <f t="shared" si="493"/>
        <v>0</v>
      </c>
      <c r="BP1059" s="284">
        <f t="shared" si="493"/>
        <v>0</v>
      </c>
      <c r="BQ1059" s="284">
        <f t="shared" si="493"/>
        <v>0</v>
      </c>
      <c r="BR1059" s="284">
        <f t="shared" si="493"/>
        <v>0</v>
      </c>
      <c r="BS1059" s="284">
        <f t="shared" si="493"/>
        <v>0</v>
      </c>
      <c r="BT1059" s="284">
        <f t="shared" si="493"/>
        <v>0</v>
      </c>
      <c r="BU1059" s="284">
        <f t="shared" si="493"/>
        <v>0</v>
      </c>
      <c r="BV1059" s="284">
        <f t="shared" si="493"/>
        <v>0</v>
      </c>
      <c r="BW1059" s="284">
        <f t="shared" si="493"/>
        <v>0</v>
      </c>
      <c r="BX1059" s="284">
        <f t="shared" si="493"/>
        <v>0</v>
      </c>
      <c r="BY1059" s="284">
        <f t="shared" si="493"/>
        <v>0</v>
      </c>
      <c r="BZ1059" s="284">
        <f t="shared" si="493"/>
        <v>0</v>
      </c>
      <c r="CA1059" s="284">
        <f t="shared" si="493"/>
        <v>0</v>
      </c>
      <c r="CB1059" s="284">
        <f t="shared" si="493"/>
        <v>0</v>
      </c>
      <c r="CC1059" s="284">
        <f t="shared" si="493"/>
        <v>0</v>
      </c>
      <c r="CD1059" s="284">
        <f t="shared" si="493"/>
        <v>0</v>
      </c>
      <c r="CE1059" s="284">
        <f t="shared" si="493"/>
        <v>0</v>
      </c>
      <c r="CF1059" s="284">
        <f t="shared" si="493"/>
        <v>0</v>
      </c>
      <c r="CG1059" s="284">
        <f t="shared" si="493"/>
        <v>0</v>
      </c>
      <c r="CH1059" s="284">
        <f t="shared" si="493"/>
        <v>0</v>
      </c>
      <c r="CI1059" s="284">
        <f t="shared" si="493"/>
        <v>0</v>
      </c>
      <c r="CJ1059" s="284">
        <f t="shared" si="493"/>
        <v>0</v>
      </c>
      <c r="CK1059" s="284">
        <f t="shared" si="493"/>
        <v>0</v>
      </c>
      <c r="CL1059" s="284">
        <f t="shared" si="493"/>
        <v>0</v>
      </c>
      <c r="CM1059" s="284">
        <f t="shared" si="493"/>
        <v>0</v>
      </c>
      <c r="CN1059" s="284">
        <f t="shared" si="493"/>
        <v>0</v>
      </c>
      <c r="CO1059" s="284">
        <f t="shared" si="493"/>
        <v>0</v>
      </c>
      <c r="CP1059" s="284">
        <f t="shared" si="493"/>
        <v>0</v>
      </c>
      <c r="CQ1059" s="284">
        <f t="shared" si="493"/>
        <v>0</v>
      </c>
      <c r="CR1059" s="965"/>
      <c r="CS1059" s="965"/>
      <c r="CT1059" s="965"/>
      <c r="CU1059" s="965"/>
      <c r="CV1059" s="965"/>
      <c r="CW1059" s="965"/>
      <c r="CX1059" s="965"/>
      <c r="CY1059" s="965"/>
      <c r="CZ1059" s="965"/>
      <c r="DA1059" s="965"/>
    </row>
    <row r="1060" spans="1:105" ht="19.399999999999999" hidden="1" customHeight="1">
      <c r="A1060" s="991"/>
      <c r="B1060" s="962" t="s">
        <v>1</v>
      </c>
      <c r="C1060" s="963"/>
      <c r="D1060" s="963"/>
      <c r="E1060" s="963"/>
      <c r="F1060" s="963"/>
      <c r="G1060" s="964"/>
      <c r="H1060" s="266"/>
      <c r="I1060" s="266"/>
      <c r="J1060" s="266"/>
      <c r="K1060" s="266"/>
      <c r="L1060" s="266"/>
      <c r="M1060" s="277"/>
      <c r="N1060" s="266"/>
      <c r="O1060" s="266"/>
      <c r="P1060" s="266"/>
      <c r="Q1060" s="266"/>
      <c r="R1060" s="266"/>
      <c r="S1060" s="266"/>
      <c r="T1060" s="266"/>
      <c r="U1060" s="266"/>
      <c r="V1060" s="266"/>
      <c r="W1060" s="266"/>
      <c r="X1060" s="281" t="s">
        <v>1974</v>
      </c>
      <c r="Y1060" s="266"/>
      <c r="Z1060" s="266"/>
      <c r="AA1060" s="266"/>
      <c r="AB1060" s="266"/>
      <c r="AC1060" s="266"/>
      <c r="AD1060" s="266"/>
      <c r="AE1060" s="266"/>
      <c r="AF1060" s="266"/>
      <c r="AG1060" s="266"/>
      <c r="AH1060" s="266"/>
      <c r="AI1060" s="266"/>
      <c r="AJ1060" s="266"/>
      <c r="AK1060" s="266"/>
      <c r="AL1060" s="266"/>
      <c r="AM1060" s="266"/>
      <c r="AN1060" s="266"/>
      <c r="AO1060" s="266"/>
      <c r="AP1060" s="266"/>
      <c r="AQ1060" s="266"/>
      <c r="AR1060" s="266"/>
      <c r="AS1060" s="266"/>
      <c r="AT1060" s="266"/>
      <c r="AU1060" s="266"/>
      <c r="AV1060" s="266"/>
      <c r="AW1060" s="266"/>
      <c r="AX1060" s="266"/>
      <c r="AY1060" s="266"/>
      <c r="AZ1060" s="266"/>
      <c r="BA1060" s="266"/>
      <c r="BB1060" s="266"/>
      <c r="BC1060" s="266"/>
      <c r="BD1060" s="266"/>
      <c r="BE1060" s="266"/>
      <c r="BF1060" s="266"/>
      <c r="BG1060" s="266"/>
      <c r="BH1060" s="266"/>
      <c r="BI1060" s="266"/>
      <c r="BJ1060" s="202" t="e">
        <f>BJ1059/(BJ1056+BJ1057+BJ1058+BJ1059)</f>
        <v>#DIV/0!</v>
      </c>
      <c r="BK1060" s="202" t="e">
        <f t="shared" ref="BK1060:CQ1060" si="494">BK1059/(BK1056+BK1057+BK1058+BK1059)</f>
        <v>#DIV/0!</v>
      </c>
      <c r="BL1060" s="202" t="e">
        <f t="shared" si="494"/>
        <v>#DIV/0!</v>
      </c>
      <c r="BM1060" s="202" t="e">
        <f t="shared" si="494"/>
        <v>#DIV/0!</v>
      </c>
      <c r="BN1060" s="202" t="e">
        <f t="shared" si="494"/>
        <v>#DIV/0!</v>
      </c>
      <c r="BO1060" s="202" t="e">
        <f t="shared" si="494"/>
        <v>#DIV/0!</v>
      </c>
      <c r="BP1060" s="202" t="e">
        <f t="shared" si="494"/>
        <v>#DIV/0!</v>
      </c>
      <c r="BQ1060" s="202" t="e">
        <f t="shared" si="494"/>
        <v>#DIV/0!</v>
      </c>
      <c r="BR1060" s="202" t="e">
        <f t="shared" si="494"/>
        <v>#DIV/0!</v>
      </c>
      <c r="BS1060" s="202" t="e">
        <f t="shared" si="494"/>
        <v>#DIV/0!</v>
      </c>
      <c r="BT1060" s="202" t="e">
        <f t="shared" si="494"/>
        <v>#DIV/0!</v>
      </c>
      <c r="BU1060" s="202" t="e">
        <f t="shared" si="494"/>
        <v>#DIV/0!</v>
      </c>
      <c r="BV1060" s="202" t="e">
        <f t="shared" si="494"/>
        <v>#DIV/0!</v>
      </c>
      <c r="BW1060" s="202" t="e">
        <f t="shared" si="494"/>
        <v>#DIV/0!</v>
      </c>
      <c r="BX1060" s="202" t="e">
        <f t="shared" si="494"/>
        <v>#DIV/0!</v>
      </c>
      <c r="BY1060" s="202" t="e">
        <f t="shared" si="494"/>
        <v>#DIV/0!</v>
      </c>
      <c r="BZ1060" s="202" t="e">
        <f t="shared" si="494"/>
        <v>#DIV/0!</v>
      </c>
      <c r="CA1060" s="202" t="e">
        <f t="shared" si="494"/>
        <v>#DIV/0!</v>
      </c>
      <c r="CB1060" s="202" t="e">
        <f t="shared" si="494"/>
        <v>#DIV/0!</v>
      </c>
      <c r="CC1060" s="202" t="e">
        <f t="shared" si="494"/>
        <v>#DIV/0!</v>
      </c>
      <c r="CD1060" s="202" t="e">
        <f t="shared" si="494"/>
        <v>#DIV/0!</v>
      </c>
      <c r="CE1060" s="202" t="e">
        <f t="shared" si="494"/>
        <v>#DIV/0!</v>
      </c>
      <c r="CF1060" s="202" t="e">
        <f t="shared" si="494"/>
        <v>#DIV/0!</v>
      </c>
      <c r="CG1060" s="202" t="e">
        <f t="shared" si="494"/>
        <v>#DIV/0!</v>
      </c>
      <c r="CH1060" s="202" t="e">
        <f t="shared" si="494"/>
        <v>#DIV/0!</v>
      </c>
      <c r="CI1060" s="202" t="e">
        <f t="shared" si="494"/>
        <v>#DIV/0!</v>
      </c>
      <c r="CJ1060" s="202" t="e">
        <f t="shared" si="494"/>
        <v>#DIV/0!</v>
      </c>
      <c r="CK1060" s="202" t="e">
        <f t="shared" si="494"/>
        <v>#DIV/0!</v>
      </c>
      <c r="CL1060" s="202" t="e">
        <f t="shared" si="494"/>
        <v>#DIV/0!</v>
      </c>
      <c r="CM1060" s="202" t="e">
        <f t="shared" si="494"/>
        <v>#DIV/0!</v>
      </c>
      <c r="CN1060" s="202" t="e">
        <f t="shared" si="494"/>
        <v>#DIV/0!</v>
      </c>
      <c r="CO1060" s="202" t="e">
        <f t="shared" si="494"/>
        <v>#DIV/0!</v>
      </c>
      <c r="CP1060" s="202" t="e">
        <f t="shared" si="494"/>
        <v>#DIV/0!</v>
      </c>
      <c r="CQ1060" s="202" t="e">
        <f t="shared" si="494"/>
        <v>#DIV/0!</v>
      </c>
      <c r="CR1060" s="965"/>
      <c r="CS1060" s="965"/>
      <c r="CT1060" s="965"/>
      <c r="CU1060" s="965"/>
      <c r="CV1060" s="965"/>
      <c r="CW1060" s="965"/>
      <c r="CX1060" s="965"/>
      <c r="CY1060" s="965"/>
      <c r="CZ1060" s="965"/>
      <c r="DA1060" s="965"/>
    </row>
    <row r="1061" spans="1:105" ht="19.399999999999999" hidden="1" customHeight="1">
      <c r="A1061" s="991"/>
      <c r="B1061" s="986" t="s">
        <v>1984</v>
      </c>
      <c r="C1061" s="987"/>
      <c r="D1061" s="987"/>
      <c r="E1061" s="987"/>
      <c r="F1061" s="987"/>
      <c r="G1061" s="987"/>
      <c r="H1061" s="270"/>
      <c r="I1061" s="270"/>
      <c r="J1061" s="270"/>
      <c r="K1061" s="270"/>
      <c r="L1061" s="270"/>
      <c r="M1061" s="270"/>
      <c r="N1061" s="269"/>
      <c r="O1061" s="269"/>
      <c r="P1061" s="269"/>
      <c r="Q1061" s="269"/>
      <c r="R1061" s="269"/>
      <c r="S1061" s="269"/>
      <c r="T1061" s="269"/>
      <c r="U1061" s="269"/>
      <c r="V1061" s="269"/>
      <c r="W1061" s="269"/>
      <c r="X1061" s="281" t="s">
        <v>1974</v>
      </c>
      <c r="Y1061" s="269"/>
      <c r="Z1061" s="269"/>
      <c r="AA1061" s="269"/>
      <c r="AB1061" s="269"/>
      <c r="AC1061" s="269"/>
      <c r="AD1061" s="269"/>
      <c r="AE1061" s="269"/>
      <c r="AF1061" s="269"/>
      <c r="AG1061" s="269"/>
      <c r="AH1061" s="269"/>
      <c r="AI1061" s="269"/>
      <c r="AJ1061" s="269"/>
      <c r="AK1061" s="269"/>
      <c r="AL1061" s="269"/>
      <c r="AM1061" s="269"/>
      <c r="AN1061" s="269"/>
      <c r="AO1061" s="269"/>
      <c r="AP1061" s="269"/>
      <c r="AQ1061" s="269"/>
      <c r="AR1061" s="269"/>
      <c r="AS1061" s="269"/>
      <c r="AT1061" s="269"/>
      <c r="AU1061" s="269"/>
      <c r="AV1061" s="269"/>
      <c r="AW1061" s="269"/>
      <c r="AX1061" s="269"/>
      <c r="AY1061" s="269"/>
      <c r="AZ1061" s="269"/>
      <c r="BA1061" s="269"/>
      <c r="BB1061" s="269"/>
      <c r="BC1061" s="269"/>
      <c r="BD1061" s="269"/>
      <c r="BE1061" s="269"/>
      <c r="BF1061" s="269"/>
      <c r="BG1061" s="269"/>
      <c r="BH1061" s="269"/>
      <c r="BI1061" s="269"/>
      <c r="BJ1061" s="283" t="e">
        <f>(((BJ1056*2)+(BJ1057*1)+(BJ1058*0)))/(BJ1056+BJ1057+BJ1058)</f>
        <v>#DIV/0!</v>
      </c>
      <c r="BK1061" s="283" t="e">
        <f t="shared" ref="BK1061:CQ1061" si="495">(((BK1056*2)+(BK1057*1)+(BK1058*0)))/(BK1056+BK1057+BK1058)</f>
        <v>#DIV/0!</v>
      </c>
      <c r="BL1061" s="283" t="e">
        <f t="shared" si="495"/>
        <v>#DIV/0!</v>
      </c>
      <c r="BM1061" s="283" t="e">
        <f t="shared" si="495"/>
        <v>#DIV/0!</v>
      </c>
      <c r="BN1061" s="283" t="e">
        <f t="shared" si="495"/>
        <v>#DIV/0!</v>
      </c>
      <c r="BO1061" s="283" t="e">
        <f t="shared" si="495"/>
        <v>#DIV/0!</v>
      </c>
      <c r="BP1061" s="283" t="e">
        <f t="shared" si="495"/>
        <v>#DIV/0!</v>
      </c>
      <c r="BQ1061" s="283" t="e">
        <f t="shared" si="495"/>
        <v>#DIV/0!</v>
      </c>
      <c r="BR1061" s="283" t="e">
        <f t="shared" si="495"/>
        <v>#DIV/0!</v>
      </c>
      <c r="BS1061" s="283" t="e">
        <f t="shared" si="495"/>
        <v>#DIV/0!</v>
      </c>
      <c r="BT1061" s="283" t="e">
        <f t="shared" si="495"/>
        <v>#DIV/0!</v>
      </c>
      <c r="BU1061" s="283" t="e">
        <f t="shared" si="495"/>
        <v>#DIV/0!</v>
      </c>
      <c r="BV1061" s="283" t="e">
        <f t="shared" si="495"/>
        <v>#DIV/0!</v>
      </c>
      <c r="BW1061" s="283" t="e">
        <f t="shared" si="495"/>
        <v>#DIV/0!</v>
      </c>
      <c r="BX1061" s="283" t="e">
        <f t="shared" si="495"/>
        <v>#DIV/0!</v>
      </c>
      <c r="BY1061" s="283" t="e">
        <f t="shared" si="495"/>
        <v>#DIV/0!</v>
      </c>
      <c r="BZ1061" s="283" t="e">
        <f t="shared" si="495"/>
        <v>#DIV/0!</v>
      </c>
      <c r="CA1061" s="283" t="e">
        <f t="shared" si="495"/>
        <v>#DIV/0!</v>
      </c>
      <c r="CB1061" s="283" t="e">
        <f t="shared" si="495"/>
        <v>#DIV/0!</v>
      </c>
      <c r="CC1061" s="283" t="e">
        <f t="shared" si="495"/>
        <v>#DIV/0!</v>
      </c>
      <c r="CD1061" s="283" t="e">
        <f t="shared" si="495"/>
        <v>#DIV/0!</v>
      </c>
      <c r="CE1061" s="283" t="e">
        <f t="shared" si="495"/>
        <v>#DIV/0!</v>
      </c>
      <c r="CF1061" s="283" t="e">
        <f t="shared" si="495"/>
        <v>#DIV/0!</v>
      </c>
      <c r="CG1061" s="283" t="e">
        <f t="shared" si="495"/>
        <v>#DIV/0!</v>
      </c>
      <c r="CH1061" s="283" t="e">
        <f t="shared" si="495"/>
        <v>#DIV/0!</v>
      </c>
      <c r="CI1061" s="283" t="e">
        <f t="shared" si="495"/>
        <v>#DIV/0!</v>
      </c>
      <c r="CJ1061" s="283" t="e">
        <f t="shared" si="495"/>
        <v>#DIV/0!</v>
      </c>
      <c r="CK1061" s="283" t="e">
        <f t="shared" si="495"/>
        <v>#DIV/0!</v>
      </c>
      <c r="CL1061" s="283" t="e">
        <f t="shared" si="495"/>
        <v>#DIV/0!</v>
      </c>
      <c r="CM1061" s="283" t="e">
        <f t="shared" si="495"/>
        <v>#DIV/0!</v>
      </c>
      <c r="CN1061" s="283" t="e">
        <f t="shared" si="495"/>
        <v>#DIV/0!</v>
      </c>
      <c r="CO1061" s="283" t="e">
        <f t="shared" si="495"/>
        <v>#DIV/0!</v>
      </c>
      <c r="CP1061" s="283" t="e">
        <f t="shared" si="495"/>
        <v>#DIV/0!</v>
      </c>
      <c r="CQ1061" s="283" t="e">
        <f t="shared" si="495"/>
        <v>#DIV/0!</v>
      </c>
      <c r="CR1061" s="972">
        <f>COUNTIF(BJ1062:CQ1062,"Đ")</f>
        <v>0</v>
      </c>
      <c r="CS1061" s="960" t="e">
        <f>CR1061/(CR1061+CT1061+CV1061+CX1061)</f>
        <v>#DIV/0!</v>
      </c>
      <c r="CT1061" s="959">
        <f>COUNTIF(BJ1062:CQ1062,"CCG")</f>
        <v>0</v>
      </c>
      <c r="CU1061" s="960" t="e">
        <f>CT1061/(CR1061+CT1061+CV1061+CX1061)</f>
        <v>#DIV/0!</v>
      </c>
      <c r="CV1061" s="959">
        <f>COUNTIF(BJ1062:CQ1062,"CĐ")</f>
        <v>0</v>
      </c>
      <c r="CW1061" s="960" t="e">
        <f>CV1061/(CR1061+CT1061+CV1061+CX1061)</f>
        <v>#DIV/0!</v>
      </c>
      <c r="CX1061" s="959">
        <f>COUNTIF(BJ1062:CQ1062,"KĐG")</f>
        <v>0</v>
      </c>
      <c r="CY1061" s="960" t="e">
        <f>CX1061/(CR1061+CT1061+CV1061+CX1061)</f>
        <v>#DIV/0!</v>
      </c>
      <c r="CZ1061" s="958" t="e">
        <f>(((CR1061*2)+(CT1061*1)+(CV1061*0)))/(CR1061+CT1061+CV1061)</f>
        <v>#DIV/0!</v>
      </c>
      <c r="DA1061" s="958" t="e">
        <f>IF(CY1061&gt;=50%,"KĐG",IF(CZ1061&gt;=1.6,"Đạt",IF(CZ1061&gt;=1,"Cần cố gắng","Chưa đạt")))</f>
        <v>#DIV/0!</v>
      </c>
    </row>
    <row r="1062" spans="1:105" ht="19.399999999999999" hidden="1" customHeight="1">
      <c r="A1062" s="992"/>
      <c r="B1062" s="988"/>
      <c r="C1062" s="989"/>
      <c r="D1062" s="989"/>
      <c r="E1062" s="989"/>
      <c r="F1062" s="989"/>
      <c r="G1062" s="989"/>
      <c r="H1062" s="271"/>
      <c r="I1062" s="271"/>
      <c r="J1062" s="271"/>
      <c r="K1062" s="271"/>
      <c r="L1062" s="271"/>
      <c r="M1062" s="271"/>
      <c r="N1062" s="269"/>
      <c r="O1062" s="269"/>
      <c r="P1062" s="269"/>
      <c r="Q1062" s="269"/>
      <c r="R1062" s="269"/>
      <c r="S1062" s="269"/>
      <c r="T1062" s="269"/>
      <c r="U1062" s="269"/>
      <c r="V1062" s="269"/>
      <c r="W1062" s="269"/>
      <c r="X1062" s="281" t="s">
        <v>1974</v>
      </c>
      <c r="Y1062" s="269"/>
      <c r="Z1062" s="269"/>
      <c r="AA1062" s="269"/>
      <c r="AB1062" s="269"/>
      <c r="AC1062" s="269"/>
      <c r="AD1062" s="269"/>
      <c r="AE1062" s="269"/>
      <c r="AF1062" s="269"/>
      <c r="AG1062" s="269"/>
      <c r="AH1062" s="269"/>
      <c r="AI1062" s="269"/>
      <c r="AJ1062" s="269"/>
      <c r="AK1062" s="269"/>
      <c r="AL1062" s="269"/>
      <c r="AM1062" s="269"/>
      <c r="AN1062" s="269"/>
      <c r="AO1062" s="269"/>
      <c r="AP1062" s="269"/>
      <c r="AQ1062" s="269"/>
      <c r="AR1062" s="269"/>
      <c r="AS1062" s="269"/>
      <c r="AT1062" s="269"/>
      <c r="AU1062" s="269"/>
      <c r="AV1062" s="269"/>
      <c r="AW1062" s="269"/>
      <c r="AX1062" s="269"/>
      <c r="AY1062" s="269"/>
      <c r="AZ1062" s="269"/>
      <c r="BA1062" s="269"/>
      <c r="BB1062" s="269"/>
      <c r="BC1062" s="269"/>
      <c r="BD1062" s="269"/>
      <c r="BE1062" s="269"/>
      <c r="BF1062" s="269"/>
      <c r="BG1062" s="269"/>
      <c r="BH1062" s="269"/>
      <c r="BI1062" s="269"/>
      <c r="BJ1062" s="283" t="e">
        <f>IF(BJ1060&gt;=50%,"KĐG",IF(BJ1061&gt;=1.6,"Đ",IF(BJ1061&gt;=1,"CCG","CĐ")))</f>
        <v>#DIV/0!</v>
      </c>
      <c r="BK1062" s="283" t="e">
        <f t="shared" ref="BK1062:CQ1062" si="496">IF(BK1060&gt;=50%,"KĐG",IF(BK1061&gt;=1.6,"Đ",IF(BK1061&gt;=1,"CCG","CĐ")))</f>
        <v>#DIV/0!</v>
      </c>
      <c r="BL1062" s="283" t="e">
        <f t="shared" si="496"/>
        <v>#DIV/0!</v>
      </c>
      <c r="BM1062" s="283" t="e">
        <f t="shared" si="496"/>
        <v>#DIV/0!</v>
      </c>
      <c r="BN1062" s="283" t="e">
        <f t="shared" si="496"/>
        <v>#DIV/0!</v>
      </c>
      <c r="BO1062" s="283" t="e">
        <f t="shared" si="496"/>
        <v>#DIV/0!</v>
      </c>
      <c r="BP1062" s="283" t="e">
        <f t="shared" si="496"/>
        <v>#DIV/0!</v>
      </c>
      <c r="BQ1062" s="283" t="e">
        <f t="shared" si="496"/>
        <v>#DIV/0!</v>
      </c>
      <c r="BR1062" s="283" t="e">
        <f t="shared" si="496"/>
        <v>#DIV/0!</v>
      </c>
      <c r="BS1062" s="283" t="e">
        <f t="shared" si="496"/>
        <v>#DIV/0!</v>
      </c>
      <c r="BT1062" s="283" t="e">
        <f t="shared" si="496"/>
        <v>#DIV/0!</v>
      </c>
      <c r="BU1062" s="283" t="e">
        <f t="shared" si="496"/>
        <v>#DIV/0!</v>
      </c>
      <c r="BV1062" s="283" t="e">
        <f t="shared" si="496"/>
        <v>#DIV/0!</v>
      </c>
      <c r="BW1062" s="283" t="e">
        <f t="shared" si="496"/>
        <v>#DIV/0!</v>
      </c>
      <c r="BX1062" s="283" t="e">
        <f t="shared" si="496"/>
        <v>#DIV/0!</v>
      </c>
      <c r="BY1062" s="283" t="e">
        <f t="shared" si="496"/>
        <v>#DIV/0!</v>
      </c>
      <c r="BZ1062" s="283" t="e">
        <f t="shared" si="496"/>
        <v>#DIV/0!</v>
      </c>
      <c r="CA1062" s="283" t="e">
        <f t="shared" si="496"/>
        <v>#DIV/0!</v>
      </c>
      <c r="CB1062" s="283" t="e">
        <f t="shared" si="496"/>
        <v>#DIV/0!</v>
      </c>
      <c r="CC1062" s="283" t="e">
        <f t="shared" si="496"/>
        <v>#DIV/0!</v>
      </c>
      <c r="CD1062" s="283" t="e">
        <f t="shared" si="496"/>
        <v>#DIV/0!</v>
      </c>
      <c r="CE1062" s="283" t="e">
        <f t="shared" si="496"/>
        <v>#DIV/0!</v>
      </c>
      <c r="CF1062" s="283" t="e">
        <f t="shared" si="496"/>
        <v>#DIV/0!</v>
      </c>
      <c r="CG1062" s="283" t="e">
        <f t="shared" si="496"/>
        <v>#DIV/0!</v>
      </c>
      <c r="CH1062" s="283" t="e">
        <f t="shared" si="496"/>
        <v>#DIV/0!</v>
      </c>
      <c r="CI1062" s="283" t="e">
        <f t="shared" si="496"/>
        <v>#DIV/0!</v>
      </c>
      <c r="CJ1062" s="283" t="e">
        <f t="shared" si="496"/>
        <v>#DIV/0!</v>
      </c>
      <c r="CK1062" s="283" t="e">
        <f t="shared" si="496"/>
        <v>#DIV/0!</v>
      </c>
      <c r="CL1062" s="283" t="e">
        <f t="shared" si="496"/>
        <v>#DIV/0!</v>
      </c>
      <c r="CM1062" s="283" t="e">
        <f t="shared" si="496"/>
        <v>#DIV/0!</v>
      </c>
      <c r="CN1062" s="283" t="e">
        <f t="shared" si="496"/>
        <v>#DIV/0!</v>
      </c>
      <c r="CO1062" s="283" t="e">
        <f t="shared" si="496"/>
        <v>#DIV/0!</v>
      </c>
      <c r="CP1062" s="283" t="e">
        <f t="shared" si="496"/>
        <v>#DIV/0!</v>
      </c>
      <c r="CQ1062" s="283" t="e">
        <f t="shared" si="496"/>
        <v>#DIV/0!</v>
      </c>
      <c r="CR1062" s="972"/>
      <c r="CS1062" s="960"/>
      <c r="CT1062" s="959"/>
      <c r="CU1062" s="960"/>
      <c r="CV1062" s="959"/>
      <c r="CW1062" s="960"/>
      <c r="CX1062" s="959"/>
      <c r="CY1062" s="960"/>
      <c r="CZ1062" s="958"/>
      <c r="DA1062" s="958"/>
    </row>
    <row r="1063" spans="1:105" ht="19.399999999999999" hidden="1" customHeight="1">
      <c r="A1063" s="976" t="s">
        <v>1972</v>
      </c>
      <c r="B1063" s="979" t="s">
        <v>7</v>
      </c>
      <c r="C1063" s="980"/>
      <c r="D1063" s="980"/>
      <c r="E1063" s="980"/>
      <c r="F1063" s="980"/>
      <c r="G1063" s="981"/>
      <c r="H1063" s="266"/>
      <c r="I1063" s="266"/>
      <c r="J1063" s="266"/>
      <c r="K1063" s="266"/>
      <c r="L1063" s="266"/>
      <c r="M1063" s="277"/>
      <c r="N1063" s="266"/>
      <c r="O1063" s="266"/>
      <c r="P1063" s="266"/>
      <c r="Q1063" s="266"/>
      <c r="R1063" s="266"/>
      <c r="S1063" s="266"/>
      <c r="T1063" s="266"/>
      <c r="U1063" s="266"/>
      <c r="V1063" s="266"/>
      <c r="W1063" s="266"/>
      <c r="X1063" s="266"/>
      <c r="Y1063" s="281" t="s">
        <v>1974</v>
      </c>
      <c r="Z1063" s="266"/>
      <c r="AA1063" s="266"/>
      <c r="AB1063" s="266"/>
      <c r="AC1063" s="266"/>
      <c r="AD1063" s="266"/>
      <c r="AE1063" s="266"/>
      <c r="AF1063" s="266"/>
      <c r="AG1063" s="266"/>
      <c r="AH1063" s="266"/>
      <c r="AI1063" s="266"/>
      <c r="AJ1063" s="266"/>
      <c r="AK1063" s="266"/>
      <c r="AL1063" s="266"/>
      <c r="AM1063" s="266"/>
      <c r="AN1063" s="266"/>
      <c r="AO1063" s="266"/>
      <c r="AP1063" s="266"/>
      <c r="AQ1063" s="266"/>
      <c r="AR1063" s="266"/>
      <c r="AS1063" s="266"/>
      <c r="AT1063" s="266"/>
      <c r="AU1063" s="266"/>
      <c r="AV1063" s="266"/>
      <c r="AW1063" s="266"/>
      <c r="AX1063" s="266"/>
      <c r="AY1063" s="266"/>
      <c r="AZ1063" s="266"/>
      <c r="BA1063" s="266"/>
      <c r="BB1063" s="266"/>
      <c r="BC1063" s="266"/>
      <c r="BD1063" s="266"/>
      <c r="BE1063" s="266"/>
      <c r="BF1063" s="266"/>
      <c r="BG1063" s="266"/>
      <c r="BH1063" s="266"/>
      <c r="BI1063" s="266"/>
      <c r="BJ1063" s="284">
        <f t="shared" ref="BJ1063:CQ1063" si="497">COUNTIFS($Y$6:$Y$967,"x",BJ$6:BJ$967,"2")</f>
        <v>0</v>
      </c>
      <c r="BK1063" s="284">
        <f t="shared" si="497"/>
        <v>0</v>
      </c>
      <c r="BL1063" s="284">
        <f t="shared" si="497"/>
        <v>0</v>
      </c>
      <c r="BM1063" s="284">
        <f t="shared" si="497"/>
        <v>0</v>
      </c>
      <c r="BN1063" s="284">
        <f t="shared" si="497"/>
        <v>0</v>
      </c>
      <c r="BO1063" s="284">
        <f t="shared" si="497"/>
        <v>0</v>
      </c>
      <c r="BP1063" s="284">
        <f t="shared" si="497"/>
        <v>0</v>
      </c>
      <c r="BQ1063" s="284">
        <f t="shared" si="497"/>
        <v>0</v>
      </c>
      <c r="BR1063" s="284">
        <f t="shared" si="497"/>
        <v>0</v>
      </c>
      <c r="BS1063" s="284">
        <f t="shared" si="497"/>
        <v>0</v>
      </c>
      <c r="BT1063" s="284">
        <f t="shared" si="497"/>
        <v>0</v>
      </c>
      <c r="BU1063" s="284">
        <f t="shared" si="497"/>
        <v>0</v>
      </c>
      <c r="BV1063" s="284">
        <f t="shared" si="497"/>
        <v>0</v>
      </c>
      <c r="BW1063" s="284">
        <f t="shared" si="497"/>
        <v>0</v>
      </c>
      <c r="BX1063" s="284">
        <f t="shared" si="497"/>
        <v>0</v>
      </c>
      <c r="BY1063" s="284">
        <f t="shared" si="497"/>
        <v>0</v>
      </c>
      <c r="BZ1063" s="284">
        <f t="shared" si="497"/>
        <v>0</v>
      </c>
      <c r="CA1063" s="284">
        <f t="shared" si="497"/>
        <v>0</v>
      </c>
      <c r="CB1063" s="284">
        <f t="shared" si="497"/>
        <v>0</v>
      </c>
      <c r="CC1063" s="284">
        <f t="shared" si="497"/>
        <v>0</v>
      </c>
      <c r="CD1063" s="284">
        <f t="shared" si="497"/>
        <v>0</v>
      </c>
      <c r="CE1063" s="284">
        <f t="shared" si="497"/>
        <v>0</v>
      </c>
      <c r="CF1063" s="284">
        <f t="shared" si="497"/>
        <v>0</v>
      </c>
      <c r="CG1063" s="284">
        <f t="shared" si="497"/>
        <v>0</v>
      </c>
      <c r="CH1063" s="284">
        <f t="shared" si="497"/>
        <v>0</v>
      </c>
      <c r="CI1063" s="284">
        <f t="shared" si="497"/>
        <v>0</v>
      </c>
      <c r="CJ1063" s="284">
        <f t="shared" si="497"/>
        <v>0</v>
      </c>
      <c r="CK1063" s="284">
        <f t="shared" si="497"/>
        <v>0</v>
      </c>
      <c r="CL1063" s="284">
        <f t="shared" si="497"/>
        <v>0</v>
      </c>
      <c r="CM1063" s="284">
        <f t="shared" si="497"/>
        <v>0</v>
      </c>
      <c r="CN1063" s="284">
        <f t="shared" si="497"/>
        <v>0</v>
      </c>
      <c r="CO1063" s="284">
        <f t="shared" si="497"/>
        <v>0</v>
      </c>
      <c r="CP1063" s="284">
        <f t="shared" si="497"/>
        <v>0</v>
      </c>
      <c r="CQ1063" s="284">
        <f t="shared" si="497"/>
        <v>0</v>
      </c>
      <c r="CR1063" s="965"/>
      <c r="CS1063" s="965"/>
      <c r="CT1063" s="965"/>
      <c r="CU1063" s="965"/>
      <c r="CV1063" s="965"/>
      <c r="CW1063" s="965"/>
      <c r="CX1063" s="965"/>
      <c r="CY1063" s="965"/>
      <c r="CZ1063" s="965"/>
      <c r="DA1063" s="965"/>
    </row>
    <row r="1064" spans="1:105" ht="19.399999999999999" hidden="1" customHeight="1">
      <c r="A1064" s="977"/>
      <c r="B1064" s="979" t="s">
        <v>4</v>
      </c>
      <c r="C1064" s="980"/>
      <c r="D1064" s="980"/>
      <c r="E1064" s="980"/>
      <c r="F1064" s="980"/>
      <c r="G1064" s="981"/>
      <c r="H1064" s="266"/>
      <c r="I1064" s="266"/>
      <c r="J1064" s="266"/>
      <c r="K1064" s="266"/>
      <c r="L1064" s="266"/>
      <c r="M1064" s="277"/>
      <c r="N1064" s="266"/>
      <c r="O1064" s="266"/>
      <c r="P1064" s="266"/>
      <c r="Q1064" s="266"/>
      <c r="R1064" s="266"/>
      <c r="S1064" s="266"/>
      <c r="T1064" s="266"/>
      <c r="U1064" s="266"/>
      <c r="V1064" s="266"/>
      <c r="W1064" s="266"/>
      <c r="X1064" s="266"/>
      <c r="Y1064" s="281" t="s">
        <v>1974</v>
      </c>
      <c r="Z1064" s="266"/>
      <c r="AA1064" s="266"/>
      <c r="AB1064" s="266"/>
      <c r="AC1064" s="266"/>
      <c r="AD1064" s="266"/>
      <c r="AE1064" s="266"/>
      <c r="AF1064" s="266"/>
      <c r="AG1064" s="266"/>
      <c r="AH1064" s="266"/>
      <c r="AI1064" s="266"/>
      <c r="AJ1064" s="266"/>
      <c r="AK1064" s="266"/>
      <c r="AL1064" s="266"/>
      <c r="AM1064" s="266"/>
      <c r="AN1064" s="266"/>
      <c r="AO1064" s="266"/>
      <c r="AP1064" s="266"/>
      <c r="AQ1064" s="266"/>
      <c r="AR1064" s="266"/>
      <c r="AS1064" s="266"/>
      <c r="AT1064" s="266"/>
      <c r="AU1064" s="266"/>
      <c r="AV1064" s="266"/>
      <c r="AW1064" s="266"/>
      <c r="AX1064" s="266"/>
      <c r="AY1064" s="266"/>
      <c r="AZ1064" s="266"/>
      <c r="BA1064" s="266"/>
      <c r="BB1064" s="266"/>
      <c r="BC1064" s="266"/>
      <c r="BD1064" s="266"/>
      <c r="BE1064" s="266"/>
      <c r="BF1064" s="266"/>
      <c r="BG1064" s="266"/>
      <c r="BH1064" s="266"/>
      <c r="BI1064" s="266"/>
      <c r="BJ1064" s="284">
        <f t="shared" ref="BJ1064:CQ1064" si="498">COUNTIFS($Y$6:$Y$967,"x",BJ$6:BJ$967,"1")</f>
        <v>0</v>
      </c>
      <c r="BK1064" s="284">
        <f t="shared" si="498"/>
        <v>0</v>
      </c>
      <c r="BL1064" s="284">
        <f t="shared" si="498"/>
        <v>0</v>
      </c>
      <c r="BM1064" s="284">
        <f t="shared" si="498"/>
        <v>0</v>
      </c>
      <c r="BN1064" s="284">
        <f t="shared" si="498"/>
        <v>0</v>
      </c>
      <c r="BO1064" s="284">
        <f t="shared" si="498"/>
        <v>0</v>
      </c>
      <c r="BP1064" s="284">
        <f t="shared" si="498"/>
        <v>0</v>
      </c>
      <c r="BQ1064" s="284">
        <f t="shared" si="498"/>
        <v>0</v>
      </c>
      <c r="BR1064" s="284">
        <f t="shared" si="498"/>
        <v>0</v>
      </c>
      <c r="BS1064" s="284">
        <f t="shared" si="498"/>
        <v>0</v>
      </c>
      <c r="BT1064" s="284">
        <f t="shared" si="498"/>
        <v>0</v>
      </c>
      <c r="BU1064" s="284">
        <f t="shared" si="498"/>
        <v>0</v>
      </c>
      <c r="BV1064" s="284">
        <f t="shared" si="498"/>
        <v>0</v>
      </c>
      <c r="BW1064" s="284">
        <f t="shared" si="498"/>
        <v>0</v>
      </c>
      <c r="BX1064" s="284">
        <f t="shared" si="498"/>
        <v>0</v>
      </c>
      <c r="BY1064" s="284">
        <f t="shared" si="498"/>
        <v>0</v>
      </c>
      <c r="BZ1064" s="284">
        <f t="shared" si="498"/>
        <v>0</v>
      </c>
      <c r="CA1064" s="284">
        <f t="shared" si="498"/>
        <v>0</v>
      </c>
      <c r="CB1064" s="284">
        <f t="shared" si="498"/>
        <v>0</v>
      </c>
      <c r="CC1064" s="284">
        <f t="shared" si="498"/>
        <v>0</v>
      </c>
      <c r="CD1064" s="284">
        <f t="shared" si="498"/>
        <v>0</v>
      </c>
      <c r="CE1064" s="284">
        <f t="shared" si="498"/>
        <v>0</v>
      </c>
      <c r="CF1064" s="284">
        <f t="shared" si="498"/>
        <v>0</v>
      </c>
      <c r="CG1064" s="284">
        <f t="shared" si="498"/>
        <v>0</v>
      </c>
      <c r="CH1064" s="284">
        <f t="shared" si="498"/>
        <v>0</v>
      </c>
      <c r="CI1064" s="284">
        <f t="shared" si="498"/>
        <v>0</v>
      </c>
      <c r="CJ1064" s="284">
        <f t="shared" si="498"/>
        <v>0</v>
      </c>
      <c r="CK1064" s="284">
        <f t="shared" si="498"/>
        <v>0</v>
      </c>
      <c r="CL1064" s="284">
        <f t="shared" si="498"/>
        <v>0</v>
      </c>
      <c r="CM1064" s="284">
        <f t="shared" si="498"/>
        <v>0</v>
      </c>
      <c r="CN1064" s="284">
        <f t="shared" si="498"/>
        <v>0</v>
      </c>
      <c r="CO1064" s="284">
        <f t="shared" si="498"/>
        <v>0</v>
      </c>
      <c r="CP1064" s="284">
        <f t="shared" si="498"/>
        <v>0</v>
      </c>
      <c r="CQ1064" s="284">
        <f t="shared" si="498"/>
        <v>0</v>
      </c>
      <c r="CR1064" s="965"/>
      <c r="CS1064" s="965"/>
      <c r="CT1064" s="965"/>
      <c r="CU1064" s="965"/>
      <c r="CV1064" s="965"/>
      <c r="CW1064" s="965"/>
      <c r="CX1064" s="965"/>
      <c r="CY1064" s="965"/>
      <c r="CZ1064" s="965"/>
      <c r="DA1064" s="965"/>
    </row>
    <row r="1065" spans="1:105" ht="19.399999999999999" hidden="1" customHeight="1">
      <c r="A1065" s="977"/>
      <c r="B1065" s="979" t="s">
        <v>3</v>
      </c>
      <c r="C1065" s="980"/>
      <c r="D1065" s="980"/>
      <c r="E1065" s="980"/>
      <c r="F1065" s="980"/>
      <c r="G1065" s="981"/>
      <c r="H1065" s="266"/>
      <c r="I1065" s="266"/>
      <c r="J1065" s="266"/>
      <c r="K1065" s="266"/>
      <c r="L1065" s="266"/>
      <c r="M1065" s="277"/>
      <c r="N1065" s="266"/>
      <c r="O1065" s="266"/>
      <c r="P1065" s="266"/>
      <c r="Q1065" s="266"/>
      <c r="R1065" s="266"/>
      <c r="S1065" s="266"/>
      <c r="T1065" s="266"/>
      <c r="U1065" s="266"/>
      <c r="V1065" s="266"/>
      <c r="W1065" s="266"/>
      <c r="X1065" s="266"/>
      <c r="Y1065" s="281" t="s">
        <v>1974</v>
      </c>
      <c r="Z1065" s="266"/>
      <c r="AA1065" s="266"/>
      <c r="AB1065" s="266"/>
      <c r="AC1065" s="266"/>
      <c r="AD1065" s="266"/>
      <c r="AE1065" s="266"/>
      <c r="AF1065" s="266"/>
      <c r="AG1065" s="266"/>
      <c r="AH1065" s="266"/>
      <c r="AI1065" s="266"/>
      <c r="AJ1065" s="266"/>
      <c r="AK1065" s="266"/>
      <c r="AL1065" s="266"/>
      <c r="AM1065" s="266"/>
      <c r="AN1065" s="266"/>
      <c r="AO1065" s="266"/>
      <c r="AP1065" s="266"/>
      <c r="AQ1065" s="266"/>
      <c r="AR1065" s="266"/>
      <c r="AS1065" s="266"/>
      <c r="AT1065" s="266"/>
      <c r="AU1065" s="266"/>
      <c r="AV1065" s="266"/>
      <c r="AW1065" s="266"/>
      <c r="AX1065" s="266"/>
      <c r="AY1065" s="266"/>
      <c r="AZ1065" s="266"/>
      <c r="BA1065" s="266"/>
      <c r="BB1065" s="266"/>
      <c r="BC1065" s="266"/>
      <c r="BD1065" s="266"/>
      <c r="BE1065" s="266"/>
      <c r="BF1065" s="266"/>
      <c r="BG1065" s="266"/>
      <c r="BH1065" s="266"/>
      <c r="BI1065" s="266"/>
      <c r="BJ1065" s="284">
        <f t="shared" ref="BJ1065:CQ1065" si="499">COUNTIFS($Y$6:$Y$967,"x",BJ$6:BJ$967,"0")</f>
        <v>0</v>
      </c>
      <c r="BK1065" s="284">
        <f t="shared" si="499"/>
        <v>0</v>
      </c>
      <c r="BL1065" s="284">
        <f t="shared" si="499"/>
        <v>0</v>
      </c>
      <c r="BM1065" s="284">
        <f t="shared" si="499"/>
        <v>0</v>
      </c>
      <c r="BN1065" s="284">
        <f t="shared" si="499"/>
        <v>0</v>
      </c>
      <c r="BO1065" s="284">
        <f t="shared" si="499"/>
        <v>0</v>
      </c>
      <c r="BP1065" s="284">
        <f t="shared" si="499"/>
        <v>0</v>
      </c>
      <c r="BQ1065" s="284">
        <f t="shared" si="499"/>
        <v>0</v>
      </c>
      <c r="BR1065" s="284">
        <f t="shared" si="499"/>
        <v>0</v>
      </c>
      <c r="BS1065" s="284">
        <f t="shared" si="499"/>
        <v>0</v>
      </c>
      <c r="BT1065" s="284">
        <f t="shared" si="499"/>
        <v>0</v>
      </c>
      <c r="BU1065" s="284">
        <f t="shared" si="499"/>
        <v>0</v>
      </c>
      <c r="BV1065" s="284">
        <f t="shared" si="499"/>
        <v>0</v>
      </c>
      <c r="BW1065" s="284">
        <f t="shared" si="499"/>
        <v>0</v>
      </c>
      <c r="BX1065" s="284">
        <f t="shared" si="499"/>
        <v>0</v>
      </c>
      <c r="BY1065" s="284">
        <f t="shared" si="499"/>
        <v>0</v>
      </c>
      <c r="BZ1065" s="284">
        <f t="shared" si="499"/>
        <v>0</v>
      </c>
      <c r="CA1065" s="284">
        <f t="shared" si="499"/>
        <v>0</v>
      </c>
      <c r="CB1065" s="284">
        <f t="shared" si="499"/>
        <v>0</v>
      </c>
      <c r="CC1065" s="284">
        <f t="shared" si="499"/>
        <v>0</v>
      </c>
      <c r="CD1065" s="284">
        <f t="shared" si="499"/>
        <v>0</v>
      </c>
      <c r="CE1065" s="284">
        <f t="shared" si="499"/>
        <v>0</v>
      </c>
      <c r="CF1065" s="284">
        <f t="shared" si="499"/>
        <v>0</v>
      </c>
      <c r="CG1065" s="284">
        <f t="shared" si="499"/>
        <v>0</v>
      </c>
      <c r="CH1065" s="284">
        <f t="shared" si="499"/>
        <v>0</v>
      </c>
      <c r="CI1065" s="284">
        <f t="shared" si="499"/>
        <v>0</v>
      </c>
      <c r="CJ1065" s="284">
        <f t="shared" si="499"/>
        <v>0</v>
      </c>
      <c r="CK1065" s="284">
        <f t="shared" si="499"/>
        <v>0</v>
      </c>
      <c r="CL1065" s="284">
        <f t="shared" si="499"/>
        <v>0</v>
      </c>
      <c r="CM1065" s="284">
        <f t="shared" si="499"/>
        <v>0</v>
      </c>
      <c r="CN1065" s="284">
        <f t="shared" si="499"/>
        <v>0</v>
      </c>
      <c r="CO1065" s="284">
        <f t="shared" si="499"/>
        <v>0</v>
      </c>
      <c r="CP1065" s="284">
        <f t="shared" si="499"/>
        <v>0</v>
      </c>
      <c r="CQ1065" s="284">
        <f t="shared" si="499"/>
        <v>0</v>
      </c>
      <c r="CR1065" s="965"/>
      <c r="CS1065" s="965"/>
      <c r="CT1065" s="965"/>
      <c r="CU1065" s="965"/>
      <c r="CV1065" s="965"/>
      <c r="CW1065" s="965"/>
      <c r="CX1065" s="965"/>
      <c r="CY1065" s="965"/>
      <c r="CZ1065" s="965"/>
      <c r="DA1065" s="965"/>
    </row>
    <row r="1066" spans="1:105" ht="19.399999999999999" hidden="1" customHeight="1">
      <c r="A1066" s="977"/>
      <c r="B1066" s="979" t="s">
        <v>2</v>
      </c>
      <c r="C1066" s="980"/>
      <c r="D1066" s="980"/>
      <c r="E1066" s="980"/>
      <c r="F1066" s="980"/>
      <c r="G1066" s="981"/>
      <c r="H1066" s="266"/>
      <c r="I1066" s="266"/>
      <c r="J1066" s="266"/>
      <c r="K1066" s="266"/>
      <c r="L1066" s="266"/>
      <c r="M1066" s="277"/>
      <c r="N1066" s="266"/>
      <c r="O1066" s="266"/>
      <c r="P1066" s="266"/>
      <c r="Q1066" s="266"/>
      <c r="R1066" s="266"/>
      <c r="S1066" s="266"/>
      <c r="T1066" s="266"/>
      <c r="U1066" s="266"/>
      <c r="V1066" s="266"/>
      <c r="W1066" s="266"/>
      <c r="X1066" s="266"/>
      <c r="Y1066" s="281" t="s">
        <v>1974</v>
      </c>
      <c r="Z1066" s="266"/>
      <c r="AA1066" s="266"/>
      <c r="AB1066" s="266"/>
      <c r="AC1066" s="266"/>
      <c r="AD1066" s="266"/>
      <c r="AE1066" s="266"/>
      <c r="AF1066" s="266"/>
      <c r="AG1066" s="266"/>
      <c r="AH1066" s="266"/>
      <c r="AI1066" s="266"/>
      <c r="AJ1066" s="266"/>
      <c r="AK1066" s="266"/>
      <c r="AL1066" s="266"/>
      <c r="AM1066" s="266"/>
      <c r="AN1066" s="266"/>
      <c r="AO1066" s="266"/>
      <c r="AP1066" s="266"/>
      <c r="AQ1066" s="266"/>
      <c r="AR1066" s="266"/>
      <c r="AS1066" s="266"/>
      <c r="AT1066" s="266"/>
      <c r="AU1066" s="266"/>
      <c r="AV1066" s="266"/>
      <c r="AW1066" s="266"/>
      <c r="AX1066" s="266"/>
      <c r="AY1066" s="266"/>
      <c r="AZ1066" s="266"/>
      <c r="BA1066" s="266"/>
      <c r="BB1066" s="266"/>
      <c r="BC1066" s="266"/>
      <c r="BD1066" s="266"/>
      <c r="BE1066" s="266"/>
      <c r="BF1066" s="266"/>
      <c r="BG1066" s="266"/>
      <c r="BH1066" s="266"/>
      <c r="BI1066" s="266"/>
      <c r="BJ1066" s="284">
        <f t="shared" ref="BJ1066:CQ1066" si="500">COUNTIFS($Y$6:$Y$967,"x",BJ$6:BJ$967,"kđg")</f>
        <v>0</v>
      </c>
      <c r="BK1066" s="284">
        <f t="shared" si="500"/>
        <v>0</v>
      </c>
      <c r="BL1066" s="284">
        <f t="shared" si="500"/>
        <v>0</v>
      </c>
      <c r="BM1066" s="284">
        <f t="shared" si="500"/>
        <v>0</v>
      </c>
      <c r="BN1066" s="284">
        <f t="shared" si="500"/>
        <v>0</v>
      </c>
      <c r="BO1066" s="284">
        <f t="shared" si="500"/>
        <v>0</v>
      </c>
      <c r="BP1066" s="284">
        <f t="shared" si="500"/>
        <v>0</v>
      </c>
      <c r="BQ1066" s="284">
        <f t="shared" si="500"/>
        <v>0</v>
      </c>
      <c r="BR1066" s="284">
        <f t="shared" si="500"/>
        <v>0</v>
      </c>
      <c r="BS1066" s="284">
        <f t="shared" si="500"/>
        <v>0</v>
      </c>
      <c r="BT1066" s="284">
        <f t="shared" si="500"/>
        <v>0</v>
      </c>
      <c r="BU1066" s="284">
        <f t="shared" si="500"/>
        <v>0</v>
      </c>
      <c r="BV1066" s="284">
        <f t="shared" si="500"/>
        <v>0</v>
      </c>
      <c r="BW1066" s="284">
        <f t="shared" si="500"/>
        <v>0</v>
      </c>
      <c r="BX1066" s="284">
        <f t="shared" si="500"/>
        <v>0</v>
      </c>
      <c r="BY1066" s="284">
        <f t="shared" si="500"/>
        <v>0</v>
      </c>
      <c r="BZ1066" s="284">
        <f t="shared" si="500"/>
        <v>0</v>
      </c>
      <c r="CA1066" s="284">
        <f t="shared" si="500"/>
        <v>0</v>
      </c>
      <c r="CB1066" s="284">
        <f t="shared" si="500"/>
        <v>0</v>
      </c>
      <c r="CC1066" s="284">
        <f t="shared" si="500"/>
        <v>0</v>
      </c>
      <c r="CD1066" s="284">
        <f t="shared" si="500"/>
        <v>0</v>
      </c>
      <c r="CE1066" s="284">
        <f t="shared" si="500"/>
        <v>0</v>
      </c>
      <c r="CF1066" s="284">
        <f t="shared" si="500"/>
        <v>0</v>
      </c>
      <c r="CG1066" s="284">
        <f t="shared" si="500"/>
        <v>0</v>
      </c>
      <c r="CH1066" s="284">
        <f t="shared" si="500"/>
        <v>0</v>
      </c>
      <c r="CI1066" s="284">
        <f t="shared" si="500"/>
        <v>0</v>
      </c>
      <c r="CJ1066" s="284">
        <f t="shared" si="500"/>
        <v>0</v>
      </c>
      <c r="CK1066" s="284">
        <f t="shared" si="500"/>
        <v>0</v>
      </c>
      <c r="CL1066" s="284">
        <f t="shared" si="500"/>
        <v>0</v>
      </c>
      <c r="CM1066" s="284">
        <f t="shared" si="500"/>
        <v>0</v>
      </c>
      <c r="CN1066" s="284">
        <f t="shared" si="500"/>
        <v>0</v>
      </c>
      <c r="CO1066" s="284">
        <f t="shared" si="500"/>
        <v>0</v>
      </c>
      <c r="CP1066" s="284">
        <f t="shared" si="500"/>
        <v>0</v>
      </c>
      <c r="CQ1066" s="284">
        <f t="shared" si="500"/>
        <v>0</v>
      </c>
      <c r="CR1066" s="965"/>
      <c r="CS1066" s="965"/>
      <c r="CT1066" s="965"/>
      <c r="CU1066" s="965"/>
      <c r="CV1066" s="965"/>
      <c r="CW1066" s="965"/>
      <c r="CX1066" s="965"/>
      <c r="CY1066" s="965"/>
      <c r="CZ1066" s="965"/>
      <c r="DA1066" s="965"/>
    </row>
    <row r="1067" spans="1:105" ht="19.399999999999999" hidden="1" customHeight="1">
      <c r="A1067" s="977"/>
      <c r="B1067" s="979" t="s">
        <v>1</v>
      </c>
      <c r="C1067" s="980"/>
      <c r="D1067" s="980"/>
      <c r="E1067" s="980"/>
      <c r="F1067" s="980"/>
      <c r="G1067" s="981"/>
      <c r="H1067" s="266"/>
      <c r="I1067" s="266"/>
      <c r="J1067" s="266"/>
      <c r="K1067" s="266"/>
      <c r="L1067" s="266"/>
      <c r="M1067" s="277"/>
      <c r="N1067" s="266"/>
      <c r="O1067" s="266"/>
      <c r="P1067" s="266"/>
      <c r="Q1067" s="266"/>
      <c r="R1067" s="266"/>
      <c r="S1067" s="266"/>
      <c r="T1067" s="266"/>
      <c r="U1067" s="266"/>
      <c r="V1067" s="266"/>
      <c r="W1067" s="266"/>
      <c r="X1067" s="266"/>
      <c r="Y1067" s="281" t="s">
        <v>1974</v>
      </c>
      <c r="Z1067" s="266"/>
      <c r="AA1067" s="266"/>
      <c r="AB1067" s="266"/>
      <c r="AC1067" s="266"/>
      <c r="AD1067" s="266"/>
      <c r="AE1067" s="266"/>
      <c r="AF1067" s="266"/>
      <c r="AG1067" s="266"/>
      <c r="AH1067" s="266"/>
      <c r="AI1067" s="266"/>
      <c r="AJ1067" s="266"/>
      <c r="AK1067" s="266"/>
      <c r="AL1067" s="266"/>
      <c r="AM1067" s="266"/>
      <c r="AN1067" s="266"/>
      <c r="AO1067" s="266"/>
      <c r="AP1067" s="266"/>
      <c r="AQ1067" s="266"/>
      <c r="AR1067" s="266"/>
      <c r="AS1067" s="266"/>
      <c r="AT1067" s="266"/>
      <c r="AU1067" s="266"/>
      <c r="AV1067" s="266"/>
      <c r="AW1067" s="266"/>
      <c r="AX1067" s="266"/>
      <c r="AY1067" s="266"/>
      <c r="AZ1067" s="266"/>
      <c r="BA1067" s="266"/>
      <c r="BB1067" s="266"/>
      <c r="BC1067" s="266"/>
      <c r="BD1067" s="266"/>
      <c r="BE1067" s="266"/>
      <c r="BF1067" s="266"/>
      <c r="BG1067" s="266"/>
      <c r="BH1067" s="266"/>
      <c r="BI1067" s="266"/>
      <c r="BJ1067" s="202" t="e">
        <f>BJ1066/(BJ1063+BJ1064+BJ1065+BJ1066)</f>
        <v>#DIV/0!</v>
      </c>
      <c r="BK1067" s="202" t="e">
        <f t="shared" ref="BK1067:CQ1067" si="501">BK1066/(BK1063+BK1064+BK1065+BK1066)</f>
        <v>#DIV/0!</v>
      </c>
      <c r="BL1067" s="202" t="e">
        <f t="shared" si="501"/>
        <v>#DIV/0!</v>
      </c>
      <c r="BM1067" s="202" t="e">
        <f t="shared" si="501"/>
        <v>#DIV/0!</v>
      </c>
      <c r="BN1067" s="202" t="e">
        <f t="shared" si="501"/>
        <v>#DIV/0!</v>
      </c>
      <c r="BO1067" s="202" t="e">
        <f t="shared" si="501"/>
        <v>#DIV/0!</v>
      </c>
      <c r="BP1067" s="202" t="e">
        <f t="shared" si="501"/>
        <v>#DIV/0!</v>
      </c>
      <c r="BQ1067" s="202" t="e">
        <f t="shared" si="501"/>
        <v>#DIV/0!</v>
      </c>
      <c r="BR1067" s="202" t="e">
        <f t="shared" si="501"/>
        <v>#DIV/0!</v>
      </c>
      <c r="BS1067" s="202" t="e">
        <f t="shared" si="501"/>
        <v>#DIV/0!</v>
      </c>
      <c r="BT1067" s="202" t="e">
        <f t="shared" si="501"/>
        <v>#DIV/0!</v>
      </c>
      <c r="BU1067" s="202" t="e">
        <f t="shared" si="501"/>
        <v>#DIV/0!</v>
      </c>
      <c r="BV1067" s="202" t="e">
        <f t="shared" si="501"/>
        <v>#DIV/0!</v>
      </c>
      <c r="BW1067" s="202" t="e">
        <f t="shared" si="501"/>
        <v>#DIV/0!</v>
      </c>
      <c r="BX1067" s="202" t="e">
        <f t="shared" si="501"/>
        <v>#DIV/0!</v>
      </c>
      <c r="BY1067" s="202" t="e">
        <f t="shared" si="501"/>
        <v>#DIV/0!</v>
      </c>
      <c r="BZ1067" s="202" t="e">
        <f t="shared" si="501"/>
        <v>#DIV/0!</v>
      </c>
      <c r="CA1067" s="202" t="e">
        <f t="shared" si="501"/>
        <v>#DIV/0!</v>
      </c>
      <c r="CB1067" s="202" t="e">
        <f t="shared" si="501"/>
        <v>#DIV/0!</v>
      </c>
      <c r="CC1067" s="202" t="e">
        <f t="shared" si="501"/>
        <v>#DIV/0!</v>
      </c>
      <c r="CD1067" s="202" t="e">
        <f t="shared" si="501"/>
        <v>#DIV/0!</v>
      </c>
      <c r="CE1067" s="202" t="e">
        <f t="shared" si="501"/>
        <v>#DIV/0!</v>
      </c>
      <c r="CF1067" s="202" t="e">
        <f t="shared" si="501"/>
        <v>#DIV/0!</v>
      </c>
      <c r="CG1067" s="202" t="e">
        <f t="shared" si="501"/>
        <v>#DIV/0!</v>
      </c>
      <c r="CH1067" s="202" t="e">
        <f t="shared" si="501"/>
        <v>#DIV/0!</v>
      </c>
      <c r="CI1067" s="202" t="e">
        <f t="shared" si="501"/>
        <v>#DIV/0!</v>
      </c>
      <c r="CJ1067" s="202" t="e">
        <f t="shared" si="501"/>
        <v>#DIV/0!</v>
      </c>
      <c r="CK1067" s="202" t="e">
        <f t="shared" si="501"/>
        <v>#DIV/0!</v>
      </c>
      <c r="CL1067" s="202" t="e">
        <f t="shared" si="501"/>
        <v>#DIV/0!</v>
      </c>
      <c r="CM1067" s="202" t="e">
        <f t="shared" si="501"/>
        <v>#DIV/0!</v>
      </c>
      <c r="CN1067" s="202" t="e">
        <f t="shared" si="501"/>
        <v>#DIV/0!</v>
      </c>
      <c r="CO1067" s="202" t="e">
        <f t="shared" si="501"/>
        <v>#DIV/0!</v>
      </c>
      <c r="CP1067" s="202" t="e">
        <f t="shared" si="501"/>
        <v>#DIV/0!</v>
      </c>
      <c r="CQ1067" s="202" t="e">
        <f t="shared" si="501"/>
        <v>#DIV/0!</v>
      </c>
      <c r="CR1067" s="965"/>
      <c r="CS1067" s="965"/>
      <c r="CT1067" s="965"/>
      <c r="CU1067" s="965"/>
      <c r="CV1067" s="965"/>
      <c r="CW1067" s="965"/>
      <c r="CX1067" s="965"/>
      <c r="CY1067" s="965"/>
      <c r="CZ1067" s="965"/>
      <c r="DA1067" s="965"/>
    </row>
    <row r="1068" spans="1:105" ht="19.399999999999999" hidden="1" customHeight="1">
      <c r="A1068" s="977"/>
      <c r="B1068" s="982" t="s">
        <v>400</v>
      </c>
      <c r="C1068" s="983"/>
      <c r="D1068" s="983"/>
      <c r="E1068" s="983"/>
      <c r="F1068" s="983"/>
      <c r="G1068" s="983"/>
      <c r="H1068" s="270"/>
      <c r="I1068" s="270"/>
      <c r="J1068" s="270"/>
      <c r="K1068" s="270"/>
      <c r="L1068" s="270"/>
      <c r="M1068" s="270"/>
      <c r="N1068" s="269"/>
      <c r="O1068" s="269"/>
      <c r="P1068" s="269"/>
      <c r="Q1068" s="269"/>
      <c r="R1068" s="269"/>
      <c r="S1068" s="269"/>
      <c r="T1068" s="269"/>
      <c r="U1068" s="269"/>
      <c r="V1068" s="269"/>
      <c r="W1068" s="269"/>
      <c r="X1068" s="269"/>
      <c r="Y1068" s="281" t="s">
        <v>1974</v>
      </c>
      <c r="Z1068" s="269"/>
      <c r="AA1068" s="269"/>
      <c r="AB1068" s="269"/>
      <c r="AC1068" s="269"/>
      <c r="AD1068" s="269"/>
      <c r="AE1068" s="269"/>
      <c r="AF1068" s="269"/>
      <c r="AG1068" s="269"/>
      <c r="AH1068" s="269"/>
      <c r="AI1068" s="269"/>
      <c r="AJ1068" s="269"/>
      <c r="AK1068" s="269"/>
      <c r="AL1068" s="269"/>
      <c r="AM1068" s="269"/>
      <c r="AN1068" s="269"/>
      <c r="AO1068" s="269"/>
      <c r="AP1068" s="269"/>
      <c r="AQ1068" s="269"/>
      <c r="AR1068" s="269"/>
      <c r="AS1068" s="269"/>
      <c r="AT1068" s="269"/>
      <c r="AU1068" s="269"/>
      <c r="AV1068" s="269"/>
      <c r="AW1068" s="269"/>
      <c r="AX1068" s="269"/>
      <c r="AY1068" s="269"/>
      <c r="AZ1068" s="269"/>
      <c r="BA1068" s="269"/>
      <c r="BB1068" s="269"/>
      <c r="BC1068" s="269"/>
      <c r="BD1068" s="269"/>
      <c r="BE1068" s="269"/>
      <c r="BF1068" s="269"/>
      <c r="BG1068" s="269"/>
      <c r="BH1068" s="269"/>
      <c r="BI1068" s="269"/>
      <c r="BJ1068" s="283" t="e">
        <f>(((BJ1063*2)+(BJ1064*1)+(BJ1065*0)))/(BJ1063+BJ1064+BJ1065)</f>
        <v>#DIV/0!</v>
      </c>
      <c r="BK1068" s="283" t="e">
        <f t="shared" ref="BK1068:CQ1068" si="502">(((BK1063*2)+(BK1064*1)+(BK1065*0)))/(BK1063+BK1064+BK1065)</f>
        <v>#DIV/0!</v>
      </c>
      <c r="BL1068" s="283" t="e">
        <f t="shared" si="502"/>
        <v>#DIV/0!</v>
      </c>
      <c r="BM1068" s="283" t="e">
        <f t="shared" si="502"/>
        <v>#DIV/0!</v>
      </c>
      <c r="BN1068" s="283" t="e">
        <f t="shared" si="502"/>
        <v>#DIV/0!</v>
      </c>
      <c r="BO1068" s="283" t="e">
        <f t="shared" si="502"/>
        <v>#DIV/0!</v>
      </c>
      <c r="BP1068" s="283" t="e">
        <f t="shared" si="502"/>
        <v>#DIV/0!</v>
      </c>
      <c r="BQ1068" s="283" t="e">
        <f t="shared" si="502"/>
        <v>#DIV/0!</v>
      </c>
      <c r="BR1068" s="283" t="e">
        <f t="shared" si="502"/>
        <v>#DIV/0!</v>
      </c>
      <c r="BS1068" s="283" t="e">
        <f t="shared" si="502"/>
        <v>#DIV/0!</v>
      </c>
      <c r="BT1068" s="283" t="e">
        <f t="shared" si="502"/>
        <v>#DIV/0!</v>
      </c>
      <c r="BU1068" s="283" t="e">
        <f t="shared" si="502"/>
        <v>#DIV/0!</v>
      </c>
      <c r="BV1068" s="283" t="e">
        <f t="shared" si="502"/>
        <v>#DIV/0!</v>
      </c>
      <c r="BW1068" s="283" t="e">
        <f t="shared" si="502"/>
        <v>#DIV/0!</v>
      </c>
      <c r="BX1068" s="283" t="e">
        <f t="shared" si="502"/>
        <v>#DIV/0!</v>
      </c>
      <c r="BY1068" s="283" t="e">
        <f t="shared" si="502"/>
        <v>#DIV/0!</v>
      </c>
      <c r="BZ1068" s="283" t="e">
        <f t="shared" si="502"/>
        <v>#DIV/0!</v>
      </c>
      <c r="CA1068" s="283" t="e">
        <f t="shared" si="502"/>
        <v>#DIV/0!</v>
      </c>
      <c r="CB1068" s="283" t="e">
        <f t="shared" si="502"/>
        <v>#DIV/0!</v>
      </c>
      <c r="CC1068" s="283" t="e">
        <f t="shared" si="502"/>
        <v>#DIV/0!</v>
      </c>
      <c r="CD1068" s="283" t="e">
        <f t="shared" si="502"/>
        <v>#DIV/0!</v>
      </c>
      <c r="CE1068" s="283" t="e">
        <f t="shared" si="502"/>
        <v>#DIV/0!</v>
      </c>
      <c r="CF1068" s="283" t="e">
        <f t="shared" si="502"/>
        <v>#DIV/0!</v>
      </c>
      <c r="CG1068" s="283" t="e">
        <f t="shared" si="502"/>
        <v>#DIV/0!</v>
      </c>
      <c r="CH1068" s="283" t="e">
        <f t="shared" si="502"/>
        <v>#DIV/0!</v>
      </c>
      <c r="CI1068" s="283" t="e">
        <f t="shared" si="502"/>
        <v>#DIV/0!</v>
      </c>
      <c r="CJ1068" s="283" t="e">
        <f t="shared" si="502"/>
        <v>#DIV/0!</v>
      </c>
      <c r="CK1068" s="283" t="e">
        <f t="shared" si="502"/>
        <v>#DIV/0!</v>
      </c>
      <c r="CL1068" s="283" t="e">
        <f t="shared" si="502"/>
        <v>#DIV/0!</v>
      </c>
      <c r="CM1068" s="283" t="e">
        <f t="shared" si="502"/>
        <v>#DIV/0!</v>
      </c>
      <c r="CN1068" s="283" t="e">
        <f t="shared" si="502"/>
        <v>#DIV/0!</v>
      </c>
      <c r="CO1068" s="283" t="e">
        <f t="shared" si="502"/>
        <v>#DIV/0!</v>
      </c>
      <c r="CP1068" s="283" t="e">
        <f t="shared" si="502"/>
        <v>#DIV/0!</v>
      </c>
      <c r="CQ1068" s="283" t="e">
        <f t="shared" si="502"/>
        <v>#DIV/0!</v>
      </c>
      <c r="CR1068" s="972">
        <f>COUNTIF(BJ1069:CQ1069,"Đ")</f>
        <v>0</v>
      </c>
      <c r="CS1068" s="960" t="e">
        <f>CR1068/(CR1068+CT1068+CV1068+CX1068)</f>
        <v>#DIV/0!</v>
      </c>
      <c r="CT1068" s="959">
        <f>COUNTIF(BJ1069:CQ1069,"CCG")</f>
        <v>0</v>
      </c>
      <c r="CU1068" s="960" t="e">
        <f>CT1068/(CR1068+CT1068+CV1068+CX1068)</f>
        <v>#DIV/0!</v>
      </c>
      <c r="CV1068" s="959">
        <f>COUNTIF(BJ1069:CQ1069,"CĐ")</f>
        <v>0</v>
      </c>
      <c r="CW1068" s="960" t="e">
        <f>CV1068/(CR1068+CT1068+CV1068+CX1068)</f>
        <v>#DIV/0!</v>
      </c>
      <c r="CX1068" s="959">
        <f>COUNTIF(BJ1069:CQ1069,"KĐG")</f>
        <v>0</v>
      </c>
      <c r="CY1068" s="960" t="e">
        <f>CX1068/(CR1068+CT1068+CV1068+CX1068)</f>
        <v>#DIV/0!</v>
      </c>
      <c r="CZ1068" s="958" t="e">
        <f>(((CR1068*2)+(CT1068*1)+(CV1068*0)))/(CR1068+CT1068+CV1068)</f>
        <v>#DIV/0!</v>
      </c>
      <c r="DA1068" s="958" t="e">
        <f>IF(CY1068&gt;=50%,"KĐG",IF(CZ1068&gt;=1.6,"Đạt",IF(CZ1068&gt;=1,"Cần cố gắng","Chưa đạt")))</f>
        <v>#DIV/0!</v>
      </c>
    </row>
    <row r="1069" spans="1:105" ht="19.399999999999999" hidden="1" customHeight="1">
      <c r="A1069" s="978"/>
      <c r="B1069" s="984"/>
      <c r="C1069" s="985"/>
      <c r="D1069" s="985"/>
      <c r="E1069" s="985"/>
      <c r="F1069" s="985"/>
      <c r="G1069" s="985"/>
      <c r="H1069" s="271"/>
      <c r="I1069" s="271"/>
      <c r="J1069" s="271"/>
      <c r="K1069" s="271"/>
      <c r="L1069" s="271"/>
      <c r="M1069" s="271"/>
      <c r="N1069" s="269"/>
      <c r="O1069" s="269"/>
      <c r="P1069" s="269"/>
      <c r="Q1069" s="269"/>
      <c r="R1069" s="269"/>
      <c r="S1069" s="269"/>
      <c r="T1069" s="269"/>
      <c r="U1069" s="269"/>
      <c r="V1069" s="269"/>
      <c r="W1069" s="269"/>
      <c r="X1069" s="269"/>
      <c r="Y1069" s="281" t="s">
        <v>1974</v>
      </c>
      <c r="Z1069" s="269"/>
      <c r="AA1069" s="269"/>
      <c r="AB1069" s="269"/>
      <c r="AC1069" s="269"/>
      <c r="AD1069" s="269"/>
      <c r="AE1069" s="269"/>
      <c r="AF1069" s="269"/>
      <c r="AG1069" s="269"/>
      <c r="AH1069" s="269"/>
      <c r="AI1069" s="269"/>
      <c r="AJ1069" s="269"/>
      <c r="AK1069" s="269"/>
      <c r="AL1069" s="269"/>
      <c r="AM1069" s="269"/>
      <c r="AN1069" s="269"/>
      <c r="AO1069" s="269"/>
      <c r="AP1069" s="269"/>
      <c r="AQ1069" s="269"/>
      <c r="AR1069" s="269"/>
      <c r="AS1069" s="269"/>
      <c r="AT1069" s="269"/>
      <c r="AU1069" s="269"/>
      <c r="AV1069" s="269"/>
      <c r="AW1069" s="269"/>
      <c r="AX1069" s="269"/>
      <c r="AY1069" s="269"/>
      <c r="AZ1069" s="269"/>
      <c r="BA1069" s="269"/>
      <c r="BB1069" s="269"/>
      <c r="BC1069" s="269"/>
      <c r="BD1069" s="269"/>
      <c r="BE1069" s="269"/>
      <c r="BF1069" s="269"/>
      <c r="BG1069" s="269"/>
      <c r="BH1069" s="269"/>
      <c r="BI1069" s="269"/>
      <c r="BJ1069" s="283" t="e">
        <f>IF(BJ1067&gt;=50%,"KĐG",IF(BJ1068&gt;=1.6,"Đ",IF(BJ1068&gt;=1,"CCG","CĐ")))</f>
        <v>#DIV/0!</v>
      </c>
      <c r="BK1069" s="283" t="e">
        <f t="shared" ref="BK1069:CQ1069" si="503">IF(BK1067&gt;=50%,"KĐG",IF(BK1068&gt;=1.6,"Đ",IF(BK1068&gt;=1,"CCG","CĐ")))</f>
        <v>#DIV/0!</v>
      </c>
      <c r="BL1069" s="283" t="e">
        <f t="shared" si="503"/>
        <v>#DIV/0!</v>
      </c>
      <c r="BM1069" s="283" t="e">
        <f t="shared" si="503"/>
        <v>#DIV/0!</v>
      </c>
      <c r="BN1069" s="283" t="e">
        <f t="shared" si="503"/>
        <v>#DIV/0!</v>
      </c>
      <c r="BO1069" s="283" t="e">
        <f t="shared" si="503"/>
        <v>#DIV/0!</v>
      </c>
      <c r="BP1069" s="283" t="e">
        <f t="shared" si="503"/>
        <v>#DIV/0!</v>
      </c>
      <c r="BQ1069" s="283" t="e">
        <f t="shared" si="503"/>
        <v>#DIV/0!</v>
      </c>
      <c r="BR1069" s="283" t="e">
        <f t="shared" si="503"/>
        <v>#DIV/0!</v>
      </c>
      <c r="BS1069" s="283" t="e">
        <f t="shared" si="503"/>
        <v>#DIV/0!</v>
      </c>
      <c r="BT1069" s="283" t="e">
        <f t="shared" si="503"/>
        <v>#DIV/0!</v>
      </c>
      <c r="BU1069" s="283" t="e">
        <f t="shared" si="503"/>
        <v>#DIV/0!</v>
      </c>
      <c r="BV1069" s="283" t="e">
        <f t="shared" si="503"/>
        <v>#DIV/0!</v>
      </c>
      <c r="BW1069" s="283" t="e">
        <f t="shared" si="503"/>
        <v>#DIV/0!</v>
      </c>
      <c r="BX1069" s="283" t="e">
        <f t="shared" si="503"/>
        <v>#DIV/0!</v>
      </c>
      <c r="BY1069" s="283" t="e">
        <f t="shared" si="503"/>
        <v>#DIV/0!</v>
      </c>
      <c r="BZ1069" s="283" t="e">
        <f t="shared" si="503"/>
        <v>#DIV/0!</v>
      </c>
      <c r="CA1069" s="283" t="e">
        <f t="shared" si="503"/>
        <v>#DIV/0!</v>
      </c>
      <c r="CB1069" s="283" t="e">
        <f t="shared" si="503"/>
        <v>#DIV/0!</v>
      </c>
      <c r="CC1069" s="283" t="e">
        <f t="shared" si="503"/>
        <v>#DIV/0!</v>
      </c>
      <c r="CD1069" s="283" t="e">
        <f t="shared" si="503"/>
        <v>#DIV/0!</v>
      </c>
      <c r="CE1069" s="283" t="e">
        <f t="shared" si="503"/>
        <v>#DIV/0!</v>
      </c>
      <c r="CF1069" s="283" t="e">
        <f t="shared" si="503"/>
        <v>#DIV/0!</v>
      </c>
      <c r="CG1069" s="283" t="e">
        <f t="shared" si="503"/>
        <v>#DIV/0!</v>
      </c>
      <c r="CH1069" s="283" t="e">
        <f t="shared" si="503"/>
        <v>#DIV/0!</v>
      </c>
      <c r="CI1069" s="283" t="e">
        <f t="shared" si="503"/>
        <v>#DIV/0!</v>
      </c>
      <c r="CJ1069" s="283" t="e">
        <f t="shared" si="503"/>
        <v>#DIV/0!</v>
      </c>
      <c r="CK1069" s="283" t="e">
        <f t="shared" si="503"/>
        <v>#DIV/0!</v>
      </c>
      <c r="CL1069" s="283" t="e">
        <f t="shared" si="503"/>
        <v>#DIV/0!</v>
      </c>
      <c r="CM1069" s="283" t="e">
        <f t="shared" si="503"/>
        <v>#DIV/0!</v>
      </c>
      <c r="CN1069" s="283" t="e">
        <f t="shared" si="503"/>
        <v>#DIV/0!</v>
      </c>
      <c r="CO1069" s="283" t="e">
        <f t="shared" si="503"/>
        <v>#DIV/0!</v>
      </c>
      <c r="CP1069" s="283" t="e">
        <f t="shared" si="503"/>
        <v>#DIV/0!</v>
      </c>
      <c r="CQ1069" s="283" t="e">
        <f t="shared" si="503"/>
        <v>#DIV/0!</v>
      </c>
      <c r="CR1069" s="972"/>
      <c r="CS1069" s="960"/>
      <c r="CT1069" s="959"/>
      <c r="CU1069" s="960"/>
      <c r="CV1069" s="959"/>
      <c r="CW1069" s="960"/>
      <c r="CX1069" s="959"/>
      <c r="CY1069" s="960"/>
      <c r="CZ1069" s="958"/>
      <c r="DA1069" s="958"/>
    </row>
    <row r="1070" spans="1:105" ht="19.399999999999999" hidden="1" customHeight="1">
      <c r="A1070" s="272"/>
      <c r="B1070" s="273"/>
      <c r="C1070" s="274"/>
      <c r="D1070" s="275"/>
      <c r="E1070" s="274"/>
      <c r="F1070" s="275"/>
      <c r="G1070" s="275"/>
      <c r="H1070" s="126"/>
      <c r="I1070" s="126"/>
      <c r="J1070" s="96"/>
      <c r="K1070" s="96"/>
      <c r="L1070" s="152"/>
      <c r="M1070" s="96"/>
      <c r="N1070" s="279"/>
      <c r="O1070" s="279"/>
      <c r="P1070" s="279"/>
      <c r="Q1070" s="279"/>
      <c r="R1070" s="279"/>
      <c r="S1070" s="279"/>
      <c r="T1070" s="279"/>
      <c r="U1070" s="279"/>
      <c r="V1070" s="279"/>
      <c r="W1070" s="279"/>
      <c r="X1070" s="279"/>
      <c r="Y1070" s="279"/>
      <c r="Z1070" s="279"/>
      <c r="AA1070" s="279"/>
      <c r="AB1070" s="279"/>
      <c r="AC1070" s="279"/>
      <c r="AD1070" s="279"/>
      <c r="AE1070" s="279"/>
      <c r="AF1070" s="279"/>
      <c r="AG1070" s="279"/>
      <c r="AH1070" s="279"/>
      <c r="AI1070" s="279"/>
      <c r="AJ1070" s="279"/>
      <c r="AK1070" s="279"/>
      <c r="AL1070" s="279"/>
      <c r="AM1070" s="279"/>
      <c r="AN1070" s="279"/>
      <c r="AO1070" s="279"/>
      <c r="AP1070" s="279"/>
      <c r="AQ1070" s="279"/>
      <c r="AR1070" s="279"/>
      <c r="AS1070" s="279"/>
      <c r="AT1070" s="279"/>
      <c r="AU1070" s="279"/>
      <c r="AV1070" s="279"/>
      <c r="AW1070" s="279"/>
      <c r="AX1070" s="279"/>
      <c r="AY1070" s="279"/>
      <c r="AZ1070" s="279"/>
      <c r="BA1070" s="279"/>
      <c r="BB1070" s="279"/>
      <c r="BC1070" s="279"/>
      <c r="BD1070" s="279"/>
      <c r="BE1070" s="279"/>
      <c r="BF1070" s="279"/>
      <c r="BG1070" s="279"/>
      <c r="BH1070" s="279"/>
      <c r="BI1070" s="279"/>
      <c r="BJ1070" s="283"/>
      <c r="BK1070" s="283"/>
      <c r="BL1070" s="283"/>
      <c r="BM1070" s="283"/>
      <c r="BN1070" s="283"/>
      <c r="BO1070" s="283"/>
      <c r="BP1070" s="283"/>
      <c r="BQ1070" s="283"/>
      <c r="BR1070" s="283"/>
      <c r="BS1070" s="283"/>
      <c r="BT1070" s="283"/>
      <c r="BU1070" s="283"/>
      <c r="BV1070" s="283"/>
      <c r="BW1070" s="283"/>
      <c r="BX1070" s="283"/>
      <c r="BY1070" s="283"/>
      <c r="BZ1070" s="283"/>
      <c r="CA1070" s="283"/>
      <c r="CB1070" s="283"/>
      <c r="CC1070" s="283"/>
      <c r="CD1070" s="283"/>
      <c r="CE1070" s="283"/>
      <c r="CF1070" s="283"/>
      <c r="CG1070" s="283"/>
      <c r="CH1070" s="283"/>
      <c r="CI1070" s="283"/>
      <c r="CJ1070" s="283"/>
      <c r="CK1070" s="283"/>
      <c r="CL1070" s="283"/>
      <c r="CM1070" s="283"/>
      <c r="CN1070" s="283"/>
      <c r="CO1070" s="283"/>
      <c r="CP1070" s="283"/>
      <c r="CQ1070" s="283"/>
      <c r="CR1070" s="240"/>
      <c r="CS1070" s="239"/>
      <c r="CT1070" s="222"/>
      <c r="CU1070" s="239"/>
      <c r="CV1070" s="222"/>
      <c r="CW1070" s="239"/>
      <c r="CX1070" s="222"/>
      <c r="CY1070" s="239"/>
      <c r="CZ1070" s="223"/>
      <c r="DA1070" s="223"/>
    </row>
    <row r="1071" spans="1:105" ht="19.399999999999999" hidden="1" customHeight="1">
      <c r="A1071" s="975" t="s">
        <v>12</v>
      </c>
      <c r="B1071" s="962" t="s">
        <v>5</v>
      </c>
      <c r="C1071" s="963"/>
      <c r="D1071" s="963"/>
      <c r="E1071" s="963"/>
      <c r="F1071" s="963"/>
      <c r="G1071" s="964"/>
      <c r="H1071" s="266"/>
      <c r="I1071" s="266"/>
      <c r="J1071" s="266"/>
      <c r="K1071" s="266"/>
      <c r="L1071" s="266"/>
      <c r="M1071" s="277"/>
      <c r="N1071" s="266"/>
      <c r="O1071" s="266"/>
      <c r="P1071" s="266"/>
      <c r="Q1071" s="266"/>
      <c r="R1071" s="266"/>
      <c r="S1071" s="266"/>
      <c r="T1071" s="266"/>
      <c r="U1071" s="266"/>
      <c r="V1071" s="266"/>
      <c r="W1071" s="266"/>
      <c r="X1071" s="266"/>
      <c r="Y1071" s="266"/>
      <c r="Z1071" s="266"/>
      <c r="AA1071" s="266"/>
      <c r="AB1071" s="266"/>
      <c r="AC1071" s="266"/>
      <c r="AD1071" s="266"/>
      <c r="AE1071" s="266"/>
      <c r="AF1071" s="266"/>
      <c r="AG1071" s="266"/>
      <c r="AH1071" s="266"/>
      <c r="AI1071" s="266"/>
      <c r="AJ1071" s="266"/>
      <c r="AK1071" s="266"/>
      <c r="AL1071" s="266"/>
      <c r="AM1071" s="266"/>
      <c r="AN1071" s="266"/>
      <c r="AO1071" s="266"/>
      <c r="AP1071" s="266"/>
      <c r="AQ1071" s="266"/>
      <c r="AR1071" s="266"/>
      <c r="AS1071" s="266"/>
      <c r="AT1071" s="266"/>
      <c r="AU1071" s="266"/>
      <c r="AV1071" s="266"/>
      <c r="AW1071" s="266"/>
      <c r="AX1071" s="266"/>
      <c r="AY1071" s="266"/>
      <c r="AZ1071" s="266"/>
      <c r="BA1071" s="266"/>
      <c r="BB1071" s="266"/>
      <c r="BC1071" s="266"/>
      <c r="BD1071" s="266"/>
      <c r="BE1071" s="266"/>
      <c r="BF1071" s="266"/>
      <c r="BG1071" s="266"/>
      <c r="BH1071" s="266"/>
      <c r="BI1071" s="266"/>
      <c r="BJ1071" s="284">
        <f t="shared" ref="BJ1071:CQ1071" si="504">COUNTIFS($L$6:$L$967,"Thể chất",BJ$6:BJ$967,"2")</f>
        <v>0</v>
      </c>
      <c r="BK1071" s="284">
        <f t="shared" si="504"/>
        <v>0</v>
      </c>
      <c r="BL1071" s="284">
        <f t="shared" si="504"/>
        <v>0</v>
      </c>
      <c r="BM1071" s="284">
        <f t="shared" si="504"/>
        <v>0</v>
      </c>
      <c r="BN1071" s="284">
        <f t="shared" si="504"/>
        <v>0</v>
      </c>
      <c r="BO1071" s="284">
        <f t="shared" si="504"/>
        <v>0</v>
      </c>
      <c r="BP1071" s="284">
        <f t="shared" si="504"/>
        <v>0</v>
      </c>
      <c r="BQ1071" s="284">
        <f t="shared" si="504"/>
        <v>0</v>
      </c>
      <c r="BR1071" s="284">
        <f t="shared" si="504"/>
        <v>0</v>
      </c>
      <c r="BS1071" s="284">
        <f t="shared" si="504"/>
        <v>0</v>
      </c>
      <c r="BT1071" s="284">
        <f t="shared" si="504"/>
        <v>0</v>
      </c>
      <c r="BU1071" s="284">
        <f t="shared" si="504"/>
        <v>0</v>
      </c>
      <c r="BV1071" s="284">
        <f t="shared" si="504"/>
        <v>0</v>
      </c>
      <c r="BW1071" s="284">
        <f t="shared" si="504"/>
        <v>0</v>
      </c>
      <c r="BX1071" s="284">
        <f t="shared" si="504"/>
        <v>0</v>
      </c>
      <c r="BY1071" s="284">
        <f t="shared" si="504"/>
        <v>0</v>
      </c>
      <c r="BZ1071" s="284">
        <f t="shared" si="504"/>
        <v>0</v>
      </c>
      <c r="CA1071" s="284">
        <f t="shared" si="504"/>
        <v>0</v>
      </c>
      <c r="CB1071" s="284">
        <f t="shared" si="504"/>
        <v>0</v>
      </c>
      <c r="CC1071" s="284">
        <f t="shared" si="504"/>
        <v>0</v>
      </c>
      <c r="CD1071" s="284">
        <f t="shared" si="504"/>
        <v>0</v>
      </c>
      <c r="CE1071" s="284">
        <f t="shared" si="504"/>
        <v>0</v>
      </c>
      <c r="CF1071" s="284">
        <f t="shared" si="504"/>
        <v>0</v>
      </c>
      <c r="CG1071" s="284">
        <f t="shared" si="504"/>
        <v>0</v>
      </c>
      <c r="CH1071" s="284">
        <f t="shared" si="504"/>
        <v>0</v>
      </c>
      <c r="CI1071" s="284">
        <f t="shared" si="504"/>
        <v>0</v>
      </c>
      <c r="CJ1071" s="284">
        <f t="shared" si="504"/>
        <v>0</v>
      </c>
      <c r="CK1071" s="284">
        <f t="shared" si="504"/>
        <v>0</v>
      </c>
      <c r="CL1071" s="284">
        <f t="shared" si="504"/>
        <v>0</v>
      </c>
      <c r="CM1071" s="284">
        <f t="shared" si="504"/>
        <v>0</v>
      </c>
      <c r="CN1071" s="284">
        <f t="shared" si="504"/>
        <v>0</v>
      </c>
      <c r="CO1071" s="284">
        <f t="shared" si="504"/>
        <v>0</v>
      </c>
      <c r="CP1071" s="284">
        <f t="shared" si="504"/>
        <v>0</v>
      </c>
      <c r="CQ1071" s="284">
        <f t="shared" si="504"/>
        <v>0</v>
      </c>
      <c r="CR1071" s="965"/>
      <c r="CS1071" s="965"/>
      <c r="CT1071" s="965"/>
      <c r="CU1071" s="965"/>
      <c r="CV1071" s="965"/>
      <c r="CW1071" s="965"/>
      <c r="CX1071" s="965"/>
      <c r="CY1071" s="965"/>
      <c r="CZ1071" s="965"/>
      <c r="DA1071" s="965"/>
    </row>
    <row r="1072" spans="1:105" ht="19.399999999999999" hidden="1" customHeight="1">
      <c r="A1072" s="975"/>
      <c r="B1072" s="962" t="s">
        <v>4</v>
      </c>
      <c r="C1072" s="963"/>
      <c r="D1072" s="963"/>
      <c r="E1072" s="963"/>
      <c r="F1072" s="963"/>
      <c r="G1072" s="964"/>
      <c r="H1072" s="266"/>
      <c r="I1072" s="266"/>
      <c r="J1072" s="266"/>
      <c r="K1072" s="266"/>
      <c r="L1072" s="266"/>
      <c r="M1072" s="277"/>
      <c r="N1072" s="266"/>
      <c r="O1072" s="266"/>
      <c r="P1072" s="266"/>
      <c r="Q1072" s="266"/>
      <c r="R1072" s="266"/>
      <c r="S1072" s="266"/>
      <c r="T1072" s="266"/>
      <c r="U1072" s="266"/>
      <c r="V1072" s="266"/>
      <c r="W1072" s="266"/>
      <c r="X1072" s="266"/>
      <c r="Y1072" s="266"/>
      <c r="Z1072" s="266"/>
      <c r="AA1072" s="266"/>
      <c r="AB1072" s="266"/>
      <c r="AC1072" s="266"/>
      <c r="AD1072" s="266"/>
      <c r="AE1072" s="266"/>
      <c r="AF1072" s="266"/>
      <c r="AG1072" s="266"/>
      <c r="AH1072" s="266"/>
      <c r="AI1072" s="266"/>
      <c r="AJ1072" s="266"/>
      <c r="AK1072" s="266"/>
      <c r="AL1072" s="266"/>
      <c r="AM1072" s="266"/>
      <c r="AN1072" s="266"/>
      <c r="AO1072" s="266"/>
      <c r="AP1072" s="266"/>
      <c r="AQ1072" s="266"/>
      <c r="AR1072" s="266"/>
      <c r="AS1072" s="266"/>
      <c r="AT1072" s="266"/>
      <c r="AU1072" s="266"/>
      <c r="AV1072" s="266"/>
      <c r="AW1072" s="266"/>
      <c r="AX1072" s="266"/>
      <c r="AY1072" s="266"/>
      <c r="AZ1072" s="266"/>
      <c r="BA1072" s="266"/>
      <c r="BB1072" s="266"/>
      <c r="BC1072" s="266"/>
      <c r="BD1072" s="266"/>
      <c r="BE1072" s="266"/>
      <c r="BF1072" s="266"/>
      <c r="BG1072" s="266"/>
      <c r="BH1072" s="266"/>
      <c r="BI1072" s="266"/>
      <c r="BJ1072" s="284">
        <f t="shared" ref="BJ1072:CQ1072" si="505">COUNTIFS($L$6:$L$967,"Thể chất",BJ$6:BJ$967,"1")</f>
        <v>0</v>
      </c>
      <c r="BK1072" s="284">
        <f t="shared" si="505"/>
        <v>0</v>
      </c>
      <c r="BL1072" s="284">
        <f t="shared" si="505"/>
        <v>0</v>
      </c>
      <c r="BM1072" s="284">
        <f t="shared" si="505"/>
        <v>0</v>
      </c>
      <c r="BN1072" s="284">
        <f t="shared" si="505"/>
        <v>0</v>
      </c>
      <c r="BO1072" s="284">
        <f t="shared" si="505"/>
        <v>0</v>
      </c>
      <c r="BP1072" s="284">
        <f t="shared" si="505"/>
        <v>0</v>
      </c>
      <c r="BQ1072" s="284">
        <f t="shared" si="505"/>
        <v>0</v>
      </c>
      <c r="BR1072" s="284">
        <f t="shared" si="505"/>
        <v>0</v>
      </c>
      <c r="BS1072" s="284">
        <f t="shared" si="505"/>
        <v>0</v>
      </c>
      <c r="BT1072" s="284">
        <f t="shared" si="505"/>
        <v>0</v>
      </c>
      <c r="BU1072" s="284">
        <f t="shared" si="505"/>
        <v>0</v>
      </c>
      <c r="BV1072" s="284">
        <f t="shared" si="505"/>
        <v>0</v>
      </c>
      <c r="BW1072" s="284">
        <f t="shared" si="505"/>
        <v>0</v>
      </c>
      <c r="BX1072" s="284">
        <f t="shared" si="505"/>
        <v>0</v>
      </c>
      <c r="BY1072" s="284">
        <f t="shared" si="505"/>
        <v>0</v>
      </c>
      <c r="BZ1072" s="284">
        <f t="shared" si="505"/>
        <v>0</v>
      </c>
      <c r="CA1072" s="284">
        <f t="shared" si="505"/>
        <v>0</v>
      </c>
      <c r="CB1072" s="284">
        <f t="shared" si="505"/>
        <v>0</v>
      </c>
      <c r="CC1072" s="284">
        <f t="shared" si="505"/>
        <v>0</v>
      </c>
      <c r="CD1072" s="284">
        <f t="shared" si="505"/>
        <v>0</v>
      </c>
      <c r="CE1072" s="284">
        <f t="shared" si="505"/>
        <v>0</v>
      </c>
      <c r="CF1072" s="284">
        <f t="shared" si="505"/>
        <v>0</v>
      </c>
      <c r="CG1072" s="284">
        <f t="shared" si="505"/>
        <v>0</v>
      </c>
      <c r="CH1072" s="284">
        <f t="shared" si="505"/>
        <v>0</v>
      </c>
      <c r="CI1072" s="284">
        <f t="shared" si="505"/>
        <v>0</v>
      </c>
      <c r="CJ1072" s="284">
        <f t="shared" si="505"/>
        <v>0</v>
      </c>
      <c r="CK1072" s="284">
        <f t="shared" si="505"/>
        <v>0</v>
      </c>
      <c r="CL1072" s="284">
        <f t="shared" si="505"/>
        <v>0</v>
      </c>
      <c r="CM1072" s="284">
        <f t="shared" si="505"/>
        <v>0</v>
      </c>
      <c r="CN1072" s="284">
        <f t="shared" si="505"/>
        <v>0</v>
      </c>
      <c r="CO1072" s="284">
        <f t="shared" si="505"/>
        <v>0</v>
      </c>
      <c r="CP1072" s="284">
        <f t="shared" si="505"/>
        <v>0</v>
      </c>
      <c r="CQ1072" s="284">
        <f t="shared" si="505"/>
        <v>0</v>
      </c>
      <c r="CR1072" s="965"/>
      <c r="CS1072" s="965"/>
      <c r="CT1072" s="965"/>
      <c r="CU1072" s="965"/>
      <c r="CV1072" s="965"/>
      <c r="CW1072" s="965"/>
      <c r="CX1072" s="965"/>
      <c r="CY1072" s="965"/>
      <c r="CZ1072" s="965"/>
      <c r="DA1072" s="965"/>
    </row>
    <row r="1073" spans="1:105" ht="19.399999999999999" hidden="1" customHeight="1">
      <c r="A1073" s="975"/>
      <c r="B1073" s="962" t="s">
        <v>3</v>
      </c>
      <c r="C1073" s="963"/>
      <c r="D1073" s="963"/>
      <c r="E1073" s="963"/>
      <c r="F1073" s="963"/>
      <c r="G1073" s="964"/>
      <c r="H1073" s="266"/>
      <c r="I1073" s="266"/>
      <c r="J1073" s="266"/>
      <c r="K1073" s="266"/>
      <c r="L1073" s="266"/>
      <c r="M1073" s="277"/>
      <c r="N1073" s="266"/>
      <c r="O1073" s="266"/>
      <c r="P1073" s="266"/>
      <c r="Q1073" s="266"/>
      <c r="R1073" s="266"/>
      <c r="S1073" s="266"/>
      <c r="T1073" s="266"/>
      <c r="U1073" s="266"/>
      <c r="V1073" s="266"/>
      <c r="W1073" s="266"/>
      <c r="X1073" s="266"/>
      <c r="Y1073" s="266"/>
      <c r="Z1073" s="266"/>
      <c r="AA1073" s="266"/>
      <c r="AB1073" s="266"/>
      <c r="AC1073" s="266"/>
      <c r="AD1073" s="266"/>
      <c r="AE1073" s="266"/>
      <c r="AF1073" s="266"/>
      <c r="AG1073" s="266"/>
      <c r="AH1073" s="266"/>
      <c r="AI1073" s="266"/>
      <c r="AJ1073" s="266"/>
      <c r="AK1073" s="266"/>
      <c r="AL1073" s="266"/>
      <c r="AM1073" s="266"/>
      <c r="AN1073" s="266"/>
      <c r="AO1073" s="266"/>
      <c r="AP1073" s="266"/>
      <c r="AQ1073" s="266"/>
      <c r="AR1073" s="266"/>
      <c r="AS1073" s="266"/>
      <c r="AT1073" s="266"/>
      <c r="AU1073" s="266"/>
      <c r="AV1073" s="266"/>
      <c r="AW1073" s="266"/>
      <c r="AX1073" s="266"/>
      <c r="AY1073" s="266"/>
      <c r="AZ1073" s="266"/>
      <c r="BA1073" s="266"/>
      <c r="BB1073" s="266"/>
      <c r="BC1073" s="266"/>
      <c r="BD1073" s="266"/>
      <c r="BE1073" s="266"/>
      <c r="BF1073" s="266"/>
      <c r="BG1073" s="266"/>
      <c r="BH1073" s="266"/>
      <c r="BI1073" s="266"/>
      <c r="BJ1073" s="284">
        <f t="shared" ref="BJ1073:CQ1073" si="506">COUNTIFS($L$6:$L$967,"Thể chất",BJ$6:BJ$967,"0")</f>
        <v>0</v>
      </c>
      <c r="BK1073" s="284">
        <f t="shared" si="506"/>
        <v>0</v>
      </c>
      <c r="BL1073" s="284">
        <f t="shared" si="506"/>
        <v>0</v>
      </c>
      <c r="BM1073" s="284">
        <f t="shared" si="506"/>
        <v>0</v>
      </c>
      <c r="BN1073" s="284">
        <f t="shared" si="506"/>
        <v>0</v>
      </c>
      <c r="BO1073" s="284">
        <f t="shared" si="506"/>
        <v>0</v>
      </c>
      <c r="BP1073" s="284">
        <f t="shared" si="506"/>
        <v>0</v>
      </c>
      <c r="BQ1073" s="284">
        <f t="shared" si="506"/>
        <v>0</v>
      </c>
      <c r="BR1073" s="284">
        <f t="shared" si="506"/>
        <v>0</v>
      </c>
      <c r="BS1073" s="284">
        <f t="shared" si="506"/>
        <v>0</v>
      </c>
      <c r="BT1073" s="284">
        <f t="shared" si="506"/>
        <v>0</v>
      </c>
      <c r="BU1073" s="284">
        <f t="shared" si="506"/>
        <v>0</v>
      </c>
      <c r="BV1073" s="284">
        <f t="shared" si="506"/>
        <v>0</v>
      </c>
      <c r="BW1073" s="284">
        <f t="shared" si="506"/>
        <v>0</v>
      </c>
      <c r="BX1073" s="284">
        <f t="shared" si="506"/>
        <v>0</v>
      </c>
      <c r="BY1073" s="284">
        <f t="shared" si="506"/>
        <v>0</v>
      </c>
      <c r="BZ1073" s="284">
        <f t="shared" si="506"/>
        <v>0</v>
      </c>
      <c r="CA1073" s="284">
        <f t="shared" si="506"/>
        <v>0</v>
      </c>
      <c r="CB1073" s="284">
        <f t="shared" si="506"/>
        <v>0</v>
      </c>
      <c r="CC1073" s="284">
        <f t="shared" si="506"/>
        <v>0</v>
      </c>
      <c r="CD1073" s="284">
        <f t="shared" si="506"/>
        <v>0</v>
      </c>
      <c r="CE1073" s="284">
        <f t="shared" si="506"/>
        <v>0</v>
      </c>
      <c r="CF1073" s="284">
        <f t="shared" si="506"/>
        <v>0</v>
      </c>
      <c r="CG1073" s="284">
        <f t="shared" si="506"/>
        <v>0</v>
      </c>
      <c r="CH1073" s="284">
        <f t="shared" si="506"/>
        <v>0</v>
      </c>
      <c r="CI1073" s="284">
        <f t="shared" si="506"/>
        <v>0</v>
      </c>
      <c r="CJ1073" s="284">
        <f t="shared" si="506"/>
        <v>0</v>
      </c>
      <c r="CK1073" s="284">
        <f t="shared" si="506"/>
        <v>0</v>
      </c>
      <c r="CL1073" s="284">
        <f t="shared" si="506"/>
        <v>0</v>
      </c>
      <c r="CM1073" s="284">
        <f t="shared" si="506"/>
        <v>0</v>
      </c>
      <c r="CN1073" s="284">
        <f t="shared" si="506"/>
        <v>0</v>
      </c>
      <c r="CO1073" s="284">
        <f t="shared" si="506"/>
        <v>0</v>
      </c>
      <c r="CP1073" s="284">
        <f t="shared" si="506"/>
        <v>0</v>
      </c>
      <c r="CQ1073" s="284">
        <f t="shared" si="506"/>
        <v>0</v>
      </c>
      <c r="CR1073" s="965"/>
      <c r="CS1073" s="965"/>
      <c r="CT1073" s="965"/>
      <c r="CU1073" s="965"/>
      <c r="CV1073" s="965"/>
      <c r="CW1073" s="965"/>
      <c r="CX1073" s="965"/>
      <c r="CY1073" s="965"/>
      <c r="CZ1073" s="965"/>
      <c r="DA1073" s="965"/>
    </row>
    <row r="1074" spans="1:105" ht="19.399999999999999" hidden="1" customHeight="1">
      <c r="A1074" s="975"/>
      <c r="B1074" s="962" t="s">
        <v>2</v>
      </c>
      <c r="C1074" s="963"/>
      <c r="D1074" s="963"/>
      <c r="E1074" s="963"/>
      <c r="F1074" s="963"/>
      <c r="G1074" s="964"/>
      <c r="H1074" s="266"/>
      <c r="I1074" s="266"/>
      <c r="J1074" s="266"/>
      <c r="K1074" s="266"/>
      <c r="L1074" s="266"/>
      <c r="M1074" s="277"/>
      <c r="N1074" s="266"/>
      <c r="O1074" s="266"/>
      <c r="P1074" s="266"/>
      <c r="Q1074" s="266"/>
      <c r="R1074" s="266"/>
      <c r="S1074" s="266"/>
      <c r="T1074" s="266"/>
      <c r="U1074" s="266"/>
      <c r="V1074" s="266"/>
      <c r="W1074" s="266"/>
      <c r="X1074" s="266"/>
      <c r="Y1074" s="266"/>
      <c r="Z1074" s="266"/>
      <c r="AA1074" s="266"/>
      <c r="AB1074" s="266"/>
      <c r="AC1074" s="266"/>
      <c r="AD1074" s="266"/>
      <c r="AE1074" s="266"/>
      <c r="AF1074" s="266"/>
      <c r="AG1074" s="266"/>
      <c r="AH1074" s="266"/>
      <c r="AI1074" s="266"/>
      <c r="AJ1074" s="266"/>
      <c r="AK1074" s="266"/>
      <c r="AL1074" s="266"/>
      <c r="AM1074" s="266"/>
      <c r="AN1074" s="266"/>
      <c r="AO1074" s="266"/>
      <c r="AP1074" s="266"/>
      <c r="AQ1074" s="266"/>
      <c r="AR1074" s="266"/>
      <c r="AS1074" s="266"/>
      <c r="AT1074" s="266"/>
      <c r="AU1074" s="266"/>
      <c r="AV1074" s="266"/>
      <c r="AW1074" s="266"/>
      <c r="AX1074" s="266"/>
      <c r="AY1074" s="266"/>
      <c r="AZ1074" s="266"/>
      <c r="BA1074" s="266"/>
      <c r="BB1074" s="266"/>
      <c r="BC1074" s="266"/>
      <c r="BD1074" s="266"/>
      <c r="BE1074" s="266"/>
      <c r="BF1074" s="266"/>
      <c r="BG1074" s="266"/>
      <c r="BH1074" s="266"/>
      <c r="BI1074" s="266"/>
      <c r="BJ1074" s="284">
        <f t="shared" ref="BJ1074:CQ1074" si="507">COUNTIFS($L$6:$L$967,"Thể chất",BJ$6:BJ$967,"kđg")</f>
        <v>0</v>
      </c>
      <c r="BK1074" s="284">
        <f t="shared" si="507"/>
        <v>0</v>
      </c>
      <c r="BL1074" s="284">
        <f t="shared" si="507"/>
        <v>0</v>
      </c>
      <c r="BM1074" s="284">
        <f t="shared" si="507"/>
        <v>0</v>
      </c>
      <c r="BN1074" s="284">
        <f t="shared" si="507"/>
        <v>0</v>
      </c>
      <c r="BO1074" s="284">
        <f t="shared" si="507"/>
        <v>0</v>
      </c>
      <c r="BP1074" s="284">
        <f t="shared" si="507"/>
        <v>0</v>
      </c>
      <c r="BQ1074" s="284">
        <f t="shared" si="507"/>
        <v>0</v>
      </c>
      <c r="BR1074" s="284">
        <f t="shared" si="507"/>
        <v>0</v>
      </c>
      <c r="BS1074" s="284">
        <f t="shared" si="507"/>
        <v>0</v>
      </c>
      <c r="BT1074" s="284">
        <f t="shared" si="507"/>
        <v>0</v>
      </c>
      <c r="BU1074" s="284">
        <f t="shared" si="507"/>
        <v>0</v>
      </c>
      <c r="BV1074" s="284">
        <f t="shared" si="507"/>
        <v>0</v>
      </c>
      <c r="BW1074" s="284">
        <f t="shared" si="507"/>
        <v>0</v>
      </c>
      <c r="BX1074" s="284">
        <f t="shared" si="507"/>
        <v>0</v>
      </c>
      <c r="BY1074" s="284">
        <f t="shared" si="507"/>
        <v>0</v>
      </c>
      <c r="BZ1074" s="284">
        <f t="shared" si="507"/>
        <v>0</v>
      </c>
      <c r="CA1074" s="284">
        <f t="shared" si="507"/>
        <v>0</v>
      </c>
      <c r="CB1074" s="284">
        <f t="shared" si="507"/>
        <v>0</v>
      </c>
      <c r="CC1074" s="284">
        <f t="shared" si="507"/>
        <v>0</v>
      </c>
      <c r="CD1074" s="284">
        <f t="shared" si="507"/>
        <v>0</v>
      </c>
      <c r="CE1074" s="284">
        <f t="shared" si="507"/>
        <v>0</v>
      </c>
      <c r="CF1074" s="284">
        <f t="shared" si="507"/>
        <v>0</v>
      </c>
      <c r="CG1074" s="284">
        <f t="shared" si="507"/>
        <v>0</v>
      </c>
      <c r="CH1074" s="284">
        <f t="shared" si="507"/>
        <v>0</v>
      </c>
      <c r="CI1074" s="284">
        <f t="shared" si="507"/>
        <v>0</v>
      </c>
      <c r="CJ1074" s="284">
        <f t="shared" si="507"/>
        <v>0</v>
      </c>
      <c r="CK1074" s="284">
        <f t="shared" si="507"/>
        <v>0</v>
      </c>
      <c r="CL1074" s="284">
        <f t="shared" si="507"/>
        <v>0</v>
      </c>
      <c r="CM1074" s="284">
        <f t="shared" si="507"/>
        <v>0</v>
      </c>
      <c r="CN1074" s="284">
        <f t="shared" si="507"/>
        <v>0</v>
      </c>
      <c r="CO1074" s="284">
        <f t="shared" si="507"/>
        <v>0</v>
      </c>
      <c r="CP1074" s="284">
        <f t="shared" si="507"/>
        <v>0</v>
      </c>
      <c r="CQ1074" s="284">
        <f t="shared" si="507"/>
        <v>0</v>
      </c>
      <c r="CR1074" s="965"/>
      <c r="CS1074" s="965"/>
      <c r="CT1074" s="965"/>
      <c r="CU1074" s="965"/>
      <c r="CV1074" s="965"/>
      <c r="CW1074" s="965"/>
      <c r="CX1074" s="965"/>
      <c r="CY1074" s="965"/>
      <c r="CZ1074" s="965"/>
      <c r="DA1074" s="965"/>
    </row>
    <row r="1075" spans="1:105" ht="19.399999999999999" hidden="1" customHeight="1">
      <c r="A1075" s="975"/>
      <c r="B1075" s="962" t="s">
        <v>1</v>
      </c>
      <c r="C1075" s="963"/>
      <c r="D1075" s="963"/>
      <c r="E1075" s="963"/>
      <c r="F1075" s="963"/>
      <c r="G1075" s="964"/>
      <c r="H1075" s="266"/>
      <c r="I1075" s="266"/>
      <c r="J1075" s="266"/>
      <c r="K1075" s="266"/>
      <c r="L1075" s="266"/>
      <c r="M1075" s="277"/>
      <c r="N1075" s="266"/>
      <c r="O1075" s="266"/>
      <c r="P1075" s="266"/>
      <c r="Q1075" s="266"/>
      <c r="R1075" s="266"/>
      <c r="S1075" s="266"/>
      <c r="T1075" s="266"/>
      <c r="U1075" s="266"/>
      <c r="V1075" s="266"/>
      <c r="W1075" s="266"/>
      <c r="X1075" s="266"/>
      <c r="Y1075" s="266"/>
      <c r="Z1075" s="266"/>
      <c r="AA1075" s="266"/>
      <c r="AB1075" s="266"/>
      <c r="AC1075" s="266"/>
      <c r="AD1075" s="266"/>
      <c r="AE1075" s="266"/>
      <c r="AF1075" s="266"/>
      <c r="AG1075" s="266"/>
      <c r="AH1075" s="266"/>
      <c r="AI1075" s="266"/>
      <c r="AJ1075" s="266"/>
      <c r="AK1075" s="266"/>
      <c r="AL1075" s="266"/>
      <c r="AM1075" s="266"/>
      <c r="AN1075" s="266"/>
      <c r="AO1075" s="266"/>
      <c r="AP1075" s="266"/>
      <c r="AQ1075" s="266"/>
      <c r="AR1075" s="266"/>
      <c r="AS1075" s="266"/>
      <c r="AT1075" s="266"/>
      <c r="AU1075" s="266"/>
      <c r="AV1075" s="266"/>
      <c r="AW1075" s="266"/>
      <c r="AX1075" s="266"/>
      <c r="AY1075" s="266"/>
      <c r="AZ1075" s="266"/>
      <c r="BA1075" s="266"/>
      <c r="BB1075" s="266"/>
      <c r="BC1075" s="266"/>
      <c r="BD1075" s="266"/>
      <c r="BE1075" s="266"/>
      <c r="BF1075" s="266"/>
      <c r="BG1075" s="266"/>
      <c r="BH1075" s="266"/>
      <c r="BI1075" s="266"/>
      <c r="BJ1075" s="202" t="e">
        <f>BJ1074/(BJ1071+BJ1072+BJ1073+BJ1074)</f>
        <v>#DIV/0!</v>
      </c>
      <c r="BK1075" s="202" t="e">
        <f t="shared" ref="BK1075:CQ1075" si="508">BK1074/(BK1071+BK1072+BK1073+BK1074)</f>
        <v>#DIV/0!</v>
      </c>
      <c r="BL1075" s="202" t="e">
        <f t="shared" si="508"/>
        <v>#DIV/0!</v>
      </c>
      <c r="BM1075" s="202" t="e">
        <f t="shared" si="508"/>
        <v>#DIV/0!</v>
      </c>
      <c r="BN1075" s="202" t="e">
        <f t="shared" si="508"/>
        <v>#DIV/0!</v>
      </c>
      <c r="BO1075" s="202" t="e">
        <f t="shared" si="508"/>
        <v>#DIV/0!</v>
      </c>
      <c r="BP1075" s="202" t="e">
        <f t="shared" si="508"/>
        <v>#DIV/0!</v>
      </c>
      <c r="BQ1075" s="202" t="e">
        <f t="shared" si="508"/>
        <v>#DIV/0!</v>
      </c>
      <c r="BR1075" s="202" t="e">
        <f t="shared" si="508"/>
        <v>#DIV/0!</v>
      </c>
      <c r="BS1075" s="202" t="e">
        <f t="shared" si="508"/>
        <v>#DIV/0!</v>
      </c>
      <c r="BT1075" s="202" t="e">
        <f t="shared" si="508"/>
        <v>#DIV/0!</v>
      </c>
      <c r="BU1075" s="202" t="e">
        <f t="shared" si="508"/>
        <v>#DIV/0!</v>
      </c>
      <c r="BV1075" s="202" t="e">
        <f t="shared" si="508"/>
        <v>#DIV/0!</v>
      </c>
      <c r="BW1075" s="202" t="e">
        <f t="shared" si="508"/>
        <v>#DIV/0!</v>
      </c>
      <c r="BX1075" s="202" t="e">
        <f t="shared" si="508"/>
        <v>#DIV/0!</v>
      </c>
      <c r="BY1075" s="202" t="e">
        <f t="shared" si="508"/>
        <v>#DIV/0!</v>
      </c>
      <c r="BZ1075" s="202" t="e">
        <f t="shared" si="508"/>
        <v>#DIV/0!</v>
      </c>
      <c r="CA1075" s="202" t="e">
        <f t="shared" si="508"/>
        <v>#DIV/0!</v>
      </c>
      <c r="CB1075" s="202" t="e">
        <f t="shared" si="508"/>
        <v>#DIV/0!</v>
      </c>
      <c r="CC1075" s="202" t="e">
        <f t="shared" si="508"/>
        <v>#DIV/0!</v>
      </c>
      <c r="CD1075" s="202" t="e">
        <f t="shared" si="508"/>
        <v>#DIV/0!</v>
      </c>
      <c r="CE1075" s="202" t="e">
        <f t="shared" si="508"/>
        <v>#DIV/0!</v>
      </c>
      <c r="CF1075" s="202" t="e">
        <f t="shared" si="508"/>
        <v>#DIV/0!</v>
      </c>
      <c r="CG1075" s="202" t="e">
        <f t="shared" si="508"/>
        <v>#DIV/0!</v>
      </c>
      <c r="CH1075" s="202" t="e">
        <f t="shared" si="508"/>
        <v>#DIV/0!</v>
      </c>
      <c r="CI1075" s="202" t="e">
        <f t="shared" si="508"/>
        <v>#DIV/0!</v>
      </c>
      <c r="CJ1075" s="202" t="e">
        <f t="shared" si="508"/>
        <v>#DIV/0!</v>
      </c>
      <c r="CK1075" s="202" t="e">
        <f t="shared" si="508"/>
        <v>#DIV/0!</v>
      </c>
      <c r="CL1075" s="202" t="e">
        <f t="shared" si="508"/>
        <v>#DIV/0!</v>
      </c>
      <c r="CM1075" s="202" t="e">
        <f t="shared" si="508"/>
        <v>#DIV/0!</v>
      </c>
      <c r="CN1075" s="202" t="e">
        <f t="shared" si="508"/>
        <v>#DIV/0!</v>
      </c>
      <c r="CO1075" s="202" t="e">
        <f t="shared" si="508"/>
        <v>#DIV/0!</v>
      </c>
      <c r="CP1075" s="202" t="e">
        <f t="shared" si="508"/>
        <v>#DIV/0!</v>
      </c>
      <c r="CQ1075" s="202" t="e">
        <f t="shared" si="508"/>
        <v>#DIV/0!</v>
      </c>
      <c r="CR1075" s="965"/>
      <c r="CS1075" s="965"/>
      <c r="CT1075" s="965"/>
      <c r="CU1075" s="965"/>
      <c r="CV1075" s="965"/>
      <c r="CW1075" s="965"/>
      <c r="CX1075" s="965"/>
      <c r="CY1075" s="965"/>
      <c r="CZ1075" s="965"/>
      <c r="DA1075" s="965"/>
    </row>
    <row r="1076" spans="1:105" ht="19.399999999999999" hidden="1" customHeight="1">
      <c r="A1076" s="975"/>
      <c r="B1076" s="966" t="s">
        <v>0</v>
      </c>
      <c r="C1076" s="967"/>
      <c r="D1076" s="967"/>
      <c r="E1076" s="967"/>
      <c r="F1076" s="967"/>
      <c r="G1076" s="968"/>
      <c r="H1076" s="266"/>
      <c r="I1076" s="266"/>
      <c r="J1076" s="266"/>
      <c r="K1076" s="266"/>
      <c r="L1076" s="266"/>
      <c r="M1076" s="277"/>
      <c r="N1076" s="266"/>
      <c r="O1076" s="266"/>
      <c r="P1076" s="266"/>
      <c r="Q1076" s="266"/>
      <c r="R1076" s="266"/>
      <c r="S1076" s="266"/>
      <c r="T1076" s="266"/>
      <c r="U1076" s="266"/>
      <c r="V1076" s="266"/>
      <c r="W1076" s="266"/>
      <c r="X1076" s="266"/>
      <c r="Y1076" s="266"/>
      <c r="Z1076" s="266"/>
      <c r="AA1076" s="266"/>
      <c r="AB1076" s="266"/>
      <c r="AC1076" s="266"/>
      <c r="AD1076" s="266"/>
      <c r="AE1076" s="266"/>
      <c r="AF1076" s="266"/>
      <c r="AG1076" s="266"/>
      <c r="AH1076" s="266"/>
      <c r="AI1076" s="266"/>
      <c r="AJ1076" s="266"/>
      <c r="AK1076" s="266"/>
      <c r="AL1076" s="266"/>
      <c r="AM1076" s="266"/>
      <c r="AN1076" s="266"/>
      <c r="AO1076" s="266"/>
      <c r="AP1076" s="266"/>
      <c r="AQ1076" s="266"/>
      <c r="AR1076" s="266"/>
      <c r="AS1076" s="266"/>
      <c r="AT1076" s="266"/>
      <c r="AU1076" s="266"/>
      <c r="AV1076" s="266"/>
      <c r="AW1076" s="266"/>
      <c r="AX1076" s="266"/>
      <c r="AY1076" s="266"/>
      <c r="AZ1076" s="266"/>
      <c r="BA1076" s="266"/>
      <c r="BB1076" s="266"/>
      <c r="BC1076" s="266"/>
      <c r="BD1076" s="266"/>
      <c r="BE1076" s="266"/>
      <c r="BF1076" s="266"/>
      <c r="BG1076" s="266"/>
      <c r="BH1076" s="266"/>
      <c r="BI1076" s="266"/>
      <c r="BJ1076" s="283" t="e">
        <f>(((BJ1071*2)+(BJ1072*1)+(BJ1073*0)))/(BJ1071+BJ1072+BJ1073)</f>
        <v>#DIV/0!</v>
      </c>
      <c r="BK1076" s="283" t="e">
        <f t="shared" ref="BK1076:CQ1076" si="509">(((BK1071*2)+(BK1072*1)+(BK1073*0)))/(BK1071+BK1072+BK1073)</f>
        <v>#DIV/0!</v>
      </c>
      <c r="BL1076" s="283" t="e">
        <f t="shared" si="509"/>
        <v>#DIV/0!</v>
      </c>
      <c r="BM1076" s="283" t="e">
        <f t="shared" si="509"/>
        <v>#DIV/0!</v>
      </c>
      <c r="BN1076" s="283" t="e">
        <f t="shared" si="509"/>
        <v>#DIV/0!</v>
      </c>
      <c r="BO1076" s="283" t="e">
        <f t="shared" si="509"/>
        <v>#DIV/0!</v>
      </c>
      <c r="BP1076" s="283" t="e">
        <f t="shared" si="509"/>
        <v>#DIV/0!</v>
      </c>
      <c r="BQ1076" s="283" t="e">
        <f t="shared" si="509"/>
        <v>#DIV/0!</v>
      </c>
      <c r="BR1076" s="283" t="e">
        <f t="shared" si="509"/>
        <v>#DIV/0!</v>
      </c>
      <c r="BS1076" s="283" t="e">
        <f t="shared" si="509"/>
        <v>#DIV/0!</v>
      </c>
      <c r="BT1076" s="283" t="e">
        <f t="shared" si="509"/>
        <v>#DIV/0!</v>
      </c>
      <c r="BU1076" s="283" t="e">
        <f t="shared" si="509"/>
        <v>#DIV/0!</v>
      </c>
      <c r="BV1076" s="283" t="e">
        <f t="shared" si="509"/>
        <v>#DIV/0!</v>
      </c>
      <c r="BW1076" s="283" t="e">
        <f t="shared" si="509"/>
        <v>#DIV/0!</v>
      </c>
      <c r="BX1076" s="283" t="e">
        <f t="shared" si="509"/>
        <v>#DIV/0!</v>
      </c>
      <c r="BY1076" s="283" t="e">
        <f t="shared" si="509"/>
        <v>#DIV/0!</v>
      </c>
      <c r="BZ1076" s="283" t="e">
        <f t="shared" si="509"/>
        <v>#DIV/0!</v>
      </c>
      <c r="CA1076" s="283" t="e">
        <f t="shared" si="509"/>
        <v>#DIV/0!</v>
      </c>
      <c r="CB1076" s="283" t="e">
        <f t="shared" si="509"/>
        <v>#DIV/0!</v>
      </c>
      <c r="CC1076" s="283" t="e">
        <f t="shared" si="509"/>
        <v>#DIV/0!</v>
      </c>
      <c r="CD1076" s="283" t="e">
        <f t="shared" si="509"/>
        <v>#DIV/0!</v>
      </c>
      <c r="CE1076" s="283" t="e">
        <f t="shared" si="509"/>
        <v>#DIV/0!</v>
      </c>
      <c r="CF1076" s="283" t="e">
        <f t="shared" si="509"/>
        <v>#DIV/0!</v>
      </c>
      <c r="CG1076" s="283" t="e">
        <f t="shared" si="509"/>
        <v>#DIV/0!</v>
      </c>
      <c r="CH1076" s="283" t="e">
        <f t="shared" si="509"/>
        <v>#DIV/0!</v>
      </c>
      <c r="CI1076" s="283" t="e">
        <f t="shared" si="509"/>
        <v>#DIV/0!</v>
      </c>
      <c r="CJ1076" s="283" t="e">
        <f t="shared" si="509"/>
        <v>#DIV/0!</v>
      </c>
      <c r="CK1076" s="283" t="e">
        <f t="shared" si="509"/>
        <v>#DIV/0!</v>
      </c>
      <c r="CL1076" s="283" t="e">
        <f t="shared" si="509"/>
        <v>#DIV/0!</v>
      </c>
      <c r="CM1076" s="283" t="e">
        <f t="shared" si="509"/>
        <v>#DIV/0!</v>
      </c>
      <c r="CN1076" s="283" t="e">
        <f t="shared" si="509"/>
        <v>#DIV/0!</v>
      </c>
      <c r="CO1076" s="283" t="e">
        <f t="shared" si="509"/>
        <v>#DIV/0!</v>
      </c>
      <c r="CP1076" s="283" t="e">
        <f t="shared" si="509"/>
        <v>#DIV/0!</v>
      </c>
      <c r="CQ1076" s="283" t="e">
        <f t="shared" si="509"/>
        <v>#DIV/0!</v>
      </c>
      <c r="CR1076" s="972">
        <f>COUNTIF(BJ1077:CQ1077,"Đ")</f>
        <v>0</v>
      </c>
      <c r="CS1076" s="960" t="e">
        <f>CR1076/(CR1076+CT1076+CV1076+CX1076)</f>
        <v>#DIV/0!</v>
      </c>
      <c r="CT1076" s="959">
        <f>COUNTIF(BJ1077:CQ1077,"CCG")</f>
        <v>0</v>
      </c>
      <c r="CU1076" s="960" t="e">
        <f>CT1076/(CR1076+CT1076+CV1076+CX1076)</f>
        <v>#DIV/0!</v>
      </c>
      <c r="CV1076" s="959">
        <f>COUNTIF(BJ1077:CQ1077,"CĐ")</f>
        <v>0</v>
      </c>
      <c r="CW1076" s="960" t="e">
        <f>CV1076/(CR1076+CT1076+CV1076+CX1076)</f>
        <v>#DIV/0!</v>
      </c>
      <c r="CX1076" s="959">
        <f>COUNTIF(BJ1077:CQ1077,"KĐG")</f>
        <v>0</v>
      </c>
      <c r="CY1076" s="960" t="e">
        <f>CX1076/(CR1076+CT1076+CV1076+CX1076)</f>
        <v>#DIV/0!</v>
      </c>
      <c r="CZ1076" s="958" t="e">
        <f>(((CR1076*2)+(CT1076*1)+(CV1076*0)))/(CR1076+CT1076+CV1076)</f>
        <v>#DIV/0!</v>
      </c>
      <c r="DA1076" s="958" t="e">
        <f>IF(CY1076&gt;=50%,"KĐG",IF(CZ1076&gt;=1.6,"Đạt",IF(CZ1076&gt;=1,"Cần cố gắng","Chưa đạt")))</f>
        <v>#DIV/0!</v>
      </c>
    </row>
    <row r="1077" spans="1:105" ht="19.399999999999999" hidden="1" customHeight="1">
      <c r="A1077" s="975"/>
      <c r="B1077" s="969"/>
      <c r="C1077" s="970"/>
      <c r="D1077" s="970"/>
      <c r="E1077" s="970"/>
      <c r="F1077" s="970"/>
      <c r="G1077" s="971"/>
      <c r="H1077" s="266"/>
      <c r="I1077" s="266"/>
      <c r="J1077" s="266"/>
      <c r="K1077" s="266"/>
      <c r="L1077" s="266"/>
      <c r="M1077" s="277"/>
      <c r="N1077" s="266"/>
      <c r="O1077" s="266"/>
      <c r="P1077" s="266"/>
      <c r="Q1077" s="266"/>
      <c r="R1077" s="266"/>
      <c r="S1077" s="266"/>
      <c r="T1077" s="266"/>
      <c r="U1077" s="266"/>
      <c r="V1077" s="266"/>
      <c r="W1077" s="266"/>
      <c r="X1077" s="266"/>
      <c r="Y1077" s="266"/>
      <c r="Z1077" s="266"/>
      <c r="AA1077" s="266"/>
      <c r="AB1077" s="266"/>
      <c r="AC1077" s="266"/>
      <c r="AD1077" s="266"/>
      <c r="AE1077" s="266"/>
      <c r="AF1077" s="266"/>
      <c r="AG1077" s="266"/>
      <c r="AH1077" s="266"/>
      <c r="AI1077" s="266"/>
      <c r="AJ1077" s="266"/>
      <c r="AK1077" s="266"/>
      <c r="AL1077" s="266"/>
      <c r="AM1077" s="266"/>
      <c r="AN1077" s="266"/>
      <c r="AO1077" s="266"/>
      <c r="AP1077" s="266"/>
      <c r="AQ1077" s="266"/>
      <c r="AR1077" s="266"/>
      <c r="AS1077" s="266"/>
      <c r="AT1077" s="266"/>
      <c r="AU1077" s="266"/>
      <c r="AV1077" s="266"/>
      <c r="AW1077" s="266"/>
      <c r="AX1077" s="266"/>
      <c r="AY1077" s="266"/>
      <c r="AZ1077" s="266"/>
      <c r="BA1077" s="266"/>
      <c r="BB1077" s="266"/>
      <c r="BC1077" s="266"/>
      <c r="BD1077" s="266"/>
      <c r="BE1077" s="266"/>
      <c r="BF1077" s="266"/>
      <c r="BG1077" s="266"/>
      <c r="BH1077" s="266"/>
      <c r="BI1077" s="266"/>
      <c r="BJ1077" s="283" t="e">
        <f>IF(BJ1075&gt;=50%,"KĐG",IF(BJ1076&gt;=1.6,"Đ",IF(BJ1076&gt;=1,"CCG","CĐ")))</f>
        <v>#DIV/0!</v>
      </c>
      <c r="BK1077" s="283" t="e">
        <f t="shared" ref="BK1077:CQ1077" si="510">IF(BK1075&gt;=50%,"KĐG",IF(BK1076&gt;=1.6,"Đ",IF(BK1076&gt;=1,"CCG","CĐ")))</f>
        <v>#DIV/0!</v>
      </c>
      <c r="BL1077" s="283" t="e">
        <f t="shared" si="510"/>
        <v>#DIV/0!</v>
      </c>
      <c r="BM1077" s="283" t="e">
        <f t="shared" si="510"/>
        <v>#DIV/0!</v>
      </c>
      <c r="BN1077" s="283" t="e">
        <f t="shared" si="510"/>
        <v>#DIV/0!</v>
      </c>
      <c r="BO1077" s="283" t="e">
        <f t="shared" si="510"/>
        <v>#DIV/0!</v>
      </c>
      <c r="BP1077" s="283" t="e">
        <f t="shared" si="510"/>
        <v>#DIV/0!</v>
      </c>
      <c r="BQ1077" s="283" t="e">
        <f t="shared" si="510"/>
        <v>#DIV/0!</v>
      </c>
      <c r="BR1077" s="283" t="e">
        <f t="shared" si="510"/>
        <v>#DIV/0!</v>
      </c>
      <c r="BS1077" s="283" t="e">
        <f t="shared" si="510"/>
        <v>#DIV/0!</v>
      </c>
      <c r="BT1077" s="283" t="e">
        <f t="shared" si="510"/>
        <v>#DIV/0!</v>
      </c>
      <c r="BU1077" s="283" t="e">
        <f t="shared" si="510"/>
        <v>#DIV/0!</v>
      </c>
      <c r="BV1077" s="283" t="e">
        <f t="shared" si="510"/>
        <v>#DIV/0!</v>
      </c>
      <c r="BW1077" s="283" t="e">
        <f t="shared" si="510"/>
        <v>#DIV/0!</v>
      </c>
      <c r="BX1077" s="283" t="e">
        <f t="shared" si="510"/>
        <v>#DIV/0!</v>
      </c>
      <c r="BY1077" s="283" t="e">
        <f t="shared" si="510"/>
        <v>#DIV/0!</v>
      </c>
      <c r="BZ1077" s="283" t="e">
        <f t="shared" si="510"/>
        <v>#DIV/0!</v>
      </c>
      <c r="CA1077" s="283" t="e">
        <f t="shared" si="510"/>
        <v>#DIV/0!</v>
      </c>
      <c r="CB1077" s="283" t="e">
        <f t="shared" si="510"/>
        <v>#DIV/0!</v>
      </c>
      <c r="CC1077" s="283" t="e">
        <f t="shared" si="510"/>
        <v>#DIV/0!</v>
      </c>
      <c r="CD1077" s="283" t="e">
        <f t="shared" si="510"/>
        <v>#DIV/0!</v>
      </c>
      <c r="CE1077" s="283" t="e">
        <f t="shared" si="510"/>
        <v>#DIV/0!</v>
      </c>
      <c r="CF1077" s="283" t="e">
        <f t="shared" si="510"/>
        <v>#DIV/0!</v>
      </c>
      <c r="CG1077" s="283" t="e">
        <f t="shared" si="510"/>
        <v>#DIV/0!</v>
      </c>
      <c r="CH1077" s="283" t="e">
        <f t="shared" si="510"/>
        <v>#DIV/0!</v>
      </c>
      <c r="CI1077" s="283" t="e">
        <f t="shared" si="510"/>
        <v>#DIV/0!</v>
      </c>
      <c r="CJ1077" s="283" t="e">
        <f t="shared" si="510"/>
        <v>#DIV/0!</v>
      </c>
      <c r="CK1077" s="283" t="e">
        <f t="shared" si="510"/>
        <v>#DIV/0!</v>
      </c>
      <c r="CL1077" s="283" t="e">
        <f t="shared" si="510"/>
        <v>#DIV/0!</v>
      </c>
      <c r="CM1077" s="283" t="e">
        <f t="shared" si="510"/>
        <v>#DIV/0!</v>
      </c>
      <c r="CN1077" s="283" t="e">
        <f t="shared" si="510"/>
        <v>#DIV/0!</v>
      </c>
      <c r="CO1077" s="283" t="e">
        <f t="shared" si="510"/>
        <v>#DIV/0!</v>
      </c>
      <c r="CP1077" s="283" t="e">
        <f t="shared" si="510"/>
        <v>#DIV/0!</v>
      </c>
      <c r="CQ1077" s="283" t="e">
        <f t="shared" si="510"/>
        <v>#DIV/0!</v>
      </c>
      <c r="CR1077" s="972"/>
      <c r="CS1077" s="960"/>
      <c r="CT1077" s="959"/>
      <c r="CU1077" s="960"/>
      <c r="CV1077" s="959"/>
      <c r="CW1077" s="960"/>
      <c r="CX1077" s="959"/>
      <c r="CY1077" s="960"/>
      <c r="CZ1077" s="958"/>
      <c r="DA1077" s="958"/>
    </row>
    <row r="1078" spans="1:105" ht="19.399999999999999" hidden="1" customHeight="1">
      <c r="A1078" s="974" t="s">
        <v>11</v>
      </c>
      <c r="B1078" s="962" t="s">
        <v>5</v>
      </c>
      <c r="C1078" s="963"/>
      <c r="D1078" s="963"/>
      <c r="E1078" s="963"/>
      <c r="F1078" s="963"/>
      <c r="G1078" s="964"/>
      <c r="H1078" s="266"/>
      <c r="I1078" s="266"/>
      <c r="J1078" s="266"/>
      <c r="K1078" s="266"/>
      <c r="L1078" s="266"/>
      <c r="M1078" s="277"/>
      <c r="N1078" s="266"/>
      <c r="O1078" s="266"/>
      <c r="P1078" s="266"/>
      <c r="Q1078" s="266"/>
      <c r="R1078" s="266"/>
      <c r="S1078" s="266"/>
      <c r="T1078" s="266"/>
      <c r="U1078" s="266"/>
      <c r="V1078" s="266"/>
      <c r="W1078" s="266"/>
      <c r="X1078" s="266"/>
      <c r="Y1078" s="266"/>
      <c r="Z1078" s="266"/>
      <c r="AA1078" s="266"/>
      <c r="AB1078" s="266"/>
      <c r="AC1078" s="266"/>
      <c r="AD1078" s="266"/>
      <c r="AE1078" s="266"/>
      <c r="AF1078" s="266"/>
      <c r="AG1078" s="266"/>
      <c r="AH1078" s="266"/>
      <c r="AI1078" s="266"/>
      <c r="AJ1078" s="266"/>
      <c r="AK1078" s="266"/>
      <c r="AL1078" s="266"/>
      <c r="AM1078" s="266"/>
      <c r="AN1078" s="266"/>
      <c r="AO1078" s="266"/>
      <c r="AP1078" s="266"/>
      <c r="AQ1078" s="266"/>
      <c r="AR1078" s="266"/>
      <c r="AS1078" s="266"/>
      <c r="AT1078" s="266"/>
      <c r="AU1078" s="266"/>
      <c r="AV1078" s="266"/>
      <c r="AW1078" s="266"/>
      <c r="AX1078" s="266"/>
      <c r="AY1078" s="266"/>
      <c r="AZ1078" s="266"/>
      <c r="BA1078" s="266"/>
      <c r="BB1078" s="266"/>
      <c r="BC1078" s="266"/>
      <c r="BD1078" s="266"/>
      <c r="BE1078" s="266"/>
      <c r="BF1078" s="266"/>
      <c r="BG1078" s="266"/>
      <c r="BH1078" s="266"/>
      <c r="BI1078" s="266"/>
      <c r="BJ1078" s="284">
        <f t="shared" ref="BJ1078:CQ1078" si="511">COUNTIFS($L$6:$L$967,"Nhận thức",BJ$6:BJ$967,"2")</f>
        <v>0</v>
      </c>
      <c r="BK1078" s="284">
        <f t="shared" si="511"/>
        <v>0</v>
      </c>
      <c r="BL1078" s="284">
        <f t="shared" si="511"/>
        <v>0</v>
      </c>
      <c r="BM1078" s="284">
        <f t="shared" si="511"/>
        <v>0</v>
      </c>
      <c r="BN1078" s="284">
        <f t="shared" si="511"/>
        <v>0</v>
      </c>
      <c r="BO1078" s="284">
        <f t="shared" si="511"/>
        <v>0</v>
      </c>
      <c r="BP1078" s="284">
        <f t="shared" si="511"/>
        <v>0</v>
      </c>
      <c r="BQ1078" s="284">
        <f t="shared" si="511"/>
        <v>0</v>
      </c>
      <c r="BR1078" s="284">
        <f t="shared" si="511"/>
        <v>0</v>
      </c>
      <c r="BS1078" s="284">
        <f t="shared" si="511"/>
        <v>0</v>
      </c>
      <c r="BT1078" s="284">
        <f t="shared" si="511"/>
        <v>0</v>
      </c>
      <c r="BU1078" s="284">
        <f t="shared" si="511"/>
        <v>0</v>
      </c>
      <c r="BV1078" s="284">
        <f t="shared" si="511"/>
        <v>0</v>
      </c>
      <c r="BW1078" s="284">
        <f t="shared" si="511"/>
        <v>0</v>
      </c>
      <c r="BX1078" s="284">
        <f t="shared" si="511"/>
        <v>0</v>
      </c>
      <c r="BY1078" s="284">
        <f t="shared" si="511"/>
        <v>0</v>
      </c>
      <c r="BZ1078" s="284">
        <f t="shared" si="511"/>
        <v>0</v>
      </c>
      <c r="CA1078" s="284">
        <f t="shared" si="511"/>
        <v>0</v>
      </c>
      <c r="CB1078" s="284">
        <f t="shared" si="511"/>
        <v>0</v>
      </c>
      <c r="CC1078" s="284">
        <f t="shared" si="511"/>
        <v>0</v>
      </c>
      <c r="CD1078" s="284">
        <f t="shared" si="511"/>
        <v>0</v>
      </c>
      <c r="CE1078" s="284">
        <f t="shared" si="511"/>
        <v>0</v>
      </c>
      <c r="CF1078" s="284">
        <f t="shared" si="511"/>
        <v>0</v>
      </c>
      <c r="CG1078" s="284">
        <f t="shared" si="511"/>
        <v>0</v>
      </c>
      <c r="CH1078" s="284">
        <f t="shared" si="511"/>
        <v>0</v>
      </c>
      <c r="CI1078" s="284">
        <f t="shared" si="511"/>
        <v>0</v>
      </c>
      <c r="CJ1078" s="284">
        <f t="shared" si="511"/>
        <v>0</v>
      </c>
      <c r="CK1078" s="284">
        <f t="shared" si="511"/>
        <v>0</v>
      </c>
      <c r="CL1078" s="284">
        <f t="shared" si="511"/>
        <v>0</v>
      </c>
      <c r="CM1078" s="284">
        <f t="shared" si="511"/>
        <v>0</v>
      </c>
      <c r="CN1078" s="284">
        <f t="shared" si="511"/>
        <v>0</v>
      </c>
      <c r="CO1078" s="284">
        <f t="shared" si="511"/>
        <v>0</v>
      </c>
      <c r="CP1078" s="284">
        <f t="shared" si="511"/>
        <v>0</v>
      </c>
      <c r="CQ1078" s="284">
        <f t="shared" si="511"/>
        <v>0</v>
      </c>
      <c r="CR1078" s="965"/>
      <c r="CS1078" s="965"/>
      <c r="CT1078" s="965"/>
      <c r="CU1078" s="965"/>
      <c r="CV1078" s="965"/>
      <c r="CW1078" s="965"/>
      <c r="CX1078" s="965"/>
      <c r="CY1078" s="965"/>
      <c r="CZ1078" s="965"/>
      <c r="DA1078" s="965"/>
    </row>
    <row r="1079" spans="1:105" ht="19.399999999999999" hidden="1" customHeight="1">
      <c r="A1079" s="974"/>
      <c r="B1079" s="962" t="s">
        <v>4</v>
      </c>
      <c r="C1079" s="963"/>
      <c r="D1079" s="963"/>
      <c r="E1079" s="963"/>
      <c r="F1079" s="963"/>
      <c r="G1079" s="964"/>
      <c r="H1079" s="266"/>
      <c r="I1079" s="266"/>
      <c r="J1079" s="266"/>
      <c r="K1079" s="266"/>
      <c r="L1079" s="266"/>
      <c r="M1079" s="277"/>
      <c r="N1079" s="266"/>
      <c r="O1079" s="266"/>
      <c r="P1079" s="266"/>
      <c r="Q1079" s="266"/>
      <c r="R1079" s="266"/>
      <c r="S1079" s="266"/>
      <c r="T1079" s="266"/>
      <c r="U1079" s="266"/>
      <c r="V1079" s="266"/>
      <c r="W1079" s="266"/>
      <c r="X1079" s="266"/>
      <c r="Y1079" s="266"/>
      <c r="Z1079" s="266"/>
      <c r="AA1079" s="266"/>
      <c r="AB1079" s="266"/>
      <c r="AC1079" s="266"/>
      <c r="AD1079" s="266"/>
      <c r="AE1079" s="266"/>
      <c r="AF1079" s="266"/>
      <c r="AG1079" s="266"/>
      <c r="AH1079" s="266"/>
      <c r="AI1079" s="266"/>
      <c r="AJ1079" s="266"/>
      <c r="AK1079" s="266"/>
      <c r="AL1079" s="266"/>
      <c r="AM1079" s="266"/>
      <c r="AN1079" s="266"/>
      <c r="AO1079" s="266"/>
      <c r="AP1079" s="266"/>
      <c r="AQ1079" s="266"/>
      <c r="AR1079" s="266"/>
      <c r="AS1079" s="266"/>
      <c r="AT1079" s="266"/>
      <c r="AU1079" s="266"/>
      <c r="AV1079" s="266"/>
      <c r="AW1079" s="266"/>
      <c r="AX1079" s="266"/>
      <c r="AY1079" s="266"/>
      <c r="AZ1079" s="266"/>
      <c r="BA1079" s="266"/>
      <c r="BB1079" s="266"/>
      <c r="BC1079" s="266"/>
      <c r="BD1079" s="266"/>
      <c r="BE1079" s="266"/>
      <c r="BF1079" s="266"/>
      <c r="BG1079" s="266"/>
      <c r="BH1079" s="266"/>
      <c r="BI1079" s="266"/>
      <c r="BJ1079" s="284">
        <f t="shared" ref="BJ1079:CQ1079" si="512">COUNTIFS($L$6:$L$967,"Nhận thức",BJ$6:BJ$967,"1")</f>
        <v>0</v>
      </c>
      <c r="BK1079" s="284">
        <f t="shared" si="512"/>
        <v>0</v>
      </c>
      <c r="BL1079" s="284">
        <f t="shared" si="512"/>
        <v>0</v>
      </c>
      <c r="BM1079" s="284">
        <f t="shared" si="512"/>
        <v>0</v>
      </c>
      <c r="BN1079" s="284">
        <f t="shared" si="512"/>
        <v>0</v>
      </c>
      <c r="BO1079" s="284">
        <f t="shared" si="512"/>
        <v>0</v>
      </c>
      <c r="BP1079" s="284">
        <f t="shared" si="512"/>
        <v>0</v>
      </c>
      <c r="BQ1079" s="284">
        <f t="shared" si="512"/>
        <v>0</v>
      </c>
      <c r="BR1079" s="284">
        <f t="shared" si="512"/>
        <v>0</v>
      </c>
      <c r="BS1079" s="284">
        <f t="shared" si="512"/>
        <v>0</v>
      </c>
      <c r="BT1079" s="284">
        <f t="shared" si="512"/>
        <v>0</v>
      </c>
      <c r="BU1079" s="284">
        <f t="shared" si="512"/>
        <v>0</v>
      </c>
      <c r="BV1079" s="284">
        <f t="shared" si="512"/>
        <v>0</v>
      </c>
      <c r="BW1079" s="284">
        <f t="shared" si="512"/>
        <v>0</v>
      </c>
      <c r="BX1079" s="284">
        <f t="shared" si="512"/>
        <v>0</v>
      </c>
      <c r="BY1079" s="284">
        <f t="shared" si="512"/>
        <v>0</v>
      </c>
      <c r="BZ1079" s="284">
        <f t="shared" si="512"/>
        <v>0</v>
      </c>
      <c r="CA1079" s="284">
        <f t="shared" si="512"/>
        <v>0</v>
      </c>
      <c r="CB1079" s="284">
        <f t="shared" si="512"/>
        <v>0</v>
      </c>
      <c r="CC1079" s="284">
        <f t="shared" si="512"/>
        <v>0</v>
      </c>
      <c r="CD1079" s="284">
        <f t="shared" si="512"/>
        <v>0</v>
      </c>
      <c r="CE1079" s="284">
        <f t="shared" si="512"/>
        <v>0</v>
      </c>
      <c r="CF1079" s="284">
        <f t="shared" si="512"/>
        <v>0</v>
      </c>
      <c r="CG1079" s="284">
        <f t="shared" si="512"/>
        <v>0</v>
      </c>
      <c r="CH1079" s="284">
        <f t="shared" si="512"/>
        <v>0</v>
      </c>
      <c r="CI1079" s="284">
        <f t="shared" si="512"/>
        <v>0</v>
      </c>
      <c r="CJ1079" s="284">
        <f t="shared" si="512"/>
        <v>0</v>
      </c>
      <c r="CK1079" s="284">
        <f t="shared" si="512"/>
        <v>0</v>
      </c>
      <c r="CL1079" s="284">
        <f t="shared" si="512"/>
        <v>0</v>
      </c>
      <c r="CM1079" s="284">
        <f t="shared" si="512"/>
        <v>0</v>
      </c>
      <c r="CN1079" s="284">
        <f t="shared" si="512"/>
        <v>0</v>
      </c>
      <c r="CO1079" s="284">
        <f t="shared" si="512"/>
        <v>0</v>
      </c>
      <c r="CP1079" s="284">
        <f t="shared" si="512"/>
        <v>0</v>
      </c>
      <c r="CQ1079" s="284">
        <f t="shared" si="512"/>
        <v>0</v>
      </c>
      <c r="CR1079" s="965"/>
      <c r="CS1079" s="965"/>
      <c r="CT1079" s="965"/>
      <c r="CU1079" s="965"/>
      <c r="CV1079" s="965"/>
      <c r="CW1079" s="965"/>
      <c r="CX1079" s="965"/>
      <c r="CY1079" s="965"/>
      <c r="CZ1079" s="965"/>
      <c r="DA1079" s="965"/>
    </row>
    <row r="1080" spans="1:105" ht="19.399999999999999" hidden="1" customHeight="1">
      <c r="A1080" s="974"/>
      <c r="B1080" s="962" t="s">
        <v>3</v>
      </c>
      <c r="C1080" s="963"/>
      <c r="D1080" s="963"/>
      <c r="E1080" s="963"/>
      <c r="F1080" s="963"/>
      <c r="G1080" s="964"/>
      <c r="H1080" s="266"/>
      <c r="I1080" s="266"/>
      <c r="J1080" s="266"/>
      <c r="K1080" s="266"/>
      <c r="L1080" s="266"/>
      <c r="M1080" s="277"/>
      <c r="N1080" s="266"/>
      <c r="O1080" s="266"/>
      <c r="P1080" s="266"/>
      <c r="Q1080" s="266"/>
      <c r="R1080" s="266"/>
      <c r="S1080" s="266"/>
      <c r="T1080" s="266"/>
      <c r="U1080" s="266"/>
      <c r="V1080" s="266"/>
      <c r="W1080" s="266"/>
      <c r="X1080" s="266"/>
      <c r="Y1080" s="266"/>
      <c r="Z1080" s="266"/>
      <c r="AA1080" s="266"/>
      <c r="AB1080" s="266"/>
      <c r="AC1080" s="266"/>
      <c r="AD1080" s="266"/>
      <c r="AE1080" s="266"/>
      <c r="AF1080" s="266"/>
      <c r="AG1080" s="266"/>
      <c r="AH1080" s="266"/>
      <c r="AI1080" s="266"/>
      <c r="AJ1080" s="266"/>
      <c r="AK1080" s="266"/>
      <c r="AL1080" s="266"/>
      <c r="AM1080" s="266"/>
      <c r="AN1080" s="266"/>
      <c r="AO1080" s="266"/>
      <c r="AP1080" s="266"/>
      <c r="AQ1080" s="266"/>
      <c r="AR1080" s="266"/>
      <c r="AS1080" s="266"/>
      <c r="AT1080" s="266"/>
      <c r="AU1080" s="266"/>
      <c r="AV1080" s="266"/>
      <c r="AW1080" s="266"/>
      <c r="AX1080" s="266"/>
      <c r="AY1080" s="266"/>
      <c r="AZ1080" s="266"/>
      <c r="BA1080" s="266"/>
      <c r="BB1080" s="266"/>
      <c r="BC1080" s="266"/>
      <c r="BD1080" s="266"/>
      <c r="BE1080" s="266"/>
      <c r="BF1080" s="266"/>
      <c r="BG1080" s="266"/>
      <c r="BH1080" s="266"/>
      <c r="BI1080" s="266"/>
      <c r="BJ1080" s="284">
        <f t="shared" ref="BJ1080:CQ1080" si="513">COUNTIFS($L$6:$L$967,"Nhận thức",BJ$6:BJ$967,"0")</f>
        <v>0</v>
      </c>
      <c r="BK1080" s="284">
        <f t="shared" si="513"/>
        <v>0</v>
      </c>
      <c r="BL1080" s="284">
        <f t="shared" si="513"/>
        <v>0</v>
      </c>
      <c r="BM1080" s="284">
        <f t="shared" si="513"/>
        <v>0</v>
      </c>
      <c r="BN1080" s="284">
        <f t="shared" si="513"/>
        <v>0</v>
      </c>
      <c r="BO1080" s="284">
        <f t="shared" si="513"/>
        <v>0</v>
      </c>
      <c r="BP1080" s="284">
        <f t="shared" si="513"/>
        <v>0</v>
      </c>
      <c r="BQ1080" s="284">
        <f t="shared" si="513"/>
        <v>0</v>
      </c>
      <c r="BR1080" s="284">
        <f t="shared" si="513"/>
        <v>0</v>
      </c>
      <c r="BS1080" s="284">
        <f t="shared" si="513"/>
        <v>0</v>
      </c>
      <c r="BT1080" s="284">
        <f t="shared" si="513"/>
        <v>0</v>
      </c>
      <c r="BU1080" s="284">
        <f t="shared" si="513"/>
        <v>0</v>
      </c>
      <c r="BV1080" s="284">
        <f t="shared" si="513"/>
        <v>0</v>
      </c>
      <c r="BW1080" s="284">
        <f t="shared" si="513"/>
        <v>0</v>
      </c>
      <c r="BX1080" s="284">
        <f t="shared" si="513"/>
        <v>0</v>
      </c>
      <c r="BY1080" s="284">
        <f t="shared" si="513"/>
        <v>0</v>
      </c>
      <c r="BZ1080" s="284">
        <f t="shared" si="513"/>
        <v>0</v>
      </c>
      <c r="CA1080" s="284">
        <f t="shared" si="513"/>
        <v>0</v>
      </c>
      <c r="CB1080" s="284">
        <f t="shared" si="513"/>
        <v>0</v>
      </c>
      <c r="CC1080" s="284">
        <f t="shared" si="513"/>
        <v>0</v>
      </c>
      <c r="CD1080" s="284">
        <f t="shared" si="513"/>
        <v>0</v>
      </c>
      <c r="CE1080" s="284">
        <f t="shared" si="513"/>
        <v>0</v>
      </c>
      <c r="CF1080" s="284">
        <f t="shared" si="513"/>
        <v>0</v>
      </c>
      <c r="CG1080" s="284">
        <f t="shared" si="513"/>
        <v>0</v>
      </c>
      <c r="CH1080" s="284">
        <f t="shared" si="513"/>
        <v>0</v>
      </c>
      <c r="CI1080" s="284">
        <f t="shared" si="513"/>
        <v>0</v>
      </c>
      <c r="CJ1080" s="284">
        <f t="shared" si="513"/>
        <v>0</v>
      </c>
      <c r="CK1080" s="284">
        <f t="shared" si="513"/>
        <v>0</v>
      </c>
      <c r="CL1080" s="284">
        <f t="shared" si="513"/>
        <v>0</v>
      </c>
      <c r="CM1080" s="284">
        <f t="shared" si="513"/>
        <v>0</v>
      </c>
      <c r="CN1080" s="284">
        <f t="shared" si="513"/>
        <v>0</v>
      </c>
      <c r="CO1080" s="284">
        <f t="shared" si="513"/>
        <v>0</v>
      </c>
      <c r="CP1080" s="284">
        <f t="shared" si="513"/>
        <v>0</v>
      </c>
      <c r="CQ1080" s="284">
        <f t="shared" si="513"/>
        <v>0</v>
      </c>
      <c r="CR1080" s="965"/>
      <c r="CS1080" s="965"/>
      <c r="CT1080" s="965"/>
      <c r="CU1080" s="965"/>
      <c r="CV1080" s="965"/>
      <c r="CW1080" s="965"/>
      <c r="CX1080" s="965"/>
      <c r="CY1080" s="965"/>
      <c r="CZ1080" s="965"/>
      <c r="DA1080" s="965"/>
    </row>
    <row r="1081" spans="1:105" ht="19.399999999999999" hidden="1" customHeight="1">
      <c r="A1081" s="974"/>
      <c r="B1081" s="962" t="s">
        <v>2</v>
      </c>
      <c r="C1081" s="963"/>
      <c r="D1081" s="963"/>
      <c r="E1081" s="963"/>
      <c r="F1081" s="963"/>
      <c r="G1081" s="964"/>
      <c r="H1081" s="266"/>
      <c r="I1081" s="266"/>
      <c r="J1081" s="266"/>
      <c r="K1081" s="266"/>
      <c r="L1081" s="266"/>
      <c r="M1081" s="277"/>
      <c r="N1081" s="266"/>
      <c r="O1081" s="266"/>
      <c r="P1081" s="266"/>
      <c r="Q1081" s="266"/>
      <c r="R1081" s="266"/>
      <c r="S1081" s="266"/>
      <c r="T1081" s="266"/>
      <c r="U1081" s="266"/>
      <c r="V1081" s="266"/>
      <c r="W1081" s="266"/>
      <c r="X1081" s="266"/>
      <c r="Y1081" s="266"/>
      <c r="Z1081" s="266"/>
      <c r="AA1081" s="266"/>
      <c r="AB1081" s="266"/>
      <c r="AC1081" s="266"/>
      <c r="AD1081" s="266"/>
      <c r="AE1081" s="266"/>
      <c r="AF1081" s="266"/>
      <c r="AG1081" s="266"/>
      <c r="AH1081" s="266"/>
      <c r="AI1081" s="266"/>
      <c r="AJ1081" s="266"/>
      <c r="AK1081" s="266"/>
      <c r="AL1081" s="266"/>
      <c r="AM1081" s="266"/>
      <c r="AN1081" s="266"/>
      <c r="AO1081" s="266"/>
      <c r="AP1081" s="266"/>
      <c r="AQ1081" s="266"/>
      <c r="AR1081" s="266"/>
      <c r="AS1081" s="266"/>
      <c r="AT1081" s="266"/>
      <c r="AU1081" s="266"/>
      <c r="AV1081" s="266"/>
      <c r="AW1081" s="266"/>
      <c r="AX1081" s="266"/>
      <c r="AY1081" s="266"/>
      <c r="AZ1081" s="266"/>
      <c r="BA1081" s="266"/>
      <c r="BB1081" s="266"/>
      <c r="BC1081" s="266"/>
      <c r="BD1081" s="266"/>
      <c r="BE1081" s="266"/>
      <c r="BF1081" s="266"/>
      <c r="BG1081" s="266"/>
      <c r="BH1081" s="266"/>
      <c r="BI1081" s="266"/>
      <c r="BJ1081" s="284">
        <f t="shared" ref="BJ1081:CQ1081" si="514">COUNTIFS($L$6:$L$967,"Nhận thức",BJ$6:BJ$967,"kđg")</f>
        <v>0</v>
      </c>
      <c r="BK1081" s="284">
        <f t="shared" si="514"/>
        <v>0</v>
      </c>
      <c r="BL1081" s="284">
        <f t="shared" si="514"/>
        <v>0</v>
      </c>
      <c r="BM1081" s="284">
        <f t="shared" si="514"/>
        <v>0</v>
      </c>
      <c r="BN1081" s="284">
        <f t="shared" si="514"/>
        <v>0</v>
      </c>
      <c r="BO1081" s="284">
        <f t="shared" si="514"/>
        <v>0</v>
      </c>
      <c r="BP1081" s="284">
        <f t="shared" si="514"/>
        <v>0</v>
      </c>
      <c r="BQ1081" s="284">
        <f t="shared" si="514"/>
        <v>0</v>
      </c>
      <c r="BR1081" s="284">
        <f t="shared" si="514"/>
        <v>0</v>
      </c>
      <c r="BS1081" s="284">
        <f t="shared" si="514"/>
        <v>0</v>
      </c>
      <c r="BT1081" s="284">
        <f t="shared" si="514"/>
        <v>0</v>
      </c>
      <c r="BU1081" s="284">
        <f t="shared" si="514"/>
        <v>0</v>
      </c>
      <c r="BV1081" s="284">
        <f t="shared" si="514"/>
        <v>0</v>
      </c>
      <c r="BW1081" s="284">
        <f t="shared" si="514"/>
        <v>0</v>
      </c>
      <c r="BX1081" s="284">
        <f t="shared" si="514"/>
        <v>0</v>
      </c>
      <c r="BY1081" s="284">
        <f t="shared" si="514"/>
        <v>0</v>
      </c>
      <c r="BZ1081" s="284">
        <f t="shared" si="514"/>
        <v>0</v>
      </c>
      <c r="CA1081" s="284">
        <f t="shared" si="514"/>
        <v>0</v>
      </c>
      <c r="CB1081" s="284">
        <f t="shared" si="514"/>
        <v>0</v>
      </c>
      <c r="CC1081" s="284">
        <f t="shared" si="514"/>
        <v>0</v>
      </c>
      <c r="CD1081" s="284">
        <f t="shared" si="514"/>
        <v>0</v>
      </c>
      <c r="CE1081" s="284">
        <f t="shared" si="514"/>
        <v>0</v>
      </c>
      <c r="CF1081" s="284">
        <f t="shared" si="514"/>
        <v>0</v>
      </c>
      <c r="CG1081" s="284">
        <f t="shared" si="514"/>
        <v>0</v>
      </c>
      <c r="CH1081" s="284">
        <f t="shared" si="514"/>
        <v>0</v>
      </c>
      <c r="CI1081" s="284">
        <f t="shared" si="514"/>
        <v>0</v>
      </c>
      <c r="CJ1081" s="284">
        <f t="shared" si="514"/>
        <v>0</v>
      </c>
      <c r="CK1081" s="284">
        <f t="shared" si="514"/>
        <v>0</v>
      </c>
      <c r="CL1081" s="284">
        <f t="shared" si="514"/>
        <v>0</v>
      </c>
      <c r="CM1081" s="284">
        <f t="shared" si="514"/>
        <v>0</v>
      </c>
      <c r="CN1081" s="284">
        <f t="shared" si="514"/>
        <v>0</v>
      </c>
      <c r="CO1081" s="284">
        <f t="shared" si="514"/>
        <v>0</v>
      </c>
      <c r="CP1081" s="284">
        <f t="shared" si="514"/>
        <v>0</v>
      </c>
      <c r="CQ1081" s="284">
        <f t="shared" si="514"/>
        <v>0</v>
      </c>
      <c r="CR1081" s="965"/>
      <c r="CS1081" s="965"/>
      <c r="CT1081" s="965"/>
      <c r="CU1081" s="965"/>
      <c r="CV1081" s="965"/>
      <c r="CW1081" s="965"/>
      <c r="CX1081" s="965"/>
      <c r="CY1081" s="965"/>
      <c r="CZ1081" s="965"/>
      <c r="DA1081" s="965"/>
    </row>
    <row r="1082" spans="1:105" ht="19.399999999999999" hidden="1" customHeight="1">
      <c r="A1082" s="974"/>
      <c r="B1082" s="962" t="s">
        <v>1</v>
      </c>
      <c r="C1082" s="963"/>
      <c r="D1082" s="963"/>
      <c r="E1082" s="963"/>
      <c r="F1082" s="963"/>
      <c r="G1082" s="964"/>
      <c r="H1082" s="266"/>
      <c r="I1082" s="266"/>
      <c r="J1082" s="266"/>
      <c r="K1082" s="266"/>
      <c r="L1082" s="266"/>
      <c r="M1082" s="277"/>
      <c r="N1082" s="266"/>
      <c r="O1082" s="266"/>
      <c r="P1082" s="266"/>
      <c r="Q1082" s="266"/>
      <c r="R1082" s="266"/>
      <c r="S1082" s="266"/>
      <c r="T1082" s="266"/>
      <c r="U1082" s="266"/>
      <c r="V1082" s="266"/>
      <c r="W1082" s="266"/>
      <c r="X1082" s="266"/>
      <c r="Y1082" s="266"/>
      <c r="Z1082" s="266"/>
      <c r="AA1082" s="266"/>
      <c r="AB1082" s="266"/>
      <c r="AC1082" s="266"/>
      <c r="AD1082" s="266"/>
      <c r="AE1082" s="266"/>
      <c r="AF1082" s="266"/>
      <c r="AG1082" s="266"/>
      <c r="AH1082" s="266"/>
      <c r="AI1082" s="266"/>
      <c r="AJ1082" s="266"/>
      <c r="AK1082" s="266"/>
      <c r="AL1082" s="266"/>
      <c r="AM1082" s="266"/>
      <c r="AN1082" s="266"/>
      <c r="AO1082" s="266"/>
      <c r="AP1082" s="266"/>
      <c r="AQ1082" s="266"/>
      <c r="AR1082" s="266"/>
      <c r="AS1082" s="266"/>
      <c r="AT1082" s="266"/>
      <c r="AU1082" s="266"/>
      <c r="AV1082" s="266"/>
      <c r="AW1082" s="266"/>
      <c r="AX1082" s="266"/>
      <c r="AY1082" s="266"/>
      <c r="AZ1082" s="266"/>
      <c r="BA1082" s="266"/>
      <c r="BB1082" s="266"/>
      <c r="BC1082" s="266"/>
      <c r="BD1082" s="266"/>
      <c r="BE1082" s="266"/>
      <c r="BF1082" s="266"/>
      <c r="BG1082" s="266"/>
      <c r="BH1082" s="266"/>
      <c r="BI1082" s="266"/>
      <c r="BJ1082" s="202" t="e">
        <f>BJ1081/(BJ1078+BJ1079+BJ1080+BJ1081)</f>
        <v>#DIV/0!</v>
      </c>
      <c r="BK1082" s="202" t="e">
        <f t="shared" ref="BK1082:CQ1082" si="515">BK1081/(BK1078+BK1079+BK1080+BK1081)</f>
        <v>#DIV/0!</v>
      </c>
      <c r="BL1082" s="202" t="e">
        <f t="shared" si="515"/>
        <v>#DIV/0!</v>
      </c>
      <c r="BM1082" s="202" t="e">
        <f t="shared" si="515"/>
        <v>#DIV/0!</v>
      </c>
      <c r="BN1082" s="202" t="e">
        <f t="shared" si="515"/>
        <v>#DIV/0!</v>
      </c>
      <c r="BO1082" s="202" t="e">
        <f t="shared" si="515"/>
        <v>#DIV/0!</v>
      </c>
      <c r="BP1082" s="202" t="e">
        <f t="shared" si="515"/>
        <v>#DIV/0!</v>
      </c>
      <c r="BQ1082" s="202" t="e">
        <f t="shared" si="515"/>
        <v>#DIV/0!</v>
      </c>
      <c r="BR1082" s="202" t="e">
        <f t="shared" si="515"/>
        <v>#DIV/0!</v>
      </c>
      <c r="BS1082" s="202" t="e">
        <f t="shared" si="515"/>
        <v>#DIV/0!</v>
      </c>
      <c r="BT1082" s="202" t="e">
        <f t="shared" si="515"/>
        <v>#DIV/0!</v>
      </c>
      <c r="BU1082" s="202" t="e">
        <f t="shared" si="515"/>
        <v>#DIV/0!</v>
      </c>
      <c r="BV1082" s="202" t="e">
        <f t="shared" si="515"/>
        <v>#DIV/0!</v>
      </c>
      <c r="BW1082" s="202" t="e">
        <f t="shared" si="515"/>
        <v>#DIV/0!</v>
      </c>
      <c r="BX1082" s="202" t="e">
        <f t="shared" si="515"/>
        <v>#DIV/0!</v>
      </c>
      <c r="BY1082" s="202" t="e">
        <f t="shared" si="515"/>
        <v>#DIV/0!</v>
      </c>
      <c r="BZ1082" s="202" t="e">
        <f t="shared" si="515"/>
        <v>#DIV/0!</v>
      </c>
      <c r="CA1082" s="202" t="e">
        <f t="shared" si="515"/>
        <v>#DIV/0!</v>
      </c>
      <c r="CB1082" s="202" t="e">
        <f t="shared" si="515"/>
        <v>#DIV/0!</v>
      </c>
      <c r="CC1082" s="202" t="e">
        <f t="shared" si="515"/>
        <v>#DIV/0!</v>
      </c>
      <c r="CD1082" s="202" t="e">
        <f t="shared" si="515"/>
        <v>#DIV/0!</v>
      </c>
      <c r="CE1082" s="202" t="e">
        <f t="shared" si="515"/>
        <v>#DIV/0!</v>
      </c>
      <c r="CF1082" s="202" t="e">
        <f t="shared" si="515"/>
        <v>#DIV/0!</v>
      </c>
      <c r="CG1082" s="202" t="e">
        <f t="shared" si="515"/>
        <v>#DIV/0!</v>
      </c>
      <c r="CH1082" s="202" t="e">
        <f t="shared" si="515"/>
        <v>#DIV/0!</v>
      </c>
      <c r="CI1082" s="202" t="e">
        <f t="shared" si="515"/>
        <v>#DIV/0!</v>
      </c>
      <c r="CJ1082" s="202" t="e">
        <f t="shared" si="515"/>
        <v>#DIV/0!</v>
      </c>
      <c r="CK1082" s="202" t="e">
        <f t="shared" si="515"/>
        <v>#DIV/0!</v>
      </c>
      <c r="CL1082" s="202" t="e">
        <f t="shared" si="515"/>
        <v>#DIV/0!</v>
      </c>
      <c r="CM1082" s="202" t="e">
        <f t="shared" si="515"/>
        <v>#DIV/0!</v>
      </c>
      <c r="CN1082" s="202" t="e">
        <f t="shared" si="515"/>
        <v>#DIV/0!</v>
      </c>
      <c r="CO1082" s="202" t="e">
        <f t="shared" si="515"/>
        <v>#DIV/0!</v>
      </c>
      <c r="CP1082" s="202" t="e">
        <f t="shared" si="515"/>
        <v>#DIV/0!</v>
      </c>
      <c r="CQ1082" s="202" t="e">
        <f t="shared" si="515"/>
        <v>#DIV/0!</v>
      </c>
      <c r="CR1082" s="965"/>
      <c r="CS1082" s="965"/>
      <c r="CT1082" s="965"/>
      <c r="CU1082" s="965"/>
      <c r="CV1082" s="965"/>
      <c r="CW1082" s="965"/>
      <c r="CX1082" s="965"/>
      <c r="CY1082" s="965"/>
      <c r="CZ1082" s="965"/>
      <c r="DA1082" s="965"/>
    </row>
    <row r="1083" spans="1:105" ht="19.399999999999999" hidden="1" customHeight="1">
      <c r="A1083" s="974"/>
      <c r="B1083" s="966" t="s">
        <v>0</v>
      </c>
      <c r="C1083" s="967"/>
      <c r="D1083" s="967"/>
      <c r="E1083" s="967"/>
      <c r="F1083" s="967"/>
      <c r="G1083" s="968"/>
      <c r="H1083" s="266"/>
      <c r="I1083" s="266"/>
      <c r="J1083" s="266"/>
      <c r="K1083" s="266"/>
      <c r="L1083" s="266"/>
      <c r="M1083" s="277"/>
      <c r="N1083" s="266"/>
      <c r="O1083" s="266"/>
      <c r="P1083" s="266"/>
      <c r="Q1083" s="266"/>
      <c r="R1083" s="266"/>
      <c r="S1083" s="266"/>
      <c r="T1083" s="266"/>
      <c r="U1083" s="266"/>
      <c r="V1083" s="266"/>
      <c r="W1083" s="266"/>
      <c r="X1083" s="266"/>
      <c r="Y1083" s="266"/>
      <c r="Z1083" s="266"/>
      <c r="AA1083" s="266"/>
      <c r="AB1083" s="266"/>
      <c r="AC1083" s="266"/>
      <c r="AD1083" s="266"/>
      <c r="AE1083" s="266"/>
      <c r="AF1083" s="266"/>
      <c r="AG1083" s="266"/>
      <c r="AH1083" s="266"/>
      <c r="AI1083" s="266"/>
      <c r="AJ1083" s="266"/>
      <c r="AK1083" s="266"/>
      <c r="AL1083" s="266"/>
      <c r="AM1083" s="266"/>
      <c r="AN1083" s="266"/>
      <c r="AO1083" s="266"/>
      <c r="AP1083" s="266"/>
      <c r="AQ1083" s="266"/>
      <c r="AR1083" s="266"/>
      <c r="AS1083" s="266"/>
      <c r="AT1083" s="266"/>
      <c r="AU1083" s="266"/>
      <c r="AV1083" s="266"/>
      <c r="AW1083" s="266"/>
      <c r="AX1083" s="266"/>
      <c r="AY1083" s="266"/>
      <c r="AZ1083" s="266"/>
      <c r="BA1083" s="266"/>
      <c r="BB1083" s="266"/>
      <c r="BC1083" s="266"/>
      <c r="BD1083" s="266"/>
      <c r="BE1083" s="266"/>
      <c r="BF1083" s="266"/>
      <c r="BG1083" s="266"/>
      <c r="BH1083" s="266"/>
      <c r="BI1083" s="266"/>
      <c r="BJ1083" s="283" t="e">
        <f>(((BJ1078*2)+(BJ1079*1)+(BJ1080*0)))/(BJ1078+BJ1079+BJ1080)</f>
        <v>#DIV/0!</v>
      </c>
      <c r="BK1083" s="283" t="e">
        <f t="shared" ref="BK1083:CQ1083" si="516">(((BK1078*2)+(BK1079*1)+(BK1080*0)))/(BK1078+BK1079+BK1080)</f>
        <v>#DIV/0!</v>
      </c>
      <c r="BL1083" s="283" t="e">
        <f t="shared" si="516"/>
        <v>#DIV/0!</v>
      </c>
      <c r="BM1083" s="283" t="e">
        <f t="shared" si="516"/>
        <v>#DIV/0!</v>
      </c>
      <c r="BN1083" s="283" t="e">
        <f t="shared" si="516"/>
        <v>#DIV/0!</v>
      </c>
      <c r="BO1083" s="283" t="e">
        <f t="shared" si="516"/>
        <v>#DIV/0!</v>
      </c>
      <c r="BP1083" s="283" t="e">
        <f t="shared" si="516"/>
        <v>#DIV/0!</v>
      </c>
      <c r="BQ1083" s="283" t="e">
        <f t="shared" si="516"/>
        <v>#DIV/0!</v>
      </c>
      <c r="BR1083" s="283" t="e">
        <f t="shared" si="516"/>
        <v>#DIV/0!</v>
      </c>
      <c r="BS1083" s="283" t="e">
        <f t="shared" si="516"/>
        <v>#DIV/0!</v>
      </c>
      <c r="BT1083" s="283" t="e">
        <f t="shared" si="516"/>
        <v>#DIV/0!</v>
      </c>
      <c r="BU1083" s="283" t="e">
        <f t="shared" si="516"/>
        <v>#DIV/0!</v>
      </c>
      <c r="BV1083" s="283" t="e">
        <f t="shared" si="516"/>
        <v>#DIV/0!</v>
      </c>
      <c r="BW1083" s="283" t="e">
        <f t="shared" si="516"/>
        <v>#DIV/0!</v>
      </c>
      <c r="BX1083" s="283" t="e">
        <f t="shared" si="516"/>
        <v>#DIV/0!</v>
      </c>
      <c r="BY1083" s="283" t="e">
        <f t="shared" si="516"/>
        <v>#DIV/0!</v>
      </c>
      <c r="BZ1083" s="283" t="e">
        <f t="shared" si="516"/>
        <v>#DIV/0!</v>
      </c>
      <c r="CA1083" s="283" t="e">
        <f t="shared" si="516"/>
        <v>#DIV/0!</v>
      </c>
      <c r="CB1083" s="283" t="e">
        <f t="shared" si="516"/>
        <v>#DIV/0!</v>
      </c>
      <c r="CC1083" s="283" t="e">
        <f t="shared" si="516"/>
        <v>#DIV/0!</v>
      </c>
      <c r="CD1083" s="283" t="e">
        <f t="shared" si="516"/>
        <v>#DIV/0!</v>
      </c>
      <c r="CE1083" s="283" t="e">
        <f t="shared" si="516"/>
        <v>#DIV/0!</v>
      </c>
      <c r="CF1083" s="283" t="e">
        <f t="shared" si="516"/>
        <v>#DIV/0!</v>
      </c>
      <c r="CG1083" s="283" t="e">
        <f t="shared" si="516"/>
        <v>#DIV/0!</v>
      </c>
      <c r="CH1083" s="283" t="e">
        <f t="shared" si="516"/>
        <v>#DIV/0!</v>
      </c>
      <c r="CI1083" s="283" t="e">
        <f t="shared" si="516"/>
        <v>#DIV/0!</v>
      </c>
      <c r="CJ1083" s="283" t="e">
        <f t="shared" si="516"/>
        <v>#DIV/0!</v>
      </c>
      <c r="CK1083" s="283" t="e">
        <f t="shared" si="516"/>
        <v>#DIV/0!</v>
      </c>
      <c r="CL1083" s="283" t="e">
        <f t="shared" si="516"/>
        <v>#DIV/0!</v>
      </c>
      <c r="CM1083" s="283" t="e">
        <f t="shared" si="516"/>
        <v>#DIV/0!</v>
      </c>
      <c r="CN1083" s="283" t="e">
        <f t="shared" si="516"/>
        <v>#DIV/0!</v>
      </c>
      <c r="CO1083" s="283" t="e">
        <f t="shared" si="516"/>
        <v>#DIV/0!</v>
      </c>
      <c r="CP1083" s="283" t="e">
        <f t="shared" si="516"/>
        <v>#DIV/0!</v>
      </c>
      <c r="CQ1083" s="283" t="e">
        <f t="shared" si="516"/>
        <v>#DIV/0!</v>
      </c>
      <c r="CR1083" s="972">
        <f>COUNTIF(BJ1084:CQ1084,"Đ")</f>
        <v>0</v>
      </c>
      <c r="CS1083" s="960" t="e">
        <f>CR1083/(CR1083+CT1083+CV1083+CX1083)</f>
        <v>#DIV/0!</v>
      </c>
      <c r="CT1083" s="959">
        <f>COUNTIF(BJ1084:CQ1084,"CCG")</f>
        <v>0</v>
      </c>
      <c r="CU1083" s="960" t="e">
        <f>CT1083/(CR1083+CT1083+CV1083+CX1083)</f>
        <v>#DIV/0!</v>
      </c>
      <c r="CV1083" s="959">
        <f>COUNTIF(BJ1084:CQ1084,"CĐ")</f>
        <v>0</v>
      </c>
      <c r="CW1083" s="960" t="e">
        <f>CV1083/(CR1083+CT1083+CV1083+CX1083)</f>
        <v>#DIV/0!</v>
      </c>
      <c r="CX1083" s="959">
        <f>COUNTIF(BJ1084:CQ1084,"KĐG")</f>
        <v>0</v>
      </c>
      <c r="CY1083" s="960" t="e">
        <f>CX1083/(CR1083+CT1083+CV1083+CX1083)</f>
        <v>#DIV/0!</v>
      </c>
      <c r="CZ1083" s="958" t="e">
        <f>(((CR1083*2)+(CT1083*1)+(CV1083*0)))/(CR1083+CT1083+CV1083)</f>
        <v>#DIV/0!</v>
      </c>
      <c r="DA1083" s="958" t="e">
        <f>IF(CY1083&gt;=50%,"KĐG",IF(CZ1083&gt;=1.6,"Đạt",IF(CZ1083&gt;=1,"Cần cố gắng","Chưa đạt")))</f>
        <v>#DIV/0!</v>
      </c>
    </row>
    <row r="1084" spans="1:105" ht="19.399999999999999" hidden="1" customHeight="1">
      <c r="A1084" s="974"/>
      <c r="B1084" s="969"/>
      <c r="C1084" s="970"/>
      <c r="D1084" s="970"/>
      <c r="E1084" s="970"/>
      <c r="F1084" s="970"/>
      <c r="G1084" s="971"/>
      <c r="H1084" s="266"/>
      <c r="I1084" s="266"/>
      <c r="J1084" s="266"/>
      <c r="K1084" s="266"/>
      <c r="L1084" s="266"/>
      <c r="M1084" s="277"/>
      <c r="N1084" s="266"/>
      <c r="O1084" s="266"/>
      <c r="P1084" s="266"/>
      <c r="Q1084" s="266"/>
      <c r="R1084" s="266"/>
      <c r="S1084" s="266"/>
      <c r="T1084" s="266"/>
      <c r="U1084" s="266"/>
      <c r="V1084" s="266"/>
      <c r="W1084" s="266"/>
      <c r="X1084" s="266"/>
      <c r="Y1084" s="266"/>
      <c r="Z1084" s="266"/>
      <c r="AA1084" s="266"/>
      <c r="AB1084" s="266"/>
      <c r="AC1084" s="266"/>
      <c r="AD1084" s="266"/>
      <c r="AE1084" s="266"/>
      <c r="AF1084" s="266"/>
      <c r="AG1084" s="266"/>
      <c r="AH1084" s="266"/>
      <c r="AI1084" s="266"/>
      <c r="AJ1084" s="266"/>
      <c r="AK1084" s="266"/>
      <c r="AL1084" s="266"/>
      <c r="AM1084" s="266"/>
      <c r="AN1084" s="266"/>
      <c r="AO1084" s="266"/>
      <c r="AP1084" s="266"/>
      <c r="AQ1084" s="266"/>
      <c r="AR1084" s="266"/>
      <c r="AS1084" s="266"/>
      <c r="AT1084" s="266"/>
      <c r="AU1084" s="266"/>
      <c r="AV1084" s="266"/>
      <c r="AW1084" s="266"/>
      <c r="AX1084" s="266"/>
      <c r="AY1084" s="266"/>
      <c r="AZ1084" s="266"/>
      <c r="BA1084" s="266"/>
      <c r="BB1084" s="266"/>
      <c r="BC1084" s="266"/>
      <c r="BD1084" s="266"/>
      <c r="BE1084" s="266"/>
      <c r="BF1084" s="266"/>
      <c r="BG1084" s="266"/>
      <c r="BH1084" s="266"/>
      <c r="BI1084" s="266"/>
      <c r="BJ1084" s="283" t="e">
        <f>IF(BJ1082&gt;=50%,"KĐG",IF(BJ1083&gt;=1.6,"Đ",IF(BJ1083&gt;=1,"CCG","CĐ")))</f>
        <v>#DIV/0!</v>
      </c>
      <c r="BK1084" s="283" t="e">
        <f t="shared" ref="BK1084:CQ1084" si="517">IF(BK1082&gt;=50%,"KĐG",IF(BK1083&gt;=1.6,"Đ",IF(BK1083&gt;=1,"CCG","CĐ")))</f>
        <v>#DIV/0!</v>
      </c>
      <c r="BL1084" s="283" t="e">
        <f t="shared" si="517"/>
        <v>#DIV/0!</v>
      </c>
      <c r="BM1084" s="283" t="e">
        <f t="shared" si="517"/>
        <v>#DIV/0!</v>
      </c>
      <c r="BN1084" s="283" t="e">
        <f t="shared" si="517"/>
        <v>#DIV/0!</v>
      </c>
      <c r="BO1084" s="283" t="e">
        <f t="shared" si="517"/>
        <v>#DIV/0!</v>
      </c>
      <c r="BP1084" s="283" t="e">
        <f t="shared" si="517"/>
        <v>#DIV/0!</v>
      </c>
      <c r="BQ1084" s="283" t="e">
        <f t="shared" si="517"/>
        <v>#DIV/0!</v>
      </c>
      <c r="BR1084" s="283" t="e">
        <f t="shared" si="517"/>
        <v>#DIV/0!</v>
      </c>
      <c r="BS1084" s="283" t="e">
        <f t="shared" si="517"/>
        <v>#DIV/0!</v>
      </c>
      <c r="BT1084" s="283" t="e">
        <f t="shared" si="517"/>
        <v>#DIV/0!</v>
      </c>
      <c r="BU1084" s="283" t="e">
        <f t="shared" si="517"/>
        <v>#DIV/0!</v>
      </c>
      <c r="BV1084" s="283" t="e">
        <f t="shared" si="517"/>
        <v>#DIV/0!</v>
      </c>
      <c r="BW1084" s="283" t="e">
        <f t="shared" si="517"/>
        <v>#DIV/0!</v>
      </c>
      <c r="BX1084" s="283" t="e">
        <f t="shared" si="517"/>
        <v>#DIV/0!</v>
      </c>
      <c r="BY1084" s="283" t="e">
        <f t="shared" si="517"/>
        <v>#DIV/0!</v>
      </c>
      <c r="BZ1084" s="283" t="e">
        <f t="shared" si="517"/>
        <v>#DIV/0!</v>
      </c>
      <c r="CA1084" s="283" t="e">
        <f t="shared" si="517"/>
        <v>#DIV/0!</v>
      </c>
      <c r="CB1084" s="283" t="e">
        <f t="shared" si="517"/>
        <v>#DIV/0!</v>
      </c>
      <c r="CC1084" s="283" t="e">
        <f t="shared" si="517"/>
        <v>#DIV/0!</v>
      </c>
      <c r="CD1084" s="283" t="e">
        <f t="shared" si="517"/>
        <v>#DIV/0!</v>
      </c>
      <c r="CE1084" s="283" t="e">
        <f t="shared" si="517"/>
        <v>#DIV/0!</v>
      </c>
      <c r="CF1084" s="283" t="e">
        <f t="shared" si="517"/>
        <v>#DIV/0!</v>
      </c>
      <c r="CG1084" s="283" t="e">
        <f t="shared" si="517"/>
        <v>#DIV/0!</v>
      </c>
      <c r="CH1084" s="283" t="e">
        <f t="shared" si="517"/>
        <v>#DIV/0!</v>
      </c>
      <c r="CI1084" s="283" t="e">
        <f t="shared" si="517"/>
        <v>#DIV/0!</v>
      </c>
      <c r="CJ1084" s="283" t="e">
        <f t="shared" si="517"/>
        <v>#DIV/0!</v>
      </c>
      <c r="CK1084" s="283" t="e">
        <f t="shared" si="517"/>
        <v>#DIV/0!</v>
      </c>
      <c r="CL1084" s="283" t="e">
        <f t="shared" si="517"/>
        <v>#DIV/0!</v>
      </c>
      <c r="CM1084" s="283" t="e">
        <f t="shared" si="517"/>
        <v>#DIV/0!</v>
      </c>
      <c r="CN1084" s="283" t="e">
        <f t="shared" si="517"/>
        <v>#DIV/0!</v>
      </c>
      <c r="CO1084" s="283" t="e">
        <f t="shared" si="517"/>
        <v>#DIV/0!</v>
      </c>
      <c r="CP1084" s="283" t="e">
        <f t="shared" si="517"/>
        <v>#DIV/0!</v>
      </c>
      <c r="CQ1084" s="283" t="e">
        <f t="shared" si="517"/>
        <v>#DIV/0!</v>
      </c>
      <c r="CR1084" s="972"/>
      <c r="CS1084" s="960"/>
      <c r="CT1084" s="959"/>
      <c r="CU1084" s="960"/>
      <c r="CV1084" s="959"/>
      <c r="CW1084" s="960"/>
      <c r="CX1084" s="959"/>
      <c r="CY1084" s="960"/>
      <c r="CZ1084" s="958"/>
      <c r="DA1084" s="958"/>
    </row>
    <row r="1085" spans="1:105" ht="19.399999999999999" hidden="1" customHeight="1">
      <c r="A1085" s="973" t="s">
        <v>10</v>
      </c>
      <c r="B1085" s="962" t="s">
        <v>5</v>
      </c>
      <c r="C1085" s="963"/>
      <c r="D1085" s="963"/>
      <c r="E1085" s="963"/>
      <c r="F1085" s="963"/>
      <c r="G1085" s="964"/>
      <c r="H1085" s="266"/>
      <c r="I1085" s="266"/>
      <c r="J1085" s="266"/>
      <c r="K1085" s="266"/>
      <c r="L1085" s="266"/>
      <c r="M1085" s="277"/>
      <c r="N1085" s="266"/>
      <c r="O1085" s="266"/>
      <c r="P1085" s="266"/>
      <c r="Q1085" s="266"/>
      <c r="R1085" s="266"/>
      <c r="S1085" s="266"/>
      <c r="T1085" s="266"/>
      <c r="U1085" s="266"/>
      <c r="V1085" s="266"/>
      <c r="W1085" s="266"/>
      <c r="X1085" s="266"/>
      <c r="Y1085" s="266"/>
      <c r="Z1085" s="266"/>
      <c r="AA1085" s="266"/>
      <c r="AB1085" s="266"/>
      <c r="AC1085" s="266"/>
      <c r="AD1085" s="266"/>
      <c r="AE1085" s="266"/>
      <c r="AF1085" s="266"/>
      <c r="AG1085" s="266"/>
      <c r="AH1085" s="266"/>
      <c r="AI1085" s="266"/>
      <c r="AJ1085" s="266"/>
      <c r="AK1085" s="266"/>
      <c r="AL1085" s="266"/>
      <c r="AM1085" s="266"/>
      <c r="AN1085" s="266"/>
      <c r="AO1085" s="266"/>
      <c r="AP1085" s="266"/>
      <c r="AQ1085" s="266"/>
      <c r="AR1085" s="266"/>
      <c r="AS1085" s="266"/>
      <c r="AT1085" s="266"/>
      <c r="AU1085" s="266"/>
      <c r="AV1085" s="266"/>
      <c r="AW1085" s="266"/>
      <c r="AX1085" s="266"/>
      <c r="AY1085" s="266"/>
      <c r="AZ1085" s="266"/>
      <c r="BA1085" s="266"/>
      <c r="BB1085" s="266"/>
      <c r="BC1085" s="266"/>
      <c r="BD1085" s="266"/>
      <c r="BE1085" s="266"/>
      <c r="BF1085" s="266"/>
      <c r="BG1085" s="266"/>
      <c r="BH1085" s="266"/>
      <c r="BI1085" s="266"/>
      <c r="BJ1085" s="284">
        <f t="shared" ref="BJ1085:CQ1085" si="518">COUNTIFS($L$6:$L$967,"Ngôn ngữ",BJ$6:BJ$967,"2")</f>
        <v>0</v>
      </c>
      <c r="BK1085" s="284">
        <f t="shared" si="518"/>
        <v>0</v>
      </c>
      <c r="BL1085" s="284">
        <f t="shared" si="518"/>
        <v>0</v>
      </c>
      <c r="BM1085" s="284">
        <f t="shared" si="518"/>
        <v>0</v>
      </c>
      <c r="BN1085" s="284">
        <f t="shared" si="518"/>
        <v>0</v>
      </c>
      <c r="BO1085" s="284">
        <f t="shared" si="518"/>
        <v>0</v>
      </c>
      <c r="BP1085" s="284">
        <f t="shared" si="518"/>
        <v>0</v>
      </c>
      <c r="BQ1085" s="284">
        <f t="shared" si="518"/>
        <v>0</v>
      </c>
      <c r="BR1085" s="284">
        <f t="shared" si="518"/>
        <v>0</v>
      </c>
      <c r="BS1085" s="284">
        <f t="shared" si="518"/>
        <v>0</v>
      </c>
      <c r="BT1085" s="284">
        <f t="shared" si="518"/>
        <v>0</v>
      </c>
      <c r="BU1085" s="284">
        <f t="shared" si="518"/>
        <v>0</v>
      </c>
      <c r="BV1085" s="284">
        <f t="shared" si="518"/>
        <v>0</v>
      </c>
      <c r="BW1085" s="284">
        <f t="shared" si="518"/>
        <v>0</v>
      </c>
      <c r="BX1085" s="284">
        <f t="shared" si="518"/>
        <v>0</v>
      </c>
      <c r="BY1085" s="284">
        <f t="shared" si="518"/>
        <v>0</v>
      </c>
      <c r="BZ1085" s="284">
        <f t="shared" si="518"/>
        <v>0</v>
      </c>
      <c r="CA1085" s="284">
        <f t="shared" si="518"/>
        <v>0</v>
      </c>
      <c r="CB1085" s="284">
        <f t="shared" si="518"/>
        <v>0</v>
      </c>
      <c r="CC1085" s="284">
        <f t="shared" si="518"/>
        <v>0</v>
      </c>
      <c r="CD1085" s="284">
        <f t="shared" si="518"/>
        <v>0</v>
      </c>
      <c r="CE1085" s="284">
        <f t="shared" si="518"/>
        <v>0</v>
      </c>
      <c r="CF1085" s="284">
        <f t="shared" si="518"/>
        <v>0</v>
      </c>
      <c r="CG1085" s="284">
        <f t="shared" si="518"/>
        <v>0</v>
      </c>
      <c r="CH1085" s="284">
        <f t="shared" si="518"/>
        <v>0</v>
      </c>
      <c r="CI1085" s="284">
        <f t="shared" si="518"/>
        <v>0</v>
      </c>
      <c r="CJ1085" s="284">
        <f t="shared" si="518"/>
        <v>0</v>
      </c>
      <c r="CK1085" s="284">
        <f t="shared" si="518"/>
        <v>0</v>
      </c>
      <c r="CL1085" s="284">
        <f t="shared" si="518"/>
        <v>0</v>
      </c>
      <c r="CM1085" s="284">
        <f t="shared" si="518"/>
        <v>0</v>
      </c>
      <c r="CN1085" s="284">
        <f t="shared" si="518"/>
        <v>0</v>
      </c>
      <c r="CO1085" s="284">
        <f t="shared" si="518"/>
        <v>0</v>
      </c>
      <c r="CP1085" s="284">
        <f t="shared" si="518"/>
        <v>0</v>
      </c>
      <c r="CQ1085" s="284">
        <f t="shared" si="518"/>
        <v>0</v>
      </c>
      <c r="CR1085" s="965"/>
      <c r="CS1085" s="965"/>
      <c r="CT1085" s="965"/>
      <c r="CU1085" s="965"/>
      <c r="CV1085" s="965"/>
      <c r="CW1085" s="965"/>
      <c r="CX1085" s="965"/>
      <c r="CY1085" s="965"/>
      <c r="CZ1085" s="965"/>
      <c r="DA1085" s="965"/>
    </row>
    <row r="1086" spans="1:105" ht="19.399999999999999" hidden="1" customHeight="1">
      <c r="A1086" s="973"/>
      <c r="B1086" s="962" t="s">
        <v>4</v>
      </c>
      <c r="C1086" s="963"/>
      <c r="D1086" s="963"/>
      <c r="E1086" s="963"/>
      <c r="F1086" s="963"/>
      <c r="G1086" s="964"/>
      <c r="H1086" s="266"/>
      <c r="I1086" s="266"/>
      <c r="J1086" s="266"/>
      <c r="K1086" s="266"/>
      <c r="L1086" s="266"/>
      <c r="M1086" s="277"/>
      <c r="N1086" s="266"/>
      <c r="O1086" s="266"/>
      <c r="P1086" s="266"/>
      <c r="Q1086" s="266"/>
      <c r="R1086" s="266"/>
      <c r="S1086" s="266"/>
      <c r="T1086" s="266"/>
      <c r="U1086" s="266"/>
      <c r="V1086" s="266"/>
      <c r="W1086" s="266"/>
      <c r="X1086" s="266"/>
      <c r="Y1086" s="266"/>
      <c r="Z1086" s="266"/>
      <c r="AA1086" s="266"/>
      <c r="AB1086" s="266"/>
      <c r="AC1086" s="266"/>
      <c r="AD1086" s="266"/>
      <c r="AE1086" s="266"/>
      <c r="AF1086" s="266"/>
      <c r="AG1086" s="266"/>
      <c r="AH1086" s="266"/>
      <c r="AI1086" s="266"/>
      <c r="AJ1086" s="266"/>
      <c r="AK1086" s="266"/>
      <c r="AL1086" s="266"/>
      <c r="AM1086" s="266"/>
      <c r="AN1086" s="266"/>
      <c r="AO1086" s="266"/>
      <c r="AP1086" s="266"/>
      <c r="AQ1086" s="266"/>
      <c r="AR1086" s="266"/>
      <c r="AS1086" s="266"/>
      <c r="AT1086" s="266"/>
      <c r="AU1086" s="266"/>
      <c r="AV1086" s="266"/>
      <c r="AW1086" s="266"/>
      <c r="AX1086" s="266"/>
      <c r="AY1086" s="266"/>
      <c r="AZ1086" s="266"/>
      <c r="BA1086" s="266"/>
      <c r="BB1086" s="266"/>
      <c r="BC1086" s="266"/>
      <c r="BD1086" s="266"/>
      <c r="BE1086" s="266"/>
      <c r="BF1086" s="266"/>
      <c r="BG1086" s="266"/>
      <c r="BH1086" s="266"/>
      <c r="BI1086" s="266"/>
      <c r="BJ1086" s="284">
        <f t="shared" ref="BJ1086:CQ1086" si="519">COUNTIFS($L$6:$L$967,"Ngôn ngữ",BJ$6:BJ$967,"1")</f>
        <v>0</v>
      </c>
      <c r="BK1086" s="284">
        <f t="shared" si="519"/>
        <v>0</v>
      </c>
      <c r="BL1086" s="284">
        <f t="shared" si="519"/>
        <v>0</v>
      </c>
      <c r="BM1086" s="284">
        <f t="shared" si="519"/>
        <v>0</v>
      </c>
      <c r="BN1086" s="284">
        <f t="shared" si="519"/>
        <v>0</v>
      </c>
      <c r="BO1086" s="284">
        <f t="shared" si="519"/>
        <v>0</v>
      </c>
      <c r="BP1086" s="284">
        <f t="shared" si="519"/>
        <v>0</v>
      </c>
      <c r="BQ1086" s="284">
        <f t="shared" si="519"/>
        <v>0</v>
      </c>
      <c r="BR1086" s="284">
        <f t="shared" si="519"/>
        <v>0</v>
      </c>
      <c r="BS1086" s="284">
        <f t="shared" si="519"/>
        <v>0</v>
      </c>
      <c r="BT1086" s="284">
        <f t="shared" si="519"/>
        <v>0</v>
      </c>
      <c r="BU1086" s="284">
        <f t="shared" si="519"/>
        <v>0</v>
      </c>
      <c r="BV1086" s="284">
        <f t="shared" si="519"/>
        <v>0</v>
      </c>
      <c r="BW1086" s="284">
        <f t="shared" si="519"/>
        <v>0</v>
      </c>
      <c r="BX1086" s="284">
        <f t="shared" si="519"/>
        <v>0</v>
      </c>
      <c r="BY1086" s="284">
        <f t="shared" si="519"/>
        <v>0</v>
      </c>
      <c r="BZ1086" s="284">
        <f t="shared" si="519"/>
        <v>0</v>
      </c>
      <c r="CA1086" s="284">
        <f t="shared" si="519"/>
        <v>0</v>
      </c>
      <c r="CB1086" s="284">
        <f t="shared" si="519"/>
        <v>0</v>
      </c>
      <c r="CC1086" s="284">
        <f t="shared" si="519"/>
        <v>0</v>
      </c>
      <c r="CD1086" s="284">
        <f t="shared" si="519"/>
        <v>0</v>
      </c>
      <c r="CE1086" s="284">
        <f t="shared" si="519"/>
        <v>0</v>
      </c>
      <c r="CF1086" s="284">
        <f t="shared" si="519"/>
        <v>0</v>
      </c>
      <c r="CG1086" s="284">
        <f t="shared" si="519"/>
        <v>0</v>
      </c>
      <c r="CH1086" s="284">
        <f t="shared" si="519"/>
        <v>0</v>
      </c>
      <c r="CI1086" s="284">
        <f t="shared" si="519"/>
        <v>0</v>
      </c>
      <c r="CJ1086" s="284">
        <f t="shared" si="519"/>
        <v>0</v>
      </c>
      <c r="CK1086" s="284">
        <f t="shared" si="519"/>
        <v>0</v>
      </c>
      <c r="CL1086" s="284">
        <f t="shared" si="519"/>
        <v>0</v>
      </c>
      <c r="CM1086" s="284">
        <f t="shared" si="519"/>
        <v>0</v>
      </c>
      <c r="CN1086" s="284">
        <f t="shared" si="519"/>
        <v>0</v>
      </c>
      <c r="CO1086" s="284">
        <f t="shared" si="519"/>
        <v>0</v>
      </c>
      <c r="CP1086" s="284">
        <f t="shared" si="519"/>
        <v>0</v>
      </c>
      <c r="CQ1086" s="284">
        <f t="shared" si="519"/>
        <v>0</v>
      </c>
      <c r="CR1086" s="965"/>
      <c r="CS1086" s="965"/>
      <c r="CT1086" s="965"/>
      <c r="CU1086" s="965"/>
      <c r="CV1086" s="965"/>
      <c r="CW1086" s="965"/>
      <c r="CX1086" s="965"/>
      <c r="CY1086" s="965"/>
      <c r="CZ1086" s="965"/>
      <c r="DA1086" s="965"/>
    </row>
    <row r="1087" spans="1:105" ht="19.399999999999999" hidden="1" customHeight="1">
      <c r="A1087" s="973"/>
      <c r="B1087" s="962" t="s">
        <v>3</v>
      </c>
      <c r="C1087" s="963"/>
      <c r="D1087" s="963"/>
      <c r="E1087" s="963"/>
      <c r="F1087" s="963"/>
      <c r="G1087" s="964"/>
      <c r="H1087" s="266"/>
      <c r="I1087" s="266"/>
      <c r="J1087" s="266"/>
      <c r="K1087" s="266"/>
      <c r="L1087" s="266"/>
      <c r="M1087" s="277"/>
      <c r="N1087" s="266"/>
      <c r="O1087" s="266"/>
      <c r="P1087" s="266"/>
      <c r="Q1087" s="266"/>
      <c r="R1087" s="266"/>
      <c r="S1087" s="266"/>
      <c r="T1087" s="266"/>
      <c r="U1087" s="266"/>
      <c r="V1087" s="266"/>
      <c r="W1087" s="266"/>
      <c r="X1087" s="266"/>
      <c r="Y1087" s="266"/>
      <c r="Z1087" s="266"/>
      <c r="AA1087" s="266"/>
      <c r="AB1087" s="266"/>
      <c r="AC1087" s="266"/>
      <c r="AD1087" s="266"/>
      <c r="AE1087" s="266"/>
      <c r="AF1087" s="266"/>
      <c r="AG1087" s="266"/>
      <c r="AH1087" s="266"/>
      <c r="AI1087" s="266"/>
      <c r="AJ1087" s="266"/>
      <c r="AK1087" s="266"/>
      <c r="AL1087" s="266"/>
      <c r="AM1087" s="266"/>
      <c r="AN1087" s="266"/>
      <c r="AO1087" s="266"/>
      <c r="AP1087" s="266"/>
      <c r="AQ1087" s="266"/>
      <c r="AR1087" s="266"/>
      <c r="AS1087" s="266"/>
      <c r="AT1087" s="266"/>
      <c r="AU1087" s="266"/>
      <c r="AV1087" s="266"/>
      <c r="AW1087" s="266"/>
      <c r="AX1087" s="266"/>
      <c r="AY1087" s="266"/>
      <c r="AZ1087" s="266"/>
      <c r="BA1087" s="266"/>
      <c r="BB1087" s="266"/>
      <c r="BC1087" s="266"/>
      <c r="BD1087" s="266"/>
      <c r="BE1087" s="266"/>
      <c r="BF1087" s="266"/>
      <c r="BG1087" s="266"/>
      <c r="BH1087" s="266"/>
      <c r="BI1087" s="266"/>
      <c r="BJ1087" s="284">
        <f t="shared" ref="BJ1087:CQ1087" si="520">COUNTIFS($L$6:$L$967,"Ngôn ngữ",BJ$6:BJ$967,"0")</f>
        <v>0</v>
      </c>
      <c r="BK1087" s="284">
        <f t="shared" si="520"/>
        <v>0</v>
      </c>
      <c r="BL1087" s="284">
        <f t="shared" si="520"/>
        <v>0</v>
      </c>
      <c r="BM1087" s="284">
        <f t="shared" si="520"/>
        <v>0</v>
      </c>
      <c r="BN1087" s="284">
        <f t="shared" si="520"/>
        <v>0</v>
      </c>
      <c r="BO1087" s="284">
        <f t="shared" si="520"/>
        <v>0</v>
      </c>
      <c r="BP1087" s="284">
        <f t="shared" si="520"/>
        <v>0</v>
      </c>
      <c r="BQ1087" s="284">
        <f t="shared" si="520"/>
        <v>0</v>
      </c>
      <c r="BR1087" s="284">
        <f t="shared" si="520"/>
        <v>0</v>
      </c>
      <c r="BS1087" s="284">
        <f t="shared" si="520"/>
        <v>0</v>
      </c>
      <c r="BT1087" s="284">
        <f t="shared" si="520"/>
        <v>0</v>
      </c>
      <c r="BU1087" s="284">
        <f t="shared" si="520"/>
        <v>0</v>
      </c>
      <c r="BV1087" s="284">
        <f t="shared" si="520"/>
        <v>0</v>
      </c>
      <c r="BW1087" s="284">
        <f t="shared" si="520"/>
        <v>0</v>
      </c>
      <c r="BX1087" s="284">
        <f t="shared" si="520"/>
        <v>0</v>
      </c>
      <c r="BY1087" s="284">
        <f t="shared" si="520"/>
        <v>0</v>
      </c>
      <c r="BZ1087" s="284">
        <f t="shared" si="520"/>
        <v>0</v>
      </c>
      <c r="CA1087" s="284">
        <f t="shared" si="520"/>
        <v>0</v>
      </c>
      <c r="CB1087" s="284">
        <f t="shared" si="520"/>
        <v>0</v>
      </c>
      <c r="CC1087" s="284">
        <f t="shared" si="520"/>
        <v>0</v>
      </c>
      <c r="CD1087" s="284">
        <f t="shared" si="520"/>
        <v>0</v>
      </c>
      <c r="CE1087" s="284">
        <f t="shared" si="520"/>
        <v>0</v>
      </c>
      <c r="CF1087" s="284">
        <f t="shared" si="520"/>
        <v>0</v>
      </c>
      <c r="CG1087" s="284">
        <f t="shared" si="520"/>
        <v>0</v>
      </c>
      <c r="CH1087" s="284">
        <f t="shared" si="520"/>
        <v>0</v>
      </c>
      <c r="CI1087" s="284">
        <f t="shared" si="520"/>
        <v>0</v>
      </c>
      <c r="CJ1087" s="284">
        <f t="shared" si="520"/>
        <v>0</v>
      </c>
      <c r="CK1087" s="284">
        <f t="shared" si="520"/>
        <v>0</v>
      </c>
      <c r="CL1087" s="284">
        <f t="shared" si="520"/>
        <v>0</v>
      </c>
      <c r="CM1087" s="284">
        <f t="shared" si="520"/>
        <v>0</v>
      </c>
      <c r="CN1087" s="284">
        <f t="shared" si="520"/>
        <v>0</v>
      </c>
      <c r="CO1087" s="284">
        <f t="shared" si="520"/>
        <v>0</v>
      </c>
      <c r="CP1087" s="284">
        <f t="shared" si="520"/>
        <v>0</v>
      </c>
      <c r="CQ1087" s="284">
        <f t="shared" si="520"/>
        <v>0</v>
      </c>
      <c r="CR1087" s="965"/>
      <c r="CS1087" s="965"/>
      <c r="CT1087" s="965"/>
      <c r="CU1087" s="965"/>
      <c r="CV1087" s="965"/>
      <c r="CW1087" s="965"/>
      <c r="CX1087" s="965"/>
      <c r="CY1087" s="965"/>
      <c r="CZ1087" s="965"/>
      <c r="DA1087" s="965"/>
    </row>
    <row r="1088" spans="1:105" ht="19.399999999999999" hidden="1" customHeight="1">
      <c r="A1088" s="973"/>
      <c r="B1088" s="962" t="s">
        <v>2</v>
      </c>
      <c r="C1088" s="963"/>
      <c r="D1088" s="963"/>
      <c r="E1088" s="963"/>
      <c r="F1088" s="963"/>
      <c r="G1088" s="964"/>
      <c r="H1088" s="266"/>
      <c r="I1088" s="266"/>
      <c r="J1088" s="266"/>
      <c r="K1088" s="266"/>
      <c r="L1088" s="266"/>
      <c r="M1088" s="277"/>
      <c r="N1088" s="266"/>
      <c r="O1088" s="266"/>
      <c r="P1088" s="266"/>
      <c r="Q1088" s="266"/>
      <c r="R1088" s="266"/>
      <c r="S1088" s="266"/>
      <c r="T1088" s="266"/>
      <c r="U1088" s="266"/>
      <c r="V1088" s="266"/>
      <c r="W1088" s="266"/>
      <c r="X1088" s="266"/>
      <c r="Y1088" s="266"/>
      <c r="Z1088" s="266"/>
      <c r="AA1088" s="266"/>
      <c r="AB1088" s="266"/>
      <c r="AC1088" s="266"/>
      <c r="AD1088" s="266"/>
      <c r="AE1088" s="266"/>
      <c r="AF1088" s="266"/>
      <c r="AG1088" s="266"/>
      <c r="AH1088" s="266"/>
      <c r="AI1088" s="266"/>
      <c r="AJ1088" s="266"/>
      <c r="AK1088" s="266"/>
      <c r="AL1088" s="266"/>
      <c r="AM1088" s="266"/>
      <c r="AN1088" s="266"/>
      <c r="AO1088" s="266"/>
      <c r="AP1088" s="266"/>
      <c r="AQ1088" s="266"/>
      <c r="AR1088" s="266"/>
      <c r="AS1088" s="266"/>
      <c r="AT1088" s="266"/>
      <c r="AU1088" s="266"/>
      <c r="AV1088" s="266"/>
      <c r="AW1088" s="266"/>
      <c r="AX1088" s="266"/>
      <c r="AY1088" s="266"/>
      <c r="AZ1088" s="266"/>
      <c r="BA1088" s="266"/>
      <c r="BB1088" s="266"/>
      <c r="BC1088" s="266"/>
      <c r="BD1088" s="266"/>
      <c r="BE1088" s="266"/>
      <c r="BF1088" s="266"/>
      <c r="BG1088" s="266"/>
      <c r="BH1088" s="266"/>
      <c r="BI1088" s="266"/>
      <c r="BJ1088" s="284">
        <f t="shared" ref="BJ1088:CQ1088" si="521">COUNTIFS($L$6:$L$967,"Ngôn ngữ",BJ$6:BJ$967,"kđg")</f>
        <v>0</v>
      </c>
      <c r="BK1088" s="284">
        <f t="shared" si="521"/>
        <v>0</v>
      </c>
      <c r="BL1088" s="284">
        <f t="shared" si="521"/>
        <v>0</v>
      </c>
      <c r="BM1088" s="284">
        <f t="shared" si="521"/>
        <v>0</v>
      </c>
      <c r="BN1088" s="284">
        <f t="shared" si="521"/>
        <v>0</v>
      </c>
      <c r="BO1088" s="284">
        <f t="shared" si="521"/>
        <v>0</v>
      </c>
      <c r="BP1088" s="284">
        <f t="shared" si="521"/>
        <v>0</v>
      </c>
      <c r="BQ1088" s="284">
        <f t="shared" si="521"/>
        <v>0</v>
      </c>
      <c r="BR1088" s="284">
        <f t="shared" si="521"/>
        <v>0</v>
      </c>
      <c r="BS1088" s="284">
        <f t="shared" si="521"/>
        <v>0</v>
      </c>
      <c r="BT1088" s="284">
        <f t="shared" si="521"/>
        <v>0</v>
      </c>
      <c r="BU1088" s="284">
        <f t="shared" si="521"/>
        <v>0</v>
      </c>
      <c r="BV1088" s="284">
        <f t="shared" si="521"/>
        <v>0</v>
      </c>
      <c r="BW1088" s="284">
        <f t="shared" si="521"/>
        <v>0</v>
      </c>
      <c r="BX1088" s="284">
        <f t="shared" si="521"/>
        <v>0</v>
      </c>
      <c r="BY1088" s="284">
        <f t="shared" si="521"/>
        <v>0</v>
      </c>
      <c r="BZ1088" s="284">
        <f t="shared" si="521"/>
        <v>0</v>
      </c>
      <c r="CA1088" s="284">
        <f t="shared" si="521"/>
        <v>0</v>
      </c>
      <c r="CB1088" s="284">
        <f t="shared" si="521"/>
        <v>0</v>
      </c>
      <c r="CC1088" s="284">
        <f t="shared" si="521"/>
        <v>0</v>
      </c>
      <c r="CD1088" s="284">
        <f t="shared" si="521"/>
        <v>0</v>
      </c>
      <c r="CE1088" s="284">
        <f t="shared" si="521"/>
        <v>0</v>
      </c>
      <c r="CF1088" s="284">
        <f t="shared" si="521"/>
        <v>0</v>
      </c>
      <c r="CG1088" s="284">
        <f t="shared" si="521"/>
        <v>0</v>
      </c>
      <c r="CH1088" s="284">
        <f t="shared" si="521"/>
        <v>0</v>
      </c>
      <c r="CI1088" s="284">
        <f t="shared" si="521"/>
        <v>0</v>
      </c>
      <c r="CJ1088" s="284">
        <f t="shared" si="521"/>
        <v>0</v>
      </c>
      <c r="CK1088" s="284">
        <f t="shared" si="521"/>
        <v>0</v>
      </c>
      <c r="CL1088" s="284">
        <f t="shared" si="521"/>
        <v>0</v>
      </c>
      <c r="CM1088" s="284">
        <f t="shared" si="521"/>
        <v>0</v>
      </c>
      <c r="CN1088" s="284">
        <f t="shared" si="521"/>
        <v>0</v>
      </c>
      <c r="CO1088" s="284">
        <f t="shared" si="521"/>
        <v>0</v>
      </c>
      <c r="CP1088" s="284">
        <f t="shared" si="521"/>
        <v>0</v>
      </c>
      <c r="CQ1088" s="284">
        <f t="shared" si="521"/>
        <v>0</v>
      </c>
      <c r="CR1088" s="965"/>
      <c r="CS1088" s="965"/>
      <c r="CT1088" s="965"/>
      <c r="CU1088" s="965"/>
      <c r="CV1088" s="965"/>
      <c r="CW1088" s="965"/>
      <c r="CX1088" s="965"/>
      <c r="CY1088" s="965"/>
      <c r="CZ1088" s="965"/>
      <c r="DA1088" s="965"/>
    </row>
    <row r="1089" spans="1:105" s="95" customFormat="1" ht="19.399999999999999" hidden="1" customHeight="1">
      <c r="A1089" s="973"/>
      <c r="B1089" s="962" t="s">
        <v>1</v>
      </c>
      <c r="C1089" s="963"/>
      <c r="D1089" s="963"/>
      <c r="E1089" s="963"/>
      <c r="F1089" s="963"/>
      <c r="G1089" s="964"/>
      <c r="H1089" s="266"/>
      <c r="I1089" s="266"/>
      <c r="J1089" s="266"/>
      <c r="K1089" s="266"/>
      <c r="L1089" s="266"/>
      <c r="M1089" s="277"/>
      <c r="N1089" s="266"/>
      <c r="O1089" s="266"/>
      <c r="P1089" s="266"/>
      <c r="Q1089" s="266"/>
      <c r="R1089" s="266"/>
      <c r="S1089" s="266"/>
      <c r="T1089" s="266"/>
      <c r="U1089" s="266"/>
      <c r="V1089" s="266"/>
      <c r="W1089" s="266"/>
      <c r="X1089" s="266"/>
      <c r="Y1089" s="266"/>
      <c r="Z1089" s="266"/>
      <c r="AA1089" s="266"/>
      <c r="AB1089" s="266"/>
      <c r="AC1089" s="266"/>
      <c r="AD1089" s="266"/>
      <c r="AE1089" s="266"/>
      <c r="AF1089" s="266"/>
      <c r="AG1089" s="266"/>
      <c r="AH1089" s="266"/>
      <c r="AI1089" s="266"/>
      <c r="AJ1089" s="266"/>
      <c r="AK1089" s="266"/>
      <c r="AL1089" s="266"/>
      <c r="AM1089" s="266"/>
      <c r="AN1089" s="266"/>
      <c r="AO1089" s="266"/>
      <c r="AP1089" s="266"/>
      <c r="AQ1089" s="266"/>
      <c r="AR1089" s="266"/>
      <c r="AS1089" s="266"/>
      <c r="AT1089" s="266"/>
      <c r="AU1089" s="266"/>
      <c r="AV1089" s="266"/>
      <c r="AW1089" s="266"/>
      <c r="AX1089" s="266"/>
      <c r="AY1089" s="266"/>
      <c r="AZ1089" s="266"/>
      <c r="BA1089" s="266"/>
      <c r="BB1089" s="266"/>
      <c r="BC1089" s="266"/>
      <c r="BD1089" s="266"/>
      <c r="BE1089" s="266"/>
      <c r="BF1089" s="266"/>
      <c r="BG1089" s="266"/>
      <c r="BH1089" s="266"/>
      <c r="BI1089" s="266"/>
      <c r="BJ1089" s="202" t="e">
        <f>BJ1088/(BJ1085+BJ1086+BJ1087+BJ1088)</f>
        <v>#DIV/0!</v>
      </c>
      <c r="BK1089" s="202" t="e">
        <f t="shared" ref="BK1089:CQ1089" si="522">BK1088/(BK1085+BK1086+BK1087+BK1088)</f>
        <v>#DIV/0!</v>
      </c>
      <c r="BL1089" s="202" t="e">
        <f t="shared" si="522"/>
        <v>#DIV/0!</v>
      </c>
      <c r="BM1089" s="202" t="e">
        <f t="shared" si="522"/>
        <v>#DIV/0!</v>
      </c>
      <c r="BN1089" s="202" t="e">
        <f t="shared" si="522"/>
        <v>#DIV/0!</v>
      </c>
      <c r="BO1089" s="202" t="e">
        <f t="shared" si="522"/>
        <v>#DIV/0!</v>
      </c>
      <c r="BP1089" s="202" t="e">
        <f t="shared" si="522"/>
        <v>#DIV/0!</v>
      </c>
      <c r="BQ1089" s="202" t="e">
        <f t="shared" si="522"/>
        <v>#DIV/0!</v>
      </c>
      <c r="BR1089" s="202" t="e">
        <f t="shared" si="522"/>
        <v>#DIV/0!</v>
      </c>
      <c r="BS1089" s="202" t="e">
        <f t="shared" si="522"/>
        <v>#DIV/0!</v>
      </c>
      <c r="BT1089" s="202" t="e">
        <f t="shared" si="522"/>
        <v>#DIV/0!</v>
      </c>
      <c r="BU1089" s="202" t="e">
        <f t="shared" si="522"/>
        <v>#DIV/0!</v>
      </c>
      <c r="BV1089" s="202" t="e">
        <f t="shared" si="522"/>
        <v>#DIV/0!</v>
      </c>
      <c r="BW1089" s="202" t="e">
        <f t="shared" si="522"/>
        <v>#DIV/0!</v>
      </c>
      <c r="BX1089" s="202" t="e">
        <f t="shared" si="522"/>
        <v>#DIV/0!</v>
      </c>
      <c r="BY1089" s="202" t="e">
        <f t="shared" si="522"/>
        <v>#DIV/0!</v>
      </c>
      <c r="BZ1089" s="202" t="e">
        <f t="shared" si="522"/>
        <v>#DIV/0!</v>
      </c>
      <c r="CA1089" s="202" t="e">
        <f t="shared" si="522"/>
        <v>#DIV/0!</v>
      </c>
      <c r="CB1089" s="202" t="e">
        <f t="shared" si="522"/>
        <v>#DIV/0!</v>
      </c>
      <c r="CC1089" s="202" t="e">
        <f t="shared" si="522"/>
        <v>#DIV/0!</v>
      </c>
      <c r="CD1089" s="202" t="e">
        <f t="shared" si="522"/>
        <v>#DIV/0!</v>
      </c>
      <c r="CE1089" s="202" t="e">
        <f t="shared" si="522"/>
        <v>#DIV/0!</v>
      </c>
      <c r="CF1089" s="202" t="e">
        <f t="shared" si="522"/>
        <v>#DIV/0!</v>
      </c>
      <c r="CG1089" s="202" t="e">
        <f t="shared" si="522"/>
        <v>#DIV/0!</v>
      </c>
      <c r="CH1089" s="202" t="e">
        <f t="shared" si="522"/>
        <v>#DIV/0!</v>
      </c>
      <c r="CI1089" s="202" t="e">
        <f t="shared" si="522"/>
        <v>#DIV/0!</v>
      </c>
      <c r="CJ1089" s="202" t="e">
        <f t="shared" si="522"/>
        <v>#DIV/0!</v>
      </c>
      <c r="CK1089" s="202" t="e">
        <f t="shared" si="522"/>
        <v>#DIV/0!</v>
      </c>
      <c r="CL1089" s="202" t="e">
        <f t="shared" si="522"/>
        <v>#DIV/0!</v>
      </c>
      <c r="CM1089" s="202" t="e">
        <f t="shared" si="522"/>
        <v>#DIV/0!</v>
      </c>
      <c r="CN1089" s="202" t="e">
        <f t="shared" si="522"/>
        <v>#DIV/0!</v>
      </c>
      <c r="CO1089" s="202" t="e">
        <f t="shared" si="522"/>
        <v>#DIV/0!</v>
      </c>
      <c r="CP1089" s="202" t="e">
        <f t="shared" si="522"/>
        <v>#DIV/0!</v>
      </c>
      <c r="CQ1089" s="202" t="e">
        <f t="shared" si="522"/>
        <v>#DIV/0!</v>
      </c>
      <c r="CR1089" s="965"/>
      <c r="CS1089" s="965"/>
      <c r="CT1089" s="965"/>
      <c r="CU1089" s="965"/>
      <c r="CV1089" s="965"/>
      <c r="CW1089" s="965"/>
      <c r="CX1089" s="965"/>
      <c r="CY1089" s="965"/>
      <c r="CZ1089" s="965"/>
      <c r="DA1089" s="965"/>
    </row>
    <row r="1090" spans="1:105" ht="19.399999999999999" hidden="1" customHeight="1">
      <c r="A1090" s="973"/>
      <c r="B1090" s="966" t="s">
        <v>0</v>
      </c>
      <c r="C1090" s="967"/>
      <c r="D1090" s="967"/>
      <c r="E1090" s="967"/>
      <c r="F1090" s="967"/>
      <c r="G1090" s="968"/>
      <c r="H1090" s="268"/>
      <c r="I1090" s="268"/>
      <c r="J1090" s="268"/>
      <c r="K1090" s="268"/>
      <c r="L1090" s="268"/>
      <c r="M1090" s="278"/>
      <c r="N1090" s="266"/>
      <c r="O1090" s="266"/>
      <c r="P1090" s="266"/>
      <c r="Q1090" s="266"/>
      <c r="R1090" s="266"/>
      <c r="S1090" s="266"/>
      <c r="T1090" s="266"/>
      <c r="U1090" s="266"/>
      <c r="V1090" s="266"/>
      <c r="W1090" s="266"/>
      <c r="X1090" s="266"/>
      <c r="Y1090" s="266"/>
      <c r="Z1090" s="266"/>
      <c r="AA1090" s="266"/>
      <c r="AB1090" s="266"/>
      <c r="AC1090" s="266"/>
      <c r="AD1090" s="266"/>
      <c r="AE1090" s="266"/>
      <c r="AF1090" s="266"/>
      <c r="AG1090" s="266"/>
      <c r="AH1090" s="266"/>
      <c r="AI1090" s="266"/>
      <c r="AJ1090" s="266"/>
      <c r="AK1090" s="266"/>
      <c r="AL1090" s="266"/>
      <c r="AM1090" s="266"/>
      <c r="AN1090" s="266"/>
      <c r="AO1090" s="266"/>
      <c r="AP1090" s="266"/>
      <c r="AQ1090" s="266"/>
      <c r="AR1090" s="266"/>
      <c r="AS1090" s="266"/>
      <c r="AT1090" s="266"/>
      <c r="AU1090" s="266"/>
      <c r="AV1090" s="266"/>
      <c r="AW1090" s="266"/>
      <c r="AX1090" s="266"/>
      <c r="AY1090" s="266"/>
      <c r="AZ1090" s="266"/>
      <c r="BA1090" s="266"/>
      <c r="BB1090" s="266"/>
      <c r="BC1090" s="266"/>
      <c r="BD1090" s="266"/>
      <c r="BE1090" s="266"/>
      <c r="BF1090" s="266"/>
      <c r="BG1090" s="266"/>
      <c r="BH1090" s="266"/>
      <c r="BI1090" s="266"/>
      <c r="BJ1090" s="283" t="e">
        <f>(((BJ1085*2)+(BJ1086*1)+(BJ1087*0)))/(BJ1085+BJ1086+BJ1087)</f>
        <v>#DIV/0!</v>
      </c>
      <c r="BK1090" s="283" t="e">
        <f t="shared" ref="BK1090:CQ1090" si="523">(((BK1085*2)+(BK1086*1)+(BK1087*0)))/(BK1085+BK1086+BK1087)</f>
        <v>#DIV/0!</v>
      </c>
      <c r="BL1090" s="283" t="e">
        <f t="shared" si="523"/>
        <v>#DIV/0!</v>
      </c>
      <c r="BM1090" s="283" t="e">
        <f t="shared" si="523"/>
        <v>#DIV/0!</v>
      </c>
      <c r="BN1090" s="283" t="e">
        <f t="shared" si="523"/>
        <v>#DIV/0!</v>
      </c>
      <c r="BO1090" s="283" t="e">
        <f t="shared" si="523"/>
        <v>#DIV/0!</v>
      </c>
      <c r="BP1090" s="283" t="e">
        <f t="shared" si="523"/>
        <v>#DIV/0!</v>
      </c>
      <c r="BQ1090" s="283" t="e">
        <f t="shared" si="523"/>
        <v>#DIV/0!</v>
      </c>
      <c r="BR1090" s="283" t="e">
        <f t="shared" si="523"/>
        <v>#DIV/0!</v>
      </c>
      <c r="BS1090" s="283" t="e">
        <f t="shared" si="523"/>
        <v>#DIV/0!</v>
      </c>
      <c r="BT1090" s="283" t="e">
        <f t="shared" si="523"/>
        <v>#DIV/0!</v>
      </c>
      <c r="BU1090" s="283" t="e">
        <f t="shared" si="523"/>
        <v>#DIV/0!</v>
      </c>
      <c r="BV1090" s="283" t="e">
        <f t="shared" si="523"/>
        <v>#DIV/0!</v>
      </c>
      <c r="BW1090" s="283" t="e">
        <f t="shared" si="523"/>
        <v>#DIV/0!</v>
      </c>
      <c r="BX1090" s="283" t="e">
        <f t="shared" si="523"/>
        <v>#DIV/0!</v>
      </c>
      <c r="BY1090" s="283" t="e">
        <f t="shared" si="523"/>
        <v>#DIV/0!</v>
      </c>
      <c r="BZ1090" s="283" t="e">
        <f t="shared" si="523"/>
        <v>#DIV/0!</v>
      </c>
      <c r="CA1090" s="283" t="e">
        <f t="shared" si="523"/>
        <v>#DIV/0!</v>
      </c>
      <c r="CB1090" s="283" t="e">
        <f t="shared" si="523"/>
        <v>#DIV/0!</v>
      </c>
      <c r="CC1090" s="283" t="e">
        <f t="shared" si="523"/>
        <v>#DIV/0!</v>
      </c>
      <c r="CD1090" s="283" t="e">
        <f t="shared" si="523"/>
        <v>#DIV/0!</v>
      </c>
      <c r="CE1090" s="283" t="e">
        <f t="shared" si="523"/>
        <v>#DIV/0!</v>
      </c>
      <c r="CF1090" s="283" t="e">
        <f t="shared" si="523"/>
        <v>#DIV/0!</v>
      </c>
      <c r="CG1090" s="283" t="e">
        <f t="shared" si="523"/>
        <v>#DIV/0!</v>
      </c>
      <c r="CH1090" s="283" t="e">
        <f t="shared" si="523"/>
        <v>#DIV/0!</v>
      </c>
      <c r="CI1090" s="283" t="e">
        <f t="shared" si="523"/>
        <v>#DIV/0!</v>
      </c>
      <c r="CJ1090" s="283" t="e">
        <f t="shared" si="523"/>
        <v>#DIV/0!</v>
      </c>
      <c r="CK1090" s="283" t="e">
        <f t="shared" si="523"/>
        <v>#DIV/0!</v>
      </c>
      <c r="CL1090" s="283" t="e">
        <f t="shared" si="523"/>
        <v>#DIV/0!</v>
      </c>
      <c r="CM1090" s="283" t="e">
        <f t="shared" si="523"/>
        <v>#DIV/0!</v>
      </c>
      <c r="CN1090" s="283" t="e">
        <f t="shared" si="523"/>
        <v>#DIV/0!</v>
      </c>
      <c r="CO1090" s="283" t="e">
        <f t="shared" si="523"/>
        <v>#DIV/0!</v>
      </c>
      <c r="CP1090" s="283" t="e">
        <f t="shared" si="523"/>
        <v>#DIV/0!</v>
      </c>
      <c r="CQ1090" s="283" t="e">
        <f t="shared" si="523"/>
        <v>#DIV/0!</v>
      </c>
      <c r="CR1090" s="972">
        <f>COUNTIF(BJ1091:CQ1091,"Đ")</f>
        <v>0</v>
      </c>
      <c r="CS1090" s="960" t="e">
        <f>CR1090/(CR1090+CT1090+CV1090+CX1090)</f>
        <v>#DIV/0!</v>
      </c>
      <c r="CT1090" s="959">
        <f>COUNTIF(BJ1091:CQ1091,"CCG")</f>
        <v>0</v>
      </c>
      <c r="CU1090" s="960" t="e">
        <f>CT1090/(CR1090+CT1090+CV1090+CX1090)</f>
        <v>#DIV/0!</v>
      </c>
      <c r="CV1090" s="959">
        <f>COUNTIF(BJ1091:CQ1091,"CĐ")</f>
        <v>0</v>
      </c>
      <c r="CW1090" s="960" t="e">
        <f>CV1090/(CR1090+CT1090+CV1090+CX1090)</f>
        <v>#DIV/0!</v>
      </c>
      <c r="CX1090" s="959">
        <f>COUNTIF(BJ1091:CQ1091,"KĐG")</f>
        <v>0</v>
      </c>
      <c r="CY1090" s="960" t="e">
        <f>CX1090/(CR1090+CT1090+CV1090+CX1090)</f>
        <v>#DIV/0!</v>
      </c>
      <c r="CZ1090" s="958" t="e">
        <f>(((CR1090*2)+(CT1090*1)+(CV1090*0)))/(CR1090+CT1090+CV1090)</f>
        <v>#DIV/0!</v>
      </c>
      <c r="DA1090" s="958" t="e">
        <f>IF(CY1090&gt;=50%,"KĐG",IF(CZ1090&gt;=1.6,"Đạt",IF(CZ1090&gt;=1,"Cần cố gắng","Chưa đạt")))</f>
        <v>#DIV/0!</v>
      </c>
    </row>
    <row r="1091" spans="1:105" ht="19.399999999999999" hidden="1" customHeight="1">
      <c r="A1091" s="973"/>
      <c r="B1091" s="969"/>
      <c r="C1091" s="970"/>
      <c r="D1091" s="970"/>
      <c r="E1091" s="970"/>
      <c r="F1091" s="970"/>
      <c r="G1091" s="971"/>
      <c r="H1091" s="266"/>
      <c r="I1091" s="266"/>
      <c r="J1091" s="266"/>
      <c r="K1091" s="266"/>
      <c r="L1091" s="266"/>
      <c r="M1091" s="277"/>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83" t="e">
        <f>IF(BJ1089&gt;=50%,"KĐG",IF(BJ1090&gt;=1.6,"Đ",IF(BJ1090&gt;=1,"CCG","CĐ")))</f>
        <v>#DIV/0!</v>
      </c>
      <c r="BK1091" s="283" t="e">
        <f t="shared" ref="BK1091:CQ1091" si="524">IF(BK1089&gt;=50%,"KĐG",IF(BK1090&gt;=1.6,"Đ",IF(BK1090&gt;=1,"CCG","CĐ")))</f>
        <v>#DIV/0!</v>
      </c>
      <c r="BL1091" s="283" t="e">
        <f t="shared" si="524"/>
        <v>#DIV/0!</v>
      </c>
      <c r="BM1091" s="283" t="e">
        <f t="shared" si="524"/>
        <v>#DIV/0!</v>
      </c>
      <c r="BN1091" s="283" t="e">
        <f t="shared" si="524"/>
        <v>#DIV/0!</v>
      </c>
      <c r="BO1091" s="283" t="e">
        <f t="shared" si="524"/>
        <v>#DIV/0!</v>
      </c>
      <c r="BP1091" s="283" t="e">
        <f t="shared" si="524"/>
        <v>#DIV/0!</v>
      </c>
      <c r="BQ1091" s="283" t="e">
        <f t="shared" si="524"/>
        <v>#DIV/0!</v>
      </c>
      <c r="BR1091" s="283" t="e">
        <f t="shared" si="524"/>
        <v>#DIV/0!</v>
      </c>
      <c r="BS1091" s="283" t="e">
        <f t="shared" si="524"/>
        <v>#DIV/0!</v>
      </c>
      <c r="BT1091" s="283" t="e">
        <f t="shared" si="524"/>
        <v>#DIV/0!</v>
      </c>
      <c r="BU1091" s="283" t="e">
        <f t="shared" si="524"/>
        <v>#DIV/0!</v>
      </c>
      <c r="BV1091" s="283" t="e">
        <f t="shared" si="524"/>
        <v>#DIV/0!</v>
      </c>
      <c r="BW1091" s="283" t="e">
        <f t="shared" si="524"/>
        <v>#DIV/0!</v>
      </c>
      <c r="BX1091" s="283" t="e">
        <f t="shared" si="524"/>
        <v>#DIV/0!</v>
      </c>
      <c r="BY1091" s="283" t="e">
        <f t="shared" si="524"/>
        <v>#DIV/0!</v>
      </c>
      <c r="BZ1091" s="283" t="e">
        <f t="shared" si="524"/>
        <v>#DIV/0!</v>
      </c>
      <c r="CA1091" s="283" t="e">
        <f t="shared" si="524"/>
        <v>#DIV/0!</v>
      </c>
      <c r="CB1091" s="283" t="e">
        <f t="shared" si="524"/>
        <v>#DIV/0!</v>
      </c>
      <c r="CC1091" s="283" t="e">
        <f t="shared" si="524"/>
        <v>#DIV/0!</v>
      </c>
      <c r="CD1091" s="283" t="e">
        <f t="shared" si="524"/>
        <v>#DIV/0!</v>
      </c>
      <c r="CE1091" s="283" t="e">
        <f t="shared" si="524"/>
        <v>#DIV/0!</v>
      </c>
      <c r="CF1091" s="283" t="e">
        <f t="shared" si="524"/>
        <v>#DIV/0!</v>
      </c>
      <c r="CG1091" s="283" t="e">
        <f t="shared" si="524"/>
        <v>#DIV/0!</v>
      </c>
      <c r="CH1091" s="283" t="e">
        <f t="shared" si="524"/>
        <v>#DIV/0!</v>
      </c>
      <c r="CI1091" s="283" t="e">
        <f t="shared" si="524"/>
        <v>#DIV/0!</v>
      </c>
      <c r="CJ1091" s="283" t="e">
        <f t="shared" si="524"/>
        <v>#DIV/0!</v>
      </c>
      <c r="CK1091" s="283" t="e">
        <f t="shared" si="524"/>
        <v>#DIV/0!</v>
      </c>
      <c r="CL1091" s="283" t="e">
        <f t="shared" si="524"/>
        <v>#DIV/0!</v>
      </c>
      <c r="CM1091" s="283" t="e">
        <f t="shared" si="524"/>
        <v>#DIV/0!</v>
      </c>
      <c r="CN1091" s="283" t="e">
        <f t="shared" si="524"/>
        <v>#DIV/0!</v>
      </c>
      <c r="CO1091" s="283" t="e">
        <f t="shared" si="524"/>
        <v>#DIV/0!</v>
      </c>
      <c r="CP1091" s="283" t="e">
        <f t="shared" si="524"/>
        <v>#DIV/0!</v>
      </c>
      <c r="CQ1091" s="283" t="e">
        <f t="shared" si="524"/>
        <v>#DIV/0!</v>
      </c>
      <c r="CR1091" s="972"/>
      <c r="CS1091" s="960"/>
      <c r="CT1091" s="959"/>
      <c r="CU1091" s="960"/>
      <c r="CV1091" s="959"/>
      <c r="CW1091" s="960"/>
      <c r="CX1091" s="959"/>
      <c r="CY1091" s="960"/>
      <c r="CZ1091" s="958"/>
      <c r="DA1091" s="958"/>
    </row>
    <row r="1092" spans="1:105" ht="19.399999999999999" hidden="1" customHeight="1">
      <c r="A1092" s="974" t="s">
        <v>1973</v>
      </c>
      <c r="B1092" s="962" t="s">
        <v>5</v>
      </c>
      <c r="C1092" s="963"/>
      <c r="D1092" s="963"/>
      <c r="E1092" s="963"/>
      <c r="F1092" s="963"/>
      <c r="G1092" s="964"/>
      <c r="H1092" s="266"/>
      <c r="I1092" s="266"/>
      <c r="J1092" s="266"/>
      <c r="K1092" s="266"/>
      <c r="L1092" s="266"/>
      <c r="M1092" s="277"/>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84">
        <f t="shared" ref="BJ1092:CQ1092" si="525">COUNTIFS($L$6:$L$967,"TCKNXH",BJ$6:BJ$967,"2")</f>
        <v>0</v>
      </c>
      <c r="BK1092" s="284">
        <f t="shared" si="525"/>
        <v>0</v>
      </c>
      <c r="BL1092" s="284">
        <f t="shared" si="525"/>
        <v>0</v>
      </c>
      <c r="BM1092" s="284">
        <f t="shared" si="525"/>
        <v>0</v>
      </c>
      <c r="BN1092" s="284">
        <f t="shared" si="525"/>
        <v>0</v>
      </c>
      <c r="BO1092" s="284">
        <f t="shared" si="525"/>
        <v>0</v>
      </c>
      <c r="BP1092" s="284">
        <f t="shared" si="525"/>
        <v>0</v>
      </c>
      <c r="BQ1092" s="284">
        <f t="shared" si="525"/>
        <v>0</v>
      </c>
      <c r="BR1092" s="284">
        <f t="shared" si="525"/>
        <v>0</v>
      </c>
      <c r="BS1092" s="284">
        <f t="shared" si="525"/>
        <v>0</v>
      </c>
      <c r="BT1092" s="284">
        <f t="shared" si="525"/>
        <v>0</v>
      </c>
      <c r="BU1092" s="284">
        <f t="shared" si="525"/>
        <v>0</v>
      </c>
      <c r="BV1092" s="284">
        <f t="shared" si="525"/>
        <v>0</v>
      </c>
      <c r="BW1092" s="284">
        <f t="shared" si="525"/>
        <v>0</v>
      </c>
      <c r="BX1092" s="284">
        <f t="shared" si="525"/>
        <v>0</v>
      </c>
      <c r="BY1092" s="284">
        <f t="shared" si="525"/>
        <v>0</v>
      </c>
      <c r="BZ1092" s="284">
        <f t="shared" si="525"/>
        <v>0</v>
      </c>
      <c r="CA1092" s="284">
        <f t="shared" si="525"/>
        <v>0</v>
      </c>
      <c r="CB1092" s="284">
        <f t="shared" si="525"/>
        <v>0</v>
      </c>
      <c r="CC1092" s="284">
        <f t="shared" si="525"/>
        <v>0</v>
      </c>
      <c r="CD1092" s="284">
        <f t="shared" si="525"/>
        <v>0</v>
      </c>
      <c r="CE1092" s="284">
        <f t="shared" si="525"/>
        <v>0</v>
      </c>
      <c r="CF1092" s="284">
        <f t="shared" si="525"/>
        <v>0</v>
      </c>
      <c r="CG1092" s="284">
        <f t="shared" si="525"/>
        <v>0</v>
      </c>
      <c r="CH1092" s="284">
        <f t="shared" si="525"/>
        <v>0</v>
      </c>
      <c r="CI1092" s="284">
        <f t="shared" si="525"/>
        <v>0</v>
      </c>
      <c r="CJ1092" s="284">
        <f t="shared" si="525"/>
        <v>0</v>
      </c>
      <c r="CK1092" s="284">
        <f t="shared" si="525"/>
        <v>0</v>
      </c>
      <c r="CL1092" s="284">
        <f t="shared" si="525"/>
        <v>0</v>
      </c>
      <c r="CM1092" s="284">
        <f t="shared" si="525"/>
        <v>0</v>
      </c>
      <c r="CN1092" s="284">
        <f t="shared" si="525"/>
        <v>0</v>
      </c>
      <c r="CO1092" s="284">
        <f t="shared" si="525"/>
        <v>0</v>
      </c>
      <c r="CP1092" s="284">
        <f t="shared" si="525"/>
        <v>0</v>
      </c>
      <c r="CQ1092" s="284">
        <f t="shared" si="525"/>
        <v>0</v>
      </c>
      <c r="CR1092" s="965"/>
      <c r="CS1092" s="965"/>
      <c r="CT1092" s="965"/>
      <c r="CU1092" s="965"/>
      <c r="CV1092" s="965"/>
      <c r="CW1092" s="965"/>
      <c r="CX1092" s="965"/>
      <c r="CY1092" s="965"/>
      <c r="CZ1092" s="965"/>
      <c r="DA1092" s="965"/>
    </row>
    <row r="1093" spans="1:105" ht="19.399999999999999" hidden="1" customHeight="1">
      <c r="A1093" s="974"/>
      <c r="B1093" s="962" t="s">
        <v>4</v>
      </c>
      <c r="C1093" s="963"/>
      <c r="D1093" s="963"/>
      <c r="E1093" s="963"/>
      <c r="F1093" s="963"/>
      <c r="G1093" s="964"/>
      <c r="H1093" s="266"/>
      <c r="I1093" s="266"/>
      <c r="J1093" s="266"/>
      <c r="K1093" s="266"/>
      <c r="L1093" s="266"/>
      <c r="M1093" s="277"/>
      <c r="N1093" s="266"/>
      <c r="O1093" s="266"/>
      <c r="P1093" s="266"/>
      <c r="Q1093" s="266"/>
      <c r="R1093" s="266"/>
      <c r="S1093" s="266"/>
      <c r="T1093" s="266"/>
      <c r="U1093" s="266"/>
      <c r="V1093" s="266"/>
      <c r="W1093" s="266"/>
      <c r="X1093" s="266"/>
      <c r="Y1093" s="266"/>
      <c r="Z1093" s="266"/>
      <c r="AA1093" s="266"/>
      <c r="AB1093" s="266"/>
      <c r="AC1093" s="266"/>
      <c r="AD1093" s="266"/>
      <c r="AE1093" s="266"/>
      <c r="AF1093" s="266"/>
      <c r="AG1093" s="266"/>
      <c r="AH1093" s="266"/>
      <c r="AI1093" s="266"/>
      <c r="AJ1093" s="266"/>
      <c r="AK1093" s="266"/>
      <c r="AL1093" s="266"/>
      <c r="AM1093" s="266"/>
      <c r="AN1093" s="266"/>
      <c r="AO1093" s="266"/>
      <c r="AP1093" s="266"/>
      <c r="AQ1093" s="266"/>
      <c r="AR1093" s="266"/>
      <c r="AS1093" s="266"/>
      <c r="AT1093" s="266"/>
      <c r="AU1093" s="266"/>
      <c r="AV1093" s="266"/>
      <c r="AW1093" s="266"/>
      <c r="AX1093" s="266"/>
      <c r="AY1093" s="266"/>
      <c r="AZ1093" s="266"/>
      <c r="BA1093" s="266"/>
      <c r="BB1093" s="266"/>
      <c r="BC1093" s="266"/>
      <c r="BD1093" s="266"/>
      <c r="BE1093" s="266"/>
      <c r="BF1093" s="266"/>
      <c r="BG1093" s="266"/>
      <c r="BH1093" s="266"/>
      <c r="BI1093" s="266"/>
      <c r="BJ1093" s="284">
        <f t="shared" ref="BJ1093:CQ1093" si="526">COUNTIFS($L$6:$L$967,"TCKNXH",BJ$6:BJ$967,"1")</f>
        <v>0</v>
      </c>
      <c r="BK1093" s="284">
        <f t="shared" si="526"/>
        <v>0</v>
      </c>
      <c r="BL1093" s="284">
        <f t="shared" si="526"/>
        <v>0</v>
      </c>
      <c r="BM1093" s="284">
        <f t="shared" si="526"/>
        <v>0</v>
      </c>
      <c r="BN1093" s="284">
        <f t="shared" si="526"/>
        <v>0</v>
      </c>
      <c r="BO1093" s="284">
        <f t="shared" si="526"/>
        <v>0</v>
      </c>
      <c r="BP1093" s="284">
        <f t="shared" si="526"/>
        <v>0</v>
      </c>
      <c r="BQ1093" s="284">
        <f t="shared" si="526"/>
        <v>0</v>
      </c>
      <c r="BR1093" s="284">
        <f t="shared" si="526"/>
        <v>0</v>
      </c>
      <c r="BS1093" s="284">
        <f t="shared" si="526"/>
        <v>0</v>
      </c>
      <c r="BT1093" s="284">
        <f t="shared" si="526"/>
        <v>0</v>
      </c>
      <c r="BU1093" s="284">
        <f t="shared" si="526"/>
        <v>0</v>
      </c>
      <c r="BV1093" s="284">
        <f t="shared" si="526"/>
        <v>0</v>
      </c>
      <c r="BW1093" s="284">
        <f t="shared" si="526"/>
        <v>0</v>
      </c>
      <c r="BX1093" s="284">
        <f t="shared" si="526"/>
        <v>0</v>
      </c>
      <c r="BY1093" s="284">
        <f t="shared" si="526"/>
        <v>0</v>
      </c>
      <c r="BZ1093" s="284">
        <f t="shared" si="526"/>
        <v>0</v>
      </c>
      <c r="CA1093" s="284">
        <f t="shared" si="526"/>
        <v>0</v>
      </c>
      <c r="CB1093" s="284">
        <f t="shared" si="526"/>
        <v>0</v>
      </c>
      <c r="CC1093" s="284">
        <f t="shared" si="526"/>
        <v>0</v>
      </c>
      <c r="CD1093" s="284">
        <f t="shared" si="526"/>
        <v>0</v>
      </c>
      <c r="CE1093" s="284">
        <f t="shared" si="526"/>
        <v>0</v>
      </c>
      <c r="CF1093" s="284">
        <f t="shared" si="526"/>
        <v>0</v>
      </c>
      <c r="CG1093" s="284">
        <f t="shared" si="526"/>
        <v>0</v>
      </c>
      <c r="CH1093" s="284">
        <f t="shared" si="526"/>
        <v>0</v>
      </c>
      <c r="CI1093" s="284">
        <f t="shared" si="526"/>
        <v>0</v>
      </c>
      <c r="CJ1093" s="284">
        <f t="shared" si="526"/>
        <v>0</v>
      </c>
      <c r="CK1093" s="284">
        <f t="shared" si="526"/>
        <v>0</v>
      </c>
      <c r="CL1093" s="284">
        <f t="shared" si="526"/>
        <v>0</v>
      </c>
      <c r="CM1093" s="284">
        <f t="shared" si="526"/>
        <v>0</v>
      </c>
      <c r="CN1093" s="284">
        <f t="shared" si="526"/>
        <v>0</v>
      </c>
      <c r="CO1093" s="284">
        <f t="shared" si="526"/>
        <v>0</v>
      </c>
      <c r="CP1093" s="284">
        <f t="shared" si="526"/>
        <v>0</v>
      </c>
      <c r="CQ1093" s="284">
        <f t="shared" si="526"/>
        <v>0</v>
      </c>
      <c r="CR1093" s="965"/>
      <c r="CS1093" s="965"/>
      <c r="CT1093" s="965"/>
      <c r="CU1093" s="965"/>
      <c r="CV1093" s="965"/>
      <c r="CW1093" s="965"/>
      <c r="CX1093" s="965"/>
      <c r="CY1093" s="965"/>
      <c r="CZ1093" s="965"/>
      <c r="DA1093" s="965"/>
    </row>
    <row r="1094" spans="1:105" ht="19.399999999999999" hidden="1" customHeight="1">
      <c r="A1094" s="974"/>
      <c r="B1094" s="962" t="s">
        <v>3</v>
      </c>
      <c r="C1094" s="963"/>
      <c r="D1094" s="963"/>
      <c r="E1094" s="963"/>
      <c r="F1094" s="963"/>
      <c r="G1094" s="964"/>
      <c r="H1094" s="266"/>
      <c r="I1094" s="266"/>
      <c r="J1094" s="266"/>
      <c r="K1094" s="266"/>
      <c r="L1094" s="266"/>
      <c r="M1094" s="277"/>
      <c r="N1094" s="266"/>
      <c r="O1094" s="266"/>
      <c r="P1094" s="266"/>
      <c r="Q1094" s="266"/>
      <c r="R1094" s="266"/>
      <c r="S1094" s="266"/>
      <c r="T1094" s="266"/>
      <c r="U1094" s="266"/>
      <c r="V1094" s="266"/>
      <c r="W1094" s="266"/>
      <c r="X1094" s="266"/>
      <c r="Y1094" s="266"/>
      <c r="Z1094" s="266"/>
      <c r="AA1094" s="266"/>
      <c r="AB1094" s="266"/>
      <c r="AC1094" s="266"/>
      <c r="AD1094" s="266"/>
      <c r="AE1094" s="266"/>
      <c r="AF1094" s="266"/>
      <c r="AG1094" s="266"/>
      <c r="AH1094" s="266"/>
      <c r="AI1094" s="266"/>
      <c r="AJ1094" s="266"/>
      <c r="AK1094" s="266"/>
      <c r="AL1094" s="266"/>
      <c r="AM1094" s="266"/>
      <c r="AN1094" s="266"/>
      <c r="AO1094" s="266"/>
      <c r="AP1094" s="266"/>
      <c r="AQ1094" s="266"/>
      <c r="AR1094" s="266"/>
      <c r="AS1094" s="266"/>
      <c r="AT1094" s="266"/>
      <c r="AU1094" s="266"/>
      <c r="AV1094" s="266"/>
      <c r="AW1094" s="266"/>
      <c r="AX1094" s="266"/>
      <c r="AY1094" s="266"/>
      <c r="AZ1094" s="266"/>
      <c r="BA1094" s="266"/>
      <c r="BB1094" s="266"/>
      <c r="BC1094" s="266"/>
      <c r="BD1094" s="266"/>
      <c r="BE1094" s="266"/>
      <c r="BF1094" s="266"/>
      <c r="BG1094" s="266"/>
      <c r="BH1094" s="266"/>
      <c r="BI1094" s="266"/>
      <c r="BJ1094" s="284">
        <f t="shared" ref="BJ1094:CQ1094" si="527">COUNTIFS($L$6:$L$967,"TCKNXH",BJ$6:BJ$967,"0")</f>
        <v>0</v>
      </c>
      <c r="BK1094" s="284">
        <f t="shared" si="527"/>
        <v>0</v>
      </c>
      <c r="BL1094" s="284">
        <f t="shared" si="527"/>
        <v>0</v>
      </c>
      <c r="BM1094" s="284">
        <f t="shared" si="527"/>
        <v>0</v>
      </c>
      <c r="BN1094" s="284">
        <f t="shared" si="527"/>
        <v>0</v>
      </c>
      <c r="BO1094" s="284">
        <f t="shared" si="527"/>
        <v>0</v>
      </c>
      <c r="BP1094" s="284">
        <f t="shared" si="527"/>
        <v>0</v>
      </c>
      <c r="BQ1094" s="284">
        <f t="shared" si="527"/>
        <v>0</v>
      </c>
      <c r="BR1094" s="284">
        <f t="shared" si="527"/>
        <v>0</v>
      </c>
      <c r="BS1094" s="284">
        <f t="shared" si="527"/>
        <v>0</v>
      </c>
      <c r="BT1094" s="284">
        <f t="shared" si="527"/>
        <v>0</v>
      </c>
      <c r="BU1094" s="284">
        <f t="shared" si="527"/>
        <v>0</v>
      </c>
      <c r="BV1094" s="284">
        <f t="shared" si="527"/>
        <v>0</v>
      </c>
      <c r="BW1094" s="284">
        <f t="shared" si="527"/>
        <v>0</v>
      </c>
      <c r="BX1094" s="284">
        <f t="shared" si="527"/>
        <v>0</v>
      </c>
      <c r="BY1094" s="284">
        <f t="shared" si="527"/>
        <v>0</v>
      </c>
      <c r="BZ1094" s="284">
        <f t="shared" si="527"/>
        <v>0</v>
      </c>
      <c r="CA1094" s="284">
        <f t="shared" si="527"/>
        <v>0</v>
      </c>
      <c r="CB1094" s="284">
        <f t="shared" si="527"/>
        <v>0</v>
      </c>
      <c r="CC1094" s="284">
        <f t="shared" si="527"/>
        <v>0</v>
      </c>
      <c r="CD1094" s="284">
        <f t="shared" si="527"/>
        <v>0</v>
      </c>
      <c r="CE1094" s="284">
        <f t="shared" si="527"/>
        <v>0</v>
      </c>
      <c r="CF1094" s="284">
        <f t="shared" si="527"/>
        <v>0</v>
      </c>
      <c r="CG1094" s="284">
        <f t="shared" si="527"/>
        <v>0</v>
      </c>
      <c r="CH1094" s="284">
        <f t="shared" si="527"/>
        <v>0</v>
      </c>
      <c r="CI1094" s="284">
        <f t="shared" si="527"/>
        <v>0</v>
      </c>
      <c r="CJ1094" s="284">
        <f t="shared" si="527"/>
        <v>0</v>
      </c>
      <c r="CK1094" s="284">
        <f t="shared" si="527"/>
        <v>0</v>
      </c>
      <c r="CL1094" s="284">
        <f t="shared" si="527"/>
        <v>0</v>
      </c>
      <c r="CM1094" s="284">
        <f t="shared" si="527"/>
        <v>0</v>
      </c>
      <c r="CN1094" s="284">
        <f t="shared" si="527"/>
        <v>0</v>
      </c>
      <c r="CO1094" s="284">
        <f t="shared" si="527"/>
        <v>0</v>
      </c>
      <c r="CP1094" s="284">
        <f t="shared" si="527"/>
        <v>0</v>
      </c>
      <c r="CQ1094" s="284">
        <f t="shared" si="527"/>
        <v>0</v>
      </c>
      <c r="CR1094" s="965"/>
      <c r="CS1094" s="965"/>
      <c r="CT1094" s="965"/>
      <c r="CU1094" s="965"/>
      <c r="CV1094" s="965"/>
      <c r="CW1094" s="965"/>
      <c r="CX1094" s="965"/>
      <c r="CY1094" s="965"/>
      <c r="CZ1094" s="965"/>
      <c r="DA1094" s="965"/>
    </row>
    <row r="1095" spans="1:105" ht="19.399999999999999" hidden="1" customHeight="1">
      <c r="A1095" s="974"/>
      <c r="B1095" s="962" t="s">
        <v>2</v>
      </c>
      <c r="C1095" s="963"/>
      <c r="D1095" s="963"/>
      <c r="E1095" s="963"/>
      <c r="F1095" s="963"/>
      <c r="G1095" s="964"/>
      <c r="H1095" s="266"/>
      <c r="I1095" s="266"/>
      <c r="J1095" s="266"/>
      <c r="K1095" s="266"/>
      <c r="L1095" s="266"/>
      <c r="M1095" s="277"/>
      <c r="N1095" s="266"/>
      <c r="O1095" s="266"/>
      <c r="P1095" s="266"/>
      <c r="Q1095" s="266"/>
      <c r="R1095" s="266"/>
      <c r="S1095" s="266"/>
      <c r="T1095" s="266"/>
      <c r="U1095" s="266"/>
      <c r="V1095" s="266"/>
      <c r="W1095" s="266"/>
      <c r="X1095" s="266"/>
      <c r="Y1095" s="266"/>
      <c r="Z1095" s="266"/>
      <c r="AA1095" s="266"/>
      <c r="AB1095" s="266"/>
      <c r="AC1095" s="266"/>
      <c r="AD1095" s="266"/>
      <c r="AE1095" s="266"/>
      <c r="AF1095" s="266"/>
      <c r="AG1095" s="266"/>
      <c r="AH1095" s="266"/>
      <c r="AI1095" s="266"/>
      <c r="AJ1095" s="266"/>
      <c r="AK1095" s="266"/>
      <c r="AL1095" s="266"/>
      <c r="AM1095" s="266"/>
      <c r="AN1095" s="266"/>
      <c r="AO1095" s="266"/>
      <c r="AP1095" s="266"/>
      <c r="AQ1095" s="266"/>
      <c r="AR1095" s="266"/>
      <c r="AS1095" s="266"/>
      <c r="AT1095" s="266"/>
      <c r="AU1095" s="266"/>
      <c r="AV1095" s="266"/>
      <c r="AW1095" s="266"/>
      <c r="AX1095" s="266"/>
      <c r="AY1095" s="266"/>
      <c r="AZ1095" s="266"/>
      <c r="BA1095" s="266"/>
      <c r="BB1095" s="266"/>
      <c r="BC1095" s="266"/>
      <c r="BD1095" s="266"/>
      <c r="BE1095" s="266"/>
      <c r="BF1095" s="266"/>
      <c r="BG1095" s="266"/>
      <c r="BH1095" s="266"/>
      <c r="BI1095" s="266"/>
      <c r="BJ1095" s="284">
        <f t="shared" ref="BJ1095:CQ1095" si="528">COUNTIFS($L$6:$L$967,"TCKNXH",BJ$6:BJ$967,"kđg")</f>
        <v>0</v>
      </c>
      <c r="BK1095" s="284">
        <f t="shared" si="528"/>
        <v>0</v>
      </c>
      <c r="BL1095" s="284">
        <f t="shared" si="528"/>
        <v>0</v>
      </c>
      <c r="BM1095" s="284">
        <f t="shared" si="528"/>
        <v>0</v>
      </c>
      <c r="BN1095" s="284">
        <f t="shared" si="528"/>
        <v>0</v>
      </c>
      <c r="BO1095" s="284">
        <f t="shared" si="528"/>
        <v>0</v>
      </c>
      <c r="BP1095" s="284">
        <f t="shared" si="528"/>
        <v>0</v>
      </c>
      <c r="BQ1095" s="284">
        <f t="shared" si="528"/>
        <v>0</v>
      </c>
      <c r="BR1095" s="284">
        <f t="shared" si="528"/>
        <v>0</v>
      </c>
      <c r="BS1095" s="284">
        <f t="shared" si="528"/>
        <v>0</v>
      </c>
      <c r="BT1095" s="284">
        <f t="shared" si="528"/>
        <v>0</v>
      </c>
      <c r="BU1095" s="284">
        <f t="shared" si="528"/>
        <v>0</v>
      </c>
      <c r="BV1095" s="284">
        <f t="shared" si="528"/>
        <v>0</v>
      </c>
      <c r="BW1095" s="284">
        <f t="shared" si="528"/>
        <v>0</v>
      </c>
      <c r="BX1095" s="284">
        <f t="shared" si="528"/>
        <v>0</v>
      </c>
      <c r="BY1095" s="284">
        <f t="shared" si="528"/>
        <v>0</v>
      </c>
      <c r="BZ1095" s="284">
        <f t="shared" si="528"/>
        <v>0</v>
      </c>
      <c r="CA1095" s="284">
        <f t="shared" si="528"/>
        <v>0</v>
      </c>
      <c r="CB1095" s="284">
        <f t="shared" si="528"/>
        <v>0</v>
      </c>
      <c r="CC1095" s="284">
        <f t="shared" si="528"/>
        <v>0</v>
      </c>
      <c r="CD1095" s="284">
        <f t="shared" si="528"/>
        <v>0</v>
      </c>
      <c r="CE1095" s="284">
        <f t="shared" si="528"/>
        <v>0</v>
      </c>
      <c r="CF1095" s="284">
        <f t="shared" si="528"/>
        <v>0</v>
      </c>
      <c r="CG1095" s="284">
        <f t="shared" si="528"/>
        <v>0</v>
      </c>
      <c r="CH1095" s="284">
        <f t="shared" si="528"/>
        <v>0</v>
      </c>
      <c r="CI1095" s="284">
        <f t="shared" si="528"/>
        <v>0</v>
      </c>
      <c r="CJ1095" s="284">
        <f t="shared" si="528"/>
        <v>0</v>
      </c>
      <c r="CK1095" s="284">
        <f t="shared" si="528"/>
        <v>0</v>
      </c>
      <c r="CL1095" s="284">
        <f t="shared" si="528"/>
        <v>0</v>
      </c>
      <c r="CM1095" s="284">
        <f t="shared" si="528"/>
        <v>0</v>
      </c>
      <c r="CN1095" s="284">
        <f t="shared" si="528"/>
        <v>0</v>
      </c>
      <c r="CO1095" s="284">
        <f t="shared" si="528"/>
        <v>0</v>
      </c>
      <c r="CP1095" s="284">
        <f t="shared" si="528"/>
        <v>0</v>
      </c>
      <c r="CQ1095" s="284">
        <f t="shared" si="528"/>
        <v>0</v>
      </c>
      <c r="CR1095" s="965"/>
      <c r="CS1095" s="965"/>
      <c r="CT1095" s="965"/>
      <c r="CU1095" s="965"/>
      <c r="CV1095" s="965"/>
      <c r="CW1095" s="965"/>
      <c r="CX1095" s="965"/>
      <c r="CY1095" s="965"/>
      <c r="CZ1095" s="965"/>
      <c r="DA1095" s="965"/>
    </row>
    <row r="1096" spans="1:105" ht="19.399999999999999" hidden="1" customHeight="1">
      <c r="A1096" s="974"/>
      <c r="B1096" s="962" t="s">
        <v>1</v>
      </c>
      <c r="C1096" s="963"/>
      <c r="D1096" s="963"/>
      <c r="E1096" s="963"/>
      <c r="F1096" s="963"/>
      <c r="G1096" s="964"/>
      <c r="H1096" s="266"/>
      <c r="I1096" s="266"/>
      <c r="J1096" s="266"/>
      <c r="K1096" s="266"/>
      <c r="L1096" s="266"/>
      <c r="M1096" s="277"/>
      <c r="N1096" s="266"/>
      <c r="O1096" s="266"/>
      <c r="P1096" s="266"/>
      <c r="Q1096" s="266"/>
      <c r="R1096" s="266"/>
      <c r="S1096" s="266"/>
      <c r="T1096" s="266"/>
      <c r="U1096" s="266"/>
      <c r="V1096" s="266"/>
      <c r="W1096" s="266"/>
      <c r="X1096" s="266"/>
      <c r="Y1096" s="266"/>
      <c r="Z1096" s="266"/>
      <c r="AA1096" s="266"/>
      <c r="AB1096" s="266"/>
      <c r="AC1096" s="266"/>
      <c r="AD1096" s="266"/>
      <c r="AE1096" s="266"/>
      <c r="AF1096" s="266"/>
      <c r="AG1096" s="266"/>
      <c r="AH1096" s="266"/>
      <c r="AI1096" s="266"/>
      <c r="AJ1096" s="266"/>
      <c r="AK1096" s="266"/>
      <c r="AL1096" s="266"/>
      <c r="AM1096" s="266"/>
      <c r="AN1096" s="266"/>
      <c r="AO1096" s="266"/>
      <c r="AP1096" s="266"/>
      <c r="AQ1096" s="266"/>
      <c r="AR1096" s="266"/>
      <c r="AS1096" s="266"/>
      <c r="AT1096" s="266"/>
      <c r="AU1096" s="266"/>
      <c r="AV1096" s="266"/>
      <c r="AW1096" s="266"/>
      <c r="AX1096" s="266"/>
      <c r="AY1096" s="266"/>
      <c r="AZ1096" s="266"/>
      <c r="BA1096" s="266"/>
      <c r="BB1096" s="266"/>
      <c r="BC1096" s="266"/>
      <c r="BD1096" s="266"/>
      <c r="BE1096" s="266"/>
      <c r="BF1096" s="266"/>
      <c r="BG1096" s="266"/>
      <c r="BH1096" s="266"/>
      <c r="BI1096" s="266"/>
      <c r="BJ1096" s="202" t="e">
        <f>BJ1095/(BJ1092+BJ1093+BJ1094+BJ1095)</f>
        <v>#DIV/0!</v>
      </c>
      <c r="BK1096" s="202" t="e">
        <f t="shared" ref="BK1096:CQ1096" si="529">BK1095/(BK1092+BK1093+BK1094+BK1095)</f>
        <v>#DIV/0!</v>
      </c>
      <c r="BL1096" s="202" t="e">
        <f t="shared" si="529"/>
        <v>#DIV/0!</v>
      </c>
      <c r="BM1096" s="202" t="e">
        <f t="shared" si="529"/>
        <v>#DIV/0!</v>
      </c>
      <c r="BN1096" s="202" t="e">
        <f t="shared" si="529"/>
        <v>#DIV/0!</v>
      </c>
      <c r="BO1096" s="202" t="e">
        <f t="shared" si="529"/>
        <v>#DIV/0!</v>
      </c>
      <c r="BP1096" s="202" t="e">
        <f t="shared" si="529"/>
        <v>#DIV/0!</v>
      </c>
      <c r="BQ1096" s="202" t="e">
        <f t="shared" si="529"/>
        <v>#DIV/0!</v>
      </c>
      <c r="BR1096" s="202" t="e">
        <f t="shared" si="529"/>
        <v>#DIV/0!</v>
      </c>
      <c r="BS1096" s="202" t="e">
        <f t="shared" si="529"/>
        <v>#DIV/0!</v>
      </c>
      <c r="BT1096" s="202" t="e">
        <f t="shared" si="529"/>
        <v>#DIV/0!</v>
      </c>
      <c r="BU1096" s="202" t="e">
        <f t="shared" si="529"/>
        <v>#DIV/0!</v>
      </c>
      <c r="BV1096" s="202" t="e">
        <f t="shared" si="529"/>
        <v>#DIV/0!</v>
      </c>
      <c r="BW1096" s="202" t="e">
        <f t="shared" si="529"/>
        <v>#DIV/0!</v>
      </c>
      <c r="BX1096" s="202" t="e">
        <f t="shared" si="529"/>
        <v>#DIV/0!</v>
      </c>
      <c r="BY1096" s="202" t="e">
        <f t="shared" si="529"/>
        <v>#DIV/0!</v>
      </c>
      <c r="BZ1096" s="202" t="e">
        <f t="shared" si="529"/>
        <v>#DIV/0!</v>
      </c>
      <c r="CA1096" s="202" t="e">
        <f t="shared" si="529"/>
        <v>#DIV/0!</v>
      </c>
      <c r="CB1096" s="202" t="e">
        <f t="shared" si="529"/>
        <v>#DIV/0!</v>
      </c>
      <c r="CC1096" s="202" t="e">
        <f t="shared" si="529"/>
        <v>#DIV/0!</v>
      </c>
      <c r="CD1096" s="202" t="e">
        <f t="shared" si="529"/>
        <v>#DIV/0!</v>
      </c>
      <c r="CE1096" s="202" t="e">
        <f t="shared" si="529"/>
        <v>#DIV/0!</v>
      </c>
      <c r="CF1096" s="202" t="e">
        <f t="shared" si="529"/>
        <v>#DIV/0!</v>
      </c>
      <c r="CG1096" s="202" t="e">
        <f t="shared" si="529"/>
        <v>#DIV/0!</v>
      </c>
      <c r="CH1096" s="202" t="e">
        <f t="shared" si="529"/>
        <v>#DIV/0!</v>
      </c>
      <c r="CI1096" s="202" t="e">
        <f t="shared" si="529"/>
        <v>#DIV/0!</v>
      </c>
      <c r="CJ1096" s="202" t="e">
        <f t="shared" si="529"/>
        <v>#DIV/0!</v>
      </c>
      <c r="CK1096" s="202" t="e">
        <f t="shared" si="529"/>
        <v>#DIV/0!</v>
      </c>
      <c r="CL1096" s="202" t="e">
        <f t="shared" si="529"/>
        <v>#DIV/0!</v>
      </c>
      <c r="CM1096" s="202" t="e">
        <f t="shared" si="529"/>
        <v>#DIV/0!</v>
      </c>
      <c r="CN1096" s="202" t="e">
        <f t="shared" si="529"/>
        <v>#DIV/0!</v>
      </c>
      <c r="CO1096" s="202" t="e">
        <f t="shared" si="529"/>
        <v>#DIV/0!</v>
      </c>
      <c r="CP1096" s="202" t="e">
        <f t="shared" si="529"/>
        <v>#DIV/0!</v>
      </c>
      <c r="CQ1096" s="202" t="e">
        <f t="shared" si="529"/>
        <v>#DIV/0!</v>
      </c>
      <c r="CR1096" s="965"/>
      <c r="CS1096" s="965"/>
      <c r="CT1096" s="965"/>
      <c r="CU1096" s="965"/>
      <c r="CV1096" s="965"/>
      <c r="CW1096" s="965"/>
      <c r="CX1096" s="965"/>
      <c r="CY1096" s="965"/>
      <c r="CZ1096" s="965"/>
      <c r="DA1096" s="965"/>
    </row>
    <row r="1097" spans="1:105" ht="19.399999999999999" hidden="1" customHeight="1">
      <c r="A1097" s="974"/>
      <c r="B1097" s="966" t="s">
        <v>0</v>
      </c>
      <c r="C1097" s="967"/>
      <c r="D1097" s="967"/>
      <c r="E1097" s="967"/>
      <c r="F1097" s="967"/>
      <c r="G1097" s="968"/>
      <c r="H1097" s="266"/>
      <c r="I1097" s="266"/>
      <c r="J1097" s="266"/>
      <c r="K1097" s="266"/>
      <c r="L1097" s="266"/>
      <c r="M1097" s="277"/>
      <c r="N1097" s="266"/>
      <c r="O1097" s="266"/>
      <c r="P1097" s="266"/>
      <c r="Q1097" s="266"/>
      <c r="R1097" s="266"/>
      <c r="S1097" s="266"/>
      <c r="T1097" s="266"/>
      <c r="U1097" s="266"/>
      <c r="V1097" s="266"/>
      <c r="W1097" s="266"/>
      <c r="X1097" s="266"/>
      <c r="Y1097" s="266"/>
      <c r="Z1097" s="266"/>
      <c r="AA1097" s="266"/>
      <c r="AB1097" s="266"/>
      <c r="AC1097" s="266"/>
      <c r="AD1097" s="266"/>
      <c r="AE1097" s="266"/>
      <c r="AF1097" s="266"/>
      <c r="AG1097" s="266"/>
      <c r="AH1097" s="266"/>
      <c r="AI1097" s="266"/>
      <c r="AJ1097" s="266"/>
      <c r="AK1097" s="266"/>
      <c r="AL1097" s="266"/>
      <c r="AM1097" s="266"/>
      <c r="AN1097" s="266"/>
      <c r="AO1097" s="266"/>
      <c r="AP1097" s="266"/>
      <c r="AQ1097" s="266"/>
      <c r="AR1097" s="266"/>
      <c r="AS1097" s="266"/>
      <c r="AT1097" s="266"/>
      <c r="AU1097" s="266"/>
      <c r="AV1097" s="266"/>
      <c r="AW1097" s="266"/>
      <c r="AX1097" s="266"/>
      <c r="AY1097" s="266"/>
      <c r="AZ1097" s="266"/>
      <c r="BA1097" s="266"/>
      <c r="BB1097" s="266"/>
      <c r="BC1097" s="266"/>
      <c r="BD1097" s="266"/>
      <c r="BE1097" s="266"/>
      <c r="BF1097" s="266"/>
      <c r="BG1097" s="266"/>
      <c r="BH1097" s="266"/>
      <c r="BI1097" s="266"/>
      <c r="BJ1097" s="283" t="e">
        <f>(((BJ1092*2)+(BJ1093*1)+(BJ1094*0)))/(BJ1092+BJ1093+BJ1094)</f>
        <v>#DIV/0!</v>
      </c>
      <c r="BK1097" s="283" t="e">
        <f t="shared" ref="BK1097:CQ1097" si="530">(((BK1092*2)+(BK1093*1)+(BK1094*0)))/(BK1092+BK1093+BK1094)</f>
        <v>#DIV/0!</v>
      </c>
      <c r="BL1097" s="283" t="e">
        <f t="shared" si="530"/>
        <v>#DIV/0!</v>
      </c>
      <c r="BM1097" s="283" t="e">
        <f t="shared" si="530"/>
        <v>#DIV/0!</v>
      </c>
      <c r="BN1097" s="283" t="e">
        <f t="shared" si="530"/>
        <v>#DIV/0!</v>
      </c>
      <c r="BO1097" s="283" t="e">
        <f t="shared" si="530"/>
        <v>#DIV/0!</v>
      </c>
      <c r="BP1097" s="283" t="e">
        <f t="shared" si="530"/>
        <v>#DIV/0!</v>
      </c>
      <c r="BQ1097" s="283" t="e">
        <f t="shared" si="530"/>
        <v>#DIV/0!</v>
      </c>
      <c r="BR1097" s="283" t="e">
        <f t="shared" si="530"/>
        <v>#DIV/0!</v>
      </c>
      <c r="BS1097" s="283" t="e">
        <f t="shared" si="530"/>
        <v>#DIV/0!</v>
      </c>
      <c r="BT1097" s="283" t="e">
        <f t="shared" si="530"/>
        <v>#DIV/0!</v>
      </c>
      <c r="BU1097" s="283" t="e">
        <f t="shared" si="530"/>
        <v>#DIV/0!</v>
      </c>
      <c r="BV1097" s="283" t="e">
        <f t="shared" si="530"/>
        <v>#DIV/0!</v>
      </c>
      <c r="BW1097" s="283" t="e">
        <f t="shared" si="530"/>
        <v>#DIV/0!</v>
      </c>
      <c r="BX1097" s="283" t="e">
        <f t="shared" si="530"/>
        <v>#DIV/0!</v>
      </c>
      <c r="BY1097" s="283" t="e">
        <f t="shared" si="530"/>
        <v>#DIV/0!</v>
      </c>
      <c r="BZ1097" s="283" t="e">
        <f t="shared" si="530"/>
        <v>#DIV/0!</v>
      </c>
      <c r="CA1097" s="283" t="e">
        <f t="shared" si="530"/>
        <v>#DIV/0!</v>
      </c>
      <c r="CB1097" s="283" t="e">
        <f t="shared" si="530"/>
        <v>#DIV/0!</v>
      </c>
      <c r="CC1097" s="283" t="e">
        <f t="shared" si="530"/>
        <v>#DIV/0!</v>
      </c>
      <c r="CD1097" s="283" t="e">
        <f t="shared" si="530"/>
        <v>#DIV/0!</v>
      </c>
      <c r="CE1097" s="283" t="e">
        <f t="shared" si="530"/>
        <v>#DIV/0!</v>
      </c>
      <c r="CF1097" s="283" t="e">
        <f t="shared" si="530"/>
        <v>#DIV/0!</v>
      </c>
      <c r="CG1097" s="283" t="e">
        <f t="shared" si="530"/>
        <v>#DIV/0!</v>
      </c>
      <c r="CH1097" s="283" t="e">
        <f t="shared" si="530"/>
        <v>#DIV/0!</v>
      </c>
      <c r="CI1097" s="283" t="e">
        <f t="shared" si="530"/>
        <v>#DIV/0!</v>
      </c>
      <c r="CJ1097" s="283" t="e">
        <f t="shared" si="530"/>
        <v>#DIV/0!</v>
      </c>
      <c r="CK1097" s="283" t="e">
        <f t="shared" si="530"/>
        <v>#DIV/0!</v>
      </c>
      <c r="CL1097" s="283" t="e">
        <f t="shared" si="530"/>
        <v>#DIV/0!</v>
      </c>
      <c r="CM1097" s="283" t="e">
        <f t="shared" si="530"/>
        <v>#DIV/0!</v>
      </c>
      <c r="CN1097" s="283" t="e">
        <f t="shared" si="530"/>
        <v>#DIV/0!</v>
      </c>
      <c r="CO1097" s="283" t="e">
        <f t="shared" si="530"/>
        <v>#DIV/0!</v>
      </c>
      <c r="CP1097" s="283" t="e">
        <f t="shared" si="530"/>
        <v>#DIV/0!</v>
      </c>
      <c r="CQ1097" s="283" t="e">
        <f t="shared" si="530"/>
        <v>#DIV/0!</v>
      </c>
      <c r="CR1097" s="972">
        <f>COUNTIF(BJ1098:CQ1098,"Đ")</f>
        <v>0</v>
      </c>
      <c r="CS1097" s="960" t="e">
        <f>CR1097/(CR1097+CT1097+CV1097+CX1097)</f>
        <v>#DIV/0!</v>
      </c>
      <c r="CT1097" s="959">
        <f>COUNTIF(BJ1098:CQ1098,"CCG")</f>
        <v>0</v>
      </c>
      <c r="CU1097" s="960" t="e">
        <f>CT1097/(CR1097+CT1097+CV1097+CX1097)</f>
        <v>#DIV/0!</v>
      </c>
      <c r="CV1097" s="959">
        <f>COUNTIF(BJ1098:CQ1098,"CĐ")</f>
        <v>0</v>
      </c>
      <c r="CW1097" s="960" t="e">
        <f>CV1097/(CR1097+CT1097+CV1097+CX1097)</f>
        <v>#DIV/0!</v>
      </c>
      <c r="CX1097" s="959">
        <f>COUNTIF(BJ1098:CQ1098,"KĐG")</f>
        <v>0</v>
      </c>
      <c r="CY1097" s="960" t="e">
        <f>CX1097/(CR1097+CT1097+CV1097+CX1097)</f>
        <v>#DIV/0!</v>
      </c>
      <c r="CZ1097" s="958" t="e">
        <f>(((CR1097*2)+(CT1097*1)+(CV1097*0)))/(CR1097+CT1097+CV1097)</f>
        <v>#DIV/0!</v>
      </c>
      <c r="DA1097" s="958" t="e">
        <f>IF(CY1097&gt;=50%,"KĐG",IF(CZ1097&gt;=1.6,"Đạt",IF(CZ1097&gt;=1,"Cần cố gắng","Chưa đạt")))</f>
        <v>#DIV/0!</v>
      </c>
    </row>
    <row r="1098" spans="1:105" ht="19.399999999999999" hidden="1" customHeight="1">
      <c r="A1098" s="974"/>
      <c r="B1098" s="969"/>
      <c r="C1098" s="970"/>
      <c r="D1098" s="970"/>
      <c r="E1098" s="970"/>
      <c r="F1098" s="970"/>
      <c r="G1098" s="971"/>
      <c r="H1098" s="266"/>
      <c r="I1098" s="266"/>
      <c r="J1098" s="266"/>
      <c r="K1098" s="266"/>
      <c r="L1098" s="266"/>
      <c r="M1098" s="277"/>
      <c r="N1098" s="266"/>
      <c r="O1098" s="266"/>
      <c r="P1098" s="266"/>
      <c r="Q1098" s="266"/>
      <c r="R1098" s="266"/>
      <c r="S1098" s="266"/>
      <c r="T1098" s="266"/>
      <c r="U1098" s="266"/>
      <c r="V1098" s="266"/>
      <c r="W1098" s="266"/>
      <c r="X1098" s="266"/>
      <c r="Y1098" s="266"/>
      <c r="Z1098" s="266"/>
      <c r="AA1098" s="266"/>
      <c r="AB1098" s="266"/>
      <c r="AC1098" s="266"/>
      <c r="AD1098" s="266"/>
      <c r="AE1098" s="266"/>
      <c r="AF1098" s="266"/>
      <c r="AG1098" s="266"/>
      <c r="AH1098" s="266"/>
      <c r="AI1098" s="266"/>
      <c r="AJ1098" s="266"/>
      <c r="AK1098" s="266"/>
      <c r="AL1098" s="266"/>
      <c r="AM1098" s="266"/>
      <c r="AN1098" s="266"/>
      <c r="AO1098" s="266"/>
      <c r="AP1098" s="266"/>
      <c r="AQ1098" s="266"/>
      <c r="AR1098" s="266"/>
      <c r="AS1098" s="266"/>
      <c r="AT1098" s="266"/>
      <c r="AU1098" s="266"/>
      <c r="AV1098" s="266"/>
      <c r="AW1098" s="266"/>
      <c r="AX1098" s="266"/>
      <c r="AY1098" s="266"/>
      <c r="AZ1098" s="266"/>
      <c r="BA1098" s="266"/>
      <c r="BB1098" s="266"/>
      <c r="BC1098" s="266"/>
      <c r="BD1098" s="266"/>
      <c r="BE1098" s="266"/>
      <c r="BF1098" s="266"/>
      <c r="BG1098" s="266"/>
      <c r="BH1098" s="266"/>
      <c r="BI1098" s="266"/>
      <c r="BJ1098" s="283" t="e">
        <f>IF(BJ1096&gt;=50%,"KĐG",IF(BJ1097&gt;=1.6,"Đ",IF(BJ1097&gt;=1,"CCG","CĐ")))</f>
        <v>#DIV/0!</v>
      </c>
      <c r="BK1098" s="283" t="e">
        <f t="shared" ref="BK1098:CQ1098" si="531">IF(BK1096&gt;=50%,"KĐG",IF(BK1097&gt;=1.6,"Đ",IF(BK1097&gt;=1,"CCG","CĐ")))</f>
        <v>#DIV/0!</v>
      </c>
      <c r="BL1098" s="283" t="e">
        <f t="shared" si="531"/>
        <v>#DIV/0!</v>
      </c>
      <c r="BM1098" s="283" t="e">
        <f t="shared" si="531"/>
        <v>#DIV/0!</v>
      </c>
      <c r="BN1098" s="283" t="e">
        <f t="shared" si="531"/>
        <v>#DIV/0!</v>
      </c>
      <c r="BO1098" s="283" t="e">
        <f t="shared" si="531"/>
        <v>#DIV/0!</v>
      </c>
      <c r="BP1098" s="283" t="e">
        <f t="shared" si="531"/>
        <v>#DIV/0!</v>
      </c>
      <c r="BQ1098" s="283" t="e">
        <f t="shared" si="531"/>
        <v>#DIV/0!</v>
      </c>
      <c r="BR1098" s="283" t="e">
        <f t="shared" si="531"/>
        <v>#DIV/0!</v>
      </c>
      <c r="BS1098" s="283" t="e">
        <f t="shared" si="531"/>
        <v>#DIV/0!</v>
      </c>
      <c r="BT1098" s="283" t="e">
        <f t="shared" si="531"/>
        <v>#DIV/0!</v>
      </c>
      <c r="BU1098" s="283" t="e">
        <f t="shared" si="531"/>
        <v>#DIV/0!</v>
      </c>
      <c r="BV1098" s="283" t="e">
        <f t="shared" si="531"/>
        <v>#DIV/0!</v>
      </c>
      <c r="BW1098" s="283" t="e">
        <f t="shared" si="531"/>
        <v>#DIV/0!</v>
      </c>
      <c r="BX1098" s="283" t="e">
        <f t="shared" si="531"/>
        <v>#DIV/0!</v>
      </c>
      <c r="BY1098" s="283" t="e">
        <f t="shared" si="531"/>
        <v>#DIV/0!</v>
      </c>
      <c r="BZ1098" s="283" t="e">
        <f t="shared" si="531"/>
        <v>#DIV/0!</v>
      </c>
      <c r="CA1098" s="283" t="e">
        <f t="shared" si="531"/>
        <v>#DIV/0!</v>
      </c>
      <c r="CB1098" s="283" t="e">
        <f t="shared" si="531"/>
        <v>#DIV/0!</v>
      </c>
      <c r="CC1098" s="283" t="e">
        <f t="shared" si="531"/>
        <v>#DIV/0!</v>
      </c>
      <c r="CD1098" s="283" t="e">
        <f t="shared" si="531"/>
        <v>#DIV/0!</v>
      </c>
      <c r="CE1098" s="283" t="e">
        <f t="shared" si="531"/>
        <v>#DIV/0!</v>
      </c>
      <c r="CF1098" s="283" t="e">
        <f t="shared" si="531"/>
        <v>#DIV/0!</v>
      </c>
      <c r="CG1098" s="283" t="e">
        <f t="shared" si="531"/>
        <v>#DIV/0!</v>
      </c>
      <c r="CH1098" s="283" t="e">
        <f t="shared" si="531"/>
        <v>#DIV/0!</v>
      </c>
      <c r="CI1098" s="283" t="e">
        <f t="shared" si="531"/>
        <v>#DIV/0!</v>
      </c>
      <c r="CJ1098" s="283" t="e">
        <f t="shared" si="531"/>
        <v>#DIV/0!</v>
      </c>
      <c r="CK1098" s="283" t="e">
        <f t="shared" si="531"/>
        <v>#DIV/0!</v>
      </c>
      <c r="CL1098" s="283" t="e">
        <f t="shared" si="531"/>
        <v>#DIV/0!</v>
      </c>
      <c r="CM1098" s="283" t="e">
        <f t="shared" si="531"/>
        <v>#DIV/0!</v>
      </c>
      <c r="CN1098" s="283" t="e">
        <f t="shared" si="531"/>
        <v>#DIV/0!</v>
      </c>
      <c r="CO1098" s="283" t="e">
        <f t="shared" si="531"/>
        <v>#DIV/0!</v>
      </c>
      <c r="CP1098" s="283" t="e">
        <f t="shared" si="531"/>
        <v>#DIV/0!</v>
      </c>
      <c r="CQ1098" s="283" t="e">
        <f t="shared" si="531"/>
        <v>#DIV/0!</v>
      </c>
      <c r="CR1098" s="972"/>
      <c r="CS1098" s="960"/>
      <c r="CT1098" s="959"/>
      <c r="CU1098" s="960"/>
      <c r="CV1098" s="959"/>
      <c r="CW1098" s="960"/>
      <c r="CX1098" s="959"/>
      <c r="CY1098" s="960"/>
      <c r="CZ1098" s="958"/>
      <c r="DA1098" s="958"/>
    </row>
    <row r="1099" spans="1:105" ht="19.399999999999999" hidden="1" customHeight="1">
      <c r="A1099" s="973" t="s">
        <v>8</v>
      </c>
      <c r="B1099" s="962" t="s">
        <v>5</v>
      </c>
      <c r="C1099" s="963"/>
      <c r="D1099" s="963"/>
      <c r="E1099" s="963"/>
      <c r="F1099" s="963"/>
      <c r="G1099" s="964"/>
      <c r="H1099" s="266"/>
      <c r="I1099" s="266"/>
      <c r="J1099" s="266"/>
      <c r="K1099" s="266"/>
      <c r="L1099" s="266"/>
      <c r="M1099" s="277"/>
      <c r="N1099" s="266"/>
      <c r="O1099" s="266"/>
      <c r="P1099" s="266"/>
      <c r="Q1099" s="266"/>
      <c r="R1099" s="266"/>
      <c r="S1099" s="266"/>
      <c r="T1099" s="266"/>
      <c r="U1099" s="266"/>
      <c r="V1099" s="266"/>
      <c r="W1099" s="266"/>
      <c r="X1099" s="266"/>
      <c r="Y1099" s="266"/>
      <c r="Z1099" s="266"/>
      <c r="AA1099" s="266"/>
      <c r="AB1099" s="266"/>
      <c r="AC1099" s="266"/>
      <c r="AD1099" s="266"/>
      <c r="AE1099" s="266"/>
      <c r="AF1099" s="266"/>
      <c r="AG1099" s="266"/>
      <c r="AH1099" s="266"/>
      <c r="AI1099" s="266"/>
      <c r="AJ1099" s="266"/>
      <c r="AK1099" s="266"/>
      <c r="AL1099" s="266"/>
      <c r="AM1099" s="266"/>
      <c r="AN1099" s="266"/>
      <c r="AO1099" s="266"/>
      <c r="AP1099" s="266"/>
      <c r="AQ1099" s="266"/>
      <c r="AR1099" s="266"/>
      <c r="AS1099" s="266"/>
      <c r="AT1099" s="266"/>
      <c r="AU1099" s="266"/>
      <c r="AV1099" s="266"/>
      <c r="AW1099" s="266"/>
      <c r="AX1099" s="266"/>
      <c r="AY1099" s="266"/>
      <c r="AZ1099" s="266"/>
      <c r="BA1099" s="266"/>
      <c r="BB1099" s="266"/>
      <c r="BC1099" s="266"/>
      <c r="BD1099" s="266"/>
      <c r="BE1099" s="266"/>
      <c r="BF1099" s="266"/>
      <c r="BG1099" s="266"/>
      <c r="BH1099" s="266"/>
      <c r="BI1099" s="266"/>
      <c r="BJ1099" s="284">
        <f t="shared" ref="BJ1099:CQ1099" si="532">COUNTIFS($L$6:$L$967,"Thẩm mỹ",BJ$6:BJ$967,"2")</f>
        <v>0</v>
      </c>
      <c r="BK1099" s="284">
        <f t="shared" si="532"/>
        <v>0</v>
      </c>
      <c r="BL1099" s="284">
        <f t="shared" si="532"/>
        <v>0</v>
      </c>
      <c r="BM1099" s="284">
        <f t="shared" si="532"/>
        <v>0</v>
      </c>
      <c r="BN1099" s="284">
        <f t="shared" si="532"/>
        <v>0</v>
      </c>
      <c r="BO1099" s="284">
        <f t="shared" si="532"/>
        <v>0</v>
      </c>
      <c r="BP1099" s="284">
        <f t="shared" si="532"/>
        <v>0</v>
      </c>
      <c r="BQ1099" s="284">
        <f t="shared" si="532"/>
        <v>0</v>
      </c>
      <c r="BR1099" s="284">
        <f t="shared" si="532"/>
        <v>0</v>
      </c>
      <c r="BS1099" s="284">
        <f t="shared" si="532"/>
        <v>0</v>
      </c>
      <c r="BT1099" s="284">
        <f t="shared" si="532"/>
        <v>0</v>
      </c>
      <c r="BU1099" s="284">
        <f t="shared" si="532"/>
        <v>0</v>
      </c>
      <c r="BV1099" s="284">
        <f t="shared" si="532"/>
        <v>0</v>
      </c>
      <c r="BW1099" s="284">
        <f t="shared" si="532"/>
        <v>0</v>
      </c>
      <c r="BX1099" s="284">
        <f t="shared" si="532"/>
        <v>0</v>
      </c>
      <c r="BY1099" s="284">
        <f t="shared" si="532"/>
        <v>0</v>
      </c>
      <c r="BZ1099" s="284">
        <f t="shared" si="532"/>
        <v>0</v>
      </c>
      <c r="CA1099" s="284">
        <f t="shared" si="532"/>
        <v>0</v>
      </c>
      <c r="CB1099" s="284">
        <f t="shared" si="532"/>
        <v>0</v>
      </c>
      <c r="CC1099" s="284">
        <f t="shared" si="532"/>
        <v>0</v>
      </c>
      <c r="CD1099" s="284">
        <f t="shared" si="532"/>
        <v>0</v>
      </c>
      <c r="CE1099" s="284">
        <f t="shared" si="532"/>
        <v>0</v>
      </c>
      <c r="CF1099" s="284">
        <f t="shared" si="532"/>
        <v>0</v>
      </c>
      <c r="CG1099" s="284">
        <f t="shared" si="532"/>
        <v>0</v>
      </c>
      <c r="CH1099" s="284">
        <f t="shared" si="532"/>
        <v>0</v>
      </c>
      <c r="CI1099" s="284">
        <f t="shared" si="532"/>
        <v>0</v>
      </c>
      <c r="CJ1099" s="284">
        <f t="shared" si="532"/>
        <v>0</v>
      </c>
      <c r="CK1099" s="284">
        <f t="shared" si="532"/>
        <v>0</v>
      </c>
      <c r="CL1099" s="284">
        <f t="shared" si="532"/>
        <v>0</v>
      </c>
      <c r="CM1099" s="284">
        <f t="shared" si="532"/>
        <v>0</v>
      </c>
      <c r="CN1099" s="284">
        <f t="shared" si="532"/>
        <v>0</v>
      </c>
      <c r="CO1099" s="284">
        <f t="shared" si="532"/>
        <v>0</v>
      </c>
      <c r="CP1099" s="284">
        <f t="shared" si="532"/>
        <v>0</v>
      </c>
      <c r="CQ1099" s="284">
        <f t="shared" si="532"/>
        <v>0</v>
      </c>
      <c r="CR1099" s="965"/>
      <c r="CS1099" s="965"/>
      <c r="CT1099" s="965"/>
      <c r="CU1099" s="965"/>
      <c r="CV1099" s="965"/>
      <c r="CW1099" s="965"/>
      <c r="CX1099" s="965"/>
      <c r="CY1099" s="965"/>
      <c r="CZ1099" s="965"/>
      <c r="DA1099" s="965"/>
    </row>
    <row r="1100" spans="1:105" ht="19.399999999999999" hidden="1" customHeight="1">
      <c r="A1100" s="973"/>
      <c r="B1100" s="962" t="s">
        <v>4</v>
      </c>
      <c r="C1100" s="963"/>
      <c r="D1100" s="963"/>
      <c r="E1100" s="963"/>
      <c r="F1100" s="963"/>
      <c r="G1100" s="964"/>
      <c r="H1100" s="266"/>
      <c r="I1100" s="266"/>
      <c r="J1100" s="266"/>
      <c r="K1100" s="266"/>
      <c r="L1100" s="266"/>
      <c r="M1100" s="277"/>
      <c r="N1100" s="266"/>
      <c r="O1100" s="266"/>
      <c r="P1100" s="266"/>
      <c r="Q1100" s="266"/>
      <c r="R1100" s="266"/>
      <c r="S1100" s="266"/>
      <c r="T1100" s="266"/>
      <c r="U1100" s="266"/>
      <c r="V1100" s="266"/>
      <c r="W1100" s="266"/>
      <c r="X1100" s="266"/>
      <c r="Y1100" s="266"/>
      <c r="Z1100" s="266"/>
      <c r="AA1100" s="266"/>
      <c r="AB1100" s="266"/>
      <c r="AC1100" s="266"/>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84">
        <f t="shared" ref="BJ1100:CQ1100" si="533">COUNTIFS($L$6:$L$967,"Thẩm mỹ",BJ$6:BJ$967,"1")</f>
        <v>0</v>
      </c>
      <c r="BK1100" s="284">
        <f t="shared" si="533"/>
        <v>0</v>
      </c>
      <c r="BL1100" s="284">
        <f t="shared" si="533"/>
        <v>0</v>
      </c>
      <c r="BM1100" s="284">
        <f t="shared" si="533"/>
        <v>0</v>
      </c>
      <c r="BN1100" s="284">
        <f t="shared" si="533"/>
        <v>0</v>
      </c>
      <c r="BO1100" s="284">
        <f t="shared" si="533"/>
        <v>0</v>
      </c>
      <c r="BP1100" s="284">
        <f t="shared" si="533"/>
        <v>0</v>
      </c>
      <c r="BQ1100" s="284">
        <f t="shared" si="533"/>
        <v>0</v>
      </c>
      <c r="BR1100" s="284">
        <f t="shared" si="533"/>
        <v>0</v>
      </c>
      <c r="BS1100" s="284">
        <f t="shared" si="533"/>
        <v>0</v>
      </c>
      <c r="BT1100" s="284">
        <f t="shared" si="533"/>
        <v>0</v>
      </c>
      <c r="BU1100" s="284">
        <f t="shared" si="533"/>
        <v>0</v>
      </c>
      <c r="BV1100" s="284">
        <f t="shared" si="533"/>
        <v>0</v>
      </c>
      <c r="BW1100" s="284">
        <f t="shared" si="533"/>
        <v>0</v>
      </c>
      <c r="BX1100" s="284">
        <f t="shared" si="533"/>
        <v>0</v>
      </c>
      <c r="BY1100" s="284">
        <f t="shared" si="533"/>
        <v>0</v>
      </c>
      <c r="BZ1100" s="284">
        <f t="shared" si="533"/>
        <v>0</v>
      </c>
      <c r="CA1100" s="284">
        <f t="shared" si="533"/>
        <v>0</v>
      </c>
      <c r="CB1100" s="284">
        <f t="shared" si="533"/>
        <v>0</v>
      </c>
      <c r="CC1100" s="284">
        <f t="shared" si="533"/>
        <v>0</v>
      </c>
      <c r="CD1100" s="284">
        <f t="shared" si="533"/>
        <v>0</v>
      </c>
      <c r="CE1100" s="284">
        <f t="shared" si="533"/>
        <v>0</v>
      </c>
      <c r="CF1100" s="284">
        <f t="shared" si="533"/>
        <v>0</v>
      </c>
      <c r="CG1100" s="284">
        <f t="shared" si="533"/>
        <v>0</v>
      </c>
      <c r="CH1100" s="284">
        <f t="shared" si="533"/>
        <v>0</v>
      </c>
      <c r="CI1100" s="284">
        <f t="shared" si="533"/>
        <v>0</v>
      </c>
      <c r="CJ1100" s="284">
        <f t="shared" si="533"/>
        <v>0</v>
      </c>
      <c r="CK1100" s="284">
        <f t="shared" si="533"/>
        <v>0</v>
      </c>
      <c r="CL1100" s="284">
        <f t="shared" si="533"/>
        <v>0</v>
      </c>
      <c r="CM1100" s="284">
        <f t="shared" si="533"/>
        <v>0</v>
      </c>
      <c r="CN1100" s="284">
        <f t="shared" si="533"/>
        <v>0</v>
      </c>
      <c r="CO1100" s="284">
        <f t="shared" si="533"/>
        <v>0</v>
      </c>
      <c r="CP1100" s="284">
        <f t="shared" si="533"/>
        <v>0</v>
      </c>
      <c r="CQ1100" s="284">
        <f t="shared" si="533"/>
        <v>0</v>
      </c>
      <c r="CR1100" s="965"/>
      <c r="CS1100" s="965"/>
      <c r="CT1100" s="965"/>
      <c r="CU1100" s="965"/>
      <c r="CV1100" s="965"/>
      <c r="CW1100" s="965"/>
      <c r="CX1100" s="965"/>
      <c r="CY1100" s="965"/>
      <c r="CZ1100" s="965"/>
      <c r="DA1100" s="965"/>
    </row>
    <row r="1101" spans="1:105" ht="19.399999999999999" hidden="1" customHeight="1">
      <c r="A1101" s="973"/>
      <c r="B1101" s="962" t="s">
        <v>3</v>
      </c>
      <c r="C1101" s="963"/>
      <c r="D1101" s="963"/>
      <c r="E1101" s="963"/>
      <c r="F1101" s="963"/>
      <c r="G1101" s="964"/>
      <c r="H1101" s="266"/>
      <c r="I1101" s="266"/>
      <c r="J1101" s="266"/>
      <c r="K1101" s="266"/>
      <c r="L1101" s="266"/>
      <c r="M1101" s="277"/>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84">
        <f t="shared" ref="BJ1101:CQ1101" si="534">COUNTIFS($L$6:$L$967,"Thẩm mỹ",BJ$6:BJ$967,"0")</f>
        <v>0</v>
      </c>
      <c r="BK1101" s="284">
        <f t="shared" si="534"/>
        <v>0</v>
      </c>
      <c r="BL1101" s="284">
        <f t="shared" si="534"/>
        <v>0</v>
      </c>
      <c r="BM1101" s="284">
        <f t="shared" si="534"/>
        <v>0</v>
      </c>
      <c r="BN1101" s="284">
        <f t="shared" si="534"/>
        <v>0</v>
      </c>
      <c r="BO1101" s="284">
        <f t="shared" si="534"/>
        <v>0</v>
      </c>
      <c r="BP1101" s="284">
        <f t="shared" si="534"/>
        <v>0</v>
      </c>
      <c r="BQ1101" s="284">
        <f t="shared" si="534"/>
        <v>0</v>
      </c>
      <c r="BR1101" s="284">
        <f t="shared" si="534"/>
        <v>0</v>
      </c>
      <c r="BS1101" s="284">
        <f t="shared" si="534"/>
        <v>0</v>
      </c>
      <c r="BT1101" s="284">
        <f t="shared" si="534"/>
        <v>0</v>
      </c>
      <c r="BU1101" s="284">
        <f t="shared" si="534"/>
        <v>0</v>
      </c>
      <c r="BV1101" s="284">
        <f t="shared" si="534"/>
        <v>0</v>
      </c>
      <c r="BW1101" s="284">
        <f t="shared" si="534"/>
        <v>0</v>
      </c>
      <c r="BX1101" s="284">
        <f t="shared" si="534"/>
        <v>0</v>
      </c>
      <c r="BY1101" s="284">
        <f t="shared" si="534"/>
        <v>0</v>
      </c>
      <c r="BZ1101" s="284">
        <f t="shared" si="534"/>
        <v>0</v>
      </c>
      <c r="CA1101" s="284">
        <f t="shared" si="534"/>
        <v>0</v>
      </c>
      <c r="CB1101" s="284">
        <f t="shared" si="534"/>
        <v>0</v>
      </c>
      <c r="CC1101" s="284">
        <f t="shared" si="534"/>
        <v>0</v>
      </c>
      <c r="CD1101" s="284">
        <f t="shared" si="534"/>
        <v>0</v>
      </c>
      <c r="CE1101" s="284">
        <f t="shared" si="534"/>
        <v>0</v>
      </c>
      <c r="CF1101" s="284">
        <f t="shared" si="534"/>
        <v>0</v>
      </c>
      <c r="CG1101" s="284">
        <f t="shared" si="534"/>
        <v>0</v>
      </c>
      <c r="CH1101" s="284">
        <f t="shared" si="534"/>
        <v>0</v>
      </c>
      <c r="CI1101" s="284">
        <f t="shared" si="534"/>
        <v>0</v>
      </c>
      <c r="CJ1101" s="284">
        <f t="shared" si="534"/>
        <v>0</v>
      </c>
      <c r="CK1101" s="284">
        <f t="shared" si="534"/>
        <v>0</v>
      </c>
      <c r="CL1101" s="284">
        <f t="shared" si="534"/>
        <v>0</v>
      </c>
      <c r="CM1101" s="284">
        <f t="shared" si="534"/>
        <v>0</v>
      </c>
      <c r="CN1101" s="284">
        <f t="shared" si="534"/>
        <v>0</v>
      </c>
      <c r="CO1101" s="284">
        <f t="shared" si="534"/>
        <v>0</v>
      </c>
      <c r="CP1101" s="284">
        <f t="shared" si="534"/>
        <v>0</v>
      </c>
      <c r="CQ1101" s="284">
        <f t="shared" si="534"/>
        <v>0</v>
      </c>
      <c r="CR1101" s="965"/>
      <c r="CS1101" s="965"/>
      <c r="CT1101" s="965"/>
      <c r="CU1101" s="965"/>
      <c r="CV1101" s="965"/>
      <c r="CW1101" s="965"/>
      <c r="CX1101" s="965"/>
      <c r="CY1101" s="965"/>
      <c r="CZ1101" s="965"/>
      <c r="DA1101" s="965"/>
    </row>
    <row r="1102" spans="1:105" ht="19.399999999999999" hidden="1" customHeight="1">
      <c r="A1102" s="973"/>
      <c r="B1102" s="962" t="s">
        <v>2</v>
      </c>
      <c r="C1102" s="963"/>
      <c r="D1102" s="963"/>
      <c r="E1102" s="963"/>
      <c r="F1102" s="963"/>
      <c r="G1102" s="964"/>
      <c r="H1102" s="266"/>
      <c r="I1102" s="266"/>
      <c r="J1102" s="266"/>
      <c r="K1102" s="266"/>
      <c r="L1102" s="266"/>
      <c r="M1102" s="277"/>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84">
        <f t="shared" ref="BJ1102:CQ1102" si="535">COUNTIFS($L$6:$L$967,"Thẩm mỹ",BJ$6:BJ$967,"kđg")</f>
        <v>0</v>
      </c>
      <c r="BK1102" s="284">
        <f t="shared" si="535"/>
        <v>0</v>
      </c>
      <c r="BL1102" s="284">
        <f t="shared" si="535"/>
        <v>0</v>
      </c>
      <c r="BM1102" s="284">
        <f t="shared" si="535"/>
        <v>0</v>
      </c>
      <c r="BN1102" s="284">
        <f t="shared" si="535"/>
        <v>0</v>
      </c>
      <c r="BO1102" s="284">
        <f t="shared" si="535"/>
        <v>0</v>
      </c>
      <c r="BP1102" s="284">
        <f t="shared" si="535"/>
        <v>0</v>
      </c>
      <c r="BQ1102" s="284">
        <f t="shared" si="535"/>
        <v>0</v>
      </c>
      <c r="BR1102" s="284">
        <f t="shared" si="535"/>
        <v>0</v>
      </c>
      <c r="BS1102" s="284">
        <f t="shared" si="535"/>
        <v>0</v>
      </c>
      <c r="BT1102" s="284">
        <f t="shared" si="535"/>
        <v>0</v>
      </c>
      <c r="BU1102" s="284">
        <f t="shared" si="535"/>
        <v>0</v>
      </c>
      <c r="BV1102" s="284">
        <f t="shared" si="535"/>
        <v>0</v>
      </c>
      <c r="BW1102" s="284">
        <f t="shared" si="535"/>
        <v>0</v>
      </c>
      <c r="BX1102" s="284">
        <f t="shared" si="535"/>
        <v>0</v>
      </c>
      <c r="BY1102" s="284">
        <f t="shared" si="535"/>
        <v>0</v>
      </c>
      <c r="BZ1102" s="284">
        <f t="shared" si="535"/>
        <v>0</v>
      </c>
      <c r="CA1102" s="284">
        <f t="shared" si="535"/>
        <v>0</v>
      </c>
      <c r="CB1102" s="284">
        <f t="shared" si="535"/>
        <v>0</v>
      </c>
      <c r="CC1102" s="284">
        <f t="shared" si="535"/>
        <v>0</v>
      </c>
      <c r="CD1102" s="284">
        <f t="shared" si="535"/>
        <v>0</v>
      </c>
      <c r="CE1102" s="284">
        <f t="shared" si="535"/>
        <v>0</v>
      </c>
      <c r="CF1102" s="284">
        <f t="shared" si="535"/>
        <v>0</v>
      </c>
      <c r="CG1102" s="284">
        <f t="shared" si="535"/>
        <v>0</v>
      </c>
      <c r="CH1102" s="284">
        <f t="shared" si="535"/>
        <v>0</v>
      </c>
      <c r="CI1102" s="284">
        <f t="shared" si="535"/>
        <v>0</v>
      </c>
      <c r="CJ1102" s="284">
        <f t="shared" si="535"/>
        <v>0</v>
      </c>
      <c r="CK1102" s="284">
        <f t="shared" si="535"/>
        <v>0</v>
      </c>
      <c r="CL1102" s="284">
        <f t="shared" si="535"/>
        <v>0</v>
      </c>
      <c r="CM1102" s="284">
        <f t="shared" si="535"/>
        <v>0</v>
      </c>
      <c r="CN1102" s="284">
        <f t="shared" si="535"/>
        <v>0</v>
      </c>
      <c r="CO1102" s="284">
        <f t="shared" si="535"/>
        <v>0</v>
      </c>
      <c r="CP1102" s="284">
        <f t="shared" si="535"/>
        <v>0</v>
      </c>
      <c r="CQ1102" s="284">
        <f t="shared" si="535"/>
        <v>0</v>
      </c>
      <c r="CR1102" s="965"/>
      <c r="CS1102" s="965"/>
      <c r="CT1102" s="965"/>
      <c r="CU1102" s="965"/>
      <c r="CV1102" s="965"/>
      <c r="CW1102" s="965"/>
      <c r="CX1102" s="965"/>
      <c r="CY1102" s="965"/>
      <c r="CZ1102" s="965"/>
      <c r="DA1102" s="965"/>
    </row>
    <row r="1103" spans="1:105" ht="19.399999999999999" hidden="1" customHeight="1">
      <c r="A1103" s="973"/>
      <c r="B1103" s="962" t="s">
        <v>1</v>
      </c>
      <c r="C1103" s="963"/>
      <c r="D1103" s="963"/>
      <c r="E1103" s="963"/>
      <c r="F1103" s="963"/>
      <c r="G1103" s="964"/>
      <c r="H1103" s="266"/>
      <c r="I1103" s="266"/>
      <c r="J1103" s="266"/>
      <c r="K1103" s="266"/>
      <c r="L1103" s="266"/>
      <c r="M1103" s="277"/>
      <c r="N1103" s="266"/>
      <c r="O1103" s="266"/>
      <c r="P1103" s="266"/>
      <c r="Q1103" s="266"/>
      <c r="R1103" s="266"/>
      <c r="S1103" s="266"/>
      <c r="T1103" s="266"/>
      <c r="U1103" s="266"/>
      <c r="V1103" s="266"/>
      <c r="W1103" s="266"/>
      <c r="X1103" s="266"/>
      <c r="Y1103" s="266"/>
      <c r="Z1103" s="266"/>
      <c r="AA1103" s="266"/>
      <c r="AB1103" s="266"/>
      <c r="AC1103" s="266"/>
      <c r="AD1103" s="266"/>
      <c r="AE1103" s="266"/>
      <c r="AF1103" s="266"/>
      <c r="AG1103" s="266"/>
      <c r="AH1103" s="266"/>
      <c r="AI1103" s="266"/>
      <c r="AJ1103" s="266"/>
      <c r="AK1103" s="266"/>
      <c r="AL1103" s="266"/>
      <c r="AM1103" s="266"/>
      <c r="AN1103" s="266"/>
      <c r="AO1103" s="266"/>
      <c r="AP1103" s="266"/>
      <c r="AQ1103" s="266"/>
      <c r="AR1103" s="266"/>
      <c r="AS1103" s="266"/>
      <c r="AT1103" s="266"/>
      <c r="AU1103" s="266"/>
      <c r="AV1103" s="266"/>
      <c r="AW1103" s="266"/>
      <c r="AX1103" s="266"/>
      <c r="AY1103" s="266"/>
      <c r="AZ1103" s="266"/>
      <c r="BA1103" s="266"/>
      <c r="BB1103" s="266"/>
      <c r="BC1103" s="266"/>
      <c r="BD1103" s="266"/>
      <c r="BE1103" s="266"/>
      <c r="BF1103" s="266"/>
      <c r="BG1103" s="266"/>
      <c r="BH1103" s="266"/>
      <c r="BI1103" s="266"/>
      <c r="BJ1103" s="202" t="e">
        <f>BJ1102/(BJ1099+BJ1100+BJ1101+BJ1102)</f>
        <v>#DIV/0!</v>
      </c>
      <c r="BK1103" s="202" t="e">
        <f t="shared" ref="BK1103:CQ1103" si="536">BK1102/(BK1099+BK1100+BK1101+BK1102)</f>
        <v>#DIV/0!</v>
      </c>
      <c r="BL1103" s="202" t="e">
        <f t="shared" si="536"/>
        <v>#DIV/0!</v>
      </c>
      <c r="BM1103" s="202" t="e">
        <f t="shared" si="536"/>
        <v>#DIV/0!</v>
      </c>
      <c r="BN1103" s="202" t="e">
        <f t="shared" si="536"/>
        <v>#DIV/0!</v>
      </c>
      <c r="BO1103" s="202" t="e">
        <f t="shared" si="536"/>
        <v>#DIV/0!</v>
      </c>
      <c r="BP1103" s="202" t="e">
        <f t="shared" si="536"/>
        <v>#DIV/0!</v>
      </c>
      <c r="BQ1103" s="202" t="e">
        <f t="shared" si="536"/>
        <v>#DIV/0!</v>
      </c>
      <c r="BR1103" s="202" t="e">
        <f t="shared" si="536"/>
        <v>#DIV/0!</v>
      </c>
      <c r="BS1103" s="202" t="e">
        <f t="shared" si="536"/>
        <v>#DIV/0!</v>
      </c>
      <c r="BT1103" s="202" t="e">
        <f t="shared" si="536"/>
        <v>#DIV/0!</v>
      </c>
      <c r="BU1103" s="202" t="e">
        <f t="shared" si="536"/>
        <v>#DIV/0!</v>
      </c>
      <c r="BV1103" s="202" t="e">
        <f t="shared" si="536"/>
        <v>#DIV/0!</v>
      </c>
      <c r="BW1103" s="202" t="e">
        <f t="shared" si="536"/>
        <v>#DIV/0!</v>
      </c>
      <c r="BX1103" s="202" t="e">
        <f t="shared" si="536"/>
        <v>#DIV/0!</v>
      </c>
      <c r="BY1103" s="202" t="e">
        <f t="shared" si="536"/>
        <v>#DIV/0!</v>
      </c>
      <c r="BZ1103" s="202" t="e">
        <f t="shared" si="536"/>
        <v>#DIV/0!</v>
      </c>
      <c r="CA1103" s="202" t="e">
        <f t="shared" si="536"/>
        <v>#DIV/0!</v>
      </c>
      <c r="CB1103" s="202" t="e">
        <f t="shared" si="536"/>
        <v>#DIV/0!</v>
      </c>
      <c r="CC1103" s="202" t="e">
        <f t="shared" si="536"/>
        <v>#DIV/0!</v>
      </c>
      <c r="CD1103" s="202" t="e">
        <f t="shared" si="536"/>
        <v>#DIV/0!</v>
      </c>
      <c r="CE1103" s="202" t="e">
        <f t="shared" si="536"/>
        <v>#DIV/0!</v>
      </c>
      <c r="CF1103" s="202" t="e">
        <f t="shared" si="536"/>
        <v>#DIV/0!</v>
      </c>
      <c r="CG1103" s="202" t="e">
        <f t="shared" si="536"/>
        <v>#DIV/0!</v>
      </c>
      <c r="CH1103" s="202" t="e">
        <f t="shared" si="536"/>
        <v>#DIV/0!</v>
      </c>
      <c r="CI1103" s="202" t="e">
        <f t="shared" si="536"/>
        <v>#DIV/0!</v>
      </c>
      <c r="CJ1103" s="202" t="e">
        <f t="shared" si="536"/>
        <v>#DIV/0!</v>
      </c>
      <c r="CK1103" s="202" t="e">
        <f t="shared" si="536"/>
        <v>#DIV/0!</v>
      </c>
      <c r="CL1103" s="202" t="e">
        <f t="shared" si="536"/>
        <v>#DIV/0!</v>
      </c>
      <c r="CM1103" s="202" t="e">
        <f t="shared" si="536"/>
        <v>#DIV/0!</v>
      </c>
      <c r="CN1103" s="202" t="e">
        <f t="shared" si="536"/>
        <v>#DIV/0!</v>
      </c>
      <c r="CO1103" s="202" t="e">
        <f t="shared" si="536"/>
        <v>#DIV/0!</v>
      </c>
      <c r="CP1103" s="202" t="e">
        <f t="shared" si="536"/>
        <v>#DIV/0!</v>
      </c>
      <c r="CQ1103" s="202" t="e">
        <f t="shared" si="536"/>
        <v>#DIV/0!</v>
      </c>
      <c r="CR1103" s="965"/>
      <c r="CS1103" s="965"/>
      <c r="CT1103" s="965"/>
      <c r="CU1103" s="965"/>
      <c r="CV1103" s="965"/>
      <c r="CW1103" s="965"/>
      <c r="CX1103" s="965"/>
      <c r="CY1103" s="965"/>
      <c r="CZ1103" s="965"/>
      <c r="DA1103" s="965"/>
    </row>
    <row r="1104" spans="1:105" ht="19.399999999999999" hidden="1" customHeight="1">
      <c r="A1104" s="973"/>
      <c r="B1104" s="966" t="s">
        <v>0</v>
      </c>
      <c r="C1104" s="967"/>
      <c r="D1104" s="967"/>
      <c r="E1104" s="967"/>
      <c r="F1104" s="967"/>
      <c r="G1104" s="968"/>
      <c r="H1104" s="266"/>
      <c r="I1104" s="266"/>
      <c r="J1104" s="266"/>
      <c r="K1104" s="266"/>
      <c r="L1104" s="266"/>
      <c r="M1104" s="277"/>
      <c r="N1104" s="266"/>
      <c r="O1104" s="266"/>
      <c r="P1104" s="266"/>
      <c r="Q1104" s="266"/>
      <c r="R1104" s="266"/>
      <c r="S1104" s="266"/>
      <c r="T1104" s="266"/>
      <c r="U1104" s="266"/>
      <c r="V1104" s="266"/>
      <c r="W1104" s="266"/>
      <c r="X1104" s="266"/>
      <c r="Y1104" s="266"/>
      <c r="Z1104" s="266"/>
      <c r="AA1104" s="266"/>
      <c r="AB1104" s="266"/>
      <c r="AC1104" s="266"/>
      <c r="AD1104" s="266"/>
      <c r="AE1104" s="266"/>
      <c r="AF1104" s="266"/>
      <c r="AG1104" s="266"/>
      <c r="AH1104" s="266"/>
      <c r="AI1104" s="266"/>
      <c r="AJ1104" s="266"/>
      <c r="AK1104" s="266"/>
      <c r="AL1104" s="266"/>
      <c r="AM1104" s="266"/>
      <c r="AN1104" s="266"/>
      <c r="AO1104" s="266"/>
      <c r="AP1104" s="266"/>
      <c r="AQ1104" s="266"/>
      <c r="AR1104" s="266"/>
      <c r="AS1104" s="266"/>
      <c r="AT1104" s="266"/>
      <c r="AU1104" s="266"/>
      <c r="AV1104" s="266"/>
      <c r="AW1104" s="266"/>
      <c r="AX1104" s="266"/>
      <c r="AY1104" s="266"/>
      <c r="AZ1104" s="266"/>
      <c r="BA1104" s="266"/>
      <c r="BB1104" s="266"/>
      <c r="BC1104" s="266"/>
      <c r="BD1104" s="266"/>
      <c r="BE1104" s="266"/>
      <c r="BF1104" s="266"/>
      <c r="BG1104" s="266"/>
      <c r="BH1104" s="266"/>
      <c r="BI1104" s="266"/>
      <c r="BJ1104" s="283" t="e">
        <f>(((BJ1099*2)+(BJ1100*1)+(BJ1101*0)))/(BJ1099+BJ1100+BJ1101)</f>
        <v>#DIV/0!</v>
      </c>
      <c r="BK1104" s="283" t="e">
        <f t="shared" ref="BK1104:CQ1104" si="537">(((BK1099*2)+(BK1100*1)+(BK1101*0)))/(BK1099+BK1100+BK1101)</f>
        <v>#DIV/0!</v>
      </c>
      <c r="BL1104" s="283" t="e">
        <f t="shared" si="537"/>
        <v>#DIV/0!</v>
      </c>
      <c r="BM1104" s="283" t="e">
        <f t="shared" si="537"/>
        <v>#DIV/0!</v>
      </c>
      <c r="BN1104" s="283" t="e">
        <f t="shared" si="537"/>
        <v>#DIV/0!</v>
      </c>
      <c r="BO1104" s="283" t="e">
        <f t="shared" si="537"/>
        <v>#DIV/0!</v>
      </c>
      <c r="BP1104" s="283" t="e">
        <f t="shared" si="537"/>
        <v>#DIV/0!</v>
      </c>
      <c r="BQ1104" s="283" t="e">
        <f t="shared" si="537"/>
        <v>#DIV/0!</v>
      </c>
      <c r="BR1104" s="283" t="e">
        <f t="shared" si="537"/>
        <v>#DIV/0!</v>
      </c>
      <c r="BS1104" s="283" t="e">
        <f t="shared" si="537"/>
        <v>#DIV/0!</v>
      </c>
      <c r="BT1104" s="283" t="e">
        <f t="shared" si="537"/>
        <v>#DIV/0!</v>
      </c>
      <c r="BU1104" s="283" t="e">
        <f t="shared" si="537"/>
        <v>#DIV/0!</v>
      </c>
      <c r="BV1104" s="283" t="e">
        <f t="shared" si="537"/>
        <v>#DIV/0!</v>
      </c>
      <c r="BW1104" s="283" t="e">
        <f t="shared" si="537"/>
        <v>#DIV/0!</v>
      </c>
      <c r="BX1104" s="283" t="e">
        <f t="shared" si="537"/>
        <v>#DIV/0!</v>
      </c>
      <c r="BY1104" s="283" t="e">
        <f t="shared" si="537"/>
        <v>#DIV/0!</v>
      </c>
      <c r="BZ1104" s="283" t="e">
        <f t="shared" si="537"/>
        <v>#DIV/0!</v>
      </c>
      <c r="CA1104" s="283" t="e">
        <f t="shared" si="537"/>
        <v>#DIV/0!</v>
      </c>
      <c r="CB1104" s="283" t="e">
        <f t="shared" si="537"/>
        <v>#DIV/0!</v>
      </c>
      <c r="CC1104" s="283" t="e">
        <f t="shared" si="537"/>
        <v>#DIV/0!</v>
      </c>
      <c r="CD1104" s="283" t="e">
        <f t="shared" si="537"/>
        <v>#DIV/0!</v>
      </c>
      <c r="CE1104" s="283" t="e">
        <f t="shared" si="537"/>
        <v>#DIV/0!</v>
      </c>
      <c r="CF1104" s="283" t="e">
        <f t="shared" si="537"/>
        <v>#DIV/0!</v>
      </c>
      <c r="CG1104" s="283" t="e">
        <f t="shared" si="537"/>
        <v>#DIV/0!</v>
      </c>
      <c r="CH1104" s="283" t="e">
        <f t="shared" si="537"/>
        <v>#DIV/0!</v>
      </c>
      <c r="CI1104" s="283" t="e">
        <f t="shared" si="537"/>
        <v>#DIV/0!</v>
      </c>
      <c r="CJ1104" s="283" t="e">
        <f t="shared" si="537"/>
        <v>#DIV/0!</v>
      </c>
      <c r="CK1104" s="283" t="e">
        <f t="shared" si="537"/>
        <v>#DIV/0!</v>
      </c>
      <c r="CL1104" s="283" t="e">
        <f t="shared" si="537"/>
        <v>#DIV/0!</v>
      </c>
      <c r="CM1104" s="283" t="e">
        <f t="shared" si="537"/>
        <v>#DIV/0!</v>
      </c>
      <c r="CN1104" s="283" t="e">
        <f t="shared" si="537"/>
        <v>#DIV/0!</v>
      </c>
      <c r="CO1104" s="283" t="e">
        <f t="shared" si="537"/>
        <v>#DIV/0!</v>
      </c>
      <c r="CP1104" s="283" t="e">
        <f t="shared" si="537"/>
        <v>#DIV/0!</v>
      </c>
      <c r="CQ1104" s="283" t="e">
        <f t="shared" si="537"/>
        <v>#DIV/0!</v>
      </c>
      <c r="CR1104" s="972">
        <f>COUNTIF(BJ1105:CQ1105,"Đ")</f>
        <v>0</v>
      </c>
      <c r="CS1104" s="960" t="e">
        <f>CR1104/(CR1104+CT1104+CV1104+CX1104)</f>
        <v>#DIV/0!</v>
      </c>
      <c r="CT1104" s="959">
        <f>COUNTIF(BJ1105:CQ1105,"CCG")</f>
        <v>0</v>
      </c>
      <c r="CU1104" s="960" t="e">
        <f>CT1104/(CR1104+CT1104+CV1104+CX1104)</f>
        <v>#DIV/0!</v>
      </c>
      <c r="CV1104" s="959">
        <f>COUNTIF(BJ1105:CQ1105,"CĐ")</f>
        <v>0</v>
      </c>
      <c r="CW1104" s="960" t="e">
        <f>CV1104/(CR1104+CT1104+CV1104+CX1104)</f>
        <v>#DIV/0!</v>
      </c>
      <c r="CX1104" s="959">
        <f>COUNTIF(BJ1105:CQ1105,"KĐG")</f>
        <v>0</v>
      </c>
      <c r="CY1104" s="960" t="e">
        <f>CX1104/(CR1104+CT1104+CV1104+CX1104)</f>
        <v>#DIV/0!</v>
      </c>
      <c r="CZ1104" s="958" t="e">
        <f>(((CR1104*2)+(CT1104*1)+(CV1104*0)))/(CR1104+CT1104+CV1104)</f>
        <v>#DIV/0!</v>
      </c>
      <c r="DA1104" s="958" t="e">
        <f>IF(CY1104&gt;=50%,"KĐG",IF(CZ1104&gt;=1.6,"Đạt",IF(CZ1104&gt;=1,"Cần cố gắng","Chưa đạt")))</f>
        <v>#DIV/0!</v>
      </c>
    </row>
    <row r="1105" spans="1:106" ht="19.399999999999999" hidden="1" customHeight="1">
      <c r="A1105" s="973"/>
      <c r="B1105" s="969"/>
      <c r="C1105" s="970"/>
      <c r="D1105" s="970"/>
      <c r="E1105" s="970"/>
      <c r="F1105" s="970"/>
      <c r="G1105" s="971"/>
      <c r="H1105" s="266"/>
      <c r="I1105" s="266"/>
      <c r="J1105" s="266"/>
      <c r="K1105" s="266"/>
      <c r="L1105" s="266"/>
      <c r="M1105" s="277"/>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66"/>
      <c r="AN1105" s="266"/>
      <c r="AO1105" s="266"/>
      <c r="AP1105" s="266"/>
      <c r="AQ1105" s="266"/>
      <c r="AR1105" s="266"/>
      <c r="AS1105" s="266"/>
      <c r="AT1105" s="266"/>
      <c r="AU1105" s="266"/>
      <c r="AV1105" s="266"/>
      <c r="AW1105" s="266"/>
      <c r="AX1105" s="266"/>
      <c r="AY1105" s="266"/>
      <c r="AZ1105" s="266"/>
      <c r="BA1105" s="266"/>
      <c r="BB1105" s="266"/>
      <c r="BC1105" s="266"/>
      <c r="BD1105" s="266"/>
      <c r="BE1105" s="266"/>
      <c r="BF1105" s="266"/>
      <c r="BG1105" s="266"/>
      <c r="BH1105" s="266"/>
      <c r="BI1105" s="266"/>
      <c r="BJ1105" s="283" t="e">
        <f>IF(BJ1103&gt;=50%,"KĐG",IF(BJ1104&gt;=1.6,"Đ",IF(BJ1104&gt;=1,"CCG","CĐ")))</f>
        <v>#DIV/0!</v>
      </c>
      <c r="BK1105" s="283" t="e">
        <f t="shared" ref="BK1105:CQ1105" si="538">IF(BK1103&gt;=50%,"KĐG",IF(BK1104&gt;=1.6,"Đ",IF(BK1104&gt;=1,"CCG","CĐ")))</f>
        <v>#DIV/0!</v>
      </c>
      <c r="BL1105" s="283" t="e">
        <f t="shared" si="538"/>
        <v>#DIV/0!</v>
      </c>
      <c r="BM1105" s="283" t="e">
        <f t="shared" si="538"/>
        <v>#DIV/0!</v>
      </c>
      <c r="BN1105" s="283" t="e">
        <f t="shared" si="538"/>
        <v>#DIV/0!</v>
      </c>
      <c r="BO1105" s="283" t="e">
        <f t="shared" si="538"/>
        <v>#DIV/0!</v>
      </c>
      <c r="BP1105" s="283" t="e">
        <f t="shared" si="538"/>
        <v>#DIV/0!</v>
      </c>
      <c r="BQ1105" s="283" t="e">
        <f t="shared" si="538"/>
        <v>#DIV/0!</v>
      </c>
      <c r="BR1105" s="283" t="e">
        <f t="shared" si="538"/>
        <v>#DIV/0!</v>
      </c>
      <c r="BS1105" s="283" t="e">
        <f t="shared" si="538"/>
        <v>#DIV/0!</v>
      </c>
      <c r="BT1105" s="283" t="e">
        <f t="shared" si="538"/>
        <v>#DIV/0!</v>
      </c>
      <c r="BU1105" s="283" t="e">
        <f t="shared" si="538"/>
        <v>#DIV/0!</v>
      </c>
      <c r="BV1105" s="283" t="e">
        <f t="shared" si="538"/>
        <v>#DIV/0!</v>
      </c>
      <c r="BW1105" s="283" t="e">
        <f t="shared" si="538"/>
        <v>#DIV/0!</v>
      </c>
      <c r="BX1105" s="283" t="e">
        <f t="shared" si="538"/>
        <v>#DIV/0!</v>
      </c>
      <c r="BY1105" s="283" t="e">
        <f t="shared" si="538"/>
        <v>#DIV/0!</v>
      </c>
      <c r="BZ1105" s="283" t="e">
        <f t="shared" si="538"/>
        <v>#DIV/0!</v>
      </c>
      <c r="CA1105" s="283" t="e">
        <f t="shared" si="538"/>
        <v>#DIV/0!</v>
      </c>
      <c r="CB1105" s="283" t="e">
        <f t="shared" si="538"/>
        <v>#DIV/0!</v>
      </c>
      <c r="CC1105" s="283" t="e">
        <f t="shared" si="538"/>
        <v>#DIV/0!</v>
      </c>
      <c r="CD1105" s="283" t="e">
        <f t="shared" si="538"/>
        <v>#DIV/0!</v>
      </c>
      <c r="CE1105" s="283" t="e">
        <f t="shared" si="538"/>
        <v>#DIV/0!</v>
      </c>
      <c r="CF1105" s="283" t="e">
        <f t="shared" si="538"/>
        <v>#DIV/0!</v>
      </c>
      <c r="CG1105" s="283" t="e">
        <f t="shared" si="538"/>
        <v>#DIV/0!</v>
      </c>
      <c r="CH1105" s="283" t="e">
        <f t="shared" si="538"/>
        <v>#DIV/0!</v>
      </c>
      <c r="CI1105" s="283" t="e">
        <f t="shared" si="538"/>
        <v>#DIV/0!</v>
      </c>
      <c r="CJ1105" s="283" t="e">
        <f t="shared" si="538"/>
        <v>#DIV/0!</v>
      </c>
      <c r="CK1105" s="283" t="e">
        <f t="shared" si="538"/>
        <v>#DIV/0!</v>
      </c>
      <c r="CL1105" s="283" t="e">
        <f t="shared" si="538"/>
        <v>#DIV/0!</v>
      </c>
      <c r="CM1105" s="283" t="e">
        <f t="shared" si="538"/>
        <v>#DIV/0!</v>
      </c>
      <c r="CN1105" s="283" t="e">
        <f t="shared" si="538"/>
        <v>#DIV/0!</v>
      </c>
      <c r="CO1105" s="283" t="e">
        <f t="shared" si="538"/>
        <v>#DIV/0!</v>
      </c>
      <c r="CP1105" s="283" t="e">
        <f t="shared" si="538"/>
        <v>#DIV/0!</v>
      </c>
      <c r="CQ1105" s="283" t="e">
        <f t="shared" si="538"/>
        <v>#DIV/0!</v>
      </c>
      <c r="CR1105" s="972"/>
      <c r="CS1105" s="960"/>
      <c r="CT1105" s="959"/>
      <c r="CU1105" s="960"/>
      <c r="CV1105" s="959"/>
      <c r="CW1105" s="960"/>
      <c r="CX1105" s="959"/>
      <c r="CY1105" s="960"/>
      <c r="CZ1105" s="958"/>
      <c r="DA1105" s="958"/>
    </row>
    <row r="1106" spans="1:106" ht="19.399999999999999" hidden="1" customHeight="1">
      <c r="A1106" s="961" t="s">
        <v>6</v>
      </c>
      <c r="B1106" s="962" t="s">
        <v>5</v>
      </c>
      <c r="C1106" s="963"/>
      <c r="D1106" s="963"/>
      <c r="E1106" s="963"/>
      <c r="F1106" s="963"/>
      <c r="G1106" s="964"/>
      <c r="H1106" s="266"/>
      <c r="I1106" s="266"/>
      <c r="J1106" s="266"/>
      <c r="K1106" s="266"/>
      <c r="L1106" s="266"/>
      <c r="M1106" s="277"/>
      <c r="N1106" s="266"/>
      <c r="O1106" s="266"/>
      <c r="P1106" s="266"/>
      <c r="Q1106" s="266"/>
      <c r="R1106" s="266"/>
      <c r="S1106" s="266"/>
      <c r="T1106" s="266"/>
      <c r="U1106" s="266"/>
      <c r="V1106" s="266"/>
      <c r="W1106" s="266"/>
      <c r="X1106" s="266"/>
      <c r="Y1106" s="266"/>
      <c r="Z1106" s="266"/>
      <c r="AA1106" s="266"/>
      <c r="AB1106" s="266"/>
      <c r="AC1106" s="266"/>
      <c r="AD1106" s="266"/>
      <c r="AE1106" s="266"/>
      <c r="AF1106" s="266"/>
      <c r="AG1106" s="266"/>
      <c r="AH1106" s="266"/>
      <c r="AI1106" s="266"/>
      <c r="AJ1106" s="266"/>
      <c r="AK1106" s="266"/>
      <c r="AL1106" s="266"/>
      <c r="AM1106" s="266"/>
      <c r="AN1106" s="266"/>
      <c r="AO1106" s="266"/>
      <c r="AP1106" s="266"/>
      <c r="AQ1106" s="266"/>
      <c r="AR1106" s="266"/>
      <c r="AS1106" s="266"/>
      <c r="AT1106" s="266"/>
      <c r="AU1106" s="266"/>
      <c r="AV1106" s="266"/>
      <c r="AW1106" s="266"/>
      <c r="AX1106" s="266"/>
      <c r="AY1106" s="266"/>
      <c r="AZ1106" s="266"/>
      <c r="BA1106" s="266"/>
      <c r="BB1106" s="266"/>
      <c r="BC1106" s="266"/>
      <c r="BD1106" s="266"/>
      <c r="BE1106" s="266"/>
      <c r="BF1106" s="266"/>
      <c r="BG1106" s="266"/>
      <c r="BH1106" s="266"/>
      <c r="BI1106" s="266"/>
      <c r="BJ1106" s="284">
        <f>BJ1071+BJ1078+BJ1085+BJ1092+BJ1099</f>
        <v>0</v>
      </c>
      <c r="BK1106" s="284">
        <f t="shared" ref="BK1106:CQ1109" si="539">BK1071+BK1078+BK1085+BK1092+BK1099</f>
        <v>0</v>
      </c>
      <c r="BL1106" s="284">
        <f t="shared" si="539"/>
        <v>0</v>
      </c>
      <c r="BM1106" s="284">
        <f t="shared" si="539"/>
        <v>0</v>
      </c>
      <c r="BN1106" s="284">
        <f t="shared" si="539"/>
        <v>0</v>
      </c>
      <c r="BO1106" s="284">
        <f t="shared" si="539"/>
        <v>0</v>
      </c>
      <c r="BP1106" s="284">
        <f t="shared" si="539"/>
        <v>0</v>
      </c>
      <c r="BQ1106" s="284">
        <f t="shared" si="539"/>
        <v>0</v>
      </c>
      <c r="BR1106" s="284">
        <f t="shared" si="539"/>
        <v>0</v>
      </c>
      <c r="BS1106" s="284">
        <f t="shared" si="539"/>
        <v>0</v>
      </c>
      <c r="BT1106" s="284">
        <f t="shared" si="539"/>
        <v>0</v>
      </c>
      <c r="BU1106" s="284">
        <f t="shared" si="539"/>
        <v>0</v>
      </c>
      <c r="BV1106" s="284">
        <f t="shared" si="539"/>
        <v>0</v>
      </c>
      <c r="BW1106" s="284">
        <f t="shared" si="539"/>
        <v>0</v>
      </c>
      <c r="BX1106" s="284">
        <f t="shared" si="539"/>
        <v>0</v>
      </c>
      <c r="BY1106" s="284">
        <f t="shared" si="539"/>
        <v>0</v>
      </c>
      <c r="BZ1106" s="284">
        <f t="shared" si="539"/>
        <v>0</v>
      </c>
      <c r="CA1106" s="284">
        <f t="shared" si="539"/>
        <v>0</v>
      </c>
      <c r="CB1106" s="284">
        <f t="shared" si="539"/>
        <v>0</v>
      </c>
      <c r="CC1106" s="284">
        <f t="shared" si="539"/>
        <v>0</v>
      </c>
      <c r="CD1106" s="284">
        <f t="shared" si="539"/>
        <v>0</v>
      </c>
      <c r="CE1106" s="284">
        <f t="shared" si="539"/>
        <v>0</v>
      </c>
      <c r="CF1106" s="284">
        <f t="shared" si="539"/>
        <v>0</v>
      </c>
      <c r="CG1106" s="284">
        <f t="shared" si="539"/>
        <v>0</v>
      </c>
      <c r="CH1106" s="284">
        <f t="shared" si="539"/>
        <v>0</v>
      </c>
      <c r="CI1106" s="284">
        <f t="shared" si="539"/>
        <v>0</v>
      </c>
      <c r="CJ1106" s="284">
        <f t="shared" si="539"/>
        <v>0</v>
      </c>
      <c r="CK1106" s="284">
        <f t="shared" si="539"/>
        <v>0</v>
      </c>
      <c r="CL1106" s="284">
        <f t="shared" si="539"/>
        <v>0</v>
      </c>
      <c r="CM1106" s="284">
        <f t="shared" si="539"/>
        <v>0</v>
      </c>
      <c r="CN1106" s="284">
        <f t="shared" si="539"/>
        <v>0</v>
      </c>
      <c r="CO1106" s="284">
        <f t="shared" si="539"/>
        <v>0</v>
      </c>
      <c r="CP1106" s="284">
        <f t="shared" si="539"/>
        <v>0</v>
      </c>
      <c r="CQ1106" s="284">
        <f t="shared" si="539"/>
        <v>0</v>
      </c>
      <c r="CR1106" s="965"/>
      <c r="CS1106" s="965"/>
      <c r="CT1106" s="965"/>
      <c r="CU1106" s="965"/>
      <c r="CV1106" s="965"/>
      <c r="CW1106" s="965"/>
      <c r="CX1106" s="965"/>
      <c r="CY1106" s="965"/>
      <c r="CZ1106" s="965"/>
      <c r="DA1106" s="965"/>
    </row>
    <row r="1107" spans="1:106" ht="19.399999999999999" hidden="1" customHeight="1">
      <c r="A1107" s="961"/>
      <c r="B1107" s="962" t="s">
        <v>4</v>
      </c>
      <c r="C1107" s="963"/>
      <c r="D1107" s="963"/>
      <c r="E1107" s="963"/>
      <c r="F1107" s="963"/>
      <c r="G1107" s="964"/>
      <c r="H1107" s="266"/>
      <c r="I1107" s="266"/>
      <c r="J1107" s="266"/>
      <c r="K1107" s="266"/>
      <c r="L1107" s="266"/>
      <c r="M1107" s="277"/>
      <c r="N1107" s="266"/>
      <c r="O1107" s="266"/>
      <c r="P1107" s="266"/>
      <c r="Q1107" s="266"/>
      <c r="R1107" s="266"/>
      <c r="S1107" s="266"/>
      <c r="T1107" s="266"/>
      <c r="U1107" s="266"/>
      <c r="V1107" s="266"/>
      <c r="W1107" s="266"/>
      <c r="X1107" s="266"/>
      <c r="Y1107" s="266"/>
      <c r="Z1107" s="266"/>
      <c r="AA1107" s="266"/>
      <c r="AB1107" s="266"/>
      <c r="AC1107" s="266"/>
      <c r="AD1107" s="266"/>
      <c r="AE1107" s="266"/>
      <c r="AF1107" s="266"/>
      <c r="AG1107" s="266"/>
      <c r="AH1107" s="266"/>
      <c r="AI1107" s="266"/>
      <c r="AJ1107" s="266"/>
      <c r="AK1107" s="266"/>
      <c r="AL1107" s="266"/>
      <c r="AM1107" s="266"/>
      <c r="AN1107" s="266"/>
      <c r="AO1107" s="266"/>
      <c r="AP1107" s="266"/>
      <c r="AQ1107" s="266"/>
      <c r="AR1107" s="266"/>
      <c r="AS1107" s="266"/>
      <c r="AT1107" s="266"/>
      <c r="AU1107" s="266"/>
      <c r="AV1107" s="266"/>
      <c r="AW1107" s="266"/>
      <c r="AX1107" s="266"/>
      <c r="AY1107" s="266"/>
      <c r="AZ1107" s="266"/>
      <c r="BA1107" s="266"/>
      <c r="BB1107" s="266"/>
      <c r="BC1107" s="266"/>
      <c r="BD1107" s="266"/>
      <c r="BE1107" s="266"/>
      <c r="BF1107" s="266"/>
      <c r="BG1107" s="266"/>
      <c r="BH1107" s="266"/>
      <c r="BI1107" s="266"/>
      <c r="BJ1107" s="284">
        <f>BJ1072+BJ1079+BJ1086+BJ1093+BJ1100</f>
        <v>0</v>
      </c>
      <c r="BK1107" s="284">
        <f t="shared" si="539"/>
        <v>0</v>
      </c>
      <c r="BL1107" s="284">
        <f t="shared" si="539"/>
        <v>0</v>
      </c>
      <c r="BM1107" s="284">
        <f t="shared" si="539"/>
        <v>0</v>
      </c>
      <c r="BN1107" s="284">
        <f t="shared" si="539"/>
        <v>0</v>
      </c>
      <c r="BO1107" s="284">
        <f t="shared" si="539"/>
        <v>0</v>
      </c>
      <c r="BP1107" s="284">
        <f t="shared" si="539"/>
        <v>0</v>
      </c>
      <c r="BQ1107" s="284">
        <f t="shared" si="539"/>
        <v>0</v>
      </c>
      <c r="BR1107" s="284">
        <f t="shared" si="539"/>
        <v>0</v>
      </c>
      <c r="BS1107" s="284">
        <f t="shared" si="539"/>
        <v>0</v>
      </c>
      <c r="BT1107" s="284">
        <f t="shared" si="539"/>
        <v>0</v>
      </c>
      <c r="BU1107" s="284">
        <f t="shared" si="539"/>
        <v>0</v>
      </c>
      <c r="BV1107" s="284">
        <f t="shared" si="539"/>
        <v>0</v>
      </c>
      <c r="BW1107" s="284">
        <f t="shared" si="539"/>
        <v>0</v>
      </c>
      <c r="BX1107" s="284">
        <f t="shared" si="539"/>
        <v>0</v>
      </c>
      <c r="BY1107" s="284">
        <f t="shared" si="539"/>
        <v>0</v>
      </c>
      <c r="BZ1107" s="284">
        <f t="shared" si="539"/>
        <v>0</v>
      </c>
      <c r="CA1107" s="284">
        <f t="shared" si="539"/>
        <v>0</v>
      </c>
      <c r="CB1107" s="284">
        <f t="shared" si="539"/>
        <v>0</v>
      </c>
      <c r="CC1107" s="284">
        <f t="shared" si="539"/>
        <v>0</v>
      </c>
      <c r="CD1107" s="284">
        <f t="shared" si="539"/>
        <v>0</v>
      </c>
      <c r="CE1107" s="284">
        <f t="shared" si="539"/>
        <v>0</v>
      </c>
      <c r="CF1107" s="284">
        <f t="shared" si="539"/>
        <v>0</v>
      </c>
      <c r="CG1107" s="284">
        <f t="shared" si="539"/>
        <v>0</v>
      </c>
      <c r="CH1107" s="284">
        <f t="shared" si="539"/>
        <v>0</v>
      </c>
      <c r="CI1107" s="284">
        <f t="shared" si="539"/>
        <v>0</v>
      </c>
      <c r="CJ1107" s="284">
        <f t="shared" si="539"/>
        <v>0</v>
      </c>
      <c r="CK1107" s="284">
        <f t="shared" si="539"/>
        <v>0</v>
      </c>
      <c r="CL1107" s="284">
        <f t="shared" si="539"/>
        <v>0</v>
      </c>
      <c r="CM1107" s="284">
        <f t="shared" si="539"/>
        <v>0</v>
      </c>
      <c r="CN1107" s="284">
        <f t="shared" si="539"/>
        <v>0</v>
      </c>
      <c r="CO1107" s="284">
        <f t="shared" si="539"/>
        <v>0</v>
      </c>
      <c r="CP1107" s="284">
        <f t="shared" si="539"/>
        <v>0</v>
      </c>
      <c r="CQ1107" s="284">
        <f t="shared" si="539"/>
        <v>0</v>
      </c>
      <c r="CR1107" s="965"/>
      <c r="CS1107" s="965"/>
      <c r="CT1107" s="965"/>
      <c r="CU1107" s="965"/>
      <c r="CV1107" s="965"/>
      <c r="CW1107" s="965"/>
      <c r="CX1107" s="965"/>
      <c r="CY1107" s="965"/>
      <c r="CZ1107" s="965"/>
      <c r="DA1107" s="965"/>
    </row>
    <row r="1108" spans="1:106" ht="19.399999999999999" hidden="1" customHeight="1">
      <c r="A1108" s="961"/>
      <c r="B1108" s="962" t="s">
        <v>3</v>
      </c>
      <c r="C1108" s="963"/>
      <c r="D1108" s="963"/>
      <c r="E1108" s="963"/>
      <c r="F1108" s="963"/>
      <c r="G1108" s="964"/>
      <c r="H1108" s="266"/>
      <c r="I1108" s="266"/>
      <c r="J1108" s="266"/>
      <c r="K1108" s="266"/>
      <c r="L1108" s="266"/>
      <c r="M1108" s="277"/>
      <c r="N1108" s="266"/>
      <c r="O1108" s="266"/>
      <c r="P1108" s="266"/>
      <c r="Q1108" s="266"/>
      <c r="R1108" s="266"/>
      <c r="S1108" s="266"/>
      <c r="T1108" s="266"/>
      <c r="U1108" s="266"/>
      <c r="V1108" s="266"/>
      <c r="W1108" s="266"/>
      <c r="X1108" s="266"/>
      <c r="Y1108" s="266"/>
      <c r="Z1108" s="266"/>
      <c r="AA1108" s="266"/>
      <c r="AB1108" s="266"/>
      <c r="AC1108" s="266"/>
      <c r="AD1108" s="266"/>
      <c r="AE1108" s="266"/>
      <c r="AF1108" s="266"/>
      <c r="AG1108" s="266"/>
      <c r="AH1108" s="266"/>
      <c r="AI1108" s="266"/>
      <c r="AJ1108" s="266"/>
      <c r="AK1108" s="266"/>
      <c r="AL1108" s="266"/>
      <c r="AM1108" s="266"/>
      <c r="AN1108" s="266"/>
      <c r="AO1108" s="266"/>
      <c r="AP1108" s="266"/>
      <c r="AQ1108" s="266"/>
      <c r="AR1108" s="266"/>
      <c r="AS1108" s="266"/>
      <c r="AT1108" s="266"/>
      <c r="AU1108" s="266"/>
      <c r="AV1108" s="266"/>
      <c r="AW1108" s="266"/>
      <c r="AX1108" s="266"/>
      <c r="AY1108" s="266"/>
      <c r="AZ1108" s="266"/>
      <c r="BA1108" s="266"/>
      <c r="BB1108" s="266"/>
      <c r="BC1108" s="266"/>
      <c r="BD1108" s="266"/>
      <c r="BE1108" s="266"/>
      <c r="BF1108" s="266"/>
      <c r="BG1108" s="266"/>
      <c r="BH1108" s="266"/>
      <c r="BI1108" s="266"/>
      <c r="BJ1108" s="284">
        <f>BJ1073+BJ1080+BJ1087+BJ1094+BJ1101</f>
        <v>0</v>
      </c>
      <c r="BK1108" s="284">
        <f t="shared" si="539"/>
        <v>0</v>
      </c>
      <c r="BL1108" s="284">
        <f t="shared" si="539"/>
        <v>0</v>
      </c>
      <c r="BM1108" s="284">
        <f t="shared" si="539"/>
        <v>0</v>
      </c>
      <c r="BN1108" s="284">
        <f t="shared" si="539"/>
        <v>0</v>
      </c>
      <c r="BO1108" s="284">
        <f t="shared" si="539"/>
        <v>0</v>
      </c>
      <c r="BP1108" s="284">
        <f t="shared" si="539"/>
        <v>0</v>
      </c>
      <c r="BQ1108" s="284">
        <f t="shared" si="539"/>
        <v>0</v>
      </c>
      <c r="BR1108" s="284">
        <f t="shared" si="539"/>
        <v>0</v>
      </c>
      <c r="BS1108" s="284">
        <f t="shared" si="539"/>
        <v>0</v>
      </c>
      <c r="BT1108" s="284">
        <f t="shared" si="539"/>
        <v>0</v>
      </c>
      <c r="BU1108" s="284">
        <f t="shared" si="539"/>
        <v>0</v>
      </c>
      <c r="BV1108" s="284">
        <f t="shared" si="539"/>
        <v>0</v>
      </c>
      <c r="BW1108" s="284">
        <f t="shared" si="539"/>
        <v>0</v>
      </c>
      <c r="BX1108" s="284">
        <f t="shared" si="539"/>
        <v>0</v>
      </c>
      <c r="BY1108" s="284">
        <f t="shared" si="539"/>
        <v>0</v>
      </c>
      <c r="BZ1108" s="284">
        <f t="shared" si="539"/>
        <v>0</v>
      </c>
      <c r="CA1108" s="284">
        <f t="shared" si="539"/>
        <v>0</v>
      </c>
      <c r="CB1108" s="284">
        <f t="shared" si="539"/>
        <v>0</v>
      </c>
      <c r="CC1108" s="284">
        <f t="shared" si="539"/>
        <v>0</v>
      </c>
      <c r="CD1108" s="284">
        <f t="shared" si="539"/>
        <v>0</v>
      </c>
      <c r="CE1108" s="284">
        <f t="shared" si="539"/>
        <v>0</v>
      </c>
      <c r="CF1108" s="284">
        <f t="shared" si="539"/>
        <v>0</v>
      </c>
      <c r="CG1108" s="284">
        <f t="shared" si="539"/>
        <v>0</v>
      </c>
      <c r="CH1108" s="284">
        <f t="shared" si="539"/>
        <v>0</v>
      </c>
      <c r="CI1108" s="284">
        <f t="shared" si="539"/>
        <v>0</v>
      </c>
      <c r="CJ1108" s="284">
        <f t="shared" si="539"/>
        <v>0</v>
      </c>
      <c r="CK1108" s="284">
        <f t="shared" si="539"/>
        <v>0</v>
      </c>
      <c r="CL1108" s="284">
        <f t="shared" si="539"/>
        <v>0</v>
      </c>
      <c r="CM1108" s="284">
        <f t="shared" si="539"/>
        <v>0</v>
      </c>
      <c r="CN1108" s="284">
        <f t="shared" si="539"/>
        <v>0</v>
      </c>
      <c r="CO1108" s="284">
        <f t="shared" si="539"/>
        <v>0</v>
      </c>
      <c r="CP1108" s="284">
        <f t="shared" si="539"/>
        <v>0</v>
      </c>
      <c r="CQ1108" s="284">
        <f t="shared" si="539"/>
        <v>0</v>
      </c>
      <c r="CR1108" s="965"/>
      <c r="CS1108" s="965"/>
      <c r="CT1108" s="965"/>
      <c r="CU1108" s="965"/>
      <c r="CV1108" s="965"/>
      <c r="CW1108" s="965"/>
      <c r="CX1108" s="965"/>
      <c r="CY1108" s="965"/>
      <c r="CZ1108" s="965"/>
      <c r="DA1108" s="965"/>
    </row>
    <row r="1109" spans="1:106" ht="19.399999999999999" hidden="1" customHeight="1">
      <c r="A1109" s="961"/>
      <c r="B1109" s="962" t="s">
        <v>2</v>
      </c>
      <c r="C1109" s="963"/>
      <c r="D1109" s="963"/>
      <c r="E1109" s="963"/>
      <c r="F1109" s="963"/>
      <c r="G1109" s="964"/>
      <c r="H1109" s="266"/>
      <c r="I1109" s="266"/>
      <c r="J1109" s="266"/>
      <c r="K1109" s="266"/>
      <c r="L1109" s="266"/>
      <c r="M1109" s="277"/>
      <c r="N1109" s="266"/>
      <c r="O1109" s="266"/>
      <c r="P1109" s="266"/>
      <c r="Q1109" s="266"/>
      <c r="R1109" s="266"/>
      <c r="S1109" s="266"/>
      <c r="T1109" s="266"/>
      <c r="U1109" s="266"/>
      <c r="V1109" s="266"/>
      <c r="W1109" s="266"/>
      <c r="X1109" s="266"/>
      <c r="Y1109" s="266"/>
      <c r="Z1109" s="266"/>
      <c r="AA1109" s="266"/>
      <c r="AB1109" s="266"/>
      <c r="AC1109" s="266"/>
      <c r="AD1109" s="266"/>
      <c r="AE1109" s="266"/>
      <c r="AF1109" s="266"/>
      <c r="AG1109" s="266"/>
      <c r="AH1109" s="266"/>
      <c r="AI1109" s="266"/>
      <c r="AJ1109" s="266"/>
      <c r="AK1109" s="266"/>
      <c r="AL1109" s="266"/>
      <c r="AM1109" s="266"/>
      <c r="AN1109" s="266"/>
      <c r="AO1109" s="266"/>
      <c r="AP1109" s="266"/>
      <c r="AQ1109" s="266"/>
      <c r="AR1109" s="266"/>
      <c r="AS1109" s="266"/>
      <c r="AT1109" s="266"/>
      <c r="AU1109" s="266"/>
      <c r="AV1109" s="266"/>
      <c r="AW1109" s="266"/>
      <c r="AX1109" s="266"/>
      <c r="AY1109" s="266"/>
      <c r="AZ1109" s="266"/>
      <c r="BA1109" s="266"/>
      <c r="BB1109" s="266"/>
      <c r="BC1109" s="266"/>
      <c r="BD1109" s="266"/>
      <c r="BE1109" s="266"/>
      <c r="BF1109" s="266"/>
      <c r="BG1109" s="266"/>
      <c r="BH1109" s="266"/>
      <c r="BI1109" s="266"/>
      <c r="BJ1109" s="284">
        <f>BJ1074+BJ1081+BJ1088+BJ1095+BJ1102</f>
        <v>0</v>
      </c>
      <c r="BK1109" s="284">
        <f t="shared" si="539"/>
        <v>0</v>
      </c>
      <c r="BL1109" s="284">
        <f t="shared" si="539"/>
        <v>0</v>
      </c>
      <c r="BM1109" s="284">
        <f t="shared" si="539"/>
        <v>0</v>
      </c>
      <c r="BN1109" s="284">
        <f t="shared" si="539"/>
        <v>0</v>
      </c>
      <c r="BO1109" s="284">
        <f t="shared" si="539"/>
        <v>0</v>
      </c>
      <c r="BP1109" s="284">
        <f t="shared" si="539"/>
        <v>0</v>
      </c>
      <c r="BQ1109" s="284">
        <f t="shared" si="539"/>
        <v>0</v>
      </c>
      <c r="BR1109" s="284">
        <f t="shared" si="539"/>
        <v>0</v>
      </c>
      <c r="BS1109" s="284">
        <f t="shared" si="539"/>
        <v>0</v>
      </c>
      <c r="BT1109" s="284">
        <f t="shared" si="539"/>
        <v>0</v>
      </c>
      <c r="BU1109" s="284">
        <f t="shared" si="539"/>
        <v>0</v>
      </c>
      <c r="BV1109" s="284">
        <f t="shared" si="539"/>
        <v>0</v>
      </c>
      <c r="BW1109" s="284">
        <f t="shared" si="539"/>
        <v>0</v>
      </c>
      <c r="BX1109" s="284">
        <f t="shared" si="539"/>
        <v>0</v>
      </c>
      <c r="BY1109" s="284">
        <f t="shared" si="539"/>
        <v>0</v>
      </c>
      <c r="BZ1109" s="284">
        <f t="shared" si="539"/>
        <v>0</v>
      </c>
      <c r="CA1109" s="284">
        <f t="shared" si="539"/>
        <v>0</v>
      </c>
      <c r="CB1109" s="284">
        <f t="shared" si="539"/>
        <v>0</v>
      </c>
      <c r="CC1109" s="284">
        <f t="shared" si="539"/>
        <v>0</v>
      </c>
      <c r="CD1109" s="284">
        <f t="shared" si="539"/>
        <v>0</v>
      </c>
      <c r="CE1109" s="284">
        <f t="shared" si="539"/>
        <v>0</v>
      </c>
      <c r="CF1109" s="284">
        <f t="shared" si="539"/>
        <v>0</v>
      </c>
      <c r="CG1109" s="284">
        <f t="shared" si="539"/>
        <v>0</v>
      </c>
      <c r="CH1109" s="284">
        <f t="shared" si="539"/>
        <v>0</v>
      </c>
      <c r="CI1109" s="284">
        <f t="shared" si="539"/>
        <v>0</v>
      </c>
      <c r="CJ1109" s="284">
        <f t="shared" si="539"/>
        <v>0</v>
      </c>
      <c r="CK1109" s="284">
        <f t="shared" si="539"/>
        <v>0</v>
      </c>
      <c r="CL1109" s="284">
        <f t="shared" si="539"/>
        <v>0</v>
      </c>
      <c r="CM1109" s="284">
        <f t="shared" si="539"/>
        <v>0</v>
      </c>
      <c r="CN1109" s="284">
        <f t="shared" si="539"/>
        <v>0</v>
      </c>
      <c r="CO1109" s="284">
        <f t="shared" si="539"/>
        <v>0</v>
      </c>
      <c r="CP1109" s="284">
        <f t="shared" si="539"/>
        <v>0</v>
      </c>
      <c r="CQ1109" s="284">
        <f t="shared" si="539"/>
        <v>0</v>
      </c>
      <c r="CR1109" s="965"/>
      <c r="CS1109" s="965"/>
      <c r="CT1109" s="965"/>
      <c r="CU1109" s="965"/>
      <c r="CV1109" s="965"/>
      <c r="CW1109" s="965"/>
      <c r="CX1109" s="965"/>
      <c r="CY1109" s="965"/>
      <c r="CZ1109" s="965"/>
      <c r="DA1109" s="965"/>
    </row>
    <row r="1110" spans="1:106" ht="19.399999999999999" hidden="1" customHeight="1">
      <c r="A1110" s="961"/>
      <c r="B1110" s="962" t="s">
        <v>1</v>
      </c>
      <c r="C1110" s="963"/>
      <c r="D1110" s="963"/>
      <c r="E1110" s="963"/>
      <c r="F1110" s="963"/>
      <c r="G1110" s="964"/>
      <c r="H1110" s="266"/>
      <c r="I1110" s="266"/>
      <c r="J1110" s="266"/>
      <c r="K1110" s="266"/>
      <c r="L1110" s="266"/>
      <c r="M1110" s="277"/>
      <c r="N1110" s="266"/>
      <c r="O1110" s="266"/>
      <c r="P1110" s="266"/>
      <c r="Q1110" s="266"/>
      <c r="R1110" s="266"/>
      <c r="S1110" s="266"/>
      <c r="T1110" s="266"/>
      <c r="U1110" s="266"/>
      <c r="V1110" s="266"/>
      <c r="W1110" s="266"/>
      <c r="X1110" s="266"/>
      <c r="Y1110" s="266"/>
      <c r="Z1110" s="266"/>
      <c r="AA1110" s="266"/>
      <c r="AB1110" s="266"/>
      <c r="AC1110" s="266"/>
      <c r="AD1110" s="266"/>
      <c r="AE1110" s="266"/>
      <c r="AF1110" s="266"/>
      <c r="AG1110" s="266"/>
      <c r="AH1110" s="266"/>
      <c r="AI1110" s="266"/>
      <c r="AJ1110" s="266"/>
      <c r="AK1110" s="266"/>
      <c r="AL1110" s="266"/>
      <c r="AM1110" s="266"/>
      <c r="AN1110" s="266"/>
      <c r="AO1110" s="266"/>
      <c r="AP1110" s="266"/>
      <c r="AQ1110" s="266"/>
      <c r="AR1110" s="266"/>
      <c r="AS1110" s="266"/>
      <c r="AT1110" s="266"/>
      <c r="AU1110" s="266"/>
      <c r="AV1110" s="266"/>
      <c r="AW1110" s="266"/>
      <c r="AX1110" s="266"/>
      <c r="AY1110" s="266"/>
      <c r="AZ1110" s="266"/>
      <c r="BA1110" s="266"/>
      <c r="BB1110" s="266"/>
      <c r="BC1110" s="266"/>
      <c r="BD1110" s="266"/>
      <c r="BE1110" s="266"/>
      <c r="BF1110" s="266"/>
      <c r="BG1110" s="266"/>
      <c r="BH1110" s="266"/>
      <c r="BI1110" s="266"/>
      <c r="BJ1110" s="202" t="e">
        <f>BJ1109/(BJ1106+BJ1107+BJ1108+BJ1109)</f>
        <v>#DIV/0!</v>
      </c>
      <c r="BK1110" s="202" t="e">
        <f t="shared" ref="BK1110:CQ1110" si="540">BK1109/(BK1106+BK1107+BK1108+BK1109)</f>
        <v>#DIV/0!</v>
      </c>
      <c r="BL1110" s="202" t="e">
        <f t="shared" si="540"/>
        <v>#DIV/0!</v>
      </c>
      <c r="BM1110" s="202" t="e">
        <f t="shared" si="540"/>
        <v>#DIV/0!</v>
      </c>
      <c r="BN1110" s="202" t="e">
        <f t="shared" si="540"/>
        <v>#DIV/0!</v>
      </c>
      <c r="BO1110" s="202" t="e">
        <f t="shared" si="540"/>
        <v>#DIV/0!</v>
      </c>
      <c r="BP1110" s="202" t="e">
        <f t="shared" si="540"/>
        <v>#DIV/0!</v>
      </c>
      <c r="BQ1110" s="202" t="e">
        <f t="shared" si="540"/>
        <v>#DIV/0!</v>
      </c>
      <c r="BR1110" s="202" t="e">
        <f t="shared" si="540"/>
        <v>#DIV/0!</v>
      </c>
      <c r="BS1110" s="202" t="e">
        <f t="shared" si="540"/>
        <v>#DIV/0!</v>
      </c>
      <c r="BT1110" s="202" t="e">
        <f t="shared" si="540"/>
        <v>#DIV/0!</v>
      </c>
      <c r="BU1110" s="202" t="e">
        <f t="shared" si="540"/>
        <v>#DIV/0!</v>
      </c>
      <c r="BV1110" s="202" t="e">
        <f t="shared" si="540"/>
        <v>#DIV/0!</v>
      </c>
      <c r="BW1110" s="202" t="e">
        <f t="shared" si="540"/>
        <v>#DIV/0!</v>
      </c>
      <c r="BX1110" s="202" t="e">
        <f t="shared" si="540"/>
        <v>#DIV/0!</v>
      </c>
      <c r="BY1110" s="202" t="e">
        <f t="shared" si="540"/>
        <v>#DIV/0!</v>
      </c>
      <c r="BZ1110" s="202" t="e">
        <f t="shared" si="540"/>
        <v>#DIV/0!</v>
      </c>
      <c r="CA1110" s="202" t="e">
        <f t="shared" si="540"/>
        <v>#DIV/0!</v>
      </c>
      <c r="CB1110" s="202" t="e">
        <f t="shared" si="540"/>
        <v>#DIV/0!</v>
      </c>
      <c r="CC1110" s="202" t="e">
        <f t="shared" si="540"/>
        <v>#DIV/0!</v>
      </c>
      <c r="CD1110" s="202" t="e">
        <f t="shared" si="540"/>
        <v>#DIV/0!</v>
      </c>
      <c r="CE1110" s="202" t="e">
        <f t="shared" si="540"/>
        <v>#DIV/0!</v>
      </c>
      <c r="CF1110" s="202" t="e">
        <f t="shared" si="540"/>
        <v>#DIV/0!</v>
      </c>
      <c r="CG1110" s="202" t="e">
        <f t="shared" si="540"/>
        <v>#DIV/0!</v>
      </c>
      <c r="CH1110" s="202" t="e">
        <f t="shared" si="540"/>
        <v>#DIV/0!</v>
      </c>
      <c r="CI1110" s="202" t="e">
        <f t="shared" si="540"/>
        <v>#DIV/0!</v>
      </c>
      <c r="CJ1110" s="202" t="e">
        <f t="shared" si="540"/>
        <v>#DIV/0!</v>
      </c>
      <c r="CK1110" s="202" t="e">
        <f t="shared" si="540"/>
        <v>#DIV/0!</v>
      </c>
      <c r="CL1110" s="202" t="e">
        <f t="shared" si="540"/>
        <v>#DIV/0!</v>
      </c>
      <c r="CM1110" s="202" t="e">
        <f t="shared" si="540"/>
        <v>#DIV/0!</v>
      </c>
      <c r="CN1110" s="202" t="e">
        <f t="shared" si="540"/>
        <v>#DIV/0!</v>
      </c>
      <c r="CO1110" s="202" t="e">
        <f t="shared" si="540"/>
        <v>#DIV/0!</v>
      </c>
      <c r="CP1110" s="202" t="e">
        <f t="shared" si="540"/>
        <v>#DIV/0!</v>
      </c>
      <c r="CQ1110" s="202" t="e">
        <f t="shared" si="540"/>
        <v>#DIV/0!</v>
      </c>
      <c r="CR1110" s="965"/>
      <c r="CS1110" s="965"/>
      <c r="CT1110" s="965"/>
      <c r="CU1110" s="965"/>
      <c r="CV1110" s="965"/>
      <c r="CW1110" s="965"/>
      <c r="CX1110" s="965"/>
      <c r="CY1110" s="965"/>
      <c r="CZ1110" s="965"/>
      <c r="DA1110" s="965"/>
    </row>
    <row r="1111" spans="1:106" ht="19.399999999999999" hidden="1" customHeight="1">
      <c r="A1111" s="961"/>
      <c r="B1111" s="966" t="s">
        <v>0</v>
      </c>
      <c r="C1111" s="967"/>
      <c r="D1111" s="967"/>
      <c r="E1111" s="967"/>
      <c r="F1111" s="967"/>
      <c r="G1111" s="968"/>
      <c r="H1111" s="266"/>
      <c r="I1111" s="266"/>
      <c r="J1111" s="266"/>
      <c r="K1111" s="266"/>
      <c r="L1111" s="266"/>
      <c r="M1111" s="277"/>
      <c r="N1111" s="266"/>
      <c r="O1111" s="266"/>
      <c r="P1111" s="266"/>
      <c r="Q1111" s="266"/>
      <c r="R1111" s="266"/>
      <c r="S1111" s="266"/>
      <c r="T1111" s="266"/>
      <c r="U1111" s="266"/>
      <c r="V1111" s="266"/>
      <c r="W1111" s="266"/>
      <c r="X1111" s="266"/>
      <c r="Y1111" s="266"/>
      <c r="Z1111" s="266"/>
      <c r="AA1111" s="266"/>
      <c r="AB1111" s="266"/>
      <c r="AC1111" s="266"/>
      <c r="AD1111" s="266"/>
      <c r="AE1111" s="266"/>
      <c r="AF1111" s="266"/>
      <c r="AG1111" s="266"/>
      <c r="AH1111" s="266"/>
      <c r="AI1111" s="266"/>
      <c r="AJ1111" s="266"/>
      <c r="AK1111" s="266"/>
      <c r="AL1111" s="266"/>
      <c r="AM1111" s="266"/>
      <c r="AN1111" s="266"/>
      <c r="AO1111" s="266"/>
      <c r="AP1111" s="266"/>
      <c r="AQ1111" s="266"/>
      <c r="AR1111" s="266"/>
      <c r="AS1111" s="266"/>
      <c r="AT1111" s="266"/>
      <c r="AU1111" s="266"/>
      <c r="AV1111" s="266"/>
      <c r="AW1111" s="266"/>
      <c r="AX1111" s="266"/>
      <c r="AY1111" s="266"/>
      <c r="AZ1111" s="266"/>
      <c r="BA1111" s="266"/>
      <c r="BB1111" s="266"/>
      <c r="BC1111" s="266"/>
      <c r="BD1111" s="266"/>
      <c r="BE1111" s="266"/>
      <c r="BF1111" s="266"/>
      <c r="BG1111" s="266"/>
      <c r="BH1111" s="266"/>
      <c r="BI1111" s="266"/>
      <c r="BJ1111" s="283" t="e">
        <f>(((BJ1106*2)+(BJ1107*1)+(BJ1108*0)))/(BJ1106+BJ1107+BJ1108)</f>
        <v>#DIV/0!</v>
      </c>
      <c r="BK1111" s="283" t="e">
        <f t="shared" ref="BK1111:CQ1111" si="541">(((BK1106*2)+(BK1107*1)+(BK1108*0)))/(BK1106+BK1107+BK1108)</f>
        <v>#DIV/0!</v>
      </c>
      <c r="BL1111" s="283" t="e">
        <f t="shared" si="541"/>
        <v>#DIV/0!</v>
      </c>
      <c r="BM1111" s="283" t="e">
        <f t="shared" si="541"/>
        <v>#DIV/0!</v>
      </c>
      <c r="BN1111" s="283" t="e">
        <f t="shared" si="541"/>
        <v>#DIV/0!</v>
      </c>
      <c r="BO1111" s="283" t="e">
        <f t="shared" si="541"/>
        <v>#DIV/0!</v>
      </c>
      <c r="BP1111" s="283" t="e">
        <f t="shared" si="541"/>
        <v>#DIV/0!</v>
      </c>
      <c r="BQ1111" s="283" t="e">
        <f t="shared" si="541"/>
        <v>#DIV/0!</v>
      </c>
      <c r="BR1111" s="283" t="e">
        <f t="shared" si="541"/>
        <v>#DIV/0!</v>
      </c>
      <c r="BS1111" s="283" t="e">
        <f t="shared" si="541"/>
        <v>#DIV/0!</v>
      </c>
      <c r="BT1111" s="283" t="e">
        <f t="shared" si="541"/>
        <v>#DIV/0!</v>
      </c>
      <c r="BU1111" s="283" t="e">
        <f t="shared" si="541"/>
        <v>#DIV/0!</v>
      </c>
      <c r="BV1111" s="283" t="e">
        <f t="shared" si="541"/>
        <v>#DIV/0!</v>
      </c>
      <c r="BW1111" s="283" t="e">
        <f t="shared" si="541"/>
        <v>#DIV/0!</v>
      </c>
      <c r="BX1111" s="283" t="e">
        <f t="shared" si="541"/>
        <v>#DIV/0!</v>
      </c>
      <c r="BY1111" s="283" t="e">
        <f t="shared" si="541"/>
        <v>#DIV/0!</v>
      </c>
      <c r="BZ1111" s="283" t="e">
        <f t="shared" si="541"/>
        <v>#DIV/0!</v>
      </c>
      <c r="CA1111" s="283" t="e">
        <f t="shared" si="541"/>
        <v>#DIV/0!</v>
      </c>
      <c r="CB1111" s="283" t="e">
        <f t="shared" si="541"/>
        <v>#DIV/0!</v>
      </c>
      <c r="CC1111" s="283" t="e">
        <f t="shared" si="541"/>
        <v>#DIV/0!</v>
      </c>
      <c r="CD1111" s="283" t="e">
        <f t="shared" si="541"/>
        <v>#DIV/0!</v>
      </c>
      <c r="CE1111" s="283" t="e">
        <f t="shared" si="541"/>
        <v>#DIV/0!</v>
      </c>
      <c r="CF1111" s="283" t="e">
        <f t="shared" si="541"/>
        <v>#DIV/0!</v>
      </c>
      <c r="CG1111" s="283" t="e">
        <f t="shared" si="541"/>
        <v>#DIV/0!</v>
      </c>
      <c r="CH1111" s="283" t="e">
        <f t="shared" si="541"/>
        <v>#DIV/0!</v>
      </c>
      <c r="CI1111" s="283" t="e">
        <f t="shared" si="541"/>
        <v>#DIV/0!</v>
      </c>
      <c r="CJ1111" s="283" t="e">
        <f t="shared" si="541"/>
        <v>#DIV/0!</v>
      </c>
      <c r="CK1111" s="283" t="e">
        <f t="shared" si="541"/>
        <v>#DIV/0!</v>
      </c>
      <c r="CL1111" s="283" t="e">
        <f t="shared" si="541"/>
        <v>#DIV/0!</v>
      </c>
      <c r="CM1111" s="283" t="e">
        <f t="shared" si="541"/>
        <v>#DIV/0!</v>
      </c>
      <c r="CN1111" s="283" t="e">
        <f t="shared" si="541"/>
        <v>#DIV/0!</v>
      </c>
      <c r="CO1111" s="283" t="e">
        <f t="shared" si="541"/>
        <v>#DIV/0!</v>
      </c>
      <c r="CP1111" s="283" t="e">
        <f t="shared" si="541"/>
        <v>#DIV/0!</v>
      </c>
      <c r="CQ1111" s="283" t="e">
        <f t="shared" si="541"/>
        <v>#DIV/0!</v>
      </c>
      <c r="CR1111" s="972">
        <f>COUNTIF(BJ1112:CQ1112,"Đ")</f>
        <v>0</v>
      </c>
      <c r="CS1111" s="960" t="e">
        <f>CR1111/(CR1111+CT1111+CV1111+CX1111)</f>
        <v>#DIV/0!</v>
      </c>
      <c r="CT1111" s="959">
        <f>COUNTIF(BJ1112:CQ1112,"CCG")</f>
        <v>0</v>
      </c>
      <c r="CU1111" s="960" t="e">
        <f>CT1111/(CR1111+CT1111+CV1111+CX1111)</f>
        <v>#DIV/0!</v>
      </c>
      <c r="CV1111" s="959">
        <f>COUNTIF(BJ1112:CQ1112,"CĐ")</f>
        <v>0</v>
      </c>
      <c r="CW1111" s="960" t="e">
        <f>CV1111/(CR1111+CT1111+CV1111+CX1111)</f>
        <v>#DIV/0!</v>
      </c>
      <c r="CX1111" s="959">
        <f>COUNTIF(BJ1112:CQ1112,"KĐG")</f>
        <v>0</v>
      </c>
      <c r="CY1111" s="960" t="e">
        <f>CX1111/(CR1111+CT1111+CV1111+CX1111)</f>
        <v>#DIV/0!</v>
      </c>
      <c r="CZ1111" s="958" t="e">
        <f>(((CR1111*2)+(CT1111*1)+(CV1111*0)))/(CR1111+CT1111+CV1111)</f>
        <v>#DIV/0!</v>
      </c>
      <c r="DA1111" s="958" t="e">
        <f>IF(CY1111&gt;=50%,"KĐG",IF(CZ1111&gt;=1.6,"Đạt",IF(CZ1111&gt;=1,"Cần cố gắng","Chưa đạt")))</f>
        <v>#DIV/0!</v>
      </c>
    </row>
    <row r="1112" spans="1:106" ht="19.399999999999999" hidden="1" customHeight="1">
      <c r="A1112" s="961"/>
      <c r="B1112" s="969"/>
      <c r="C1112" s="970"/>
      <c r="D1112" s="970"/>
      <c r="E1112" s="970"/>
      <c r="F1112" s="970"/>
      <c r="G1112" s="971"/>
      <c r="H1112" s="266"/>
      <c r="I1112" s="266"/>
      <c r="J1112" s="266"/>
      <c r="K1112" s="266"/>
      <c r="L1112" s="266"/>
      <c r="M1112" s="277"/>
      <c r="N1112" s="266"/>
      <c r="O1112" s="266"/>
      <c r="P1112" s="266"/>
      <c r="Q1112" s="266"/>
      <c r="R1112" s="266"/>
      <c r="S1112" s="266"/>
      <c r="T1112" s="266"/>
      <c r="U1112" s="266"/>
      <c r="V1112" s="266"/>
      <c r="W1112" s="266"/>
      <c r="X1112" s="266"/>
      <c r="Y1112" s="266"/>
      <c r="Z1112" s="266"/>
      <c r="AA1112" s="266"/>
      <c r="AB1112" s="266"/>
      <c r="AC1112" s="266"/>
      <c r="AD1112" s="266"/>
      <c r="AE1112" s="266"/>
      <c r="AF1112" s="266"/>
      <c r="AG1112" s="266"/>
      <c r="AH1112" s="266"/>
      <c r="AI1112" s="266"/>
      <c r="AJ1112" s="266"/>
      <c r="AK1112" s="266"/>
      <c r="AL1112" s="266"/>
      <c r="AM1112" s="266"/>
      <c r="AN1112" s="266"/>
      <c r="AO1112" s="266"/>
      <c r="AP1112" s="266"/>
      <c r="AQ1112" s="266"/>
      <c r="AR1112" s="266"/>
      <c r="AS1112" s="266"/>
      <c r="AT1112" s="266"/>
      <c r="AU1112" s="266"/>
      <c r="AV1112" s="266"/>
      <c r="AW1112" s="266"/>
      <c r="AX1112" s="266"/>
      <c r="AY1112" s="266"/>
      <c r="AZ1112" s="266"/>
      <c r="BA1112" s="266"/>
      <c r="BB1112" s="266"/>
      <c r="BC1112" s="266"/>
      <c r="BD1112" s="266"/>
      <c r="BE1112" s="266"/>
      <c r="BF1112" s="266"/>
      <c r="BG1112" s="266"/>
      <c r="BH1112" s="266"/>
      <c r="BI1112" s="266"/>
      <c r="BJ1112" s="283" t="e">
        <f>IF(BJ1110&gt;=50%,"KĐG",IF(BJ1111&gt;=1.6,"Đ",IF(BJ1111&gt;=1,"CCG","CĐ")))</f>
        <v>#DIV/0!</v>
      </c>
      <c r="BK1112" s="283" t="e">
        <f t="shared" ref="BK1112:CQ1112" si="542">IF(BK1110&gt;=50%,"KĐG",IF(BK1111&gt;=1.6,"Đ",IF(BK1111&gt;=1,"CCG","CĐ")))</f>
        <v>#DIV/0!</v>
      </c>
      <c r="BL1112" s="283" t="e">
        <f t="shared" si="542"/>
        <v>#DIV/0!</v>
      </c>
      <c r="BM1112" s="283" t="e">
        <f t="shared" si="542"/>
        <v>#DIV/0!</v>
      </c>
      <c r="BN1112" s="283" t="e">
        <f t="shared" si="542"/>
        <v>#DIV/0!</v>
      </c>
      <c r="BO1112" s="283" t="e">
        <f t="shared" si="542"/>
        <v>#DIV/0!</v>
      </c>
      <c r="BP1112" s="283" t="e">
        <f t="shared" si="542"/>
        <v>#DIV/0!</v>
      </c>
      <c r="BQ1112" s="283" t="e">
        <f t="shared" si="542"/>
        <v>#DIV/0!</v>
      </c>
      <c r="BR1112" s="283" t="e">
        <f t="shared" si="542"/>
        <v>#DIV/0!</v>
      </c>
      <c r="BS1112" s="283" t="e">
        <f t="shared" si="542"/>
        <v>#DIV/0!</v>
      </c>
      <c r="BT1112" s="283" t="e">
        <f t="shared" si="542"/>
        <v>#DIV/0!</v>
      </c>
      <c r="BU1112" s="283" t="e">
        <f t="shared" si="542"/>
        <v>#DIV/0!</v>
      </c>
      <c r="BV1112" s="283" t="e">
        <f t="shared" si="542"/>
        <v>#DIV/0!</v>
      </c>
      <c r="BW1112" s="283" t="e">
        <f t="shared" si="542"/>
        <v>#DIV/0!</v>
      </c>
      <c r="BX1112" s="283" t="e">
        <f t="shared" si="542"/>
        <v>#DIV/0!</v>
      </c>
      <c r="BY1112" s="283" t="e">
        <f t="shared" si="542"/>
        <v>#DIV/0!</v>
      </c>
      <c r="BZ1112" s="283" t="e">
        <f t="shared" si="542"/>
        <v>#DIV/0!</v>
      </c>
      <c r="CA1112" s="283" t="e">
        <f t="shared" si="542"/>
        <v>#DIV/0!</v>
      </c>
      <c r="CB1112" s="283" t="e">
        <f t="shared" si="542"/>
        <v>#DIV/0!</v>
      </c>
      <c r="CC1112" s="283" t="e">
        <f t="shared" si="542"/>
        <v>#DIV/0!</v>
      </c>
      <c r="CD1112" s="283" t="e">
        <f t="shared" si="542"/>
        <v>#DIV/0!</v>
      </c>
      <c r="CE1112" s="283" t="e">
        <f t="shared" si="542"/>
        <v>#DIV/0!</v>
      </c>
      <c r="CF1112" s="283" t="e">
        <f t="shared" si="542"/>
        <v>#DIV/0!</v>
      </c>
      <c r="CG1112" s="283" t="e">
        <f t="shared" si="542"/>
        <v>#DIV/0!</v>
      </c>
      <c r="CH1112" s="283" t="e">
        <f t="shared" si="542"/>
        <v>#DIV/0!</v>
      </c>
      <c r="CI1112" s="283" t="e">
        <f t="shared" si="542"/>
        <v>#DIV/0!</v>
      </c>
      <c r="CJ1112" s="283" t="e">
        <f t="shared" si="542"/>
        <v>#DIV/0!</v>
      </c>
      <c r="CK1112" s="283" t="e">
        <f t="shared" si="542"/>
        <v>#DIV/0!</v>
      </c>
      <c r="CL1112" s="283" t="e">
        <f t="shared" si="542"/>
        <v>#DIV/0!</v>
      </c>
      <c r="CM1112" s="283" t="e">
        <f t="shared" si="542"/>
        <v>#DIV/0!</v>
      </c>
      <c r="CN1112" s="283" t="e">
        <f t="shared" si="542"/>
        <v>#DIV/0!</v>
      </c>
      <c r="CO1112" s="283" t="e">
        <f t="shared" si="542"/>
        <v>#DIV/0!</v>
      </c>
      <c r="CP1112" s="283" t="e">
        <f t="shared" si="542"/>
        <v>#DIV/0!</v>
      </c>
      <c r="CQ1112" s="283" t="e">
        <f t="shared" si="542"/>
        <v>#DIV/0!</v>
      </c>
      <c r="CR1112" s="972"/>
      <c r="CS1112" s="960"/>
      <c r="CT1112" s="959"/>
      <c r="CU1112" s="960"/>
      <c r="CV1112" s="959"/>
      <c r="CW1112" s="960"/>
      <c r="CX1112" s="959"/>
      <c r="CY1112" s="960"/>
      <c r="CZ1112" s="958"/>
      <c r="DA1112" s="958"/>
    </row>
    <row r="1113" spans="1:106" s="345" customFormat="1" ht="39" customHeight="1">
      <c r="B1113" s="346"/>
      <c r="C1113" s="347"/>
      <c r="D1113" s="346"/>
      <c r="E1113" s="347"/>
      <c r="F1113" s="346"/>
      <c r="G1113" s="346"/>
      <c r="J1113" s="348"/>
      <c r="L1113" s="347"/>
      <c r="O1113" s="952" t="s">
        <v>2163</v>
      </c>
      <c r="P1113" s="952"/>
      <c r="Q1113" s="952"/>
      <c r="R1113" s="952"/>
      <c r="S1113" s="952"/>
      <c r="T1113" s="952"/>
      <c r="U1113" s="952"/>
      <c r="V1113" s="952"/>
      <c r="W1113" s="952"/>
      <c r="X1113" s="952"/>
      <c r="Y1113" s="952"/>
      <c r="Z1113" s="952"/>
      <c r="AA1113" s="952"/>
      <c r="AB1113" s="952"/>
      <c r="AC1113" s="952"/>
      <c r="AD1113" s="952"/>
      <c r="AE1113" s="952"/>
      <c r="AF1113" s="952"/>
      <c r="AG1113" s="952"/>
      <c r="AH1113" s="952"/>
      <c r="AI1113" s="952"/>
      <c r="AJ1113" s="952"/>
      <c r="AK1113" s="952"/>
      <c r="AL1113" s="952"/>
      <c r="AM1113" s="952"/>
      <c r="AN1113" s="952"/>
      <c r="AO1113" s="952"/>
      <c r="AP1113" s="952"/>
      <c r="AQ1113" s="952"/>
      <c r="AR1113" s="952"/>
      <c r="AS1113" s="952"/>
      <c r="AT1113" s="952"/>
      <c r="AU1113" s="952"/>
      <c r="AV1113" s="952"/>
      <c r="AW1113" s="952"/>
      <c r="AX1113" s="952"/>
      <c r="AY1113" s="952"/>
      <c r="AZ1113" s="952"/>
      <c r="BA1113" s="952"/>
      <c r="BB1113" s="952"/>
      <c r="BC1113" s="952"/>
      <c r="BD1113" s="952"/>
      <c r="BE1113" s="952"/>
      <c r="BF1113" s="952"/>
      <c r="BG1113" s="952"/>
      <c r="BH1113" s="952"/>
      <c r="BI1113" s="952"/>
      <c r="BJ1113" s="952"/>
      <c r="BK1113" s="952"/>
      <c r="BL1113" s="952"/>
      <c r="BM1113" s="952"/>
      <c r="BN1113" s="952"/>
      <c r="BO1113" s="952"/>
      <c r="BP1113" s="952"/>
      <c r="BQ1113" s="952"/>
      <c r="BR1113" s="952"/>
      <c r="BS1113" s="952"/>
      <c r="BT1113" s="952"/>
      <c r="BU1113" s="952"/>
      <c r="BV1113" s="952"/>
      <c r="BW1113" s="952"/>
      <c r="BX1113" s="952"/>
      <c r="BY1113" s="952"/>
      <c r="BZ1113" s="952"/>
      <c r="CA1113" s="952"/>
      <c r="CB1113" s="952"/>
      <c r="CC1113" s="952"/>
      <c r="CD1113" s="952"/>
      <c r="CE1113" s="952"/>
      <c r="CF1113" s="952"/>
      <c r="CG1113" s="952"/>
      <c r="CH1113" s="952"/>
      <c r="CI1113" s="952"/>
      <c r="CJ1113" s="952"/>
      <c r="CK1113" s="952"/>
      <c r="CL1113" s="952"/>
      <c r="CM1113" s="952"/>
      <c r="CN1113" s="952"/>
      <c r="CO1113" s="952"/>
      <c r="CP1113" s="952"/>
      <c r="CQ1113" s="952"/>
      <c r="CR1113" s="952"/>
      <c r="CS1113" s="952"/>
      <c r="CT1113" s="952"/>
      <c r="CU1113" s="952"/>
      <c r="CV1113" s="952"/>
      <c r="CW1113" s="952"/>
      <c r="CX1113" s="952"/>
      <c r="CY1113" s="952"/>
      <c r="CZ1113" s="952"/>
      <c r="DA1113" s="952"/>
      <c r="DB1113" s="952"/>
    </row>
    <row r="1114" spans="1:106" s="338" customFormat="1" ht="18.649999999999999" customHeight="1">
      <c r="A1114" s="950" t="s">
        <v>2018</v>
      </c>
      <c r="B1114" s="950"/>
      <c r="C1114" s="950"/>
      <c r="D1114" s="950"/>
      <c r="E1114" s="950"/>
      <c r="F1114" s="950"/>
      <c r="G1114" s="950"/>
      <c r="J1114" s="344"/>
      <c r="L1114" s="343"/>
      <c r="O1114" s="950" t="s">
        <v>2164</v>
      </c>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950"/>
      <c r="AK1114" s="950"/>
      <c r="AL1114" s="950"/>
      <c r="AM1114" s="950"/>
      <c r="AN1114" s="950"/>
      <c r="AO1114" s="950"/>
      <c r="AP1114" s="950"/>
      <c r="AQ1114" s="950"/>
      <c r="AR1114" s="950"/>
      <c r="AS1114" s="950"/>
      <c r="AT1114" s="950"/>
      <c r="AU1114" s="950"/>
      <c r="AV1114" s="950"/>
      <c r="AW1114" s="950"/>
      <c r="AX1114" s="950"/>
      <c r="AY1114" s="950"/>
      <c r="AZ1114" s="950"/>
      <c r="BA1114" s="950"/>
      <c r="BB1114" s="950"/>
      <c r="BC1114" s="950"/>
      <c r="BD1114" s="950"/>
      <c r="BE1114" s="950"/>
      <c r="BF1114" s="950"/>
      <c r="BG1114" s="950"/>
      <c r="BH1114" s="950"/>
      <c r="BI1114" s="950"/>
      <c r="BJ1114" s="950"/>
      <c r="BK1114" s="950"/>
      <c r="BL1114" s="950"/>
      <c r="BM1114" s="950"/>
      <c r="BN1114" s="950"/>
      <c r="BO1114" s="950"/>
      <c r="BP1114" s="950"/>
      <c r="BQ1114" s="950"/>
      <c r="BR1114" s="950"/>
      <c r="BS1114" s="950"/>
      <c r="BT1114" s="950"/>
      <c r="BU1114" s="950"/>
      <c r="BV1114" s="950"/>
      <c r="BW1114" s="950"/>
      <c r="BX1114" s="950"/>
      <c r="BY1114" s="950"/>
      <c r="BZ1114" s="950"/>
      <c r="CA1114" s="950"/>
      <c r="CB1114" s="950"/>
      <c r="CC1114" s="950"/>
      <c r="CD1114" s="950"/>
      <c r="CE1114" s="950"/>
      <c r="CF1114" s="950"/>
      <c r="CG1114" s="950"/>
      <c r="CH1114" s="950"/>
      <c r="CI1114" s="950"/>
      <c r="CJ1114" s="950"/>
      <c r="CK1114" s="950"/>
      <c r="CL1114" s="950"/>
      <c r="CM1114" s="950"/>
      <c r="CN1114" s="950"/>
      <c r="CO1114" s="950"/>
      <c r="CP1114" s="950"/>
      <c r="CQ1114" s="950"/>
      <c r="CR1114" s="950"/>
      <c r="CS1114" s="950"/>
      <c r="CT1114" s="950"/>
      <c r="CU1114" s="950"/>
      <c r="CV1114" s="950"/>
      <c r="CW1114" s="950"/>
      <c r="CX1114" s="950"/>
      <c r="CY1114" s="950"/>
      <c r="CZ1114" s="950"/>
      <c r="DA1114" s="950"/>
      <c r="DB1114" s="950"/>
    </row>
    <row r="1115" spans="1:106" ht="30.75" customHeight="1">
      <c r="J1115" s="47"/>
      <c r="K1115" s="4"/>
      <c r="O1115" s="4"/>
      <c r="P1115" s="4"/>
      <c r="Q1115" s="4"/>
      <c r="R1115" s="4"/>
      <c r="S1115" s="71"/>
      <c r="T1115" s="71"/>
      <c r="U1115" s="4"/>
      <c r="V1115" s="4"/>
      <c r="X1115" s="4"/>
      <c r="Y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F1115" s="4"/>
      <c r="BG1115" s="4"/>
      <c r="BH1115" s="4"/>
      <c r="BI1115" s="4"/>
      <c r="BJ1115" s="4"/>
      <c r="BK1115" s="4"/>
      <c r="BL1115" s="4"/>
      <c r="BM1115" s="82"/>
      <c r="BN1115" s="4"/>
      <c r="BO1115" s="4"/>
      <c r="BP1115" s="4"/>
      <c r="BQ1115" s="100"/>
      <c r="BR1115" s="4"/>
      <c r="BT1115" s="4"/>
      <c r="BU1115" s="100"/>
      <c r="BV1115" s="4"/>
      <c r="BW1115" s="4"/>
      <c r="BX1115" s="4"/>
      <c r="BY1115" s="4"/>
      <c r="BZ1115" s="101"/>
      <c r="CA1115" s="4"/>
      <c r="CB1115" s="4"/>
      <c r="CC1115" s="4"/>
      <c r="CE1115" s="4"/>
      <c r="CF1115" s="4"/>
      <c r="CH1115" s="4"/>
      <c r="CJ1115" s="71"/>
      <c r="CK1115" s="4"/>
      <c r="CL1115" s="4"/>
      <c r="CM1115" s="4"/>
      <c r="CN1115" s="4"/>
      <c r="CO1115" s="4"/>
      <c r="CP1115" s="4"/>
      <c r="CQ1115" s="101"/>
      <c r="CR1115" s="4"/>
      <c r="CS1115" s="4"/>
      <c r="CT1115" s="4"/>
      <c r="CU1115" s="4"/>
      <c r="CV1115" s="4"/>
      <c r="CW1115" s="4"/>
      <c r="CX1115" s="4"/>
      <c r="CY1115" s="4"/>
      <c r="CZ1115" s="4"/>
      <c r="DA1115" s="4"/>
    </row>
    <row r="1116" spans="1:106" ht="30.75" customHeight="1">
      <c r="J1116" s="47"/>
      <c r="K1116" s="4"/>
      <c r="O1116" s="4"/>
      <c r="P1116" s="4"/>
      <c r="Q1116" s="4"/>
      <c r="R1116" s="4"/>
      <c r="S1116" s="71"/>
      <c r="T1116" s="71"/>
      <c r="U1116" s="4"/>
      <c r="V1116" s="4"/>
      <c r="X1116" s="4"/>
      <c r="Y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F1116" s="4"/>
      <c r="BG1116" s="4"/>
      <c r="BH1116" s="4"/>
      <c r="BI1116" s="4"/>
      <c r="BJ1116" s="4"/>
      <c r="BK1116" s="4"/>
      <c r="BL1116" s="4"/>
      <c r="BM1116" s="82"/>
      <c r="BN1116" s="4"/>
      <c r="BO1116" s="4"/>
      <c r="BP1116" s="4"/>
      <c r="BQ1116" s="100"/>
      <c r="BR1116" s="4"/>
      <c r="BT1116" s="4"/>
      <c r="BU1116" s="100"/>
      <c r="BV1116" s="4"/>
      <c r="BW1116" s="4"/>
      <c r="BX1116" s="4"/>
      <c r="BY1116" s="4"/>
      <c r="BZ1116" s="101"/>
      <c r="CA1116" s="4"/>
      <c r="CB1116" s="4"/>
      <c r="CC1116" s="4"/>
      <c r="CE1116" s="4"/>
      <c r="CF1116" s="4"/>
      <c r="CH1116" s="4"/>
      <c r="CJ1116" s="71"/>
      <c r="CK1116" s="4"/>
      <c r="CL1116" s="4"/>
      <c r="CM1116" s="4"/>
      <c r="CN1116" s="4"/>
      <c r="CO1116" s="4"/>
      <c r="CP1116" s="4"/>
      <c r="CQ1116" s="101"/>
      <c r="CR1116" s="4"/>
      <c r="CS1116" s="4"/>
      <c r="CT1116" s="4"/>
      <c r="CU1116" s="4"/>
      <c r="CV1116" s="4"/>
      <c r="CW1116" s="4"/>
      <c r="CX1116" s="4"/>
      <c r="CY1116" s="4"/>
      <c r="CZ1116" s="4"/>
      <c r="DA1116" s="4"/>
    </row>
    <row r="1117" spans="1:106" ht="30.75" customHeight="1">
      <c r="J1117" s="47"/>
      <c r="K1117" s="4"/>
      <c r="O1117" s="4"/>
      <c r="P1117" s="4"/>
      <c r="Q1117" s="4"/>
      <c r="R1117" s="4"/>
      <c r="S1117" s="71"/>
      <c r="T1117" s="71"/>
      <c r="U1117" s="4"/>
      <c r="V1117" s="4"/>
      <c r="X1117" s="4"/>
      <c r="Y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F1117" s="4"/>
      <c r="BG1117" s="4"/>
      <c r="BH1117" s="4"/>
      <c r="BI1117" s="4"/>
      <c r="BJ1117" s="4"/>
      <c r="BK1117" s="4"/>
      <c r="BL1117" s="4"/>
      <c r="BM1117" s="82"/>
      <c r="BN1117" s="4"/>
      <c r="BO1117" s="4"/>
      <c r="BP1117" s="4"/>
      <c r="BQ1117" s="100"/>
      <c r="BR1117" s="4"/>
      <c r="BT1117" s="4"/>
      <c r="BU1117" s="100"/>
      <c r="BV1117" s="4"/>
      <c r="BW1117" s="4"/>
      <c r="BX1117" s="4"/>
      <c r="BY1117" s="4"/>
      <c r="BZ1117" s="101"/>
      <c r="CA1117" s="4"/>
      <c r="CB1117" s="4"/>
      <c r="CC1117" s="4"/>
      <c r="CE1117" s="4"/>
      <c r="CF1117" s="4"/>
      <c r="CH1117" s="4"/>
      <c r="CJ1117" s="71"/>
      <c r="CK1117" s="4"/>
      <c r="CL1117" s="4"/>
      <c r="CM1117" s="4"/>
      <c r="CN1117" s="4"/>
      <c r="CO1117" s="4"/>
      <c r="CP1117" s="4"/>
      <c r="CQ1117" s="101"/>
      <c r="CR1117" s="4"/>
      <c r="CS1117" s="4"/>
      <c r="CT1117" s="4"/>
      <c r="CU1117" s="4"/>
      <c r="CV1117" s="4"/>
      <c r="CW1117" s="4"/>
      <c r="CX1117" s="4"/>
      <c r="CY1117" s="4"/>
      <c r="CZ1117" s="4"/>
      <c r="DA1117" s="4"/>
    </row>
    <row r="1118" spans="1:106" ht="30.75" customHeight="1">
      <c r="C1118" s="154"/>
      <c r="E1118" s="154"/>
      <c r="J1118" s="4"/>
      <c r="K1118" s="4"/>
      <c r="O1118" s="4"/>
      <c r="P1118" s="4"/>
      <c r="Q1118" s="4"/>
      <c r="R1118" s="4"/>
      <c r="S1118" s="71"/>
      <c r="T1118" s="71"/>
      <c r="U1118" s="4"/>
      <c r="V1118" s="4"/>
      <c r="X1118" s="4"/>
      <c r="Y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F1118" s="4"/>
      <c r="BG1118" s="4"/>
      <c r="BH1118" s="4"/>
      <c r="BI1118" s="4"/>
      <c r="BJ1118" s="102"/>
      <c r="BK1118" s="4"/>
      <c r="BL1118" s="4"/>
      <c r="BM1118" s="4"/>
      <c r="BN1118" s="4"/>
      <c r="BO1118" s="4"/>
      <c r="BP1118" s="4"/>
      <c r="BQ1118" s="4"/>
      <c r="BR1118" s="4"/>
      <c r="BT1118" s="4"/>
      <c r="BU1118" s="4"/>
      <c r="BV1118" s="4"/>
      <c r="BW1118" s="4"/>
      <c r="BX1118" s="4"/>
      <c r="BY1118" s="4"/>
      <c r="BZ1118" s="4"/>
      <c r="CA1118" s="4"/>
      <c r="CB1118" s="4"/>
      <c r="CC1118" s="4"/>
      <c r="CE1118" s="4"/>
      <c r="CF1118" s="4"/>
      <c r="CH1118" s="4"/>
      <c r="CJ1118" s="4"/>
      <c r="CK1118" s="4"/>
      <c r="CL1118" s="4"/>
      <c r="CM1118" s="4"/>
      <c r="CN1118" s="4"/>
      <c r="CO1118" s="4"/>
      <c r="CP1118" s="4"/>
      <c r="CQ1118" s="4"/>
      <c r="CR1118" s="4"/>
      <c r="CS1118" s="4"/>
      <c r="CT1118" s="4"/>
      <c r="CU1118" s="4"/>
      <c r="CV1118" s="4"/>
      <c r="CW1118" s="4"/>
      <c r="CX1118" s="4"/>
      <c r="CY1118" s="4"/>
      <c r="CZ1118" s="4"/>
      <c r="DA1118" s="4"/>
    </row>
  </sheetData>
  <sheetProtection selectLockedCells="1" selectUnlockedCells="1"/>
  <autoFilter ref="A3:VFB1118" xr:uid="{00000000-0009-0000-0000-000000000000}">
    <filterColumn colId="95" showButton="0"/>
    <filterColumn colId="96" showButton="0"/>
    <filterColumn colId="97" showButton="0"/>
    <filterColumn colId="98" showButton="0"/>
    <filterColumn colId="99" showButton="0"/>
    <filterColumn colId="100" showButton="0"/>
    <filterColumn colId="101" showButton="0"/>
    <filterColumn colId="103" showButton="0"/>
  </autoFilter>
  <dataConsolidate link="1"/>
  <mergeCells count="1664">
    <mergeCell ref="B2:B5"/>
    <mergeCell ref="C2:C5"/>
    <mergeCell ref="D2:D5"/>
    <mergeCell ref="E2:E5"/>
    <mergeCell ref="F2:F5"/>
    <mergeCell ref="G2:G5"/>
    <mergeCell ref="H2:H5"/>
    <mergeCell ref="I2:I5"/>
    <mergeCell ref="DB2:DB5"/>
    <mergeCell ref="Z3:Z5"/>
    <mergeCell ref="AA3:AA4"/>
    <mergeCell ref="AB3:AB4"/>
    <mergeCell ref="AD3:AD4"/>
    <mergeCell ref="AE3:AE4"/>
    <mergeCell ref="AF3:AF4"/>
    <mergeCell ref="AG3:AG4"/>
    <mergeCell ref="AH3:AH4"/>
    <mergeCell ref="AI3:AI4"/>
    <mergeCell ref="AV2:AX2"/>
    <mergeCell ref="AY2:BB2"/>
    <mergeCell ref="BC2:BE2"/>
    <mergeCell ref="BF2:BG2"/>
    <mergeCell ref="BH2:BI2"/>
    <mergeCell ref="BJ2:DA2"/>
    <mergeCell ref="AA2:AD2"/>
    <mergeCell ref="AE2:AH2"/>
    <mergeCell ref="AI2:AL2"/>
    <mergeCell ref="AM2:AP2"/>
    <mergeCell ref="AQ2:AS2"/>
    <mergeCell ref="AT2:AU2"/>
    <mergeCell ref="O2:Z2"/>
    <mergeCell ref="A6:A8"/>
    <mergeCell ref="B6:K6"/>
    <mergeCell ref="B7:K7"/>
    <mergeCell ref="B8:K8"/>
    <mergeCell ref="A9:A18"/>
    <mergeCell ref="B9:B18"/>
    <mergeCell ref="C9:C18"/>
    <mergeCell ref="D9:D18"/>
    <mergeCell ref="E9:E18"/>
    <mergeCell ref="F9:F18"/>
    <mergeCell ref="AP3:AP4"/>
    <mergeCell ref="AQ3:AQ4"/>
    <mergeCell ref="CR3:CY3"/>
    <mergeCell ref="CZ3:DA4"/>
    <mergeCell ref="CR4:CS4"/>
    <mergeCell ref="CT4:CU4"/>
    <mergeCell ref="CV4:CW4"/>
    <mergeCell ref="CX4:CY4"/>
    <mergeCell ref="AV3:AV4"/>
    <mergeCell ref="AW3:AW4"/>
    <mergeCell ref="AJ3:AJ4"/>
    <mergeCell ref="AK3:AK4"/>
    <mergeCell ref="AL3:AL4"/>
    <mergeCell ref="AM3:AM4"/>
    <mergeCell ref="AN3:AN4"/>
    <mergeCell ref="AO3:AO4"/>
    <mergeCell ref="J2:J5"/>
    <mergeCell ref="K2:K5"/>
    <mergeCell ref="L2:L5"/>
    <mergeCell ref="M2:M5"/>
    <mergeCell ref="N2:N5"/>
    <mergeCell ref="A2:A5"/>
    <mergeCell ref="B42:N42"/>
    <mergeCell ref="B48:K48"/>
    <mergeCell ref="A53:A54"/>
    <mergeCell ref="B53:B54"/>
    <mergeCell ref="C53:C54"/>
    <mergeCell ref="D53:D54"/>
    <mergeCell ref="E53:E54"/>
    <mergeCell ref="F53:F54"/>
    <mergeCell ref="A19:A20"/>
    <mergeCell ref="B19:K19"/>
    <mergeCell ref="B20:K20"/>
    <mergeCell ref="B32:N32"/>
    <mergeCell ref="A38:A39"/>
    <mergeCell ref="B38:B39"/>
    <mergeCell ref="C38:C39"/>
    <mergeCell ref="D38:D39"/>
    <mergeCell ref="E38:E39"/>
    <mergeCell ref="A61:A62"/>
    <mergeCell ref="B61:B62"/>
    <mergeCell ref="C61:C62"/>
    <mergeCell ref="D61:D62"/>
    <mergeCell ref="A63:A64"/>
    <mergeCell ref="B63:B64"/>
    <mergeCell ref="C63:C64"/>
    <mergeCell ref="D63:D64"/>
    <mergeCell ref="A59:A60"/>
    <mergeCell ref="B59:B60"/>
    <mergeCell ref="C59:C60"/>
    <mergeCell ref="D59:D60"/>
    <mergeCell ref="E59:E60"/>
    <mergeCell ref="F59:F60"/>
    <mergeCell ref="A55:A58"/>
    <mergeCell ref="B55:B58"/>
    <mergeCell ref="C55:C58"/>
    <mergeCell ref="D55:D58"/>
    <mergeCell ref="E55:E58"/>
    <mergeCell ref="F55:F58"/>
    <mergeCell ref="F79:F80"/>
    <mergeCell ref="B82:K82"/>
    <mergeCell ref="A83:A91"/>
    <mergeCell ref="B83:B91"/>
    <mergeCell ref="C83:C91"/>
    <mergeCell ref="D83:D91"/>
    <mergeCell ref="E83:E91"/>
    <mergeCell ref="F83:F91"/>
    <mergeCell ref="E63:E64"/>
    <mergeCell ref="A65:A66"/>
    <mergeCell ref="B67:N67"/>
    <mergeCell ref="B75:N75"/>
    <mergeCell ref="B78:N78"/>
    <mergeCell ref="A79:A80"/>
    <mergeCell ref="B79:B80"/>
    <mergeCell ref="C79:C80"/>
    <mergeCell ref="D79:D80"/>
    <mergeCell ref="E79:E80"/>
    <mergeCell ref="A99:A106"/>
    <mergeCell ref="B99:B106"/>
    <mergeCell ref="C99:C106"/>
    <mergeCell ref="D99:D106"/>
    <mergeCell ref="E99:E106"/>
    <mergeCell ref="F99:F106"/>
    <mergeCell ref="B94:K94"/>
    <mergeCell ref="A95:A98"/>
    <mergeCell ref="B95:B98"/>
    <mergeCell ref="C95:C98"/>
    <mergeCell ref="D95:D98"/>
    <mergeCell ref="E95:E98"/>
    <mergeCell ref="F95:F98"/>
    <mergeCell ref="A92:A93"/>
    <mergeCell ref="B92:B93"/>
    <mergeCell ref="C92:C93"/>
    <mergeCell ref="D92:D93"/>
    <mergeCell ref="E92:E93"/>
    <mergeCell ref="F92:F93"/>
    <mergeCell ref="A115:A116"/>
    <mergeCell ref="B115:B116"/>
    <mergeCell ref="C115:C116"/>
    <mergeCell ref="D115:D116"/>
    <mergeCell ref="E115:E116"/>
    <mergeCell ref="A117:A120"/>
    <mergeCell ref="B117:B120"/>
    <mergeCell ref="C117:C120"/>
    <mergeCell ref="D117:D120"/>
    <mergeCell ref="E117:E120"/>
    <mergeCell ref="A111:A113"/>
    <mergeCell ref="B111:B113"/>
    <mergeCell ref="C111:C113"/>
    <mergeCell ref="D111:D113"/>
    <mergeCell ref="E111:E113"/>
    <mergeCell ref="F111:F113"/>
    <mergeCell ref="A107:A109"/>
    <mergeCell ref="B107:B109"/>
    <mergeCell ref="C107:C109"/>
    <mergeCell ref="D107:D109"/>
    <mergeCell ref="E107:E109"/>
    <mergeCell ref="F107:F108"/>
    <mergeCell ref="A129:A137"/>
    <mergeCell ref="B129:B137"/>
    <mergeCell ref="C129:C137"/>
    <mergeCell ref="D129:D137"/>
    <mergeCell ref="E129:E137"/>
    <mergeCell ref="F129:F130"/>
    <mergeCell ref="F131:F132"/>
    <mergeCell ref="F134:F137"/>
    <mergeCell ref="F117:F120"/>
    <mergeCell ref="A121:A122"/>
    <mergeCell ref="B121:K121"/>
    <mergeCell ref="B122:K122"/>
    <mergeCell ref="A123:A127"/>
    <mergeCell ref="B123:B127"/>
    <mergeCell ref="C123:C127"/>
    <mergeCell ref="D123:D127"/>
    <mergeCell ref="E123:E127"/>
    <mergeCell ref="F125:F126"/>
    <mergeCell ref="A142:A145"/>
    <mergeCell ref="B142:B145"/>
    <mergeCell ref="C142:C145"/>
    <mergeCell ref="D142:D145"/>
    <mergeCell ref="E142:E145"/>
    <mergeCell ref="F142:F145"/>
    <mergeCell ref="A140:A141"/>
    <mergeCell ref="B140:B141"/>
    <mergeCell ref="C140:C141"/>
    <mergeCell ref="D140:D141"/>
    <mergeCell ref="E140:E141"/>
    <mergeCell ref="F140:F141"/>
    <mergeCell ref="A138:A139"/>
    <mergeCell ref="B138:B139"/>
    <mergeCell ref="C138:C139"/>
    <mergeCell ref="D138:D139"/>
    <mergeCell ref="E138:E139"/>
    <mergeCell ref="F138:F139"/>
    <mergeCell ref="A156:A158"/>
    <mergeCell ref="B156:B158"/>
    <mergeCell ref="C156:C158"/>
    <mergeCell ref="D156:D158"/>
    <mergeCell ref="E156:E158"/>
    <mergeCell ref="F156:F158"/>
    <mergeCell ref="A152:A155"/>
    <mergeCell ref="B152:B155"/>
    <mergeCell ref="C152:C155"/>
    <mergeCell ref="D152:D155"/>
    <mergeCell ref="E152:E155"/>
    <mergeCell ref="F152:F155"/>
    <mergeCell ref="A147:A151"/>
    <mergeCell ref="B147:B151"/>
    <mergeCell ref="C147:C151"/>
    <mergeCell ref="D147:D151"/>
    <mergeCell ref="E147:E151"/>
    <mergeCell ref="F147:F151"/>
    <mergeCell ref="A168:A171"/>
    <mergeCell ref="B168:B171"/>
    <mergeCell ref="C168:C171"/>
    <mergeCell ref="D168:D171"/>
    <mergeCell ref="E168:E171"/>
    <mergeCell ref="F168:F171"/>
    <mergeCell ref="A164:A167"/>
    <mergeCell ref="B164:B167"/>
    <mergeCell ref="C164:C167"/>
    <mergeCell ref="D164:D167"/>
    <mergeCell ref="E164:E167"/>
    <mergeCell ref="F164:F167"/>
    <mergeCell ref="B159:K159"/>
    <mergeCell ref="A160:A163"/>
    <mergeCell ref="B160:B163"/>
    <mergeCell ref="C160:C163"/>
    <mergeCell ref="D160:D163"/>
    <mergeCell ref="E160:E163"/>
    <mergeCell ref="F160:F163"/>
    <mergeCell ref="B180:N180"/>
    <mergeCell ref="A181:A184"/>
    <mergeCell ref="B181:B184"/>
    <mergeCell ref="C181:C184"/>
    <mergeCell ref="E181:E182"/>
    <mergeCell ref="A185:A187"/>
    <mergeCell ref="B185:B187"/>
    <mergeCell ref="C185:C187"/>
    <mergeCell ref="D185:D187"/>
    <mergeCell ref="E185:E187"/>
    <mergeCell ref="A178:A179"/>
    <mergeCell ref="B178:B179"/>
    <mergeCell ref="C178:C179"/>
    <mergeCell ref="D178:D179"/>
    <mergeCell ref="E178:E179"/>
    <mergeCell ref="F178:F179"/>
    <mergeCell ref="A176:A177"/>
    <mergeCell ref="B176:B177"/>
    <mergeCell ref="C176:C177"/>
    <mergeCell ref="D176:D177"/>
    <mergeCell ref="E176:E177"/>
    <mergeCell ref="F176:F177"/>
    <mergeCell ref="A198:A199"/>
    <mergeCell ref="B198:B199"/>
    <mergeCell ref="C198:C199"/>
    <mergeCell ref="D198:D199"/>
    <mergeCell ref="E198:E199"/>
    <mergeCell ref="F198:F199"/>
    <mergeCell ref="A194:A197"/>
    <mergeCell ref="B194:B197"/>
    <mergeCell ref="C194:C197"/>
    <mergeCell ref="D194:D197"/>
    <mergeCell ref="E194:E197"/>
    <mergeCell ref="F194:F197"/>
    <mergeCell ref="F185:F187"/>
    <mergeCell ref="A188:A193"/>
    <mergeCell ref="B188:B193"/>
    <mergeCell ref="C188:C193"/>
    <mergeCell ref="D188:D190"/>
    <mergeCell ref="E188:E190"/>
    <mergeCell ref="F188:F190"/>
    <mergeCell ref="E192:E193"/>
    <mergeCell ref="A210:A213"/>
    <mergeCell ref="B210:B213"/>
    <mergeCell ref="C210:C213"/>
    <mergeCell ref="D210:D213"/>
    <mergeCell ref="E210:E213"/>
    <mergeCell ref="F210:F213"/>
    <mergeCell ref="A204:A209"/>
    <mergeCell ref="B204:B209"/>
    <mergeCell ref="C204:C209"/>
    <mergeCell ref="D204:D209"/>
    <mergeCell ref="E204:E209"/>
    <mergeCell ref="F204:F209"/>
    <mergeCell ref="B200:G200"/>
    <mergeCell ref="A201:A203"/>
    <mergeCell ref="B201:B203"/>
    <mergeCell ref="C201:C203"/>
    <mergeCell ref="D201:D203"/>
    <mergeCell ref="E201:E203"/>
    <mergeCell ref="F201:F203"/>
    <mergeCell ref="A222:A223"/>
    <mergeCell ref="B222:B223"/>
    <mergeCell ref="C222:C223"/>
    <mergeCell ref="D222:D223"/>
    <mergeCell ref="E222:E223"/>
    <mergeCell ref="F222:F223"/>
    <mergeCell ref="A219:A221"/>
    <mergeCell ref="B219:B221"/>
    <mergeCell ref="C219:C221"/>
    <mergeCell ref="D219:D221"/>
    <mergeCell ref="E219:E221"/>
    <mergeCell ref="F219:F221"/>
    <mergeCell ref="A214:A218"/>
    <mergeCell ref="B214:B218"/>
    <mergeCell ref="C214:C218"/>
    <mergeCell ref="D214:D218"/>
    <mergeCell ref="E214:E218"/>
    <mergeCell ref="F214:F218"/>
    <mergeCell ref="A233:A235"/>
    <mergeCell ref="B233:N233"/>
    <mergeCell ref="B234:N234"/>
    <mergeCell ref="B235:N235"/>
    <mergeCell ref="A236:A241"/>
    <mergeCell ref="B236:B241"/>
    <mergeCell ref="C236:C241"/>
    <mergeCell ref="D236:D241"/>
    <mergeCell ref="E236:E241"/>
    <mergeCell ref="F236:F239"/>
    <mergeCell ref="A231:A232"/>
    <mergeCell ref="B231:B232"/>
    <mergeCell ref="C231:C232"/>
    <mergeCell ref="D231:D232"/>
    <mergeCell ref="E231:E232"/>
    <mergeCell ref="F231:F232"/>
    <mergeCell ref="A224:A230"/>
    <mergeCell ref="B224:B230"/>
    <mergeCell ref="C224:C230"/>
    <mergeCell ref="D224:D230"/>
    <mergeCell ref="E224:E230"/>
    <mergeCell ref="F224:F227"/>
    <mergeCell ref="F228:F230"/>
    <mergeCell ref="A259:A260"/>
    <mergeCell ref="B259:B260"/>
    <mergeCell ref="C259:C260"/>
    <mergeCell ref="D259:D260"/>
    <mergeCell ref="E259:E260"/>
    <mergeCell ref="F259:F260"/>
    <mergeCell ref="A244:A245"/>
    <mergeCell ref="B244:N244"/>
    <mergeCell ref="B245:N245"/>
    <mergeCell ref="A246:A258"/>
    <mergeCell ref="B246:B258"/>
    <mergeCell ref="C246:C258"/>
    <mergeCell ref="D246:D258"/>
    <mergeCell ref="E246:E258"/>
    <mergeCell ref="F246:F255"/>
    <mergeCell ref="F256:F258"/>
    <mergeCell ref="F240:F241"/>
    <mergeCell ref="A242:A243"/>
    <mergeCell ref="B242:B243"/>
    <mergeCell ref="C242:C243"/>
    <mergeCell ref="D242:D243"/>
    <mergeCell ref="E242:E243"/>
    <mergeCell ref="A266:A267"/>
    <mergeCell ref="B266:B267"/>
    <mergeCell ref="C266:C267"/>
    <mergeCell ref="D266:D267"/>
    <mergeCell ref="E266:E267"/>
    <mergeCell ref="F266:F267"/>
    <mergeCell ref="A263:A264"/>
    <mergeCell ref="B263:B264"/>
    <mergeCell ref="C263:C264"/>
    <mergeCell ref="D263:D264"/>
    <mergeCell ref="E263:E264"/>
    <mergeCell ref="F263:F264"/>
    <mergeCell ref="A261:A262"/>
    <mergeCell ref="B261:B262"/>
    <mergeCell ref="C261:C262"/>
    <mergeCell ref="D261:D262"/>
    <mergeCell ref="E261:E262"/>
    <mergeCell ref="F261:F262"/>
    <mergeCell ref="B275:N275"/>
    <mergeCell ref="A276:A282"/>
    <mergeCell ref="B276:B282"/>
    <mergeCell ref="C276:C282"/>
    <mergeCell ref="D276:D280"/>
    <mergeCell ref="E276:E282"/>
    <mergeCell ref="F276:F280"/>
    <mergeCell ref="D281:D282"/>
    <mergeCell ref="F281:F282"/>
    <mergeCell ref="A271:A273"/>
    <mergeCell ref="B271:B273"/>
    <mergeCell ref="C271:C273"/>
    <mergeCell ref="D271:D273"/>
    <mergeCell ref="E271:E273"/>
    <mergeCell ref="F271:F273"/>
    <mergeCell ref="A268:A270"/>
    <mergeCell ref="B268:B270"/>
    <mergeCell ref="C268:C270"/>
    <mergeCell ref="D268:D270"/>
    <mergeCell ref="E268:E270"/>
    <mergeCell ref="F268:F270"/>
    <mergeCell ref="A293:A295"/>
    <mergeCell ref="B293:B295"/>
    <mergeCell ref="C293:C295"/>
    <mergeCell ref="D293:D295"/>
    <mergeCell ref="E293:E295"/>
    <mergeCell ref="F293:F295"/>
    <mergeCell ref="B286:N286"/>
    <mergeCell ref="A287:A292"/>
    <mergeCell ref="B287:B288"/>
    <mergeCell ref="C287:C292"/>
    <mergeCell ref="D287:D288"/>
    <mergeCell ref="E287:E292"/>
    <mergeCell ref="F287:F288"/>
    <mergeCell ref="B289:B292"/>
    <mergeCell ref="D289:D292"/>
    <mergeCell ref="F289:F292"/>
    <mergeCell ref="A283:A285"/>
    <mergeCell ref="B283:B285"/>
    <mergeCell ref="C283:C285"/>
    <mergeCell ref="D283:D285"/>
    <mergeCell ref="E283:E285"/>
    <mergeCell ref="F283:F285"/>
    <mergeCell ref="A309:A310"/>
    <mergeCell ref="B309:B310"/>
    <mergeCell ref="C309:C310"/>
    <mergeCell ref="D309:D310"/>
    <mergeCell ref="E309:E310"/>
    <mergeCell ref="F309:F310"/>
    <mergeCell ref="A303:A306"/>
    <mergeCell ref="B303:B306"/>
    <mergeCell ref="C303:C306"/>
    <mergeCell ref="D303:D306"/>
    <mergeCell ref="E303:E306"/>
    <mergeCell ref="F303:F306"/>
    <mergeCell ref="A297:A298"/>
    <mergeCell ref="B297:B298"/>
    <mergeCell ref="C297:C298"/>
    <mergeCell ref="D297:D298"/>
    <mergeCell ref="E297:E298"/>
    <mergeCell ref="F297:F298"/>
    <mergeCell ref="B321:N321"/>
    <mergeCell ref="B323:N323"/>
    <mergeCell ref="A324:A338"/>
    <mergeCell ref="B324:B338"/>
    <mergeCell ref="C324:C338"/>
    <mergeCell ref="E324:E337"/>
    <mergeCell ref="D325:D326"/>
    <mergeCell ref="F325:F326"/>
    <mergeCell ref="D327:D335"/>
    <mergeCell ref="F327:F335"/>
    <mergeCell ref="A311:A312"/>
    <mergeCell ref="B311:N311"/>
    <mergeCell ref="B312:N312"/>
    <mergeCell ref="A313:A317"/>
    <mergeCell ref="B313:B317"/>
    <mergeCell ref="C313:C317"/>
    <mergeCell ref="D313:D317"/>
    <mergeCell ref="E313:E317"/>
    <mergeCell ref="F313:F317"/>
    <mergeCell ref="B353:N353"/>
    <mergeCell ref="A354:A357"/>
    <mergeCell ref="B354:B357"/>
    <mergeCell ref="C354:C357"/>
    <mergeCell ref="D354:D357"/>
    <mergeCell ref="E354:E357"/>
    <mergeCell ref="F355:F356"/>
    <mergeCell ref="A344:A351"/>
    <mergeCell ref="B344:B351"/>
    <mergeCell ref="C344:C351"/>
    <mergeCell ref="D344:D351"/>
    <mergeCell ref="E344:E351"/>
    <mergeCell ref="F344:F351"/>
    <mergeCell ref="B339:N339"/>
    <mergeCell ref="A340:A342"/>
    <mergeCell ref="B340:B342"/>
    <mergeCell ref="C340:C342"/>
    <mergeCell ref="D340:D342"/>
    <mergeCell ref="E340:E342"/>
    <mergeCell ref="A363:A364"/>
    <mergeCell ref="B363:G363"/>
    <mergeCell ref="B364:G364"/>
    <mergeCell ref="A366:A370"/>
    <mergeCell ref="B366:B370"/>
    <mergeCell ref="C366:C370"/>
    <mergeCell ref="D366:D370"/>
    <mergeCell ref="E366:E370"/>
    <mergeCell ref="F366:F370"/>
    <mergeCell ref="A361:A362"/>
    <mergeCell ref="B361:B362"/>
    <mergeCell ref="C361:C362"/>
    <mergeCell ref="D361:D362"/>
    <mergeCell ref="E361:E362"/>
    <mergeCell ref="F361:F362"/>
    <mergeCell ref="B358:N358"/>
    <mergeCell ref="A359:A360"/>
    <mergeCell ref="B359:B360"/>
    <mergeCell ref="C359:C360"/>
    <mergeCell ref="D359:D360"/>
    <mergeCell ref="E359:E360"/>
    <mergeCell ref="F359:F360"/>
    <mergeCell ref="B384:G384"/>
    <mergeCell ref="B386:G386"/>
    <mergeCell ref="A387:A390"/>
    <mergeCell ref="B387:B390"/>
    <mergeCell ref="C387:C390"/>
    <mergeCell ref="D387:D390"/>
    <mergeCell ref="E387:E390"/>
    <mergeCell ref="F387:F390"/>
    <mergeCell ref="A377:A381"/>
    <mergeCell ref="B377:B381"/>
    <mergeCell ref="C377:C381"/>
    <mergeCell ref="D377:D381"/>
    <mergeCell ref="E377:E381"/>
    <mergeCell ref="F377:F381"/>
    <mergeCell ref="A372:A376"/>
    <mergeCell ref="B372:B376"/>
    <mergeCell ref="C372:C376"/>
    <mergeCell ref="D372:D376"/>
    <mergeCell ref="E372:E376"/>
    <mergeCell ref="F372:F376"/>
    <mergeCell ref="B398:G398"/>
    <mergeCell ref="A399:A403"/>
    <mergeCell ref="B399:B403"/>
    <mergeCell ref="C399:C401"/>
    <mergeCell ref="C402:C403"/>
    <mergeCell ref="E402:E403"/>
    <mergeCell ref="A394:A396"/>
    <mergeCell ref="B394:B396"/>
    <mergeCell ref="C394:C396"/>
    <mergeCell ref="D394:D396"/>
    <mergeCell ref="E394:E396"/>
    <mergeCell ref="F394:F396"/>
    <mergeCell ref="A391:A393"/>
    <mergeCell ref="B391:B393"/>
    <mergeCell ref="C391:C393"/>
    <mergeCell ref="D391:D393"/>
    <mergeCell ref="E391:E393"/>
    <mergeCell ref="F391:F393"/>
    <mergeCell ref="A410:A413"/>
    <mergeCell ref="B410:B413"/>
    <mergeCell ref="C410:C413"/>
    <mergeCell ref="D410:D413"/>
    <mergeCell ref="E410:E413"/>
    <mergeCell ref="F410:F413"/>
    <mergeCell ref="B407:G407"/>
    <mergeCell ref="A408:A409"/>
    <mergeCell ref="B408:B409"/>
    <mergeCell ref="C408:C409"/>
    <mergeCell ref="D408:D409"/>
    <mergeCell ref="E408:E409"/>
    <mergeCell ref="F408:F409"/>
    <mergeCell ref="A404:A406"/>
    <mergeCell ref="B404:B406"/>
    <mergeCell ref="C404:C406"/>
    <mergeCell ref="D404:D406"/>
    <mergeCell ref="E404:E406"/>
    <mergeCell ref="F404:F406"/>
    <mergeCell ref="F420:F422"/>
    <mergeCell ref="A425:A426"/>
    <mergeCell ref="B425:B426"/>
    <mergeCell ref="C425:C426"/>
    <mergeCell ref="D425:D426"/>
    <mergeCell ref="E425:E426"/>
    <mergeCell ref="F425:F426"/>
    <mergeCell ref="B415:G415"/>
    <mergeCell ref="A416:A422"/>
    <mergeCell ref="B416:B422"/>
    <mergeCell ref="C416:C419"/>
    <mergeCell ref="D416:D418"/>
    <mergeCell ref="E416:E419"/>
    <mergeCell ref="F416:F418"/>
    <mergeCell ref="C420:C422"/>
    <mergeCell ref="D420:D422"/>
    <mergeCell ref="E420:E422"/>
    <mergeCell ref="A439:A441"/>
    <mergeCell ref="B439:B441"/>
    <mergeCell ref="C439:C441"/>
    <mergeCell ref="E439:E441"/>
    <mergeCell ref="D440:D441"/>
    <mergeCell ref="A442:A443"/>
    <mergeCell ref="B442:B443"/>
    <mergeCell ref="C442:C443"/>
    <mergeCell ref="D442:D443"/>
    <mergeCell ref="E442:E443"/>
    <mergeCell ref="A435:A438"/>
    <mergeCell ref="B435:B438"/>
    <mergeCell ref="C435:C438"/>
    <mergeCell ref="D435:D438"/>
    <mergeCell ref="E435:E438"/>
    <mergeCell ref="F435:F438"/>
    <mergeCell ref="A430:A431"/>
    <mergeCell ref="B430:G430"/>
    <mergeCell ref="B431:G431"/>
    <mergeCell ref="A433:A434"/>
    <mergeCell ref="B433:B434"/>
    <mergeCell ref="C433:C434"/>
    <mergeCell ref="D433:D434"/>
    <mergeCell ref="E433:E434"/>
    <mergeCell ref="F433:F434"/>
    <mergeCell ref="A463:A464"/>
    <mergeCell ref="B463:B464"/>
    <mergeCell ref="C463:C464"/>
    <mergeCell ref="D463:D464"/>
    <mergeCell ref="E463:E464"/>
    <mergeCell ref="F463:F464"/>
    <mergeCell ref="B456:N456"/>
    <mergeCell ref="A457:A460"/>
    <mergeCell ref="B457:B460"/>
    <mergeCell ref="C457:C460"/>
    <mergeCell ref="D457:D460"/>
    <mergeCell ref="E457:E460"/>
    <mergeCell ref="F457:F460"/>
    <mergeCell ref="F442:F443"/>
    <mergeCell ref="B445:G445"/>
    <mergeCell ref="A446:A455"/>
    <mergeCell ref="B446:B455"/>
    <mergeCell ref="C446:C455"/>
    <mergeCell ref="D446:D455"/>
    <mergeCell ref="E446:E455"/>
    <mergeCell ref="F446:F455"/>
    <mergeCell ref="F468:F470"/>
    <mergeCell ref="B471:G471"/>
    <mergeCell ref="A472:A476"/>
    <mergeCell ref="B472:B476"/>
    <mergeCell ref="C472:C476"/>
    <mergeCell ref="D472:D476"/>
    <mergeCell ref="E472:E476"/>
    <mergeCell ref="F472:F476"/>
    <mergeCell ref="B465:G465"/>
    <mergeCell ref="A466:A467"/>
    <mergeCell ref="B466:B467"/>
    <mergeCell ref="C466:C467"/>
    <mergeCell ref="E466:E467"/>
    <mergeCell ref="A468:A470"/>
    <mergeCell ref="B468:B470"/>
    <mergeCell ref="C468:C470"/>
    <mergeCell ref="D468:D470"/>
    <mergeCell ref="E468:E470"/>
    <mergeCell ref="A486:A521"/>
    <mergeCell ref="B486:B521"/>
    <mergeCell ref="C486:C521"/>
    <mergeCell ref="D486:D521"/>
    <mergeCell ref="E486:E521"/>
    <mergeCell ref="F486:F507"/>
    <mergeCell ref="F508:F521"/>
    <mergeCell ref="A483:A484"/>
    <mergeCell ref="B483:B484"/>
    <mergeCell ref="C483:C484"/>
    <mergeCell ref="D483:D484"/>
    <mergeCell ref="E483:E484"/>
    <mergeCell ref="F483:F484"/>
    <mergeCell ref="A479:A480"/>
    <mergeCell ref="B479:G479"/>
    <mergeCell ref="B480:G480"/>
    <mergeCell ref="A481:A482"/>
    <mergeCell ref="B481:B482"/>
    <mergeCell ref="C481:C482"/>
    <mergeCell ref="E481:E482"/>
    <mergeCell ref="A531:A532"/>
    <mergeCell ref="B531:B532"/>
    <mergeCell ref="A533:A565"/>
    <mergeCell ref="B533:B565"/>
    <mergeCell ref="C533:C565"/>
    <mergeCell ref="D533:D565"/>
    <mergeCell ref="B526:G526"/>
    <mergeCell ref="A527:A528"/>
    <mergeCell ref="B527:B528"/>
    <mergeCell ref="C527:C528"/>
    <mergeCell ref="D527:D528"/>
    <mergeCell ref="E527:E528"/>
    <mergeCell ref="F527:F528"/>
    <mergeCell ref="A523:A524"/>
    <mergeCell ref="B523:B524"/>
    <mergeCell ref="C523:C524"/>
    <mergeCell ref="D523:D524"/>
    <mergeCell ref="E523:E524"/>
    <mergeCell ref="F523:F524"/>
    <mergeCell ref="E587:E593"/>
    <mergeCell ref="F587:F593"/>
    <mergeCell ref="A596:A597"/>
    <mergeCell ref="B596:B597"/>
    <mergeCell ref="C596:C597"/>
    <mergeCell ref="D596:D597"/>
    <mergeCell ref="E596:E597"/>
    <mergeCell ref="F596:F597"/>
    <mergeCell ref="A578:A586"/>
    <mergeCell ref="B578:B586"/>
    <mergeCell ref="A587:A593"/>
    <mergeCell ref="B587:B593"/>
    <mergeCell ref="C587:C593"/>
    <mergeCell ref="D587:D593"/>
    <mergeCell ref="E533:E565"/>
    <mergeCell ref="F533:F553"/>
    <mergeCell ref="F554:F565"/>
    <mergeCell ref="A566:A577"/>
    <mergeCell ref="B566:B577"/>
    <mergeCell ref="C566:C577"/>
    <mergeCell ref="D566:D577"/>
    <mergeCell ref="E566:E577"/>
    <mergeCell ref="F566:F577"/>
    <mergeCell ref="F600:F601"/>
    <mergeCell ref="B602:G602"/>
    <mergeCell ref="A603:A607"/>
    <mergeCell ref="B603:B607"/>
    <mergeCell ref="C603:C607"/>
    <mergeCell ref="D603:D607"/>
    <mergeCell ref="E603:E607"/>
    <mergeCell ref="F603:F607"/>
    <mergeCell ref="A598:A599"/>
    <mergeCell ref="B598:B599"/>
    <mergeCell ref="C598:C599"/>
    <mergeCell ref="E598:E599"/>
    <mergeCell ref="A600:A601"/>
    <mergeCell ref="B600:B601"/>
    <mergeCell ref="C600:C601"/>
    <mergeCell ref="D600:D601"/>
    <mergeCell ref="E600:E601"/>
    <mergeCell ref="A640:A641"/>
    <mergeCell ref="B640:B641"/>
    <mergeCell ref="C640:C641"/>
    <mergeCell ref="D640:D641"/>
    <mergeCell ref="E640:E641"/>
    <mergeCell ref="F640:F641"/>
    <mergeCell ref="A622:A634"/>
    <mergeCell ref="B622:B634"/>
    <mergeCell ref="C622:C634"/>
    <mergeCell ref="D622:D634"/>
    <mergeCell ref="E622:E634"/>
    <mergeCell ref="A637:A639"/>
    <mergeCell ref="B637:N637"/>
    <mergeCell ref="B638:N638"/>
    <mergeCell ref="B639:N639"/>
    <mergeCell ref="A608:A617"/>
    <mergeCell ref="B608:B617"/>
    <mergeCell ref="C609:C617"/>
    <mergeCell ref="D609:D617"/>
    <mergeCell ref="E609:E617"/>
    <mergeCell ref="F609:F617"/>
    <mergeCell ref="A658:A661"/>
    <mergeCell ref="B658:B661"/>
    <mergeCell ref="C658:C661"/>
    <mergeCell ref="D658:D661"/>
    <mergeCell ref="E658:E661"/>
    <mergeCell ref="F658:F661"/>
    <mergeCell ref="A646:A656"/>
    <mergeCell ref="B646:B656"/>
    <mergeCell ref="C646:C656"/>
    <mergeCell ref="D646:D656"/>
    <mergeCell ref="E646:E656"/>
    <mergeCell ref="F646:F656"/>
    <mergeCell ref="A644:A645"/>
    <mergeCell ref="B644:B645"/>
    <mergeCell ref="C644:C645"/>
    <mergeCell ref="D644:D645"/>
    <mergeCell ref="E644:E645"/>
    <mergeCell ref="F644:F645"/>
    <mergeCell ref="A686:A687"/>
    <mergeCell ref="B686:B687"/>
    <mergeCell ref="D686:D687"/>
    <mergeCell ref="E686:E687"/>
    <mergeCell ref="F686:F687"/>
    <mergeCell ref="B673:N673"/>
    <mergeCell ref="A674:A684"/>
    <mergeCell ref="B674:B684"/>
    <mergeCell ref="C674:C684"/>
    <mergeCell ref="D674:D684"/>
    <mergeCell ref="E674:E684"/>
    <mergeCell ref="F674:F684"/>
    <mergeCell ref="A663:A672"/>
    <mergeCell ref="B663:B672"/>
    <mergeCell ref="C663:C672"/>
    <mergeCell ref="D663:D672"/>
    <mergeCell ref="E663:E672"/>
    <mergeCell ref="F663:F672"/>
    <mergeCell ref="A702:A706"/>
    <mergeCell ref="B702:B706"/>
    <mergeCell ref="C702:C706"/>
    <mergeCell ref="D702:D706"/>
    <mergeCell ref="E702:E706"/>
    <mergeCell ref="F702:F706"/>
    <mergeCell ref="A694:A701"/>
    <mergeCell ref="B694:B701"/>
    <mergeCell ref="C694:C701"/>
    <mergeCell ref="D694:D701"/>
    <mergeCell ref="E694:E701"/>
    <mergeCell ref="F694:F701"/>
    <mergeCell ref="A689:A693"/>
    <mergeCell ref="B689:B693"/>
    <mergeCell ref="C689:C693"/>
    <mergeCell ref="D689:D693"/>
    <mergeCell ref="E689:E693"/>
    <mergeCell ref="F689:F693"/>
    <mergeCell ref="B718:N718"/>
    <mergeCell ref="A724:A725"/>
    <mergeCell ref="B724:B725"/>
    <mergeCell ref="C724:C725"/>
    <mergeCell ref="D724:D725"/>
    <mergeCell ref="E724:E725"/>
    <mergeCell ref="A713:A717"/>
    <mergeCell ref="B713:B717"/>
    <mergeCell ref="C713:C717"/>
    <mergeCell ref="D713:D717"/>
    <mergeCell ref="E713:E717"/>
    <mergeCell ref="F714:F716"/>
    <mergeCell ref="A707:A711"/>
    <mergeCell ref="B707:B711"/>
    <mergeCell ref="C707:C711"/>
    <mergeCell ref="D707:D711"/>
    <mergeCell ref="E707:E711"/>
    <mergeCell ref="F707:F711"/>
    <mergeCell ref="A737:A739"/>
    <mergeCell ref="B737:B739"/>
    <mergeCell ref="C737:C739"/>
    <mergeCell ref="D737:D738"/>
    <mergeCell ref="E737:E739"/>
    <mergeCell ref="F737:F738"/>
    <mergeCell ref="A732:A733"/>
    <mergeCell ref="B732:B733"/>
    <mergeCell ref="C732:C733"/>
    <mergeCell ref="D732:D733"/>
    <mergeCell ref="E732:E733"/>
    <mergeCell ref="F732:F733"/>
    <mergeCell ref="A727:A731"/>
    <mergeCell ref="B727:B731"/>
    <mergeCell ref="C727:C731"/>
    <mergeCell ref="D727:D731"/>
    <mergeCell ref="E727:E731"/>
    <mergeCell ref="F727:F731"/>
    <mergeCell ref="A755:A760"/>
    <mergeCell ref="B755:B760"/>
    <mergeCell ref="C755:C760"/>
    <mergeCell ref="D755:D760"/>
    <mergeCell ref="E755:E760"/>
    <mergeCell ref="F755:F760"/>
    <mergeCell ref="A748:A754"/>
    <mergeCell ref="B748:B754"/>
    <mergeCell ref="C748:C754"/>
    <mergeCell ref="D748:D754"/>
    <mergeCell ref="E748:E754"/>
    <mergeCell ref="F748:F754"/>
    <mergeCell ref="A740:A741"/>
    <mergeCell ref="B740:N740"/>
    <mergeCell ref="B741:N741"/>
    <mergeCell ref="A742:A747"/>
    <mergeCell ref="B742:B747"/>
    <mergeCell ref="C742:C747"/>
    <mergeCell ref="D742:D747"/>
    <mergeCell ref="E742:E747"/>
    <mergeCell ref="F742:F747"/>
    <mergeCell ref="A771:A774"/>
    <mergeCell ref="B771:B774"/>
    <mergeCell ref="C771:C774"/>
    <mergeCell ref="D771:D774"/>
    <mergeCell ref="E771:E774"/>
    <mergeCell ref="F771:F774"/>
    <mergeCell ref="A767:A770"/>
    <mergeCell ref="B767:B770"/>
    <mergeCell ref="C767:C770"/>
    <mergeCell ref="D767:D770"/>
    <mergeCell ref="E767:E770"/>
    <mergeCell ref="F767:F770"/>
    <mergeCell ref="A761:A766"/>
    <mergeCell ref="B761:B766"/>
    <mergeCell ref="C761:C766"/>
    <mergeCell ref="D761:D766"/>
    <mergeCell ref="E761:E766"/>
    <mergeCell ref="F761:F766"/>
    <mergeCell ref="A791:A799"/>
    <mergeCell ref="B791:B799"/>
    <mergeCell ref="C791:C799"/>
    <mergeCell ref="D791:D799"/>
    <mergeCell ref="E791:E799"/>
    <mergeCell ref="F791:F799"/>
    <mergeCell ref="A779:A789"/>
    <mergeCell ref="B779:B789"/>
    <mergeCell ref="C779:C789"/>
    <mergeCell ref="D779:D789"/>
    <mergeCell ref="E779:E789"/>
    <mergeCell ref="F779:F789"/>
    <mergeCell ref="A775:A778"/>
    <mergeCell ref="B775:B778"/>
    <mergeCell ref="C775:C778"/>
    <mergeCell ref="D775:D778"/>
    <mergeCell ref="E775:E778"/>
    <mergeCell ref="F775:F778"/>
    <mergeCell ref="B806:N806"/>
    <mergeCell ref="A807:A810"/>
    <mergeCell ref="B807:B810"/>
    <mergeCell ref="C807:C810"/>
    <mergeCell ref="D807:D810"/>
    <mergeCell ref="E807:E810"/>
    <mergeCell ref="F807:F808"/>
    <mergeCell ref="F809:F810"/>
    <mergeCell ref="A803:A805"/>
    <mergeCell ref="B803:B805"/>
    <mergeCell ref="C803:C805"/>
    <mergeCell ref="D803:D805"/>
    <mergeCell ref="E803:E805"/>
    <mergeCell ref="F803:F805"/>
    <mergeCell ref="A800:A802"/>
    <mergeCell ref="B800:B802"/>
    <mergeCell ref="C800:C802"/>
    <mergeCell ref="D800:D802"/>
    <mergeCell ref="E800:E802"/>
    <mergeCell ref="F800:F802"/>
    <mergeCell ref="A834:A849"/>
    <mergeCell ref="B834:B849"/>
    <mergeCell ref="C834:C849"/>
    <mergeCell ref="D834:D849"/>
    <mergeCell ref="E834:E849"/>
    <mergeCell ref="F834:F849"/>
    <mergeCell ref="B815:N815"/>
    <mergeCell ref="B816:N816"/>
    <mergeCell ref="B820:G820"/>
    <mergeCell ref="A821:A831"/>
    <mergeCell ref="B821:B831"/>
    <mergeCell ref="C821:C831"/>
    <mergeCell ref="D821:D831"/>
    <mergeCell ref="E821:E831"/>
    <mergeCell ref="A812:A814"/>
    <mergeCell ref="B812:B814"/>
    <mergeCell ref="C812:C814"/>
    <mergeCell ref="D812:D814"/>
    <mergeCell ref="E812:E814"/>
    <mergeCell ref="F812:F814"/>
    <mergeCell ref="A892:A904"/>
    <mergeCell ref="B892:B904"/>
    <mergeCell ref="C892:C904"/>
    <mergeCell ref="D892:D904"/>
    <mergeCell ref="E892:E904"/>
    <mergeCell ref="F892:F904"/>
    <mergeCell ref="F869:F880"/>
    <mergeCell ref="F881:F885"/>
    <mergeCell ref="F886:F888"/>
    <mergeCell ref="A889:A891"/>
    <mergeCell ref="B889:B891"/>
    <mergeCell ref="C889:C891"/>
    <mergeCell ref="D889:D891"/>
    <mergeCell ref="E889:E891"/>
    <mergeCell ref="F889:F891"/>
    <mergeCell ref="A850:A888"/>
    <mergeCell ref="B850:B888"/>
    <mergeCell ref="C850:C856"/>
    <mergeCell ref="D850:D856"/>
    <mergeCell ref="E850:E856"/>
    <mergeCell ref="F850:F856"/>
    <mergeCell ref="C857:C888"/>
    <mergeCell ref="D857:D888"/>
    <mergeCell ref="E857:E888"/>
    <mergeCell ref="F857:F868"/>
    <mergeCell ref="A927:A934"/>
    <mergeCell ref="B927:B934"/>
    <mergeCell ref="C927:C934"/>
    <mergeCell ref="D927:D934"/>
    <mergeCell ref="E927:E934"/>
    <mergeCell ref="F927:F934"/>
    <mergeCell ref="A921:A926"/>
    <mergeCell ref="B921:B926"/>
    <mergeCell ref="C921:C926"/>
    <mergeCell ref="D921:D926"/>
    <mergeCell ref="E921:E926"/>
    <mergeCell ref="F921:F926"/>
    <mergeCell ref="A905:A920"/>
    <mergeCell ref="B905:B920"/>
    <mergeCell ref="C905:C920"/>
    <mergeCell ref="D905:D920"/>
    <mergeCell ref="E905:E920"/>
    <mergeCell ref="F905:F913"/>
    <mergeCell ref="F914:F920"/>
    <mergeCell ref="A949:A950"/>
    <mergeCell ref="B949:B950"/>
    <mergeCell ref="C949:C950"/>
    <mergeCell ref="D949:D950"/>
    <mergeCell ref="E949:E950"/>
    <mergeCell ref="F949:F950"/>
    <mergeCell ref="A944:A948"/>
    <mergeCell ref="B944:B948"/>
    <mergeCell ref="C944:C948"/>
    <mergeCell ref="D944:D948"/>
    <mergeCell ref="E944:E948"/>
    <mergeCell ref="F944:F948"/>
    <mergeCell ref="A935:A943"/>
    <mergeCell ref="B935:B943"/>
    <mergeCell ref="C935:C943"/>
    <mergeCell ref="D935:D943"/>
    <mergeCell ref="E935:E943"/>
    <mergeCell ref="F935:F943"/>
    <mergeCell ref="C962:C963"/>
    <mergeCell ref="D962:D963"/>
    <mergeCell ref="E962:E963"/>
    <mergeCell ref="A964:A967"/>
    <mergeCell ref="B964:B967"/>
    <mergeCell ref="C964:C967"/>
    <mergeCell ref="D964:D967"/>
    <mergeCell ref="E964:E967"/>
    <mergeCell ref="A959:A961"/>
    <mergeCell ref="B959:B961"/>
    <mergeCell ref="C959:C961"/>
    <mergeCell ref="D959:D961"/>
    <mergeCell ref="F959:F960"/>
    <mergeCell ref="E960:E961"/>
    <mergeCell ref="B953:N953"/>
    <mergeCell ref="A955:A956"/>
    <mergeCell ref="B955:B956"/>
    <mergeCell ref="C955:C956"/>
    <mergeCell ref="D955:D956"/>
    <mergeCell ref="E955:E956"/>
    <mergeCell ref="F955:F956"/>
    <mergeCell ref="B982:G982"/>
    <mergeCell ref="B983:G983"/>
    <mergeCell ref="B984:G984"/>
    <mergeCell ref="B985:G985"/>
    <mergeCell ref="B986:G986"/>
    <mergeCell ref="B987:G987"/>
    <mergeCell ref="A974:G974"/>
    <mergeCell ref="B975:G975"/>
    <mergeCell ref="BJ975:DA990"/>
    <mergeCell ref="DB975:DB990"/>
    <mergeCell ref="B976:G976"/>
    <mergeCell ref="B977:G977"/>
    <mergeCell ref="B978:G978"/>
    <mergeCell ref="B979:G979"/>
    <mergeCell ref="B980:G980"/>
    <mergeCell ref="B981:G981"/>
    <mergeCell ref="F964:F967"/>
    <mergeCell ref="A968:A973"/>
    <mergeCell ref="B968:G968"/>
    <mergeCell ref="BJ968:DA973"/>
    <mergeCell ref="DB968:DB973"/>
    <mergeCell ref="B969:G969"/>
    <mergeCell ref="B970:G970"/>
    <mergeCell ref="B971:G971"/>
    <mergeCell ref="B972:G972"/>
    <mergeCell ref="B973:G973"/>
    <mergeCell ref="CV998:CV999"/>
    <mergeCell ref="CW998:CW999"/>
    <mergeCell ref="CX998:CX999"/>
    <mergeCell ref="CY998:CY999"/>
    <mergeCell ref="CZ998:CZ999"/>
    <mergeCell ref="DA998:DA999"/>
    <mergeCell ref="CR993:DA997"/>
    <mergeCell ref="B994:G994"/>
    <mergeCell ref="B995:G995"/>
    <mergeCell ref="B996:G996"/>
    <mergeCell ref="B997:G997"/>
    <mergeCell ref="B998:G999"/>
    <mergeCell ref="CR998:CR999"/>
    <mergeCell ref="CS998:CS999"/>
    <mergeCell ref="CT998:CT999"/>
    <mergeCell ref="CU998:CU999"/>
    <mergeCell ref="B988:G988"/>
    <mergeCell ref="B989:G989"/>
    <mergeCell ref="B990:G990"/>
    <mergeCell ref="A991:G991"/>
    <mergeCell ref="B992:G992"/>
    <mergeCell ref="A993:A999"/>
    <mergeCell ref="B993:G993"/>
    <mergeCell ref="CZ1005:CZ1006"/>
    <mergeCell ref="DA1005:DA1006"/>
    <mergeCell ref="A1007:A1013"/>
    <mergeCell ref="B1007:G1007"/>
    <mergeCell ref="CR1007:DA1011"/>
    <mergeCell ref="B1008:G1008"/>
    <mergeCell ref="B1009:G1009"/>
    <mergeCell ref="B1010:G1010"/>
    <mergeCell ref="B1011:G1011"/>
    <mergeCell ref="B1012:G1013"/>
    <mergeCell ref="CT1005:CT1006"/>
    <mergeCell ref="CU1005:CU1006"/>
    <mergeCell ref="CV1005:CV1006"/>
    <mergeCell ref="CW1005:CW1006"/>
    <mergeCell ref="CX1005:CX1006"/>
    <mergeCell ref="CY1005:CY1006"/>
    <mergeCell ref="A1000:A1006"/>
    <mergeCell ref="B1000:G1000"/>
    <mergeCell ref="CR1000:DA1004"/>
    <mergeCell ref="B1001:G1001"/>
    <mergeCell ref="B1002:G1002"/>
    <mergeCell ref="B1003:G1003"/>
    <mergeCell ref="B1004:G1004"/>
    <mergeCell ref="B1005:G1006"/>
    <mergeCell ref="CR1005:CR1006"/>
    <mergeCell ref="CS1005:CS1006"/>
    <mergeCell ref="CV1019:CV1020"/>
    <mergeCell ref="CW1019:CW1020"/>
    <mergeCell ref="CX1019:CX1020"/>
    <mergeCell ref="CY1019:CY1020"/>
    <mergeCell ref="CZ1019:CZ1020"/>
    <mergeCell ref="DA1019:DA1020"/>
    <mergeCell ref="B1018:G1018"/>
    <mergeCell ref="B1019:G1020"/>
    <mergeCell ref="CR1019:CR1020"/>
    <mergeCell ref="CS1019:CS1020"/>
    <mergeCell ref="CT1019:CT1020"/>
    <mergeCell ref="CU1019:CU1020"/>
    <mergeCell ref="CX1012:CX1013"/>
    <mergeCell ref="CY1012:CY1013"/>
    <mergeCell ref="CZ1012:CZ1013"/>
    <mergeCell ref="DA1012:DA1013"/>
    <mergeCell ref="A1014:A1020"/>
    <mergeCell ref="B1014:G1014"/>
    <mergeCell ref="CR1014:DA1018"/>
    <mergeCell ref="B1015:G1015"/>
    <mergeCell ref="B1016:G1016"/>
    <mergeCell ref="B1017:G1017"/>
    <mergeCell ref="CR1012:CR1013"/>
    <mergeCell ref="CS1012:CS1013"/>
    <mergeCell ref="CT1012:CT1013"/>
    <mergeCell ref="CU1012:CU1013"/>
    <mergeCell ref="CV1012:CV1013"/>
    <mergeCell ref="CW1012:CW1013"/>
    <mergeCell ref="CZ1026:CZ1027"/>
    <mergeCell ref="DA1026:DA1027"/>
    <mergeCell ref="A1028:A1034"/>
    <mergeCell ref="B1028:G1028"/>
    <mergeCell ref="CR1028:DA1032"/>
    <mergeCell ref="B1029:G1029"/>
    <mergeCell ref="B1030:G1030"/>
    <mergeCell ref="B1031:G1031"/>
    <mergeCell ref="B1032:G1032"/>
    <mergeCell ref="B1033:G1034"/>
    <mergeCell ref="CT1026:CT1027"/>
    <mergeCell ref="CU1026:CU1027"/>
    <mergeCell ref="CV1026:CV1027"/>
    <mergeCell ref="CW1026:CW1027"/>
    <mergeCell ref="CX1026:CX1027"/>
    <mergeCell ref="CY1026:CY1027"/>
    <mergeCell ref="A1021:A1027"/>
    <mergeCell ref="B1021:G1021"/>
    <mergeCell ref="CR1021:DA1025"/>
    <mergeCell ref="B1022:G1022"/>
    <mergeCell ref="B1023:G1023"/>
    <mergeCell ref="B1024:G1024"/>
    <mergeCell ref="B1025:G1025"/>
    <mergeCell ref="B1026:G1027"/>
    <mergeCell ref="CR1026:CR1027"/>
    <mergeCell ref="CS1026:CS1027"/>
    <mergeCell ref="CV1040:CV1041"/>
    <mergeCell ref="CW1040:CW1041"/>
    <mergeCell ref="CX1040:CX1041"/>
    <mergeCell ref="CY1040:CY1041"/>
    <mergeCell ref="CZ1040:CZ1041"/>
    <mergeCell ref="DA1040:DA1041"/>
    <mergeCell ref="B1039:G1039"/>
    <mergeCell ref="B1040:G1041"/>
    <mergeCell ref="CR1040:CR1041"/>
    <mergeCell ref="CS1040:CS1041"/>
    <mergeCell ref="CT1040:CT1041"/>
    <mergeCell ref="CU1040:CU1041"/>
    <mergeCell ref="CX1033:CX1034"/>
    <mergeCell ref="CY1033:CY1034"/>
    <mergeCell ref="CZ1033:CZ1034"/>
    <mergeCell ref="DA1033:DA1034"/>
    <mergeCell ref="A1035:A1041"/>
    <mergeCell ref="B1035:G1035"/>
    <mergeCell ref="CR1035:DA1039"/>
    <mergeCell ref="B1036:G1036"/>
    <mergeCell ref="B1037:G1037"/>
    <mergeCell ref="B1038:G1038"/>
    <mergeCell ref="CR1033:CR1034"/>
    <mergeCell ref="CS1033:CS1034"/>
    <mergeCell ref="CT1033:CT1034"/>
    <mergeCell ref="CU1033:CU1034"/>
    <mergeCell ref="CV1033:CV1034"/>
    <mergeCell ref="CW1033:CW1034"/>
    <mergeCell ref="CZ1047:CZ1048"/>
    <mergeCell ref="DA1047:DA1048"/>
    <mergeCell ref="A1049:A1055"/>
    <mergeCell ref="B1049:G1049"/>
    <mergeCell ref="CR1049:DA1053"/>
    <mergeCell ref="B1050:G1050"/>
    <mergeCell ref="B1051:G1051"/>
    <mergeCell ref="B1052:G1052"/>
    <mergeCell ref="B1053:G1053"/>
    <mergeCell ref="B1054:G1055"/>
    <mergeCell ref="CT1047:CT1048"/>
    <mergeCell ref="CU1047:CU1048"/>
    <mergeCell ref="CV1047:CV1048"/>
    <mergeCell ref="CW1047:CW1048"/>
    <mergeCell ref="CX1047:CX1048"/>
    <mergeCell ref="CY1047:CY1048"/>
    <mergeCell ref="A1042:A1048"/>
    <mergeCell ref="B1042:G1042"/>
    <mergeCell ref="CR1042:DA1046"/>
    <mergeCell ref="B1043:G1043"/>
    <mergeCell ref="B1044:G1044"/>
    <mergeCell ref="B1045:G1045"/>
    <mergeCell ref="B1046:G1046"/>
    <mergeCell ref="B1047:G1048"/>
    <mergeCell ref="CR1047:CR1048"/>
    <mergeCell ref="CS1047:CS1048"/>
    <mergeCell ref="CV1061:CV1062"/>
    <mergeCell ref="CW1061:CW1062"/>
    <mergeCell ref="CX1061:CX1062"/>
    <mergeCell ref="CY1061:CY1062"/>
    <mergeCell ref="CZ1061:CZ1062"/>
    <mergeCell ref="DA1061:DA1062"/>
    <mergeCell ref="B1060:G1060"/>
    <mergeCell ref="B1061:G1062"/>
    <mergeCell ref="CR1061:CR1062"/>
    <mergeCell ref="CS1061:CS1062"/>
    <mergeCell ref="CT1061:CT1062"/>
    <mergeCell ref="CU1061:CU1062"/>
    <mergeCell ref="CX1054:CX1055"/>
    <mergeCell ref="CY1054:CY1055"/>
    <mergeCell ref="CZ1054:CZ1055"/>
    <mergeCell ref="DA1054:DA1055"/>
    <mergeCell ref="A1056:A1062"/>
    <mergeCell ref="B1056:G1056"/>
    <mergeCell ref="CR1056:DA1060"/>
    <mergeCell ref="B1057:G1057"/>
    <mergeCell ref="B1058:G1058"/>
    <mergeCell ref="B1059:G1059"/>
    <mergeCell ref="CR1054:CR1055"/>
    <mergeCell ref="CS1054:CS1055"/>
    <mergeCell ref="CT1054:CT1055"/>
    <mergeCell ref="CU1054:CU1055"/>
    <mergeCell ref="CV1054:CV1055"/>
    <mergeCell ref="CW1054:CW1055"/>
    <mergeCell ref="CZ1068:CZ1069"/>
    <mergeCell ref="DA1068:DA1069"/>
    <mergeCell ref="A1071:A1077"/>
    <mergeCell ref="B1071:G1071"/>
    <mergeCell ref="CR1071:DA1075"/>
    <mergeCell ref="B1072:G1072"/>
    <mergeCell ref="B1073:G1073"/>
    <mergeCell ref="B1074:G1074"/>
    <mergeCell ref="B1075:G1075"/>
    <mergeCell ref="B1076:G1077"/>
    <mergeCell ref="CT1068:CT1069"/>
    <mergeCell ref="CU1068:CU1069"/>
    <mergeCell ref="CV1068:CV1069"/>
    <mergeCell ref="CW1068:CW1069"/>
    <mergeCell ref="CX1068:CX1069"/>
    <mergeCell ref="CY1068:CY1069"/>
    <mergeCell ref="A1063:A1069"/>
    <mergeCell ref="B1063:G1063"/>
    <mergeCell ref="CR1063:DA1067"/>
    <mergeCell ref="B1064:G1064"/>
    <mergeCell ref="B1065:G1065"/>
    <mergeCell ref="B1066:G1066"/>
    <mergeCell ref="B1067:G1067"/>
    <mergeCell ref="B1068:G1069"/>
    <mergeCell ref="CR1068:CR1069"/>
    <mergeCell ref="CS1068:CS1069"/>
    <mergeCell ref="CV1083:CV1084"/>
    <mergeCell ref="CW1083:CW1084"/>
    <mergeCell ref="CX1083:CX1084"/>
    <mergeCell ref="CY1083:CY1084"/>
    <mergeCell ref="CZ1083:CZ1084"/>
    <mergeCell ref="DA1083:DA1084"/>
    <mergeCell ref="B1082:G1082"/>
    <mergeCell ref="B1083:G1084"/>
    <mergeCell ref="CR1083:CR1084"/>
    <mergeCell ref="CS1083:CS1084"/>
    <mergeCell ref="CT1083:CT1084"/>
    <mergeCell ref="CU1083:CU1084"/>
    <mergeCell ref="CX1076:CX1077"/>
    <mergeCell ref="CY1076:CY1077"/>
    <mergeCell ref="CZ1076:CZ1077"/>
    <mergeCell ref="DA1076:DA1077"/>
    <mergeCell ref="A1078:A1084"/>
    <mergeCell ref="B1078:G1078"/>
    <mergeCell ref="CR1078:DA1082"/>
    <mergeCell ref="B1079:G1079"/>
    <mergeCell ref="B1080:G1080"/>
    <mergeCell ref="B1081:G1081"/>
    <mergeCell ref="CR1076:CR1077"/>
    <mergeCell ref="CS1076:CS1077"/>
    <mergeCell ref="CT1076:CT1077"/>
    <mergeCell ref="CU1076:CU1077"/>
    <mergeCell ref="CV1076:CV1077"/>
    <mergeCell ref="CW1076:CW1077"/>
    <mergeCell ref="CR1097:CR1098"/>
    <mergeCell ref="CS1097:CS1098"/>
    <mergeCell ref="CT1097:CT1098"/>
    <mergeCell ref="CU1097:CU1098"/>
    <mergeCell ref="CV1097:CV1098"/>
    <mergeCell ref="CW1097:CW1098"/>
    <mergeCell ref="CZ1090:CZ1091"/>
    <mergeCell ref="DA1090:DA1091"/>
    <mergeCell ref="A1092:A1098"/>
    <mergeCell ref="B1092:G1092"/>
    <mergeCell ref="CR1092:DA1096"/>
    <mergeCell ref="B1093:G1093"/>
    <mergeCell ref="B1094:G1094"/>
    <mergeCell ref="B1095:G1095"/>
    <mergeCell ref="B1096:G1096"/>
    <mergeCell ref="B1097:G1098"/>
    <mergeCell ref="CT1090:CT1091"/>
    <mergeCell ref="CU1090:CU1091"/>
    <mergeCell ref="CV1090:CV1091"/>
    <mergeCell ref="CW1090:CW1091"/>
    <mergeCell ref="CX1090:CX1091"/>
    <mergeCell ref="CY1090:CY1091"/>
    <mergeCell ref="A1085:A1091"/>
    <mergeCell ref="B1085:G1085"/>
    <mergeCell ref="CR1085:DA1089"/>
    <mergeCell ref="B1086:G1086"/>
    <mergeCell ref="B1087:G1087"/>
    <mergeCell ref="B1088:G1088"/>
    <mergeCell ref="B1089:G1089"/>
    <mergeCell ref="B1090:G1091"/>
    <mergeCell ref="CR1090:CR1091"/>
    <mergeCell ref="CS1090:CS1091"/>
    <mergeCell ref="A1106:A1112"/>
    <mergeCell ref="B1106:G1106"/>
    <mergeCell ref="CR1106:DA1110"/>
    <mergeCell ref="B1107:G1107"/>
    <mergeCell ref="B1108:G1108"/>
    <mergeCell ref="B1109:G1109"/>
    <mergeCell ref="B1110:G1110"/>
    <mergeCell ref="B1111:G1112"/>
    <mergeCell ref="CR1111:CR1112"/>
    <mergeCell ref="CS1111:CS1112"/>
    <mergeCell ref="CV1104:CV1105"/>
    <mergeCell ref="CW1104:CW1105"/>
    <mergeCell ref="CX1104:CX1105"/>
    <mergeCell ref="CY1104:CY1105"/>
    <mergeCell ref="CZ1104:CZ1105"/>
    <mergeCell ref="DA1104:DA1105"/>
    <mergeCell ref="B1103:G1103"/>
    <mergeCell ref="B1104:G1105"/>
    <mergeCell ref="CR1104:CR1105"/>
    <mergeCell ref="CS1104:CS1105"/>
    <mergeCell ref="CT1104:CT1105"/>
    <mergeCell ref="CU1104:CU1105"/>
    <mergeCell ref="A1099:A1105"/>
    <mergeCell ref="B1099:G1099"/>
    <mergeCell ref="CR1099:DA1103"/>
    <mergeCell ref="B1100:G1100"/>
    <mergeCell ref="B1101:G1101"/>
    <mergeCell ref="B1102:G1102"/>
    <mergeCell ref="AA48:AA49"/>
    <mergeCell ref="AA51:AA52"/>
    <mergeCell ref="AA54:AA55"/>
    <mergeCell ref="AA57:AA58"/>
    <mergeCell ref="AA60:AA61"/>
    <mergeCell ref="AA63:AA64"/>
    <mergeCell ref="AA30:AA31"/>
    <mergeCell ref="AA33:AA34"/>
    <mergeCell ref="AA36:AA37"/>
    <mergeCell ref="AA39:AA40"/>
    <mergeCell ref="AA42:AA43"/>
    <mergeCell ref="AA45:AA46"/>
    <mergeCell ref="CZ1111:CZ1112"/>
    <mergeCell ref="DA1111:DA1112"/>
    <mergeCell ref="AA6:AA7"/>
    <mergeCell ref="AA9:AA10"/>
    <mergeCell ref="AA12:AA13"/>
    <mergeCell ref="AA15:AA16"/>
    <mergeCell ref="AA18:AA19"/>
    <mergeCell ref="AA21:AA22"/>
    <mergeCell ref="AA24:AA25"/>
    <mergeCell ref="AA27:AA28"/>
    <mergeCell ref="CT1111:CT1112"/>
    <mergeCell ref="CU1111:CU1112"/>
    <mergeCell ref="CV1111:CV1112"/>
    <mergeCell ref="CW1111:CW1112"/>
    <mergeCell ref="CX1111:CX1112"/>
    <mergeCell ref="CY1111:CY1112"/>
    <mergeCell ref="CX1097:CX1098"/>
    <mergeCell ref="CY1097:CY1098"/>
    <mergeCell ref="CZ1097:CZ1098"/>
    <mergeCell ref="DA1097:DA1098"/>
    <mergeCell ref="AA102:AA103"/>
    <mergeCell ref="AA105:AA106"/>
    <mergeCell ref="AA108:AA109"/>
    <mergeCell ref="AA111:AA112"/>
    <mergeCell ref="AA114:AA115"/>
    <mergeCell ref="AA117:AA118"/>
    <mergeCell ref="AA84:AA85"/>
    <mergeCell ref="AA87:AA88"/>
    <mergeCell ref="AA90:AA91"/>
    <mergeCell ref="AA93:AA94"/>
    <mergeCell ref="AA96:AA97"/>
    <mergeCell ref="AA99:AA100"/>
    <mergeCell ref="AA66:AA67"/>
    <mergeCell ref="AA69:AA70"/>
    <mergeCell ref="AA72:AA73"/>
    <mergeCell ref="AA75:AA76"/>
    <mergeCell ref="AA78:AA79"/>
    <mergeCell ref="AA81:AA82"/>
    <mergeCell ref="AA156:AA157"/>
    <mergeCell ref="AA159:AA160"/>
    <mergeCell ref="AA162:AA163"/>
    <mergeCell ref="AA165:AA166"/>
    <mergeCell ref="AA168:AA169"/>
    <mergeCell ref="AA171:AA172"/>
    <mergeCell ref="AA138:AA139"/>
    <mergeCell ref="AA141:AA142"/>
    <mergeCell ref="AA144:AA145"/>
    <mergeCell ref="AA147:AA148"/>
    <mergeCell ref="AA150:AA151"/>
    <mergeCell ref="AA153:AA154"/>
    <mergeCell ref="AA120:AA121"/>
    <mergeCell ref="AA123:AA124"/>
    <mergeCell ref="AA126:AA127"/>
    <mergeCell ref="AA129:AA130"/>
    <mergeCell ref="AA132:AA133"/>
    <mergeCell ref="AA135:AA136"/>
    <mergeCell ref="AA210:AA211"/>
    <mergeCell ref="AA213:AA214"/>
    <mergeCell ref="AA216:AA217"/>
    <mergeCell ref="AA219:AA220"/>
    <mergeCell ref="AA222:AA223"/>
    <mergeCell ref="AA225:AA226"/>
    <mergeCell ref="AA192:AA193"/>
    <mergeCell ref="AA195:AA196"/>
    <mergeCell ref="AA198:AA199"/>
    <mergeCell ref="AA201:AA202"/>
    <mergeCell ref="AA204:AA205"/>
    <mergeCell ref="AA207:AA208"/>
    <mergeCell ref="AA174:AA175"/>
    <mergeCell ref="AA177:AA178"/>
    <mergeCell ref="AA180:AA181"/>
    <mergeCell ref="AA183:AA184"/>
    <mergeCell ref="AA186:AA187"/>
    <mergeCell ref="AA189:AA190"/>
    <mergeCell ref="AA264:AA265"/>
    <mergeCell ref="AA267:AA268"/>
    <mergeCell ref="AA270:AA271"/>
    <mergeCell ref="AA273:AA274"/>
    <mergeCell ref="AA276:AA277"/>
    <mergeCell ref="AA279:AA280"/>
    <mergeCell ref="AA246:AA247"/>
    <mergeCell ref="AA249:AA250"/>
    <mergeCell ref="AA252:AA253"/>
    <mergeCell ref="AA255:AA256"/>
    <mergeCell ref="AA258:AA259"/>
    <mergeCell ref="AA261:AA262"/>
    <mergeCell ref="AA228:AA229"/>
    <mergeCell ref="AA231:AA232"/>
    <mergeCell ref="AA234:AA235"/>
    <mergeCell ref="AA237:AA238"/>
    <mergeCell ref="AA240:AA241"/>
    <mergeCell ref="AA243:AA244"/>
    <mergeCell ref="AA318:AA319"/>
    <mergeCell ref="AA321:AA322"/>
    <mergeCell ref="AA324:AA325"/>
    <mergeCell ref="AA327:AA328"/>
    <mergeCell ref="AA330:AA331"/>
    <mergeCell ref="AA333:AA334"/>
    <mergeCell ref="AA300:AA301"/>
    <mergeCell ref="AA303:AA304"/>
    <mergeCell ref="AA306:AA307"/>
    <mergeCell ref="AA309:AA310"/>
    <mergeCell ref="AA312:AA313"/>
    <mergeCell ref="AA315:AA316"/>
    <mergeCell ref="AA282:AA283"/>
    <mergeCell ref="AA285:AA286"/>
    <mergeCell ref="AA288:AA289"/>
    <mergeCell ref="AA291:AA292"/>
    <mergeCell ref="AA294:AA295"/>
    <mergeCell ref="AA297:AA298"/>
    <mergeCell ref="AA372:AA373"/>
    <mergeCell ref="AA375:AA376"/>
    <mergeCell ref="AA378:AA379"/>
    <mergeCell ref="AA381:AA382"/>
    <mergeCell ref="AA384:AA385"/>
    <mergeCell ref="AA387:AA388"/>
    <mergeCell ref="AA354:AA355"/>
    <mergeCell ref="AA357:AA358"/>
    <mergeCell ref="AA360:AA361"/>
    <mergeCell ref="AA363:AA364"/>
    <mergeCell ref="AA366:AA367"/>
    <mergeCell ref="AA369:AA370"/>
    <mergeCell ref="AA336:AA337"/>
    <mergeCell ref="AA339:AA340"/>
    <mergeCell ref="AA342:AA343"/>
    <mergeCell ref="AA345:AA346"/>
    <mergeCell ref="AA348:AA349"/>
    <mergeCell ref="AA351:AA352"/>
    <mergeCell ref="AA426:AA427"/>
    <mergeCell ref="AA429:AA430"/>
    <mergeCell ref="AA432:AA433"/>
    <mergeCell ref="AA435:AA436"/>
    <mergeCell ref="AA438:AA439"/>
    <mergeCell ref="AA441:AA442"/>
    <mergeCell ref="AA408:AA409"/>
    <mergeCell ref="AA411:AA412"/>
    <mergeCell ref="AA414:AA415"/>
    <mergeCell ref="AA417:AA418"/>
    <mergeCell ref="AA420:AA421"/>
    <mergeCell ref="AA423:AA424"/>
    <mergeCell ref="AA390:AA391"/>
    <mergeCell ref="AA393:AA394"/>
    <mergeCell ref="AA396:AA397"/>
    <mergeCell ref="AA399:AA400"/>
    <mergeCell ref="AA402:AA403"/>
    <mergeCell ref="AA405:AA406"/>
    <mergeCell ref="AA480:AA481"/>
    <mergeCell ref="AA483:AA484"/>
    <mergeCell ref="AA486:AA487"/>
    <mergeCell ref="AA489:AA490"/>
    <mergeCell ref="AA492:AA493"/>
    <mergeCell ref="AA495:AA496"/>
    <mergeCell ref="AA462:AA463"/>
    <mergeCell ref="AA465:AA466"/>
    <mergeCell ref="AA468:AA469"/>
    <mergeCell ref="AA471:AA472"/>
    <mergeCell ref="AA474:AA475"/>
    <mergeCell ref="AA477:AA478"/>
    <mergeCell ref="AA444:AA445"/>
    <mergeCell ref="AA447:AA448"/>
    <mergeCell ref="AA450:AA451"/>
    <mergeCell ref="AA453:AA454"/>
    <mergeCell ref="AA456:AA457"/>
    <mergeCell ref="AA459:AA460"/>
    <mergeCell ref="AA534:AA535"/>
    <mergeCell ref="AA537:AA538"/>
    <mergeCell ref="AA540:AA541"/>
    <mergeCell ref="AA543:AA544"/>
    <mergeCell ref="AA546:AA547"/>
    <mergeCell ref="AA549:AA550"/>
    <mergeCell ref="AA516:AA517"/>
    <mergeCell ref="AA519:AA520"/>
    <mergeCell ref="AA522:AA523"/>
    <mergeCell ref="AA525:AA526"/>
    <mergeCell ref="AA528:AA529"/>
    <mergeCell ref="AA531:AA532"/>
    <mergeCell ref="AA498:AA499"/>
    <mergeCell ref="AA501:AA502"/>
    <mergeCell ref="AA504:AA505"/>
    <mergeCell ref="AA507:AA508"/>
    <mergeCell ref="AA510:AA511"/>
    <mergeCell ref="AA513:AA514"/>
    <mergeCell ref="AA588:AA589"/>
    <mergeCell ref="AA591:AA592"/>
    <mergeCell ref="AA594:AA595"/>
    <mergeCell ref="AA597:AA598"/>
    <mergeCell ref="AA600:AA601"/>
    <mergeCell ref="AA603:AA604"/>
    <mergeCell ref="AA570:AA571"/>
    <mergeCell ref="AA573:AA574"/>
    <mergeCell ref="AA576:AA577"/>
    <mergeCell ref="AA579:AA580"/>
    <mergeCell ref="AA582:AA583"/>
    <mergeCell ref="AA585:AA586"/>
    <mergeCell ref="AA552:AA553"/>
    <mergeCell ref="AA555:AA556"/>
    <mergeCell ref="AA558:AA559"/>
    <mergeCell ref="AA561:AA562"/>
    <mergeCell ref="AA564:AA565"/>
    <mergeCell ref="AA567:AA568"/>
    <mergeCell ref="AA642:AA643"/>
    <mergeCell ref="AA645:AA646"/>
    <mergeCell ref="AA648:AA649"/>
    <mergeCell ref="AA651:AA652"/>
    <mergeCell ref="AA654:AA655"/>
    <mergeCell ref="AA657:AA658"/>
    <mergeCell ref="AA624:AA625"/>
    <mergeCell ref="AA627:AA628"/>
    <mergeCell ref="AA630:AA631"/>
    <mergeCell ref="AA633:AA634"/>
    <mergeCell ref="AA636:AA637"/>
    <mergeCell ref="AA639:AA640"/>
    <mergeCell ref="AA606:AA607"/>
    <mergeCell ref="AA609:AA610"/>
    <mergeCell ref="AA612:AA613"/>
    <mergeCell ref="AA615:AA616"/>
    <mergeCell ref="AA618:AA619"/>
    <mergeCell ref="AA621:AA622"/>
    <mergeCell ref="AA696:AA697"/>
    <mergeCell ref="AA699:AA700"/>
    <mergeCell ref="AA702:AA703"/>
    <mergeCell ref="AA705:AA706"/>
    <mergeCell ref="AA708:AA709"/>
    <mergeCell ref="AA711:AA712"/>
    <mergeCell ref="AA678:AA679"/>
    <mergeCell ref="AA681:AA682"/>
    <mergeCell ref="AA684:AA685"/>
    <mergeCell ref="AA687:AA688"/>
    <mergeCell ref="AA690:AA691"/>
    <mergeCell ref="AA693:AA694"/>
    <mergeCell ref="AA660:AA661"/>
    <mergeCell ref="AA663:AA664"/>
    <mergeCell ref="AA666:AA667"/>
    <mergeCell ref="AA669:AA670"/>
    <mergeCell ref="AA672:AA673"/>
    <mergeCell ref="AA675:AA676"/>
    <mergeCell ref="AA750:AA751"/>
    <mergeCell ref="AA753:AA754"/>
    <mergeCell ref="AA756:AA757"/>
    <mergeCell ref="AA759:AA760"/>
    <mergeCell ref="AA762:AA763"/>
    <mergeCell ref="AA765:AA766"/>
    <mergeCell ref="AA732:AA733"/>
    <mergeCell ref="AA735:AA736"/>
    <mergeCell ref="AA738:AA739"/>
    <mergeCell ref="AA741:AA742"/>
    <mergeCell ref="AA744:AA745"/>
    <mergeCell ref="AA747:AA748"/>
    <mergeCell ref="AA714:AA715"/>
    <mergeCell ref="AA717:AA718"/>
    <mergeCell ref="AA720:AA721"/>
    <mergeCell ref="AA723:AA724"/>
    <mergeCell ref="AA726:AA727"/>
    <mergeCell ref="AA729:AA730"/>
    <mergeCell ref="AA804:AA805"/>
    <mergeCell ref="AA807:AA808"/>
    <mergeCell ref="AA810:AA811"/>
    <mergeCell ref="AA813:AA814"/>
    <mergeCell ref="AA816:AA817"/>
    <mergeCell ref="AA819:AA820"/>
    <mergeCell ref="AA786:AA787"/>
    <mergeCell ref="AA789:AA790"/>
    <mergeCell ref="AA792:AA793"/>
    <mergeCell ref="AA795:AA796"/>
    <mergeCell ref="AA798:AA799"/>
    <mergeCell ref="AA801:AA802"/>
    <mergeCell ref="AA768:AA769"/>
    <mergeCell ref="AA771:AA772"/>
    <mergeCell ref="AA774:AA775"/>
    <mergeCell ref="AA777:AA778"/>
    <mergeCell ref="AA780:AA781"/>
    <mergeCell ref="AA783:AA784"/>
    <mergeCell ref="AA888:AA889"/>
    <mergeCell ref="AA891:AA892"/>
    <mergeCell ref="AA858:AA859"/>
    <mergeCell ref="AA861:AA862"/>
    <mergeCell ref="AA864:AA865"/>
    <mergeCell ref="AA867:AA868"/>
    <mergeCell ref="AA870:AA871"/>
    <mergeCell ref="AA873:AA874"/>
    <mergeCell ref="AA840:AA841"/>
    <mergeCell ref="AA843:AA844"/>
    <mergeCell ref="AA846:AA847"/>
    <mergeCell ref="AA849:AA850"/>
    <mergeCell ref="AA852:AA853"/>
    <mergeCell ref="AA855:AA856"/>
    <mergeCell ref="AA822:AA823"/>
    <mergeCell ref="AA825:AA826"/>
    <mergeCell ref="AA828:AA829"/>
    <mergeCell ref="AA831:AA832"/>
    <mergeCell ref="AA834:AA835"/>
    <mergeCell ref="AA837:AA838"/>
    <mergeCell ref="A1114:G1114"/>
    <mergeCell ref="A1:DB1"/>
    <mergeCell ref="O1113:DB1113"/>
    <mergeCell ref="O1114:DB1114"/>
    <mergeCell ref="BD3:BD4"/>
    <mergeCell ref="BE3:BE4"/>
    <mergeCell ref="BF3:BF4"/>
    <mergeCell ref="BG3:BG4"/>
    <mergeCell ref="BH3:BH4"/>
    <mergeCell ref="BI3:BI4"/>
    <mergeCell ref="AX3:AX4"/>
    <mergeCell ref="AY3:AY4"/>
    <mergeCell ref="AZ3:AZ4"/>
    <mergeCell ref="BA3:BA4"/>
    <mergeCell ref="BB3:BB4"/>
    <mergeCell ref="BC3:BC4"/>
    <mergeCell ref="AA912:AA913"/>
    <mergeCell ref="AC3:AC4"/>
    <mergeCell ref="AR3:AR4"/>
    <mergeCell ref="AS3:AS4"/>
    <mergeCell ref="AT3:AT4"/>
    <mergeCell ref="AU3:AU4"/>
    <mergeCell ref="AA894:AA895"/>
    <mergeCell ref="AA897:AA898"/>
    <mergeCell ref="AA900:AA901"/>
    <mergeCell ref="AA903:AA904"/>
    <mergeCell ref="AA906:AA907"/>
    <mergeCell ref="AA909:AA910"/>
    <mergeCell ref="AA876:AA877"/>
    <mergeCell ref="AA879:AA880"/>
    <mergeCell ref="AA882:AA883"/>
    <mergeCell ref="AA885:AA886"/>
  </mergeCells>
  <dataValidations count="43">
    <dataValidation type="list" allowBlank="1" showInputMessage="1" showErrorMessage="1" sqref="K21:K31 K821:K952 K33:K41 K43:K47 K50:K66 K68:K74 K76:K77 K79:K81 K160:K179 K181:K199 K201:K232 K236:K243 K276:K285 K322 K324:K338 K340:K352 K354:K357 K359:K362 K954:K967 K385 K373:K383 K408:K414 K123:K158 K481:K525 K640:K672 K674:K717 K719:K739 K742:K805 K807:K814 K817:K819 K365:K371 K387:K391 K393:K397 K83:K93 K9:K18 K399:K406 K527:K636 K287:K310 K416:K429 K246:K274 K432:K444 K466:K470 K472:K478 K313:K320 K446:K455 K457:K464 K95:K120" xr:uid="{00000000-0002-0000-0000-000000000000}">
      <formula1>"Lớp học, Phòng chức năng, Lấm lem, Khám phá, Vận động, Chơi tự chọn, Sáng tạo, Quan sát có MĐ,Giao thông, TCVĐ, Gieo trồng, Ngoài nhà trường"</formula1>
    </dataValidation>
    <dataValidation type="list" allowBlank="1" showInputMessage="1" showErrorMessage="1" sqref="BH889:BI890" xr:uid="{00000000-0002-0000-0000-000001000000}">
      <formula1>"ĐTT, TDS, HĐH, HĐG, HĐNT, VS-AN, , KH,HĐC, TQDN, LH"</formula1>
    </dataValidation>
    <dataValidation type="list" allowBlank="1" showInputMessage="1" showErrorMessage="1" sqref="BJ9:CQ41 BJ43:CQ66 BJ68:CQ74 BJ76:CQ81 BJ83:CQ93 BJ123:CQ158 BJ160:CQ179 BJ181:CQ199 BJ201:CQ232 BJ236:CQ243 BJ324:CQ338 BJ340:CQ352 BJ354:CQ362 BJ385:CQ385 BJ365:CQ383 BJ387:CQ397 BJ408:CQ414 BJ821:CQ952 BJ603:CQ636 BJ640:CQ672 BJ674:CQ717 BJ719:CQ739 BJ742:CQ805 BJ807:CQ814 BJ817:CQ819 BJ954:CQ967 BJ399:CQ406 BJ481:CQ601 BJ287:CQ310 BJ416:CQ429 BJ246:CQ285 BJ432:CQ444 BJ466:CQ470 BJ472:CQ478 BJ313:CQ322 BJ446:CQ455 BJ457:CQ464 BJ95:CQ120" xr:uid="{00000000-0002-0000-0000-000002000000}">
      <formula1>"2,1,0,kđg"</formula1>
    </dataValidation>
    <dataValidation type="list" allowBlank="1" showInputMessage="1" showErrorMessage="1" sqref="BG802:BG804 BI731 BH692:BI692 AV191:AX191 AN661" xr:uid="{00000000-0002-0000-0000-000003000000}">
      <formula1>"ĐTT, TDS, HĐH, HĐG, HĐNT,KH, VS-AN, HĐC, TQDN, LH"</formula1>
    </dataValidation>
    <dataValidation type="list" allowBlank="1" showInputMessage="1" showErrorMessage="1" sqref="BF802:BF804 AJ693 AJ434" xr:uid="{00000000-0002-0000-0000-000004000000}">
      <formula1>"ĐTT, TDS, HĐH, HĐG, KH,HĐNT, VS-AN, HĐC, TQDN, LH"</formula1>
    </dataValidation>
    <dataValidation type="list" allowBlank="1" showInputMessage="1" showErrorMessage="1" sqref="AB821:AD821 AB689:AD689 AW827:AX827 AB651:AD651" xr:uid="{00000000-0002-0000-0000-000005000000}">
      <formula1>"ĐTT, TDS, HĐH, HĐG, HĐNT, VS-AN, HĐC,KH, TQDN, LH"</formula1>
    </dataValidation>
    <dataValidation type="list" allowBlank="1" showInputMessage="1" showErrorMessage="1" sqref="AI967:AL967 BH831:BI832" xr:uid="{00000000-0002-0000-0000-000006000000}">
      <formula1>"ĐTT, TDS, HĐH, HĐG, HĐNT, VS-AN,KH,  HĐC, TQDN, LH"</formula1>
    </dataValidation>
    <dataValidation type="list" allowBlank="1" showInputMessage="1" showErrorMessage="1" sqref="AL762 AQ831:AU832 AB255:AD255 AQ890:AR890 AR862 AR843 AS827 AQ827 AC258 AG212:AH212 AQ688:AU688 AQ690:AU690 AQ701:AU702 AQ774:AU774 AR964 AT771:AU771 AQ87:AU87 AY712:BB712 AV763:AX763 AM957:AP957 AH213 AE818 AE640:AG640 AB715:AD715" xr:uid="{00000000-0002-0000-0000-000007000000}">
      <formula1>"ĐTT, TDS, HĐH, HĐG, HĐNT, KH, VS-AN, HĐC, TQDN, LH"</formula1>
    </dataValidation>
    <dataValidation type="list" allowBlank="1" showInputMessage="1" showErrorMessage="1" sqref="DB830 AM823:BI823 BF830:BG830 AV958:AV959 BF337 AH216 AI766:AL769 AY958:BB959 DB823" xr:uid="{00000000-0002-0000-0000-000008000000}">
      <formula1>"ĐTT, TDS, HĐH, HĐG, HĐNT, VS-AN, KH, HĐC, TQDN, LH"</formula1>
    </dataValidation>
    <dataValidation type="list" allowBlank="1" showInputMessage="1" showErrorMessage="1" sqref="AV825 AQ31:AU31 AQ824:AU824 BC829:BE829 AY826:BB826" xr:uid="{00000000-0002-0000-0000-000009000000}">
      <formula1>"ĐTT, TDS, HĐH, HĐG, HĐNT, VS-AN, HĐC, KH, TQDN, LH"</formula1>
    </dataValidation>
    <dataValidation type="list" allowBlank="1" showInputMessage="1" showErrorMessage="1" sqref="W365:Y368 O238:Y238 N481:Y525 N408:Y414 N817:Y819 N385:Y385 N201:Y232 N601:Y601 N674:Y717 R123:Y158 N181:Y199 N43:Y47 N527:Y532 N954:Y967 N340:Y352 N79:Y81 N821:Y952 N160:Y179 N21:Y31 O533:Y565 N322:Y322 V313:V314 N33:Y41 N68:Y74 N76:Y77 N359:Y362 U241:Y243 N807:Y814 N719:Y739 N603:Y636 N276:Y285 U640:Y672 T670:T672 T640:T668 N640:S672 N354:Y357 P96:Y96 Q95 U314:U315 O313:O314 N313:N316 N241:R243 P599 N599:N600 P156:P157 S95:T95 N158:Q158 N565 X316 N365:V383 S242:T243 X97 N533:N534 X369:Y369 W370:Y383 N49:Y66 N324:Y338 N236:N240 O236:P237 O239:P240 N387:Y397 N742:Y805 N83:Y93 O123:Q154 N123:N157 N544:N547 N9:Y18 N399:Y406 N566:Y598 O98:Y120 N287:Y310 N416:Y429 P314:T314 W314 N246:Y274 N432:Y444 Y466:Y470 N466:N470 Y472:Y478 N472:N478 N317:Y320 N446:Y455 O457:X478 Y457:Y464 N457:N464 N95:N120 Q97" xr:uid="{00000000-0002-0000-0000-00000A000000}">
      <formula1>"x"</formula1>
    </dataValidation>
    <dataValidation type="list" allowBlank="1" showInputMessage="1" showErrorMessage="1" sqref="L807:L814 L387:L397 L201:L232 L674:L717 L742:L805 L123:L158 L76:L77 L603:L636 L640:L672 L49:L66 L276:L285 L160:L179 L236:L243 L181:L199 L33:L41 L68:L74 L481:L525 L354:L357 L817:L819 L954:L967 L385 L365:L383 L324:L338 L719:L739 L322 L821:L952 L21:L31 L43:L47 L79:L81 L408:L414 L359:L362 L340:L352 L83:L93 L9:L18 L399:L406 L527:L601 L287:L310 L416:L429 L246:L274 L432:L444 L466:L470 L472:L478 L313:L320 L446:L455 L457:L464 L95:L120" xr:uid="{00000000-0002-0000-0000-00000B000000}">
      <formula1>"Thể chất, Nhận thức, Ngôn ngữ, TCKNXH, Thẩm mỹ"</formula1>
    </dataValidation>
    <dataValidation type="list" allowBlank="1" showInputMessage="1" showErrorMessage="1" sqref="M201:M232 M354:M357 M603:M636 M719:M739 M807:M814 M76:M77 M359:M362 M123:M158 M181:M199 M49:M66 M387:M397 M33:M41 M68:M74 M481:M525 M322 M817:M819 M385 M365:M383 M674:M717 M276:M285 M821:M952 M21:M31 M43:M47 M640:M672 M408:M414 M742:M805 M160:M179 M954:M967 M340:M352 M324:M338 M236:M243 M79:M81 M83:M93 M9:M18 M399:M406 M527:M601 M287:M310 M416:M429 M246:M274 M432:M444 M466:M470 M472:M478 M313:M320 M446:M455 M457:M464 M95:M120" xr:uid="{00000000-0002-0000-0000-00000C000000}">
      <formula1>"#, 3T, 4T, 5T, 3+4T, 4+5T, 3+4+5T"</formula1>
    </dataValidation>
    <dataValidation type="list" allowBlank="1" showInputMessage="1" showErrorMessage="1" sqref="C857 C123:C130 E123:E130 E194 C63:C66 C224:C226 E719:E728 E224:E226 C95 E95 C850:C853 E850:E853 C892:C905 E892:E905 C734:C738 E734:E738 E807:E812 C402 E313:E316 C313:C316 E263 E261 C261 E246 C246 E236:E239 C242 C236:C239 E214:E222 C214:C222 E201 C201 C618:C622 E618:E622 E800:E801 C803 C800:C801 E791:E798 C791:C798 E775:E777 C775:C777 C771:C773 E771:E773 E767 E761:E765 C767 C761:C765 E755:E759 C755:C759 C662:C672 C603 E603 C210 E210 E957:E964 C483 E442 E483 C444 E420 C410 E414 E410 C324 E359 C359 E259 C263 E274 E271:E272 E242 C259 C194 E322 E168 E857 C164 E164 C160 E160 C117 E117 C198:C199 C274 E803 C609 E204:E208 C485:C487 C172:C176 E198:E199 E609 E140:E147 E303:E305 E293 C299 C293 E287:E291 C287:C291 C178 C68:C74 E68:E74 C33:C38 E33:E38 C712:C715 C354 E387 C387 E662:E672 E138 C138 E172:E176 C140:C147 E156 C576 E529:E533 C231 C204:C208 C168 E712:E715 C935:C941 E657:E660 C657:C660 C578:C596 C156 E742:E746 C742:C746 E640:E655 C640:C655 C732 E408 C408 E110:E115 C110:C115 E181 C181 E444 C185:C190 E9 C9 C598 E276 C807:C812 E732 C635:C636 E817:E819 C600 E600 E674 C674 C817:C819 E527 C527 E485:E486 C525 E318:E320 C385 E231 E385 E394:E397 C394:C397 C308:C309 C365:C383 E365:E383 C303:C305 E423:E429 E178 C414 C276 E935:E941 E40:E41 C21:C31 E43:E47 C43:C47 E21:E31 C40:C41 E49:E53 C49:C53 E191:E192 E324 C322 C318:C320 C404 C361 E361 E299 C271:C272 E343:E344 E354 C481 E481 E598 E635:E636 E952 C719:C726 C821:C848 E821:E848 C951:C952 C343:C344 E308:E309 C340 E340 C779:C788 E779:E788 C55 E61:E66 E55 C59 E59 C61 E183:E188 E404 E399:E402 C399 C420 C423:C429 C416 E416 C442 C522:C523 E522:E523 E525 C954:C955 E954:E955 C957:C959 C962:C964 E578:E596 C529:C533 E566 C566 E576 C574 E574 C921:C933 E921:E933 E432:E439 C432:C439 E446:E455 C446:C455 E457:E463 C457:C463" xr:uid="{00000000-0002-0000-0000-00000D000000}">
      <formula1>"KQMĐ, NDCT, TLHD, BC, ĐP"</formula1>
    </dataValidation>
    <dataValidation type="list" allowBlank="1" showInputMessage="1" showErrorMessage="1" sqref="K49 K968:K974" xr:uid="{00000000-0002-0000-0000-00000E000000}">
      <formula1>"Lớp học, Phòng chức năng, Sân chơi khu 1, Sân chơi khu 2, Sân chơi khu 3, Sân chơi khu 4, Sân chơi khu 5, Ngoài nhà trường"</formula1>
    </dataValidation>
    <dataValidation type="list" allowBlank="1" showInputMessage="1" showErrorMessage="1" sqref="J21:J31 J365:J383 K372 J481:J525 J236:J243 J43:J47 J354:J357 J719:J739 J201:J232 J76:J77 J79:J81 J181:J199 J640:J672 J49:J66 J674:J717 J160:J179 J742:J805 J603:J636 J324:J338 J276:J285 J817:J819 J68:J74 J807:J814 J385 J408:J414 J821:J952 J33:J41 J322 J359:J362 J340:J352 J954:J974 J123:J158 J387:J397 K392 J83:J93 J9:J18 J399:J406 J527:J601 J287:J310 J416:J429 J246:J274 J432:J444 J466:J470 J472:J478 J313:J320 J446:J455 J457:J464 J95:J120" xr:uid="{00000000-0002-0000-0000-00000F000000}">
      <formula1>"Trường, Khối, Lớp"</formula1>
    </dataValidation>
    <dataValidation type="list" allowBlank="1" showInputMessage="1" showErrorMessage="1" sqref="DB114 AB890:AD951 AS954:AU967 AQ954:AQ967 AR844:AR861 AR833:AR842 AS825:AS826 AT825:AU830 AR825:AR830 AQ825:AQ826 AQ828:AQ830 AR561:AR562 AQ124:AR124 AB432:AC435 AB690:AD714 AB313:AC314 AB365:BI383 AC256:AC257 AJ563 AK432:BI434 AI821:BI822 BC640:BG665 AY181:BI184 AV21:BI31 AY186:BI199 AB43:BI47 AD313 AR965:AR967 AB354:BI357 AB322:BI322 AB81:BI81 AB385:BI385 AB33:BI41 AB436:AD436 AI241:BI243 AB76:BI77 AB324:BE338 AB408:BI414 AD432:AI434 AE674:AI717 AB719:BE739 AB21:AL31 AI954:AL966 BI466 AB181:AU199 AB160:BI179 AY960:BB960 AY481:BB484 AY954:BB957 AI201:BB232 AM21:AU30 AS828:AS830 AQ703:AU717 AQ240:AR240 AM556:AU557 AR954:AR963 AB807:AH814 AQ603:AU605 AQ674:AU687 AQ689:AU689 AQ691:AU700 AQ548:AS548 AP640:AX665 AM742:AU764 BG963:BG965 BF963:BF967 BH742:BI745 BH747:BI764 BH963:BI966 BH736:BH737 BI736:BI739 BI732:BI734 BH719:BH734 BG719:BG739 BI719:BI730 BH640:BI643 BH674:BI691 BH563:BI564 BH553:BI553 BG324:BI338 DB530 BH824:BI829 BH601:BI601 AM592:BG601 BC954:BI960 BH891:BI896 BH693:BI717 BF481:BI484 BH527:BI528 BH739 AI814:BE814 BH645:BI665 BH201:BH213 BI201:BI232 BF201:BG232 BF766:BG777 BG742:BG758 BF746:BF758 BF742:BF744 BF719:BF725 BG674:BG709 BF674:BF717 BH90:BI91 BF90:BG90 BC963:BE964 BC966:BE967 BC799 BC792:BC797 BC766:BC768 BC801:BC804 BC742:BE743 BF727:BF739 BC674:BE690 BH215:BH232 BC603:BE604 BC201:BE230 BG967 BD792:BE804 AV963:BB967 BC692:BE717 AY742:BB764 BG711:BG717 BF325:BF336 BC527:BE529 BC525:BE525 BC232:BE232 BC745:BE764 BC481:BE483 AY674:BB711 AV674:AX717 AV545:AV547 AY713:BB717 AV315:AX315 BG814:BI814 AY827:BB888 AV742:AX762 AV457:AX458 AV192:AX199 AV181:AX190 AE83:AH84 BB123 AV123:AY123 AV127:BB127 AL770:AL805 AV764:AX764 AW954:AX960 AV960 BC890:BG896 AV954:AV957 AW824:AX825 AV565 AM538:AU544 AV824 AM766:AP774 BH590:BI598 AM954:AP956 AP797:AP805 AM798:AM802 AM674:AP695 AK674:AL717 AY658:BB665 AO660:AO672 AN662:AN672 AN640:AN660 AM640:AM672 AO640:AO658 AB817:AD819 AK770:AK772 AI807:BI812 AI754:AK765 AL754:AL761 AJ674:AJ692 AI640:AL649 AJ432:AJ433 AE241:AH241 AH765:AH771 AF765:AF771 AH742:AH763 AF742:AF763 AG742:AG754 AE742:AE754 AH640:AH663 AF641:AG663 AE650:AE651 AE641:AE648 AE653:AE672 AH217 AH219:AH232 AG201:AH211 AE817 AM804:AO805 AB241:AD243 AE592:AH598 AB201:AF232 AH214:AH215 AB674:AD688 AG213:AG232 AV89:AX91 AB742:AD755 AB716:AD717 AB652:AD672 AB560:AD560 AF664:AH672 AB533:AD534 AE600:AH601 AE444 AB774:AD774 AA954:AD967 AM958:AP967 AB126:AD126 AE236:AH239 AB68:BI74 AI558:AL560 AB640:AD650 AB757:AD760 AB762:AD769 AJ554:AL554 AI742:AL750 AE819 AM446:AM450 AM697:AP717 AB128:BI158 AD443:AD444 AE243:AH243 AI125:AL126 AL763:AL765 BF760:BG764 AI651:AL672 DB307 AJ694:AJ717 AY640:BB656 AS833:AU888 AE554:AH555 BF805:BG805 AG533:AH534 AZ544:BB544 AY545:BB547 BC824:BE827 AY565:BB565 AB822:AD888 AE954:AH962 BC550:BE551 AY564:BA564 AY824:BB824 BF824:BG828 AE967:AH967 BF316:BG316 BF338 DB255:DB260 AN502:BB525 DB595 BD549 DB676:DB680 DB198 AE821:AH821 DB774 AT240 AE823:AH888 AQ833:AQ888 BH834:BI888 AB276:BI285 BF831:BG888 BC830:BE888 AW828:AX888 AV827:AV888 AM825:AP888 AI824:AL888 AB359:BI362 AR863:AR888 AQ891:AR952 AK625:BI636 DB903 AP666:BI672 AV961:BI962 DB961:DC962 AB340:BI352 AI535:AL538 AF817:BI819 DB149 AQ766:AS773 AT766:AU770 AT772:AU773 AB49:BI66 AB779:AD805 AK774:AK805 AH773:AH805 AE756:AE805 AF773:AF805 AG756:AG805 AI770:AJ805 AP779:AP795 AM779:AM796 AN779:AO802 BH767:BI805 BF779:BG800 BC770:BC790 BD766:BE790 AQ779:AU805 AV766:BB805 AB481:AX489 AV460:AX464 BI470 BG109:BG120 BC110:BE120 AV85:AX87 AB490:BE491 AY486:BI489 AB492:BB494 AB527:BB532 AM495:BB501 AK610:AP624 AV540:BI543 AB585:AD601 AI592:AL600 AE585:BI589 AB603:AP609 AE590:BG591 BC606:BE607 BF603:BI607 AB610:AJ636 BC608:BI624 AV603:BB624 AQ607:AU624 AB495:AL525 AM502:AM524 BC492:BE522 BF490:BI525 AB9:BI18 BH530:BI532 BF527:BG532 AB399:BI406 AA928:AA951 BC897:BI952 AB566:BI584 AE890:AP952 AS890:BB952 AB86:AD86 AY90:BB91 BC91:BE91 AV92:BG93 AI83:BB83 AB85:AL85 AB84:AD84 AQ85:AU86 AB87:AP93 AM84:BB84 AI86:AP86 AQ88:AU93 BC83:BI89 AB98:BG98 AY85:BB88 AB99:BF103 AB104:BB120 BG99:BG107 BH98:BI120 AB246:AD254 BF104:BF120 BC104:BE108 AB287:BI310 AL246:AL261 AB416:BI429 AB256:AB274 AL263:AL274 AM246:BI274 AE246:AK274 AC259:AC274 AB437:AC444 AD256:AD274 AB466:BH470 AD437:AD441 AE435:AE442 AF435:BI444 BI468 AB472:BI478 AB317:BI320 AB451:BI455 AB457:AU464 AY457:BI464 AB387:BI397" xr:uid="{00000000-0002-0000-0000-000010000000}">
      <formula1>"ĐTT, TDS, HĐH, HĐG, HĐNT, VS-AN, HĐC, TQDN, LH"</formula1>
    </dataValidation>
    <dataValidation type="list" allowBlank="1" showInputMessage="1" showErrorMessage="1" sqref="AI127:AL127 DB236:DB240 AQ236:AR239 AM123:AP127 AS123:AU127 AI123:AL124 AE313:AU316 AY313:BE316 U19:Y20 AB123:AD125 O78:Z78 O19:R20 BF313:BG315 T669 U95:Y95 BG95:BG96 AI236:AP240 AD314:AD316 DB123:DB127 BC123:BI127 AE123:AH127 V311:V312 AB236:AD240 H313:H316 AQ125:AR127 AV313:AX314 AY95:BB95 AV316:AX316 BH313:BI316 AV124:BB126 BC95:BF97 AB315:AC316 Q239:R240 Y311:Y316 AE240:AH240 AB127:AD127 R95 V315:W316 AZ123:BA123 O311:O312 AB526:BI526 P95 DB78:DB80 U316 AB82:DB82 U239:Y240 AS236:AS240 CR48:DB48 X311:X315 O233:P235 AT236:AT239 AB415:DB415 O953:DB953 AB78:BI80 AE19:BI20 DB19:DB20 AB353:DB353 AB445:DB445 DB275 AB200:DB200 AQ123:AR123 CR32:DB32 AB311:DB312 S239:T239 AB456:DB456 AB159:DB159 AB323:DB323 AB339:DB339 CR526:DB526 AB430:DB431 DB321 CR358:DB358 AB398:DB398 AB806:DB806 AB180:DB180 AB67:DB67 AB286:DB286 AB75:DB75 AB471:DB471 AB820:DB820 AB386:DB386 DB313:DB316 AB275:BI275 AB94:DB94 AB244:DB245 AB602:DB602 J602 AB121:DB122 AB6:DB8 AB740:DB741 AU236:BI240 AB358:BI358 AB42:DB42 AB321:BI321 O315:T316 AB32:BI32 AB673:DB673 AB363:DB364 AB637:DB639 AB815:DB816 AB48:BI48 AB479:DB480 AB718:DB718 AB407:DB407 AB233:DB235 AB384:DB384 W311:W313 P311:U313 AB95:AX96 Y97 P97 O95:O97 R97:W97 BH95:BI97 AB97:BB97 Q233:Y237 O384:Z384 Z233:Z235 O407:Z407 O718:Z718 O479:Z480 L48:Z48 O815:Z816 O637:Z639 O363:Z364 O673:Z673 O32:Z32 O321:Z321 O42:Z42 O358:Z358 O740:Z741 Z6:Z8 Z121:Z122 L602:Z602 O244:Z245 L94:Z94 O275:Z275 O386:Z386 J820:Z820 Y471:Z471 O75:Z75 O286:Z286 O67:Z67 O180:Z180 O806:Z806 O398:Z398 O430:Z431 O339:Z339 O323:Z323 O159:Z159 O456:Z456 Z311:Z312 Z200 O445:Z445 O353:Z353 O415:Z415 M82:Z82 O526:Z526 Y465:Z465 AB465:DB465" xr:uid="{00000000-0002-0000-0000-000011000000}">
      <formula1>"#"</formula1>
    </dataValidation>
    <dataValidation type="list" allowBlank="1" showInputMessage="1" showErrorMessage="1" sqref="AE963:AH966 BF829:BG829 AB83:AD83" xr:uid="{00000000-0002-0000-0000-000012000000}">
      <formula1>"ĐTT, TDS, HĐH, HĐG, HĐNT, VS-AN, HĐC, KH,TQDN, LH"</formula1>
    </dataValidation>
    <dataValidation type="list" allowBlank="1" showInputMessage="1" showErrorMessage="1" sqref="AB756:AD756 BG966 BI469 AH772 AF772 AH764 AF764 AG755 AE755 AE652 AE649 AB771:AD771" xr:uid="{00000000-0002-0000-0000-000013000000}">
      <formula1>"ĐTT, TDS, HĐH, HĐG, HĐNT, VS-AN, KH,HĐC, TQDN, LH"</formula1>
    </dataValidation>
    <dataValidation type="list" allowBlank="1" showInputMessage="1" showErrorMessage="1" sqref="AQ775:AU778 AA952:AD952 AP776:AP778 AO775:AO778 AN776:AN778 AM775:AM778 AH218" xr:uid="{00000000-0002-0000-0000-000014000000}">
      <formula1>"ĐTT, TDS, HĐH, HĐG, HĐNT, VS-AN,KH, HĐC, TQDN, LH"</formula1>
    </dataValidation>
    <dataValidation type="list" allowBlank="1" showInputMessage="1" showErrorMessage="1" sqref="H25:I25 G9:I18" xr:uid="{00000000-0002-0000-0000-000015000000}">
      <formula1>T</formula1>
    </dataValidation>
    <dataValidation type="list" allowBlank="1" showInputMessage="1" showErrorMessage="1" sqref="AB775:AD778 AB770:AD770 AB772:AD773" xr:uid="{00000000-0002-0000-0000-000016000000}">
      <formula1>"ĐTT, TDS, HĐH, HĐG, HĐNT, VS-AN, HĐC, , KH,TQDN, LH"</formula1>
    </dataValidation>
    <dataValidation type="list" allowBlank="1" showInputMessage="1" showErrorMessage="1" sqref="AQ606:AU606 AM765:BI765 AV459:AX459 AO659 AP775 AN775 AE242:AH242 AE443 AE86:AH86 AE599:AH599 AD442 AY485:BI485" xr:uid="{00000000-0002-0000-0000-000017000000}">
      <formula1>"ĐTT, TDS, HĐH, HĐG, HĐNT, KH,  VS-AN, HĐC, TQDN, LH"</formula1>
    </dataValidation>
    <dataValidation type="list" allowBlank="1" showInputMessage="1" showErrorMessage="1" sqref="AB761:AD761" xr:uid="{00000000-0002-0000-0000-000018000000}">
      <formula1>"ĐTT, TDS, HĐH, HĐG, HĐNT, KH,  VS-AN, KH,HĐC, TQDN, LH"</formula1>
    </dataValidation>
    <dataValidation type="list" allowBlank="1" showInputMessage="1" showErrorMessage="1" sqref="AE822:AH822" xr:uid="{00000000-0002-0000-0000-000019000000}">
      <formula1>"ĐTT, TDS, HĐH, HĐG, HĐNT,  VS-AN, HĐC, KH, TQDN, LH"</formula1>
    </dataValidation>
    <dataValidation type="list" allowBlank="1" showInputMessage="1" showErrorMessage="1" sqref="BC90:BE90 AI751:AL753 BI467 BF814 BF801:BG801 BF778:BG778 BF759:BG759 BF745 BG108 BG97 BF91:BG91 BC484:BE484 AI84:AL84" xr:uid="{00000000-0002-0000-0000-00001A000000}">
      <formula1>"ĐTT, TDS, HĐH, HĐG, KH, HĐNT, VS-AN, HĐC, TQDN, LH"</formula1>
    </dataValidation>
    <dataValidation type="list" allowBlank="1" showInputMessage="1" showErrorMessage="1" sqref="AL262 AI650:AL650 BH766:BI766 BH735:BI735 BH644:BI644 BH552:BI552 BH529:BI529 BH967:BI967" xr:uid="{00000000-0002-0000-0000-00001B000000}">
      <formula1>"ĐTT, TDS, HĐH, HĐG,KH, HĐNT, VS-AN, HĐC, TQDN, LH"</formula1>
    </dataValidation>
    <dataValidation type="list" allowBlank="1" showInputMessage="1" showErrorMessage="1" sqref="AI601:AL601 BF726 BG710 BF324 BC965:BE965 BC691:BE691 BC828:BE828 BC805:BE805 BC800 BC798 BC791:BE791 BC769" xr:uid="{00000000-0002-0000-0000-00001C000000}">
      <formula1>"ĐTT, TDS, HĐH, KH, HĐG, HĐNT, VS-AN, HĐC, TQDN, LH"</formula1>
    </dataValidation>
    <dataValidation type="list" allowBlank="1" showInputMessage="1" showErrorMessage="1" sqref="AK773 BH738" xr:uid="{00000000-0002-0000-0000-00001D000000}">
      <formula1>"ĐTT, TDS, HĐH, HĐG, HĐNT, KH,VS-AN, HĐC, TQDN, LH"</formula1>
    </dataValidation>
    <dataValidation type="list" allowBlank="1" showInputMessage="1" showErrorMessage="1" sqref="BH214 BC744:BE744 BC605:BE605 BC109:BE109 AV88:AX88 AM525 AI813:BI813 BH92:BI93 AM85:AP85" xr:uid="{00000000-0002-0000-0000-00001E000000}">
      <formula1>"ĐTT, TDS, HĐH, HĐG, KH,  HĐNT, VS-AN, HĐC, TQDN, LH"</formula1>
    </dataValidation>
    <dataValidation type="list" allowBlank="1" showInputMessage="1" showErrorMessage="1" sqref="AI823:AL823" xr:uid="{00000000-0002-0000-0000-00001F000000}">
      <formula1>"ĐTT, TDS, HĐH, HĐG, KH,  HĐNT, VS-AN, KH, HĐC, TQDN, LH"</formula1>
    </dataValidation>
    <dataValidation type="list" allowBlank="1" showInputMessage="1" showErrorMessage="1" sqref="AM31:AP31" xr:uid="{00000000-0002-0000-0000-000020000000}">
      <formula1>"ĐTT, TDS, HĐH, HĐG, HĐNT, KH, VS-AN, HĐC, KH, TQDN, LH"</formula1>
    </dataValidation>
    <dataValidation type="list" allowBlank="1" showInputMessage="1" showErrorMessage="1" sqref="AM824:AP824" xr:uid="{00000000-0002-0000-0000-000021000000}">
      <formula1>"ĐTT, TDS, HĐH, HĐG, KH,HĐNT, VS-AN, HĐC, KH, TQDN, LH"</formula1>
    </dataValidation>
    <dataValidation type="list" allowBlank="1" showInputMessage="1" showErrorMessage="1" sqref="AM696:AP696" xr:uid="{00000000-0002-0000-0000-000022000000}">
      <formula1>"ĐTT, TDS, HĐH, HĐG, HĐNT , KH, VS-AN, HĐC, TQDN, LH"</formula1>
    </dataValidation>
    <dataValidation type="list" allowBlank="1" showInputMessage="1" showErrorMessage="1" sqref="AP796 AY96:BB96 AM803:AO803 AM797 AY185:BI185 AY89:BB89" xr:uid="{00000000-0002-0000-0000-000023000000}">
      <formula1>"ĐTT, TDS, HĐH, HĐG, HĐNT,KH,  VS-AN, HĐC, TQDN, LH"</formula1>
    </dataValidation>
    <dataValidation type="list" allowBlank="1" showInputMessage="1" showErrorMessage="1" sqref="AV826:AX826" xr:uid="{00000000-0002-0000-0000-000024000000}">
      <formula1>"ĐTT, TDS, HĐH, HĐG, HĐNT,KH,  VS-AN, HĐC, KH, TQDN, LH"</formula1>
    </dataValidation>
    <dataValidation type="list" allowBlank="1" showInputMessage="1" showErrorMessage="1" sqref="AY657:BB657" xr:uid="{00000000-0002-0000-0000-000025000000}">
      <formula1>"ĐTT, TDS, HĐH, HĐG, KH,  HĐNT, VS-AN, HĐC, KH, TQDN, LH"</formula1>
    </dataValidation>
    <dataValidation type="list" allowBlank="1" showInputMessage="1" showErrorMessage="1" sqref="AY825:BB825" xr:uid="{00000000-0002-0000-0000-000026000000}">
      <formula1>"ĐTT, TDS, HĐH, HĐG, HĐNT, KH,  VS-AN, HĐC, KH, TQDN, LH"</formula1>
    </dataValidation>
    <dataValidation type="list" allowBlank="1" showInputMessage="1" showErrorMessage="1" sqref="BC231:BE231" xr:uid="{00000000-0002-0000-0000-000027000000}">
      <formula1>"ĐTT, TDS, HĐH, KH,  HĐG, HĐNT, VS-AN, HĐC, TQDN, LH"</formula1>
    </dataValidation>
    <dataValidation type="list" allowBlank="1" showInputMessage="1" showErrorMessage="1" sqref="BC523:BE524 BC549 BC530:BE532" xr:uid="{00000000-0002-0000-0000-000028000000}">
      <formula1>"ĐTT, TDS, HĐH, HĐG,KH,  HĐNT, VS-AN, HĐC, TQDN, LH"</formula1>
    </dataValidation>
    <dataValidation type="list" allowBlank="1" showInputMessage="1" showErrorMessage="1" sqref="BH830:BI830 BH833:BI833" xr:uid="{00000000-0002-0000-0000-000029000000}">
      <formula1>"ĐTT, TDS, HĐH, HĐG, KH, HĐNT, VS-AN, KH, HĐC, TQDN, LH"</formula1>
    </dataValidation>
    <dataValidation type="list" allowBlank="1" showInputMessage="1" showErrorMessage="1" sqref="BH746:BI746" xr:uid="{00000000-0002-0000-0000-00002A000000}">
      <formula1>"ĐTT, TDS, HĐH,KH, HĐG, HĐNT, VS-AN, HĐC, TQDN, LH"</formula1>
    </dataValidation>
  </dataValidations>
  <hyperlinks>
    <hyperlink ref="I112" r:id="rId1" xr:uid="{00000000-0004-0000-0000-000000000000}"/>
    <hyperlink ref="I49" r:id="rId2" xr:uid="{00000000-0004-0000-0000-000001000000}"/>
    <hyperlink ref="I52" r:id="rId3" xr:uid="{00000000-0004-0000-0000-000002000000}"/>
    <hyperlink ref="I43" r:id="rId4" xr:uid="{00000000-0004-0000-0000-000003000000}"/>
    <hyperlink ref="I25" r:id="rId5" xr:uid="{00000000-0004-0000-0000-000004000000}"/>
    <hyperlink ref="I115" r:id="rId6" xr:uid="{00000000-0004-0000-0000-000005000000}"/>
    <hyperlink ref="I68" r:id="rId7" xr:uid="{00000000-0004-0000-0000-000006000000}"/>
    <hyperlink ref="I37" r:id="rId8" xr:uid="{00000000-0004-0000-0000-000007000000}"/>
    <hyperlink ref="I27" r:id="rId9" xr:uid="{00000000-0004-0000-0000-000008000000}"/>
    <hyperlink ref="I10" r:id="rId10" xr:uid="{00000000-0004-0000-0000-000009000000}"/>
    <hyperlink ref="I71" r:id="rId11" xr:uid="{00000000-0004-0000-0000-00000A000000}"/>
    <hyperlink ref="I116" r:id="rId12" xr:uid="{00000000-0004-0000-0000-00000B000000}"/>
    <hyperlink ref="I174" r:id="rId13" xr:uid="{00000000-0004-0000-0000-00000C000000}"/>
    <hyperlink ref="I179" r:id="rId14" xr:uid="{00000000-0004-0000-0000-00000D000000}"/>
    <hyperlink ref="I169" r:id="rId15" xr:uid="{00000000-0004-0000-0000-00000E000000}"/>
    <hyperlink ref="I190" r:id="rId16" xr:uid="{00000000-0004-0000-0000-00000F000000}"/>
    <hyperlink ref="I385" r:id="rId17" xr:uid="{00000000-0004-0000-0000-000010000000}"/>
    <hyperlink ref="I382" r:id="rId18" xr:uid="{00000000-0004-0000-0000-000011000000}"/>
    <hyperlink ref="I423" r:id="rId19" xr:uid="{00000000-0004-0000-0000-000012000000}"/>
    <hyperlink ref="I426" r:id="rId20" xr:uid="{00000000-0004-0000-0000-000013000000}"/>
    <hyperlink ref="I409" r:id="rId21" xr:uid="{00000000-0004-0000-0000-000014000000}"/>
    <hyperlink ref="I337" r:id="rId22" xr:uid="{00000000-0004-0000-0000-000015000000}"/>
    <hyperlink ref="I351" r:id="rId23" xr:uid="{00000000-0004-0000-0000-000016000000}"/>
    <hyperlink ref="I408" r:id="rId24" xr:uid="{00000000-0004-0000-0000-000017000000}"/>
    <hyperlink ref="I387" r:id="rId25" xr:uid="{00000000-0004-0000-0000-000018000000}"/>
    <hyperlink ref="I379" r:id="rId26" xr:uid="{00000000-0004-0000-0000-000019000000}"/>
    <hyperlink ref="I399" r:id="rId27" xr:uid="{00000000-0004-0000-0000-00001A000000}"/>
    <hyperlink ref="I433" r:id="rId28" xr:uid="{00000000-0004-0000-0000-00001B000000}"/>
    <hyperlink ref="I320" r:id="rId29" xr:uid="{00000000-0004-0000-0000-00001C000000}"/>
    <hyperlink ref="I276" r:id="rId30" xr:uid="{00000000-0004-0000-0000-00001D000000}"/>
    <hyperlink ref="I303" r:id="rId31" xr:uid="{00000000-0004-0000-0000-00001E000000}"/>
    <hyperlink ref="I446" r:id="rId32" xr:uid="{00000000-0004-0000-0000-00001F000000}"/>
    <hyperlink ref="I427" r:id="rId33" xr:uid="{00000000-0004-0000-0000-000020000000}"/>
    <hyperlink ref="I317" r:id="rId34" xr:uid="{00000000-0004-0000-0000-000021000000}"/>
    <hyperlink ref="I273" r:id="rId35" xr:uid="{00000000-0004-0000-0000-000022000000}"/>
    <hyperlink ref="I354" r:id="rId36" xr:uid="{00000000-0004-0000-0000-000023000000}"/>
    <hyperlink ref="I400" r:id="rId37" xr:uid="{00000000-0004-0000-0000-000024000000}"/>
    <hyperlink ref="I418" r:id="rId38" xr:uid="{00000000-0004-0000-0000-000025000000}"/>
    <hyperlink ref="I368" r:id="rId39" xr:uid="{00000000-0004-0000-0000-000026000000}"/>
    <hyperlink ref="I374" r:id="rId40" xr:uid="{00000000-0004-0000-0000-000027000000}"/>
    <hyperlink ref="I425" r:id="rId41" xr:uid="{00000000-0004-0000-0000-000028000000}"/>
    <hyperlink ref="I503" r:id="rId42" xr:uid="{00000000-0004-0000-0000-000029000000}"/>
    <hyperlink ref="I630" r:id="rId43" xr:uid="{00000000-0004-0000-0000-00002A000000}"/>
    <hyperlink ref="I489" r:id="rId44" xr:uid="{00000000-0004-0000-0000-00002B000000}"/>
    <hyperlink ref="I633" r:id="rId45" xr:uid="{00000000-0004-0000-0000-00002C000000}"/>
    <hyperlink ref="I538" r:id="rId46" xr:uid="{00000000-0004-0000-0000-00002D000000}"/>
    <hyperlink ref="I632" r:id="rId47" xr:uid="{00000000-0004-0000-0000-00002E000000}"/>
    <hyperlink ref="I535" r:id="rId48" xr:uid="{00000000-0004-0000-0000-00002F000000}"/>
    <hyperlink ref="I626" r:id="rId49" xr:uid="{00000000-0004-0000-0000-000030000000}"/>
    <hyperlink ref="I624" r:id="rId50" xr:uid="{00000000-0004-0000-0000-000031000000}"/>
    <hyperlink ref="I517" r:id="rId51" xr:uid="{00000000-0004-0000-0000-000032000000}"/>
    <hyperlink ref="I533" r:id="rId52" xr:uid="{00000000-0004-0000-0000-000033000000}"/>
    <hyperlink ref="I662" r:id="rId53" xr:uid="{00000000-0004-0000-0000-000034000000}"/>
    <hyperlink ref="I677" r:id="rId54" xr:uid="{00000000-0004-0000-0000-000035000000}"/>
    <hyperlink ref="I642" r:id="rId55" xr:uid="{00000000-0004-0000-0000-000036000000}"/>
    <hyperlink ref="I681" r:id="rId56" xr:uid="{00000000-0004-0000-0000-000037000000}"/>
    <hyperlink ref="I684" r:id="rId57" xr:uid="{00000000-0004-0000-0000-000038000000}"/>
    <hyperlink ref="I685" r:id="rId58" xr:uid="{00000000-0004-0000-0000-000039000000}"/>
    <hyperlink ref="I640" r:id="rId59" xr:uid="{00000000-0004-0000-0000-00003A000000}"/>
    <hyperlink ref="I675" r:id="rId60" xr:uid="{00000000-0004-0000-0000-00003B000000}"/>
    <hyperlink ref="I214" r:id="rId61" xr:uid="{00000000-0004-0000-0000-00003C000000}"/>
    <hyperlink ref="I168" r:id="rId62" xr:uid="{00000000-0004-0000-0000-00003D000000}"/>
    <hyperlink ref="I838" r:id="rId63" xr:uid="{00000000-0004-0000-0000-00003E000000}"/>
    <hyperlink ref="I830" r:id="rId64" xr:uid="{00000000-0004-0000-0000-00003F000000}"/>
    <hyperlink ref="I825" r:id="rId65" xr:uid="{00000000-0004-0000-0000-000040000000}"/>
    <hyperlink ref="I914" r:id="rId66" xr:uid="{00000000-0004-0000-0000-000041000000}"/>
    <hyperlink ref="I935" r:id="rId67" xr:uid="{00000000-0004-0000-0000-000042000000}"/>
    <hyperlink ref="I932" r:id="rId68" xr:uid="{00000000-0004-0000-0000-000043000000}"/>
    <hyperlink ref="I924" r:id="rId69" xr:uid="{00000000-0004-0000-0000-000044000000}"/>
    <hyperlink ref="I853" r:id="rId70" xr:uid="{00000000-0004-0000-0000-000045000000}"/>
    <hyperlink ref="I710" r:id="rId71" xr:uid="{00000000-0004-0000-0000-000046000000}"/>
    <hyperlink ref="I790" r:id="rId72" xr:uid="{00000000-0004-0000-0000-000047000000}"/>
    <hyperlink ref="I682" r:id="rId73" xr:uid="{00000000-0004-0000-0000-000048000000}"/>
    <hyperlink ref="I687" r:id="rId74" xr:uid="{00000000-0004-0000-0000-000049000000}"/>
    <hyperlink ref="I779" r:id="rId75" xr:uid="{00000000-0004-0000-0000-00004A000000}"/>
    <hyperlink ref="I634" r:id="rId76" xr:uid="{00000000-0004-0000-0000-00004B000000}"/>
    <hyperlink ref="I625" r:id="rId77" xr:uid="{00000000-0004-0000-0000-00004C000000}"/>
    <hyperlink ref="I629" r:id="rId78" xr:uid="{00000000-0004-0000-0000-00004D000000}"/>
    <hyperlink ref="I543" r:id="rId79" xr:uid="{00000000-0004-0000-0000-00004E000000}"/>
    <hyperlink ref="I631" r:id="rId80" xr:uid="{00000000-0004-0000-0000-00004F000000}"/>
    <hyperlink ref="I622" r:id="rId81" xr:uid="{00000000-0004-0000-0000-000050000000}"/>
    <hyperlink ref="I628" r:id="rId82" xr:uid="{00000000-0004-0000-0000-000051000000}"/>
    <hyperlink ref="I498" r:id="rId83" xr:uid="{00000000-0004-0000-0000-000052000000}"/>
    <hyperlink ref="I513" r:id="rId84" xr:uid="{00000000-0004-0000-0000-000053000000}"/>
    <hyperlink ref="I486" r:id="rId85" xr:uid="{00000000-0004-0000-0000-000054000000}"/>
    <hyperlink ref="I161" r:id="rId86" xr:uid="{00000000-0004-0000-0000-000055000000}"/>
    <hyperlink ref="I131" r:id="rId87" xr:uid="{00000000-0004-0000-0000-000056000000}"/>
    <hyperlink ref="I216" r:id="rId88" xr:uid="{00000000-0004-0000-0000-000057000000}"/>
    <hyperlink ref="I189" r:id="rId89" xr:uid="{00000000-0004-0000-0000-000058000000}"/>
    <hyperlink ref="I127" r:id="rId90" xr:uid="{00000000-0004-0000-0000-000059000000}"/>
    <hyperlink ref="I124" r:id="rId91" xr:uid="{00000000-0004-0000-0000-00005A000000}"/>
    <hyperlink ref="I123" r:id="rId92" xr:uid="{00000000-0004-0000-0000-00005B000000}"/>
    <hyperlink ref="I132" r:id="rId93" xr:uid="{00000000-0004-0000-0000-00005C000000}"/>
    <hyperlink ref="I836" r:id="rId94" xr:uid="{00000000-0004-0000-0000-00005D000000}"/>
    <hyperlink ref="I847" r:id="rId95" xr:uid="{00000000-0004-0000-0000-00005E000000}"/>
    <hyperlink ref="I843" r:id="rId96" xr:uid="{00000000-0004-0000-0000-00005F000000}"/>
    <hyperlink ref="I851" r:id="rId97" xr:uid="{00000000-0004-0000-0000-000060000000}"/>
    <hyperlink ref="I929" r:id="rId98" xr:uid="{00000000-0004-0000-0000-000061000000}"/>
    <hyperlink ref="I854" r:id="rId99" xr:uid="{00000000-0004-0000-0000-000062000000}"/>
    <hyperlink ref="I837" r:id="rId100" xr:uid="{00000000-0004-0000-0000-000063000000}"/>
    <hyperlink ref="I840" r:id="rId101" xr:uid="{00000000-0004-0000-0000-000064000000}"/>
    <hyperlink ref="I867" r:id="rId102" xr:uid="{00000000-0004-0000-0000-000065000000}"/>
    <hyperlink ref="I896" r:id="rId103" xr:uid="{00000000-0004-0000-0000-000066000000}"/>
    <hyperlink ref="I906" r:id="rId104" xr:uid="{00000000-0004-0000-0000-000067000000}"/>
    <hyperlink ref="I905" r:id="rId105" xr:uid="{00000000-0004-0000-0000-000068000000}"/>
    <hyperlink ref="I187" r:id="rId106" xr:uid="{00000000-0004-0000-0000-000069000000}"/>
    <hyperlink ref="I155" r:id="rId107" xr:uid="{00000000-0004-0000-0000-00006A000000}"/>
    <hyperlink ref="I751" r:id="rId108" xr:uid="{00000000-0004-0000-0000-00006B000000}"/>
    <hyperlink ref="I156" r:id="rId109" xr:uid="{00000000-0004-0000-0000-00006C000000}"/>
    <hyperlink ref="I153" r:id="rId110" xr:uid="{00000000-0004-0000-0000-00006D000000}"/>
    <hyperlink ref="I9" r:id="rId111" xr:uid="{00000000-0004-0000-0000-00006E000000}"/>
    <hyperlink ref="I491" r:id="rId112" xr:uid="{00000000-0004-0000-0000-00006F000000}"/>
    <hyperlink ref="I490" r:id="rId113" xr:uid="{00000000-0004-0000-0000-000070000000}"/>
    <hyperlink ref="I499" r:id="rId114" xr:uid="{00000000-0004-0000-0000-000071000000}"/>
    <hyperlink ref="I500" r:id="rId115" xr:uid="{00000000-0004-0000-0000-000072000000}"/>
    <hyperlink ref="I501" r:id="rId116" xr:uid="{00000000-0004-0000-0000-000073000000}"/>
    <hyperlink ref="I502" r:id="rId117" xr:uid="{00000000-0004-0000-0000-000074000000}"/>
    <hyperlink ref="I536" r:id="rId118" xr:uid="{00000000-0004-0000-0000-000075000000}"/>
    <hyperlink ref="I537" r:id="rId119" xr:uid="{00000000-0004-0000-0000-000076000000}"/>
  </hyperlinks>
  <pageMargins left="0.38" right="0.3" top="0.55000000000000004" bottom="0.41" header="0.5" footer="0.34"/>
  <pageSetup paperSize="9" scale="85" orientation="landscape" verticalDpi="300" r:id="rId1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74A73-8BEF-416C-824D-ED9814C21684}">
  <dimension ref="A1:H47"/>
  <sheetViews>
    <sheetView topLeftCell="A23" workbookViewId="0">
      <selection activeCell="F27" sqref="F27"/>
    </sheetView>
  </sheetViews>
  <sheetFormatPr defaultColWidth="9.6328125" defaultRowHeight="17"/>
  <cols>
    <col min="1" max="1" width="4.90625" style="920" customWidth="1"/>
    <col min="2" max="2" width="18.36328125" style="888" customWidth="1"/>
    <col min="3" max="3" width="6.6328125" style="920" customWidth="1"/>
    <col min="4" max="4" width="26.1796875" style="900" customWidth="1"/>
    <col min="5" max="5" width="6.6328125" style="900" customWidth="1"/>
    <col min="6" max="6" width="22.90625" style="920" customWidth="1"/>
    <col min="7" max="7" width="26" style="900" customWidth="1"/>
    <col min="8" max="8" width="11.36328125" style="921" customWidth="1"/>
    <col min="9" max="16384" width="9.6328125" style="900"/>
  </cols>
  <sheetData>
    <row r="1" spans="1:8" s="888" customFormat="1">
      <c r="A1" s="933" t="s">
        <v>3143</v>
      </c>
      <c r="B1" s="933"/>
      <c r="C1" s="933"/>
      <c r="D1" s="933"/>
      <c r="E1" s="933"/>
      <c r="F1" s="933"/>
      <c r="G1" s="933"/>
      <c r="H1" s="933"/>
    </row>
    <row r="2" spans="1:8" s="888" customFormat="1">
      <c r="A2" s="933" t="s">
        <v>3144</v>
      </c>
      <c r="B2" s="933"/>
      <c r="C2" s="933"/>
      <c r="D2" s="933"/>
      <c r="E2" s="933"/>
      <c r="F2" s="933"/>
      <c r="G2" s="933"/>
      <c r="H2" s="933"/>
    </row>
    <row r="3" spans="1:8" s="892" customFormat="1" ht="18.5">
      <c r="A3" s="889"/>
      <c r="B3" s="890"/>
      <c r="C3" s="889"/>
      <c r="D3" s="890"/>
      <c r="E3" s="890"/>
      <c r="F3" s="889"/>
      <c r="G3" s="890"/>
      <c r="H3" s="891"/>
    </row>
    <row r="4" spans="1:8" s="896" customFormat="1" ht="36.75" customHeight="1">
      <c r="A4" s="893" t="s">
        <v>394</v>
      </c>
      <c r="B4" s="893" t="s">
        <v>3145</v>
      </c>
      <c r="C4" s="922" t="s">
        <v>3146</v>
      </c>
      <c r="D4" s="922"/>
      <c r="E4" s="894" t="s">
        <v>3147</v>
      </c>
      <c r="F4" s="893" t="s">
        <v>3148</v>
      </c>
      <c r="G4" s="893" t="s">
        <v>3149</v>
      </c>
      <c r="H4" s="895" t="s">
        <v>3150</v>
      </c>
    </row>
    <row r="5" spans="1:8" ht="32.25" customHeight="1">
      <c r="A5" s="922">
        <v>1</v>
      </c>
      <c r="B5" s="931" t="s">
        <v>3151</v>
      </c>
      <c r="C5" s="893">
        <v>1</v>
      </c>
      <c r="D5" s="897" t="s">
        <v>3152</v>
      </c>
      <c r="E5" s="922">
        <v>4</v>
      </c>
      <c r="F5" s="339" t="s">
        <v>1950</v>
      </c>
      <c r="G5" s="898" t="s">
        <v>3153</v>
      </c>
      <c r="H5" s="899"/>
    </row>
    <row r="6" spans="1:8" ht="27" customHeight="1">
      <c r="A6" s="922"/>
      <c r="B6" s="931"/>
      <c r="C6" s="893">
        <v>2</v>
      </c>
      <c r="D6" s="897" t="s">
        <v>3154</v>
      </c>
      <c r="E6" s="922"/>
      <c r="F6" s="340" t="s">
        <v>2109</v>
      </c>
      <c r="G6" s="898" t="s">
        <v>3155</v>
      </c>
      <c r="H6" s="899"/>
    </row>
    <row r="7" spans="1:8" ht="33.75" customHeight="1">
      <c r="A7" s="922"/>
      <c r="B7" s="931"/>
      <c r="C7" s="893">
        <v>3</v>
      </c>
      <c r="D7" s="898" t="s">
        <v>3156</v>
      </c>
      <c r="E7" s="922"/>
      <c r="F7" s="339" t="s">
        <v>2110</v>
      </c>
      <c r="G7" s="898" t="s">
        <v>3153</v>
      </c>
      <c r="H7" s="899"/>
    </row>
    <row r="8" spans="1:8" ht="30" customHeight="1">
      <c r="A8" s="922"/>
      <c r="B8" s="931"/>
      <c r="C8" s="893">
        <v>4</v>
      </c>
      <c r="D8" s="897" t="s">
        <v>3157</v>
      </c>
      <c r="E8" s="922"/>
      <c r="F8" s="339" t="s">
        <v>2111</v>
      </c>
      <c r="G8" s="898" t="s">
        <v>3155</v>
      </c>
      <c r="H8" s="899" t="s">
        <v>2143</v>
      </c>
    </row>
    <row r="9" spans="1:8" ht="31.5" customHeight="1" thickBot="1">
      <c r="A9" s="922">
        <v>2</v>
      </c>
      <c r="B9" s="927" t="s">
        <v>3158</v>
      </c>
      <c r="C9" s="893">
        <v>1</v>
      </c>
      <c r="D9" s="901" t="s">
        <v>3159</v>
      </c>
      <c r="E9" s="922">
        <v>4</v>
      </c>
      <c r="F9" s="339" t="s">
        <v>2112</v>
      </c>
      <c r="G9" s="898" t="s">
        <v>3153</v>
      </c>
      <c r="H9" s="899"/>
    </row>
    <row r="10" spans="1:8" ht="30.75" customHeight="1" thickBot="1">
      <c r="A10" s="922"/>
      <c r="B10" s="927"/>
      <c r="C10" s="893">
        <v>2</v>
      </c>
      <c r="D10" s="902" t="s">
        <v>3160</v>
      </c>
      <c r="E10" s="922"/>
      <c r="F10" s="339" t="s">
        <v>2113</v>
      </c>
      <c r="G10" s="898" t="s">
        <v>3155</v>
      </c>
      <c r="H10" s="899"/>
    </row>
    <row r="11" spans="1:8" ht="38.25" customHeight="1" thickBot="1">
      <c r="A11" s="922"/>
      <c r="B11" s="927"/>
      <c r="C11" s="893">
        <v>3</v>
      </c>
      <c r="D11" s="902" t="s">
        <v>3161</v>
      </c>
      <c r="E11" s="922"/>
      <c r="F11" s="339" t="s">
        <v>2114</v>
      </c>
      <c r="G11" s="898" t="s">
        <v>3153</v>
      </c>
      <c r="H11" s="899"/>
    </row>
    <row r="12" spans="1:8" ht="28.5" customHeight="1" thickBot="1">
      <c r="A12" s="922"/>
      <c r="B12" s="927"/>
      <c r="C12" s="893">
        <v>4</v>
      </c>
      <c r="D12" s="902" t="s">
        <v>3162</v>
      </c>
      <c r="E12" s="922"/>
      <c r="F12" s="339" t="s">
        <v>2115</v>
      </c>
      <c r="G12" s="898" t="s">
        <v>3155</v>
      </c>
      <c r="H12" s="899" t="s">
        <v>1951</v>
      </c>
    </row>
    <row r="13" spans="1:8" ht="29.25" customHeight="1" thickBot="1">
      <c r="A13" s="922">
        <v>3</v>
      </c>
      <c r="B13" s="927" t="s">
        <v>3163</v>
      </c>
      <c r="C13" s="893">
        <v>1</v>
      </c>
      <c r="D13" s="902" t="s">
        <v>3164</v>
      </c>
      <c r="E13" s="922">
        <v>4</v>
      </c>
      <c r="F13" s="339" t="s">
        <v>2116</v>
      </c>
      <c r="G13" s="898" t="s">
        <v>3153</v>
      </c>
      <c r="H13" s="899"/>
    </row>
    <row r="14" spans="1:8" ht="33" customHeight="1" thickBot="1">
      <c r="A14" s="922"/>
      <c r="B14" s="927"/>
      <c r="C14" s="893">
        <v>2</v>
      </c>
      <c r="D14" s="902" t="s">
        <v>3165</v>
      </c>
      <c r="E14" s="922"/>
      <c r="F14" s="339" t="s">
        <v>2117</v>
      </c>
      <c r="G14" s="898" t="s">
        <v>3155</v>
      </c>
      <c r="H14" s="899"/>
    </row>
    <row r="15" spans="1:8" ht="30" customHeight="1" thickBot="1">
      <c r="A15" s="922"/>
      <c r="B15" s="927"/>
      <c r="C15" s="893">
        <v>3</v>
      </c>
      <c r="D15" s="902" t="s">
        <v>3166</v>
      </c>
      <c r="E15" s="922"/>
      <c r="F15" s="340" t="s">
        <v>2118</v>
      </c>
      <c r="G15" s="898" t="s">
        <v>3153</v>
      </c>
      <c r="H15" s="899"/>
    </row>
    <row r="16" spans="1:8" ht="25.5" customHeight="1" thickBot="1">
      <c r="A16" s="922"/>
      <c r="B16" s="927"/>
      <c r="C16" s="893">
        <v>4</v>
      </c>
      <c r="D16" s="902" t="s">
        <v>3167</v>
      </c>
      <c r="E16" s="922"/>
      <c r="F16" s="339" t="s">
        <v>2119</v>
      </c>
      <c r="G16" s="898" t="s">
        <v>3155</v>
      </c>
      <c r="H16" s="899" t="s">
        <v>1952</v>
      </c>
    </row>
    <row r="17" spans="1:8" ht="25.5" customHeight="1" thickBot="1">
      <c r="A17" s="922">
        <v>4</v>
      </c>
      <c r="B17" s="927" t="s">
        <v>3168</v>
      </c>
      <c r="C17" s="893">
        <v>1</v>
      </c>
      <c r="D17" s="902" t="s">
        <v>3169</v>
      </c>
      <c r="E17" s="922">
        <v>4</v>
      </c>
      <c r="F17" s="339" t="s">
        <v>2120</v>
      </c>
      <c r="G17" s="898" t="s">
        <v>3153</v>
      </c>
      <c r="H17" s="899"/>
    </row>
    <row r="18" spans="1:8" ht="23.25" customHeight="1" thickBot="1">
      <c r="A18" s="922"/>
      <c r="B18" s="927"/>
      <c r="C18" s="893">
        <v>2</v>
      </c>
      <c r="D18" s="902" t="s">
        <v>3170</v>
      </c>
      <c r="E18" s="922"/>
      <c r="F18" s="339" t="s">
        <v>2121</v>
      </c>
      <c r="G18" s="898" t="s">
        <v>3155</v>
      </c>
      <c r="H18" s="899"/>
    </row>
    <row r="19" spans="1:8" ht="24.75" customHeight="1" thickBot="1">
      <c r="A19" s="922"/>
      <c r="B19" s="927"/>
      <c r="C19" s="893">
        <v>3</v>
      </c>
      <c r="D19" s="902" t="s">
        <v>3171</v>
      </c>
      <c r="E19" s="922"/>
      <c r="F19" s="339" t="s">
        <v>2122</v>
      </c>
      <c r="G19" s="898" t="s">
        <v>3153</v>
      </c>
      <c r="H19" s="899"/>
    </row>
    <row r="20" spans="1:8" ht="28.5" customHeight="1" thickBot="1">
      <c r="A20" s="922"/>
      <c r="B20" s="927"/>
      <c r="C20" s="893">
        <v>4</v>
      </c>
      <c r="D20" s="902" t="s">
        <v>3172</v>
      </c>
      <c r="E20" s="922"/>
      <c r="F20" s="339" t="s">
        <v>2123</v>
      </c>
      <c r="G20" s="898" t="s">
        <v>3155</v>
      </c>
      <c r="H20" s="899" t="s">
        <v>1953</v>
      </c>
    </row>
    <row r="21" spans="1:8" ht="28.5" customHeight="1" thickBot="1">
      <c r="A21" s="922">
        <v>5</v>
      </c>
      <c r="B21" s="927" t="s">
        <v>3173</v>
      </c>
      <c r="C21" s="893">
        <v>1</v>
      </c>
      <c r="D21" s="902" t="s">
        <v>3174</v>
      </c>
      <c r="E21" s="922">
        <v>3</v>
      </c>
      <c r="F21" s="339" t="s">
        <v>2124</v>
      </c>
      <c r="G21" s="898" t="s">
        <v>3153</v>
      </c>
      <c r="H21" s="899"/>
    </row>
    <row r="22" spans="1:8" ht="28.5" customHeight="1" thickBot="1">
      <c r="A22" s="922"/>
      <c r="B22" s="927"/>
      <c r="C22" s="893">
        <v>2</v>
      </c>
      <c r="D22" s="902" t="s">
        <v>3175</v>
      </c>
      <c r="E22" s="922"/>
      <c r="F22" s="339" t="s">
        <v>2125</v>
      </c>
      <c r="G22" s="898" t="s">
        <v>3155</v>
      </c>
      <c r="H22" s="899"/>
    </row>
    <row r="23" spans="1:8" ht="28.5" customHeight="1" thickBot="1">
      <c r="A23" s="922"/>
      <c r="B23" s="927"/>
      <c r="C23" s="893">
        <v>3</v>
      </c>
      <c r="D23" s="902" t="s">
        <v>3176</v>
      </c>
      <c r="E23" s="922"/>
      <c r="F23" s="339" t="s">
        <v>2126</v>
      </c>
      <c r="G23" s="898" t="s">
        <v>3153</v>
      </c>
      <c r="H23" s="899" t="s">
        <v>1954</v>
      </c>
    </row>
    <row r="24" spans="1:8" ht="31.5" customHeight="1" thickBot="1">
      <c r="A24" s="929">
        <v>6</v>
      </c>
      <c r="B24" s="927" t="s">
        <v>3177</v>
      </c>
      <c r="C24" s="893">
        <v>1</v>
      </c>
      <c r="D24" s="902" t="s">
        <v>3178</v>
      </c>
      <c r="E24" s="922">
        <v>3</v>
      </c>
      <c r="F24" s="341" t="s">
        <v>2127</v>
      </c>
      <c r="G24" s="898" t="s">
        <v>3155</v>
      </c>
      <c r="H24" s="899"/>
    </row>
    <row r="25" spans="1:8" ht="38" customHeight="1">
      <c r="A25" s="929"/>
      <c r="B25" s="927"/>
      <c r="C25" s="893"/>
      <c r="D25" s="903" t="s">
        <v>3179</v>
      </c>
      <c r="E25" s="922"/>
      <c r="F25" s="904" t="s">
        <v>3180</v>
      </c>
      <c r="G25" s="898"/>
      <c r="H25" s="899"/>
    </row>
    <row r="26" spans="1:8" ht="27.75" customHeight="1">
      <c r="A26" s="929"/>
      <c r="B26" s="927"/>
      <c r="C26" s="893">
        <v>2</v>
      </c>
      <c r="D26" s="905"/>
      <c r="E26" s="922"/>
      <c r="F26" s="341" t="s">
        <v>2128</v>
      </c>
      <c r="G26" s="898" t="s">
        <v>3153</v>
      </c>
      <c r="H26" s="906"/>
    </row>
    <row r="27" spans="1:8" ht="24" customHeight="1" thickBot="1">
      <c r="A27" s="929"/>
      <c r="B27" s="927"/>
      <c r="C27" s="893">
        <v>3</v>
      </c>
      <c r="D27" s="907" t="s">
        <v>3181</v>
      </c>
      <c r="E27" s="922"/>
      <c r="F27" s="341" t="s">
        <v>2129</v>
      </c>
      <c r="G27" s="898" t="s">
        <v>3155</v>
      </c>
      <c r="H27" s="899" t="s">
        <v>2144</v>
      </c>
    </row>
    <row r="28" spans="1:8" s="909" customFormat="1" ht="28.5" customHeight="1" thickBot="1">
      <c r="A28" s="930">
        <v>7</v>
      </c>
      <c r="B28" s="931" t="s">
        <v>3182</v>
      </c>
      <c r="C28" s="908">
        <v>1</v>
      </c>
      <c r="D28" s="907" t="s">
        <v>3183</v>
      </c>
      <c r="E28" s="932">
        <v>2</v>
      </c>
      <c r="F28" s="342" t="s">
        <v>2130</v>
      </c>
      <c r="G28" s="898" t="s">
        <v>3153</v>
      </c>
      <c r="H28" s="906"/>
    </row>
    <row r="29" spans="1:8" s="909" customFormat="1" ht="28.5" customHeight="1" thickBot="1">
      <c r="A29" s="930"/>
      <c r="B29" s="931"/>
      <c r="C29" s="908">
        <v>2</v>
      </c>
      <c r="D29" s="907" t="s">
        <v>3184</v>
      </c>
      <c r="E29" s="932"/>
      <c r="F29" s="342" t="s">
        <v>2131</v>
      </c>
      <c r="G29" s="898" t="s">
        <v>3155</v>
      </c>
      <c r="H29" s="906" t="s">
        <v>1955</v>
      </c>
    </row>
    <row r="30" spans="1:8" ht="27" customHeight="1" thickBot="1">
      <c r="A30" s="922">
        <v>8</v>
      </c>
      <c r="B30" s="927" t="s">
        <v>3185</v>
      </c>
      <c r="C30" s="893">
        <v>1</v>
      </c>
      <c r="D30" s="907" t="s">
        <v>3186</v>
      </c>
      <c r="E30" s="922">
        <v>4</v>
      </c>
      <c r="F30" s="341" t="s">
        <v>2132</v>
      </c>
      <c r="G30" s="898" t="s">
        <v>3153</v>
      </c>
      <c r="H30" s="899"/>
    </row>
    <row r="31" spans="1:8" ht="30" customHeight="1" thickBot="1">
      <c r="A31" s="922"/>
      <c r="B31" s="927"/>
      <c r="C31" s="893">
        <v>2</v>
      </c>
      <c r="D31" s="907" t="s">
        <v>3187</v>
      </c>
      <c r="E31" s="922"/>
      <c r="F31" s="341" t="s">
        <v>2133</v>
      </c>
      <c r="G31" s="898" t="s">
        <v>3155</v>
      </c>
      <c r="H31" s="899"/>
    </row>
    <row r="32" spans="1:8" ht="27.75" customHeight="1" thickBot="1">
      <c r="A32" s="922"/>
      <c r="B32" s="927"/>
      <c r="C32" s="893">
        <v>3</v>
      </c>
      <c r="D32" s="907" t="s">
        <v>3188</v>
      </c>
      <c r="E32" s="922"/>
      <c r="F32" s="341" t="s">
        <v>2134</v>
      </c>
      <c r="G32" s="898" t="s">
        <v>3153</v>
      </c>
      <c r="H32" s="899"/>
    </row>
    <row r="33" spans="1:8" ht="29.25" customHeight="1" thickBot="1">
      <c r="A33" s="922"/>
      <c r="B33" s="927"/>
      <c r="C33" s="893">
        <v>4</v>
      </c>
      <c r="D33" s="907" t="s">
        <v>3189</v>
      </c>
      <c r="E33" s="922"/>
      <c r="F33" s="341" t="s">
        <v>2135</v>
      </c>
      <c r="G33" s="898" t="s">
        <v>3155</v>
      </c>
      <c r="H33" s="899" t="s">
        <v>1959</v>
      </c>
    </row>
    <row r="34" spans="1:8" ht="32.25" customHeight="1" thickBot="1">
      <c r="A34" s="922">
        <v>9</v>
      </c>
      <c r="B34" s="927" t="s">
        <v>2145</v>
      </c>
      <c r="C34" s="893">
        <v>1</v>
      </c>
      <c r="D34" s="907" t="s">
        <v>3190</v>
      </c>
      <c r="E34" s="922">
        <v>3</v>
      </c>
      <c r="F34" s="341" t="s">
        <v>2136</v>
      </c>
      <c r="G34" s="898" t="s">
        <v>3153</v>
      </c>
      <c r="H34" s="899"/>
    </row>
    <row r="35" spans="1:8" ht="24" customHeight="1" thickBot="1">
      <c r="A35" s="922"/>
      <c r="B35" s="927"/>
      <c r="C35" s="893">
        <v>2</v>
      </c>
      <c r="D35" s="907" t="s">
        <v>3191</v>
      </c>
      <c r="E35" s="922"/>
      <c r="F35" s="341" t="s">
        <v>2137</v>
      </c>
      <c r="G35" s="898" t="s">
        <v>3155</v>
      </c>
      <c r="H35" s="899"/>
    </row>
    <row r="36" spans="1:8" ht="29.25" customHeight="1" thickBot="1">
      <c r="A36" s="922"/>
      <c r="B36" s="927"/>
      <c r="C36" s="893">
        <v>3</v>
      </c>
      <c r="D36" s="907" t="s">
        <v>3192</v>
      </c>
      <c r="E36" s="922"/>
      <c r="F36" s="341" t="s">
        <v>2138</v>
      </c>
      <c r="G36" s="898" t="s">
        <v>3153</v>
      </c>
      <c r="H36" s="899" t="s">
        <v>1958</v>
      </c>
    </row>
    <row r="37" spans="1:8" ht="24.75" customHeight="1" thickBot="1">
      <c r="A37" s="922">
        <v>10</v>
      </c>
      <c r="B37" s="927" t="s">
        <v>3193</v>
      </c>
      <c r="C37" s="893">
        <v>1</v>
      </c>
      <c r="D37" s="907" t="s">
        <v>3194</v>
      </c>
      <c r="E37" s="922">
        <v>2</v>
      </c>
      <c r="F37" s="341" t="s">
        <v>2139</v>
      </c>
      <c r="G37" s="898" t="s">
        <v>3155</v>
      </c>
      <c r="H37" s="899"/>
    </row>
    <row r="38" spans="1:8" ht="30" customHeight="1" thickBot="1">
      <c r="A38" s="922"/>
      <c r="B38" s="927"/>
      <c r="C38" s="893">
        <v>2</v>
      </c>
      <c r="D38" s="907" t="s">
        <v>3195</v>
      </c>
      <c r="E38" s="922"/>
      <c r="F38" s="341" t="s">
        <v>2140</v>
      </c>
      <c r="G38" s="898" t="s">
        <v>3153</v>
      </c>
      <c r="H38" s="899" t="s">
        <v>1957</v>
      </c>
    </row>
    <row r="39" spans="1:8" ht="32" customHeight="1" thickBot="1">
      <c r="A39" s="928">
        <v>11</v>
      </c>
      <c r="B39" s="927" t="s">
        <v>3196</v>
      </c>
      <c r="C39" s="893">
        <v>1</v>
      </c>
      <c r="D39" s="907" t="s">
        <v>3197</v>
      </c>
      <c r="E39" s="922">
        <v>2</v>
      </c>
      <c r="F39" s="341" t="s">
        <v>2141</v>
      </c>
      <c r="G39" s="898" t="s">
        <v>3155</v>
      </c>
      <c r="H39" s="899"/>
    </row>
    <row r="40" spans="1:8" ht="28.5" customHeight="1" thickBot="1">
      <c r="A40" s="928"/>
      <c r="B40" s="927"/>
      <c r="C40" s="893">
        <v>2</v>
      </c>
      <c r="D40" s="907" t="s">
        <v>3198</v>
      </c>
      <c r="E40" s="922"/>
      <c r="F40" s="341" t="s">
        <v>2142</v>
      </c>
      <c r="G40" s="898" t="s">
        <v>3153</v>
      </c>
      <c r="H40" s="906" t="s">
        <v>1956</v>
      </c>
    </row>
    <row r="41" spans="1:8" ht="16" thickBot="1">
      <c r="A41" s="922" t="s">
        <v>3199</v>
      </c>
      <c r="B41" s="922"/>
      <c r="C41" s="893"/>
      <c r="D41" s="907" t="s">
        <v>3200</v>
      </c>
      <c r="E41" s="893">
        <f>SUM(E5:E40)</f>
        <v>35</v>
      </c>
      <c r="F41" s="893"/>
      <c r="G41" s="898"/>
      <c r="H41" s="910"/>
    </row>
    <row r="42" spans="1:8" ht="16.5">
      <c r="A42" s="911"/>
      <c r="B42" s="912"/>
      <c r="C42" s="911"/>
      <c r="D42" s="913"/>
      <c r="E42" s="913"/>
      <c r="F42" s="911"/>
      <c r="G42" s="913"/>
      <c r="H42" s="914"/>
    </row>
    <row r="43" spans="1:8" ht="15" customHeight="1">
      <c r="A43" s="923" t="s">
        <v>3201</v>
      </c>
      <c r="B43" s="923"/>
      <c r="C43" s="923"/>
      <c r="D43" s="923"/>
      <c r="E43" s="915"/>
      <c r="F43" s="923"/>
      <c r="G43" s="923"/>
      <c r="H43" s="916"/>
    </row>
    <row r="44" spans="1:8" ht="15" customHeight="1">
      <c r="A44" s="915"/>
      <c r="B44" s="917"/>
      <c r="C44" s="915"/>
      <c r="D44" s="915"/>
      <c r="E44" s="915"/>
      <c r="F44" s="924"/>
      <c r="G44" s="924"/>
      <c r="H44" s="924"/>
    </row>
    <row r="47" spans="1:8" s="918" customFormat="1" ht="15" customHeight="1">
      <c r="A47" s="925"/>
      <c r="B47" s="925"/>
      <c r="C47" s="925"/>
      <c r="D47" s="925"/>
      <c r="F47" s="926"/>
      <c r="G47" s="926"/>
      <c r="H47" s="919"/>
    </row>
  </sheetData>
  <mergeCells count="42">
    <mergeCell ref="A1:H1"/>
    <mergeCell ref="A2:H2"/>
    <mergeCell ref="C4:D4"/>
    <mergeCell ref="A5:A8"/>
    <mergeCell ref="B5:B8"/>
    <mergeCell ref="E5:E8"/>
    <mergeCell ref="A9:A12"/>
    <mergeCell ref="B9:B12"/>
    <mergeCell ref="E9:E12"/>
    <mergeCell ref="A13:A16"/>
    <mergeCell ref="B13:B16"/>
    <mergeCell ref="E13:E16"/>
    <mergeCell ref="A17:A20"/>
    <mergeCell ref="B17:B20"/>
    <mergeCell ref="E17:E20"/>
    <mergeCell ref="A21:A23"/>
    <mergeCell ref="B21:B23"/>
    <mergeCell ref="E21:E23"/>
    <mergeCell ref="A24:A27"/>
    <mergeCell ref="B24:B27"/>
    <mergeCell ref="E24:E27"/>
    <mergeCell ref="A28:A29"/>
    <mergeCell ref="B28:B29"/>
    <mergeCell ref="E28:E29"/>
    <mergeCell ref="A30:A33"/>
    <mergeCell ref="B30:B33"/>
    <mergeCell ref="E30:E33"/>
    <mergeCell ref="A34:A36"/>
    <mergeCell ref="B34:B36"/>
    <mergeCell ref="E34:E36"/>
    <mergeCell ref="A37:A38"/>
    <mergeCell ref="B37:B38"/>
    <mergeCell ref="E37:E38"/>
    <mergeCell ref="A39:A40"/>
    <mergeCell ref="B39:B40"/>
    <mergeCell ref="E39:E40"/>
    <mergeCell ref="A41:B41"/>
    <mergeCell ref="A43:D43"/>
    <mergeCell ref="F43:G43"/>
    <mergeCell ref="F44:H44"/>
    <mergeCell ref="A47:D47"/>
    <mergeCell ref="F47:G47"/>
  </mergeCells>
  <pageMargins left="0.7" right="0.7" top="0.45" bottom="0.42"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NO1178"/>
  <sheetViews>
    <sheetView zoomScale="60" zoomScaleNormal="60" zoomScaleSheetLayoutView="80" workbookViewId="0">
      <pane xSplit="12" ySplit="5" topLeftCell="BT868" activePane="bottomRight" state="frozen"/>
      <selection pane="topRight" activeCell="K1" sqref="K1"/>
      <selection pane="bottomLeft" activeCell="A6" sqref="A6"/>
      <selection pane="bottomRight" activeCell="CH833" sqref="CH833"/>
    </sheetView>
  </sheetViews>
  <sheetFormatPr defaultRowHeight="30.75" customHeight="1"/>
  <cols>
    <col min="1" max="1" width="5.453125" style="4" customWidth="1"/>
    <col min="2" max="2" width="26.08984375" style="3" customWidth="1"/>
    <col min="3" max="3" width="4.453125" style="153" customWidth="1"/>
    <col min="4" max="4" width="29.90625" style="3" customWidth="1"/>
    <col min="5" max="5" width="3.453125" style="153" customWidth="1"/>
    <col min="6" max="6" width="24" style="3" customWidth="1"/>
    <col min="7" max="8" width="25.453125" style="265" customWidth="1"/>
    <col min="9" max="9" width="15.90625" style="738" customWidth="1"/>
    <col min="10" max="10" width="16.90625" style="92" hidden="1" customWidth="1"/>
    <col min="11" max="11" width="9.81640625" style="525" hidden="1" customWidth="1"/>
    <col min="12" max="12" width="7.1796875" style="2" hidden="1" customWidth="1"/>
    <col min="13" max="13" width="8" style="1" hidden="1" customWidth="1"/>
    <col min="14" max="14" width="4.6328125" style="154" hidden="1" customWidth="1"/>
    <col min="15" max="15" width="16.90625" style="4" hidden="1" customWidth="1"/>
    <col min="16" max="16" width="4.36328125" style="4" hidden="1" customWidth="1"/>
    <col min="17" max="20" width="5" style="1" hidden="1" customWidth="1"/>
    <col min="21" max="21" width="5.453125" style="23" hidden="1" customWidth="1"/>
    <col min="22" max="24" width="5" style="1" hidden="1" customWidth="1"/>
    <col min="25" max="25" width="6.81640625" style="4" hidden="1" customWidth="1"/>
    <col min="26" max="27" width="5" style="1" hidden="1" customWidth="1"/>
    <col min="28" max="29" width="5.6328125" style="4" hidden="1" customWidth="1"/>
    <col min="30" max="40" width="5.6328125" style="1" hidden="1" customWidth="1"/>
    <col min="41" max="41" width="16.90625" style="1" hidden="1" customWidth="1"/>
    <col min="42" max="44" width="16.90625" style="4" hidden="1" customWidth="1"/>
    <col min="45" max="47" width="16.90625" style="1" hidden="1" customWidth="1"/>
    <col min="48" max="48" width="16.90625" style="36" hidden="1" customWidth="1"/>
    <col min="49" max="52" width="16.90625" style="1" hidden="1" customWidth="1"/>
    <col min="53" max="53" width="9" style="1" hidden="1" customWidth="1"/>
    <col min="54" max="54" width="8.6328125" style="1" hidden="1" customWidth="1"/>
    <col min="55" max="55" width="8.36328125" style="1" hidden="1" customWidth="1"/>
    <col min="56" max="56" width="9.08984375" style="1" hidden="1" customWidth="1"/>
    <col min="57" max="57" width="7.81640625" style="4" hidden="1" customWidth="1"/>
    <col min="58" max="58" width="9" style="4" hidden="1" customWidth="1"/>
    <col min="59" max="59" width="8.90625" style="4" hidden="1" customWidth="1"/>
    <col min="60" max="63" width="16.90625" style="1" hidden="1" customWidth="1"/>
    <col min="64" max="64" width="4.81640625" style="36" customWidth="1"/>
    <col min="65" max="66" width="4.81640625" style="1" customWidth="1"/>
    <col min="67" max="67" width="4.81640625" style="20" customWidth="1"/>
    <col min="68" max="69" width="4.81640625" style="1" customWidth="1"/>
    <col min="70" max="70" width="4.81640625" style="808" customWidth="1"/>
    <col min="71" max="71" width="4.81640625" style="23" customWidth="1"/>
    <col min="72" max="72" width="4.81640625" style="1" customWidth="1"/>
    <col min="73" max="73" width="4.81640625" style="81" customWidth="1"/>
    <col min="74" max="74" width="4.81640625" style="1" customWidth="1"/>
    <col min="75" max="75" width="4.81640625" style="812" customWidth="1"/>
    <col min="76" max="76" width="4.81640625" style="1" customWidth="1"/>
    <col min="77" max="77" width="4.81640625" style="822" customWidth="1"/>
    <col min="78" max="78" width="4.81640625" style="808" customWidth="1"/>
    <col min="79" max="79" width="4.81640625" style="364" customWidth="1"/>
    <col min="80" max="80" width="4.81640625" style="19" customWidth="1"/>
    <col min="81" max="81" width="4.81640625" style="1" customWidth="1"/>
    <col min="82" max="82" width="4.81640625" style="774" customWidth="1"/>
    <col min="83" max="83" width="4.81640625" style="1" customWidth="1"/>
    <col min="84" max="84" width="4.81640625" style="81" customWidth="1"/>
    <col min="85" max="86" width="4.81640625" style="1" customWidth="1"/>
    <col min="87" max="87" width="4.81640625" style="81" customWidth="1"/>
    <col min="88" max="88" width="4.81640625" style="774" customWidth="1"/>
    <col min="89" max="89" width="4.81640625" style="81" customWidth="1"/>
    <col min="90" max="90" width="12.08984375" style="1" customWidth="1"/>
    <col min="91" max="99" width="9.90625" style="1" customWidth="1"/>
    <col min="100" max="100" width="9.90625" style="4" customWidth="1"/>
    <col min="101" max="101" width="9.08984375" style="4" customWidth="1"/>
    <col min="102" max="339" width="8.81640625" style="4"/>
    <col min="340" max="340" width="20.08984375" style="4" customWidth="1"/>
    <col min="341" max="341" width="4.08984375" style="4" customWidth="1"/>
    <col min="342" max="342" width="39" style="4" customWidth="1"/>
    <col min="343" max="343" width="53.453125" style="4" customWidth="1"/>
    <col min="344" max="347" width="7.90625" style="4" customWidth="1"/>
    <col min="348" max="348" width="10" style="4" customWidth="1"/>
    <col min="349" max="350" width="9.08984375" style="4" customWidth="1"/>
    <col min="351" max="351" width="8" style="4" customWidth="1"/>
    <col min="352" max="595" width="8.81640625" style="4"/>
    <col min="596" max="596" width="20.08984375" style="4" customWidth="1"/>
    <col min="597" max="597" width="4.08984375" style="4" customWidth="1"/>
    <col min="598" max="598" width="39" style="4" customWidth="1"/>
    <col min="599" max="599" width="53.453125" style="4" customWidth="1"/>
    <col min="600" max="603" width="7.90625" style="4" customWidth="1"/>
    <col min="604" max="604" width="10" style="4" customWidth="1"/>
    <col min="605" max="606" width="9.08984375" style="4" customWidth="1"/>
    <col min="607" max="607" width="8" style="4" customWidth="1"/>
    <col min="608" max="851" width="8.81640625" style="4"/>
    <col min="852" max="852" width="20.08984375" style="4" customWidth="1"/>
    <col min="853" max="853" width="4.08984375" style="4" customWidth="1"/>
    <col min="854" max="854" width="39" style="4" customWidth="1"/>
    <col min="855" max="855" width="53.453125" style="4" customWidth="1"/>
    <col min="856" max="859" width="7.90625" style="4" customWidth="1"/>
    <col min="860" max="860" width="10" style="4" customWidth="1"/>
    <col min="861" max="862" width="9.08984375" style="4" customWidth="1"/>
    <col min="863" max="863" width="8" style="4" customWidth="1"/>
    <col min="864" max="1107" width="8.81640625" style="4"/>
    <col min="1108" max="1108" width="20.08984375" style="4" customWidth="1"/>
    <col min="1109" max="1109" width="4.08984375" style="4" customWidth="1"/>
    <col min="1110" max="1110" width="39" style="4" customWidth="1"/>
    <col min="1111" max="1111" width="53.453125" style="4" customWidth="1"/>
    <col min="1112" max="1115" width="7.90625" style="4" customWidth="1"/>
    <col min="1116" max="1116" width="10" style="4" customWidth="1"/>
    <col min="1117" max="1118" width="9.08984375" style="4" customWidth="1"/>
    <col min="1119" max="1119" width="8" style="4" customWidth="1"/>
    <col min="1120" max="1363" width="8.81640625" style="4"/>
    <col min="1364" max="1364" width="20.08984375" style="4" customWidth="1"/>
    <col min="1365" max="1365" width="4.08984375" style="4" customWidth="1"/>
    <col min="1366" max="1366" width="39" style="4" customWidth="1"/>
    <col min="1367" max="1367" width="53.453125" style="4" customWidth="1"/>
    <col min="1368" max="1371" width="7.90625" style="4" customWidth="1"/>
    <col min="1372" max="1372" width="10" style="4" customWidth="1"/>
    <col min="1373" max="1374" width="9.08984375" style="4" customWidth="1"/>
    <col min="1375" max="1375" width="8" style="4" customWidth="1"/>
    <col min="1376" max="1619" width="8.81640625" style="4"/>
    <col min="1620" max="1620" width="20.08984375" style="4" customWidth="1"/>
    <col min="1621" max="1621" width="4.08984375" style="4" customWidth="1"/>
    <col min="1622" max="1622" width="39" style="4" customWidth="1"/>
    <col min="1623" max="1623" width="53.453125" style="4" customWidth="1"/>
    <col min="1624" max="1627" width="7.90625" style="4" customWidth="1"/>
    <col min="1628" max="1628" width="10" style="4" customWidth="1"/>
    <col min="1629" max="1630" width="9.08984375" style="4" customWidth="1"/>
    <col min="1631" max="1631" width="8" style="4" customWidth="1"/>
    <col min="1632" max="1875" width="8.81640625" style="4"/>
    <col min="1876" max="1876" width="20.08984375" style="4" customWidth="1"/>
    <col min="1877" max="1877" width="4.08984375" style="4" customWidth="1"/>
    <col min="1878" max="1878" width="39" style="4" customWidth="1"/>
    <col min="1879" max="1879" width="53.453125" style="4" customWidth="1"/>
    <col min="1880" max="1883" width="7.90625" style="4" customWidth="1"/>
    <col min="1884" max="1884" width="10" style="4" customWidth="1"/>
    <col min="1885" max="1886" width="9.08984375" style="4" customWidth="1"/>
    <col min="1887" max="1887" width="8" style="4" customWidth="1"/>
    <col min="1888" max="2131" width="8.81640625" style="4"/>
    <col min="2132" max="2132" width="20.08984375" style="4" customWidth="1"/>
    <col min="2133" max="2133" width="4.08984375" style="4" customWidth="1"/>
    <col min="2134" max="2134" width="39" style="4" customWidth="1"/>
    <col min="2135" max="2135" width="53.453125" style="4" customWidth="1"/>
    <col min="2136" max="2139" width="7.90625" style="4" customWidth="1"/>
    <col min="2140" max="2140" width="10" style="4" customWidth="1"/>
    <col min="2141" max="2142" width="9.08984375" style="4" customWidth="1"/>
    <col min="2143" max="2143" width="8" style="4" customWidth="1"/>
    <col min="2144" max="2387" width="8.81640625" style="4"/>
    <col min="2388" max="2388" width="20.08984375" style="4" customWidth="1"/>
    <col min="2389" max="2389" width="4.08984375" style="4" customWidth="1"/>
    <col min="2390" max="2390" width="39" style="4" customWidth="1"/>
    <col min="2391" max="2391" width="53.453125" style="4" customWidth="1"/>
    <col min="2392" max="2395" width="7.90625" style="4" customWidth="1"/>
    <col min="2396" max="2396" width="10" style="4" customWidth="1"/>
    <col min="2397" max="2398" width="9.08984375" style="4" customWidth="1"/>
    <col min="2399" max="2399" width="8" style="4" customWidth="1"/>
    <col min="2400" max="2643" width="8.81640625" style="4"/>
    <col min="2644" max="2644" width="20.08984375" style="4" customWidth="1"/>
    <col min="2645" max="2645" width="4.08984375" style="4" customWidth="1"/>
    <col min="2646" max="2646" width="39" style="4" customWidth="1"/>
    <col min="2647" max="2647" width="53.453125" style="4" customWidth="1"/>
    <col min="2648" max="2651" width="7.90625" style="4" customWidth="1"/>
    <col min="2652" max="2652" width="10" style="4" customWidth="1"/>
    <col min="2653" max="2654" width="9.08984375" style="4" customWidth="1"/>
    <col min="2655" max="2655" width="8" style="4" customWidth="1"/>
    <col min="2656" max="2899" width="8.81640625" style="4"/>
    <col min="2900" max="2900" width="20.08984375" style="4" customWidth="1"/>
    <col min="2901" max="2901" width="4.08984375" style="4" customWidth="1"/>
    <col min="2902" max="2902" width="39" style="4" customWidth="1"/>
    <col min="2903" max="2903" width="53.453125" style="4" customWidth="1"/>
    <col min="2904" max="2907" width="7.90625" style="4" customWidth="1"/>
    <col min="2908" max="2908" width="10" style="4" customWidth="1"/>
    <col min="2909" max="2910" width="9.08984375" style="4" customWidth="1"/>
    <col min="2911" max="2911" width="8" style="4" customWidth="1"/>
    <col min="2912" max="3155" width="8.81640625" style="4"/>
    <col min="3156" max="3156" width="20.08984375" style="4" customWidth="1"/>
    <col min="3157" max="3157" width="4.08984375" style="4" customWidth="1"/>
    <col min="3158" max="3158" width="39" style="4" customWidth="1"/>
    <col min="3159" max="3159" width="53.453125" style="4" customWidth="1"/>
    <col min="3160" max="3163" width="7.90625" style="4" customWidth="1"/>
    <col min="3164" max="3164" width="10" style="4" customWidth="1"/>
    <col min="3165" max="3166" width="9.08984375" style="4" customWidth="1"/>
    <col min="3167" max="3167" width="8" style="4" customWidth="1"/>
    <col min="3168" max="3411" width="8.81640625" style="4"/>
    <col min="3412" max="3412" width="20.08984375" style="4" customWidth="1"/>
    <col min="3413" max="3413" width="4.08984375" style="4" customWidth="1"/>
    <col min="3414" max="3414" width="39" style="4" customWidth="1"/>
    <col min="3415" max="3415" width="53.453125" style="4" customWidth="1"/>
    <col min="3416" max="3419" width="7.90625" style="4" customWidth="1"/>
    <col min="3420" max="3420" width="10" style="4" customWidth="1"/>
    <col min="3421" max="3422" width="9.08984375" style="4" customWidth="1"/>
    <col min="3423" max="3423" width="8" style="4" customWidth="1"/>
    <col min="3424" max="3667" width="8.81640625" style="4"/>
    <col min="3668" max="3668" width="20.08984375" style="4" customWidth="1"/>
    <col min="3669" max="3669" width="4.08984375" style="4" customWidth="1"/>
    <col min="3670" max="3670" width="39" style="4" customWidth="1"/>
    <col min="3671" max="3671" width="53.453125" style="4" customWidth="1"/>
    <col min="3672" max="3675" width="7.90625" style="4" customWidth="1"/>
    <col min="3676" max="3676" width="10" style="4" customWidth="1"/>
    <col min="3677" max="3678" width="9.08984375" style="4" customWidth="1"/>
    <col min="3679" max="3679" width="8" style="4" customWidth="1"/>
    <col min="3680" max="3923" width="8.81640625" style="4"/>
    <col min="3924" max="3924" width="20.08984375" style="4" customWidth="1"/>
    <col min="3925" max="3925" width="4.08984375" style="4" customWidth="1"/>
    <col min="3926" max="3926" width="39" style="4" customWidth="1"/>
    <col min="3927" max="3927" width="53.453125" style="4" customWidth="1"/>
    <col min="3928" max="3931" width="7.90625" style="4" customWidth="1"/>
    <col min="3932" max="3932" width="10" style="4" customWidth="1"/>
    <col min="3933" max="3934" width="9.08984375" style="4" customWidth="1"/>
    <col min="3935" max="3935" width="8" style="4" customWidth="1"/>
    <col min="3936" max="4179" width="8.81640625" style="4"/>
    <col min="4180" max="4180" width="20.08984375" style="4" customWidth="1"/>
    <col min="4181" max="4181" width="4.08984375" style="4" customWidth="1"/>
    <col min="4182" max="4182" width="39" style="4" customWidth="1"/>
    <col min="4183" max="4183" width="53.453125" style="4" customWidth="1"/>
    <col min="4184" max="4187" width="7.90625" style="4" customWidth="1"/>
    <col min="4188" max="4188" width="10" style="4" customWidth="1"/>
    <col min="4189" max="4190" width="9.08984375" style="4" customWidth="1"/>
    <col min="4191" max="4191" width="8" style="4" customWidth="1"/>
    <col min="4192" max="4435" width="8.81640625" style="4"/>
    <col min="4436" max="4436" width="20.08984375" style="4" customWidth="1"/>
    <col min="4437" max="4437" width="4.08984375" style="4" customWidth="1"/>
    <col min="4438" max="4438" width="39" style="4" customWidth="1"/>
    <col min="4439" max="4439" width="53.453125" style="4" customWidth="1"/>
    <col min="4440" max="4443" width="7.90625" style="4" customWidth="1"/>
    <col min="4444" max="4444" width="10" style="4" customWidth="1"/>
    <col min="4445" max="4446" width="9.08984375" style="4" customWidth="1"/>
    <col min="4447" max="4447" width="8" style="4" customWidth="1"/>
    <col min="4448" max="4691" width="8.81640625" style="4"/>
    <col min="4692" max="4692" width="20.08984375" style="4" customWidth="1"/>
    <col min="4693" max="4693" width="4.08984375" style="4" customWidth="1"/>
    <col min="4694" max="4694" width="39" style="4" customWidth="1"/>
    <col min="4695" max="4695" width="53.453125" style="4" customWidth="1"/>
    <col min="4696" max="4699" width="7.90625" style="4" customWidth="1"/>
    <col min="4700" max="4700" width="10" style="4" customWidth="1"/>
    <col min="4701" max="4702" width="9.08984375" style="4" customWidth="1"/>
    <col min="4703" max="4703" width="8" style="4" customWidth="1"/>
    <col min="4704" max="4947" width="8.81640625" style="4"/>
    <col min="4948" max="4948" width="20.08984375" style="4" customWidth="1"/>
    <col min="4949" max="4949" width="4.08984375" style="4" customWidth="1"/>
    <col min="4950" max="4950" width="39" style="4" customWidth="1"/>
    <col min="4951" max="4951" width="53.453125" style="4" customWidth="1"/>
    <col min="4952" max="4955" width="7.90625" style="4" customWidth="1"/>
    <col min="4956" max="4956" width="10" style="4" customWidth="1"/>
    <col min="4957" max="4958" width="9.08984375" style="4" customWidth="1"/>
    <col min="4959" max="4959" width="8" style="4" customWidth="1"/>
    <col min="4960" max="5203" width="8.81640625" style="4"/>
    <col min="5204" max="5204" width="20.08984375" style="4" customWidth="1"/>
    <col min="5205" max="5205" width="4.08984375" style="4" customWidth="1"/>
    <col min="5206" max="5206" width="39" style="4" customWidth="1"/>
    <col min="5207" max="5207" width="53.453125" style="4" customWidth="1"/>
    <col min="5208" max="5211" width="7.90625" style="4" customWidth="1"/>
    <col min="5212" max="5212" width="10" style="4" customWidth="1"/>
    <col min="5213" max="5214" width="9.08984375" style="4" customWidth="1"/>
    <col min="5215" max="5215" width="8" style="4" customWidth="1"/>
    <col min="5216" max="5459" width="8.81640625" style="4"/>
    <col min="5460" max="5460" width="20.08984375" style="4" customWidth="1"/>
    <col min="5461" max="5461" width="4.08984375" style="4" customWidth="1"/>
    <col min="5462" max="5462" width="39" style="4" customWidth="1"/>
    <col min="5463" max="5463" width="53.453125" style="4" customWidth="1"/>
    <col min="5464" max="5467" width="7.90625" style="4" customWidth="1"/>
    <col min="5468" max="5468" width="10" style="4" customWidth="1"/>
    <col min="5469" max="5470" width="9.08984375" style="4" customWidth="1"/>
    <col min="5471" max="5471" width="8" style="4" customWidth="1"/>
    <col min="5472" max="5715" width="8.81640625" style="4"/>
    <col min="5716" max="5716" width="20.08984375" style="4" customWidth="1"/>
    <col min="5717" max="5717" width="4.08984375" style="4" customWidth="1"/>
    <col min="5718" max="5718" width="39" style="4" customWidth="1"/>
    <col min="5719" max="5719" width="53.453125" style="4" customWidth="1"/>
    <col min="5720" max="5723" width="7.90625" style="4" customWidth="1"/>
    <col min="5724" max="5724" width="10" style="4" customWidth="1"/>
    <col min="5725" max="5726" width="9.08984375" style="4" customWidth="1"/>
    <col min="5727" max="5727" width="8" style="4" customWidth="1"/>
    <col min="5728" max="5971" width="8.81640625" style="4"/>
    <col min="5972" max="5972" width="20.08984375" style="4" customWidth="1"/>
    <col min="5973" max="5973" width="4.08984375" style="4" customWidth="1"/>
    <col min="5974" max="5974" width="39" style="4" customWidth="1"/>
    <col min="5975" max="5975" width="53.453125" style="4" customWidth="1"/>
    <col min="5976" max="5979" width="7.90625" style="4" customWidth="1"/>
    <col min="5980" max="5980" width="10" style="4" customWidth="1"/>
    <col min="5981" max="5982" width="9.08984375" style="4" customWidth="1"/>
    <col min="5983" max="5983" width="8" style="4" customWidth="1"/>
    <col min="5984" max="6227" width="8.81640625" style="4"/>
    <col min="6228" max="6228" width="20.08984375" style="4" customWidth="1"/>
    <col min="6229" max="6229" width="4.08984375" style="4" customWidth="1"/>
    <col min="6230" max="6230" width="39" style="4" customWidth="1"/>
    <col min="6231" max="6231" width="53.453125" style="4" customWidth="1"/>
    <col min="6232" max="6235" width="7.90625" style="4" customWidth="1"/>
    <col min="6236" max="6236" width="10" style="4" customWidth="1"/>
    <col min="6237" max="6238" width="9.08984375" style="4" customWidth="1"/>
    <col min="6239" max="6239" width="8" style="4" customWidth="1"/>
    <col min="6240" max="6483" width="8.81640625" style="4"/>
    <col min="6484" max="6484" width="20.08984375" style="4" customWidth="1"/>
    <col min="6485" max="6485" width="4.08984375" style="4" customWidth="1"/>
    <col min="6486" max="6486" width="39" style="4" customWidth="1"/>
    <col min="6487" max="6487" width="53.453125" style="4" customWidth="1"/>
    <col min="6488" max="6491" width="7.90625" style="4" customWidth="1"/>
    <col min="6492" max="6492" width="10" style="4" customWidth="1"/>
    <col min="6493" max="6494" width="9.08984375" style="4" customWidth="1"/>
    <col min="6495" max="6495" width="8" style="4" customWidth="1"/>
    <col min="6496" max="6739" width="8.81640625" style="4"/>
    <col min="6740" max="6740" width="20.08984375" style="4" customWidth="1"/>
    <col min="6741" max="6741" width="4.08984375" style="4" customWidth="1"/>
    <col min="6742" max="6742" width="39" style="4" customWidth="1"/>
    <col min="6743" max="6743" width="53.453125" style="4" customWidth="1"/>
    <col min="6744" max="6747" width="7.90625" style="4" customWidth="1"/>
    <col min="6748" max="6748" width="10" style="4" customWidth="1"/>
    <col min="6749" max="6750" width="9.08984375" style="4" customWidth="1"/>
    <col min="6751" max="6751" width="8" style="4" customWidth="1"/>
    <col min="6752" max="6995" width="8.81640625" style="4"/>
    <col min="6996" max="6996" width="20.08984375" style="4" customWidth="1"/>
    <col min="6997" max="6997" width="4.08984375" style="4" customWidth="1"/>
    <col min="6998" max="6998" width="39" style="4" customWidth="1"/>
    <col min="6999" max="6999" width="53.453125" style="4" customWidth="1"/>
    <col min="7000" max="7003" width="7.90625" style="4" customWidth="1"/>
    <col min="7004" max="7004" width="10" style="4" customWidth="1"/>
    <col min="7005" max="7006" width="9.08984375" style="4" customWidth="1"/>
    <col min="7007" max="7007" width="8" style="4" customWidth="1"/>
    <col min="7008" max="7251" width="8.81640625" style="4"/>
    <col min="7252" max="7252" width="20.08984375" style="4" customWidth="1"/>
    <col min="7253" max="7253" width="4.08984375" style="4" customWidth="1"/>
    <col min="7254" max="7254" width="39" style="4" customWidth="1"/>
    <col min="7255" max="7255" width="53.453125" style="4" customWidth="1"/>
    <col min="7256" max="7259" width="7.90625" style="4" customWidth="1"/>
    <col min="7260" max="7260" width="10" style="4" customWidth="1"/>
    <col min="7261" max="7262" width="9.08984375" style="4" customWidth="1"/>
    <col min="7263" max="7263" width="8" style="4" customWidth="1"/>
    <col min="7264" max="7507" width="8.81640625" style="4"/>
    <col min="7508" max="7508" width="20.08984375" style="4" customWidth="1"/>
    <col min="7509" max="7509" width="4.08984375" style="4" customWidth="1"/>
    <col min="7510" max="7510" width="39" style="4" customWidth="1"/>
    <col min="7511" max="7511" width="53.453125" style="4" customWidth="1"/>
    <col min="7512" max="7515" width="7.90625" style="4" customWidth="1"/>
    <col min="7516" max="7516" width="10" style="4" customWidth="1"/>
    <col min="7517" max="7518" width="9.08984375" style="4" customWidth="1"/>
    <col min="7519" max="7519" width="8" style="4" customWidth="1"/>
    <col min="7520" max="7763" width="8.81640625" style="4"/>
    <col min="7764" max="7764" width="20.08984375" style="4" customWidth="1"/>
    <col min="7765" max="7765" width="4.08984375" style="4" customWidth="1"/>
    <col min="7766" max="7766" width="39" style="4" customWidth="1"/>
    <col min="7767" max="7767" width="53.453125" style="4" customWidth="1"/>
    <col min="7768" max="7771" width="7.90625" style="4" customWidth="1"/>
    <col min="7772" max="7772" width="10" style="4" customWidth="1"/>
    <col min="7773" max="7774" width="9.08984375" style="4" customWidth="1"/>
    <col min="7775" max="7775" width="8" style="4" customWidth="1"/>
    <col min="7776" max="8019" width="8.81640625" style="4"/>
    <col min="8020" max="8020" width="20.08984375" style="4" customWidth="1"/>
    <col min="8021" max="8021" width="4.08984375" style="4" customWidth="1"/>
    <col min="8022" max="8022" width="39" style="4" customWidth="1"/>
    <col min="8023" max="8023" width="53.453125" style="4" customWidth="1"/>
    <col min="8024" max="8027" width="7.90625" style="4" customWidth="1"/>
    <col min="8028" max="8028" width="10" style="4" customWidth="1"/>
    <col min="8029" max="8030" width="9.08984375" style="4" customWidth="1"/>
    <col min="8031" max="8031" width="8" style="4" customWidth="1"/>
    <col min="8032" max="8275" width="8.81640625" style="4"/>
    <col min="8276" max="8276" width="20.08984375" style="4" customWidth="1"/>
    <col min="8277" max="8277" width="4.08984375" style="4" customWidth="1"/>
    <col min="8278" max="8278" width="39" style="4" customWidth="1"/>
    <col min="8279" max="8279" width="53.453125" style="4" customWidth="1"/>
    <col min="8280" max="8283" width="7.90625" style="4" customWidth="1"/>
    <col min="8284" max="8284" width="10" style="4" customWidth="1"/>
    <col min="8285" max="8286" width="9.08984375" style="4" customWidth="1"/>
    <col min="8287" max="8287" width="8" style="4" customWidth="1"/>
    <col min="8288" max="8531" width="8.81640625" style="4"/>
    <col min="8532" max="8532" width="20.08984375" style="4" customWidth="1"/>
    <col min="8533" max="8533" width="4.08984375" style="4" customWidth="1"/>
    <col min="8534" max="8534" width="39" style="4" customWidth="1"/>
    <col min="8535" max="8535" width="53.453125" style="4" customWidth="1"/>
    <col min="8536" max="8539" width="7.90625" style="4" customWidth="1"/>
    <col min="8540" max="8540" width="10" style="4" customWidth="1"/>
    <col min="8541" max="8542" width="9.08984375" style="4" customWidth="1"/>
    <col min="8543" max="8543" width="8" style="4" customWidth="1"/>
    <col min="8544" max="8787" width="8.81640625" style="4"/>
    <col min="8788" max="8788" width="20.08984375" style="4" customWidth="1"/>
    <col min="8789" max="8789" width="4.08984375" style="4" customWidth="1"/>
    <col min="8790" max="8790" width="39" style="4" customWidth="1"/>
    <col min="8791" max="8791" width="53.453125" style="4" customWidth="1"/>
    <col min="8792" max="8795" width="7.90625" style="4" customWidth="1"/>
    <col min="8796" max="8796" width="10" style="4" customWidth="1"/>
    <col min="8797" max="8798" width="9.08984375" style="4" customWidth="1"/>
    <col min="8799" max="8799" width="8" style="4" customWidth="1"/>
    <col min="8800" max="9043" width="8.81640625" style="4"/>
    <col min="9044" max="9044" width="20.08984375" style="4" customWidth="1"/>
    <col min="9045" max="9045" width="4.08984375" style="4" customWidth="1"/>
    <col min="9046" max="9046" width="39" style="4" customWidth="1"/>
    <col min="9047" max="9047" width="53.453125" style="4" customWidth="1"/>
    <col min="9048" max="9051" width="7.90625" style="4" customWidth="1"/>
    <col min="9052" max="9052" width="10" style="4" customWidth="1"/>
    <col min="9053" max="9054" width="9.08984375" style="4" customWidth="1"/>
    <col min="9055" max="9055" width="8" style="4" customWidth="1"/>
    <col min="9056" max="9299" width="8.81640625" style="4"/>
    <col min="9300" max="9300" width="20.08984375" style="4" customWidth="1"/>
    <col min="9301" max="9301" width="4.08984375" style="4" customWidth="1"/>
    <col min="9302" max="9302" width="39" style="4" customWidth="1"/>
    <col min="9303" max="9303" width="53.453125" style="4" customWidth="1"/>
    <col min="9304" max="9307" width="7.90625" style="4" customWidth="1"/>
    <col min="9308" max="9308" width="10" style="4" customWidth="1"/>
    <col min="9309" max="9310" width="9.08984375" style="4" customWidth="1"/>
    <col min="9311" max="9311" width="8" style="4" customWidth="1"/>
    <col min="9312" max="9555" width="8.81640625" style="4"/>
    <col min="9556" max="9556" width="20.08984375" style="4" customWidth="1"/>
    <col min="9557" max="9557" width="4.08984375" style="4" customWidth="1"/>
    <col min="9558" max="9558" width="39" style="4" customWidth="1"/>
    <col min="9559" max="9559" width="53.453125" style="4" customWidth="1"/>
    <col min="9560" max="9563" width="7.90625" style="4" customWidth="1"/>
    <col min="9564" max="9564" width="10" style="4" customWidth="1"/>
    <col min="9565" max="9566" width="9.08984375" style="4" customWidth="1"/>
    <col min="9567" max="9567" width="8" style="4" customWidth="1"/>
    <col min="9568" max="9811" width="8.81640625" style="4"/>
    <col min="9812" max="9812" width="20.08984375" style="4" customWidth="1"/>
    <col min="9813" max="9813" width="4.08984375" style="4" customWidth="1"/>
    <col min="9814" max="9814" width="39" style="4" customWidth="1"/>
    <col min="9815" max="9815" width="53.453125" style="4" customWidth="1"/>
    <col min="9816" max="9819" width="7.90625" style="4" customWidth="1"/>
    <col min="9820" max="9820" width="10" style="4" customWidth="1"/>
    <col min="9821" max="9822" width="9.08984375" style="4" customWidth="1"/>
    <col min="9823" max="9823" width="8" style="4" customWidth="1"/>
    <col min="9824" max="10067" width="8.81640625" style="4"/>
    <col min="10068" max="10068" width="20.08984375" style="4" customWidth="1"/>
    <col min="10069" max="10069" width="4.08984375" style="4" customWidth="1"/>
    <col min="10070" max="10070" width="39" style="4" customWidth="1"/>
    <col min="10071" max="10071" width="53.453125" style="4" customWidth="1"/>
    <col min="10072" max="10075" width="7.90625" style="4" customWidth="1"/>
    <col min="10076" max="10076" width="10" style="4" customWidth="1"/>
    <col min="10077" max="10078" width="9.08984375" style="4" customWidth="1"/>
    <col min="10079" max="10079" width="8" style="4" customWidth="1"/>
    <col min="10080" max="10323" width="8.81640625" style="4"/>
    <col min="10324" max="10324" width="20.08984375" style="4" customWidth="1"/>
    <col min="10325" max="10325" width="4.08984375" style="4" customWidth="1"/>
    <col min="10326" max="10326" width="39" style="4" customWidth="1"/>
    <col min="10327" max="10327" width="53.453125" style="4" customWidth="1"/>
    <col min="10328" max="10331" width="7.90625" style="4" customWidth="1"/>
    <col min="10332" max="10332" width="10" style="4" customWidth="1"/>
    <col min="10333" max="10334" width="9.08984375" style="4" customWidth="1"/>
    <col min="10335" max="10335" width="8" style="4" customWidth="1"/>
    <col min="10336" max="10579" width="8.81640625" style="4"/>
    <col min="10580" max="10580" width="20.08984375" style="4" customWidth="1"/>
    <col min="10581" max="10581" width="4.08984375" style="4" customWidth="1"/>
    <col min="10582" max="10582" width="39" style="4" customWidth="1"/>
    <col min="10583" max="10583" width="53.453125" style="4" customWidth="1"/>
    <col min="10584" max="10587" width="7.90625" style="4" customWidth="1"/>
    <col min="10588" max="10588" width="10" style="4" customWidth="1"/>
    <col min="10589" max="10590" width="9.08984375" style="4" customWidth="1"/>
    <col min="10591" max="10591" width="8" style="4" customWidth="1"/>
    <col min="10592" max="10835" width="8.81640625" style="4"/>
    <col min="10836" max="10836" width="20.08984375" style="4" customWidth="1"/>
    <col min="10837" max="10837" width="4.08984375" style="4" customWidth="1"/>
    <col min="10838" max="10838" width="39" style="4" customWidth="1"/>
    <col min="10839" max="10839" width="53.453125" style="4" customWidth="1"/>
    <col min="10840" max="10843" width="7.90625" style="4" customWidth="1"/>
    <col min="10844" max="10844" width="10" style="4" customWidth="1"/>
    <col min="10845" max="10846" width="9.08984375" style="4" customWidth="1"/>
    <col min="10847" max="10847" width="8" style="4" customWidth="1"/>
    <col min="10848" max="11091" width="8.81640625" style="4"/>
    <col min="11092" max="11092" width="20.08984375" style="4" customWidth="1"/>
    <col min="11093" max="11093" width="4.08984375" style="4" customWidth="1"/>
    <col min="11094" max="11094" width="39" style="4" customWidth="1"/>
    <col min="11095" max="11095" width="53.453125" style="4" customWidth="1"/>
    <col min="11096" max="11099" width="7.90625" style="4" customWidth="1"/>
    <col min="11100" max="11100" width="10" style="4" customWidth="1"/>
    <col min="11101" max="11102" width="9.08984375" style="4" customWidth="1"/>
    <col min="11103" max="11103" width="8" style="4" customWidth="1"/>
    <col min="11104" max="11347" width="8.81640625" style="4"/>
    <col min="11348" max="11348" width="20.08984375" style="4" customWidth="1"/>
    <col min="11349" max="11349" width="4.08984375" style="4" customWidth="1"/>
    <col min="11350" max="11350" width="39" style="4" customWidth="1"/>
    <col min="11351" max="11351" width="53.453125" style="4" customWidth="1"/>
    <col min="11352" max="11355" width="7.90625" style="4" customWidth="1"/>
    <col min="11356" max="11356" width="10" style="4" customWidth="1"/>
    <col min="11357" max="11358" width="9.08984375" style="4" customWidth="1"/>
    <col min="11359" max="11359" width="8" style="4" customWidth="1"/>
    <col min="11360" max="11603" width="8.81640625" style="4"/>
    <col min="11604" max="11604" width="20.08984375" style="4" customWidth="1"/>
    <col min="11605" max="11605" width="4.08984375" style="4" customWidth="1"/>
    <col min="11606" max="11606" width="39" style="4" customWidth="1"/>
    <col min="11607" max="11607" width="53.453125" style="4" customWidth="1"/>
    <col min="11608" max="11611" width="7.90625" style="4" customWidth="1"/>
    <col min="11612" max="11612" width="10" style="4" customWidth="1"/>
    <col min="11613" max="11614" width="9.08984375" style="4" customWidth="1"/>
    <col min="11615" max="11615" width="8" style="4" customWidth="1"/>
    <col min="11616" max="11859" width="8.81640625" style="4"/>
    <col min="11860" max="11860" width="20.08984375" style="4" customWidth="1"/>
    <col min="11861" max="11861" width="4.08984375" style="4" customWidth="1"/>
    <col min="11862" max="11862" width="39" style="4" customWidth="1"/>
    <col min="11863" max="11863" width="53.453125" style="4" customWidth="1"/>
    <col min="11864" max="11867" width="7.90625" style="4" customWidth="1"/>
    <col min="11868" max="11868" width="10" style="4" customWidth="1"/>
    <col min="11869" max="11870" width="9.08984375" style="4" customWidth="1"/>
    <col min="11871" max="11871" width="8" style="4" customWidth="1"/>
    <col min="11872" max="13225" width="8.81640625" style="4"/>
    <col min="13226" max="16384" width="9.08984375" style="4" customWidth="1"/>
  </cols>
  <sheetData>
    <row r="1" spans="1:101" ht="40.25" customHeight="1">
      <c r="A1" s="1249" t="s">
        <v>3071</v>
      </c>
      <c r="B1" s="1249"/>
      <c r="C1" s="1249"/>
      <c r="D1" s="1249"/>
      <c r="E1" s="1249"/>
      <c r="F1" s="1249"/>
      <c r="G1" s="1249"/>
      <c r="H1" s="1249"/>
      <c r="I1" s="1250"/>
      <c r="J1" s="1249"/>
      <c r="K1" s="1249"/>
      <c r="L1" s="1249"/>
      <c r="M1" s="1249"/>
      <c r="N1" s="1249"/>
      <c r="O1" s="1249"/>
      <c r="P1" s="1249"/>
      <c r="Q1" s="1249"/>
      <c r="R1" s="1249"/>
      <c r="S1" s="1249"/>
      <c r="T1" s="1249"/>
      <c r="U1" s="1249"/>
      <c r="V1" s="1249"/>
      <c r="W1" s="1249"/>
      <c r="X1" s="1249"/>
      <c r="Y1" s="1249"/>
      <c r="Z1" s="1249"/>
      <c r="AA1" s="1249"/>
      <c r="AB1" s="1249"/>
      <c r="AC1" s="349"/>
      <c r="AD1" s="349"/>
      <c r="AE1" s="349"/>
      <c r="AF1" s="349"/>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777"/>
      <c r="BM1" s="103"/>
      <c r="BN1" s="103"/>
      <c r="BO1" s="103"/>
      <c r="BP1" s="103"/>
      <c r="BQ1" s="103"/>
      <c r="BR1" s="794"/>
      <c r="BS1" s="187"/>
      <c r="BT1" s="103"/>
      <c r="BU1" s="103"/>
      <c r="BV1" s="103"/>
      <c r="BW1" s="794"/>
      <c r="BX1" s="103"/>
      <c r="BY1" s="815"/>
      <c r="BZ1" s="794"/>
      <c r="CA1" s="357"/>
      <c r="CB1" s="103"/>
      <c r="CC1" s="103"/>
      <c r="CD1" s="764"/>
      <c r="CE1" s="103"/>
      <c r="CF1" s="103"/>
      <c r="CG1" s="103"/>
      <c r="CH1" s="103"/>
      <c r="CI1" s="103"/>
      <c r="CJ1" s="764"/>
      <c r="CK1" s="103"/>
      <c r="CL1" s="103"/>
      <c r="CM1" s="103"/>
      <c r="CN1" s="103"/>
      <c r="CO1" s="103"/>
      <c r="CP1" s="103"/>
      <c r="CQ1" s="103"/>
      <c r="CR1" s="103"/>
      <c r="CS1" s="103"/>
      <c r="CT1" s="103"/>
      <c r="CU1" s="103"/>
      <c r="CV1" s="349"/>
    </row>
    <row r="2" spans="1:101" s="10" customFormat="1" ht="16.25" customHeight="1">
      <c r="A2" s="1251" t="s">
        <v>394</v>
      </c>
      <c r="B2" s="1251" t="s">
        <v>1613</v>
      </c>
      <c r="C2" s="1252" t="s">
        <v>291</v>
      </c>
      <c r="D2" s="1253" t="s">
        <v>307</v>
      </c>
      <c r="E2" s="1252" t="s">
        <v>291</v>
      </c>
      <c r="F2" s="1251" t="s">
        <v>1414</v>
      </c>
      <c r="G2" s="1251" t="s">
        <v>586</v>
      </c>
      <c r="H2" s="692"/>
      <c r="I2" s="1254" t="s">
        <v>2492</v>
      </c>
      <c r="J2" s="1017" t="s">
        <v>676</v>
      </c>
      <c r="K2" s="1017" t="s">
        <v>1618</v>
      </c>
      <c r="L2" s="1248" t="s">
        <v>306</v>
      </c>
      <c r="M2" s="1248" t="s">
        <v>379</v>
      </c>
      <c r="N2" s="1167" t="s">
        <v>2482</v>
      </c>
      <c r="O2" s="1167" t="s">
        <v>304</v>
      </c>
      <c r="P2" s="1168" t="s">
        <v>1988</v>
      </c>
      <c r="Q2" s="1172" t="s">
        <v>391</v>
      </c>
      <c r="R2" s="1265"/>
      <c r="S2" s="1266"/>
      <c r="T2" s="1266"/>
      <c r="U2" s="1267"/>
      <c r="V2" s="1266"/>
      <c r="W2" s="1266"/>
      <c r="X2" s="1266"/>
      <c r="Y2" s="1266"/>
      <c r="Z2" s="1266"/>
      <c r="AA2" s="1266"/>
      <c r="AB2" s="1266"/>
      <c r="AC2" s="1268" t="s">
        <v>401</v>
      </c>
      <c r="AD2" s="1269"/>
      <c r="AE2" s="1269"/>
      <c r="AF2" s="1269"/>
      <c r="AG2" s="1175" t="s">
        <v>1435</v>
      </c>
      <c r="AH2" s="1175"/>
      <c r="AI2" s="1175"/>
      <c r="AJ2" s="1175"/>
      <c r="AK2" s="1175" t="s">
        <v>377</v>
      </c>
      <c r="AL2" s="1175"/>
      <c r="AM2" s="1175"/>
      <c r="AN2" s="1175"/>
      <c r="AO2" s="1176" t="s">
        <v>303</v>
      </c>
      <c r="AP2" s="1176"/>
      <c r="AQ2" s="1176"/>
      <c r="AR2" s="1176"/>
      <c r="AS2" s="1173" t="s">
        <v>1785</v>
      </c>
      <c r="AT2" s="1173"/>
      <c r="AU2" s="1173"/>
      <c r="AV2" s="1173" t="s">
        <v>1506</v>
      </c>
      <c r="AW2" s="1173"/>
      <c r="AX2" s="1173"/>
      <c r="AY2" s="1173" t="s">
        <v>1805</v>
      </c>
      <c r="AZ2" s="1173"/>
      <c r="BA2" s="1173" t="s">
        <v>1526</v>
      </c>
      <c r="BB2" s="1173"/>
      <c r="BC2" s="1173"/>
      <c r="BD2" s="1173"/>
      <c r="BE2" s="1173" t="s">
        <v>302</v>
      </c>
      <c r="BF2" s="1173"/>
      <c r="BG2" s="1173"/>
      <c r="BH2" s="1173" t="s">
        <v>301</v>
      </c>
      <c r="BI2" s="1173"/>
      <c r="BJ2" s="1173" t="s">
        <v>1786</v>
      </c>
      <c r="BK2" s="1173"/>
      <c r="BL2" s="1174" t="s">
        <v>1824</v>
      </c>
      <c r="BM2" s="1174"/>
      <c r="BN2" s="1174"/>
      <c r="BO2" s="1174"/>
      <c r="BP2" s="1174"/>
      <c r="BQ2" s="1174"/>
      <c r="BR2" s="1174"/>
      <c r="BS2" s="1272"/>
      <c r="BT2" s="1174"/>
      <c r="BU2" s="1174"/>
      <c r="BV2" s="1174"/>
      <c r="BW2" s="1174"/>
      <c r="BX2" s="1174"/>
      <c r="BY2" s="1273"/>
      <c r="BZ2" s="1174"/>
      <c r="CA2" s="1273"/>
      <c r="CB2" s="1174"/>
      <c r="CC2" s="1174"/>
      <c r="CD2" s="1273"/>
      <c r="CE2" s="1174"/>
      <c r="CF2" s="1174"/>
      <c r="CG2" s="1174"/>
      <c r="CH2" s="1174"/>
      <c r="CI2" s="1174"/>
      <c r="CJ2" s="1174"/>
      <c r="CK2" s="1174"/>
      <c r="CL2" s="1174"/>
      <c r="CM2" s="1174"/>
      <c r="CN2" s="1174"/>
      <c r="CO2" s="1174"/>
      <c r="CP2" s="1174"/>
      <c r="CQ2" s="1174"/>
      <c r="CR2" s="1174"/>
      <c r="CS2" s="1174"/>
      <c r="CT2" s="1174"/>
      <c r="CU2" s="1174"/>
      <c r="CV2" s="1248" t="s">
        <v>1300</v>
      </c>
    </row>
    <row r="3" spans="1:101" ht="30.65" customHeight="1">
      <c r="A3" s="1251"/>
      <c r="B3" s="1251"/>
      <c r="C3" s="1252"/>
      <c r="D3" s="1253"/>
      <c r="E3" s="1252"/>
      <c r="F3" s="1251"/>
      <c r="G3" s="1251"/>
      <c r="H3" s="1262" t="s">
        <v>2543</v>
      </c>
      <c r="I3" s="1254"/>
      <c r="J3" s="1017"/>
      <c r="K3" s="1017"/>
      <c r="L3" s="1248"/>
      <c r="M3" s="1248"/>
      <c r="N3" s="1167"/>
      <c r="O3" s="1167"/>
      <c r="P3" s="1168"/>
      <c r="Q3" s="236" t="s">
        <v>3070</v>
      </c>
      <c r="R3" s="236" t="s">
        <v>1311</v>
      </c>
      <c r="S3" s="190" t="s">
        <v>578</v>
      </c>
      <c r="T3" s="235" t="s">
        <v>300</v>
      </c>
      <c r="U3" s="236" t="s">
        <v>1781</v>
      </c>
      <c r="V3" s="235" t="s">
        <v>932</v>
      </c>
      <c r="W3" s="405" t="s">
        <v>841</v>
      </c>
      <c r="X3" s="235" t="s">
        <v>1312</v>
      </c>
      <c r="Y3" s="236" t="s">
        <v>1313</v>
      </c>
      <c r="Z3" s="235" t="s">
        <v>299</v>
      </c>
      <c r="AA3" s="686" t="s">
        <v>1413</v>
      </c>
      <c r="AB3" s="1172" t="s">
        <v>298</v>
      </c>
      <c r="AC3" s="1263" t="s">
        <v>2167</v>
      </c>
      <c r="AD3" s="1264" t="s">
        <v>2165</v>
      </c>
      <c r="AE3" s="424" t="s">
        <v>2166</v>
      </c>
      <c r="AF3" s="1264" t="s">
        <v>2168</v>
      </c>
      <c r="AG3" s="1255" t="s">
        <v>1809</v>
      </c>
      <c r="AH3" s="1247" t="s">
        <v>1810</v>
      </c>
      <c r="AI3" s="1247" t="s">
        <v>1811</v>
      </c>
      <c r="AJ3" s="1255" t="s">
        <v>1812</v>
      </c>
      <c r="AK3" s="955" t="s">
        <v>2247</v>
      </c>
      <c r="AL3" s="955" t="s">
        <v>2248</v>
      </c>
      <c r="AM3" s="955" t="s">
        <v>2249</v>
      </c>
      <c r="AN3" s="955" t="s">
        <v>2250</v>
      </c>
      <c r="AO3" s="1247" t="s">
        <v>1787</v>
      </c>
      <c r="AP3" s="1247" t="s">
        <v>1788</v>
      </c>
      <c r="AQ3" s="1247" t="s">
        <v>1789</v>
      </c>
      <c r="AR3" s="1270" t="s">
        <v>1790</v>
      </c>
      <c r="AS3" s="1271" t="s">
        <v>1791</v>
      </c>
      <c r="AT3" s="241" t="s">
        <v>1792</v>
      </c>
      <c r="AU3" s="241" t="s">
        <v>1793</v>
      </c>
      <c r="AV3" s="230" t="s">
        <v>1794</v>
      </c>
      <c r="AW3" s="230" t="s">
        <v>2283</v>
      </c>
      <c r="AX3" s="230" t="s">
        <v>2284</v>
      </c>
      <c r="AY3" s="230" t="s">
        <v>1825</v>
      </c>
      <c r="AZ3" s="230" t="s">
        <v>1826</v>
      </c>
      <c r="BA3" s="230" t="s">
        <v>1806</v>
      </c>
      <c r="BB3" s="230" t="s">
        <v>1807</v>
      </c>
      <c r="BC3" s="230" t="s">
        <v>1802</v>
      </c>
      <c r="BD3" s="230" t="s">
        <v>1803</v>
      </c>
      <c r="BE3" s="230" t="s">
        <v>1795</v>
      </c>
      <c r="BF3" s="230" t="s">
        <v>1796</v>
      </c>
      <c r="BG3" s="230" t="s">
        <v>1797</v>
      </c>
      <c r="BH3" s="230" t="s">
        <v>1798</v>
      </c>
      <c r="BI3" s="230" t="s">
        <v>1799</v>
      </c>
      <c r="BJ3" s="230" t="s">
        <v>1800</v>
      </c>
      <c r="BK3" s="230" t="s">
        <v>1801</v>
      </c>
      <c r="BL3" s="778" t="s">
        <v>2255</v>
      </c>
      <c r="BM3" s="201" t="s">
        <v>2256</v>
      </c>
      <c r="BN3" s="200" t="s">
        <v>2257</v>
      </c>
      <c r="BO3" s="200" t="s">
        <v>2258</v>
      </c>
      <c r="BP3" s="200" t="s">
        <v>2259</v>
      </c>
      <c r="BQ3" s="200" t="s">
        <v>2260</v>
      </c>
      <c r="BR3" s="795" t="s">
        <v>2261</v>
      </c>
      <c r="BS3" s="355" t="s">
        <v>2262</v>
      </c>
      <c r="BT3" s="200" t="s">
        <v>2263</v>
      </c>
      <c r="BU3" s="200" t="s">
        <v>2264</v>
      </c>
      <c r="BV3" s="200" t="s">
        <v>2265</v>
      </c>
      <c r="BW3" s="811" t="s">
        <v>2266</v>
      </c>
      <c r="BX3" s="200" t="s">
        <v>2267</v>
      </c>
      <c r="BY3" s="816" t="s">
        <v>2268</v>
      </c>
      <c r="BZ3" s="816" t="s">
        <v>2269</v>
      </c>
      <c r="CA3" s="358" t="s">
        <v>2270</v>
      </c>
      <c r="CB3" s="200" t="s">
        <v>2271</v>
      </c>
      <c r="CC3" s="200" t="s">
        <v>2272</v>
      </c>
      <c r="CD3" s="763" t="s">
        <v>2273</v>
      </c>
      <c r="CE3" s="200" t="s">
        <v>2274</v>
      </c>
      <c r="CF3" s="200" t="s">
        <v>2279</v>
      </c>
      <c r="CG3" s="200" t="s">
        <v>2275</v>
      </c>
      <c r="CH3" s="200" t="s">
        <v>2276</v>
      </c>
      <c r="CI3" s="200" t="s">
        <v>2277</v>
      </c>
      <c r="CJ3" s="763" t="s">
        <v>2278</v>
      </c>
      <c r="CK3" s="201" t="s">
        <v>2280</v>
      </c>
      <c r="CL3" s="1164" t="s">
        <v>297</v>
      </c>
      <c r="CM3" s="1164"/>
      <c r="CN3" s="1164"/>
      <c r="CO3" s="1164"/>
      <c r="CP3" s="1164"/>
      <c r="CQ3" s="1164"/>
      <c r="CR3" s="1164"/>
      <c r="CS3" s="1164"/>
      <c r="CT3" s="1164" t="s">
        <v>6</v>
      </c>
      <c r="CU3" s="1164"/>
      <c r="CV3" s="1248"/>
    </row>
    <row r="4" spans="1:101" ht="43" customHeight="1">
      <c r="A4" s="1251"/>
      <c r="B4" s="1251"/>
      <c r="C4" s="1252"/>
      <c r="D4" s="1253"/>
      <c r="E4" s="1252"/>
      <c r="F4" s="1251"/>
      <c r="G4" s="1251"/>
      <c r="H4" s="1262"/>
      <c r="I4" s="1254"/>
      <c r="J4" s="1017"/>
      <c r="K4" s="1017"/>
      <c r="L4" s="1248"/>
      <c r="M4" s="1248"/>
      <c r="N4" s="1167"/>
      <c r="O4" s="1167"/>
      <c r="P4" s="1168"/>
      <c r="Q4" s="424" t="s">
        <v>296</v>
      </c>
      <c r="R4" s="192" t="s">
        <v>296</v>
      </c>
      <c r="S4" s="230" t="s">
        <v>296</v>
      </c>
      <c r="T4" s="230" t="s">
        <v>296</v>
      </c>
      <c r="U4" s="188" t="s">
        <v>296</v>
      </c>
      <c r="V4" s="230" t="s">
        <v>577</v>
      </c>
      <c r="W4" s="406" t="s">
        <v>390</v>
      </c>
      <c r="X4" s="230" t="s">
        <v>296</v>
      </c>
      <c r="Y4" s="230" t="s">
        <v>577</v>
      </c>
      <c r="Z4" s="230" t="s">
        <v>390</v>
      </c>
      <c r="AA4" s="230" t="s">
        <v>390</v>
      </c>
      <c r="AB4" s="1172"/>
      <c r="AC4" s="1263"/>
      <c r="AD4" s="1264"/>
      <c r="AE4" s="424"/>
      <c r="AF4" s="1264"/>
      <c r="AG4" s="1255"/>
      <c r="AH4" s="1247"/>
      <c r="AI4" s="1247"/>
      <c r="AJ4" s="1255"/>
      <c r="AK4" s="955"/>
      <c r="AL4" s="955"/>
      <c r="AM4" s="955"/>
      <c r="AN4" s="955"/>
      <c r="AO4" s="1247"/>
      <c r="AP4" s="1247"/>
      <c r="AQ4" s="1247"/>
      <c r="AR4" s="1270"/>
      <c r="AS4" s="1271"/>
      <c r="AT4" s="241"/>
      <c r="AU4" s="241"/>
      <c r="AV4" s="230"/>
      <c r="AW4" s="230"/>
      <c r="AX4" s="230"/>
      <c r="AY4" s="230"/>
      <c r="AZ4" s="230"/>
      <c r="BA4" s="230"/>
      <c r="BB4" s="230"/>
      <c r="BC4" s="230"/>
      <c r="BD4" s="230"/>
      <c r="BE4" s="230"/>
      <c r="BF4" s="230"/>
      <c r="BG4" s="230"/>
      <c r="BH4" s="230"/>
      <c r="BI4" s="230"/>
      <c r="BJ4" s="230"/>
      <c r="BK4" s="230"/>
      <c r="BL4" s="779"/>
      <c r="BM4" s="228"/>
      <c r="BN4" s="228"/>
      <c r="BO4" s="231"/>
      <c r="BP4" s="228"/>
      <c r="BQ4" s="228"/>
      <c r="BR4" s="796"/>
      <c r="BS4" s="232"/>
      <c r="BT4" s="228"/>
      <c r="BU4" s="233"/>
      <c r="BV4" s="228"/>
      <c r="BW4" s="796"/>
      <c r="BX4" s="228"/>
      <c r="BY4" s="817"/>
      <c r="BZ4" s="796"/>
      <c r="CA4" s="359"/>
      <c r="CB4" s="228"/>
      <c r="CC4" s="228"/>
      <c r="CD4" s="765"/>
      <c r="CE4" s="228"/>
      <c r="CF4" s="233"/>
      <c r="CG4" s="228"/>
      <c r="CH4" s="228"/>
      <c r="CI4" s="232"/>
      <c r="CJ4" s="765"/>
      <c r="CK4" s="232"/>
      <c r="CL4" s="1164" t="s">
        <v>295</v>
      </c>
      <c r="CM4" s="1164"/>
      <c r="CN4" s="1164" t="s">
        <v>294</v>
      </c>
      <c r="CO4" s="1164"/>
      <c r="CP4" s="1164" t="s">
        <v>293</v>
      </c>
      <c r="CQ4" s="1164"/>
      <c r="CR4" s="1164" t="s">
        <v>292</v>
      </c>
      <c r="CS4" s="1164"/>
      <c r="CT4" s="1164"/>
      <c r="CU4" s="1164"/>
      <c r="CV4" s="1248"/>
      <c r="CW4" s="130"/>
    </row>
    <row r="5" spans="1:101" ht="42.65" customHeight="1">
      <c r="A5" s="1251"/>
      <c r="B5" s="1251"/>
      <c r="C5" s="1252"/>
      <c r="D5" s="1253"/>
      <c r="E5" s="1252"/>
      <c r="F5" s="1251"/>
      <c r="G5" s="1251"/>
      <c r="H5" s="1262"/>
      <c r="I5" s="1254"/>
      <c r="J5" s="1017"/>
      <c r="K5" s="1017"/>
      <c r="L5" s="1248"/>
      <c r="M5" s="1248"/>
      <c r="N5" s="1167"/>
      <c r="O5" s="1167"/>
      <c r="P5" s="1168"/>
      <c r="Q5" s="687" t="s">
        <v>2143</v>
      </c>
      <c r="R5" s="688" t="s">
        <v>1951</v>
      </c>
      <c r="S5" s="688" t="s">
        <v>1952</v>
      </c>
      <c r="T5" s="688" t="s">
        <v>1953</v>
      </c>
      <c r="U5" s="688" t="s">
        <v>1954</v>
      </c>
      <c r="V5" s="689" t="s">
        <v>2144</v>
      </c>
      <c r="W5" s="690" t="s">
        <v>1955</v>
      </c>
      <c r="X5" s="688" t="s">
        <v>1959</v>
      </c>
      <c r="Y5" s="688" t="s">
        <v>1958</v>
      </c>
      <c r="Z5" s="688" t="s">
        <v>1957</v>
      </c>
      <c r="AA5" s="691" t="s">
        <v>1956</v>
      </c>
      <c r="AB5" s="1172"/>
      <c r="AC5" s="640" t="s">
        <v>1950</v>
      </c>
      <c r="AD5" s="340" t="s">
        <v>2109</v>
      </c>
      <c r="AE5" s="339" t="s">
        <v>2110</v>
      </c>
      <c r="AF5" s="339" t="s">
        <v>2111</v>
      </c>
      <c r="AG5" s="339" t="s">
        <v>2112</v>
      </c>
      <c r="AH5" s="339" t="s">
        <v>2113</v>
      </c>
      <c r="AI5" s="339" t="s">
        <v>2114</v>
      </c>
      <c r="AJ5" s="339" t="s">
        <v>2115</v>
      </c>
      <c r="AK5" s="339" t="s">
        <v>2116</v>
      </c>
      <c r="AL5" s="339" t="s">
        <v>2117</v>
      </c>
      <c r="AM5" s="340" t="s">
        <v>2118</v>
      </c>
      <c r="AN5" s="339" t="s">
        <v>2119</v>
      </c>
      <c r="AO5" s="339" t="s">
        <v>2120</v>
      </c>
      <c r="AP5" s="339" t="s">
        <v>2121</v>
      </c>
      <c r="AQ5" s="339" t="s">
        <v>2122</v>
      </c>
      <c r="AR5" s="339" t="s">
        <v>2123</v>
      </c>
      <c r="AS5" s="339" t="s">
        <v>2124</v>
      </c>
      <c r="AT5" s="339" t="s">
        <v>2125</v>
      </c>
      <c r="AU5" s="339" t="s">
        <v>2126</v>
      </c>
      <c r="AV5" s="341" t="s">
        <v>2127</v>
      </c>
      <c r="AW5" s="341" t="s">
        <v>2128</v>
      </c>
      <c r="AX5" s="341" t="s">
        <v>2129</v>
      </c>
      <c r="AY5" s="342" t="s">
        <v>2130</v>
      </c>
      <c r="AZ5" s="342" t="s">
        <v>2131</v>
      </c>
      <c r="BA5" s="341" t="s">
        <v>2132</v>
      </c>
      <c r="BB5" s="341" t="s">
        <v>2133</v>
      </c>
      <c r="BC5" s="341" t="s">
        <v>2134</v>
      </c>
      <c r="BD5" s="341" t="s">
        <v>2135</v>
      </c>
      <c r="BE5" s="341" t="s">
        <v>2136</v>
      </c>
      <c r="BF5" s="341" t="s">
        <v>2137</v>
      </c>
      <c r="BG5" s="341" t="s">
        <v>2138</v>
      </c>
      <c r="BH5" s="341" t="s">
        <v>2139</v>
      </c>
      <c r="BI5" s="341" t="s">
        <v>2140</v>
      </c>
      <c r="BJ5" s="341" t="s">
        <v>2141</v>
      </c>
      <c r="BK5" s="341" t="s">
        <v>2142</v>
      </c>
      <c r="BL5" s="780"/>
      <c r="BM5" s="354"/>
      <c r="BN5" s="354"/>
      <c r="BO5" s="354"/>
      <c r="BP5" s="354"/>
      <c r="BQ5" s="354"/>
      <c r="BR5" s="797"/>
      <c r="BS5" s="356"/>
      <c r="BT5" s="354"/>
      <c r="BU5" s="354"/>
      <c r="BV5" s="354"/>
      <c r="BW5" s="797"/>
      <c r="BX5" s="354"/>
      <c r="BY5" s="818"/>
      <c r="BZ5" s="797"/>
      <c r="CA5" s="360"/>
      <c r="CB5" s="354"/>
      <c r="CC5" s="354"/>
      <c r="CD5" s="766"/>
      <c r="CE5" s="354"/>
      <c r="CF5" s="354"/>
      <c r="CG5" s="354"/>
      <c r="CH5" s="354"/>
      <c r="CI5" s="354"/>
      <c r="CJ5" s="766"/>
      <c r="CK5" s="354"/>
      <c r="CL5" s="229" t="s">
        <v>290</v>
      </c>
      <c r="CM5" s="229" t="s">
        <v>289</v>
      </c>
      <c r="CN5" s="229" t="s">
        <v>290</v>
      </c>
      <c r="CO5" s="229" t="s">
        <v>289</v>
      </c>
      <c r="CP5" s="229" t="s">
        <v>290</v>
      </c>
      <c r="CQ5" s="229" t="s">
        <v>289</v>
      </c>
      <c r="CR5" s="229" t="s">
        <v>290</v>
      </c>
      <c r="CS5" s="229" t="s">
        <v>289</v>
      </c>
      <c r="CT5" s="229" t="s">
        <v>288</v>
      </c>
      <c r="CU5" s="229" t="s">
        <v>287</v>
      </c>
      <c r="CV5" s="1248"/>
    </row>
    <row r="6" spans="1:101" s="369" customFormat="1" ht="16.5">
      <c r="A6" s="995"/>
      <c r="B6" s="1121" t="s">
        <v>286</v>
      </c>
      <c r="C6" s="1206"/>
      <c r="D6" s="1206"/>
      <c r="E6" s="1206"/>
      <c r="F6" s="1121"/>
      <c r="G6" s="1121"/>
      <c r="H6" s="1121"/>
      <c r="I6" s="1121"/>
      <c r="J6" s="1206"/>
      <c r="K6" s="1206"/>
      <c r="L6" s="1121"/>
      <c r="M6" s="1121"/>
      <c r="N6" s="370"/>
      <c r="O6" s="367"/>
      <c r="P6" s="423"/>
      <c r="Q6" s="423" t="s">
        <v>38</v>
      </c>
      <c r="R6" s="367" t="s">
        <v>38</v>
      </c>
      <c r="S6" s="367" t="s">
        <v>38</v>
      </c>
      <c r="T6" s="367" t="s">
        <v>38</v>
      </c>
      <c r="U6" s="367" t="s">
        <v>38</v>
      </c>
      <c r="V6" s="367" t="s">
        <v>38</v>
      </c>
      <c r="W6" s="407" t="s">
        <v>38</v>
      </c>
      <c r="X6" s="367" t="s">
        <v>38</v>
      </c>
      <c r="Y6" s="367" t="s">
        <v>38</v>
      </c>
      <c r="Z6" s="367" t="s">
        <v>38</v>
      </c>
      <c r="AA6" s="367" t="s">
        <v>38</v>
      </c>
      <c r="AB6" s="192" t="s">
        <v>38</v>
      </c>
      <c r="AC6" s="641" t="s">
        <v>38</v>
      </c>
      <c r="AD6" s="423" t="s">
        <v>38</v>
      </c>
      <c r="AE6" s="423" t="s">
        <v>38</v>
      </c>
      <c r="AF6" s="423" t="s">
        <v>38</v>
      </c>
      <c r="AG6" s="192" t="s">
        <v>38</v>
      </c>
      <c r="AH6" s="192" t="s">
        <v>38</v>
      </c>
      <c r="AI6" s="192" t="s">
        <v>38</v>
      </c>
      <c r="AJ6" s="192" t="s">
        <v>38</v>
      </c>
      <c r="AK6" s="192" t="s">
        <v>38</v>
      </c>
      <c r="AL6" s="192" t="s">
        <v>38</v>
      </c>
      <c r="AM6" s="192" t="s">
        <v>38</v>
      </c>
      <c r="AN6" s="192" t="s">
        <v>38</v>
      </c>
      <c r="AO6" s="192" t="s">
        <v>38</v>
      </c>
      <c r="AP6" s="192" t="s">
        <v>38</v>
      </c>
      <c r="AQ6" s="192" t="s">
        <v>38</v>
      </c>
      <c r="AR6" s="192" t="s">
        <v>38</v>
      </c>
      <c r="AS6" s="192" t="s">
        <v>38</v>
      </c>
      <c r="AT6" s="192" t="s">
        <v>38</v>
      </c>
      <c r="AU6" s="192" t="s">
        <v>38</v>
      </c>
      <c r="AV6" s="192" t="s">
        <v>38</v>
      </c>
      <c r="AW6" s="192" t="s">
        <v>38</v>
      </c>
      <c r="AX6" s="192" t="s">
        <v>38</v>
      </c>
      <c r="AY6" s="192"/>
      <c r="AZ6" s="192"/>
      <c r="BA6" s="192" t="s">
        <v>38</v>
      </c>
      <c r="BB6" s="192" t="s">
        <v>38</v>
      </c>
      <c r="BC6" s="192" t="s">
        <v>38</v>
      </c>
      <c r="BD6" s="192" t="s">
        <v>38</v>
      </c>
      <c r="BE6" s="192" t="s">
        <v>38</v>
      </c>
      <c r="BF6" s="192" t="s">
        <v>38</v>
      </c>
      <c r="BG6" s="192" t="s">
        <v>38</v>
      </c>
      <c r="BH6" s="192" t="s">
        <v>38</v>
      </c>
      <c r="BI6" s="192" t="s">
        <v>38</v>
      </c>
      <c r="BJ6" s="192" t="s">
        <v>38</v>
      </c>
      <c r="BK6" s="192" t="s">
        <v>38</v>
      </c>
      <c r="BL6" s="780"/>
      <c r="BM6" s="354"/>
      <c r="BN6" s="354"/>
      <c r="BO6" s="354"/>
      <c r="BP6" s="354"/>
      <c r="BQ6" s="354"/>
      <c r="BR6" s="797"/>
      <c r="BS6" s="356"/>
      <c r="BT6" s="354"/>
      <c r="BU6" s="354"/>
      <c r="BV6" s="354"/>
      <c r="BW6" s="797"/>
      <c r="BX6" s="354"/>
      <c r="BY6" s="797"/>
      <c r="BZ6" s="797"/>
      <c r="CA6" s="354"/>
      <c r="CB6" s="354"/>
      <c r="CC6" s="354"/>
      <c r="CD6" s="766"/>
      <c r="CE6" s="354"/>
      <c r="CF6" s="354"/>
      <c r="CG6" s="354"/>
      <c r="CH6" s="354"/>
      <c r="CI6" s="354"/>
      <c r="CJ6" s="766"/>
      <c r="CK6" s="354"/>
      <c r="CL6" s="192" t="s">
        <v>38</v>
      </c>
      <c r="CM6" s="192" t="s">
        <v>38</v>
      </c>
      <c r="CN6" s="192" t="s">
        <v>38</v>
      </c>
      <c r="CO6" s="192" t="s">
        <v>38</v>
      </c>
      <c r="CP6" s="192" t="s">
        <v>38</v>
      </c>
      <c r="CQ6" s="192" t="s">
        <v>38</v>
      </c>
      <c r="CR6" s="192" t="s">
        <v>38</v>
      </c>
      <c r="CS6" s="192" t="s">
        <v>38</v>
      </c>
      <c r="CT6" s="192" t="s">
        <v>38</v>
      </c>
      <c r="CU6" s="192" t="s">
        <v>38</v>
      </c>
      <c r="CV6" s="423" t="s">
        <v>38</v>
      </c>
    </row>
    <row r="7" spans="1:101" s="369" customFormat="1" ht="16.5">
      <c r="A7" s="995"/>
      <c r="B7" s="1121" t="s">
        <v>285</v>
      </c>
      <c r="C7" s="1241"/>
      <c r="D7" s="1241"/>
      <c r="E7" s="1241"/>
      <c r="F7" s="1121"/>
      <c r="G7" s="1121"/>
      <c r="H7" s="1121"/>
      <c r="I7" s="1121"/>
      <c r="J7" s="1241"/>
      <c r="K7" s="1241"/>
      <c r="L7" s="1121"/>
      <c r="M7" s="1121"/>
      <c r="N7" s="370"/>
      <c r="O7" s="367"/>
      <c r="P7" s="423"/>
      <c r="Q7" s="423" t="s">
        <v>38</v>
      </c>
      <c r="R7" s="367" t="s">
        <v>38</v>
      </c>
      <c r="S7" s="367" t="s">
        <v>38</v>
      </c>
      <c r="T7" s="367" t="s">
        <v>38</v>
      </c>
      <c r="U7" s="367" t="s">
        <v>38</v>
      </c>
      <c r="V7" s="367" t="s">
        <v>38</v>
      </c>
      <c r="W7" s="407" t="s">
        <v>38</v>
      </c>
      <c r="X7" s="367" t="s">
        <v>38</v>
      </c>
      <c r="Y7" s="367" t="s">
        <v>38</v>
      </c>
      <c r="Z7" s="367" t="s">
        <v>38</v>
      </c>
      <c r="AA7" s="367" t="s">
        <v>38</v>
      </c>
      <c r="AB7" s="192" t="s">
        <v>38</v>
      </c>
      <c r="AC7" s="641" t="s">
        <v>38</v>
      </c>
      <c r="AD7" s="423" t="s">
        <v>38</v>
      </c>
      <c r="AE7" s="423" t="s">
        <v>38</v>
      </c>
      <c r="AF7" s="423" t="s">
        <v>38</v>
      </c>
      <c r="AG7" s="192" t="s">
        <v>38</v>
      </c>
      <c r="AH7" s="192" t="s">
        <v>38</v>
      </c>
      <c r="AI7" s="192" t="s">
        <v>38</v>
      </c>
      <c r="AJ7" s="192" t="s">
        <v>38</v>
      </c>
      <c r="AK7" s="192" t="s">
        <v>38</v>
      </c>
      <c r="AL7" s="192" t="s">
        <v>38</v>
      </c>
      <c r="AM7" s="192" t="s">
        <v>38</v>
      </c>
      <c r="AN7" s="192" t="s">
        <v>38</v>
      </c>
      <c r="AO7" s="192" t="s">
        <v>38</v>
      </c>
      <c r="AP7" s="192" t="s">
        <v>38</v>
      </c>
      <c r="AQ7" s="192" t="s">
        <v>38</v>
      </c>
      <c r="AR7" s="192" t="s">
        <v>38</v>
      </c>
      <c r="AS7" s="192" t="s">
        <v>38</v>
      </c>
      <c r="AT7" s="192" t="s">
        <v>38</v>
      </c>
      <c r="AU7" s="192" t="s">
        <v>38</v>
      </c>
      <c r="AV7" s="192" t="s">
        <v>38</v>
      </c>
      <c r="AW7" s="192" t="s">
        <v>38</v>
      </c>
      <c r="AX7" s="192" t="s">
        <v>38</v>
      </c>
      <c r="AY7" s="192"/>
      <c r="AZ7" s="192"/>
      <c r="BA7" s="192" t="s">
        <v>38</v>
      </c>
      <c r="BB7" s="192" t="s">
        <v>38</v>
      </c>
      <c r="BC7" s="192" t="s">
        <v>38</v>
      </c>
      <c r="BD7" s="192" t="s">
        <v>38</v>
      </c>
      <c r="BE7" s="192" t="s">
        <v>38</v>
      </c>
      <c r="BF7" s="192" t="s">
        <v>38</v>
      </c>
      <c r="BG7" s="192" t="s">
        <v>38</v>
      </c>
      <c r="BH7" s="192" t="s">
        <v>38</v>
      </c>
      <c r="BI7" s="192" t="s">
        <v>38</v>
      </c>
      <c r="BJ7" s="192" t="s">
        <v>38</v>
      </c>
      <c r="BK7" s="192" t="s">
        <v>38</v>
      </c>
      <c r="BL7" s="780"/>
      <c r="BM7" s="354"/>
      <c r="BN7" s="354"/>
      <c r="BO7" s="354"/>
      <c r="BP7" s="354"/>
      <c r="BQ7" s="354"/>
      <c r="BR7" s="797"/>
      <c r="BS7" s="356"/>
      <c r="BT7" s="354"/>
      <c r="BU7" s="354"/>
      <c r="BV7" s="354"/>
      <c r="BW7" s="797"/>
      <c r="BX7" s="354"/>
      <c r="BY7" s="797"/>
      <c r="BZ7" s="797"/>
      <c r="CA7" s="354"/>
      <c r="CB7" s="354"/>
      <c r="CC7" s="354"/>
      <c r="CD7" s="766"/>
      <c r="CE7" s="354"/>
      <c r="CF7" s="354"/>
      <c r="CG7" s="354"/>
      <c r="CH7" s="354"/>
      <c r="CI7" s="354"/>
      <c r="CJ7" s="766"/>
      <c r="CK7" s="354"/>
      <c r="CL7" s="192" t="s">
        <v>38</v>
      </c>
      <c r="CM7" s="192" t="s">
        <v>38</v>
      </c>
      <c r="CN7" s="192" t="s">
        <v>38</v>
      </c>
      <c r="CO7" s="192" t="s">
        <v>38</v>
      </c>
      <c r="CP7" s="192" t="s">
        <v>38</v>
      </c>
      <c r="CQ7" s="192" t="s">
        <v>38</v>
      </c>
      <c r="CR7" s="192" t="s">
        <v>38</v>
      </c>
      <c r="CS7" s="192" t="s">
        <v>38</v>
      </c>
      <c r="CT7" s="192" t="s">
        <v>38</v>
      </c>
      <c r="CU7" s="192" t="s">
        <v>38</v>
      </c>
      <c r="CV7" s="423" t="s">
        <v>38</v>
      </c>
    </row>
    <row r="8" spans="1:101" s="369" customFormat="1" ht="16.5">
      <c r="A8" s="995"/>
      <c r="B8" s="1121" t="s">
        <v>284</v>
      </c>
      <c r="C8" s="1241"/>
      <c r="D8" s="1241"/>
      <c r="E8" s="1241"/>
      <c r="F8" s="1121"/>
      <c r="G8" s="1121"/>
      <c r="H8" s="1121"/>
      <c r="I8" s="1121"/>
      <c r="J8" s="1241"/>
      <c r="K8" s="1241"/>
      <c r="L8" s="1121"/>
      <c r="M8" s="1121"/>
      <c r="N8" s="370"/>
      <c r="O8" s="367"/>
      <c r="P8" s="423"/>
      <c r="Q8" s="423" t="s">
        <v>38</v>
      </c>
      <c r="R8" s="367" t="s">
        <v>38</v>
      </c>
      <c r="S8" s="367" t="s">
        <v>38</v>
      </c>
      <c r="T8" s="367" t="s">
        <v>38</v>
      </c>
      <c r="U8" s="367" t="s">
        <v>38</v>
      </c>
      <c r="V8" s="367" t="s">
        <v>38</v>
      </c>
      <c r="W8" s="407" t="s">
        <v>38</v>
      </c>
      <c r="X8" s="367" t="s">
        <v>38</v>
      </c>
      <c r="Y8" s="367" t="s">
        <v>38</v>
      </c>
      <c r="Z8" s="367" t="s">
        <v>38</v>
      </c>
      <c r="AA8" s="367" t="s">
        <v>38</v>
      </c>
      <c r="AB8" s="192" t="s">
        <v>38</v>
      </c>
      <c r="AC8" s="641" t="s">
        <v>38</v>
      </c>
      <c r="AD8" s="423" t="s">
        <v>38</v>
      </c>
      <c r="AE8" s="423" t="s">
        <v>38</v>
      </c>
      <c r="AF8" s="423" t="s">
        <v>38</v>
      </c>
      <c r="AG8" s="192" t="s">
        <v>38</v>
      </c>
      <c r="AH8" s="192" t="s">
        <v>38</v>
      </c>
      <c r="AI8" s="192" t="s">
        <v>38</v>
      </c>
      <c r="AJ8" s="192" t="s">
        <v>38</v>
      </c>
      <c r="AK8" s="192" t="s">
        <v>38</v>
      </c>
      <c r="AL8" s="192" t="s">
        <v>38</v>
      </c>
      <c r="AM8" s="192" t="s">
        <v>38</v>
      </c>
      <c r="AN8" s="192" t="s">
        <v>38</v>
      </c>
      <c r="AO8" s="192" t="s">
        <v>38</v>
      </c>
      <c r="AP8" s="192" t="s">
        <v>38</v>
      </c>
      <c r="AQ8" s="192" t="s">
        <v>38</v>
      </c>
      <c r="AR8" s="192" t="s">
        <v>38</v>
      </c>
      <c r="AS8" s="192" t="s">
        <v>38</v>
      </c>
      <c r="AT8" s="192" t="s">
        <v>38</v>
      </c>
      <c r="AU8" s="192" t="s">
        <v>38</v>
      </c>
      <c r="AV8" s="192" t="s">
        <v>38</v>
      </c>
      <c r="AW8" s="192" t="s">
        <v>38</v>
      </c>
      <c r="AX8" s="192" t="s">
        <v>38</v>
      </c>
      <c r="AY8" s="192"/>
      <c r="AZ8" s="192"/>
      <c r="BA8" s="192" t="s">
        <v>38</v>
      </c>
      <c r="BB8" s="192" t="s">
        <v>38</v>
      </c>
      <c r="BC8" s="192" t="s">
        <v>38</v>
      </c>
      <c r="BD8" s="192" t="s">
        <v>38</v>
      </c>
      <c r="BE8" s="192" t="s">
        <v>38</v>
      </c>
      <c r="BF8" s="192" t="s">
        <v>38</v>
      </c>
      <c r="BG8" s="192" t="s">
        <v>38</v>
      </c>
      <c r="BH8" s="192" t="s">
        <v>38</v>
      </c>
      <c r="BI8" s="192" t="s">
        <v>38</v>
      </c>
      <c r="BJ8" s="192" t="s">
        <v>38</v>
      </c>
      <c r="BK8" s="192" t="s">
        <v>38</v>
      </c>
      <c r="BL8" s="780"/>
      <c r="BM8" s="354"/>
      <c r="BN8" s="354"/>
      <c r="BO8" s="354"/>
      <c r="BP8" s="354"/>
      <c r="BQ8" s="354"/>
      <c r="BR8" s="797"/>
      <c r="BS8" s="356"/>
      <c r="BT8" s="354"/>
      <c r="BU8" s="354"/>
      <c r="BV8" s="354"/>
      <c r="BW8" s="797"/>
      <c r="BX8" s="354"/>
      <c r="BY8" s="797"/>
      <c r="BZ8" s="797"/>
      <c r="CA8" s="354"/>
      <c r="CB8" s="354"/>
      <c r="CC8" s="354"/>
      <c r="CD8" s="766"/>
      <c r="CE8" s="354"/>
      <c r="CF8" s="354"/>
      <c r="CG8" s="354"/>
      <c r="CH8" s="354"/>
      <c r="CI8" s="354"/>
      <c r="CJ8" s="766"/>
      <c r="CK8" s="354"/>
      <c r="CL8" s="192" t="s">
        <v>38</v>
      </c>
      <c r="CM8" s="192" t="s">
        <v>38</v>
      </c>
      <c r="CN8" s="192" t="s">
        <v>38</v>
      </c>
      <c r="CO8" s="192" t="s">
        <v>38</v>
      </c>
      <c r="CP8" s="192" t="s">
        <v>38</v>
      </c>
      <c r="CQ8" s="192" t="s">
        <v>38</v>
      </c>
      <c r="CR8" s="192" t="s">
        <v>38</v>
      </c>
      <c r="CS8" s="192" t="s">
        <v>38</v>
      </c>
      <c r="CT8" s="192" t="s">
        <v>38</v>
      </c>
      <c r="CU8" s="192" t="s">
        <v>38</v>
      </c>
      <c r="CV8" s="423" t="s">
        <v>38</v>
      </c>
    </row>
    <row r="9" spans="1:101" ht="149.4" customHeight="1">
      <c r="A9" s="1036">
        <v>1</v>
      </c>
      <c r="B9" s="1044" t="s">
        <v>2592</v>
      </c>
      <c r="C9" s="1033" t="s">
        <v>28</v>
      </c>
      <c r="D9" s="1024" t="s">
        <v>2593</v>
      </c>
      <c r="E9" s="1033" t="s">
        <v>35</v>
      </c>
      <c r="F9" s="1044" t="s">
        <v>2594</v>
      </c>
      <c r="G9" s="293" t="s">
        <v>3058</v>
      </c>
      <c r="H9" s="203" t="s">
        <v>2545</v>
      </c>
      <c r="I9" s="428"/>
      <c r="J9" s="106" t="s">
        <v>833</v>
      </c>
      <c r="K9" s="463" t="s">
        <v>1627</v>
      </c>
      <c r="L9" s="212" t="s">
        <v>52</v>
      </c>
      <c r="M9" s="212" t="s">
        <v>2173</v>
      </c>
      <c r="N9" s="165" t="s">
        <v>12</v>
      </c>
      <c r="O9" s="221" t="s">
        <v>29</v>
      </c>
      <c r="P9" s="221" t="s">
        <v>24</v>
      </c>
      <c r="Q9" s="221" t="s">
        <v>24</v>
      </c>
      <c r="R9" s="221"/>
      <c r="S9" s="221"/>
      <c r="T9" s="221"/>
      <c r="U9" s="226"/>
      <c r="V9" s="221"/>
      <c r="W9" s="5"/>
      <c r="X9" s="221"/>
      <c r="Y9" s="221"/>
      <c r="Z9" s="221"/>
      <c r="AA9" s="221"/>
      <c r="AB9" s="80">
        <f t="shared" ref="AB9:AB18" si="0">COUNTIF($Q9:$AA9,"x")</f>
        <v>1</v>
      </c>
      <c r="AC9" s="565" t="s">
        <v>1314</v>
      </c>
      <c r="AD9" s="221" t="s">
        <v>1314</v>
      </c>
      <c r="AE9" s="221" t="s">
        <v>1314</v>
      </c>
      <c r="AF9" s="221" t="s">
        <v>1314</v>
      </c>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781">
        <v>2</v>
      </c>
      <c r="BM9" s="221">
        <v>2</v>
      </c>
      <c r="BN9" s="221">
        <v>2</v>
      </c>
      <c r="BO9" s="221">
        <v>2</v>
      </c>
      <c r="BP9" s="221">
        <v>2</v>
      </c>
      <c r="BQ9" s="221">
        <v>2</v>
      </c>
      <c r="BR9" s="798">
        <v>2</v>
      </c>
      <c r="BS9" s="226">
        <v>1</v>
      </c>
      <c r="BT9" s="221">
        <v>2</v>
      </c>
      <c r="BU9" s="221">
        <v>2</v>
      </c>
      <c r="BV9" s="221">
        <v>2</v>
      </c>
      <c r="BW9" s="798">
        <v>2</v>
      </c>
      <c r="BX9" s="221">
        <v>1</v>
      </c>
      <c r="BY9" s="798">
        <v>1</v>
      </c>
      <c r="BZ9" s="798">
        <v>2</v>
      </c>
      <c r="CA9" s="221">
        <v>1</v>
      </c>
      <c r="CB9" s="221">
        <v>2</v>
      </c>
      <c r="CC9" s="221">
        <v>1</v>
      </c>
      <c r="CD9" s="337">
        <v>2</v>
      </c>
      <c r="CE9" s="221">
        <v>2</v>
      </c>
      <c r="CF9" s="221">
        <v>2</v>
      </c>
      <c r="CG9" s="221">
        <v>2</v>
      </c>
      <c r="CH9" s="221">
        <v>2</v>
      </c>
      <c r="CI9" s="221">
        <v>2</v>
      </c>
      <c r="CJ9" s="337">
        <v>2</v>
      </c>
      <c r="CK9" s="221">
        <v>2</v>
      </c>
      <c r="CL9" s="222">
        <f t="shared" ref="CL9:CL18" si="1">COUNTIF(BL9:CK9,"2")</f>
        <v>21</v>
      </c>
      <c r="CM9" s="237">
        <f>CL9/(CL9+CN9+CP9+CR9)</f>
        <v>0.80769230769230771</v>
      </c>
      <c r="CN9" s="222">
        <f t="shared" ref="CN9:CN18" si="2">COUNTIF(BL9:CK9,"1")</f>
        <v>5</v>
      </c>
      <c r="CO9" s="237">
        <f>CN9/(CL9+CN9+CP9+CR9)</f>
        <v>0.19230769230769232</v>
      </c>
      <c r="CP9" s="222">
        <f t="shared" ref="CP9:CP18" si="3">COUNTIF(BL9:CK9,"0")</f>
        <v>0</v>
      </c>
      <c r="CQ9" s="237">
        <f>CP9/(CL9+CN9+CP9+CR9)</f>
        <v>0</v>
      </c>
      <c r="CR9" s="222">
        <f t="shared" ref="CR9:CR18" si="4">COUNTIF(BL9:CK9,"KĐG")</f>
        <v>0</v>
      </c>
      <c r="CS9" s="237">
        <f>CR9/(CL9+CN9+CP9+CR9)</f>
        <v>0</v>
      </c>
      <c r="CT9" s="223">
        <f>(((CL9*2)+(CN9*1)+(CP9*0)))/(CL9+CN9+CP9)</f>
        <v>1.8076923076923077</v>
      </c>
      <c r="CU9" s="223" t="str">
        <f>IF(CS9&gt;=50%,"KĐG",IF(CT9&gt;=1.6,"Đạt mục tiêu",IF(CT9&gt;=1,"Cần cố gắng","Chưa đạt")))</f>
        <v>Đạt mục tiêu</v>
      </c>
      <c r="CV9" s="221"/>
    </row>
    <row r="10" spans="1:101" s="1" customFormat="1" ht="186">
      <c r="A10" s="1036"/>
      <c r="B10" s="1024"/>
      <c r="C10" s="1033"/>
      <c r="D10" s="1024"/>
      <c r="E10" s="1033"/>
      <c r="F10" s="1024"/>
      <c r="G10" s="293" t="s">
        <v>2341</v>
      </c>
      <c r="H10" s="293" t="s">
        <v>2545</v>
      </c>
      <c r="I10" s="428"/>
      <c r="J10" s="106" t="s">
        <v>677</v>
      </c>
      <c r="K10" s="463" t="s">
        <v>1629</v>
      </c>
      <c r="L10" s="212" t="s">
        <v>52</v>
      </c>
      <c r="M10" s="212" t="s">
        <v>609</v>
      </c>
      <c r="N10" s="165" t="s">
        <v>12</v>
      </c>
      <c r="O10" s="221" t="s">
        <v>29</v>
      </c>
      <c r="P10" s="221" t="s">
        <v>24</v>
      </c>
      <c r="Q10" s="5"/>
      <c r="R10" s="5" t="s">
        <v>24</v>
      </c>
      <c r="S10" s="5"/>
      <c r="T10" s="5"/>
      <c r="U10" s="6"/>
      <c r="V10" s="5"/>
      <c r="W10" s="5"/>
      <c r="X10" s="5"/>
      <c r="Y10" s="5"/>
      <c r="Z10" s="5"/>
      <c r="AA10" s="5"/>
      <c r="AB10" s="80">
        <f t="shared" si="0"/>
        <v>1</v>
      </c>
      <c r="AC10" s="642"/>
      <c r="AD10" s="7"/>
      <c r="AE10" s="7"/>
      <c r="AF10" s="7"/>
      <c r="AG10" s="7" t="s">
        <v>1314</v>
      </c>
      <c r="AH10" s="7" t="s">
        <v>1314</v>
      </c>
      <c r="AI10" s="7" t="s">
        <v>1314</v>
      </c>
      <c r="AJ10" s="7" t="s">
        <v>1314</v>
      </c>
      <c r="AK10" s="7"/>
      <c r="AL10" s="7"/>
      <c r="AM10" s="7"/>
      <c r="AN10" s="7"/>
      <c r="AO10" s="7"/>
      <c r="AP10" s="7"/>
      <c r="AQ10" s="7"/>
      <c r="AR10" s="7"/>
      <c r="AS10" s="7"/>
      <c r="AT10" s="7"/>
      <c r="AU10" s="7"/>
      <c r="AV10" s="55"/>
      <c r="AW10" s="55"/>
      <c r="AX10" s="7"/>
      <c r="AY10" s="7"/>
      <c r="AZ10" s="7"/>
      <c r="BA10" s="7"/>
      <c r="BB10" s="7"/>
      <c r="BC10" s="7"/>
      <c r="BD10" s="7"/>
      <c r="BE10" s="7"/>
      <c r="BF10" s="7"/>
      <c r="BG10" s="7"/>
      <c r="BH10" s="7"/>
      <c r="BI10" s="7"/>
      <c r="BJ10" s="7"/>
      <c r="BK10" s="7"/>
      <c r="BL10" s="780">
        <v>1</v>
      </c>
      <c r="BM10" s="354">
        <v>2</v>
      </c>
      <c r="BN10" s="354">
        <v>2</v>
      </c>
      <c r="BO10" s="354">
        <v>2</v>
      </c>
      <c r="BP10" s="354">
        <v>2</v>
      </c>
      <c r="BQ10" s="354">
        <v>2</v>
      </c>
      <c r="BR10" s="797">
        <v>2</v>
      </c>
      <c r="BS10" s="356">
        <v>1</v>
      </c>
      <c r="BT10" s="354">
        <v>2</v>
      </c>
      <c r="BU10" s="354">
        <v>2</v>
      </c>
      <c r="BV10" s="354">
        <v>2</v>
      </c>
      <c r="BW10" s="797">
        <v>2</v>
      </c>
      <c r="BX10" s="354">
        <v>2</v>
      </c>
      <c r="BY10" s="797">
        <v>2</v>
      </c>
      <c r="BZ10" s="797">
        <v>1</v>
      </c>
      <c r="CA10" s="354">
        <v>2</v>
      </c>
      <c r="CB10" s="354">
        <v>2</v>
      </c>
      <c r="CC10" s="354">
        <v>2</v>
      </c>
      <c r="CD10" s="766">
        <v>2</v>
      </c>
      <c r="CE10" s="354">
        <v>2</v>
      </c>
      <c r="CF10" s="354">
        <v>2</v>
      </c>
      <c r="CG10" s="354">
        <v>2</v>
      </c>
      <c r="CH10" s="354">
        <v>2</v>
      </c>
      <c r="CI10" s="354">
        <v>2</v>
      </c>
      <c r="CJ10" s="766">
        <v>2</v>
      </c>
      <c r="CK10" s="354">
        <v>2</v>
      </c>
      <c r="CL10" s="222">
        <f t="shared" si="1"/>
        <v>23</v>
      </c>
      <c r="CM10" s="237">
        <f t="shared" ref="CM10:CM18" si="5">CL10/(CL10+CN10+CP10+CR10)</f>
        <v>0.88461538461538458</v>
      </c>
      <c r="CN10" s="222">
        <f t="shared" si="2"/>
        <v>3</v>
      </c>
      <c r="CO10" s="237">
        <f t="shared" ref="CO10:CO18" si="6">CN10/(CL10+CN10+CP10+CR10)</f>
        <v>0.11538461538461539</v>
      </c>
      <c r="CP10" s="222">
        <f t="shared" si="3"/>
        <v>0</v>
      </c>
      <c r="CQ10" s="237">
        <f t="shared" ref="CQ10:CQ18" si="7">CP10/(CL10+CN10+CP10+CR10)</f>
        <v>0</v>
      </c>
      <c r="CR10" s="222">
        <f t="shared" si="4"/>
        <v>0</v>
      </c>
      <c r="CS10" s="237">
        <f t="shared" ref="CS10:CS18" si="8">CR10/(CL10+CN10+CP10+CR10)</f>
        <v>0</v>
      </c>
      <c r="CT10" s="223">
        <f t="shared" ref="CT10:CT18" si="9">(((CL10*2)+(CN10*1)+(CP10*0)))/(CL10+CN10+CP10)</f>
        <v>1.8846153846153846</v>
      </c>
      <c r="CU10" s="223" t="str">
        <f t="shared" ref="CU10:CU18" si="10">IF(CS10&gt;=50%,"KĐG",IF(CT10&gt;=1.6,"Đạt mục tiêu",IF(CT10&gt;=1,"Cần cố gắng","Chưa đạt")))</f>
        <v>Đạt mục tiêu</v>
      </c>
      <c r="CV10" s="5"/>
    </row>
    <row r="11" spans="1:101" s="1" customFormat="1" ht="186">
      <c r="A11" s="1036"/>
      <c r="B11" s="1024"/>
      <c r="C11" s="1033"/>
      <c r="D11" s="1024"/>
      <c r="E11" s="1033"/>
      <c r="F11" s="1024"/>
      <c r="G11" s="293" t="s">
        <v>2342</v>
      </c>
      <c r="H11" s="293" t="s">
        <v>2545</v>
      </c>
      <c r="I11" s="428"/>
      <c r="J11" s="106" t="s">
        <v>678</v>
      </c>
      <c r="K11" s="464"/>
      <c r="L11" s="212" t="s">
        <v>52</v>
      </c>
      <c r="M11" s="212" t="s">
        <v>2173</v>
      </c>
      <c r="N11" s="165" t="s">
        <v>12</v>
      </c>
      <c r="O11" s="221" t="s">
        <v>29</v>
      </c>
      <c r="P11" s="221" t="s">
        <v>24</v>
      </c>
      <c r="Q11" s="5"/>
      <c r="R11" s="5"/>
      <c r="S11" s="5" t="s">
        <v>24</v>
      </c>
      <c r="T11" s="5"/>
      <c r="U11" s="6"/>
      <c r="V11" s="5"/>
      <c r="W11" s="5"/>
      <c r="X11" s="5"/>
      <c r="Y11" s="5"/>
      <c r="Z11" s="5"/>
      <c r="AA11" s="5"/>
      <c r="AB11" s="80">
        <f t="shared" si="0"/>
        <v>1</v>
      </c>
      <c r="AC11" s="642"/>
      <c r="AD11" s="7"/>
      <c r="AE11" s="7"/>
      <c r="AF11" s="7"/>
      <c r="AG11" s="7"/>
      <c r="AH11" s="7"/>
      <c r="AI11" s="7"/>
      <c r="AJ11" s="7"/>
      <c r="AK11" s="7" t="s">
        <v>1314</v>
      </c>
      <c r="AL11" s="7" t="s">
        <v>1314</v>
      </c>
      <c r="AM11" s="7" t="s">
        <v>1314</v>
      </c>
      <c r="AN11" s="7" t="s">
        <v>1314</v>
      </c>
      <c r="AO11" s="7"/>
      <c r="AP11" s="7"/>
      <c r="AQ11" s="7"/>
      <c r="AR11" s="7"/>
      <c r="AS11" s="7"/>
      <c r="AT11" s="7"/>
      <c r="AU11" s="7"/>
      <c r="AV11" s="7"/>
      <c r="AW11" s="7"/>
      <c r="AX11" s="7"/>
      <c r="AY11" s="7"/>
      <c r="AZ11" s="7"/>
      <c r="BA11" s="7"/>
      <c r="BB11" s="7"/>
      <c r="BC11" s="7"/>
      <c r="BD11" s="7"/>
      <c r="BE11" s="7"/>
      <c r="BF11" s="7"/>
      <c r="BG11" s="7"/>
      <c r="BH11" s="7"/>
      <c r="BI11" s="7"/>
      <c r="BJ11" s="7"/>
      <c r="BK11" s="7"/>
      <c r="BL11" s="781">
        <v>2</v>
      </c>
      <c r="BM11" s="221">
        <v>2</v>
      </c>
      <c r="BN11" s="221">
        <v>2</v>
      </c>
      <c r="BO11" s="221">
        <v>1</v>
      </c>
      <c r="BP11" s="221">
        <v>2</v>
      </c>
      <c r="BQ11" s="221">
        <v>2</v>
      </c>
      <c r="BR11" s="798">
        <v>2</v>
      </c>
      <c r="BS11" s="226">
        <v>2</v>
      </c>
      <c r="BT11" s="221">
        <v>2</v>
      </c>
      <c r="BU11" s="221">
        <v>2</v>
      </c>
      <c r="BV11" s="221">
        <v>2</v>
      </c>
      <c r="BW11" s="798">
        <v>2</v>
      </c>
      <c r="BX11" s="221">
        <v>2</v>
      </c>
      <c r="BY11" s="798">
        <v>2</v>
      </c>
      <c r="BZ11" s="798">
        <v>2</v>
      </c>
      <c r="CA11" s="221">
        <v>2</v>
      </c>
      <c r="CB11" s="221">
        <v>1</v>
      </c>
      <c r="CC11" s="221">
        <v>2</v>
      </c>
      <c r="CD11" s="337">
        <v>1</v>
      </c>
      <c r="CE11" s="221">
        <v>2</v>
      </c>
      <c r="CF11" s="221">
        <v>2</v>
      </c>
      <c r="CG11" s="221">
        <v>2</v>
      </c>
      <c r="CH11" s="221">
        <v>2</v>
      </c>
      <c r="CI11" s="221">
        <v>2</v>
      </c>
      <c r="CJ11" s="337">
        <v>1</v>
      </c>
      <c r="CK11" s="221">
        <v>2</v>
      </c>
      <c r="CL11" s="222">
        <f t="shared" si="1"/>
        <v>22</v>
      </c>
      <c r="CM11" s="237">
        <f t="shared" si="5"/>
        <v>0.84615384615384615</v>
      </c>
      <c r="CN11" s="222">
        <f t="shared" si="2"/>
        <v>4</v>
      </c>
      <c r="CO11" s="237">
        <f t="shared" si="6"/>
        <v>0.15384615384615385</v>
      </c>
      <c r="CP11" s="222">
        <f t="shared" si="3"/>
        <v>0</v>
      </c>
      <c r="CQ11" s="237">
        <f t="shared" si="7"/>
        <v>0</v>
      </c>
      <c r="CR11" s="222">
        <f t="shared" si="4"/>
        <v>0</v>
      </c>
      <c r="CS11" s="237">
        <f t="shared" si="8"/>
        <v>0</v>
      </c>
      <c r="CT11" s="223">
        <f t="shared" si="9"/>
        <v>1.8461538461538463</v>
      </c>
      <c r="CU11" s="223" t="str">
        <f t="shared" si="10"/>
        <v>Đạt mục tiêu</v>
      </c>
      <c r="CV11" s="5"/>
    </row>
    <row r="12" spans="1:101" s="1" customFormat="1" ht="155">
      <c r="A12" s="1036"/>
      <c r="B12" s="1024"/>
      <c r="C12" s="1033"/>
      <c r="D12" s="1024"/>
      <c r="E12" s="1033"/>
      <c r="F12" s="1024"/>
      <c r="G12" s="293" t="s">
        <v>2343</v>
      </c>
      <c r="H12" s="293" t="s">
        <v>2545</v>
      </c>
      <c r="I12" s="428"/>
      <c r="J12" s="106" t="s">
        <v>679</v>
      </c>
      <c r="K12" s="464"/>
      <c r="L12" s="212" t="s">
        <v>52</v>
      </c>
      <c r="M12" s="212" t="s">
        <v>1942</v>
      </c>
      <c r="N12" s="165" t="s">
        <v>12</v>
      </c>
      <c r="O12" s="221" t="s">
        <v>29</v>
      </c>
      <c r="P12" s="221" t="s">
        <v>24</v>
      </c>
      <c r="Q12" s="5"/>
      <c r="R12" s="5"/>
      <c r="S12" s="5"/>
      <c r="T12" s="5" t="s">
        <v>24</v>
      </c>
      <c r="U12" s="6"/>
      <c r="V12" s="5"/>
      <c r="W12" s="5"/>
      <c r="X12" s="5"/>
      <c r="Y12" s="5"/>
      <c r="Z12" s="5"/>
      <c r="AA12" s="5"/>
      <c r="AB12" s="80">
        <f t="shared" si="0"/>
        <v>1</v>
      </c>
      <c r="AC12" s="642"/>
      <c r="AD12" s="7"/>
      <c r="AE12" s="7"/>
      <c r="AF12" s="7"/>
      <c r="AG12" s="7"/>
      <c r="AH12" s="7"/>
      <c r="AI12" s="7"/>
      <c r="AJ12" s="7"/>
      <c r="AK12" s="7"/>
      <c r="AL12" s="7"/>
      <c r="AM12" s="7"/>
      <c r="AN12" s="7"/>
      <c r="AO12" s="7" t="s">
        <v>1314</v>
      </c>
      <c r="AP12" s="55" t="s">
        <v>1314</v>
      </c>
      <c r="AQ12" s="55" t="s">
        <v>1314</v>
      </c>
      <c r="AR12" s="55" t="s">
        <v>1314</v>
      </c>
      <c r="AS12" s="7"/>
      <c r="AT12" s="7"/>
      <c r="AU12" s="7"/>
      <c r="AV12" s="55"/>
      <c r="AW12" s="55"/>
      <c r="AX12" s="7"/>
      <c r="AY12" s="7"/>
      <c r="AZ12" s="7"/>
      <c r="BA12" s="7"/>
      <c r="BB12" s="7"/>
      <c r="BC12" s="7"/>
      <c r="BD12" s="7"/>
      <c r="BE12" s="7"/>
      <c r="BF12" s="7"/>
      <c r="BG12" s="7"/>
      <c r="BH12" s="7"/>
      <c r="BI12" s="7"/>
      <c r="BJ12" s="7"/>
      <c r="BK12" s="7"/>
      <c r="BL12" s="780">
        <v>2</v>
      </c>
      <c r="BM12" s="354">
        <v>2</v>
      </c>
      <c r="BN12" s="354">
        <v>2</v>
      </c>
      <c r="BO12" s="354">
        <v>2</v>
      </c>
      <c r="BP12" s="354">
        <v>2</v>
      </c>
      <c r="BQ12" s="354">
        <v>2</v>
      </c>
      <c r="BR12" s="797">
        <v>2</v>
      </c>
      <c r="BS12" s="356">
        <v>1</v>
      </c>
      <c r="BT12" s="354">
        <v>1</v>
      </c>
      <c r="BU12" s="354">
        <v>2</v>
      </c>
      <c r="BV12" s="354">
        <v>2</v>
      </c>
      <c r="BW12" s="797">
        <v>2</v>
      </c>
      <c r="BX12" s="354">
        <v>2</v>
      </c>
      <c r="BY12" s="818">
        <v>2</v>
      </c>
      <c r="BZ12" s="797">
        <v>2</v>
      </c>
      <c r="CA12" s="360">
        <v>1</v>
      </c>
      <c r="CB12" s="354">
        <v>2</v>
      </c>
      <c r="CC12" s="354">
        <v>2</v>
      </c>
      <c r="CD12" s="766">
        <v>1</v>
      </c>
      <c r="CE12" s="354">
        <v>2</v>
      </c>
      <c r="CF12" s="354">
        <v>2</v>
      </c>
      <c r="CG12" s="354">
        <v>2</v>
      </c>
      <c r="CH12" s="354">
        <v>2</v>
      </c>
      <c r="CI12" s="354">
        <v>2</v>
      </c>
      <c r="CJ12" s="766">
        <v>2</v>
      </c>
      <c r="CK12" s="354">
        <v>2</v>
      </c>
      <c r="CL12" s="222">
        <f t="shared" si="1"/>
        <v>22</v>
      </c>
      <c r="CM12" s="237">
        <f t="shared" si="5"/>
        <v>0.84615384615384615</v>
      </c>
      <c r="CN12" s="222">
        <f t="shared" si="2"/>
        <v>4</v>
      </c>
      <c r="CO12" s="237">
        <f t="shared" si="6"/>
        <v>0.15384615384615385</v>
      </c>
      <c r="CP12" s="222">
        <f t="shared" si="3"/>
        <v>0</v>
      </c>
      <c r="CQ12" s="237">
        <f t="shared" si="7"/>
        <v>0</v>
      </c>
      <c r="CR12" s="222">
        <f t="shared" si="4"/>
        <v>0</v>
      </c>
      <c r="CS12" s="237">
        <f t="shared" si="8"/>
        <v>0</v>
      </c>
      <c r="CT12" s="223">
        <f t="shared" si="9"/>
        <v>1.8461538461538463</v>
      </c>
      <c r="CU12" s="223" t="str">
        <f t="shared" si="10"/>
        <v>Đạt mục tiêu</v>
      </c>
      <c r="CV12" s="5"/>
    </row>
    <row r="13" spans="1:101" s="1" customFormat="1" ht="170.5">
      <c r="A13" s="1036"/>
      <c r="B13" s="1024"/>
      <c r="C13" s="1033"/>
      <c r="D13" s="1024"/>
      <c r="E13" s="1033"/>
      <c r="F13" s="1024"/>
      <c r="G13" s="293" t="s">
        <v>2710</v>
      </c>
      <c r="H13" s="293" t="s">
        <v>2545</v>
      </c>
      <c r="I13" s="428"/>
      <c r="J13" s="106" t="s">
        <v>681</v>
      </c>
      <c r="K13" s="464"/>
      <c r="L13" s="212" t="s">
        <v>52</v>
      </c>
      <c r="M13" s="212" t="s">
        <v>1947</v>
      </c>
      <c r="N13" s="165" t="s">
        <v>12</v>
      </c>
      <c r="O13" s="221" t="s">
        <v>29</v>
      </c>
      <c r="P13" s="221" t="s">
        <v>24</v>
      </c>
      <c r="Q13" s="5"/>
      <c r="R13" s="5"/>
      <c r="S13" s="5"/>
      <c r="T13" s="5"/>
      <c r="U13" s="6" t="s">
        <v>24</v>
      </c>
      <c r="V13" s="5"/>
      <c r="W13" s="5"/>
      <c r="X13" s="5"/>
      <c r="Y13" s="5"/>
      <c r="Z13" s="5"/>
      <c r="AA13" s="5"/>
      <c r="AB13" s="80">
        <f t="shared" si="0"/>
        <v>1</v>
      </c>
      <c r="AC13" s="642"/>
      <c r="AD13" s="7"/>
      <c r="AE13" s="7"/>
      <c r="AF13" s="7"/>
      <c r="AG13" s="7"/>
      <c r="AH13" s="7"/>
      <c r="AI13" s="7"/>
      <c r="AJ13" s="7"/>
      <c r="AK13" s="7"/>
      <c r="AL13" s="7"/>
      <c r="AM13" s="7"/>
      <c r="AN13" s="7"/>
      <c r="AO13" s="7"/>
      <c r="AP13" s="7"/>
      <c r="AQ13" s="7"/>
      <c r="AR13" s="7"/>
      <c r="AS13" s="7" t="s">
        <v>1314</v>
      </c>
      <c r="AT13" s="7" t="s">
        <v>1314</v>
      </c>
      <c r="AU13" s="7" t="s">
        <v>1314</v>
      </c>
      <c r="AV13" s="55"/>
      <c r="AW13" s="55"/>
      <c r="AX13" s="7"/>
      <c r="AY13" s="7"/>
      <c r="AZ13" s="7"/>
      <c r="BA13" s="7" t="s">
        <v>1314</v>
      </c>
      <c r="BB13" s="7" t="s">
        <v>1314</v>
      </c>
      <c r="BC13" s="7" t="s">
        <v>1314</v>
      </c>
      <c r="BD13" s="7" t="s">
        <v>1314</v>
      </c>
      <c r="BE13" s="7"/>
      <c r="BF13" s="7"/>
      <c r="BG13" s="7"/>
      <c r="BH13" s="7"/>
      <c r="BI13" s="7"/>
      <c r="BJ13" s="7"/>
      <c r="BK13" s="7"/>
      <c r="BL13" s="781">
        <v>2</v>
      </c>
      <c r="BM13" s="221">
        <v>2</v>
      </c>
      <c r="BN13" s="221">
        <v>2</v>
      </c>
      <c r="BO13" s="221">
        <v>2</v>
      </c>
      <c r="BP13" s="221">
        <v>2</v>
      </c>
      <c r="BQ13" s="221">
        <v>2</v>
      </c>
      <c r="BR13" s="798">
        <v>2</v>
      </c>
      <c r="BS13" s="221">
        <v>1</v>
      </c>
      <c r="BT13" s="221">
        <v>2</v>
      </c>
      <c r="BU13" s="221">
        <v>2</v>
      </c>
      <c r="BV13" s="221">
        <v>2</v>
      </c>
      <c r="BW13" s="798">
        <v>2</v>
      </c>
      <c r="BX13" s="221">
        <v>2</v>
      </c>
      <c r="BY13" s="798">
        <v>2</v>
      </c>
      <c r="BZ13" s="798">
        <v>2</v>
      </c>
      <c r="CA13" s="221">
        <v>2</v>
      </c>
      <c r="CB13" s="221">
        <v>1</v>
      </c>
      <c r="CC13" s="221">
        <v>2</v>
      </c>
      <c r="CD13" s="221">
        <v>2</v>
      </c>
      <c r="CE13" s="221">
        <v>2</v>
      </c>
      <c r="CF13" s="221">
        <v>2</v>
      </c>
      <c r="CG13" s="221">
        <v>2</v>
      </c>
      <c r="CH13" s="221">
        <v>2</v>
      </c>
      <c r="CI13" s="221">
        <v>2</v>
      </c>
      <c r="CJ13" s="221">
        <v>2</v>
      </c>
      <c r="CK13" s="221">
        <v>2</v>
      </c>
      <c r="CL13" s="222">
        <f t="shared" si="1"/>
        <v>24</v>
      </c>
      <c r="CM13" s="237">
        <f t="shared" si="5"/>
        <v>0.92307692307692313</v>
      </c>
      <c r="CN13" s="222">
        <f t="shared" si="2"/>
        <v>2</v>
      </c>
      <c r="CO13" s="237">
        <f t="shared" si="6"/>
        <v>7.6923076923076927E-2</v>
      </c>
      <c r="CP13" s="222">
        <f t="shared" si="3"/>
        <v>0</v>
      </c>
      <c r="CQ13" s="237">
        <f t="shared" si="7"/>
        <v>0</v>
      </c>
      <c r="CR13" s="222">
        <f t="shared" si="4"/>
        <v>0</v>
      </c>
      <c r="CS13" s="237">
        <f t="shared" si="8"/>
        <v>0</v>
      </c>
      <c r="CT13" s="223">
        <f t="shared" si="9"/>
        <v>1.9230769230769231</v>
      </c>
      <c r="CU13" s="223" t="str">
        <f t="shared" si="10"/>
        <v>Đạt mục tiêu</v>
      </c>
      <c r="CV13" s="5"/>
    </row>
    <row r="14" spans="1:101" s="1" customFormat="1" ht="139.5">
      <c r="A14" s="1036"/>
      <c r="B14" s="1024"/>
      <c r="C14" s="1033"/>
      <c r="D14" s="1024"/>
      <c r="E14" s="1033"/>
      <c r="F14" s="1024"/>
      <c r="G14" s="293" t="s">
        <v>2344</v>
      </c>
      <c r="H14" s="293" t="s">
        <v>2545</v>
      </c>
      <c r="I14" s="428"/>
      <c r="J14" s="106" t="s">
        <v>680</v>
      </c>
      <c r="K14" s="464"/>
      <c r="L14" s="212" t="s">
        <v>52</v>
      </c>
      <c r="M14" s="212" t="s">
        <v>2173</v>
      </c>
      <c r="N14" s="165" t="s">
        <v>12</v>
      </c>
      <c r="O14" s="221" t="s">
        <v>29</v>
      </c>
      <c r="P14" s="221" t="s">
        <v>24</v>
      </c>
      <c r="Q14" s="5"/>
      <c r="R14" s="5"/>
      <c r="S14" s="5"/>
      <c r="T14" s="5"/>
      <c r="U14" s="195"/>
      <c r="V14" s="5"/>
      <c r="W14" s="5" t="s">
        <v>24</v>
      </c>
      <c r="X14" s="5"/>
      <c r="Y14" s="5"/>
      <c r="Z14" s="5"/>
      <c r="AA14" s="5"/>
      <c r="AB14" s="80">
        <f t="shared" si="0"/>
        <v>1</v>
      </c>
      <c r="AC14" s="642"/>
      <c r="AD14" s="7"/>
      <c r="AE14" s="7"/>
      <c r="AF14" s="7"/>
      <c r="AG14" s="7"/>
      <c r="AH14" s="7"/>
      <c r="AI14" s="7"/>
      <c r="AJ14" s="7"/>
      <c r="AK14" s="7"/>
      <c r="AL14" s="7"/>
      <c r="AM14" s="7"/>
      <c r="AN14" s="7"/>
      <c r="AO14" s="7"/>
      <c r="AP14" s="7"/>
      <c r="AQ14" s="7"/>
      <c r="AR14" s="7"/>
      <c r="AS14" s="7" t="s">
        <v>1314</v>
      </c>
      <c r="AT14" s="7"/>
      <c r="AU14" s="7" t="s">
        <v>1314</v>
      </c>
      <c r="AV14" s="55"/>
      <c r="AW14" s="55"/>
      <c r="AX14" s="7"/>
      <c r="AY14" s="7" t="s">
        <v>1314</v>
      </c>
      <c r="AZ14" s="7" t="s">
        <v>1314</v>
      </c>
      <c r="BA14" s="7"/>
      <c r="BB14" s="7"/>
      <c r="BC14" s="7"/>
      <c r="BD14" s="7"/>
      <c r="BE14" s="7"/>
      <c r="BF14" s="7"/>
      <c r="BG14" s="7"/>
      <c r="BH14" s="7"/>
      <c r="BI14" s="7"/>
      <c r="BJ14" s="7"/>
      <c r="BK14" s="7"/>
      <c r="BL14" s="781">
        <v>2</v>
      </c>
      <c r="BM14" s="221">
        <v>2</v>
      </c>
      <c r="BN14" s="221">
        <v>2</v>
      </c>
      <c r="BO14" s="221">
        <v>2</v>
      </c>
      <c r="BP14" s="221">
        <v>2</v>
      </c>
      <c r="BQ14" s="221">
        <v>2</v>
      </c>
      <c r="BR14" s="798">
        <v>2</v>
      </c>
      <c r="BS14" s="221">
        <v>2</v>
      </c>
      <c r="BT14" s="221">
        <v>1</v>
      </c>
      <c r="BU14" s="221">
        <v>2</v>
      </c>
      <c r="BV14" s="221">
        <v>2</v>
      </c>
      <c r="BW14" s="798">
        <v>2</v>
      </c>
      <c r="BX14" s="221">
        <v>1</v>
      </c>
      <c r="BY14" s="798">
        <v>1</v>
      </c>
      <c r="BZ14" s="798">
        <v>1</v>
      </c>
      <c r="CA14" s="221">
        <v>2</v>
      </c>
      <c r="CB14" s="221">
        <v>1</v>
      </c>
      <c r="CC14" s="221">
        <v>2</v>
      </c>
      <c r="CD14" s="221">
        <v>1</v>
      </c>
      <c r="CE14" s="221">
        <v>2</v>
      </c>
      <c r="CF14" s="221">
        <v>2</v>
      </c>
      <c r="CG14" s="221">
        <v>2</v>
      </c>
      <c r="CH14" s="221">
        <v>2</v>
      </c>
      <c r="CI14" s="221">
        <v>2</v>
      </c>
      <c r="CJ14" s="221">
        <v>1</v>
      </c>
      <c r="CK14" s="221">
        <v>2</v>
      </c>
      <c r="CL14" s="222">
        <f t="shared" si="1"/>
        <v>19</v>
      </c>
      <c r="CM14" s="237">
        <f t="shared" si="5"/>
        <v>0.73076923076923073</v>
      </c>
      <c r="CN14" s="222">
        <f t="shared" si="2"/>
        <v>7</v>
      </c>
      <c r="CO14" s="237">
        <f t="shared" si="6"/>
        <v>0.26923076923076922</v>
      </c>
      <c r="CP14" s="222">
        <f t="shared" si="3"/>
        <v>0</v>
      </c>
      <c r="CQ14" s="237">
        <f t="shared" si="7"/>
        <v>0</v>
      </c>
      <c r="CR14" s="222">
        <f t="shared" si="4"/>
        <v>0</v>
      </c>
      <c r="CS14" s="237">
        <f t="shared" si="8"/>
        <v>0</v>
      </c>
      <c r="CT14" s="223">
        <f t="shared" si="9"/>
        <v>1.7307692307692308</v>
      </c>
      <c r="CU14" s="223" t="str">
        <f t="shared" si="10"/>
        <v>Đạt mục tiêu</v>
      </c>
      <c r="CV14" s="5"/>
    </row>
    <row r="15" spans="1:101" s="1" customFormat="1" ht="157.5" customHeight="1">
      <c r="A15" s="1036"/>
      <c r="B15" s="1024"/>
      <c r="C15" s="1033"/>
      <c r="D15" s="1024"/>
      <c r="E15" s="1033"/>
      <c r="F15" s="1024"/>
      <c r="G15" s="293" t="s">
        <v>2735</v>
      </c>
      <c r="H15" s="293" t="s">
        <v>2545</v>
      </c>
      <c r="I15" s="428"/>
      <c r="J15" s="106" t="s">
        <v>683</v>
      </c>
      <c r="K15" s="464"/>
      <c r="L15" s="212" t="s">
        <v>52</v>
      </c>
      <c r="M15" s="212" t="s">
        <v>1948</v>
      </c>
      <c r="N15" s="165" t="s">
        <v>12</v>
      </c>
      <c r="O15" s="221" t="s">
        <v>29</v>
      </c>
      <c r="P15" s="221" t="s">
        <v>24</v>
      </c>
      <c r="Q15" s="5"/>
      <c r="R15" s="5"/>
      <c r="S15" s="5"/>
      <c r="T15" s="5"/>
      <c r="U15" s="6"/>
      <c r="V15" s="5" t="s">
        <v>24</v>
      </c>
      <c r="W15" s="5"/>
      <c r="X15" s="5" t="s">
        <v>24</v>
      </c>
      <c r="Y15" s="5"/>
      <c r="Z15" s="5"/>
      <c r="AA15" s="5"/>
      <c r="AB15" s="80">
        <f t="shared" si="0"/>
        <v>2</v>
      </c>
      <c r="AC15" s="642"/>
      <c r="AD15" s="7"/>
      <c r="AE15" s="7"/>
      <c r="AF15" s="7"/>
      <c r="AG15" s="7"/>
      <c r="AH15" s="7"/>
      <c r="AI15" s="7"/>
      <c r="AJ15" s="7"/>
      <c r="AK15" s="7"/>
      <c r="AL15" s="7"/>
      <c r="AM15" s="7"/>
      <c r="AN15" s="7"/>
      <c r="AO15" s="7"/>
      <c r="AP15" s="7"/>
      <c r="AQ15" s="7"/>
      <c r="AR15" s="7"/>
      <c r="AS15" s="7"/>
      <c r="AT15" s="7"/>
      <c r="AU15" s="7"/>
      <c r="AV15" s="55"/>
      <c r="AW15" s="55"/>
      <c r="AX15" s="7"/>
      <c r="AY15" s="7"/>
      <c r="AZ15" s="7"/>
      <c r="BA15" s="7" t="s">
        <v>1314</v>
      </c>
      <c r="BB15" s="7" t="s">
        <v>1314</v>
      </c>
      <c r="BC15" s="7" t="s">
        <v>1314</v>
      </c>
      <c r="BD15" s="7" t="s">
        <v>1314</v>
      </c>
      <c r="BE15" s="7" t="s">
        <v>1314</v>
      </c>
      <c r="BF15" s="7" t="s">
        <v>1314</v>
      </c>
      <c r="BG15" s="7" t="s">
        <v>1314</v>
      </c>
      <c r="BH15" s="7"/>
      <c r="BI15" s="7"/>
      <c r="BJ15" s="7"/>
      <c r="BK15" s="7"/>
      <c r="BL15" s="781">
        <v>2</v>
      </c>
      <c r="BM15" s="221">
        <v>2</v>
      </c>
      <c r="BN15" s="221">
        <v>2</v>
      </c>
      <c r="BO15" s="221">
        <v>2</v>
      </c>
      <c r="BP15" s="221">
        <v>2</v>
      </c>
      <c r="BQ15" s="221">
        <v>2</v>
      </c>
      <c r="BR15" s="798">
        <v>2</v>
      </c>
      <c r="BS15" s="226">
        <v>2</v>
      </c>
      <c r="BT15" s="221">
        <v>2</v>
      </c>
      <c r="BU15" s="221">
        <v>2</v>
      </c>
      <c r="BV15" s="221">
        <v>2</v>
      </c>
      <c r="BW15" s="798">
        <v>2</v>
      </c>
      <c r="BX15" s="221">
        <v>2</v>
      </c>
      <c r="BY15" s="798">
        <v>2</v>
      </c>
      <c r="BZ15" s="798">
        <v>2</v>
      </c>
      <c r="CA15" s="221">
        <v>2</v>
      </c>
      <c r="CB15" s="221">
        <v>2</v>
      </c>
      <c r="CC15" s="221">
        <v>2</v>
      </c>
      <c r="CD15" s="337">
        <v>2</v>
      </c>
      <c r="CE15" s="221">
        <v>2</v>
      </c>
      <c r="CF15" s="221">
        <v>2</v>
      </c>
      <c r="CG15" s="221">
        <v>2</v>
      </c>
      <c r="CH15" s="221">
        <v>2</v>
      </c>
      <c r="CI15" s="221">
        <v>2</v>
      </c>
      <c r="CJ15" s="337">
        <v>2</v>
      </c>
      <c r="CK15" s="221">
        <v>2</v>
      </c>
      <c r="CL15" s="222">
        <f t="shared" si="1"/>
        <v>26</v>
      </c>
      <c r="CM15" s="237">
        <f t="shared" si="5"/>
        <v>1</v>
      </c>
      <c r="CN15" s="222">
        <f t="shared" si="2"/>
        <v>0</v>
      </c>
      <c r="CO15" s="237">
        <f t="shared" si="6"/>
        <v>0</v>
      </c>
      <c r="CP15" s="222">
        <f t="shared" si="3"/>
        <v>0</v>
      </c>
      <c r="CQ15" s="237">
        <f t="shared" si="7"/>
        <v>0</v>
      </c>
      <c r="CR15" s="222">
        <f t="shared" si="4"/>
        <v>0</v>
      </c>
      <c r="CS15" s="237">
        <f t="shared" si="8"/>
        <v>0</v>
      </c>
      <c r="CT15" s="223">
        <f t="shared" si="9"/>
        <v>2</v>
      </c>
      <c r="CU15" s="223" t="str">
        <f t="shared" si="10"/>
        <v>Đạt mục tiêu</v>
      </c>
      <c r="CV15" s="5"/>
    </row>
    <row r="16" spans="1:101" ht="164.25" customHeight="1">
      <c r="A16" s="1036"/>
      <c r="B16" s="1024"/>
      <c r="C16" s="1033"/>
      <c r="D16" s="1024"/>
      <c r="E16" s="1033"/>
      <c r="F16" s="1024"/>
      <c r="G16" s="293" t="s">
        <v>2484</v>
      </c>
      <c r="H16" s="293" t="s">
        <v>2545</v>
      </c>
      <c r="I16" s="428"/>
      <c r="J16" s="106" t="s">
        <v>682</v>
      </c>
      <c r="K16" s="464"/>
      <c r="L16" s="212" t="s">
        <v>52</v>
      </c>
      <c r="M16" s="212" t="s">
        <v>1948</v>
      </c>
      <c r="N16" s="165" t="s">
        <v>12</v>
      </c>
      <c r="O16" s="221" t="s">
        <v>29</v>
      </c>
      <c r="P16" s="221" t="s">
        <v>24</v>
      </c>
      <c r="Q16" s="221"/>
      <c r="R16" s="221"/>
      <c r="S16" s="221"/>
      <c r="T16" s="221"/>
      <c r="U16" s="226"/>
      <c r="V16" s="221"/>
      <c r="W16" s="5"/>
      <c r="X16" s="221"/>
      <c r="Y16" s="221" t="s">
        <v>24</v>
      </c>
      <c r="Z16" s="221"/>
      <c r="AA16" s="221"/>
      <c r="AB16" s="80">
        <f t="shared" si="0"/>
        <v>1</v>
      </c>
      <c r="AC16" s="642"/>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t="s">
        <v>1314</v>
      </c>
      <c r="BF16" s="55" t="s">
        <v>1314</v>
      </c>
      <c r="BG16" s="55" t="s">
        <v>1314</v>
      </c>
      <c r="BH16" s="55"/>
      <c r="BI16" s="55"/>
      <c r="BJ16" s="55"/>
      <c r="BK16" s="55"/>
      <c r="BL16" s="781">
        <v>2</v>
      </c>
      <c r="BM16" s="221">
        <v>2</v>
      </c>
      <c r="BN16" s="221">
        <v>2</v>
      </c>
      <c r="BO16" s="221">
        <v>2</v>
      </c>
      <c r="BP16" s="221">
        <v>2</v>
      </c>
      <c r="BQ16" s="221">
        <v>1</v>
      </c>
      <c r="BR16" s="798">
        <v>2</v>
      </c>
      <c r="BS16" s="226">
        <v>2</v>
      </c>
      <c r="BT16" s="221">
        <v>2</v>
      </c>
      <c r="BU16" s="221">
        <v>2</v>
      </c>
      <c r="BV16" s="221">
        <v>2</v>
      </c>
      <c r="BW16" s="798">
        <v>2</v>
      </c>
      <c r="BX16" s="221">
        <v>2</v>
      </c>
      <c r="BY16" s="798">
        <v>2</v>
      </c>
      <c r="BZ16" s="798">
        <v>1</v>
      </c>
      <c r="CA16" s="221">
        <v>2</v>
      </c>
      <c r="CB16" s="221">
        <v>1</v>
      </c>
      <c r="CC16" s="221">
        <v>2</v>
      </c>
      <c r="CD16" s="337">
        <v>2</v>
      </c>
      <c r="CE16" s="221">
        <v>2</v>
      </c>
      <c r="CF16" s="221">
        <v>2</v>
      </c>
      <c r="CG16" s="221">
        <v>2</v>
      </c>
      <c r="CH16" s="221">
        <v>2</v>
      </c>
      <c r="CI16" s="221">
        <v>2</v>
      </c>
      <c r="CJ16" s="337">
        <v>2</v>
      </c>
      <c r="CK16" s="221">
        <v>2</v>
      </c>
      <c r="CL16" s="222">
        <f t="shared" si="1"/>
        <v>23</v>
      </c>
      <c r="CM16" s="237">
        <f t="shared" si="5"/>
        <v>0.88461538461538458</v>
      </c>
      <c r="CN16" s="222">
        <f t="shared" si="2"/>
        <v>3</v>
      </c>
      <c r="CO16" s="237">
        <f t="shared" si="6"/>
        <v>0.11538461538461539</v>
      </c>
      <c r="CP16" s="222">
        <f t="shared" si="3"/>
        <v>0</v>
      </c>
      <c r="CQ16" s="237">
        <f t="shared" si="7"/>
        <v>0</v>
      </c>
      <c r="CR16" s="222">
        <f t="shared" si="4"/>
        <v>0</v>
      </c>
      <c r="CS16" s="237">
        <f t="shared" si="8"/>
        <v>0</v>
      </c>
      <c r="CT16" s="223">
        <f t="shared" si="9"/>
        <v>1.8846153846153846</v>
      </c>
      <c r="CU16" s="223" t="str">
        <f t="shared" si="10"/>
        <v>Đạt mục tiêu</v>
      </c>
      <c r="CV16" s="221"/>
    </row>
    <row r="17" spans="1:100" s="1" customFormat="1" ht="139.5">
      <c r="A17" s="1036"/>
      <c r="B17" s="1024"/>
      <c r="C17" s="1033"/>
      <c r="D17" s="1024"/>
      <c r="E17" s="1033"/>
      <c r="F17" s="1024"/>
      <c r="G17" s="293" t="s">
        <v>2345</v>
      </c>
      <c r="H17" s="293" t="s">
        <v>2545</v>
      </c>
      <c r="I17" s="428"/>
      <c r="J17" s="106"/>
      <c r="K17" s="464"/>
      <c r="L17" s="212" t="s">
        <v>52</v>
      </c>
      <c r="M17" s="212" t="s">
        <v>1948</v>
      </c>
      <c r="N17" s="165" t="s">
        <v>12</v>
      </c>
      <c r="O17" s="221" t="s">
        <v>29</v>
      </c>
      <c r="P17" s="221" t="s">
        <v>24</v>
      </c>
      <c r="Q17" s="5"/>
      <c r="R17" s="5"/>
      <c r="S17" s="5"/>
      <c r="T17" s="5"/>
      <c r="U17" s="6"/>
      <c r="V17" s="5"/>
      <c r="W17" s="5"/>
      <c r="X17" s="5"/>
      <c r="Y17" s="5"/>
      <c r="Z17" s="5" t="s">
        <v>24</v>
      </c>
      <c r="AA17" s="5"/>
      <c r="AB17" s="80">
        <f t="shared" si="0"/>
        <v>1</v>
      </c>
      <c r="AC17" s="642"/>
      <c r="AD17" s="7"/>
      <c r="AE17" s="7"/>
      <c r="AF17" s="7"/>
      <c r="AG17" s="7"/>
      <c r="AH17" s="7"/>
      <c r="AI17" s="7"/>
      <c r="AJ17" s="7"/>
      <c r="AK17" s="7"/>
      <c r="AL17" s="7"/>
      <c r="AM17" s="7"/>
      <c r="AN17" s="7"/>
      <c r="AO17" s="7"/>
      <c r="AP17" s="7"/>
      <c r="AQ17" s="7"/>
      <c r="AR17" s="7"/>
      <c r="AS17" s="7"/>
      <c r="AT17" s="7"/>
      <c r="AU17" s="7"/>
      <c r="AV17" s="55"/>
      <c r="AW17" s="55"/>
      <c r="AX17" s="7"/>
      <c r="AY17" s="7"/>
      <c r="AZ17" s="7"/>
      <c r="BA17" s="7"/>
      <c r="BB17" s="7"/>
      <c r="BC17" s="7"/>
      <c r="BD17" s="7"/>
      <c r="BE17" s="7"/>
      <c r="BF17" s="7"/>
      <c r="BG17" s="7"/>
      <c r="BH17" s="7" t="s">
        <v>1314</v>
      </c>
      <c r="BI17" s="7" t="s">
        <v>1314</v>
      </c>
      <c r="BJ17" s="7"/>
      <c r="BK17" s="7"/>
      <c r="BL17" s="781">
        <v>2</v>
      </c>
      <c r="BM17" s="221">
        <v>2</v>
      </c>
      <c r="BN17" s="221">
        <v>2</v>
      </c>
      <c r="BO17" s="221">
        <v>2</v>
      </c>
      <c r="BP17" s="221">
        <v>2</v>
      </c>
      <c r="BQ17" s="221">
        <v>2</v>
      </c>
      <c r="BR17" s="798">
        <v>2</v>
      </c>
      <c r="BS17" s="226">
        <v>2</v>
      </c>
      <c r="BT17" s="221">
        <v>2</v>
      </c>
      <c r="BU17" s="221">
        <v>2</v>
      </c>
      <c r="BV17" s="221">
        <v>2</v>
      </c>
      <c r="BW17" s="798">
        <v>2</v>
      </c>
      <c r="BX17" s="221">
        <v>1</v>
      </c>
      <c r="BY17" s="798">
        <v>2</v>
      </c>
      <c r="BZ17" s="798">
        <v>2</v>
      </c>
      <c r="CA17" s="221">
        <v>2</v>
      </c>
      <c r="CB17" s="221">
        <v>2</v>
      </c>
      <c r="CC17" s="221">
        <v>2</v>
      </c>
      <c r="CD17" s="337">
        <v>1</v>
      </c>
      <c r="CE17" s="221">
        <v>2</v>
      </c>
      <c r="CF17" s="221">
        <v>2</v>
      </c>
      <c r="CG17" s="221">
        <v>2</v>
      </c>
      <c r="CH17" s="221">
        <v>2</v>
      </c>
      <c r="CI17" s="221">
        <v>2</v>
      </c>
      <c r="CJ17" s="337">
        <v>1</v>
      </c>
      <c r="CK17" s="221">
        <v>2</v>
      </c>
      <c r="CL17" s="222">
        <f t="shared" si="1"/>
        <v>23</v>
      </c>
      <c r="CM17" s="237">
        <f t="shared" si="5"/>
        <v>0.88461538461538458</v>
      </c>
      <c r="CN17" s="222">
        <f t="shared" si="2"/>
        <v>3</v>
      </c>
      <c r="CO17" s="237">
        <f t="shared" si="6"/>
        <v>0.11538461538461539</v>
      </c>
      <c r="CP17" s="222">
        <f t="shared" si="3"/>
        <v>0</v>
      </c>
      <c r="CQ17" s="237">
        <f t="shared" si="7"/>
        <v>0</v>
      </c>
      <c r="CR17" s="222">
        <f t="shared" si="4"/>
        <v>0</v>
      </c>
      <c r="CS17" s="237">
        <f t="shared" si="8"/>
        <v>0</v>
      </c>
      <c r="CT17" s="223">
        <f t="shared" si="9"/>
        <v>1.8846153846153846</v>
      </c>
      <c r="CU17" s="223" t="str">
        <f t="shared" si="10"/>
        <v>Đạt mục tiêu</v>
      </c>
      <c r="CV17" s="5"/>
    </row>
    <row r="18" spans="1:100" s="1" customFormat="1" ht="217.25" customHeight="1">
      <c r="A18" s="1036"/>
      <c r="B18" s="1024"/>
      <c r="C18" s="1033"/>
      <c r="D18" s="1024"/>
      <c r="E18" s="1033"/>
      <c r="F18" s="1024"/>
      <c r="G18" s="293" t="s">
        <v>2873</v>
      </c>
      <c r="H18" s="293" t="s">
        <v>2545</v>
      </c>
      <c r="I18" s="428"/>
      <c r="J18" s="106" t="s">
        <v>684</v>
      </c>
      <c r="K18" s="464"/>
      <c r="L18" s="212" t="s">
        <v>52</v>
      </c>
      <c r="M18" s="212" t="s">
        <v>1948</v>
      </c>
      <c r="N18" s="165" t="s">
        <v>12</v>
      </c>
      <c r="O18" s="221" t="s">
        <v>29</v>
      </c>
      <c r="P18" s="221" t="s">
        <v>24</v>
      </c>
      <c r="Q18" s="5"/>
      <c r="R18" s="5"/>
      <c r="S18" s="5"/>
      <c r="T18" s="5"/>
      <c r="U18" s="6"/>
      <c r="V18" s="5"/>
      <c r="W18" s="5"/>
      <c r="X18" s="5"/>
      <c r="Y18" s="5"/>
      <c r="Z18" s="5"/>
      <c r="AA18" s="5" t="s">
        <v>24</v>
      </c>
      <c r="AB18" s="80">
        <f t="shared" si="0"/>
        <v>1</v>
      </c>
      <c r="AC18" s="642"/>
      <c r="AD18" s="7"/>
      <c r="AE18" s="7"/>
      <c r="AF18" s="7"/>
      <c r="AG18" s="7"/>
      <c r="AH18" s="7"/>
      <c r="AI18" s="7"/>
      <c r="AJ18" s="7"/>
      <c r="AK18" s="7"/>
      <c r="AL18" s="7"/>
      <c r="AM18" s="7"/>
      <c r="AN18" s="7"/>
      <c r="AO18" s="7"/>
      <c r="AP18" s="7"/>
      <c r="AQ18" s="7"/>
      <c r="AR18" s="7"/>
      <c r="AS18" s="7"/>
      <c r="AT18" s="7"/>
      <c r="AU18" s="7"/>
      <c r="AV18" s="55"/>
      <c r="AW18" s="55"/>
      <c r="AX18" s="7"/>
      <c r="AY18" s="7"/>
      <c r="AZ18" s="7"/>
      <c r="BA18" s="7"/>
      <c r="BB18" s="7"/>
      <c r="BC18" s="7"/>
      <c r="BD18" s="7"/>
      <c r="BE18" s="7"/>
      <c r="BF18" s="7"/>
      <c r="BG18" s="7"/>
      <c r="BH18" s="7"/>
      <c r="BI18" s="7"/>
      <c r="BJ18" s="7" t="s">
        <v>1314</v>
      </c>
      <c r="BK18" s="7" t="s">
        <v>1314</v>
      </c>
      <c r="BL18" s="781">
        <v>2</v>
      </c>
      <c r="BM18" s="221">
        <v>2</v>
      </c>
      <c r="BN18" s="221">
        <v>2</v>
      </c>
      <c r="BO18" s="221">
        <v>1</v>
      </c>
      <c r="BP18" s="221">
        <v>2</v>
      </c>
      <c r="BQ18" s="221">
        <v>2</v>
      </c>
      <c r="BR18" s="798">
        <v>2</v>
      </c>
      <c r="BS18" s="226">
        <v>2</v>
      </c>
      <c r="BT18" s="221">
        <v>1</v>
      </c>
      <c r="BU18" s="221">
        <v>2</v>
      </c>
      <c r="BV18" s="221">
        <v>2</v>
      </c>
      <c r="BW18" s="798">
        <v>1</v>
      </c>
      <c r="BX18" s="221">
        <v>2</v>
      </c>
      <c r="BY18" s="798">
        <v>2</v>
      </c>
      <c r="BZ18" s="798">
        <v>2</v>
      </c>
      <c r="CA18" s="221">
        <v>2</v>
      </c>
      <c r="CB18" s="221">
        <v>1</v>
      </c>
      <c r="CC18" s="221">
        <v>2</v>
      </c>
      <c r="CD18" s="337">
        <v>2</v>
      </c>
      <c r="CE18" s="221">
        <v>2</v>
      </c>
      <c r="CF18" s="221">
        <v>2</v>
      </c>
      <c r="CG18" s="221">
        <v>2</v>
      </c>
      <c r="CH18" s="221">
        <v>2</v>
      </c>
      <c r="CI18" s="221">
        <v>2</v>
      </c>
      <c r="CJ18" s="337">
        <v>1</v>
      </c>
      <c r="CK18" s="221">
        <v>2</v>
      </c>
      <c r="CL18" s="222">
        <f t="shared" si="1"/>
        <v>21</v>
      </c>
      <c r="CM18" s="237">
        <f t="shared" si="5"/>
        <v>0.80769230769230771</v>
      </c>
      <c r="CN18" s="222">
        <f t="shared" si="2"/>
        <v>5</v>
      </c>
      <c r="CO18" s="237">
        <f t="shared" si="6"/>
        <v>0.19230769230769232</v>
      </c>
      <c r="CP18" s="222">
        <f t="shared" si="3"/>
        <v>0</v>
      </c>
      <c r="CQ18" s="237">
        <f t="shared" si="7"/>
        <v>0</v>
      </c>
      <c r="CR18" s="222">
        <f t="shared" si="4"/>
        <v>0</v>
      </c>
      <c r="CS18" s="237">
        <f t="shared" si="8"/>
        <v>0</v>
      </c>
      <c r="CT18" s="223">
        <f t="shared" si="9"/>
        <v>1.8076923076923077</v>
      </c>
      <c r="CU18" s="223" t="str">
        <f t="shared" si="10"/>
        <v>Đạt mục tiêu</v>
      </c>
      <c r="CV18" s="5"/>
    </row>
    <row r="19" spans="1:100" s="26" customFormat="1" ht="15.5">
      <c r="A19" s="995"/>
      <c r="B19" s="1121" t="s">
        <v>281</v>
      </c>
      <c r="C19" s="1218"/>
      <c r="D19" s="1218"/>
      <c r="E19" s="1218"/>
      <c r="F19" s="1121"/>
      <c r="G19" s="1121"/>
      <c r="H19" s="1121"/>
      <c r="I19" s="1121"/>
      <c r="J19" s="1218"/>
      <c r="K19" s="1218"/>
      <c r="L19" s="1121"/>
      <c r="M19" s="1121"/>
      <c r="N19" s="371"/>
      <c r="O19" s="423"/>
      <c r="P19" s="423"/>
      <c r="Q19" s="423" t="s">
        <v>38</v>
      </c>
      <c r="R19" s="192" t="s">
        <v>38</v>
      </c>
      <c r="S19" s="192" t="s">
        <v>38</v>
      </c>
      <c r="T19" s="192" t="s">
        <v>38</v>
      </c>
      <c r="U19" s="192" t="s">
        <v>38</v>
      </c>
      <c r="V19" s="192" t="s">
        <v>38</v>
      </c>
      <c r="W19" s="408" t="s">
        <v>38</v>
      </c>
      <c r="X19" s="192" t="s">
        <v>38</v>
      </c>
      <c r="Y19" s="192" t="s">
        <v>38</v>
      </c>
      <c r="Z19" s="192" t="s">
        <v>38</v>
      </c>
      <c r="AA19" s="192" t="s">
        <v>38</v>
      </c>
      <c r="AB19" s="192" t="s">
        <v>38</v>
      </c>
      <c r="AC19" s="643"/>
      <c r="AD19" s="372"/>
      <c r="AE19" s="372"/>
      <c r="AF19" s="37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782" t="s">
        <v>38</v>
      </c>
      <c r="BM19" s="192" t="s">
        <v>38</v>
      </c>
      <c r="BN19" s="192" t="s">
        <v>38</v>
      </c>
      <c r="BO19" s="192" t="s">
        <v>38</v>
      </c>
      <c r="BP19" s="192" t="s">
        <v>38</v>
      </c>
      <c r="BQ19" s="192" t="s">
        <v>38</v>
      </c>
      <c r="BR19" s="799" t="s">
        <v>38</v>
      </c>
      <c r="BS19" s="296" t="s">
        <v>38</v>
      </c>
      <c r="BT19" s="192" t="s">
        <v>38</v>
      </c>
      <c r="BU19" s="192" t="s">
        <v>38</v>
      </c>
      <c r="BV19" s="192" t="s">
        <v>38</v>
      </c>
      <c r="BW19" s="799" t="s">
        <v>38</v>
      </c>
      <c r="BX19" s="192" t="s">
        <v>38</v>
      </c>
      <c r="BY19" s="799" t="s">
        <v>38</v>
      </c>
      <c r="BZ19" s="799" t="s">
        <v>38</v>
      </c>
      <c r="CA19" s="192" t="s">
        <v>38</v>
      </c>
      <c r="CB19" s="192" t="s">
        <v>38</v>
      </c>
      <c r="CC19" s="192" t="s">
        <v>38</v>
      </c>
      <c r="CD19" s="297" t="s">
        <v>38</v>
      </c>
      <c r="CE19" s="192" t="s">
        <v>38</v>
      </c>
      <c r="CF19" s="192" t="s">
        <v>38</v>
      </c>
      <c r="CG19" s="192" t="s">
        <v>38</v>
      </c>
      <c r="CH19" s="192" t="s">
        <v>38</v>
      </c>
      <c r="CI19" s="192" t="s">
        <v>38</v>
      </c>
      <c r="CJ19" s="297" t="s">
        <v>38</v>
      </c>
      <c r="CK19" s="192" t="s">
        <v>38</v>
      </c>
      <c r="CL19" s="192" t="s">
        <v>38</v>
      </c>
      <c r="CM19" s="192" t="s">
        <v>38</v>
      </c>
      <c r="CN19" s="192" t="s">
        <v>38</v>
      </c>
      <c r="CO19" s="192" t="s">
        <v>38</v>
      </c>
      <c r="CP19" s="192" t="s">
        <v>38</v>
      </c>
      <c r="CQ19" s="192" t="s">
        <v>38</v>
      </c>
      <c r="CR19" s="192" t="s">
        <v>38</v>
      </c>
      <c r="CS19" s="192" t="s">
        <v>38</v>
      </c>
      <c r="CT19" s="192" t="s">
        <v>38</v>
      </c>
      <c r="CU19" s="192" t="s">
        <v>38</v>
      </c>
      <c r="CV19" s="423" t="s">
        <v>38</v>
      </c>
    </row>
    <row r="20" spans="1:100" s="26" customFormat="1" ht="15.5">
      <c r="A20" s="995"/>
      <c r="B20" s="1121" t="s">
        <v>280</v>
      </c>
      <c r="C20" s="1218"/>
      <c r="D20" s="1218"/>
      <c r="E20" s="1218"/>
      <c r="F20" s="1121"/>
      <c r="G20" s="1121"/>
      <c r="H20" s="1121"/>
      <c r="I20" s="1121"/>
      <c r="J20" s="1218"/>
      <c r="K20" s="1218"/>
      <c r="L20" s="1121"/>
      <c r="M20" s="1121"/>
      <c r="N20" s="371"/>
      <c r="O20" s="423"/>
      <c r="P20" s="423"/>
      <c r="Q20" s="423" t="s">
        <v>38</v>
      </c>
      <c r="R20" s="192" t="s">
        <v>38</v>
      </c>
      <c r="S20" s="192" t="s">
        <v>38</v>
      </c>
      <c r="T20" s="192" t="s">
        <v>38</v>
      </c>
      <c r="U20" s="192" t="s">
        <v>38</v>
      </c>
      <c r="V20" s="192"/>
      <c r="W20" s="408" t="s">
        <v>38</v>
      </c>
      <c r="X20" s="192" t="s">
        <v>38</v>
      </c>
      <c r="Y20" s="192" t="s">
        <v>38</v>
      </c>
      <c r="Z20" s="192" t="s">
        <v>38</v>
      </c>
      <c r="AA20" s="192" t="s">
        <v>38</v>
      </c>
      <c r="AB20" s="192" t="s">
        <v>38</v>
      </c>
      <c r="AC20" s="643"/>
      <c r="AD20" s="372"/>
      <c r="AE20" s="372"/>
      <c r="AF20" s="37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782" t="s">
        <v>38</v>
      </c>
      <c r="BM20" s="192" t="s">
        <v>38</v>
      </c>
      <c r="BN20" s="192" t="s">
        <v>38</v>
      </c>
      <c r="BO20" s="192" t="s">
        <v>38</v>
      </c>
      <c r="BP20" s="192" t="s">
        <v>38</v>
      </c>
      <c r="BQ20" s="192" t="s">
        <v>38</v>
      </c>
      <c r="BR20" s="799" t="s">
        <v>38</v>
      </c>
      <c r="BS20" s="296" t="s">
        <v>38</v>
      </c>
      <c r="BT20" s="192" t="s">
        <v>38</v>
      </c>
      <c r="BU20" s="192" t="s">
        <v>38</v>
      </c>
      <c r="BV20" s="192" t="s">
        <v>38</v>
      </c>
      <c r="BW20" s="799" t="s">
        <v>38</v>
      </c>
      <c r="BX20" s="192" t="s">
        <v>38</v>
      </c>
      <c r="BY20" s="799" t="s">
        <v>38</v>
      </c>
      <c r="BZ20" s="799" t="s">
        <v>38</v>
      </c>
      <c r="CA20" s="192" t="s">
        <v>38</v>
      </c>
      <c r="CB20" s="192" t="s">
        <v>38</v>
      </c>
      <c r="CC20" s="192" t="s">
        <v>38</v>
      </c>
      <c r="CD20" s="297" t="s">
        <v>38</v>
      </c>
      <c r="CE20" s="192" t="s">
        <v>38</v>
      </c>
      <c r="CF20" s="192" t="s">
        <v>38</v>
      </c>
      <c r="CG20" s="192" t="s">
        <v>38</v>
      </c>
      <c r="CH20" s="192" t="s">
        <v>38</v>
      </c>
      <c r="CI20" s="192" t="s">
        <v>38</v>
      </c>
      <c r="CJ20" s="297" t="s">
        <v>38</v>
      </c>
      <c r="CK20" s="192" t="s">
        <v>38</v>
      </c>
      <c r="CL20" s="192" t="s">
        <v>38</v>
      </c>
      <c r="CM20" s="192" t="s">
        <v>38</v>
      </c>
      <c r="CN20" s="192" t="s">
        <v>38</v>
      </c>
      <c r="CO20" s="192" t="s">
        <v>38</v>
      </c>
      <c r="CP20" s="192" t="s">
        <v>38</v>
      </c>
      <c r="CQ20" s="192" t="s">
        <v>38</v>
      </c>
      <c r="CR20" s="192" t="s">
        <v>38</v>
      </c>
      <c r="CS20" s="192" t="s">
        <v>38</v>
      </c>
      <c r="CT20" s="192" t="s">
        <v>38</v>
      </c>
      <c r="CU20" s="192" t="s">
        <v>38</v>
      </c>
      <c r="CV20" s="423" t="s">
        <v>38</v>
      </c>
    </row>
    <row r="21" spans="1:100" ht="62">
      <c r="A21" s="227">
        <v>2</v>
      </c>
      <c r="B21" s="217" t="s">
        <v>444</v>
      </c>
      <c r="C21" s="146" t="s">
        <v>28</v>
      </c>
      <c r="D21" s="217" t="s">
        <v>279</v>
      </c>
      <c r="E21" s="146" t="s">
        <v>28</v>
      </c>
      <c r="F21" s="217" t="s">
        <v>279</v>
      </c>
      <c r="G21" s="217" t="s">
        <v>324</v>
      </c>
      <c r="H21" s="203" t="s">
        <v>2544</v>
      </c>
      <c r="I21" s="591"/>
      <c r="J21" s="212"/>
      <c r="K21" s="465"/>
      <c r="L21" s="212" t="s">
        <v>32</v>
      </c>
      <c r="M21" s="212" t="s">
        <v>1948</v>
      </c>
      <c r="N21" s="165" t="s">
        <v>12</v>
      </c>
      <c r="O21" s="221" t="s">
        <v>29</v>
      </c>
      <c r="P21" s="221" t="s">
        <v>24</v>
      </c>
      <c r="Q21" s="5"/>
      <c r="R21" s="5"/>
      <c r="S21" s="5"/>
      <c r="T21" s="5"/>
      <c r="U21" s="6"/>
      <c r="V21" s="5"/>
      <c r="W21" s="5"/>
      <c r="X21" s="5"/>
      <c r="Y21" s="221" t="s">
        <v>24</v>
      </c>
      <c r="Z21" s="5"/>
      <c r="AA21" s="5"/>
      <c r="AB21" s="80">
        <f t="shared" ref="AB21:AB31" si="11">COUNTIF($Q21:$AA21,"x")</f>
        <v>1</v>
      </c>
      <c r="AC21" s="642"/>
      <c r="AD21" s="7"/>
      <c r="AE21" s="7"/>
      <c r="AF21" s="7"/>
      <c r="AG21" s="7"/>
      <c r="AH21" s="7"/>
      <c r="AI21" s="7"/>
      <c r="AJ21" s="7"/>
      <c r="AK21" s="7"/>
      <c r="AL21" s="7"/>
      <c r="AM21" s="7"/>
      <c r="AN21" s="7"/>
      <c r="AO21" s="7"/>
      <c r="AP21" s="7"/>
      <c r="AQ21" s="7"/>
      <c r="AR21" s="7"/>
      <c r="AS21" s="7"/>
      <c r="AT21" s="7"/>
      <c r="AU21" s="7"/>
      <c r="AV21" s="55"/>
      <c r="AW21" s="7"/>
      <c r="AX21" s="7"/>
      <c r="AY21" s="7"/>
      <c r="AZ21" s="7"/>
      <c r="BA21" s="7"/>
      <c r="BB21" s="7"/>
      <c r="BC21" s="7"/>
      <c r="BD21" s="7"/>
      <c r="BE21" s="55" t="s">
        <v>1315</v>
      </c>
      <c r="BF21" s="55"/>
      <c r="BG21" s="55"/>
      <c r="BH21" s="7"/>
      <c r="BI21" s="7"/>
      <c r="BJ21" s="7"/>
      <c r="BK21" s="7"/>
      <c r="BL21" s="781">
        <v>2</v>
      </c>
      <c r="BM21" s="221">
        <v>2</v>
      </c>
      <c r="BN21" s="221">
        <v>2</v>
      </c>
      <c r="BO21" s="221">
        <v>2</v>
      </c>
      <c r="BP21" s="221">
        <v>2</v>
      </c>
      <c r="BQ21" s="221">
        <v>2</v>
      </c>
      <c r="BR21" s="798">
        <v>2</v>
      </c>
      <c r="BS21" s="226">
        <v>1</v>
      </c>
      <c r="BT21" s="221">
        <v>2</v>
      </c>
      <c r="BU21" s="221">
        <v>2</v>
      </c>
      <c r="BV21" s="221">
        <v>2</v>
      </c>
      <c r="BW21" s="798">
        <v>2</v>
      </c>
      <c r="BX21" s="221">
        <v>2</v>
      </c>
      <c r="BY21" s="798">
        <v>2</v>
      </c>
      <c r="BZ21" s="798">
        <v>1</v>
      </c>
      <c r="CA21" s="221">
        <v>2</v>
      </c>
      <c r="CB21" s="221">
        <v>2</v>
      </c>
      <c r="CC21" s="221">
        <v>2</v>
      </c>
      <c r="CD21" s="337">
        <v>2</v>
      </c>
      <c r="CE21" s="221">
        <v>2</v>
      </c>
      <c r="CF21" s="221">
        <v>2</v>
      </c>
      <c r="CG21" s="221">
        <v>2</v>
      </c>
      <c r="CH21" s="221">
        <v>2</v>
      </c>
      <c r="CI21" s="221">
        <v>2</v>
      </c>
      <c r="CJ21" s="337">
        <v>2</v>
      </c>
      <c r="CK21" s="221">
        <v>2</v>
      </c>
      <c r="CL21" s="222">
        <f t="shared" ref="CL21:CL31" si="12">COUNTIF(BL21:CK21,"2")</f>
        <v>24</v>
      </c>
      <c r="CM21" s="237">
        <f t="shared" ref="CM21:CM31" si="13">CL21/(CL21+CN21+CP21+CR21)</f>
        <v>0.92307692307692313</v>
      </c>
      <c r="CN21" s="222">
        <f t="shared" ref="CN21:CN31" si="14">COUNTIF(BL21:CK21,"1")</f>
        <v>2</v>
      </c>
      <c r="CO21" s="237">
        <f t="shared" ref="CO21:CO31" si="15">CN21/(CL21+CN21+CP21+CR21)</f>
        <v>7.6923076923076927E-2</v>
      </c>
      <c r="CP21" s="222">
        <f t="shared" ref="CP21:CP31" si="16">COUNTIF(BL21:CK21,"0")</f>
        <v>0</v>
      </c>
      <c r="CQ21" s="237">
        <f t="shared" ref="CQ21:CQ31" si="17">CP21/(CL21+CN21+CP21+CR21)</f>
        <v>0</v>
      </c>
      <c r="CR21" s="222">
        <f t="shared" ref="CR21:CR31" si="18">COUNTIF(BL21:CK21,"KĐG")</f>
        <v>0</v>
      </c>
      <c r="CS21" s="237">
        <f t="shared" ref="CS21:CS31" si="19">CR21/(CL21+CN21+CP21+CR21)</f>
        <v>0</v>
      </c>
      <c r="CT21" s="223">
        <f t="shared" ref="CT21:CT31" si="20">(((CL21*2)+(CN21*1)+(CP21*0)))/(CL21+CN21+CP21)</f>
        <v>1.9230769230769231</v>
      </c>
      <c r="CU21" s="223" t="str">
        <f t="shared" ref="CU21:CU31" si="21">IF(CS21&gt;=50%,"KĐG",IF(CT21&gt;=1.6,"Đạt mục tiêu",IF(CT21&gt;=1,"Cần cố gắng","Chưa đạt")))</f>
        <v>Đạt mục tiêu</v>
      </c>
      <c r="CV21" s="221"/>
    </row>
    <row r="22" spans="1:100" s="1" customFormat="1" ht="47">
      <c r="A22" s="227">
        <v>3</v>
      </c>
      <c r="B22" s="217" t="s">
        <v>587</v>
      </c>
      <c r="C22" s="147" t="s">
        <v>41</v>
      </c>
      <c r="D22" s="217" t="s">
        <v>588</v>
      </c>
      <c r="E22" s="147" t="s">
        <v>41</v>
      </c>
      <c r="F22" s="217" t="s">
        <v>588</v>
      </c>
      <c r="G22" s="217" t="s">
        <v>589</v>
      </c>
      <c r="H22" s="203" t="s">
        <v>2544</v>
      </c>
      <c r="I22" s="591"/>
      <c r="J22" s="63"/>
      <c r="K22" s="466"/>
      <c r="L22" s="212" t="s">
        <v>32</v>
      </c>
      <c r="M22" s="212" t="s">
        <v>1948</v>
      </c>
      <c r="N22" s="165" t="s">
        <v>12</v>
      </c>
      <c r="O22" s="221" t="s">
        <v>29</v>
      </c>
      <c r="P22" s="221" t="s">
        <v>24</v>
      </c>
      <c r="Q22" s="5"/>
      <c r="R22" s="5"/>
      <c r="S22" s="5"/>
      <c r="T22" s="5"/>
      <c r="U22" s="6"/>
      <c r="V22" s="5"/>
      <c r="W22" s="5"/>
      <c r="X22" s="5"/>
      <c r="Y22" s="5"/>
      <c r="Z22" s="5"/>
      <c r="AA22" s="5" t="s">
        <v>24</v>
      </c>
      <c r="AB22" s="80">
        <f t="shared" si="11"/>
        <v>1</v>
      </c>
      <c r="AC22" s="642"/>
      <c r="AD22" s="7"/>
      <c r="AE22" s="7"/>
      <c r="AF22" s="7"/>
      <c r="AG22" s="7"/>
      <c r="AH22" s="7"/>
      <c r="AI22" s="7"/>
      <c r="AJ22" s="7"/>
      <c r="AK22" s="7"/>
      <c r="AL22" s="7"/>
      <c r="AM22" s="7"/>
      <c r="AN22" s="7"/>
      <c r="AO22" s="7"/>
      <c r="AP22" s="7"/>
      <c r="AQ22" s="7"/>
      <c r="AR22" s="7"/>
      <c r="AS22" s="7"/>
      <c r="AT22" s="7"/>
      <c r="AU22" s="7"/>
      <c r="AV22" s="55"/>
      <c r="AW22" s="7"/>
      <c r="AX22" s="7" t="s">
        <v>1315</v>
      </c>
      <c r="AY22" s="7"/>
      <c r="AZ22" s="7"/>
      <c r="BA22" s="7"/>
      <c r="BB22" s="7"/>
      <c r="BC22" s="7"/>
      <c r="BD22" s="7"/>
      <c r="BE22" s="7"/>
      <c r="BF22" s="7"/>
      <c r="BG22" s="7"/>
      <c r="BH22" s="7"/>
      <c r="BI22" s="7"/>
      <c r="BJ22" s="7"/>
      <c r="BK22" s="7"/>
      <c r="BL22" s="781">
        <v>2</v>
      </c>
      <c r="BM22" s="221">
        <v>2</v>
      </c>
      <c r="BN22" s="221">
        <v>2</v>
      </c>
      <c r="BO22" s="221">
        <v>2</v>
      </c>
      <c r="BP22" s="221">
        <v>2</v>
      </c>
      <c r="BQ22" s="221">
        <v>2</v>
      </c>
      <c r="BR22" s="798">
        <v>2</v>
      </c>
      <c r="BS22" s="226">
        <v>2</v>
      </c>
      <c r="BT22" s="221">
        <v>2</v>
      </c>
      <c r="BU22" s="221">
        <v>2</v>
      </c>
      <c r="BV22" s="221">
        <v>2</v>
      </c>
      <c r="BW22" s="798">
        <v>2</v>
      </c>
      <c r="BX22" s="221">
        <v>2</v>
      </c>
      <c r="BY22" s="798">
        <v>2</v>
      </c>
      <c r="BZ22" s="798">
        <v>2</v>
      </c>
      <c r="CA22" s="221">
        <v>2</v>
      </c>
      <c r="CB22" s="221">
        <v>2</v>
      </c>
      <c r="CC22" s="221">
        <v>2</v>
      </c>
      <c r="CD22" s="337">
        <v>2</v>
      </c>
      <c r="CE22" s="221">
        <v>2</v>
      </c>
      <c r="CF22" s="221">
        <v>2</v>
      </c>
      <c r="CG22" s="221">
        <v>2</v>
      </c>
      <c r="CH22" s="221">
        <v>2</v>
      </c>
      <c r="CI22" s="221">
        <v>2</v>
      </c>
      <c r="CJ22" s="337">
        <v>1</v>
      </c>
      <c r="CK22" s="221">
        <v>2</v>
      </c>
      <c r="CL22" s="222">
        <f t="shared" si="12"/>
        <v>25</v>
      </c>
      <c r="CM22" s="237">
        <f t="shared" si="13"/>
        <v>0.96153846153846156</v>
      </c>
      <c r="CN22" s="222">
        <f t="shared" si="14"/>
        <v>1</v>
      </c>
      <c r="CO22" s="237">
        <f t="shared" si="15"/>
        <v>3.8461538461538464E-2</v>
      </c>
      <c r="CP22" s="222">
        <f t="shared" si="16"/>
        <v>0</v>
      </c>
      <c r="CQ22" s="237">
        <f t="shared" si="17"/>
        <v>0</v>
      </c>
      <c r="CR22" s="222">
        <f t="shared" si="18"/>
        <v>0</v>
      </c>
      <c r="CS22" s="237">
        <f t="shared" si="19"/>
        <v>0</v>
      </c>
      <c r="CT22" s="223">
        <f t="shared" si="20"/>
        <v>1.9615384615384615</v>
      </c>
      <c r="CU22" s="223" t="str">
        <f t="shared" si="21"/>
        <v>Đạt mục tiêu</v>
      </c>
      <c r="CV22" s="5"/>
    </row>
    <row r="23" spans="1:100" s="1" customFormat="1" ht="47">
      <c r="A23" s="227">
        <v>4</v>
      </c>
      <c r="B23" s="219" t="s">
        <v>590</v>
      </c>
      <c r="C23" s="146" t="s">
        <v>26</v>
      </c>
      <c r="D23" s="219" t="s">
        <v>591</v>
      </c>
      <c r="E23" s="146" t="s">
        <v>26</v>
      </c>
      <c r="F23" s="219" t="s">
        <v>591</v>
      </c>
      <c r="G23" s="218" t="s">
        <v>2493</v>
      </c>
      <c r="H23" s="203" t="s">
        <v>2544</v>
      </c>
      <c r="I23" s="539"/>
      <c r="J23" s="94"/>
      <c r="K23" s="467"/>
      <c r="L23" s="212" t="s">
        <v>32</v>
      </c>
      <c r="M23" s="212" t="s">
        <v>1948</v>
      </c>
      <c r="N23" s="165" t="s">
        <v>12</v>
      </c>
      <c r="O23" s="221" t="s">
        <v>29</v>
      </c>
      <c r="P23" s="221" t="s">
        <v>24</v>
      </c>
      <c r="Q23" s="5"/>
      <c r="R23" s="5"/>
      <c r="S23" s="5"/>
      <c r="T23" s="5"/>
      <c r="U23" s="6" t="s">
        <v>24</v>
      </c>
      <c r="V23" s="5"/>
      <c r="W23" s="5"/>
      <c r="X23" s="5"/>
      <c r="Y23" s="5"/>
      <c r="Z23" s="5"/>
      <c r="AA23" s="5"/>
      <c r="AB23" s="80">
        <f t="shared" si="11"/>
        <v>1</v>
      </c>
      <c r="AC23" s="642"/>
      <c r="AD23" s="7"/>
      <c r="AE23" s="7"/>
      <c r="AF23" s="7"/>
      <c r="AG23" s="7"/>
      <c r="AH23" s="7"/>
      <c r="AI23" s="7"/>
      <c r="AJ23" s="7"/>
      <c r="AK23" s="7"/>
      <c r="AL23" s="7"/>
      <c r="AM23" s="7"/>
      <c r="AN23" s="7"/>
      <c r="AO23" s="7"/>
      <c r="AP23" s="7"/>
      <c r="AQ23" s="7"/>
      <c r="AR23" s="7"/>
      <c r="AS23" s="7" t="s">
        <v>1183</v>
      </c>
      <c r="AT23" s="7"/>
      <c r="AU23" s="7"/>
      <c r="AV23" s="55"/>
      <c r="AW23" s="7"/>
      <c r="AX23" s="7"/>
      <c r="AY23" s="7"/>
      <c r="AZ23" s="7"/>
      <c r="BA23" s="7"/>
      <c r="BB23" s="7"/>
      <c r="BC23" s="7"/>
      <c r="BD23" s="7"/>
      <c r="BE23" s="7"/>
      <c r="BF23" s="7"/>
      <c r="BG23" s="7"/>
      <c r="BH23" s="7"/>
      <c r="BI23" s="7"/>
      <c r="BJ23" s="7"/>
      <c r="BK23" s="7"/>
      <c r="BL23" s="781" t="s">
        <v>2281</v>
      </c>
      <c r="BM23" s="221">
        <v>2</v>
      </c>
      <c r="BN23" s="221">
        <v>2</v>
      </c>
      <c r="BO23" s="221">
        <v>2</v>
      </c>
      <c r="BP23" s="221">
        <v>2</v>
      </c>
      <c r="BQ23" s="221">
        <v>2</v>
      </c>
      <c r="BR23" s="798">
        <v>2</v>
      </c>
      <c r="BS23" s="226">
        <v>2</v>
      </c>
      <c r="BT23" s="221">
        <v>2</v>
      </c>
      <c r="BU23" s="221">
        <v>2</v>
      </c>
      <c r="BV23" s="221">
        <v>2</v>
      </c>
      <c r="BW23" s="798">
        <v>2</v>
      </c>
      <c r="BX23" s="221">
        <v>2</v>
      </c>
      <c r="BY23" s="798">
        <v>2</v>
      </c>
      <c r="BZ23" s="798">
        <v>1</v>
      </c>
      <c r="CA23" s="221">
        <v>2</v>
      </c>
      <c r="CB23" s="221">
        <v>2</v>
      </c>
      <c r="CC23" s="221">
        <v>2</v>
      </c>
      <c r="CD23" s="337">
        <v>2</v>
      </c>
      <c r="CE23" s="221">
        <v>2</v>
      </c>
      <c r="CF23" s="221">
        <v>2</v>
      </c>
      <c r="CG23" s="221">
        <v>2</v>
      </c>
      <c r="CH23" s="221">
        <v>2</v>
      </c>
      <c r="CI23" s="221">
        <v>2</v>
      </c>
      <c r="CJ23" s="337">
        <v>2</v>
      </c>
      <c r="CK23" s="221">
        <v>2</v>
      </c>
      <c r="CL23" s="222">
        <f t="shared" si="12"/>
        <v>24</v>
      </c>
      <c r="CM23" s="237">
        <f t="shared" si="13"/>
        <v>0.92307692307692313</v>
      </c>
      <c r="CN23" s="222">
        <f t="shared" si="14"/>
        <v>1</v>
      </c>
      <c r="CO23" s="237">
        <f t="shared" si="15"/>
        <v>3.8461538461538464E-2</v>
      </c>
      <c r="CP23" s="222">
        <f t="shared" si="16"/>
        <v>0</v>
      </c>
      <c r="CQ23" s="237">
        <f t="shared" si="17"/>
        <v>0</v>
      </c>
      <c r="CR23" s="222">
        <f t="shared" si="18"/>
        <v>1</v>
      </c>
      <c r="CS23" s="237">
        <f t="shared" si="19"/>
        <v>3.8461538461538464E-2</v>
      </c>
      <c r="CT23" s="223">
        <f t="shared" si="20"/>
        <v>1.96</v>
      </c>
      <c r="CU23" s="223" t="str">
        <f t="shared" si="21"/>
        <v>Đạt mục tiêu</v>
      </c>
      <c r="CV23" s="5"/>
    </row>
    <row r="24" spans="1:100" ht="47">
      <c r="A24" s="227">
        <v>5</v>
      </c>
      <c r="B24" s="217" t="s">
        <v>445</v>
      </c>
      <c r="C24" s="215" t="s">
        <v>26</v>
      </c>
      <c r="D24" s="217" t="s">
        <v>278</v>
      </c>
      <c r="E24" s="215" t="s">
        <v>26</v>
      </c>
      <c r="F24" s="217" t="s">
        <v>278</v>
      </c>
      <c r="G24" s="219" t="s">
        <v>323</v>
      </c>
      <c r="H24" s="203" t="s">
        <v>2544</v>
      </c>
      <c r="I24" s="600"/>
      <c r="J24" s="94"/>
      <c r="K24" s="467"/>
      <c r="L24" s="212" t="s">
        <v>32</v>
      </c>
      <c r="M24" s="212" t="s">
        <v>1948</v>
      </c>
      <c r="N24" s="165" t="s">
        <v>12</v>
      </c>
      <c r="O24" s="221" t="s">
        <v>29</v>
      </c>
      <c r="P24" s="221" t="s">
        <v>24</v>
      </c>
      <c r="Q24" s="5"/>
      <c r="R24" s="5"/>
      <c r="S24" s="5"/>
      <c r="T24" s="5"/>
      <c r="U24" s="6"/>
      <c r="V24" s="5"/>
      <c r="W24" s="5"/>
      <c r="X24" s="5"/>
      <c r="Y24" s="221" t="s">
        <v>24</v>
      </c>
      <c r="Z24" s="5"/>
      <c r="AA24" s="5"/>
      <c r="AB24" s="80">
        <f t="shared" si="11"/>
        <v>1</v>
      </c>
      <c r="AC24" s="642"/>
      <c r="AD24" s="7"/>
      <c r="AE24" s="7"/>
      <c r="AF24" s="7"/>
      <c r="AG24" s="7"/>
      <c r="AH24" s="7"/>
      <c r="AI24" s="7"/>
      <c r="AJ24" s="7"/>
      <c r="AK24" s="7"/>
      <c r="AL24" s="7"/>
      <c r="AM24" s="7"/>
      <c r="AN24" s="7"/>
      <c r="AO24" s="7"/>
      <c r="AP24" s="7"/>
      <c r="AQ24" s="7"/>
      <c r="AR24" s="7"/>
      <c r="AS24" s="7"/>
      <c r="AT24" s="7"/>
      <c r="AU24" s="7"/>
      <c r="AV24" s="55"/>
      <c r="AW24" s="7"/>
      <c r="AX24" s="7"/>
      <c r="AY24" s="7"/>
      <c r="AZ24" s="7"/>
      <c r="BA24" s="7"/>
      <c r="BB24" s="7"/>
      <c r="BC24" s="7"/>
      <c r="BD24" s="7"/>
      <c r="BE24" s="55"/>
      <c r="BF24" s="55" t="s">
        <v>1315</v>
      </c>
      <c r="BG24" s="55"/>
      <c r="BH24" s="7"/>
      <c r="BI24" s="7"/>
      <c r="BJ24" s="7"/>
      <c r="BK24" s="7"/>
      <c r="BL24" s="781">
        <v>2</v>
      </c>
      <c r="BM24" s="221">
        <v>2</v>
      </c>
      <c r="BN24" s="221">
        <v>2</v>
      </c>
      <c r="BO24" s="221">
        <v>2</v>
      </c>
      <c r="BP24" s="221">
        <v>2</v>
      </c>
      <c r="BQ24" s="221">
        <v>2</v>
      </c>
      <c r="BR24" s="798">
        <v>2</v>
      </c>
      <c r="BS24" s="226">
        <v>2</v>
      </c>
      <c r="BT24" s="221">
        <v>2</v>
      </c>
      <c r="BU24" s="221">
        <v>2</v>
      </c>
      <c r="BV24" s="221">
        <v>2</v>
      </c>
      <c r="BW24" s="798">
        <v>2</v>
      </c>
      <c r="BX24" s="221">
        <v>2</v>
      </c>
      <c r="BY24" s="798">
        <v>2</v>
      </c>
      <c r="BZ24" s="798">
        <v>2</v>
      </c>
      <c r="CA24" s="221">
        <v>2</v>
      </c>
      <c r="CB24" s="221">
        <v>2</v>
      </c>
      <c r="CC24" s="221">
        <v>2</v>
      </c>
      <c r="CD24" s="337">
        <v>1</v>
      </c>
      <c r="CE24" s="221">
        <v>2</v>
      </c>
      <c r="CF24" s="221">
        <v>2</v>
      </c>
      <c r="CG24" s="221">
        <v>2</v>
      </c>
      <c r="CH24" s="221">
        <v>2</v>
      </c>
      <c r="CI24" s="221">
        <v>2</v>
      </c>
      <c r="CJ24" s="337">
        <v>2</v>
      </c>
      <c r="CK24" s="221">
        <v>2</v>
      </c>
      <c r="CL24" s="222">
        <f t="shared" si="12"/>
        <v>25</v>
      </c>
      <c r="CM24" s="237">
        <f t="shared" si="13"/>
        <v>0.96153846153846156</v>
      </c>
      <c r="CN24" s="222">
        <f t="shared" si="14"/>
        <v>1</v>
      </c>
      <c r="CO24" s="237">
        <f t="shared" si="15"/>
        <v>3.8461538461538464E-2</v>
      </c>
      <c r="CP24" s="222">
        <f t="shared" si="16"/>
        <v>0</v>
      </c>
      <c r="CQ24" s="237">
        <f t="shared" si="17"/>
        <v>0</v>
      </c>
      <c r="CR24" s="222">
        <f t="shared" si="18"/>
        <v>0</v>
      </c>
      <c r="CS24" s="237">
        <f t="shared" si="19"/>
        <v>0</v>
      </c>
      <c r="CT24" s="223">
        <f t="shared" si="20"/>
        <v>1.9615384615384615</v>
      </c>
      <c r="CU24" s="223" t="str">
        <f t="shared" si="21"/>
        <v>Đạt mục tiêu</v>
      </c>
      <c r="CV24" s="221"/>
    </row>
    <row r="25" spans="1:100" s="1" customFormat="1" ht="84">
      <c r="A25" s="227">
        <v>6</v>
      </c>
      <c r="B25" s="220" t="s">
        <v>1040</v>
      </c>
      <c r="C25" s="215" t="s">
        <v>28</v>
      </c>
      <c r="D25" s="217" t="s">
        <v>277</v>
      </c>
      <c r="E25" s="215" t="s">
        <v>26</v>
      </c>
      <c r="F25" s="220" t="s">
        <v>1041</v>
      </c>
      <c r="G25" s="220" t="s">
        <v>2494</v>
      </c>
      <c r="H25" s="203" t="s">
        <v>2544</v>
      </c>
      <c r="I25" s="601"/>
      <c r="J25" s="106" t="s">
        <v>685</v>
      </c>
      <c r="K25" s="463" t="s">
        <v>1623</v>
      </c>
      <c r="L25" s="212" t="s">
        <v>32</v>
      </c>
      <c r="M25" s="212" t="s">
        <v>2173</v>
      </c>
      <c r="N25" s="165" t="s">
        <v>12</v>
      </c>
      <c r="O25" s="221" t="s">
        <v>29</v>
      </c>
      <c r="P25" s="221" t="s">
        <v>24</v>
      </c>
      <c r="Q25" s="5"/>
      <c r="R25" s="5"/>
      <c r="S25" s="5" t="s">
        <v>24</v>
      </c>
      <c r="T25" s="5"/>
      <c r="U25" s="6"/>
      <c r="V25" s="5"/>
      <c r="W25" s="5"/>
      <c r="X25" s="5"/>
      <c r="Y25" s="5"/>
      <c r="Z25" s="5"/>
      <c r="AA25" s="5"/>
      <c r="AB25" s="80">
        <f t="shared" si="11"/>
        <v>1</v>
      </c>
      <c r="AC25" s="642"/>
      <c r="AD25" s="7"/>
      <c r="AE25" s="7"/>
      <c r="AF25" s="7"/>
      <c r="AG25" s="7"/>
      <c r="AH25" s="7"/>
      <c r="AI25" s="7"/>
      <c r="AJ25" s="7"/>
      <c r="AK25" s="7"/>
      <c r="AL25" s="7"/>
      <c r="AM25" s="7" t="s">
        <v>1183</v>
      </c>
      <c r="AN25" s="7"/>
      <c r="AO25" s="7"/>
      <c r="AP25" s="7"/>
      <c r="AQ25" s="7"/>
      <c r="AR25" s="7"/>
      <c r="AS25" s="7"/>
      <c r="AT25" s="7"/>
      <c r="AU25" s="7"/>
      <c r="AV25" s="55"/>
      <c r="AW25" s="7"/>
      <c r="AX25" s="7"/>
      <c r="AY25" s="7"/>
      <c r="AZ25" s="7"/>
      <c r="BA25" s="7"/>
      <c r="BB25" s="7"/>
      <c r="BC25" s="7"/>
      <c r="BD25" s="7"/>
      <c r="BE25" s="7"/>
      <c r="BF25" s="7"/>
      <c r="BG25" s="7"/>
      <c r="BH25" s="7"/>
      <c r="BI25" s="7"/>
      <c r="BJ25" s="7"/>
      <c r="BK25" s="7"/>
      <c r="BL25" s="781">
        <v>2</v>
      </c>
      <c r="BM25" s="221">
        <v>2</v>
      </c>
      <c r="BN25" s="221">
        <v>2</v>
      </c>
      <c r="BO25" s="221">
        <v>2</v>
      </c>
      <c r="BP25" s="221">
        <v>2</v>
      </c>
      <c r="BQ25" s="221">
        <v>2</v>
      </c>
      <c r="BR25" s="798">
        <v>2</v>
      </c>
      <c r="BS25" s="226">
        <v>1</v>
      </c>
      <c r="BT25" s="221">
        <v>2</v>
      </c>
      <c r="BU25" s="221">
        <v>2</v>
      </c>
      <c r="BV25" s="221">
        <v>2</v>
      </c>
      <c r="BW25" s="798">
        <v>2</v>
      </c>
      <c r="BX25" s="221">
        <v>2</v>
      </c>
      <c r="BY25" s="798">
        <v>2</v>
      </c>
      <c r="BZ25" s="798">
        <v>2</v>
      </c>
      <c r="CA25" s="221">
        <v>2</v>
      </c>
      <c r="CB25" s="221">
        <v>2</v>
      </c>
      <c r="CC25" s="221">
        <v>2</v>
      </c>
      <c r="CD25" s="337">
        <v>1</v>
      </c>
      <c r="CE25" s="221">
        <v>2</v>
      </c>
      <c r="CF25" s="221">
        <v>2</v>
      </c>
      <c r="CG25" s="221">
        <v>2</v>
      </c>
      <c r="CH25" s="221">
        <v>2</v>
      </c>
      <c r="CI25" s="221">
        <v>2</v>
      </c>
      <c r="CJ25" s="337">
        <v>1</v>
      </c>
      <c r="CK25" s="221">
        <v>2</v>
      </c>
      <c r="CL25" s="222">
        <f t="shared" si="12"/>
        <v>23</v>
      </c>
      <c r="CM25" s="237">
        <f t="shared" si="13"/>
        <v>0.88461538461538458</v>
      </c>
      <c r="CN25" s="222">
        <f t="shared" si="14"/>
        <v>3</v>
      </c>
      <c r="CO25" s="237">
        <f t="shared" si="15"/>
        <v>0.11538461538461539</v>
      </c>
      <c r="CP25" s="222">
        <f t="shared" si="16"/>
        <v>0</v>
      </c>
      <c r="CQ25" s="237">
        <f t="shared" si="17"/>
        <v>0</v>
      </c>
      <c r="CR25" s="222">
        <f t="shared" si="18"/>
        <v>0</v>
      </c>
      <c r="CS25" s="237">
        <f t="shared" si="19"/>
        <v>0</v>
      </c>
      <c r="CT25" s="223">
        <f t="shared" si="20"/>
        <v>1.8846153846153846</v>
      </c>
      <c r="CU25" s="223" t="str">
        <f t="shared" si="21"/>
        <v>Đạt mục tiêu</v>
      </c>
      <c r="CV25" s="5"/>
    </row>
    <row r="26" spans="1:100" ht="77.5">
      <c r="A26" s="227">
        <v>7</v>
      </c>
      <c r="B26" s="217" t="s">
        <v>446</v>
      </c>
      <c r="C26" s="215" t="s">
        <v>28</v>
      </c>
      <c r="D26" s="217" t="s">
        <v>276</v>
      </c>
      <c r="E26" s="215" t="s">
        <v>26</v>
      </c>
      <c r="F26" s="217" t="s">
        <v>276</v>
      </c>
      <c r="G26" s="219" t="s">
        <v>625</v>
      </c>
      <c r="H26" s="203" t="s">
        <v>2544</v>
      </c>
      <c r="I26" s="600"/>
      <c r="J26" s="94"/>
      <c r="K26" s="467"/>
      <c r="L26" s="212" t="s">
        <v>32</v>
      </c>
      <c r="M26" s="212" t="s">
        <v>1948</v>
      </c>
      <c r="N26" s="165" t="s">
        <v>12</v>
      </c>
      <c r="O26" s="221" t="s">
        <v>29</v>
      </c>
      <c r="P26" s="221" t="s">
        <v>24</v>
      </c>
      <c r="Q26" s="5"/>
      <c r="R26" s="5"/>
      <c r="S26" s="5"/>
      <c r="T26" s="5"/>
      <c r="U26" s="6"/>
      <c r="V26" s="5"/>
      <c r="W26" s="5"/>
      <c r="X26" s="5"/>
      <c r="Y26" s="221" t="s">
        <v>24</v>
      </c>
      <c r="Z26" s="5"/>
      <c r="AA26" s="5"/>
      <c r="AB26" s="80">
        <f t="shared" si="11"/>
        <v>1</v>
      </c>
      <c r="AC26" s="642"/>
      <c r="AD26" s="7"/>
      <c r="AE26" s="7"/>
      <c r="AF26" s="7"/>
      <c r="AG26" s="7"/>
      <c r="AH26" s="7"/>
      <c r="AI26" s="7"/>
      <c r="AJ26" s="7"/>
      <c r="AK26" s="7"/>
      <c r="AL26" s="7"/>
      <c r="AM26" s="7"/>
      <c r="AN26" s="7"/>
      <c r="AO26" s="7"/>
      <c r="AP26" s="7"/>
      <c r="AQ26" s="7"/>
      <c r="AR26" s="7"/>
      <c r="AS26" s="7"/>
      <c r="AT26" s="7"/>
      <c r="AU26" s="7"/>
      <c r="AV26" s="55"/>
      <c r="AW26" s="7"/>
      <c r="AX26" s="7"/>
      <c r="AY26" s="7"/>
      <c r="AZ26" s="7"/>
      <c r="BA26" s="7"/>
      <c r="BB26" s="7"/>
      <c r="BC26" s="7"/>
      <c r="BD26" s="7"/>
      <c r="BE26" s="55"/>
      <c r="BF26" s="55"/>
      <c r="BG26" s="55" t="s">
        <v>1315</v>
      </c>
      <c r="BH26" s="7"/>
      <c r="BI26" s="7"/>
      <c r="BJ26" s="7"/>
      <c r="BK26" s="7"/>
      <c r="BL26" s="781">
        <v>2</v>
      </c>
      <c r="BM26" s="221">
        <v>2</v>
      </c>
      <c r="BN26" s="221">
        <v>2</v>
      </c>
      <c r="BO26" s="221">
        <v>2</v>
      </c>
      <c r="BP26" s="221">
        <v>2</v>
      </c>
      <c r="BQ26" s="221">
        <v>2</v>
      </c>
      <c r="BR26" s="798">
        <v>2</v>
      </c>
      <c r="BS26" s="226">
        <v>2</v>
      </c>
      <c r="BT26" s="221">
        <v>2</v>
      </c>
      <c r="BU26" s="221">
        <v>2</v>
      </c>
      <c r="BV26" s="221">
        <v>1</v>
      </c>
      <c r="BW26" s="798">
        <v>2</v>
      </c>
      <c r="BX26" s="221">
        <v>2</v>
      </c>
      <c r="BY26" s="798">
        <v>2</v>
      </c>
      <c r="BZ26" s="798">
        <v>2</v>
      </c>
      <c r="CA26" s="221">
        <v>2</v>
      </c>
      <c r="CB26" s="221">
        <v>2</v>
      </c>
      <c r="CC26" s="221">
        <v>2</v>
      </c>
      <c r="CD26" s="337">
        <v>2</v>
      </c>
      <c r="CE26" s="221">
        <v>2</v>
      </c>
      <c r="CF26" s="221">
        <v>2</v>
      </c>
      <c r="CG26" s="221">
        <v>2</v>
      </c>
      <c r="CH26" s="221">
        <v>2</v>
      </c>
      <c r="CI26" s="221">
        <v>2</v>
      </c>
      <c r="CJ26" s="337">
        <v>2</v>
      </c>
      <c r="CK26" s="221">
        <v>2</v>
      </c>
      <c r="CL26" s="222">
        <f t="shared" si="12"/>
        <v>25</v>
      </c>
      <c r="CM26" s="237">
        <f t="shared" si="13"/>
        <v>0.96153846153846156</v>
      </c>
      <c r="CN26" s="222">
        <f t="shared" si="14"/>
        <v>1</v>
      </c>
      <c r="CO26" s="237">
        <f t="shared" si="15"/>
        <v>3.8461538461538464E-2</v>
      </c>
      <c r="CP26" s="222">
        <f t="shared" si="16"/>
        <v>0</v>
      </c>
      <c r="CQ26" s="237">
        <f t="shared" si="17"/>
        <v>0</v>
      </c>
      <c r="CR26" s="222">
        <f t="shared" si="18"/>
        <v>0</v>
      </c>
      <c r="CS26" s="237">
        <f t="shared" si="19"/>
        <v>0</v>
      </c>
      <c r="CT26" s="223">
        <f t="shared" si="20"/>
        <v>1.9615384615384615</v>
      </c>
      <c r="CU26" s="223" t="str">
        <f t="shared" si="21"/>
        <v>Đạt mục tiêu</v>
      </c>
      <c r="CV26" s="221"/>
    </row>
    <row r="27" spans="1:100" s="1" customFormat="1" ht="84">
      <c r="A27" s="227">
        <v>8</v>
      </c>
      <c r="B27" s="217" t="s">
        <v>447</v>
      </c>
      <c r="C27" s="215" t="s">
        <v>26</v>
      </c>
      <c r="D27" s="217" t="s">
        <v>275</v>
      </c>
      <c r="E27" s="215" t="s">
        <v>26</v>
      </c>
      <c r="F27" s="217" t="s">
        <v>275</v>
      </c>
      <c r="G27" s="217" t="s">
        <v>1220</v>
      </c>
      <c r="H27" s="203" t="s">
        <v>2544</v>
      </c>
      <c r="I27" s="591"/>
      <c r="J27" s="69" t="s">
        <v>686</v>
      </c>
      <c r="K27" s="468" t="s">
        <v>1628</v>
      </c>
      <c r="L27" s="212" t="s">
        <v>32</v>
      </c>
      <c r="M27" s="212" t="s">
        <v>1948</v>
      </c>
      <c r="N27" s="165" t="s">
        <v>12</v>
      </c>
      <c r="O27" s="221" t="s">
        <v>29</v>
      </c>
      <c r="P27" s="221" t="s">
        <v>24</v>
      </c>
      <c r="Q27" s="5"/>
      <c r="R27" s="5"/>
      <c r="S27" s="5"/>
      <c r="T27" s="5" t="s">
        <v>24</v>
      </c>
      <c r="U27" s="6"/>
      <c r="V27" s="5"/>
      <c r="W27" s="5"/>
      <c r="X27" s="5"/>
      <c r="Y27" s="5"/>
      <c r="Z27" s="5"/>
      <c r="AA27" s="5"/>
      <c r="AB27" s="80">
        <f t="shared" si="11"/>
        <v>1</v>
      </c>
      <c r="AC27" s="642"/>
      <c r="AD27" s="7"/>
      <c r="AE27" s="7"/>
      <c r="AF27" s="7"/>
      <c r="AG27" s="7"/>
      <c r="AH27" s="7"/>
      <c r="AI27" s="7"/>
      <c r="AJ27" s="7"/>
      <c r="AK27" s="7"/>
      <c r="AL27" s="7"/>
      <c r="AM27" s="7"/>
      <c r="AN27" s="7"/>
      <c r="AO27" s="7" t="s">
        <v>1183</v>
      </c>
      <c r="AP27" s="55"/>
      <c r="AQ27" s="55"/>
      <c r="AR27" s="55"/>
      <c r="AS27" s="7"/>
      <c r="AT27" s="7"/>
      <c r="AU27" s="7"/>
      <c r="AV27" s="55"/>
      <c r="AW27" s="7"/>
      <c r="AX27" s="7"/>
      <c r="AY27" s="7"/>
      <c r="AZ27" s="7"/>
      <c r="BA27" s="7"/>
      <c r="BB27" s="7"/>
      <c r="BC27" s="7"/>
      <c r="BD27" s="7"/>
      <c r="BE27" s="7"/>
      <c r="BF27" s="7"/>
      <c r="BG27" s="7"/>
      <c r="BH27" s="7"/>
      <c r="BI27" s="7"/>
      <c r="BJ27" s="7"/>
      <c r="BK27" s="7"/>
      <c r="BL27" s="783" t="s">
        <v>2282</v>
      </c>
      <c r="BM27" s="356" t="s">
        <v>2282</v>
      </c>
      <c r="BN27" s="354">
        <v>2</v>
      </c>
      <c r="BO27" s="354">
        <v>2</v>
      </c>
      <c r="BP27" s="354">
        <v>2</v>
      </c>
      <c r="BQ27" s="354">
        <v>1</v>
      </c>
      <c r="BR27" s="797">
        <v>2</v>
      </c>
      <c r="BS27" s="356">
        <v>2</v>
      </c>
      <c r="BT27" s="354">
        <v>2</v>
      </c>
      <c r="BU27" s="354">
        <v>2</v>
      </c>
      <c r="BV27" s="354">
        <v>2</v>
      </c>
      <c r="BW27" s="797">
        <v>2</v>
      </c>
      <c r="BX27" s="354">
        <v>1</v>
      </c>
      <c r="BY27" s="818">
        <v>1</v>
      </c>
      <c r="BZ27" s="797">
        <v>2</v>
      </c>
      <c r="CA27" s="360">
        <v>2</v>
      </c>
      <c r="CB27" s="354">
        <v>2</v>
      </c>
      <c r="CC27" s="354">
        <v>2</v>
      </c>
      <c r="CD27" s="766">
        <v>2</v>
      </c>
      <c r="CE27" s="354">
        <v>1</v>
      </c>
      <c r="CF27" s="354">
        <v>2</v>
      </c>
      <c r="CG27" s="354">
        <v>1</v>
      </c>
      <c r="CH27" s="354">
        <v>2</v>
      </c>
      <c r="CI27" s="354">
        <v>2</v>
      </c>
      <c r="CJ27" s="766">
        <v>2</v>
      </c>
      <c r="CK27" s="354">
        <v>2</v>
      </c>
      <c r="CL27" s="222">
        <f t="shared" si="12"/>
        <v>19</v>
      </c>
      <c r="CM27" s="237">
        <f t="shared" si="13"/>
        <v>0.79166666666666663</v>
      </c>
      <c r="CN27" s="222">
        <f t="shared" si="14"/>
        <v>5</v>
      </c>
      <c r="CO27" s="237">
        <f t="shared" si="15"/>
        <v>0.20833333333333334</v>
      </c>
      <c r="CP27" s="222">
        <f t="shared" si="16"/>
        <v>0</v>
      </c>
      <c r="CQ27" s="237">
        <f t="shared" si="17"/>
        <v>0</v>
      </c>
      <c r="CR27" s="222">
        <f t="shared" si="18"/>
        <v>0</v>
      </c>
      <c r="CS27" s="237">
        <f t="shared" si="19"/>
        <v>0</v>
      </c>
      <c r="CT27" s="223">
        <f t="shared" si="20"/>
        <v>1.7916666666666667</v>
      </c>
      <c r="CU27" s="223" t="str">
        <f t="shared" si="21"/>
        <v>Đạt mục tiêu</v>
      </c>
      <c r="CV27" s="5"/>
    </row>
    <row r="28" spans="1:100" s="1" customFormat="1" ht="62">
      <c r="A28" s="227">
        <v>9</v>
      </c>
      <c r="B28" s="220" t="s">
        <v>1378</v>
      </c>
      <c r="C28" s="215" t="s">
        <v>26</v>
      </c>
      <c r="D28" s="217" t="s">
        <v>274</v>
      </c>
      <c r="E28" s="215" t="s">
        <v>26</v>
      </c>
      <c r="F28" s="218" t="s">
        <v>1379</v>
      </c>
      <c r="G28" s="218" t="s">
        <v>1408</v>
      </c>
      <c r="H28" s="203" t="s">
        <v>2544</v>
      </c>
      <c r="I28" s="539"/>
      <c r="J28" s="242" t="s">
        <v>834</v>
      </c>
      <c r="K28" s="469"/>
      <c r="L28" s="212" t="s">
        <v>32</v>
      </c>
      <c r="M28" s="212" t="s">
        <v>282</v>
      </c>
      <c r="N28" s="165" t="s">
        <v>12</v>
      </c>
      <c r="O28" s="221" t="s">
        <v>29</v>
      </c>
      <c r="P28" s="221" t="s">
        <v>24</v>
      </c>
      <c r="Q28" s="5" t="s">
        <v>24</v>
      </c>
      <c r="R28" s="5"/>
      <c r="S28" s="5"/>
      <c r="T28" s="5"/>
      <c r="U28" s="6"/>
      <c r="V28" s="5"/>
      <c r="W28" s="5"/>
      <c r="X28" s="5"/>
      <c r="Y28" s="5"/>
      <c r="Z28" s="5"/>
      <c r="AA28" s="5"/>
      <c r="AB28" s="80">
        <f t="shared" si="11"/>
        <v>1</v>
      </c>
      <c r="AC28" s="565"/>
      <c r="AD28" s="5" t="s">
        <v>1315</v>
      </c>
      <c r="AE28" s="5"/>
      <c r="AF28" s="5"/>
      <c r="AG28" s="7"/>
      <c r="AH28" s="7"/>
      <c r="AI28" s="7"/>
      <c r="AJ28" s="7"/>
      <c r="AK28" s="7"/>
      <c r="AL28" s="7"/>
      <c r="AM28" s="7"/>
      <c r="AN28" s="7"/>
      <c r="AO28" s="7"/>
      <c r="AP28" s="7"/>
      <c r="AQ28" s="7"/>
      <c r="AR28" s="7"/>
      <c r="AS28" s="7"/>
      <c r="AT28" s="7"/>
      <c r="AU28" s="7"/>
      <c r="AV28" s="55"/>
      <c r="AW28" s="7"/>
      <c r="AX28" s="7"/>
      <c r="AY28" s="7"/>
      <c r="AZ28" s="7"/>
      <c r="BA28" s="7"/>
      <c r="BB28" s="7"/>
      <c r="BC28" s="7"/>
      <c r="BD28" s="7"/>
      <c r="BE28" s="7"/>
      <c r="BF28" s="7"/>
      <c r="BG28" s="7"/>
      <c r="BH28" s="7"/>
      <c r="BI28" s="7"/>
      <c r="BJ28" s="7"/>
      <c r="BK28" s="7"/>
      <c r="BL28" s="781">
        <v>2</v>
      </c>
      <c r="BM28" s="221">
        <v>2</v>
      </c>
      <c r="BN28" s="221">
        <v>2</v>
      </c>
      <c r="BO28" s="221">
        <v>2</v>
      </c>
      <c r="BP28" s="221">
        <v>2</v>
      </c>
      <c r="BQ28" s="221">
        <v>2</v>
      </c>
      <c r="BR28" s="798">
        <v>2</v>
      </c>
      <c r="BS28" s="226">
        <v>1</v>
      </c>
      <c r="BT28" s="221">
        <v>2</v>
      </c>
      <c r="BU28" s="221">
        <v>2</v>
      </c>
      <c r="BV28" s="221">
        <v>2</v>
      </c>
      <c r="BW28" s="798">
        <v>2</v>
      </c>
      <c r="BX28" s="221">
        <v>2</v>
      </c>
      <c r="BY28" s="798">
        <v>2</v>
      </c>
      <c r="BZ28" s="798">
        <v>2</v>
      </c>
      <c r="CA28" s="221">
        <v>2</v>
      </c>
      <c r="CB28" s="221">
        <v>2</v>
      </c>
      <c r="CC28" s="221">
        <v>2</v>
      </c>
      <c r="CD28" s="337">
        <v>1</v>
      </c>
      <c r="CE28" s="221">
        <v>2</v>
      </c>
      <c r="CF28" s="221">
        <v>2</v>
      </c>
      <c r="CG28" s="221">
        <v>2</v>
      </c>
      <c r="CH28" s="221">
        <v>2</v>
      </c>
      <c r="CI28" s="221">
        <v>2</v>
      </c>
      <c r="CJ28" s="337">
        <v>2</v>
      </c>
      <c r="CK28" s="221">
        <v>2</v>
      </c>
      <c r="CL28" s="222">
        <f t="shared" si="12"/>
        <v>24</v>
      </c>
      <c r="CM28" s="237">
        <f t="shared" si="13"/>
        <v>0.92307692307692313</v>
      </c>
      <c r="CN28" s="222">
        <f t="shared" si="14"/>
        <v>2</v>
      </c>
      <c r="CO28" s="237">
        <f t="shared" si="15"/>
        <v>7.6923076923076927E-2</v>
      </c>
      <c r="CP28" s="222">
        <f t="shared" si="16"/>
        <v>0</v>
      </c>
      <c r="CQ28" s="237">
        <f t="shared" si="17"/>
        <v>0</v>
      </c>
      <c r="CR28" s="222">
        <f t="shared" si="18"/>
        <v>0</v>
      </c>
      <c r="CS28" s="237">
        <f t="shared" si="19"/>
        <v>0</v>
      </c>
      <c r="CT28" s="223">
        <f t="shared" si="20"/>
        <v>1.9230769230769231</v>
      </c>
      <c r="CU28" s="223" t="str">
        <f t="shared" si="21"/>
        <v>Đạt mục tiêu</v>
      </c>
      <c r="CV28" s="5"/>
    </row>
    <row r="29" spans="1:100" s="1" customFormat="1" ht="77.5">
      <c r="A29" s="227">
        <v>10</v>
      </c>
      <c r="B29" s="220" t="s">
        <v>1377</v>
      </c>
      <c r="C29" s="215" t="s">
        <v>28</v>
      </c>
      <c r="D29" s="217" t="s">
        <v>273</v>
      </c>
      <c r="E29" s="215" t="s">
        <v>26</v>
      </c>
      <c r="F29" s="218" t="s">
        <v>1376</v>
      </c>
      <c r="G29" s="293" t="s">
        <v>1429</v>
      </c>
      <c r="H29" s="203" t="s">
        <v>2544</v>
      </c>
      <c r="I29" s="602"/>
      <c r="J29" s="93"/>
      <c r="K29" s="470"/>
      <c r="L29" s="212" t="s">
        <v>32</v>
      </c>
      <c r="M29" s="212" t="s">
        <v>31</v>
      </c>
      <c r="N29" s="165" t="s">
        <v>12</v>
      </c>
      <c r="O29" s="221" t="s">
        <v>29</v>
      </c>
      <c r="P29" s="221" t="s">
        <v>24</v>
      </c>
      <c r="Q29" s="5" t="s">
        <v>24</v>
      </c>
      <c r="R29" s="5"/>
      <c r="S29" s="5"/>
      <c r="T29" s="5"/>
      <c r="U29" s="6"/>
      <c r="V29" s="5"/>
      <c r="W29" s="5"/>
      <c r="X29" s="5"/>
      <c r="Y29" s="5"/>
      <c r="Z29" s="5"/>
      <c r="AA29" s="5"/>
      <c r="AB29" s="80">
        <f t="shared" si="11"/>
        <v>1</v>
      </c>
      <c r="AC29" s="565"/>
      <c r="AD29" s="221" t="s">
        <v>1183</v>
      </c>
      <c r="AE29" s="221"/>
      <c r="AF29" s="5"/>
      <c r="AG29" s="7"/>
      <c r="AH29" s="7"/>
      <c r="AI29" s="7"/>
      <c r="AJ29" s="7"/>
      <c r="AK29" s="7"/>
      <c r="AL29" s="7"/>
      <c r="AM29" s="7"/>
      <c r="AN29" s="7"/>
      <c r="AO29" s="7"/>
      <c r="AP29" s="7"/>
      <c r="AQ29" s="7"/>
      <c r="AR29" s="7"/>
      <c r="AS29" s="7"/>
      <c r="AT29" s="7"/>
      <c r="AU29" s="7"/>
      <c r="AV29" s="55"/>
      <c r="AW29" s="7"/>
      <c r="AX29" s="7"/>
      <c r="AY29" s="7"/>
      <c r="AZ29" s="7"/>
      <c r="BA29" s="7"/>
      <c r="BB29" s="7"/>
      <c r="BC29" s="7"/>
      <c r="BD29" s="7"/>
      <c r="BE29" s="7"/>
      <c r="BF29" s="7"/>
      <c r="BG29" s="7"/>
      <c r="BH29" s="7"/>
      <c r="BI29" s="7"/>
      <c r="BJ29" s="7"/>
      <c r="BK29" s="7"/>
      <c r="BL29" s="781">
        <v>2</v>
      </c>
      <c r="BM29" s="221">
        <v>2</v>
      </c>
      <c r="BN29" s="221">
        <v>2</v>
      </c>
      <c r="BO29" s="221">
        <v>2</v>
      </c>
      <c r="BP29" s="221">
        <v>2</v>
      </c>
      <c r="BQ29" s="221">
        <v>2</v>
      </c>
      <c r="BR29" s="798">
        <v>2</v>
      </c>
      <c r="BS29" s="226">
        <v>1</v>
      </c>
      <c r="BT29" s="221">
        <v>2</v>
      </c>
      <c r="BU29" s="221">
        <v>2</v>
      </c>
      <c r="BV29" s="221">
        <v>2</v>
      </c>
      <c r="BW29" s="798">
        <v>2</v>
      </c>
      <c r="BX29" s="221">
        <v>2</v>
      </c>
      <c r="BY29" s="798">
        <v>1</v>
      </c>
      <c r="BZ29" s="798" t="s">
        <v>2281</v>
      </c>
      <c r="CA29" s="221">
        <v>2</v>
      </c>
      <c r="CB29" s="221">
        <v>2</v>
      </c>
      <c r="CC29" s="221">
        <v>2</v>
      </c>
      <c r="CD29" s="337">
        <v>2</v>
      </c>
      <c r="CE29" s="221">
        <v>2</v>
      </c>
      <c r="CF29" s="221">
        <v>2</v>
      </c>
      <c r="CG29" s="221">
        <v>2</v>
      </c>
      <c r="CH29" s="221">
        <v>2</v>
      </c>
      <c r="CI29" s="221">
        <v>2</v>
      </c>
      <c r="CJ29" s="337">
        <v>1</v>
      </c>
      <c r="CK29" s="221">
        <v>2</v>
      </c>
      <c r="CL29" s="222">
        <f t="shared" si="12"/>
        <v>22</v>
      </c>
      <c r="CM29" s="237">
        <f t="shared" si="13"/>
        <v>0.84615384615384615</v>
      </c>
      <c r="CN29" s="222">
        <f t="shared" si="14"/>
        <v>3</v>
      </c>
      <c r="CO29" s="237">
        <f t="shared" si="15"/>
        <v>0.11538461538461539</v>
      </c>
      <c r="CP29" s="222">
        <f t="shared" si="16"/>
        <v>0</v>
      </c>
      <c r="CQ29" s="237">
        <f t="shared" si="17"/>
        <v>0</v>
      </c>
      <c r="CR29" s="222">
        <f t="shared" si="18"/>
        <v>1</v>
      </c>
      <c r="CS29" s="237">
        <f t="shared" si="19"/>
        <v>3.8461538461538464E-2</v>
      </c>
      <c r="CT29" s="223">
        <f t="shared" si="20"/>
        <v>1.88</v>
      </c>
      <c r="CU29" s="223" t="str">
        <f t="shared" si="21"/>
        <v>Đạt mục tiêu</v>
      </c>
      <c r="CV29" s="5"/>
    </row>
    <row r="30" spans="1:100" s="1" customFormat="1" ht="62">
      <c r="A30" s="227">
        <v>11</v>
      </c>
      <c r="B30" s="217" t="s">
        <v>448</v>
      </c>
      <c r="C30" s="215" t="s">
        <v>28</v>
      </c>
      <c r="D30" s="217" t="s">
        <v>272</v>
      </c>
      <c r="E30" s="215" t="s">
        <v>60</v>
      </c>
      <c r="F30" s="219" t="s">
        <v>272</v>
      </c>
      <c r="G30" s="218" t="s">
        <v>1474</v>
      </c>
      <c r="H30" s="203" t="s">
        <v>2544</v>
      </c>
      <c r="I30" s="539"/>
      <c r="J30" s="94"/>
      <c r="K30" s="467"/>
      <c r="L30" s="212" t="s">
        <v>32</v>
      </c>
      <c r="M30" s="212" t="s">
        <v>1948</v>
      </c>
      <c r="N30" s="165" t="s">
        <v>12</v>
      </c>
      <c r="O30" s="221" t="s">
        <v>29</v>
      </c>
      <c r="P30" s="221" t="s">
        <v>24</v>
      </c>
      <c r="Q30" s="5"/>
      <c r="R30" s="5"/>
      <c r="S30" s="5"/>
      <c r="T30" s="5" t="s">
        <v>24</v>
      </c>
      <c r="U30" s="6"/>
      <c r="V30" s="5"/>
      <c r="W30" s="5"/>
      <c r="X30" s="5"/>
      <c r="Y30" s="5"/>
      <c r="Z30" s="5"/>
      <c r="AA30" s="5"/>
      <c r="AB30" s="80">
        <f t="shared" si="11"/>
        <v>1</v>
      </c>
      <c r="AC30" s="642"/>
      <c r="AD30" s="7"/>
      <c r="AE30" s="7"/>
      <c r="AF30" s="7"/>
      <c r="AG30" s="7"/>
      <c r="AH30" s="7"/>
      <c r="AI30" s="7"/>
      <c r="AJ30" s="7"/>
      <c r="AK30" s="7"/>
      <c r="AL30" s="7"/>
      <c r="AM30" s="7"/>
      <c r="AN30" s="7"/>
      <c r="AO30" s="7"/>
      <c r="AP30" s="55" t="s">
        <v>1183</v>
      </c>
      <c r="AQ30" s="55"/>
      <c r="AR30" s="55"/>
      <c r="AS30" s="7"/>
      <c r="AT30" s="7"/>
      <c r="AU30" s="7"/>
      <c r="AV30" s="55"/>
      <c r="AW30" s="7"/>
      <c r="AX30" s="7"/>
      <c r="AY30" s="7"/>
      <c r="AZ30" s="7"/>
      <c r="BA30" s="7"/>
      <c r="BB30" s="7"/>
      <c r="BC30" s="7"/>
      <c r="BD30" s="7"/>
      <c r="BE30" s="7"/>
      <c r="BF30" s="7"/>
      <c r="BG30" s="7"/>
      <c r="BH30" s="7"/>
      <c r="BI30" s="7"/>
      <c r="BJ30" s="7"/>
      <c r="BK30" s="7"/>
      <c r="BL30" s="780">
        <v>2</v>
      </c>
      <c r="BM30" s="354">
        <v>2</v>
      </c>
      <c r="BN30" s="354">
        <v>2</v>
      </c>
      <c r="BO30" s="354">
        <v>2</v>
      </c>
      <c r="BP30" s="354">
        <v>1</v>
      </c>
      <c r="BQ30" s="354">
        <v>2</v>
      </c>
      <c r="BR30" s="797">
        <v>1</v>
      </c>
      <c r="BS30" s="356">
        <v>2</v>
      </c>
      <c r="BT30" s="354">
        <v>2</v>
      </c>
      <c r="BU30" s="354">
        <v>2</v>
      </c>
      <c r="BV30" s="354">
        <v>2</v>
      </c>
      <c r="BW30" s="797">
        <v>2</v>
      </c>
      <c r="BX30" s="354">
        <v>1</v>
      </c>
      <c r="BY30" s="818">
        <v>2</v>
      </c>
      <c r="BZ30" s="797">
        <v>2</v>
      </c>
      <c r="CA30" s="360">
        <v>2</v>
      </c>
      <c r="CB30" s="354">
        <v>2</v>
      </c>
      <c r="CC30" s="354">
        <v>2</v>
      </c>
      <c r="CD30" s="766">
        <v>2</v>
      </c>
      <c r="CE30" s="354">
        <v>1</v>
      </c>
      <c r="CF30" s="354">
        <v>2</v>
      </c>
      <c r="CG30" s="354">
        <v>2</v>
      </c>
      <c r="CH30" s="354">
        <v>2</v>
      </c>
      <c r="CI30" s="354">
        <v>2</v>
      </c>
      <c r="CJ30" s="766">
        <v>2</v>
      </c>
      <c r="CK30" s="354">
        <v>2</v>
      </c>
      <c r="CL30" s="222">
        <f t="shared" si="12"/>
        <v>22</v>
      </c>
      <c r="CM30" s="237">
        <f t="shared" si="13"/>
        <v>0.84615384615384615</v>
      </c>
      <c r="CN30" s="222">
        <f t="shared" si="14"/>
        <v>4</v>
      </c>
      <c r="CO30" s="237">
        <f t="shared" si="15"/>
        <v>0.15384615384615385</v>
      </c>
      <c r="CP30" s="222">
        <f t="shared" si="16"/>
        <v>0</v>
      </c>
      <c r="CQ30" s="237">
        <f t="shared" si="17"/>
        <v>0</v>
      </c>
      <c r="CR30" s="222">
        <f t="shared" si="18"/>
        <v>0</v>
      </c>
      <c r="CS30" s="237">
        <f t="shared" si="19"/>
        <v>0</v>
      </c>
      <c r="CT30" s="223">
        <f t="shared" si="20"/>
        <v>1.8461538461538463</v>
      </c>
      <c r="CU30" s="223" t="str">
        <f t="shared" si="21"/>
        <v>Đạt mục tiêu</v>
      </c>
      <c r="CV30" s="5"/>
    </row>
    <row r="31" spans="1:100" s="1" customFormat="1" ht="62">
      <c r="A31" s="227">
        <v>12</v>
      </c>
      <c r="B31" s="217" t="s">
        <v>449</v>
      </c>
      <c r="C31" s="215" t="s">
        <v>41</v>
      </c>
      <c r="D31" s="217" t="s">
        <v>271</v>
      </c>
      <c r="E31" s="215" t="s">
        <v>41</v>
      </c>
      <c r="F31" s="219" t="s">
        <v>271</v>
      </c>
      <c r="G31" s="254" t="s">
        <v>1221</v>
      </c>
      <c r="H31" s="203" t="s">
        <v>2544</v>
      </c>
      <c r="I31" s="603"/>
      <c r="J31" s="70"/>
      <c r="K31" s="471"/>
      <c r="L31" s="212" t="s">
        <v>32</v>
      </c>
      <c r="M31" s="212" t="s">
        <v>1948</v>
      </c>
      <c r="N31" s="165" t="s">
        <v>12</v>
      </c>
      <c r="O31" s="221" t="s">
        <v>29</v>
      </c>
      <c r="P31" s="221" t="s">
        <v>24</v>
      </c>
      <c r="Q31" s="5"/>
      <c r="R31" s="5"/>
      <c r="S31" s="5"/>
      <c r="T31" s="5" t="s">
        <v>24</v>
      </c>
      <c r="U31" s="6"/>
      <c r="V31" s="5"/>
      <c r="W31" s="5"/>
      <c r="X31" s="5"/>
      <c r="Y31" s="5"/>
      <c r="Z31" s="5"/>
      <c r="AA31" s="5"/>
      <c r="AB31" s="80">
        <f t="shared" si="11"/>
        <v>1</v>
      </c>
      <c r="AC31" s="642"/>
      <c r="AD31" s="7"/>
      <c r="AE31" s="7"/>
      <c r="AF31" s="7"/>
      <c r="AG31" s="7"/>
      <c r="AH31" s="7"/>
      <c r="AI31" s="7"/>
      <c r="AJ31" s="7"/>
      <c r="AK31" s="7"/>
      <c r="AL31" s="7"/>
      <c r="AM31" s="7"/>
      <c r="AN31" s="7"/>
      <c r="AO31" s="7" t="s">
        <v>1316</v>
      </c>
      <c r="AP31" s="55" t="s">
        <v>1316</v>
      </c>
      <c r="AQ31" s="55" t="s">
        <v>1316</v>
      </c>
      <c r="AR31" s="55" t="s">
        <v>1316</v>
      </c>
      <c r="AS31" s="7"/>
      <c r="AT31" s="7"/>
      <c r="AU31" s="7"/>
      <c r="AV31" s="55"/>
      <c r="AW31" s="7"/>
      <c r="AX31" s="7"/>
      <c r="AY31" s="7"/>
      <c r="AZ31" s="7"/>
      <c r="BA31" s="7"/>
      <c r="BB31" s="7"/>
      <c r="BC31" s="7"/>
      <c r="BD31" s="7"/>
      <c r="BE31" s="7"/>
      <c r="BF31" s="7"/>
      <c r="BG31" s="7"/>
      <c r="BH31" s="7"/>
      <c r="BI31" s="7"/>
      <c r="BJ31" s="7"/>
      <c r="BK31" s="7"/>
      <c r="BL31" s="780">
        <v>2</v>
      </c>
      <c r="BM31" s="354">
        <v>2</v>
      </c>
      <c r="BN31" s="354">
        <v>2</v>
      </c>
      <c r="BO31" s="354">
        <v>2</v>
      </c>
      <c r="BP31" s="354">
        <v>1</v>
      </c>
      <c r="BQ31" s="354">
        <v>2</v>
      </c>
      <c r="BR31" s="797">
        <v>2</v>
      </c>
      <c r="BS31" s="356">
        <v>2</v>
      </c>
      <c r="BT31" s="354">
        <v>2</v>
      </c>
      <c r="BU31" s="354">
        <v>2</v>
      </c>
      <c r="BV31" s="354">
        <v>2</v>
      </c>
      <c r="BW31" s="797">
        <v>2</v>
      </c>
      <c r="BX31" s="354">
        <v>2</v>
      </c>
      <c r="BY31" s="818">
        <v>2</v>
      </c>
      <c r="BZ31" s="797">
        <v>2</v>
      </c>
      <c r="CA31" s="360">
        <v>2</v>
      </c>
      <c r="CB31" s="354">
        <v>1</v>
      </c>
      <c r="CC31" s="354">
        <v>2</v>
      </c>
      <c r="CD31" s="766">
        <v>1</v>
      </c>
      <c r="CE31" s="354">
        <v>1</v>
      </c>
      <c r="CF31" s="354">
        <v>2</v>
      </c>
      <c r="CG31" s="354">
        <v>2</v>
      </c>
      <c r="CH31" s="354">
        <v>2</v>
      </c>
      <c r="CI31" s="354">
        <v>2</v>
      </c>
      <c r="CJ31" s="766">
        <v>2</v>
      </c>
      <c r="CK31" s="354">
        <v>2</v>
      </c>
      <c r="CL31" s="222">
        <f t="shared" si="12"/>
        <v>22</v>
      </c>
      <c r="CM31" s="237">
        <f t="shared" si="13"/>
        <v>0.84615384615384615</v>
      </c>
      <c r="CN31" s="222">
        <f t="shared" si="14"/>
        <v>4</v>
      </c>
      <c r="CO31" s="237">
        <f t="shared" si="15"/>
        <v>0.15384615384615385</v>
      </c>
      <c r="CP31" s="222">
        <f t="shared" si="16"/>
        <v>0</v>
      </c>
      <c r="CQ31" s="237">
        <f t="shared" si="17"/>
        <v>0</v>
      </c>
      <c r="CR31" s="222">
        <f t="shared" si="18"/>
        <v>0</v>
      </c>
      <c r="CS31" s="237">
        <f t="shared" si="19"/>
        <v>0</v>
      </c>
      <c r="CT31" s="223">
        <f t="shared" si="20"/>
        <v>1.8461538461538463</v>
      </c>
      <c r="CU31" s="223" t="str">
        <f t="shared" si="21"/>
        <v>Đạt mục tiêu</v>
      </c>
      <c r="CV31" s="5"/>
    </row>
    <row r="32" spans="1:100" s="302" customFormat="1" ht="17.5">
      <c r="A32" s="299"/>
      <c r="B32" s="1258" t="s">
        <v>1298</v>
      </c>
      <c r="C32" s="1258"/>
      <c r="D32" s="1258"/>
      <c r="E32" s="1258"/>
      <c r="F32" s="1258"/>
      <c r="G32" s="1258"/>
      <c r="H32" s="1258"/>
      <c r="I32" s="1258"/>
      <c r="J32" s="1163"/>
      <c r="K32" s="1163"/>
      <c r="L32" s="1163"/>
      <c r="M32" s="1163"/>
      <c r="N32" s="1163"/>
      <c r="O32" s="1163"/>
      <c r="P32" s="1163"/>
      <c r="Q32" s="300"/>
      <c r="R32" s="300"/>
      <c r="S32" s="300" t="s">
        <v>38</v>
      </c>
      <c r="T32" s="300"/>
      <c r="U32" s="301" t="s">
        <v>38</v>
      </c>
      <c r="V32" s="300" t="s">
        <v>38</v>
      </c>
      <c r="W32" s="409"/>
      <c r="X32" s="300"/>
      <c r="Y32" s="300"/>
      <c r="Z32" s="300" t="s">
        <v>38</v>
      </c>
      <c r="AA32" s="300" t="s">
        <v>38</v>
      </c>
      <c r="AB32" s="296" t="s">
        <v>38</v>
      </c>
      <c r="AC32" s="644" t="s">
        <v>38</v>
      </c>
      <c r="AD32" s="296" t="s">
        <v>38</v>
      </c>
      <c r="AE32" s="296" t="s">
        <v>38</v>
      </c>
      <c r="AF32" s="296" t="s">
        <v>38</v>
      </c>
      <c r="AG32" s="296" t="s">
        <v>38</v>
      </c>
      <c r="AH32" s="296" t="s">
        <v>38</v>
      </c>
      <c r="AI32" s="296" t="s">
        <v>38</v>
      </c>
      <c r="AJ32" s="296" t="s">
        <v>38</v>
      </c>
      <c r="AK32" s="296" t="s">
        <v>38</v>
      </c>
      <c r="AL32" s="296" t="s">
        <v>38</v>
      </c>
      <c r="AM32" s="296" t="s">
        <v>38</v>
      </c>
      <c r="AN32" s="296" t="s">
        <v>38</v>
      </c>
      <c r="AO32" s="296" t="s">
        <v>38</v>
      </c>
      <c r="AP32" s="296" t="s">
        <v>38</v>
      </c>
      <c r="AQ32" s="296" t="s">
        <v>38</v>
      </c>
      <c r="AR32" s="296" t="s">
        <v>38</v>
      </c>
      <c r="AS32" s="296" t="s">
        <v>38</v>
      </c>
      <c r="AT32" s="296" t="s">
        <v>38</v>
      </c>
      <c r="AU32" s="296" t="s">
        <v>38</v>
      </c>
      <c r="AV32" s="296" t="s">
        <v>38</v>
      </c>
      <c r="AW32" s="296" t="s">
        <v>38</v>
      </c>
      <c r="AX32" s="296" t="s">
        <v>38</v>
      </c>
      <c r="AY32" s="296"/>
      <c r="AZ32" s="296"/>
      <c r="BA32" s="296" t="s">
        <v>38</v>
      </c>
      <c r="BB32" s="296" t="s">
        <v>38</v>
      </c>
      <c r="BC32" s="296" t="s">
        <v>38</v>
      </c>
      <c r="BD32" s="296" t="s">
        <v>38</v>
      </c>
      <c r="BE32" s="296" t="s">
        <v>38</v>
      </c>
      <c r="BF32" s="296" t="s">
        <v>38</v>
      </c>
      <c r="BG32" s="296" t="s">
        <v>38</v>
      </c>
      <c r="BH32" s="296" t="s">
        <v>38</v>
      </c>
      <c r="BI32" s="296" t="s">
        <v>38</v>
      </c>
      <c r="BJ32" s="296" t="s">
        <v>38</v>
      </c>
      <c r="BK32" s="296" t="s">
        <v>38</v>
      </c>
      <c r="BL32" s="784" t="s">
        <v>38</v>
      </c>
      <c r="BM32" s="296" t="s">
        <v>38</v>
      </c>
      <c r="BN32" s="296" t="s">
        <v>38</v>
      </c>
      <c r="BO32" s="296" t="s">
        <v>38</v>
      </c>
      <c r="BP32" s="296" t="s">
        <v>38</v>
      </c>
      <c r="BQ32" s="296" t="s">
        <v>38</v>
      </c>
      <c r="BR32" s="800" t="s">
        <v>38</v>
      </c>
      <c r="BS32" s="296" t="s">
        <v>38</v>
      </c>
      <c r="BT32" s="296" t="s">
        <v>38</v>
      </c>
      <c r="BU32" s="296" t="s">
        <v>38</v>
      </c>
      <c r="BV32" s="296" t="s">
        <v>38</v>
      </c>
      <c r="BW32" s="800" t="s">
        <v>38</v>
      </c>
      <c r="BX32" s="296" t="s">
        <v>38</v>
      </c>
      <c r="BY32" s="800" t="s">
        <v>38</v>
      </c>
      <c r="BZ32" s="800" t="s">
        <v>38</v>
      </c>
      <c r="CA32" s="296" t="s">
        <v>38</v>
      </c>
      <c r="CB32" s="296" t="s">
        <v>38</v>
      </c>
      <c r="CC32" s="296" t="s">
        <v>38</v>
      </c>
      <c r="CD32" s="297" t="s">
        <v>38</v>
      </c>
      <c r="CE32" s="296" t="s">
        <v>38</v>
      </c>
      <c r="CF32" s="296" t="s">
        <v>38</v>
      </c>
      <c r="CG32" s="296" t="s">
        <v>38</v>
      </c>
      <c r="CH32" s="296" t="s">
        <v>38</v>
      </c>
      <c r="CI32" s="296" t="s">
        <v>38</v>
      </c>
      <c r="CJ32" s="297" t="s">
        <v>38</v>
      </c>
      <c r="CK32" s="296" t="s">
        <v>38</v>
      </c>
      <c r="CL32" s="296" t="s">
        <v>38</v>
      </c>
      <c r="CM32" s="296" t="s">
        <v>38</v>
      </c>
      <c r="CN32" s="296" t="s">
        <v>38</v>
      </c>
      <c r="CO32" s="296" t="s">
        <v>38</v>
      </c>
      <c r="CP32" s="296" t="s">
        <v>38</v>
      </c>
      <c r="CQ32" s="296" t="s">
        <v>38</v>
      </c>
      <c r="CR32" s="296" t="s">
        <v>38</v>
      </c>
      <c r="CS32" s="296" t="s">
        <v>38</v>
      </c>
      <c r="CT32" s="296" t="s">
        <v>38</v>
      </c>
      <c r="CU32" s="296" t="s">
        <v>38</v>
      </c>
      <c r="CV32" s="296" t="s">
        <v>38</v>
      </c>
    </row>
    <row r="33" spans="1:100" s="1" customFormat="1" ht="62">
      <c r="A33" s="227">
        <v>13</v>
      </c>
      <c r="B33" s="220" t="s">
        <v>1042</v>
      </c>
      <c r="C33" s="215" t="s">
        <v>26</v>
      </c>
      <c r="D33" s="217" t="s">
        <v>270</v>
      </c>
      <c r="E33" s="215" t="s">
        <v>26</v>
      </c>
      <c r="F33" s="218" t="s">
        <v>1043</v>
      </c>
      <c r="G33" s="218" t="s">
        <v>925</v>
      </c>
      <c r="H33" s="203" t="s">
        <v>2546</v>
      </c>
      <c r="I33" s="539"/>
      <c r="J33" s="94"/>
      <c r="K33" s="467"/>
      <c r="L33" s="212" t="s">
        <v>32</v>
      </c>
      <c r="M33" s="212" t="s">
        <v>2174</v>
      </c>
      <c r="N33" s="165" t="s">
        <v>12</v>
      </c>
      <c r="O33" s="221" t="s">
        <v>29</v>
      </c>
      <c r="P33" s="221" t="s">
        <v>24</v>
      </c>
      <c r="Q33" s="5"/>
      <c r="R33" s="5"/>
      <c r="S33" s="5" t="s">
        <v>24</v>
      </c>
      <c r="T33" s="5"/>
      <c r="U33" s="6"/>
      <c r="V33" s="5"/>
      <c r="W33" s="5"/>
      <c r="X33" s="5"/>
      <c r="Y33" s="5"/>
      <c r="Z33" s="5"/>
      <c r="AA33" s="5"/>
      <c r="AB33" s="80">
        <f t="shared" ref="AB33:AB41" si="22">COUNTIF($Q33:$AA33,"x")</f>
        <v>1</v>
      </c>
      <c r="AC33" s="642"/>
      <c r="AD33" s="7"/>
      <c r="AE33" s="7"/>
      <c r="AF33" s="7"/>
      <c r="AG33" s="7"/>
      <c r="AH33" s="7"/>
      <c r="AI33" s="7"/>
      <c r="AJ33" s="7"/>
      <c r="AK33" s="7"/>
      <c r="AL33" s="7" t="s">
        <v>1315</v>
      </c>
      <c r="AM33" s="7"/>
      <c r="AN33" s="7"/>
      <c r="AO33" s="7"/>
      <c r="AP33" s="7"/>
      <c r="AQ33" s="7"/>
      <c r="AR33" s="7"/>
      <c r="AS33" s="7"/>
      <c r="AT33" s="7"/>
      <c r="AU33" s="7"/>
      <c r="AV33" s="55"/>
      <c r="AW33" s="7"/>
      <c r="AX33" s="7"/>
      <c r="AY33" s="7"/>
      <c r="AZ33" s="7"/>
      <c r="BA33" s="7"/>
      <c r="BB33" s="7"/>
      <c r="BC33" s="7"/>
      <c r="BD33" s="7"/>
      <c r="BE33" s="7"/>
      <c r="BF33" s="7"/>
      <c r="BG33" s="7"/>
      <c r="BH33" s="7"/>
      <c r="BI33" s="7"/>
      <c r="BJ33" s="7"/>
      <c r="BK33" s="7"/>
      <c r="BL33" s="781">
        <v>2</v>
      </c>
      <c r="BM33" s="221">
        <v>2</v>
      </c>
      <c r="BN33" s="221">
        <v>2</v>
      </c>
      <c r="BO33" s="221">
        <v>2</v>
      </c>
      <c r="BP33" s="221">
        <v>2</v>
      </c>
      <c r="BQ33" s="221">
        <v>2</v>
      </c>
      <c r="BR33" s="798">
        <v>2</v>
      </c>
      <c r="BS33" s="226">
        <v>2</v>
      </c>
      <c r="BT33" s="221">
        <v>2</v>
      </c>
      <c r="BU33" s="221">
        <v>2</v>
      </c>
      <c r="BV33" s="221">
        <v>2</v>
      </c>
      <c r="BW33" s="798">
        <v>2</v>
      </c>
      <c r="BX33" s="221">
        <v>2</v>
      </c>
      <c r="BY33" s="798">
        <v>2</v>
      </c>
      <c r="BZ33" s="798">
        <v>2</v>
      </c>
      <c r="CA33" s="221">
        <v>2</v>
      </c>
      <c r="CB33" s="221">
        <v>2</v>
      </c>
      <c r="CC33" s="221">
        <v>2</v>
      </c>
      <c r="CD33" s="337">
        <v>2</v>
      </c>
      <c r="CE33" s="221">
        <v>2</v>
      </c>
      <c r="CF33" s="221">
        <v>2</v>
      </c>
      <c r="CG33" s="221">
        <v>2</v>
      </c>
      <c r="CH33" s="221">
        <v>2</v>
      </c>
      <c r="CI33" s="221">
        <v>2</v>
      </c>
      <c r="CJ33" s="337">
        <v>2</v>
      </c>
      <c r="CK33" s="221">
        <v>2</v>
      </c>
      <c r="CL33" s="222">
        <f t="shared" ref="CL33:CL41" si="23">COUNTIF(BL33:CK33,"2")</f>
        <v>26</v>
      </c>
      <c r="CM33" s="237">
        <f t="shared" ref="CM33:CM41" si="24">CL33/(CL33+CN33+CP33+CR33)</f>
        <v>1</v>
      </c>
      <c r="CN33" s="222">
        <f t="shared" ref="CN33:CN41" si="25">COUNTIF(BL33:CK33,"1")</f>
        <v>0</v>
      </c>
      <c r="CO33" s="237">
        <f t="shared" ref="CO33:CO41" si="26">CN33/(CL33+CN33+CP33+CR33)</f>
        <v>0</v>
      </c>
      <c r="CP33" s="222">
        <f t="shared" ref="CP33:CP41" si="27">COUNTIF(BL33:CK33,"0")</f>
        <v>0</v>
      </c>
      <c r="CQ33" s="237">
        <f t="shared" ref="CQ33:CQ41" si="28">CP33/(CL33+CN33+CP33+CR33)</f>
        <v>0</v>
      </c>
      <c r="CR33" s="222">
        <f t="shared" ref="CR33:CR41" si="29">COUNTIF(BL33:CK33,"KĐG")</f>
        <v>0</v>
      </c>
      <c r="CS33" s="237">
        <f t="shared" ref="CS33:CS41" si="30">CR33/(CL33+CN33+CP33+CR33)</f>
        <v>0</v>
      </c>
      <c r="CT33" s="223">
        <f t="shared" ref="CT33:CT41" si="31">(((CL33*2)+(CN33*1)+(CP33*0)))/(CL33+CN33+CP33)</f>
        <v>2</v>
      </c>
      <c r="CU33" s="223" t="str">
        <f t="shared" ref="CU33:CU41" si="32">IF(CS33&gt;=50%,"KĐG",IF(CT33&gt;=1.6,"Đạt mục tiêu",IF(CT33&gt;=1,"Cần cố gắng","Chưa đạt")))</f>
        <v>Đạt mục tiêu</v>
      </c>
      <c r="CV33" s="5"/>
    </row>
    <row r="34" spans="1:100" s="1" customFormat="1" ht="62">
      <c r="A34" s="227">
        <v>14</v>
      </c>
      <c r="B34" s="220" t="s">
        <v>952</v>
      </c>
      <c r="C34" s="215" t="s">
        <v>28</v>
      </c>
      <c r="D34" s="217" t="s">
        <v>269</v>
      </c>
      <c r="E34" s="215" t="s">
        <v>26</v>
      </c>
      <c r="F34" s="218" t="s">
        <v>937</v>
      </c>
      <c r="G34" s="219" t="s">
        <v>402</v>
      </c>
      <c r="H34" s="219" t="s">
        <v>2546</v>
      </c>
      <c r="I34" s="600"/>
      <c r="J34" s="94"/>
      <c r="K34" s="467"/>
      <c r="L34" s="5" t="s">
        <v>52</v>
      </c>
      <c r="M34" s="212" t="s">
        <v>1948</v>
      </c>
      <c r="N34" s="165" t="s">
        <v>12</v>
      </c>
      <c r="O34" s="221" t="s">
        <v>29</v>
      </c>
      <c r="P34" s="221" t="s">
        <v>24</v>
      </c>
      <c r="Q34" s="5"/>
      <c r="R34" s="5" t="s">
        <v>24</v>
      </c>
      <c r="S34" s="5"/>
      <c r="T34" s="5"/>
      <c r="U34" s="6"/>
      <c r="V34" s="5"/>
      <c r="W34" s="5"/>
      <c r="X34" s="5"/>
      <c r="Y34" s="5"/>
      <c r="Z34" s="5"/>
      <c r="AA34" s="5"/>
      <c r="AB34" s="80">
        <f t="shared" si="22"/>
        <v>1</v>
      </c>
      <c r="AC34" s="642"/>
      <c r="AD34" s="7"/>
      <c r="AE34" s="7"/>
      <c r="AF34" s="7"/>
      <c r="AG34" s="7" t="s">
        <v>1315</v>
      </c>
      <c r="AH34" s="7"/>
      <c r="AI34" s="7"/>
      <c r="AJ34" s="7"/>
      <c r="AK34" s="7"/>
      <c r="AL34" s="7"/>
      <c r="AM34" s="7"/>
      <c r="AN34" s="7"/>
      <c r="AO34" s="7"/>
      <c r="AP34" s="7"/>
      <c r="AQ34" s="7"/>
      <c r="AR34" s="7"/>
      <c r="AS34" s="7"/>
      <c r="AT34" s="7"/>
      <c r="AU34" s="7"/>
      <c r="AV34" s="55"/>
      <c r="AW34" s="7"/>
      <c r="AX34" s="7"/>
      <c r="AY34" s="7"/>
      <c r="AZ34" s="7"/>
      <c r="BA34" s="7"/>
      <c r="BB34" s="7"/>
      <c r="BC34" s="7"/>
      <c r="BD34" s="7"/>
      <c r="BE34" s="7"/>
      <c r="BF34" s="7"/>
      <c r="BG34" s="7"/>
      <c r="BH34" s="7"/>
      <c r="BI34" s="7"/>
      <c r="BJ34" s="7"/>
      <c r="BK34" s="7"/>
      <c r="BL34" s="780">
        <v>2</v>
      </c>
      <c r="BM34" s="354">
        <v>2</v>
      </c>
      <c r="BN34" s="354">
        <v>2</v>
      </c>
      <c r="BO34" s="354">
        <v>2</v>
      </c>
      <c r="BP34" s="354">
        <v>2</v>
      </c>
      <c r="BQ34" s="354">
        <v>2</v>
      </c>
      <c r="BR34" s="797">
        <v>2</v>
      </c>
      <c r="BS34" s="356">
        <v>2</v>
      </c>
      <c r="BT34" s="354">
        <v>2</v>
      </c>
      <c r="BU34" s="354">
        <v>2</v>
      </c>
      <c r="BV34" s="354">
        <v>2</v>
      </c>
      <c r="BW34" s="797">
        <v>2</v>
      </c>
      <c r="BX34" s="354">
        <v>2</v>
      </c>
      <c r="BY34" s="797">
        <v>2</v>
      </c>
      <c r="BZ34" s="797">
        <v>2</v>
      </c>
      <c r="CA34" s="354">
        <v>2</v>
      </c>
      <c r="CB34" s="354">
        <v>2</v>
      </c>
      <c r="CC34" s="354">
        <v>2</v>
      </c>
      <c r="CD34" s="766">
        <v>1</v>
      </c>
      <c r="CE34" s="354">
        <v>2</v>
      </c>
      <c r="CF34" s="354">
        <v>2</v>
      </c>
      <c r="CG34" s="354">
        <v>2</v>
      </c>
      <c r="CH34" s="354">
        <v>2</v>
      </c>
      <c r="CI34" s="354">
        <v>2</v>
      </c>
      <c r="CJ34" s="766">
        <v>2</v>
      </c>
      <c r="CK34" s="354">
        <v>2</v>
      </c>
      <c r="CL34" s="222">
        <f t="shared" si="23"/>
        <v>25</v>
      </c>
      <c r="CM34" s="237">
        <f t="shared" si="24"/>
        <v>0.96153846153846156</v>
      </c>
      <c r="CN34" s="222">
        <f t="shared" si="25"/>
        <v>1</v>
      </c>
      <c r="CO34" s="237">
        <f t="shared" si="26"/>
        <v>3.8461538461538464E-2</v>
      </c>
      <c r="CP34" s="222">
        <f t="shared" si="27"/>
        <v>0</v>
      </c>
      <c r="CQ34" s="237">
        <f t="shared" si="28"/>
        <v>0</v>
      </c>
      <c r="CR34" s="222">
        <f t="shared" si="29"/>
        <v>0</v>
      </c>
      <c r="CS34" s="237">
        <f t="shared" si="30"/>
        <v>0</v>
      </c>
      <c r="CT34" s="223">
        <f t="shared" si="31"/>
        <v>1.9615384615384615</v>
      </c>
      <c r="CU34" s="223" t="str">
        <f t="shared" si="32"/>
        <v>Đạt mục tiêu</v>
      </c>
      <c r="CV34" s="5"/>
    </row>
    <row r="35" spans="1:100" s="1" customFormat="1" ht="46.5" customHeight="1">
      <c r="A35" s="227">
        <v>15</v>
      </c>
      <c r="B35" s="217" t="s">
        <v>450</v>
      </c>
      <c r="C35" s="215" t="s">
        <v>28</v>
      </c>
      <c r="D35" s="217" t="s">
        <v>268</v>
      </c>
      <c r="E35" s="215" t="s">
        <v>60</v>
      </c>
      <c r="F35" s="219" t="s">
        <v>268</v>
      </c>
      <c r="G35" s="219" t="s">
        <v>1222</v>
      </c>
      <c r="H35" s="219" t="s">
        <v>2546</v>
      </c>
      <c r="I35" s="600"/>
      <c r="J35" s="107" t="s">
        <v>687</v>
      </c>
      <c r="K35" s="469"/>
      <c r="L35" s="5" t="s">
        <v>32</v>
      </c>
      <c r="M35" s="212" t="s">
        <v>1948</v>
      </c>
      <c r="N35" s="165" t="s">
        <v>12</v>
      </c>
      <c r="O35" s="221" t="s">
        <v>29</v>
      </c>
      <c r="P35" s="221" t="s">
        <v>24</v>
      </c>
      <c r="Q35" s="5"/>
      <c r="R35" s="5"/>
      <c r="S35" s="5"/>
      <c r="T35" s="5"/>
      <c r="U35" s="6" t="s">
        <v>24</v>
      </c>
      <c r="V35" s="5"/>
      <c r="W35" s="5"/>
      <c r="X35" s="5"/>
      <c r="Y35" s="5"/>
      <c r="Z35" s="5"/>
      <c r="AA35" s="5"/>
      <c r="AB35" s="80">
        <f t="shared" si="22"/>
        <v>1</v>
      </c>
      <c r="AC35" s="642"/>
      <c r="AD35" s="7"/>
      <c r="AE35" s="7"/>
      <c r="AF35" s="7"/>
      <c r="AG35" s="7"/>
      <c r="AH35" s="7"/>
      <c r="AI35" s="7"/>
      <c r="AJ35" s="7"/>
      <c r="AK35" s="7"/>
      <c r="AL35" s="7"/>
      <c r="AM35" s="7"/>
      <c r="AN35" s="7"/>
      <c r="AO35" s="7"/>
      <c r="AP35" s="7"/>
      <c r="AQ35" s="7"/>
      <c r="AR35" s="7"/>
      <c r="AS35" s="7"/>
      <c r="AT35" s="7" t="s">
        <v>1315</v>
      </c>
      <c r="AU35" s="7"/>
      <c r="AV35" s="55"/>
      <c r="AW35" s="7"/>
      <c r="AX35" s="7"/>
      <c r="AY35" s="7"/>
      <c r="AZ35" s="7"/>
      <c r="BA35" s="7"/>
      <c r="BB35" s="7"/>
      <c r="BC35" s="7"/>
      <c r="BD35" s="7"/>
      <c r="BE35" s="7"/>
      <c r="BF35" s="7"/>
      <c r="BG35" s="7"/>
      <c r="BH35" s="7"/>
      <c r="BI35" s="7"/>
      <c r="BJ35" s="7"/>
      <c r="BK35" s="7"/>
      <c r="BL35" s="781">
        <v>2</v>
      </c>
      <c r="BM35" s="221">
        <v>2</v>
      </c>
      <c r="BN35" s="221">
        <v>2</v>
      </c>
      <c r="BO35" s="221">
        <v>2</v>
      </c>
      <c r="BP35" s="221">
        <v>2</v>
      </c>
      <c r="BQ35" s="221">
        <v>2</v>
      </c>
      <c r="BR35" s="798">
        <v>2</v>
      </c>
      <c r="BS35" s="226">
        <v>2</v>
      </c>
      <c r="BT35" s="221">
        <v>2</v>
      </c>
      <c r="BU35" s="221">
        <v>2</v>
      </c>
      <c r="BV35" s="221">
        <v>2</v>
      </c>
      <c r="BW35" s="798">
        <v>1</v>
      </c>
      <c r="BX35" s="221">
        <v>2</v>
      </c>
      <c r="BY35" s="798">
        <v>2</v>
      </c>
      <c r="BZ35" s="798">
        <v>2</v>
      </c>
      <c r="CA35" s="221">
        <v>2</v>
      </c>
      <c r="CB35" s="221">
        <v>2</v>
      </c>
      <c r="CC35" s="221">
        <v>2</v>
      </c>
      <c r="CD35" s="337">
        <v>2</v>
      </c>
      <c r="CE35" s="221">
        <v>2</v>
      </c>
      <c r="CF35" s="221">
        <v>2</v>
      </c>
      <c r="CG35" s="221">
        <v>2</v>
      </c>
      <c r="CH35" s="221">
        <v>2</v>
      </c>
      <c r="CI35" s="221">
        <v>2</v>
      </c>
      <c r="CJ35" s="337">
        <v>1</v>
      </c>
      <c r="CK35" s="221">
        <v>2</v>
      </c>
      <c r="CL35" s="222">
        <f t="shared" si="23"/>
        <v>24</v>
      </c>
      <c r="CM35" s="237">
        <f t="shared" si="24"/>
        <v>0.92307692307692313</v>
      </c>
      <c r="CN35" s="222">
        <f t="shared" si="25"/>
        <v>2</v>
      </c>
      <c r="CO35" s="237">
        <f t="shared" si="26"/>
        <v>7.6923076923076927E-2</v>
      </c>
      <c r="CP35" s="222">
        <f t="shared" si="27"/>
        <v>0</v>
      </c>
      <c r="CQ35" s="237">
        <f t="shared" si="28"/>
        <v>0</v>
      </c>
      <c r="CR35" s="222">
        <f t="shared" si="29"/>
        <v>0</v>
      </c>
      <c r="CS35" s="237">
        <f t="shared" si="30"/>
        <v>0</v>
      </c>
      <c r="CT35" s="223">
        <f t="shared" si="31"/>
        <v>1.9230769230769231</v>
      </c>
      <c r="CU35" s="223" t="str">
        <f t="shared" si="32"/>
        <v>Đạt mục tiêu</v>
      </c>
      <c r="CV35" s="5"/>
    </row>
    <row r="36" spans="1:100" s="1" customFormat="1" ht="62">
      <c r="A36" s="227">
        <v>16</v>
      </c>
      <c r="B36" s="219" t="s">
        <v>592</v>
      </c>
      <c r="C36" s="215" t="s">
        <v>41</v>
      </c>
      <c r="D36" s="219" t="s">
        <v>593</v>
      </c>
      <c r="E36" s="215" t="s">
        <v>41</v>
      </c>
      <c r="F36" s="219" t="s">
        <v>593</v>
      </c>
      <c r="G36" s="218" t="s">
        <v>1223</v>
      </c>
      <c r="H36" s="219" t="s">
        <v>2547</v>
      </c>
      <c r="I36" s="539"/>
      <c r="J36" s="108"/>
      <c r="K36" s="472"/>
      <c r="L36" s="5" t="s">
        <v>32</v>
      </c>
      <c r="M36" s="212" t="s">
        <v>1948</v>
      </c>
      <c r="N36" s="165" t="s">
        <v>12</v>
      </c>
      <c r="O36" s="221" t="s">
        <v>29</v>
      </c>
      <c r="P36" s="221" t="s">
        <v>24</v>
      </c>
      <c r="Q36" s="5"/>
      <c r="R36" s="5"/>
      <c r="S36" s="5"/>
      <c r="T36" s="5"/>
      <c r="U36" s="195"/>
      <c r="V36" s="5"/>
      <c r="W36" s="5" t="s">
        <v>24</v>
      </c>
      <c r="X36" s="5"/>
      <c r="Y36" s="5"/>
      <c r="Z36" s="5"/>
      <c r="AA36" s="5"/>
      <c r="AB36" s="80">
        <f t="shared" si="22"/>
        <v>1</v>
      </c>
      <c r="AC36" s="642"/>
      <c r="AD36" s="7"/>
      <c r="AE36" s="7"/>
      <c r="AF36" s="7"/>
      <c r="AG36" s="7"/>
      <c r="AH36" s="7"/>
      <c r="AI36" s="7"/>
      <c r="AJ36" s="7"/>
      <c r="AK36" s="7"/>
      <c r="AL36" s="7"/>
      <c r="AM36" s="7"/>
      <c r="AN36" s="7"/>
      <c r="AO36" s="7"/>
      <c r="AP36" s="7"/>
      <c r="AQ36" s="7"/>
      <c r="AR36" s="7"/>
      <c r="AS36" s="7" t="s">
        <v>1315</v>
      </c>
      <c r="AT36" s="7"/>
      <c r="AU36" s="7"/>
      <c r="AV36" s="55"/>
      <c r="AW36" s="7"/>
      <c r="AX36" s="7"/>
      <c r="AY36" s="7"/>
      <c r="AZ36" s="7" t="s">
        <v>1315</v>
      </c>
      <c r="BA36" s="7"/>
      <c r="BB36" s="7"/>
      <c r="BC36" s="7"/>
      <c r="BD36" s="7"/>
      <c r="BE36" s="7"/>
      <c r="BF36" s="7"/>
      <c r="BG36" s="7"/>
      <c r="BH36" s="7"/>
      <c r="BI36" s="7"/>
      <c r="BJ36" s="7"/>
      <c r="BK36" s="7"/>
      <c r="BL36" s="781">
        <v>2</v>
      </c>
      <c r="BM36" s="221">
        <v>2</v>
      </c>
      <c r="BN36" s="221">
        <v>2</v>
      </c>
      <c r="BO36" s="221">
        <v>2</v>
      </c>
      <c r="BP36" s="221">
        <v>2</v>
      </c>
      <c r="BQ36" s="221">
        <v>2</v>
      </c>
      <c r="BR36" s="798">
        <v>2</v>
      </c>
      <c r="BS36" s="226">
        <v>1</v>
      </c>
      <c r="BT36" s="221">
        <v>2</v>
      </c>
      <c r="BU36" s="221">
        <v>2</v>
      </c>
      <c r="BV36" s="221">
        <v>2</v>
      </c>
      <c r="BW36" s="798">
        <v>2</v>
      </c>
      <c r="BX36" s="221">
        <v>2</v>
      </c>
      <c r="BY36" s="798">
        <v>2</v>
      </c>
      <c r="BZ36" s="798">
        <v>2</v>
      </c>
      <c r="CA36" s="221">
        <v>1</v>
      </c>
      <c r="CB36" s="221">
        <v>2</v>
      </c>
      <c r="CC36" s="221">
        <v>2</v>
      </c>
      <c r="CD36" s="337">
        <v>2</v>
      </c>
      <c r="CE36" s="221">
        <v>2</v>
      </c>
      <c r="CF36" s="221">
        <v>2</v>
      </c>
      <c r="CG36" s="221">
        <v>2</v>
      </c>
      <c r="CH36" s="221">
        <v>2</v>
      </c>
      <c r="CI36" s="221">
        <v>2</v>
      </c>
      <c r="CJ36" s="337">
        <v>1</v>
      </c>
      <c r="CK36" s="221">
        <v>2</v>
      </c>
      <c r="CL36" s="222">
        <f t="shared" si="23"/>
        <v>23</v>
      </c>
      <c r="CM36" s="237">
        <f t="shared" si="24"/>
        <v>0.88461538461538458</v>
      </c>
      <c r="CN36" s="222">
        <f t="shared" si="25"/>
        <v>3</v>
      </c>
      <c r="CO36" s="237">
        <f t="shared" si="26"/>
        <v>0.11538461538461539</v>
      </c>
      <c r="CP36" s="222">
        <f t="shared" si="27"/>
        <v>0</v>
      </c>
      <c r="CQ36" s="237">
        <f t="shared" si="28"/>
        <v>0</v>
      </c>
      <c r="CR36" s="222">
        <f t="shared" si="29"/>
        <v>0</v>
      </c>
      <c r="CS36" s="237">
        <f t="shared" si="30"/>
        <v>0</v>
      </c>
      <c r="CT36" s="223">
        <f t="shared" si="31"/>
        <v>1.8846153846153846</v>
      </c>
      <c r="CU36" s="223" t="str">
        <f t="shared" si="32"/>
        <v>Đạt mục tiêu</v>
      </c>
      <c r="CV36" s="5"/>
    </row>
    <row r="37" spans="1:100" s="1" customFormat="1" ht="72">
      <c r="A37" s="227">
        <v>17</v>
      </c>
      <c r="B37" s="217" t="s">
        <v>451</v>
      </c>
      <c r="C37" s="215" t="s">
        <v>26</v>
      </c>
      <c r="D37" s="217" t="s">
        <v>267</v>
      </c>
      <c r="E37" s="215" t="s">
        <v>26</v>
      </c>
      <c r="F37" s="219" t="s">
        <v>267</v>
      </c>
      <c r="G37" s="219" t="s">
        <v>1184</v>
      </c>
      <c r="H37" s="219" t="s">
        <v>2548</v>
      </c>
      <c r="I37" s="600"/>
      <c r="J37" s="107" t="s">
        <v>688</v>
      </c>
      <c r="K37" s="473" t="s">
        <v>1626</v>
      </c>
      <c r="L37" s="5" t="s">
        <v>32</v>
      </c>
      <c r="M37" s="212" t="s">
        <v>2173</v>
      </c>
      <c r="N37" s="165" t="s">
        <v>12</v>
      </c>
      <c r="O37" s="221" t="s">
        <v>29</v>
      </c>
      <c r="P37" s="221" t="s">
        <v>24</v>
      </c>
      <c r="Q37" s="5"/>
      <c r="R37" s="5"/>
      <c r="S37" s="5" t="s">
        <v>24</v>
      </c>
      <c r="T37" s="5"/>
      <c r="U37" s="6"/>
      <c r="V37" s="5"/>
      <c r="W37" s="5"/>
      <c r="X37" s="5"/>
      <c r="Y37" s="5"/>
      <c r="Z37" s="5"/>
      <c r="AA37" s="5"/>
      <c r="AB37" s="80">
        <f t="shared" si="22"/>
        <v>1</v>
      </c>
      <c r="AC37" s="642"/>
      <c r="AD37" s="7"/>
      <c r="AE37" s="7"/>
      <c r="AF37" s="7"/>
      <c r="AG37" s="7"/>
      <c r="AH37" s="7"/>
      <c r="AI37" s="7"/>
      <c r="AJ37" s="7"/>
      <c r="AK37" s="7" t="s">
        <v>1183</v>
      </c>
      <c r="AL37" s="7"/>
      <c r="AM37" s="7"/>
      <c r="AN37" s="7"/>
      <c r="AO37" s="7"/>
      <c r="AP37" s="7"/>
      <c r="AQ37" s="7"/>
      <c r="AR37" s="7"/>
      <c r="AS37" s="7"/>
      <c r="AT37" s="7"/>
      <c r="AU37" s="7"/>
      <c r="AV37" s="55"/>
      <c r="AW37" s="7"/>
      <c r="AX37" s="7"/>
      <c r="AY37" s="7"/>
      <c r="AZ37" s="7"/>
      <c r="BA37" s="7"/>
      <c r="BB37" s="7"/>
      <c r="BC37" s="7"/>
      <c r="BD37" s="7"/>
      <c r="BE37" s="7"/>
      <c r="BF37" s="7"/>
      <c r="BG37" s="7"/>
      <c r="BH37" s="7"/>
      <c r="BI37" s="7"/>
      <c r="BJ37" s="7" t="s">
        <v>1315</v>
      </c>
      <c r="BK37" s="7"/>
      <c r="BL37" s="781">
        <v>2</v>
      </c>
      <c r="BM37" s="221">
        <v>2</v>
      </c>
      <c r="BN37" s="221">
        <v>2</v>
      </c>
      <c r="BO37" s="221">
        <v>2</v>
      </c>
      <c r="BP37" s="221">
        <v>2</v>
      </c>
      <c r="BQ37" s="221">
        <v>2</v>
      </c>
      <c r="BR37" s="798">
        <v>2</v>
      </c>
      <c r="BS37" s="226">
        <v>1</v>
      </c>
      <c r="BT37" s="221">
        <v>2</v>
      </c>
      <c r="BU37" s="221">
        <v>2</v>
      </c>
      <c r="BV37" s="221">
        <v>2</v>
      </c>
      <c r="BW37" s="798">
        <v>2</v>
      </c>
      <c r="BX37" s="221">
        <v>2</v>
      </c>
      <c r="BY37" s="798">
        <v>2</v>
      </c>
      <c r="BZ37" s="798">
        <v>2</v>
      </c>
      <c r="CA37" s="221">
        <v>2</v>
      </c>
      <c r="CB37" s="221">
        <v>2</v>
      </c>
      <c r="CC37" s="221">
        <v>2</v>
      </c>
      <c r="CD37" s="337">
        <v>2</v>
      </c>
      <c r="CE37" s="221">
        <v>2</v>
      </c>
      <c r="CF37" s="221">
        <v>2</v>
      </c>
      <c r="CG37" s="221">
        <v>2</v>
      </c>
      <c r="CH37" s="221">
        <v>1</v>
      </c>
      <c r="CI37" s="221">
        <v>2</v>
      </c>
      <c r="CJ37" s="337">
        <v>1</v>
      </c>
      <c r="CK37" s="221">
        <v>2</v>
      </c>
      <c r="CL37" s="222">
        <f t="shared" si="23"/>
        <v>23</v>
      </c>
      <c r="CM37" s="237">
        <f t="shared" si="24"/>
        <v>0.88461538461538458</v>
      </c>
      <c r="CN37" s="222">
        <f t="shared" si="25"/>
        <v>3</v>
      </c>
      <c r="CO37" s="237">
        <f t="shared" si="26"/>
        <v>0.11538461538461539</v>
      </c>
      <c r="CP37" s="222">
        <f t="shared" si="27"/>
        <v>0</v>
      </c>
      <c r="CQ37" s="237">
        <f t="shared" si="28"/>
        <v>0</v>
      </c>
      <c r="CR37" s="222">
        <f t="shared" si="29"/>
        <v>0</v>
      </c>
      <c r="CS37" s="237">
        <f t="shared" si="30"/>
        <v>0</v>
      </c>
      <c r="CT37" s="223">
        <f t="shared" si="31"/>
        <v>1.8846153846153846</v>
      </c>
      <c r="CU37" s="223" t="str">
        <f t="shared" si="32"/>
        <v>Đạt mục tiêu</v>
      </c>
      <c r="CV37" s="5"/>
    </row>
    <row r="38" spans="1:100" s="1" customFormat="1" ht="92.15" customHeight="1">
      <c r="A38" s="1036">
        <v>18</v>
      </c>
      <c r="B38" s="1024" t="s">
        <v>2751</v>
      </c>
      <c r="C38" s="1033" t="s">
        <v>60</v>
      </c>
      <c r="D38" s="1024" t="s">
        <v>2752</v>
      </c>
      <c r="E38" s="1033" t="s">
        <v>60</v>
      </c>
      <c r="F38" s="217" t="s">
        <v>266</v>
      </c>
      <c r="G38" s="143" t="s">
        <v>1224</v>
      </c>
      <c r="H38" s="219" t="s">
        <v>2548</v>
      </c>
      <c r="I38" s="442"/>
      <c r="J38" s="5"/>
      <c r="K38" s="474"/>
      <c r="L38" s="5" t="s">
        <v>32</v>
      </c>
      <c r="M38" s="212" t="s">
        <v>1948</v>
      </c>
      <c r="N38" s="165" t="s">
        <v>12</v>
      </c>
      <c r="O38" s="221" t="s">
        <v>29</v>
      </c>
      <c r="P38" s="221" t="s">
        <v>24</v>
      </c>
      <c r="Q38" s="5"/>
      <c r="R38" s="5"/>
      <c r="S38" s="5"/>
      <c r="T38" s="5"/>
      <c r="U38" s="6"/>
      <c r="V38" s="5"/>
      <c r="W38" s="5" t="s">
        <v>24</v>
      </c>
      <c r="X38" s="5"/>
      <c r="Y38" s="5"/>
      <c r="Z38" s="5"/>
      <c r="AA38" s="5"/>
      <c r="AB38" s="80">
        <f t="shared" si="22"/>
        <v>1</v>
      </c>
      <c r="AC38" s="642"/>
      <c r="AD38" s="7"/>
      <c r="AE38" s="7"/>
      <c r="AF38" s="7"/>
      <c r="AG38" s="7"/>
      <c r="AH38" s="7"/>
      <c r="AI38" s="7"/>
      <c r="AJ38" s="7"/>
      <c r="AK38" s="7"/>
      <c r="AL38" s="7"/>
      <c r="AM38" s="7"/>
      <c r="AN38" s="7"/>
      <c r="AO38" s="7"/>
      <c r="AP38" s="7"/>
      <c r="AQ38" s="7"/>
      <c r="AR38" s="7"/>
      <c r="AS38" s="7"/>
      <c r="AT38" s="7"/>
      <c r="AU38" s="7"/>
      <c r="AV38" s="55"/>
      <c r="AW38" s="7"/>
      <c r="AX38" s="7"/>
      <c r="AY38" s="7"/>
      <c r="AZ38" s="7" t="s">
        <v>1315</v>
      </c>
      <c r="BA38" s="7"/>
      <c r="BB38" s="7"/>
      <c r="BC38" s="7"/>
      <c r="BD38" s="7"/>
      <c r="BE38" s="7"/>
      <c r="BF38" s="7"/>
      <c r="BG38" s="7"/>
      <c r="BH38" s="7"/>
      <c r="BI38" s="7"/>
      <c r="BJ38" s="7"/>
      <c r="BK38" s="7"/>
      <c r="BL38" s="781">
        <v>1</v>
      </c>
      <c r="BM38" s="221">
        <v>2</v>
      </c>
      <c r="BN38" s="221">
        <v>2</v>
      </c>
      <c r="BO38" s="221">
        <v>2</v>
      </c>
      <c r="BP38" s="221">
        <v>2</v>
      </c>
      <c r="BQ38" s="221">
        <v>2</v>
      </c>
      <c r="BR38" s="798">
        <v>2</v>
      </c>
      <c r="BS38" s="226">
        <v>1</v>
      </c>
      <c r="BT38" s="221">
        <v>2</v>
      </c>
      <c r="BU38" s="221">
        <v>2</v>
      </c>
      <c r="BV38" s="221">
        <v>2</v>
      </c>
      <c r="BW38" s="798">
        <v>2</v>
      </c>
      <c r="BX38" s="221">
        <v>1</v>
      </c>
      <c r="BY38" s="798">
        <v>2</v>
      </c>
      <c r="BZ38" s="798">
        <v>2</v>
      </c>
      <c r="CA38" s="221">
        <v>2</v>
      </c>
      <c r="CB38" s="221">
        <v>2</v>
      </c>
      <c r="CC38" s="221">
        <v>2</v>
      </c>
      <c r="CD38" s="337">
        <v>1</v>
      </c>
      <c r="CE38" s="221">
        <v>2</v>
      </c>
      <c r="CF38" s="221">
        <v>2</v>
      </c>
      <c r="CG38" s="221">
        <v>2</v>
      </c>
      <c r="CH38" s="221">
        <v>2</v>
      </c>
      <c r="CI38" s="221">
        <v>2</v>
      </c>
      <c r="CJ38" s="337">
        <v>2</v>
      </c>
      <c r="CK38" s="221">
        <v>2</v>
      </c>
      <c r="CL38" s="222">
        <f t="shared" si="23"/>
        <v>22</v>
      </c>
      <c r="CM38" s="237">
        <f t="shared" si="24"/>
        <v>0.84615384615384615</v>
      </c>
      <c r="CN38" s="222">
        <f t="shared" si="25"/>
        <v>4</v>
      </c>
      <c r="CO38" s="237">
        <f t="shared" si="26"/>
        <v>0.15384615384615385</v>
      </c>
      <c r="CP38" s="222">
        <f t="shared" si="27"/>
        <v>0</v>
      </c>
      <c r="CQ38" s="237">
        <f t="shared" si="28"/>
        <v>0</v>
      </c>
      <c r="CR38" s="222">
        <f t="shared" si="29"/>
        <v>0</v>
      </c>
      <c r="CS38" s="237">
        <f t="shared" si="30"/>
        <v>0</v>
      </c>
      <c r="CT38" s="223">
        <f t="shared" si="31"/>
        <v>1.8461538461538463</v>
      </c>
      <c r="CU38" s="223" t="str">
        <f t="shared" si="32"/>
        <v>Đạt mục tiêu</v>
      </c>
      <c r="CV38" s="5"/>
    </row>
    <row r="39" spans="1:100" s="1" customFormat="1" ht="47">
      <c r="A39" s="1036"/>
      <c r="B39" s="1024"/>
      <c r="C39" s="1033"/>
      <c r="D39" s="1024"/>
      <c r="E39" s="1033"/>
      <c r="F39" s="217" t="s">
        <v>2752</v>
      </c>
      <c r="G39" s="389" t="s">
        <v>2874</v>
      </c>
      <c r="H39" s="219" t="s">
        <v>2548</v>
      </c>
      <c r="I39" s="442"/>
      <c r="J39" s="5"/>
      <c r="K39" s="474"/>
      <c r="L39" s="5" t="s">
        <v>32</v>
      </c>
      <c r="M39" s="212" t="s">
        <v>1948</v>
      </c>
      <c r="N39" s="165" t="s">
        <v>12</v>
      </c>
      <c r="O39" s="221" t="s">
        <v>29</v>
      </c>
      <c r="P39" s="221" t="s">
        <v>24</v>
      </c>
      <c r="Q39" s="5"/>
      <c r="R39" s="5"/>
      <c r="S39" s="5"/>
      <c r="T39" s="5"/>
      <c r="U39" s="6"/>
      <c r="V39" s="5"/>
      <c r="W39" s="5"/>
      <c r="X39" s="5"/>
      <c r="Y39" s="5"/>
      <c r="Z39" s="5" t="s">
        <v>24</v>
      </c>
      <c r="AA39" s="5"/>
      <c r="AB39" s="80">
        <f t="shared" si="22"/>
        <v>1</v>
      </c>
      <c r="AC39" s="642"/>
      <c r="AD39" s="7"/>
      <c r="AE39" s="7"/>
      <c r="AF39" s="7"/>
      <c r="AG39" s="7"/>
      <c r="AH39" s="7"/>
      <c r="AI39" s="7"/>
      <c r="AJ39" s="7"/>
      <c r="AK39" s="7"/>
      <c r="AL39" s="7"/>
      <c r="AM39" s="7"/>
      <c r="AN39" s="7"/>
      <c r="AO39" s="7"/>
      <c r="AP39" s="7"/>
      <c r="AQ39" s="7"/>
      <c r="AR39" s="7"/>
      <c r="AS39" s="7"/>
      <c r="AT39" s="7"/>
      <c r="AU39" s="7"/>
      <c r="AV39" s="55"/>
      <c r="AW39" s="7"/>
      <c r="AX39" s="7"/>
      <c r="AY39" s="7"/>
      <c r="AZ39" s="7"/>
      <c r="BA39" s="7"/>
      <c r="BB39" s="7"/>
      <c r="BC39" s="7"/>
      <c r="BD39" s="7"/>
      <c r="BE39" s="7"/>
      <c r="BF39" s="7"/>
      <c r="BG39" s="7"/>
      <c r="BH39" s="7"/>
      <c r="BI39" s="7" t="s">
        <v>1315</v>
      </c>
      <c r="BJ39" s="7"/>
      <c r="BK39" s="7"/>
      <c r="BL39" s="781">
        <v>2</v>
      </c>
      <c r="BM39" s="221">
        <v>2</v>
      </c>
      <c r="BN39" s="221">
        <v>2</v>
      </c>
      <c r="BO39" s="221">
        <v>2</v>
      </c>
      <c r="BP39" s="221">
        <v>2</v>
      </c>
      <c r="BQ39" s="221">
        <v>2</v>
      </c>
      <c r="BR39" s="798">
        <v>2</v>
      </c>
      <c r="BS39" s="226">
        <v>2</v>
      </c>
      <c r="BT39" s="221">
        <v>2</v>
      </c>
      <c r="BU39" s="221">
        <v>2</v>
      </c>
      <c r="BV39" s="221">
        <v>2</v>
      </c>
      <c r="BW39" s="798">
        <v>2</v>
      </c>
      <c r="BX39" s="221">
        <v>2</v>
      </c>
      <c r="BY39" s="798">
        <v>1</v>
      </c>
      <c r="BZ39" s="798">
        <v>2</v>
      </c>
      <c r="CA39" s="221">
        <v>2</v>
      </c>
      <c r="CB39" s="221">
        <v>2</v>
      </c>
      <c r="CC39" s="221">
        <v>2</v>
      </c>
      <c r="CD39" s="337">
        <v>2</v>
      </c>
      <c r="CE39" s="221">
        <v>2</v>
      </c>
      <c r="CF39" s="221">
        <v>2</v>
      </c>
      <c r="CG39" s="221">
        <v>2</v>
      </c>
      <c r="CH39" s="221">
        <v>2</v>
      </c>
      <c r="CI39" s="221">
        <v>2</v>
      </c>
      <c r="CJ39" s="337">
        <v>1</v>
      </c>
      <c r="CK39" s="221">
        <v>2</v>
      </c>
      <c r="CL39" s="222">
        <f t="shared" si="23"/>
        <v>24</v>
      </c>
      <c r="CM39" s="237">
        <f t="shared" si="24"/>
        <v>0.92307692307692313</v>
      </c>
      <c r="CN39" s="222">
        <f t="shared" si="25"/>
        <v>2</v>
      </c>
      <c r="CO39" s="237">
        <f t="shared" si="26"/>
        <v>7.6923076923076927E-2</v>
      </c>
      <c r="CP39" s="222">
        <f t="shared" si="27"/>
        <v>0</v>
      </c>
      <c r="CQ39" s="237">
        <f t="shared" si="28"/>
        <v>0</v>
      </c>
      <c r="CR39" s="222">
        <f t="shared" si="29"/>
        <v>0</v>
      </c>
      <c r="CS39" s="237">
        <f t="shared" si="30"/>
        <v>0</v>
      </c>
      <c r="CT39" s="223">
        <f t="shared" si="31"/>
        <v>1.9230769230769231</v>
      </c>
      <c r="CU39" s="223" t="str">
        <f t="shared" si="32"/>
        <v>Đạt mục tiêu</v>
      </c>
      <c r="CV39" s="5"/>
    </row>
    <row r="40" spans="1:100" s="1" customFormat="1" ht="77.5">
      <c r="A40" s="227">
        <v>19</v>
      </c>
      <c r="B40" s="217" t="s">
        <v>453</v>
      </c>
      <c r="C40" s="215" t="s">
        <v>41</v>
      </c>
      <c r="D40" s="217" t="s">
        <v>264</v>
      </c>
      <c r="E40" s="215" t="s">
        <v>41</v>
      </c>
      <c r="F40" s="217" t="s">
        <v>264</v>
      </c>
      <c r="G40" s="220" t="s">
        <v>1507</v>
      </c>
      <c r="H40" s="219" t="s">
        <v>2548</v>
      </c>
      <c r="I40" s="601"/>
      <c r="J40" s="63"/>
      <c r="K40" s="466"/>
      <c r="L40" s="212" t="s">
        <v>32</v>
      </c>
      <c r="M40" s="212" t="s">
        <v>1948</v>
      </c>
      <c r="N40" s="165" t="s">
        <v>12</v>
      </c>
      <c r="O40" s="221" t="s">
        <v>29</v>
      </c>
      <c r="P40" s="221" t="s">
        <v>24</v>
      </c>
      <c r="Q40" s="5"/>
      <c r="R40" s="5"/>
      <c r="S40" s="5"/>
      <c r="T40" s="5"/>
      <c r="U40" s="6"/>
      <c r="V40" s="5"/>
      <c r="W40" s="5"/>
      <c r="X40" s="5" t="s">
        <v>24</v>
      </c>
      <c r="Y40" s="5"/>
      <c r="Z40" s="5"/>
      <c r="AA40" s="5"/>
      <c r="AB40" s="80">
        <f t="shared" si="22"/>
        <v>1</v>
      </c>
      <c r="AC40" s="642"/>
      <c r="AD40" s="7"/>
      <c r="AE40" s="7"/>
      <c r="AF40" s="7"/>
      <c r="AG40" s="7"/>
      <c r="AH40" s="7"/>
      <c r="AI40" s="7"/>
      <c r="AJ40" s="7"/>
      <c r="AK40" s="7"/>
      <c r="AL40" s="7"/>
      <c r="AM40" s="7"/>
      <c r="AN40" s="7"/>
      <c r="AO40" s="7"/>
      <c r="AP40" s="7"/>
      <c r="AQ40" s="7"/>
      <c r="AR40" s="7"/>
      <c r="AS40" s="7"/>
      <c r="AT40" s="7"/>
      <c r="AU40" s="7"/>
      <c r="AV40" s="55" t="s">
        <v>1183</v>
      </c>
      <c r="AW40" s="7"/>
      <c r="AX40" s="7"/>
      <c r="AY40" s="7"/>
      <c r="AZ40" s="7"/>
      <c r="BA40" s="7" t="s">
        <v>1315</v>
      </c>
      <c r="BB40" s="7"/>
      <c r="BC40" s="7"/>
      <c r="BD40" s="7"/>
      <c r="BE40" s="7"/>
      <c r="BF40" s="7"/>
      <c r="BG40" s="7"/>
      <c r="BH40" s="7"/>
      <c r="BI40" s="7"/>
      <c r="BJ40" s="7"/>
      <c r="BK40" s="7"/>
      <c r="BL40" s="781">
        <v>2</v>
      </c>
      <c r="BM40" s="221">
        <v>2</v>
      </c>
      <c r="BN40" s="221">
        <v>2</v>
      </c>
      <c r="BO40" s="221">
        <v>1</v>
      </c>
      <c r="BP40" s="221">
        <v>2</v>
      </c>
      <c r="BQ40" s="221">
        <v>2</v>
      </c>
      <c r="BR40" s="798">
        <v>2</v>
      </c>
      <c r="BS40" s="226">
        <v>2</v>
      </c>
      <c r="BT40" s="221">
        <v>1</v>
      </c>
      <c r="BU40" s="221">
        <v>2</v>
      </c>
      <c r="BV40" s="221">
        <v>2</v>
      </c>
      <c r="BW40" s="798">
        <v>2</v>
      </c>
      <c r="BX40" s="221">
        <v>2</v>
      </c>
      <c r="BY40" s="798">
        <v>1</v>
      </c>
      <c r="BZ40" s="798">
        <v>2</v>
      </c>
      <c r="CA40" s="221">
        <v>2</v>
      </c>
      <c r="CB40" s="221">
        <v>2</v>
      </c>
      <c r="CC40" s="221">
        <v>2</v>
      </c>
      <c r="CD40" s="337">
        <v>2</v>
      </c>
      <c r="CE40" s="221">
        <v>2</v>
      </c>
      <c r="CF40" s="221">
        <v>2</v>
      </c>
      <c r="CG40" s="221">
        <v>2</v>
      </c>
      <c r="CH40" s="221">
        <v>2</v>
      </c>
      <c r="CI40" s="221">
        <v>2</v>
      </c>
      <c r="CJ40" s="337">
        <v>1</v>
      </c>
      <c r="CK40" s="221">
        <v>2</v>
      </c>
      <c r="CL40" s="222">
        <f t="shared" si="23"/>
        <v>22</v>
      </c>
      <c r="CM40" s="237">
        <f t="shared" si="24"/>
        <v>0.84615384615384615</v>
      </c>
      <c r="CN40" s="222">
        <f t="shared" si="25"/>
        <v>4</v>
      </c>
      <c r="CO40" s="237">
        <f t="shared" si="26"/>
        <v>0.15384615384615385</v>
      </c>
      <c r="CP40" s="222">
        <f t="shared" si="27"/>
        <v>0</v>
      </c>
      <c r="CQ40" s="237">
        <f t="shared" si="28"/>
        <v>0</v>
      </c>
      <c r="CR40" s="222">
        <f t="shared" si="29"/>
        <v>0</v>
      </c>
      <c r="CS40" s="237">
        <f t="shared" si="30"/>
        <v>0</v>
      </c>
      <c r="CT40" s="223">
        <f t="shared" si="31"/>
        <v>1.8461538461538463</v>
      </c>
      <c r="CU40" s="223" t="str">
        <f t="shared" si="32"/>
        <v>Đạt mục tiêu</v>
      </c>
      <c r="CV40" s="5"/>
    </row>
    <row r="41" spans="1:100" s="1" customFormat="1" ht="47">
      <c r="A41" s="227">
        <v>20</v>
      </c>
      <c r="B41" s="217" t="s">
        <v>2753</v>
      </c>
      <c r="C41" s="215" t="s">
        <v>41</v>
      </c>
      <c r="D41" s="217" t="s">
        <v>2754</v>
      </c>
      <c r="E41" s="215" t="s">
        <v>41</v>
      </c>
      <c r="F41" s="217" t="s">
        <v>2754</v>
      </c>
      <c r="G41" s="389" t="s">
        <v>2755</v>
      </c>
      <c r="H41" s="219" t="s">
        <v>2547</v>
      </c>
      <c r="I41" s="442"/>
      <c r="J41" s="64"/>
      <c r="K41" s="475"/>
      <c r="L41" s="5" t="s">
        <v>32</v>
      </c>
      <c r="M41" s="212" t="s">
        <v>1948</v>
      </c>
      <c r="N41" s="165" t="s">
        <v>12</v>
      </c>
      <c r="O41" s="221" t="s">
        <v>29</v>
      </c>
      <c r="P41" s="221" t="s">
        <v>24</v>
      </c>
      <c r="Q41" s="5"/>
      <c r="R41" s="5"/>
      <c r="S41" s="5"/>
      <c r="T41" s="5"/>
      <c r="U41" s="6"/>
      <c r="V41" s="5"/>
      <c r="W41" s="5" t="s">
        <v>24</v>
      </c>
      <c r="X41" s="5"/>
      <c r="Y41" s="5"/>
      <c r="Z41" s="5"/>
      <c r="AA41" s="5"/>
      <c r="AB41" s="80">
        <f t="shared" si="22"/>
        <v>1</v>
      </c>
      <c r="AC41" s="642"/>
      <c r="AD41" s="7"/>
      <c r="AE41" s="7"/>
      <c r="AF41" s="7"/>
      <c r="AG41" s="7"/>
      <c r="AH41" s="7"/>
      <c r="AI41" s="7"/>
      <c r="AJ41" s="7"/>
      <c r="AK41" s="7"/>
      <c r="AL41" s="7"/>
      <c r="AM41" s="7"/>
      <c r="AN41" s="7"/>
      <c r="AO41" s="7"/>
      <c r="AP41" s="7"/>
      <c r="AQ41" s="7"/>
      <c r="AR41" s="7"/>
      <c r="AS41" s="7"/>
      <c r="AT41" s="7"/>
      <c r="AU41" s="7"/>
      <c r="AV41" s="55"/>
      <c r="AW41" s="7"/>
      <c r="AX41" s="7"/>
      <c r="AY41" s="7"/>
      <c r="AZ41" s="7" t="s">
        <v>1315</v>
      </c>
      <c r="BA41" s="7"/>
      <c r="BB41" s="7"/>
      <c r="BC41" s="7"/>
      <c r="BD41" s="7"/>
      <c r="BE41" s="7"/>
      <c r="BF41" s="7"/>
      <c r="BG41" s="7"/>
      <c r="BH41" s="7"/>
      <c r="BI41" s="7"/>
      <c r="BJ41" s="7"/>
      <c r="BK41" s="7"/>
      <c r="BL41" s="781">
        <v>1</v>
      </c>
      <c r="BM41" s="221">
        <v>2</v>
      </c>
      <c r="BN41" s="221">
        <v>2</v>
      </c>
      <c r="BO41" s="221">
        <v>2</v>
      </c>
      <c r="BP41" s="221">
        <v>2</v>
      </c>
      <c r="BQ41" s="221">
        <v>1</v>
      </c>
      <c r="BR41" s="798">
        <v>2</v>
      </c>
      <c r="BS41" s="226">
        <v>2</v>
      </c>
      <c r="BT41" s="221">
        <v>2</v>
      </c>
      <c r="BU41" s="221">
        <v>2</v>
      </c>
      <c r="BV41" s="221">
        <v>2</v>
      </c>
      <c r="BW41" s="798">
        <v>2</v>
      </c>
      <c r="BX41" s="221">
        <v>1</v>
      </c>
      <c r="BY41" s="798">
        <v>2</v>
      </c>
      <c r="BZ41" s="798">
        <v>2</v>
      </c>
      <c r="CA41" s="221">
        <v>2</v>
      </c>
      <c r="CB41" s="221">
        <v>2</v>
      </c>
      <c r="CC41" s="221">
        <v>2</v>
      </c>
      <c r="CD41" s="337">
        <v>2</v>
      </c>
      <c r="CE41" s="221">
        <v>2</v>
      </c>
      <c r="CF41" s="221">
        <v>2</v>
      </c>
      <c r="CG41" s="221">
        <v>2</v>
      </c>
      <c r="CH41" s="221">
        <v>2</v>
      </c>
      <c r="CI41" s="221">
        <v>2</v>
      </c>
      <c r="CJ41" s="337">
        <v>2</v>
      </c>
      <c r="CK41" s="221">
        <v>2</v>
      </c>
      <c r="CL41" s="222">
        <f t="shared" si="23"/>
        <v>23</v>
      </c>
      <c r="CM41" s="237">
        <f t="shared" si="24"/>
        <v>0.88461538461538458</v>
      </c>
      <c r="CN41" s="222">
        <f t="shared" si="25"/>
        <v>3</v>
      </c>
      <c r="CO41" s="237">
        <f t="shared" si="26"/>
        <v>0.11538461538461539</v>
      </c>
      <c r="CP41" s="222">
        <f t="shared" si="27"/>
        <v>0</v>
      </c>
      <c r="CQ41" s="237">
        <f t="shared" si="28"/>
        <v>0</v>
      </c>
      <c r="CR41" s="222">
        <f t="shared" si="29"/>
        <v>0</v>
      </c>
      <c r="CS41" s="237">
        <f t="shared" si="30"/>
        <v>0</v>
      </c>
      <c r="CT41" s="223">
        <f t="shared" si="31"/>
        <v>1.8846153846153846</v>
      </c>
      <c r="CU41" s="223" t="str">
        <f t="shared" si="32"/>
        <v>Đạt mục tiêu</v>
      </c>
      <c r="CV41" s="5"/>
    </row>
    <row r="42" spans="1:100" s="369" customFormat="1" ht="16.5">
      <c r="A42" s="373"/>
      <c r="B42" s="1195" t="s">
        <v>263</v>
      </c>
      <c r="C42" s="1195"/>
      <c r="D42" s="1195"/>
      <c r="E42" s="1195"/>
      <c r="F42" s="1195"/>
      <c r="G42" s="1195"/>
      <c r="H42" s="1195"/>
      <c r="I42" s="1195"/>
      <c r="J42" s="1195"/>
      <c r="K42" s="1195"/>
      <c r="L42" s="1195"/>
      <c r="M42" s="1195"/>
      <c r="N42" s="1195"/>
      <c r="O42" s="1195"/>
      <c r="P42" s="1195"/>
      <c r="Q42" s="367"/>
      <c r="R42" s="367" t="s">
        <v>38</v>
      </c>
      <c r="S42" s="367"/>
      <c r="T42" s="367"/>
      <c r="U42" s="367" t="s">
        <v>38</v>
      </c>
      <c r="V42" s="367"/>
      <c r="W42" s="407"/>
      <c r="X42" s="367"/>
      <c r="Y42" s="367"/>
      <c r="Z42" s="367" t="s">
        <v>38</v>
      </c>
      <c r="AA42" s="367"/>
      <c r="AB42" s="192" t="s">
        <v>38</v>
      </c>
      <c r="AC42" s="645" t="s">
        <v>38</v>
      </c>
      <c r="AD42" s="192" t="s">
        <v>38</v>
      </c>
      <c r="AE42" s="192" t="s">
        <v>38</v>
      </c>
      <c r="AF42" s="192" t="s">
        <v>38</v>
      </c>
      <c r="AG42" s="192" t="s">
        <v>38</v>
      </c>
      <c r="AH42" s="192" t="s">
        <v>38</v>
      </c>
      <c r="AI42" s="192" t="s">
        <v>38</v>
      </c>
      <c r="AJ42" s="192" t="s">
        <v>38</v>
      </c>
      <c r="AK42" s="192" t="s">
        <v>38</v>
      </c>
      <c r="AL42" s="192" t="s">
        <v>38</v>
      </c>
      <c r="AM42" s="192" t="s">
        <v>38</v>
      </c>
      <c r="AN42" s="192" t="s">
        <v>38</v>
      </c>
      <c r="AO42" s="192" t="s">
        <v>38</v>
      </c>
      <c r="AP42" s="192" t="s">
        <v>38</v>
      </c>
      <c r="AQ42" s="192" t="s">
        <v>38</v>
      </c>
      <c r="AR42" s="192" t="s">
        <v>38</v>
      </c>
      <c r="AS42" s="192" t="s">
        <v>38</v>
      </c>
      <c r="AT42" s="192" t="s">
        <v>38</v>
      </c>
      <c r="AU42" s="192" t="s">
        <v>38</v>
      </c>
      <c r="AV42" s="192" t="s">
        <v>38</v>
      </c>
      <c r="AW42" s="192" t="s">
        <v>38</v>
      </c>
      <c r="AX42" s="192" t="s">
        <v>38</v>
      </c>
      <c r="AY42" s="192"/>
      <c r="AZ42" s="192"/>
      <c r="BA42" s="192" t="s">
        <v>38</v>
      </c>
      <c r="BB42" s="192" t="s">
        <v>38</v>
      </c>
      <c r="BC42" s="192" t="s">
        <v>38</v>
      </c>
      <c r="BD42" s="192" t="s">
        <v>38</v>
      </c>
      <c r="BE42" s="192" t="s">
        <v>38</v>
      </c>
      <c r="BF42" s="192" t="s">
        <v>38</v>
      </c>
      <c r="BG42" s="192" t="s">
        <v>38</v>
      </c>
      <c r="BH42" s="192" t="s">
        <v>38</v>
      </c>
      <c r="BI42" s="192" t="s">
        <v>38</v>
      </c>
      <c r="BJ42" s="192" t="s">
        <v>38</v>
      </c>
      <c r="BK42" s="192" t="s">
        <v>38</v>
      </c>
      <c r="BL42" s="781">
        <v>2</v>
      </c>
      <c r="BM42" s="221">
        <v>2</v>
      </c>
      <c r="BN42" s="221">
        <v>2</v>
      </c>
      <c r="BO42" s="221">
        <v>2</v>
      </c>
      <c r="BP42" s="221">
        <v>2</v>
      </c>
      <c r="BQ42" s="221">
        <v>2</v>
      </c>
      <c r="BR42" s="798">
        <v>2</v>
      </c>
      <c r="BS42" s="226">
        <v>1</v>
      </c>
      <c r="BT42" s="221">
        <v>2</v>
      </c>
      <c r="BU42" s="221">
        <v>2</v>
      </c>
      <c r="BV42" s="221">
        <v>2</v>
      </c>
      <c r="BW42" s="798">
        <v>2</v>
      </c>
      <c r="BX42" s="221">
        <v>2</v>
      </c>
      <c r="BY42" s="798">
        <v>2</v>
      </c>
      <c r="BZ42" s="798">
        <v>2</v>
      </c>
      <c r="CA42" s="221">
        <v>2</v>
      </c>
      <c r="CB42" s="221">
        <v>2</v>
      </c>
      <c r="CC42" s="221">
        <v>2</v>
      </c>
      <c r="CD42" s="337">
        <v>1</v>
      </c>
      <c r="CE42" s="221">
        <v>2</v>
      </c>
      <c r="CF42" s="221">
        <v>2</v>
      </c>
      <c r="CG42" s="221">
        <v>2</v>
      </c>
      <c r="CH42" s="221">
        <v>2</v>
      </c>
      <c r="CI42" s="221">
        <v>2</v>
      </c>
      <c r="CJ42" s="337">
        <v>2</v>
      </c>
      <c r="CK42" s="221">
        <v>2</v>
      </c>
      <c r="CL42" s="192" t="s">
        <v>38</v>
      </c>
      <c r="CM42" s="192" t="s">
        <v>38</v>
      </c>
      <c r="CN42" s="192" t="s">
        <v>38</v>
      </c>
      <c r="CO42" s="192" t="s">
        <v>38</v>
      </c>
      <c r="CP42" s="192" t="s">
        <v>38</v>
      </c>
      <c r="CQ42" s="192" t="s">
        <v>38</v>
      </c>
      <c r="CR42" s="192" t="s">
        <v>38</v>
      </c>
      <c r="CS42" s="192" t="s">
        <v>38</v>
      </c>
      <c r="CT42" s="192" t="s">
        <v>38</v>
      </c>
      <c r="CU42" s="192" t="s">
        <v>38</v>
      </c>
      <c r="CV42" s="192" t="s">
        <v>38</v>
      </c>
    </row>
    <row r="43" spans="1:100" s="1" customFormat="1" ht="149.5" customHeight="1">
      <c r="A43" s="227">
        <v>21</v>
      </c>
      <c r="B43" s="220" t="s">
        <v>2620</v>
      </c>
      <c r="C43" s="215" t="s">
        <v>2427</v>
      </c>
      <c r="D43" s="217" t="s">
        <v>2621</v>
      </c>
      <c r="E43" s="215" t="s">
        <v>2427</v>
      </c>
      <c r="F43" s="218" t="s">
        <v>2622</v>
      </c>
      <c r="G43" s="219" t="s">
        <v>2623</v>
      </c>
      <c r="H43" s="569"/>
      <c r="I43" s="442"/>
      <c r="J43" s="107" t="s">
        <v>689</v>
      </c>
      <c r="K43" s="473" t="s">
        <v>1622</v>
      </c>
      <c r="L43" s="5" t="s">
        <v>32</v>
      </c>
      <c r="M43" s="212" t="s">
        <v>1948</v>
      </c>
      <c r="N43" s="165" t="s">
        <v>12</v>
      </c>
      <c r="O43" s="221" t="s">
        <v>29</v>
      </c>
      <c r="P43" s="221" t="s">
        <v>24</v>
      </c>
      <c r="Q43" s="5"/>
      <c r="R43" s="5" t="s">
        <v>24</v>
      </c>
      <c r="S43" s="5"/>
      <c r="T43" s="5"/>
      <c r="U43" s="6"/>
      <c r="V43" s="5"/>
      <c r="W43" s="5"/>
      <c r="X43" s="5"/>
      <c r="Y43" s="5"/>
      <c r="Z43" s="5"/>
      <c r="AA43" s="5"/>
      <c r="AB43" s="80">
        <f>COUNTIF($Q43:$AA43,"x")</f>
        <v>1</v>
      </c>
      <c r="AC43" s="642"/>
      <c r="AD43" s="7"/>
      <c r="AE43" s="7"/>
      <c r="AF43" s="7"/>
      <c r="AG43" s="7" t="s">
        <v>1315</v>
      </c>
      <c r="AH43" s="7"/>
      <c r="AI43" s="7"/>
      <c r="AJ43" s="7"/>
      <c r="AK43" s="7"/>
      <c r="AL43" s="7"/>
      <c r="AM43" s="7"/>
      <c r="AN43" s="7"/>
      <c r="AO43" s="7"/>
      <c r="AP43" s="7"/>
      <c r="AQ43" s="7"/>
      <c r="AR43" s="7"/>
      <c r="AS43" s="7"/>
      <c r="AT43" s="7"/>
      <c r="AU43" s="7"/>
      <c r="AV43" s="55"/>
      <c r="AW43" s="7"/>
      <c r="AX43" s="7"/>
      <c r="AY43" s="7"/>
      <c r="AZ43" s="7"/>
      <c r="BA43" s="7"/>
      <c r="BB43" s="7"/>
      <c r="BC43" s="7"/>
      <c r="BD43" s="7"/>
      <c r="BE43" s="7"/>
      <c r="BF43" s="7"/>
      <c r="BG43" s="7"/>
      <c r="BH43" s="7"/>
      <c r="BI43" s="7"/>
      <c r="BJ43" s="7"/>
      <c r="BK43" s="7"/>
      <c r="BL43" s="781">
        <v>2</v>
      </c>
      <c r="BM43" s="221">
        <v>2</v>
      </c>
      <c r="BN43" s="221">
        <v>2</v>
      </c>
      <c r="BO43" s="221">
        <v>2</v>
      </c>
      <c r="BP43" s="221">
        <v>2</v>
      </c>
      <c r="BQ43" s="221">
        <v>2</v>
      </c>
      <c r="BR43" s="798">
        <v>2</v>
      </c>
      <c r="BS43" s="226">
        <v>2</v>
      </c>
      <c r="BT43" s="221">
        <v>2</v>
      </c>
      <c r="BU43" s="221">
        <v>2</v>
      </c>
      <c r="BV43" s="221">
        <v>2</v>
      </c>
      <c r="BW43" s="798">
        <v>2</v>
      </c>
      <c r="BX43" s="221">
        <v>2</v>
      </c>
      <c r="BY43" s="798">
        <v>2</v>
      </c>
      <c r="BZ43" s="798">
        <v>2</v>
      </c>
      <c r="CA43" s="221">
        <v>2</v>
      </c>
      <c r="CB43" s="221">
        <v>2</v>
      </c>
      <c r="CC43" s="221">
        <v>2</v>
      </c>
      <c r="CD43" s="337">
        <v>2</v>
      </c>
      <c r="CE43" s="221">
        <v>2</v>
      </c>
      <c r="CF43" s="221">
        <v>2</v>
      </c>
      <c r="CG43" s="221">
        <v>2</v>
      </c>
      <c r="CH43" s="221">
        <v>2</v>
      </c>
      <c r="CI43" s="221">
        <v>2</v>
      </c>
      <c r="CJ43" s="337">
        <v>2</v>
      </c>
      <c r="CK43" s="221">
        <v>2</v>
      </c>
      <c r="CL43" s="222">
        <f>COUNTIF(BL43:CK43,"2")</f>
        <v>26</v>
      </c>
      <c r="CM43" s="237">
        <f>CL43/(CL43+CN43+CP43+CR43)</f>
        <v>1</v>
      </c>
      <c r="CN43" s="222">
        <f>COUNTIF(BL43:CK43,"1")</f>
        <v>0</v>
      </c>
      <c r="CO43" s="237">
        <f>CN43/(CL43+CN43+CP43+CR43)</f>
        <v>0</v>
      </c>
      <c r="CP43" s="222">
        <f>COUNTIF(BL43:CK43,"0")</f>
        <v>0</v>
      </c>
      <c r="CQ43" s="237">
        <f>CP43/(CL43+CN43+CP43+CR43)</f>
        <v>0</v>
      </c>
      <c r="CR43" s="222">
        <f>COUNTIF(BL43:CK43,"KĐG")</f>
        <v>0</v>
      </c>
      <c r="CS43" s="237">
        <f>CR43/(CL43+CN43+CP43+CR43)</f>
        <v>0</v>
      </c>
      <c r="CT43" s="223">
        <f>(((CL43*2)+(CN43*1)+(CP43*0)))/(CL43+CN43+CP43)</f>
        <v>2</v>
      </c>
      <c r="CU43" s="223" t="str">
        <f>IF(CS43&gt;=50%,"KĐG",IF(CT43&gt;=1.6,"Đạt mục tiêu",IF(CT43&gt;=1,"Cần cố gắng","Chưa đạt")))</f>
        <v>Đạt mục tiêu</v>
      </c>
      <c r="CV43" s="5"/>
    </row>
    <row r="44" spans="1:100" s="1" customFormat="1" ht="108.5">
      <c r="A44" s="227">
        <v>22</v>
      </c>
      <c r="B44" s="217" t="s">
        <v>455</v>
      </c>
      <c r="C44" s="215" t="s">
        <v>28</v>
      </c>
      <c r="D44" s="217" t="s">
        <v>261</v>
      </c>
      <c r="E44" s="215" t="s">
        <v>26</v>
      </c>
      <c r="F44" s="219" t="s">
        <v>261</v>
      </c>
      <c r="G44" s="218" t="s">
        <v>2285</v>
      </c>
      <c r="H44" s="218"/>
      <c r="I44" s="539"/>
      <c r="J44" s="94"/>
      <c r="K44" s="467"/>
      <c r="L44" s="5" t="s">
        <v>32</v>
      </c>
      <c r="M44" s="212" t="s">
        <v>1948</v>
      </c>
      <c r="N44" s="165" t="s">
        <v>12</v>
      </c>
      <c r="O44" s="221" t="s">
        <v>29</v>
      </c>
      <c r="P44" s="221" t="s">
        <v>24</v>
      </c>
      <c r="Q44" s="5"/>
      <c r="R44" s="5"/>
      <c r="S44" s="5"/>
      <c r="T44" s="5"/>
      <c r="U44" s="6" t="s">
        <v>24</v>
      </c>
      <c r="V44" s="5"/>
      <c r="W44" s="5"/>
      <c r="X44" s="5"/>
      <c r="Y44" s="5"/>
      <c r="Z44" s="5"/>
      <c r="AA44" s="5"/>
      <c r="AB44" s="80">
        <f>COUNTIF($Q44:$AA44,"x")</f>
        <v>1</v>
      </c>
      <c r="AC44" s="642"/>
      <c r="AD44" s="7"/>
      <c r="AE44" s="7"/>
      <c r="AF44" s="7"/>
      <c r="AG44" s="7"/>
      <c r="AH44" s="7"/>
      <c r="AI44" s="7"/>
      <c r="AJ44" s="7"/>
      <c r="AK44" s="7"/>
      <c r="AL44" s="7"/>
      <c r="AM44" s="7"/>
      <c r="AN44" s="7"/>
      <c r="AO44" s="7"/>
      <c r="AP44" s="7"/>
      <c r="AQ44" s="7"/>
      <c r="AR44" s="7"/>
      <c r="AS44" s="7"/>
      <c r="AT44" s="7"/>
      <c r="AU44" s="7" t="s">
        <v>1183</v>
      </c>
      <c r="AV44" s="55"/>
      <c r="AW44" s="7"/>
      <c r="AX44" s="7"/>
      <c r="AY44" s="7"/>
      <c r="AZ44" s="7"/>
      <c r="BA44" s="7"/>
      <c r="BB44" s="7"/>
      <c r="BC44" s="7"/>
      <c r="BD44" s="7"/>
      <c r="BE44" s="7"/>
      <c r="BF44" s="7"/>
      <c r="BG44" s="7"/>
      <c r="BH44" s="7"/>
      <c r="BI44" s="7"/>
      <c r="BJ44" s="7"/>
      <c r="BK44" s="7"/>
      <c r="BL44" s="781">
        <v>2</v>
      </c>
      <c r="BM44" s="221">
        <v>2</v>
      </c>
      <c r="BN44" s="221">
        <v>2</v>
      </c>
      <c r="BO44" s="221">
        <v>2</v>
      </c>
      <c r="BP44" s="221">
        <v>2</v>
      </c>
      <c r="BQ44" s="221">
        <v>2</v>
      </c>
      <c r="BR44" s="798">
        <v>2</v>
      </c>
      <c r="BS44" s="226">
        <v>1</v>
      </c>
      <c r="BT44" s="221">
        <v>1</v>
      </c>
      <c r="BU44" s="221">
        <v>2</v>
      </c>
      <c r="BV44" s="221">
        <v>2</v>
      </c>
      <c r="BW44" s="798">
        <v>2</v>
      </c>
      <c r="BX44" s="221">
        <v>2</v>
      </c>
      <c r="BY44" s="798">
        <v>2</v>
      </c>
      <c r="BZ44" s="798">
        <v>2</v>
      </c>
      <c r="CA44" s="221">
        <v>2</v>
      </c>
      <c r="CB44" s="221">
        <v>2</v>
      </c>
      <c r="CC44" s="221">
        <v>2</v>
      </c>
      <c r="CD44" s="337">
        <v>2</v>
      </c>
      <c r="CE44" s="221">
        <v>2</v>
      </c>
      <c r="CF44" s="221">
        <v>2</v>
      </c>
      <c r="CG44" s="221">
        <v>2</v>
      </c>
      <c r="CH44" s="221">
        <v>2</v>
      </c>
      <c r="CI44" s="221">
        <v>2</v>
      </c>
      <c r="CJ44" s="337">
        <v>1</v>
      </c>
      <c r="CK44" s="221">
        <v>2</v>
      </c>
      <c r="CL44" s="222">
        <f>COUNTIF(BL44:CK44,"2")</f>
        <v>23</v>
      </c>
      <c r="CM44" s="237">
        <f>CL44/(CL44+CN44+CP44+CR44)</f>
        <v>0.88461538461538458</v>
      </c>
      <c r="CN44" s="222">
        <f>COUNTIF(BL44:CK44,"1")</f>
        <v>3</v>
      </c>
      <c r="CO44" s="237">
        <f>CN44/(CL44+CN44+CP44+CR44)</f>
        <v>0.11538461538461539</v>
      </c>
      <c r="CP44" s="222">
        <f>COUNTIF(BL44:CK44,"0")</f>
        <v>0</v>
      </c>
      <c r="CQ44" s="237">
        <f>CP44/(CL44+CN44+CP44+CR44)</f>
        <v>0</v>
      </c>
      <c r="CR44" s="222">
        <f>COUNTIF(BL44:CK44,"KĐG")</f>
        <v>0</v>
      </c>
      <c r="CS44" s="237">
        <f>CR44/(CL44+CN44+CP44+CR44)</f>
        <v>0</v>
      </c>
      <c r="CT44" s="223">
        <f>(((CL44*2)+(CN44*1)+(CP44*0)))/(CL44+CN44+CP44)</f>
        <v>1.8846153846153846</v>
      </c>
      <c r="CU44" s="223" t="str">
        <f>IF(CS44&gt;=50%,"KĐG",IF(CT44&gt;=1.6,"Đạt mục tiêu",IF(CT44&gt;=1,"Cần cố gắng","Chưa đạt")))</f>
        <v>Đạt mục tiêu</v>
      </c>
      <c r="CV44" s="5"/>
    </row>
    <row r="45" spans="1:100" s="1" customFormat="1" ht="62">
      <c r="A45" s="227">
        <v>23</v>
      </c>
      <c r="B45" s="217" t="s">
        <v>456</v>
      </c>
      <c r="C45" s="215" t="s">
        <v>26</v>
      </c>
      <c r="D45" s="217" t="s">
        <v>260</v>
      </c>
      <c r="E45" s="215" t="s">
        <v>26</v>
      </c>
      <c r="F45" s="219" t="s">
        <v>260</v>
      </c>
      <c r="G45" s="218" t="s">
        <v>1561</v>
      </c>
      <c r="H45" s="218"/>
      <c r="I45" s="539"/>
      <c r="J45" s="94"/>
      <c r="K45" s="467"/>
      <c r="L45" s="5" t="s">
        <v>32</v>
      </c>
      <c r="M45" s="212" t="s">
        <v>1948</v>
      </c>
      <c r="N45" s="165" t="s">
        <v>12</v>
      </c>
      <c r="O45" s="221" t="s">
        <v>29</v>
      </c>
      <c r="P45" s="221" t="s">
        <v>24</v>
      </c>
      <c r="Q45" s="5"/>
      <c r="R45" s="5"/>
      <c r="S45" s="5"/>
      <c r="T45" s="5"/>
      <c r="U45" s="6"/>
      <c r="V45" s="5"/>
      <c r="W45" s="5"/>
      <c r="X45" s="5"/>
      <c r="Y45" s="5"/>
      <c r="Z45" s="5" t="s">
        <v>24</v>
      </c>
      <c r="AA45" s="5"/>
      <c r="AB45" s="80">
        <f>COUNTIF($Q45:$AA45,"x")</f>
        <v>1</v>
      </c>
      <c r="AC45" s="642"/>
      <c r="AD45" s="7"/>
      <c r="AE45" s="7"/>
      <c r="AF45" s="7"/>
      <c r="AG45" s="7"/>
      <c r="AH45" s="7"/>
      <c r="AI45" s="7"/>
      <c r="AJ45" s="7"/>
      <c r="AK45" s="7"/>
      <c r="AL45" s="7"/>
      <c r="AM45" s="7"/>
      <c r="AN45" s="7"/>
      <c r="AO45" s="7"/>
      <c r="AP45" s="7"/>
      <c r="AQ45" s="7"/>
      <c r="AR45" s="7"/>
      <c r="AS45" s="7"/>
      <c r="AT45" s="7"/>
      <c r="AU45" s="7"/>
      <c r="AV45" s="55"/>
      <c r="AW45" s="7"/>
      <c r="AX45" s="7"/>
      <c r="AY45" s="7"/>
      <c r="AZ45" s="7"/>
      <c r="BA45" s="7"/>
      <c r="BB45" s="7"/>
      <c r="BC45" s="7"/>
      <c r="BD45" s="7"/>
      <c r="BE45" s="7"/>
      <c r="BF45" s="7"/>
      <c r="BG45" s="7"/>
      <c r="BH45" s="7" t="s">
        <v>1183</v>
      </c>
      <c r="BI45" s="7"/>
      <c r="BJ45" s="7"/>
      <c r="BK45" s="7"/>
      <c r="BL45" s="781">
        <v>2</v>
      </c>
      <c r="BM45" s="221">
        <v>2</v>
      </c>
      <c r="BN45" s="221">
        <v>2</v>
      </c>
      <c r="BO45" s="221">
        <v>2</v>
      </c>
      <c r="BP45" s="221">
        <v>2</v>
      </c>
      <c r="BQ45" s="221">
        <v>2</v>
      </c>
      <c r="BR45" s="798">
        <v>2</v>
      </c>
      <c r="BS45" s="226">
        <v>2</v>
      </c>
      <c r="BT45" s="221">
        <v>2</v>
      </c>
      <c r="BU45" s="221">
        <v>2</v>
      </c>
      <c r="BV45" s="221">
        <v>2</v>
      </c>
      <c r="BW45" s="798">
        <v>2</v>
      </c>
      <c r="BX45" s="221">
        <v>2</v>
      </c>
      <c r="BY45" s="798">
        <v>2</v>
      </c>
      <c r="BZ45" s="798">
        <v>2</v>
      </c>
      <c r="CA45" s="221">
        <v>2</v>
      </c>
      <c r="CB45" s="221">
        <v>2</v>
      </c>
      <c r="CC45" s="221">
        <v>2</v>
      </c>
      <c r="CD45" s="337">
        <v>1</v>
      </c>
      <c r="CE45" s="221">
        <v>2</v>
      </c>
      <c r="CF45" s="221">
        <v>2</v>
      </c>
      <c r="CG45" s="221">
        <v>2</v>
      </c>
      <c r="CH45" s="221">
        <v>2</v>
      </c>
      <c r="CI45" s="221">
        <v>2</v>
      </c>
      <c r="CJ45" s="337">
        <v>2</v>
      </c>
      <c r="CK45" s="221">
        <v>2</v>
      </c>
      <c r="CL45" s="222">
        <f>COUNTIF(BL45:CK45,"2")</f>
        <v>25</v>
      </c>
      <c r="CM45" s="237">
        <f>CL45/(CL45+CN45+CP45+CR45)</f>
        <v>0.96153846153846156</v>
      </c>
      <c r="CN45" s="222">
        <f>COUNTIF(BL45:CK45,"1")</f>
        <v>1</v>
      </c>
      <c r="CO45" s="237">
        <f>CN45/(CL45+CN45+CP45+CR45)</f>
        <v>3.8461538461538464E-2</v>
      </c>
      <c r="CP45" s="222">
        <f>COUNTIF(BL45:CK45,"0")</f>
        <v>0</v>
      </c>
      <c r="CQ45" s="237">
        <f>CP45/(CL45+CN45+CP45+CR45)</f>
        <v>0</v>
      </c>
      <c r="CR45" s="222">
        <f>COUNTIF(BL45:CK45,"KĐG")</f>
        <v>0</v>
      </c>
      <c r="CS45" s="237">
        <f>CR45/(CL45+CN45+CP45+CR45)</f>
        <v>0</v>
      </c>
      <c r="CT45" s="223">
        <f>(((CL45*2)+(CN45*1)+(CP45*0)))/(CL45+CN45+CP45)</f>
        <v>1.9615384615384615</v>
      </c>
      <c r="CU45" s="223" t="str">
        <f>IF(CS45&gt;=50%,"KĐG",IF(CT45&gt;=1.6,"Đạt mục tiêu",IF(CT45&gt;=1,"Cần cố gắng","Chưa đạt")))</f>
        <v>Đạt mục tiêu</v>
      </c>
      <c r="CV45" s="5"/>
    </row>
    <row r="46" spans="1:100" s="1" customFormat="1" ht="62">
      <c r="A46" s="227">
        <v>24</v>
      </c>
      <c r="B46" s="217" t="s">
        <v>457</v>
      </c>
      <c r="C46" s="215" t="s">
        <v>26</v>
      </c>
      <c r="D46" s="217" t="s">
        <v>259</v>
      </c>
      <c r="E46" s="215" t="s">
        <v>26</v>
      </c>
      <c r="F46" s="219" t="s">
        <v>259</v>
      </c>
      <c r="G46" s="218" t="s">
        <v>1475</v>
      </c>
      <c r="H46" s="218"/>
      <c r="I46" s="539"/>
      <c r="J46" s="94"/>
      <c r="K46" s="467"/>
      <c r="L46" s="5" t="s">
        <v>32</v>
      </c>
      <c r="M46" s="212" t="s">
        <v>1948</v>
      </c>
      <c r="N46" s="165" t="s">
        <v>12</v>
      </c>
      <c r="O46" s="221" t="s">
        <v>29</v>
      </c>
      <c r="P46" s="221" t="s">
        <v>24</v>
      </c>
      <c r="Q46" s="5"/>
      <c r="R46" s="5"/>
      <c r="S46" s="5"/>
      <c r="T46" s="5" t="s">
        <v>24</v>
      </c>
      <c r="U46" s="6"/>
      <c r="V46" s="5"/>
      <c r="W46" s="5"/>
      <c r="X46" s="5"/>
      <c r="Y46" s="5"/>
      <c r="Z46" s="5"/>
      <c r="AA46" s="5"/>
      <c r="AB46" s="80">
        <f>COUNTIF($Q46:$AA46,"x")</f>
        <v>1</v>
      </c>
      <c r="AC46" s="642"/>
      <c r="AD46" s="7"/>
      <c r="AE46" s="7"/>
      <c r="AF46" s="7"/>
      <c r="AG46" s="7"/>
      <c r="AH46" s="7"/>
      <c r="AI46" s="7"/>
      <c r="AJ46" s="7"/>
      <c r="AK46" s="7"/>
      <c r="AL46" s="7"/>
      <c r="AM46" s="7"/>
      <c r="AN46" s="7"/>
      <c r="AO46" s="7"/>
      <c r="AP46" s="55"/>
      <c r="AQ46" s="55"/>
      <c r="AR46" s="55" t="s">
        <v>1183</v>
      </c>
      <c r="AS46" s="7"/>
      <c r="AT46" s="7"/>
      <c r="AU46" s="7"/>
      <c r="AV46" s="55"/>
      <c r="AW46" s="7"/>
      <c r="AX46" s="7"/>
      <c r="AY46" s="7"/>
      <c r="AZ46" s="7"/>
      <c r="BA46" s="7"/>
      <c r="BB46" s="7"/>
      <c r="BC46" s="7"/>
      <c r="BD46" s="7"/>
      <c r="BE46" s="7"/>
      <c r="BF46" s="7"/>
      <c r="BG46" s="7"/>
      <c r="BH46" s="7"/>
      <c r="BI46" s="7"/>
      <c r="BJ46" s="7"/>
      <c r="BK46" s="7"/>
      <c r="BL46" s="781">
        <v>2</v>
      </c>
      <c r="BM46" s="221">
        <v>2</v>
      </c>
      <c r="BN46" s="221">
        <v>2</v>
      </c>
      <c r="BO46" s="221">
        <v>2</v>
      </c>
      <c r="BP46" s="221">
        <v>2</v>
      </c>
      <c r="BQ46" s="221">
        <v>2</v>
      </c>
      <c r="BR46" s="798">
        <v>2</v>
      </c>
      <c r="BS46" s="226">
        <v>2</v>
      </c>
      <c r="BT46" s="221">
        <v>2</v>
      </c>
      <c r="BU46" s="221">
        <v>2</v>
      </c>
      <c r="BV46" s="221">
        <v>2</v>
      </c>
      <c r="BW46" s="798">
        <v>2</v>
      </c>
      <c r="BX46" s="221">
        <v>2</v>
      </c>
      <c r="BY46" s="798">
        <v>1</v>
      </c>
      <c r="BZ46" s="798">
        <v>2</v>
      </c>
      <c r="CA46" s="221">
        <v>2</v>
      </c>
      <c r="CB46" s="221">
        <v>2</v>
      </c>
      <c r="CC46" s="221">
        <v>2</v>
      </c>
      <c r="CD46" s="337">
        <v>2</v>
      </c>
      <c r="CE46" s="221">
        <v>2</v>
      </c>
      <c r="CF46" s="221">
        <v>2</v>
      </c>
      <c r="CG46" s="221">
        <v>2</v>
      </c>
      <c r="CH46" s="221">
        <v>2</v>
      </c>
      <c r="CI46" s="221">
        <v>2</v>
      </c>
      <c r="CJ46" s="337">
        <v>2</v>
      </c>
      <c r="CK46" s="221">
        <v>2</v>
      </c>
      <c r="CL46" s="222">
        <f>COUNTIF(BL46:CK46,"2")</f>
        <v>25</v>
      </c>
      <c r="CM46" s="237">
        <f>CL46/(CL46+CN46+CP46+CR46)</f>
        <v>0.96153846153846156</v>
      </c>
      <c r="CN46" s="222">
        <f>COUNTIF(BL46:CK46,"1")</f>
        <v>1</v>
      </c>
      <c r="CO46" s="237">
        <f>CN46/(CL46+CN46+CP46+CR46)</f>
        <v>3.8461538461538464E-2</v>
      </c>
      <c r="CP46" s="222">
        <f>COUNTIF(BL46:CK46,"0")</f>
        <v>0</v>
      </c>
      <c r="CQ46" s="237">
        <f>CP46/(CL46+CN46+CP46+CR46)</f>
        <v>0</v>
      </c>
      <c r="CR46" s="222">
        <f>COUNTIF(BL46:CK46,"KĐG")</f>
        <v>0</v>
      </c>
      <c r="CS46" s="237">
        <f>CR46/(CL46+CN46+CP46+CR46)</f>
        <v>0</v>
      </c>
      <c r="CT46" s="223">
        <f>(((CL46*2)+(CN46*1)+(CP46*0)))/(CL46+CN46+CP46)</f>
        <v>1.9615384615384615</v>
      </c>
      <c r="CU46" s="223" t="str">
        <f>IF(CS46&gt;=50%,"KĐG",IF(CT46&gt;=1.6,"Đạt mục tiêu",IF(CT46&gt;=1,"Cần cố gắng","Chưa đạt")))</f>
        <v>Đạt mục tiêu</v>
      </c>
      <c r="CV46" s="5"/>
    </row>
    <row r="47" spans="1:100" s="1" customFormat="1" ht="77.5">
      <c r="A47" s="227">
        <v>25</v>
      </c>
      <c r="B47" s="217" t="s">
        <v>458</v>
      </c>
      <c r="C47" s="215" t="s">
        <v>26</v>
      </c>
      <c r="D47" s="217" t="s">
        <v>258</v>
      </c>
      <c r="E47" s="215" t="s">
        <v>26</v>
      </c>
      <c r="F47" s="219" t="s">
        <v>258</v>
      </c>
      <c r="G47" s="219" t="s">
        <v>1227</v>
      </c>
      <c r="H47" s="219"/>
      <c r="I47" s="600"/>
      <c r="J47" s="94"/>
      <c r="K47" s="467"/>
      <c r="L47" s="5" t="s">
        <v>32</v>
      </c>
      <c r="M47" s="212" t="s">
        <v>1948</v>
      </c>
      <c r="N47" s="165" t="s">
        <v>12</v>
      </c>
      <c r="O47" s="221" t="s">
        <v>29</v>
      </c>
      <c r="P47" s="221" t="s">
        <v>24</v>
      </c>
      <c r="Q47" s="5"/>
      <c r="R47" s="5"/>
      <c r="S47" s="5"/>
      <c r="T47" s="5"/>
      <c r="U47" s="6"/>
      <c r="V47" s="5"/>
      <c r="W47" s="5"/>
      <c r="X47" s="5" t="s">
        <v>24</v>
      </c>
      <c r="Y47" s="5"/>
      <c r="Z47" s="5"/>
      <c r="AA47" s="5"/>
      <c r="AB47" s="80">
        <f>COUNTIF($Q47:$AA47,"x")</f>
        <v>1</v>
      </c>
      <c r="AC47" s="642"/>
      <c r="AD47" s="7"/>
      <c r="AE47" s="7"/>
      <c r="AF47" s="7"/>
      <c r="AG47" s="7"/>
      <c r="AH47" s="7"/>
      <c r="AI47" s="7"/>
      <c r="AJ47" s="7"/>
      <c r="AK47" s="7"/>
      <c r="AL47" s="7"/>
      <c r="AM47" s="7"/>
      <c r="AN47" s="7"/>
      <c r="AO47" s="7"/>
      <c r="AP47" s="7"/>
      <c r="AQ47" s="7"/>
      <c r="AR47" s="7"/>
      <c r="AS47" s="7" t="s">
        <v>1318</v>
      </c>
      <c r="AT47" s="7"/>
      <c r="AU47" s="7"/>
      <c r="AV47" s="55"/>
      <c r="AW47" s="7"/>
      <c r="AX47" s="7"/>
      <c r="AY47" s="7"/>
      <c r="AZ47" s="7"/>
      <c r="BA47" s="7"/>
      <c r="BB47" s="7"/>
      <c r="BC47" s="7" t="s">
        <v>1183</v>
      </c>
      <c r="BD47" s="7"/>
      <c r="BE47" s="7"/>
      <c r="BF47" s="7"/>
      <c r="BG47" s="7"/>
      <c r="BH47" s="7"/>
      <c r="BI47" s="7"/>
      <c r="BJ47" s="7"/>
      <c r="BK47" s="7"/>
      <c r="BL47" s="781">
        <v>2</v>
      </c>
      <c r="BM47" s="221">
        <v>2</v>
      </c>
      <c r="BN47" s="221">
        <v>2</v>
      </c>
      <c r="BO47" s="221">
        <v>2</v>
      </c>
      <c r="BP47" s="221">
        <v>2</v>
      </c>
      <c r="BQ47" s="221">
        <v>2</v>
      </c>
      <c r="BR47" s="798">
        <v>2</v>
      </c>
      <c r="BS47" s="226">
        <v>1</v>
      </c>
      <c r="BT47" s="221">
        <v>2</v>
      </c>
      <c r="BU47" s="221">
        <v>2</v>
      </c>
      <c r="BV47" s="221">
        <v>2</v>
      </c>
      <c r="BW47" s="798">
        <v>2</v>
      </c>
      <c r="BX47" s="221">
        <v>1</v>
      </c>
      <c r="BY47" s="798">
        <v>2</v>
      </c>
      <c r="BZ47" s="798">
        <v>2</v>
      </c>
      <c r="CA47" s="221">
        <v>2</v>
      </c>
      <c r="CB47" s="221">
        <v>1</v>
      </c>
      <c r="CC47" s="221">
        <v>2</v>
      </c>
      <c r="CD47" s="337">
        <v>1</v>
      </c>
      <c r="CE47" s="221">
        <v>2</v>
      </c>
      <c r="CF47" s="221">
        <v>2</v>
      </c>
      <c r="CG47" s="221">
        <v>2</v>
      </c>
      <c r="CH47" s="221">
        <v>2</v>
      </c>
      <c r="CI47" s="221">
        <v>2</v>
      </c>
      <c r="CJ47" s="337">
        <v>2</v>
      </c>
      <c r="CK47" s="221">
        <v>2</v>
      </c>
      <c r="CL47" s="222">
        <f>COUNTIF(BL47:CK47,"2")</f>
        <v>22</v>
      </c>
      <c r="CM47" s="237">
        <f>CL47/(CL47+CN47+CP47+CR47)</f>
        <v>0.84615384615384615</v>
      </c>
      <c r="CN47" s="222">
        <f>COUNTIF(BL47:CK47,"1")</f>
        <v>4</v>
      </c>
      <c r="CO47" s="237">
        <f>CN47/(CL47+CN47+CP47+CR47)</f>
        <v>0.15384615384615385</v>
      </c>
      <c r="CP47" s="222">
        <f>COUNTIF(BL47:CK47,"0")</f>
        <v>0</v>
      </c>
      <c r="CQ47" s="237">
        <f>CP47/(CL47+CN47+CP47+CR47)</f>
        <v>0</v>
      </c>
      <c r="CR47" s="222">
        <f>COUNTIF(BL47:CK47,"KĐG")</f>
        <v>0</v>
      </c>
      <c r="CS47" s="237">
        <f>CR47/(CL47+CN47+CP47+CR47)</f>
        <v>0</v>
      </c>
      <c r="CT47" s="223">
        <f>(((CL47*2)+(CN47*1)+(CP47*0)))/(CL47+CN47+CP47)</f>
        <v>1.8461538461538463</v>
      </c>
      <c r="CU47" s="223" t="str">
        <f>IF(CS47&gt;=50%,"KĐG",IF(CT47&gt;=1.6,"Đạt mục tiêu",IF(CT47&gt;=1,"Cần cố gắng","Chưa đạt")))</f>
        <v>Đạt mục tiêu</v>
      </c>
      <c r="CV47" s="5"/>
    </row>
    <row r="48" spans="1:100" s="369" customFormat="1" ht="16.5">
      <c r="A48" s="44"/>
      <c r="B48" s="1121" t="s">
        <v>257</v>
      </c>
      <c r="C48" s="1241"/>
      <c r="D48" s="1241"/>
      <c r="E48" s="1241"/>
      <c r="F48" s="1121"/>
      <c r="G48" s="1121"/>
      <c r="H48" s="1121"/>
      <c r="I48" s="1121"/>
      <c r="J48" s="1241"/>
      <c r="K48" s="1241"/>
      <c r="L48" s="1121"/>
      <c r="M48" s="1121"/>
      <c r="N48" s="192" t="s">
        <v>38</v>
      </c>
      <c r="O48" s="192" t="s">
        <v>38</v>
      </c>
      <c r="P48" s="423" t="s">
        <v>38</v>
      </c>
      <c r="Q48" s="423" t="s">
        <v>38</v>
      </c>
      <c r="R48" s="192" t="s">
        <v>38</v>
      </c>
      <c r="S48" s="192" t="s">
        <v>38</v>
      </c>
      <c r="T48" s="192" t="s">
        <v>38</v>
      </c>
      <c r="U48" s="192" t="s">
        <v>38</v>
      </c>
      <c r="V48" s="192" t="s">
        <v>38</v>
      </c>
      <c r="W48" s="408" t="s">
        <v>38</v>
      </c>
      <c r="X48" s="192" t="s">
        <v>38</v>
      </c>
      <c r="Y48" s="192" t="s">
        <v>38</v>
      </c>
      <c r="Z48" s="192" t="s">
        <v>38</v>
      </c>
      <c r="AA48" s="192" t="s">
        <v>38</v>
      </c>
      <c r="AB48" s="192" t="s">
        <v>38</v>
      </c>
      <c r="AC48" s="641" t="s">
        <v>38</v>
      </c>
      <c r="AD48" s="423" t="s">
        <v>38</v>
      </c>
      <c r="AE48" s="423" t="s">
        <v>38</v>
      </c>
      <c r="AF48" s="423" t="s">
        <v>38</v>
      </c>
      <c r="AG48" s="192" t="s">
        <v>38</v>
      </c>
      <c r="AH48" s="192" t="s">
        <v>38</v>
      </c>
      <c r="AI48" s="192" t="s">
        <v>38</v>
      </c>
      <c r="AJ48" s="192" t="s">
        <v>38</v>
      </c>
      <c r="AK48" s="192" t="s">
        <v>38</v>
      </c>
      <c r="AL48" s="192" t="s">
        <v>38</v>
      </c>
      <c r="AM48" s="192" t="s">
        <v>38</v>
      </c>
      <c r="AN48" s="192" t="s">
        <v>38</v>
      </c>
      <c r="AO48" s="192" t="s">
        <v>38</v>
      </c>
      <c r="AP48" s="192" t="s">
        <v>38</v>
      </c>
      <c r="AQ48" s="192" t="s">
        <v>38</v>
      </c>
      <c r="AR48" s="192" t="s">
        <v>38</v>
      </c>
      <c r="AS48" s="192" t="s">
        <v>38</v>
      </c>
      <c r="AT48" s="192" t="s">
        <v>38</v>
      </c>
      <c r="AU48" s="192" t="s">
        <v>38</v>
      </c>
      <c r="AV48" s="192" t="s">
        <v>38</v>
      </c>
      <c r="AW48" s="192" t="s">
        <v>38</v>
      </c>
      <c r="AX48" s="192" t="s">
        <v>38</v>
      </c>
      <c r="AY48" s="192"/>
      <c r="AZ48" s="192"/>
      <c r="BA48" s="192" t="s">
        <v>38</v>
      </c>
      <c r="BB48" s="192" t="s">
        <v>38</v>
      </c>
      <c r="BC48" s="192" t="s">
        <v>38</v>
      </c>
      <c r="BD48" s="192" t="s">
        <v>38</v>
      </c>
      <c r="BE48" s="192" t="s">
        <v>38</v>
      </c>
      <c r="BF48" s="192" t="s">
        <v>38</v>
      </c>
      <c r="BG48" s="192" t="s">
        <v>38</v>
      </c>
      <c r="BH48" s="192" t="s">
        <v>38</v>
      </c>
      <c r="BI48" s="192" t="s">
        <v>38</v>
      </c>
      <c r="BJ48" s="192" t="s">
        <v>38</v>
      </c>
      <c r="BK48" s="192" t="s">
        <v>38</v>
      </c>
      <c r="BL48" s="782" t="s">
        <v>38</v>
      </c>
      <c r="BM48" s="192" t="s">
        <v>38</v>
      </c>
      <c r="BN48" s="192" t="s">
        <v>38</v>
      </c>
      <c r="BO48" s="192" t="s">
        <v>38</v>
      </c>
      <c r="BP48" s="192" t="s">
        <v>38</v>
      </c>
      <c r="BQ48" s="192" t="s">
        <v>38</v>
      </c>
      <c r="BR48" s="799" t="s">
        <v>38</v>
      </c>
      <c r="BS48" s="296" t="s">
        <v>38</v>
      </c>
      <c r="BT48" s="192" t="s">
        <v>38</v>
      </c>
      <c r="BU48" s="192" t="s">
        <v>38</v>
      </c>
      <c r="BV48" s="192" t="s">
        <v>38</v>
      </c>
      <c r="BW48" s="799" t="s">
        <v>38</v>
      </c>
      <c r="BX48" s="192" t="s">
        <v>38</v>
      </c>
      <c r="BY48" s="799" t="s">
        <v>38</v>
      </c>
      <c r="BZ48" s="799" t="s">
        <v>38</v>
      </c>
      <c r="CA48" s="192" t="s">
        <v>38</v>
      </c>
      <c r="CB48" s="192" t="s">
        <v>38</v>
      </c>
      <c r="CC48" s="192" t="s">
        <v>38</v>
      </c>
      <c r="CD48" s="297" t="s">
        <v>38</v>
      </c>
      <c r="CE48" s="192" t="s">
        <v>38</v>
      </c>
      <c r="CF48" s="192" t="s">
        <v>38</v>
      </c>
      <c r="CG48" s="192" t="s">
        <v>38</v>
      </c>
      <c r="CH48" s="192" t="s">
        <v>38</v>
      </c>
      <c r="CI48" s="192" t="s">
        <v>38</v>
      </c>
      <c r="CJ48" s="297" t="s">
        <v>38</v>
      </c>
      <c r="CK48" s="192" t="s">
        <v>38</v>
      </c>
      <c r="CL48" s="192" t="s">
        <v>38</v>
      </c>
      <c r="CM48" s="192" t="s">
        <v>38</v>
      </c>
      <c r="CN48" s="192" t="s">
        <v>38</v>
      </c>
      <c r="CO48" s="192" t="s">
        <v>38</v>
      </c>
      <c r="CP48" s="192" t="s">
        <v>38</v>
      </c>
      <c r="CQ48" s="192" t="s">
        <v>38</v>
      </c>
      <c r="CR48" s="192" t="s">
        <v>38</v>
      </c>
      <c r="CS48" s="192" t="s">
        <v>38</v>
      </c>
      <c r="CT48" s="192" t="s">
        <v>38</v>
      </c>
      <c r="CU48" s="192" t="s">
        <v>38</v>
      </c>
      <c r="CV48" s="423" t="s">
        <v>38</v>
      </c>
    </row>
    <row r="49" spans="1:100" s="1" customFormat="1" ht="84">
      <c r="A49" s="227">
        <v>26</v>
      </c>
      <c r="B49" s="220" t="s">
        <v>1044</v>
      </c>
      <c r="C49" s="215" t="s">
        <v>28</v>
      </c>
      <c r="D49" s="217" t="s">
        <v>256</v>
      </c>
      <c r="E49" s="215" t="s">
        <v>26</v>
      </c>
      <c r="F49" s="218" t="s">
        <v>1045</v>
      </c>
      <c r="G49" s="219" t="s">
        <v>1469</v>
      </c>
      <c r="H49" s="203" t="s">
        <v>2544</v>
      </c>
      <c r="I49" s="600"/>
      <c r="J49" s="107" t="s">
        <v>690</v>
      </c>
      <c r="K49" s="473" t="s">
        <v>1620</v>
      </c>
      <c r="L49" s="212" t="s">
        <v>32</v>
      </c>
      <c r="M49" s="212" t="s">
        <v>2173</v>
      </c>
      <c r="N49" s="165" t="s">
        <v>12</v>
      </c>
      <c r="O49" s="221" t="s">
        <v>29</v>
      </c>
      <c r="P49" s="221" t="s">
        <v>24</v>
      </c>
      <c r="Q49" s="5"/>
      <c r="R49" s="5"/>
      <c r="S49" s="5" t="s">
        <v>24</v>
      </c>
      <c r="T49" s="5"/>
      <c r="U49" s="6"/>
      <c r="V49" s="5"/>
      <c r="W49" s="5"/>
      <c r="X49" s="5"/>
      <c r="Y49" s="5"/>
      <c r="Z49" s="5"/>
      <c r="AA49" s="5"/>
      <c r="AB49" s="32">
        <f t="shared" ref="AB49:AB54" si="33">COUNTIF($Q49:$AA49,"x")</f>
        <v>1</v>
      </c>
      <c r="AC49" s="642"/>
      <c r="AD49" s="7"/>
      <c r="AE49" s="7"/>
      <c r="AF49" s="7"/>
      <c r="AG49" s="7"/>
      <c r="AH49" s="7"/>
      <c r="AI49" s="7"/>
      <c r="AJ49" s="7"/>
      <c r="AK49" s="7"/>
      <c r="AL49" s="7" t="s">
        <v>1183</v>
      </c>
      <c r="AM49" s="7"/>
      <c r="AN49" s="7"/>
      <c r="AO49" s="7"/>
      <c r="AP49" s="7"/>
      <c r="AQ49" s="7"/>
      <c r="AR49" s="7"/>
      <c r="AS49" s="7"/>
      <c r="AT49" s="7"/>
      <c r="AU49" s="7"/>
      <c r="AV49" s="55"/>
      <c r="AW49" s="7"/>
      <c r="AX49" s="7"/>
      <c r="AY49" s="7"/>
      <c r="AZ49" s="7"/>
      <c r="BA49" s="7"/>
      <c r="BB49" s="7"/>
      <c r="BC49" s="7"/>
      <c r="BD49" s="7"/>
      <c r="BE49" s="7"/>
      <c r="BF49" s="7"/>
      <c r="BG49" s="7"/>
      <c r="BH49" s="7"/>
      <c r="BI49" s="7"/>
      <c r="BJ49" s="7"/>
      <c r="BK49" s="7"/>
      <c r="BL49" s="781">
        <v>2</v>
      </c>
      <c r="BM49" s="221">
        <v>2</v>
      </c>
      <c r="BN49" s="221">
        <v>2</v>
      </c>
      <c r="BO49" s="221">
        <v>2</v>
      </c>
      <c r="BP49" s="221">
        <v>2</v>
      </c>
      <c r="BQ49" s="221">
        <v>2</v>
      </c>
      <c r="BR49" s="798">
        <v>2</v>
      </c>
      <c r="BS49" s="226">
        <v>2</v>
      </c>
      <c r="BT49" s="221">
        <v>2</v>
      </c>
      <c r="BU49" s="221">
        <v>2</v>
      </c>
      <c r="BV49" s="221">
        <v>2</v>
      </c>
      <c r="BW49" s="798">
        <v>2</v>
      </c>
      <c r="BX49" s="221">
        <v>2</v>
      </c>
      <c r="BY49" s="798">
        <v>2</v>
      </c>
      <c r="BZ49" s="798" t="s">
        <v>2281</v>
      </c>
      <c r="CA49" s="221">
        <v>2</v>
      </c>
      <c r="CB49" s="221">
        <v>2</v>
      </c>
      <c r="CC49" s="221">
        <v>2</v>
      </c>
      <c r="CD49" s="337">
        <v>2</v>
      </c>
      <c r="CE49" s="221">
        <v>2</v>
      </c>
      <c r="CF49" s="221">
        <v>2</v>
      </c>
      <c r="CG49" s="221">
        <v>2</v>
      </c>
      <c r="CH49" s="221">
        <v>2</v>
      </c>
      <c r="CI49" s="221">
        <v>2</v>
      </c>
      <c r="CJ49" s="337">
        <v>2</v>
      </c>
      <c r="CK49" s="221">
        <v>2</v>
      </c>
      <c r="CL49" s="222">
        <f t="shared" ref="CL49:CL56" si="34">COUNTIF(BL49:CK49,"2")</f>
        <v>25</v>
      </c>
      <c r="CM49" s="237">
        <f t="shared" ref="CM49:CM66" si="35">CL49/(CL49+CN49+CP49+CR49)</f>
        <v>0.96153846153846156</v>
      </c>
      <c r="CN49" s="222">
        <f t="shared" ref="CN49:CN56" si="36">COUNTIF(BL49:CK49,"1")</f>
        <v>0</v>
      </c>
      <c r="CO49" s="237">
        <f t="shared" ref="CO49:CO66" si="37">CN49/(CL49+CN49+CP49+CR49)</f>
        <v>0</v>
      </c>
      <c r="CP49" s="222">
        <f t="shared" ref="CP49:CP56" si="38">COUNTIF(BL49:CK49,"0")</f>
        <v>0</v>
      </c>
      <c r="CQ49" s="237">
        <f t="shared" ref="CQ49:CQ66" si="39">CP49/(CL49+CN49+CP49+CR49)</f>
        <v>0</v>
      </c>
      <c r="CR49" s="222">
        <f t="shared" ref="CR49:CR56" si="40">COUNTIF(BL49:CK49,"KĐG")</f>
        <v>1</v>
      </c>
      <c r="CS49" s="237">
        <f t="shared" ref="CS49:CS66" si="41">CR49/(CL49+CN49+CP49+CR49)</f>
        <v>3.8461538461538464E-2</v>
      </c>
      <c r="CT49" s="223">
        <f t="shared" ref="CT49:CT66" si="42">(((CL49*2)+(CN49*1)+(CP49*0)))/(CL49+CN49+CP49)</f>
        <v>2</v>
      </c>
      <c r="CU49" s="223" t="str">
        <f t="shared" ref="CU49:CU66" si="43">IF(CS49&gt;=50%,"KĐG",IF(CT49&gt;=1.6,"Đạt mục tiêu",IF(CT49&gt;=1,"Cần cố gắng","Chưa đạt")))</f>
        <v>Đạt mục tiêu</v>
      </c>
      <c r="CV49" s="5"/>
    </row>
    <row r="50" spans="1:100" s="1" customFormat="1" ht="47">
      <c r="A50" s="44">
        <v>27</v>
      </c>
      <c r="B50" s="220" t="s">
        <v>1375</v>
      </c>
      <c r="C50" s="215" t="s">
        <v>26</v>
      </c>
      <c r="D50" s="217" t="s">
        <v>255</v>
      </c>
      <c r="E50" s="215" t="s">
        <v>26</v>
      </c>
      <c r="F50" s="218" t="s">
        <v>1374</v>
      </c>
      <c r="G50" s="219" t="s">
        <v>1430</v>
      </c>
      <c r="H50" s="219"/>
      <c r="I50" s="600"/>
      <c r="J50" s="94"/>
      <c r="K50" s="467"/>
      <c r="L50" s="5" t="s">
        <v>32</v>
      </c>
      <c r="M50" s="212" t="s">
        <v>31</v>
      </c>
      <c r="N50" s="165" t="s">
        <v>12</v>
      </c>
      <c r="O50" s="221" t="s">
        <v>29</v>
      </c>
      <c r="P50" s="221" t="s">
        <v>24</v>
      </c>
      <c r="Q50" s="5" t="s">
        <v>24</v>
      </c>
      <c r="R50" s="5"/>
      <c r="S50" s="5"/>
      <c r="T50" s="5"/>
      <c r="U50" s="6"/>
      <c r="V50" s="5"/>
      <c r="W50" s="5"/>
      <c r="X50" s="5"/>
      <c r="Y50" s="5"/>
      <c r="Z50" s="5"/>
      <c r="AA50" s="5"/>
      <c r="AB50" s="80">
        <f t="shared" si="33"/>
        <v>1</v>
      </c>
      <c r="AC50" s="565" t="s">
        <v>1183</v>
      </c>
      <c r="AD50" s="5"/>
      <c r="AE50" s="5"/>
      <c r="AF50" s="5"/>
      <c r="AG50" s="7"/>
      <c r="AH50" s="7"/>
      <c r="AI50" s="7"/>
      <c r="AJ50" s="7"/>
      <c r="AK50" s="7"/>
      <c r="AL50" s="7"/>
      <c r="AM50" s="7"/>
      <c r="AN50" s="7"/>
      <c r="AO50" s="7"/>
      <c r="AP50" s="7"/>
      <c r="AQ50" s="7"/>
      <c r="AR50" s="7"/>
      <c r="AS50" s="7"/>
      <c r="AT50" s="7"/>
      <c r="AU50" s="7"/>
      <c r="AV50" s="55"/>
      <c r="AW50" s="7"/>
      <c r="AX50" s="7"/>
      <c r="AY50" s="7"/>
      <c r="AZ50" s="7"/>
      <c r="BA50" s="7"/>
      <c r="BB50" s="7"/>
      <c r="BC50" s="7"/>
      <c r="BD50" s="7"/>
      <c r="BE50" s="7"/>
      <c r="BF50" s="7"/>
      <c r="BG50" s="7"/>
      <c r="BH50" s="7"/>
      <c r="BI50" s="7"/>
      <c r="BJ50" s="7"/>
      <c r="BK50" s="7"/>
      <c r="BL50" s="781">
        <v>2</v>
      </c>
      <c r="BM50" s="221">
        <v>2</v>
      </c>
      <c r="BN50" s="221">
        <v>2</v>
      </c>
      <c r="BO50" s="221">
        <v>2</v>
      </c>
      <c r="BP50" s="221">
        <v>2</v>
      </c>
      <c r="BQ50" s="221">
        <v>2</v>
      </c>
      <c r="BR50" s="798">
        <v>2</v>
      </c>
      <c r="BS50" s="226">
        <v>2</v>
      </c>
      <c r="BT50" s="221">
        <v>2</v>
      </c>
      <c r="BU50" s="221">
        <v>2</v>
      </c>
      <c r="BV50" s="221">
        <v>2</v>
      </c>
      <c r="BW50" s="798">
        <v>2</v>
      </c>
      <c r="BX50" s="221">
        <v>2</v>
      </c>
      <c r="BY50" s="798">
        <v>2</v>
      </c>
      <c r="BZ50" s="798">
        <v>2</v>
      </c>
      <c r="CA50" s="221">
        <v>2</v>
      </c>
      <c r="CB50" s="221">
        <v>2</v>
      </c>
      <c r="CC50" s="221">
        <v>2</v>
      </c>
      <c r="CD50" s="337">
        <v>2</v>
      </c>
      <c r="CE50" s="221">
        <v>2</v>
      </c>
      <c r="CF50" s="221">
        <v>2</v>
      </c>
      <c r="CG50" s="221">
        <v>2</v>
      </c>
      <c r="CH50" s="221">
        <v>2</v>
      </c>
      <c r="CI50" s="221">
        <v>2</v>
      </c>
      <c r="CJ50" s="337">
        <v>2</v>
      </c>
      <c r="CK50" s="221">
        <v>2</v>
      </c>
      <c r="CL50" s="222">
        <f t="shared" si="34"/>
        <v>26</v>
      </c>
      <c r="CM50" s="237">
        <f t="shared" si="35"/>
        <v>1</v>
      </c>
      <c r="CN50" s="222">
        <f t="shared" si="36"/>
        <v>0</v>
      </c>
      <c r="CO50" s="237">
        <f t="shared" si="37"/>
        <v>0</v>
      </c>
      <c r="CP50" s="222">
        <f t="shared" si="38"/>
        <v>0</v>
      </c>
      <c r="CQ50" s="237">
        <f t="shared" si="39"/>
        <v>0</v>
      </c>
      <c r="CR50" s="222">
        <f t="shared" si="40"/>
        <v>0</v>
      </c>
      <c r="CS50" s="237">
        <f t="shared" si="41"/>
        <v>0</v>
      </c>
      <c r="CT50" s="223">
        <f t="shared" si="42"/>
        <v>2</v>
      </c>
      <c r="CU50" s="223" t="str">
        <f t="shared" si="43"/>
        <v>Đạt mục tiêu</v>
      </c>
      <c r="CV50" s="5"/>
    </row>
    <row r="51" spans="1:100" s="1" customFormat="1" ht="47">
      <c r="A51" s="227">
        <v>28</v>
      </c>
      <c r="B51" s="217" t="s">
        <v>459</v>
      </c>
      <c r="C51" s="215" t="s">
        <v>26</v>
      </c>
      <c r="D51" s="217" t="s">
        <v>254</v>
      </c>
      <c r="E51" s="215" t="s">
        <v>26</v>
      </c>
      <c r="F51" s="219" t="s">
        <v>254</v>
      </c>
      <c r="G51" s="219" t="s">
        <v>1228</v>
      </c>
      <c r="H51" s="219"/>
      <c r="I51" s="600"/>
      <c r="J51" s="94"/>
      <c r="K51" s="467"/>
      <c r="L51" s="5" t="s">
        <v>32</v>
      </c>
      <c r="M51" s="212" t="s">
        <v>31</v>
      </c>
      <c r="N51" s="165" t="s">
        <v>12</v>
      </c>
      <c r="O51" s="221" t="s">
        <v>29</v>
      </c>
      <c r="P51" s="221" t="s">
        <v>24</v>
      </c>
      <c r="Q51" s="5"/>
      <c r="R51" s="5"/>
      <c r="S51" s="5"/>
      <c r="T51" s="5"/>
      <c r="U51" s="6" t="s">
        <v>24</v>
      </c>
      <c r="V51" s="5"/>
      <c r="W51" s="5"/>
      <c r="X51" s="5"/>
      <c r="Y51" s="5"/>
      <c r="Z51" s="5"/>
      <c r="AA51" s="5"/>
      <c r="AB51" s="80">
        <f t="shared" si="33"/>
        <v>1</v>
      </c>
      <c r="AC51" s="642"/>
      <c r="AD51" s="7"/>
      <c r="AE51" s="7"/>
      <c r="AF51" s="7"/>
      <c r="AG51" s="7"/>
      <c r="AH51" s="7"/>
      <c r="AI51" s="7"/>
      <c r="AJ51" s="7"/>
      <c r="AK51" s="7"/>
      <c r="AL51" s="7"/>
      <c r="AM51" s="7"/>
      <c r="AN51" s="7"/>
      <c r="AO51" s="7"/>
      <c r="AP51" s="7"/>
      <c r="AQ51" s="7"/>
      <c r="AR51" s="7"/>
      <c r="AS51" s="7"/>
      <c r="AT51" s="7" t="s">
        <v>1183</v>
      </c>
      <c r="AU51" s="7"/>
      <c r="AV51" s="55"/>
      <c r="AW51" s="7"/>
      <c r="AX51" s="7"/>
      <c r="AY51" s="7"/>
      <c r="AZ51" s="7"/>
      <c r="BA51" s="7"/>
      <c r="BB51" s="7"/>
      <c r="BC51" s="7"/>
      <c r="BD51" s="7"/>
      <c r="BE51" s="7"/>
      <c r="BF51" s="7"/>
      <c r="BG51" s="7"/>
      <c r="BH51" s="7"/>
      <c r="BI51" s="7"/>
      <c r="BJ51" s="7"/>
      <c r="BK51" s="7"/>
      <c r="BL51" s="781">
        <v>2</v>
      </c>
      <c r="BM51" s="221">
        <v>2</v>
      </c>
      <c r="BN51" s="221">
        <v>2</v>
      </c>
      <c r="BO51" s="221">
        <v>2</v>
      </c>
      <c r="BP51" s="221">
        <v>2</v>
      </c>
      <c r="BQ51" s="221">
        <v>2</v>
      </c>
      <c r="BR51" s="798">
        <v>2</v>
      </c>
      <c r="BS51" s="226">
        <v>2</v>
      </c>
      <c r="BT51" s="221">
        <v>2</v>
      </c>
      <c r="BU51" s="221">
        <v>2</v>
      </c>
      <c r="BV51" s="221" t="s">
        <v>2281</v>
      </c>
      <c r="BW51" s="798">
        <v>2</v>
      </c>
      <c r="BX51" s="221">
        <v>2</v>
      </c>
      <c r="BY51" s="798">
        <v>2</v>
      </c>
      <c r="BZ51" s="798">
        <v>2</v>
      </c>
      <c r="CA51" s="221">
        <v>1</v>
      </c>
      <c r="CB51" s="221">
        <v>2</v>
      </c>
      <c r="CC51" s="221">
        <v>2</v>
      </c>
      <c r="CD51" s="337">
        <v>2</v>
      </c>
      <c r="CE51" s="221">
        <v>2</v>
      </c>
      <c r="CF51" s="221">
        <v>2</v>
      </c>
      <c r="CG51" s="221">
        <v>2</v>
      </c>
      <c r="CH51" s="221">
        <v>2</v>
      </c>
      <c r="CI51" s="221">
        <v>2</v>
      </c>
      <c r="CJ51" s="337">
        <v>1</v>
      </c>
      <c r="CK51" s="221">
        <v>2</v>
      </c>
      <c r="CL51" s="222">
        <f t="shared" si="34"/>
        <v>23</v>
      </c>
      <c r="CM51" s="237">
        <f t="shared" si="35"/>
        <v>0.88461538461538458</v>
      </c>
      <c r="CN51" s="222">
        <f t="shared" si="36"/>
        <v>2</v>
      </c>
      <c r="CO51" s="237">
        <f t="shared" si="37"/>
        <v>7.6923076923076927E-2</v>
      </c>
      <c r="CP51" s="222">
        <f t="shared" si="38"/>
        <v>0</v>
      </c>
      <c r="CQ51" s="237">
        <f t="shared" si="39"/>
        <v>0</v>
      </c>
      <c r="CR51" s="222">
        <f t="shared" si="40"/>
        <v>1</v>
      </c>
      <c r="CS51" s="237">
        <f t="shared" si="41"/>
        <v>3.8461538461538464E-2</v>
      </c>
      <c r="CT51" s="223">
        <f t="shared" si="42"/>
        <v>1.92</v>
      </c>
      <c r="CU51" s="223" t="str">
        <f t="shared" si="43"/>
        <v>Đạt mục tiêu</v>
      </c>
      <c r="CV51" s="5"/>
    </row>
    <row r="52" spans="1:100" ht="84">
      <c r="A52" s="227">
        <v>29</v>
      </c>
      <c r="B52" s="217" t="s">
        <v>460</v>
      </c>
      <c r="C52" s="215" t="s">
        <v>28</v>
      </c>
      <c r="D52" s="217" t="s">
        <v>253</v>
      </c>
      <c r="E52" s="215" t="s">
        <v>60</v>
      </c>
      <c r="F52" s="219" t="s">
        <v>253</v>
      </c>
      <c r="G52" s="218" t="s">
        <v>1562</v>
      </c>
      <c r="H52" s="218"/>
      <c r="I52" s="539"/>
      <c r="J52" s="107" t="s">
        <v>691</v>
      </c>
      <c r="K52" s="473" t="s">
        <v>1621</v>
      </c>
      <c r="L52" s="5" t="s">
        <v>32</v>
      </c>
      <c r="M52" s="212" t="s">
        <v>31</v>
      </c>
      <c r="N52" s="165" t="s">
        <v>12</v>
      </c>
      <c r="O52" s="221" t="s">
        <v>29</v>
      </c>
      <c r="P52" s="221" t="s">
        <v>24</v>
      </c>
      <c r="Q52" s="5"/>
      <c r="R52" s="5"/>
      <c r="S52" s="5"/>
      <c r="T52" s="5"/>
      <c r="U52" s="6"/>
      <c r="V52" s="5"/>
      <c r="W52" s="5"/>
      <c r="X52" s="5"/>
      <c r="Y52" s="221"/>
      <c r="Z52" s="5" t="s">
        <v>24</v>
      </c>
      <c r="AA52" s="5"/>
      <c r="AB52" s="80">
        <f t="shared" si="33"/>
        <v>1</v>
      </c>
      <c r="AC52" s="642"/>
      <c r="AD52" s="7"/>
      <c r="AE52" s="7"/>
      <c r="AF52" s="7"/>
      <c r="AG52" s="7"/>
      <c r="AH52" s="7"/>
      <c r="AI52" s="7"/>
      <c r="AJ52" s="7"/>
      <c r="AK52" s="7"/>
      <c r="AL52" s="7"/>
      <c r="AM52" s="7"/>
      <c r="AN52" s="7"/>
      <c r="AO52" s="7"/>
      <c r="AP52" s="7"/>
      <c r="AQ52" s="7"/>
      <c r="AR52" s="7"/>
      <c r="AS52" s="7"/>
      <c r="AT52" s="7"/>
      <c r="AU52" s="7"/>
      <c r="AV52" s="55"/>
      <c r="AW52" s="7"/>
      <c r="AX52" s="7"/>
      <c r="AY52" s="7"/>
      <c r="AZ52" s="7"/>
      <c r="BA52" s="7"/>
      <c r="BB52" s="7"/>
      <c r="BC52" s="7"/>
      <c r="BD52" s="7"/>
      <c r="BE52" s="55"/>
      <c r="BF52" s="55"/>
      <c r="BG52" s="55"/>
      <c r="BH52" s="7"/>
      <c r="BI52" s="7" t="s">
        <v>1183</v>
      </c>
      <c r="BJ52" s="7"/>
      <c r="BK52" s="7"/>
      <c r="BL52" s="781">
        <v>2</v>
      </c>
      <c r="BM52" s="221">
        <v>2</v>
      </c>
      <c r="BN52" s="221">
        <v>2</v>
      </c>
      <c r="BO52" s="221">
        <v>1</v>
      </c>
      <c r="BP52" s="221">
        <v>2</v>
      </c>
      <c r="BQ52" s="221">
        <v>2</v>
      </c>
      <c r="BR52" s="798">
        <v>2</v>
      </c>
      <c r="BS52" s="226">
        <v>2</v>
      </c>
      <c r="BT52" s="221">
        <v>1</v>
      </c>
      <c r="BU52" s="221">
        <v>2</v>
      </c>
      <c r="BV52" s="221">
        <v>2</v>
      </c>
      <c r="BW52" s="798">
        <v>2</v>
      </c>
      <c r="BX52" s="221">
        <v>2</v>
      </c>
      <c r="BY52" s="798">
        <v>2</v>
      </c>
      <c r="BZ52" s="798">
        <v>2</v>
      </c>
      <c r="CA52" s="221">
        <v>2</v>
      </c>
      <c r="CB52" s="221">
        <v>2</v>
      </c>
      <c r="CC52" s="221">
        <v>2</v>
      </c>
      <c r="CD52" s="337">
        <v>2</v>
      </c>
      <c r="CE52" s="221">
        <v>2</v>
      </c>
      <c r="CF52" s="221">
        <v>2</v>
      </c>
      <c r="CG52" s="221">
        <v>2</v>
      </c>
      <c r="CH52" s="221">
        <v>2</v>
      </c>
      <c r="CI52" s="221">
        <v>2</v>
      </c>
      <c r="CJ52" s="337">
        <v>2</v>
      </c>
      <c r="CK52" s="221">
        <v>2</v>
      </c>
      <c r="CL52" s="222">
        <f t="shared" si="34"/>
        <v>24</v>
      </c>
      <c r="CM52" s="237">
        <f t="shared" si="35"/>
        <v>0.92307692307692313</v>
      </c>
      <c r="CN52" s="222">
        <f t="shared" si="36"/>
        <v>2</v>
      </c>
      <c r="CO52" s="237">
        <f t="shared" si="37"/>
        <v>7.6923076923076927E-2</v>
      </c>
      <c r="CP52" s="222">
        <f t="shared" si="38"/>
        <v>0</v>
      </c>
      <c r="CQ52" s="237">
        <f t="shared" si="39"/>
        <v>0</v>
      </c>
      <c r="CR52" s="222">
        <f t="shared" si="40"/>
        <v>0</v>
      </c>
      <c r="CS52" s="237">
        <f t="shared" si="41"/>
        <v>0</v>
      </c>
      <c r="CT52" s="223">
        <f t="shared" si="42"/>
        <v>1.9230769230769231</v>
      </c>
      <c r="CU52" s="223" t="str">
        <f t="shared" si="43"/>
        <v>Đạt mục tiêu</v>
      </c>
      <c r="CV52" s="221"/>
    </row>
    <row r="53" spans="1:100" s="1" customFormat="1" ht="77.5">
      <c r="A53" s="965">
        <v>30</v>
      </c>
      <c r="B53" s="1044" t="s">
        <v>954</v>
      </c>
      <c r="C53" s="1033" t="s">
        <v>28</v>
      </c>
      <c r="D53" s="1024" t="s">
        <v>252</v>
      </c>
      <c r="E53" s="1033" t="s">
        <v>35</v>
      </c>
      <c r="F53" s="1092" t="s">
        <v>939</v>
      </c>
      <c r="G53" s="219" t="s">
        <v>1432</v>
      </c>
      <c r="H53" s="219"/>
      <c r="I53" s="600"/>
      <c r="J53" s="94"/>
      <c r="K53" s="467"/>
      <c r="L53" s="5" t="s">
        <v>32</v>
      </c>
      <c r="M53" s="212" t="s">
        <v>31</v>
      </c>
      <c r="N53" s="165" t="s">
        <v>12</v>
      </c>
      <c r="O53" s="221" t="s">
        <v>29</v>
      </c>
      <c r="P53" s="221" t="s">
        <v>24</v>
      </c>
      <c r="Q53" s="5"/>
      <c r="R53" s="5" t="s">
        <v>24</v>
      </c>
      <c r="S53" s="5"/>
      <c r="T53" s="5"/>
      <c r="U53" s="6"/>
      <c r="V53" s="5"/>
      <c r="W53" s="5"/>
      <c r="X53" s="5"/>
      <c r="Y53" s="5"/>
      <c r="Z53" s="5"/>
      <c r="AA53" s="5"/>
      <c r="AB53" s="80">
        <f t="shared" si="33"/>
        <v>1</v>
      </c>
      <c r="AC53" s="642"/>
      <c r="AD53" s="7"/>
      <c r="AE53" s="7"/>
      <c r="AF53" s="7"/>
      <c r="AG53" s="7"/>
      <c r="AH53" s="7" t="s">
        <v>1183</v>
      </c>
      <c r="AI53" s="7"/>
      <c r="AJ53" s="7"/>
      <c r="AK53" s="7"/>
      <c r="AL53" s="7"/>
      <c r="AM53" s="7"/>
      <c r="AN53" s="7"/>
      <c r="AO53" s="7"/>
      <c r="AP53" s="7"/>
      <c r="AQ53" s="7"/>
      <c r="AR53" s="7"/>
      <c r="AS53" s="7"/>
      <c r="AT53" s="7"/>
      <c r="AU53" s="7"/>
      <c r="AV53" s="55"/>
      <c r="AW53" s="7"/>
      <c r="AX53" s="7"/>
      <c r="AY53" s="7"/>
      <c r="AZ53" s="7"/>
      <c r="BA53" s="7"/>
      <c r="BB53" s="7"/>
      <c r="BC53" s="7"/>
      <c r="BD53" s="7"/>
      <c r="BE53" s="7"/>
      <c r="BF53" s="7"/>
      <c r="BG53" s="7"/>
      <c r="BH53" s="7"/>
      <c r="BI53" s="7"/>
      <c r="BJ53" s="7"/>
      <c r="BK53" s="7"/>
      <c r="BL53" s="781">
        <v>1</v>
      </c>
      <c r="BM53" s="221">
        <v>2</v>
      </c>
      <c r="BN53" s="221">
        <v>2</v>
      </c>
      <c r="BO53" s="221">
        <v>2</v>
      </c>
      <c r="BP53" s="221">
        <v>2</v>
      </c>
      <c r="BQ53" s="221">
        <v>2</v>
      </c>
      <c r="BR53" s="798">
        <v>2</v>
      </c>
      <c r="BS53" s="226">
        <v>2</v>
      </c>
      <c r="BT53" s="221">
        <v>2</v>
      </c>
      <c r="BU53" s="221">
        <v>2</v>
      </c>
      <c r="BV53" s="221">
        <v>2</v>
      </c>
      <c r="BW53" s="798">
        <v>2</v>
      </c>
      <c r="BX53" s="221">
        <v>2</v>
      </c>
      <c r="BY53" s="798">
        <v>2</v>
      </c>
      <c r="BZ53" s="798">
        <v>2</v>
      </c>
      <c r="CA53" s="221">
        <v>2</v>
      </c>
      <c r="CB53" s="221">
        <v>2</v>
      </c>
      <c r="CC53" s="221">
        <v>2</v>
      </c>
      <c r="CD53" s="337">
        <v>1</v>
      </c>
      <c r="CE53" s="221">
        <v>2</v>
      </c>
      <c r="CF53" s="221">
        <v>2</v>
      </c>
      <c r="CG53" s="221">
        <v>2</v>
      </c>
      <c r="CH53" s="221">
        <v>2</v>
      </c>
      <c r="CI53" s="221">
        <v>2</v>
      </c>
      <c r="CJ53" s="337">
        <v>2</v>
      </c>
      <c r="CK53" s="221">
        <v>2</v>
      </c>
      <c r="CL53" s="222">
        <f t="shared" si="34"/>
        <v>24</v>
      </c>
      <c r="CM53" s="237">
        <f t="shared" si="35"/>
        <v>0.92307692307692313</v>
      </c>
      <c r="CN53" s="222">
        <f t="shared" si="36"/>
        <v>2</v>
      </c>
      <c r="CO53" s="237">
        <f t="shared" si="37"/>
        <v>7.6923076923076927E-2</v>
      </c>
      <c r="CP53" s="222">
        <f t="shared" si="38"/>
        <v>0</v>
      </c>
      <c r="CQ53" s="237">
        <f t="shared" si="39"/>
        <v>0</v>
      </c>
      <c r="CR53" s="222">
        <f t="shared" si="40"/>
        <v>0</v>
      </c>
      <c r="CS53" s="237">
        <f t="shared" si="41"/>
        <v>0</v>
      </c>
      <c r="CT53" s="223">
        <f t="shared" si="42"/>
        <v>1.9230769230769231</v>
      </c>
      <c r="CU53" s="223" t="str">
        <f t="shared" si="43"/>
        <v>Đạt mục tiêu</v>
      </c>
      <c r="CV53" s="5"/>
    </row>
    <row r="54" spans="1:100" s="1" customFormat="1" ht="62">
      <c r="A54" s="965"/>
      <c r="B54" s="1024"/>
      <c r="C54" s="1033"/>
      <c r="D54" s="1024"/>
      <c r="E54" s="1033"/>
      <c r="F54" s="1093"/>
      <c r="G54" s="218" t="s">
        <v>1577</v>
      </c>
      <c r="H54" s="218"/>
      <c r="I54" s="539"/>
      <c r="J54" s="94"/>
      <c r="K54" s="467"/>
      <c r="L54" s="5" t="s">
        <v>32</v>
      </c>
      <c r="M54" s="212" t="s">
        <v>31</v>
      </c>
      <c r="N54" s="165" t="s">
        <v>12</v>
      </c>
      <c r="O54" s="221" t="s">
        <v>29</v>
      </c>
      <c r="P54" s="221" t="s">
        <v>24</v>
      </c>
      <c r="Q54" s="5"/>
      <c r="R54" s="5"/>
      <c r="S54" s="5"/>
      <c r="T54" s="5"/>
      <c r="U54" s="6"/>
      <c r="V54" s="5"/>
      <c r="W54" s="5"/>
      <c r="X54" s="5"/>
      <c r="Y54" s="5"/>
      <c r="Z54" s="5"/>
      <c r="AA54" s="5" t="s">
        <v>24</v>
      </c>
      <c r="AB54" s="80">
        <f t="shared" si="33"/>
        <v>1</v>
      </c>
      <c r="AC54" s="642"/>
      <c r="AD54" s="7"/>
      <c r="AE54" s="7"/>
      <c r="AF54" s="7"/>
      <c r="AG54" s="7"/>
      <c r="AH54" s="7"/>
      <c r="AI54" s="7"/>
      <c r="AJ54" s="7"/>
      <c r="AK54" s="7"/>
      <c r="AL54" s="7"/>
      <c r="AM54" s="7"/>
      <c r="AN54" s="7"/>
      <c r="AO54" s="7"/>
      <c r="AP54" s="7"/>
      <c r="AQ54" s="7"/>
      <c r="AR54" s="7"/>
      <c r="AS54" s="7"/>
      <c r="AT54" s="7"/>
      <c r="AU54" s="7"/>
      <c r="AV54" s="55"/>
      <c r="AW54" s="7"/>
      <c r="AX54" s="7"/>
      <c r="AY54" s="7"/>
      <c r="AZ54" s="7"/>
      <c r="BA54" s="7"/>
      <c r="BB54" s="7"/>
      <c r="BC54" s="7"/>
      <c r="BD54" s="7"/>
      <c r="BE54" s="7"/>
      <c r="BF54" s="7"/>
      <c r="BG54" s="7"/>
      <c r="BH54" s="7"/>
      <c r="BI54" s="7"/>
      <c r="BJ54" s="7" t="s">
        <v>1183</v>
      </c>
      <c r="BK54" s="7"/>
      <c r="BL54" s="781">
        <v>2</v>
      </c>
      <c r="BM54" s="221">
        <v>2</v>
      </c>
      <c r="BN54" s="221">
        <v>2</v>
      </c>
      <c r="BO54" s="221">
        <v>2</v>
      </c>
      <c r="BP54" s="221">
        <v>2</v>
      </c>
      <c r="BQ54" s="221">
        <v>2</v>
      </c>
      <c r="BR54" s="798">
        <v>2</v>
      </c>
      <c r="BS54" s="226">
        <v>1</v>
      </c>
      <c r="BT54" s="221">
        <v>2</v>
      </c>
      <c r="BU54" s="221">
        <v>2</v>
      </c>
      <c r="BV54" s="221">
        <v>2</v>
      </c>
      <c r="BW54" s="798">
        <v>2</v>
      </c>
      <c r="BX54" s="221">
        <v>1</v>
      </c>
      <c r="BY54" s="798">
        <v>2</v>
      </c>
      <c r="BZ54" s="798">
        <v>2</v>
      </c>
      <c r="CA54" s="221">
        <v>2</v>
      </c>
      <c r="CB54" s="221">
        <v>2</v>
      </c>
      <c r="CC54" s="221">
        <v>2</v>
      </c>
      <c r="CD54" s="337">
        <v>2</v>
      </c>
      <c r="CE54" s="221">
        <v>2</v>
      </c>
      <c r="CF54" s="221">
        <v>2</v>
      </c>
      <c r="CG54" s="221">
        <v>2</v>
      </c>
      <c r="CH54" s="221">
        <v>2</v>
      </c>
      <c r="CI54" s="221">
        <v>2</v>
      </c>
      <c r="CJ54" s="337">
        <v>1</v>
      </c>
      <c r="CK54" s="221">
        <v>2</v>
      </c>
      <c r="CL54" s="222">
        <f t="shared" si="34"/>
        <v>23</v>
      </c>
      <c r="CM54" s="237">
        <f t="shared" si="35"/>
        <v>0.88461538461538458</v>
      </c>
      <c r="CN54" s="222">
        <f t="shared" si="36"/>
        <v>3</v>
      </c>
      <c r="CO54" s="237">
        <f t="shared" si="37"/>
        <v>0.11538461538461539</v>
      </c>
      <c r="CP54" s="222">
        <f t="shared" si="38"/>
        <v>0</v>
      </c>
      <c r="CQ54" s="237">
        <f t="shared" si="39"/>
        <v>0</v>
      </c>
      <c r="CR54" s="222">
        <f t="shared" si="40"/>
        <v>0</v>
      </c>
      <c r="CS54" s="237">
        <f t="shared" si="41"/>
        <v>0</v>
      </c>
      <c r="CT54" s="223">
        <f t="shared" si="42"/>
        <v>1.8846153846153846</v>
      </c>
      <c r="CU54" s="223" t="str">
        <f t="shared" si="43"/>
        <v>Đạt mục tiêu</v>
      </c>
      <c r="CV54" s="5"/>
    </row>
    <row r="55" spans="1:100" s="1" customFormat="1" ht="77.5">
      <c r="A55" s="965">
        <v>31</v>
      </c>
      <c r="B55" s="1024" t="s">
        <v>461</v>
      </c>
      <c r="C55" s="1033" t="s">
        <v>35</v>
      </c>
      <c r="D55" s="1024" t="s">
        <v>251</v>
      </c>
      <c r="E55" s="1033" t="s">
        <v>35</v>
      </c>
      <c r="F55" s="1093" t="s">
        <v>251</v>
      </c>
      <c r="G55" s="210" t="s">
        <v>2397</v>
      </c>
      <c r="H55" s="210"/>
      <c r="I55" s="604"/>
      <c r="J55" s="94"/>
      <c r="K55" s="467"/>
      <c r="L55" s="5"/>
      <c r="M55" s="212" t="s">
        <v>2174</v>
      </c>
      <c r="N55" s="165"/>
      <c r="O55" s="221"/>
      <c r="P55" s="221"/>
      <c r="Q55" s="5" t="s">
        <v>24</v>
      </c>
      <c r="R55" s="5"/>
      <c r="S55" s="5" t="s">
        <v>24</v>
      </c>
      <c r="T55" s="5" t="s">
        <v>24</v>
      </c>
      <c r="U55" s="6" t="s">
        <v>24</v>
      </c>
      <c r="V55" s="5" t="s">
        <v>24</v>
      </c>
      <c r="W55" s="5"/>
      <c r="X55" s="5"/>
      <c r="Y55" s="5"/>
      <c r="Z55" s="5" t="s">
        <v>24</v>
      </c>
      <c r="AA55" s="5"/>
      <c r="AB55" s="80">
        <v>1</v>
      </c>
      <c r="AC55" s="642"/>
      <c r="AD55" s="7"/>
      <c r="AE55" s="7"/>
      <c r="AF55" s="7"/>
      <c r="AG55" s="7"/>
      <c r="AH55" s="7"/>
      <c r="AI55" s="7"/>
      <c r="AJ55" s="7"/>
      <c r="AK55" s="7" t="s">
        <v>1315</v>
      </c>
      <c r="AL55" s="7" t="s">
        <v>1315</v>
      </c>
      <c r="AM55" s="7" t="s">
        <v>1315</v>
      </c>
      <c r="AN55" s="7" t="s">
        <v>1315</v>
      </c>
      <c r="AO55" s="7" t="s">
        <v>1315</v>
      </c>
      <c r="AP55" s="55" t="s">
        <v>1315</v>
      </c>
      <c r="AQ55" s="55" t="s">
        <v>1315</v>
      </c>
      <c r="AR55" s="55" t="s">
        <v>1315</v>
      </c>
      <c r="AS55" s="7" t="s">
        <v>1315</v>
      </c>
      <c r="AT55" s="7" t="s">
        <v>1315</v>
      </c>
      <c r="AU55" s="7" t="s">
        <v>1315</v>
      </c>
      <c r="AV55" s="55" t="s">
        <v>1315</v>
      </c>
      <c r="AW55" s="7" t="s">
        <v>1315</v>
      </c>
      <c r="AX55" s="7" t="s">
        <v>1315</v>
      </c>
      <c r="AY55" s="7"/>
      <c r="AZ55" s="7"/>
      <c r="BA55" s="7"/>
      <c r="BB55" s="7"/>
      <c r="BC55" s="7"/>
      <c r="BD55" s="7"/>
      <c r="BE55" s="7"/>
      <c r="BF55" s="7"/>
      <c r="BG55" s="7"/>
      <c r="BH55" s="7"/>
      <c r="BI55" s="7"/>
      <c r="BJ55" s="7"/>
      <c r="BK55" s="7"/>
      <c r="BL55" s="781">
        <v>2</v>
      </c>
      <c r="BM55" s="221">
        <v>2</v>
      </c>
      <c r="BN55" s="221">
        <v>2</v>
      </c>
      <c r="BO55" s="221">
        <v>2</v>
      </c>
      <c r="BP55" s="221">
        <v>2</v>
      </c>
      <c r="BQ55" s="221">
        <v>2</v>
      </c>
      <c r="BR55" s="798">
        <v>2</v>
      </c>
      <c r="BS55" s="226">
        <v>1</v>
      </c>
      <c r="BT55" s="221">
        <v>2</v>
      </c>
      <c r="BU55" s="221">
        <v>2</v>
      </c>
      <c r="BV55" s="221">
        <v>2</v>
      </c>
      <c r="BW55" s="798">
        <v>2</v>
      </c>
      <c r="BX55" s="221">
        <v>2</v>
      </c>
      <c r="BY55" s="798">
        <v>2</v>
      </c>
      <c r="BZ55" s="798">
        <v>2</v>
      </c>
      <c r="CA55" s="221">
        <v>2</v>
      </c>
      <c r="CB55" s="221">
        <v>2</v>
      </c>
      <c r="CC55" s="221">
        <v>2</v>
      </c>
      <c r="CD55" s="337">
        <v>2</v>
      </c>
      <c r="CE55" s="221">
        <v>2</v>
      </c>
      <c r="CF55" s="221">
        <v>2</v>
      </c>
      <c r="CG55" s="221">
        <v>2</v>
      </c>
      <c r="CH55" s="221">
        <v>2</v>
      </c>
      <c r="CI55" s="221">
        <v>2</v>
      </c>
      <c r="CJ55" s="337">
        <v>1</v>
      </c>
      <c r="CK55" s="221">
        <v>2</v>
      </c>
      <c r="CL55" s="222">
        <f t="shared" si="34"/>
        <v>24</v>
      </c>
      <c r="CM55" s="237">
        <f t="shared" si="35"/>
        <v>0.92307692307692313</v>
      </c>
      <c r="CN55" s="222">
        <f t="shared" si="36"/>
        <v>2</v>
      </c>
      <c r="CO55" s="237">
        <f t="shared" si="37"/>
        <v>7.6923076923076927E-2</v>
      </c>
      <c r="CP55" s="222">
        <f t="shared" si="38"/>
        <v>0</v>
      </c>
      <c r="CQ55" s="237">
        <f t="shared" si="39"/>
        <v>0</v>
      </c>
      <c r="CR55" s="222">
        <f t="shared" si="40"/>
        <v>0</v>
      </c>
      <c r="CS55" s="237">
        <f t="shared" si="41"/>
        <v>0</v>
      </c>
      <c r="CT55" s="223">
        <f t="shared" si="42"/>
        <v>1.9230769230769231</v>
      </c>
      <c r="CU55" s="223" t="str">
        <f t="shared" si="43"/>
        <v>Đạt mục tiêu</v>
      </c>
      <c r="CV55" s="5"/>
    </row>
    <row r="56" spans="1:100" s="1" customFormat="1" ht="66.75" customHeight="1">
      <c r="A56" s="965"/>
      <c r="B56" s="1024"/>
      <c r="C56" s="1033"/>
      <c r="D56" s="1024"/>
      <c r="E56" s="1033"/>
      <c r="F56" s="1093"/>
      <c r="G56" s="218" t="s">
        <v>2398</v>
      </c>
      <c r="H56" s="218"/>
      <c r="I56" s="539"/>
      <c r="J56" s="94"/>
      <c r="K56" s="467"/>
      <c r="L56" s="5" t="s">
        <v>32</v>
      </c>
      <c r="M56" s="212" t="s">
        <v>31</v>
      </c>
      <c r="N56" s="165" t="s">
        <v>12</v>
      </c>
      <c r="O56" s="221" t="s">
        <v>29</v>
      </c>
      <c r="P56" s="221" t="s">
        <v>24</v>
      </c>
      <c r="Q56" s="5"/>
      <c r="R56" s="5"/>
      <c r="S56" s="5"/>
      <c r="T56" s="5"/>
      <c r="U56" s="6"/>
      <c r="V56" s="5"/>
      <c r="W56" s="5"/>
      <c r="X56" s="5" t="s">
        <v>24</v>
      </c>
      <c r="Y56" s="5"/>
      <c r="Z56" s="5"/>
      <c r="AA56" s="5"/>
      <c r="AB56" s="80">
        <f t="shared" ref="AB56:AB66" si="44">COUNTIF($Q56:$AA56,"x")</f>
        <v>1</v>
      </c>
      <c r="AC56" s="642"/>
      <c r="AD56" s="7"/>
      <c r="AE56" s="7"/>
      <c r="AF56" s="7"/>
      <c r="AG56" s="7"/>
      <c r="AH56" s="7"/>
      <c r="AI56" s="7"/>
      <c r="AJ56" s="7"/>
      <c r="AK56" s="7"/>
      <c r="AL56" s="7"/>
      <c r="AM56" s="7"/>
      <c r="AN56" s="7"/>
      <c r="AO56" s="7"/>
      <c r="AP56" s="7"/>
      <c r="AQ56" s="7"/>
      <c r="AR56" s="7"/>
      <c r="AS56" s="7"/>
      <c r="AT56" s="7"/>
      <c r="AU56" s="7"/>
      <c r="AV56" s="55"/>
      <c r="AW56" s="7"/>
      <c r="AX56" s="7"/>
      <c r="AY56" s="7"/>
      <c r="AZ56" s="7"/>
      <c r="BA56" s="7"/>
      <c r="BB56" s="7"/>
      <c r="BC56" s="7"/>
      <c r="BD56" s="7" t="s">
        <v>1315</v>
      </c>
      <c r="BE56" s="7"/>
      <c r="BF56" s="7"/>
      <c r="BG56" s="7"/>
      <c r="BH56" s="7"/>
      <c r="BI56" s="7"/>
      <c r="BJ56" s="7"/>
      <c r="BK56" s="7"/>
      <c r="BL56" s="781">
        <v>1</v>
      </c>
      <c r="BM56" s="221">
        <v>2</v>
      </c>
      <c r="BN56" s="221">
        <v>2</v>
      </c>
      <c r="BO56" s="221">
        <v>2</v>
      </c>
      <c r="BP56" s="221">
        <v>2</v>
      </c>
      <c r="BQ56" s="221">
        <v>2</v>
      </c>
      <c r="BR56" s="798">
        <v>2</v>
      </c>
      <c r="BS56" s="226">
        <v>2</v>
      </c>
      <c r="BT56" s="221">
        <v>1</v>
      </c>
      <c r="BU56" s="221">
        <v>2</v>
      </c>
      <c r="BV56" s="221">
        <v>2</v>
      </c>
      <c r="BW56" s="798">
        <v>2</v>
      </c>
      <c r="BX56" s="221">
        <v>2</v>
      </c>
      <c r="BY56" s="798">
        <v>2</v>
      </c>
      <c r="BZ56" s="798">
        <v>2</v>
      </c>
      <c r="CA56" s="221">
        <v>2</v>
      </c>
      <c r="CB56" s="221">
        <v>2</v>
      </c>
      <c r="CC56" s="221">
        <v>2</v>
      </c>
      <c r="CD56" s="337">
        <v>1</v>
      </c>
      <c r="CE56" s="221">
        <v>2</v>
      </c>
      <c r="CF56" s="221">
        <v>2</v>
      </c>
      <c r="CG56" s="221">
        <v>2</v>
      </c>
      <c r="CH56" s="221">
        <v>2</v>
      </c>
      <c r="CI56" s="221">
        <v>2</v>
      </c>
      <c r="CJ56" s="337">
        <v>2</v>
      </c>
      <c r="CK56" s="221">
        <v>2</v>
      </c>
      <c r="CL56" s="222">
        <f t="shared" si="34"/>
        <v>23</v>
      </c>
      <c r="CM56" s="237">
        <f t="shared" si="35"/>
        <v>0.88461538461538458</v>
      </c>
      <c r="CN56" s="222">
        <f t="shared" si="36"/>
        <v>3</v>
      </c>
      <c r="CO56" s="237">
        <f t="shared" si="37"/>
        <v>0.11538461538461539</v>
      </c>
      <c r="CP56" s="222">
        <f t="shared" si="38"/>
        <v>0</v>
      </c>
      <c r="CQ56" s="237">
        <f t="shared" si="39"/>
        <v>0</v>
      </c>
      <c r="CR56" s="222">
        <f t="shared" si="40"/>
        <v>0</v>
      </c>
      <c r="CS56" s="237">
        <f t="shared" si="41"/>
        <v>0</v>
      </c>
      <c r="CT56" s="223">
        <f t="shared" si="42"/>
        <v>1.8846153846153846</v>
      </c>
      <c r="CU56" s="223" t="str">
        <f t="shared" si="43"/>
        <v>Đạt mục tiêu</v>
      </c>
      <c r="CV56" s="5"/>
    </row>
    <row r="57" spans="1:100" s="1" customFormat="1" ht="62">
      <c r="A57" s="965"/>
      <c r="B57" s="1024"/>
      <c r="C57" s="1033"/>
      <c r="D57" s="1024"/>
      <c r="E57" s="1033"/>
      <c r="F57" s="1093"/>
      <c r="G57" s="218" t="s">
        <v>1508</v>
      </c>
      <c r="H57" s="218"/>
      <c r="I57" s="539"/>
      <c r="J57" s="107" t="s">
        <v>692</v>
      </c>
      <c r="K57" s="469"/>
      <c r="L57" s="212" t="s">
        <v>32</v>
      </c>
      <c r="M57" s="212" t="s">
        <v>31</v>
      </c>
      <c r="N57" s="165" t="s">
        <v>12</v>
      </c>
      <c r="O57" s="221" t="s">
        <v>29</v>
      </c>
      <c r="P57" s="221" t="s">
        <v>24</v>
      </c>
      <c r="Q57" s="5"/>
      <c r="R57" s="5"/>
      <c r="S57" s="5"/>
      <c r="T57" s="5"/>
      <c r="U57" s="6"/>
      <c r="V57" s="5" t="s">
        <v>24</v>
      </c>
      <c r="W57" s="5"/>
      <c r="X57" s="5"/>
      <c r="Y57" s="5"/>
      <c r="Z57" s="5"/>
      <c r="AA57" s="5"/>
      <c r="AB57" s="80">
        <f t="shared" si="44"/>
        <v>1</v>
      </c>
      <c r="AC57" s="642"/>
      <c r="AD57" s="7"/>
      <c r="AE57" s="7"/>
      <c r="AF57" s="7"/>
      <c r="AG57" s="7"/>
      <c r="AH57" s="7"/>
      <c r="AI57" s="7"/>
      <c r="AJ57" s="7"/>
      <c r="AK57" s="7"/>
      <c r="AL57" s="7"/>
      <c r="AM57" s="7"/>
      <c r="AN57" s="7"/>
      <c r="AO57" s="7"/>
      <c r="AP57" s="7"/>
      <c r="AQ57" s="7"/>
      <c r="AR57" s="7"/>
      <c r="AS57" s="7"/>
      <c r="AT57" s="7"/>
      <c r="AU57" s="7"/>
      <c r="AV57" s="55"/>
      <c r="AW57" s="7"/>
      <c r="AX57" s="7" t="s">
        <v>1183</v>
      </c>
      <c r="AY57" s="7"/>
      <c r="AZ57" s="7"/>
      <c r="BA57" s="7"/>
      <c r="BB57" s="7"/>
      <c r="BC57" s="7"/>
      <c r="BD57" s="7"/>
      <c r="BE57" s="7"/>
      <c r="BF57" s="7"/>
      <c r="BG57" s="7"/>
      <c r="BH57" s="7"/>
      <c r="BI57" s="7"/>
      <c r="BJ57" s="7"/>
      <c r="BK57" s="7"/>
      <c r="BL57" s="781">
        <v>2</v>
      </c>
      <c r="BM57" s="221">
        <v>2</v>
      </c>
      <c r="BN57" s="221">
        <v>2</v>
      </c>
      <c r="BO57" s="221">
        <v>2</v>
      </c>
      <c r="BP57" s="221">
        <v>2</v>
      </c>
      <c r="BQ57" s="221">
        <v>2</v>
      </c>
      <c r="BR57" s="798">
        <v>2</v>
      </c>
      <c r="BS57" s="226">
        <v>1</v>
      </c>
      <c r="BT57" s="221">
        <v>2</v>
      </c>
      <c r="BU57" s="221">
        <v>2</v>
      </c>
      <c r="BV57" s="221">
        <v>2</v>
      </c>
      <c r="BW57" s="798">
        <v>2</v>
      </c>
      <c r="BX57" s="221">
        <v>1</v>
      </c>
      <c r="BY57" s="798">
        <v>2</v>
      </c>
      <c r="BZ57" s="798">
        <v>2</v>
      </c>
      <c r="CA57" s="221">
        <v>2</v>
      </c>
      <c r="CB57" s="221">
        <v>1</v>
      </c>
      <c r="CC57" s="221">
        <v>2</v>
      </c>
      <c r="CD57" s="337">
        <v>2</v>
      </c>
      <c r="CE57" s="221">
        <v>2</v>
      </c>
      <c r="CF57" s="221">
        <v>2</v>
      </c>
      <c r="CG57" s="221">
        <v>2</v>
      </c>
      <c r="CH57" s="221">
        <v>2</v>
      </c>
      <c r="CI57" s="221">
        <v>2</v>
      </c>
      <c r="CJ57" s="337">
        <v>2</v>
      </c>
      <c r="CK57" s="221">
        <v>2</v>
      </c>
      <c r="CL57" s="222">
        <f t="shared" ref="CL57:CL66" si="45">COUNTIF(BL57:CK57,"2")</f>
        <v>23</v>
      </c>
      <c r="CM57" s="237">
        <f t="shared" si="35"/>
        <v>0.88461538461538458</v>
      </c>
      <c r="CN57" s="222">
        <f t="shared" ref="CN57:CN66" si="46">COUNTIF(BL57:CK57,"1")</f>
        <v>3</v>
      </c>
      <c r="CO57" s="237">
        <f t="shared" si="37"/>
        <v>0.11538461538461539</v>
      </c>
      <c r="CP57" s="222">
        <f t="shared" ref="CP57:CP66" si="47">COUNTIF(BL57:CK57,"0")</f>
        <v>0</v>
      </c>
      <c r="CQ57" s="237">
        <f t="shared" si="39"/>
        <v>0</v>
      </c>
      <c r="CR57" s="222">
        <f t="shared" ref="CR57:CR66" si="48">COUNTIF(BL57:CK57,"KĐG")</f>
        <v>0</v>
      </c>
      <c r="CS57" s="237">
        <f t="shared" si="41"/>
        <v>0</v>
      </c>
      <c r="CT57" s="223">
        <f t="shared" si="42"/>
        <v>1.8846153846153846</v>
      </c>
      <c r="CU57" s="223" t="str">
        <f t="shared" si="43"/>
        <v>Đạt mục tiêu</v>
      </c>
      <c r="CV57" s="5"/>
    </row>
    <row r="58" spans="1:100" s="1" customFormat="1" ht="62">
      <c r="A58" s="965"/>
      <c r="B58" s="1024"/>
      <c r="C58" s="1033"/>
      <c r="D58" s="1024"/>
      <c r="E58" s="1033"/>
      <c r="F58" s="1093"/>
      <c r="G58" s="218" t="s">
        <v>1498</v>
      </c>
      <c r="H58" s="218"/>
      <c r="I58" s="539"/>
      <c r="J58" s="94"/>
      <c r="K58" s="467"/>
      <c r="L58" s="5" t="s">
        <v>32</v>
      </c>
      <c r="M58" s="212" t="s">
        <v>31</v>
      </c>
      <c r="N58" s="165" t="s">
        <v>12</v>
      </c>
      <c r="O58" s="221" t="s">
        <v>29</v>
      </c>
      <c r="P58" s="221" t="s">
        <v>24</v>
      </c>
      <c r="Q58" s="5"/>
      <c r="R58" s="5"/>
      <c r="S58" s="5"/>
      <c r="T58" s="5"/>
      <c r="U58" s="195"/>
      <c r="V58" s="5"/>
      <c r="W58" s="5" t="s">
        <v>24</v>
      </c>
      <c r="X58" s="5"/>
      <c r="Y58" s="5"/>
      <c r="Z58" s="5"/>
      <c r="AA58" s="5"/>
      <c r="AB58" s="80">
        <f t="shared" si="44"/>
        <v>1</v>
      </c>
      <c r="AC58" s="642"/>
      <c r="AD58" s="7"/>
      <c r="AE58" s="7"/>
      <c r="AF58" s="7"/>
      <c r="AG58" s="7"/>
      <c r="AH58" s="7"/>
      <c r="AI58" s="7"/>
      <c r="AJ58" s="7"/>
      <c r="AK58" s="7"/>
      <c r="AL58" s="7"/>
      <c r="AM58" s="7"/>
      <c r="AN58" s="7"/>
      <c r="AO58" s="7"/>
      <c r="AP58" s="7"/>
      <c r="AQ58" s="7"/>
      <c r="AR58" s="7"/>
      <c r="AS58" s="7" t="s">
        <v>1183</v>
      </c>
      <c r="AT58" s="7"/>
      <c r="AU58" s="7"/>
      <c r="AV58" s="55"/>
      <c r="AW58" s="7"/>
      <c r="AX58" s="7"/>
      <c r="AY58" s="7" t="s">
        <v>1183</v>
      </c>
      <c r="AZ58" s="7"/>
      <c r="BA58" s="7"/>
      <c r="BB58" s="7"/>
      <c r="BC58" s="7"/>
      <c r="BD58" s="7"/>
      <c r="BE58" s="7"/>
      <c r="BF58" s="7"/>
      <c r="BG58" s="7"/>
      <c r="BH58" s="7"/>
      <c r="BI58" s="7"/>
      <c r="BJ58" s="7"/>
      <c r="BK58" s="7"/>
      <c r="BL58" s="781">
        <v>2</v>
      </c>
      <c r="BM58" s="221">
        <v>2</v>
      </c>
      <c r="BN58" s="221">
        <v>2</v>
      </c>
      <c r="BO58" s="221">
        <v>2</v>
      </c>
      <c r="BP58" s="221">
        <v>2</v>
      </c>
      <c r="BQ58" s="221">
        <v>2</v>
      </c>
      <c r="BR58" s="798">
        <v>2</v>
      </c>
      <c r="BS58" s="226">
        <v>2</v>
      </c>
      <c r="BT58" s="221">
        <v>2</v>
      </c>
      <c r="BU58" s="221">
        <v>2</v>
      </c>
      <c r="BV58" s="221">
        <v>2</v>
      </c>
      <c r="BW58" s="798">
        <v>2</v>
      </c>
      <c r="BX58" s="221">
        <v>2</v>
      </c>
      <c r="BY58" s="798">
        <v>1</v>
      </c>
      <c r="BZ58" s="798">
        <v>2</v>
      </c>
      <c r="CA58" s="221">
        <v>2</v>
      </c>
      <c r="CB58" s="221">
        <v>2</v>
      </c>
      <c r="CC58" s="221">
        <v>2</v>
      </c>
      <c r="CD58" s="337">
        <v>2</v>
      </c>
      <c r="CE58" s="221">
        <v>2</v>
      </c>
      <c r="CF58" s="221">
        <v>2</v>
      </c>
      <c r="CG58" s="221">
        <v>2</v>
      </c>
      <c r="CH58" s="221">
        <v>2</v>
      </c>
      <c r="CI58" s="221">
        <v>2</v>
      </c>
      <c r="CJ58" s="337">
        <v>2</v>
      </c>
      <c r="CK58" s="221">
        <v>2</v>
      </c>
      <c r="CL58" s="222">
        <f t="shared" si="45"/>
        <v>25</v>
      </c>
      <c r="CM58" s="237">
        <f t="shared" si="35"/>
        <v>0.96153846153846156</v>
      </c>
      <c r="CN58" s="222">
        <f t="shared" si="46"/>
        <v>1</v>
      </c>
      <c r="CO58" s="237">
        <f t="shared" si="37"/>
        <v>3.8461538461538464E-2</v>
      </c>
      <c r="CP58" s="222">
        <f t="shared" si="47"/>
        <v>0</v>
      </c>
      <c r="CQ58" s="237">
        <f t="shared" si="39"/>
        <v>0</v>
      </c>
      <c r="CR58" s="222">
        <f t="shared" si="48"/>
        <v>0</v>
      </c>
      <c r="CS58" s="237">
        <f t="shared" si="41"/>
        <v>0</v>
      </c>
      <c r="CT58" s="223">
        <f t="shared" si="42"/>
        <v>1.9615384615384615</v>
      </c>
      <c r="CU58" s="223" t="str">
        <f t="shared" si="43"/>
        <v>Đạt mục tiêu</v>
      </c>
      <c r="CV58" s="5"/>
    </row>
    <row r="59" spans="1:100" s="1" customFormat="1" ht="47">
      <c r="A59" s="995">
        <v>32</v>
      </c>
      <c r="B59" s="1024" t="s">
        <v>2399</v>
      </c>
      <c r="C59" s="1033" t="s">
        <v>35</v>
      </c>
      <c r="D59" s="1093" t="s">
        <v>1851</v>
      </c>
      <c r="E59" s="1033" t="s">
        <v>35</v>
      </c>
      <c r="F59" s="1093" t="s">
        <v>1851</v>
      </c>
      <c r="G59" s="218" t="s">
        <v>2179</v>
      </c>
      <c r="H59" s="203" t="s">
        <v>2549</v>
      </c>
      <c r="I59" s="604"/>
      <c r="J59" s="94"/>
      <c r="K59" s="467"/>
      <c r="L59" s="5" t="s">
        <v>32</v>
      </c>
      <c r="M59" s="212" t="s">
        <v>31</v>
      </c>
      <c r="N59" s="165" t="s">
        <v>12</v>
      </c>
      <c r="O59" s="221" t="s">
        <v>25</v>
      </c>
      <c r="P59" s="221" t="s">
        <v>24</v>
      </c>
      <c r="Q59" s="5"/>
      <c r="R59" s="5"/>
      <c r="S59" s="5"/>
      <c r="T59" s="5"/>
      <c r="U59" s="195"/>
      <c r="V59" s="5" t="s">
        <v>24</v>
      </c>
      <c r="W59" s="5"/>
      <c r="X59" s="5"/>
      <c r="Y59" s="5"/>
      <c r="Z59" s="5"/>
      <c r="AA59" s="5"/>
      <c r="AB59" s="80">
        <f t="shared" si="44"/>
        <v>1</v>
      </c>
      <c r="AC59" s="642"/>
      <c r="AD59" s="7"/>
      <c r="AE59" s="7"/>
      <c r="AF59" s="7"/>
      <c r="AG59" s="7"/>
      <c r="AH59" s="7"/>
      <c r="AI59" s="7"/>
      <c r="AJ59" s="7"/>
      <c r="AK59" s="7"/>
      <c r="AL59" s="7"/>
      <c r="AM59" s="7"/>
      <c r="AN59" s="7"/>
      <c r="AO59" s="7"/>
      <c r="AP59" s="7"/>
      <c r="AQ59" s="7"/>
      <c r="AR59" s="7"/>
      <c r="AS59" s="7"/>
      <c r="AT59" s="7"/>
      <c r="AU59" s="7"/>
      <c r="AV59" s="55" t="s">
        <v>1315</v>
      </c>
      <c r="AW59" s="7"/>
      <c r="AX59" s="7"/>
      <c r="AY59" s="7"/>
      <c r="AZ59" s="7"/>
      <c r="BA59" s="7"/>
      <c r="BB59" s="7"/>
      <c r="BC59" s="7"/>
      <c r="BD59" s="7"/>
      <c r="BE59" s="7"/>
      <c r="BF59" s="7"/>
      <c r="BG59" s="7"/>
      <c r="BH59" s="7"/>
      <c r="BI59" s="7"/>
      <c r="BJ59" s="7"/>
      <c r="BK59" s="7"/>
      <c r="BL59" s="781">
        <v>2</v>
      </c>
      <c r="BM59" s="221">
        <v>2</v>
      </c>
      <c r="BN59" s="221">
        <v>2</v>
      </c>
      <c r="BO59" s="221">
        <v>2</v>
      </c>
      <c r="BP59" s="221">
        <v>2</v>
      </c>
      <c r="BQ59" s="221">
        <v>2</v>
      </c>
      <c r="BR59" s="798">
        <v>2</v>
      </c>
      <c r="BS59" s="226">
        <v>2</v>
      </c>
      <c r="BT59" s="221">
        <v>2</v>
      </c>
      <c r="BU59" s="221">
        <v>2</v>
      </c>
      <c r="BV59" s="221">
        <v>2</v>
      </c>
      <c r="BW59" s="798">
        <v>2</v>
      </c>
      <c r="BX59" s="221">
        <v>1</v>
      </c>
      <c r="BY59" s="798">
        <v>2</v>
      </c>
      <c r="BZ59" s="798">
        <v>2</v>
      </c>
      <c r="CA59" s="221">
        <v>2</v>
      </c>
      <c r="CB59" s="221">
        <v>2</v>
      </c>
      <c r="CC59" s="221">
        <v>2</v>
      </c>
      <c r="CD59" s="337">
        <v>2</v>
      </c>
      <c r="CE59" s="221">
        <v>2</v>
      </c>
      <c r="CF59" s="221">
        <v>2</v>
      </c>
      <c r="CG59" s="221">
        <v>2</v>
      </c>
      <c r="CH59" s="221">
        <v>2</v>
      </c>
      <c r="CI59" s="221">
        <v>2</v>
      </c>
      <c r="CJ59" s="337">
        <v>2</v>
      </c>
      <c r="CK59" s="221">
        <v>2</v>
      </c>
      <c r="CL59" s="222">
        <f t="shared" si="45"/>
        <v>25</v>
      </c>
      <c r="CM59" s="237">
        <f t="shared" si="35"/>
        <v>0.96153846153846156</v>
      </c>
      <c r="CN59" s="222">
        <f t="shared" si="46"/>
        <v>1</v>
      </c>
      <c r="CO59" s="237">
        <f t="shared" si="37"/>
        <v>3.8461538461538464E-2</v>
      </c>
      <c r="CP59" s="222">
        <f t="shared" si="47"/>
        <v>0</v>
      </c>
      <c r="CQ59" s="237">
        <f t="shared" si="39"/>
        <v>0</v>
      </c>
      <c r="CR59" s="222">
        <f t="shared" si="48"/>
        <v>0</v>
      </c>
      <c r="CS59" s="237">
        <f t="shared" si="41"/>
        <v>0</v>
      </c>
      <c r="CT59" s="223">
        <f t="shared" si="42"/>
        <v>1.9615384615384615</v>
      </c>
      <c r="CU59" s="223" t="str">
        <f t="shared" si="43"/>
        <v>Đạt mục tiêu</v>
      </c>
      <c r="CV59" s="5"/>
    </row>
    <row r="60" spans="1:100" s="1" customFormat="1" ht="47">
      <c r="A60" s="995"/>
      <c r="B60" s="1024"/>
      <c r="C60" s="1033"/>
      <c r="D60" s="1093"/>
      <c r="E60" s="1033"/>
      <c r="F60" s="1093"/>
      <c r="G60" s="218" t="s">
        <v>2180</v>
      </c>
      <c r="H60" s="218"/>
      <c r="I60" s="604"/>
      <c r="J60" s="94"/>
      <c r="K60" s="467"/>
      <c r="L60" s="5" t="s">
        <v>32</v>
      </c>
      <c r="M60" s="212" t="s">
        <v>2174</v>
      </c>
      <c r="N60" s="165" t="s">
        <v>12</v>
      </c>
      <c r="O60" s="221" t="s">
        <v>25</v>
      </c>
      <c r="P60" s="221" t="s">
        <v>24</v>
      </c>
      <c r="Q60" s="5"/>
      <c r="R60" s="5" t="s">
        <v>24</v>
      </c>
      <c r="S60" s="5" t="s">
        <v>24</v>
      </c>
      <c r="T60" s="5"/>
      <c r="U60" s="195"/>
      <c r="V60" s="5"/>
      <c r="W60" s="5"/>
      <c r="X60" s="5"/>
      <c r="Y60" s="5"/>
      <c r="Z60" s="5"/>
      <c r="AA60" s="5"/>
      <c r="AB60" s="80">
        <f t="shared" si="44"/>
        <v>2</v>
      </c>
      <c r="AC60" s="642"/>
      <c r="AD60" s="7"/>
      <c r="AE60" s="7"/>
      <c r="AF60" s="7"/>
      <c r="AG60" s="7" t="s">
        <v>1315</v>
      </c>
      <c r="AH60" s="7" t="s">
        <v>1315</v>
      </c>
      <c r="AI60" s="7" t="s">
        <v>1315</v>
      </c>
      <c r="AJ60" s="7" t="s">
        <v>1315</v>
      </c>
      <c r="AK60" s="7" t="s">
        <v>1315</v>
      </c>
      <c r="AL60" s="7"/>
      <c r="AM60" s="7" t="s">
        <v>1315</v>
      </c>
      <c r="AN60" s="7" t="s">
        <v>1315</v>
      </c>
      <c r="AO60" s="7"/>
      <c r="AP60" s="7"/>
      <c r="AQ60" s="7"/>
      <c r="AR60" s="7"/>
      <c r="AS60" s="7"/>
      <c r="AT60" s="7"/>
      <c r="AU60" s="7"/>
      <c r="AV60" s="55"/>
      <c r="AW60" s="7"/>
      <c r="AX60" s="7"/>
      <c r="AY60" s="7"/>
      <c r="AZ60" s="7"/>
      <c r="BA60" s="7"/>
      <c r="BB60" s="7"/>
      <c r="BC60" s="7"/>
      <c r="BD60" s="7"/>
      <c r="BE60" s="7"/>
      <c r="BF60" s="7"/>
      <c r="BG60" s="7"/>
      <c r="BH60" s="7"/>
      <c r="BI60" s="7"/>
      <c r="BJ60" s="7"/>
      <c r="BK60" s="7"/>
      <c r="BL60" s="781">
        <v>2</v>
      </c>
      <c r="BM60" s="221">
        <v>2</v>
      </c>
      <c r="BN60" s="221">
        <v>2</v>
      </c>
      <c r="BO60" s="221">
        <v>2</v>
      </c>
      <c r="BP60" s="221">
        <v>2</v>
      </c>
      <c r="BQ60" s="221">
        <v>2</v>
      </c>
      <c r="BR60" s="798">
        <v>2</v>
      </c>
      <c r="BS60" s="226">
        <v>1</v>
      </c>
      <c r="BT60" s="221">
        <v>2</v>
      </c>
      <c r="BU60" s="221">
        <v>2</v>
      </c>
      <c r="BV60" s="221">
        <v>2</v>
      </c>
      <c r="BW60" s="798">
        <v>2</v>
      </c>
      <c r="BX60" s="221">
        <v>2</v>
      </c>
      <c r="BY60" s="798">
        <v>2</v>
      </c>
      <c r="BZ60" s="798">
        <v>2</v>
      </c>
      <c r="CA60" s="221">
        <v>2</v>
      </c>
      <c r="CB60" s="221">
        <v>2</v>
      </c>
      <c r="CC60" s="221">
        <v>2</v>
      </c>
      <c r="CD60" s="337">
        <v>1</v>
      </c>
      <c r="CE60" s="221">
        <v>2</v>
      </c>
      <c r="CF60" s="221">
        <v>2</v>
      </c>
      <c r="CG60" s="221">
        <v>2</v>
      </c>
      <c r="CH60" s="221">
        <v>2</v>
      </c>
      <c r="CI60" s="221">
        <v>2</v>
      </c>
      <c r="CJ60" s="337">
        <v>2</v>
      </c>
      <c r="CK60" s="221">
        <v>2</v>
      </c>
      <c r="CL60" s="222">
        <f t="shared" si="45"/>
        <v>24</v>
      </c>
      <c r="CM60" s="237">
        <f t="shared" si="35"/>
        <v>0.92307692307692313</v>
      </c>
      <c r="CN60" s="222">
        <f t="shared" si="46"/>
        <v>2</v>
      </c>
      <c r="CO60" s="237">
        <f t="shared" si="37"/>
        <v>7.6923076923076927E-2</v>
      </c>
      <c r="CP60" s="222">
        <f t="shared" si="47"/>
        <v>0</v>
      </c>
      <c r="CQ60" s="237">
        <f t="shared" si="39"/>
        <v>0</v>
      </c>
      <c r="CR60" s="222">
        <f t="shared" si="48"/>
        <v>0</v>
      </c>
      <c r="CS60" s="237">
        <f t="shared" si="41"/>
        <v>0</v>
      </c>
      <c r="CT60" s="223">
        <f t="shared" si="42"/>
        <v>1.9230769230769231</v>
      </c>
      <c r="CU60" s="223" t="str">
        <f t="shared" si="43"/>
        <v>Đạt mục tiêu</v>
      </c>
      <c r="CV60" s="5"/>
    </row>
    <row r="61" spans="1:100" s="1" customFormat="1" ht="62">
      <c r="A61" s="1036">
        <v>33</v>
      </c>
      <c r="B61" s="1024" t="s">
        <v>2773</v>
      </c>
      <c r="C61" s="1033" t="s">
        <v>2427</v>
      </c>
      <c r="D61" s="1024" t="s">
        <v>2774</v>
      </c>
      <c r="E61" s="215" t="s">
        <v>41</v>
      </c>
      <c r="F61" s="219" t="s">
        <v>1847</v>
      </c>
      <c r="G61" s="218" t="s">
        <v>2400</v>
      </c>
      <c r="H61" s="218"/>
      <c r="I61" s="539"/>
      <c r="J61" s="94"/>
      <c r="K61" s="467"/>
      <c r="L61" s="5" t="s">
        <v>32</v>
      </c>
      <c r="M61" s="212" t="s">
        <v>31</v>
      </c>
      <c r="N61" s="165" t="s">
        <v>12</v>
      </c>
      <c r="O61" s="221" t="s">
        <v>29</v>
      </c>
      <c r="P61" s="221"/>
      <c r="Q61" s="5"/>
      <c r="R61" s="5"/>
      <c r="S61" s="5"/>
      <c r="T61" s="5"/>
      <c r="U61" s="195" t="s">
        <v>24</v>
      </c>
      <c r="V61" s="5"/>
      <c r="W61" s="5"/>
      <c r="X61" s="5"/>
      <c r="Y61" s="5"/>
      <c r="Z61" s="5"/>
      <c r="AA61" s="5"/>
      <c r="AB61" s="80">
        <f t="shared" si="44"/>
        <v>1</v>
      </c>
      <c r="AC61" s="642"/>
      <c r="AD61" s="7"/>
      <c r="AE61" s="7"/>
      <c r="AF61" s="7"/>
      <c r="AG61" s="7"/>
      <c r="AH61" s="7"/>
      <c r="AI61" s="7"/>
      <c r="AJ61" s="7"/>
      <c r="AK61" s="7"/>
      <c r="AL61" s="7"/>
      <c r="AM61" s="7"/>
      <c r="AN61" s="7"/>
      <c r="AO61" s="7"/>
      <c r="AP61" s="7"/>
      <c r="AQ61" s="7"/>
      <c r="AR61" s="7"/>
      <c r="AS61" s="7"/>
      <c r="AT61" s="7" t="s">
        <v>1315</v>
      </c>
      <c r="AU61" s="7"/>
      <c r="AV61" s="55"/>
      <c r="AW61" s="7"/>
      <c r="AX61" s="7"/>
      <c r="AY61" s="7"/>
      <c r="AZ61" s="7"/>
      <c r="BA61" s="7"/>
      <c r="BB61" s="7"/>
      <c r="BC61" s="7"/>
      <c r="BD61" s="7"/>
      <c r="BE61" s="7"/>
      <c r="BF61" s="7"/>
      <c r="BG61" s="7"/>
      <c r="BH61" s="7"/>
      <c r="BI61" s="7"/>
      <c r="BJ61" s="7"/>
      <c r="BK61" s="7"/>
      <c r="BL61" s="781">
        <v>2</v>
      </c>
      <c r="BM61" s="221">
        <v>2</v>
      </c>
      <c r="BN61" s="221">
        <v>2</v>
      </c>
      <c r="BO61" s="221">
        <v>2</v>
      </c>
      <c r="BP61" s="221">
        <v>2</v>
      </c>
      <c r="BQ61" s="221">
        <v>2</v>
      </c>
      <c r="BR61" s="798">
        <v>2</v>
      </c>
      <c r="BS61" s="226">
        <v>2</v>
      </c>
      <c r="BT61" s="221">
        <v>1</v>
      </c>
      <c r="BU61" s="221">
        <v>2</v>
      </c>
      <c r="BV61" s="221">
        <v>2</v>
      </c>
      <c r="BW61" s="798">
        <v>2</v>
      </c>
      <c r="BX61" s="221">
        <v>2</v>
      </c>
      <c r="BY61" s="798">
        <v>2</v>
      </c>
      <c r="BZ61" s="798">
        <v>2</v>
      </c>
      <c r="CA61" s="221">
        <v>2</v>
      </c>
      <c r="CB61" s="221">
        <v>2</v>
      </c>
      <c r="CC61" s="221">
        <v>2</v>
      </c>
      <c r="CD61" s="337">
        <v>2</v>
      </c>
      <c r="CE61" s="221">
        <v>2</v>
      </c>
      <c r="CF61" s="221">
        <v>2</v>
      </c>
      <c r="CG61" s="221">
        <v>2</v>
      </c>
      <c r="CH61" s="221">
        <v>1</v>
      </c>
      <c r="CI61" s="221">
        <v>2</v>
      </c>
      <c r="CJ61" s="337">
        <v>2</v>
      </c>
      <c r="CK61" s="221">
        <v>2</v>
      </c>
      <c r="CL61" s="222">
        <f t="shared" si="45"/>
        <v>24</v>
      </c>
      <c r="CM61" s="237">
        <f t="shared" si="35"/>
        <v>0.92307692307692313</v>
      </c>
      <c r="CN61" s="222">
        <f t="shared" si="46"/>
        <v>2</v>
      </c>
      <c r="CO61" s="237">
        <f t="shared" si="37"/>
        <v>7.6923076923076927E-2</v>
      </c>
      <c r="CP61" s="222">
        <f t="shared" si="47"/>
        <v>0</v>
      </c>
      <c r="CQ61" s="237">
        <f t="shared" si="39"/>
        <v>0</v>
      </c>
      <c r="CR61" s="222">
        <f t="shared" si="48"/>
        <v>0</v>
      </c>
      <c r="CS61" s="237">
        <f t="shared" si="41"/>
        <v>0</v>
      </c>
      <c r="CT61" s="223">
        <f t="shared" si="42"/>
        <v>1.9230769230769231</v>
      </c>
      <c r="CU61" s="223" t="str">
        <f t="shared" si="43"/>
        <v>Đạt mục tiêu</v>
      </c>
      <c r="CV61" s="5"/>
    </row>
    <row r="62" spans="1:100" s="1" customFormat="1" ht="66">
      <c r="A62" s="1036"/>
      <c r="B62" s="1024"/>
      <c r="C62" s="1033"/>
      <c r="D62" s="1024"/>
      <c r="E62" s="215" t="s">
        <v>2427</v>
      </c>
      <c r="F62" s="219" t="s">
        <v>2775</v>
      </c>
      <c r="G62" s="218" t="s">
        <v>2776</v>
      </c>
      <c r="H62" s="218"/>
      <c r="I62" s="442"/>
      <c r="J62" s="107" t="s">
        <v>693</v>
      </c>
      <c r="K62" s="469"/>
      <c r="L62" s="5" t="s">
        <v>32</v>
      </c>
      <c r="M62" s="212" t="s">
        <v>31</v>
      </c>
      <c r="N62" s="165" t="s">
        <v>12</v>
      </c>
      <c r="O62" s="221" t="s">
        <v>29</v>
      </c>
      <c r="P62" s="221" t="s">
        <v>24</v>
      </c>
      <c r="Q62" s="5"/>
      <c r="R62" s="5"/>
      <c r="S62" s="5"/>
      <c r="T62" s="5"/>
      <c r="U62" s="6"/>
      <c r="V62" s="5"/>
      <c r="W62" s="5"/>
      <c r="X62" s="5" t="s">
        <v>24</v>
      </c>
      <c r="Y62" s="5"/>
      <c r="Z62" s="5"/>
      <c r="AA62" s="5"/>
      <c r="AB62" s="80">
        <f t="shared" si="44"/>
        <v>1</v>
      </c>
      <c r="AC62" s="642"/>
      <c r="AD62" s="7"/>
      <c r="AE62" s="7"/>
      <c r="AF62" s="7"/>
      <c r="AG62" s="7"/>
      <c r="AH62" s="7"/>
      <c r="AI62" s="7"/>
      <c r="AJ62" s="7"/>
      <c r="AK62" s="7"/>
      <c r="AL62" s="7"/>
      <c r="AM62" s="7"/>
      <c r="AN62" s="7"/>
      <c r="AO62" s="7"/>
      <c r="AP62" s="7"/>
      <c r="AQ62" s="7"/>
      <c r="AR62" s="7"/>
      <c r="AS62" s="7"/>
      <c r="AT62" s="7"/>
      <c r="AU62" s="7"/>
      <c r="AV62" s="55"/>
      <c r="AW62" s="7"/>
      <c r="AX62" s="7"/>
      <c r="AY62" s="7"/>
      <c r="AZ62" s="7"/>
      <c r="BA62" s="7"/>
      <c r="BB62" s="7" t="s">
        <v>1183</v>
      </c>
      <c r="BC62" s="7"/>
      <c r="BD62" s="7"/>
      <c r="BE62" s="7"/>
      <c r="BF62" s="7"/>
      <c r="BG62" s="7"/>
      <c r="BH62" s="7"/>
      <c r="BI62" s="7"/>
      <c r="BJ62" s="7"/>
      <c r="BK62" s="7"/>
      <c r="BL62" s="781">
        <v>2</v>
      </c>
      <c r="BM62" s="221">
        <v>2</v>
      </c>
      <c r="BN62" s="221">
        <v>2</v>
      </c>
      <c r="BO62" s="221">
        <v>2</v>
      </c>
      <c r="BP62" s="221">
        <v>2</v>
      </c>
      <c r="BQ62" s="221">
        <v>2</v>
      </c>
      <c r="BR62" s="798">
        <v>2</v>
      </c>
      <c r="BS62" s="226">
        <v>1</v>
      </c>
      <c r="BT62" s="221">
        <v>2</v>
      </c>
      <c r="BU62" s="221">
        <v>2</v>
      </c>
      <c r="BV62" s="221">
        <v>2</v>
      </c>
      <c r="BW62" s="798">
        <v>2</v>
      </c>
      <c r="BX62" s="221">
        <v>2</v>
      </c>
      <c r="BY62" s="798">
        <v>1</v>
      </c>
      <c r="BZ62" s="798">
        <v>2</v>
      </c>
      <c r="CA62" s="221">
        <v>2</v>
      </c>
      <c r="CB62" s="221">
        <v>2</v>
      </c>
      <c r="CC62" s="221">
        <v>2</v>
      </c>
      <c r="CD62" s="337">
        <v>2</v>
      </c>
      <c r="CE62" s="221">
        <v>2</v>
      </c>
      <c r="CF62" s="221">
        <v>2</v>
      </c>
      <c r="CG62" s="221">
        <v>2</v>
      </c>
      <c r="CH62" s="221">
        <v>2</v>
      </c>
      <c r="CI62" s="221">
        <v>2</v>
      </c>
      <c r="CJ62" s="337">
        <v>2</v>
      </c>
      <c r="CK62" s="221">
        <v>2</v>
      </c>
      <c r="CL62" s="222">
        <f t="shared" si="45"/>
        <v>24</v>
      </c>
      <c r="CM62" s="237">
        <f t="shared" si="35"/>
        <v>0.92307692307692313</v>
      </c>
      <c r="CN62" s="222">
        <f t="shared" si="46"/>
        <v>2</v>
      </c>
      <c r="CO62" s="237">
        <f t="shared" si="37"/>
        <v>7.6923076923076927E-2</v>
      </c>
      <c r="CP62" s="222">
        <f t="shared" si="47"/>
        <v>0</v>
      </c>
      <c r="CQ62" s="237">
        <f t="shared" si="39"/>
        <v>0</v>
      </c>
      <c r="CR62" s="222">
        <f t="shared" si="48"/>
        <v>0</v>
      </c>
      <c r="CS62" s="237">
        <f t="shared" si="41"/>
        <v>0</v>
      </c>
      <c r="CT62" s="223">
        <f t="shared" si="42"/>
        <v>1.9230769230769231</v>
      </c>
      <c r="CU62" s="223" t="str">
        <f t="shared" si="43"/>
        <v>Đạt mục tiêu</v>
      </c>
      <c r="CV62" s="5"/>
    </row>
    <row r="63" spans="1:100" ht="47">
      <c r="A63" s="1036">
        <v>34</v>
      </c>
      <c r="B63" s="1024" t="s">
        <v>463</v>
      </c>
      <c r="C63" s="1055" t="s">
        <v>41</v>
      </c>
      <c r="D63" s="1024" t="s">
        <v>380</v>
      </c>
      <c r="E63" s="1055" t="s">
        <v>41</v>
      </c>
      <c r="F63" s="217" t="s">
        <v>380</v>
      </c>
      <c r="G63" s="217" t="s">
        <v>584</v>
      </c>
      <c r="H63" s="217"/>
      <c r="I63" s="591"/>
      <c r="J63" s="109" t="s">
        <v>694</v>
      </c>
      <c r="K63" s="476"/>
      <c r="L63" s="5" t="s">
        <v>32</v>
      </c>
      <c r="M63" s="212" t="s">
        <v>31</v>
      </c>
      <c r="N63" s="165" t="s">
        <v>12</v>
      </c>
      <c r="O63" s="221" t="s">
        <v>29</v>
      </c>
      <c r="P63" s="221" t="s">
        <v>24</v>
      </c>
      <c r="Q63" s="5"/>
      <c r="R63" s="5"/>
      <c r="S63" s="5"/>
      <c r="T63" s="5"/>
      <c r="U63" s="6"/>
      <c r="V63" s="5"/>
      <c r="W63" s="5"/>
      <c r="X63" s="5" t="s">
        <v>24</v>
      </c>
      <c r="Y63" s="221"/>
      <c r="Z63" s="5"/>
      <c r="AA63" s="5"/>
      <c r="AB63" s="80">
        <f t="shared" si="44"/>
        <v>1</v>
      </c>
      <c r="AC63" s="642"/>
      <c r="AD63" s="7"/>
      <c r="AE63" s="7"/>
      <c r="AF63" s="7"/>
      <c r="AG63" s="7"/>
      <c r="AH63" s="7" t="s">
        <v>1315</v>
      </c>
      <c r="AI63" s="7"/>
      <c r="AJ63" s="7"/>
      <c r="AK63" s="7"/>
      <c r="AL63" s="7"/>
      <c r="AM63" s="7"/>
      <c r="AN63" s="7"/>
      <c r="AO63" s="7"/>
      <c r="AP63" s="7"/>
      <c r="AQ63" s="7"/>
      <c r="AR63" s="7"/>
      <c r="AS63" s="7"/>
      <c r="AT63" s="7"/>
      <c r="AU63" s="7"/>
      <c r="AV63" s="55"/>
      <c r="AW63" s="7"/>
      <c r="AX63" s="7"/>
      <c r="AY63" s="7"/>
      <c r="AZ63" s="7"/>
      <c r="BA63" s="7"/>
      <c r="BB63" s="7"/>
      <c r="BC63" s="7" t="s">
        <v>1315</v>
      </c>
      <c r="BD63" s="7"/>
      <c r="BE63" s="55"/>
      <c r="BF63" s="55"/>
      <c r="BG63" s="55"/>
      <c r="BH63" s="7"/>
      <c r="BI63" s="7"/>
      <c r="BJ63" s="7"/>
      <c r="BK63" s="7"/>
      <c r="BL63" s="781">
        <v>1</v>
      </c>
      <c r="BM63" s="221">
        <v>2</v>
      </c>
      <c r="BN63" s="221">
        <v>2</v>
      </c>
      <c r="BO63" s="221">
        <v>2</v>
      </c>
      <c r="BP63" s="221">
        <v>2</v>
      </c>
      <c r="BQ63" s="221">
        <v>2</v>
      </c>
      <c r="BR63" s="798">
        <v>2</v>
      </c>
      <c r="BS63" s="226">
        <v>2</v>
      </c>
      <c r="BT63" s="221">
        <v>2</v>
      </c>
      <c r="BU63" s="221">
        <v>2</v>
      </c>
      <c r="BV63" s="221">
        <v>2</v>
      </c>
      <c r="BW63" s="798">
        <v>2</v>
      </c>
      <c r="BX63" s="221">
        <v>2</v>
      </c>
      <c r="BY63" s="798">
        <v>2</v>
      </c>
      <c r="BZ63" s="798">
        <v>2</v>
      </c>
      <c r="CA63" s="221">
        <v>2</v>
      </c>
      <c r="CB63" s="221">
        <v>2</v>
      </c>
      <c r="CC63" s="221">
        <v>2</v>
      </c>
      <c r="CD63" s="337">
        <v>1</v>
      </c>
      <c r="CE63" s="221">
        <v>2</v>
      </c>
      <c r="CF63" s="221">
        <v>2</v>
      </c>
      <c r="CG63" s="221">
        <v>2</v>
      </c>
      <c r="CH63" s="221">
        <v>2</v>
      </c>
      <c r="CI63" s="221">
        <v>2</v>
      </c>
      <c r="CJ63" s="337">
        <v>2</v>
      </c>
      <c r="CK63" s="221">
        <v>2</v>
      </c>
      <c r="CL63" s="222">
        <f t="shared" si="45"/>
        <v>24</v>
      </c>
      <c r="CM63" s="237">
        <f t="shared" si="35"/>
        <v>0.92307692307692313</v>
      </c>
      <c r="CN63" s="222">
        <f t="shared" si="46"/>
        <v>2</v>
      </c>
      <c r="CO63" s="237">
        <f t="shared" si="37"/>
        <v>7.6923076923076927E-2</v>
      </c>
      <c r="CP63" s="222">
        <f t="shared" si="47"/>
        <v>0</v>
      </c>
      <c r="CQ63" s="237">
        <f t="shared" si="39"/>
        <v>0</v>
      </c>
      <c r="CR63" s="222">
        <f t="shared" si="48"/>
        <v>0</v>
      </c>
      <c r="CS63" s="237">
        <f t="shared" si="41"/>
        <v>0</v>
      </c>
      <c r="CT63" s="223">
        <f t="shared" si="42"/>
        <v>1.9230769230769231</v>
      </c>
      <c r="CU63" s="223" t="str">
        <f t="shared" si="43"/>
        <v>Đạt mục tiêu</v>
      </c>
      <c r="CV63" s="221"/>
    </row>
    <row r="64" spans="1:100" ht="47">
      <c r="A64" s="1036"/>
      <c r="B64" s="1024"/>
      <c r="C64" s="1055"/>
      <c r="D64" s="1024"/>
      <c r="E64" s="1055"/>
      <c r="F64" s="217" t="s">
        <v>381</v>
      </c>
      <c r="G64" s="217" t="s">
        <v>325</v>
      </c>
      <c r="H64" s="217"/>
      <c r="I64" s="591"/>
      <c r="J64" s="63"/>
      <c r="K64" s="466"/>
      <c r="L64" s="5" t="s">
        <v>32</v>
      </c>
      <c r="M64" s="212" t="s">
        <v>31</v>
      </c>
      <c r="N64" s="165" t="s">
        <v>12</v>
      </c>
      <c r="O64" s="221" t="s">
        <v>29</v>
      </c>
      <c r="P64" s="221" t="s">
        <v>24</v>
      </c>
      <c r="Q64" s="5"/>
      <c r="R64" s="5"/>
      <c r="S64" s="5"/>
      <c r="T64" s="5" t="s">
        <v>24</v>
      </c>
      <c r="U64" s="6"/>
      <c r="V64" s="5"/>
      <c r="W64" s="5"/>
      <c r="X64" s="5"/>
      <c r="Y64" s="221"/>
      <c r="Z64" s="5"/>
      <c r="AA64" s="5"/>
      <c r="AB64" s="80">
        <f t="shared" si="44"/>
        <v>1</v>
      </c>
      <c r="AC64" s="642"/>
      <c r="AD64" s="7"/>
      <c r="AE64" s="7"/>
      <c r="AF64" s="7"/>
      <c r="AG64" s="7"/>
      <c r="AH64" s="7"/>
      <c r="AI64" s="7"/>
      <c r="AJ64" s="7"/>
      <c r="AK64" s="7"/>
      <c r="AL64" s="7"/>
      <c r="AM64" s="7"/>
      <c r="AN64" s="7"/>
      <c r="AO64" s="7" t="s">
        <v>1315</v>
      </c>
      <c r="AP64" s="55"/>
      <c r="AQ64" s="55"/>
      <c r="AR64" s="55"/>
      <c r="AS64" s="7"/>
      <c r="AT64" s="7"/>
      <c r="AU64" s="7"/>
      <c r="AV64" s="55"/>
      <c r="AW64" s="7"/>
      <c r="AX64" s="7"/>
      <c r="AY64" s="7"/>
      <c r="AZ64" s="7"/>
      <c r="BA64" s="7"/>
      <c r="BB64" s="7"/>
      <c r="BC64" s="7"/>
      <c r="BD64" s="7"/>
      <c r="BE64" s="55"/>
      <c r="BF64" s="55"/>
      <c r="BG64" s="55"/>
      <c r="BH64" s="7"/>
      <c r="BI64" s="7"/>
      <c r="BJ64" s="7"/>
      <c r="BK64" s="7"/>
      <c r="BL64" s="781">
        <v>2</v>
      </c>
      <c r="BM64" s="221">
        <v>2</v>
      </c>
      <c r="BN64" s="221">
        <v>2</v>
      </c>
      <c r="BO64" s="221">
        <v>2</v>
      </c>
      <c r="BP64" s="221">
        <v>2</v>
      </c>
      <c r="BQ64" s="221">
        <v>2</v>
      </c>
      <c r="BR64" s="798">
        <v>2</v>
      </c>
      <c r="BS64" s="226">
        <v>2</v>
      </c>
      <c r="BT64" s="221">
        <v>2</v>
      </c>
      <c r="BU64" s="221">
        <v>2</v>
      </c>
      <c r="BV64" s="221">
        <v>2</v>
      </c>
      <c r="BW64" s="798">
        <v>2</v>
      </c>
      <c r="BX64" s="221">
        <v>2</v>
      </c>
      <c r="BY64" s="798">
        <v>2</v>
      </c>
      <c r="BZ64" s="798">
        <v>2</v>
      </c>
      <c r="CA64" s="221">
        <v>2</v>
      </c>
      <c r="CB64" s="221">
        <v>2</v>
      </c>
      <c r="CC64" s="221">
        <v>2</v>
      </c>
      <c r="CD64" s="337">
        <v>1</v>
      </c>
      <c r="CE64" s="221">
        <v>2</v>
      </c>
      <c r="CF64" s="221">
        <v>2</v>
      </c>
      <c r="CG64" s="221">
        <v>2</v>
      </c>
      <c r="CH64" s="221">
        <v>2</v>
      </c>
      <c r="CI64" s="221">
        <v>2</v>
      </c>
      <c r="CJ64" s="337">
        <v>2</v>
      </c>
      <c r="CK64" s="221">
        <v>2</v>
      </c>
      <c r="CL64" s="222">
        <f t="shared" si="45"/>
        <v>25</v>
      </c>
      <c r="CM64" s="237">
        <f t="shared" si="35"/>
        <v>0.96153846153846156</v>
      </c>
      <c r="CN64" s="222">
        <f t="shared" si="46"/>
        <v>1</v>
      </c>
      <c r="CO64" s="237">
        <f t="shared" si="37"/>
        <v>3.8461538461538464E-2</v>
      </c>
      <c r="CP64" s="222">
        <f t="shared" si="47"/>
        <v>0</v>
      </c>
      <c r="CQ64" s="237">
        <f t="shared" si="39"/>
        <v>0</v>
      </c>
      <c r="CR64" s="222">
        <f t="shared" si="48"/>
        <v>0</v>
      </c>
      <c r="CS64" s="237">
        <f t="shared" si="41"/>
        <v>0</v>
      </c>
      <c r="CT64" s="223">
        <f t="shared" si="42"/>
        <v>1.9615384615384615</v>
      </c>
      <c r="CU64" s="223" t="str">
        <f t="shared" si="43"/>
        <v>Đạt mục tiêu</v>
      </c>
      <c r="CV64" s="221"/>
    </row>
    <row r="65" spans="1:100" s="1" customFormat="1" ht="66">
      <c r="A65" s="1036">
        <v>35</v>
      </c>
      <c r="B65" s="219" t="s">
        <v>2794</v>
      </c>
      <c r="C65" s="148" t="s">
        <v>2427</v>
      </c>
      <c r="D65" s="157" t="s">
        <v>2317</v>
      </c>
      <c r="E65" s="148" t="s">
        <v>26</v>
      </c>
      <c r="F65" s="157" t="s">
        <v>2317</v>
      </c>
      <c r="G65" s="293" t="s">
        <v>2795</v>
      </c>
      <c r="H65" s="293"/>
      <c r="I65" s="442"/>
      <c r="J65" s="93"/>
      <c r="K65" s="470"/>
      <c r="L65" s="5" t="s">
        <v>32</v>
      </c>
      <c r="M65" s="212" t="s">
        <v>31</v>
      </c>
      <c r="N65" s="165" t="s">
        <v>12</v>
      </c>
      <c r="O65" s="221" t="s">
        <v>29</v>
      </c>
      <c r="P65" s="221" t="s">
        <v>24</v>
      </c>
      <c r="Q65" s="5"/>
      <c r="R65" s="5"/>
      <c r="S65" s="5"/>
      <c r="T65" s="5"/>
      <c r="U65" s="6"/>
      <c r="V65" s="5"/>
      <c r="W65" s="5"/>
      <c r="X65" s="5"/>
      <c r="Y65" s="5" t="s">
        <v>24</v>
      </c>
      <c r="Z65" s="5"/>
      <c r="AA65" s="5"/>
      <c r="AB65" s="80">
        <f t="shared" si="44"/>
        <v>1</v>
      </c>
      <c r="AC65" s="642"/>
      <c r="AD65" s="7"/>
      <c r="AE65" s="7"/>
      <c r="AF65" s="7"/>
      <c r="AG65" s="7"/>
      <c r="AH65" s="7"/>
      <c r="AI65" s="7"/>
      <c r="AJ65" s="7"/>
      <c r="AK65" s="7"/>
      <c r="AL65" s="7"/>
      <c r="AM65" s="7"/>
      <c r="AN65" s="7"/>
      <c r="AO65" s="7"/>
      <c r="AP65" s="7"/>
      <c r="AQ65" s="7"/>
      <c r="AR65" s="7"/>
      <c r="AS65" s="7"/>
      <c r="AT65" s="7"/>
      <c r="AU65" s="7"/>
      <c r="AV65" s="55"/>
      <c r="AW65" s="7"/>
      <c r="AX65" s="7"/>
      <c r="AY65" s="7"/>
      <c r="AZ65" s="7"/>
      <c r="BA65" s="7"/>
      <c r="BB65" s="7"/>
      <c r="BC65" s="7"/>
      <c r="BD65" s="7"/>
      <c r="BE65" s="7"/>
      <c r="BF65" s="7" t="s">
        <v>1183</v>
      </c>
      <c r="BG65" s="7"/>
      <c r="BH65" s="7"/>
      <c r="BI65" s="7"/>
      <c r="BJ65" s="7"/>
      <c r="BK65" s="7"/>
      <c r="BL65" s="781">
        <v>2</v>
      </c>
      <c r="BM65" s="221">
        <v>2</v>
      </c>
      <c r="BN65" s="221">
        <v>2</v>
      </c>
      <c r="BO65" s="221">
        <v>2</v>
      </c>
      <c r="BP65" s="221">
        <v>2</v>
      </c>
      <c r="BQ65" s="221">
        <v>2</v>
      </c>
      <c r="BR65" s="798">
        <v>2</v>
      </c>
      <c r="BS65" s="226">
        <v>1</v>
      </c>
      <c r="BT65" s="221">
        <v>2</v>
      </c>
      <c r="BU65" s="221">
        <v>2</v>
      </c>
      <c r="BV65" s="221">
        <v>2</v>
      </c>
      <c r="BW65" s="798">
        <v>2</v>
      </c>
      <c r="BX65" s="221">
        <v>2</v>
      </c>
      <c r="BY65" s="798">
        <v>2</v>
      </c>
      <c r="BZ65" s="798">
        <v>2</v>
      </c>
      <c r="CA65" s="221">
        <v>2</v>
      </c>
      <c r="CB65" s="221">
        <v>2</v>
      </c>
      <c r="CC65" s="221">
        <v>2</v>
      </c>
      <c r="CD65" s="337">
        <v>1</v>
      </c>
      <c r="CE65" s="221">
        <v>2</v>
      </c>
      <c r="CF65" s="221">
        <v>2</v>
      </c>
      <c r="CG65" s="221">
        <v>2</v>
      </c>
      <c r="CH65" s="221">
        <v>2</v>
      </c>
      <c r="CI65" s="221">
        <v>2</v>
      </c>
      <c r="CJ65" s="337">
        <v>2</v>
      </c>
      <c r="CK65" s="221">
        <v>2</v>
      </c>
      <c r="CL65" s="222">
        <f t="shared" si="45"/>
        <v>24</v>
      </c>
      <c r="CM65" s="237">
        <f t="shared" si="35"/>
        <v>0.92307692307692313</v>
      </c>
      <c r="CN65" s="222">
        <f t="shared" si="46"/>
        <v>2</v>
      </c>
      <c r="CO65" s="237">
        <f t="shared" si="37"/>
        <v>7.6923076923076927E-2</v>
      </c>
      <c r="CP65" s="222">
        <f t="shared" si="47"/>
        <v>0</v>
      </c>
      <c r="CQ65" s="237">
        <f t="shared" si="39"/>
        <v>0</v>
      </c>
      <c r="CR65" s="222">
        <f t="shared" si="48"/>
        <v>0</v>
      </c>
      <c r="CS65" s="237">
        <f t="shared" si="41"/>
        <v>0</v>
      </c>
      <c r="CT65" s="223">
        <f t="shared" si="42"/>
        <v>1.9230769230769231</v>
      </c>
      <c r="CU65" s="223" t="str">
        <f t="shared" si="43"/>
        <v>Đạt mục tiêu</v>
      </c>
      <c r="CV65" s="5"/>
    </row>
    <row r="66" spans="1:100" s="1" customFormat="1" ht="47">
      <c r="A66" s="1036"/>
      <c r="B66" s="219" t="s">
        <v>465</v>
      </c>
      <c r="C66" s="148" t="s">
        <v>26</v>
      </c>
      <c r="D66" s="219" t="s">
        <v>327</v>
      </c>
      <c r="E66" s="148" t="s">
        <v>26</v>
      </c>
      <c r="F66" s="219" t="s">
        <v>326</v>
      </c>
      <c r="G66" s="219" t="s">
        <v>675</v>
      </c>
      <c r="H66" s="219"/>
      <c r="I66" s="600"/>
      <c r="J66" s="94"/>
      <c r="K66" s="467"/>
      <c r="L66" s="5" t="s">
        <v>32</v>
      </c>
      <c r="M66" s="212" t="s">
        <v>31</v>
      </c>
      <c r="N66" s="165" t="s">
        <v>12</v>
      </c>
      <c r="O66" s="221" t="s">
        <v>29</v>
      </c>
      <c r="P66" s="221" t="s">
        <v>24</v>
      </c>
      <c r="Q66" s="5"/>
      <c r="R66" s="5"/>
      <c r="S66" s="5"/>
      <c r="T66" s="5"/>
      <c r="U66" s="195"/>
      <c r="V66" s="5"/>
      <c r="W66" s="5" t="s">
        <v>24</v>
      </c>
      <c r="X66" s="5"/>
      <c r="Y66" s="5"/>
      <c r="Z66" s="5"/>
      <c r="AA66" s="5"/>
      <c r="AB66" s="80">
        <f t="shared" si="44"/>
        <v>1</v>
      </c>
      <c r="AC66" s="642"/>
      <c r="AD66" s="7"/>
      <c r="AE66" s="7"/>
      <c r="AF66" s="7"/>
      <c r="AG66" s="7"/>
      <c r="AH66" s="7"/>
      <c r="AI66" s="7"/>
      <c r="AJ66" s="7"/>
      <c r="AK66" s="7"/>
      <c r="AL66" s="7"/>
      <c r="AM66" s="7"/>
      <c r="AN66" s="7"/>
      <c r="AO66" s="7"/>
      <c r="AP66" s="7"/>
      <c r="AQ66" s="7"/>
      <c r="AR66" s="7"/>
      <c r="AS66" s="7"/>
      <c r="AT66" s="7"/>
      <c r="AU66" s="7" t="s">
        <v>1315</v>
      </c>
      <c r="AV66" s="55"/>
      <c r="AW66" s="7"/>
      <c r="AX66" s="7"/>
      <c r="AY66" s="7" t="s">
        <v>1318</v>
      </c>
      <c r="AZ66" s="7"/>
      <c r="BA66" s="7"/>
      <c r="BB66" s="7"/>
      <c r="BC66" s="7"/>
      <c r="BD66" s="7"/>
      <c r="BE66" s="7"/>
      <c r="BF66" s="7"/>
      <c r="BG66" s="7"/>
      <c r="BH66" s="7"/>
      <c r="BI66" s="7"/>
      <c r="BJ66" s="7"/>
      <c r="BK66" s="7"/>
      <c r="BL66" s="781">
        <v>2</v>
      </c>
      <c r="BM66" s="221">
        <v>2</v>
      </c>
      <c r="BN66" s="221">
        <v>2</v>
      </c>
      <c r="BO66" s="221">
        <v>2</v>
      </c>
      <c r="BP66" s="221">
        <v>2</v>
      </c>
      <c r="BQ66" s="221">
        <v>2</v>
      </c>
      <c r="BR66" s="798">
        <v>2</v>
      </c>
      <c r="BS66" s="226">
        <v>2</v>
      </c>
      <c r="BT66" s="221">
        <v>2</v>
      </c>
      <c r="BU66" s="221">
        <v>1</v>
      </c>
      <c r="BV66" s="221">
        <v>2</v>
      </c>
      <c r="BW66" s="798">
        <v>2</v>
      </c>
      <c r="BX66" s="221">
        <v>2</v>
      </c>
      <c r="BY66" s="798">
        <v>2</v>
      </c>
      <c r="BZ66" s="798">
        <v>2</v>
      </c>
      <c r="CA66" s="221">
        <v>2</v>
      </c>
      <c r="CB66" s="221">
        <v>2</v>
      </c>
      <c r="CC66" s="221">
        <v>2</v>
      </c>
      <c r="CD66" s="337">
        <v>2</v>
      </c>
      <c r="CE66" s="221">
        <v>2</v>
      </c>
      <c r="CF66" s="221">
        <v>2</v>
      </c>
      <c r="CG66" s="221">
        <v>2</v>
      </c>
      <c r="CH66" s="221">
        <v>2</v>
      </c>
      <c r="CI66" s="221">
        <v>2</v>
      </c>
      <c r="CJ66" s="337">
        <v>1</v>
      </c>
      <c r="CK66" s="221">
        <v>2</v>
      </c>
      <c r="CL66" s="222">
        <f t="shared" si="45"/>
        <v>24</v>
      </c>
      <c r="CM66" s="237">
        <f t="shared" si="35"/>
        <v>0.92307692307692313</v>
      </c>
      <c r="CN66" s="222">
        <f t="shared" si="46"/>
        <v>2</v>
      </c>
      <c r="CO66" s="237">
        <f t="shared" si="37"/>
        <v>7.6923076923076927E-2</v>
      </c>
      <c r="CP66" s="222">
        <f t="shared" si="47"/>
        <v>0</v>
      </c>
      <c r="CQ66" s="237">
        <f t="shared" si="39"/>
        <v>0</v>
      </c>
      <c r="CR66" s="222">
        <f t="shared" si="48"/>
        <v>0</v>
      </c>
      <c r="CS66" s="237">
        <f t="shared" si="41"/>
        <v>0</v>
      </c>
      <c r="CT66" s="223">
        <f t="shared" si="42"/>
        <v>1.9230769230769231</v>
      </c>
      <c r="CU66" s="223" t="str">
        <f t="shared" si="43"/>
        <v>Đạt mục tiêu</v>
      </c>
      <c r="CV66" s="5"/>
    </row>
    <row r="67" spans="1:100" ht="15.5">
      <c r="A67" s="227"/>
      <c r="B67" s="1135" t="s">
        <v>249</v>
      </c>
      <c r="C67" s="1135"/>
      <c r="D67" s="1135"/>
      <c r="E67" s="1135"/>
      <c r="F67" s="1135"/>
      <c r="G67" s="1135"/>
      <c r="H67" s="1135"/>
      <c r="I67" s="1135"/>
      <c r="J67" s="1135"/>
      <c r="K67" s="1135"/>
      <c r="L67" s="1135"/>
      <c r="M67" s="1135"/>
      <c r="N67" s="1135"/>
      <c r="O67" s="1135"/>
      <c r="P67" s="1135"/>
      <c r="Q67" s="83"/>
      <c r="R67" s="296" t="s">
        <v>38</v>
      </c>
      <c r="S67" s="296" t="s">
        <v>38</v>
      </c>
      <c r="T67" s="296"/>
      <c r="U67" s="296"/>
      <c r="V67" s="296"/>
      <c r="W67" s="410"/>
      <c r="X67" s="296" t="s">
        <v>38</v>
      </c>
      <c r="Y67" s="296" t="s">
        <v>38</v>
      </c>
      <c r="Z67" s="296"/>
      <c r="AA67" s="296"/>
      <c r="AB67" s="296" t="s">
        <v>38</v>
      </c>
      <c r="AC67" s="644" t="s">
        <v>38</v>
      </c>
      <c r="AD67" s="296" t="s">
        <v>38</v>
      </c>
      <c r="AE67" s="296" t="s">
        <v>38</v>
      </c>
      <c r="AF67" s="296" t="s">
        <v>38</v>
      </c>
      <c r="AG67" s="296" t="s">
        <v>38</v>
      </c>
      <c r="AH67" s="296" t="s">
        <v>38</v>
      </c>
      <c r="AI67" s="296" t="s">
        <v>38</v>
      </c>
      <c r="AJ67" s="296" t="s">
        <v>38</v>
      </c>
      <c r="AK67" s="296" t="s">
        <v>38</v>
      </c>
      <c r="AL67" s="296" t="s">
        <v>38</v>
      </c>
      <c r="AM67" s="296" t="s">
        <v>38</v>
      </c>
      <c r="AN67" s="296" t="s">
        <v>38</v>
      </c>
      <c r="AO67" s="296" t="s">
        <v>38</v>
      </c>
      <c r="AP67" s="296" t="s">
        <v>38</v>
      </c>
      <c r="AQ67" s="296" t="s">
        <v>38</v>
      </c>
      <c r="AR67" s="296" t="s">
        <v>38</v>
      </c>
      <c r="AS67" s="296" t="s">
        <v>38</v>
      </c>
      <c r="AT67" s="296" t="s">
        <v>38</v>
      </c>
      <c r="AU67" s="296" t="s">
        <v>38</v>
      </c>
      <c r="AV67" s="296" t="s">
        <v>38</v>
      </c>
      <c r="AW67" s="296" t="s">
        <v>38</v>
      </c>
      <c r="AX67" s="296" t="s">
        <v>38</v>
      </c>
      <c r="AY67" s="296"/>
      <c r="AZ67" s="296"/>
      <c r="BA67" s="296" t="s">
        <v>38</v>
      </c>
      <c r="BB67" s="296" t="s">
        <v>38</v>
      </c>
      <c r="BC67" s="296" t="s">
        <v>38</v>
      </c>
      <c r="BD67" s="296" t="s">
        <v>38</v>
      </c>
      <c r="BE67" s="296" t="s">
        <v>38</v>
      </c>
      <c r="BF67" s="296" t="s">
        <v>38</v>
      </c>
      <c r="BG67" s="296" t="s">
        <v>38</v>
      </c>
      <c r="BH67" s="296" t="s">
        <v>38</v>
      </c>
      <c r="BI67" s="296" t="s">
        <v>38</v>
      </c>
      <c r="BJ67" s="296" t="s">
        <v>38</v>
      </c>
      <c r="BK67" s="296" t="s">
        <v>38</v>
      </c>
      <c r="BL67" s="784" t="s">
        <v>38</v>
      </c>
      <c r="BM67" s="296" t="s">
        <v>38</v>
      </c>
      <c r="BN67" s="296" t="s">
        <v>38</v>
      </c>
      <c r="BO67" s="296" t="s">
        <v>38</v>
      </c>
      <c r="BP67" s="296" t="s">
        <v>38</v>
      </c>
      <c r="BQ67" s="296" t="s">
        <v>38</v>
      </c>
      <c r="BR67" s="800" t="s">
        <v>38</v>
      </c>
      <c r="BS67" s="296" t="s">
        <v>38</v>
      </c>
      <c r="BT67" s="296" t="s">
        <v>38</v>
      </c>
      <c r="BU67" s="296" t="s">
        <v>38</v>
      </c>
      <c r="BV67" s="296" t="s">
        <v>38</v>
      </c>
      <c r="BW67" s="800" t="s">
        <v>38</v>
      </c>
      <c r="BX67" s="296" t="s">
        <v>38</v>
      </c>
      <c r="BY67" s="800" t="s">
        <v>38</v>
      </c>
      <c r="BZ67" s="800" t="s">
        <v>38</v>
      </c>
      <c r="CA67" s="296" t="s">
        <v>38</v>
      </c>
      <c r="CB67" s="296" t="s">
        <v>38</v>
      </c>
      <c r="CC67" s="296" t="s">
        <v>38</v>
      </c>
      <c r="CD67" s="297" t="s">
        <v>38</v>
      </c>
      <c r="CE67" s="296" t="s">
        <v>38</v>
      </c>
      <c r="CF67" s="296" t="s">
        <v>38</v>
      </c>
      <c r="CG67" s="296" t="s">
        <v>38</v>
      </c>
      <c r="CH67" s="296" t="s">
        <v>38</v>
      </c>
      <c r="CI67" s="296" t="s">
        <v>38</v>
      </c>
      <c r="CJ67" s="297" t="s">
        <v>38</v>
      </c>
      <c r="CK67" s="296" t="s">
        <v>38</v>
      </c>
      <c r="CL67" s="296" t="s">
        <v>38</v>
      </c>
      <c r="CM67" s="296" t="s">
        <v>38</v>
      </c>
      <c r="CN67" s="296" t="s">
        <v>38</v>
      </c>
      <c r="CO67" s="296" t="s">
        <v>38</v>
      </c>
      <c r="CP67" s="296" t="s">
        <v>38</v>
      </c>
      <c r="CQ67" s="296" t="s">
        <v>38</v>
      </c>
      <c r="CR67" s="296" t="s">
        <v>38</v>
      </c>
      <c r="CS67" s="296" t="s">
        <v>38</v>
      </c>
      <c r="CT67" s="296" t="s">
        <v>38</v>
      </c>
      <c r="CU67" s="296" t="s">
        <v>38</v>
      </c>
      <c r="CV67" s="296" t="s">
        <v>38</v>
      </c>
    </row>
    <row r="68" spans="1:100" s="1" customFormat="1" ht="96">
      <c r="A68" s="44">
        <v>36</v>
      </c>
      <c r="B68" s="220" t="s">
        <v>955</v>
      </c>
      <c r="C68" s="215" t="s">
        <v>26</v>
      </c>
      <c r="D68" s="217" t="s">
        <v>248</v>
      </c>
      <c r="E68" s="215" t="s">
        <v>60</v>
      </c>
      <c r="F68" s="218" t="s">
        <v>940</v>
      </c>
      <c r="G68" s="219" t="s">
        <v>2246</v>
      </c>
      <c r="H68" s="219"/>
      <c r="I68" s="600"/>
      <c r="J68" s="107" t="s">
        <v>695</v>
      </c>
      <c r="K68" s="473" t="s">
        <v>1625</v>
      </c>
      <c r="L68" s="5" t="s">
        <v>32</v>
      </c>
      <c r="M68" s="212" t="s">
        <v>31</v>
      </c>
      <c r="N68" s="165" t="s">
        <v>12</v>
      </c>
      <c r="O68" s="221" t="s">
        <v>29</v>
      </c>
      <c r="P68" s="221" t="s">
        <v>24</v>
      </c>
      <c r="Q68" s="5"/>
      <c r="R68" s="5" t="s">
        <v>24</v>
      </c>
      <c r="S68" s="5"/>
      <c r="T68" s="5"/>
      <c r="U68" s="6"/>
      <c r="V68" s="5"/>
      <c r="W68" s="5"/>
      <c r="X68" s="5"/>
      <c r="Y68" s="5"/>
      <c r="Z68" s="5"/>
      <c r="AA68" s="5"/>
      <c r="AB68" s="80">
        <f t="shared" ref="AB68:AB74" si="49">COUNTIF($Q68:$AA68,"x")</f>
        <v>1</v>
      </c>
      <c r="AC68" s="642"/>
      <c r="AD68" s="7"/>
      <c r="AE68" s="7"/>
      <c r="AF68" s="7"/>
      <c r="AG68" s="7" t="s">
        <v>1183</v>
      </c>
      <c r="AH68" s="7"/>
      <c r="AI68" s="7"/>
      <c r="AJ68" s="7"/>
      <c r="AK68" s="7"/>
      <c r="AL68" s="7"/>
      <c r="AM68" s="7"/>
      <c r="AN68" s="7"/>
      <c r="AO68" s="7"/>
      <c r="AP68" s="7"/>
      <c r="AQ68" s="7"/>
      <c r="AR68" s="7"/>
      <c r="AS68" s="7"/>
      <c r="AT68" s="7"/>
      <c r="AU68" s="7"/>
      <c r="AV68" s="55"/>
      <c r="AW68" s="7"/>
      <c r="AX68" s="7"/>
      <c r="AY68" s="7"/>
      <c r="AZ68" s="7"/>
      <c r="BA68" s="7"/>
      <c r="BB68" s="7"/>
      <c r="BC68" s="7"/>
      <c r="BD68" s="7"/>
      <c r="BE68" s="7"/>
      <c r="BF68" s="7"/>
      <c r="BG68" s="7"/>
      <c r="BH68" s="7"/>
      <c r="BI68" s="7"/>
      <c r="BJ68" s="7"/>
      <c r="BK68" s="7"/>
      <c r="BL68" s="780">
        <v>1</v>
      </c>
      <c r="BM68" s="354">
        <v>2</v>
      </c>
      <c r="BN68" s="354">
        <v>2</v>
      </c>
      <c r="BO68" s="354">
        <v>2</v>
      </c>
      <c r="BP68" s="354">
        <v>1</v>
      </c>
      <c r="BQ68" s="354">
        <v>2</v>
      </c>
      <c r="BR68" s="797">
        <v>2</v>
      </c>
      <c r="BS68" s="356">
        <v>2</v>
      </c>
      <c r="BT68" s="354">
        <v>2</v>
      </c>
      <c r="BU68" s="354">
        <v>2</v>
      </c>
      <c r="BV68" s="354">
        <v>2</v>
      </c>
      <c r="BW68" s="797">
        <v>2</v>
      </c>
      <c r="BX68" s="354">
        <v>2</v>
      </c>
      <c r="BY68" s="797">
        <v>2</v>
      </c>
      <c r="BZ68" s="797">
        <v>2</v>
      </c>
      <c r="CA68" s="354">
        <v>2</v>
      </c>
      <c r="CB68" s="354">
        <v>2</v>
      </c>
      <c r="CC68" s="354">
        <v>1</v>
      </c>
      <c r="CD68" s="766">
        <v>2</v>
      </c>
      <c r="CE68" s="354">
        <v>2</v>
      </c>
      <c r="CF68" s="354">
        <v>1</v>
      </c>
      <c r="CG68" s="354">
        <v>2</v>
      </c>
      <c r="CH68" s="354">
        <v>2</v>
      </c>
      <c r="CI68" s="354">
        <v>2</v>
      </c>
      <c r="CJ68" s="766">
        <v>2</v>
      </c>
      <c r="CK68" s="354">
        <v>2</v>
      </c>
      <c r="CL68" s="222">
        <f t="shared" ref="CL68:CL74" si="50">COUNTIF(BL68:CK68,"2")</f>
        <v>22</v>
      </c>
      <c r="CM68" s="237">
        <f t="shared" ref="CM68:CM74" si="51">CL68/(CL68+CN68+CP68+CR68)</f>
        <v>0.84615384615384615</v>
      </c>
      <c r="CN68" s="222">
        <f t="shared" ref="CN68:CN74" si="52">COUNTIF(BL68:CK68,"1")</f>
        <v>4</v>
      </c>
      <c r="CO68" s="237">
        <f t="shared" ref="CO68:CO74" si="53">CN68/(CL68+CN68+CP68+CR68)</f>
        <v>0.15384615384615385</v>
      </c>
      <c r="CP68" s="222">
        <f t="shared" ref="CP68:CP74" si="54">COUNTIF(BL68:CK68,"0")</f>
        <v>0</v>
      </c>
      <c r="CQ68" s="237">
        <f t="shared" ref="CQ68:CQ74" si="55">CP68/(CL68+CN68+CP68+CR68)</f>
        <v>0</v>
      </c>
      <c r="CR68" s="222">
        <f t="shared" ref="CR68:CR74" si="56">COUNTIF(BL68:CK68,"KĐG")</f>
        <v>0</v>
      </c>
      <c r="CS68" s="237">
        <f t="shared" ref="CS68:CS74" si="57">CR68/(CL68+CN68+CP68+CR68)</f>
        <v>0</v>
      </c>
      <c r="CT68" s="223">
        <f t="shared" ref="CT68:CT74" si="58">(((CL68*2)+(CN68*1)+(CP68*0)))/(CL68+CN68+CP68)</f>
        <v>1.8461538461538463</v>
      </c>
      <c r="CU68" s="223" t="str">
        <f t="shared" ref="CU68:CU74" si="59">IF(CS68&gt;=50%,"KĐG",IF(CT68&gt;=1.6,"Đạt mục tiêu",IF(CT68&gt;=1,"Cần cố gắng","Chưa đạt")))</f>
        <v>Đạt mục tiêu</v>
      </c>
      <c r="CV68" s="5"/>
    </row>
    <row r="69" spans="1:100" ht="59.25" customHeight="1">
      <c r="A69" s="227">
        <v>37</v>
      </c>
      <c r="B69" s="217" t="s">
        <v>466</v>
      </c>
      <c r="C69" s="215" t="s">
        <v>26</v>
      </c>
      <c r="D69" s="217" t="s">
        <v>247</v>
      </c>
      <c r="E69" s="215" t="s">
        <v>26</v>
      </c>
      <c r="F69" s="219" t="s">
        <v>247</v>
      </c>
      <c r="G69" s="219" t="s">
        <v>1230</v>
      </c>
      <c r="H69" s="219"/>
      <c r="I69" s="600"/>
      <c r="J69" s="94"/>
      <c r="K69" s="467"/>
      <c r="L69" s="5" t="s">
        <v>32</v>
      </c>
      <c r="M69" s="212" t="s">
        <v>31</v>
      </c>
      <c r="N69" s="165" t="s">
        <v>12</v>
      </c>
      <c r="O69" s="221" t="s">
        <v>29</v>
      </c>
      <c r="P69" s="221" t="s">
        <v>24</v>
      </c>
      <c r="Q69" s="5"/>
      <c r="R69" s="5"/>
      <c r="S69" s="5"/>
      <c r="T69" s="5"/>
      <c r="U69" s="6"/>
      <c r="V69" s="5"/>
      <c r="W69" s="5"/>
      <c r="X69" s="5"/>
      <c r="Y69" s="221" t="s">
        <v>24</v>
      </c>
      <c r="Z69" s="5"/>
      <c r="AA69" s="5"/>
      <c r="AB69" s="80">
        <f t="shared" si="49"/>
        <v>1</v>
      </c>
      <c r="AC69" s="642"/>
      <c r="AD69" s="7"/>
      <c r="AE69" s="7"/>
      <c r="AF69" s="7"/>
      <c r="AG69" s="7"/>
      <c r="AH69" s="7"/>
      <c r="AI69" s="7"/>
      <c r="AJ69" s="7"/>
      <c r="AK69" s="7"/>
      <c r="AL69" s="7"/>
      <c r="AM69" s="7"/>
      <c r="AN69" s="7"/>
      <c r="AO69" s="7"/>
      <c r="AP69" s="7"/>
      <c r="AQ69" s="7"/>
      <c r="AR69" s="7"/>
      <c r="AS69" s="7"/>
      <c r="AT69" s="7"/>
      <c r="AU69" s="7"/>
      <c r="AV69" s="55"/>
      <c r="AW69" s="7"/>
      <c r="AX69" s="7"/>
      <c r="AY69" s="7"/>
      <c r="AZ69" s="7"/>
      <c r="BA69" s="7"/>
      <c r="BB69" s="7"/>
      <c r="BC69" s="7"/>
      <c r="BD69" s="7"/>
      <c r="BE69" s="55"/>
      <c r="BF69" s="55" t="s">
        <v>1315</v>
      </c>
      <c r="BG69" s="55"/>
      <c r="BH69" s="7"/>
      <c r="BI69" s="7"/>
      <c r="BJ69" s="7"/>
      <c r="BK69" s="7"/>
      <c r="BL69" s="780">
        <v>2</v>
      </c>
      <c r="BM69" s="354">
        <v>2</v>
      </c>
      <c r="BN69" s="354">
        <v>2</v>
      </c>
      <c r="BO69" s="354">
        <v>2</v>
      </c>
      <c r="BP69" s="354">
        <v>2</v>
      </c>
      <c r="BQ69" s="354">
        <v>2</v>
      </c>
      <c r="BR69" s="797">
        <v>2</v>
      </c>
      <c r="BS69" s="356">
        <v>2</v>
      </c>
      <c r="BT69" s="354">
        <v>2</v>
      </c>
      <c r="BU69" s="354">
        <v>2</v>
      </c>
      <c r="BV69" s="354">
        <v>2</v>
      </c>
      <c r="BW69" s="797">
        <v>2</v>
      </c>
      <c r="BX69" s="354">
        <v>1</v>
      </c>
      <c r="BY69" s="797">
        <v>2</v>
      </c>
      <c r="BZ69" s="797">
        <v>2</v>
      </c>
      <c r="CA69" s="354">
        <v>2</v>
      </c>
      <c r="CB69" s="354">
        <v>2</v>
      </c>
      <c r="CC69" s="354">
        <v>2</v>
      </c>
      <c r="CD69" s="766">
        <v>2</v>
      </c>
      <c r="CE69" s="354">
        <v>2</v>
      </c>
      <c r="CF69" s="354">
        <v>2</v>
      </c>
      <c r="CG69" s="354">
        <v>2</v>
      </c>
      <c r="CH69" s="354">
        <v>2</v>
      </c>
      <c r="CI69" s="354">
        <v>2</v>
      </c>
      <c r="CJ69" s="766">
        <v>2</v>
      </c>
      <c r="CK69" s="354">
        <v>2</v>
      </c>
      <c r="CL69" s="222">
        <f t="shared" si="50"/>
        <v>25</v>
      </c>
      <c r="CM69" s="237">
        <f t="shared" si="51"/>
        <v>0.96153846153846156</v>
      </c>
      <c r="CN69" s="222">
        <f t="shared" si="52"/>
        <v>1</v>
      </c>
      <c r="CO69" s="237">
        <f t="shared" si="53"/>
        <v>3.8461538461538464E-2</v>
      </c>
      <c r="CP69" s="222">
        <f t="shared" si="54"/>
        <v>0</v>
      </c>
      <c r="CQ69" s="237">
        <f t="shared" si="55"/>
        <v>0</v>
      </c>
      <c r="CR69" s="222">
        <f t="shared" si="56"/>
        <v>0</v>
      </c>
      <c r="CS69" s="237">
        <f t="shared" si="57"/>
        <v>0</v>
      </c>
      <c r="CT69" s="223">
        <f t="shared" si="58"/>
        <v>1.9615384615384615</v>
      </c>
      <c r="CU69" s="223" t="str">
        <f t="shared" si="59"/>
        <v>Đạt mục tiêu</v>
      </c>
      <c r="CV69" s="221"/>
    </row>
    <row r="70" spans="1:100" s="1" customFormat="1" ht="62">
      <c r="A70" s="227">
        <v>38</v>
      </c>
      <c r="B70" s="220" t="s">
        <v>1046</v>
      </c>
      <c r="C70" s="215" t="s">
        <v>26</v>
      </c>
      <c r="D70" s="217" t="s">
        <v>246</v>
      </c>
      <c r="E70" s="215" t="s">
        <v>26</v>
      </c>
      <c r="F70" s="218" t="s">
        <v>1047</v>
      </c>
      <c r="G70" s="219" t="s">
        <v>1470</v>
      </c>
      <c r="H70" s="219"/>
      <c r="I70" s="600"/>
      <c r="J70" s="94"/>
      <c r="K70" s="467"/>
      <c r="L70" s="212" t="s">
        <v>32</v>
      </c>
      <c r="M70" s="212" t="s">
        <v>31</v>
      </c>
      <c r="N70" s="165" t="s">
        <v>12</v>
      </c>
      <c r="O70" s="221" t="s">
        <v>29</v>
      </c>
      <c r="P70" s="221" t="s">
        <v>24</v>
      </c>
      <c r="Q70" s="5"/>
      <c r="R70" s="5"/>
      <c r="S70" s="5" t="s">
        <v>24</v>
      </c>
      <c r="T70" s="5"/>
      <c r="U70" s="6"/>
      <c r="V70" s="5"/>
      <c r="W70" s="5"/>
      <c r="X70" s="5"/>
      <c r="Y70" s="5"/>
      <c r="Z70" s="5"/>
      <c r="AA70" s="5"/>
      <c r="AB70" s="80">
        <f t="shared" si="49"/>
        <v>1</v>
      </c>
      <c r="AC70" s="642"/>
      <c r="AD70" s="7"/>
      <c r="AE70" s="7"/>
      <c r="AF70" s="7"/>
      <c r="AG70" s="7"/>
      <c r="AH70" s="7"/>
      <c r="AI70" s="7"/>
      <c r="AJ70" s="7"/>
      <c r="AK70" s="7"/>
      <c r="AL70" s="7"/>
      <c r="AM70" s="7" t="s">
        <v>1183</v>
      </c>
      <c r="AN70" s="7"/>
      <c r="AO70" s="7"/>
      <c r="AP70" s="7"/>
      <c r="AQ70" s="7"/>
      <c r="AR70" s="7"/>
      <c r="AS70" s="7"/>
      <c r="AT70" s="7"/>
      <c r="AU70" s="7"/>
      <c r="AV70" s="55"/>
      <c r="AW70" s="7"/>
      <c r="AX70" s="7"/>
      <c r="AY70" s="7"/>
      <c r="AZ70" s="7"/>
      <c r="BA70" s="7"/>
      <c r="BB70" s="7"/>
      <c r="BC70" s="7"/>
      <c r="BD70" s="7"/>
      <c r="BE70" s="7"/>
      <c r="BF70" s="7"/>
      <c r="BG70" s="7"/>
      <c r="BH70" s="7"/>
      <c r="BI70" s="7"/>
      <c r="BJ70" s="7"/>
      <c r="BK70" s="7"/>
      <c r="BL70" s="780">
        <v>2</v>
      </c>
      <c r="BM70" s="354">
        <v>2</v>
      </c>
      <c r="BN70" s="354">
        <v>2</v>
      </c>
      <c r="BO70" s="354">
        <v>2</v>
      </c>
      <c r="BP70" s="354">
        <v>2</v>
      </c>
      <c r="BQ70" s="354">
        <v>2</v>
      </c>
      <c r="BR70" s="797">
        <v>2</v>
      </c>
      <c r="BS70" s="356">
        <v>2</v>
      </c>
      <c r="BT70" s="354">
        <v>2</v>
      </c>
      <c r="BU70" s="354">
        <v>2</v>
      </c>
      <c r="BV70" s="354">
        <v>2</v>
      </c>
      <c r="BW70" s="797">
        <v>2</v>
      </c>
      <c r="BX70" s="354">
        <v>2</v>
      </c>
      <c r="BY70" s="797">
        <v>2</v>
      </c>
      <c r="BZ70" s="797">
        <v>2</v>
      </c>
      <c r="CA70" s="354">
        <v>2</v>
      </c>
      <c r="CB70" s="354">
        <v>2</v>
      </c>
      <c r="CC70" s="354">
        <v>2</v>
      </c>
      <c r="CD70" s="766">
        <v>2</v>
      </c>
      <c r="CE70" s="354">
        <v>2</v>
      </c>
      <c r="CF70" s="354">
        <v>2</v>
      </c>
      <c r="CG70" s="354">
        <v>2</v>
      </c>
      <c r="CH70" s="354">
        <v>2</v>
      </c>
      <c r="CI70" s="354">
        <v>2</v>
      </c>
      <c r="CJ70" s="766">
        <v>2</v>
      </c>
      <c r="CK70" s="354">
        <v>2</v>
      </c>
      <c r="CL70" s="222">
        <f t="shared" si="50"/>
        <v>26</v>
      </c>
      <c r="CM70" s="237">
        <f t="shared" si="51"/>
        <v>1</v>
      </c>
      <c r="CN70" s="222">
        <f t="shared" si="52"/>
        <v>0</v>
      </c>
      <c r="CO70" s="237">
        <f t="shared" si="53"/>
        <v>0</v>
      </c>
      <c r="CP70" s="222">
        <f t="shared" si="54"/>
        <v>0</v>
      </c>
      <c r="CQ70" s="237">
        <f t="shared" si="55"/>
        <v>0</v>
      </c>
      <c r="CR70" s="222">
        <f t="shared" si="56"/>
        <v>0</v>
      </c>
      <c r="CS70" s="237">
        <f t="shared" si="57"/>
        <v>0</v>
      </c>
      <c r="CT70" s="223">
        <f t="shared" si="58"/>
        <v>2</v>
      </c>
      <c r="CU70" s="223" t="str">
        <f t="shared" si="59"/>
        <v>Đạt mục tiêu</v>
      </c>
      <c r="CV70" s="5"/>
    </row>
    <row r="71" spans="1:100" s="1" customFormat="1" ht="84">
      <c r="A71" s="227">
        <v>39</v>
      </c>
      <c r="B71" s="217" t="s">
        <v>2318</v>
      </c>
      <c r="C71" s="215" t="s">
        <v>26</v>
      </c>
      <c r="D71" s="217" t="s">
        <v>245</v>
      </c>
      <c r="E71" s="215" t="s">
        <v>26</v>
      </c>
      <c r="F71" s="219" t="s">
        <v>245</v>
      </c>
      <c r="G71" s="218" t="s">
        <v>1528</v>
      </c>
      <c r="H71" s="218"/>
      <c r="I71" s="539"/>
      <c r="J71" s="107" t="s">
        <v>696</v>
      </c>
      <c r="K71" s="473" t="s">
        <v>1630</v>
      </c>
      <c r="L71" s="5" t="s">
        <v>32</v>
      </c>
      <c r="M71" s="212" t="s">
        <v>31</v>
      </c>
      <c r="N71" s="165" t="s">
        <v>12</v>
      </c>
      <c r="O71" s="221" t="s">
        <v>29</v>
      </c>
      <c r="P71" s="221" t="s">
        <v>24</v>
      </c>
      <c r="Q71" s="5"/>
      <c r="R71" s="5"/>
      <c r="S71" s="5"/>
      <c r="T71" s="5"/>
      <c r="U71" s="6"/>
      <c r="V71" s="5" t="s">
        <v>24</v>
      </c>
      <c r="W71" s="5"/>
      <c r="X71" s="5"/>
      <c r="Y71" s="5"/>
      <c r="Z71" s="5"/>
      <c r="AA71" s="5"/>
      <c r="AB71" s="80">
        <f t="shared" si="49"/>
        <v>1</v>
      </c>
      <c r="AC71" s="642"/>
      <c r="AD71" s="7"/>
      <c r="AE71" s="7"/>
      <c r="AF71" s="7"/>
      <c r="AG71" s="7"/>
      <c r="AH71" s="7"/>
      <c r="AI71" s="7"/>
      <c r="AJ71" s="7"/>
      <c r="AK71" s="7"/>
      <c r="AL71" s="7"/>
      <c r="AM71" s="7"/>
      <c r="AN71" s="7"/>
      <c r="AO71" s="7"/>
      <c r="AP71" s="7"/>
      <c r="AQ71" s="7"/>
      <c r="AR71" s="7"/>
      <c r="AS71" s="7"/>
      <c r="AT71" s="7"/>
      <c r="AU71" s="7"/>
      <c r="AV71" s="55"/>
      <c r="AW71" s="7"/>
      <c r="AX71" s="7"/>
      <c r="AY71" s="7"/>
      <c r="AZ71" s="7"/>
      <c r="BA71" s="7"/>
      <c r="BB71" s="7"/>
      <c r="BC71" s="7"/>
      <c r="BD71" s="7" t="s">
        <v>1183</v>
      </c>
      <c r="BE71" s="7"/>
      <c r="BF71" s="7"/>
      <c r="BG71" s="7"/>
      <c r="BH71" s="7"/>
      <c r="BI71" s="7"/>
      <c r="BJ71" s="7"/>
      <c r="BK71" s="7"/>
      <c r="BL71" s="780">
        <v>2</v>
      </c>
      <c r="BM71" s="354">
        <v>2</v>
      </c>
      <c r="BN71" s="354">
        <v>2</v>
      </c>
      <c r="BO71" s="354">
        <v>2</v>
      </c>
      <c r="BP71" s="354">
        <v>2</v>
      </c>
      <c r="BQ71" s="354">
        <v>2</v>
      </c>
      <c r="BR71" s="797">
        <v>2</v>
      </c>
      <c r="BS71" s="356">
        <v>1</v>
      </c>
      <c r="BT71" s="354">
        <v>2</v>
      </c>
      <c r="BU71" s="354">
        <v>2</v>
      </c>
      <c r="BV71" s="354">
        <v>2</v>
      </c>
      <c r="BW71" s="797">
        <v>2</v>
      </c>
      <c r="BX71" s="354">
        <v>2</v>
      </c>
      <c r="BY71" s="797">
        <v>1</v>
      </c>
      <c r="BZ71" s="797">
        <v>1</v>
      </c>
      <c r="CA71" s="354">
        <v>2</v>
      </c>
      <c r="CB71" s="354">
        <v>2</v>
      </c>
      <c r="CC71" s="354">
        <v>2</v>
      </c>
      <c r="CD71" s="766">
        <v>2</v>
      </c>
      <c r="CE71" s="354">
        <v>2</v>
      </c>
      <c r="CF71" s="354">
        <v>2</v>
      </c>
      <c r="CG71" s="354">
        <v>2</v>
      </c>
      <c r="CH71" s="354">
        <v>2</v>
      </c>
      <c r="CI71" s="354">
        <v>2</v>
      </c>
      <c r="CJ71" s="766">
        <v>1</v>
      </c>
      <c r="CK71" s="354">
        <v>2</v>
      </c>
      <c r="CL71" s="222">
        <f t="shared" si="50"/>
        <v>22</v>
      </c>
      <c r="CM71" s="237">
        <f t="shared" si="51"/>
        <v>0.84615384615384615</v>
      </c>
      <c r="CN71" s="222">
        <f t="shared" si="52"/>
        <v>4</v>
      </c>
      <c r="CO71" s="237">
        <f t="shared" si="53"/>
        <v>0.15384615384615385</v>
      </c>
      <c r="CP71" s="222">
        <f t="shared" si="54"/>
        <v>0</v>
      </c>
      <c r="CQ71" s="237">
        <f t="shared" si="55"/>
        <v>0</v>
      </c>
      <c r="CR71" s="222">
        <f t="shared" si="56"/>
        <v>0</v>
      </c>
      <c r="CS71" s="237">
        <f t="shared" si="57"/>
        <v>0</v>
      </c>
      <c r="CT71" s="223">
        <f t="shared" si="58"/>
        <v>1.8461538461538463</v>
      </c>
      <c r="CU71" s="223" t="str">
        <f t="shared" si="59"/>
        <v>Đạt mục tiêu</v>
      </c>
      <c r="CV71" s="5"/>
    </row>
    <row r="72" spans="1:100" ht="47">
      <c r="A72" s="227">
        <v>40</v>
      </c>
      <c r="B72" s="217" t="s">
        <v>468</v>
      </c>
      <c r="C72" s="215" t="s">
        <v>26</v>
      </c>
      <c r="D72" s="217" t="s">
        <v>244</v>
      </c>
      <c r="E72" s="215" t="s">
        <v>26</v>
      </c>
      <c r="F72" s="219" t="s">
        <v>244</v>
      </c>
      <c r="G72" s="218" t="s">
        <v>1546</v>
      </c>
      <c r="H72" s="218"/>
      <c r="I72" s="539"/>
      <c r="J72" s="94"/>
      <c r="K72" s="467"/>
      <c r="L72" s="5" t="s">
        <v>32</v>
      </c>
      <c r="M72" s="212" t="s">
        <v>31</v>
      </c>
      <c r="N72" s="165" t="s">
        <v>12</v>
      </c>
      <c r="O72" s="221" t="s">
        <v>29</v>
      </c>
      <c r="P72" s="221" t="s">
        <v>24</v>
      </c>
      <c r="Q72" s="5"/>
      <c r="R72" s="5"/>
      <c r="S72" s="5"/>
      <c r="T72" s="5"/>
      <c r="U72" s="6"/>
      <c r="V72" s="5"/>
      <c r="W72" s="5"/>
      <c r="X72" s="5"/>
      <c r="Y72" s="221" t="s">
        <v>24</v>
      </c>
      <c r="Z72" s="5"/>
      <c r="AA72" s="5"/>
      <c r="AB72" s="80">
        <f t="shared" si="49"/>
        <v>1</v>
      </c>
      <c r="AC72" s="642"/>
      <c r="AD72" s="7"/>
      <c r="AE72" s="7"/>
      <c r="AF72" s="7"/>
      <c r="AG72" s="7"/>
      <c r="AH72" s="7"/>
      <c r="AI72" s="7"/>
      <c r="AJ72" s="7"/>
      <c r="AK72" s="7"/>
      <c r="AL72" s="7"/>
      <c r="AM72" s="7"/>
      <c r="AN72" s="7"/>
      <c r="AO72" s="7"/>
      <c r="AP72" s="7"/>
      <c r="AQ72" s="7"/>
      <c r="AR72" s="7"/>
      <c r="AS72" s="7"/>
      <c r="AT72" s="7"/>
      <c r="AU72" s="7"/>
      <c r="AV72" s="55"/>
      <c r="AW72" s="7"/>
      <c r="AX72" s="7"/>
      <c r="AY72" s="7"/>
      <c r="AZ72" s="7"/>
      <c r="BA72" s="7"/>
      <c r="BB72" s="7"/>
      <c r="BC72" s="7"/>
      <c r="BD72" s="7"/>
      <c r="BE72" s="55"/>
      <c r="BF72" s="55"/>
      <c r="BG72" s="55" t="s">
        <v>1183</v>
      </c>
      <c r="BH72" s="7"/>
      <c r="BI72" s="7"/>
      <c r="BJ72" s="7"/>
      <c r="BK72" s="7"/>
      <c r="BL72" s="780">
        <v>2</v>
      </c>
      <c r="BM72" s="354">
        <v>2</v>
      </c>
      <c r="BN72" s="354">
        <v>2</v>
      </c>
      <c r="BO72" s="354">
        <v>2</v>
      </c>
      <c r="BP72" s="354">
        <v>2</v>
      </c>
      <c r="BQ72" s="354">
        <v>2</v>
      </c>
      <c r="BR72" s="797">
        <v>2</v>
      </c>
      <c r="BS72" s="356">
        <v>1</v>
      </c>
      <c r="BT72" s="354">
        <v>2</v>
      </c>
      <c r="BU72" s="354">
        <v>2</v>
      </c>
      <c r="BV72" s="354">
        <v>2</v>
      </c>
      <c r="BW72" s="797">
        <v>2</v>
      </c>
      <c r="BX72" s="354">
        <v>2</v>
      </c>
      <c r="BY72" s="797">
        <v>2</v>
      </c>
      <c r="BZ72" s="797">
        <v>2</v>
      </c>
      <c r="CA72" s="354">
        <v>2</v>
      </c>
      <c r="CB72" s="354">
        <v>2</v>
      </c>
      <c r="CC72" s="354">
        <v>2</v>
      </c>
      <c r="CD72" s="766">
        <v>2</v>
      </c>
      <c r="CE72" s="354">
        <v>2</v>
      </c>
      <c r="CF72" s="354">
        <v>2</v>
      </c>
      <c r="CG72" s="354">
        <v>2</v>
      </c>
      <c r="CH72" s="354">
        <v>2</v>
      </c>
      <c r="CI72" s="354">
        <v>2</v>
      </c>
      <c r="CJ72" s="766">
        <v>1</v>
      </c>
      <c r="CK72" s="354">
        <v>2</v>
      </c>
      <c r="CL72" s="222">
        <f t="shared" si="50"/>
        <v>24</v>
      </c>
      <c r="CM72" s="237">
        <f t="shared" si="51"/>
        <v>0.92307692307692313</v>
      </c>
      <c r="CN72" s="222">
        <f t="shared" si="52"/>
        <v>2</v>
      </c>
      <c r="CO72" s="237">
        <f t="shared" si="53"/>
        <v>7.6923076923076927E-2</v>
      </c>
      <c r="CP72" s="222">
        <f t="shared" si="54"/>
        <v>0</v>
      </c>
      <c r="CQ72" s="237">
        <f t="shared" si="55"/>
        <v>0</v>
      </c>
      <c r="CR72" s="222">
        <f t="shared" si="56"/>
        <v>0</v>
      </c>
      <c r="CS72" s="237">
        <f t="shared" si="57"/>
        <v>0</v>
      </c>
      <c r="CT72" s="223">
        <f t="shared" si="58"/>
        <v>1.9230769230769231</v>
      </c>
      <c r="CU72" s="223" t="str">
        <f t="shared" si="59"/>
        <v>Đạt mục tiêu</v>
      </c>
      <c r="CV72" s="221"/>
    </row>
    <row r="73" spans="1:100" s="18" customFormat="1" ht="47">
      <c r="A73" s="227">
        <v>41</v>
      </c>
      <c r="B73" s="220" t="s">
        <v>956</v>
      </c>
      <c r="C73" s="215" t="s">
        <v>26</v>
      </c>
      <c r="D73" s="217" t="s">
        <v>243</v>
      </c>
      <c r="E73" s="215" t="s">
        <v>26</v>
      </c>
      <c r="F73" s="218" t="s">
        <v>941</v>
      </c>
      <c r="G73" s="219" t="s">
        <v>933</v>
      </c>
      <c r="H73" s="219"/>
      <c r="I73" s="600"/>
      <c r="J73" s="107" t="s">
        <v>697</v>
      </c>
      <c r="K73" s="469"/>
      <c r="L73" s="5" t="s">
        <v>32</v>
      </c>
      <c r="M73" s="212" t="s">
        <v>31</v>
      </c>
      <c r="N73" s="165" t="s">
        <v>12</v>
      </c>
      <c r="O73" s="221" t="s">
        <v>29</v>
      </c>
      <c r="P73" s="221" t="s">
        <v>24</v>
      </c>
      <c r="Q73" s="5" t="s">
        <v>24</v>
      </c>
      <c r="R73" s="16"/>
      <c r="S73" s="5"/>
      <c r="T73" s="5"/>
      <c r="U73" s="6"/>
      <c r="V73" s="5"/>
      <c r="W73" s="5"/>
      <c r="X73" s="5"/>
      <c r="Y73" s="5"/>
      <c r="Z73" s="5"/>
      <c r="AA73" s="5"/>
      <c r="AB73" s="98">
        <f t="shared" si="49"/>
        <v>1</v>
      </c>
      <c r="AC73" s="565"/>
      <c r="AD73" s="5"/>
      <c r="AE73" s="5"/>
      <c r="AF73" s="5" t="s">
        <v>1183</v>
      </c>
      <c r="AG73" s="17"/>
      <c r="AH73" s="17"/>
      <c r="AI73" s="17"/>
      <c r="AJ73" s="17" t="s">
        <v>1315</v>
      </c>
      <c r="AK73" s="7"/>
      <c r="AL73" s="7"/>
      <c r="AM73" s="7"/>
      <c r="AN73" s="7"/>
      <c r="AO73" s="7"/>
      <c r="AP73" s="7"/>
      <c r="AQ73" s="7"/>
      <c r="AR73" s="7"/>
      <c r="AS73" s="7"/>
      <c r="AT73" s="7"/>
      <c r="AU73" s="7"/>
      <c r="AV73" s="55"/>
      <c r="AW73" s="7"/>
      <c r="AX73" s="7"/>
      <c r="AY73" s="7"/>
      <c r="AZ73" s="7"/>
      <c r="BA73" s="7"/>
      <c r="BB73" s="7"/>
      <c r="BC73" s="7"/>
      <c r="BD73" s="7"/>
      <c r="BE73" s="7"/>
      <c r="BF73" s="7"/>
      <c r="BG73" s="7"/>
      <c r="BH73" s="7"/>
      <c r="BI73" s="7"/>
      <c r="BJ73" s="7"/>
      <c r="BK73" s="7"/>
      <c r="BL73" s="780">
        <v>2</v>
      </c>
      <c r="BM73" s="354">
        <v>2</v>
      </c>
      <c r="BN73" s="354">
        <v>2</v>
      </c>
      <c r="BO73" s="354">
        <v>2</v>
      </c>
      <c r="BP73" s="354">
        <v>2</v>
      </c>
      <c r="BQ73" s="354">
        <v>2</v>
      </c>
      <c r="BR73" s="797">
        <v>2</v>
      </c>
      <c r="BS73" s="356">
        <v>2</v>
      </c>
      <c r="BT73" s="354">
        <v>2</v>
      </c>
      <c r="BU73" s="354">
        <v>2</v>
      </c>
      <c r="BV73" s="354">
        <v>2</v>
      </c>
      <c r="BW73" s="797">
        <v>2</v>
      </c>
      <c r="BX73" s="354">
        <v>2</v>
      </c>
      <c r="BY73" s="797">
        <v>2</v>
      </c>
      <c r="BZ73" s="797">
        <v>2</v>
      </c>
      <c r="CA73" s="354">
        <v>2</v>
      </c>
      <c r="CB73" s="354">
        <v>2</v>
      </c>
      <c r="CC73" s="354">
        <v>2</v>
      </c>
      <c r="CD73" s="766">
        <v>1</v>
      </c>
      <c r="CE73" s="354">
        <v>2</v>
      </c>
      <c r="CF73" s="354">
        <v>2</v>
      </c>
      <c r="CG73" s="354">
        <v>2</v>
      </c>
      <c r="CH73" s="354">
        <v>2</v>
      </c>
      <c r="CI73" s="354">
        <v>2</v>
      </c>
      <c r="CJ73" s="766">
        <v>2</v>
      </c>
      <c r="CK73" s="354">
        <v>2</v>
      </c>
      <c r="CL73" s="222">
        <f t="shared" si="50"/>
        <v>25</v>
      </c>
      <c r="CM73" s="237">
        <f t="shared" si="51"/>
        <v>0.96153846153846156</v>
      </c>
      <c r="CN73" s="222">
        <f t="shared" si="52"/>
        <v>1</v>
      </c>
      <c r="CO73" s="237">
        <f t="shared" si="53"/>
        <v>3.8461538461538464E-2</v>
      </c>
      <c r="CP73" s="222">
        <f t="shared" si="54"/>
        <v>0</v>
      </c>
      <c r="CQ73" s="237">
        <f t="shared" si="55"/>
        <v>0</v>
      </c>
      <c r="CR73" s="222">
        <f t="shared" si="56"/>
        <v>0</v>
      </c>
      <c r="CS73" s="237">
        <f t="shared" si="57"/>
        <v>0</v>
      </c>
      <c r="CT73" s="223">
        <f t="shared" si="58"/>
        <v>1.9615384615384615</v>
      </c>
      <c r="CU73" s="223" t="str">
        <f t="shared" si="59"/>
        <v>Đạt mục tiêu</v>
      </c>
      <c r="CV73" s="5"/>
    </row>
    <row r="74" spans="1:100" ht="77.5">
      <c r="A74" s="227">
        <v>42</v>
      </c>
      <c r="B74" s="217" t="s">
        <v>469</v>
      </c>
      <c r="C74" s="215" t="s">
        <v>60</v>
      </c>
      <c r="D74" s="217" t="s">
        <v>242</v>
      </c>
      <c r="E74" s="215" t="s">
        <v>60</v>
      </c>
      <c r="F74" s="219" t="s">
        <v>242</v>
      </c>
      <c r="G74" s="219" t="s">
        <v>1231</v>
      </c>
      <c r="H74" s="219"/>
      <c r="I74" s="600"/>
      <c r="J74" s="94"/>
      <c r="K74" s="467"/>
      <c r="L74" s="5" t="s">
        <v>32</v>
      </c>
      <c r="M74" s="212" t="s">
        <v>31</v>
      </c>
      <c r="N74" s="165" t="s">
        <v>12</v>
      </c>
      <c r="O74" s="221" t="s">
        <v>29</v>
      </c>
      <c r="P74" s="221" t="s">
        <v>24</v>
      </c>
      <c r="Q74" s="5"/>
      <c r="R74" s="5"/>
      <c r="S74" s="5"/>
      <c r="T74" s="5"/>
      <c r="U74" s="6"/>
      <c r="V74" s="5"/>
      <c r="W74" s="5"/>
      <c r="X74" s="5"/>
      <c r="Y74" s="221" t="s">
        <v>24</v>
      </c>
      <c r="Z74" s="5"/>
      <c r="AA74" s="5"/>
      <c r="AB74" s="80">
        <f t="shared" si="49"/>
        <v>1</v>
      </c>
      <c r="AC74" s="642"/>
      <c r="AD74" s="7"/>
      <c r="AE74" s="7"/>
      <c r="AF74" s="7"/>
      <c r="AG74" s="7"/>
      <c r="AH74" s="7"/>
      <c r="AI74" s="7"/>
      <c r="AJ74" s="7"/>
      <c r="AK74" s="7"/>
      <c r="AL74" s="7"/>
      <c r="AM74" s="7"/>
      <c r="AN74" s="7"/>
      <c r="AO74" s="7"/>
      <c r="AP74" s="7"/>
      <c r="AQ74" s="7"/>
      <c r="AR74" s="7"/>
      <c r="AS74" s="7"/>
      <c r="AT74" s="7"/>
      <c r="AU74" s="7"/>
      <c r="AV74" s="55"/>
      <c r="AW74" s="7"/>
      <c r="AX74" s="7"/>
      <c r="AY74" s="7"/>
      <c r="AZ74" s="7"/>
      <c r="BA74" s="7"/>
      <c r="BB74" s="7"/>
      <c r="BC74" s="7"/>
      <c r="BD74" s="7"/>
      <c r="BE74" s="55"/>
      <c r="BF74" s="55"/>
      <c r="BG74" s="55" t="s">
        <v>1315</v>
      </c>
      <c r="BH74" s="7"/>
      <c r="BI74" s="7"/>
      <c r="BJ74" s="7"/>
      <c r="BK74" s="7"/>
      <c r="BL74" s="780">
        <v>2</v>
      </c>
      <c r="BM74" s="354">
        <v>2</v>
      </c>
      <c r="BN74" s="354">
        <v>2</v>
      </c>
      <c r="BO74" s="354">
        <v>2</v>
      </c>
      <c r="BP74" s="354">
        <v>2</v>
      </c>
      <c r="BQ74" s="354">
        <v>2</v>
      </c>
      <c r="BR74" s="797">
        <v>2</v>
      </c>
      <c r="BS74" s="356">
        <v>1</v>
      </c>
      <c r="BT74" s="354">
        <v>2</v>
      </c>
      <c r="BU74" s="354">
        <v>2</v>
      </c>
      <c r="BV74" s="354">
        <v>2</v>
      </c>
      <c r="BW74" s="797">
        <v>2</v>
      </c>
      <c r="BX74" s="354">
        <v>1</v>
      </c>
      <c r="BY74" s="797">
        <v>2</v>
      </c>
      <c r="BZ74" s="797">
        <v>2</v>
      </c>
      <c r="CA74" s="354">
        <v>2</v>
      </c>
      <c r="CB74" s="354">
        <v>2</v>
      </c>
      <c r="CC74" s="354">
        <v>2</v>
      </c>
      <c r="CD74" s="766">
        <v>1</v>
      </c>
      <c r="CE74" s="354">
        <v>2</v>
      </c>
      <c r="CF74" s="354">
        <v>2</v>
      </c>
      <c r="CG74" s="354">
        <v>2</v>
      </c>
      <c r="CH74" s="354">
        <v>2</v>
      </c>
      <c r="CI74" s="354">
        <v>2</v>
      </c>
      <c r="CJ74" s="766">
        <v>2</v>
      </c>
      <c r="CK74" s="354">
        <v>2</v>
      </c>
      <c r="CL74" s="222">
        <f t="shared" si="50"/>
        <v>23</v>
      </c>
      <c r="CM74" s="237">
        <f t="shared" si="51"/>
        <v>0.88461538461538458</v>
      </c>
      <c r="CN74" s="222">
        <f t="shared" si="52"/>
        <v>3</v>
      </c>
      <c r="CO74" s="237">
        <f t="shared" si="53"/>
        <v>0.11538461538461539</v>
      </c>
      <c r="CP74" s="222">
        <f t="shared" si="54"/>
        <v>0</v>
      </c>
      <c r="CQ74" s="237">
        <f t="shared" si="55"/>
        <v>0</v>
      </c>
      <c r="CR74" s="222">
        <f t="shared" si="56"/>
        <v>0</v>
      </c>
      <c r="CS74" s="237">
        <f t="shared" si="57"/>
        <v>0</v>
      </c>
      <c r="CT74" s="223">
        <f t="shared" si="58"/>
        <v>1.8846153846153846</v>
      </c>
      <c r="CU74" s="223" t="str">
        <f t="shared" si="59"/>
        <v>Đạt mục tiêu</v>
      </c>
      <c r="CV74" s="221"/>
    </row>
    <row r="75" spans="1:100" s="306" customFormat="1" ht="16.5">
      <c r="A75" s="299"/>
      <c r="B75" s="1045" t="s">
        <v>312</v>
      </c>
      <c r="C75" s="1045"/>
      <c r="D75" s="1045"/>
      <c r="E75" s="1045"/>
      <c r="F75" s="1045"/>
      <c r="G75" s="1045"/>
      <c r="H75" s="1045"/>
      <c r="I75" s="1045"/>
      <c r="J75" s="1045"/>
      <c r="K75" s="1045"/>
      <c r="L75" s="1045"/>
      <c r="M75" s="1045"/>
      <c r="N75" s="1045"/>
      <c r="O75" s="1045"/>
      <c r="P75" s="1045"/>
      <c r="Q75" s="300"/>
      <c r="R75" s="300"/>
      <c r="S75" s="300"/>
      <c r="T75" s="300" t="s">
        <v>38</v>
      </c>
      <c r="U75" s="300"/>
      <c r="V75" s="300"/>
      <c r="W75" s="409"/>
      <c r="X75" s="300" t="s">
        <v>38</v>
      </c>
      <c r="Y75" s="300"/>
      <c r="Z75" s="300"/>
      <c r="AA75" s="300"/>
      <c r="AB75" s="296" t="s">
        <v>38</v>
      </c>
      <c r="AC75" s="644" t="s">
        <v>38</v>
      </c>
      <c r="AD75" s="296" t="s">
        <v>38</v>
      </c>
      <c r="AE75" s="296" t="s">
        <v>38</v>
      </c>
      <c r="AF75" s="296" t="s">
        <v>38</v>
      </c>
      <c r="AG75" s="296" t="s">
        <v>38</v>
      </c>
      <c r="AH75" s="296" t="s">
        <v>38</v>
      </c>
      <c r="AI75" s="296" t="s">
        <v>38</v>
      </c>
      <c r="AJ75" s="296" t="s">
        <v>38</v>
      </c>
      <c r="AK75" s="296" t="s">
        <v>38</v>
      </c>
      <c r="AL75" s="296" t="s">
        <v>38</v>
      </c>
      <c r="AM75" s="296" t="s">
        <v>38</v>
      </c>
      <c r="AN75" s="296" t="s">
        <v>38</v>
      </c>
      <c r="AO75" s="296" t="s">
        <v>38</v>
      </c>
      <c r="AP75" s="296" t="s">
        <v>38</v>
      </c>
      <c r="AQ75" s="296" t="s">
        <v>38</v>
      </c>
      <c r="AR75" s="296" t="s">
        <v>38</v>
      </c>
      <c r="AS75" s="296" t="s">
        <v>38</v>
      </c>
      <c r="AT75" s="296" t="s">
        <v>38</v>
      </c>
      <c r="AU75" s="296" t="s">
        <v>38</v>
      </c>
      <c r="AV75" s="296" t="s">
        <v>38</v>
      </c>
      <c r="AW75" s="296" t="s">
        <v>38</v>
      </c>
      <c r="AX75" s="296" t="s">
        <v>38</v>
      </c>
      <c r="AY75" s="296"/>
      <c r="AZ75" s="296"/>
      <c r="BA75" s="296" t="s">
        <v>38</v>
      </c>
      <c r="BB75" s="296" t="s">
        <v>38</v>
      </c>
      <c r="BC75" s="296" t="s">
        <v>38</v>
      </c>
      <c r="BD75" s="296" t="s">
        <v>38</v>
      </c>
      <c r="BE75" s="296" t="s">
        <v>38</v>
      </c>
      <c r="BF75" s="296" t="s">
        <v>38</v>
      </c>
      <c r="BG75" s="296" t="s">
        <v>38</v>
      </c>
      <c r="BH75" s="296" t="s">
        <v>38</v>
      </c>
      <c r="BI75" s="296" t="s">
        <v>38</v>
      </c>
      <c r="BJ75" s="296" t="s">
        <v>38</v>
      </c>
      <c r="BK75" s="296" t="s">
        <v>38</v>
      </c>
      <c r="BL75" s="784" t="s">
        <v>38</v>
      </c>
      <c r="BM75" s="296" t="s">
        <v>38</v>
      </c>
      <c r="BN75" s="296" t="s">
        <v>38</v>
      </c>
      <c r="BO75" s="296" t="s">
        <v>38</v>
      </c>
      <c r="BP75" s="296" t="s">
        <v>38</v>
      </c>
      <c r="BQ75" s="296" t="s">
        <v>38</v>
      </c>
      <c r="BR75" s="800" t="s">
        <v>38</v>
      </c>
      <c r="BS75" s="296" t="s">
        <v>38</v>
      </c>
      <c r="BT75" s="296" t="s">
        <v>38</v>
      </c>
      <c r="BU75" s="296" t="s">
        <v>38</v>
      </c>
      <c r="BV75" s="296" t="s">
        <v>38</v>
      </c>
      <c r="BW75" s="800" t="s">
        <v>38</v>
      </c>
      <c r="BX75" s="296" t="s">
        <v>38</v>
      </c>
      <c r="BY75" s="800" t="s">
        <v>38</v>
      </c>
      <c r="BZ75" s="800" t="s">
        <v>38</v>
      </c>
      <c r="CA75" s="296" t="s">
        <v>38</v>
      </c>
      <c r="CB75" s="296" t="s">
        <v>38</v>
      </c>
      <c r="CC75" s="296" t="s">
        <v>38</v>
      </c>
      <c r="CD75" s="297" t="s">
        <v>38</v>
      </c>
      <c r="CE75" s="296" t="s">
        <v>38</v>
      </c>
      <c r="CF75" s="296" t="s">
        <v>38</v>
      </c>
      <c r="CG75" s="296" t="s">
        <v>38</v>
      </c>
      <c r="CH75" s="296" t="s">
        <v>38</v>
      </c>
      <c r="CI75" s="296" t="s">
        <v>38</v>
      </c>
      <c r="CJ75" s="297" t="s">
        <v>38</v>
      </c>
      <c r="CK75" s="296" t="s">
        <v>38</v>
      </c>
      <c r="CL75" s="296" t="s">
        <v>38</v>
      </c>
      <c r="CM75" s="296" t="s">
        <v>38</v>
      </c>
      <c r="CN75" s="296" t="s">
        <v>38</v>
      </c>
      <c r="CO75" s="296" t="s">
        <v>38</v>
      </c>
      <c r="CP75" s="296" t="s">
        <v>38</v>
      </c>
      <c r="CQ75" s="296" t="s">
        <v>38</v>
      </c>
      <c r="CR75" s="296" t="s">
        <v>38</v>
      </c>
      <c r="CS75" s="296" t="s">
        <v>38</v>
      </c>
      <c r="CT75" s="296" t="s">
        <v>38</v>
      </c>
      <c r="CU75" s="296" t="s">
        <v>38</v>
      </c>
      <c r="CV75" s="296" t="s">
        <v>38</v>
      </c>
    </row>
    <row r="76" spans="1:100" s="1" customFormat="1" ht="47.5">
      <c r="A76" s="227">
        <v>43</v>
      </c>
      <c r="B76" s="219" t="s">
        <v>470</v>
      </c>
      <c r="C76" s="148" t="s">
        <v>35</v>
      </c>
      <c r="D76" s="219" t="s">
        <v>313</v>
      </c>
      <c r="E76" s="148" t="s">
        <v>35</v>
      </c>
      <c r="F76" s="219" t="s">
        <v>313</v>
      </c>
      <c r="G76" s="219" t="s">
        <v>1229</v>
      </c>
      <c r="H76" s="219"/>
      <c r="I76" s="600"/>
      <c r="J76" s="94"/>
      <c r="K76" s="467"/>
      <c r="L76" s="5" t="s">
        <v>32</v>
      </c>
      <c r="M76" s="212" t="s">
        <v>31</v>
      </c>
      <c r="N76" s="165" t="s">
        <v>12</v>
      </c>
      <c r="O76" s="221" t="s">
        <v>29</v>
      </c>
      <c r="P76" s="221" t="s">
        <v>24</v>
      </c>
      <c r="Q76" s="5"/>
      <c r="R76" s="5"/>
      <c r="S76" s="5"/>
      <c r="T76" s="5" t="s">
        <v>24</v>
      </c>
      <c r="U76" s="6"/>
      <c r="V76" s="5"/>
      <c r="W76" s="5"/>
      <c r="X76" s="5"/>
      <c r="Y76" s="5"/>
      <c r="Z76" s="5"/>
      <c r="AA76" s="5"/>
      <c r="AB76" s="80">
        <f>COUNTIF($Q76:$AA76,"x")</f>
        <v>1</v>
      </c>
      <c r="AC76" s="642"/>
      <c r="AD76" s="7"/>
      <c r="AE76" s="7"/>
      <c r="AF76" s="7"/>
      <c r="AG76" s="7"/>
      <c r="AH76" s="7"/>
      <c r="AI76" s="7"/>
      <c r="AJ76" s="7"/>
      <c r="AK76" s="7"/>
      <c r="AL76" s="7"/>
      <c r="AM76" s="7"/>
      <c r="AN76" s="7"/>
      <c r="AO76" s="7"/>
      <c r="AP76" s="55"/>
      <c r="AQ76" s="55" t="s">
        <v>1183</v>
      </c>
      <c r="AR76" s="55"/>
      <c r="AS76" s="7"/>
      <c r="AT76" s="7"/>
      <c r="AU76" s="7"/>
      <c r="AV76" s="55"/>
      <c r="AW76" s="7"/>
      <c r="AX76" s="7"/>
      <c r="AY76" s="7"/>
      <c r="AZ76" s="7"/>
      <c r="BA76" s="7"/>
      <c r="BB76" s="7"/>
      <c r="BC76" s="7"/>
      <c r="BD76" s="7"/>
      <c r="BE76" s="7"/>
      <c r="BF76" s="7"/>
      <c r="BG76" s="7"/>
      <c r="BH76" s="7"/>
      <c r="BI76" s="7"/>
      <c r="BJ76" s="7"/>
      <c r="BK76" s="7"/>
      <c r="BL76" s="783" t="s">
        <v>2281</v>
      </c>
      <c r="BM76" s="354">
        <v>2</v>
      </c>
      <c r="BN76" s="354">
        <v>2</v>
      </c>
      <c r="BO76" s="354">
        <v>2</v>
      </c>
      <c r="BP76" s="354">
        <v>2</v>
      </c>
      <c r="BQ76" s="354">
        <v>2</v>
      </c>
      <c r="BR76" s="797">
        <v>2</v>
      </c>
      <c r="BS76" s="356">
        <v>2</v>
      </c>
      <c r="BT76" s="354">
        <v>2</v>
      </c>
      <c r="BU76" s="354">
        <v>2</v>
      </c>
      <c r="BV76" s="356" t="s">
        <v>2281</v>
      </c>
      <c r="BW76" s="797">
        <v>2</v>
      </c>
      <c r="BX76" s="354">
        <v>2</v>
      </c>
      <c r="BY76" s="818">
        <v>2</v>
      </c>
      <c r="BZ76" s="797">
        <v>2</v>
      </c>
      <c r="CA76" s="360">
        <v>2</v>
      </c>
      <c r="CB76" s="354">
        <v>2</v>
      </c>
      <c r="CC76" s="354">
        <v>2</v>
      </c>
      <c r="CD76" s="766">
        <v>1</v>
      </c>
      <c r="CE76" s="354">
        <v>2</v>
      </c>
      <c r="CF76" s="354">
        <v>2</v>
      </c>
      <c r="CG76" s="354">
        <v>2</v>
      </c>
      <c r="CH76" s="354">
        <v>2</v>
      </c>
      <c r="CI76" s="354">
        <v>2</v>
      </c>
      <c r="CJ76" s="766">
        <v>2</v>
      </c>
      <c r="CK76" s="354">
        <v>2</v>
      </c>
      <c r="CL76" s="222">
        <f>COUNTIF(BL76:CK76,"2")</f>
        <v>23</v>
      </c>
      <c r="CM76" s="237">
        <f>CL76/(CL76+CN76+CP76+CR76)</f>
        <v>0.88461538461538458</v>
      </c>
      <c r="CN76" s="222">
        <f>COUNTIF(BL76:CK76,"1")</f>
        <v>1</v>
      </c>
      <c r="CO76" s="237">
        <f>CN76/(CL76+CN76+CP76+CR76)</f>
        <v>3.8461538461538464E-2</v>
      </c>
      <c r="CP76" s="222">
        <f>COUNTIF(BL76:CK76,"0")</f>
        <v>0</v>
      </c>
      <c r="CQ76" s="237">
        <f>CP76/(CL76+CN76+CP76+CR76)</f>
        <v>0</v>
      </c>
      <c r="CR76" s="222">
        <f>COUNTIF(BL76:CK76,"KĐG")</f>
        <v>2</v>
      </c>
      <c r="CS76" s="237">
        <f>CR76/(CL76+CN76+CP76+CR76)</f>
        <v>7.6923076923076927E-2</v>
      </c>
      <c r="CT76" s="223">
        <f>(((CL76*2)+(CN76*1)+(CP76*0)))/(CL76+CN76+CP76)</f>
        <v>1.9583333333333333</v>
      </c>
      <c r="CU76" s="223" t="str">
        <f>IF(CS76&gt;=50%,"KĐG",IF(CT76&gt;=1.6,"Đạt mục tiêu",IF(CT76&gt;=1,"Cần cố gắng","Chưa đạt")))</f>
        <v>Đạt mục tiêu</v>
      </c>
      <c r="CV76" s="5"/>
    </row>
    <row r="77" spans="1:100" s="1" customFormat="1" ht="77.5">
      <c r="A77" s="227">
        <v>44</v>
      </c>
      <c r="B77" s="219" t="s">
        <v>2777</v>
      </c>
      <c r="C77" s="148" t="s">
        <v>35</v>
      </c>
      <c r="D77" s="219" t="s">
        <v>2778</v>
      </c>
      <c r="E77" s="148" t="s">
        <v>35</v>
      </c>
      <c r="F77" s="219" t="s">
        <v>2779</v>
      </c>
      <c r="G77" s="402" t="s">
        <v>2963</v>
      </c>
      <c r="H77" s="380"/>
      <c r="I77" s="442"/>
      <c r="J77" s="94"/>
      <c r="K77" s="467"/>
      <c r="L77" s="5" t="s">
        <v>32</v>
      </c>
      <c r="M77" s="212" t="s">
        <v>31</v>
      </c>
      <c r="N77" s="165" t="s">
        <v>12</v>
      </c>
      <c r="O77" s="221" t="s">
        <v>29</v>
      </c>
      <c r="P77" s="221" t="s">
        <v>24</v>
      </c>
      <c r="Q77" s="5"/>
      <c r="R77" s="5"/>
      <c r="S77" s="5"/>
      <c r="T77" s="5"/>
      <c r="U77" s="6"/>
      <c r="V77" s="5"/>
      <c r="W77" s="5"/>
      <c r="X77" s="5" t="s">
        <v>24</v>
      </c>
      <c r="Y77" s="5"/>
      <c r="Z77" s="5"/>
      <c r="AA77" s="5"/>
      <c r="AB77" s="80">
        <f>COUNTIF($Q77:$AA77,"x")</f>
        <v>1</v>
      </c>
      <c r="AC77" s="642"/>
      <c r="AD77" s="7"/>
      <c r="AE77" s="7"/>
      <c r="AF77" s="7"/>
      <c r="AG77" s="7"/>
      <c r="AH77" s="7"/>
      <c r="AI77" s="7"/>
      <c r="AJ77" s="7"/>
      <c r="AK77" s="7"/>
      <c r="AL77" s="7"/>
      <c r="AM77" s="7"/>
      <c r="AN77" s="7"/>
      <c r="AO77" s="7"/>
      <c r="AP77" s="7"/>
      <c r="AQ77" s="7"/>
      <c r="AR77" s="7"/>
      <c r="AS77" s="7"/>
      <c r="AT77" s="7"/>
      <c r="AU77" s="7"/>
      <c r="AV77" s="55"/>
      <c r="AW77" s="7"/>
      <c r="AX77" s="7"/>
      <c r="AY77" s="7"/>
      <c r="AZ77" s="7"/>
      <c r="BA77" s="7"/>
      <c r="BB77" s="7"/>
      <c r="BC77" s="7"/>
      <c r="BD77" s="7" t="s">
        <v>1183</v>
      </c>
      <c r="BE77" s="7"/>
      <c r="BF77" s="7"/>
      <c r="BG77" s="7"/>
      <c r="BH77" s="7"/>
      <c r="BI77" s="7"/>
      <c r="BJ77" s="7"/>
      <c r="BK77" s="7"/>
      <c r="BL77" s="781">
        <v>2</v>
      </c>
      <c r="BM77" s="221">
        <v>2</v>
      </c>
      <c r="BN77" s="221">
        <v>2</v>
      </c>
      <c r="BO77" s="221">
        <v>2</v>
      </c>
      <c r="BP77" s="221">
        <v>2</v>
      </c>
      <c r="BQ77" s="221">
        <v>2</v>
      </c>
      <c r="BR77" s="798">
        <v>2</v>
      </c>
      <c r="BS77" s="226">
        <v>1</v>
      </c>
      <c r="BT77" s="221">
        <v>2</v>
      </c>
      <c r="BU77" s="221">
        <v>2</v>
      </c>
      <c r="BV77" s="221">
        <v>2</v>
      </c>
      <c r="BW77" s="798">
        <v>2</v>
      </c>
      <c r="BX77" s="221">
        <v>2</v>
      </c>
      <c r="BY77" s="798">
        <v>2</v>
      </c>
      <c r="BZ77" s="798">
        <v>2</v>
      </c>
      <c r="CA77" s="221">
        <v>2</v>
      </c>
      <c r="CB77" s="221">
        <v>2</v>
      </c>
      <c r="CC77" s="221">
        <v>2</v>
      </c>
      <c r="CD77" s="337">
        <v>1</v>
      </c>
      <c r="CE77" s="221">
        <v>2</v>
      </c>
      <c r="CF77" s="221">
        <v>2</v>
      </c>
      <c r="CG77" s="221">
        <v>2</v>
      </c>
      <c r="CH77" s="221">
        <v>2</v>
      </c>
      <c r="CI77" s="221">
        <v>2</v>
      </c>
      <c r="CJ77" s="337">
        <v>2</v>
      </c>
      <c r="CK77" s="221">
        <v>2</v>
      </c>
      <c r="CL77" s="222">
        <f>COUNTIF(BL77:CK77,"2")</f>
        <v>24</v>
      </c>
      <c r="CM77" s="237">
        <f>CL77/(CL77+CN77+CP77+CR77)</f>
        <v>0.92307692307692313</v>
      </c>
      <c r="CN77" s="222">
        <f>COUNTIF(BL77:CK77,"1")</f>
        <v>2</v>
      </c>
      <c r="CO77" s="237">
        <f>CN77/(CL77+CN77+CP77+CR77)</f>
        <v>7.6923076923076927E-2</v>
      </c>
      <c r="CP77" s="222">
        <f>COUNTIF(BL77:CK77,"0")</f>
        <v>0</v>
      </c>
      <c r="CQ77" s="237">
        <f>CP77/(CL77+CN77+CP77+CR77)</f>
        <v>0</v>
      </c>
      <c r="CR77" s="222">
        <f>COUNTIF(BL77:CK77,"KĐG")</f>
        <v>0</v>
      </c>
      <c r="CS77" s="237">
        <f>CR77/(CL77+CN77+CP77+CR77)</f>
        <v>0</v>
      </c>
      <c r="CT77" s="223">
        <f>(((CL77*2)+(CN77*1)+(CP77*0)))/(CL77+CN77+CP77)</f>
        <v>1.9230769230769231</v>
      </c>
      <c r="CU77" s="223" t="str">
        <f>IF(CS77&gt;=50%,"KĐG",IF(CT77&gt;=1.6,"Đạt mục tiêu",IF(CT77&gt;=1,"Cần cố gắng","Chưa đạt")))</f>
        <v>Đạt mục tiêu</v>
      </c>
      <c r="CV77" s="5"/>
    </row>
    <row r="78" spans="1:100" s="308" customFormat="1" ht="16.5">
      <c r="A78" s="307"/>
      <c r="B78" s="1160" t="s">
        <v>830</v>
      </c>
      <c r="C78" s="1160"/>
      <c r="D78" s="1160"/>
      <c r="E78" s="1160"/>
      <c r="F78" s="1160"/>
      <c r="G78" s="1160"/>
      <c r="H78" s="1160"/>
      <c r="I78" s="1160"/>
      <c r="J78" s="1160"/>
      <c r="K78" s="1160"/>
      <c r="L78" s="1160"/>
      <c r="M78" s="1160"/>
      <c r="N78" s="1160"/>
      <c r="O78" s="1160"/>
      <c r="P78" s="1160"/>
      <c r="Q78" s="300"/>
      <c r="R78" s="300"/>
      <c r="S78" s="300"/>
      <c r="T78" s="300"/>
      <c r="U78" s="300"/>
      <c r="V78" s="300" t="s">
        <v>38</v>
      </c>
      <c r="W78" s="409"/>
      <c r="X78" s="300"/>
      <c r="Y78" s="300"/>
      <c r="Z78" s="300"/>
      <c r="AA78" s="300" t="s">
        <v>38</v>
      </c>
      <c r="AB78" s="300"/>
      <c r="AC78" s="646" t="s">
        <v>38</v>
      </c>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785" t="s">
        <v>38</v>
      </c>
      <c r="BM78" s="300" t="s">
        <v>38</v>
      </c>
      <c r="BN78" s="300" t="s">
        <v>38</v>
      </c>
      <c r="BO78" s="300" t="s">
        <v>38</v>
      </c>
      <c r="BP78" s="300" t="s">
        <v>38</v>
      </c>
      <c r="BQ78" s="300" t="s">
        <v>38</v>
      </c>
      <c r="BR78" s="801" t="s">
        <v>38</v>
      </c>
      <c r="BS78" s="300" t="s">
        <v>38</v>
      </c>
      <c r="BT78" s="300" t="s">
        <v>38</v>
      </c>
      <c r="BU78" s="300" t="s">
        <v>38</v>
      </c>
      <c r="BV78" s="300" t="s">
        <v>38</v>
      </c>
      <c r="BW78" s="801" t="s">
        <v>38</v>
      </c>
      <c r="BX78" s="300" t="s">
        <v>38</v>
      </c>
      <c r="BY78" s="801" t="s">
        <v>38</v>
      </c>
      <c r="BZ78" s="801" t="s">
        <v>38</v>
      </c>
      <c r="CA78" s="300" t="s">
        <v>38</v>
      </c>
      <c r="CB78" s="300" t="s">
        <v>38</v>
      </c>
      <c r="CC78" s="300" t="s">
        <v>38</v>
      </c>
      <c r="CD78" s="301" t="s">
        <v>38</v>
      </c>
      <c r="CE78" s="300" t="s">
        <v>38</v>
      </c>
      <c r="CF78" s="300" t="s">
        <v>38</v>
      </c>
      <c r="CG78" s="300" t="s">
        <v>38</v>
      </c>
      <c r="CH78" s="300" t="s">
        <v>38</v>
      </c>
      <c r="CI78" s="300" t="s">
        <v>38</v>
      </c>
      <c r="CJ78" s="301" t="s">
        <v>38</v>
      </c>
      <c r="CK78" s="300" t="s">
        <v>38</v>
      </c>
      <c r="CL78" s="300"/>
      <c r="CM78" s="300" t="s">
        <v>38</v>
      </c>
      <c r="CN78" s="300" t="s">
        <v>38</v>
      </c>
      <c r="CO78" s="300" t="s">
        <v>38</v>
      </c>
      <c r="CP78" s="300" t="s">
        <v>38</v>
      </c>
      <c r="CQ78" s="300" t="s">
        <v>38</v>
      </c>
      <c r="CR78" s="300" t="s">
        <v>38</v>
      </c>
      <c r="CS78" s="300" t="s">
        <v>38</v>
      </c>
      <c r="CT78" s="300" t="s">
        <v>38</v>
      </c>
      <c r="CU78" s="300" t="s">
        <v>38</v>
      </c>
      <c r="CV78" s="300"/>
    </row>
    <row r="79" spans="1:100" s="1" customFormat="1" ht="122.5" customHeight="1">
      <c r="A79" s="995">
        <v>45</v>
      </c>
      <c r="B79" s="1093" t="s">
        <v>2964</v>
      </c>
      <c r="C79" s="560" t="s">
        <v>28</v>
      </c>
      <c r="D79" s="1093" t="s">
        <v>2595</v>
      </c>
      <c r="E79" s="1161" t="s">
        <v>28</v>
      </c>
      <c r="F79" s="1093" t="s">
        <v>2595</v>
      </c>
      <c r="G79" s="219" t="s">
        <v>2965</v>
      </c>
      <c r="H79" s="569"/>
      <c r="I79" s="442"/>
      <c r="J79" s="205"/>
      <c r="K79" s="433"/>
      <c r="L79" s="5" t="s">
        <v>32</v>
      </c>
      <c r="M79" s="212" t="s">
        <v>2174</v>
      </c>
      <c r="N79" s="165" t="s">
        <v>12</v>
      </c>
      <c r="O79" s="221" t="s">
        <v>29</v>
      </c>
      <c r="P79" s="221" t="s">
        <v>24</v>
      </c>
      <c r="Q79" s="221" t="s">
        <v>24</v>
      </c>
      <c r="R79" s="221" t="s">
        <v>24</v>
      </c>
      <c r="S79" s="221"/>
      <c r="T79" s="221"/>
      <c r="U79" s="221"/>
      <c r="V79" s="221" t="s">
        <v>24</v>
      </c>
      <c r="W79" s="5"/>
      <c r="X79" s="221"/>
      <c r="Y79" s="221"/>
      <c r="Z79" s="221" t="s">
        <v>24</v>
      </c>
      <c r="AA79" s="221" t="s">
        <v>24</v>
      </c>
      <c r="AB79" s="80">
        <f>COUNTIF($Q79:$AA79,"x")</f>
        <v>5</v>
      </c>
      <c r="AC79" s="647"/>
      <c r="AD79" s="83"/>
      <c r="AE79" s="83"/>
      <c r="AF79" s="83"/>
      <c r="AG79" s="7" t="s">
        <v>1315</v>
      </c>
      <c r="AH79" s="7" t="s">
        <v>1315</v>
      </c>
      <c r="AI79" s="7" t="s">
        <v>1315</v>
      </c>
      <c r="AJ79" s="7" t="s">
        <v>1315</v>
      </c>
      <c r="AK79" s="83"/>
      <c r="AL79" s="83"/>
      <c r="AM79" s="83"/>
      <c r="AN79" s="83"/>
      <c r="AO79" s="83"/>
      <c r="AP79" s="83"/>
      <c r="AQ79" s="83"/>
      <c r="AR79" s="83"/>
      <c r="AS79" s="83"/>
      <c r="AT79" s="83"/>
      <c r="AU79" s="83"/>
      <c r="AV79" s="55" t="s">
        <v>1315</v>
      </c>
      <c r="AW79" s="55" t="s">
        <v>1315</v>
      </c>
      <c r="AX79" s="55" t="s">
        <v>1315</v>
      </c>
      <c r="AY79" s="83"/>
      <c r="AZ79" s="83"/>
      <c r="BA79" s="83"/>
      <c r="BB79" s="83"/>
      <c r="BC79" s="83"/>
      <c r="BD79" s="83"/>
      <c r="BE79" s="83"/>
      <c r="BF79" s="83"/>
      <c r="BG79" s="83"/>
      <c r="BH79" s="83"/>
      <c r="BI79" s="83"/>
      <c r="BJ79" s="83"/>
      <c r="BK79" s="83"/>
      <c r="BL79" s="780">
        <v>2</v>
      </c>
      <c r="BM79" s="354">
        <v>2</v>
      </c>
      <c r="BN79" s="354">
        <v>2</v>
      </c>
      <c r="BO79" s="354">
        <v>2</v>
      </c>
      <c r="BP79" s="354">
        <v>2</v>
      </c>
      <c r="BQ79" s="354">
        <v>2</v>
      </c>
      <c r="BR79" s="797">
        <v>2</v>
      </c>
      <c r="BS79" s="356">
        <v>1</v>
      </c>
      <c r="BT79" s="354">
        <v>2</v>
      </c>
      <c r="BU79" s="354">
        <v>2</v>
      </c>
      <c r="BV79" s="354">
        <v>2</v>
      </c>
      <c r="BW79" s="797">
        <v>2</v>
      </c>
      <c r="BX79" s="354">
        <v>2</v>
      </c>
      <c r="BY79" s="797">
        <v>2</v>
      </c>
      <c r="BZ79" s="797">
        <v>2</v>
      </c>
      <c r="CA79" s="354">
        <v>2</v>
      </c>
      <c r="CB79" s="354">
        <v>2</v>
      </c>
      <c r="CC79" s="354">
        <v>2</v>
      </c>
      <c r="CD79" s="766">
        <v>2</v>
      </c>
      <c r="CE79" s="354">
        <v>2</v>
      </c>
      <c r="CF79" s="354">
        <v>2</v>
      </c>
      <c r="CG79" s="354">
        <v>2</v>
      </c>
      <c r="CH79" s="354">
        <v>2</v>
      </c>
      <c r="CI79" s="354">
        <v>2</v>
      </c>
      <c r="CJ79" s="766">
        <v>1</v>
      </c>
      <c r="CK79" s="354">
        <v>2</v>
      </c>
      <c r="CL79" s="222">
        <f>COUNTIF(BL79:CK79,"2")</f>
        <v>24</v>
      </c>
      <c r="CM79" s="237">
        <f>CL79/(CL79+CN79+CP79+CR79)</f>
        <v>0.92307692307692313</v>
      </c>
      <c r="CN79" s="222">
        <f>COUNTIF(BL79:CK79,"1")</f>
        <v>2</v>
      </c>
      <c r="CO79" s="237">
        <f>CN79/(CL79+CN79+CP79+CR79)</f>
        <v>7.6923076923076927E-2</v>
      </c>
      <c r="CP79" s="222">
        <f>COUNTIF(BL79:CK79,"0")</f>
        <v>0</v>
      </c>
      <c r="CQ79" s="237">
        <f>CP79/(CL79+CN79+CP79+CR79)</f>
        <v>0</v>
      </c>
      <c r="CR79" s="222">
        <f>COUNTIF(BL79:CK79,"KĐG")</f>
        <v>0</v>
      </c>
      <c r="CS79" s="237">
        <f>CR79/(CL79+CN79+CP79+CR79)</f>
        <v>0</v>
      </c>
      <c r="CT79" s="223">
        <f>(((CL79*2)+(CN79*1)+(CP79*0)))/(CL79+CN79+CP79)</f>
        <v>1.9230769230769231</v>
      </c>
      <c r="CU79" s="223" t="str">
        <f>IF(CS79&gt;=50%,"KĐG",IF(CT79&gt;=1.6,"Đạt mục tiêu",IF(CT79&gt;=1,"Cần cố gắng","Chưa đạt")))</f>
        <v>Đạt mục tiêu</v>
      </c>
      <c r="CV79" s="83"/>
    </row>
    <row r="80" spans="1:100" s="1" customFormat="1" ht="80.5">
      <c r="A80" s="995"/>
      <c r="B80" s="1245"/>
      <c r="C80" s="570" t="s">
        <v>2427</v>
      </c>
      <c r="D80" s="1245"/>
      <c r="E80" s="1246"/>
      <c r="F80" s="1245"/>
      <c r="G80" s="219" t="s">
        <v>2966</v>
      </c>
      <c r="H80" s="569"/>
      <c r="I80" s="697" t="s">
        <v>2435</v>
      </c>
      <c r="J80" s="205"/>
      <c r="K80" s="433"/>
      <c r="L80" s="5" t="s">
        <v>32</v>
      </c>
      <c r="M80" s="212" t="s">
        <v>31</v>
      </c>
      <c r="N80" s="165" t="s">
        <v>12</v>
      </c>
      <c r="O80" s="221" t="s">
        <v>29</v>
      </c>
      <c r="P80" s="221" t="s">
        <v>24</v>
      </c>
      <c r="Q80" s="221"/>
      <c r="R80" s="221"/>
      <c r="S80" s="221"/>
      <c r="T80" s="221"/>
      <c r="U80" s="221" t="s">
        <v>24</v>
      </c>
      <c r="V80" s="221" t="s">
        <v>24</v>
      </c>
      <c r="W80" s="5"/>
      <c r="X80" s="221"/>
      <c r="Y80" s="221"/>
      <c r="Z80" s="221"/>
      <c r="AA80" s="221"/>
      <c r="AB80" s="80">
        <f>COUNTIF($Q80:$AA80,"x")</f>
        <v>2</v>
      </c>
      <c r="AC80" s="647"/>
      <c r="AD80" s="83"/>
      <c r="AE80" s="83"/>
      <c r="AF80" s="83"/>
      <c r="AG80" s="83"/>
      <c r="AH80" s="83"/>
      <c r="AI80" s="83"/>
      <c r="AJ80" s="83"/>
      <c r="AK80" s="83"/>
      <c r="AL80" s="83"/>
      <c r="AM80" s="83"/>
      <c r="AN80" s="83"/>
      <c r="AO80" s="83"/>
      <c r="AP80" s="83"/>
      <c r="AQ80" s="83"/>
      <c r="AR80" s="83"/>
      <c r="AS80" s="7" t="s">
        <v>1315</v>
      </c>
      <c r="AT80" s="83"/>
      <c r="AU80" s="83"/>
      <c r="AV80" s="55" t="s">
        <v>1315</v>
      </c>
      <c r="AW80" s="55" t="s">
        <v>1315</v>
      </c>
      <c r="AX80" s="55" t="s">
        <v>1315</v>
      </c>
      <c r="AY80" s="83"/>
      <c r="AZ80" s="83"/>
      <c r="BA80" s="83"/>
      <c r="BB80" s="83"/>
      <c r="BC80" s="83"/>
      <c r="BD80" s="83"/>
      <c r="BE80" s="83"/>
      <c r="BF80" s="83"/>
      <c r="BG80" s="83"/>
      <c r="BH80" s="83"/>
      <c r="BI80" s="83"/>
      <c r="BJ80" s="83"/>
      <c r="BK80" s="83"/>
      <c r="BL80" s="781">
        <v>2</v>
      </c>
      <c r="BM80" s="221">
        <v>2</v>
      </c>
      <c r="BN80" s="221">
        <v>2</v>
      </c>
      <c r="BO80" s="221">
        <v>2</v>
      </c>
      <c r="BP80" s="221">
        <v>2</v>
      </c>
      <c r="BQ80" s="221">
        <v>2</v>
      </c>
      <c r="BR80" s="798">
        <v>2</v>
      </c>
      <c r="BS80" s="226">
        <v>2</v>
      </c>
      <c r="BT80" s="221">
        <v>2</v>
      </c>
      <c r="BU80" s="221">
        <v>2</v>
      </c>
      <c r="BV80" s="221">
        <v>2</v>
      </c>
      <c r="BW80" s="798">
        <v>2</v>
      </c>
      <c r="BX80" s="221">
        <v>2</v>
      </c>
      <c r="BY80" s="798">
        <v>2</v>
      </c>
      <c r="BZ80" s="798">
        <v>2</v>
      </c>
      <c r="CA80" s="221">
        <v>2</v>
      </c>
      <c r="CB80" s="221">
        <v>2</v>
      </c>
      <c r="CC80" s="221">
        <v>2</v>
      </c>
      <c r="CD80" s="337">
        <v>1</v>
      </c>
      <c r="CE80" s="221">
        <v>2</v>
      </c>
      <c r="CF80" s="221">
        <v>2</v>
      </c>
      <c r="CG80" s="221">
        <v>2</v>
      </c>
      <c r="CH80" s="221">
        <v>2</v>
      </c>
      <c r="CI80" s="221">
        <v>2</v>
      </c>
      <c r="CJ80" s="337">
        <v>2</v>
      </c>
      <c r="CK80" s="221">
        <v>2</v>
      </c>
      <c r="CL80" s="222">
        <f>COUNTIF(BL80:CK80,"2")</f>
        <v>25</v>
      </c>
      <c r="CM80" s="237">
        <f>CL80/(CL80+CN80+CP80+CR80)</f>
        <v>0.96153846153846156</v>
      </c>
      <c r="CN80" s="222">
        <f>COUNTIF(BL80:CK80,"1")</f>
        <v>1</v>
      </c>
      <c r="CO80" s="237">
        <f>CN80/(CL80+CN80+CP80+CR80)</f>
        <v>3.8461538461538464E-2</v>
      </c>
      <c r="CP80" s="222">
        <f>COUNTIF(BL80:CK80,"0")</f>
        <v>0</v>
      </c>
      <c r="CQ80" s="237">
        <f>CP80/(CL80+CN80+CP80+CR80)</f>
        <v>0</v>
      </c>
      <c r="CR80" s="222">
        <f>COUNTIF(BL80:CK80,"KĐG")</f>
        <v>0</v>
      </c>
      <c r="CS80" s="237">
        <f>CR80/(CL80+CN80+CP80+CR80)</f>
        <v>0</v>
      </c>
      <c r="CT80" s="223">
        <f>(((CL80*2)+(CN80*1)+(CP80*0)))/(CL80+CN80+CP80)</f>
        <v>1.9615384615384615</v>
      </c>
      <c r="CU80" s="223" t="str">
        <f>IF(CS80&gt;=50%,"KĐG",IF(CT80&gt;=1.6,"Đạt mục tiêu",IF(CT80&gt;=1,"Cần cố gắng","Chưa đạt")))</f>
        <v>Đạt mục tiêu</v>
      </c>
      <c r="CV80" s="83"/>
    </row>
    <row r="81" spans="1:101" s="1" customFormat="1" ht="77.5">
      <c r="A81" s="44">
        <v>46</v>
      </c>
      <c r="B81" s="217" t="s">
        <v>831</v>
      </c>
      <c r="C81" s="215" t="s">
        <v>28</v>
      </c>
      <c r="D81" s="217" t="s">
        <v>905</v>
      </c>
      <c r="E81" s="215" t="s">
        <v>28</v>
      </c>
      <c r="F81" s="219" t="s">
        <v>832</v>
      </c>
      <c r="G81" s="218" t="s">
        <v>1576</v>
      </c>
      <c r="H81" s="218"/>
      <c r="I81" s="539"/>
      <c r="J81" s="204"/>
      <c r="K81" s="477"/>
      <c r="L81" s="5" t="s">
        <v>32</v>
      </c>
      <c r="M81" s="212" t="s">
        <v>31</v>
      </c>
      <c r="N81" s="165" t="s">
        <v>12</v>
      </c>
      <c r="O81" s="221" t="s">
        <v>29</v>
      </c>
      <c r="P81" s="221" t="s">
        <v>24</v>
      </c>
      <c r="Q81" s="5"/>
      <c r="R81" s="5"/>
      <c r="S81" s="5"/>
      <c r="T81" s="5"/>
      <c r="U81" s="6"/>
      <c r="V81" s="5"/>
      <c r="W81" s="5"/>
      <c r="X81" s="5"/>
      <c r="Y81" s="5"/>
      <c r="Z81" s="5"/>
      <c r="AA81" s="5" t="s">
        <v>24</v>
      </c>
      <c r="AB81" s="80">
        <f>COUNTIF($Q81:$AA81,"x")</f>
        <v>1</v>
      </c>
      <c r="AC81" s="642"/>
      <c r="AD81" s="7"/>
      <c r="AE81" s="7"/>
      <c r="AF81" s="7"/>
      <c r="AG81" s="7"/>
      <c r="AH81" s="7"/>
      <c r="AI81" s="7"/>
      <c r="AJ81" s="7"/>
      <c r="AK81" s="7"/>
      <c r="AL81" s="7"/>
      <c r="AM81" s="7"/>
      <c r="AN81" s="7"/>
      <c r="AO81" s="7"/>
      <c r="AP81" s="7"/>
      <c r="AQ81" s="7"/>
      <c r="AR81" s="7"/>
      <c r="AS81" s="7"/>
      <c r="AT81" s="7"/>
      <c r="AU81" s="7"/>
      <c r="AV81" s="55"/>
      <c r="AW81" s="7"/>
      <c r="AX81" s="7"/>
      <c r="AY81" s="7"/>
      <c r="AZ81" s="7"/>
      <c r="BA81" s="7"/>
      <c r="BB81" s="7"/>
      <c r="BC81" s="7"/>
      <c r="BD81" s="7"/>
      <c r="BE81" s="7"/>
      <c r="BF81" s="7"/>
      <c r="BG81" s="7"/>
      <c r="BH81" s="7"/>
      <c r="BI81" s="7"/>
      <c r="BJ81" s="7"/>
      <c r="BK81" s="7" t="s">
        <v>1183</v>
      </c>
      <c r="BL81" s="781">
        <v>2</v>
      </c>
      <c r="BM81" s="221">
        <v>2</v>
      </c>
      <c r="BN81" s="221">
        <v>2</v>
      </c>
      <c r="BO81" s="221">
        <v>2</v>
      </c>
      <c r="BP81" s="221">
        <v>2</v>
      </c>
      <c r="BQ81" s="221">
        <v>2</v>
      </c>
      <c r="BR81" s="798">
        <v>2</v>
      </c>
      <c r="BS81" s="226">
        <v>1</v>
      </c>
      <c r="BT81" s="221">
        <v>2</v>
      </c>
      <c r="BU81" s="221">
        <v>2</v>
      </c>
      <c r="BV81" s="221">
        <v>2</v>
      </c>
      <c r="BW81" s="798">
        <v>2</v>
      </c>
      <c r="BX81" s="221">
        <v>2</v>
      </c>
      <c r="BY81" s="798">
        <v>2</v>
      </c>
      <c r="BZ81" s="798">
        <v>2</v>
      </c>
      <c r="CA81" s="221">
        <v>2</v>
      </c>
      <c r="CB81" s="221">
        <v>2</v>
      </c>
      <c r="CC81" s="221">
        <v>2</v>
      </c>
      <c r="CD81" s="337">
        <v>2</v>
      </c>
      <c r="CE81" s="221">
        <v>2</v>
      </c>
      <c r="CF81" s="221">
        <v>2</v>
      </c>
      <c r="CG81" s="221">
        <v>2</v>
      </c>
      <c r="CH81" s="221">
        <v>2</v>
      </c>
      <c r="CI81" s="221">
        <v>2</v>
      </c>
      <c r="CJ81" s="337">
        <v>2</v>
      </c>
      <c r="CK81" s="221">
        <v>2</v>
      </c>
      <c r="CL81" s="222">
        <f>COUNTIF(BL81:CK81,"2")</f>
        <v>25</v>
      </c>
      <c r="CM81" s="237">
        <f>CL81/(CL81+CN81+CP81+CR81)</f>
        <v>0.96153846153846156</v>
      </c>
      <c r="CN81" s="222">
        <f>COUNTIF(BL81:CK81,"1")</f>
        <v>1</v>
      </c>
      <c r="CO81" s="237">
        <f>CN81/(CL81+CN81+CP81+CR81)</f>
        <v>3.8461538461538464E-2</v>
      </c>
      <c r="CP81" s="222">
        <f>COUNTIF(BL81:CK81,"0")</f>
        <v>0</v>
      </c>
      <c r="CQ81" s="237">
        <f>CP81/(CL81+CN81+CP81+CR81)</f>
        <v>0</v>
      </c>
      <c r="CR81" s="222">
        <f>COUNTIF(BL81:CK81,"KĐG")</f>
        <v>0</v>
      </c>
      <c r="CS81" s="237">
        <f>CR81/(CL81+CN81+CP81+CR81)</f>
        <v>0</v>
      </c>
      <c r="CT81" s="223">
        <f>(((CL81*2)+(CN81*1)+(CP81*0)))/(CL81+CN81+CP81)</f>
        <v>1.9615384615384615</v>
      </c>
      <c r="CU81" s="223" t="str">
        <f>IF(CS81&gt;=50%,"KĐG",IF(CT81&gt;=1.6,"Đạt mục tiêu",IF(CT81&gt;=1,"Cần cố gắng","Chưa đạt")))</f>
        <v>Đạt mục tiêu</v>
      </c>
      <c r="CV81" s="5"/>
    </row>
    <row r="82" spans="1:101" s="310" customFormat="1" ht="16.5">
      <c r="A82" s="44"/>
      <c r="B82" s="1244" t="s">
        <v>1299</v>
      </c>
      <c r="C82" s="1157"/>
      <c r="D82" s="1157"/>
      <c r="E82" s="1157"/>
      <c r="F82" s="1244"/>
      <c r="G82" s="1244"/>
      <c r="H82" s="1244"/>
      <c r="I82" s="1244"/>
      <c r="J82" s="1157"/>
      <c r="K82" s="1157"/>
      <c r="L82" s="1244"/>
      <c r="M82" s="1244"/>
      <c r="N82" s="309"/>
      <c r="O82" s="296" t="s">
        <v>38</v>
      </c>
      <c r="P82" s="83" t="s">
        <v>38</v>
      </c>
      <c r="Q82" s="83" t="s">
        <v>38</v>
      </c>
      <c r="R82" s="296" t="s">
        <v>38</v>
      </c>
      <c r="S82" s="296" t="s">
        <v>38</v>
      </c>
      <c r="T82" s="296" t="s">
        <v>38</v>
      </c>
      <c r="U82" s="296" t="s">
        <v>38</v>
      </c>
      <c r="V82" s="296" t="s">
        <v>38</v>
      </c>
      <c r="W82" s="408" t="s">
        <v>38</v>
      </c>
      <c r="X82" s="296" t="s">
        <v>38</v>
      </c>
      <c r="Y82" s="296" t="s">
        <v>38</v>
      </c>
      <c r="Z82" s="296" t="s">
        <v>38</v>
      </c>
      <c r="AA82" s="296" t="s">
        <v>38</v>
      </c>
      <c r="AB82" s="296" t="s">
        <v>38</v>
      </c>
      <c r="AC82" s="647" t="s">
        <v>38</v>
      </c>
      <c r="AD82" s="83" t="s">
        <v>38</v>
      </c>
      <c r="AE82" s="83" t="s">
        <v>38</v>
      </c>
      <c r="AF82" s="83" t="s">
        <v>38</v>
      </c>
      <c r="AG82" s="296" t="s">
        <v>38</v>
      </c>
      <c r="AH82" s="296" t="s">
        <v>38</v>
      </c>
      <c r="AI82" s="296" t="s">
        <v>38</v>
      </c>
      <c r="AJ82" s="296" t="s">
        <v>38</v>
      </c>
      <c r="AK82" s="296" t="s">
        <v>38</v>
      </c>
      <c r="AL82" s="296" t="s">
        <v>38</v>
      </c>
      <c r="AM82" s="296" t="s">
        <v>38</v>
      </c>
      <c r="AN82" s="296" t="s">
        <v>38</v>
      </c>
      <c r="AO82" s="296" t="s">
        <v>38</v>
      </c>
      <c r="AP82" s="296" t="s">
        <v>38</v>
      </c>
      <c r="AQ82" s="296" t="s">
        <v>38</v>
      </c>
      <c r="AR82" s="296" t="s">
        <v>38</v>
      </c>
      <c r="AS82" s="296" t="s">
        <v>38</v>
      </c>
      <c r="AT82" s="296" t="s">
        <v>38</v>
      </c>
      <c r="AU82" s="296" t="s">
        <v>38</v>
      </c>
      <c r="AV82" s="296" t="s">
        <v>38</v>
      </c>
      <c r="AW82" s="296" t="s">
        <v>38</v>
      </c>
      <c r="AX82" s="296" t="s">
        <v>38</v>
      </c>
      <c r="AY82" s="192"/>
      <c r="AZ82" s="192"/>
      <c r="BA82" s="296" t="s">
        <v>38</v>
      </c>
      <c r="BB82" s="296" t="s">
        <v>38</v>
      </c>
      <c r="BC82" s="296" t="s">
        <v>38</v>
      </c>
      <c r="BD82" s="296" t="s">
        <v>38</v>
      </c>
      <c r="BE82" s="296" t="s">
        <v>38</v>
      </c>
      <c r="BF82" s="296" t="s">
        <v>38</v>
      </c>
      <c r="BG82" s="296" t="s">
        <v>38</v>
      </c>
      <c r="BH82" s="296" t="s">
        <v>38</v>
      </c>
      <c r="BI82" s="296" t="s">
        <v>38</v>
      </c>
      <c r="BJ82" s="296" t="s">
        <v>38</v>
      </c>
      <c r="BK82" s="296" t="s">
        <v>38</v>
      </c>
      <c r="BL82" s="784" t="s">
        <v>38</v>
      </c>
      <c r="BM82" s="296" t="s">
        <v>38</v>
      </c>
      <c r="BN82" s="296" t="s">
        <v>38</v>
      </c>
      <c r="BO82" s="296" t="s">
        <v>38</v>
      </c>
      <c r="BP82" s="296" t="s">
        <v>38</v>
      </c>
      <c r="BQ82" s="296" t="s">
        <v>38</v>
      </c>
      <c r="BR82" s="800" t="s">
        <v>38</v>
      </c>
      <c r="BS82" s="296" t="s">
        <v>38</v>
      </c>
      <c r="BT82" s="296" t="s">
        <v>38</v>
      </c>
      <c r="BU82" s="296" t="s">
        <v>38</v>
      </c>
      <c r="BV82" s="296" t="s">
        <v>38</v>
      </c>
      <c r="BW82" s="800" t="s">
        <v>38</v>
      </c>
      <c r="BX82" s="296" t="s">
        <v>38</v>
      </c>
      <c r="BY82" s="800" t="s">
        <v>38</v>
      </c>
      <c r="BZ82" s="800" t="s">
        <v>38</v>
      </c>
      <c r="CA82" s="296" t="s">
        <v>38</v>
      </c>
      <c r="CB82" s="296" t="s">
        <v>38</v>
      </c>
      <c r="CC82" s="296" t="s">
        <v>38</v>
      </c>
      <c r="CD82" s="297" t="s">
        <v>38</v>
      </c>
      <c r="CE82" s="296" t="s">
        <v>38</v>
      </c>
      <c r="CF82" s="296" t="s">
        <v>38</v>
      </c>
      <c r="CG82" s="296" t="s">
        <v>38</v>
      </c>
      <c r="CH82" s="296" t="s">
        <v>38</v>
      </c>
      <c r="CI82" s="296" t="s">
        <v>38</v>
      </c>
      <c r="CJ82" s="297" t="s">
        <v>38</v>
      </c>
      <c r="CK82" s="296" t="s">
        <v>38</v>
      </c>
      <c r="CL82" s="296" t="s">
        <v>38</v>
      </c>
      <c r="CM82" s="296" t="s">
        <v>38</v>
      </c>
      <c r="CN82" s="296" t="s">
        <v>38</v>
      </c>
      <c r="CO82" s="296" t="s">
        <v>38</v>
      </c>
      <c r="CP82" s="296" t="s">
        <v>38</v>
      </c>
      <c r="CQ82" s="296" t="s">
        <v>38</v>
      </c>
      <c r="CR82" s="296" t="s">
        <v>38</v>
      </c>
      <c r="CS82" s="296" t="s">
        <v>38</v>
      </c>
      <c r="CT82" s="296" t="s">
        <v>38</v>
      </c>
      <c r="CU82" s="296" t="s">
        <v>38</v>
      </c>
      <c r="CV82" s="423" t="s">
        <v>38</v>
      </c>
      <c r="CW82" s="311"/>
    </row>
    <row r="83" spans="1:101" s="1" customFormat="1" ht="62">
      <c r="A83" s="995">
        <v>47</v>
      </c>
      <c r="B83" s="1158" t="s">
        <v>3043</v>
      </c>
      <c r="C83" s="1159" t="s">
        <v>41</v>
      </c>
      <c r="D83" s="1154" t="s">
        <v>2597</v>
      </c>
      <c r="E83" s="1159" t="s">
        <v>41</v>
      </c>
      <c r="F83" s="1158" t="s">
        <v>2598</v>
      </c>
      <c r="G83" s="134" t="s">
        <v>3059</v>
      </c>
      <c r="H83" s="134"/>
      <c r="I83" s="605"/>
      <c r="J83" s="204"/>
      <c r="K83" s="477"/>
      <c r="L83" s="5" t="s">
        <v>32</v>
      </c>
      <c r="M83" s="212" t="s">
        <v>31</v>
      </c>
      <c r="N83" s="165" t="s">
        <v>12</v>
      </c>
      <c r="O83" s="221" t="s">
        <v>29</v>
      </c>
      <c r="P83" s="221" t="s">
        <v>24</v>
      </c>
      <c r="Q83" s="5" t="s">
        <v>24</v>
      </c>
      <c r="R83" s="5"/>
      <c r="S83" s="5"/>
      <c r="T83" s="5"/>
      <c r="U83" s="6"/>
      <c r="V83" s="5"/>
      <c r="W83" s="5"/>
      <c r="X83" s="5"/>
      <c r="Y83" s="5"/>
      <c r="Z83" s="5"/>
      <c r="AA83" s="5"/>
      <c r="AB83" s="80">
        <f t="shared" ref="AB83:AB91" si="60">COUNTIF($Q83:$AA83,"x")</f>
        <v>1</v>
      </c>
      <c r="AC83" s="565"/>
      <c r="AD83" s="221"/>
      <c r="AE83" s="221" t="s">
        <v>1316</v>
      </c>
      <c r="AF83" s="221" t="s">
        <v>1316</v>
      </c>
      <c r="AG83" s="7"/>
      <c r="AH83" s="7"/>
      <c r="AI83" s="7"/>
      <c r="AJ83" s="7"/>
      <c r="AK83" s="7"/>
      <c r="AL83" s="7"/>
      <c r="AM83" s="7"/>
      <c r="AN83" s="7"/>
      <c r="AO83" s="7"/>
      <c r="AP83" s="7"/>
      <c r="AQ83" s="7"/>
      <c r="AR83" s="7"/>
      <c r="AS83" s="7"/>
      <c r="AT83" s="7"/>
      <c r="AU83" s="7"/>
      <c r="AV83" s="55"/>
      <c r="AW83" s="7"/>
      <c r="AX83" s="7"/>
      <c r="AY83" s="7"/>
      <c r="AZ83" s="7"/>
      <c r="BA83" s="7"/>
      <c r="BB83" s="7"/>
      <c r="BC83" s="7"/>
      <c r="BD83" s="7"/>
      <c r="BE83" s="7"/>
      <c r="BF83" s="7"/>
      <c r="BG83" s="7"/>
      <c r="BH83" s="7"/>
      <c r="BI83" s="7"/>
      <c r="BJ83" s="7"/>
      <c r="BK83" s="7"/>
      <c r="BL83" s="781">
        <v>2</v>
      </c>
      <c r="BM83" s="221">
        <v>2</v>
      </c>
      <c r="BN83" s="221">
        <v>2</v>
      </c>
      <c r="BO83" s="221">
        <v>2</v>
      </c>
      <c r="BP83" s="221">
        <v>2</v>
      </c>
      <c r="BQ83" s="221">
        <v>2</v>
      </c>
      <c r="BR83" s="798">
        <v>2</v>
      </c>
      <c r="BS83" s="226">
        <v>1</v>
      </c>
      <c r="BT83" s="221">
        <v>2</v>
      </c>
      <c r="BU83" s="221">
        <v>2</v>
      </c>
      <c r="BV83" s="221">
        <v>2</v>
      </c>
      <c r="BW83" s="798">
        <v>2</v>
      </c>
      <c r="BX83" s="221">
        <v>2</v>
      </c>
      <c r="BY83" s="798">
        <v>2</v>
      </c>
      <c r="BZ83" s="798">
        <v>2</v>
      </c>
      <c r="CA83" s="221">
        <v>2</v>
      </c>
      <c r="CB83" s="221">
        <v>1</v>
      </c>
      <c r="CC83" s="221">
        <v>2</v>
      </c>
      <c r="CD83" s="337">
        <v>2</v>
      </c>
      <c r="CE83" s="221">
        <v>2</v>
      </c>
      <c r="CF83" s="221">
        <v>2</v>
      </c>
      <c r="CG83" s="221">
        <v>2</v>
      </c>
      <c r="CH83" s="221">
        <v>2</v>
      </c>
      <c r="CI83" s="221">
        <v>2</v>
      </c>
      <c r="CJ83" s="337">
        <v>1</v>
      </c>
      <c r="CK83" s="221">
        <v>2</v>
      </c>
      <c r="CL83" s="222">
        <f t="shared" ref="CL83:CL90" si="61">COUNTIF(BL83:CK83,"2")</f>
        <v>23</v>
      </c>
      <c r="CM83" s="237">
        <f t="shared" ref="CM83:CM90" si="62">CL83/(CL83+CN83+CP83+CR83)</f>
        <v>0.88461538461538458</v>
      </c>
      <c r="CN83" s="222">
        <f t="shared" ref="CN83:CN90" si="63">COUNTIF(BL83:CK83,"1")</f>
        <v>3</v>
      </c>
      <c r="CO83" s="237">
        <f t="shared" ref="CO83:CO90" si="64">CN83/(CL83+CN83+CP83+CR83)</f>
        <v>0.11538461538461539</v>
      </c>
      <c r="CP83" s="222">
        <f t="shared" ref="CP83:CP90" si="65">COUNTIF(BL83:CK83,"0")</f>
        <v>0</v>
      </c>
      <c r="CQ83" s="237">
        <f t="shared" ref="CQ83:CQ90" si="66">CP83/(CL83+CN83+CP83+CR83)</f>
        <v>0</v>
      </c>
      <c r="CR83" s="222">
        <f t="shared" ref="CR83:CR90" si="67">COUNTIF(BL83:CK83,"KĐG")</f>
        <v>0</v>
      </c>
      <c r="CS83" s="237">
        <f t="shared" ref="CS83:CS90" si="68">CR83/(CL83+CN83+CP83+CR83)</f>
        <v>0</v>
      </c>
      <c r="CT83" s="223">
        <f t="shared" ref="CT83:CT90" si="69">(((CL83*2)+(CN83*1)+(CP83*0)))/(CL83+CN83+CP83)</f>
        <v>1.8846153846153846</v>
      </c>
      <c r="CU83" s="223" t="str">
        <f t="shared" ref="CU83:CU90" si="70">IF(CS83&gt;=50%,"KĐG",IF(CT83&gt;=1.6,"Đạt mục tiêu",IF(CT83&gt;=1,"Cần cố gắng","Chưa đạt")))</f>
        <v>Đạt mục tiêu</v>
      </c>
      <c r="CV83" s="5"/>
    </row>
    <row r="84" spans="1:101" s="1" customFormat="1" ht="62">
      <c r="A84" s="995"/>
      <c r="B84" s="1158"/>
      <c r="C84" s="1159"/>
      <c r="D84" s="1154"/>
      <c r="E84" s="1159"/>
      <c r="F84" s="1158"/>
      <c r="G84" s="157" t="s">
        <v>335</v>
      </c>
      <c r="H84" s="292"/>
      <c r="I84" s="442"/>
      <c r="J84" s="204"/>
      <c r="K84" s="477"/>
      <c r="L84" s="212" t="s">
        <v>32</v>
      </c>
      <c r="M84" s="212" t="s">
        <v>2174</v>
      </c>
      <c r="N84" s="165" t="s">
        <v>12</v>
      </c>
      <c r="O84" s="221" t="s">
        <v>29</v>
      </c>
      <c r="P84" s="221" t="s">
        <v>24</v>
      </c>
      <c r="Q84" s="5"/>
      <c r="R84" s="5"/>
      <c r="S84" s="5" t="s">
        <v>24</v>
      </c>
      <c r="T84" s="5"/>
      <c r="U84" s="6"/>
      <c r="V84" s="5"/>
      <c r="W84" s="5"/>
      <c r="X84" s="5"/>
      <c r="Y84" s="5"/>
      <c r="Z84" s="5"/>
      <c r="AA84" s="5"/>
      <c r="AB84" s="80">
        <f t="shared" si="60"/>
        <v>1</v>
      </c>
      <c r="AC84" s="642"/>
      <c r="AD84" s="7"/>
      <c r="AE84" s="7"/>
      <c r="AF84" s="7"/>
      <c r="AG84" s="7"/>
      <c r="AH84" s="7"/>
      <c r="AI84" s="7"/>
      <c r="AJ84" s="7"/>
      <c r="AK84" s="7" t="s">
        <v>1315</v>
      </c>
      <c r="AL84" s="7" t="s">
        <v>1315</v>
      </c>
      <c r="AM84" s="7" t="s">
        <v>1315</v>
      </c>
      <c r="AN84" s="7" t="s">
        <v>1315</v>
      </c>
      <c r="AO84" s="7"/>
      <c r="AP84" s="7"/>
      <c r="AQ84" s="7"/>
      <c r="AR84" s="7"/>
      <c r="AS84" s="7"/>
      <c r="AT84" s="7"/>
      <c r="AU84" s="7"/>
      <c r="AV84" s="55"/>
      <c r="AW84" s="7"/>
      <c r="AX84" s="7"/>
      <c r="AY84" s="7"/>
      <c r="AZ84" s="7"/>
      <c r="BA84" s="7"/>
      <c r="BB84" s="7"/>
      <c r="BC84" s="7"/>
      <c r="BD84" s="7"/>
      <c r="BE84" s="7"/>
      <c r="BF84" s="7"/>
      <c r="BG84" s="7"/>
      <c r="BH84" s="7"/>
      <c r="BI84" s="7"/>
      <c r="BJ84" s="7"/>
      <c r="BK84" s="7"/>
      <c r="BL84" s="781">
        <v>2</v>
      </c>
      <c r="BM84" s="221">
        <v>2</v>
      </c>
      <c r="BN84" s="221">
        <v>2</v>
      </c>
      <c r="BO84" s="221">
        <v>2</v>
      </c>
      <c r="BP84" s="221">
        <v>1</v>
      </c>
      <c r="BQ84" s="221">
        <v>2</v>
      </c>
      <c r="BR84" s="798">
        <v>1</v>
      </c>
      <c r="BS84" s="226">
        <v>2</v>
      </c>
      <c r="BT84" s="221">
        <v>2</v>
      </c>
      <c r="BU84" s="221">
        <v>2</v>
      </c>
      <c r="BV84" s="221">
        <v>2</v>
      </c>
      <c r="BW84" s="798">
        <v>1</v>
      </c>
      <c r="BX84" s="221">
        <v>2</v>
      </c>
      <c r="BY84" s="798">
        <v>2</v>
      </c>
      <c r="BZ84" s="798">
        <v>2</v>
      </c>
      <c r="CA84" s="221">
        <v>2</v>
      </c>
      <c r="CB84" s="221">
        <v>2</v>
      </c>
      <c r="CC84" s="221">
        <v>2</v>
      </c>
      <c r="CD84" s="337">
        <v>2</v>
      </c>
      <c r="CE84" s="221">
        <v>2</v>
      </c>
      <c r="CF84" s="221">
        <v>1</v>
      </c>
      <c r="CG84" s="221">
        <v>1</v>
      </c>
      <c r="CH84" s="221">
        <v>2</v>
      </c>
      <c r="CI84" s="221">
        <v>2</v>
      </c>
      <c r="CJ84" s="337">
        <v>2</v>
      </c>
      <c r="CK84" s="221">
        <v>2</v>
      </c>
      <c r="CL84" s="222">
        <f t="shared" si="61"/>
        <v>21</v>
      </c>
      <c r="CM84" s="237">
        <f t="shared" si="62"/>
        <v>0.80769230769230771</v>
      </c>
      <c r="CN84" s="222">
        <f t="shared" si="63"/>
        <v>5</v>
      </c>
      <c r="CO84" s="237">
        <f t="shared" si="64"/>
        <v>0.19230769230769232</v>
      </c>
      <c r="CP84" s="222">
        <f t="shared" si="65"/>
        <v>0</v>
      </c>
      <c r="CQ84" s="237">
        <f t="shared" si="66"/>
        <v>0</v>
      </c>
      <c r="CR84" s="222">
        <f t="shared" si="67"/>
        <v>0</v>
      </c>
      <c r="CS84" s="237">
        <f t="shared" si="68"/>
        <v>0</v>
      </c>
      <c r="CT84" s="223">
        <f t="shared" si="69"/>
        <v>1.8076923076923077</v>
      </c>
      <c r="CU84" s="223" t="str">
        <f t="shared" si="70"/>
        <v>Đạt mục tiêu</v>
      </c>
      <c r="CV84" s="5"/>
    </row>
    <row r="85" spans="1:101" s="1" customFormat="1" ht="62">
      <c r="A85" s="995"/>
      <c r="B85" s="1158"/>
      <c r="C85" s="1159"/>
      <c r="D85" s="1154"/>
      <c r="E85" s="1159"/>
      <c r="F85" s="1158"/>
      <c r="G85" s="234" t="s">
        <v>1615</v>
      </c>
      <c r="H85" s="234"/>
      <c r="I85" s="606"/>
      <c r="J85" s="204"/>
      <c r="K85" s="477"/>
      <c r="L85" s="5" t="s">
        <v>32</v>
      </c>
      <c r="M85" s="212" t="s">
        <v>31</v>
      </c>
      <c r="N85" s="165" t="s">
        <v>12</v>
      </c>
      <c r="O85" s="221" t="s">
        <v>29</v>
      </c>
      <c r="P85" s="221" t="s">
        <v>24</v>
      </c>
      <c r="Q85" s="5"/>
      <c r="R85" s="5"/>
      <c r="S85" s="5"/>
      <c r="T85" s="5" t="s">
        <v>24</v>
      </c>
      <c r="U85" s="6"/>
      <c r="V85" s="5"/>
      <c r="W85" s="5"/>
      <c r="X85" s="5"/>
      <c r="Y85" s="5"/>
      <c r="Z85" s="5"/>
      <c r="AA85" s="5"/>
      <c r="AB85" s="80">
        <f t="shared" si="60"/>
        <v>1</v>
      </c>
      <c r="AC85" s="642"/>
      <c r="AD85" s="7"/>
      <c r="AE85" s="7"/>
      <c r="AF85" s="7"/>
      <c r="AG85" s="7"/>
      <c r="AH85" s="7"/>
      <c r="AI85" s="7"/>
      <c r="AJ85" s="7"/>
      <c r="AK85" s="7"/>
      <c r="AL85" s="7"/>
      <c r="AM85" s="7"/>
      <c r="AN85" s="7"/>
      <c r="AO85" s="7" t="s">
        <v>1316</v>
      </c>
      <c r="AP85" s="55" t="s">
        <v>1316</v>
      </c>
      <c r="AQ85" s="55" t="s">
        <v>1316</v>
      </c>
      <c r="AR85" s="55" t="s">
        <v>1316</v>
      </c>
      <c r="AS85" s="7"/>
      <c r="AT85" s="7"/>
      <c r="AU85" s="7"/>
      <c r="AV85" s="55"/>
      <c r="AW85" s="7"/>
      <c r="AX85" s="7"/>
      <c r="AY85" s="7"/>
      <c r="AZ85" s="7"/>
      <c r="BA85" s="7"/>
      <c r="BB85" s="7"/>
      <c r="BC85" s="7"/>
      <c r="BD85" s="7"/>
      <c r="BE85" s="7"/>
      <c r="BF85" s="7"/>
      <c r="BG85" s="7"/>
      <c r="BH85" s="7"/>
      <c r="BI85" s="7"/>
      <c r="BJ85" s="7"/>
      <c r="BK85" s="7"/>
      <c r="BL85" s="780">
        <v>2</v>
      </c>
      <c r="BM85" s="354">
        <v>2</v>
      </c>
      <c r="BN85" s="354">
        <v>2</v>
      </c>
      <c r="BO85" s="354">
        <v>2</v>
      </c>
      <c r="BP85" s="354">
        <v>2</v>
      </c>
      <c r="BQ85" s="354">
        <v>2</v>
      </c>
      <c r="BR85" s="797">
        <v>2</v>
      </c>
      <c r="BS85" s="356">
        <v>1</v>
      </c>
      <c r="BT85" s="354">
        <v>2</v>
      </c>
      <c r="BU85" s="354">
        <v>2</v>
      </c>
      <c r="BV85" s="354">
        <v>1</v>
      </c>
      <c r="BW85" s="797">
        <v>2</v>
      </c>
      <c r="BX85" s="354">
        <v>1</v>
      </c>
      <c r="BY85" s="818">
        <v>2</v>
      </c>
      <c r="BZ85" s="797">
        <v>2</v>
      </c>
      <c r="CA85" s="360">
        <v>2</v>
      </c>
      <c r="CB85" s="354">
        <v>2</v>
      </c>
      <c r="CC85" s="354">
        <v>2</v>
      </c>
      <c r="CD85" s="766">
        <v>1</v>
      </c>
      <c r="CE85" s="354">
        <v>2</v>
      </c>
      <c r="CF85" s="354">
        <v>2</v>
      </c>
      <c r="CG85" s="354">
        <v>1</v>
      </c>
      <c r="CH85" s="354">
        <v>2</v>
      </c>
      <c r="CI85" s="354">
        <v>2</v>
      </c>
      <c r="CJ85" s="766">
        <v>2</v>
      </c>
      <c r="CK85" s="354">
        <v>2</v>
      </c>
      <c r="CL85" s="222">
        <f t="shared" si="61"/>
        <v>21</v>
      </c>
      <c r="CM85" s="237">
        <f t="shared" si="62"/>
        <v>0.80769230769230771</v>
      </c>
      <c r="CN85" s="222">
        <f t="shared" si="63"/>
        <v>5</v>
      </c>
      <c r="CO85" s="237">
        <f t="shared" si="64"/>
        <v>0.19230769230769232</v>
      </c>
      <c r="CP85" s="222">
        <f t="shared" si="65"/>
        <v>0</v>
      </c>
      <c r="CQ85" s="237">
        <f t="shared" si="66"/>
        <v>0</v>
      </c>
      <c r="CR85" s="222">
        <f t="shared" si="67"/>
        <v>0</v>
      </c>
      <c r="CS85" s="237">
        <f t="shared" si="68"/>
        <v>0</v>
      </c>
      <c r="CT85" s="223">
        <f t="shared" si="69"/>
        <v>1.8076923076923077</v>
      </c>
      <c r="CU85" s="223" t="str">
        <f t="shared" si="70"/>
        <v>Đạt mục tiêu</v>
      </c>
      <c r="CV85" s="5"/>
    </row>
    <row r="86" spans="1:101" s="1" customFormat="1" ht="139.5">
      <c r="A86" s="995"/>
      <c r="B86" s="1154"/>
      <c r="C86" s="1159"/>
      <c r="D86" s="1154"/>
      <c r="E86" s="1159"/>
      <c r="F86" s="1154"/>
      <c r="G86" s="292" t="s">
        <v>2711</v>
      </c>
      <c r="H86" s="292"/>
      <c r="I86" s="442"/>
      <c r="J86" s="204"/>
      <c r="K86" s="477"/>
      <c r="L86" s="5" t="s">
        <v>32</v>
      </c>
      <c r="M86" s="212" t="s">
        <v>31</v>
      </c>
      <c r="N86" s="165" t="s">
        <v>12</v>
      </c>
      <c r="O86" s="221" t="s">
        <v>29</v>
      </c>
      <c r="P86" s="221" t="s">
        <v>24</v>
      </c>
      <c r="Q86" s="5"/>
      <c r="R86" s="5"/>
      <c r="S86" s="5"/>
      <c r="T86" s="5"/>
      <c r="U86" s="6" t="s">
        <v>24</v>
      </c>
      <c r="V86" s="5"/>
      <c r="W86" s="5"/>
      <c r="X86" s="5"/>
      <c r="Y86" s="5"/>
      <c r="Z86" s="5"/>
      <c r="AA86" s="5"/>
      <c r="AB86" s="80">
        <f t="shared" si="60"/>
        <v>1</v>
      </c>
      <c r="AC86" s="642"/>
      <c r="AD86" s="7"/>
      <c r="AE86" s="7"/>
      <c r="AF86" s="7"/>
      <c r="AG86" s="7" t="s">
        <v>1315</v>
      </c>
      <c r="AH86" s="7" t="s">
        <v>1315</v>
      </c>
      <c r="AI86" s="7" t="s">
        <v>1315</v>
      </c>
      <c r="AJ86" s="7" t="s">
        <v>1315</v>
      </c>
      <c r="AK86" s="7"/>
      <c r="AL86" s="7"/>
      <c r="AM86" s="7"/>
      <c r="AN86" s="7"/>
      <c r="AO86" s="7"/>
      <c r="AP86" s="7"/>
      <c r="AQ86" s="7"/>
      <c r="AR86" s="7"/>
      <c r="AS86" s="7"/>
      <c r="AT86" s="7" t="s">
        <v>1315</v>
      </c>
      <c r="AU86" s="7"/>
      <c r="AV86" s="55"/>
      <c r="AW86" s="7"/>
      <c r="AX86" s="7"/>
      <c r="AY86" s="7"/>
      <c r="AZ86" s="7"/>
      <c r="BA86" s="7"/>
      <c r="BB86" s="7"/>
      <c r="BC86" s="7"/>
      <c r="BD86" s="7"/>
      <c r="BE86" s="7"/>
      <c r="BF86" s="7"/>
      <c r="BG86" s="7"/>
      <c r="BH86" s="7"/>
      <c r="BI86" s="7"/>
      <c r="BJ86" s="7"/>
      <c r="BK86" s="7"/>
      <c r="BL86" s="781">
        <v>2</v>
      </c>
      <c r="BM86" s="221">
        <v>2</v>
      </c>
      <c r="BN86" s="221">
        <v>2</v>
      </c>
      <c r="BO86" s="221">
        <v>2</v>
      </c>
      <c r="BP86" s="221">
        <v>2</v>
      </c>
      <c r="BQ86" s="221">
        <v>2</v>
      </c>
      <c r="BR86" s="798">
        <v>2</v>
      </c>
      <c r="BS86" s="226">
        <v>1</v>
      </c>
      <c r="BT86" s="221">
        <v>2</v>
      </c>
      <c r="BU86" s="221">
        <v>2</v>
      </c>
      <c r="BV86" s="221">
        <v>2</v>
      </c>
      <c r="BW86" s="798">
        <v>2</v>
      </c>
      <c r="BX86" s="221">
        <v>1</v>
      </c>
      <c r="BY86" s="798">
        <v>1</v>
      </c>
      <c r="BZ86" s="798">
        <v>2</v>
      </c>
      <c r="CA86" s="221">
        <v>2</v>
      </c>
      <c r="CB86" s="221">
        <v>2</v>
      </c>
      <c r="CC86" s="221">
        <v>2</v>
      </c>
      <c r="CD86" s="337">
        <v>2</v>
      </c>
      <c r="CE86" s="221">
        <v>2</v>
      </c>
      <c r="CF86" s="221">
        <v>2</v>
      </c>
      <c r="CG86" s="221">
        <v>2</v>
      </c>
      <c r="CH86" s="221">
        <v>2</v>
      </c>
      <c r="CI86" s="221">
        <v>2</v>
      </c>
      <c r="CJ86" s="337">
        <v>1</v>
      </c>
      <c r="CK86" s="221">
        <v>2</v>
      </c>
      <c r="CL86" s="222">
        <f t="shared" si="61"/>
        <v>22</v>
      </c>
      <c r="CM86" s="237">
        <f t="shared" si="62"/>
        <v>0.84615384615384615</v>
      </c>
      <c r="CN86" s="222">
        <f t="shared" si="63"/>
        <v>4</v>
      </c>
      <c r="CO86" s="237">
        <f t="shared" si="64"/>
        <v>0.15384615384615385</v>
      </c>
      <c r="CP86" s="222">
        <f t="shared" si="65"/>
        <v>0</v>
      </c>
      <c r="CQ86" s="237">
        <f t="shared" si="66"/>
        <v>0</v>
      </c>
      <c r="CR86" s="222">
        <f t="shared" si="67"/>
        <v>0</v>
      </c>
      <c r="CS86" s="237">
        <f t="shared" si="68"/>
        <v>0</v>
      </c>
      <c r="CT86" s="223">
        <f t="shared" si="69"/>
        <v>1.8461538461538463</v>
      </c>
      <c r="CU86" s="223" t="str">
        <f t="shared" si="70"/>
        <v>Đạt mục tiêu</v>
      </c>
      <c r="CV86" s="5"/>
    </row>
    <row r="87" spans="1:101" s="1" customFormat="1" ht="47">
      <c r="A87" s="995"/>
      <c r="B87" s="1154"/>
      <c r="C87" s="1159"/>
      <c r="D87" s="1154"/>
      <c r="E87" s="1159"/>
      <c r="F87" s="1154"/>
      <c r="G87" s="391" t="s">
        <v>2756</v>
      </c>
      <c r="H87" s="391"/>
      <c r="I87" s="442"/>
      <c r="J87" s="204"/>
      <c r="K87" s="477"/>
      <c r="L87" s="5" t="s">
        <v>32</v>
      </c>
      <c r="M87" s="212" t="s">
        <v>31</v>
      </c>
      <c r="N87" s="165" t="s">
        <v>12</v>
      </c>
      <c r="O87" s="221" t="s">
        <v>29</v>
      </c>
      <c r="P87" s="221" t="s">
        <v>24</v>
      </c>
      <c r="Q87" s="5"/>
      <c r="R87" s="5"/>
      <c r="S87" s="5"/>
      <c r="T87" s="5"/>
      <c r="U87" s="195"/>
      <c r="V87" s="5"/>
      <c r="W87" s="5" t="s">
        <v>24</v>
      </c>
      <c r="X87" s="5"/>
      <c r="Y87" s="5"/>
      <c r="Z87" s="5"/>
      <c r="AA87" s="5"/>
      <c r="AB87" s="80">
        <f t="shared" si="60"/>
        <v>1</v>
      </c>
      <c r="AC87" s="642"/>
      <c r="AD87" s="7"/>
      <c r="AE87" s="7"/>
      <c r="AF87" s="7"/>
      <c r="AG87" s="7"/>
      <c r="AH87" s="7"/>
      <c r="AI87" s="7"/>
      <c r="AJ87" s="7"/>
      <c r="AK87" s="7"/>
      <c r="AL87" s="7"/>
      <c r="AM87" s="7"/>
      <c r="AN87" s="7"/>
      <c r="AO87" s="7"/>
      <c r="AP87" s="7"/>
      <c r="AQ87" s="7"/>
      <c r="AR87" s="7"/>
      <c r="AS87" s="7" t="s">
        <v>1316</v>
      </c>
      <c r="AT87" s="7"/>
      <c r="AU87" s="7" t="s">
        <v>1316</v>
      </c>
      <c r="AV87" s="55"/>
      <c r="AW87" s="7"/>
      <c r="AX87" s="7"/>
      <c r="AY87" s="7" t="s">
        <v>1315</v>
      </c>
      <c r="AZ87" s="7" t="s">
        <v>1315</v>
      </c>
      <c r="BA87" s="7"/>
      <c r="BB87" s="7"/>
      <c r="BC87" s="7"/>
      <c r="BD87" s="7"/>
      <c r="BE87" s="7"/>
      <c r="BF87" s="7"/>
      <c r="BG87" s="7"/>
      <c r="BH87" s="7"/>
      <c r="BI87" s="7"/>
      <c r="BJ87" s="7"/>
      <c r="BK87" s="7"/>
      <c r="BL87" s="781">
        <v>2</v>
      </c>
      <c r="BM87" s="221">
        <v>2</v>
      </c>
      <c r="BN87" s="221">
        <v>2</v>
      </c>
      <c r="BO87" s="221">
        <v>2</v>
      </c>
      <c r="BP87" s="221">
        <v>2</v>
      </c>
      <c r="BQ87" s="221">
        <v>2</v>
      </c>
      <c r="BR87" s="798">
        <v>1</v>
      </c>
      <c r="BS87" s="226">
        <v>2</v>
      </c>
      <c r="BT87" s="221">
        <v>1</v>
      </c>
      <c r="BU87" s="221">
        <v>2</v>
      </c>
      <c r="BV87" s="221">
        <v>2</v>
      </c>
      <c r="BW87" s="798">
        <v>2</v>
      </c>
      <c r="BX87" s="221">
        <v>2</v>
      </c>
      <c r="BY87" s="798">
        <v>2</v>
      </c>
      <c r="BZ87" s="798">
        <v>2</v>
      </c>
      <c r="CA87" s="221">
        <v>2</v>
      </c>
      <c r="CB87" s="221">
        <v>2</v>
      </c>
      <c r="CC87" s="221">
        <v>2</v>
      </c>
      <c r="CD87" s="337">
        <v>2</v>
      </c>
      <c r="CE87" s="221">
        <v>2</v>
      </c>
      <c r="CF87" s="221">
        <v>2</v>
      </c>
      <c r="CG87" s="221">
        <v>2</v>
      </c>
      <c r="CH87" s="221">
        <v>2</v>
      </c>
      <c r="CI87" s="221">
        <v>2</v>
      </c>
      <c r="CJ87" s="337">
        <v>2</v>
      </c>
      <c r="CK87" s="221">
        <v>2</v>
      </c>
      <c r="CL87" s="222">
        <f t="shared" si="61"/>
        <v>24</v>
      </c>
      <c r="CM87" s="237">
        <f t="shared" si="62"/>
        <v>0.92307692307692313</v>
      </c>
      <c r="CN87" s="222">
        <f t="shared" si="63"/>
        <v>2</v>
      </c>
      <c r="CO87" s="237">
        <f t="shared" si="64"/>
        <v>7.6923076923076927E-2</v>
      </c>
      <c r="CP87" s="222">
        <f t="shared" si="65"/>
        <v>0</v>
      </c>
      <c r="CQ87" s="237">
        <f t="shared" si="66"/>
        <v>0</v>
      </c>
      <c r="CR87" s="222">
        <f t="shared" si="67"/>
        <v>0</v>
      </c>
      <c r="CS87" s="237">
        <f t="shared" si="68"/>
        <v>0</v>
      </c>
      <c r="CT87" s="223">
        <f t="shared" si="69"/>
        <v>1.9230769230769231</v>
      </c>
      <c r="CU87" s="223" t="str">
        <f t="shared" si="70"/>
        <v>Đạt mục tiêu</v>
      </c>
      <c r="CV87" s="5"/>
    </row>
    <row r="88" spans="1:101" s="1" customFormat="1" ht="47">
      <c r="A88" s="995"/>
      <c r="B88" s="1154"/>
      <c r="C88" s="1159"/>
      <c r="D88" s="1154"/>
      <c r="E88" s="1159"/>
      <c r="F88" s="1154"/>
      <c r="G88" s="292" t="s">
        <v>2401</v>
      </c>
      <c r="H88" s="292"/>
      <c r="I88" s="697" t="s">
        <v>2435</v>
      </c>
      <c r="J88" s="204"/>
      <c r="K88" s="477"/>
      <c r="L88" s="212" t="s">
        <v>32</v>
      </c>
      <c r="M88" s="212" t="s">
        <v>31</v>
      </c>
      <c r="N88" s="165" t="s">
        <v>12</v>
      </c>
      <c r="O88" s="221" t="s">
        <v>29</v>
      </c>
      <c r="P88" s="221" t="s">
        <v>24</v>
      </c>
      <c r="Q88" s="5"/>
      <c r="R88" s="5"/>
      <c r="S88" s="5"/>
      <c r="T88" s="5"/>
      <c r="U88" s="6"/>
      <c r="V88" s="5" t="s">
        <v>24</v>
      </c>
      <c r="W88" s="5"/>
      <c r="X88" s="5"/>
      <c r="Y88" s="5"/>
      <c r="Z88" s="5"/>
      <c r="AA88" s="5"/>
      <c r="AB88" s="80">
        <f t="shared" si="60"/>
        <v>1</v>
      </c>
      <c r="AC88" s="642"/>
      <c r="AD88" s="7"/>
      <c r="AE88" s="7"/>
      <c r="AF88" s="7"/>
      <c r="AG88" s="7"/>
      <c r="AH88" s="7"/>
      <c r="AI88" s="7"/>
      <c r="AJ88" s="7"/>
      <c r="AK88" s="7"/>
      <c r="AL88" s="7"/>
      <c r="AM88" s="7"/>
      <c r="AN88" s="7"/>
      <c r="AO88" s="7"/>
      <c r="AP88" s="7"/>
      <c r="AQ88" s="7"/>
      <c r="AR88" s="7"/>
      <c r="AS88" s="7"/>
      <c r="AT88" s="7"/>
      <c r="AU88" s="7"/>
      <c r="AV88" s="55" t="s">
        <v>1315</v>
      </c>
      <c r="AW88" s="55" t="s">
        <v>1315</v>
      </c>
      <c r="AX88" s="55" t="s">
        <v>1315</v>
      </c>
      <c r="AY88" s="55"/>
      <c r="AZ88" s="55"/>
      <c r="BA88" s="7"/>
      <c r="BB88" s="7"/>
      <c r="BC88" s="7"/>
      <c r="BD88" s="7"/>
      <c r="BE88" s="7"/>
      <c r="BF88" s="7"/>
      <c r="BG88" s="7"/>
      <c r="BH88" s="7"/>
      <c r="BI88" s="7"/>
      <c r="BJ88" s="7"/>
      <c r="BK88" s="7"/>
      <c r="BL88" s="781">
        <v>2</v>
      </c>
      <c r="BM88" s="221">
        <v>2</v>
      </c>
      <c r="BN88" s="221">
        <v>2</v>
      </c>
      <c r="BO88" s="221">
        <v>1</v>
      </c>
      <c r="BP88" s="221">
        <v>2</v>
      </c>
      <c r="BQ88" s="221">
        <v>2</v>
      </c>
      <c r="BR88" s="798">
        <v>2</v>
      </c>
      <c r="BS88" s="226">
        <v>2</v>
      </c>
      <c r="BT88" s="221">
        <v>2</v>
      </c>
      <c r="BU88" s="221">
        <v>2</v>
      </c>
      <c r="BV88" s="221">
        <v>2</v>
      </c>
      <c r="BW88" s="798">
        <v>2</v>
      </c>
      <c r="BX88" s="221">
        <v>1</v>
      </c>
      <c r="BY88" s="798">
        <v>2</v>
      </c>
      <c r="BZ88" s="798">
        <v>2</v>
      </c>
      <c r="CA88" s="221">
        <v>2</v>
      </c>
      <c r="CB88" s="221">
        <v>2</v>
      </c>
      <c r="CC88" s="221">
        <v>2</v>
      </c>
      <c r="CD88" s="337">
        <v>1</v>
      </c>
      <c r="CE88" s="221">
        <v>2</v>
      </c>
      <c r="CF88" s="221">
        <v>2</v>
      </c>
      <c r="CG88" s="221">
        <v>2</v>
      </c>
      <c r="CH88" s="221">
        <v>2</v>
      </c>
      <c r="CI88" s="221">
        <v>2</v>
      </c>
      <c r="CJ88" s="337">
        <v>2</v>
      </c>
      <c r="CK88" s="221">
        <v>2</v>
      </c>
      <c r="CL88" s="222">
        <f t="shared" si="61"/>
        <v>23</v>
      </c>
      <c r="CM88" s="237">
        <f t="shared" si="62"/>
        <v>0.88461538461538458</v>
      </c>
      <c r="CN88" s="222">
        <f t="shared" si="63"/>
        <v>3</v>
      </c>
      <c r="CO88" s="237">
        <f t="shared" si="64"/>
        <v>0.11538461538461539</v>
      </c>
      <c r="CP88" s="222">
        <f t="shared" si="65"/>
        <v>0</v>
      </c>
      <c r="CQ88" s="237">
        <f t="shared" si="66"/>
        <v>0</v>
      </c>
      <c r="CR88" s="222">
        <f t="shared" si="67"/>
        <v>0</v>
      </c>
      <c r="CS88" s="237">
        <f t="shared" si="68"/>
        <v>0</v>
      </c>
      <c r="CT88" s="223">
        <f t="shared" si="69"/>
        <v>1.8846153846153846</v>
      </c>
      <c r="CU88" s="223" t="str">
        <f t="shared" si="70"/>
        <v>Đạt mục tiêu</v>
      </c>
      <c r="CV88" s="5"/>
    </row>
    <row r="89" spans="1:101" s="1" customFormat="1" ht="58.25" customHeight="1">
      <c r="A89" s="995"/>
      <c r="B89" s="1154"/>
      <c r="C89" s="1159"/>
      <c r="D89" s="1154"/>
      <c r="E89" s="1159"/>
      <c r="F89" s="1154"/>
      <c r="G89" s="391" t="s">
        <v>3061</v>
      </c>
      <c r="H89" s="391"/>
      <c r="I89" s="442"/>
      <c r="J89" s="204"/>
      <c r="K89" s="477"/>
      <c r="L89" s="5" t="s">
        <v>32</v>
      </c>
      <c r="M89" s="212" t="s">
        <v>31</v>
      </c>
      <c r="N89" s="165" t="s">
        <v>12</v>
      </c>
      <c r="O89" s="221" t="s">
        <v>29</v>
      </c>
      <c r="P89" s="221" t="s">
        <v>24</v>
      </c>
      <c r="Q89" s="5"/>
      <c r="R89" s="5"/>
      <c r="S89" s="5"/>
      <c r="T89" s="5"/>
      <c r="U89" s="6"/>
      <c r="V89" s="5"/>
      <c r="W89" s="5"/>
      <c r="X89" s="5" t="s">
        <v>24</v>
      </c>
      <c r="Y89" s="5"/>
      <c r="Z89" s="5"/>
      <c r="AA89" s="5"/>
      <c r="AB89" s="80">
        <f t="shared" si="60"/>
        <v>1</v>
      </c>
      <c r="AC89" s="642"/>
      <c r="AD89" s="7"/>
      <c r="AE89" s="7"/>
      <c r="AF89" s="7"/>
      <c r="AG89" s="7"/>
      <c r="AH89" s="7"/>
      <c r="AI89" s="7"/>
      <c r="AJ89" s="7"/>
      <c r="AK89" s="7"/>
      <c r="AL89" s="7"/>
      <c r="AM89" s="7"/>
      <c r="AN89" s="7"/>
      <c r="AO89" s="7"/>
      <c r="AP89" s="7"/>
      <c r="AQ89" s="7"/>
      <c r="AR89" s="7"/>
      <c r="AS89" s="7"/>
      <c r="AT89" s="7"/>
      <c r="AU89" s="7"/>
      <c r="AV89" s="55"/>
      <c r="AW89" s="7"/>
      <c r="AX89" s="7"/>
      <c r="AY89" s="7"/>
      <c r="AZ89" s="7"/>
      <c r="BA89" s="7" t="s">
        <v>1316</v>
      </c>
      <c r="BB89" s="7" t="s">
        <v>1316</v>
      </c>
      <c r="BC89" s="7" t="s">
        <v>1316</v>
      </c>
      <c r="BD89" s="7" t="s">
        <v>1316</v>
      </c>
      <c r="BE89" s="7"/>
      <c r="BF89" s="7"/>
      <c r="BG89" s="7"/>
      <c r="BH89" s="7"/>
      <c r="BI89" s="7"/>
      <c r="BJ89" s="7"/>
      <c r="BK89" s="7"/>
      <c r="BL89" s="781">
        <v>2</v>
      </c>
      <c r="BM89" s="221">
        <v>2</v>
      </c>
      <c r="BN89" s="221">
        <v>2</v>
      </c>
      <c r="BO89" s="221">
        <v>1</v>
      </c>
      <c r="BP89" s="221">
        <v>2</v>
      </c>
      <c r="BQ89" s="221">
        <v>2</v>
      </c>
      <c r="BR89" s="798">
        <v>2</v>
      </c>
      <c r="BS89" s="226">
        <v>2</v>
      </c>
      <c r="BT89" s="221">
        <v>2</v>
      </c>
      <c r="BU89" s="221">
        <v>2</v>
      </c>
      <c r="BV89" s="221">
        <v>2</v>
      </c>
      <c r="BW89" s="798">
        <v>2</v>
      </c>
      <c r="BX89" s="221">
        <v>2</v>
      </c>
      <c r="BY89" s="798">
        <v>2</v>
      </c>
      <c r="BZ89" s="798">
        <v>2</v>
      </c>
      <c r="CA89" s="221">
        <v>2</v>
      </c>
      <c r="CB89" s="221">
        <v>2</v>
      </c>
      <c r="CC89" s="221">
        <v>2</v>
      </c>
      <c r="CD89" s="337">
        <v>2</v>
      </c>
      <c r="CE89" s="221">
        <v>2</v>
      </c>
      <c r="CF89" s="221">
        <v>2</v>
      </c>
      <c r="CG89" s="221">
        <v>2</v>
      </c>
      <c r="CH89" s="221">
        <v>2</v>
      </c>
      <c r="CI89" s="221">
        <v>2</v>
      </c>
      <c r="CJ89" s="337">
        <v>1</v>
      </c>
      <c r="CK89" s="221">
        <v>2</v>
      </c>
      <c r="CL89" s="222">
        <f t="shared" si="61"/>
        <v>24</v>
      </c>
      <c r="CM89" s="237">
        <f t="shared" si="62"/>
        <v>0.92307692307692313</v>
      </c>
      <c r="CN89" s="222">
        <f t="shared" si="63"/>
        <v>2</v>
      </c>
      <c r="CO89" s="237">
        <f t="shared" si="64"/>
        <v>7.6923076923076927E-2</v>
      </c>
      <c r="CP89" s="222">
        <f t="shared" si="65"/>
        <v>0</v>
      </c>
      <c r="CQ89" s="237">
        <f t="shared" si="66"/>
        <v>0</v>
      </c>
      <c r="CR89" s="222">
        <f t="shared" si="67"/>
        <v>0</v>
      </c>
      <c r="CS89" s="237">
        <f t="shared" si="68"/>
        <v>0</v>
      </c>
      <c r="CT89" s="223">
        <f t="shared" si="69"/>
        <v>1.9230769230769231</v>
      </c>
      <c r="CU89" s="223" t="str">
        <f t="shared" si="70"/>
        <v>Đạt mục tiêu</v>
      </c>
      <c r="CV89" s="5"/>
    </row>
    <row r="90" spans="1:101" s="1" customFormat="1" ht="47">
      <c r="A90" s="995"/>
      <c r="B90" s="1154"/>
      <c r="C90" s="1159"/>
      <c r="D90" s="1154"/>
      <c r="E90" s="1159"/>
      <c r="F90" s="1154"/>
      <c r="G90" s="292" t="s">
        <v>337</v>
      </c>
      <c r="H90" s="292"/>
      <c r="I90" s="442"/>
      <c r="J90" s="204"/>
      <c r="K90" s="477"/>
      <c r="L90" s="5" t="s">
        <v>32</v>
      </c>
      <c r="M90" s="212" t="s">
        <v>31</v>
      </c>
      <c r="N90" s="165" t="s">
        <v>12</v>
      </c>
      <c r="O90" s="221" t="s">
        <v>29</v>
      </c>
      <c r="P90" s="221" t="s">
        <v>24</v>
      </c>
      <c r="Q90" s="5"/>
      <c r="R90" s="5"/>
      <c r="S90" s="5"/>
      <c r="T90" s="5"/>
      <c r="U90" s="6"/>
      <c r="V90" s="5"/>
      <c r="W90" s="5"/>
      <c r="X90" s="5"/>
      <c r="Y90" s="5"/>
      <c r="Z90" s="5" t="s">
        <v>24</v>
      </c>
      <c r="AA90" s="5"/>
      <c r="AB90" s="80">
        <f t="shared" si="60"/>
        <v>1</v>
      </c>
      <c r="AC90" s="642"/>
      <c r="AD90" s="7"/>
      <c r="AE90" s="7"/>
      <c r="AF90" s="7"/>
      <c r="AG90" s="7"/>
      <c r="AH90" s="7"/>
      <c r="AI90" s="7"/>
      <c r="AJ90" s="7"/>
      <c r="AK90" s="7"/>
      <c r="AL90" s="7"/>
      <c r="AM90" s="7"/>
      <c r="AN90" s="7"/>
      <c r="AO90" s="7"/>
      <c r="AP90" s="7"/>
      <c r="AQ90" s="7"/>
      <c r="AR90" s="7"/>
      <c r="AS90" s="7"/>
      <c r="AT90" s="7"/>
      <c r="AU90" s="7"/>
      <c r="AV90" s="55"/>
      <c r="AW90" s="7"/>
      <c r="AX90" s="7"/>
      <c r="AY90" s="7"/>
      <c r="AZ90" s="7"/>
      <c r="BA90" s="7"/>
      <c r="BB90" s="7"/>
      <c r="BC90" s="7"/>
      <c r="BD90" s="7"/>
      <c r="BE90" s="7"/>
      <c r="BF90" s="7"/>
      <c r="BG90" s="7"/>
      <c r="BH90" s="7" t="s">
        <v>1316</v>
      </c>
      <c r="BI90" s="7" t="s">
        <v>1316</v>
      </c>
      <c r="BJ90" s="7"/>
      <c r="BK90" s="7"/>
      <c r="BL90" s="781">
        <v>1</v>
      </c>
      <c r="BM90" s="221">
        <v>2</v>
      </c>
      <c r="BN90" s="221">
        <v>2</v>
      </c>
      <c r="BO90" s="221">
        <v>2</v>
      </c>
      <c r="BP90" s="221">
        <v>2</v>
      </c>
      <c r="BQ90" s="221">
        <v>2</v>
      </c>
      <c r="BR90" s="798">
        <v>2</v>
      </c>
      <c r="BS90" s="226">
        <v>2</v>
      </c>
      <c r="BT90" s="221">
        <v>2</v>
      </c>
      <c r="BU90" s="221">
        <v>2</v>
      </c>
      <c r="BV90" s="221">
        <v>2</v>
      </c>
      <c r="BW90" s="798">
        <v>1</v>
      </c>
      <c r="BX90" s="221">
        <v>2</v>
      </c>
      <c r="BY90" s="798">
        <v>1</v>
      </c>
      <c r="BZ90" s="798">
        <v>2</v>
      </c>
      <c r="CA90" s="221">
        <v>2</v>
      </c>
      <c r="CB90" s="221">
        <v>2</v>
      </c>
      <c r="CC90" s="221">
        <v>2</v>
      </c>
      <c r="CD90" s="337">
        <v>2</v>
      </c>
      <c r="CE90" s="221">
        <v>2</v>
      </c>
      <c r="CF90" s="221">
        <v>2</v>
      </c>
      <c r="CG90" s="221">
        <v>2</v>
      </c>
      <c r="CH90" s="221">
        <v>2</v>
      </c>
      <c r="CI90" s="221">
        <v>2</v>
      </c>
      <c r="CJ90" s="337">
        <v>2</v>
      </c>
      <c r="CK90" s="221">
        <v>2</v>
      </c>
      <c r="CL90" s="222">
        <f t="shared" si="61"/>
        <v>23</v>
      </c>
      <c r="CM90" s="237">
        <f t="shared" si="62"/>
        <v>0.88461538461538458</v>
      </c>
      <c r="CN90" s="222">
        <f t="shared" si="63"/>
        <v>3</v>
      </c>
      <c r="CO90" s="237">
        <f t="shared" si="64"/>
        <v>0.11538461538461539</v>
      </c>
      <c r="CP90" s="222">
        <f t="shared" si="65"/>
        <v>0</v>
      </c>
      <c r="CQ90" s="237">
        <f t="shared" si="66"/>
        <v>0</v>
      </c>
      <c r="CR90" s="222">
        <f t="shared" si="67"/>
        <v>0</v>
      </c>
      <c r="CS90" s="237">
        <f t="shared" si="68"/>
        <v>0</v>
      </c>
      <c r="CT90" s="223">
        <f t="shared" si="69"/>
        <v>1.8846153846153846</v>
      </c>
      <c r="CU90" s="223" t="str">
        <f t="shared" si="70"/>
        <v>Đạt mục tiêu</v>
      </c>
      <c r="CV90" s="5"/>
    </row>
    <row r="91" spans="1:101" ht="31.25" customHeight="1">
      <c r="A91" s="995">
        <v>48</v>
      </c>
      <c r="B91" s="1154" t="s">
        <v>2911</v>
      </c>
      <c r="C91" s="995" t="s">
        <v>2427</v>
      </c>
      <c r="D91" s="1154" t="s">
        <v>2596</v>
      </c>
      <c r="E91" s="995">
        <v>53</v>
      </c>
      <c r="F91" s="1154" t="s">
        <v>2596</v>
      </c>
      <c r="G91" s="157" t="s">
        <v>2968</v>
      </c>
      <c r="H91" s="157"/>
      <c r="I91" s="430"/>
      <c r="J91" s="204"/>
      <c r="K91" s="477"/>
      <c r="L91" s="221" t="s">
        <v>32</v>
      </c>
      <c r="M91" s="212" t="s">
        <v>31</v>
      </c>
      <c r="N91" s="165" t="s">
        <v>12</v>
      </c>
      <c r="O91" s="221" t="s">
        <v>51</v>
      </c>
      <c r="P91" s="221" t="s">
        <v>24</v>
      </c>
      <c r="Q91" s="221"/>
      <c r="R91" s="221"/>
      <c r="S91" s="221"/>
      <c r="T91" s="221"/>
      <c r="U91" s="226" t="s">
        <v>24</v>
      </c>
      <c r="V91" s="221"/>
      <c r="W91" s="5"/>
      <c r="X91" s="221"/>
      <c r="Y91" s="221"/>
      <c r="Z91" s="221"/>
      <c r="AA91" s="221"/>
      <c r="AB91" s="80">
        <f t="shared" si="60"/>
        <v>1</v>
      </c>
      <c r="AC91" s="642"/>
      <c r="AD91" s="55"/>
      <c r="AE91" s="55"/>
      <c r="AF91" s="55"/>
      <c r="AG91" s="55"/>
      <c r="AH91" s="55"/>
      <c r="AI91" s="55"/>
      <c r="AJ91" s="55"/>
      <c r="AK91" s="55"/>
      <c r="AL91" s="55"/>
      <c r="AM91" s="55"/>
      <c r="AN91" s="55"/>
      <c r="AO91" s="55"/>
      <c r="AP91" s="55"/>
      <c r="AQ91" s="55"/>
      <c r="AR91" s="55"/>
      <c r="AS91" s="55"/>
      <c r="AT91" s="55"/>
      <c r="AU91" s="55" t="s">
        <v>1315</v>
      </c>
      <c r="AV91" s="55"/>
      <c r="AW91" s="55"/>
      <c r="AX91" s="55"/>
      <c r="AY91" s="55"/>
      <c r="AZ91" s="55"/>
      <c r="BA91" s="55"/>
      <c r="BB91" s="55"/>
      <c r="BC91" s="55"/>
      <c r="BD91" s="55"/>
      <c r="BE91" s="55"/>
      <c r="BF91" s="55"/>
      <c r="BG91" s="55"/>
      <c r="BH91" s="55"/>
      <c r="BI91" s="55"/>
      <c r="BJ91" s="55"/>
      <c r="BK91" s="55"/>
      <c r="BL91" s="781">
        <v>2</v>
      </c>
      <c r="BM91" s="221">
        <v>2</v>
      </c>
      <c r="BN91" s="221">
        <v>2</v>
      </c>
      <c r="BO91" s="221">
        <v>2</v>
      </c>
      <c r="BP91" s="221">
        <v>2</v>
      </c>
      <c r="BQ91" s="221">
        <v>2</v>
      </c>
      <c r="BR91" s="798">
        <v>2</v>
      </c>
      <c r="BS91" s="226">
        <v>2</v>
      </c>
      <c r="BT91" s="221">
        <v>2</v>
      </c>
      <c r="BU91" s="221">
        <v>2</v>
      </c>
      <c r="BV91" s="221">
        <v>1</v>
      </c>
      <c r="BW91" s="798">
        <v>2</v>
      </c>
      <c r="BX91" s="221">
        <v>2</v>
      </c>
      <c r="BY91" s="798">
        <v>2</v>
      </c>
      <c r="BZ91" s="798">
        <v>2</v>
      </c>
      <c r="CA91" s="221">
        <v>2</v>
      </c>
      <c r="CB91" s="221">
        <v>2</v>
      </c>
      <c r="CC91" s="221">
        <v>2</v>
      </c>
      <c r="CD91" s="337">
        <v>2</v>
      </c>
      <c r="CE91" s="221">
        <v>2</v>
      </c>
      <c r="CF91" s="221">
        <v>2</v>
      </c>
      <c r="CG91" s="221">
        <v>2</v>
      </c>
      <c r="CH91" s="221">
        <v>2</v>
      </c>
      <c r="CI91" s="221">
        <v>2</v>
      </c>
      <c r="CJ91" s="337">
        <v>2</v>
      </c>
      <c r="CK91" s="221">
        <v>2</v>
      </c>
      <c r="CL91" s="222"/>
      <c r="CM91" s="237"/>
      <c r="CN91" s="222"/>
      <c r="CO91" s="237"/>
      <c r="CP91" s="222"/>
      <c r="CQ91" s="237"/>
      <c r="CR91" s="222"/>
      <c r="CS91" s="237"/>
      <c r="CT91" s="223"/>
      <c r="CU91" s="223"/>
      <c r="CV91" s="221"/>
    </row>
    <row r="92" spans="1:101" ht="62">
      <c r="A92" s="995"/>
      <c r="B92" s="1154"/>
      <c r="C92" s="1036"/>
      <c r="D92" s="1154"/>
      <c r="E92" s="1036"/>
      <c r="F92" s="1154"/>
      <c r="G92" s="48" t="s">
        <v>2967</v>
      </c>
      <c r="H92" s="292"/>
      <c r="I92" s="535"/>
      <c r="J92" s="204"/>
      <c r="K92" s="547"/>
      <c r="L92" s="227" t="s">
        <v>32</v>
      </c>
      <c r="M92" s="38" t="s">
        <v>2174</v>
      </c>
      <c r="N92" s="167" t="s">
        <v>12</v>
      </c>
      <c r="O92" s="227"/>
      <c r="P92" s="227"/>
      <c r="Q92" s="221"/>
      <c r="R92" s="221"/>
      <c r="S92" s="221"/>
      <c r="T92" s="221" t="s">
        <v>24</v>
      </c>
      <c r="U92" s="226"/>
      <c r="V92" s="221" t="s">
        <v>24</v>
      </c>
      <c r="W92" s="5"/>
      <c r="X92" s="221"/>
      <c r="Y92" s="221"/>
      <c r="Z92" s="221" t="s">
        <v>24</v>
      </c>
      <c r="AA92" s="221"/>
      <c r="AB92" s="80"/>
      <c r="AC92" s="642"/>
      <c r="AD92" s="55"/>
      <c r="AE92" s="55"/>
      <c r="AF92" s="55"/>
      <c r="AG92" s="55"/>
      <c r="AH92" s="55"/>
      <c r="AI92" s="55"/>
      <c r="AJ92" s="55"/>
      <c r="AK92" s="55"/>
      <c r="AL92" s="55"/>
      <c r="AM92" s="55"/>
      <c r="AN92" s="55"/>
      <c r="AO92" s="55"/>
      <c r="AP92" s="55"/>
      <c r="AQ92" s="55" t="s">
        <v>1315</v>
      </c>
      <c r="AR92" s="55" t="s">
        <v>1315</v>
      </c>
      <c r="AS92" s="55"/>
      <c r="AT92" s="55"/>
      <c r="AU92" s="55"/>
      <c r="AV92" s="55" t="s">
        <v>1315</v>
      </c>
      <c r="AW92" s="55" t="s">
        <v>1315</v>
      </c>
      <c r="AX92" s="55" t="s">
        <v>1315</v>
      </c>
      <c r="AY92" s="55"/>
      <c r="AZ92" s="55"/>
      <c r="BA92" s="55"/>
      <c r="BB92" s="55"/>
      <c r="BC92" s="55"/>
      <c r="BD92" s="55"/>
      <c r="BE92" s="55"/>
      <c r="BF92" s="55"/>
      <c r="BG92" s="55"/>
      <c r="BH92" s="55"/>
      <c r="BI92" s="55"/>
      <c r="BJ92" s="55"/>
      <c r="BK92" s="55"/>
      <c r="BL92" s="781">
        <v>2</v>
      </c>
      <c r="BM92" s="221">
        <v>2</v>
      </c>
      <c r="BN92" s="221">
        <v>2</v>
      </c>
      <c r="BO92" s="221">
        <v>2</v>
      </c>
      <c r="BP92" s="221">
        <v>2</v>
      </c>
      <c r="BQ92" s="221">
        <v>2</v>
      </c>
      <c r="BR92" s="798">
        <v>2</v>
      </c>
      <c r="BS92" s="226">
        <v>2</v>
      </c>
      <c r="BT92" s="221">
        <v>2</v>
      </c>
      <c r="BU92" s="221">
        <v>2</v>
      </c>
      <c r="BV92" s="221">
        <v>2</v>
      </c>
      <c r="BW92" s="798">
        <v>2</v>
      </c>
      <c r="BX92" s="221">
        <v>1</v>
      </c>
      <c r="BY92" s="798">
        <v>2</v>
      </c>
      <c r="BZ92" s="798">
        <v>2</v>
      </c>
      <c r="CA92" s="221">
        <v>2</v>
      </c>
      <c r="CB92" s="221">
        <v>2</v>
      </c>
      <c r="CC92" s="221">
        <v>2</v>
      </c>
      <c r="CD92" s="337">
        <v>2</v>
      </c>
      <c r="CE92" s="221">
        <v>2</v>
      </c>
      <c r="CF92" s="221">
        <v>2</v>
      </c>
      <c r="CG92" s="221">
        <v>2</v>
      </c>
      <c r="CH92" s="221">
        <v>1</v>
      </c>
      <c r="CI92" s="221">
        <v>2</v>
      </c>
      <c r="CJ92" s="337">
        <v>2</v>
      </c>
      <c r="CK92" s="221">
        <v>2</v>
      </c>
      <c r="CL92" s="222">
        <f>COUNTIF(BL92:CK92,"2")</f>
        <v>24</v>
      </c>
      <c r="CM92" s="237">
        <f>CL92/(CL92+CN92+CP92+CR92)</f>
        <v>0.92307692307692313</v>
      </c>
      <c r="CN92" s="222">
        <f>COUNTIF(BL92:CK92,"1")</f>
        <v>2</v>
      </c>
      <c r="CO92" s="237">
        <f>CN92/(CL92+CN92+CP92+CR92)</f>
        <v>7.6923076923076927E-2</v>
      </c>
      <c r="CP92" s="222">
        <f>COUNTIF(BL92:CK92,"0")</f>
        <v>0</v>
      </c>
      <c r="CQ92" s="237">
        <f>CP92/(CL92+CN92+CP92+CR92)</f>
        <v>0</v>
      </c>
      <c r="CR92" s="222">
        <f>COUNTIF(BL92:CK92,"KĐG")</f>
        <v>0</v>
      </c>
      <c r="CS92" s="237">
        <f>CR92/(CL92+CN92+CP92+CR92)</f>
        <v>0</v>
      </c>
      <c r="CT92" s="223">
        <f>(((CL92*2)+(CN92*1)+(CP92*0)))/(CL92+CN92+CP92)</f>
        <v>1.9230769230769231</v>
      </c>
      <c r="CU92" s="223" t="str">
        <f>IF(CS92&gt;=50%,"KĐG",IF(CT92&gt;=1.6,"Đạt mục tiêu",IF(CT92&gt;=1,"Cần cố gắng","Chưa đạt")))</f>
        <v>Đạt mục tiêu</v>
      </c>
      <c r="CV92" s="221"/>
    </row>
    <row r="93" spans="1:101" s="1" customFormat="1" ht="124.5" customHeight="1">
      <c r="A93" s="995"/>
      <c r="B93" s="1154"/>
      <c r="C93" s="995"/>
      <c r="D93" s="1154"/>
      <c r="E93" s="995"/>
      <c r="F93" s="1154"/>
      <c r="G93" s="157" t="s">
        <v>2969</v>
      </c>
      <c r="H93" s="391"/>
      <c r="I93" s="697" t="s">
        <v>2435</v>
      </c>
      <c r="J93" s="204"/>
      <c r="K93" s="477"/>
      <c r="L93" s="5" t="s">
        <v>32</v>
      </c>
      <c r="M93" s="212" t="s">
        <v>2174</v>
      </c>
      <c r="N93" s="165" t="s">
        <v>12</v>
      </c>
      <c r="O93" s="221" t="s">
        <v>29</v>
      </c>
      <c r="P93" s="221" t="s">
        <v>24</v>
      </c>
      <c r="Q93" s="5" t="s">
        <v>24</v>
      </c>
      <c r="R93" s="5" t="s">
        <v>24</v>
      </c>
      <c r="S93" s="5"/>
      <c r="T93" s="5"/>
      <c r="U93" s="6"/>
      <c r="V93" s="5" t="s">
        <v>24</v>
      </c>
      <c r="W93" s="5"/>
      <c r="X93" s="5"/>
      <c r="Y93" s="5"/>
      <c r="Z93" s="5"/>
      <c r="AA93" s="5"/>
      <c r="AB93" s="80">
        <f>COUNTIF($Q93:$AA93,"x")</f>
        <v>3</v>
      </c>
      <c r="AC93" s="642"/>
      <c r="AD93" s="7"/>
      <c r="AE93" s="7"/>
      <c r="AF93" s="7"/>
      <c r="AG93" s="7" t="s">
        <v>1315</v>
      </c>
      <c r="AH93" s="7" t="s">
        <v>1315</v>
      </c>
      <c r="AI93" s="7" t="s">
        <v>1315</v>
      </c>
      <c r="AJ93" s="7" t="s">
        <v>1315</v>
      </c>
      <c r="AK93" s="7"/>
      <c r="AL93" s="7"/>
      <c r="AM93" s="7"/>
      <c r="AN93" s="7"/>
      <c r="AO93" s="7"/>
      <c r="AP93" s="7"/>
      <c r="AQ93" s="7"/>
      <c r="AR93" s="7"/>
      <c r="AS93" s="7"/>
      <c r="AT93" s="7"/>
      <c r="AU93" s="7"/>
      <c r="AV93" s="55" t="s">
        <v>1315</v>
      </c>
      <c r="AW93" s="55" t="s">
        <v>1315</v>
      </c>
      <c r="AX93" s="55" t="s">
        <v>1315</v>
      </c>
      <c r="AY93" s="7"/>
      <c r="AZ93" s="7"/>
      <c r="BA93" s="7"/>
      <c r="BB93" s="7"/>
      <c r="BC93" s="7"/>
      <c r="BD93" s="7"/>
      <c r="BE93" s="7"/>
      <c r="BF93" s="7"/>
      <c r="BG93" s="7"/>
      <c r="BH93" s="7"/>
      <c r="BI93" s="7"/>
      <c r="BJ93" s="7"/>
      <c r="BK93" s="7"/>
      <c r="BL93" s="781">
        <v>2</v>
      </c>
      <c r="BM93" s="221">
        <v>2</v>
      </c>
      <c r="BN93" s="221">
        <v>2</v>
      </c>
      <c r="BO93" s="221">
        <v>2</v>
      </c>
      <c r="BP93" s="221">
        <v>2</v>
      </c>
      <c r="BQ93" s="221">
        <v>2</v>
      </c>
      <c r="BR93" s="798">
        <v>2</v>
      </c>
      <c r="BS93" s="226">
        <v>2</v>
      </c>
      <c r="BT93" s="221">
        <v>2</v>
      </c>
      <c r="BU93" s="221">
        <v>2</v>
      </c>
      <c r="BV93" s="221">
        <v>2</v>
      </c>
      <c r="BW93" s="798">
        <v>2</v>
      </c>
      <c r="BX93" s="221">
        <v>2</v>
      </c>
      <c r="BY93" s="798">
        <v>1</v>
      </c>
      <c r="BZ93" s="798">
        <v>2</v>
      </c>
      <c r="CA93" s="221">
        <v>2</v>
      </c>
      <c r="CB93" s="221">
        <v>2</v>
      </c>
      <c r="CC93" s="221">
        <v>2</v>
      </c>
      <c r="CD93" s="337">
        <v>1</v>
      </c>
      <c r="CE93" s="221">
        <v>2</v>
      </c>
      <c r="CF93" s="221">
        <v>2</v>
      </c>
      <c r="CG93" s="221">
        <v>2</v>
      </c>
      <c r="CH93" s="221">
        <v>2</v>
      </c>
      <c r="CI93" s="221">
        <v>2</v>
      </c>
      <c r="CJ93" s="337">
        <v>2</v>
      </c>
      <c r="CK93" s="221">
        <v>2</v>
      </c>
      <c r="CL93" s="222">
        <f>COUNTIF(BL93:CK93,"2")</f>
        <v>24</v>
      </c>
      <c r="CM93" s="237">
        <f>CL93/(CL93+CN93+CP93+CR93)</f>
        <v>0.92307692307692313</v>
      </c>
      <c r="CN93" s="222">
        <f>COUNTIF(BL93:CK93,"1")</f>
        <v>2</v>
      </c>
      <c r="CO93" s="237">
        <f>CN93/(CL93+CN93+CP93+CR93)</f>
        <v>7.6923076923076927E-2</v>
      </c>
      <c r="CP93" s="222">
        <f>COUNTIF(BL93:CK93,"0")</f>
        <v>0</v>
      </c>
      <c r="CQ93" s="237">
        <f>CP93/(CL93+CN93+CP93+CR93)</f>
        <v>0</v>
      </c>
      <c r="CR93" s="222">
        <f>COUNTIF(BL93:CK93,"KĐG")</f>
        <v>0</v>
      </c>
      <c r="CS93" s="237">
        <f>CR93/(CL93+CN93+CP93+CR93)</f>
        <v>0</v>
      </c>
      <c r="CT93" s="223">
        <f>(((CL93*2)+(CN93*1)+(CP93*0)))/(CL93+CN93+CP93)</f>
        <v>1.9230769230769231</v>
      </c>
      <c r="CU93" s="223" t="str">
        <f>IF(CS93&gt;=50%,"KĐG",IF(CT93&gt;=1.6,"Đạt mục tiêu",IF(CT93&gt;=1,"Cần cố gắng","Chưa đạt")))</f>
        <v>Đạt mục tiêu</v>
      </c>
      <c r="CV93" s="5"/>
    </row>
    <row r="94" spans="1:101" s="369" customFormat="1" ht="16.5">
      <c r="A94" s="44"/>
      <c r="B94" s="1121" t="s">
        <v>241</v>
      </c>
      <c r="C94" s="1241"/>
      <c r="D94" s="1241"/>
      <c r="E94" s="1241"/>
      <c r="F94" s="1121"/>
      <c r="G94" s="1121"/>
      <c r="H94" s="1121"/>
      <c r="I94" s="1121"/>
      <c r="J94" s="1146"/>
      <c r="K94" s="1146"/>
      <c r="L94" s="1135"/>
      <c r="M94" s="1135"/>
      <c r="N94" s="296" t="s">
        <v>38</v>
      </c>
      <c r="O94" s="296" t="s">
        <v>38</v>
      </c>
      <c r="P94" s="83" t="s">
        <v>38</v>
      </c>
      <c r="Q94" s="423" t="s">
        <v>38</v>
      </c>
      <c r="R94" s="192" t="s">
        <v>38</v>
      </c>
      <c r="S94" s="192" t="s">
        <v>38</v>
      </c>
      <c r="T94" s="192" t="s">
        <v>38</v>
      </c>
      <c r="U94" s="192" t="s">
        <v>38</v>
      </c>
      <c r="V94" s="192" t="s">
        <v>38</v>
      </c>
      <c r="W94" s="408" t="s">
        <v>38</v>
      </c>
      <c r="X94" s="192" t="s">
        <v>38</v>
      </c>
      <c r="Y94" s="192" t="s">
        <v>38</v>
      </c>
      <c r="Z94" s="192" t="s">
        <v>38</v>
      </c>
      <c r="AA94" s="192" t="s">
        <v>38</v>
      </c>
      <c r="AB94" s="192" t="s">
        <v>38</v>
      </c>
      <c r="AC94" s="647" t="s">
        <v>38</v>
      </c>
      <c r="AD94" s="83" t="s">
        <v>38</v>
      </c>
      <c r="AE94" s="83" t="s">
        <v>38</v>
      </c>
      <c r="AF94" s="83" t="s">
        <v>38</v>
      </c>
      <c r="AG94" s="296" t="s">
        <v>38</v>
      </c>
      <c r="AH94" s="296" t="s">
        <v>38</v>
      </c>
      <c r="AI94" s="296" t="s">
        <v>38</v>
      </c>
      <c r="AJ94" s="296" t="s">
        <v>38</v>
      </c>
      <c r="AK94" s="296" t="s">
        <v>38</v>
      </c>
      <c r="AL94" s="296" t="s">
        <v>38</v>
      </c>
      <c r="AM94" s="296" t="s">
        <v>38</v>
      </c>
      <c r="AN94" s="296" t="s">
        <v>38</v>
      </c>
      <c r="AO94" s="296" t="s">
        <v>38</v>
      </c>
      <c r="AP94" s="296" t="s">
        <v>38</v>
      </c>
      <c r="AQ94" s="296" t="s">
        <v>38</v>
      </c>
      <c r="AR94" s="296" t="s">
        <v>38</v>
      </c>
      <c r="AS94" s="296" t="s">
        <v>38</v>
      </c>
      <c r="AT94" s="296" t="s">
        <v>38</v>
      </c>
      <c r="AU94" s="296" t="s">
        <v>38</v>
      </c>
      <c r="AV94" s="296" t="s">
        <v>38</v>
      </c>
      <c r="AW94" s="296" t="s">
        <v>38</v>
      </c>
      <c r="AX94" s="296" t="s">
        <v>38</v>
      </c>
      <c r="AY94" s="296"/>
      <c r="AZ94" s="296"/>
      <c r="BA94" s="296" t="s">
        <v>38</v>
      </c>
      <c r="BB94" s="296" t="s">
        <v>38</v>
      </c>
      <c r="BC94" s="296" t="s">
        <v>38</v>
      </c>
      <c r="BD94" s="296" t="s">
        <v>38</v>
      </c>
      <c r="BE94" s="296" t="s">
        <v>38</v>
      </c>
      <c r="BF94" s="296" t="s">
        <v>38</v>
      </c>
      <c r="BG94" s="296" t="s">
        <v>38</v>
      </c>
      <c r="BH94" s="296" t="s">
        <v>38</v>
      </c>
      <c r="BI94" s="296" t="s">
        <v>38</v>
      </c>
      <c r="BJ94" s="296" t="s">
        <v>38</v>
      </c>
      <c r="BK94" s="296" t="s">
        <v>38</v>
      </c>
      <c r="BL94" s="781"/>
      <c r="BM94" s="221"/>
      <c r="BN94" s="221"/>
      <c r="BO94" s="221"/>
      <c r="BP94" s="221"/>
      <c r="BQ94" s="221"/>
      <c r="BR94" s="798"/>
      <c r="BS94" s="226"/>
      <c r="BT94" s="221"/>
      <c r="BU94" s="221"/>
      <c r="BV94" s="221"/>
      <c r="BW94" s="798"/>
      <c r="BX94" s="221"/>
      <c r="BY94" s="798"/>
      <c r="BZ94" s="798"/>
      <c r="CA94" s="221"/>
      <c r="CB94" s="221"/>
      <c r="CC94" s="221"/>
      <c r="CD94" s="337"/>
      <c r="CE94" s="221"/>
      <c r="CF94" s="221"/>
      <c r="CG94" s="221"/>
      <c r="CH94" s="221"/>
      <c r="CI94" s="221"/>
      <c r="CJ94" s="337"/>
      <c r="CK94" s="221"/>
      <c r="CL94" s="296" t="s">
        <v>38</v>
      </c>
      <c r="CM94" s="296" t="s">
        <v>38</v>
      </c>
      <c r="CN94" s="296" t="s">
        <v>38</v>
      </c>
      <c r="CO94" s="296" t="s">
        <v>38</v>
      </c>
      <c r="CP94" s="296" t="s">
        <v>38</v>
      </c>
      <c r="CQ94" s="296" t="s">
        <v>38</v>
      </c>
      <c r="CR94" s="296" t="s">
        <v>38</v>
      </c>
      <c r="CS94" s="296" t="s">
        <v>38</v>
      </c>
      <c r="CT94" s="296" t="s">
        <v>38</v>
      </c>
      <c r="CU94" s="296" t="s">
        <v>38</v>
      </c>
      <c r="CV94" s="423" t="s">
        <v>38</v>
      </c>
    </row>
    <row r="95" spans="1:101" ht="77.5">
      <c r="A95" s="1036">
        <v>49</v>
      </c>
      <c r="B95" s="1024" t="s">
        <v>472</v>
      </c>
      <c r="C95" s="1033" t="s">
        <v>28</v>
      </c>
      <c r="D95" s="1024" t="s">
        <v>240</v>
      </c>
      <c r="E95" s="1033" t="s">
        <v>26</v>
      </c>
      <c r="F95" s="1024" t="s">
        <v>240</v>
      </c>
      <c r="G95" s="255" t="s">
        <v>2107</v>
      </c>
      <c r="H95" s="255"/>
      <c r="I95" s="607"/>
      <c r="J95" s="54"/>
      <c r="K95" s="478"/>
      <c r="L95" s="5" t="s">
        <v>32</v>
      </c>
      <c r="M95" s="212" t="s">
        <v>31</v>
      </c>
      <c r="N95" s="165" t="s">
        <v>12</v>
      </c>
      <c r="O95" s="221" t="s">
        <v>29</v>
      </c>
      <c r="P95" s="221" t="s">
        <v>24</v>
      </c>
      <c r="Q95" s="83"/>
      <c r="R95" s="83"/>
      <c r="S95" s="221"/>
      <c r="T95" s="83"/>
      <c r="U95" s="5" t="s">
        <v>24</v>
      </c>
      <c r="V95" s="83"/>
      <c r="W95" s="411"/>
      <c r="X95" s="83"/>
      <c r="Y95" s="83"/>
      <c r="Z95" s="83"/>
      <c r="AA95" s="83"/>
      <c r="AB95" s="80">
        <f t="shared" ref="AB95:AB108" si="71">COUNTIF($Q95:$AA95,"x")</f>
        <v>1</v>
      </c>
      <c r="AC95" s="647"/>
      <c r="AD95" s="83"/>
      <c r="AE95" s="83"/>
      <c r="AF95" s="83"/>
      <c r="AG95" s="83"/>
      <c r="AH95" s="83"/>
      <c r="AI95" s="83"/>
      <c r="AJ95" s="83"/>
      <c r="AK95" s="83"/>
      <c r="AL95" s="83"/>
      <c r="AM95" s="83"/>
      <c r="AN95" s="83"/>
      <c r="AO95" s="83"/>
      <c r="AP95" s="83"/>
      <c r="AQ95" s="83"/>
      <c r="AR95" s="83"/>
      <c r="AS95" s="55" t="s">
        <v>1317</v>
      </c>
      <c r="AT95" s="55" t="s">
        <v>1317</v>
      </c>
      <c r="AU95" s="55" t="s">
        <v>1317</v>
      </c>
      <c r="AV95" s="83"/>
      <c r="AW95" s="83"/>
      <c r="AX95" s="83"/>
      <c r="AY95" s="83"/>
      <c r="AZ95" s="83"/>
      <c r="BA95" s="83"/>
      <c r="BB95" s="83"/>
      <c r="BC95" s="83"/>
      <c r="BD95" s="83"/>
      <c r="BE95" s="83"/>
      <c r="BF95" s="83"/>
      <c r="BG95" s="83"/>
      <c r="BH95" s="83"/>
      <c r="BI95" s="83"/>
      <c r="BJ95" s="83"/>
      <c r="BK95" s="83"/>
      <c r="BL95" s="781">
        <v>2</v>
      </c>
      <c r="BM95" s="221">
        <v>2</v>
      </c>
      <c r="BN95" s="221">
        <v>2</v>
      </c>
      <c r="BO95" s="221">
        <v>2</v>
      </c>
      <c r="BP95" s="221">
        <v>2</v>
      </c>
      <c r="BQ95" s="221">
        <v>2</v>
      </c>
      <c r="BR95" s="798">
        <v>1</v>
      </c>
      <c r="BS95" s="226">
        <v>1</v>
      </c>
      <c r="BT95" s="221">
        <v>2</v>
      </c>
      <c r="BU95" s="221">
        <v>2</v>
      </c>
      <c r="BV95" s="221">
        <v>2</v>
      </c>
      <c r="BW95" s="798">
        <v>2</v>
      </c>
      <c r="BX95" s="221">
        <v>2</v>
      </c>
      <c r="BY95" s="798">
        <v>2</v>
      </c>
      <c r="BZ95" s="798">
        <v>2</v>
      </c>
      <c r="CA95" s="221">
        <v>2</v>
      </c>
      <c r="CB95" s="221">
        <v>2</v>
      </c>
      <c r="CC95" s="221">
        <v>2</v>
      </c>
      <c r="CD95" s="337">
        <v>1</v>
      </c>
      <c r="CE95" s="221">
        <v>2</v>
      </c>
      <c r="CF95" s="221">
        <v>2</v>
      </c>
      <c r="CG95" s="221">
        <v>2</v>
      </c>
      <c r="CH95" s="221">
        <v>2</v>
      </c>
      <c r="CI95" s="221">
        <v>2</v>
      </c>
      <c r="CJ95" s="337">
        <v>2</v>
      </c>
      <c r="CK95" s="221">
        <v>2</v>
      </c>
      <c r="CL95" s="222">
        <f t="shared" ref="CL95:CL121" si="72">COUNTIF(BL95:CK95,"2")</f>
        <v>23</v>
      </c>
      <c r="CM95" s="237">
        <f t="shared" ref="CM95:CM121" si="73">CL95/(CL95+CN95+CP95+CR95)</f>
        <v>0.88461538461538458</v>
      </c>
      <c r="CN95" s="222">
        <f t="shared" ref="CN95:CN121" si="74">COUNTIF(BL95:CK95,"1")</f>
        <v>3</v>
      </c>
      <c r="CO95" s="237">
        <f t="shared" ref="CO95:CO121" si="75">CN95/(CL95+CN95+CP95+CR95)</f>
        <v>0.11538461538461539</v>
      </c>
      <c r="CP95" s="222">
        <f t="shared" ref="CP95:CP121" si="76">COUNTIF(BL95:CK95,"0")</f>
        <v>0</v>
      </c>
      <c r="CQ95" s="237">
        <f t="shared" ref="CQ95:CQ121" si="77">CP95/(CL95+CN95+CP95+CR95)</f>
        <v>0</v>
      </c>
      <c r="CR95" s="222">
        <f t="shared" ref="CR95:CR121" si="78">COUNTIF(BL95:CK95,"KĐG")</f>
        <v>0</v>
      </c>
      <c r="CS95" s="237">
        <f t="shared" ref="CS95:CS121" si="79">CR95/(CL95+CN95+CP95+CR95)</f>
        <v>0</v>
      </c>
      <c r="CT95" s="223">
        <f t="shared" ref="CT95:CT121" si="80">(((CL95*2)+(CN95*1)+(CP95*0)))/(CL95+CN95+CP95)</f>
        <v>1.8846153846153846</v>
      </c>
      <c r="CU95" s="223" t="str">
        <f t="shared" ref="CU95:CU121" si="81">IF(CS95&gt;=50%,"KĐG",IF(CT95&gt;=1.6,"Đạt mục tiêu",IF(CT95&gt;=1,"Cần cố gắng","Chưa đạt")))</f>
        <v>Đạt mục tiêu</v>
      </c>
      <c r="CV95" s="5"/>
    </row>
    <row r="96" spans="1:101" ht="47">
      <c r="A96" s="1036"/>
      <c r="B96" s="1024"/>
      <c r="C96" s="1033"/>
      <c r="D96" s="1024"/>
      <c r="E96" s="1033"/>
      <c r="F96" s="1024"/>
      <c r="G96" s="255" t="s">
        <v>1297</v>
      </c>
      <c r="H96" s="255"/>
      <c r="I96" s="607"/>
      <c r="J96" s="54"/>
      <c r="K96" s="478"/>
      <c r="L96" s="5" t="s">
        <v>32</v>
      </c>
      <c r="M96" s="212" t="s">
        <v>31</v>
      </c>
      <c r="N96" s="165" t="s">
        <v>12</v>
      </c>
      <c r="O96" s="221" t="s">
        <v>29</v>
      </c>
      <c r="P96" s="221" t="s">
        <v>24</v>
      </c>
      <c r="Q96" s="83"/>
      <c r="R96" s="5"/>
      <c r="S96" s="221"/>
      <c r="T96" s="221"/>
      <c r="U96" s="226"/>
      <c r="V96" s="5"/>
      <c r="W96" s="5"/>
      <c r="X96" s="5" t="s">
        <v>24</v>
      </c>
      <c r="Y96" s="5"/>
      <c r="Z96" s="5"/>
      <c r="AA96" s="5"/>
      <c r="AB96" s="80">
        <f t="shared" si="71"/>
        <v>1</v>
      </c>
      <c r="AC96" s="647"/>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7" t="s">
        <v>1317</v>
      </c>
      <c r="BB96" s="7" t="s">
        <v>1317</v>
      </c>
      <c r="BC96" s="7"/>
      <c r="BD96" s="7" t="s">
        <v>1317</v>
      </c>
      <c r="BE96" s="83"/>
      <c r="BF96" s="83"/>
      <c r="BG96" s="83"/>
      <c r="BH96" s="83"/>
      <c r="BI96" s="83"/>
      <c r="BJ96" s="83"/>
      <c r="BK96" s="83"/>
      <c r="BL96" s="781">
        <v>2</v>
      </c>
      <c r="BM96" s="221">
        <v>2</v>
      </c>
      <c r="BN96" s="221">
        <v>2</v>
      </c>
      <c r="BO96" s="221">
        <v>2</v>
      </c>
      <c r="BP96" s="221">
        <v>2</v>
      </c>
      <c r="BQ96" s="221">
        <v>2</v>
      </c>
      <c r="BR96" s="798">
        <v>1</v>
      </c>
      <c r="BS96" s="226">
        <v>2</v>
      </c>
      <c r="BT96" s="221">
        <v>2</v>
      </c>
      <c r="BU96" s="221">
        <v>2</v>
      </c>
      <c r="BV96" s="221">
        <v>2</v>
      </c>
      <c r="BW96" s="798">
        <v>2</v>
      </c>
      <c r="BX96" s="221">
        <v>2</v>
      </c>
      <c r="BY96" s="798">
        <v>2</v>
      </c>
      <c r="BZ96" s="798">
        <v>1</v>
      </c>
      <c r="CA96" s="221">
        <v>2</v>
      </c>
      <c r="CB96" s="221">
        <v>1</v>
      </c>
      <c r="CC96" s="221">
        <v>2</v>
      </c>
      <c r="CD96" s="337">
        <v>2</v>
      </c>
      <c r="CE96" s="221">
        <v>2</v>
      </c>
      <c r="CF96" s="221">
        <v>2</v>
      </c>
      <c r="CG96" s="221">
        <v>2</v>
      </c>
      <c r="CH96" s="221">
        <v>2</v>
      </c>
      <c r="CI96" s="221">
        <v>2</v>
      </c>
      <c r="CJ96" s="337">
        <v>2</v>
      </c>
      <c r="CK96" s="221">
        <v>2</v>
      </c>
      <c r="CL96" s="222">
        <f t="shared" si="72"/>
        <v>23</v>
      </c>
      <c r="CM96" s="237">
        <f t="shared" si="73"/>
        <v>0.88461538461538458</v>
      </c>
      <c r="CN96" s="222">
        <f t="shared" si="74"/>
        <v>3</v>
      </c>
      <c r="CO96" s="237">
        <f t="shared" si="75"/>
        <v>0.11538461538461539</v>
      </c>
      <c r="CP96" s="222">
        <f t="shared" si="76"/>
        <v>0</v>
      </c>
      <c r="CQ96" s="237">
        <f t="shared" si="77"/>
        <v>0</v>
      </c>
      <c r="CR96" s="222">
        <f t="shared" si="78"/>
        <v>0</v>
      </c>
      <c r="CS96" s="237">
        <f t="shared" si="79"/>
        <v>0</v>
      </c>
      <c r="CT96" s="223">
        <f t="shared" si="80"/>
        <v>1.8846153846153846</v>
      </c>
      <c r="CU96" s="223" t="str">
        <f t="shared" si="81"/>
        <v>Đạt mục tiêu</v>
      </c>
      <c r="CV96" s="5"/>
    </row>
    <row r="97" spans="1:100" ht="47">
      <c r="A97" s="1036"/>
      <c r="B97" s="1024"/>
      <c r="C97" s="1033"/>
      <c r="D97" s="1024"/>
      <c r="E97" s="1033"/>
      <c r="F97" s="1024"/>
      <c r="G97" s="255" t="s">
        <v>1236</v>
      </c>
      <c r="H97" s="255"/>
      <c r="I97" s="607"/>
      <c r="J97" s="54"/>
      <c r="K97" s="478"/>
      <c r="L97" s="5" t="s">
        <v>32</v>
      </c>
      <c r="M97" s="212" t="s">
        <v>31</v>
      </c>
      <c r="N97" s="165" t="s">
        <v>12</v>
      </c>
      <c r="O97" s="221" t="s">
        <v>29</v>
      </c>
      <c r="P97" s="221" t="s">
        <v>24</v>
      </c>
      <c r="Q97" s="83"/>
      <c r="R97" s="83"/>
      <c r="S97" s="221"/>
      <c r="T97" s="83"/>
      <c r="U97" s="83"/>
      <c r="V97" s="83"/>
      <c r="W97" s="411"/>
      <c r="X97" s="83"/>
      <c r="Y97" s="83"/>
      <c r="Z97" s="5" t="s">
        <v>24</v>
      </c>
      <c r="AA97" s="83"/>
      <c r="AB97" s="80">
        <f t="shared" si="71"/>
        <v>1</v>
      </c>
      <c r="AC97" s="647"/>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7" t="s">
        <v>1317</v>
      </c>
      <c r="BJ97" s="83"/>
      <c r="BK97" s="83"/>
      <c r="BL97" s="781">
        <v>2</v>
      </c>
      <c r="BM97" s="221">
        <v>2</v>
      </c>
      <c r="BN97" s="221">
        <v>2</v>
      </c>
      <c r="BO97" s="221">
        <v>2</v>
      </c>
      <c r="BP97" s="221">
        <v>2</v>
      </c>
      <c r="BQ97" s="221">
        <v>2</v>
      </c>
      <c r="BR97" s="798">
        <v>2</v>
      </c>
      <c r="BS97" s="226">
        <v>2</v>
      </c>
      <c r="BT97" s="221">
        <v>2</v>
      </c>
      <c r="BU97" s="221">
        <v>2</v>
      </c>
      <c r="BV97" s="221">
        <v>2</v>
      </c>
      <c r="BW97" s="798">
        <v>2</v>
      </c>
      <c r="BX97" s="221">
        <v>2</v>
      </c>
      <c r="BY97" s="798">
        <v>2</v>
      </c>
      <c r="BZ97" s="798">
        <v>2</v>
      </c>
      <c r="CA97" s="221">
        <v>2</v>
      </c>
      <c r="CB97" s="221">
        <v>2</v>
      </c>
      <c r="CC97" s="221">
        <v>2</v>
      </c>
      <c r="CD97" s="337">
        <v>2</v>
      </c>
      <c r="CE97" s="221">
        <v>2</v>
      </c>
      <c r="CF97" s="221">
        <v>2</v>
      </c>
      <c r="CG97" s="221">
        <v>2</v>
      </c>
      <c r="CH97" s="221">
        <v>2</v>
      </c>
      <c r="CI97" s="221">
        <v>2</v>
      </c>
      <c r="CJ97" s="337">
        <v>1</v>
      </c>
      <c r="CK97" s="221">
        <v>2</v>
      </c>
      <c r="CL97" s="222">
        <f t="shared" si="72"/>
        <v>25</v>
      </c>
      <c r="CM97" s="237">
        <f t="shared" si="73"/>
        <v>0.96153846153846156</v>
      </c>
      <c r="CN97" s="222">
        <f t="shared" si="74"/>
        <v>1</v>
      </c>
      <c r="CO97" s="237">
        <f t="shared" si="75"/>
        <v>3.8461538461538464E-2</v>
      </c>
      <c r="CP97" s="222">
        <f t="shared" si="76"/>
        <v>0</v>
      </c>
      <c r="CQ97" s="237">
        <f t="shared" si="77"/>
        <v>0</v>
      </c>
      <c r="CR97" s="222">
        <f t="shared" si="78"/>
        <v>0</v>
      </c>
      <c r="CS97" s="237">
        <f t="shared" si="79"/>
        <v>0</v>
      </c>
      <c r="CT97" s="223">
        <f t="shared" si="80"/>
        <v>1.9615384615384615</v>
      </c>
      <c r="CU97" s="223" t="str">
        <f t="shared" si="81"/>
        <v>Đạt mục tiêu</v>
      </c>
      <c r="CV97" s="5"/>
    </row>
    <row r="98" spans="1:100" s="1" customFormat="1" ht="47">
      <c r="A98" s="1036"/>
      <c r="B98" s="1024"/>
      <c r="C98" s="1033"/>
      <c r="D98" s="1024"/>
      <c r="E98" s="1033"/>
      <c r="F98" s="1024"/>
      <c r="G98" s="234" t="s">
        <v>1235</v>
      </c>
      <c r="H98" s="234"/>
      <c r="I98" s="606"/>
      <c r="J98" s="88"/>
      <c r="K98" s="479"/>
      <c r="L98" s="5" t="s">
        <v>32</v>
      </c>
      <c r="M98" s="212" t="s">
        <v>31</v>
      </c>
      <c r="N98" s="165" t="s">
        <v>12</v>
      </c>
      <c r="O98" s="221" t="s">
        <v>29</v>
      </c>
      <c r="P98" s="221" t="s">
        <v>24</v>
      </c>
      <c r="Q98" s="5"/>
      <c r="R98" s="5" t="s">
        <v>24</v>
      </c>
      <c r="S98" s="5"/>
      <c r="T98" s="5"/>
      <c r="U98" s="6"/>
      <c r="V98" s="5"/>
      <c r="W98" s="5"/>
      <c r="X98" s="5"/>
      <c r="Y98" s="5"/>
      <c r="Z98" s="5"/>
      <c r="AA98" s="5"/>
      <c r="AB98" s="80">
        <f t="shared" si="71"/>
        <v>1</v>
      </c>
      <c r="AC98" s="642"/>
      <c r="AD98" s="7"/>
      <c r="AE98" s="7"/>
      <c r="AF98" s="7"/>
      <c r="AG98" s="7"/>
      <c r="AH98" s="7"/>
      <c r="AI98" s="7" t="s">
        <v>1183</v>
      </c>
      <c r="AJ98" s="7"/>
      <c r="AK98" s="7"/>
      <c r="AL98" s="7"/>
      <c r="AM98" s="7"/>
      <c r="AN98" s="7"/>
      <c r="AO98" s="7"/>
      <c r="AP98" s="7"/>
      <c r="AQ98" s="7"/>
      <c r="AR98" s="7"/>
      <c r="AS98" s="7"/>
      <c r="AT98" s="7"/>
      <c r="AU98" s="7"/>
      <c r="AV98" s="55"/>
      <c r="AW98" s="7"/>
      <c r="AX98" s="7"/>
      <c r="AY98" s="7"/>
      <c r="AZ98" s="7"/>
      <c r="BA98" s="7"/>
      <c r="BB98" s="7"/>
      <c r="BC98" s="7"/>
      <c r="BD98" s="7"/>
      <c r="BE98" s="7"/>
      <c r="BF98" s="7"/>
      <c r="BG98" s="7"/>
      <c r="BH98" s="7"/>
      <c r="BI98" s="7"/>
      <c r="BJ98" s="7"/>
      <c r="BK98" s="7"/>
      <c r="BL98" s="781">
        <v>2</v>
      </c>
      <c r="BM98" s="221">
        <v>2</v>
      </c>
      <c r="BN98" s="221">
        <v>2</v>
      </c>
      <c r="BO98" s="221">
        <v>2</v>
      </c>
      <c r="BP98" s="221">
        <v>2</v>
      </c>
      <c r="BQ98" s="221">
        <v>2</v>
      </c>
      <c r="BR98" s="798">
        <v>2</v>
      </c>
      <c r="BS98" s="226">
        <v>1</v>
      </c>
      <c r="BT98" s="221">
        <v>2</v>
      </c>
      <c r="BU98" s="221">
        <v>2</v>
      </c>
      <c r="BV98" s="221">
        <v>2</v>
      </c>
      <c r="BW98" s="798">
        <v>2</v>
      </c>
      <c r="BX98" s="221">
        <v>2</v>
      </c>
      <c r="BY98" s="798">
        <v>2</v>
      </c>
      <c r="BZ98" s="798">
        <v>2</v>
      </c>
      <c r="CA98" s="221">
        <v>2</v>
      </c>
      <c r="CB98" s="221">
        <v>2</v>
      </c>
      <c r="CC98" s="221">
        <v>2</v>
      </c>
      <c r="CD98" s="337">
        <v>2</v>
      </c>
      <c r="CE98" s="221">
        <v>2</v>
      </c>
      <c r="CF98" s="221">
        <v>2</v>
      </c>
      <c r="CG98" s="221">
        <v>2</v>
      </c>
      <c r="CH98" s="221">
        <v>2</v>
      </c>
      <c r="CI98" s="221">
        <v>2</v>
      </c>
      <c r="CJ98" s="337">
        <v>2</v>
      </c>
      <c r="CK98" s="221">
        <v>2</v>
      </c>
      <c r="CL98" s="222">
        <f t="shared" si="72"/>
        <v>25</v>
      </c>
      <c r="CM98" s="237">
        <f t="shared" si="73"/>
        <v>0.96153846153846156</v>
      </c>
      <c r="CN98" s="222">
        <f t="shared" si="74"/>
        <v>1</v>
      </c>
      <c r="CO98" s="237">
        <f t="shared" si="75"/>
        <v>3.8461538461538464E-2</v>
      </c>
      <c r="CP98" s="222">
        <f t="shared" si="76"/>
        <v>0</v>
      </c>
      <c r="CQ98" s="237">
        <f t="shared" si="77"/>
        <v>0</v>
      </c>
      <c r="CR98" s="222">
        <f t="shared" si="78"/>
        <v>0</v>
      </c>
      <c r="CS98" s="237">
        <f t="shared" si="79"/>
        <v>0</v>
      </c>
      <c r="CT98" s="223">
        <f t="shared" si="80"/>
        <v>1.9615384615384615</v>
      </c>
      <c r="CU98" s="223" t="str">
        <f t="shared" si="81"/>
        <v>Đạt mục tiêu</v>
      </c>
      <c r="CV98" s="5"/>
    </row>
    <row r="99" spans="1:100" s="1" customFormat="1" ht="99" customHeight="1">
      <c r="A99" s="1036">
        <v>50</v>
      </c>
      <c r="B99" s="1044" t="s">
        <v>2912</v>
      </c>
      <c r="C99" s="1033" t="s">
        <v>60</v>
      </c>
      <c r="D99" s="1024" t="s">
        <v>2913</v>
      </c>
      <c r="E99" s="1033" t="s">
        <v>26</v>
      </c>
      <c r="F99" s="1044" t="s">
        <v>2914</v>
      </c>
      <c r="G99" s="217" t="s">
        <v>3060</v>
      </c>
      <c r="H99" s="217"/>
      <c r="I99" s="551" t="s">
        <v>2319</v>
      </c>
      <c r="J99" s="212"/>
      <c r="K99" s="465"/>
      <c r="L99" s="5" t="s">
        <v>32</v>
      </c>
      <c r="M99" s="212" t="s">
        <v>31</v>
      </c>
      <c r="N99" s="165" t="s">
        <v>12</v>
      </c>
      <c r="O99" s="221" t="s">
        <v>29</v>
      </c>
      <c r="P99" s="221" t="s">
        <v>24</v>
      </c>
      <c r="Q99" s="5" t="s">
        <v>24</v>
      </c>
      <c r="R99" s="5"/>
      <c r="S99" s="5"/>
      <c r="T99" s="5"/>
      <c r="U99" s="6"/>
      <c r="V99" s="5"/>
      <c r="W99" s="5"/>
      <c r="X99" s="5"/>
      <c r="Y99" s="5"/>
      <c r="Z99" s="5"/>
      <c r="AA99" s="5"/>
      <c r="AB99" s="80">
        <f t="shared" si="71"/>
        <v>1</v>
      </c>
      <c r="AC99" s="565" t="s">
        <v>1317</v>
      </c>
      <c r="AD99" s="5" t="s">
        <v>1317</v>
      </c>
      <c r="AE99" s="5" t="s">
        <v>1317</v>
      </c>
      <c r="AF99" s="5" t="s">
        <v>1317</v>
      </c>
      <c r="AG99" s="5"/>
      <c r="AH99" s="5"/>
      <c r="AI99" s="5"/>
      <c r="AJ99" s="5"/>
      <c r="AK99" s="5"/>
      <c r="AL99" s="5"/>
      <c r="AM99" s="5"/>
      <c r="AN99" s="5"/>
      <c r="AO99" s="5"/>
      <c r="AP99" s="5"/>
      <c r="AQ99" s="5"/>
      <c r="AR99" s="5"/>
      <c r="AS99" s="5"/>
      <c r="AT99" s="5"/>
      <c r="AU99" s="5"/>
      <c r="AV99" s="55"/>
      <c r="AW99" s="7"/>
      <c r="AX99" s="7"/>
      <c r="AY99" s="7"/>
      <c r="AZ99" s="7"/>
      <c r="BA99" s="7"/>
      <c r="BB99" s="5"/>
      <c r="BC99" s="5"/>
      <c r="BD99" s="5"/>
      <c r="BE99" s="5"/>
      <c r="BF99" s="5"/>
      <c r="BG99" s="5"/>
      <c r="BH99" s="5"/>
      <c r="BI99" s="5"/>
      <c r="BJ99" s="5"/>
      <c r="BK99" s="5"/>
      <c r="BL99" s="781">
        <v>2</v>
      </c>
      <c r="BM99" s="221">
        <v>2</v>
      </c>
      <c r="BN99" s="221">
        <v>2</v>
      </c>
      <c r="BO99" s="221">
        <v>2</v>
      </c>
      <c r="BP99" s="221">
        <v>2</v>
      </c>
      <c r="BQ99" s="221">
        <v>2</v>
      </c>
      <c r="BR99" s="798">
        <v>2</v>
      </c>
      <c r="BS99" s="226">
        <v>2</v>
      </c>
      <c r="BT99" s="221">
        <v>2</v>
      </c>
      <c r="BU99" s="221">
        <v>2</v>
      </c>
      <c r="BV99" s="221">
        <v>2</v>
      </c>
      <c r="BW99" s="798">
        <v>2</v>
      </c>
      <c r="BX99" s="221">
        <v>2</v>
      </c>
      <c r="BY99" s="798">
        <v>2</v>
      </c>
      <c r="BZ99" s="798">
        <v>2</v>
      </c>
      <c r="CA99" s="221">
        <v>2</v>
      </c>
      <c r="CB99" s="221">
        <v>2</v>
      </c>
      <c r="CC99" s="221">
        <v>2</v>
      </c>
      <c r="CD99" s="337">
        <v>1</v>
      </c>
      <c r="CE99" s="221">
        <v>2</v>
      </c>
      <c r="CF99" s="221">
        <v>2</v>
      </c>
      <c r="CG99" s="221">
        <v>2</v>
      </c>
      <c r="CH99" s="221">
        <v>2</v>
      </c>
      <c r="CI99" s="221">
        <v>2</v>
      </c>
      <c r="CJ99" s="337">
        <v>2</v>
      </c>
      <c r="CK99" s="221">
        <v>2</v>
      </c>
      <c r="CL99" s="222">
        <f t="shared" si="72"/>
        <v>25</v>
      </c>
      <c r="CM99" s="237">
        <f t="shared" si="73"/>
        <v>0.96153846153846156</v>
      </c>
      <c r="CN99" s="222">
        <f t="shared" si="74"/>
        <v>1</v>
      </c>
      <c r="CO99" s="237">
        <f t="shared" si="75"/>
        <v>3.8461538461538464E-2</v>
      </c>
      <c r="CP99" s="222">
        <f t="shared" si="76"/>
        <v>0</v>
      </c>
      <c r="CQ99" s="237">
        <f t="shared" si="77"/>
        <v>0</v>
      </c>
      <c r="CR99" s="222">
        <f t="shared" si="78"/>
        <v>0</v>
      </c>
      <c r="CS99" s="237">
        <f t="shared" si="79"/>
        <v>0</v>
      </c>
      <c r="CT99" s="223">
        <f t="shared" si="80"/>
        <v>1.9615384615384615</v>
      </c>
      <c r="CU99" s="223" t="str">
        <f t="shared" si="81"/>
        <v>Đạt mục tiêu</v>
      </c>
      <c r="CV99" s="5"/>
    </row>
    <row r="100" spans="1:100" s="1" customFormat="1" ht="28.25" customHeight="1">
      <c r="A100" s="1036"/>
      <c r="B100" s="1024"/>
      <c r="C100" s="1033"/>
      <c r="D100" s="1024"/>
      <c r="E100" s="1033"/>
      <c r="F100" s="1024"/>
      <c r="G100" s="217" t="s">
        <v>2108</v>
      </c>
      <c r="H100" s="217"/>
      <c r="I100" s="591"/>
      <c r="J100" s="212"/>
      <c r="K100" s="465"/>
      <c r="L100" s="221" t="s">
        <v>32</v>
      </c>
      <c r="M100" s="212" t="s">
        <v>31</v>
      </c>
      <c r="N100" s="165" t="s">
        <v>12</v>
      </c>
      <c r="O100" s="221" t="s">
        <v>29</v>
      </c>
      <c r="P100" s="221" t="s">
        <v>24</v>
      </c>
      <c r="Q100" s="221"/>
      <c r="R100" s="221"/>
      <c r="S100" s="5"/>
      <c r="T100" s="5"/>
      <c r="U100" s="6"/>
      <c r="V100" s="5"/>
      <c r="W100" s="5"/>
      <c r="X100" s="5"/>
      <c r="Y100" s="5"/>
      <c r="Z100" s="5"/>
      <c r="AA100" s="5" t="s">
        <v>24</v>
      </c>
      <c r="AB100" s="80">
        <f t="shared" si="71"/>
        <v>1</v>
      </c>
      <c r="AC100" s="565"/>
      <c r="AD100" s="5"/>
      <c r="AE100" s="5"/>
      <c r="AF100" s="5"/>
      <c r="AG100" s="5" t="s">
        <v>1318</v>
      </c>
      <c r="AH100" s="5"/>
      <c r="AI100" s="5" t="s">
        <v>1317</v>
      </c>
      <c r="AJ100" s="5"/>
      <c r="AK100" s="5"/>
      <c r="AL100" s="5"/>
      <c r="AM100" s="5"/>
      <c r="AN100" s="5"/>
      <c r="AO100" s="5"/>
      <c r="AP100" s="5"/>
      <c r="AQ100" s="5"/>
      <c r="AR100" s="5"/>
      <c r="AS100" s="5"/>
      <c r="AT100" s="5"/>
      <c r="AU100" s="5"/>
      <c r="AV100" s="55"/>
      <c r="AW100" s="7"/>
      <c r="AX100" s="7"/>
      <c r="AY100" s="7"/>
      <c r="AZ100" s="7"/>
      <c r="BA100" s="7"/>
      <c r="BB100" s="5"/>
      <c r="BC100" s="5"/>
      <c r="BD100" s="5"/>
      <c r="BE100" s="5"/>
      <c r="BF100" s="5"/>
      <c r="BG100" s="5"/>
      <c r="BH100" s="5"/>
      <c r="BI100" s="5"/>
      <c r="BJ100" s="5"/>
      <c r="BK100" s="5"/>
      <c r="BL100" s="781">
        <v>2</v>
      </c>
      <c r="BM100" s="221">
        <v>2</v>
      </c>
      <c r="BN100" s="221">
        <v>2</v>
      </c>
      <c r="BO100" s="221">
        <v>2</v>
      </c>
      <c r="BP100" s="221">
        <v>2</v>
      </c>
      <c r="BQ100" s="221">
        <v>2</v>
      </c>
      <c r="BR100" s="798">
        <v>2</v>
      </c>
      <c r="BS100" s="226">
        <v>2</v>
      </c>
      <c r="BT100" s="221">
        <v>2</v>
      </c>
      <c r="BU100" s="221">
        <v>2</v>
      </c>
      <c r="BV100" s="221">
        <v>2</v>
      </c>
      <c r="BW100" s="798">
        <v>2</v>
      </c>
      <c r="BX100" s="221">
        <v>2</v>
      </c>
      <c r="BY100" s="798">
        <v>2</v>
      </c>
      <c r="BZ100" s="798">
        <v>2</v>
      </c>
      <c r="CA100" s="221">
        <v>2</v>
      </c>
      <c r="CB100" s="221">
        <v>2</v>
      </c>
      <c r="CC100" s="221">
        <v>2</v>
      </c>
      <c r="CD100" s="337">
        <v>2</v>
      </c>
      <c r="CE100" s="221">
        <v>2</v>
      </c>
      <c r="CF100" s="221">
        <v>2</v>
      </c>
      <c r="CG100" s="221">
        <v>2</v>
      </c>
      <c r="CH100" s="221">
        <v>2</v>
      </c>
      <c r="CI100" s="221">
        <v>2</v>
      </c>
      <c r="CJ100" s="337">
        <v>1</v>
      </c>
      <c r="CK100" s="221">
        <v>2</v>
      </c>
      <c r="CL100" s="222">
        <f t="shared" si="72"/>
        <v>25</v>
      </c>
      <c r="CM100" s="237">
        <f t="shared" si="73"/>
        <v>0.96153846153846156</v>
      </c>
      <c r="CN100" s="222">
        <f t="shared" si="74"/>
        <v>1</v>
      </c>
      <c r="CO100" s="237">
        <f t="shared" si="75"/>
        <v>3.8461538461538464E-2</v>
      </c>
      <c r="CP100" s="222">
        <f t="shared" si="76"/>
        <v>0</v>
      </c>
      <c r="CQ100" s="237">
        <f t="shared" si="77"/>
        <v>0</v>
      </c>
      <c r="CR100" s="222">
        <f t="shared" si="78"/>
        <v>0</v>
      </c>
      <c r="CS100" s="237">
        <f t="shared" si="79"/>
        <v>0</v>
      </c>
      <c r="CT100" s="223">
        <f t="shared" si="80"/>
        <v>1.9615384615384615</v>
      </c>
      <c r="CU100" s="223" t="str">
        <f t="shared" si="81"/>
        <v>Đạt mục tiêu</v>
      </c>
      <c r="CV100" s="5"/>
    </row>
    <row r="101" spans="1:100" s="1" customFormat="1" ht="42" customHeight="1">
      <c r="A101" s="1036"/>
      <c r="B101" s="1024"/>
      <c r="C101" s="1033"/>
      <c r="D101" s="1024"/>
      <c r="E101" s="1033"/>
      <c r="F101" s="1024"/>
      <c r="G101" s="217" t="s">
        <v>2971</v>
      </c>
      <c r="H101" s="159"/>
      <c r="I101" s="442"/>
      <c r="J101" s="212"/>
      <c r="K101" s="465"/>
      <c r="L101" s="5" t="s">
        <v>32</v>
      </c>
      <c r="M101" s="212" t="s">
        <v>31</v>
      </c>
      <c r="N101" s="165" t="s">
        <v>12</v>
      </c>
      <c r="O101" s="221" t="s">
        <v>29</v>
      </c>
      <c r="P101" s="221" t="s">
        <v>24</v>
      </c>
      <c r="Q101" s="5"/>
      <c r="R101" s="5"/>
      <c r="S101" s="5" t="s">
        <v>24</v>
      </c>
      <c r="T101" s="5"/>
      <c r="U101" s="6"/>
      <c r="V101" s="5"/>
      <c r="W101" s="5"/>
      <c r="X101" s="5"/>
      <c r="Y101" s="5"/>
      <c r="Z101" s="5"/>
      <c r="AA101" s="5"/>
      <c r="AB101" s="80">
        <f t="shared" si="71"/>
        <v>1</v>
      </c>
      <c r="AC101" s="565"/>
      <c r="AD101" s="5"/>
      <c r="AE101" s="5"/>
      <c r="AF101" s="5"/>
      <c r="AG101" s="5"/>
      <c r="AH101" s="5"/>
      <c r="AI101" s="5"/>
      <c r="AJ101" s="5"/>
      <c r="AK101" s="5"/>
      <c r="AL101" s="5" t="s">
        <v>1317</v>
      </c>
      <c r="AM101" s="5"/>
      <c r="AN101" s="5"/>
      <c r="AO101" s="5"/>
      <c r="AP101" s="5"/>
      <c r="AQ101" s="5"/>
      <c r="AR101" s="5"/>
      <c r="AS101" s="5"/>
      <c r="AT101" s="5"/>
      <c r="AU101" s="5"/>
      <c r="AV101" s="55"/>
      <c r="AW101" s="7"/>
      <c r="AX101" s="7"/>
      <c r="AY101" s="7"/>
      <c r="AZ101" s="7"/>
      <c r="BA101" s="7"/>
      <c r="BB101" s="5"/>
      <c r="BC101" s="5"/>
      <c r="BD101" s="5"/>
      <c r="BE101" s="5"/>
      <c r="BF101" s="5"/>
      <c r="BG101" s="5"/>
      <c r="BH101" s="5"/>
      <c r="BI101" s="5"/>
      <c r="BJ101" s="5"/>
      <c r="BK101" s="5"/>
      <c r="BL101" s="781">
        <v>2</v>
      </c>
      <c r="BM101" s="221">
        <v>2</v>
      </c>
      <c r="BN101" s="221">
        <v>2</v>
      </c>
      <c r="BO101" s="221">
        <v>2</v>
      </c>
      <c r="BP101" s="221">
        <v>2</v>
      </c>
      <c r="BQ101" s="221">
        <v>2</v>
      </c>
      <c r="BR101" s="798">
        <v>2</v>
      </c>
      <c r="BS101" s="226">
        <v>1</v>
      </c>
      <c r="BT101" s="221">
        <v>2</v>
      </c>
      <c r="BU101" s="221">
        <v>2</v>
      </c>
      <c r="BV101" s="221">
        <v>2</v>
      </c>
      <c r="BW101" s="798">
        <v>1</v>
      </c>
      <c r="BX101" s="221">
        <v>2</v>
      </c>
      <c r="BY101" s="798">
        <v>2</v>
      </c>
      <c r="BZ101" s="798">
        <v>2</v>
      </c>
      <c r="CA101" s="221">
        <v>2</v>
      </c>
      <c r="CB101" s="221">
        <v>2</v>
      </c>
      <c r="CC101" s="221">
        <v>2</v>
      </c>
      <c r="CD101" s="337">
        <v>2</v>
      </c>
      <c r="CE101" s="221">
        <v>2</v>
      </c>
      <c r="CF101" s="221">
        <v>2</v>
      </c>
      <c r="CG101" s="221">
        <v>2</v>
      </c>
      <c r="CH101" s="221">
        <v>2</v>
      </c>
      <c r="CI101" s="221">
        <v>2</v>
      </c>
      <c r="CJ101" s="337">
        <v>2</v>
      </c>
      <c r="CK101" s="221">
        <v>2</v>
      </c>
      <c r="CL101" s="222">
        <f t="shared" si="72"/>
        <v>24</v>
      </c>
      <c r="CM101" s="237">
        <f t="shared" si="73"/>
        <v>0.92307692307692313</v>
      </c>
      <c r="CN101" s="222">
        <f t="shared" si="74"/>
        <v>2</v>
      </c>
      <c r="CO101" s="237">
        <f t="shared" si="75"/>
        <v>7.6923076923076927E-2</v>
      </c>
      <c r="CP101" s="222">
        <f t="shared" si="76"/>
        <v>0</v>
      </c>
      <c r="CQ101" s="237">
        <f t="shared" si="77"/>
        <v>0</v>
      </c>
      <c r="CR101" s="222">
        <f t="shared" si="78"/>
        <v>0</v>
      </c>
      <c r="CS101" s="237">
        <f t="shared" si="79"/>
        <v>0</v>
      </c>
      <c r="CT101" s="223">
        <f t="shared" si="80"/>
        <v>1.9230769230769231</v>
      </c>
      <c r="CU101" s="223" t="str">
        <f t="shared" si="81"/>
        <v>Đạt mục tiêu</v>
      </c>
      <c r="CV101" s="5"/>
    </row>
    <row r="102" spans="1:100" s="1" customFormat="1" ht="47">
      <c r="A102" s="1036"/>
      <c r="B102" s="1024"/>
      <c r="C102" s="1033"/>
      <c r="D102" s="1024"/>
      <c r="E102" s="1033"/>
      <c r="F102" s="1024"/>
      <c r="G102" s="217" t="s">
        <v>2970</v>
      </c>
      <c r="H102" s="217"/>
      <c r="I102" s="591"/>
      <c r="J102" s="212"/>
      <c r="K102" s="465"/>
      <c r="L102" s="5" t="s">
        <v>32</v>
      </c>
      <c r="M102" s="212" t="s">
        <v>31</v>
      </c>
      <c r="N102" s="165" t="s">
        <v>12</v>
      </c>
      <c r="O102" s="221" t="s">
        <v>29</v>
      </c>
      <c r="P102" s="221" t="s">
        <v>24</v>
      </c>
      <c r="Q102" s="5"/>
      <c r="R102" s="5"/>
      <c r="S102" s="5"/>
      <c r="T102" s="5" t="s">
        <v>24</v>
      </c>
      <c r="U102" s="6"/>
      <c r="V102" s="5"/>
      <c r="W102" s="5"/>
      <c r="X102" s="5"/>
      <c r="Y102" s="5"/>
      <c r="Z102" s="5"/>
      <c r="AA102" s="5"/>
      <c r="AB102" s="80">
        <f t="shared" si="71"/>
        <v>1</v>
      </c>
      <c r="AC102" s="565"/>
      <c r="AD102" s="5"/>
      <c r="AE102" s="5"/>
      <c r="AF102" s="5"/>
      <c r="AG102" s="5"/>
      <c r="AH102" s="5"/>
      <c r="AI102" s="5"/>
      <c r="AJ102" s="5"/>
      <c r="AK102" s="5"/>
      <c r="AL102" s="5"/>
      <c r="AM102" s="5"/>
      <c r="AN102" s="5"/>
      <c r="AO102" s="5" t="s">
        <v>1317</v>
      </c>
      <c r="AP102" s="221" t="s">
        <v>1317</v>
      </c>
      <c r="AQ102" s="221" t="s">
        <v>1317</v>
      </c>
      <c r="AR102" s="221" t="s">
        <v>1317</v>
      </c>
      <c r="AS102" s="5"/>
      <c r="AT102" s="5"/>
      <c r="AU102" s="5"/>
      <c r="AV102" s="55"/>
      <c r="AW102" s="7"/>
      <c r="AX102" s="7"/>
      <c r="AY102" s="7"/>
      <c r="AZ102" s="7"/>
      <c r="BA102" s="7"/>
      <c r="BB102" s="5"/>
      <c r="BC102" s="5"/>
      <c r="BD102" s="5"/>
      <c r="BE102" s="5"/>
      <c r="BF102" s="5"/>
      <c r="BG102" s="5"/>
      <c r="BH102" s="5"/>
      <c r="BI102" s="5"/>
      <c r="BJ102" s="5"/>
      <c r="BK102" s="5"/>
      <c r="BL102" s="781">
        <v>2</v>
      </c>
      <c r="BM102" s="221">
        <v>2</v>
      </c>
      <c r="BN102" s="221">
        <v>1</v>
      </c>
      <c r="BO102" s="221">
        <v>2</v>
      </c>
      <c r="BP102" s="221">
        <v>2</v>
      </c>
      <c r="BQ102" s="221">
        <v>2</v>
      </c>
      <c r="BR102" s="798">
        <v>2</v>
      </c>
      <c r="BS102" s="226">
        <v>2</v>
      </c>
      <c r="BT102" s="221">
        <v>2</v>
      </c>
      <c r="BU102" s="221">
        <v>2</v>
      </c>
      <c r="BV102" s="221">
        <v>2</v>
      </c>
      <c r="BW102" s="798">
        <v>2</v>
      </c>
      <c r="BX102" s="221">
        <v>1</v>
      </c>
      <c r="BY102" s="798">
        <v>2</v>
      </c>
      <c r="BZ102" s="798">
        <v>2</v>
      </c>
      <c r="CA102" s="221">
        <v>2</v>
      </c>
      <c r="CB102" s="221">
        <v>2</v>
      </c>
      <c r="CC102" s="221">
        <v>2</v>
      </c>
      <c r="CD102" s="337">
        <v>1</v>
      </c>
      <c r="CE102" s="221">
        <v>2</v>
      </c>
      <c r="CF102" s="221">
        <v>2</v>
      </c>
      <c r="CG102" s="221">
        <v>2</v>
      </c>
      <c r="CH102" s="221">
        <v>2</v>
      </c>
      <c r="CI102" s="221">
        <v>2</v>
      </c>
      <c r="CJ102" s="337">
        <v>1</v>
      </c>
      <c r="CK102" s="221">
        <v>2</v>
      </c>
      <c r="CL102" s="222">
        <f t="shared" si="72"/>
        <v>22</v>
      </c>
      <c r="CM102" s="237">
        <f t="shared" si="73"/>
        <v>0.84615384615384615</v>
      </c>
      <c r="CN102" s="222">
        <f t="shared" si="74"/>
        <v>4</v>
      </c>
      <c r="CO102" s="237">
        <f t="shared" si="75"/>
        <v>0.15384615384615385</v>
      </c>
      <c r="CP102" s="222">
        <f t="shared" si="76"/>
        <v>0</v>
      </c>
      <c r="CQ102" s="237">
        <f t="shared" si="77"/>
        <v>0</v>
      </c>
      <c r="CR102" s="222">
        <f t="shared" si="78"/>
        <v>0</v>
      </c>
      <c r="CS102" s="237">
        <f t="shared" si="79"/>
        <v>0</v>
      </c>
      <c r="CT102" s="223">
        <f t="shared" si="80"/>
        <v>1.8461538461538463</v>
      </c>
      <c r="CU102" s="223" t="str">
        <f t="shared" si="81"/>
        <v>Đạt mục tiêu</v>
      </c>
      <c r="CV102" s="5"/>
    </row>
    <row r="103" spans="1:100" s="1" customFormat="1" ht="47">
      <c r="A103" s="1036"/>
      <c r="B103" s="1024"/>
      <c r="C103" s="1033"/>
      <c r="D103" s="1024"/>
      <c r="E103" s="1033"/>
      <c r="F103" s="1024"/>
      <c r="G103" s="217" t="s">
        <v>2092</v>
      </c>
      <c r="H103" s="159"/>
      <c r="I103" s="442"/>
      <c r="J103" s="212"/>
      <c r="K103" s="465"/>
      <c r="L103" s="5" t="s">
        <v>32</v>
      </c>
      <c r="M103" s="212" t="s">
        <v>31</v>
      </c>
      <c r="N103" s="165" t="s">
        <v>12</v>
      </c>
      <c r="O103" s="221" t="s">
        <v>29</v>
      </c>
      <c r="P103" s="221" t="s">
        <v>24</v>
      </c>
      <c r="Q103" s="5"/>
      <c r="R103" s="5"/>
      <c r="S103" s="5"/>
      <c r="T103" s="5"/>
      <c r="U103" s="6" t="s">
        <v>24</v>
      </c>
      <c r="V103" s="5"/>
      <c r="W103" s="5"/>
      <c r="X103" s="5"/>
      <c r="Y103" s="5"/>
      <c r="Z103" s="5"/>
      <c r="AA103" s="5"/>
      <c r="AB103" s="80">
        <f t="shared" si="71"/>
        <v>1</v>
      </c>
      <c r="AC103" s="565"/>
      <c r="AD103" s="5"/>
      <c r="AE103" s="5"/>
      <c r="AF103" s="5"/>
      <c r="AG103" s="5"/>
      <c r="AH103" s="5"/>
      <c r="AI103" s="5"/>
      <c r="AJ103" s="5"/>
      <c r="AK103" s="5"/>
      <c r="AL103" s="5"/>
      <c r="AM103" s="5"/>
      <c r="AN103" s="5"/>
      <c r="AO103" s="5"/>
      <c r="AP103" s="5"/>
      <c r="AQ103" s="5"/>
      <c r="AR103" s="5"/>
      <c r="AS103" s="5" t="s">
        <v>1317</v>
      </c>
      <c r="AT103" s="5" t="s">
        <v>1317</v>
      </c>
      <c r="AU103" s="5" t="s">
        <v>1317</v>
      </c>
      <c r="AV103" s="55"/>
      <c r="AW103" s="7"/>
      <c r="AX103" s="7"/>
      <c r="AY103" s="7"/>
      <c r="AZ103" s="7"/>
      <c r="BA103" s="7"/>
      <c r="BB103" s="5"/>
      <c r="BC103" s="5"/>
      <c r="BD103" s="5"/>
      <c r="BE103" s="5"/>
      <c r="BF103" s="5"/>
      <c r="BG103" s="5"/>
      <c r="BH103" s="5"/>
      <c r="BI103" s="5"/>
      <c r="BJ103" s="5"/>
      <c r="BK103" s="5"/>
      <c r="BL103" s="781">
        <v>2</v>
      </c>
      <c r="BM103" s="221">
        <v>2</v>
      </c>
      <c r="BN103" s="221">
        <v>2</v>
      </c>
      <c r="BO103" s="221">
        <v>1</v>
      </c>
      <c r="BP103" s="221">
        <v>2</v>
      </c>
      <c r="BQ103" s="221">
        <v>2</v>
      </c>
      <c r="BR103" s="798">
        <v>1</v>
      </c>
      <c r="BS103" s="226">
        <v>2</v>
      </c>
      <c r="BT103" s="221">
        <v>2</v>
      </c>
      <c r="BU103" s="221">
        <v>2</v>
      </c>
      <c r="BV103" s="221">
        <v>2</v>
      </c>
      <c r="BW103" s="798">
        <v>2</v>
      </c>
      <c r="BX103" s="221">
        <v>2</v>
      </c>
      <c r="BY103" s="798">
        <v>2</v>
      </c>
      <c r="BZ103" s="798">
        <v>2</v>
      </c>
      <c r="CA103" s="221">
        <v>2</v>
      </c>
      <c r="CB103" s="221">
        <v>2</v>
      </c>
      <c r="CC103" s="221">
        <v>2</v>
      </c>
      <c r="CD103" s="337">
        <v>2</v>
      </c>
      <c r="CE103" s="221">
        <v>2</v>
      </c>
      <c r="CF103" s="221">
        <v>2</v>
      </c>
      <c r="CG103" s="221">
        <v>2</v>
      </c>
      <c r="CH103" s="221">
        <v>2</v>
      </c>
      <c r="CI103" s="221">
        <v>2</v>
      </c>
      <c r="CJ103" s="337">
        <v>2</v>
      </c>
      <c r="CK103" s="221">
        <v>2</v>
      </c>
      <c r="CL103" s="222">
        <f t="shared" si="72"/>
        <v>24</v>
      </c>
      <c r="CM103" s="237">
        <f t="shared" si="73"/>
        <v>0.92307692307692313</v>
      </c>
      <c r="CN103" s="222">
        <f t="shared" si="74"/>
        <v>2</v>
      </c>
      <c r="CO103" s="237">
        <f t="shared" si="75"/>
        <v>7.6923076923076927E-2</v>
      </c>
      <c r="CP103" s="222">
        <f t="shared" si="76"/>
        <v>0</v>
      </c>
      <c r="CQ103" s="237">
        <f t="shared" si="77"/>
        <v>0</v>
      </c>
      <c r="CR103" s="222">
        <f t="shared" si="78"/>
        <v>0</v>
      </c>
      <c r="CS103" s="237">
        <f t="shared" si="79"/>
        <v>0</v>
      </c>
      <c r="CT103" s="223">
        <f t="shared" si="80"/>
        <v>1.9230769230769231</v>
      </c>
      <c r="CU103" s="223" t="str">
        <f t="shared" si="81"/>
        <v>Đạt mục tiêu</v>
      </c>
      <c r="CV103" s="5"/>
    </row>
    <row r="104" spans="1:100" s="1" customFormat="1" ht="62">
      <c r="A104" s="1036"/>
      <c r="B104" s="1024"/>
      <c r="C104" s="1033"/>
      <c r="D104" s="1024"/>
      <c r="E104" s="1033"/>
      <c r="F104" s="1024"/>
      <c r="G104" s="51" t="s">
        <v>837</v>
      </c>
      <c r="H104" s="159"/>
      <c r="I104" s="442"/>
      <c r="J104" s="212"/>
      <c r="K104" s="465"/>
      <c r="L104" s="5" t="s">
        <v>32</v>
      </c>
      <c r="M104" s="212" t="s">
        <v>31</v>
      </c>
      <c r="N104" s="165" t="s">
        <v>12</v>
      </c>
      <c r="O104" s="221" t="s">
        <v>29</v>
      </c>
      <c r="P104" s="221" t="s">
        <v>24</v>
      </c>
      <c r="Q104" s="5"/>
      <c r="R104" s="5"/>
      <c r="S104" s="5"/>
      <c r="T104" s="5"/>
      <c r="U104" s="6"/>
      <c r="V104" s="5" t="s">
        <v>24</v>
      </c>
      <c r="W104" s="5"/>
      <c r="X104" s="5"/>
      <c r="Y104" s="5"/>
      <c r="Z104" s="5"/>
      <c r="AA104" s="5"/>
      <c r="AB104" s="80">
        <f t="shared" si="71"/>
        <v>1</v>
      </c>
      <c r="AC104" s="565"/>
      <c r="AD104" s="5"/>
      <c r="AE104" s="5"/>
      <c r="AF104" s="5"/>
      <c r="AG104" s="5"/>
      <c r="AH104" s="5"/>
      <c r="AI104" s="5"/>
      <c r="AJ104" s="5"/>
      <c r="AK104" s="5"/>
      <c r="AL104" s="5"/>
      <c r="AM104" s="5"/>
      <c r="AN104" s="5"/>
      <c r="AO104" s="5"/>
      <c r="AP104" s="5"/>
      <c r="AQ104" s="5"/>
      <c r="AR104" s="5"/>
      <c r="AS104" s="5"/>
      <c r="AT104" s="5"/>
      <c r="AU104" s="5"/>
      <c r="AV104" s="55" t="s">
        <v>1317</v>
      </c>
      <c r="AW104" s="7"/>
      <c r="AX104" s="7"/>
      <c r="AY104" s="7"/>
      <c r="AZ104" s="7"/>
      <c r="BA104" s="7"/>
      <c r="BB104" s="5"/>
      <c r="BC104" s="5"/>
      <c r="BD104" s="5"/>
      <c r="BE104" s="5"/>
      <c r="BF104" s="5"/>
      <c r="BG104" s="5"/>
      <c r="BH104" s="5"/>
      <c r="BI104" s="5"/>
      <c r="BJ104" s="5"/>
      <c r="BK104" s="5"/>
      <c r="BL104" s="781">
        <v>2</v>
      </c>
      <c r="BM104" s="221">
        <v>2</v>
      </c>
      <c r="BN104" s="221">
        <v>2</v>
      </c>
      <c r="BO104" s="221">
        <v>2</v>
      </c>
      <c r="BP104" s="221">
        <v>2</v>
      </c>
      <c r="BQ104" s="221">
        <v>2</v>
      </c>
      <c r="BR104" s="798">
        <v>2</v>
      </c>
      <c r="BS104" s="226">
        <v>1</v>
      </c>
      <c r="BT104" s="221">
        <v>1</v>
      </c>
      <c r="BU104" s="221">
        <v>2</v>
      </c>
      <c r="BV104" s="221">
        <v>2</v>
      </c>
      <c r="BW104" s="798">
        <v>2</v>
      </c>
      <c r="BX104" s="221">
        <v>2</v>
      </c>
      <c r="BY104" s="798">
        <v>1</v>
      </c>
      <c r="BZ104" s="798">
        <v>2</v>
      </c>
      <c r="CA104" s="221">
        <v>2</v>
      </c>
      <c r="CB104" s="221">
        <v>2</v>
      </c>
      <c r="CC104" s="221">
        <v>2</v>
      </c>
      <c r="CD104" s="337">
        <v>1</v>
      </c>
      <c r="CE104" s="221">
        <v>2</v>
      </c>
      <c r="CF104" s="221">
        <v>2</v>
      </c>
      <c r="CG104" s="221">
        <v>2</v>
      </c>
      <c r="CH104" s="221">
        <v>2</v>
      </c>
      <c r="CI104" s="221">
        <v>2</v>
      </c>
      <c r="CJ104" s="337">
        <v>2</v>
      </c>
      <c r="CK104" s="221">
        <v>2</v>
      </c>
      <c r="CL104" s="222">
        <f t="shared" si="72"/>
        <v>22</v>
      </c>
      <c r="CM104" s="237">
        <f t="shared" si="73"/>
        <v>0.84615384615384615</v>
      </c>
      <c r="CN104" s="222">
        <f t="shared" si="74"/>
        <v>4</v>
      </c>
      <c r="CO104" s="237">
        <f t="shared" si="75"/>
        <v>0.15384615384615385</v>
      </c>
      <c r="CP104" s="222">
        <f t="shared" si="76"/>
        <v>0</v>
      </c>
      <c r="CQ104" s="237">
        <f t="shared" si="77"/>
        <v>0</v>
      </c>
      <c r="CR104" s="222">
        <f t="shared" si="78"/>
        <v>0</v>
      </c>
      <c r="CS104" s="237">
        <f t="shared" si="79"/>
        <v>0</v>
      </c>
      <c r="CT104" s="223">
        <f t="shared" si="80"/>
        <v>1.8461538461538463</v>
      </c>
      <c r="CU104" s="223" t="str">
        <f t="shared" si="81"/>
        <v>Đạt mục tiêu</v>
      </c>
      <c r="CV104" s="5"/>
    </row>
    <row r="105" spans="1:100" s="1" customFormat="1" ht="47">
      <c r="A105" s="1036"/>
      <c r="B105" s="1024"/>
      <c r="C105" s="1033"/>
      <c r="D105" s="1024"/>
      <c r="E105" s="1033"/>
      <c r="F105" s="1024"/>
      <c r="G105" s="217" t="s">
        <v>2346</v>
      </c>
      <c r="H105" s="217"/>
      <c r="I105" s="591"/>
      <c r="J105" s="212"/>
      <c r="K105" s="465"/>
      <c r="L105" s="5" t="s">
        <v>32</v>
      </c>
      <c r="M105" s="212" t="s">
        <v>31</v>
      </c>
      <c r="N105" s="165" t="s">
        <v>12</v>
      </c>
      <c r="O105" s="221" t="s">
        <v>29</v>
      </c>
      <c r="P105" s="221" t="s">
        <v>24</v>
      </c>
      <c r="Q105" s="5"/>
      <c r="R105" s="5"/>
      <c r="S105" s="5"/>
      <c r="T105" s="5"/>
      <c r="U105" s="6"/>
      <c r="V105" s="5"/>
      <c r="W105" s="5"/>
      <c r="X105" s="5"/>
      <c r="Y105" s="5"/>
      <c r="Z105" s="5"/>
      <c r="AA105" s="5" t="s">
        <v>24</v>
      </c>
      <c r="AB105" s="80">
        <f t="shared" si="71"/>
        <v>1</v>
      </c>
      <c r="AC105" s="565"/>
      <c r="AD105" s="5"/>
      <c r="AE105" s="5"/>
      <c r="AF105" s="5"/>
      <c r="AG105" s="5"/>
      <c r="AH105" s="5"/>
      <c r="AI105" s="5"/>
      <c r="AJ105" s="5"/>
      <c r="AK105" s="5"/>
      <c r="AL105" s="5"/>
      <c r="AM105" s="5"/>
      <c r="AN105" s="5"/>
      <c r="AO105" s="5"/>
      <c r="AP105" s="5"/>
      <c r="AQ105" s="5"/>
      <c r="AR105" s="5"/>
      <c r="AS105" s="5"/>
      <c r="AT105" s="5"/>
      <c r="AU105" s="5"/>
      <c r="AV105" s="55"/>
      <c r="AW105" s="7"/>
      <c r="AX105" s="7"/>
      <c r="AY105" s="7"/>
      <c r="AZ105" s="7"/>
      <c r="BA105" s="7"/>
      <c r="BB105" s="5"/>
      <c r="BC105" s="5"/>
      <c r="BD105" s="5"/>
      <c r="BE105" s="5"/>
      <c r="BF105" s="5"/>
      <c r="BG105" s="5"/>
      <c r="BH105" s="5"/>
      <c r="BI105" s="5"/>
      <c r="BJ105" s="5" t="s">
        <v>1317</v>
      </c>
      <c r="BK105" s="5"/>
      <c r="BL105" s="781">
        <v>1</v>
      </c>
      <c r="BM105" s="221">
        <v>2</v>
      </c>
      <c r="BN105" s="221">
        <v>2</v>
      </c>
      <c r="BO105" s="221">
        <v>2</v>
      </c>
      <c r="BP105" s="221">
        <v>2</v>
      </c>
      <c r="BQ105" s="221">
        <v>2</v>
      </c>
      <c r="BR105" s="798">
        <v>2</v>
      </c>
      <c r="BS105" s="226">
        <v>2</v>
      </c>
      <c r="BT105" s="221">
        <v>2</v>
      </c>
      <c r="BU105" s="221">
        <v>2</v>
      </c>
      <c r="BV105" s="221">
        <v>2</v>
      </c>
      <c r="BW105" s="798">
        <v>2</v>
      </c>
      <c r="BX105" s="221">
        <v>2</v>
      </c>
      <c r="BY105" s="798">
        <v>2</v>
      </c>
      <c r="BZ105" s="798">
        <v>2</v>
      </c>
      <c r="CA105" s="221">
        <v>2</v>
      </c>
      <c r="CB105" s="221">
        <v>2</v>
      </c>
      <c r="CC105" s="221">
        <v>2</v>
      </c>
      <c r="CD105" s="337">
        <v>2</v>
      </c>
      <c r="CE105" s="221">
        <v>2</v>
      </c>
      <c r="CF105" s="221">
        <v>2</v>
      </c>
      <c r="CG105" s="221">
        <v>2</v>
      </c>
      <c r="CH105" s="221">
        <v>2</v>
      </c>
      <c r="CI105" s="221">
        <v>2</v>
      </c>
      <c r="CJ105" s="337">
        <v>2</v>
      </c>
      <c r="CK105" s="221">
        <v>2</v>
      </c>
      <c r="CL105" s="222">
        <f t="shared" si="72"/>
        <v>25</v>
      </c>
      <c r="CM105" s="237">
        <f t="shared" si="73"/>
        <v>0.96153846153846156</v>
      </c>
      <c r="CN105" s="222">
        <f t="shared" si="74"/>
        <v>1</v>
      </c>
      <c r="CO105" s="237">
        <f t="shared" si="75"/>
        <v>3.8461538461538464E-2</v>
      </c>
      <c r="CP105" s="222">
        <f t="shared" si="76"/>
        <v>0</v>
      </c>
      <c r="CQ105" s="237">
        <f t="shared" si="77"/>
        <v>0</v>
      </c>
      <c r="CR105" s="222">
        <f t="shared" si="78"/>
        <v>0</v>
      </c>
      <c r="CS105" s="237">
        <f t="shared" si="79"/>
        <v>0</v>
      </c>
      <c r="CT105" s="223">
        <f t="shared" si="80"/>
        <v>1.9615384615384615</v>
      </c>
      <c r="CU105" s="223" t="str">
        <f t="shared" si="81"/>
        <v>Đạt mục tiêu</v>
      </c>
      <c r="CV105" s="5"/>
    </row>
    <row r="106" spans="1:100" s="1" customFormat="1" ht="54.75" customHeight="1">
      <c r="A106" s="1036"/>
      <c r="B106" s="1024"/>
      <c r="C106" s="1033"/>
      <c r="D106" s="1024"/>
      <c r="E106" s="1033"/>
      <c r="F106" s="1024"/>
      <c r="G106" s="554" t="s">
        <v>2796</v>
      </c>
      <c r="H106" s="159"/>
      <c r="I106" s="442"/>
      <c r="J106" s="212"/>
      <c r="K106" s="465"/>
      <c r="L106" s="5" t="s">
        <v>32</v>
      </c>
      <c r="M106" s="212" t="s">
        <v>31</v>
      </c>
      <c r="N106" s="165" t="s">
        <v>12</v>
      </c>
      <c r="O106" s="221" t="s">
        <v>29</v>
      </c>
      <c r="P106" s="221" t="s">
        <v>24</v>
      </c>
      <c r="Q106" s="5"/>
      <c r="R106" s="5"/>
      <c r="S106" s="5"/>
      <c r="T106" s="5"/>
      <c r="U106" s="6"/>
      <c r="V106" s="5"/>
      <c r="W106" s="5"/>
      <c r="X106" s="5"/>
      <c r="Y106" s="5" t="s">
        <v>24</v>
      </c>
      <c r="Z106" s="5"/>
      <c r="AA106" s="5"/>
      <c r="AB106" s="80">
        <f t="shared" si="71"/>
        <v>1</v>
      </c>
      <c r="AC106" s="565"/>
      <c r="AD106" s="5"/>
      <c r="AE106" s="5"/>
      <c r="AF106" s="5"/>
      <c r="AG106" s="5"/>
      <c r="AH106" s="5"/>
      <c r="AI106" s="5"/>
      <c r="AJ106" s="5"/>
      <c r="AK106" s="5"/>
      <c r="AL106" s="5"/>
      <c r="AM106" s="5"/>
      <c r="AN106" s="5"/>
      <c r="AO106" s="5"/>
      <c r="AP106" s="5"/>
      <c r="AQ106" s="5"/>
      <c r="AR106" s="5"/>
      <c r="AS106" s="5"/>
      <c r="AT106" s="5"/>
      <c r="AU106" s="5"/>
      <c r="AV106" s="55"/>
      <c r="AW106" s="7"/>
      <c r="AX106" s="7"/>
      <c r="AY106" s="7"/>
      <c r="AZ106" s="7"/>
      <c r="BA106" s="7"/>
      <c r="BB106" s="5"/>
      <c r="BC106" s="5"/>
      <c r="BD106" s="5"/>
      <c r="BE106" s="5" t="s">
        <v>1317</v>
      </c>
      <c r="BF106" s="5" t="s">
        <v>1317</v>
      </c>
      <c r="BG106" s="5"/>
      <c r="BH106" s="5"/>
      <c r="BI106" s="5"/>
      <c r="BJ106" s="5"/>
      <c r="BK106" s="5"/>
      <c r="BL106" s="781">
        <v>2</v>
      </c>
      <c r="BM106" s="221">
        <v>2</v>
      </c>
      <c r="BN106" s="221">
        <v>2</v>
      </c>
      <c r="BO106" s="221">
        <v>2</v>
      </c>
      <c r="BP106" s="221">
        <v>2</v>
      </c>
      <c r="BQ106" s="221">
        <v>2</v>
      </c>
      <c r="BR106" s="798">
        <v>2</v>
      </c>
      <c r="BS106" s="226">
        <v>1</v>
      </c>
      <c r="BT106" s="221">
        <v>2</v>
      </c>
      <c r="BU106" s="221">
        <v>2</v>
      </c>
      <c r="BV106" s="221">
        <v>2</v>
      </c>
      <c r="BW106" s="798">
        <v>2</v>
      </c>
      <c r="BX106" s="221">
        <v>2</v>
      </c>
      <c r="BY106" s="798">
        <v>2</v>
      </c>
      <c r="BZ106" s="798">
        <v>2</v>
      </c>
      <c r="CA106" s="221">
        <v>2</v>
      </c>
      <c r="CB106" s="221">
        <v>2</v>
      </c>
      <c r="CC106" s="221">
        <v>2</v>
      </c>
      <c r="CD106" s="337">
        <v>1</v>
      </c>
      <c r="CE106" s="221">
        <v>2</v>
      </c>
      <c r="CF106" s="221">
        <v>2</v>
      </c>
      <c r="CG106" s="221">
        <v>2</v>
      </c>
      <c r="CH106" s="221">
        <v>2</v>
      </c>
      <c r="CI106" s="221">
        <v>2</v>
      </c>
      <c r="CJ106" s="337">
        <v>1</v>
      </c>
      <c r="CK106" s="221">
        <v>2</v>
      </c>
      <c r="CL106" s="222">
        <f t="shared" si="72"/>
        <v>23</v>
      </c>
      <c r="CM106" s="237">
        <f t="shared" si="73"/>
        <v>0.88461538461538458</v>
      </c>
      <c r="CN106" s="222">
        <f t="shared" si="74"/>
        <v>3</v>
      </c>
      <c r="CO106" s="237">
        <f t="shared" si="75"/>
        <v>0.11538461538461539</v>
      </c>
      <c r="CP106" s="222">
        <f t="shared" si="76"/>
        <v>0</v>
      </c>
      <c r="CQ106" s="237">
        <f t="shared" si="77"/>
        <v>0</v>
      </c>
      <c r="CR106" s="222">
        <f t="shared" si="78"/>
        <v>0</v>
      </c>
      <c r="CS106" s="237">
        <f t="shared" si="79"/>
        <v>0</v>
      </c>
      <c r="CT106" s="223">
        <f t="shared" si="80"/>
        <v>1.8846153846153846</v>
      </c>
      <c r="CU106" s="223" t="str">
        <f t="shared" si="81"/>
        <v>Đạt mục tiêu</v>
      </c>
      <c r="CV106" s="5"/>
    </row>
    <row r="107" spans="1:100" s="1" customFormat="1" ht="47">
      <c r="A107" s="1036">
        <v>51</v>
      </c>
      <c r="B107" s="1152" t="s">
        <v>1048</v>
      </c>
      <c r="C107" s="1033" t="s">
        <v>41</v>
      </c>
      <c r="D107" s="1092" t="s">
        <v>1048</v>
      </c>
      <c r="E107" s="1033" t="s">
        <v>41</v>
      </c>
      <c r="F107" s="1152" t="s">
        <v>1049</v>
      </c>
      <c r="G107" s="295" t="s">
        <v>1815</v>
      </c>
      <c r="H107" s="295"/>
      <c r="I107" s="600"/>
      <c r="J107" s="110"/>
      <c r="K107" s="467"/>
      <c r="L107" s="212" t="s">
        <v>32</v>
      </c>
      <c r="M107" s="212" t="s">
        <v>31</v>
      </c>
      <c r="N107" s="165" t="s">
        <v>12</v>
      </c>
      <c r="O107" s="221" t="s">
        <v>29</v>
      </c>
      <c r="P107" s="221" t="s">
        <v>24</v>
      </c>
      <c r="Q107" s="5"/>
      <c r="R107" s="5"/>
      <c r="S107" s="5" t="s">
        <v>24</v>
      </c>
      <c r="T107" s="5"/>
      <c r="U107" s="6"/>
      <c r="V107" s="5"/>
      <c r="W107" s="5"/>
      <c r="X107" s="5"/>
      <c r="Y107" s="5"/>
      <c r="Z107" s="5"/>
      <c r="AA107" s="5"/>
      <c r="AB107" s="80">
        <f t="shared" si="71"/>
        <v>1</v>
      </c>
      <c r="AC107" s="565"/>
      <c r="AD107" s="5"/>
      <c r="AE107" s="5"/>
      <c r="AF107" s="5"/>
      <c r="AG107" s="5"/>
      <c r="AH107" s="5"/>
      <c r="AI107" s="5"/>
      <c r="AJ107" s="5"/>
      <c r="AK107" s="5"/>
      <c r="AL107" s="5"/>
      <c r="AM107" s="5" t="s">
        <v>1317</v>
      </c>
      <c r="AN107" s="5"/>
      <c r="AO107" s="5"/>
      <c r="AP107" s="5"/>
      <c r="AQ107" s="5"/>
      <c r="AR107" s="5"/>
      <c r="AS107" s="5"/>
      <c r="AT107" s="5"/>
      <c r="AU107" s="5"/>
      <c r="AV107" s="221"/>
      <c r="AW107" s="5"/>
      <c r="AX107" s="5"/>
      <c r="AY107" s="5"/>
      <c r="AZ107" s="5"/>
      <c r="BA107" s="5"/>
      <c r="BB107" s="5"/>
      <c r="BC107" s="5"/>
      <c r="BD107" s="5"/>
      <c r="BE107" s="5"/>
      <c r="BF107" s="5"/>
      <c r="BG107" s="5"/>
      <c r="BH107" s="5"/>
      <c r="BI107" s="5"/>
      <c r="BJ107" s="5"/>
      <c r="BK107" s="5"/>
      <c r="BL107" s="781">
        <v>1</v>
      </c>
      <c r="BM107" s="221">
        <v>2</v>
      </c>
      <c r="BN107" s="221">
        <v>2</v>
      </c>
      <c r="BO107" s="221">
        <v>1</v>
      </c>
      <c r="BP107" s="221">
        <v>2</v>
      </c>
      <c r="BQ107" s="221">
        <v>2</v>
      </c>
      <c r="BR107" s="798">
        <v>2</v>
      </c>
      <c r="BS107" s="226">
        <v>2</v>
      </c>
      <c r="BT107" s="221">
        <v>2</v>
      </c>
      <c r="BU107" s="221">
        <v>2</v>
      </c>
      <c r="BV107" s="221">
        <v>2</v>
      </c>
      <c r="BW107" s="798">
        <v>1</v>
      </c>
      <c r="BX107" s="221">
        <v>2</v>
      </c>
      <c r="BY107" s="798">
        <v>2</v>
      </c>
      <c r="BZ107" s="798">
        <v>2</v>
      </c>
      <c r="CA107" s="221">
        <v>2</v>
      </c>
      <c r="CB107" s="221">
        <v>2</v>
      </c>
      <c r="CC107" s="221">
        <v>2</v>
      </c>
      <c r="CD107" s="337">
        <v>2</v>
      </c>
      <c r="CE107" s="221">
        <v>2</v>
      </c>
      <c r="CF107" s="221">
        <v>2</v>
      </c>
      <c r="CG107" s="221">
        <v>2</v>
      </c>
      <c r="CH107" s="221">
        <v>2</v>
      </c>
      <c r="CI107" s="221">
        <v>2</v>
      </c>
      <c r="CJ107" s="337">
        <v>1</v>
      </c>
      <c r="CK107" s="221">
        <v>2</v>
      </c>
      <c r="CL107" s="222">
        <f t="shared" si="72"/>
        <v>22</v>
      </c>
      <c r="CM107" s="237">
        <f t="shared" si="73"/>
        <v>0.84615384615384615</v>
      </c>
      <c r="CN107" s="222">
        <f t="shared" si="74"/>
        <v>4</v>
      </c>
      <c r="CO107" s="237">
        <f t="shared" si="75"/>
        <v>0.15384615384615385</v>
      </c>
      <c r="CP107" s="222">
        <f t="shared" si="76"/>
        <v>0</v>
      </c>
      <c r="CQ107" s="237">
        <f t="shared" si="77"/>
        <v>0</v>
      </c>
      <c r="CR107" s="222">
        <f t="shared" si="78"/>
        <v>0</v>
      </c>
      <c r="CS107" s="237">
        <f t="shared" si="79"/>
        <v>0</v>
      </c>
      <c r="CT107" s="223">
        <f t="shared" si="80"/>
        <v>1.8461538461538463</v>
      </c>
      <c r="CU107" s="223" t="str">
        <f t="shared" si="81"/>
        <v>Đạt mục tiêu</v>
      </c>
      <c r="CV107" s="5"/>
    </row>
    <row r="108" spans="1:100" s="1" customFormat="1" ht="34.25" customHeight="1">
      <c r="A108" s="1036"/>
      <c r="B108" s="1153"/>
      <c r="C108" s="1033"/>
      <c r="D108" s="1093"/>
      <c r="E108" s="1033"/>
      <c r="F108" s="1153"/>
      <c r="G108" s="295" t="s">
        <v>840</v>
      </c>
      <c r="H108" s="295"/>
      <c r="I108" s="600"/>
      <c r="J108" s="110"/>
      <c r="K108" s="467"/>
      <c r="L108" s="5" t="s">
        <v>32</v>
      </c>
      <c r="M108" s="212" t="s">
        <v>31</v>
      </c>
      <c r="N108" s="165" t="s">
        <v>12</v>
      </c>
      <c r="O108" s="221" t="s">
        <v>29</v>
      </c>
      <c r="P108" s="221" t="s">
        <v>24</v>
      </c>
      <c r="Q108" s="5"/>
      <c r="R108" s="5"/>
      <c r="S108" s="5"/>
      <c r="T108" s="5"/>
      <c r="U108" s="6"/>
      <c r="V108" s="5"/>
      <c r="W108" s="5"/>
      <c r="X108" s="5"/>
      <c r="Y108" s="5"/>
      <c r="Z108" s="5" t="s">
        <v>24</v>
      </c>
      <c r="AA108" s="5"/>
      <c r="AB108" s="80">
        <f t="shared" si="71"/>
        <v>1</v>
      </c>
      <c r="AC108" s="565"/>
      <c r="AD108" s="5"/>
      <c r="AE108" s="5"/>
      <c r="AF108" s="5"/>
      <c r="AG108" s="5"/>
      <c r="AH108" s="5"/>
      <c r="AI108" s="5"/>
      <c r="AJ108" s="5"/>
      <c r="AK108" s="5"/>
      <c r="AL108" s="5"/>
      <c r="AM108" s="5"/>
      <c r="AN108" s="5"/>
      <c r="AO108" s="5"/>
      <c r="AP108" s="5"/>
      <c r="AQ108" s="5"/>
      <c r="AR108" s="5"/>
      <c r="AS108" s="5"/>
      <c r="AT108" s="5"/>
      <c r="AU108" s="5"/>
      <c r="AV108" s="221"/>
      <c r="AW108" s="5"/>
      <c r="AX108" s="5"/>
      <c r="AY108" s="5"/>
      <c r="AZ108" s="5"/>
      <c r="BA108" s="5"/>
      <c r="BB108" s="5"/>
      <c r="BC108" s="5"/>
      <c r="BD108" s="5"/>
      <c r="BE108" s="5"/>
      <c r="BF108" s="5"/>
      <c r="BG108" s="5"/>
      <c r="BH108" s="5"/>
      <c r="BI108" s="7" t="s">
        <v>1317</v>
      </c>
      <c r="BJ108" s="5"/>
      <c r="BK108" s="5"/>
      <c r="BL108" s="781">
        <v>2</v>
      </c>
      <c r="BM108" s="221">
        <v>2</v>
      </c>
      <c r="BN108" s="221">
        <v>2</v>
      </c>
      <c r="BO108" s="221">
        <v>2</v>
      </c>
      <c r="BP108" s="221">
        <v>2</v>
      </c>
      <c r="BQ108" s="221">
        <v>2</v>
      </c>
      <c r="BR108" s="798">
        <v>2</v>
      </c>
      <c r="BS108" s="226">
        <v>1</v>
      </c>
      <c r="BT108" s="221">
        <v>2</v>
      </c>
      <c r="BU108" s="221">
        <v>2</v>
      </c>
      <c r="BV108" s="221">
        <v>2</v>
      </c>
      <c r="BW108" s="798">
        <v>2</v>
      </c>
      <c r="BX108" s="221">
        <v>2</v>
      </c>
      <c r="BY108" s="798">
        <v>2</v>
      </c>
      <c r="BZ108" s="798">
        <v>2</v>
      </c>
      <c r="CA108" s="221">
        <v>2</v>
      </c>
      <c r="CB108" s="221">
        <v>2</v>
      </c>
      <c r="CC108" s="221">
        <v>2</v>
      </c>
      <c r="CD108" s="337">
        <v>1</v>
      </c>
      <c r="CE108" s="221">
        <v>2</v>
      </c>
      <c r="CF108" s="221">
        <v>2</v>
      </c>
      <c r="CG108" s="221">
        <v>2</v>
      </c>
      <c r="CH108" s="221">
        <v>2</v>
      </c>
      <c r="CI108" s="221">
        <v>2</v>
      </c>
      <c r="CJ108" s="337">
        <v>1</v>
      </c>
      <c r="CK108" s="221">
        <v>2</v>
      </c>
      <c r="CL108" s="222">
        <f t="shared" si="72"/>
        <v>23</v>
      </c>
      <c r="CM108" s="237">
        <f t="shared" si="73"/>
        <v>0.88461538461538458</v>
      </c>
      <c r="CN108" s="222">
        <f t="shared" si="74"/>
        <v>3</v>
      </c>
      <c r="CO108" s="237">
        <f t="shared" si="75"/>
        <v>0.11538461538461539</v>
      </c>
      <c r="CP108" s="222">
        <f t="shared" si="76"/>
        <v>0</v>
      </c>
      <c r="CQ108" s="237">
        <f t="shared" si="77"/>
        <v>0</v>
      </c>
      <c r="CR108" s="222">
        <f t="shared" si="78"/>
        <v>0</v>
      </c>
      <c r="CS108" s="237">
        <f t="shared" si="79"/>
        <v>0</v>
      </c>
      <c r="CT108" s="223">
        <f t="shared" si="80"/>
        <v>1.8846153846153846</v>
      </c>
      <c r="CU108" s="223" t="str">
        <f t="shared" si="81"/>
        <v>Đạt mục tiêu</v>
      </c>
      <c r="CV108" s="5"/>
    </row>
    <row r="109" spans="1:100" s="20" customFormat="1" ht="42" customHeight="1">
      <c r="A109" s="1036"/>
      <c r="B109" s="1153"/>
      <c r="C109" s="1033"/>
      <c r="D109" s="1093"/>
      <c r="E109" s="1033"/>
      <c r="F109" s="295" t="s">
        <v>2226</v>
      </c>
      <c r="G109" s="295" t="s">
        <v>2226</v>
      </c>
      <c r="H109" s="295"/>
      <c r="I109" s="608"/>
      <c r="J109" s="350"/>
      <c r="K109" s="480"/>
      <c r="L109" s="27" t="s">
        <v>32</v>
      </c>
      <c r="M109" s="208" t="s">
        <v>2244</v>
      </c>
      <c r="N109" s="351" t="s">
        <v>12</v>
      </c>
      <c r="O109" s="72" t="s">
        <v>29</v>
      </c>
      <c r="P109" s="72" t="s">
        <v>24</v>
      </c>
      <c r="Q109" s="27"/>
      <c r="R109" s="27"/>
      <c r="S109" s="27"/>
      <c r="T109" s="27" t="s">
        <v>24</v>
      </c>
      <c r="U109" s="27" t="s">
        <v>24</v>
      </c>
      <c r="V109" s="27"/>
      <c r="W109" s="27"/>
      <c r="X109" s="27" t="s">
        <v>24</v>
      </c>
      <c r="Y109" s="27"/>
      <c r="Z109" s="27"/>
      <c r="AA109" s="27"/>
      <c r="AB109" s="352"/>
      <c r="AC109" s="648"/>
      <c r="AD109" s="27"/>
      <c r="AE109" s="27"/>
      <c r="AF109" s="27"/>
      <c r="AG109" s="27"/>
      <c r="AH109" s="27"/>
      <c r="AI109" s="27"/>
      <c r="AJ109" s="27"/>
      <c r="AK109" s="27"/>
      <c r="AL109" s="27"/>
      <c r="AM109" s="27"/>
      <c r="AN109" s="27"/>
      <c r="AO109" s="27" t="s">
        <v>1317</v>
      </c>
      <c r="AP109" s="72"/>
      <c r="AQ109" s="72" t="s">
        <v>1315</v>
      </c>
      <c r="AR109" s="72" t="s">
        <v>1315</v>
      </c>
      <c r="AS109" s="27" t="s">
        <v>1315</v>
      </c>
      <c r="AT109" s="27" t="s">
        <v>1315</v>
      </c>
      <c r="AU109" s="27" t="s">
        <v>1315</v>
      </c>
      <c r="AV109" s="72"/>
      <c r="AW109" s="27"/>
      <c r="AX109" s="27"/>
      <c r="AY109" s="27"/>
      <c r="AZ109" s="27"/>
      <c r="BA109" s="27" t="s">
        <v>1315</v>
      </c>
      <c r="BB109" s="27"/>
      <c r="BC109" s="27"/>
      <c r="BD109" s="27"/>
      <c r="BE109" s="27"/>
      <c r="BF109" s="27"/>
      <c r="BG109" s="27"/>
      <c r="BH109" s="27"/>
      <c r="BI109" s="28"/>
      <c r="BJ109" s="27"/>
      <c r="BK109" s="27"/>
      <c r="BL109" s="781">
        <v>2</v>
      </c>
      <c r="BM109" s="221">
        <v>2</v>
      </c>
      <c r="BN109" s="221">
        <v>2</v>
      </c>
      <c r="BO109" s="221">
        <v>2</v>
      </c>
      <c r="BP109" s="221">
        <v>2</v>
      </c>
      <c r="BQ109" s="221">
        <v>2</v>
      </c>
      <c r="BR109" s="798">
        <v>2</v>
      </c>
      <c r="BS109" s="226">
        <v>2</v>
      </c>
      <c r="BT109" s="221">
        <v>2</v>
      </c>
      <c r="BU109" s="221">
        <v>2</v>
      </c>
      <c r="BV109" s="221">
        <v>2</v>
      </c>
      <c r="BW109" s="798">
        <v>2</v>
      </c>
      <c r="BX109" s="221">
        <v>1</v>
      </c>
      <c r="BY109" s="798">
        <v>2</v>
      </c>
      <c r="BZ109" s="798">
        <v>2</v>
      </c>
      <c r="CA109" s="221">
        <v>2</v>
      </c>
      <c r="CB109" s="221">
        <v>2</v>
      </c>
      <c r="CC109" s="221">
        <v>2</v>
      </c>
      <c r="CD109" s="337">
        <v>2</v>
      </c>
      <c r="CE109" s="221">
        <v>2</v>
      </c>
      <c r="CF109" s="221">
        <v>2</v>
      </c>
      <c r="CG109" s="221">
        <v>2</v>
      </c>
      <c r="CH109" s="221">
        <v>2</v>
      </c>
      <c r="CI109" s="221">
        <v>2</v>
      </c>
      <c r="CJ109" s="337">
        <v>2</v>
      </c>
      <c r="CK109" s="221">
        <v>2</v>
      </c>
      <c r="CL109" s="222">
        <f t="shared" si="72"/>
        <v>25</v>
      </c>
      <c r="CM109" s="237">
        <f t="shared" si="73"/>
        <v>0.96153846153846156</v>
      </c>
      <c r="CN109" s="222">
        <f t="shared" si="74"/>
        <v>1</v>
      </c>
      <c r="CO109" s="237">
        <f t="shared" si="75"/>
        <v>3.8461538461538464E-2</v>
      </c>
      <c r="CP109" s="222">
        <f t="shared" si="76"/>
        <v>0</v>
      </c>
      <c r="CQ109" s="237">
        <f t="shared" si="77"/>
        <v>0</v>
      </c>
      <c r="CR109" s="222">
        <f t="shared" si="78"/>
        <v>0</v>
      </c>
      <c r="CS109" s="237">
        <f t="shared" si="79"/>
        <v>0</v>
      </c>
      <c r="CT109" s="223">
        <f t="shared" si="80"/>
        <v>1.9615384615384615</v>
      </c>
      <c r="CU109" s="223" t="str">
        <f t="shared" si="81"/>
        <v>Đạt mục tiêu</v>
      </c>
      <c r="CV109" s="27"/>
    </row>
    <row r="110" spans="1:100" ht="68.25" customHeight="1">
      <c r="A110" s="1036"/>
      <c r="B110" s="1153"/>
      <c r="C110" s="1033"/>
      <c r="D110" s="1093"/>
      <c r="E110" s="1033"/>
      <c r="F110" s="295" t="s">
        <v>1296</v>
      </c>
      <c r="G110" s="295" t="s">
        <v>595</v>
      </c>
      <c r="H110" s="295"/>
      <c r="I110" s="600"/>
      <c r="J110" s="107" t="s">
        <v>698</v>
      </c>
      <c r="K110" s="469"/>
      <c r="L110" s="212" t="s">
        <v>32</v>
      </c>
      <c r="M110" s="212" t="s">
        <v>31</v>
      </c>
      <c r="N110" s="165" t="s">
        <v>12</v>
      </c>
      <c r="O110" s="221" t="s">
        <v>29</v>
      </c>
      <c r="P110" s="221" t="s">
        <v>24</v>
      </c>
      <c r="Q110" s="5"/>
      <c r="R110" s="5"/>
      <c r="S110" s="5"/>
      <c r="T110" s="5"/>
      <c r="U110" s="6"/>
      <c r="V110" s="5"/>
      <c r="W110" s="5"/>
      <c r="X110" s="5"/>
      <c r="Y110" s="221" t="s">
        <v>24</v>
      </c>
      <c r="Z110" s="5"/>
      <c r="AA110" s="5"/>
      <c r="AB110" s="80">
        <v>1</v>
      </c>
      <c r="AC110" s="565"/>
      <c r="AD110" s="5"/>
      <c r="AE110" s="5"/>
      <c r="AF110" s="5"/>
      <c r="AG110" s="5"/>
      <c r="AH110" s="5"/>
      <c r="AI110" s="5"/>
      <c r="AJ110" s="5"/>
      <c r="AK110" s="5"/>
      <c r="AL110" s="5"/>
      <c r="AM110" s="5"/>
      <c r="AN110" s="5"/>
      <c r="AO110" s="5"/>
      <c r="AP110" s="5"/>
      <c r="AQ110" s="5"/>
      <c r="AR110" s="5"/>
      <c r="AS110" s="5"/>
      <c r="AT110" s="5"/>
      <c r="AU110" s="5"/>
      <c r="AV110" s="221"/>
      <c r="AW110" s="5"/>
      <c r="AX110" s="5"/>
      <c r="AY110" s="5"/>
      <c r="AZ110" s="5"/>
      <c r="BA110" s="5"/>
      <c r="BB110" s="5"/>
      <c r="BC110" s="5"/>
      <c r="BD110" s="5"/>
      <c r="BE110" s="221" t="s">
        <v>1316</v>
      </c>
      <c r="BF110" s="221" t="s">
        <v>1316</v>
      </c>
      <c r="BG110" s="221" t="s">
        <v>1316</v>
      </c>
      <c r="BH110" s="5"/>
      <c r="BI110" s="5"/>
      <c r="BJ110" s="5"/>
      <c r="BK110" s="5"/>
      <c r="BL110" s="781">
        <v>1</v>
      </c>
      <c r="BM110" s="221">
        <v>2</v>
      </c>
      <c r="BN110" s="221">
        <v>2</v>
      </c>
      <c r="BO110" s="221">
        <v>2</v>
      </c>
      <c r="BP110" s="221">
        <v>1</v>
      </c>
      <c r="BQ110" s="221">
        <v>2</v>
      </c>
      <c r="BR110" s="798">
        <v>2</v>
      </c>
      <c r="BS110" s="226">
        <v>2</v>
      </c>
      <c r="BT110" s="221">
        <v>2</v>
      </c>
      <c r="BU110" s="221">
        <v>2</v>
      </c>
      <c r="BV110" s="221">
        <v>2</v>
      </c>
      <c r="BW110" s="798">
        <v>2</v>
      </c>
      <c r="BX110" s="221">
        <v>2</v>
      </c>
      <c r="BY110" s="798">
        <v>2</v>
      </c>
      <c r="BZ110" s="798">
        <v>2</v>
      </c>
      <c r="CA110" s="221">
        <v>2</v>
      </c>
      <c r="CB110" s="221">
        <v>2</v>
      </c>
      <c r="CC110" s="221">
        <v>2</v>
      </c>
      <c r="CD110" s="337">
        <v>2</v>
      </c>
      <c r="CE110" s="221">
        <v>2</v>
      </c>
      <c r="CF110" s="221">
        <v>2</v>
      </c>
      <c r="CG110" s="221">
        <v>2</v>
      </c>
      <c r="CH110" s="221">
        <v>2</v>
      </c>
      <c r="CI110" s="221">
        <v>2</v>
      </c>
      <c r="CJ110" s="337">
        <v>2</v>
      </c>
      <c r="CK110" s="221">
        <v>2</v>
      </c>
      <c r="CL110" s="222">
        <f t="shared" si="72"/>
        <v>24</v>
      </c>
      <c r="CM110" s="237">
        <f t="shared" si="73"/>
        <v>0.92307692307692313</v>
      </c>
      <c r="CN110" s="222">
        <f t="shared" si="74"/>
        <v>2</v>
      </c>
      <c r="CO110" s="237">
        <f t="shared" si="75"/>
        <v>7.6923076923076927E-2</v>
      </c>
      <c r="CP110" s="222">
        <f t="shared" si="76"/>
        <v>0</v>
      </c>
      <c r="CQ110" s="237">
        <f t="shared" si="77"/>
        <v>0</v>
      </c>
      <c r="CR110" s="222">
        <f t="shared" si="78"/>
        <v>0</v>
      </c>
      <c r="CS110" s="237">
        <f t="shared" si="79"/>
        <v>0</v>
      </c>
      <c r="CT110" s="223">
        <f t="shared" si="80"/>
        <v>1.9230769230769231</v>
      </c>
      <c r="CU110" s="223" t="str">
        <f t="shared" si="81"/>
        <v>Đạt mục tiêu</v>
      </c>
      <c r="CV110" s="221"/>
    </row>
    <row r="111" spans="1:100" s="1" customFormat="1" ht="47">
      <c r="A111" s="227">
        <v>52</v>
      </c>
      <c r="B111" s="217" t="s">
        <v>473</v>
      </c>
      <c r="C111" s="215" t="s">
        <v>28</v>
      </c>
      <c r="D111" s="217" t="s">
        <v>238</v>
      </c>
      <c r="E111" s="215" t="s">
        <v>28</v>
      </c>
      <c r="F111" s="217" t="s">
        <v>238</v>
      </c>
      <c r="G111" s="217" t="s">
        <v>329</v>
      </c>
      <c r="H111" s="217"/>
      <c r="I111" s="591"/>
      <c r="J111" s="212"/>
      <c r="K111" s="465"/>
      <c r="L111" s="5" t="s">
        <v>32</v>
      </c>
      <c r="M111" s="212" t="s">
        <v>31</v>
      </c>
      <c r="N111" s="165" t="s">
        <v>12</v>
      </c>
      <c r="O111" s="221" t="s">
        <v>29</v>
      </c>
      <c r="P111" s="221" t="s">
        <v>24</v>
      </c>
      <c r="Q111" s="5"/>
      <c r="R111" s="5"/>
      <c r="S111" s="5"/>
      <c r="T111" s="5"/>
      <c r="U111" s="6" t="s">
        <v>24</v>
      </c>
      <c r="V111" s="5"/>
      <c r="W111" s="5"/>
      <c r="X111" s="5"/>
      <c r="Y111" s="5"/>
      <c r="Z111" s="5"/>
      <c r="AA111" s="5"/>
      <c r="AB111" s="80">
        <f t="shared" ref="AB111:AB121" si="82">COUNTIF($Q111:$AA111,"x")</f>
        <v>1</v>
      </c>
      <c r="AC111" s="565"/>
      <c r="AD111" s="5"/>
      <c r="AE111" s="5"/>
      <c r="AF111" s="5"/>
      <c r="AG111" s="5"/>
      <c r="AH111" s="5"/>
      <c r="AI111" s="5"/>
      <c r="AJ111" s="5"/>
      <c r="AK111" s="5"/>
      <c r="AL111" s="5"/>
      <c r="AM111" s="5"/>
      <c r="AN111" s="5"/>
      <c r="AO111" s="7" t="s">
        <v>1317</v>
      </c>
      <c r="AP111" s="7"/>
      <c r="AQ111" s="7" t="s">
        <v>1317</v>
      </c>
      <c r="AR111" s="7"/>
      <c r="AS111" s="7" t="s">
        <v>1317</v>
      </c>
      <c r="AT111" s="7" t="s">
        <v>1317</v>
      </c>
      <c r="AU111" s="7" t="s">
        <v>1317</v>
      </c>
      <c r="AV111" s="221"/>
      <c r="AW111" s="5"/>
      <c r="AX111" s="5"/>
      <c r="AY111" s="5"/>
      <c r="AZ111" s="5"/>
      <c r="BA111" s="5"/>
      <c r="BB111" s="5"/>
      <c r="BC111" s="5"/>
      <c r="BD111" s="5"/>
      <c r="BE111" s="5"/>
      <c r="BF111" s="5"/>
      <c r="BG111" s="5"/>
      <c r="BH111" s="5"/>
      <c r="BI111" s="5"/>
      <c r="BJ111" s="5"/>
      <c r="BK111" s="5"/>
      <c r="BL111" s="781">
        <v>1</v>
      </c>
      <c r="BM111" s="221">
        <v>2</v>
      </c>
      <c r="BN111" s="221">
        <v>2</v>
      </c>
      <c r="BO111" s="221">
        <v>2</v>
      </c>
      <c r="BP111" s="221">
        <v>2</v>
      </c>
      <c r="BQ111" s="221">
        <v>2</v>
      </c>
      <c r="BR111" s="798">
        <v>2</v>
      </c>
      <c r="BS111" s="226">
        <v>2</v>
      </c>
      <c r="BT111" s="221">
        <v>2</v>
      </c>
      <c r="BU111" s="221">
        <v>2</v>
      </c>
      <c r="BV111" s="221">
        <v>2</v>
      </c>
      <c r="BW111" s="798">
        <v>2</v>
      </c>
      <c r="BX111" s="221">
        <v>2</v>
      </c>
      <c r="BY111" s="798">
        <v>2</v>
      </c>
      <c r="BZ111" s="798">
        <v>2</v>
      </c>
      <c r="CA111" s="221">
        <v>1</v>
      </c>
      <c r="CB111" s="221">
        <v>2</v>
      </c>
      <c r="CC111" s="221">
        <v>2</v>
      </c>
      <c r="CD111" s="337">
        <v>1</v>
      </c>
      <c r="CE111" s="221">
        <v>2</v>
      </c>
      <c r="CF111" s="221">
        <v>2</v>
      </c>
      <c r="CG111" s="221">
        <v>2</v>
      </c>
      <c r="CH111" s="221">
        <v>2</v>
      </c>
      <c r="CI111" s="221">
        <v>2</v>
      </c>
      <c r="CJ111" s="337">
        <v>1</v>
      </c>
      <c r="CK111" s="221">
        <v>2</v>
      </c>
      <c r="CL111" s="222">
        <f t="shared" si="72"/>
        <v>22</v>
      </c>
      <c r="CM111" s="237">
        <f t="shared" si="73"/>
        <v>0.84615384615384615</v>
      </c>
      <c r="CN111" s="222">
        <f t="shared" si="74"/>
        <v>4</v>
      </c>
      <c r="CO111" s="237">
        <f t="shared" si="75"/>
        <v>0.15384615384615385</v>
      </c>
      <c r="CP111" s="222">
        <f t="shared" si="76"/>
        <v>0</v>
      </c>
      <c r="CQ111" s="237">
        <f t="shared" si="77"/>
        <v>0</v>
      </c>
      <c r="CR111" s="222">
        <f t="shared" si="78"/>
        <v>0</v>
      </c>
      <c r="CS111" s="237">
        <f t="shared" si="79"/>
        <v>0</v>
      </c>
      <c r="CT111" s="223">
        <f t="shared" si="80"/>
        <v>1.8461538461538463</v>
      </c>
      <c r="CU111" s="223" t="str">
        <f t="shared" si="81"/>
        <v>Đạt mục tiêu</v>
      </c>
      <c r="CV111" s="5"/>
    </row>
    <row r="112" spans="1:100" s="1" customFormat="1" ht="33.65" customHeight="1">
      <c r="A112" s="1036">
        <v>53</v>
      </c>
      <c r="B112" s="1243" t="s">
        <v>474</v>
      </c>
      <c r="C112" s="1033" t="s">
        <v>28</v>
      </c>
      <c r="D112" s="1024" t="s">
        <v>237</v>
      </c>
      <c r="E112" s="1033" t="s">
        <v>60</v>
      </c>
      <c r="F112" s="1024" t="s">
        <v>237</v>
      </c>
      <c r="G112" s="571" t="s">
        <v>2019</v>
      </c>
      <c r="H112" s="217" t="s">
        <v>2551</v>
      </c>
      <c r="I112" s="591"/>
      <c r="J112" s="112"/>
      <c r="K112" s="481"/>
      <c r="L112" s="212" t="s">
        <v>32</v>
      </c>
      <c r="M112" s="212" t="s">
        <v>31</v>
      </c>
      <c r="N112" s="165" t="s">
        <v>12</v>
      </c>
      <c r="O112" s="221" t="s">
        <v>29</v>
      </c>
      <c r="P112" s="221" t="s">
        <v>24</v>
      </c>
      <c r="Q112" s="5"/>
      <c r="R112" s="5"/>
      <c r="S112" s="5"/>
      <c r="T112" s="5"/>
      <c r="U112" s="6"/>
      <c r="V112" s="5"/>
      <c r="W112" s="5"/>
      <c r="X112" s="5" t="s">
        <v>24</v>
      </c>
      <c r="Y112" s="5"/>
      <c r="Z112" s="5"/>
      <c r="AA112" s="5"/>
      <c r="AB112" s="80">
        <f t="shared" si="82"/>
        <v>1</v>
      </c>
      <c r="AC112" s="565"/>
      <c r="AD112" s="5"/>
      <c r="AE112" s="5"/>
      <c r="AF112" s="5"/>
      <c r="AG112" s="5"/>
      <c r="AH112" s="5"/>
      <c r="AI112" s="5"/>
      <c r="AJ112" s="5"/>
      <c r="AK112" s="5"/>
      <c r="AL112" s="5"/>
      <c r="AM112" s="5"/>
      <c r="AN112" s="5"/>
      <c r="AO112" s="5"/>
      <c r="AP112" s="5"/>
      <c r="AQ112" s="5"/>
      <c r="AR112" s="5"/>
      <c r="AS112" s="5"/>
      <c r="AT112" s="5"/>
      <c r="AU112" s="5"/>
      <c r="AV112" s="55"/>
      <c r="AW112" s="7"/>
      <c r="AX112" s="7"/>
      <c r="AY112" s="7"/>
      <c r="AZ112" s="7"/>
      <c r="BA112" s="7" t="s">
        <v>1317</v>
      </c>
      <c r="BB112" s="7"/>
      <c r="BC112" s="7" t="s">
        <v>1317</v>
      </c>
      <c r="BD112" s="7" t="s">
        <v>1317</v>
      </c>
      <c r="BE112" s="5"/>
      <c r="BF112" s="5"/>
      <c r="BG112" s="5"/>
      <c r="BH112" s="5"/>
      <c r="BI112" s="5"/>
      <c r="BJ112" s="5"/>
      <c r="BK112" s="5"/>
      <c r="BL112" s="781">
        <v>2</v>
      </c>
      <c r="BM112" s="221">
        <v>2</v>
      </c>
      <c r="BN112" s="221">
        <v>2</v>
      </c>
      <c r="BO112" s="221">
        <v>2</v>
      </c>
      <c r="BP112" s="221">
        <v>2</v>
      </c>
      <c r="BQ112" s="221">
        <v>2</v>
      </c>
      <c r="BR112" s="798">
        <v>2</v>
      </c>
      <c r="BS112" s="226">
        <v>1</v>
      </c>
      <c r="BT112" s="221">
        <v>2</v>
      </c>
      <c r="BU112" s="221">
        <v>2</v>
      </c>
      <c r="BV112" s="221">
        <v>2</v>
      </c>
      <c r="BW112" s="798">
        <v>2</v>
      </c>
      <c r="BX112" s="221">
        <v>1</v>
      </c>
      <c r="BY112" s="798">
        <v>2</v>
      </c>
      <c r="BZ112" s="798">
        <v>2</v>
      </c>
      <c r="CA112" s="221">
        <v>2</v>
      </c>
      <c r="CB112" s="221">
        <v>2</v>
      </c>
      <c r="CC112" s="221">
        <v>2</v>
      </c>
      <c r="CD112" s="337">
        <v>1</v>
      </c>
      <c r="CE112" s="221">
        <v>2</v>
      </c>
      <c r="CF112" s="221">
        <v>2</v>
      </c>
      <c r="CG112" s="221">
        <v>2</v>
      </c>
      <c r="CH112" s="221">
        <v>2</v>
      </c>
      <c r="CI112" s="221">
        <v>2</v>
      </c>
      <c r="CJ112" s="337">
        <v>2</v>
      </c>
      <c r="CK112" s="221">
        <v>2</v>
      </c>
      <c r="CL112" s="222">
        <f t="shared" si="72"/>
        <v>23</v>
      </c>
      <c r="CM112" s="237">
        <f t="shared" si="73"/>
        <v>0.88461538461538458</v>
      </c>
      <c r="CN112" s="222">
        <f t="shared" si="74"/>
        <v>3</v>
      </c>
      <c r="CO112" s="237">
        <f t="shared" si="75"/>
        <v>0.11538461538461539</v>
      </c>
      <c r="CP112" s="222">
        <f t="shared" si="76"/>
        <v>0</v>
      </c>
      <c r="CQ112" s="237">
        <f t="shared" si="77"/>
        <v>0</v>
      </c>
      <c r="CR112" s="222">
        <f t="shared" si="78"/>
        <v>0</v>
      </c>
      <c r="CS112" s="237">
        <f t="shared" si="79"/>
        <v>0</v>
      </c>
      <c r="CT112" s="223">
        <f t="shared" si="80"/>
        <v>1.8846153846153846</v>
      </c>
      <c r="CU112" s="223" t="str">
        <f t="shared" si="81"/>
        <v>Đạt mục tiêu</v>
      </c>
      <c r="CV112" s="5"/>
    </row>
    <row r="113" spans="1:100" s="1" customFormat="1" ht="55.75" customHeight="1">
      <c r="A113" s="1036"/>
      <c r="B113" s="1243"/>
      <c r="C113" s="1033"/>
      <c r="D113" s="1024"/>
      <c r="E113" s="1033"/>
      <c r="F113" s="1024"/>
      <c r="G113" s="580" t="s">
        <v>2550</v>
      </c>
      <c r="H113" s="217" t="s">
        <v>2551</v>
      </c>
      <c r="I113" s="591"/>
      <c r="J113" s="113" t="s">
        <v>699</v>
      </c>
      <c r="K113" s="482" t="s">
        <v>1619</v>
      </c>
      <c r="L113" s="5" t="s">
        <v>32</v>
      </c>
      <c r="M113" s="212" t="s">
        <v>31</v>
      </c>
      <c r="N113" s="166" t="s">
        <v>12</v>
      </c>
      <c r="O113" s="129" t="s">
        <v>29</v>
      </c>
      <c r="P113" s="221" t="s">
        <v>24</v>
      </c>
      <c r="Q113" s="5"/>
      <c r="R113" s="5"/>
      <c r="S113" s="5"/>
      <c r="T113" s="5"/>
      <c r="U113" s="6" t="s">
        <v>24</v>
      </c>
      <c r="V113" s="5"/>
      <c r="W113" s="5"/>
      <c r="X113" s="5"/>
      <c r="Y113" s="5"/>
      <c r="Z113" s="5"/>
      <c r="AA113" s="5"/>
      <c r="AB113" s="80">
        <f t="shared" si="82"/>
        <v>1</v>
      </c>
      <c r="AC113" s="565"/>
      <c r="AD113" s="5"/>
      <c r="AE113" s="5"/>
      <c r="AF113" s="5"/>
      <c r="AG113" s="5"/>
      <c r="AH113" s="5"/>
      <c r="AI113" s="5"/>
      <c r="AJ113" s="5"/>
      <c r="AK113" s="5"/>
      <c r="AL113" s="5"/>
      <c r="AM113" s="5"/>
      <c r="AN113" s="5"/>
      <c r="AO113" s="5"/>
      <c r="AP113" s="5"/>
      <c r="AQ113" s="5"/>
      <c r="AR113" s="5"/>
      <c r="AS113" s="5" t="s">
        <v>1317</v>
      </c>
      <c r="AT113" s="5"/>
      <c r="AU113" s="5" t="s">
        <v>1317</v>
      </c>
      <c r="AV113" s="221"/>
      <c r="AW113" s="5"/>
      <c r="AX113" s="5"/>
      <c r="AY113" s="5"/>
      <c r="AZ113" s="5"/>
      <c r="BA113" s="5"/>
      <c r="BB113" s="5"/>
      <c r="BC113" s="5"/>
      <c r="BD113" s="5"/>
      <c r="BE113" s="7"/>
      <c r="BF113" s="7"/>
      <c r="BG113" s="7"/>
      <c r="BH113" s="5"/>
      <c r="BI113" s="5"/>
      <c r="BJ113" s="5"/>
      <c r="BK113" s="5"/>
      <c r="BL113" s="781">
        <v>2</v>
      </c>
      <c r="BM113" s="221">
        <v>1</v>
      </c>
      <c r="BN113" s="221">
        <v>2</v>
      </c>
      <c r="BO113" s="221">
        <v>2</v>
      </c>
      <c r="BP113" s="221">
        <v>2</v>
      </c>
      <c r="BQ113" s="221">
        <v>2</v>
      </c>
      <c r="BR113" s="798">
        <v>2</v>
      </c>
      <c r="BS113" s="226">
        <v>2</v>
      </c>
      <c r="BT113" s="221">
        <v>2</v>
      </c>
      <c r="BU113" s="221">
        <v>2</v>
      </c>
      <c r="BV113" s="221">
        <v>2</v>
      </c>
      <c r="BW113" s="798">
        <v>2</v>
      </c>
      <c r="BX113" s="221">
        <v>2</v>
      </c>
      <c r="BY113" s="798">
        <v>2</v>
      </c>
      <c r="BZ113" s="798">
        <v>2</v>
      </c>
      <c r="CA113" s="221">
        <v>1</v>
      </c>
      <c r="CB113" s="221">
        <v>2</v>
      </c>
      <c r="CC113" s="221">
        <v>2</v>
      </c>
      <c r="CD113" s="337">
        <v>2</v>
      </c>
      <c r="CE113" s="221">
        <v>2</v>
      </c>
      <c r="CF113" s="221">
        <v>2</v>
      </c>
      <c r="CG113" s="221">
        <v>2</v>
      </c>
      <c r="CH113" s="221">
        <v>2</v>
      </c>
      <c r="CI113" s="221">
        <v>2</v>
      </c>
      <c r="CJ113" s="337">
        <v>1</v>
      </c>
      <c r="CK113" s="221">
        <v>2</v>
      </c>
      <c r="CL113" s="222">
        <f t="shared" si="72"/>
        <v>23</v>
      </c>
      <c r="CM113" s="237">
        <f t="shared" si="73"/>
        <v>0.88461538461538458</v>
      </c>
      <c r="CN113" s="222">
        <f t="shared" si="74"/>
        <v>3</v>
      </c>
      <c r="CO113" s="237">
        <f t="shared" si="75"/>
        <v>0.11538461538461539</v>
      </c>
      <c r="CP113" s="222">
        <f t="shared" si="76"/>
        <v>0</v>
      </c>
      <c r="CQ113" s="237">
        <f t="shared" si="77"/>
        <v>0</v>
      </c>
      <c r="CR113" s="222">
        <f t="shared" si="78"/>
        <v>0</v>
      </c>
      <c r="CS113" s="237">
        <f t="shared" si="79"/>
        <v>0</v>
      </c>
      <c r="CT113" s="223">
        <f t="shared" si="80"/>
        <v>1.8846153846153846</v>
      </c>
      <c r="CU113" s="223" t="str">
        <f t="shared" si="81"/>
        <v>Đạt mục tiêu</v>
      </c>
      <c r="CV113" s="5"/>
    </row>
    <row r="114" spans="1:100" s="20" customFormat="1" ht="47">
      <c r="A114" s="1036"/>
      <c r="B114" s="1243"/>
      <c r="C114" s="1033"/>
      <c r="D114" s="1024"/>
      <c r="E114" s="1033"/>
      <c r="F114" s="1024"/>
      <c r="G114" s="571" t="s">
        <v>328</v>
      </c>
      <c r="H114" s="217" t="s">
        <v>2551</v>
      </c>
      <c r="I114" s="591"/>
      <c r="J114" s="112"/>
      <c r="K114" s="481"/>
      <c r="L114" s="5" t="s">
        <v>32</v>
      </c>
      <c r="M114" s="212" t="s">
        <v>31</v>
      </c>
      <c r="N114" s="166" t="s">
        <v>12</v>
      </c>
      <c r="O114" s="129" t="s">
        <v>29</v>
      </c>
      <c r="P114" s="221" t="s">
        <v>24</v>
      </c>
      <c r="Q114" s="27"/>
      <c r="R114" s="27"/>
      <c r="S114" s="27"/>
      <c r="T114" s="27"/>
      <c r="U114" s="6"/>
      <c r="V114" s="27" t="s">
        <v>24</v>
      </c>
      <c r="W114" s="27"/>
      <c r="X114" s="27"/>
      <c r="Y114" s="27"/>
      <c r="Z114" s="27"/>
      <c r="AA114" s="27"/>
      <c r="AB114" s="80">
        <f t="shared" si="82"/>
        <v>1</v>
      </c>
      <c r="AC114" s="648"/>
      <c r="AD114" s="27"/>
      <c r="AE114" s="27"/>
      <c r="AF114" s="27"/>
      <c r="AG114" s="27"/>
      <c r="AH114" s="27"/>
      <c r="AI114" s="27"/>
      <c r="AJ114" s="27"/>
      <c r="AK114" s="27"/>
      <c r="AL114" s="27"/>
      <c r="AM114" s="27"/>
      <c r="AN114" s="27"/>
      <c r="AO114" s="27"/>
      <c r="AP114" s="27"/>
      <c r="AQ114" s="27"/>
      <c r="AR114" s="27"/>
      <c r="AS114" s="27"/>
      <c r="AT114" s="27"/>
      <c r="AU114" s="27"/>
      <c r="AV114" s="57"/>
      <c r="AW114" s="58" t="s">
        <v>1317</v>
      </c>
      <c r="AX114" s="58"/>
      <c r="AY114" s="58"/>
      <c r="AZ114" s="58"/>
      <c r="BA114" s="27"/>
      <c r="BB114" s="27"/>
      <c r="BC114" s="27"/>
      <c r="BD114" s="27"/>
      <c r="BE114" s="27"/>
      <c r="BF114" s="27"/>
      <c r="BG114" s="27"/>
      <c r="BH114" s="27"/>
      <c r="BI114" s="27"/>
      <c r="BJ114" s="27"/>
      <c r="BK114" s="27"/>
      <c r="BL114" s="781">
        <v>2</v>
      </c>
      <c r="BM114" s="221">
        <v>1</v>
      </c>
      <c r="BN114" s="221">
        <v>2</v>
      </c>
      <c r="BO114" s="221">
        <v>2</v>
      </c>
      <c r="BP114" s="221">
        <v>2</v>
      </c>
      <c r="BQ114" s="221">
        <v>2</v>
      </c>
      <c r="BR114" s="798">
        <v>2</v>
      </c>
      <c r="BS114" s="226">
        <v>1</v>
      </c>
      <c r="BT114" s="221">
        <v>2</v>
      </c>
      <c r="BU114" s="221">
        <v>2</v>
      </c>
      <c r="BV114" s="221">
        <v>2</v>
      </c>
      <c r="BW114" s="798">
        <v>2</v>
      </c>
      <c r="BX114" s="221">
        <v>1</v>
      </c>
      <c r="BY114" s="798">
        <v>2</v>
      </c>
      <c r="BZ114" s="798">
        <v>2</v>
      </c>
      <c r="CA114" s="221">
        <v>2</v>
      </c>
      <c r="CB114" s="221">
        <v>2</v>
      </c>
      <c r="CC114" s="221">
        <v>2</v>
      </c>
      <c r="CD114" s="337">
        <v>2</v>
      </c>
      <c r="CE114" s="221">
        <v>2</v>
      </c>
      <c r="CF114" s="221">
        <v>1</v>
      </c>
      <c r="CG114" s="221">
        <v>2</v>
      </c>
      <c r="CH114" s="221">
        <v>2</v>
      </c>
      <c r="CI114" s="221">
        <v>2</v>
      </c>
      <c r="CJ114" s="337">
        <v>2</v>
      </c>
      <c r="CK114" s="221">
        <v>2</v>
      </c>
      <c r="CL114" s="222">
        <f t="shared" si="72"/>
        <v>22</v>
      </c>
      <c r="CM114" s="237">
        <f t="shared" si="73"/>
        <v>0.84615384615384615</v>
      </c>
      <c r="CN114" s="222">
        <f t="shared" si="74"/>
        <v>4</v>
      </c>
      <c r="CO114" s="237">
        <f t="shared" si="75"/>
        <v>0.15384615384615385</v>
      </c>
      <c r="CP114" s="222">
        <f t="shared" si="76"/>
        <v>0</v>
      </c>
      <c r="CQ114" s="237">
        <f t="shared" si="77"/>
        <v>0</v>
      </c>
      <c r="CR114" s="222">
        <f t="shared" si="78"/>
        <v>0</v>
      </c>
      <c r="CS114" s="237">
        <f t="shared" si="79"/>
        <v>0</v>
      </c>
      <c r="CT114" s="223">
        <f t="shared" si="80"/>
        <v>1.8461538461538463</v>
      </c>
      <c r="CU114" s="223" t="str">
        <f t="shared" si="81"/>
        <v>Đạt mục tiêu</v>
      </c>
      <c r="CV114" s="27"/>
    </row>
    <row r="115" spans="1:100" s="1" customFormat="1" ht="47">
      <c r="A115" s="227">
        <v>54</v>
      </c>
      <c r="B115" s="217" t="s">
        <v>475</v>
      </c>
      <c r="C115" s="215" t="s">
        <v>28</v>
      </c>
      <c r="D115" s="217" t="s">
        <v>236</v>
      </c>
      <c r="E115" s="215" t="s">
        <v>28</v>
      </c>
      <c r="F115" s="234" t="s">
        <v>236</v>
      </c>
      <c r="G115" s="234" t="s">
        <v>1233</v>
      </c>
      <c r="H115" s="234"/>
      <c r="I115" s="606"/>
      <c r="J115" s="37"/>
      <c r="K115" s="483"/>
      <c r="L115" s="5" t="s">
        <v>32</v>
      </c>
      <c r="M115" s="212" t="s">
        <v>31</v>
      </c>
      <c r="N115" s="166" t="s">
        <v>12</v>
      </c>
      <c r="O115" s="129" t="s">
        <v>29</v>
      </c>
      <c r="P115" s="221" t="s">
        <v>24</v>
      </c>
      <c r="Q115" s="5"/>
      <c r="R115" s="5"/>
      <c r="S115" s="5"/>
      <c r="T115" s="5" t="s">
        <v>24</v>
      </c>
      <c r="U115" s="6"/>
      <c r="V115" s="5"/>
      <c r="W115" s="5"/>
      <c r="X115" s="5"/>
      <c r="Y115" s="5"/>
      <c r="Z115" s="5"/>
      <c r="AA115" s="5"/>
      <c r="AB115" s="80">
        <f t="shared" si="82"/>
        <v>1</v>
      </c>
      <c r="AC115" s="565"/>
      <c r="AD115" s="5"/>
      <c r="AE115" s="5"/>
      <c r="AF115" s="5"/>
      <c r="AG115" s="5"/>
      <c r="AH115" s="5"/>
      <c r="AI115" s="5"/>
      <c r="AJ115" s="5"/>
      <c r="AK115" s="5"/>
      <c r="AL115" s="5"/>
      <c r="AM115" s="5"/>
      <c r="AN115" s="5"/>
      <c r="AO115" s="7" t="s">
        <v>1317</v>
      </c>
      <c r="AP115" s="55" t="s">
        <v>1317</v>
      </c>
      <c r="AQ115" s="55" t="s">
        <v>1317</v>
      </c>
      <c r="AR115" s="55" t="s">
        <v>1317</v>
      </c>
      <c r="AS115" s="7"/>
      <c r="AT115" s="7"/>
      <c r="AU115" s="7"/>
      <c r="AV115" s="221"/>
      <c r="AW115" s="5"/>
      <c r="AX115" s="5"/>
      <c r="AY115" s="5"/>
      <c r="AZ115" s="5"/>
      <c r="BA115" s="5"/>
      <c r="BB115" s="5"/>
      <c r="BC115" s="5"/>
      <c r="BD115" s="5"/>
      <c r="BE115" s="5"/>
      <c r="BF115" s="5"/>
      <c r="BG115" s="5"/>
      <c r="BH115" s="5"/>
      <c r="BI115" s="5"/>
      <c r="BJ115" s="5"/>
      <c r="BK115" s="5"/>
      <c r="BL115" s="781">
        <v>2</v>
      </c>
      <c r="BM115" s="221">
        <v>2</v>
      </c>
      <c r="BN115" s="221">
        <v>2</v>
      </c>
      <c r="BO115" s="221">
        <v>2</v>
      </c>
      <c r="BP115" s="221">
        <v>2</v>
      </c>
      <c r="BQ115" s="221">
        <v>2</v>
      </c>
      <c r="BR115" s="798">
        <v>1</v>
      </c>
      <c r="BS115" s="226">
        <v>2</v>
      </c>
      <c r="BT115" s="221">
        <v>2</v>
      </c>
      <c r="BU115" s="221">
        <v>2</v>
      </c>
      <c r="BV115" s="221">
        <v>2</v>
      </c>
      <c r="BW115" s="798">
        <v>2</v>
      </c>
      <c r="BX115" s="221">
        <v>2</v>
      </c>
      <c r="BY115" s="798">
        <v>2</v>
      </c>
      <c r="BZ115" s="798">
        <v>2</v>
      </c>
      <c r="CA115" s="221">
        <v>2</v>
      </c>
      <c r="CB115" s="221">
        <v>2</v>
      </c>
      <c r="CC115" s="221">
        <v>2</v>
      </c>
      <c r="CD115" s="337">
        <v>1</v>
      </c>
      <c r="CE115" s="221">
        <v>2</v>
      </c>
      <c r="CF115" s="221">
        <v>2</v>
      </c>
      <c r="CG115" s="221">
        <v>2</v>
      </c>
      <c r="CH115" s="221">
        <v>2</v>
      </c>
      <c r="CI115" s="221">
        <v>1</v>
      </c>
      <c r="CJ115" s="337">
        <v>2</v>
      </c>
      <c r="CK115" s="221">
        <v>2</v>
      </c>
      <c r="CL115" s="222">
        <f t="shared" si="72"/>
        <v>23</v>
      </c>
      <c r="CM115" s="237">
        <f t="shared" si="73"/>
        <v>0.88461538461538458</v>
      </c>
      <c r="CN115" s="222">
        <f t="shared" si="74"/>
        <v>3</v>
      </c>
      <c r="CO115" s="237">
        <f t="shared" si="75"/>
        <v>0.11538461538461539</v>
      </c>
      <c r="CP115" s="222">
        <f t="shared" si="76"/>
        <v>0</v>
      </c>
      <c r="CQ115" s="237">
        <f t="shared" si="77"/>
        <v>0</v>
      </c>
      <c r="CR115" s="222">
        <f t="shared" si="78"/>
        <v>0</v>
      </c>
      <c r="CS115" s="237">
        <f t="shared" si="79"/>
        <v>0</v>
      </c>
      <c r="CT115" s="223">
        <f t="shared" si="80"/>
        <v>1.8846153846153846</v>
      </c>
      <c r="CU115" s="223" t="str">
        <f t="shared" si="81"/>
        <v>Đạt mục tiêu</v>
      </c>
      <c r="CV115" s="5"/>
    </row>
    <row r="116" spans="1:100" ht="84">
      <c r="A116" s="1036">
        <v>55</v>
      </c>
      <c r="B116" s="1063" t="s">
        <v>948</v>
      </c>
      <c r="C116" s="1058" t="s">
        <v>28</v>
      </c>
      <c r="D116" s="1024" t="s">
        <v>235</v>
      </c>
      <c r="E116" s="1033" t="s">
        <v>26</v>
      </c>
      <c r="F116" s="234" t="s">
        <v>555</v>
      </c>
      <c r="G116" s="288" t="s">
        <v>1234</v>
      </c>
      <c r="H116" s="217" t="s">
        <v>2552</v>
      </c>
      <c r="I116" s="609"/>
      <c r="J116" s="32" t="s">
        <v>700</v>
      </c>
      <c r="K116" s="463" t="s">
        <v>1624</v>
      </c>
      <c r="L116" s="212" t="s">
        <v>32</v>
      </c>
      <c r="M116" s="212" t="s">
        <v>31</v>
      </c>
      <c r="N116" s="166" t="s">
        <v>12</v>
      </c>
      <c r="O116" s="129" t="s">
        <v>29</v>
      </c>
      <c r="P116" s="221" t="s">
        <v>24</v>
      </c>
      <c r="Q116" s="5"/>
      <c r="R116" s="5"/>
      <c r="S116" s="5"/>
      <c r="T116" s="5"/>
      <c r="U116" s="6"/>
      <c r="V116" s="5"/>
      <c r="W116" s="5"/>
      <c r="X116" s="5"/>
      <c r="Y116" s="221" t="s">
        <v>24</v>
      </c>
      <c r="Z116" s="5"/>
      <c r="AA116" s="5"/>
      <c r="AB116" s="80">
        <f t="shared" si="82"/>
        <v>1</v>
      </c>
      <c r="AC116" s="565"/>
      <c r="AD116" s="5"/>
      <c r="AE116" s="5"/>
      <c r="AF116" s="5"/>
      <c r="AG116" s="5"/>
      <c r="AH116" s="5"/>
      <c r="AI116" s="5"/>
      <c r="AJ116" s="5"/>
      <c r="AK116" s="6"/>
      <c r="AL116" s="5"/>
      <c r="AM116" s="5"/>
      <c r="AN116" s="6"/>
      <c r="AO116" s="5"/>
      <c r="AP116" s="5"/>
      <c r="AQ116" s="5"/>
      <c r="AR116" s="5"/>
      <c r="AS116" s="5"/>
      <c r="AT116" s="5"/>
      <c r="AU116" s="5"/>
      <c r="AV116" s="221"/>
      <c r="AW116" s="5"/>
      <c r="AX116" s="5"/>
      <c r="AY116" s="5"/>
      <c r="AZ116" s="5"/>
      <c r="BA116" s="5"/>
      <c r="BB116" s="5"/>
      <c r="BC116" s="5"/>
      <c r="BD116" s="5"/>
      <c r="BE116" s="221" t="s">
        <v>1404</v>
      </c>
      <c r="BF116" s="221" t="s">
        <v>1404</v>
      </c>
      <c r="BG116" s="221" t="s">
        <v>1404</v>
      </c>
      <c r="BH116" s="5"/>
      <c r="BI116" s="5"/>
      <c r="BJ116" s="5"/>
      <c r="BK116" s="5"/>
      <c r="BL116" s="781">
        <v>1</v>
      </c>
      <c r="BM116" s="221">
        <v>2</v>
      </c>
      <c r="BN116" s="221">
        <v>1</v>
      </c>
      <c r="BO116" s="221">
        <v>2</v>
      </c>
      <c r="BP116" s="221">
        <v>1</v>
      </c>
      <c r="BQ116" s="221">
        <v>2</v>
      </c>
      <c r="BR116" s="798">
        <v>2</v>
      </c>
      <c r="BS116" s="226">
        <v>2</v>
      </c>
      <c r="BT116" s="221">
        <v>2</v>
      </c>
      <c r="BU116" s="221">
        <v>2</v>
      </c>
      <c r="BV116" s="221">
        <v>2</v>
      </c>
      <c r="BW116" s="798">
        <v>1</v>
      </c>
      <c r="BX116" s="221">
        <v>2</v>
      </c>
      <c r="BY116" s="798">
        <v>2</v>
      </c>
      <c r="BZ116" s="798">
        <v>2</v>
      </c>
      <c r="CA116" s="221">
        <v>2</v>
      </c>
      <c r="CB116" s="221">
        <v>2</v>
      </c>
      <c r="CC116" s="221">
        <v>2</v>
      </c>
      <c r="CD116" s="337">
        <v>2</v>
      </c>
      <c r="CE116" s="221">
        <v>2</v>
      </c>
      <c r="CF116" s="221">
        <v>2</v>
      </c>
      <c r="CG116" s="221">
        <v>2</v>
      </c>
      <c r="CH116" s="221">
        <v>2</v>
      </c>
      <c r="CI116" s="221">
        <v>2</v>
      </c>
      <c r="CJ116" s="337">
        <v>2</v>
      </c>
      <c r="CK116" s="221">
        <v>2</v>
      </c>
      <c r="CL116" s="222">
        <f t="shared" si="72"/>
        <v>22</v>
      </c>
      <c r="CM116" s="237">
        <f t="shared" si="73"/>
        <v>0.84615384615384615</v>
      </c>
      <c r="CN116" s="222">
        <f t="shared" si="74"/>
        <v>4</v>
      </c>
      <c r="CO116" s="237">
        <f t="shared" si="75"/>
        <v>0.15384615384615385</v>
      </c>
      <c r="CP116" s="222">
        <f t="shared" si="76"/>
        <v>0</v>
      </c>
      <c r="CQ116" s="237">
        <f t="shared" si="77"/>
        <v>0</v>
      </c>
      <c r="CR116" s="222">
        <f t="shared" si="78"/>
        <v>0</v>
      </c>
      <c r="CS116" s="237">
        <f t="shared" si="79"/>
        <v>0</v>
      </c>
      <c r="CT116" s="223">
        <f t="shared" si="80"/>
        <v>1.8461538461538463</v>
      </c>
      <c r="CU116" s="223" t="str">
        <f t="shared" si="81"/>
        <v>Đạt mục tiêu</v>
      </c>
      <c r="CV116" s="221"/>
    </row>
    <row r="117" spans="1:100" s="1" customFormat="1" ht="63" customHeight="1">
      <c r="A117" s="1036"/>
      <c r="B117" s="1243"/>
      <c r="C117" s="1058"/>
      <c r="D117" s="1024"/>
      <c r="E117" s="1033"/>
      <c r="F117" s="134" t="s">
        <v>945</v>
      </c>
      <c r="G117" s="527" t="s">
        <v>1057</v>
      </c>
      <c r="H117" s="157" t="s">
        <v>2552</v>
      </c>
      <c r="I117" s="609"/>
      <c r="J117" s="32" t="s">
        <v>701</v>
      </c>
      <c r="K117" s="463" t="s">
        <v>1631</v>
      </c>
      <c r="L117" s="5" t="s">
        <v>32</v>
      </c>
      <c r="M117" s="212" t="s">
        <v>31</v>
      </c>
      <c r="N117" s="165" t="s">
        <v>12</v>
      </c>
      <c r="O117" s="221" t="s">
        <v>29</v>
      </c>
      <c r="P117" s="221" t="s">
        <v>24</v>
      </c>
      <c r="Q117" s="5"/>
      <c r="R117" s="5" t="s">
        <v>24</v>
      </c>
      <c r="S117" s="5"/>
      <c r="T117" s="5"/>
      <c r="U117" s="6"/>
      <c r="V117" s="5"/>
      <c r="W117" s="5"/>
      <c r="X117" s="5"/>
      <c r="Y117" s="5"/>
      <c r="Z117" s="5"/>
      <c r="AA117" s="5"/>
      <c r="AB117" s="80">
        <f t="shared" si="82"/>
        <v>1</v>
      </c>
      <c r="AC117" s="565"/>
      <c r="AD117" s="5"/>
      <c r="AE117" s="5"/>
      <c r="AF117" s="5"/>
      <c r="AG117" s="56"/>
      <c r="AH117" s="56" t="s">
        <v>1317</v>
      </c>
      <c r="AI117" s="56" t="s">
        <v>1317</v>
      </c>
      <c r="AJ117" s="56"/>
      <c r="AK117" s="6"/>
      <c r="AL117" s="5"/>
      <c r="AM117" s="5"/>
      <c r="AN117" s="6"/>
      <c r="AO117" s="5"/>
      <c r="AP117" s="5"/>
      <c r="AQ117" s="5"/>
      <c r="AR117" s="5"/>
      <c r="AS117" s="5"/>
      <c r="AT117" s="5"/>
      <c r="AU117" s="5"/>
      <c r="AV117" s="221"/>
      <c r="AW117" s="5"/>
      <c r="AX117" s="5"/>
      <c r="AY117" s="5"/>
      <c r="AZ117" s="5"/>
      <c r="BA117" s="5"/>
      <c r="BB117" s="5"/>
      <c r="BC117" s="5"/>
      <c r="BD117" s="5"/>
      <c r="BE117" s="5"/>
      <c r="BF117" s="7"/>
      <c r="BG117" s="5"/>
      <c r="BH117" s="5"/>
      <c r="BI117" s="5"/>
      <c r="BJ117" s="5"/>
      <c r="BK117" s="5"/>
      <c r="BL117" s="781">
        <v>2</v>
      </c>
      <c r="BM117" s="221">
        <v>2</v>
      </c>
      <c r="BN117" s="221">
        <v>2</v>
      </c>
      <c r="BO117" s="221">
        <v>2</v>
      </c>
      <c r="BP117" s="221">
        <v>2</v>
      </c>
      <c r="BQ117" s="221">
        <v>2</v>
      </c>
      <c r="BR117" s="798">
        <v>2</v>
      </c>
      <c r="BS117" s="226">
        <v>1</v>
      </c>
      <c r="BT117" s="221">
        <v>2</v>
      </c>
      <c r="BU117" s="221">
        <v>2</v>
      </c>
      <c r="BV117" s="221">
        <v>2</v>
      </c>
      <c r="BW117" s="798">
        <v>2</v>
      </c>
      <c r="BX117" s="221">
        <v>2</v>
      </c>
      <c r="BY117" s="798">
        <v>2</v>
      </c>
      <c r="BZ117" s="798">
        <v>2</v>
      </c>
      <c r="CA117" s="221">
        <v>2</v>
      </c>
      <c r="CB117" s="221">
        <v>2</v>
      </c>
      <c r="CC117" s="221">
        <v>2</v>
      </c>
      <c r="CD117" s="337">
        <v>2</v>
      </c>
      <c r="CE117" s="221">
        <v>2</v>
      </c>
      <c r="CF117" s="221">
        <v>2</v>
      </c>
      <c r="CG117" s="221">
        <v>2</v>
      </c>
      <c r="CH117" s="221">
        <v>2</v>
      </c>
      <c r="CI117" s="221">
        <v>2</v>
      </c>
      <c r="CJ117" s="337">
        <v>2</v>
      </c>
      <c r="CK117" s="221">
        <v>2</v>
      </c>
      <c r="CL117" s="222">
        <f t="shared" si="72"/>
        <v>25</v>
      </c>
      <c r="CM117" s="237">
        <f t="shared" si="73"/>
        <v>0.96153846153846156</v>
      </c>
      <c r="CN117" s="222">
        <f t="shared" si="74"/>
        <v>1</v>
      </c>
      <c r="CO117" s="237">
        <f t="shared" si="75"/>
        <v>3.8461538461538464E-2</v>
      </c>
      <c r="CP117" s="222">
        <f t="shared" si="76"/>
        <v>0</v>
      </c>
      <c r="CQ117" s="237">
        <f t="shared" si="77"/>
        <v>0</v>
      </c>
      <c r="CR117" s="222">
        <f t="shared" si="78"/>
        <v>0</v>
      </c>
      <c r="CS117" s="237">
        <f t="shared" si="79"/>
        <v>0</v>
      </c>
      <c r="CT117" s="223">
        <f t="shared" si="80"/>
        <v>1.9615384615384615</v>
      </c>
      <c r="CU117" s="223" t="str">
        <f t="shared" si="81"/>
        <v>Đạt mục tiêu</v>
      </c>
      <c r="CV117" s="5"/>
    </row>
    <row r="118" spans="1:100" s="1" customFormat="1" ht="62">
      <c r="A118" s="1036">
        <v>56</v>
      </c>
      <c r="B118" s="1044" t="s">
        <v>957</v>
      </c>
      <c r="C118" s="1058" t="s">
        <v>60</v>
      </c>
      <c r="D118" s="1024" t="s">
        <v>234</v>
      </c>
      <c r="E118" s="1033" t="s">
        <v>60</v>
      </c>
      <c r="F118" s="1151" t="s">
        <v>946</v>
      </c>
      <c r="G118" s="157" t="s">
        <v>2021</v>
      </c>
      <c r="H118" s="157"/>
      <c r="I118" s="609"/>
      <c r="J118" s="37"/>
      <c r="K118" s="483"/>
      <c r="L118" s="212" t="s">
        <v>32</v>
      </c>
      <c r="M118" s="212" t="s">
        <v>31</v>
      </c>
      <c r="N118" s="165" t="s">
        <v>12</v>
      </c>
      <c r="O118" s="221" t="s">
        <v>29</v>
      </c>
      <c r="P118" s="221" t="s">
        <v>24</v>
      </c>
      <c r="Q118" s="5" t="s">
        <v>24</v>
      </c>
      <c r="R118" s="5"/>
      <c r="S118" s="5"/>
      <c r="T118" s="5"/>
      <c r="U118" s="6"/>
      <c r="V118" s="5"/>
      <c r="W118" s="5"/>
      <c r="X118" s="5"/>
      <c r="Y118" s="5"/>
      <c r="Z118" s="5"/>
      <c r="AA118" s="5"/>
      <c r="AB118" s="80">
        <f t="shared" si="82"/>
        <v>1</v>
      </c>
      <c r="AC118" s="565"/>
      <c r="AD118" s="5" t="s">
        <v>1317</v>
      </c>
      <c r="AE118" s="5"/>
      <c r="AF118" s="5"/>
      <c r="AG118" s="5"/>
      <c r="AH118" s="5"/>
      <c r="AI118" s="5"/>
      <c r="AJ118" s="5"/>
      <c r="AK118" s="5"/>
      <c r="AL118" s="5"/>
      <c r="AM118" s="5"/>
      <c r="AN118" s="5"/>
      <c r="AO118" s="5"/>
      <c r="AP118" s="5"/>
      <c r="AQ118" s="5"/>
      <c r="AR118" s="5"/>
      <c r="AS118" s="5"/>
      <c r="AT118" s="5"/>
      <c r="AU118" s="5"/>
      <c r="AV118" s="221"/>
      <c r="AW118" s="5"/>
      <c r="AX118" s="5"/>
      <c r="AY118" s="5"/>
      <c r="AZ118" s="5"/>
      <c r="BA118" s="5"/>
      <c r="BB118" s="5"/>
      <c r="BC118" s="5"/>
      <c r="BD118" s="5"/>
      <c r="BE118" s="5"/>
      <c r="BF118" s="5"/>
      <c r="BG118" s="5"/>
      <c r="BH118" s="5"/>
      <c r="BI118" s="5"/>
      <c r="BJ118" s="5"/>
      <c r="BK118" s="5"/>
      <c r="BL118" s="781">
        <v>2</v>
      </c>
      <c r="BM118" s="221">
        <v>2</v>
      </c>
      <c r="BN118" s="221">
        <v>2</v>
      </c>
      <c r="BO118" s="221">
        <v>2</v>
      </c>
      <c r="BP118" s="221">
        <v>2</v>
      </c>
      <c r="BQ118" s="221">
        <v>2</v>
      </c>
      <c r="BR118" s="798">
        <v>2</v>
      </c>
      <c r="BS118" s="226">
        <v>2</v>
      </c>
      <c r="BT118" s="221">
        <v>2</v>
      </c>
      <c r="BU118" s="221">
        <v>1</v>
      </c>
      <c r="BV118" s="221">
        <v>2</v>
      </c>
      <c r="BW118" s="798">
        <v>2</v>
      </c>
      <c r="BX118" s="221">
        <v>2</v>
      </c>
      <c r="BY118" s="798">
        <v>2</v>
      </c>
      <c r="BZ118" s="798">
        <v>2</v>
      </c>
      <c r="CA118" s="221">
        <v>2</v>
      </c>
      <c r="CB118" s="221">
        <v>2</v>
      </c>
      <c r="CC118" s="221">
        <v>2</v>
      </c>
      <c r="CD118" s="337">
        <v>2</v>
      </c>
      <c r="CE118" s="221">
        <v>2</v>
      </c>
      <c r="CF118" s="221">
        <v>2</v>
      </c>
      <c r="CG118" s="221">
        <v>2</v>
      </c>
      <c r="CH118" s="221">
        <v>2</v>
      </c>
      <c r="CI118" s="221">
        <v>2</v>
      </c>
      <c r="CJ118" s="337">
        <v>2</v>
      </c>
      <c r="CK118" s="221">
        <v>2</v>
      </c>
      <c r="CL118" s="222">
        <f t="shared" si="72"/>
        <v>25</v>
      </c>
      <c r="CM118" s="237">
        <f t="shared" si="73"/>
        <v>0.96153846153846156</v>
      </c>
      <c r="CN118" s="222">
        <f t="shared" si="74"/>
        <v>1</v>
      </c>
      <c r="CO118" s="237">
        <f t="shared" si="75"/>
        <v>3.8461538461538464E-2</v>
      </c>
      <c r="CP118" s="222">
        <f t="shared" si="76"/>
        <v>0</v>
      </c>
      <c r="CQ118" s="237">
        <f t="shared" si="77"/>
        <v>0</v>
      </c>
      <c r="CR118" s="222">
        <f t="shared" si="78"/>
        <v>0</v>
      </c>
      <c r="CS118" s="237">
        <f t="shared" si="79"/>
        <v>0</v>
      </c>
      <c r="CT118" s="223">
        <f t="shared" si="80"/>
        <v>1.9615384615384615</v>
      </c>
      <c r="CU118" s="223" t="str">
        <f t="shared" si="81"/>
        <v>Đạt mục tiêu</v>
      </c>
      <c r="CV118" s="5"/>
    </row>
    <row r="119" spans="1:100" s="1" customFormat="1" ht="47">
      <c r="A119" s="1036"/>
      <c r="B119" s="1024"/>
      <c r="C119" s="1058"/>
      <c r="D119" s="1024"/>
      <c r="E119" s="1033"/>
      <c r="F119" s="1130"/>
      <c r="G119" s="234" t="s">
        <v>890</v>
      </c>
      <c r="H119" s="234"/>
      <c r="I119" s="606"/>
      <c r="J119" s="37"/>
      <c r="K119" s="483"/>
      <c r="L119" s="212" t="s">
        <v>32</v>
      </c>
      <c r="M119" s="212" t="s">
        <v>31</v>
      </c>
      <c r="N119" s="165" t="s">
        <v>12</v>
      </c>
      <c r="O119" s="221" t="s">
        <v>29</v>
      </c>
      <c r="P119" s="221" t="s">
        <v>24</v>
      </c>
      <c r="Q119" s="5"/>
      <c r="R119" s="5"/>
      <c r="S119" s="5" t="s">
        <v>24</v>
      </c>
      <c r="T119" s="5"/>
      <c r="U119" s="6"/>
      <c r="V119" s="5"/>
      <c r="W119" s="5"/>
      <c r="X119" s="5"/>
      <c r="Y119" s="5"/>
      <c r="Z119" s="5"/>
      <c r="AA119" s="5"/>
      <c r="AB119" s="80">
        <f t="shared" si="82"/>
        <v>1</v>
      </c>
      <c r="AC119" s="642"/>
      <c r="AD119" s="7"/>
      <c r="AE119" s="7"/>
      <c r="AF119" s="7"/>
      <c r="AG119" s="5"/>
      <c r="AH119" s="5"/>
      <c r="AI119" s="5"/>
      <c r="AJ119" s="5"/>
      <c r="AK119" s="5"/>
      <c r="AL119" s="5"/>
      <c r="AM119" s="5"/>
      <c r="AN119" s="5" t="s">
        <v>1317</v>
      </c>
      <c r="AO119" s="5"/>
      <c r="AP119" s="5"/>
      <c r="AQ119" s="5"/>
      <c r="AR119" s="5"/>
      <c r="AS119" s="5"/>
      <c r="AT119" s="5"/>
      <c r="AU119" s="5"/>
      <c r="AV119" s="221"/>
      <c r="AW119" s="5"/>
      <c r="AX119" s="5"/>
      <c r="AY119" s="5"/>
      <c r="AZ119" s="5"/>
      <c r="BA119" s="5"/>
      <c r="BB119" s="5"/>
      <c r="BC119" s="5"/>
      <c r="BD119" s="5"/>
      <c r="BE119" s="5"/>
      <c r="BF119" s="5"/>
      <c r="BG119" s="5"/>
      <c r="BH119" s="5"/>
      <c r="BI119" s="5"/>
      <c r="BJ119" s="5"/>
      <c r="BK119" s="5"/>
      <c r="BL119" s="781">
        <v>2</v>
      </c>
      <c r="BM119" s="221">
        <v>2</v>
      </c>
      <c r="BN119" s="221">
        <v>2</v>
      </c>
      <c r="BO119" s="221">
        <v>2</v>
      </c>
      <c r="BP119" s="221">
        <v>2</v>
      </c>
      <c r="BQ119" s="221">
        <v>2</v>
      </c>
      <c r="BR119" s="798">
        <v>2</v>
      </c>
      <c r="BS119" s="226">
        <v>1</v>
      </c>
      <c r="BT119" s="221">
        <v>2</v>
      </c>
      <c r="BU119" s="221">
        <v>2</v>
      </c>
      <c r="BV119" s="221">
        <v>2</v>
      </c>
      <c r="BW119" s="798">
        <v>2</v>
      </c>
      <c r="BX119" s="221">
        <v>2</v>
      </c>
      <c r="BY119" s="798">
        <v>1</v>
      </c>
      <c r="BZ119" s="798">
        <v>2</v>
      </c>
      <c r="CA119" s="221">
        <v>2</v>
      </c>
      <c r="CB119" s="221">
        <v>2</v>
      </c>
      <c r="CC119" s="221">
        <v>2</v>
      </c>
      <c r="CD119" s="337">
        <v>2</v>
      </c>
      <c r="CE119" s="221">
        <v>2</v>
      </c>
      <c r="CF119" s="221">
        <v>2</v>
      </c>
      <c r="CG119" s="221">
        <v>1</v>
      </c>
      <c r="CH119" s="221">
        <v>2</v>
      </c>
      <c r="CI119" s="221">
        <v>2</v>
      </c>
      <c r="CJ119" s="337">
        <v>2</v>
      </c>
      <c r="CK119" s="221">
        <v>2</v>
      </c>
      <c r="CL119" s="222">
        <f t="shared" si="72"/>
        <v>23</v>
      </c>
      <c r="CM119" s="237">
        <f t="shared" si="73"/>
        <v>0.88461538461538458</v>
      </c>
      <c r="CN119" s="222">
        <f t="shared" si="74"/>
        <v>3</v>
      </c>
      <c r="CO119" s="237">
        <f t="shared" si="75"/>
        <v>0.11538461538461539</v>
      </c>
      <c r="CP119" s="222">
        <f t="shared" si="76"/>
        <v>0</v>
      </c>
      <c r="CQ119" s="237">
        <f t="shared" si="77"/>
        <v>0</v>
      </c>
      <c r="CR119" s="222">
        <f t="shared" si="78"/>
        <v>0</v>
      </c>
      <c r="CS119" s="237">
        <f t="shared" si="79"/>
        <v>0</v>
      </c>
      <c r="CT119" s="223">
        <f t="shared" si="80"/>
        <v>1.8846153846153846</v>
      </c>
      <c r="CU119" s="223" t="str">
        <f t="shared" si="81"/>
        <v>Đạt mục tiêu</v>
      </c>
      <c r="CV119" s="5"/>
    </row>
    <row r="120" spans="1:100" s="1" customFormat="1" ht="47">
      <c r="A120" s="1036"/>
      <c r="B120" s="1024"/>
      <c r="C120" s="1058"/>
      <c r="D120" s="1024"/>
      <c r="E120" s="1033"/>
      <c r="F120" s="1130"/>
      <c r="G120" s="134" t="s">
        <v>1232</v>
      </c>
      <c r="H120" s="134"/>
      <c r="I120" s="605"/>
      <c r="J120" s="37"/>
      <c r="K120" s="483"/>
      <c r="L120" s="212" t="s">
        <v>32</v>
      </c>
      <c r="M120" s="212" t="s">
        <v>31</v>
      </c>
      <c r="N120" s="165" t="s">
        <v>12</v>
      </c>
      <c r="O120" s="221" t="s">
        <v>29</v>
      </c>
      <c r="P120" s="221" t="s">
        <v>24</v>
      </c>
      <c r="Q120" s="5"/>
      <c r="R120" s="5"/>
      <c r="S120" s="5"/>
      <c r="T120" s="5"/>
      <c r="U120" s="6"/>
      <c r="V120" s="5"/>
      <c r="W120" s="5"/>
      <c r="X120" s="5"/>
      <c r="Y120" s="5" t="s">
        <v>24</v>
      </c>
      <c r="Z120" s="5"/>
      <c r="AA120" s="5"/>
      <c r="AB120" s="80">
        <f t="shared" si="82"/>
        <v>1</v>
      </c>
      <c r="AC120" s="642"/>
      <c r="AD120" s="7"/>
      <c r="AE120" s="7"/>
      <c r="AF120" s="7"/>
      <c r="AG120" s="5"/>
      <c r="AH120" s="5"/>
      <c r="AI120" s="5"/>
      <c r="AJ120" s="5"/>
      <c r="AK120" s="5"/>
      <c r="AL120" s="5"/>
      <c r="AM120" s="5"/>
      <c r="AN120" s="5"/>
      <c r="AO120" s="5"/>
      <c r="AP120" s="5"/>
      <c r="AQ120" s="5"/>
      <c r="AR120" s="5"/>
      <c r="AS120" s="5"/>
      <c r="AT120" s="5"/>
      <c r="AU120" s="5"/>
      <c r="AV120" s="221"/>
      <c r="AW120" s="5"/>
      <c r="AX120" s="5"/>
      <c r="AY120" s="5"/>
      <c r="AZ120" s="5"/>
      <c r="BA120" s="5"/>
      <c r="BB120" s="5"/>
      <c r="BC120" s="5"/>
      <c r="BD120" s="5"/>
      <c r="BE120" s="5" t="s">
        <v>1183</v>
      </c>
      <c r="BF120" s="5"/>
      <c r="BG120" s="5"/>
      <c r="BH120" s="5"/>
      <c r="BI120" s="5"/>
      <c r="BJ120" s="5"/>
      <c r="BK120" s="5"/>
      <c r="BL120" s="781">
        <v>2</v>
      </c>
      <c r="BM120" s="221">
        <v>2</v>
      </c>
      <c r="BN120" s="221">
        <v>2</v>
      </c>
      <c r="BO120" s="221">
        <v>2</v>
      </c>
      <c r="BP120" s="221">
        <v>1</v>
      </c>
      <c r="BQ120" s="221">
        <v>2</v>
      </c>
      <c r="BR120" s="798">
        <v>2</v>
      </c>
      <c r="BS120" s="226">
        <v>1</v>
      </c>
      <c r="BT120" s="221">
        <v>1</v>
      </c>
      <c r="BU120" s="221">
        <v>2</v>
      </c>
      <c r="BV120" s="221">
        <v>2</v>
      </c>
      <c r="BW120" s="798">
        <v>1</v>
      </c>
      <c r="BX120" s="221">
        <v>2</v>
      </c>
      <c r="BY120" s="798">
        <v>2</v>
      </c>
      <c r="BZ120" s="798">
        <v>2</v>
      </c>
      <c r="CA120" s="221">
        <v>2</v>
      </c>
      <c r="CB120" s="221">
        <v>2</v>
      </c>
      <c r="CC120" s="221">
        <v>2</v>
      </c>
      <c r="CD120" s="337">
        <v>2</v>
      </c>
      <c r="CE120" s="221">
        <v>2</v>
      </c>
      <c r="CF120" s="221">
        <v>1</v>
      </c>
      <c r="CG120" s="221">
        <v>2</v>
      </c>
      <c r="CH120" s="221">
        <v>2</v>
      </c>
      <c r="CI120" s="221">
        <v>2</v>
      </c>
      <c r="CJ120" s="337">
        <v>2</v>
      </c>
      <c r="CK120" s="221">
        <v>2</v>
      </c>
      <c r="CL120" s="222">
        <f t="shared" si="72"/>
        <v>21</v>
      </c>
      <c r="CM120" s="237">
        <f t="shared" si="73"/>
        <v>0.80769230769230771</v>
      </c>
      <c r="CN120" s="222">
        <f t="shared" si="74"/>
        <v>5</v>
      </c>
      <c r="CO120" s="237">
        <f t="shared" si="75"/>
        <v>0.19230769230769232</v>
      </c>
      <c r="CP120" s="222">
        <f t="shared" si="76"/>
        <v>0</v>
      </c>
      <c r="CQ120" s="237">
        <f t="shared" si="77"/>
        <v>0</v>
      </c>
      <c r="CR120" s="222">
        <f t="shared" si="78"/>
        <v>0</v>
      </c>
      <c r="CS120" s="237">
        <f t="shared" si="79"/>
        <v>0</v>
      </c>
      <c r="CT120" s="223">
        <f t="shared" si="80"/>
        <v>1.8076923076923077</v>
      </c>
      <c r="CU120" s="223" t="str">
        <f t="shared" si="81"/>
        <v>Đạt mục tiêu</v>
      </c>
      <c r="CV120" s="5"/>
    </row>
    <row r="121" spans="1:100" s="1" customFormat="1" ht="38.15" customHeight="1">
      <c r="A121" s="1036"/>
      <c r="B121" s="1024"/>
      <c r="C121" s="1058"/>
      <c r="D121" s="1024"/>
      <c r="E121" s="1033"/>
      <c r="F121" s="1130"/>
      <c r="G121" s="234" t="s">
        <v>891</v>
      </c>
      <c r="H121" s="234"/>
      <c r="I121" s="606"/>
      <c r="J121" s="37"/>
      <c r="K121" s="483"/>
      <c r="L121" s="5" t="s">
        <v>32</v>
      </c>
      <c r="M121" s="212" t="s">
        <v>31</v>
      </c>
      <c r="N121" s="165" t="s">
        <v>12</v>
      </c>
      <c r="O121" s="221" t="s">
        <v>29</v>
      </c>
      <c r="P121" s="221" t="s">
        <v>24</v>
      </c>
      <c r="Q121" s="5"/>
      <c r="R121" s="5"/>
      <c r="S121" s="5"/>
      <c r="T121" s="5"/>
      <c r="U121" s="6" t="s">
        <v>24</v>
      </c>
      <c r="V121" s="5"/>
      <c r="W121" s="5"/>
      <c r="X121" s="5"/>
      <c r="Y121" s="5"/>
      <c r="Z121" s="5"/>
      <c r="AA121" s="5"/>
      <c r="AB121" s="80">
        <f t="shared" si="82"/>
        <v>1</v>
      </c>
      <c r="AC121" s="642"/>
      <c r="AD121" s="7"/>
      <c r="AE121" s="7"/>
      <c r="AF121" s="7"/>
      <c r="AG121" s="5"/>
      <c r="AH121" s="5"/>
      <c r="AI121" s="5"/>
      <c r="AJ121" s="5"/>
      <c r="AK121" s="5"/>
      <c r="AL121" s="5"/>
      <c r="AM121" s="5"/>
      <c r="AN121" s="5"/>
      <c r="AO121" s="5"/>
      <c r="AP121" s="5"/>
      <c r="AQ121" s="5"/>
      <c r="AR121" s="5"/>
      <c r="AS121" s="5" t="s">
        <v>1317</v>
      </c>
      <c r="AT121" s="5" t="s">
        <v>1317</v>
      </c>
      <c r="AU121" s="5" t="s">
        <v>1317</v>
      </c>
      <c r="AV121" s="221"/>
      <c r="AW121" s="5"/>
      <c r="AX121" s="5"/>
      <c r="AY121" s="5"/>
      <c r="AZ121" s="5"/>
      <c r="BA121" s="5"/>
      <c r="BB121" s="5"/>
      <c r="BC121" s="5"/>
      <c r="BD121" s="5"/>
      <c r="BE121" s="5"/>
      <c r="BF121" s="5"/>
      <c r="BG121" s="5"/>
      <c r="BH121" s="5"/>
      <c r="BI121" s="5"/>
      <c r="BJ121" s="5"/>
      <c r="BK121" s="5"/>
      <c r="BL121" s="781">
        <v>2</v>
      </c>
      <c r="BM121" s="221">
        <v>2</v>
      </c>
      <c r="BN121" s="221">
        <v>2</v>
      </c>
      <c r="BO121" s="221">
        <v>2</v>
      </c>
      <c r="BP121" s="221">
        <v>2</v>
      </c>
      <c r="BQ121" s="221">
        <v>2</v>
      </c>
      <c r="BR121" s="798">
        <v>2</v>
      </c>
      <c r="BS121" s="226">
        <v>2</v>
      </c>
      <c r="BT121" s="221">
        <v>2</v>
      </c>
      <c r="BU121" s="221">
        <v>2</v>
      </c>
      <c r="BV121" s="221">
        <v>2</v>
      </c>
      <c r="BW121" s="798">
        <v>2</v>
      </c>
      <c r="BX121" s="221">
        <v>2</v>
      </c>
      <c r="BY121" s="798">
        <v>2</v>
      </c>
      <c r="BZ121" s="798">
        <v>2</v>
      </c>
      <c r="CA121" s="221">
        <v>2</v>
      </c>
      <c r="CB121" s="221">
        <v>2</v>
      </c>
      <c r="CC121" s="221">
        <v>2</v>
      </c>
      <c r="CD121" s="337">
        <v>2</v>
      </c>
      <c r="CE121" s="221">
        <v>2</v>
      </c>
      <c r="CF121" s="221">
        <v>2</v>
      </c>
      <c r="CG121" s="221">
        <v>2</v>
      </c>
      <c r="CH121" s="221">
        <v>2</v>
      </c>
      <c r="CI121" s="221">
        <v>2</v>
      </c>
      <c r="CJ121" s="337">
        <v>2</v>
      </c>
      <c r="CK121" s="221">
        <v>2</v>
      </c>
      <c r="CL121" s="222">
        <f t="shared" si="72"/>
        <v>26</v>
      </c>
      <c r="CM121" s="237">
        <f t="shared" si="73"/>
        <v>1</v>
      </c>
      <c r="CN121" s="222">
        <f t="shared" si="74"/>
        <v>0</v>
      </c>
      <c r="CO121" s="237">
        <f t="shared" si="75"/>
        <v>0</v>
      </c>
      <c r="CP121" s="222">
        <f t="shared" si="76"/>
        <v>0</v>
      </c>
      <c r="CQ121" s="237">
        <f t="shared" si="77"/>
        <v>0</v>
      </c>
      <c r="CR121" s="222">
        <f t="shared" si="78"/>
        <v>0</v>
      </c>
      <c r="CS121" s="237">
        <f t="shared" si="79"/>
        <v>0</v>
      </c>
      <c r="CT121" s="223">
        <f t="shared" si="80"/>
        <v>2</v>
      </c>
      <c r="CU121" s="223" t="str">
        <f t="shared" si="81"/>
        <v>Đạt mục tiêu</v>
      </c>
      <c r="CV121" s="5"/>
    </row>
    <row r="122" spans="1:100" s="369" customFormat="1" ht="16.5">
      <c r="A122" s="995"/>
      <c r="B122" s="1121" t="s">
        <v>233</v>
      </c>
      <c r="C122" s="1241"/>
      <c r="D122" s="1241"/>
      <c r="E122" s="1241"/>
      <c r="F122" s="1121"/>
      <c r="G122" s="1121"/>
      <c r="H122" s="1121"/>
      <c r="I122" s="1121"/>
      <c r="J122" s="1241"/>
      <c r="K122" s="1241"/>
      <c r="L122" s="1121"/>
      <c r="M122" s="1121"/>
      <c r="N122" s="370"/>
      <c r="O122" s="367"/>
      <c r="P122" s="423"/>
      <c r="Q122" s="423" t="s">
        <v>38</v>
      </c>
      <c r="R122" s="367" t="s">
        <v>38</v>
      </c>
      <c r="S122" s="367" t="s">
        <v>38</v>
      </c>
      <c r="T122" s="367" t="s">
        <v>38</v>
      </c>
      <c r="U122" s="367" t="s">
        <v>38</v>
      </c>
      <c r="V122" s="367" t="s">
        <v>38</v>
      </c>
      <c r="W122" s="407" t="s">
        <v>38</v>
      </c>
      <c r="X122" s="367" t="s">
        <v>38</v>
      </c>
      <c r="Y122" s="367" t="s">
        <v>38</v>
      </c>
      <c r="Z122" s="367" t="s">
        <v>38</v>
      </c>
      <c r="AA122" s="367" t="s">
        <v>38</v>
      </c>
      <c r="AB122" s="192" t="s">
        <v>38</v>
      </c>
      <c r="AC122" s="641" t="s">
        <v>38</v>
      </c>
      <c r="AD122" s="423" t="s">
        <v>38</v>
      </c>
      <c r="AE122" s="423" t="s">
        <v>38</v>
      </c>
      <c r="AF122" s="423" t="s">
        <v>38</v>
      </c>
      <c r="AG122" s="192" t="s">
        <v>38</v>
      </c>
      <c r="AH122" s="192" t="s">
        <v>38</v>
      </c>
      <c r="AI122" s="192" t="s">
        <v>38</v>
      </c>
      <c r="AJ122" s="192" t="s">
        <v>38</v>
      </c>
      <c r="AK122" s="192" t="s">
        <v>38</v>
      </c>
      <c r="AL122" s="192" t="s">
        <v>38</v>
      </c>
      <c r="AM122" s="192" t="s">
        <v>38</v>
      </c>
      <c r="AN122" s="192" t="s">
        <v>38</v>
      </c>
      <c r="AO122" s="192" t="s">
        <v>38</v>
      </c>
      <c r="AP122" s="192" t="s">
        <v>38</v>
      </c>
      <c r="AQ122" s="192" t="s">
        <v>38</v>
      </c>
      <c r="AR122" s="192" t="s">
        <v>38</v>
      </c>
      <c r="AS122" s="192" t="s">
        <v>38</v>
      </c>
      <c r="AT122" s="192" t="s">
        <v>38</v>
      </c>
      <c r="AU122" s="192" t="s">
        <v>38</v>
      </c>
      <c r="AV122" s="192" t="s">
        <v>38</v>
      </c>
      <c r="AW122" s="192" t="s">
        <v>38</v>
      </c>
      <c r="AX122" s="192" t="s">
        <v>38</v>
      </c>
      <c r="AY122" s="192"/>
      <c r="AZ122" s="192"/>
      <c r="BA122" s="192" t="s">
        <v>38</v>
      </c>
      <c r="BB122" s="192" t="s">
        <v>38</v>
      </c>
      <c r="BC122" s="192" t="s">
        <v>38</v>
      </c>
      <c r="BD122" s="192" t="s">
        <v>38</v>
      </c>
      <c r="BE122" s="192" t="s">
        <v>38</v>
      </c>
      <c r="BF122" s="192" t="s">
        <v>38</v>
      </c>
      <c r="BG122" s="192" t="s">
        <v>38</v>
      </c>
      <c r="BH122" s="192" t="s">
        <v>38</v>
      </c>
      <c r="BI122" s="192" t="s">
        <v>38</v>
      </c>
      <c r="BJ122" s="192" t="s">
        <v>38</v>
      </c>
      <c r="BK122" s="192" t="s">
        <v>38</v>
      </c>
      <c r="BL122" s="782" t="s">
        <v>38</v>
      </c>
      <c r="BM122" s="192" t="s">
        <v>38</v>
      </c>
      <c r="BN122" s="192" t="s">
        <v>38</v>
      </c>
      <c r="BO122" s="192" t="s">
        <v>38</v>
      </c>
      <c r="BP122" s="192" t="s">
        <v>38</v>
      </c>
      <c r="BQ122" s="192" t="s">
        <v>38</v>
      </c>
      <c r="BR122" s="799" t="s">
        <v>38</v>
      </c>
      <c r="BS122" s="296" t="s">
        <v>38</v>
      </c>
      <c r="BT122" s="192" t="s">
        <v>38</v>
      </c>
      <c r="BU122" s="192" t="s">
        <v>38</v>
      </c>
      <c r="BV122" s="192" t="s">
        <v>38</v>
      </c>
      <c r="BW122" s="799" t="s">
        <v>38</v>
      </c>
      <c r="BX122" s="192" t="s">
        <v>38</v>
      </c>
      <c r="BY122" s="799" t="s">
        <v>38</v>
      </c>
      <c r="BZ122" s="799" t="s">
        <v>38</v>
      </c>
      <c r="CA122" s="192" t="s">
        <v>38</v>
      </c>
      <c r="CB122" s="192" t="s">
        <v>38</v>
      </c>
      <c r="CC122" s="192" t="s">
        <v>38</v>
      </c>
      <c r="CD122" s="297" t="s">
        <v>38</v>
      </c>
      <c r="CE122" s="192" t="s">
        <v>38</v>
      </c>
      <c r="CF122" s="192" t="s">
        <v>38</v>
      </c>
      <c r="CG122" s="192" t="s">
        <v>38</v>
      </c>
      <c r="CH122" s="192" t="s">
        <v>38</v>
      </c>
      <c r="CI122" s="192" t="s">
        <v>38</v>
      </c>
      <c r="CJ122" s="297" t="s">
        <v>38</v>
      </c>
      <c r="CK122" s="192" t="s">
        <v>38</v>
      </c>
      <c r="CL122" s="192" t="s">
        <v>38</v>
      </c>
      <c r="CM122" s="192" t="s">
        <v>38</v>
      </c>
      <c r="CN122" s="192" t="s">
        <v>38</v>
      </c>
      <c r="CO122" s="192" t="s">
        <v>38</v>
      </c>
      <c r="CP122" s="192" t="s">
        <v>38</v>
      </c>
      <c r="CQ122" s="192" t="s">
        <v>38</v>
      </c>
      <c r="CR122" s="192" t="s">
        <v>38</v>
      </c>
      <c r="CS122" s="192" t="s">
        <v>38</v>
      </c>
      <c r="CT122" s="192" t="s">
        <v>38</v>
      </c>
      <c r="CU122" s="192" t="s">
        <v>38</v>
      </c>
      <c r="CV122" s="423" t="s">
        <v>38</v>
      </c>
    </row>
    <row r="123" spans="1:100" s="369" customFormat="1" ht="32.4" customHeight="1">
      <c r="A123" s="995"/>
      <c r="B123" s="1121" t="s">
        <v>232</v>
      </c>
      <c r="C123" s="1241"/>
      <c r="D123" s="1241"/>
      <c r="E123" s="1241"/>
      <c r="F123" s="1121"/>
      <c r="G123" s="1121"/>
      <c r="H123" s="1121"/>
      <c r="I123" s="1121"/>
      <c r="J123" s="1241"/>
      <c r="K123" s="1241"/>
      <c r="L123" s="1121"/>
      <c r="M123" s="1121"/>
      <c r="N123" s="370"/>
      <c r="O123" s="367"/>
      <c r="P123" s="423"/>
      <c r="Q123" s="423" t="s">
        <v>38</v>
      </c>
      <c r="R123" s="367" t="s">
        <v>38</v>
      </c>
      <c r="S123" s="367" t="s">
        <v>38</v>
      </c>
      <c r="T123" s="367" t="s">
        <v>38</v>
      </c>
      <c r="U123" s="367" t="s">
        <v>38</v>
      </c>
      <c r="V123" s="367" t="s">
        <v>38</v>
      </c>
      <c r="W123" s="407" t="s">
        <v>38</v>
      </c>
      <c r="X123" s="367" t="s">
        <v>38</v>
      </c>
      <c r="Y123" s="367" t="s">
        <v>38</v>
      </c>
      <c r="Z123" s="367" t="s">
        <v>38</v>
      </c>
      <c r="AA123" s="367" t="s">
        <v>38</v>
      </c>
      <c r="AB123" s="192" t="s">
        <v>38</v>
      </c>
      <c r="AC123" s="641" t="s">
        <v>38</v>
      </c>
      <c r="AD123" s="423" t="s">
        <v>38</v>
      </c>
      <c r="AE123" s="423" t="s">
        <v>38</v>
      </c>
      <c r="AF123" s="423" t="s">
        <v>38</v>
      </c>
      <c r="AG123" s="192" t="s">
        <v>38</v>
      </c>
      <c r="AH123" s="192" t="s">
        <v>38</v>
      </c>
      <c r="AI123" s="192" t="s">
        <v>38</v>
      </c>
      <c r="AJ123" s="192" t="s">
        <v>38</v>
      </c>
      <c r="AK123" s="192" t="s">
        <v>38</v>
      </c>
      <c r="AL123" s="192" t="s">
        <v>38</v>
      </c>
      <c r="AM123" s="192" t="s">
        <v>38</v>
      </c>
      <c r="AN123" s="192" t="s">
        <v>38</v>
      </c>
      <c r="AO123" s="192" t="s">
        <v>38</v>
      </c>
      <c r="AP123" s="192" t="s">
        <v>38</v>
      </c>
      <c r="AQ123" s="192" t="s">
        <v>38</v>
      </c>
      <c r="AR123" s="192" t="s">
        <v>38</v>
      </c>
      <c r="AS123" s="192" t="s">
        <v>38</v>
      </c>
      <c r="AT123" s="192" t="s">
        <v>38</v>
      </c>
      <c r="AU123" s="192" t="s">
        <v>38</v>
      </c>
      <c r="AV123" s="192" t="s">
        <v>38</v>
      </c>
      <c r="AW123" s="192" t="s">
        <v>38</v>
      </c>
      <c r="AX123" s="192" t="s">
        <v>38</v>
      </c>
      <c r="AY123" s="192"/>
      <c r="AZ123" s="192"/>
      <c r="BA123" s="192" t="s">
        <v>38</v>
      </c>
      <c r="BB123" s="192" t="s">
        <v>38</v>
      </c>
      <c r="BC123" s="192" t="s">
        <v>38</v>
      </c>
      <c r="BD123" s="192" t="s">
        <v>38</v>
      </c>
      <c r="BE123" s="192" t="s">
        <v>38</v>
      </c>
      <c r="BF123" s="192" t="s">
        <v>38</v>
      </c>
      <c r="BG123" s="192" t="s">
        <v>38</v>
      </c>
      <c r="BH123" s="192" t="s">
        <v>38</v>
      </c>
      <c r="BI123" s="192" t="s">
        <v>38</v>
      </c>
      <c r="BJ123" s="192" t="s">
        <v>38</v>
      </c>
      <c r="BK123" s="192" t="s">
        <v>38</v>
      </c>
      <c r="BL123" s="782" t="s">
        <v>38</v>
      </c>
      <c r="BM123" s="192" t="s">
        <v>38</v>
      </c>
      <c r="BN123" s="192" t="s">
        <v>38</v>
      </c>
      <c r="BO123" s="192" t="s">
        <v>38</v>
      </c>
      <c r="BP123" s="192" t="s">
        <v>38</v>
      </c>
      <c r="BQ123" s="192" t="s">
        <v>38</v>
      </c>
      <c r="BR123" s="799" t="s">
        <v>38</v>
      </c>
      <c r="BS123" s="296" t="s">
        <v>38</v>
      </c>
      <c r="BT123" s="192" t="s">
        <v>38</v>
      </c>
      <c r="BU123" s="192" t="s">
        <v>38</v>
      </c>
      <c r="BV123" s="192" t="s">
        <v>38</v>
      </c>
      <c r="BW123" s="799" t="s">
        <v>38</v>
      </c>
      <c r="BX123" s="192" t="s">
        <v>38</v>
      </c>
      <c r="BY123" s="799" t="s">
        <v>38</v>
      </c>
      <c r="BZ123" s="799" t="s">
        <v>38</v>
      </c>
      <c r="CA123" s="192" t="s">
        <v>38</v>
      </c>
      <c r="CB123" s="192" t="s">
        <v>38</v>
      </c>
      <c r="CC123" s="192" t="s">
        <v>38</v>
      </c>
      <c r="CD123" s="297" t="s">
        <v>38</v>
      </c>
      <c r="CE123" s="192" t="s">
        <v>38</v>
      </c>
      <c r="CF123" s="192" t="s">
        <v>38</v>
      </c>
      <c r="CG123" s="192" t="s">
        <v>38</v>
      </c>
      <c r="CH123" s="192" t="s">
        <v>38</v>
      </c>
      <c r="CI123" s="192" t="s">
        <v>38</v>
      </c>
      <c r="CJ123" s="297" t="s">
        <v>38</v>
      </c>
      <c r="CK123" s="192" t="s">
        <v>38</v>
      </c>
      <c r="CL123" s="192" t="s">
        <v>38</v>
      </c>
      <c r="CM123" s="192" t="s">
        <v>38</v>
      </c>
      <c r="CN123" s="192" t="s">
        <v>38</v>
      </c>
      <c r="CO123" s="192" t="s">
        <v>38</v>
      </c>
      <c r="CP123" s="192" t="s">
        <v>38</v>
      </c>
      <c r="CQ123" s="192" t="s">
        <v>38</v>
      </c>
      <c r="CR123" s="192" t="s">
        <v>38</v>
      </c>
      <c r="CS123" s="192" t="s">
        <v>38</v>
      </c>
      <c r="CT123" s="192" t="s">
        <v>38</v>
      </c>
      <c r="CU123" s="192" t="s">
        <v>38</v>
      </c>
      <c r="CV123" s="423" t="s">
        <v>38</v>
      </c>
    </row>
    <row r="124" spans="1:100" s="22" customFormat="1" ht="84">
      <c r="A124" s="1036">
        <v>57</v>
      </c>
      <c r="B124" s="1076" t="s">
        <v>2900</v>
      </c>
      <c r="C124" s="1078" t="s">
        <v>28</v>
      </c>
      <c r="D124" s="1077" t="s">
        <v>2554</v>
      </c>
      <c r="E124" s="1078" t="s">
        <v>26</v>
      </c>
      <c r="F124" s="51" t="s">
        <v>309</v>
      </c>
      <c r="G124" s="145" t="s">
        <v>2736</v>
      </c>
      <c r="H124" s="138" t="s">
        <v>2555</v>
      </c>
      <c r="I124" s="442"/>
      <c r="J124" s="38"/>
      <c r="K124" s="468" t="s">
        <v>1749</v>
      </c>
      <c r="L124" s="5" t="s">
        <v>32</v>
      </c>
      <c r="M124" s="212" t="s">
        <v>31</v>
      </c>
      <c r="N124" s="165" t="s">
        <v>12</v>
      </c>
      <c r="O124" s="221" t="s">
        <v>29</v>
      </c>
      <c r="P124" s="221" t="s">
        <v>24</v>
      </c>
      <c r="Q124" s="227"/>
      <c r="R124" s="227"/>
      <c r="S124" s="227"/>
      <c r="T124" s="227"/>
      <c r="U124" s="226"/>
      <c r="V124" s="227" t="s">
        <v>24</v>
      </c>
      <c r="W124" s="13"/>
      <c r="X124" s="227"/>
      <c r="Y124" s="227"/>
      <c r="Z124" s="227"/>
      <c r="AA124" s="227"/>
      <c r="AB124" s="80">
        <f t="shared" ref="AB124:AB152" si="83">COUNTIF($Q124:$AA124,"x")</f>
        <v>1</v>
      </c>
      <c r="AC124" s="649"/>
      <c r="AD124" s="38"/>
      <c r="AE124" s="38"/>
      <c r="AF124" s="38"/>
      <c r="AG124" s="38"/>
      <c r="AH124" s="38"/>
      <c r="AI124" s="38"/>
      <c r="AJ124" s="38"/>
      <c r="AK124" s="38"/>
      <c r="AL124" s="38"/>
      <c r="AM124" s="38"/>
      <c r="AN124" s="38"/>
      <c r="AO124" s="38"/>
      <c r="AP124" s="38"/>
      <c r="AQ124" s="38"/>
      <c r="AR124" s="38"/>
      <c r="AS124" s="38"/>
      <c r="AT124" s="38"/>
      <c r="AU124" s="38"/>
      <c r="AV124" s="55"/>
      <c r="AW124" s="55" t="s">
        <v>1317</v>
      </c>
      <c r="AX124" s="55" t="s">
        <v>1317</v>
      </c>
      <c r="AY124" s="55"/>
      <c r="AZ124" s="55"/>
      <c r="BA124" s="7"/>
      <c r="BB124" s="38"/>
      <c r="BC124" s="38"/>
      <c r="BD124" s="7"/>
      <c r="BE124" s="38"/>
      <c r="BF124" s="38"/>
      <c r="BG124" s="38"/>
      <c r="BH124" s="38"/>
      <c r="BI124" s="38"/>
      <c r="BJ124" s="38"/>
      <c r="BK124" s="38"/>
      <c r="BL124" s="781">
        <v>2</v>
      </c>
      <c r="BM124" s="221">
        <v>2</v>
      </c>
      <c r="BN124" s="221">
        <v>2</v>
      </c>
      <c r="BO124" s="221">
        <v>2</v>
      </c>
      <c r="BP124" s="221">
        <v>2</v>
      </c>
      <c r="BQ124" s="221">
        <v>1</v>
      </c>
      <c r="BR124" s="798">
        <v>2</v>
      </c>
      <c r="BS124" s="226">
        <v>1</v>
      </c>
      <c r="BT124" s="221">
        <v>2</v>
      </c>
      <c r="BU124" s="221">
        <v>2</v>
      </c>
      <c r="BV124" s="221">
        <v>2</v>
      </c>
      <c r="BW124" s="798">
        <v>2</v>
      </c>
      <c r="BX124" s="221">
        <v>1</v>
      </c>
      <c r="BY124" s="798">
        <v>2</v>
      </c>
      <c r="BZ124" s="798">
        <v>2</v>
      </c>
      <c r="CA124" s="221">
        <v>2</v>
      </c>
      <c r="CB124" s="221">
        <v>2</v>
      </c>
      <c r="CC124" s="221">
        <v>2</v>
      </c>
      <c r="CD124" s="337">
        <v>1</v>
      </c>
      <c r="CE124" s="221">
        <v>2</v>
      </c>
      <c r="CF124" s="221">
        <v>2</v>
      </c>
      <c r="CG124" s="221">
        <v>2</v>
      </c>
      <c r="CH124" s="221">
        <v>2</v>
      </c>
      <c r="CI124" s="221">
        <v>2</v>
      </c>
      <c r="CJ124" s="337">
        <v>1</v>
      </c>
      <c r="CK124" s="221">
        <v>2</v>
      </c>
      <c r="CL124" s="222">
        <f t="shared" ref="CL124:CL152" si="84">COUNTIF(BL124:CK124,"2")</f>
        <v>21</v>
      </c>
      <c r="CM124" s="237">
        <f t="shared" ref="CM124:CM159" si="85">CL124/(CL124+CN124+CP124+CR124)</f>
        <v>0.80769230769230771</v>
      </c>
      <c r="CN124" s="222">
        <f t="shared" ref="CN124:CN152" si="86">COUNTIF(BL124:CK124,"1")</f>
        <v>5</v>
      </c>
      <c r="CO124" s="237">
        <f t="shared" ref="CO124:CO159" si="87">CN124/(CL124+CN124+CP124+CR124)</f>
        <v>0.19230769230769232</v>
      </c>
      <c r="CP124" s="222">
        <f t="shared" ref="CP124:CP152" si="88">COUNTIF(BL124:CK124,"0")</f>
        <v>0</v>
      </c>
      <c r="CQ124" s="237">
        <f t="shared" ref="CQ124:CQ159" si="89">CP124/(CL124+CN124+CP124+CR124)</f>
        <v>0</v>
      </c>
      <c r="CR124" s="222">
        <f t="shared" ref="CR124:CR152" si="90">COUNTIF(BL124:CK124,"KĐG")</f>
        <v>0</v>
      </c>
      <c r="CS124" s="237">
        <f t="shared" ref="CS124:CS159" si="91">CR124/(CL124+CN124+CP124+CR124)</f>
        <v>0</v>
      </c>
      <c r="CT124" s="223">
        <f t="shared" ref="CT124:CT159" si="92">(((CL124*2)+(CN124*1)+(CP124*0)))/(CL124+CN124+CP124)</f>
        <v>1.8076923076923077</v>
      </c>
      <c r="CU124" s="223" t="str">
        <f t="shared" ref="CU124:CU159" si="93">IF(CS124&gt;=50%,"KĐG",IF(CT124&gt;=1.6,"Đạt mục tiêu",IF(CT124&gt;=1,"Cần cố gắng","Chưa đạt")))</f>
        <v>Đạt mục tiêu</v>
      </c>
      <c r="CV124" s="38"/>
    </row>
    <row r="125" spans="1:100" s="22" customFormat="1" ht="58.75" customHeight="1">
      <c r="A125" s="1036"/>
      <c r="B125" s="1077"/>
      <c r="C125" s="1078"/>
      <c r="D125" s="1077"/>
      <c r="E125" s="1078"/>
      <c r="F125" s="51" t="s">
        <v>308</v>
      </c>
      <c r="G125" s="145" t="s">
        <v>1747</v>
      </c>
      <c r="H125" s="145" t="s">
        <v>2555</v>
      </c>
      <c r="I125" s="431"/>
      <c r="J125" s="38"/>
      <c r="K125" s="468" t="s">
        <v>1748</v>
      </c>
      <c r="L125" s="5" t="s">
        <v>32</v>
      </c>
      <c r="M125" s="212" t="s">
        <v>31</v>
      </c>
      <c r="N125" s="165" t="s">
        <v>12</v>
      </c>
      <c r="O125" s="221" t="s">
        <v>29</v>
      </c>
      <c r="P125" s="221" t="s">
        <v>24</v>
      </c>
      <c r="Q125" s="227"/>
      <c r="R125" s="227"/>
      <c r="S125" s="227"/>
      <c r="T125" s="227"/>
      <c r="U125" s="226" t="s">
        <v>24</v>
      </c>
      <c r="V125" s="227"/>
      <c r="W125" s="13"/>
      <c r="X125" s="227"/>
      <c r="Y125" s="227"/>
      <c r="Z125" s="227"/>
      <c r="AA125" s="227"/>
      <c r="AB125" s="80">
        <f t="shared" si="83"/>
        <v>1</v>
      </c>
      <c r="AC125" s="649"/>
      <c r="AD125" s="38"/>
      <c r="AE125" s="38"/>
      <c r="AF125" s="38"/>
      <c r="AG125" s="38"/>
      <c r="AH125" s="38"/>
      <c r="AI125" s="38"/>
      <c r="AJ125" s="38"/>
      <c r="AK125" s="38"/>
      <c r="AL125" s="38"/>
      <c r="AM125" s="38"/>
      <c r="AN125" s="38"/>
      <c r="AO125" s="38"/>
      <c r="AP125" s="38"/>
      <c r="AQ125" s="38"/>
      <c r="AR125" s="38"/>
      <c r="AS125" s="5"/>
      <c r="AT125" s="5" t="s">
        <v>1317</v>
      </c>
      <c r="AU125" s="38"/>
      <c r="AV125" s="38"/>
      <c r="AW125" s="38"/>
      <c r="AX125" s="38"/>
      <c r="AY125" s="38"/>
      <c r="AZ125" s="38"/>
      <c r="BA125" s="38"/>
      <c r="BB125" s="38"/>
      <c r="BC125" s="38"/>
      <c r="BD125" s="38"/>
      <c r="BE125" s="38"/>
      <c r="BF125" s="38"/>
      <c r="BG125" s="38"/>
      <c r="BH125" s="38"/>
      <c r="BI125" s="38"/>
      <c r="BJ125" s="38"/>
      <c r="BK125" s="38"/>
      <c r="BL125" s="781">
        <v>2</v>
      </c>
      <c r="BM125" s="221">
        <v>2</v>
      </c>
      <c r="BN125" s="221">
        <v>2</v>
      </c>
      <c r="BO125" s="221">
        <v>2</v>
      </c>
      <c r="BP125" s="221">
        <v>2</v>
      </c>
      <c r="BQ125" s="221">
        <v>2</v>
      </c>
      <c r="BR125" s="798">
        <v>2</v>
      </c>
      <c r="BS125" s="226">
        <v>2</v>
      </c>
      <c r="BT125" s="221">
        <v>2</v>
      </c>
      <c r="BU125" s="221">
        <v>2</v>
      </c>
      <c r="BV125" s="221">
        <v>2</v>
      </c>
      <c r="BW125" s="798">
        <v>2</v>
      </c>
      <c r="BX125" s="221">
        <v>1</v>
      </c>
      <c r="BY125" s="798">
        <v>2</v>
      </c>
      <c r="BZ125" s="798">
        <v>1</v>
      </c>
      <c r="CA125" s="221">
        <v>2</v>
      </c>
      <c r="CB125" s="221">
        <v>2</v>
      </c>
      <c r="CC125" s="221">
        <v>2</v>
      </c>
      <c r="CD125" s="337">
        <v>2</v>
      </c>
      <c r="CE125" s="221">
        <v>2</v>
      </c>
      <c r="CF125" s="221">
        <v>2</v>
      </c>
      <c r="CG125" s="221">
        <v>1</v>
      </c>
      <c r="CH125" s="221">
        <v>2</v>
      </c>
      <c r="CI125" s="221">
        <v>1</v>
      </c>
      <c r="CJ125" s="337">
        <v>2</v>
      </c>
      <c r="CK125" s="221">
        <v>2</v>
      </c>
      <c r="CL125" s="222">
        <f t="shared" si="84"/>
        <v>22</v>
      </c>
      <c r="CM125" s="237">
        <f t="shared" si="85"/>
        <v>0.84615384615384615</v>
      </c>
      <c r="CN125" s="222">
        <f t="shared" si="86"/>
        <v>4</v>
      </c>
      <c r="CO125" s="237">
        <f t="shared" si="87"/>
        <v>0.15384615384615385</v>
      </c>
      <c r="CP125" s="222">
        <f t="shared" si="88"/>
        <v>0</v>
      </c>
      <c r="CQ125" s="237">
        <f t="shared" si="89"/>
        <v>0</v>
      </c>
      <c r="CR125" s="222">
        <f t="shared" si="90"/>
        <v>0</v>
      </c>
      <c r="CS125" s="237">
        <f t="shared" si="91"/>
        <v>0</v>
      </c>
      <c r="CT125" s="223">
        <f t="shared" si="92"/>
        <v>1.8461538461538463</v>
      </c>
      <c r="CU125" s="223" t="str">
        <f t="shared" si="93"/>
        <v>Đạt mục tiêu</v>
      </c>
      <c r="CV125" s="38"/>
    </row>
    <row r="126" spans="1:100" s="22" customFormat="1" ht="50.4" customHeight="1">
      <c r="A126" s="1036"/>
      <c r="B126" s="1077"/>
      <c r="C126" s="1078"/>
      <c r="D126" s="1077"/>
      <c r="E126" s="1078"/>
      <c r="F126" s="1077" t="s">
        <v>310</v>
      </c>
      <c r="G126" s="217" t="s">
        <v>2678</v>
      </c>
      <c r="H126" s="159" t="s">
        <v>2555</v>
      </c>
      <c r="I126" s="442"/>
      <c r="J126" s="38"/>
      <c r="K126" s="484"/>
      <c r="L126" s="212" t="s">
        <v>32</v>
      </c>
      <c r="M126" s="212" t="s">
        <v>31</v>
      </c>
      <c r="N126" s="165" t="s">
        <v>12</v>
      </c>
      <c r="O126" s="221" t="s">
        <v>29</v>
      </c>
      <c r="P126" s="221" t="s">
        <v>24</v>
      </c>
      <c r="Q126" s="227"/>
      <c r="R126" s="227"/>
      <c r="S126" s="227" t="s">
        <v>24</v>
      </c>
      <c r="T126" s="227"/>
      <c r="U126" s="226"/>
      <c r="V126" s="227"/>
      <c r="W126" s="13"/>
      <c r="X126" s="227"/>
      <c r="Y126" s="227"/>
      <c r="Z126" s="227"/>
      <c r="AA126" s="227"/>
      <c r="AB126" s="80">
        <f t="shared" si="83"/>
        <v>1</v>
      </c>
      <c r="AC126" s="649"/>
      <c r="AD126" s="38"/>
      <c r="AE126" s="38"/>
      <c r="AF126" s="38"/>
      <c r="AG126" s="38"/>
      <c r="AH126" s="38"/>
      <c r="AI126" s="38"/>
      <c r="AJ126" s="38"/>
      <c r="AK126" s="46"/>
      <c r="AL126" s="46" t="s">
        <v>1317</v>
      </c>
      <c r="AM126" s="7"/>
      <c r="AN126" s="46"/>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781">
        <v>2</v>
      </c>
      <c r="BM126" s="221">
        <v>2</v>
      </c>
      <c r="BN126" s="221">
        <v>2</v>
      </c>
      <c r="BO126" s="221">
        <v>2</v>
      </c>
      <c r="BP126" s="221">
        <v>1</v>
      </c>
      <c r="BQ126" s="221">
        <v>2</v>
      </c>
      <c r="BR126" s="798">
        <v>2</v>
      </c>
      <c r="BS126" s="226">
        <v>2</v>
      </c>
      <c r="BT126" s="221">
        <v>2</v>
      </c>
      <c r="BU126" s="221">
        <v>2</v>
      </c>
      <c r="BV126" s="221">
        <v>2</v>
      </c>
      <c r="BW126" s="798">
        <v>1</v>
      </c>
      <c r="BX126" s="221">
        <v>2</v>
      </c>
      <c r="BY126" s="798">
        <v>2</v>
      </c>
      <c r="BZ126" s="798">
        <v>2</v>
      </c>
      <c r="CA126" s="221">
        <v>2</v>
      </c>
      <c r="CB126" s="221">
        <v>1</v>
      </c>
      <c r="CC126" s="221">
        <v>2</v>
      </c>
      <c r="CD126" s="337">
        <v>2</v>
      </c>
      <c r="CE126" s="221">
        <v>2</v>
      </c>
      <c r="CF126" s="221">
        <v>2</v>
      </c>
      <c r="CG126" s="221">
        <v>1</v>
      </c>
      <c r="CH126" s="221">
        <v>2</v>
      </c>
      <c r="CI126" s="221">
        <v>2</v>
      </c>
      <c r="CJ126" s="337">
        <v>2</v>
      </c>
      <c r="CK126" s="221">
        <v>2</v>
      </c>
      <c r="CL126" s="222">
        <f t="shared" si="84"/>
        <v>22</v>
      </c>
      <c r="CM126" s="237">
        <f t="shared" si="85"/>
        <v>0.84615384615384615</v>
      </c>
      <c r="CN126" s="222">
        <f t="shared" si="86"/>
        <v>4</v>
      </c>
      <c r="CO126" s="237">
        <f t="shared" si="87"/>
        <v>0.15384615384615385</v>
      </c>
      <c r="CP126" s="222">
        <f t="shared" si="88"/>
        <v>0</v>
      </c>
      <c r="CQ126" s="237">
        <f t="shared" si="89"/>
        <v>0</v>
      </c>
      <c r="CR126" s="222">
        <f t="shared" si="90"/>
        <v>0</v>
      </c>
      <c r="CS126" s="237">
        <f t="shared" si="91"/>
        <v>0</v>
      </c>
      <c r="CT126" s="223">
        <f t="shared" si="92"/>
        <v>1.8461538461538463</v>
      </c>
      <c r="CU126" s="223" t="str">
        <f t="shared" si="93"/>
        <v>Đạt mục tiêu</v>
      </c>
      <c r="CV126" s="38"/>
    </row>
    <row r="127" spans="1:100" s="22" customFormat="1" ht="54" customHeight="1">
      <c r="A127" s="1036"/>
      <c r="B127" s="1077"/>
      <c r="C127" s="1078"/>
      <c r="D127" s="1077"/>
      <c r="E127" s="1078"/>
      <c r="F127" s="1077"/>
      <c r="G127" s="220" t="s">
        <v>2903</v>
      </c>
      <c r="H127" s="220" t="s">
        <v>2555</v>
      </c>
      <c r="I127" s="698" t="s">
        <v>3072</v>
      </c>
      <c r="J127" s="69" t="s">
        <v>829</v>
      </c>
      <c r="K127" s="485"/>
      <c r="L127" s="227" t="s">
        <v>32</v>
      </c>
      <c r="M127" s="212" t="s">
        <v>31</v>
      </c>
      <c r="N127" s="165" t="s">
        <v>12</v>
      </c>
      <c r="O127" s="221" t="s">
        <v>29</v>
      </c>
      <c r="P127" s="221" t="s">
        <v>24</v>
      </c>
      <c r="Q127" s="227"/>
      <c r="R127" s="227"/>
      <c r="S127" s="227"/>
      <c r="T127" s="227" t="s">
        <v>24</v>
      </c>
      <c r="U127" s="226"/>
      <c r="V127" s="227"/>
      <c r="W127" s="13"/>
      <c r="X127" s="227"/>
      <c r="Y127" s="227"/>
      <c r="Z127" s="227"/>
      <c r="AA127" s="227"/>
      <c r="AB127" s="80">
        <f t="shared" si="83"/>
        <v>1</v>
      </c>
      <c r="AC127" s="650"/>
      <c r="AD127" s="46" t="s">
        <v>1317</v>
      </c>
      <c r="AE127" s="46"/>
      <c r="AF127" s="46" t="s">
        <v>1317</v>
      </c>
      <c r="AG127" s="38"/>
      <c r="AH127" s="38"/>
      <c r="AI127" s="38"/>
      <c r="AJ127" s="38"/>
      <c r="AK127" s="46"/>
      <c r="AL127" s="46"/>
      <c r="AM127" s="7"/>
      <c r="AN127" s="46"/>
      <c r="AO127" s="7" t="s">
        <v>1317</v>
      </c>
      <c r="AP127" s="7"/>
      <c r="AQ127" s="7"/>
      <c r="AR127" s="7"/>
      <c r="AS127" s="38"/>
      <c r="AT127" s="38"/>
      <c r="AU127" s="38"/>
      <c r="AV127" s="38"/>
      <c r="AW127" s="38"/>
      <c r="AX127" s="38"/>
      <c r="AY127" s="38"/>
      <c r="AZ127" s="38"/>
      <c r="BA127" s="38"/>
      <c r="BB127" s="38"/>
      <c r="BC127" s="38"/>
      <c r="BD127" s="38"/>
      <c r="BE127" s="38"/>
      <c r="BF127" s="38"/>
      <c r="BG127" s="38"/>
      <c r="BH127" s="38"/>
      <c r="BI127" s="38"/>
      <c r="BJ127" s="38"/>
      <c r="BK127" s="38"/>
      <c r="BL127" s="780">
        <v>2</v>
      </c>
      <c r="BM127" s="354">
        <v>2</v>
      </c>
      <c r="BN127" s="354">
        <v>2</v>
      </c>
      <c r="BO127" s="354">
        <v>1</v>
      </c>
      <c r="BP127" s="354">
        <v>2</v>
      </c>
      <c r="BQ127" s="354">
        <v>2</v>
      </c>
      <c r="BR127" s="797">
        <v>2</v>
      </c>
      <c r="BS127" s="356">
        <v>2</v>
      </c>
      <c r="BT127" s="354">
        <v>1</v>
      </c>
      <c r="BU127" s="354">
        <v>2</v>
      </c>
      <c r="BV127" s="354">
        <v>2</v>
      </c>
      <c r="BW127" s="797">
        <v>1</v>
      </c>
      <c r="BX127" s="354">
        <v>2</v>
      </c>
      <c r="BY127" s="818">
        <v>1</v>
      </c>
      <c r="BZ127" s="797">
        <v>2</v>
      </c>
      <c r="CA127" s="360">
        <v>2</v>
      </c>
      <c r="CB127" s="354">
        <v>2</v>
      </c>
      <c r="CC127" s="354">
        <v>2</v>
      </c>
      <c r="CD127" s="766">
        <v>2</v>
      </c>
      <c r="CE127" s="354">
        <v>2</v>
      </c>
      <c r="CF127" s="354">
        <v>2</v>
      </c>
      <c r="CG127" s="354">
        <v>2</v>
      </c>
      <c r="CH127" s="354">
        <v>2</v>
      </c>
      <c r="CI127" s="354">
        <v>2</v>
      </c>
      <c r="CJ127" s="766">
        <v>1</v>
      </c>
      <c r="CK127" s="354">
        <v>2</v>
      </c>
      <c r="CL127" s="222">
        <f t="shared" si="84"/>
        <v>21</v>
      </c>
      <c r="CM127" s="237">
        <f t="shared" si="85"/>
        <v>0.80769230769230771</v>
      </c>
      <c r="CN127" s="222">
        <f t="shared" si="86"/>
        <v>5</v>
      </c>
      <c r="CO127" s="237">
        <f t="shared" si="87"/>
        <v>0.19230769230769232</v>
      </c>
      <c r="CP127" s="222">
        <f t="shared" si="88"/>
        <v>0</v>
      </c>
      <c r="CQ127" s="237">
        <f t="shared" si="89"/>
        <v>0</v>
      </c>
      <c r="CR127" s="222">
        <f t="shared" si="90"/>
        <v>0</v>
      </c>
      <c r="CS127" s="237">
        <f t="shared" si="91"/>
        <v>0</v>
      </c>
      <c r="CT127" s="223">
        <f t="shared" si="92"/>
        <v>1.8076923076923077</v>
      </c>
      <c r="CU127" s="223" t="str">
        <f t="shared" si="93"/>
        <v>Đạt mục tiêu</v>
      </c>
      <c r="CV127" s="38"/>
    </row>
    <row r="128" spans="1:100" s="22" customFormat="1" ht="81.650000000000006" customHeight="1">
      <c r="A128" s="1036"/>
      <c r="B128" s="1077"/>
      <c r="C128" s="1078"/>
      <c r="D128" s="1077"/>
      <c r="E128" s="1078"/>
      <c r="F128" s="145" t="s">
        <v>1745</v>
      </c>
      <c r="G128" s="51" t="s">
        <v>2553</v>
      </c>
      <c r="H128" s="51" t="s">
        <v>2555</v>
      </c>
      <c r="I128" s="592"/>
      <c r="J128" s="38"/>
      <c r="K128" s="468" t="s">
        <v>1746</v>
      </c>
      <c r="L128" s="5" t="s">
        <v>32</v>
      </c>
      <c r="M128" s="212" t="s">
        <v>31</v>
      </c>
      <c r="N128" s="165" t="s">
        <v>12</v>
      </c>
      <c r="O128" s="221" t="s">
        <v>29</v>
      </c>
      <c r="P128" s="221" t="s">
        <v>24</v>
      </c>
      <c r="Q128" s="227"/>
      <c r="R128" s="227"/>
      <c r="S128" s="227"/>
      <c r="T128" s="227"/>
      <c r="U128" s="226" t="s">
        <v>24</v>
      </c>
      <c r="V128" s="227"/>
      <c r="W128" s="13"/>
      <c r="X128" s="227"/>
      <c r="Y128" s="227"/>
      <c r="Z128" s="227"/>
      <c r="AA128" s="227"/>
      <c r="AB128" s="80">
        <f t="shared" si="83"/>
        <v>1</v>
      </c>
      <c r="AC128" s="649"/>
      <c r="AD128" s="38"/>
      <c r="AE128" s="38"/>
      <c r="AF128" s="38"/>
      <c r="AG128" s="38"/>
      <c r="AH128" s="38"/>
      <c r="AI128" s="38"/>
      <c r="AJ128" s="38"/>
      <c r="AK128" s="38"/>
      <c r="AL128" s="38"/>
      <c r="AM128" s="38"/>
      <c r="AN128" s="38"/>
      <c r="AO128" s="38"/>
      <c r="AP128" s="38"/>
      <c r="AQ128" s="38"/>
      <c r="AR128" s="38"/>
      <c r="AS128" s="38"/>
      <c r="AT128" s="38"/>
      <c r="AU128" s="38"/>
      <c r="AV128" s="57"/>
      <c r="AW128" s="57"/>
      <c r="AX128" s="57" t="s">
        <v>1317</v>
      </c>
      <c r="AY128" s="57"/>
      <c r="AZ128" s="57"/>
      <c r="BA128" s="5"/>
      <c r="BB128" s="5"/>
      <c r="BC128" s="5"/>
      <c r="BD128" s="5"/>
      <c r="BE128" s="38"/>
      <c r="BF128" s="38"/>
      <c r="BG128" s="38"/>
      <c r="BH128" s="38"/>
      <c r="BI128" s="38"/>
      <c r="BJ128" s="38"/>
      <c r="BK128" s="38"/>
      <c r="BL128" s="781">
        <v>2</v>
      </c>
      <c r="BM128" s="221">
        <v>2</v>
      </c>
      <c r="BN128" s="221">
        <v>2</v>
      </c>
      <c r="BO128" s="221">
        <v>2</v>
      </c>
      <c r="BP128" s="221">
        <v>2</v>
      </c>
      <c r="BQ128" s="221">
        <v>2</v>
      </c>
      <c r="BR128" s="798">
        <v>1</v>
      </c>
      <c r="BS128" s="226">
        <v>1</v>
      </c>
      <c r="BT128" s="221">
        <v>2</v>
      </c>
      <c r="BU128" s="221">
        <v>2</v>
      </c>
      <c r="BV128" s="221">
        <v>2</v>
      </c>
      <c r="BW128" s="798">
        <v>2</v>
      </c>
      <c r="BX128" s="221">
        <v>2</v>
      </c>
      <c r="BY128" s="798">
        <v>2</v>
      </c>
      <c r="BZ128" s="798">
        <v>2</v>
      </c>
      <c r="CA128" s="221">
        <v>2</v>
      </c>
      <c r="CB128" s="221">
        <v>2</v>
      </c>
      <c r="CC128" s="221">
        <v>2</v>
      </c>
      <c r="CD128" s="337">
        <v>1</v>
      </c>
      <c r="CE128" s="221">
        <v>2</v>
      </c>
      <c r="CF128" s="221">
        <v>2</v>
      </c>
      <c r="CG128" s="221">
        <v>2</v>
      </c>
      <c r="CH128" s="221">
        <v>2</v>
      </c>
      <c r="CI128" s="221">
        <v>2</v>
      </c>
      <c r="CJ128" s="337">
        <v>1</v>
      </c>
      <c r="CK128" s="221">
        <v>2</v>
      </c>
      <c r="CL128" s="222">
        <f t="shared" si="84"/>
        <v>22</v>
      </c>
      <c r="CM128" s="237">
        <f t="shared" si="85"/>
        <v>0.84615384615384615</v>
      </c>
      <c r="CN128" s="222">
        <f t="shared" si="86"/>
        <v>4</v>
      </c>
      <c r="CO128" s="237">
        <f t="shared" si="87"/>
        <v>0.15384615384615385</v>
      </c>
      <c r="CP128" s="222">
        <f t="shared" si="88"/>
        <v>0</v>
      </c>
      <c r="CQ128" s="237">
        <f t="shared" si="89"/>
        <v>0</v>
      </c>
      <c r="CR128" s="222">
        <f t="shared" si="90"/>
        <v>0</v>
      </c>
      <c r="CS128" s="237">
        <f t="shared" si="91"/>
        <v>0</v>
      </c>
      <c r="CT128" s="223">
        <f t="shared" si="92"/>
        <v>1.8461538461538463</v>
      </c>
      <c r="CU128" s="223" t="str">
        <f t="shared" si="93"/>
        <v>Đạt mục tiêu</v>
      </c>
      <c r="CV128" s="38"/>
    </row>
    <row r="129" spans="1:100" ht="77.5">
      <c r="A129" s="227">
        <v>58</v>
      </c>
      <c r="B129" s="217" t="s">
        <v>640</v>
      </c>
      <c r="C129" s="215" t="s">
        <v>35</v>
      </c>
      <c r="D129" s="217" t="s">
        <v>641</v>
      </c>
      <c r="E129" s="215" t="s">
        <v>35</v>
      </c>
      <c r="F129" s="217" t="s">
        <v>641</v>
      </c>
      <c r="G129" s="217" t="s">
        <v>642</v>
      </c>
      <c r="H129" s="217"/>
      <c r="I129" s="591"/>
      <c r="J129" s="212"/>
      <c r="K129" s="465"/>
      <c r="L129" s="5" t="s">
        <v>32</v>
      </c>
      <c r="M129" s="212" t="s">
        <v>31</v>
      </c>
      <c r="N129" s="165" t="s">
        <v>12</v>
      </c>
      <c r="O129" s="221" t="s">
        <v>29</v>
      </c>
      <c r="P129" s="221" t="s">
        <v>24</v>
      </c>
      <c r="Q129" s="5"/>
      <c r="R129" s="5"/>
      <c r="S129" s="5"/>
      <c r="T129" s="5"/>
      <c r="U129" s="6" t="s">
        <v>24</v>
      </c>
      <c r="V129" s="5"/>
      <c r="W129" s="5"/>
      <c r="X129" s="5"/>
      <c r="Y129" s="221"/>
      <c r="Z129" s="5"/>
      <c r="AA129" s="5"/>
      <c r="AB129" s="80">
        <f t="shared" si="83"/>
        <v>1</v>
      </c>
      <c r="AC129" s="565"/>
      <c r="AD129" s="5"/>
      <c r="AE129" s="5"/>
      <c r="AF129" s="5"/>
      <c r="AG129" s="5"/>
      <c r="AH129" s="5"/>
      <c r="AI129" s="5"/>
      <c r="AJ129" s="5"/>
      <c r="AK129" s="5"/>
      <c r="AL129" s="5"/>
      <c r="AM129" s="5"/>
      <c r="AN129" s="5"/>
      <c r="AO129" s="5"/>
      <c r="AP129" s="5"/>
      <c r="AQ129" s="5"/>
      <c r="AR129" s="5"/>
      <c r="AS129" s="5" t="s">
        <v>1405</v>
      </c>
      <c r="AT129" s="5" t="s">
        <v>1405</v>
      </c>
      <c r="AU129" s="5" t="s">
        <v>1405</v>
      </c>
      <c r="AV129" s="221"/>
      <c r="AW129" s="5"/>
      <c r="AX129" s="5"/>
      <c r="AY129" s="5"/>
      <c r="AZ129" s="5"/>
      <c r="BA129" s="5"/>
      <c r="BB129" s="5"/>
      <c r="BC129" s="5"/>
      <c r="BD129" s="5"/>
      <c r="BE129" s="55"/>
      <c r="BF129" s="55"/>
      <c r="BG129" s="221"/>
      <c r="BH129" s="5"/>
      <c r="BI129" s="5"/>
      <c r="BJ129" s="5"/>
      <c r="BK129" s="5"/>
      <c r="BL129" s="781">
        <v>2</v>
      </c>
      <c r="BM129" s="221">
        <v>2</v>
      </c>
      <c r="BN129" s="221">
        <v>2</v>
      </c>
      <c r="BO129" s="221">
        <v>2</v>
      </c>
      <c r="BP129" s="221">
        <v>2</v>
      </c>
      <c r="BQ129" s="221">
        <v>2</v>
      </c>
      <c r="BR129" s="798">
        <v>2</v>
      </c>
      <c r="BS129" s="226">
        <v>2</v>
      </c>
      <c r="BT129" s="221">
        <v>2</v>
      </c>
      <c r="BU129" s="221">
        <v>2</v>
      </c>
      <c r="BV129" s="221">
        <v>2</v>
      </c>
      <c r="BW129" s="798">
        <v>2</v>
      </c>
      <c r="BX129" s="221">
        <v>2</v>
      </c>
      <c r="BY129" s="798">
        <v>2</v>
      </c>
      <c r="BZ129" s="798">
        <v>2</v>
      </c>
      <c r="CA129" s="221">
        <v>2</v>
      </c>
      <c r="CB129" s="221">
        <v>2</v>
      </c>
      <c r="CC129" s="221">
        <v>2</v>
      </c>
      <c r="CD129" s="337">
        <v>2</v>
      </c>
      <c r="CE129" s="221">
        <v>2</v>
      </c>
      <c r="CF129" s="221">
        <v>2</v>
      </c>
      <c r="CG129" s="221">
        <v>2</v>
      </c>
      <c r="CH129" s="221">
        <v>2</v>
      </c>
      <c r="CI129" s="221">
        <v>2</v>
      </c>
      <c r="CJ129" s="337">
        <v>2</v>
      </c>
      <c r="CK129" s="221">
        <v>2</v>
      </c>
      <c r="CL129" s="222">
        <f t="shared" si="84"/>
        <v>26</v>
      </c>
      <c r="CM129" s="237">
        <f t="shared" si="85"/>
        <v>1</v>
      </c>
      <c r="CN129" s="222">
        <f t="shared" si="86"/>
        <v>0</v>
      </c>
      <c r="CO129" s="237">
        <f t="shared" si="87"/>
        <v>0</v>
      </c>
      <c r="CP129" s="222">
        <f t="shared" si="88"/>
        <v>0</v>
      </c>
      <c r="CQ129" s="237">
        <f t="shared" si="89"/>
        <v>0</v>
      </c>
      <c r="CR129" s="222">
        <f t="shared" si="90"/>
        <v>0</v>
      </c>
      <c r="CS129" s="237">
        <f t="shared" si="91"/>
        <v>0</v>
      </c>
      <c r="CT129" s="223">
        <f t="shared" si="92"/>
        <v>2</v>
      </c>
      <c r="CU129" s="223" t="str">
        <f t="shared" si="93"/>
        <v>Đạt mục tiêu</v>
      </c>
      <c r="CV129" s="221"/>
    </row>
    <row r="130" spans="1:100" s="1" customFormat="1" ht="93">
      <c r="A130" s="1036">
        <v>59</v>
      </c>
      <c r="B130" s="1044" t="s">
        <v>2737</v>
      </c>
      <c r="C130" s="1033" t="s">
        <v>26</v>
      </c>
      <c r="D130" s="1024" t="s">
        <v>2738</v>
      </c>
      <c r="E130" s="1033" t="s">
        <v>26</v>
      </c>
      <c r="F130" s="1024" t="s">
        <v>2403</v>
      </c>
      <c r="G130" s="217" t="s">
        <v>2402</v>
      </c>
      <c r="H130" s="217"/>
      <c r="I130" s="591"/>
      <c r="J130" s="212"/>
      <c r="K130" s="465"/>
      <c r="L130" s="212" t="s">
        <v>32</v>
      </c>
      <c r="M130" s="212" t="s">
        <v>31</v>
      </c>
      <c r="N130" s="165" t="s">
        <v>12</v>
      </c>
      <c r="O130" s="221" t="s">
        <v>29</v>
      </c>
      <c r="P130" s="221" t="s">
        <v>24</v>
      </c>
      <c r="Q130" s="5"/>
      <c r="R130" s="5"/>
      <c r="S130" s="5"/>
      <c r="T130" s="5"/>
      <c r="U130" s="6"/>
      <c r="V130" s="5"/>
      <c r="W130" s="5"/>
      <c r="X130" s="5" t="s">
        <v>24</v>
      </c>
      <c r="Y130" s="5"/>
      <c r="Z130" s="5"/>
      <c r="AA130" s="5"/>
      <c r="AB130" s="80">
        <f t="shared" si="83"/>
        <v>1</v>
      </c>
      <c r="AC130" s="642"/>
      <c r="AD130" s="7"/>
      <c r="AE130" s="7"/>
      <c r="AF130" s="7"/>
      <c r="AG130" s="7"/>
      <c r="AH130" s="7"/>
      <c r="AI130" s="7"/>
      <c r="AJ130" s="7"/>
      <c r="AK130" s="7"/>
      <c r="AL130" s="7"/>
      <c r="AM130" s="7"/>
      <c r="AN130" s="7"/>
      <c r="AO130" s="7"/>
      <c r="AP130" s="7"/>
      <c r="AQ130" s="7"/>
      <c r="AR130" s="7"/>
      <c r="AS130" s="7"/>
      <c r="AT130" s="7"/>
      <c r="AU130" s="7"/>
      <c r="AV130" s="55"/>
      <c r="AW130" s="7"/>
      <c r="AX130" s="7"/>
      <c r="AY130" s="7"/>
      <c r="AZ130" s="7"/>
      <c r="BA130" s="7"/>
      <c r="BB130" s="7" t="s">
        <v>1317</v>
      </c>
      <c r="BC130" s="7" t="s">
        <v>1317</v>
      </c>
      <c r="BD130" s="7" t="s">
        <v>1317</v>
      </c>
      <c r="BE130" s="7"/>
      <c r="BF130" s="7"/>
      <c r="BG130" s="7"/>
      <c r="BH130" s="7"/>
      <c r="BI130" s="7"/>
      <c r="BJ130" s="7"/>
      <c r="BK130" s="7"/>
      <c r="BL130" s="781">
        <v>2</v>
      </c>
      <c r="BM130" s="221">
        <v>2</v>
      </c>
      <c r="BN130" s="221">
        <v>2</v>
      </c>
      <c r="BO130" s="221">
        <v>1</v>
      </c>
      <c r="BP130" s="221">
        <v>2</v>
      </c>
      <c r="BQ130" s="221">
        <v>2</v>
      </c>
      <c r="BR130" s="798">
        <v>2</v>
      </c>
      <c r="BS130" s="226">
        <v>1</v>
      </c>
      <c r="BT130" s="221">
        <v>2</v>
      </c>
      <c r="BU130" s="221">
        <v>2</v>
      </c>
      <c r="BV130" s="221">
        <v>2</v>
      </c>
      <c r="BW130" s="798">
        <v>2</v>
      </c>
      <c r="BX130" s="221">
        <v>1</v>
      </c>
      <c r="BY130" s="798">
        <v>2</v>
      </c>
      <c r="BZ130" s="798">
        <v>2</v>
      </c>
      <c r="CA130" s="221">
        <v>2</v>
      </c>
      <c r="CB130" s="221">
        <v>2</v>
      </c>
      <c r="CC130" s="221">
        <v>2</v>
      </c>
      <c r="CD130" s="337">
        <v>2</v>
      </c>
      <c r="CE130" s="221">
        <v>1</v>
      </c>
      <c r="CF130" s="221">
        <v>2</v>
      </c>
      <c r="CG130" s="221">
        <v>2</v>
      </c>
      <c r="CH130" s="221">
        <v>2</v>
      </c>
      <c r="CI130" s="221">
        <v>2</v>
      </c>
      <c r="CJ130" s="337">
        <v>2</v>
      </c>
      <c r="CK130" s="221">
        <v>2</v>
      </c>
      <c r="CL130" s="222">
        <f t="shared" si="84"/>
        <v>22</v>
      </c>
      <c r="CM130" s="237">
        <f t="shared" si="85"/>
        <v>0.84615384615384615</v>
      </c>
      <c r="CN130" s="222">
        <f t="shared" si="86"/>
        <v>4</v>
      </c>
      <c r="CO130" s="237">
        <f t="shared" si="87"/>
        <v>0.15384615384615385</v>
      </c>
      <c r="CP130" s="222">
        <f t="shared" si="88"/>
        <v>0</v>
      </c>
      <c r="CQ130" s="237">
        <f t="shared" si="89"/>
        <v>0</v>
      </c>
      <c r="CR130" s="222">
        <f t="shared" si="90"/>
        <v>0</v>
      </c>
      <c r="CS130" s="237">
        <f t="shared" si="91"/>
        <v>0</v>
      </c>
      <c r="CT130" s="223">
        <f t="shared" si="92"/>
        <v>1.8461538461538463</v>
      </c>
      <c r="CU130" s="223" t="str">
        <f t="shared" si="93"/>
        <v>Đạt mục tiêu</v>
      </c>
      <c r="CV130" s="5"/>
    </row>
    <row r="131" spans="1:100" s="1" customFormat="1" ht="47">
      <c r="A131" s="1036"/>
      <c r="B131" s="1024"/>
      <c r="C131" s="1033"/>
      <c r="D131" s="1024"/>
      <c r="E131" s="1033"/>
      <c r="F131" s="1024"/>
      <c r="G131" s="217" t="s">
        <v>330</v>
      </c>
      <c r="H131" s="217"/>
      <c r="I131" s="591"/>
      <c r="J131" s="212"/>
      <c r="K131" s="465"/>
      <c r="L131" s="212" t="s">
        <v>32</v>
      </c>
      <c r="M131" s="212" t="s">
        <v>31</v>
      </c>
      <c r="N131" s="165" t="s">
        <v>12</v>
      </c>
      <c r="O131" s="221" t="s">
        <v>29</v>
      </c>
      <c r="P131" s="221" t="s">
        <v>24</v>
      </c>
      <c r="Q131" s="5"/>
      <c r="R131" s="5"/>
      <c r="S131" s="5"/>
      <c r="T131" s="5"/>
      <c r="U131" s="6"/>
      <c r="V131" s="5"/>
      <c r="W131" s="5"/>
      <c r="X131" s="5" t="s">
        <v>24</v>
      </c>
      <c r="Y131" s="5"/>
      <c r="Z131" s="5"/>
      <c r="AA131" s="5"/>
      <c r="AB131" s="80">
        <f t="shared" si="83"/>
        <v>1</v>
      </c>
      <c r="AC131" s="642"/>
      <c r="AD131" s="7"/>
      <c r="AE131" s="7"/>
      <c r="AF131" s="7"/>
      <c r="AG131" s="7"/>
      <c r="AH131" s="7"/>
      <c r="AI131" s="7"/>
      <c r="AJ131" s="7"/>
      <c r="AK131" s="7"/>
      <c r="AL131" s="7"/>
      <c r="AM131" s="7"/>
      <c r="AN131" s="7"/>
      <c r="AO131" s="7"/>
      <c r="AP131" s="7"/>
      <c r="AQ131" s="7"/>
      <c r="AR131" s="7"/>
      <c r="AS131" s="7"/>
      <c r="AT131" s="7"/>
      <c r="AU131" s="7"/>
      <c r="AV131" s="55"/>
      <c r="AW131" s="7"/>
      <c r="AX131" s="7"/>
      <c r="AY131" s="7"/>
      <c r="AZ131" s="7"/>
      <c r="BA131" s="7" t="s">
        <v>1317</v>
      </c>
      <c r="BB131" s="7"/>
      <c r="BC131" s="7" t="s">
        <v>1317</v>
      </c>
      <c r="BD131" s="7"/>
      <c r="BE131" s="7"/>
      <c r="BF131" s="7"/>
      <c r="BG131" s="7"/>
      <c r="BH131" s="7"/>
      <c r="BI131" s="7"/>
      <c r="BJ131" s="7"/>
      <c r="BK131" s="7"/>
      <c r="BL131" s="781">
        <v>1</v>
      </c>
      <c r="BM131" s="221">
        <v>2</v>
      </c>
      <c r="BN131" s="221">
        <v>2</v>
      </c>
      <c r="BO131" s="221">
        <v>2</v>
      </c>
      <c r="BP131" s="221">
        <v>2</v>
      </c>
      <c r="BQ131" s="221">
        <v>2</v>
      </c>
      <c r="BR131" s="798">
        <v>2</v>
      </c>
      <c r="BS131" s="226">
        <v>2</v>
      </c>
      <c r="BT131" s="221">
        <v>2</v>
      </c>
      <c r="BU131" s="221">
        <v>2</v>
      </c>
      <c r="BV131" s="221">
        <v>2</v>
      </c>
      <c r="BW131" s="798">
        <v>2</v>
      </c>
      <c r="BX131" s="221">
        <v>2</v>
      </c>
      <c r="BY131" s="798">
        <v>2</v>
      </c>
      <c r="BZ131" s="798">
        <v>2</v>
      </c>
      <c r="CA131" s="221">
        <v>2</v>
      </c>
      <c r="CB131" s="221">
        <v>2</v>
      </c>
      <c r="CC131" s="221">
        <v>2</v>
      </c>
      <c r="CD131" s="337">
        <v>2</v>
      </c>
      <c r="CE131" s="221">
        <v>2</v>
      </c>
      <c r="CF131" s="221">
        <v>2</v>
      </c>
      <c r="CG131" s="221">
        <v>2</v>
      </c>
      <c r="CH131" s="221">
        <v>2</v>
      </c>
      <c r="CI131" s="221">
        <v>2</v>
      </c>
      <c r="CJ131" s="337">
        <v>2</v>
      </c>
      <c r="CK131" s="221">
        <v>2</v>
      </c>
      <c r="CL131" s="222">
        <f t="shared" si="84"/>
        <v>25</v>
      </c>
      <c r="CM131" s="237">
        <f t="shared" si="85"/>
        <v>0.96153846153846156</v>
      </c>
      <c r="CN131" s="222">
        <f t="shared" si="86"/>
        <v>1</v>
      </c>
      <c r="CO131" s="237">
        <f t="shared" si="87"/>
        <v>3.8461538461538464E-2</v>
      </c>
      <c r="CP131" s="222">
        <f t="shared" si="88"/>
        <v>0</v>
      </c>
      <c r="CQ131" s="237">
        <f t="shared" si="89"/>
        <v>0</v>
      </c>
      <c r="CR131" s="222">
        <f t="shared" si="90"/>
        <v>0</v>
      </c>
      <c r="CS131" s="237">
        <f t="shared" si="91"/>
        <v>0</v>
      </c>
      <c r="CT131" s="223">
        <f t="shared" si="92"/>
        <v>1.9615384615384615</v>
      </c>
      <c r="CU131" s="223" t="str">
        <f t="shared" si="93"/>
        <v>Đạt mục tiêu</v>
      </c>
      <c r="CV131" s="5"/>
    </row>
    <row r="132" spans="1:100" s="1" customFormat="1" ht="99" customHeight="1">
      <c r="A132" s="1036"/>
      <c r="B132" s="1024"/>
      <c r="C132" s="1033"/>
      <c r="D132" s="1077"/>
      <c r="E132" s="1078"/>
      <c r="F132" s="1077" t="s">
        <v>1738</v>
      </c>
      <c r="G132" s="51" t="s">
        <v>2024</v>
      </c>
      <c r="H132" s="159"/>
      <c r="I132" s="442"/>
      <c r="J132" s="212"/>
      <c r="K132" s="468" t="s">
        <v>1739</v>
      </c>
      <c r="L132" s="212" t="s">
        <v>32</v>
      </c>
      <c r="M132" s="212" t="s">
        <v>31</v>
      </c>
      <c r="N132" s="165" t="s">
        <v>12</v>
      </c>
      <c r="O132" s="221" t="s">
        <v>29</v>
      </c>
      <c r="P132" s="221" t="s">
        <v>24</v>
      </c>
      <c r="Q132" s="5"/>
      <c r="R132" s="5"/>
      <c r="S132" s="5"/>
      <c r="T132" s="5"/>
      <c r="U132" s="6"/>
      <c r="V132" s="5" t="s">
        <v>24</v>
      </c>
      <c r="W132" s="5"/>
      <c r="X132" s="5"/>
      <c r="Y132" s="5"/>
      <c r="Z132" s="5"/>
      <c r="AA132" s="5"/>
      <c r="AB132" s="80">
        <f t="shared" si="83"/>
        <v>1</v>
      </c>
      <c r="AC132" s="642"/>
      <c r="AD132" s="55"/>
      <c r="AE132" s="55" t="s">
        <v>1183</v>
      </c>
      <c r="AF132" s="55"/>
      <c r="AG132" s="7"/>
      <c r="AH132" s="7"/>
      <c r="AI132" s="7"/>
      <c r="AJ132" s="7"/>
      <c r="AK132" s="7"/>
      <c r="AL132" s="7"/>
      <c r="AM132" s="7"/>
      <c r="AN132" s="7"/>
      <c r="AO132" s="7"/>
      <c r="AP132" s="7"/>
      <c r="AQ132" s="7"/>
      <c r="AR132" s="7"/>
      <c r="AS132" s="7"/>
      <c r="AT132" s="7"/>
      <c r="AU132" s="7"/>
      <c r="AV132" s="55"/>
      <c r="AW132" s="55" t="s">
        <v>1183</v>
      </c>
      <c r="AX132" s="55"/>
      <c r="AY132" s="55"/>
      <c r="AZ132" s="55"/>
      <c r="BA132" s="7"/>
      <c r="BB132" s="7"/>
      <c r="BC132" s="7"/>
      <c r="BD132" s="7"/>
      <c r="BE132" s="7"/>
      <c r="BF132" s="7"/>
      <c r="BG132" s="7"/>
      <c r="BH132" s="7"/>
      <c r="BI132" s="7"/>
      <c r="BJ132" s="7"/>
      <c r="BK132" s="7"/>
      <c r="BL132" s="781">
        <v>2</v>
      </c>
      <c r="BM132" s="221">
        <v>2</v>
      </c>
      <c r="BN132" s="221">
        <v>2</v>
      </c>
      <c r="BO132" s="221">
        <v>2</v>
      </c>
      <c r="BP132" s="221">
        <v>1</v>
      </c>
      <c r="BQ132" s="221">
        <v>2</v>
      </c>
      <c r="BR132" s="798">
        <v>2</v>
      </c>
      <c r="BS132" s="226">
        <v>2</v>
      </c>
      <c r="BT132" s="221">
        <v>2</v>
      </c>
      <c r="BU132" s="221">
        <v>2</v>
      </c>
      <c r="BV132" s="221">
        <v>2</v>
      </c>
      <c r="BW132" s="798">
        <v>2</v>
      </c>
      <c r="BX132" s="221">
        <v>2</v>
      </c>
      <c r="BY132" s="798">
        <v>2</v>
      </c>
      <c r="BZ132" s="798">
        <v>2</v>
      </c>
      <c r="CA132" s="221">
        <v>2</v>
      </c>
      <c r="CB132" s="221">
        <v>2</v>
      </c>
      <c r="CC132" s="221">
        <v>2</v>
      </c>
      <c r="CD132" s="337">
        <v>2</v>
      </c>
      <c r="CE132" s="221">
        <v>2</v>
      </c>
      <c r="CF132" s="221">
        <v>1</v>
      </c>
      <c r="CG132" s="221">
        <v>2</v>
      </c>
      <c r="CH132" s="221">
        <v>2</v>
      </c>
      <c r="CI132" s="221">
        <v>2</v>
      </c>
      <c r="CJ132" s="337">
        <v>2</v>
      </c>
      <c r="CK132" s="221">
        <v>2</v>
      </c>
      <c r="CL132" s="222">
        <f t="shared" si="84"/>
        <v>24</v>
      </c>
      <c r="CM132" s="237">
        <f t="shared" si="85"/>
        <v>0.92307692307692313</v>
      </c>
      <c r="CN132" s="222">
        <f t="shared" si="86"/>
        <v>2</v>
      </c>
      <c r="CO132" s="237">
        <f t="shared" si="87"/>
        <v>7.6923076923076927E-2</v>
      </c>
      <c r="CP132" s="222">
        <f t="shared" si="88"/>
        <v>0</v>
      </c>
      <c r="CQ132" s="237">
        <f t="shared" si="89"/>
        <v>0</v>
      </c>
      <c r="CR132" s="222">
        <f t="shared" si="90"/>
        <v>0</v>
      </c>
      <c r="CS132" s="237">
        <f t="shared" si="91"/>
        <v>0</v>
      </c>
      <c r="CT132" s="223">
        <f t="shared" si="92"/>
        <v>1.9230769230769231</v>
      </c>
      <c r="CU132" s="223" t="str">
        <f t="shared" si="93"/>
        <v>Đạt mục tiêu</v>
      </c>
      <c r="CV132" s="5"/>
    </row>
    <row r="133" spans="1:100" s="1" customFormat="1" ht="50.4" customHeight="1">
      <c r="A133" s="1036"/>
      <c r="B133" s="1024"/>
      <c r="C133" s="1033"/>
      <c r="D133" s="1024"/>
      <c r="E133" s="1033"/>
      <c r="F133" s="1024"/>
      <c r="G133" s="220" t="s">
        <v>1750</v>
      </c>
      <c r="H133" s="220"/>
      <c r="I133" s="442"/>
      <c r="J133" s="212"/>
      <c r="K133" s="468" t="s">
        <v>1751</v>
      </c>
      <c r="L133" s="212" t="s">
        <v>32</v>
      </c>
      <c r="M133" s="212" t="s">
        <v>31</v>
      </c>
      <c r="N133" s="165" t="s">
        <v>12</v>
      </c>
      <c r="O133" s="221" t="s">
        <v>29</v>
      </c>
      <c r="P133" s="221" t="s">
        <v>24</v>
      </c>
      <c r="Q133" s="5"/>
      <c r="R133" s="5"/>
      <c r="S133" s="5"/>
      <c r="T133" s="5"/>
      <c r="U133" s="6"/>
      <c r="V133" s="5"/>
      <c r="W133" s="5"/>
      <c r="X133" s="5" t="s">
        <v>24</v>
      </c>
      <c r="Y133" s="5"/>
      <c r="Z133" s="5"/>
      <c r="AA133" s="5"/>
      <c r="AB133" s="80">
        <f t="shared" si="83"/>
        <v>1</v>
      </c>
      <c r="AC133" s="642"/>
      <c r="AD133" s="7"/>
      <c r="AE133" s="7"/>
      <c r="AF133" s="7"/>
      <c r="AG133" s="7"/>
      <c r="AH133" s="7"/>
      <c r="AI133" s="7"/>
      <c r="AJ133" s="7"/>
      <c r="AK133" s="7"/>
      <c r="AL133" s="7"/>
      <c r="AM133" s="7"/>
      <c r="AN133" s="7"/>
      <c r="AO133" s="7"/>
      <c r="AP133" s="7"/>
      <c r="AQ133" s="7"/>
      <c r="AR133" s="7"/>
      <c r="AS133" s="7"/>
      <c r="AT133" s="7"/>
      <c r="AU133" s="7"/>
      <c r="AV133" s="55"/>
      <c r="AW133" s="55"/>
      <c r="AX133" s="55"/>
      <c r="AY133" s="55"/>
      <c r="AZ133" s="55"/>
      <c r="BA133" s="7"/>
      <c r="BB133" s="7" t="s">
        <v>1318</v>
      </c>
      <c r="BC133" s="7" t="s">
        <v>1318</v>
      </c>
      <c r="BD133" s="7" t="s">
        <v>1318</v>
      </c>
      <c r="BE133" s="7"/>
      <c r="BF133" s="7"/>
      <c r="BG133" s="7"/>
      <c r="BH133" s="7"/>
      <c r="BI133" s="7"/>
      <c r="BJ133" s="7"/>
      <c r="BK133" s="7"/>
      <c r="BL133" s="781">
        <v>2</v>
      </c>
      <c r="BM133" s="221">
        <v>2</v>
      </c>
      <c r="BN133" s="221">
        <v>2</v>
      </c>
      <c r="BO133" s="221">
        <v>1</v>
      </c>
      <c r="BP133" s="221">
        <v>2</v>
      </c>
      <c r="BQ133" s="221">
        <v>2</v>
      </c>
      <c r="BR133" s="798">
        <v>2</v>
      </c>
      <c r="BS133" s="226">
        <v>2</v>
      </c>
      <c r="BT133" s="221">
        <v>2</v>
      </c>
      <c r="BU133" s="221">
        <v>2</v>
      </c>
      <c r="BV133" s="221">
        <v>2</v>
      </c>
      <c r="BW133" s="798">
        <v>2</v>
      </c>
      <c r="BX133" s="221">
        <v>1</v>
      </c>
      <c r="BY133" s="798">
        <v>1</v>
      </c>
      <c r="BZ133" s="798">
        <v>2</v>
      </c>
      <c r="CA133" s="221">
        <v>2</v>
      </c>
      <c r="CB133" s="221">
        <v>2</v>
      </c>
      <c r="CC133" s="221">
        <v>2</v>
      </c>
      <c r="CD133" s="337">
        <v>2</v>
      </c>
      <c r="CE133" s="221">
        <v>2</v>
      </c>
      <c r="CF133" s="221">
        <v>2</v>
      </c>
      <c r="CG133" s="221">
        <v>2</v>
      </c>
      <c r="CH133" s="221">
        <v>2</v>
      </c>
      <c r="CI133" s="221">
        <v>2</v>
      </c>
      <c r="CJ133" s="337">
        <v>2</v>
      </c>
      <c r="CK133" s="221">
        <v>2</v>
      </c>
      <c r="CL133" s="222">
        <f t="shared" si="84"/>
        <v>23</v>
      </c>
      <c r="CM133" s="237">
        <f t="shared" si="85"/>
        <v>0.88461538461538458</v>
      </c>
      <c r="CN133" s="222">
        <f t="shared" si="86"/>
        <v>3</v>
      </c>
      <c r="CO133" s="237">
        <f t="shared" si="87"/>
        <v>0.11538461538461539</v>
      </c>
      <c r="CP133" s="222">
        <f t="shared" si="88"/>
        <v>0</v>
      </c>
      <c r="CQ133" s="237">
        <f t="shared" si="89"/>
        <v>0</v>
      </c>
      <c r="CR133" s="222">
        <f t="shared" si="90"/>
        <v>0</v>
      </c>
      <c r="CS133" s="237">
        <f t="shared" si="91"/>
        <v>0</v>
      </c>
      <c r="CT133" s="223">
        <f t="shared" si="92"/>
        <v>1.8846153846153846</v>
      </c>
      <c r="CU133" s="223" t="str">
        <f t="shared" si="93"/>
        <v>Đạt mục tiêu</v>
      </c>
      <c r="CV133" s="5"/>
    </row>
    <row r="134" spans="1:100" s="1" customFormat="1" ht="77.5">
      <c r="A134" s="1036"/>
      <c r="B134" s="1024"/>
      <c r="C134" s="1033"/>
      <c r="D134" s="1024"/>
      <c r="E134" s="1033"/>
      <c r="F134" s="217" t="s">
        <v>1740</v>
      </c>
      <c r="G134" s="220" t="s">
        <v>1544</v>
      </c>
      <c r="H134" s="220"/>
      <c r="I134" s="601"/>
      <c r="J134" s="212"/>
      <c r="K134" s="465"/>
      <c r="L134" s="5" t="s">
        <v>32</v>
      </c>
      <c r="M134" s="212" t="s">
        <v>31</v>
      </c>
      <c r="N134" s="165" t="s">
        <v>12</v>
      </c>
      <c r="O134" s="221" t="s">
        <v>29</v>
      </c>
      <c r="P134" s="221" t="s">
        <v>24</v>
      </c>
      <c r="Q134" s="5"/>
      <c r="R134" s="5"/>
      <c r="S134" s="5"/>
      <c r="T134" s="5"/>
      <c r="U134" s="6"/>
      <c r="V134" s="5"/>
      <c r="W134" s="5" t="s">
        <v>24</v>
      </c>
      <c r="X134" s="5"/>
      <c r="Y134" s="5"/>
      <c r="Z134" s="5"/>
      <c r="AA134" s="5"/>
      <c r="AB134" s="80">
        <f t="shared" si="83"/>
        <v>1</v>
      </c>
      <c r="AC134" s="642"/>
      <c r="AD134" s="7"/>
      <c r="AE134" s="7"/>
      <c r="AF134" s="7"/>
      <c r="AG134" s="7"/>
      <c r="AH134" s="7"/>
      <c r="AI134" s="7"/>
      <c r="AJ134" s="7"/>
      <c r="AK134" s="7"/>
      <c r="AL134" s="7"/>
      <c r="AM134" s="7"/>
      <c r="AN134" s="7"/>
      <c r="AO134" s="7"/>
      <c r="AP134" s="7"/>
      <c r="AQ134" s="7"/>
      <c r="AR134" s="7"/>
      <c r="AS134" s="7"/>
      <c r="AT134" s="7"/>
      <c r="AU134" s="7"/>
      <c r="AV134" s="55"/>
      <c r="AW134" s="55"/>
      <c r="AX134" s="55"/>
      <c r="AY134" s="55"/>
      <c r="AZ134" s="55" t="s">
        <v>1183</v>
      </c>
      <c r="BA134" s="7"/>
      <c r="BB134" s="7"/>
      <c r="BC134" s="7"/>
      <c r="BD134" s="7"/>
      <c r="BE134" s="7"/>
      <c r="BF134" s="7"/>
      <c r="BG134" s="7"/>
      <c r="BH134" s="7"/>
      <c r="BI134" s="7"/>
      <c r="BJ134" s="7"/>
      <c r="BK134" s="7"/>
      <c r="BL134" s="781">
        <v>2</v>
      </c>
      <c r="BM134" s="221">
        <v>2</v>
      </c>
      <c r="BN134" s="221">
        <v>2</v>
      </c>
      <c r="BO134" s="221">
        <v>2</v>
      </c>
      <c r="BP134" s="221">
        <v>1</v>
      </c>
      <c r="BQ134" s="221">
        <v>2</v>
      </c>
      <c r="BR134" s="798">
        <v>1</v>
      </c>
      <c r="BS134" s="226">
        <v>2</v>
      </c>
      <c r="BT134" s="221">
        <v>1</v>
      </c>
      <c r="BU134" s="221">
        <v>2</v>
      </c>
      <c r="BV134" s="221">
        <v>2</v>
      </c>
      <c r="BW134" s="798">
        <v>2</v>
      </c>
      <c r="BX134" s="221">
        <v>2</v>
      </c>
      <c r="BY134" s="798">
        <v>2</v>
      </c>
      <c r="BZ134" s="798">
        <v>2</v>
      </c>
      <c r="CA134" s="221">
        <v>2</v>
      </c>
      <c r="CB134" s="221">
        <v>2</v>
      </c>
      <c r="CC134" s="221">
        <v>2</v>
      </c>
      <c r="CD134" s="337">
        <v>2</v>
      </c>
      <c r="CE134" s="221">
        <v>1</v>
      </c>
      <c r="CF134" s="221">
        <v>2</v>
      </c>
      <c r="CG134" s="221">
        <v>2</v>
      </c>
      <c r="CH134" s="221">
        <v>2</v>
      </c>
      <c r="CI134" s="221">
        <v>2</v>
      </c>
      <c r="CJ134" s="337">
        <v>2</v>
      </c>
      <c r="CK134" s="221">
        <v>2</v>
      </c>
      <c r="CL134" s="222">
        <f t="shared" si="84"/>
        <v>22</v>
      </c>
      <c r="CM134" s="237">
        <f t="shared" si="85"/>
        <v>0.84615384615384615</v>
      </c>
      <c r="CN134" s="222">
        <f t="shared" si="86"/>
        <v>4</v>
      </c>
      <c r="CO134" s="237">
        <f t="shared" si="87"/>
        <v>0.15384615384615385</v>
      </c>
      <c r="CP134" s="222">
        <f t="shared" si="88"/>
        <v>0</v>
      </c>
      <c r="CQ134" s="237">
        <f t="shared" si="89"/>
        <v>0</v>
      </c>
      <c r="CR134" s="222">
        <f t="shared" si="90"/>
        <v>0</v>
      </c>
      <c r="CS134" s="237">
        <f t="shared" si="91"/>
        <v>0</v>
      </c>
      <c r="CT134" s="223">
        <f t="shared" si="92"/>
        <v>1.8461538461538463</v>
      </c>
      <c r="CU134" s="223" t="str">
        <f t="shared" si="93"/>
        <v>Đạt mục tiêu</v>
      </c>
      <c r="CV134" s="5"/>
    </row>
    <row r="135" spans="1:100" s="1" customFormat="1" ht="70.25" customHeight="1">
      <c r="A135" s="1036"/>
      <c r="B135" s="1024"/>
      <c r="C135" s="1033"/>
      <c r="D135" s="1024"/>
      <c r="E135" s="1033"/>
      <c r="F135" s="1024" t="s">
        <v>1740</v>
      </c>
      <c r="G135" s="220" t="s">
        <v>2797</v>
      </c>
      <c r="H135" s="220"/>
      <c r="I135" s="442"/>
      <c r="J135" s="212"/>
      <c r="K135" s="465"/>
      <c r="L135" s="212" t="s">
        <v>32</v>
      </c>
      <c r="M135" s="212" t="s">
        <v>31</v>
      </c>
      <c r="N135" s="165" t="s">
        <v>12</v>
      </c>
      <c r="O135" s="221" t="s">
        <v>29</v>
      </c>
      <c r="P135" s="221" t="s">
        <v>24</v>
      </c>
      <c r="Q135" s="5"/>
      <c r="R135" s="5"/>
      <c r="S135" s="5"/>
      <c r="T135" s="5"/>
      <c r="U135" s="6"/>
      <c r="V135" s="5"/>
      <c r="W135" s="5"/>
      <c r="X135" s="5"/>
      <c r="Y135" s="5" t="s">
        <v>24</v>
      </c>
      <c r="Z135" s="5"/>
      <c r="AA135" s="5"/>
      <c r="AB135" s="80">
        <f t="shared" si="83"/>
        <v>1</v>
      </c>
      <c r="AC135" s="642"/>
      <c r="AD135" s="7"/>
      <c r="AE135" s="7"/>
      <c r="AF135" s="7"/>
      <c r="AG135" s="7"/>
      <c r="AH135" s="7"/>
      <c r="AI135" s="7"/>
      <c r="AJ135" s="7"/>
      <c r="AK135" s="7"/>
      <c r="AL135" s="7"/>
      <c r="AM135" s="7"/>
      <c r="AN135" s="7"/>
      <c r="AO135" s="7"/>
      <c r="AP135" s="7"/>
      <c r="AQ135" s="7"/>
      <c r="AR135" s="7"/>
      <c r="AS135" s="7"/>
      <c r="AT135" s="7"/>
      <c r="AU135" s="7"/>
      <c r="AV135" s="55"/>
      <c r="AW135" s="55"/>
      <c r="AX135" s="55"/>
      <c r="AY135" s="55"/>
      <c r="AZ135" s="55"/>
      <c r="BA135" s="7"/>
      <c r="BB135" s="7"/>
      <c r="BC135" s="7"/>
      <c r="BD135" s="7"/>
      <c r="BE135" s="7" t="s">
        <v>1317</v>
      </c>
      <c r="BF135" s="7" t="s">
        <v>1317</v>
      </c>
      <c r="BG135" s="7" t="s">
        <v>1317</v>
      </c>
      <c r="BH135" s="7"/>
      <c r="BI135" s="7"/>
      <c r="BJ135" s="7"/>
      <c r="BK135" s="7"/>
      <c r="BL135" s="781">
        <v>1</v>
      </c>
      <c r="BM135" s="221">
        <v>2</v>
      </c>
      <c r="BN135" s="221">
        <v>2</v>
      </c>
      <c r="BO135" s="221">
        <v>2</v>
      </c>
      <c r="BP135" s="221">
        <v>2</v>
      </c>
      <c r="BQ135" s="221">
        <v>2</v>
      </c>
      <c r="BR135" s="798">
        <v>2</v>
      </c>
      <c r="BS135" s="226">
        <v>1</v>
      </c>
      <c r="BT135" s="221">
        <v>2</v>
      </c>
      <c r="BU135" s="221">
        <v>2</v>
      </c>
      <c r="BV135" s="221">
        <v>2</v>
      </c>
      <c r="BW135" s="798">
        <v>2</v>
      </c>
      <c r="BX135" s="221">
        <v>2</v>
      </c>
      <c r="BY135" s="798">
        <v>2</v>
      </c>
      <c r="BZ135" s="798">
        <v>1</v>
      </c>
      <c r="CA135" s="221">
        <v>2</v>
      </c>
      <c r="CB135" s="221">
        <v>2</v>
      </c>
      <c r="CC135" s="221">
        <v>2</v>
      </c>
      <c r="CD135" s="337">
        <v>2</v>
      </c>
      <c r="CE135" s="221">
        <v>2</v>
      </c>
      <c r="CF135" s="221">
        <v>2</v>
      </c>
      <c r="CG135" s="221">
        <v>2</v>
      </c>
      <c r="CH135" s="221">
        <v>2</v>
      </c>
      <c r="CI135" s="221">
        <v>2</v>
      </c>
      <c r="CJ135" s="337">
        <v>2</v>
      </c>
      <c r="CK135" s="221">
        <v>2</v>
      </c>
      <c r="CL135" s="222">
        <f t="shared" si="84"/>
        <v>23</v>
      </c>
      <c r="CM135" s="237">
        <f t="shared" si="85"/>
        <v>0.88461538461538458</v>
      </c>
      <c r="CN135" s="222">
        <f t="shared" si="86"/>
        <v>3</v>
      </c>
      <c r="CO135" s="237">
        <f t="shared" si="87"/>
        <v>0.11538461538461539</v>
      </c>
      <c r="CP135" s="222">
        <f t="shared" si="88"/>
        <v>0</v>
      </c>
      <c r="CQ135" s="237">
        <f t="shared" si="89"/>
        <v>0</v>
      </c>
      <c r="CR135" s="222">
        <f t="shared" si="90"/>
        <v>0</v>
      </c>
      <c r="CS135" s="237">
        <f t="shared" si="91"/>
        <v>0</v>
      </c>
      <c r="CT135" s="223">
        <f t="shared" si="92"/>
        <v>1.8846153846153846</v>
      </c>
      <c r="CU135" s="223" t="str">
        <f t="shared" si="93"/>
        <v>Đạt mục tiêu</v>
      </c>
      <c r="CV135" s="5"/>
    </row>
    <row r="136" spans="1:100" s="1" customFormat="1" ht="62">
      <c r="A136" s="1036"/>
      <c r="B136" s="1024"/>
      <c r="C136" s="1033"/>
      <c r="D136" s="1024"/>
      <c r="E136" s="1033"/>
      <c r="F136" s="1024"/>
      <c r="G136" s="220" t="s">
        <v>1563</v>
      </c>
      <c r="H136" s="220"/>
      <c r="I136" s="601"/>
      <c r="J136" s="212"/>
      <c r="K136" s="465"/>
      <c r="L136" s="5" t="s">
        <v>32</v>
      </c>
      <c r="M136" s="212" t="s">
        <v>31</v>
      </c>
      <c r="N136" s="165" t="s">
        <v>12</v>
      </c>
      <c r="O136" s="221" t="s">
        <v>29</v>
      </c>
      <c r="P136" s="221" t="s">
        <v>24</v>
      </c>
      <c r="Q136" s="5"/>
      <c r="R136" s="5"/>
      <c r="S136" s="5"/>
      <c r="T136" s="5"/>
      <c r="U136" s="6"/>
      <c r="V136" s="5"/>
      <c r="W136" s="5"/>
      <c r="X136" s="5"/>
      <c r="Y136" s="5"/>
      <c r="Z136" s="5" t="s">
        <v>24</v>
      </c>
      <c r="AA136" s="5"/>
      <c r="AB136" s="80">
        <f t="shared" si="83"/>
        <v>1</v>
      </c>
      <c r="AC136" s="642"/>
      <c r="AD136" s="7"/>
      <c r="AE136" s="7"/>
      <c r="AF136" s="7"/>
      <c r="AG136" s="7"/>
      <c r="AH136" s="7"/>
      <c r="AI136" s="7"/>
      <c r="AJ136" s="7"/>
      <c r="AK136" s="7"/>
      <c r="AL136" s="7"/>
      <c r="AM136" s="7"/>
      <c r="AN136" s="7"/>
      <c r="AO136" s="7"/>
      <c r="AP136" s="7"/>
      <c r="AQ136" s="7"/>
      <c r="AR136" s="7"/>
      <c r="AS136" s="7"/>
      <c r="AT136" s="7"/>
      <c r="AU136" s="7"/>
      <c r="AV136" s="55"/>
      <c r="AW136" s="55"/>
      <c r="AX136" s="55"/>
      <c r="AY136" s="55"/>
      <c r="AZ136" s="55"/>
      <c r="BA136" s="7"/>
      <c r="BB136" s="7"/>
      <c r="BC136" s="7"/>
      <c r="BD136" s="7"/>
      <c r="BE136" s="7"/>
      <c r="BF136" s="7"/>
      <c r="BG136" s="7"/>
      <c r="BH136" s="7" t="s">
        <v>1317</v>
      </c>
      <c r="BI136" s="7" t="s">
        <v>1317</v>
      </c>
      <c r="BJ136" s="7"/>
      <c r="BK136" s="7"/>
      <c r="BL136" s="781">
        <v>2</v>
      </c>
      <c r="BM136" s="221">
        <v>2</v>
      </c>
      <c r="BN136" s="221">
        <v>2</v>
      </c>
      <c r="BO136" s="221">
        <v>1</v>
      </c>
      <c r="BP136" s="221">
        <v>2</v>
      </c>
      <c r="BQ136" s="221">
        <v>2</v>
      </c>
      <c r="BR136" s="798">
        <v>2</v>
      </c>
      <c r="BS136" s="226">
        <v>2</v>
      </c>
      <c r="BT136" s="221">
        <v>2</v>
      </c>
      <c r="BU136" s="221">
        <v>2</v>
      </c>
      <c r="BV136" s="221">
        <v>2</v>
      </c>
      <c r="BW136" s="798">
        <v>2</v>
      </c>
      <c r="BX136" s="221">
        <v>2</v>
      </c>
      <c r="BY136" s="798">
        <v>2</v>
      </c>
      <c r="BZ136" s="798">
        <v>2</v>
      </c>
      <c r="CA136" s="221">
        <v>2</v>
      </c>
      <c r="CB136" s="221">
        <v>2</v>
      </c>
      <c r="CC136" s="221">
        <v>2</v>
      </c>
      <c r="CD136" s="337">
        <v>2</v>
      </c>
      <c r="CE136" s="221">
        <v>2</v>
      </c>
      <c r="CF136" s="221">
        <v>2</v>
      </c>
      <c r="CG136" s="221">
        <v>2</v>
      </c>
      <c r="CH136" s="221">
        <v>2</v>
      </c>
      <c r="CI136" s="221">
        <v>2</v>
      </c>
      <c r="CJ136" s="337">
        <v>2</v>
      </c>
      <c r="CK136" s="221">
        <v>2</v>
      </c>
      <c r="CL136" s="222">
        <f t="shared" si="84"/>
        <v>25</v>
      </c>
      <c r="CM136" s="237">
        <f t="shared" si="85"/>
        <v>0.96153846153846156</v>
      </c>
      <c r="CN136" s="222">
        <f t="shared" si="86"/>
        <v>1</v>
      </c>
      <c r="CO136" s="237">
        <f t="shared" si="87"/>
        <v>3.8461538461538464E-2</v>
      </c>
      <c r="CP136" s="222">
        <f t="shared" si="88"/>
        <v>0</v>
      </c>
      <c r="CQ136" s="237">
        <f t="shared" si="89"/>
        <v>0</v>
      </c>
      <c r="CR136" s="222">
        <f t="shared" si="90"/>
        <v>0</v>
      </c>
      <c r="CS136" s="237">
        <f t="shared" si="91"/>
        <v>0</v>
      </c>
      <c r="CT136" s="223">
        <f t="shared" si="92"/>
        <v>1.9615384615384615</v>
      </c>
      <c r="CU136" s="223" t="str">
        <f t="shared" si="93"/>
        <v>Đạt mục tiêu</v>
      </c>
      <c r="CV136" s="5"/>
    </row>
    <row r="137" spans="1:100" s="1" customFormat="1" ht="62">
      <c r="A137" s="1036"/>
      <c r="B137" s="1024"/>
      <c r="C137" s="1033"/>
      <c r="D137" s="1024"/>
      <c r="E137" s="1033"/>
      <c r="F137" s="1024"/>
      <c r="G137" s="220" t="s">
        <v>1578</v>
      </c>
      <c r="H137" s="220"/>
      <c r="I137" s="601"/>
      <c r="J137" s="212"/>
      <c r="K137" s="465"/>
      <c r="L137" s="5" t="s">
        <v>32</v>
      </c>
      <c r="M137" s="212" t="s">
        <v>31</v>
      </c>
      <c r="N137" s="165" t="s">
        <v>12</v>
      </c>
      <c r="O137" s="221" t="s">
        <v>29</v>
      </c>
      <c r="P137" s="221" t="s">
        <v>24</v>
      </c>
      <c r="Q137" s="5"/>
      <c r="R137" s="5"/>
      <c r="S137" s="5"/>
      <c r="T137" s="5"/>
      <c r="U137" s="6"/>
      <c r="V137" s="5"/>
      <c r="W137" s="5" t="s">
        <v>24</v>
      </c>
      <c r="X137" s="5"/>
      <c r="Y137" s="5"/>
      <c r="Z137" s="5"/>
      <c r="AA137" s="5"/>
      <c r="AB137" s="80">
        <f t="shared" si="83"/>
        <v>1</v>
      </c>
      <c r="AC137" s="642"/>
      <c r="AD137" s="7"/>
      <c r="AE137" s="7"/>
      <c r="AF137" s="7"/>
      <c r="AG137" s="7"/>
      <c r="AH137" s="7"/>
      <c r="AI137" s="7"/>
      <c r="AJ137" s="7"/>
      <c r="AK137" s="7"/>
      <c r="AL137" s="7"/>
      <c r="AM137" s="7"/>
      <c r="AN137" s="7"/>
      <c r="AO137" s="7"/>
      <c r="AP137" s="7"/>
      <c r="AQ137" s="7"/>
      <c r="AR137" s="7"/>
      <c r="AS137" s="7"/>
      <c r="AT137" s="7"/>
      <c r="AU137" s="7"/>
      <c r="AV137" s="55"/>
      <c r="AW137" s="55"/>
      <c r="AX137" s="55"/>
      <c r="AY137" s="55" t="s">
        <v>1317</v>
      </c>
      <c r="AZ137" s="55" t="s">
        <v>1317</v>
      </c>
      <c r="BA137" s="7"/>
      <c r="BB137" s="7"/>
      <c r="BC137" s="7"/>
      <c r="BD137" s="7"/>
      <c r="BE137" s="7"/>
      <c r="BF137" s="7"/>
      <c r="BG137" s="7"/>
      <c r="BH137" s="7"/>
      <c r="BI137" s="7"/>
      <c r="BJ137" s="7" t="s">
        <v>1317</v>
      </c>
      <c r="BK137" s="7" t="s">
        <v>1317</v>
      </c>
      <c r="BL137" s="781">
        <v>2</v>
      </c>
      <c r="BM137" s="221">
        <v>2</v>
      </c>
      <c r="BN137" s="221">
        <v>2</v>
      </c>
      <c r="BO137" s="221">
        <v>2</v>
      </c>
      <c r="BP137" s="221">
        <v>2</v>
      </c>
      <c r="BQ137" s="221">
        <v>2</v>
      </c>
      <c r="BR137" s="798">
        <v>2</v>
      </c>
      <c r="BS137" s="226">
        <v>2</v>
      </c>
      <c r="BT137" s="221">
        <v>2</v>
      </c>
      <c r="BU137" s="221">
        <v>2</v>
      </c>
      <c r="BV137" s="221">
        <v>2</v>
      </c>
      <c r="BW137" s="798">
        <v>2</v>
      </c>
      <c r="BX137" s="221">
        <v>2</v>
      </c>
      <c r="BY137" s="798">
        <v>2</v>
      </c>
      <c r="BZ137" s="798">
        <v>2</v>
      </c>
      <c r="CA137" s="221">
        <v>2</v>
      </c>
      <c r="CB137" s="221">
        <v>2</v>
      </c>
      <c r="CC137" s="221">
        <v>2</v>
      </c>
      <c r="CD137" s="337">
        <v>2</v>
      </c>
      <c r="CE137" s="221">
        <v>1</v>
      </c>
      <c r="CF137" s="221">
        <v>2</v>
      </c>
      <c r="CG137" s="221">
        <v>2</v>
      </c>
      <c r="CH137" s="221">
        <v>2</v>
      </c>
      <c r="CI137" s="221">
        <v>2</v>
      </c>
      <c r="CJ137" s="337">
        <v>2</v>
      </c>
      <c r="CK137" s="221">
        <v>2</v>
      </c>
      <c r="CL137" s="222">
        <f t="shared" si="84"/>
        <v>25</v>
      </c>
      <c r="CM137" s="237">
        <f t="shared" si="85"/>
        <v>0.96153846153846156</v>
      </c>
      <c r="CN137" s="222">
        <f t="shared" si="86"/>
        <v>1</v>
      </c>
      <c r="CO137" s="237">
        <f t="shared" si="87"/>
        <v>3.8461538461538464E-2</v>
      </c>
      <c r="CP137" s="222">
        <f t="shared" si="88"/>
        <v>0</v>
      </c>
      <c r="CQ137" s="237">
        <f t="shared" si="89"/>
        <v>0</v>
      </c>
      <c r="CR137" s="222">
        <f t="shared" si="90"/>
        <v>0</v>
      </c>
      <c r="CS137" s="237">
        <f t="shared" si="91"/>
        <v>0</v>
      </c>
      <c r="CT137" s="223">
        <f t="shared" si="92"/>
        <v>1.9615384615384615</v>
      </c>
      <c r="CU137" s="223" t="str">
        <f t="shared" si="93"/>
        <v>Đạt mục tiêu</v>
      </c>
      <c r="CV137" s="5"/>
    </row>
    <row r="138" spans="1:100" s="1" customFormat="1" ht="47">
      <c r="A138" s="1036"/>
      <c r="B138" s="1024"/>
      <c r="C138" s="1033"/>
      <c r="D138" s="1024"/>
      <c r="E138" s="1033"/>
      <c r="F138" s="1024"/>
      <c r="G138" s="159" t="s">
        <v>2459</v>
      </c>
      <c r="H138" s="159"/>
      <c r="I138" s="442"/>
      <c r="J138" s="212"/>
      <c r="K138" s="465"/>
      <c r="L138" s="5" t="s">
        <v>32</v>
      </c>
      <c r="M138" s="212" t="s">
        <v>31</v>
      </c>
      <c r="N138" s="165" t="s">
        <v>12</v>
      </c>
      <c r="O138" s="221" t="s">
        <v>29</v>
      </c>
      <c r="P138" s="221" t="s">
        <v>24</v>
      </c>
      <c r="Q138" s="5"/>
      <c r="R138" s="5"/>
      <c r="S138" s="5"/>
      <c r="T138" s="5"/>
      <c r="U138" s="6"/>
      <c r="V138" s="5"/>
      <c r="W138" s="5"/>
      <c r="X138" s="5"/>
      <c r="Y138" s="5"/>
      <c r="Z138" s="5"/>
      <c r="AA138" s="5" t="s">
        <v>24</v>
      </c>
      <c r="AB138" s="80">
        <f t="shared" si="83"/>
        <v>1</v>
      </c>
      <c r="AC138" s="642"/>
      <c r="AD138" s="7"/>
      <c r="AE138" s="7"/>
      <c r="AF138" s="7"/>
      <c r="AG138" s="7"/>
      <c r="AH138" s="7"/>
      <c r="AI138" s="7"/>
      <c r="AJ138" s="7"/>
      <c r="AK138" s="7"/>
      <c r="AL138" s="7"/>
      <c r="AM138" s="7"/>
      <c r="AN138" s="7"/>
      <c r="AO138" s="7"/>
      <c r="AP138" s="7" t="s">
        <v>1317</v>
      </c>
      <c r="AQ138" s="7"/>
      <c r="AR138" s="7" t="s">
        <v>1317</v>
      </c>
      <c r="AS138" s="7"/>
      <c r="AT138" s="7"/>
      <c r="AU138" s="7"/>
      <c r="AV138" s="55"/>
      <c r="AW138" s="7"/>
      <c r="AX138" s="7"/>
      <c r="AY138" s="7"/>
      <c r="AZ138" s="7"/>
      <c r="BA138" s="7"/>
      <c r="BB138" s="7"/>
      <c r="BC138" s="7"/>
      <c r="BD138" s="7"/>
      <c r="BE138" s="7"/>
      <c r="BF138" s="7"/>
      <c r="BG138" s="7"/>
      <c r="BH138" s="7"/>
      <c r="BI138" s="7"/>
      <c r="BJ138" s="7"/>
      <c r="BK138" s="7"/>
      <c r="BL138" s="781">
        <v>2</v>
      </c>
      <c r="BM138" s="221">
        <v>2</v>
      </c>
      <c r="BN138" s="221">
        <v>2</v>
      </c>
      <c r="BO138" s="221">
        <v>2</v>
      </c>
      <c r="BP138" s="221">
        <v>2</v>
      </c>
      <c r="BQ138" s="221">
        <v>2</v>
      </c>
      <c r="BR138" s="798">
        <v>2</v>
      </c>
      <c r="BS138" s="226">
        <v>2</v>
      </c>
      <c r="BT138" s="221">
        <v>2</v>
      </c>
      <c r="BU138" s="221">
        <v>2</v>
      </c>
      <c r="BV138" s="221">
        <v>2</v>
      </c>
      <c r="BW138" s="798">
        <v>1</v>
      </c>
      <c r="BX138" s="221">
        <v>2</v>
      </c>
      <c r="BY138" s="798">
        <v>2</v>
      </c>
      <c r="BZ138" s="798">
        <v>2</v>
      </c>
      <c r="CA138" s="221">
        <v>2</v>
      </c>
      <c r="CB138" s="221">
        <v>2</v>
      </c>
      <c r="CC138" s="221">
        <v>2</v>
      </c>
      <c r="CD138" s="337">
        <v>2</v>
      </c>
      <c r="CE138" s="221">
        <v>2</v>
      </c>
      <c r="CF138" s="221">
        <v>2</v>
      </c>
      <c r="CG138" s="221">
        <v>2</v>
      </c>
      <c r="CH138" s="221">
        <v>2</v>
      </c>
      <c r="CI138" s="221">
        <v>2</v>
      </c>
      <c r="CJ138" s="337">
        <v>2</v>
      </c>
      <c r="CK138" s="221">
        <v>2</v>
      </c>
      <c r="CL138" s="222">
        <f t="shared" si="84"/>
        <v>25</v>
      </c>
      <c r="CM138" s="237">
        <f t="shared" si="85"/>
        <v>0.96153846153846156</v>
      </c>
      <c r="CN138" s="222">
        <f t="shared" si="86"/>
        <v>1</v>
      </c>
      <c r="CO138" s="237">
        <f t="shared" si="87"/>
        <v>3.8461538461538464E-2</v>
      </c>
      <c r="CP138" s="222">
        <f t="shared" si="88"/>
        <v>0</v>
      </c>
      <c r="CQ138" s="237">
        <f t="shared" si="89"/>
        <v>0</v>
      </c>
      <c r="CR138" s="222">
        <f t="shared" si="90"/>
        <v>0</v>
      </c>
      <c r="CS138" s="237">
        <f t="shared" si="91"/>
        <v>0</v>
      </c>
      <c r="CT138" s="223">
        <f t="shared" si="92"/>
        <v>1.9615384615384615</v>
      </c>
      <c r="CU138" s="223" t="str">
        <f t="shared" si="93"/>
        <v>Đạt mục tiêu</v>
      </c>
      <c r="CV138" s="5"/>
    </row>
    <row r="139" spans="1:100" s="1" customFormat="1" ht="33" customHeight="1">
      <c r="A139" s="227">
        <v>60</v>
      </c>
      <c r="B139" s="217" t="s">
        <v>2712</v>
      </c>
      <c r="C139" s="215" t="s">
        <v>26</v>
      </c>
      <c r="D139" s="217" t="s">
        <v>2713</v>
      </c>
      <c r="E139" s="215" t="s">
        <v>26</v>
      </c>
      <c r="F139" s="217" t="s">
        <v>2713</v>
      </c>
      <c r="G139" s="752" t="s">
        <v>2757</v>
      </c>
      <c r="H139" s="109"/>
      <c r="I139" s="442"/>
      <c r="J139" s="38"/>
      <c r="K139" s="484"/>
      <c r="L139" s="5" t="s">
        <v>32</v>
      </c>
      <c r="M139" s="212" t="s">
        <v>31</v>
      </c>
      <c r="N139" s="165" t="s">
        <v>12</v>
      </c>
      <c r="O139" s="221" t="s">
        <v>29</v>
      </c>
      <c r="P139" s="221" t="s">
        <v>24</v>
      </c>
      <c r="Q139" s="5"/>
      <c r="R139" s="5"/>
      <c r="S139" s="5"/>
      <c r="T139" s="5"/>
      <c r="U139" s="6"/>
      <c r="V139" s="5"/>
      <c r="W139" s="5" t="s">
        <v>24</v>
      </c>
      <c r="X139" s="5"/>
      <c r="Y139" s="5"/>
      <c r="Z139" s="5"/>
      <c r="AA139" s="5"/>
      <c r="AB139" s="80">
        <f t="shared" si="83"/>
        <v>1</v>
      </c>
      <c r="AC139" s="642"/>
      <c r="AD139" s="7"/>
      <c r="AE139" s="7"/>
      <c r="AF139" s="7"/>
      <c r="AG139" s="7"/>
      <c r="AH139" s="7"/>
      <c r="AI139" s="7"/>
      <c r="AJ139" s="7"/>
      <c r="AK139" s="7"/>
      <c r="AL139" s="7"/>
      <c r="AM139" s="7"/>
      <c r="AN139" s="7"/>
      <c r="AO139" s="7"/>
      <c r="AP139" s="7"/>
      <c r="AQ139" s="7"/>
      <c r="AR139" s="7"/>
      <c r="AS139" s="7"/>
      <c r="AT139" s="7"/>
      <c r="AU139" s="7"/>
      <c r="AV139" s="55"/>
      <c r="AW139" s="7"/>
      <c r="AX139" s="7"/>
      <c r="AY139" s="7" t="s">
        <v>1405</v>
      </c>
      <c r="AZ139" s="7" t="s">
        <v>1405</v>
      </c>
      <c r="BA139" s="7"/>
      <c r="BB139" s="7"/>
      <c r="BC139" s="7"/>
      <c r="BD139" s="7"/>
      <c r="BE139" s="7"/>
      <c r="BF139" s="7"/>
      <c r="BG139" s="7"/>
      <c r="BH139" s="7"/>
      <c r="BI139" s="7"/>
      <c r="BJ139" s="7"/>
      <c r="BK139" s="7"/>
      <c r="BL139" s="781" t="s">
        <v>2281</v>
      </c>
      <c r="BM139" s="221" t="s">
        <v>2281</v>
      </c>
      <c r="BN139" s="221" t="s">
        <v>2281</v>
      </c>
      <c r="BO139" s="221" t="s">
        <v>2281</v>
      </c>
      <c r="BP139" s="221" t="s">
        <v>2281</v>
      </c>
      <c r="BQ139" s="221" t="s">
        <v>2281</v>
      </c>
      <c r="BR139" s="798" t="s">
        <v>2281</v>
      </c>
      <c r="BS139" s="226" t="s">
        <v>2281</v>
      </c>
      <c r="BT139" s="221" t="s">
        <v>2281</v>
      </c>
      <c r="BU139" s="221" t="s">
        <v>2281</v>
      </c>
      <c r="BV139" s="221" t="s">
        <v>2281</v>
      </c>
      <c r="BW139" s="798" t="s">
        <v>2281</v>
      </c>
      <c r="BX139" s="221" t="s">
        <v>2281</v>
      </c>
      <c r="BY139" s="798" t="s">
        <v>2281</v>
      </c>
      <c r="BZ139" s="798" t="s">
        <v>2281</v>
      </c>
      <c r="CA139" s="221" t="s">
        <v>2281</v>
      </c>
      <c r="CB139" s="221" t="s">
        <v>2281</v>
      </c>
      <c r="CC139" s="221" t="s">
        <v>2281</v>
      </c>
      <c r="CD139" s="337" t="s">
        <v>2281</v>
      </c>
      <c r="CE139" s="221" t="s">
        <v>2281</v>
      </c>
      <c r="CF139" s="221" t="s">
        <v>2281</v>
      </c>
      <c r="CG139" s="221" t="s">
        <v>2281</v>
      </c>
      <c r="CH139" s="221" t="s">
        <v>2281</v>
      </c>
      <c r="CI139" s="221" t="s">
        <v>2281</v>
      </c>
      <c r="CJ139" s="337" t="s">
        <v>2281</v>
      </c>
      <c r="CK139" s="221" t="s">
        <v>2281</v>
      </c>
      <c r="CL139" s="222">
        <f t="shared" si="84"/>
        <v>0</v>
      </c>
      <c r="CM139" s="237">
        <f t="shared" si="85"/>
        <v>0</v>
      </c>
      <c r="CN139" s="222">
        <f t="shared" si="86"/>
        <v>0</v>
      </c>
      <c r="CO139" s="237">
        <f t="shared" si="87"/>
        <v>0</v>
      </c>
      <c r="CP139" s="222">
        <f t="shared" si="88"/>
        <v>0</v>
      </c>
      <c r="CQ139" s="237">
        <f t="shared" si="89"/>
        <v>0</v>
      </c>
      <c r="CR139" s="222">
        <f t="shared" si="90"/>
        <v>26</v>
      </c>
      <c r="CS139" s="237">
        <f t="shared" si="91"/>
        <v>1</v>
      </c>
      <c r="CT139" s="223" t="e">
        <f t="shared" si="92"/>
        <v>#DIV/0!</v>
      </c>
      <c r="CU139" s="223" t="str">
        <f t="shared" si="93"/>
        <v>KĐG</v>
      </c>
      <c r="CV139" s="5"/>
    </row>
    <row r="140" spans="1:100" s="15" customFormat="1" ht="47">
      <c r="A140" s="1036">
        <v>61</v>
      </c>
      <c r="B140" s="1077" t="s">
        <v>478</v>
      </c>
      <c r="C140" s="1078" t="s">
        <v>35</v>
      </c>
      <c r="D140" s="1077" t="s">
        <v>228</v>
      </c>
      <c r="E140" s="1078" t="s">
        <v>35</v>
      </c>
      <c r="F140" s="1077" t="s">
        <v>228</v>
      </c>
      <c r="G140" s="217" t="s">
        <v>1997</v>
      </c>
      <c r="H140" s="217"/>
      <c r="I140" s="591"/>
      <c r="J140" s="38"/>
      <c r="K140" s="484"/>
      <c r="L140" s="5" t="s">
        <v>32</v>
      </c>
      <c r="M140" s="212" t="s">
        <v>31</v>
      </c>
      <c r="N140" s="167" t="s">
        <v>12</v>
      </c>
      <c r="O140" s="227" t="s">
        <v>29</v>
      </c>
      <c r="P140" s="227" t="s">
        <v>24</v>
      </c>
      <c r="Q140" s="13"/>
      <c r="R140" s="13"/>
      <c r="S140" s="13"/>
      <c r="T140" s="13"/>
      <c r="U140" s="6" t="s">
        <v>24</v>
      </c>
      <c r="V140" s="13"/>
      <c r="W140" s="13"/>
      <c r="X140" s="13"/>
      <c r="Y140" s="13"/>
      <c r="Z140" s="13"/>
      <c r="AA140" s="13"/>
      <c r="AB140" s="80">
        <f t="shared" si="83"/>
        <v>1</v>
      </c>
      <c r="AC140" s="650"/>
      <c r="AD140" s="14"/>
      <c r="AE140" s="14"/>
      <c r="AF140" s="14"/>
      <c r="AG140" s="14"/>
      <c r="AH140" s="14"/>
      <c r="AI140" s="14"/>
      <c r="AJ140" s="14"/>
      <c r="AK140" s="14"/>
      <c r="AL140" s="14"/>
      <c r="AM140" s="14"/>
      <c r="AN140" s="14"/>
      <c r="AO140" s="14"/>
      <c r="AP140" s="14"/>
      <c r="AQ140" s="14"/>
      <c r="AR140" s="14"/>
      <c r="AS140" s="14"/>
      <c r="AT140" s="14" t="s">
        <v>1317</v>
      </c>
      <c r="AU140" s="14"/>
      <c r="AV140" s="46"/>
      <c r="AW140" s="14"/>
      <c r="AX140" s="14"/>
      <c r="AY140" s="14"/>
      <c r="AZ140" s="14"/>
      <c r="BA140" s="14"/>
      <c r="BB140" s="14"/>
      <c r="BC140" s="14"/>
      <c r="BD140" s="14"/>
      <c r="BE140" s="14"/>
      <c r="BF140" s="14"/>
      <c r="BG140" s="14"/>
      <c r="BH140" s="14"/>
      <c r="BI140" s="14"/>
      <c r="BJ140" s="14"/>
      <c r="BK140" s="14"/>
      <c r="BL140" s="781">
        <v>2</v>
      </c>
      <c r="BM140" s="221">
        <v>2</v>
      </c>
      <c r="BN140" s="221">
        <v>2</v>
      </c>
      <c r="BO140" s="221">
        <v>2</v>
      </c>
      <c r="BP140" s="221">
        <v>2</v>
      </c>
      <c r="BQ140" s="221">
        <v>2</v>
      </c>
      <c r="BR140" s="798">
        <v>2</v>
      </c>
      <c r="BS140" s="226">
        <v>2</v>
      </c>
      <c r="BT140" s="221">
        <v>2</v>
      </c>
      <c r="BU140" s="221">
        <v>2</v>
      </c>
      <c r="BV140" s="221">
        <v>1</v>
      </c>
      <c r="BW140" s="798">
        <v>2</v>
      </c>
      <c r="BX140" s="221">
        <v>2</v>
      </c>
      <c r="BY140" s="798">
        <v>2</v>
      </c>
      <c r="BZ140" s="798">
        <v>2</v>
      </c>
      <c r="CA140" s="221">
        <v>2</v>
      </c>
      <c r="CB140" s="221">
        <v>2</v>
      </c>
      <c r="CC140" s="221">
        <v>2</v>
      </c>
      <c r="CD140" s="337">
        <v>2</v>
      </c>
      <c r="CE140" s="221">
        <v>2</v>
      </c>
      <c r="CF140" s="221">
        <v>2</v>
      </c>
      <c r="CG140" s="221">
        <v>2</v>
      </c>
      <c r="CH140" s="221">
        <v>2</v>
      </c>
      <c r="CI140" s="221">
        <v>2</v>
      </c>
      <c r="CJ140" s="337">
        <v>2</v>
      </c>
      <c r="CK140" s="221">
        <v>2</v>
      </c>
      <c r="CL140" s="222">
        <f t="shared" si="84"/>
        <v>25</v>
      </c>
      <c r="CM140" s="237">
        <f t="shared" si="85"/>
        <v>0.96153846153846156</v>
      </c>
      <c r="CN140" s="222">
        <f t="shared" si="86"/>
        <v>1</v>
      </c>
      <c r="CO140" s="237">
        <f t="shared" si="87"/>
        <v>3.8461538461538464E-2</v>
      </c>
      <c r="CP140" s="222">
        <f t="shared" si="88"/>
        <v>0</v>
      </c>
      <c r="CQ140" s="237">
        <f t="shared" si="89"/>
        <v>0</v>
      </c>
      <c r="CR140" s="222">
        <f t="shared" si="90"/>
        <v>0</v>
      </c>
      <c r="CS140" s="237">
        <f t="shared" si="91"/>
        <v>0</v>
      </c>
      <c r="CT140" s="223">
        <f t="shared" si="92"/>
        <v>1.9615384615384615</v>
      </c>
      <c r="CU140" s="223" t="str">
        <f t="shared" si="93"/>
        <v>Đạt mục tiêu</v>
      </c>
      <c r="CV140" s="13"/>
    </row>
    <row r="141" spans="1:100" s="15" customFormat="1" ht="62">
      <c r="A141" s="1036"/>
      <c r="B141" s="1077"/>
      <c r="C141" s="1078"/>
      <c r="D141" s="1077"/>
      <c r="E141" s="1078"/>
      <c r="F141" s="1077"/>
      <c r="G141" s="217" t="s">
        <v>331</v>
      </c>
      <c r="H141" s="217"/>
      <c r="I141" s="591"/>
      <c r="J141" s="69" t="s">
        <v>703</v>
      </c>
      <c r="K141" s="485"/>
      <c r="L141" s="212" t="s">
        <v>32</v>
      </c>
      <c r="M141" s="212" t="s">
        <v>31</v>
      </c>
      <c r="N141" s="165" t="s">
        <v>12</v>
      </c>
      <c r="O141" s="227" t="s">
        <v>29</v>
      </c>
      <c r="P141" s="221" t="s">
        <v>24</v>
      </c>
      <c r="Q141" s="13"/>
      <c r="R141" s="13"/>
      <c r="S141" s="13"/>
      <c r="T141" s="13"/>
      <c r="U141" s="6"/>
      <c r="V141" s="13"/>
      <c r="W141" s="13"/>
      <c r="X141" s="13" t="s">
        <v>24</v>
      </c>
      <c r="Y141" s="13"/>
      <c r="Z141" s="13"/>
      <c r="AA141" s="13"/>
      <c r="AB141" s="80">
        <f t="shared" si="83"/>
        <v>1</v>
      </c>
      <c r="AC141" s="650"/>
      <c r="AD141" s="14"/>
      <c r="AE141" s="14"/>
      <c r="AF141" s="14"/>
      <c r="AG141" s="14"/>
      <c r="AH141" s="14"/>
      <c r="AI141" s="14"/>
      <c r="AJ141" s="14"/>
      <c r="AK141" s="14"/>
      <c r="AL141" s="14"/>
      <c r="AM141" s="14"/>
      <c r="AN141" s="14"/>
      <c r="AO141" s="14"/>
      <c r="AP141" s="14"/>
      <c r="AQ141" s="14"/>
      <c r="AR141" s="14"/>
      <c r="AS141" s="14"/>
      <c r="AT141" s="14"/>
      <c r="AU141" s="14"/>
      <c r="AV141" s="46"/>
      <c r="AW141" s="14"/>
      <c r="AX141" s="14"/>
      <c r="AY141" s="14"/>
      <c r="AZ141" s="14"/>
      <c r="BA141" s="14" t="s">
        <v>1318</v>
      </c>
      <c r="BB141" s="14"/>
      <c r="BC141" s="14" t="s">
        <v>1318</v>
      </c>
      <c r="BD141" s="14"/>
      <c r="BE141" s="14"/>
      <c r="BF141" s="14"/>
      <c r="BG141" s="14"/>
      <c r="BH141" s="14"/>
      <c r="BI141" s="14"/>
      <c r="BJ141" s="14"/>
      <c r="BK141" s="14"/>
      <c r="BL141" s="781">
        <v>1</v>
      </c>
      <c r="BM141" s="221">
        <v>2</v>
      </c>
      <c r="BN141" s="221">
        <v>2</v>
      </c>
      <c r="BO141" s="221">
        <v>2</v>
      </c>
      <c r="BP141" s="221">
        <v>2</v>
      </c>
      <c r="BQ141" s="221">
        <v>1</v>
      </c>
      <c r="BR141" s="798">
        <v>2</v>
      </c>
      <c r="BS141" s="226">
        <v>2</v>
      </c>
      <c r="BT141" s="221">
        <v>2</v>
      </c>
      <c r="BU141" s="221">
        <v>2</v>
      </c>
      <c r="BV141" s="221">
        <v>2</v>
      </c>
      <c r="BW141" s="798">
        <v>2</v>
      </c>
      <c r="BX141" s="221">
        <v>1</v>
      </c>
      <c r="BY141" s="798">
        <v>2</v>
      </c>
      <c r="BZ141" s="798">
        <v>2</v>
      </c>
      <c r="CA141" s="221">
        <v>2</v>
      </c>
      <c r="CB141" s="221">
        <v>1</v>
      </c>
      <c r="CC141" s="221">
        <v>2</v>
      </c>
      <c r="CD141" s="337">
        <v>2</v>
      </c>
      <c r="CE141" s="221">
        <v>1</v>
      </c>
      <c r="CF141" s="221">
        <v>2</v>
      </c>
      <c r="CG141" s="221">
        <v>2</v>
      </c>
      <c r="CH141" s="221">
        <v>2</v>
      </c>
      <c r="CI141" s="221">
        <v>2</v>
      </c>
      <c r="CJ141" s="337">
        <v>2</v>
      </c>
      <c r="CK141" s="221">
        <v>2</v>
      </c>
      <c r="CL141" s="222">
        <f t="shared" si="84"/>
        <v>21</v>
      </c>
      <c r="CM141" s="237">
        <f t="shared" si="85"/>
        <v>0.80769230769230771</v>
      </c>
      <c r="CN141" s="222">
        <f t="shared" si="86"/>
        <v>5</v>
      </c>
      <c r="CO141" s="237">
        <f t="shared" si="87"/>
        <v>0.19230769230769232</v>
      </c>
      <c r="CP141" s="222">
        <f t="shared" si="88"/>
        <v>0</v>
      </c>
      <c r="CQ141" s="237">
        <f t="shared" si="89"/>
        <v>0</v>
      </c>
      <c r="CR141" s="222">
        <f t="shared" si="90"/>
        <v>0</v>
      </c>
      <c r="CS141" s="237">
        <f t="shared" si="91"/>
        <v>0</v>
      </c>
      <c r="CT141" s="223">
        <f t="shared" si="92"/>
        <v>1.8076923076923077</v>
      </c>
      <c r="CU141" s="223" t="str">
        <f t="shared" si="93"/>
        <v>Đạt mục tiêu</v>
      </c>
      <c r="CV141" s="13"/>
    </row>
    <row r="142" spans="1:100" s="15" customFormat="1" ht="47">
      <c r="A142" s="1036">
        <v>62</v>
      </c>
      <c r="B142" s="1092" t="s">
        <v>1373</v>
      </c>
      <c r="C142" s="1078" t="s">
        <v>41</v>
      </c>
      <c r="D142" s="1093" t="s">
        <v>600</v>
      </c>
      <c r="E142" s="1078" t="s">
        <v>41</v>
      </c>
      <c r="F142" s="1092" t="s">
        <v>1372</v>
      </c>
      <c r="G142" s="219" t="s">
        <v>601</v>
      </c>
      <c r="H142" s="219"/>
      <c r="I142" s="600"/>
      <c r="J142" s="108"/>
      <c r="K142" s="472"/>
      <c r="L142" s="5" t="s">
        <v>32</v>
      </c>
      <c r="M142" s="212" t="s">
        <v>31</v>
      </c>
      <c r="N142" s="165" t="s">
        <v>12</v>
      </c>
      <c r="O142" s="221" t="s">
        <v>29</v>
      </c>
      <c r="P142" s="227" t="s">
        <v>24</v>
      </c>
      <c r="Q142" s="13"/>
      <c r="R142" s="13"/>
      <c r="S142" s="13"/>
      <c r="T142" s="13"/>
      <c r="U142" s="6"/>
      <c r="V142" s="13" t="s">
        <v>24</v>
      </c>
      <c r="W142" s="13"/>
      <c r="X142" s="13"/>
      <c r="Y142" s="13"/>
      <c r="Z142" s="13"/>
      <c r="AA142" s="13"/>
      <c r="AB142" s="80">
        <f t="shared" si="83"/>
        <v>1</v>
      </c>
      <c r="AC142" s="650"/>
      <c r="AD142" s="14"/>
      <c r="AE142" s="14"/>
      <c r="AF142" s="14"/>
      <c r="AG142" s="14"/>
      <c r="AH142" s="14"/>
      <c r="AI142" s="14"/>
      <c r="AJ142" s="14"/>
      <c r="AK142" s="14"/>
      <c r="AL142" s="14"/>
      <c r="AM142" s="14"/>
      <c r="AN142" s="14"/>
      <c r="AO142" s="14"/>
      <c r="AP142" s="14"/>
      <c r="AQ142" s="14"/>
      <c r="AR142" s="14"/>
      <c r="AS142" s="14"/>
      <c r="AT142" s="14"/>
      <c r="AU142" s="14"/>
      <c r="AV142" s="46"/>
      <c r="AW142" s="14" t="s">
        <v>1318</v>
      </c>
      <c r="AX142" s="14"/>
      <c r="AY142" s="14"/>
      <c r="AZ142" s="14"/>
      <c r="BA142" s="14"/>
      <c r="BB142" s="14"/>
      <c r="BC142" s="14"/>
      <c r="BD142" s="14"/>
      <c r="BE142" s="14"/>
      <c r="BF142" s="14"/>
      <c r="BG142" s="14"/>
      <c r="BH142" s="14"/>
      <c r="BI142" s="14"/>
      <c r="BJ142" s="14"/>
      <c r="BK142" s="14"/>
      <c r="BL142" s="781">
        <v>2</v>
      </c>
      <c r="BM142" s="221">
        <v>1</v>
      </c>
      <c r="BN142" s="221">
        <v>2</v>
      </c>
      <c r="BO142" s="221">
        <v>2</v>
      </c>
      <c r="BP142" s="221">
        <v>2</v>
      </c>
      <c r="BQ142" s="221">
        <v>2</v>
      </c>
      <c r="BR142" s="798">
        <v>2</v>
      </c>
      <c r="BS142" s="226">
        <v>2</v>
      </c>
      <c r="BT142" s="221">
        <v>2</v>
      </c>
      <c r="BU142" s="221">
        <v>2</v>
      </c>
      <c r="BV142" s="221">
        <v>2</v>
      </c>
      <c r="BW142" s="798">
        <v>2</v>
      </c>
      <c r="BX142" s="221">
        <v>2</v>
      </c>
      <c r="BY142" s="798">
        <v>2</v>
      </c>
      <c r="BZ142" s="798">
        <v>2</v>
      </c>
      <c r="CA142" s="221">
        <v>2</v>
      </c>
      <c r="CB142" s="221">
        <v>2</v>
      </c>
      <c r="CC142" s="221">
        <v>2</v>
      </c>
      <c r="CD142" s="337">
        <v>2</v>
      </c>
      <c r="CE142" s="221">
        <v>2</v>
      </c>
      <c r="CF142" s="221">
        <v>2</v>
      </c>
      <c r="CG142" s="221">
        <v>2</v>
      </c>
      <c r="CH142" s="221">
        <v>2</v>
      </c>
      <c r="CI142" s="221">
        <v>2</v>
      </c>
      <c r="CJ142" s="337">
        <v>2</v>
      </c>
      <c r="CK142" s="221">
        <v>2</v>
      </c>
      <c r="CL142" s="222">
        <f t="shared" si="84"/>
        <v>25</v>
      </c>
      <c r="CM142" s="237">
        <f t="shared" si="85"/>
        <v>0.96153846153846156</v>
      </c>
      <c r="CN142" s="222">
        <f t="shared" si="86"/>
        <v>1</v>
      </c>
      <c r="CO142" s="237">
        <f t="shared" si="87"/>
        <v>3.8461538461538464E-2</v>
      </c>
      <c r="CP142" s="222">
        <f t="shared" si="88"/>
        <v>0</v>
      </c>
      <c r="CQ142" s="237">
        <f t="shared" si="89"/>
        <v>0</v>
      </c>
      <c r="CR142" s="222">
        <f t="shared" si="90"/>
        <v>0</v>
      </c>
      <c r="CS142" s="237">
        <f t="shared" si="91"/>
        <v>0</v>
      </c>
      <c r="CT142" s="223">
        <f t="shared" si="92"/>
        <v>1.9615384615384615</v>
      </c>
      <c r="CU142" s="223" t="str">
        <f t="shared" si="93"/>
        <v>Đạt mục tiêu</v>
      </c>
      <c r="CV142" s="13"/>
    </row>
    <row r="143" spans="1:100" s="15" customFormat="1" ht="47">
      <c r="A143" s="1036"/>
      <c r="B143" s="1093"/>
      <c r="C143" s="1078"/>
      <c r="D143" s="1093"/>
      <c r="E143" s="1078"/>
      <c r="F143" s="1093"/>
      <c r="G143" s="157" t="s">
        <v>892</v>
      </c>
      <c r="H143" s="157"/>
      <c r="I143" s="609"/>
      <c r="J143" s="108"/>
      <c r="K143" s="472"/>
      <c r="L143" s="212" t="s">
        <v>32</v>
      </c>
      <c r="M143" s="212" t="s">
        <v>31</v>
      </c>
      <c r="N143" s="165" t="s">
        <v>12</v>
      </c>
      <c r="O143" s="221" t="s">
        <v>29</v>
      </c>
      <c r="P143" s="221" t="s">
        <v>24</v>
      </c>
      <c r="Q143" s="13"/>
      <c r="R143" s="13"/>
      <c r="S143" s="13"/>
      <c r="T143" s="13"/>
      <c r="U143" s="6"/>
      <c r="V143" s="13"/>
      <c r="W143" s="13"/>
      <c r="X143" s="13" t="s">
        <v>24</v>
      </c>
      <c r="Y143" s="13"/>
      <c r="Z143" s="13"/>
      <c r="AA143" s="13"/>
      <c r="AB143" s="80">
        <f t="shared" si="83"/>
        <v>1</v>
      </c>
      <c r="AC143" s="650"/>
      <c r="AD143" s="14"/>
      <c r="AE143" s="14"/>
      <c r="AF143" s="14"/>
      <c r="AG143" s="14"/>
      <c r="AH143" s="14"/>
      <c r="AI143" s="14"/>
      <c r="AJ143" s="14"/>
      <c r="AK143" s="14"/>
      <c r="AL143" s="14"/>
      <c r="AM143" s="14"/>
      <c r="AN143" s="14"/>
      <c r="AO143" s="14"/>
      <c r="AP143" s="14"/>
      <c r="AQ143" s="14"/>
      <c r="AR143" s="14"/>
      <c r="AS143" s="14"/>
      <c r="AT143" s="14"/>
      <c r="AU143" s="14"/>
      <c r="AV143" s="46"/>
      <c r="AW143" s="14"/>
      <c r="AX143" s="14"/>
      <c r="AY143" s="14"/>
      <c r="AZ143" s="14"/>
      <c r="BA143" s="14"/>
      <c r="BB143" s="14" t="s">
        <v>1317</v>
      </c>
      <c r="BC143" s="14"/>
      <c r="BD143" s="14" t="s">
        <v>1317</v>
      </c>
      <c r="BE143" s="14"/>
      <c r="BF143" s="14"/>
      <c r="BG143" s="14"/>
      <c r="BH143" s="14"/>
      <c r="BI143" s="14"/>
      <c r="BJ143" s="14"/>
      <c r="BK143" s="14"/>
      <c r="BL143" s="781">
        <v>2</v>
      </c>
      <c r="BM143" s="221">
        <v>2</v>
      </c>
      <c r="BN143" s="221">
        <v>2</v>
      </c>
      <c r="BO143" s="221">
        <v>2</v>
      </c>
      <c r="BP143" s="221">
        <v>1</v>
      </c>
      <c r="BQ143" s="221">
        <v>2</v>
      </c>
      <c r="BR143" s="798">
        <v>2</v>
      </c>
      <c r="BS143" s="226">
        <v>2</v>
      </c>
      <c r="BT143" s="221">
        <v>2</v>
      </c>
      <c r="BU143" s="221">
        <v>2</v>
      </c>
      <c r="BV143" s="221">
        <v>2</v>
      </c>
      <c r="BW143" s="798">
        <v>2</v>
      </c>
      <c r="BX143" s="221">
        <v>1</v>
      </c>
      <c r="BY143" s="798">
        <v>2</v>
      </c>
      <c r="BZ143" s="798">
        <v>2</v>
      </c>
      <c r="CA143" s="221">
        <v>2</v>
      </c>
      <c r="CB143" s="221">
        <v>2</v>
      </c>
      <c r="CC143" s="221">
        <v>2</v>
      </c>
      <c r="CD143" s="337">
        <v>2</v>
      </c>
      <c r="CE143" s="221">
        <v>2</v>
      </c>
      <c r="CF143" s="221">
        <v>2</v>
      </c>
      <c r="CG143" s="221">
        <v>2</v>
      </c>
      <c r="CH143" s="221">
        <v>2</v>
      </c>
      <c r="CI143" s="221">
        <v>2</v>
      </c>
      <c r="CJ143" s="337">
        <v>2</v>
      </c>
      <c r="CK143" s="221">
        <v>2</v>
      </c>
      <c r="CL143" s="222">
        <f t="shared" si="84"/>
        <v>24</v>
      </c>
      <c r="CM143" s="237">
        <f t="shared" si="85"/>
        <v>0.92307692307692313</v>
      </c>
      <c r="CN143" s="222">
        <f t="shared" si="86"/>
        <v>2</v>
      </c>
      <c r="CO143" s="237">
        <f t="shared" si="87"/>
        <v>7.6923076923076927E-2</v>
      </c>
      <c r="CP143" s="222">
        <f t="shared" si="88"/>
        <v>0</v>
      </c>
      <c r="CQ143" s="237">
        <f t="shared" si="89"/>
        <v>0</v>
      </c>
      <c r="CR143" s="222">
        <f t="shared" si="90"/>
        <v>0</v>
      </c>
      <c r="CS143" s="237">
        <f t="shared" si="91"/>
        <v>0</v>
      </c>
      <c r="CT143" s="223">
        <f t="shared" si="92"/>
        <v>1.9230769230769231</v>
      </c>
      <c r="CU143" s="223" t="str">
        <f t="shared" si="93"/>
        <v>Đạt mục tiêu</v>
      </c>
      <c r="CV143" s="13"/>
    </row>
    <row r="144" spans="1:100" s="15" customFormat="1" ht="47">
      <c r="A144" s="1036"/>
      <c r="B144" s="1093"/>
      <c r="C144" s="1078"/>
      <c r="D144" s="1093"/>
      <c r="E144" s="1078"/>
      <c r="F144" s="1093"/>
      <c r="G144" s="293" t="s">
        <v>1371</v>
      </c>
      <c r="H144" s="293"/>
      <c r="I144" s="602"/>
      <c r="J144" s="108"/>
      <c r="K144" s="472"/>
      <c r="L144" s="212" t="s">
        <v>32</v>
      </c>
      <c r="M144" s="212" t="s">
        <v>31</v>
      </c>
      <c r="N144" s="165" t="s">
        <v>12</v>
      </c>
      <c r="O144" s="221" t="s">
        <v>29</v>
      </c>
      <c r="P144" s="227" t="s">
        <v>24</v>
      </c>
      <c r="Q144" s="13"/>
      <c r="R144" s="13"/>
      <c r="S144" s="13"/>
      <c r="T144" s="13"/>
      <c r="U144" s="6" t="s">
        <v>24</v>
      </c>
      <c r="V144" s="13"/>
      <c r="W144" s="13"/>
      <c r="X144" s="13"/>
      <c r="Y144" s="13"/>
      <c r="Z144" s="13"/>
      <c r="AA144" s="13"/>
      <c r="AB144" s="80">
        <f t="shared" si="83"/>
        <v>1</v>
      </c>
      <c r="AC144" s="650"/>
      <c r="AD144" s="14"/>
      <c r="AE144" s="14"/>
      <c r="AF144" s="14" t="s">
        <v>1318</v>
      </c>
      <c r="AG144" s="14"/>
      <c r="AH144" s="14"/>
      <c r="AI144" s="14"/>
      <c r="AJ144" s="14"/>
      <c r="AK144" s="14"/>
      <c r="AL144" s="14"/>
      <c r="AM144" s="14"/>
      <c r="AN144" s="14"/>
      <c r="AO144" s="14"/>
      <c r="AP144" s="14"/>
      <c r="AQ144" s="14"/>
      <c r="AR144" s="14"/>
      <c r="AS144" s="14"/>
      <c r="AT144" s="14"/>
      <c r="AU144" s="14"/>
      <c r="AV144" s="46"/>
      <c r="AW144" s="14"/>
      <c r="AX144" s="14"/>
      <c r="AY144" s="14"/>
      <c r="AZ144" s="14"/>
      <c r="BA144" s="14"/>
      <c r="BB144" s="14"/>
      <c r="BC144" s="14"/>
      <c r="BD144" s="14"/>
      <c r="BE144" s="14"/>
      <c r="BF144" s="14"/>
      <c r="BG144" s="14"/>
      <c r="BH144" s="14"/>
      <c r="BI144" s="14"/>
      <c r="BJ144" s="14"/>
      <c r="BK144" s="14"/>
      <c r="BL144" s="781">
        <v>1</v>
      </c>
      <c r="BM144" s="221">
        <v>2</v>
      </c>
      <c r="BN144" s="221">
        <v>2</v>
      </c>
      <c r="BO144" s="221">
        <v>1</v>
      </c>
      <c r="BP144" s="221">
        <v>2</v>
      </c>
      <c r="BQ144" s="221">
        <v>2</v>
      </c>
      <c r="BR144" s="798">
        <v>1</v>
      </c>
      <c r="BS144" s="226">
        <v>2</v>
      </c>
      <c r="BT144" s="221">
        <v>2</v>
      </c>
      <c r="BU144" s="221">
        <v>2</v>
      </c>
      <c r="BV144" s="221">
        <v>2</v>
      </c>
      <c r="BW144" s="798">
        <v>2</v>
      </c>
      <c r="BX144" s="221">
        <v>2</v>
      </c>
      <c r="BY144" s="798">
        <v>2</v>
      </c>
      <c r="BZ144" s="798">
        <v>2</v>
      </c>
      <c r="CA144" s="221">
        <v>2</v>
      </c>
      <c r="CB144" s="221">
        <v>2</v>
      </c>
      <c r="CC144" s="221">
        <v>2</v>
      </c>
      <c r="CD144" s="337">
        <v>2</v>
      </c>
      <c r="CE144" s="221">
        <v>2</v>
      </c>
      <c r="CF144" s="221">
        <v>2</v>
      </c>
      <c r="CG144" s="221">
        <v>2</v>
      </c>
      <c r="CH144" s="221">
        <v>2</v>
      </c>
      <c r="CI144" s="221">
        <v>2</v>
      </c>
      <c r="CJ144" s="337">
        <v>2</v>
      </c>
      <c r="CK144" s="221">
        <v>2</v>
      </c>
      <c r="CL144" s="222">
        <f t="shared" si="84"/>
        <v>23</v>
      </c>
      <c r="CM144" s="237">
        <f t="shared" si="85"/>
        <v>0.88461538461538458</v>
      </c>
      <c r="CN144" s="222">
        <f t="shared" si="86"/>
        <v>3</v>
      </c>
      <c r="CO144" s="237">
        <f t="shared" si="87"/>
        <v>0.11538461538461539</v>
      </c>
      <c r="CP144" s="222">
        <f t="shared" si="88"/>
        <v>0</v>
      </c>
      <c r="CQ144" s="237">
        <f t="shared" si="89"/>
        <v>0</v>
      </c>
      <c r="CR144" s="222">
        <f t="shared" si="90"/>
        <v>0</v>
      </c>
      <c r="CS144" s="237">
        <f t="shared" si="91"/>
        <v>0</v>
      </c>
      <c r="CT144" s="223">
        <f t="shared" si="92"/>
        <v>1.8846153846153846</v>
      </c>
      <c r="CU144" s="223" t="str">
        <f t="shared" si="93"/>
        <v>Đạt mục tiêu</v>
      </c>
      <c r="CV144" s="13"/>
    </row>
    <row r="145" spans="1:100" s="15" customFormat="1" ht="47">
      <c r="A145" s="1036"/>
      <c r="B145" s="1093"/>
      <c r="C145" s="1078"/>
      <c r="D145" s="1093"/>
      <c r="E145" s="1078"/>
      <c r="F145" s="1093"/>
      <c r="G145" s="157" t="s">
        <v>893</v>
      </c>
      <c r="H145" s="157"/>
      <c r="I145" s="609"/>
      <c r="J145" s="108"/>
      <c r="K145" s="472"/>
      <c r="L145" s="212" t="s">
        <v>32</v>
      </c>
      <c r="M145" s="212" t="s">
        <v>31</v>
      </c>
      <c r="N145" s="165" t="s">
        <v>12</v>
      </c>
      <c r="O145" s="221" t="s">
        <v>29</v>
      </c>
      <c r="P145" s="227" t="s">
        <v>24</v>
      </c>
      <c r="Q145" s="13"/>
      <c r="R145" s="13"/>
      <c r="S145" s="13" t="s">
        <v>24</v>
      </c>
      <c r="T145" s="13"/>
      <c r="U145" s="6"/>
      <c r="V145" s="13"/>
      <c r="W145" s="13"/>
      <c r="X145" s="13"/>
      <c r="Y145" s="13"/>
      <c r="Z145" s="13"/>
      <c r="AA145" s="13"/>
      <c r="AB145" s="80">
        <f t="shared" si="83"/>
        <v>1</v>
      </c>
      <c r="AC145" s="650"/>
      <c r="AD145" s="14"/>
      <c r="AE145" s="14"/>
      <c r="AF145" s="14"/>
      <c r="AG145" s="14"/>
      <c r="AH145" s="14"/>
      <c r="AI145" s="14"/>
      <c r="AJ145" s="14"/>
      <c r="AK145" s="14"/>
      <c r="AL145" s="14" t="s">
        <v>1317</v>
      </c>
      <c r="AM145" s="14"/>
      <c r="AN145" s="14"/>
      <c r="AO145" s="14"/>
      <c r="AP145" s="14"/>
      <c r="AQ145" s="14"/>
      <c r="AR145" s="14"/>
      <c r="AS145" s="14"/>
      <c r="AT145" s="14"/>
      <c r="AU145" s="14"/>
      <c r="AV145" s="46"/>
      <c r="AW145" s="14"/>
      <c r="AX145" s="14"/>
      <c r="AY145" s="14"/>
      <c r="AZ145" s="14"/>
      <c r="BA145" s="14"/>
      <c r="BB145" s="14"/>
      <c r="BC145" s="14"/>
      <c r="BD145" s="14"/>
      <c r="BE145" s="14"/>
      <c r="BF145" s="14"/>
      <c r="BG145" s="14"/>
      <c r="BH145" s="14"/>
      <c r="BI145" s="14"/>
      <c r="BJ145" s="7" t="s">
        <v>1317</v>
      </c>
      <c r="BK145" s="14"/>
      <c r="BL145" s="781">
        <v>2</v>
      </c>
      <c r="BM145" s="221">
        <v>2</v>
      </c>
      <c r="BN145" s="221">
        <v>2</v>
      </c>
      <c r="BO145" s="221">
        <v>2</v>
      </c>
      <c r="BP145" s="221">
        <v>2</v>
      </c>
      <c r="BQ145" s="221">
        <v>2</v>
      </c>
      <c r="BR145" s="798">
        <v>2</v>
      </c>
      <c r="BS145" s="226">
        <v>2</v>
      </c>
      <c r="BT145" s="221">
        <v>2</v>
      </c>
      <c r="BU145" s="221">
        <v>2</v>
      </c>
      <c r="BV145" s="221">
        <v>2</v>
      </c>
      <c r="BW145" s="798">
        <v>2</v>
      </c>
      <c r="BX145" s="221">
        <v>1</v>
      </c>
      <c r="BY145" s="798">
        <v>2</v>
      </c>
      <c r="BZ145" s="798">
        <v>2</v>
      </c>
      <c r="CA145" s="221">
        <v>2</v>
      </c>
      <c r="CB145" s="221">
        <v>2</v>
      </c>
      <c r="CC145" s="221">
        <v>2</v>
      </c>
      <c r="CD145" s="337">
        <v>2</v>
      </c>
      <c r="CE145" s="221">
        <v>2</v>
      </c>
      <c r="CF145" s="221">
        <v>2</v>
      </c>
      <c r="CG145" s="221">
        <v>2</v>
      </c>
      <c r="CH145" s="221">
        <v>2</v>
      </c>
      <c r="CI145" s="221">
        <v>2</v>
      </c>
      <c r="CJ145" s="337">
        <v>2</v>
      </c>
      <c r="CK145" s="221">
        <v>2</v>
      </c>
      <c r="CL145" s="222">
        <f t="shared" si="84"/>
        <v>25</v>
      </c>
      <c r="CM145" s="237">
        <f t="shared" si="85"/>
        <v>0.96153846153846156</v>
      </c>
      <c r="CN145" s="222">
        <f t="shared" si="86"/>
        <v>1</v>
      </c>
      <c r="CO145" s="237">
        <f t="shared" si="87"/>
        <v>3.8461538461538464E-2</v>
      </c>
      <c r="CP145" s="222">
        <f t="shared" si="88"/>
        <v>0</v>
      </c>
      <c r="CQ145" s="237">
        <f t="shared" si="89"/>
        <v>0</v>
      </c>
      <c r="CR145" s="222">
        <f t="shared" si="90"/>
        <v>0</v>
      </c>
      <c r="CS145" s="237">
        <f t="shared" si="91"/>
        <v>0</v>
      </c>
      <c r="CT145" s="223">
        <f t="shared" si="92"/>
        <v>1.9615384615384615</v>
      </c>
      <c r="CU145" s="223" t="str">
        <f t="shared" si="93"/>
        <v>Đạt mục tiêu</v>
      </c>
      <c r="CV145" s="13"/>
    </row>
    <row r="146" spans="1:100" s="1" customFormat="1" ht="62">
      <c r="A146" s="227">
        <v>63</v>
      </c>
      <c r="B146" s="220" t="s">
        <v>1051</v>
      </c>
      <c r="C146" s="215" t="s">
        <v>60</v>
      </c>
      <c r="D146" s="217" t="s">
        <v>227</v>
      </c>
      <c r="E146" s="215" t="s">
        <v>60</v>
      </c>
      <c r="F146" s="217" t="s">
        <v>227</v>
      </c>
      <c r="G146" s="217" t="s">
        <v>607</v>
      </c>
      <c r="H146" s="217"/>
      <c r="I146" s="591"/>
      <c r="J146" s="69" t="s">
        <v>704</v>
      </c>
      <c r="K146" s="485"/>
      <c r="L146" s="212" t="s">
        <v>32</v>
      </c>
      <c r="M146" s="212" t="s">
        <v>31</v>
      </c>
      <c r="N146" s="165" t="s">
        <v>12</v>
      </c>
      <c r="O146" s="221" t="s">
        <v>29</v>
      </c>
      <c r="P146" s="221" t="s">
        <v>24</v>
      </c>
      <c r="Q146" s="5"/>
      <c r="R146" s="5"/>
      <c r="S146" s="5" t="s">
        <v>24</v>
      </c>
      <c r="T146" s="5"/>
      <c r="U146" s="6"/>
      <c r="V146" s="5"/>
      <c r="W146" s="5"/>
      <c r="X146" s="5"/>
      <c r="Y146" s="5"/>
      <c r="Z146" s="5"/>
      <c r="AA146" s="5"/>
      <c r="AB146" s="80">
        <f t="shared" si="83"/>
        <v>1</v>
      </c>
      <c r="AC146" s="642"/>
      <c r="AD146" s="7"/>
      <c r="AE146" s="7"/>
      <c r="AF146" s="7"/>
      <c r="AG146" s="7"/>
      <c r="AH146" s="7"/>
      <c r="AI146" s="7"/>
      <c r="AJ146" s="7"/>
      <c r="AK146" s="7"/>
      <c r="AL146" s="7" t="s">
        <v>1318</v>
      </c>
      <c r="AM146" s="7"/>
      <c r="AN146" s="7"/>
      <c r="AO146" s="7"/>
      <c r="AP146" s="7"/>
      <c r="AQ146" s="7"/>
      <c r="AR146" s="7"/>
      <c r="AS146" s="7"/>
      <c r="AT146" s="7"/>
      <c r="AU146" s="7"/>
      <c r="AV146" s="55"/>
      <c r="AW146" s="7"/>
      <c r="AX146" s="7"/>
      <c r="AY146" s="7"/>
      <c r="AZ146" s="7"/>
      <c r="BA146" s="7"/>
      <c r="BB146" s="7"/>
      <c r="BC146" s="7"/>
      <c r="BD146" s="7"/>
      <c r="BE146" s="7"/>
      <c r="BF146" s="7"/>
      <c r="BG146" s="7"/>
      <c r="BH146" s="7"/>
      <c r="BI146" s="7"/>
      <c r="BJ146" s="7"/>
      <c r="BK146" s="7"/>
      <c r="BL146" s="781">
        <v>2</v>
      </c>
      <c r="BM146" s="221">
        <v>2</v>
      </c>
      <c r="BN146" s="221">
        <v>2</v>
      </c>
      <c r="BO146" s="221">
        <v>2</v>
      </c>
      <c r="BP146" s="221">
        <v>2</v>
      </c>
      <c r="BQ146" s="221">
        <v>2</v>
      </c>
      <c r="BR146" s="798">
        <v>2</v>
      </c>
      <c r="BS146" s="226">
        <v>1</v>
      </c>
      <c r="BT146" s="221">
        <v>1</v>
      </c>
      <c r="BU146" s="221">
        <v>2</v>
      </c>
      <c r="BV146" s="221">
        <v>2</v>
      </c>
      <c r="BW146" s="798">
        <v>2</v>
      </c>
      <c r="BX146" s="221">
        <v>1</v>
      </c>
      <c r="BY146" s="798">
        <v>2</v>
      </c>
      <c r="BZ146" s="798">
        <v>2</v>
      </c>
      <c r="CA146" s="221">
        <v>2</v>
      </c>
      <c r="CB146" s="221">
        <v>2</v>
      </c>
      <c r="CC146" s="221">
        <v>2</v>
      </c>
      <c r="CD146" s="337">
        <v>2</v>
      </c>
      <c r="CE146" s="221">
        <v>1</v>
      </c>
      <c r="CF146" s="221">
        <v>2</v>
      </c>
      <c r="CG146" s="221">
        <v>2</v>
      </c>
      <c r="CH146" s="221">
        <v>2</v>
      </c>
      <c r="CI146" s="221">
        <v>2</v>
      </c>
      <c r="CJ146" s="337">
        <v>2</v>
      </c>
      <c r="CK146" s="221">
        <v>2</v>
      </c>
      <c r="CL146" s="222">
        <f t="shared" si="84"/>
        <v>22</v>
      </c>
      <c r="CM146" s="237">
        <f t="shared" si="85"/>
        <v>0.84615384615384615</v>
      </c>
      <c r="CN146" s="222">
        <f t="shared" si="86"/>
        <v>4</v>
      </c>
      <c r="CO146" s="237">
        <f t="shared" si="87"/>
        <v>0.15384615384615385</v>
      </c>
      <c r="CP146" s="222">
        <f t="shared" si="88"/>
        <v>0</v>
      </c>
      <c r="CQ146" s="237">
        <f t="shared" si="89"/>
        <v>0</v>
      </c>
      <c r="CR146" s="222">
        <f t="shared" si="90"/>
        <v>0</v>
      </c>
      <c r="CS146" s="237">
        <f t="shared" si="91"/>
        <v>0</v>
      </c>
      <c r="CT146" s="223">
        <f t="shared" si="92"/>
        <v>1.8461538461538463</v>
      </c>
      <c r="CU146" s="223" t="str">
        <f t="shared" si="93"/>
        <v>Đạt mục tiêu</v>
      </c>
      <c r="CV146" s="5"/>
    </row>
    <row r="147" spans="1:100" s="1" customFormat="1" ht="62">
      <c r="A147" s="1036">
        <v>64</v>
      </c>
      <c r="B147" s="1092" t="s">
        <v>2995</v>
      </c>
      <c r="C147" s="1033" t="s">
        <v>2439</v>
      </c>
      <c r="D147" s="1093" t="s">
        <v>2624</v>
      </c>
      <c r="E147" s="1033" t="s">
        <v>60</v>
      </c>
      <c r="F147" s="1150" t="s">
        <v>2625</v>
      </c>
      <c r="G147" s="218" t="s">
        <v>2627</v>
      </c>
      <c r="H147" s="218"/>
      <c r="I147" s="442"/>
      <c r="J147" s="94"/>
      <c r="K147" s="467"/>
      <c r="L147" s="5" t="s">
        <v>32</v>
      </c>
      <c r="M147" s="212" t="s">
        <v>31</v>
      </c>
      <c r="N147" s="165" t="s">
        <v>12</v>
      </c>
      <c r="O147" s="221" t="s">
        <v>29</v>
      </c>
      <c r="P147" s="221" t="s">
        <v>24</v>
      </c>
      <c r="Q147" s="5"/>
      <c r="R147" s="5" t="s">
        <v>24</v>
      </c>
      <c r="S147" s="5"/>
      <c r="T147" s="5"/>
      <c r="U147" s="6"/>
      <c r="V147" s="5"/>
      <c r="W147" s="5"/>
      <c r="X147" s="5"/>
      <c r="Y147" s="5"/>
      <c r="Z147" s="5"/>
      <c r="AA147" s="5"/>
      <c r="AB147" s="80">
        <f t="shared" si="83"/>
        <v>1</v>
      </c>
      <c r="AC147" s="642"/>
      <c r="AD147" s="7"/>
      <c r="AE147" s="7"/>
      <c r="AF147" s="7"/>
      <c r="AG147" s="7" t="s">
        <v>1405</v>
      </c>
      <c r="AH147" s="7" t="s">
        <v>1405</v>
      </c>
      <c r="AI147" s="7" t="s">
        <v>1405</v>
      </c>
      <c r="AJ147" s="7" t="s">
        <v>1405</v>
      </c>
      <c r="AK147" s="7"/>
      <c r="AL147" s="7"/>
      <c r="AM147" s="7"/>
      <c r="AN147" s="7"/>
      <c r="AO147" s="7"/>
      <c r="AP147" s="7"/>
      <c r="AQ147" s="7"/>
      <c r="AR147" s="7"/>
      <c r="AS147" s="7"/>
      <c r="AT147" s="7"/>
      <c r="AU147" s="7"/>
      <c r="AV147" s="55"/>
      <c r="AW147" s="7"/>
      <c r="AX147" s="7"/>
      <c r="AY147" s="7"/>
      <c r="AZ147" s="7"/>
      <c r="BA147" s="7"/>
      <c r="BB147" s="7"/>
      <c r="BC147" s="7"/>
      <c r="BD147" s="7"/>
      <c r="BE147" s="7"/>
      <c r="BF147" s="7"/>
      <c r="BG147" s="7"/>
      <c r="BH147" s="7"/>
      <c r="BI147" s="7"/>
      <c r="BJ147" s="7"/>
      <c r="BK147" s="7"/>
      <c r="BL147" s="780">
        <v>2</v>
      </c>
      <c r="BM147" s="354">
        <v>2</v>
      </c>
      <c r="BN147" s="354">
        <v>2</v>
      </c>
      <c r="BO147" s="354">
        <v>2</v>
      </c>
      <c r="BP147" s="354">
        <v>2</v>
      </c>
      <c r="BQ147" s="354">
        <v>2</v>
      </c>
      <c r="BR147" s="797">
        <v>2</v>
      </c>
      <c r="BS147" s="356">
        <v>2</v>
      </c>
      <c r="BT147" s="354">
        <v>2</v>
      </c>
      <c r="BU147" s="354">
        <v>2</v>
      </c>
      <c r="BV147" s="354">
        <v>2</v>
      </c>
      <c r="BW147" s="797">
        <v>2</v>
      </c>
      <c r="BX147" s="354">
        <v>2</v>
      </c>
      <c r="BY147" s="797">
        <v>2</v>
      </c>
      <c r="BZ147" s="797">
        <v>2</v>
      </c>
      <c r="CA147" s="354">
        <v>2</v>
      </c>
      <c r="CB147" s="354">
        <v>2</v>
      </c>
      <c r="CC147" s="354">
        <v>2</v>
      </c>
      <c r="CD147" s="766">
        <v>2</v>
      </c>
      <c r="CE147" s="354">
        <v>2</v>
      </c>
      <c r="CF147" s="354">
        <v>2</v>
      </c>
      <c r="CG147" s="354">
        <v>2</v>
      </c>
      <c r="CH147" s="354">
        <v>2</v>
      </c>
      <c r="CI147" s="354">
        <v>2</v>
      </c>
      <c r="CJ147" s="766">
        <v>2</v>
      </c>
      <c r="CK147" s="354">
        <v>2</v>
      </c>
      <c r="CL147" s="222">
        <f t="shared" si="84"/>
        <v>26</v>
      </c>
      <c r="CM147" s="237">
        <f t="shared" si="85"/>
        <v>1</v>
      </c>
      <c r="CN147" s="222">
        <f t="shared" si="86"/>
        <v>0</v>
      </c>
      <c r="CO147" s="237">
        <f t="shared" si="87"/>
        <v>0</v>
      </c>
      <c r="CP147" s="222">
        <f t="shared" si="88"/>
        <v>0</v>
      </c>
      <c r="CQ147" s="237">
        <f t="shared" si="89"/>
        <v>0</v>
      </c>
      <c r="CR147" s="222">
        <f t="shared" si="90"/>
        <v>0</v>
      </c>
      <c r="CS147" s="237">
        <f t="shared" si="91"/>
        <v>0</v>
      </c>
      <c r="CT147" s="223">
        <f t="shared" si="92"/>
        <v>2</v>
      </c>
      <c r="CU147" s="223" t="str">
        <f t="shared" si="93"/>
        <v>Đạt mục tiêu</v>
      </c>
      <c r="CV147" s="5"/>
    </row>
    <row r="148" spans="1:100" s="1" customFormat="1" ht="42" customHeight="1">
      <c r="A148" s="1036"/>
      <c r="B148" s="1093"/>
      <c r="C148" s="1033"/>
      <c r="D148" s="1093"/>
      <c r="E148" s="1033"/>
      <c r="F148" s="1091"/>
      <c r="G148" s="380" t="s">
        <v>2901</v>
      </c>
      <c r="H148" s="380"/>
      <c r="I148" s="697" t="s">
        <v>2902</v>
      </c>
      <c r="J148" s="94"/>
      <c r="K148" s="467"/>
      <c r="L148" s="212" t="s">
        <v>32</v>
      </c>
      <c r="M148" s="212" t="s">
        <v>31</v>
      </c>
      <c r="N148" s="165" t="s">
        <v>12</v>
      </c>
      <c r="O148" s="221" t="s">
        <v>29</v>
      </c>
      <c r="P148" s="221" t="s">
        <v>24</v>
      </c>
      <c r="Q148" s="5"/>
      <c r="R148" s="5"/>
      <c r="S148" s="5" t="s">
        <v>24</v>
      </c>
      <c r="T148" s="5"/>
      <c r="U148" s="6"/>
      <c r="V148" s="5"/>
      <c r="W148" s="5"/>
      <c r="X148" s="5"/>
      <c r="Y148" s="5"/>
      <c r="Z148" s="5"/>
      <c r="AA148" s="5"/>
      <c r="AB148" s="80">
        <f t="shared" si="83"/>
        <v>1</v>
      </c>
      <c r="AC148" s="642"/>
      <c r="AD148" s="7"/>
      <c r="AE148" s="7"/>
      <c r="AF148" s="7"/>
      <c r="AG148" s="7"/>
      <c r="AH148" s="7"/>
      <c r="AI148" s="7"/>
      <c r="AJ148" s="7"/>
      <c r="AK148" s="7"/>
      <c r="AL148" s="7" t="s">
        <v>1405</v>
      </c>
      <c r="AM148" s="7"/>
      <c r="AN148" s="7"/>
      <c r="AO148" s="7"/>
      <c r="AP148" s="7"/>
      <c r="AQ148" s="7"/>
      <c r="AR148" s="7"/>
      <c r="AS148" s="7"/>
      <c r="AT148" s="7"/>
      <c r="AU148" s="7"/>
      <c r="AV148" s="55"/>
      <c r="AW148" s="7"/>
      <c r="AX148" s="7"/>
      <c r="AY148" s="7"/>
      <c r="AZ148" s="7"/>
      <c r="BA148" s="7"/>
      <c r="BB148" s="7"/>
      <c r="BC148" s="7"/>
      <c r="BD148" s="7"/>
      <c r="BE148" s="7"/>
      <c r="BF148" s="7"/>
      <c r="BG148" s="7"/>
      <c r="BH148" s="7"/>
      <c r="BI148" s="7"/>
      <c r="BJ148" s="7"/>
      <c r="BK148" s="7"/>
      <c r="BL148" s="781">
        <v>2</v>
      </c>
      <c r="BM148" s="221">
        <v>2</v>
      </c>
      <c r="BN148" s="221">
        <v>2</v>
      </c>
      <c r="BO148" s="221">
        <v>2</v>
      </c>
      <c r="BP148" s="221">
        <v>1</v>
      </c>
      <c r="BQ148" s="221">
        <v>2</v>
      </c>
      <c r="BR148" s="798">
        <v>2</v>
      </c>
      <c r="BS148" s="226">
        <v>1</v>
      </c>
      <c r="BT148" s="221">
        <v>2</v>
      </c>
      <c r="BU148" s="221">
        <v>2</v>
      </c>
      <c r="BV148" s="221">
        <v>2</v>
      </c>
      <c r="BW148" s="798">
        <v>2</v>
      </c>
      <c r="BX148" s="221">
        <v>2</v>
      </c>
      <c r="BY148" s="798">
        <v>2</v>
      </c>
      <c r="BZ148" s="798">
        <v>2</v>
      </c>
      <c r="CA148" s="221">
        <v>2</v>
      </c>
      <c r="CB148" s="221">
        <v>2</v>
      </c>
      <c r="CC148" s="221">
        <v>2</v>
      </c>
      <c r="CD148" s="337">
        <v>1</v>
      </c>
      <c r="CE148" s="221">
        <v>1</v>
      </c>
      <c r="CF148" s="221">
        <v>2</v>
      </c>
      <c r="CG148" s="221">
        <v>2</v>
      </c>
      <c r="CH148" s="221">
        <v>1</v>
      </c>
      <c r="CI148" s="221">
        <v>2</v>
      </c>
      <c r="CJ148" s="337">
        <v>2</v>
      </c>
      <c r="CK148" s="221">
        <v>2</v>
      </c>
      <c r="CL148" s="222">
        <f t="shared" si="84"/>
        <v>21</v>
      </c>
      <c r="CM148" s="237">
        <f t="shared" si="85"/>
        <v>0.80769230769230771</v>
      </c>
      <c r="CN148" s="222">
        <f t="shared" si="86"/>
        <v>5</v>
      </c>
      <c r="CO148" s="237">
        <f t="shared" si="87"/>
        <v>0.19230769230769232</v>
      </c>
      <c r="CP148" s="222">
        <f t="shared" si="88"/>
        <v>0</v>
      </c>
      <c r="CQ148" s="237">
        <f t="shared" si="89"/>
        <v>0</v>
      </c>
      <c r="CR148" s="222">
        <f t="shared" si="90"/>
        <v>0</v>
      </c>
      <c r="CS148" s="237">
        <f t="shared" si="91"/>
        <v>0</v>
      </c>
      <c r="CT148" s="223">
        <f t="shared" si="92"/>
        <v>1.8076923076923077</v>
      </c>
      <c r="CU148" s="223" t="str">
        <f t="shared" si="93"/>
        <v>Đạt mục tiêu</v>
      </c>
      <c r="CV148" s="5"/>
    </row>
    <row r="149" spans="1:100" s="1" customFormat="1" ht="42" customHeight="1">
      <c r="A149" s="1036"/>
      <c r="B149" s="1093"/>
      <c r="C149" s="1033"/>
      <c r="D149" s="1093"/>
      <c r="E149" s="1033"/>
      <c r="F149" s="1091"/>
      <c r="G149" s="219" t="s">
        <v>2972</v>
      </c>
      <c r="H149" s="219"/>
      <c r="I149" s="433"/>
      <c r="J149" s="94"/>
      <c r="K149" s="467"/>
      <c r="L149" s="5" t="s">
        <v>32</v>
      </c>
      <c r="M149" s="212" t="s">
        <v>31</v>
      </c>
      <c r="N149" s="165" t="s">
        <v>12</v>
      </c>
      <c r="O149" s="221" t="s">
        <v>29</v>
      </c>
      <c r="P149" s="221" t="s">
        <v>24</v>
      </c>
      <c r="Q149" s="5"/>
      <c r="R149" s="5"/>
      <c r="S149" s="5"/>
      <c r="T149" s="5" t="s">
        <v>24</v>
      </c>
      <c r="U149" s="6"/>
      <c r="V149" s="5"/>
      <c r="W149" s="5"/>
      <c r="X149" s="5"/>
      <c r="Y149" s="5"/>
      <c r="Z149" s="5"/>
      <c r="AA149" s="5"/>
      <c r="AB149" s="80">
        <f t="shared" si="83"/>
        <v>1</v>
      </c>
      <c r="AC149" s="642"/>
      <c r="AD149" s="7"/>
      <c r="AE149" s="7"/>
      <c r="AF149" s="7"/>
      <c r="AG149" s="7"/>
      <c r="AH149" s="7"/>
      <c r="AI149" s="7"/>
      <c r="AJ149" s="7"/>
      <c r="AK149" s="7"/>
      <c r="AL149" s="7"/>
      <c r="AM149" s="7"/>
      <c r="AN149" s="7"/>
      <c r="AO149" s="7" t="s">
        <v>1405</v>
      </c>
      <c r="AP149" s="55" t="s">
        <v>1405</v>
      </c>
      <c r="AQ149" s="55" t="s">
        <v>1405</v>
      </c>
      <c r="AR149" s="55" t="s">
        <v>1405</v>
      </c>
      <c r="AS149" s="7"/>
      <c r="AT149" s="7"/>
      <c r="AU149" s="7"/>
      <c r="AV149" s="7"/>
      <c r="AW149" s="7"/>
      <c r="AX149" s="7"/>
      <c r="AY149" s="7"/>
      <c r="AZ149" s="7"/>
      <c r="BA149" s="7"/>
      <c r="BB149" s="7"/>
      <c r="BC149" s="7"/>
      <c r="BD149" s="7"/>
      <c r="BE149" s="7"/>
      <c r="BF149" s="7"/>
      <c r="BG149" s="7"/>
      <c r="BH149" s="7"/>
      <c r="BI149" s="7"/>
      <c r="BJ149" s="7"/>
      <c r="BK149" s="7"/>
      <c r="BL149" s="780">
        <v>2</v>
      </c>
      <c r="BM149" s="354">
        <v>2</v>
      </c>
      <c r="BN149" s="354">
        <v>2</v>
      </c>
      <c r="BO149" s="354">
        <v>2</v>
      </c>
      <c r="BP149" s="354">
        <v>2</v>
      </c>
      <c r="BQ149" s="354">
        <v>2</v>
      </c>
      <c r="BR149" s="797">
        <v>2</v>
      </c>
      <c r="BS149" s="356">
        <v>2</v>
      </c>
      <c r="BT149" s="354">
        <v>2</v>
      </c>
      <c r="BU149" s="354">
        <v>2</v>
      </c>
      <c r="BV149" s="354">
        <v>2</v>
      </c>
      <c r="BW149" s="797">
        <v>1</v>
      </c>
      <c r="BX149" s="354">
        <v>2</v>
      </c>
      <c r="BY149" s="797">
        <v>2</v>
      </c>
      <c r="BZ149" s="797">
        <v>2</v>
      </c>
      <c r="CA149" s="354">
        <v>2</v>
      </c>
      <c r="CB149" s="354">
        <v>2</v>
      </c>
      <c r="CC149" s="354">
        <v>2</v>
      </c>
      <c r="CD149" s="766">
        <v>2</v>
      </c>
      <c r="CE149" s="354">
        <v>2</v>
      </c>
      <c r="CF149" s="354">
        <v>2</v>
      </c>
      <c r="CG149" s="354">
        <v>2</v>
      </c>
      <c r="CH149" s="354">
        <v>2</v>
      </c>
      <c r="CI149" s="354">
        <v>2</v>
      </c>
      <c r="CJ149" s="766">
        <v>2</v>
      </c>
      <c r="CK149" s="354">
        <v>2</v>
      </c>
      <c r="CL149" s="222">
        <f t="shared" si="84"/>
        <v>25</v>
      </c>
      <c r="CM149" s="237">
        <f t="shared" si="85"/>
        <v>0.96153846153846156</v>
      </c>
      <c r="CN149" s="222">
        <f t="shared" si="86"/>
        <v>1</v>
      </c>
      <c r="CO149" s="237">
        <f t="shared" si="87"/>
        <v>3.8461538461538464E-2</v>
      </c>
      <c r="CP149" s="222">
        <f t="shared" si="88"/>
        <v>0</v>
      </c>
      <c r="CQ149" s="237">
        <f t="shared" si="89"/>
        <v>0</v>
      </c>
      <c r="CR149" s="222">
        <f t="shared" si="90"/>
        <v>0</v>
      </c>
      <c r="CS149" s="237">
        <f t="shared" si="91"/>
        <v>0</v>
      </c>
      <c r="CT149" s="223">
        <f t="shared" si="92"/>
        <v>1.9615384615384615</v>
      </c>
      <c r="CU149" s="223" t="str">
        <f t="shared" si="93"/>
        <v>Đạt mục tiêu</v>
      </c>
      <c r="CV149" s="7"/>
    </row>
    <row r="150" spans="1:100" s="1" customFormat="1" ht="47">
      <c r="A150" s="1036"/>
      <c r="B150" s="1093"/>
      <c r="C150" s="1033"/>
      <c r="D150" s="1093"/>
      <c r="E150" s="1033"/>
      <c r="F150" s="1091"/>
      <c r="G150" s="219" t="s">
        <v>2739</v>
      </c>
      <c r="H150" s="219"/>
      <c r="I150" s="697" t="s">
        <v>2464</v>
      </c>
      <c r="J150" s="94"/>
      <c r="K150" s="467"/>
      <c r="L150" s="5" t="s">
        <v>32</v>
      </c>
      <c r="M150" s="212" t="s">
        <v>31</v>
      </c>
      <c r="N150" s="165" t="s">
        <v>12</v>
      </c>
      <c r="O150" s="221" t="s">
        <v>29</v>
      </c>
      <c r="P150" s="221" t="s">
        <v>24</v>
      </c>
      <c r="Q150" s="5"/>
      <c r="R150" s="5"/>
      <c r="S150" s="5"/>
      <c r="T150" s="5"/>
      <c r="U150" s="6"/>
      <c r="V150" s="5" t="s">
        <v>24</v>
      </c>
      <c r="W150" s="5"/>
      <c r="X150" s="5"/>
      <c r="Y150" s="5"/>
      <c r="Z150" s="5"/>
      <c r="AA150" s="5"/>
      <c r="AB150" s="80">
        <f t="shared" si="83"/>
        <v>1</v>
      </c>
      <c r="AC150" s="642"/>
      <c r="AD150" s="7"/>
      <c r="AE150" s="7"/>
      <c r="AF150" s="7"/>
      <c r="AG150" s="7"/>
      <c r="AH150" s="7"/>
      <c r="AI150" s="7"/>
      <c r="AJ150" s="7"/>
      <c r="AK150" s="7"/>
      <c r="AL150" s="7"/>
      <c r="AM150" s="7"/>
      <c r="AN150" s="7"/>
      <c r="AO150" s="7"/>
      <c r="AP150" s="7"/>
      <c r="AQ150" s="7"/>
      <c r="AR150" s="7"/>
      <c r="AS150" s="7"/>
      <c r="AT150" s="7"/>
      <c r="AU150" s="7"/>
      <c r="AV150" s="55" t="s">
        <v>1318</v>
      </c>
      <c r="AW150" s="7"/>
      <c r="AX150" s="7"/>
      <c r="AY150" s="7"/>
      <c r="AZ150" s="7"/>
      <c r="BA150" s="7"/>
      <c r="BB150" s="7"/>
      <c r="BC150" s="7"/>
      <c r="BD150" s="7"/>
      <c r="BE150" s="7"/>
      <c r="BF150" s="7"/>
      <c r="BG150" s="7"/>
      <c r="BH150" s="7"/>
      <c r="BI150" s="7"/>
      <c r="BJ150" s="7"/>
      <c r="BK150" s="7"/>
      <c r="BL150" s="780">
        <v>2</v>
      </c>
      <c r="BM150" s="354">
        <v>2</v>
      </c>
      <c r="BN150" s="354">
        <v>2</v>
      </c>
      <c r="BO150" s="354">
        <v>2</v>
      </c>
      <c r="BP150" s="354">
        <v>2</v>
      </c>
      <c r="BQ150" s="354">
        <v>2</v>
      </c>
      <c r="BR150" s="797">
        <v>2</v>
      </c>
      <c r="BS150" s="356">
        <v>2</v>
      </c>
      <c r="BT150" s="354">
        <v>2</v>
      </c>
      <c r="BU150" s="354">
        <v>2</v>
      </c>
      <c r="BV150" s="354">
        <v>2</v>
      </c>
      <c r="BW150" s="797">
        <v>2</v>
      </c>
      <c r="BX150" s="354">
        <v>2</v>
      </c>
      <c r="BY150" s="797">
        <v>2</v>
      </c>
      <c r="BZ150" s="797">
        <v>2</v>
      </c>
      <c r="CA150" s="354">
        <v>2</v>
      </c>
      <c r="CB150" s="354">
        <v>2</v>
      </c>
      <c r="CC150" s="354">
        <v>2</v>
      </c>
      <c r="CD150" s="766">
        <v>2</v>
      </c>
      <c r="CE150" s="354">
        <v>2</v>
      </c>
      <c r="CF150" s="354">
        <v>2</v>
      </c>
      <c r="CG150" s="354">
        <v>2</v>
      </c>
      <c r="CH150" s="354">
        <v>2</v>
      </c>
      <c r="CI150" s="354">
        <v>2</v>
      </c>
      <c r="CJ150" s="766">
        <v>2</v>
      </c>
      <c r="CK150" s="354">
        <v>2</v>
      </c>
      <c r="CL150" s="222">
        <f t="shared" si="84"/>
        <v>26</v>
      </c>
      <c r="CM150" s="237">
        <f t="shared" si="85"/>
        <v>1</v>
      </c>
      <c r="CN150" s="222">
        <f t="shared" si="86"/>
        <v>0</v>
      </c>
      <c r="CO150" s="237">
        <f t="shared" si="87"/>
        <v>0</v>
      </c>
      <c r="CP150" s="222">
        <f t="shared" si="88"/>
        <v>0</v>
      </c>
      <c r="CQ150" s="237">
        <f t="shared" si="89"/>
        <v>0</v>
      </c>
      <c r="CR150" s="222">
        <f t="shared" si="90"/>
        <v>0</v>
      </c>
      <c r="CS150" s="237">
        <f t="shared" si="91"/>
        <v>0</v>
      </c>
      <c r="CT150" s="223">
        <f t="shared" si="92"/>
        <v>2</v>
      </c>
      <c r="CU150" s="223" t="str">
        <f t="shared" si="93"/>
        <v>Đạt mục tiêu</v>
      </c>
      <c r="CV150" s="5"/>
    </row>
    <row r="151" spans="1:100" s="1" customFormat="1" ht="47">
      <c r="A151" s="1036"/>
      <c r="B151" s="1233"/>
      <c r="C151" s="1078"/>
      <c r="D151" s="1233"/>
      <c r="E151" s="1078"/>
      <c r="F151" s="1154"/>
      <c r="G151" s="572" t="s">
        <v>2404</v>
      </c>
      <c r="H151" s="569"/>
      <c r="I151" s="535"/>
      <c r="J151" s="94"/>
      <c r="K151" s="547"/>
      <c r="L151" s="13" t="s">
        <v>32</v>
      </c>
      <c r="M151" s="38" t="s">
        <v>31</v>
      </c>
      <c r="N151" s="167" t="s">
        <v>12</v>
      </c>
      <c r="O151" s="227" t="s">
        <v>29</v>
      </c>
      <c r="P151" s="227" t="s">
        <v>24</v>
      </c>
      <c r="Q151" s="5"/>
      <c r="R151" s="5"/>
      <c r="S151" s="5"/>
      <c r="T151" s="5"/>
      <c r="U151" s="6"/>
      <c r="V151" s="5"/>
      <c r="W151" s="5"/>
      <c r="X151" s="5"/>
      <c r="Y151" s="5"/>
      <c r="Z151" s="5" t="s">
        <v>24</v>
      </c>
      <c r="AA151" s="5"/>
      <c r="AB151" s="80">
        <f t="shared" si="83"/>
        <v>1</v>
      </c>
      <c r="AC151" s="642"/>
      <c r="AD151" s="7"/>
      <c r="AE151" s="7"/>
      <c r="AF151" s="7"/>
      <c r="AG151" s="7"/>
      <c r="AH151" s="7"/>
      <c r="AI151" s="7"/>
      <c r="AJ151" s="7"/>
      <c r="AK151" s="7"/>
      <c r="AL151" s="7"/>
      <c r="AM151" s="7"/>
      <c r="AN151" s="7"/>
      <c r="AO151" s="7"/>
      <c r="AP151" s="7"/>
      <c r="AQ151" s="7"/>
      <c r="AR151" s="7"/>
      <c r="AS151" s="7"/>
      <c r="AT151" s="7"/>
      <c r="AU151" s="7"/>
      <c r="AV151" s="55"/>
      <c r="AW151" s="7"/>
      <c r="AX151" s="7"/>
      <c r="AY151" s="7"/>
      <c r="AZ151" s="7"/>
      <c r="BA151" s="7"/>
      <c r="BB151" s="7"/>
      <c r="BC151" s="7"/>
      <c r="BD151" s="7"/>
      <c r="BE151" s="7"/>
      <c r="BF151" s="7"/>
      <c r="BG151" s="7"/>
      <c r="BH151" s="7"/>
      <c r="BI151" s="7" t="s">
        <v>1318</v>
      </c>
      <c r="BJ151" s="7"/>
      <c r="BK151" s="7"/>
      <c r="BL151" s="780">
        <v>2</v>
      </c>
      <c r="BM151" s="354">
        <v>2</v>
      </c>
      <c r="BN151" s="354">
        <v>2</v>
      </c>
      <c r="BO151" s="354">
        <v>1</v>
      </c>
      <c r="BP151" s="354">
        <v>2</v>
      </c>
      <c r="BQ151" s="354">
        <v>2</v>
      </c>
      <c r="BR151" s="797">
        <v>1</v>
      </c>
      <c r="BS151" s="356">
        <v>2</v>
      </c>
      <c r="BT151" s="354">
        <v>2</v>
      </c>
      <c r="BU151" s="354">
        <v>2</v>
      </c>
      <c r="BV151" s="354">
        <v>2</v>
      </c>
      <c r="BW151" s="797">
        <v>2</v>
      </c>
      <c r="BX151" s="354">
        <v>2</v>
      </c>
      <c r="BY151" s="797">
        <v>2</v>
      </c>
      <c r="BZ151" s="797">
        <v>2</v>
      </c>
      <c r="CA151" s="354">
        <v>2</v>
      </c>
      <c r="CB151" s="354">
        <v>2</v>
      </c>
      <c r="CC151" s="354">
        <v>2</v>
      </c>
      <c r="CD151" s="766">
        <v>2</v>
      </c>
      <c r="CE151" s="354">
        <v>2</v>
      </c>
      <c r="CF151" s="354">
        <v>2</v>
      </c>
      <c r="CG151" s="354">
        <v>2</v>
      </c>
      <c r="CH151" s="354">
        <v>2</v>
      </c>
      <c r="CI151" s="354">
        <v>2</v>
      </c>
      <c r="CJ151" s="766">
        <v>2</v>
      </c>
      <c r="CK151" s="354">
        <v>1</v>
      </c>
      <c r="CL151" s="222">
        <f t="shared" si="84"/>
        <v>23</v>
      </c>
      <c r="CM151" s="237">
        <f t="shared" si="85"/>
        <v>0.88461538461538458</v>
      </c>
      <c r="CN151" s="222">
        <f t="shared" si="86"/>
        <v>3</v>
      </c>
      <c r="CO151" s="237">
        <f t="shared" si="87"/>
        <v>0.11538461538461539</v>
      </c>
      <c r="CP151" s="222">
        <f t="shared" si="88"/>
        <v>0</v>
      </c>
      <c r="CQ151" s="237">
        <f t="shared" si="89"/>
        <v>0</v>
      </c>
      <c r="CR151" s="222">
        <f t="shared" si="90"/>
        <v>0</v>
      </c>
      <c r="CS151" s="237">
        <f t="shared" si="91"/>
        <v>0</v>
      </c>
      <c r="CT151" s="223">
        <f t="shared" si="92"/>
        <v>1.8846153846153846</v>
      </c>
      <c r="CU151" s="223" t="str">
        <f t="shared" si="93"/>
        <v>Đạt mục tiêu</v>
      </c>
      <c r="CV151" s="5"/>
    </row>
    <row r="152" spans="1:100" s="1" customFormat="1" ht="62">
      <c r="A152" s="1036">
        <v>65</v>
      </c>
      <c r="B152" s="1242" t="s">
        <v>2450</v>
      </c>
      <c r="C152" s="1033"/>
      <c r="D152" s="1100" t="s">
        <v>2451</v>
      </c>
      <c r="E152" s="1033"/>
      <c r="F152" s="1150" t="s">
        <v>2452</v>
      </c>
      <c r="G152" s="68" t="s">
        <v>873</v>
      </c>
      <c r="H152" s="68"/>
      <c r="I152" s="442"/>
      <c r="J152" s="94"/>
      <c r="K152" s="467"/>
      <c r="L152" s="212" t="s">
        <v>32</v>
      </c>
      <c r="M152" s="212" t="s">
        <v>31</v>
      </c>
      <c r="N152" s="165" t="s">
        <v>12</v>
      </c>
      <c r="O152" s="221" t="s">
        <v>29</v>
      </c>
      <c r="P152" s="221" t="s">
        <v>24</v>
      </c>
      <c r="Q152" s="5"/>
      <c r="R152" s="5"/>
      <c r="S152" s="5"/>
      <c r="T152" s="5"/>
      <c r="U152" s="6" t="s">
        <v>24</v>
      </c>
      <c r="V152" s="5"/>
      <c r="W152" s="5"/>
      <c r="X152" s="5"/>
      <c r="Y152" s="5"/>
      <c r="Z152" s="5"/>
      <c r="AA152" s="5"/>
      <c r="AB152" s="80">
        <f t="shared" si="83"/>
        <v>1</v>
      </c>
      <c r="AC152" s="642"/>
      <c r="AD152" s="7"/>
      <c r="AE152" s="7"/>
      <c r="AF152" s="7"/>
      <c r="AG152" s="7"/>
      <c r="AH152" s="7"/>
      <c r="AI152" s="7"/>
      <c r="AJ152" s="7"/>
      <c r="AK152" s="7"/>
      <c r="AL152" s="7"/>
      <c r="AM152" s="7"/>
      <c r="AN152" s="7"/>
      <c r="AO152" s="7" t="s">
        <v>1404</v>
      </c>
      <c r="AP152" s="7" t="s">
        <v>1404</v>
      </c>
      <c r="AQ152" s="7" t="s">
        <v>1404</v>
      </c>
      <c r="AR152" s="7" t="s">
        <v>1404</v>
      </c>
      <c r="AS152" s="7" t="s">
        <v>1405</v>
      </c>
      <c r="AT152" s="7"/>
      <c r="AU152" s="7" t="s">
        <v>1405</v>
      </c>
      <c r="AV152" s="55"/>
      <c r="AW152" s="7"/>
      <c r="AX152" s="7"/>
      <c r="AY152" s="7"/>
      <c r="AZ152" s="7"/>
      <c r="BA152" s="7"/>
      <c r="BB152" s="7"/>
      <c r="BC152" s="7"/>
      <c r="BD152" s="7"/>
      <c r="BE152" s="7"/>
      <c r="BF152" s="7"/>
      <c r="BG152" s="7"/>
      <c r="BH152" s="7"/>
      <c r="BI152" s="7"/>
      <c r="BJ152" s="7"/>
      <c r="BK152" s="7"/>
      <c r="BL152" s="780">
        <v>1</v>
      </c>
      <c r="BM152" s="354">
        <v>2</v>
      </c>
      <c r="BN152" s="354">
        <v>2</v>
      </c>
      <c r="BO152" s="354">
        <v>2</v>
      </c>
      <c r="BP152" s="354">
        <v>2</v>
      </c>
      <c r="BQ152" s="354">
        <v>2</v>
      </c>
      <c r="BR152" s="797">
        <v>2</v>
      </c>
      <c r="BS152" s="356">
        <v>2</v>
      </c>
      <c r="BT152" s="354">
        <v>2</v>
      </c>
      <c r="BU152" s="354">
        <v>2</v>
      </c>
      <c r="BV152" s="354">
        <v>2</v>
      </c>
      <c r="BW152" s="797">
        <v>2</v>
      </c>
      <c r="BX152" s="354">
        <v>2</v>
      </c>
      <c r="BY152" s="797">
        <v>2</v>
      </c>
      <c r="BZ152" s="797">
        <v>2</v>
      </c>
      <c r="CA152" s="354">
        <v>2</v>
      </c>
      <c r="CB152" s="354">
        <v>2</v>
      </c>
      <c r="CC152" s="354">
        <v>2</v>
      </c>
      <c r="CD152" s="766">
        <v>2</v>
      </c>
      <c r="CE152" s="354">
        <v>2</v>
      </c>
      <c r="CF152" s="354">
        <v>2</v>
      </c>
      <c r="CG152" s="354">
        <v>2</v>
      </c>
      <c r="CH152" s="354">
        <v>2</v>
      </c>
      <c r="CI152" s="354">
        <v>2</v>
      </c>
      <c r="CJ152" s="766">
        <v>2</v>
      </c>
      <c r="CK152" s="354">
        <v>2</v>
      </c>
      <c r="CL152" s="222">
        <f t="shared" si="84"/>
        <v>25</v>
      </c>
      <c r="CM152" s="237">
        <f t="shared" si="85"/>
        <v>0.96153846153846156</v>
      </c>
      <c r="CN152" s="222">
        <f t="shared" si="86"/>
        <v>1</v>
      </c>
      <c r="CO152" s="237">
        <f t="shared" si="87"/>
        <v>3.8461538461538464E-2</v>
      </c>
      <c r="CP152" s="222">
        <f t="shared" si="88"/>
        <v>0</v>
      </c>
      <c r="CQ152" s="237">
        <f t="shared" si="89"/>
        <v>0</v>
      </c>
      <c r="CR152" s="222">
        <f t="shared" si="90"/>
        <v>0</v>
      </c>
      <c r="CS152" s="237">
        <f t="shared" si="91"/>
        <v>0</v>
      </c>
      <c r="CT152" s="223">
        <f t="shared" si="92"/>
        <v>1.9615384615384615</v>
      </c>
      <c r="CU152" s="223" t="str">
        <f t="shared" si="93"/>
        <v>Đạt mục tiêu</v>
      </c>
      <c r="CV152" s="5"/>
    </row>
    <row r="153" spans="1:100" s="1" customFormat="1" ht="46.5">
      <c r="A153" s="1036"/>
      <c r="B153" s="1242"/>
      <c r="C153" s="1033"/>
      <c r="D153" s="1100"/>
      <c r="E153" s="1033"/>
      <c r="F153" s="1150"/>
      <c r="G153" s="219" t="s">
        <v>872</v>
      </c>
      <c r="H153" s="219"/>
      <c r="I153" s="600"/>
      <c r="J153" s="94"/>
      <c r="K153" s="467"/>
      <c r="L153" s="212"/>
      <c r="M153" s="212"/>
      <c r="N153" s="165"/>
      <c r="O153" s="221"/>
      <c r="P153" s="221"/>
      <c r="Q153" s="5"/>
      <c r="R153" s="5"/>
      <c r="S153" s="5"/>
      <c r="T153" s="5"/>
      <c r="U153" s="6"/>
      <c r="V153" s="5"/>
      <c r="W153" s="5"/>
      <c r="X153" s="5"/>
      <c r="Y153" s="5"/>
      <c r="Z153" s="5"/>
      <c r="AA153" s="5"/>
      <c r="AB153" s="80"/>
      <c r="AC153" s="642"/>
      <c r="AD153" s="7"/>
      <c r="AE153" s="7"/>
      <c r="AF153" s="7"/>
      <c r="AG153" s="7" t="s">
        <v>1317</v>
      </c>
      <c r="AH153" s="7" t="s">
        <v>1317</v>
      </c>
      <c r="AI153" s="7" t="s">
        <v>1317</v>
      </c>
      <c r="AJ153" s="7" t="s">
        <v>1317</v>
      </c>
      <c r="AK153" s="7"/>
      <c r="AL153" s="7"/>
      <c r="AM153" s="7"/>
      <c r="AN153" s="7"/>
      <c r="AO153" s="7"/>
      <c r="AP153" s="7"/>
      <c r="AQ153" s="7"/>
      <c r="AR153" s="7"/>
      <c r="AS153" s="7"/>
      <c r="AT153" s="7"/>
      <c r="AU153" s="7"/>
      <c r="AV153" s="55"/>
      <c r="AW153" s="7"/>
      <c r="AX153" s="7"/>
      <c r="AY153" s="7"/>
      <c r="AZ153" s="7"/>
      <c r="BA153" s="7"/>
      <c r="BB153" s="7"/>
      <c r="BC153" s="7"/>
      <c r="BD153" s="7"/>
      <c r="BE153" s="7"/>
      <c r="BF153" s="7"/>
      <c r="BG153" s="7"/>
      <c r="BH153" s="7"/>
      <c r="BI153" s="7"/>
      <c r="BJ153" s="7"/>
      <c r="BK153" s="7"/>
      <c r="BL153" s="780">
        <v>2</v>
      </c>
      <c r="BM153" s="354">
        <v>2</v>
      </c>
      <c r="BN153" s="354">
        <v>2</v>
      </c>
      <c r="BO153" s="354">
        <v>2</v>
      </c>
      <c r="BP153" s="354">
        <v>2</v>
      </c>
      <c r="BQ153" s="354">
        <v>2</v>
      </c>
      <c r="BR153" s="797">
        <v>2</v>
      </c>
      <c r="BS153" s="356">
        <v>2</v>
      </c>
      <c r="BT153" s="354">
        <v>2</v>
      </c>
      <c r="BU153" s="354">
        <v>2</v>
      </c>
      <c r="BV153" s="354">
        <v>2</v>
      </c>
      <c r="BW153" s="797">
        <v>2</v>
      </c>
      <c r="BX153" s="354">
        <v>2</v>
      </c>
      <c r="BY153" s="797">
        <v>2</v>
      </c>
      <c r="BZ153" s="797">
        <v>2</v>
      </c>
      <c r="CA153" s="354">
        <v>2</v>
      </c>
      <c r="CB153" s="354">
        <v>2</v>
      </c>
      <c r="CC153" s="354">
        <v>2</v>
      </c>
      <c r="CD153" s="766">
        <v>2</v>
      </c>
      <c r="CE153" s="354">
        <v>2</v>
      </c>
      <c r="CF153" s="354">
        <v>2</v>
      </c>
      <c r="CG153" s="354">
        <v>2</v>
      </c>
      <c r="CH153" s="354">
        <v>2</v>
      </c>
      <c r="CI153" s="354">
        <v>2</v>
      </c>
      <c r="CJ153" s="766">
        <v>1</v>
      </c>
      <c r="CK153" s="354">
        <v>2</v>
      </c>
      <c r="CL153" s="222"/>
      <c r="CM153" s="237"/>
      <c r="CN153" s="222"/>
      <c r="CO153" s="237"/>
      <c r="CP153" s="222"/>
      <c r="CQ153" s="237"/>
      <c r="CR153" s="222"/>
      <c r="CS153" s="237"/>
      <c r="CT153" s="223"/>
      <c r="CU153" s="223"/>
      <c r="CV153" s="5"/>
    </row>
    <row r="154" spans="1:100" s="1" customFormat="1" ht="45.65" customHeight="1">
      <c r="A154" s="1036"/>
      <c r="B154" s="1100"/>
      <c r="C154" s="1033"/>
      <c r="D154" s="1100"/>
      <c r="E154" s="1033"/>
      <c r="F154" s="1091"/>
      <c r="G154" s="218" t="s">
        <v>2483</v>
      </c>
      <c r="H154" s="380"/>
      <c r="I154" s="442"/>
      <c r="J154" s="94"/>
      <c r="K154" s="473" t="s">
        <v>1780</v>
      </c>
      <c r="L154" s="5" t="s">
        <v>32</v>
      </c>
      <c r="M154" s="212" t="s">
        <v>31</v>
      </c>
      <c r="N154" s="165" t="s">
        <v>12</v>
      </c>
      <c r="O154" s="221" t="s">
        <v>29</v>
      </c>
      <c r="P154" s="221" t="s">
        <v>24</v>
      </c>
      <c r="Q154" s="5"/>
      <c r="R154" s="5" t="s">
        <v>24</v>
      </c>
      <c r="S154" s="5"/>
      <c r="T154" s="5"/>
      <c r="U154" s="6"/>
      <c r="V154" s="5"/>
      <c r="W154" s="5"/>
      <c r="X154" s="5"/>
      <c r="Y154" s="5"/>
      <c r="Z154" s="5"/>
      <c r="AA154" s="5"/>
      <c r="AB154" s="80">
        <f t="shared" ref="AB154:AB159" si="94">COUNTIF($Q154:$AA154,"x")</f>
        <v>1</v>
      </c>
      <c r="AC154" s="642"/>
      <c r="AD154" s="7"/>
      <c r="AE154" s="7"/>
      <c r="AF154" s="7"/>
      <c r="AG154" s="7"/>
      <c r="AH154" s="7"/>
      <c r="AI154" s="7"/>
      <c r="AJ154" s="7" t="s">
        <v>1183</v>
      </c>
      <c r="AK154" s="7"/>
      <c r="AL154" s="7"/>
      <c r="AM154" s="7"/>
      <c r="AN154" s="7"/>
      <c r="AO154" s="7"/>
      <c r="AP154" s="7"/>
      <c r="AQ154" s="7"/>
      <c r="AR154" s="7"/>
      <c r="AS154" s="7"/>
      <c r="AT154" s="7"/>
      <c r="AU154" s="7"/>
      <c r="AV154" s="55"/>
      <c r="AW154" s="7"/>
      <c r="AX154" s="7"/>
      <c r="AY154" s="7"/>
      <c r="AZ154" s="7"/>
      <c r="BA154" s="7"/>
      <c r="BB154" s="7"/>
      <c r="BC154" s="7"/>
      <c r="BD154" s="7"/>
      <c r="BE154" s="7"/>
      <c r="BF154" s="7"/>
      <c r="BG154" s="7"/>
      <c r="BH154" s="7"/>
      <c r="BI154" s="7"/>
      <c r="BJ154" s="7"/>
      <c r="BK154" s="7"/>
      <c r="BL154" s="780">
        <v>2</v>
      </c>
      <c r="BM154" s="354">
        <v>2</v>
      </c>
      <c r="BN154" s="354">
        <v>2</v>
      </c>
      <c r="BO154" s="354">
        <v>2</v>
      </c>
      <c r="BP154" s="354">
        <v>2</v>
      </c>
      <c r="BQ154" s="354">
        <v>2</v>
      </c>
      <c r="BR154" s="797">
        <v>2</v>
      </c>
      <c r="BS154" s="356">
        <v>2</v>
      </c>
      <c r="BT154" s="354">
        <v>2</v>
      </c>
      <c r="BU154" s="354">
        <v>2</v>
      </c>
      <c r="BV154" s="354">
        <v>2</v>
      </c>
      <c r="BW154" s="797">
        <v>2</v>
      </c>
      <c r="BX154" s="354">
        <v>2</v>
      </c>
      <c r="BY154" s="797">
        <v>2</v>
      </c>
      <c r="BZ154" s="797">
        <v>2</v>
      </c>
      <c r="CA154" s="354">
        <v>2</v>
      </c>
      <c r="CB154" s="354">
        <v>2</v>
      </c>
      <c r="CC154" s="354">
        <v>2</v>
      </c>
      <c r="CD154" s="766">
        <v>1</v>
      </c>
      <c r="CE154" s="354">
        <v>2</v>
      </c>
      <c r="CF154" s="354">
        <v>2</v>
      </c>
      <c r="CG154" s="354">
        <v>2</v>
      </c>
      <c r="CH154" s="354">
        <v>2</v>
      </c>
      <c r="CI154" s="354">
        <v>2</v>
      </c>
      <c r="CJ154" s="766">
        <v>2</v>
      </c>
      <c r="CK154" s="354">
        <v>2</v>
      </c>
      <c r="CL154" s="222">
        <f t="shared" ref="CL154:CL159" si="95">COUNTIF(BL154:CK154,"2")</f>
        <v>25</v>
      </c>
      <c r="CM154" s="237">
        <f t="shared" si="85"/>
        <v>0.96153846153846156</v>
      </c>
      <c r="CN154" s="222">
        <f t="shared" ref="CN154:CN159" si="96">COUNTIF(BL154:CK154,"1")</f>
        <v>1</v>
      </c>
      <c r="CO154" s="237">
        <f t="shared" si="87"/>
        <v>3.8461538461538464E-2</v>
      </c>
      <c r="CP154" s="222">
        <f t="shared" ref="CP154:CP159" si="97">COUNTIF(BL154:CK154,"0")</f>
        <v>0</v>
      </c>
      <c r="CQ154" s="237">
        <f t="shared" si="89"/>
        <v>0</v>
      </c>
      <c r="CR154" s="222">
        <f t="shared" ref="CR154:CR159" si="98">COUNTIF(BL154:CK154,"KĐG")</f>
        <v>0</v>
      </c>
      <c r="CS154" s="237">
        <f t="shared" si="91"/>
        <v>0</v>
      </c>
      <c r="CT154" s="223">
        <f t="shared" si="92"/>
        <v>1.9615384615384615</v>
      </c>
      <c r="CU154" s="223" t="str">
        <f t="shared" si="93"/>
        <v>Đạt mục tiêu</v>
      </c>
      <c r="CV154" s="5"/>
    </row>
    <row r="155" spans="1:100" s="1" customFormat="1" ht="36" customHeight="1">
      <c r="A155" s="1036"/>
      <c r="B155" s="1100"/>
      <c r="C155" s="1033"/>
      <c r="D155" s="1100"/>
      <c r="E155" s="1033"/>
      <c r="F155" s="1091"/>
      <c r="G155" s="293" t="s">
        <v>959</v>
      </c>
      <c r="H155" s="293"/>
      <c r="I155" s="602"/>
      <c r="J155" s="94"/>
      <c r="K155" s="467"/>
      <c r="L155" s="212" t="s">
        <v>32</v>
      </c>
      <c r="M155" s="212" t="s">
        <v>31</v>
      </c>
      <c r="N155" s="165" t="s">
        <v>12</v>
      </c>
      <c r="O155" s="221" t="s">
        <v>29</v>
      </c>
      <c r="P155" s="221" t="s">
        <v>24</v>
      </c>
      <c r="Q155" s="5"/>
      <c r="R155" s="5"/>
      <c r="S155" s="5"/>
      <c r="T155" s="5"/>
      <c r="U155" s="6"/>
      <c r="V155" s="5" t="s">
        <v>24</v>
      </c>
      <c r="W155" s="5"/>
      <c r="X155" s="5"/>
      <c r="Y155" s="5"/>
      <c r="Z155" s="5"/>
      <c r="AA155" s="5"/>
      <c r="AB155" s="80">
        <f t="shared" si="94"/>
        <v>1</v>
      </c>
      <c r="AC155" s="642"/>
      <c r="AD155" s="7"/>
      <c r="AE155" s="7" t="s">
        <v>1317</v>
      </c>
      <c r="AF155" s="7"/>
      <c r="AG155" s="7" t="s">
        <v>1404</v>
      </c>
      <c r="AH155" s="7"/>
      <c r="AI155" s="7"/>
      <c r="AJ155" s="7" t="s">
        <v>1404</v>
      </c>
      <c r="AK155" s="7"/>
      <c r="AL155" s="7"/>
      <c r="AM155" s="7"/>
      <c r="AN155" s="7"/>
      <c r="AO155" s="7"/>
      <c r="AP155" s="7"/>
      <c r="AQ155" s="7"/>
      <c r="AR155" s="7"/>
      <c r="AS155" s="7"/>
      <c r="AT155" s="7"/>
      <c r="AU155" s="7"/>
      <c r="AV155" s="55"/>
      <c r="AW155" s="7"/>
      <c r="AX155" s="7" t="s">
        <v>1317</v>
      </c>
      <c r="AY155" s="7"/>
      <c r="AZ155" s="7"/>
      <c r="BA155" s="7"/>
      <c r="BB155" s="7"/>
      <c r="BC155" s="7"/>
      <c r="BD155" s="7"/>
      <c r="BE155" s="7"/>
      <c r="BF155" s="7"/>
      <c r="BG155" s="7"/>
      <c r="BH155" s="7"/>
      <c r="BI155" s="7"/>
      <c r="BJ155" s="7"/>
      <c r="BK155" s="7"/>
      <c r="BL155" s="781">
        <v>2</v>
      </c>
      <c r="BM155" s="221">
        <v>2</v>
      </c>
      <c r="BN155" s="221">
        <v>2</v>
      </c>
      <c r="BO155" s="221">
        <v>2</v>
      </c>
      <c r="BP155" s="221">
        <v>2</v>
      </c>
      <c r="BQ155" s="221">
        <v>2</v>
      </c>
      <c r="BR155" s="798">
        <v>1</v>
      </c>
      <c r="BS155" s="226">
        <v>1</v>
      </c>
      <c r="BT155" s="221">
        <v>2</v>
      </c>
      <c r="BU155" s="221">
        <v>2</v>
      </c>
      <c r="BV155" s="221">
        <v>2</v>
      </c>
      <c r="BW155" s="798">
        <v>2</v>
      </c>
      <c r="BX155" s="221">
        <v>2</v>
      </c>
      <c r="BY155" s="798">
        <v>2</v>
      </c>
      <c r="BZ155" s="798">
        <v>2</v>
      </c>
      <c r="CA155" s="221">
        <v>2</v>
      </c>
      <c r="CB155" s="221">
        <v>2</v>
      </c>
      <c r="CC155" s="221">
        <v>2</v>
      </c>
      <c r="CD155" s="337">
        <v>2</v>
      </c>
      <c r="CE155" s="221">
        <v>2</v>
      </c>
      <c r="CF155" s="221">
        <v>2</v>
      </c>
      <c r="CG155" s="221">
        <v>2</v>
      </c>
      <c r="CH155" s="221">
        <v>2</v>
      </c>
      <c r="CI155" s="221">
        <v>2</v>
      </c>
      <c r="CJ155" s="337">
        <v>1</v>
      </c>
      <c r="CK155" s="221">
        <v>2</v>
      </c>
      <c r="CL155" s="222">
        <f t="shared" si="95"/>
        <v>23</v>
      </c>
      <c r="CM155" s="237">
        <f t="shared" si="85"/>
        <v>0.88461538461538458</v>
      </c>
      <c r="CN155" s="222">
        <f t="shared" si="96"/>
        <v>3</v>
      </c>
      <c r="CO155" s="237">
        <f t="shared" si="87"/>
        <v>0.11538461538461539</v>
      </c>
      <c r="CP155" s="222">
        <f t="shared" si="97"/>
        <v>0</v>
      </c>
      <c r="CQ155" s="237">
        <f t="shared" si="89"/>
        <v>0</v>
      </c>
      <c r="CR155" s="222">
        <f t="shared" si="98"/>
        <v>0</v>
      </c>
      <c r="CS155" s="237">
        <f t="shared" si="91"/>
        <v>0</v>
      </c>
      <c r="CT155" s="223">
        <f t="shared" si="92"/>
        <v>1.8846153846153846</v>
      </c>
      <c r="CU155" s="223" t="str">
        <f t="shared" si="93"/>
        <v>Đạt mục tiêu</v>
      </c>
      <c r="CV155" s="5"/>
    </row>
    <row r="156" spans="1:100" s="1" customFormat="1" ht="73.25" customHeight="1">
      <c r="A156" s="1036"/>
      <c r="B156" s="1100"/>
      <c r="C156" s="1033"/>
      <c r="D156" s="1100"/>
      <c r="E156" s="1033"/>
      <c r="F156" s="1091"/>
      <c r="G156" s="219" t="s">
        <v>874</v>
      </c>
      <c r="H156" s="219"/>
      <c r="I156" s="600"/>
      <c r="J156" s="127"/>
      <c r="K156" s="486" t="s">
        <v>1774</v>
      </c>
      <c r="L156" s="212" t="s">
        <v>32</v>
      </c>
      <c r="M156" s="212" t="s">
        <v>31</v>
      </c>
      <c r="N156" s="165" t="s">
        <v>12</v>
      </c>
      <c r="O156" s="221" t="s">
        <v>29</v>
      </c>
      <c r="P156" s="221" t="s">
        <v>24</v>
      </c>
      <c r="Q156" s="127"/>
      <c r="R156" s="128"/>
      <c r="S156" s="127"/>
      <c r="T156" s="5"/>
      <c r="U156" s="195"/>
      <c r="V156" s="5"/>
      <c r="W156" s="5" t="s">
        <v>24</v>
      </c>
      <c r="X156" s="5"/>
      <c r="Y156" s="5"/>
      <c r="Z156" s="5"/>
      <c r="AA156" s="5"/>
      <c r="AB156" s="80">
        <f t="shared" si="94"/>
        <v>1</v>
      </c>
      <c r="AC156" s="642"/>
      <c r="AD156" s="7"/>
      <c r="AE156" s="7"/>
      <c r="AF156" s="7"/>
      <c r="AG156" s="7"/>
      <c r="AH156" s="7"/>
      <c r="AI156" s="7"/>
      <c r="AJ156" s="7"/>
      <c r="AK156" s="7"/>
      <c r="AL156" s="7"/>
      <c r="AM156" s="7"/>
      <c r="AN156" s="7"/>
      <c r="AO156" s="7"/>
      <c r="AP156" s="7"/>
      <c r="AQ156" s="7"/>
      <c r="AR156" s="7"/>
      <c r="AS156" s="7" t="s">
        <v>1405</v>
      </c>
      <c r="AT156" s="7"/>
      <c r="AU156" s="7" t="s">
        <v>1405</v>
      </c>
      <c r="AV156" s="55"/>
      <c r="AW156" s="7"/>
      <c r="AX156" s="7"/>
      <c r="AY156" s="7" t="s">
        <v>1405</v>
      </c>
      <c r="AZ156" s="7" t="s">
        <v>1405</v>
      </c>
      <c r="BA156" s="7"/>
      <c r="BB156" s="7"/>
      <c r="BC156" s="7"/>
      <c r="BD156" s="7"/>
      <c r="BE156" s="7"/>
      <c r="BF156" s="7"/>
      <c r="BG156" s="7"/>
      <c r="BH156" s="7"/>
      <c r="BI156" s="7"/>
      <c r="BJ156" s="7"/>
      <c r="BK156" s="7"/>
      <c r="BL156" s="781">
        <v>2</v>
      </c>
      <c r="BM156" s="221">
        <v>2</v>
      </c>
      <c r="BN156" s="221">
        <v>2</v>
      </c>
      <c r="BO156" s="221">
        <v>1</v>
      </c>
      <c r="BP156" s="221">
        <v>2</v>
      </c>
      <c r="BQ156" s="221">
        <v>2</v>
      </c>
      <c r="BR156" s="798">
        <v>2</v>
      </c>
      <c r="BS156" s="226">
        <v>2</v>
      </c>
      <c r="BT156" s="221">
        <v>2</v>
      </c>
      <c r="BU156" s="221">
        <v>2</v>
      </c>
      <c r="BV156" s="221">
        <v>2</v>
      </c>
      <c r="BW156" s="798">
        <v>2</v>
      </c>
      <c r="BX156" s="221">
        <v>1</v>
      </c>
      <c r="BY156" s="798">
        <v>2</v>
      </c>
      <c r="BZ156" s="798">
        <v>2</v>
      </c>
      <c r="CA156" s="221">
        <v>2</v>
      </c>
      <c r="CB156" s="221">
        <v>2</v>
      </c>
      <c r="CC156" s="221">
        <v>2</v>
      </c>
      <c r="CD156" s="337">
        <v>2</v>
      </c>
      <c r="CE156" s="221">
        <v>2</v>
      </c>
      <c r="CF156" s="221">
        <v>2</v>
      </c>
      <c r="CG156" s="221">
        <v>2</v>
      </c>
      <c r="CH156" s="221">
        <v>1</v>
      </c>
      <c r="CI156" s="221">
        <v>2</v>
      </c>
      <c r="CJ156" s="337">
        <v>2</v>
      </c>
      <c r="CK156" s="221">
        <v>2</v>
      </c>
      <c r="CL156" s="222">
        <f t="shared" si="95"/>
        <v>23</v>
      </c>
      <c r="CM156" s="237">
        <f t="shared" si="85"/>
        <v>0.88461538461538458</v>
      </c>
      <c r="CN156" s="222">
        <f t="shared" si="96"/>
        <v>3</v>
      </c>
      <c r="CO156" s="237">
        <f t="shared" si="87"/>
        <v>0.11538461538461539</v>
      </c>
      <c r="CP156" s="222">
        <f t="shared" si="97"/>
        <v>0</v>
      </c>
      <c r="CQ156" s="237">
        <f t="shared" si="89"/>
        <v>0</v>
      </c>
      <c r="CR156" s="222">
        <f t="shared" si="98"/>
        <v>0</v>
      </c>
      <c r="CS156" s="237">
        <f t="shared" si="91"/>
        <v>0</v>
      </c>
      <c r="CT156" s="223">
        <f t="shared" si="92"/>
        <v>1.8846153846153846</v>
      </c>
      <c r="CU156" s="223" t="str">
        <f t="shared" si="93"/>
        <v>Đạt mục tiêu</v>
      </c>
      <c r="CV156" s="5"/>
    </row>
    <row r="157" spans="1:100" s="1" customFormat="1" ht="60.65" customHeight="1">
      <c r="A157" s="1036">
        <v>66</v>
      </c>
      <c r="B157" s="1044" t="s">
        <v>2626</v>
      </c>
      <c r="C157" s="1033" t="s">
        <v>35</v>
      </c>
      <c r="D157" s="1024" t="s">
        <v>2628</v>
      </c>
      <c r="E157" s="1033" t="s">
        <v>35</v>
      </c>
      <c r="F157" s="1044" t="s">
        <v>2629</v>
      </c>
      <c r="G157" s="217" t="s">
        <v>2347</v>
      </c>
      <c r="H157" s="159"/>
      <c r="I157" s="442"/>
      <c r="J157" s="127"/>
      <c r="K157" s="487" t="s">
        <v>1779</v>
      </c>
      <c r="L157" s="212" t="s">
        <v>32</v>
      </c>
      <c r="M157" s="212" t="s">
        <v>31</v>
      </c>
      <c r="N157" s="165" t="s">
        <v>12</v>
      </c>
      <c r="O157" s="221" t="s">
        <v>29</v>
      </c>
      <c r="P157" s="221" t="s">
        <v>24</v>
      </c>
      <c r="Q157" s="127"/>
      <c r="R157" s="5" t="s">
        <v>24</v>
      </c>
      <c r="S157" s="127"/>
      <c r="T157" s="5"/>
      <c r="U157" s="6"/>
      <c r="V157" s="5"/>
      <c r="W157" s="5"/>
      <c r="X157" s="5"/>
      <c r="Y157" s="5"/>
      <c r="Z157" s="5"/>
      <c r="AA157" s="5"/>
      <c r="AB157" s="80">
        <f t="shared" si="94"/>
        <v>1</v>
      </c>
      <c r="AC157" s="642"/>
      <c r="AD157" s="7"/>
      <c r="AE157" s="7"/>
      <c r="AF157" s="7"/>
      <c r="AG157" s="7"/>
      <c r="AH157" s="7" t="s">
        <v>1318</v>
      </c>
      <c r="AI157" s="7"/>
      <c r="AJ157" s="7"/>
      <c r="AK157" s="7"/>
      <c r="AL157" s="7"/>
      <c r="AM157" s="7"/>
      <c r="AN157" s="7"/>
      <c r="AO157" s="7"/>
      <c r="AP157" s="7"/>
      <c r="AQ157" s="7"/>
      <c r="AR157" s="7"/>
      <c r="AS157" s="7"/>
      <c r="AT157" s="7"/>
      <c r="AU157" s="7"/>
      <c r="AV157" s="55"/>
      <c r="AW157" s="7"/>
      <c r="AX157" s="7"/>
      <c r="AY157" s="7"/>
      <c r="AZ157" s="7"/>
      <c r="BA157" s="7"/>
      <c r="BB157" s="7"/>
      <c r="BC157" s="7"/>
      <c r="BD157" s="7"/>
      <c r="BE157" s="7"/>
      <c r="BF157" s="7"/>
      <c r="BG157" s="7"/>
      <c r="BH157" s="7"/>
      <c r="BI157" s="7"/>
      <c r="BJ157" s="7"/>
      <c r="BK157" s="7"/>
      <c r="BL157" s="780">
        <v>1</v>
      </c>
      <c r="BM157" s="354">
        <v>2</v>
      </c>
      <c r="BN157" s="354">
        <v>2</v>
      </c>
      <c r="BO157" s="354">
        <v>2</v>
      </c>
      <c r="BP157" s="354">
        <v>2</v>
      </c>
      <c r="BQ157" s="354">
        <v>2</v>
      </c>
      <c r="BR157" s="797">
        <v>2</v>
      </c>
      <c r="BS157" s="356">
        <v>1</v>
      </c>
      <c r="BT157" s="354">
        <v>2</v>
      </c>
      <c r="BU157" s="354">
        <v>2</v>
      </c>
      <c r="BV157" s="354">
        <v>2</v>
      </c>
      <c r="BW157" s="797">
        <v>2</v>
      </c>
      <c r="BX157" s="354">
        <v>2</v>
      </c>
      <c r="BY157" s="797">
        <v>2</v>
      </c>
      <c r="BZ157" s="797">
        <v>2</v>
      </c>
      <c r="CA157" s="354">
        <v>1</v>
      </c>
      <c r="CB157" s="354">
        <v>2</v>
      </c>
      <c r="CC157" s="354">
        <v>2</v>
      </c>
      <c r="CD157" s="766">
        <v>2</v>
      </c>
      <c r="CE157" s="354">
        <v>2</v>
      </c>
      <c r="CF157" s="354">
        <v>2</v>
      </c>
      <c r="CG157" s="354">
        <v>2</v>
      </c>
      <c r="CH157" s="354">
        <v>2</v>
      </c>
      <c r="CI157" s="354">
        <v>2</v>
      </c>
      <c r="CJ157" s="766">
        <v>2</v>
      </c>
      <c r="CK157" s="354">
        <v>2</v>
      </c>
      <c r="CL157" s="222">
        <f t="shared" si="95"/>
        <v>23</v>
      </c>
      <c r="CM157" s="237">
        <f t="shared" si="85"/>
        <v>0.88461538461538458</v>
      </c>
      <c r="CN157" s="222">
        <f t="shared" si="96"/>
        <v>3</v>
      </c>
      <c r="CO157" s="237">
        <f t="shared" si="87"/>
        <v>0.11538461538461539</v>
      </c>
      <c r="CP157" s="222">
        <f t="shared" si="97"/>
        <v>0</v>
      </c>
      <c r="CQ157" s="237">
        <f t="shared" si="89"/>
        <v>0</v>
      </c>
      <c r="CR157" s="222">
        <f t="shared" si="98"/>
        <v>0</v>
      </c>
      <c r="CS157" s="237">
        <f t="shared" si="91"/>
        <v>0</v>
      </c>
      <c r="CT157" s="223">
        <f t="shared" si="92"/>
        <v>1.8846153846153846</v>
      </c>
      <c r="CU157" s="223" t="str">
        <f t="shared" si="93"/>
        <v>Đạt mục tiêu</v>
      </c>
      <c r="CV157" s="5"/>
    </row>
    <row r="158" spans="1:100" s="1" customFormat="1" ht="77.5">
      <c r="A158" s="1036"/>
      <c r="B158" s="1024"/>
      <c r="C158" s="1033"/>
      <c r="D158" s="1024"/>
      <c r="E158" s="1033"/>
      <c r="F158" s="1024"/>
      <c r="G158" s="220" t="s">
        <v>1434</v>
      </c>
      <c r="H158" s="145"/>
      <c r="I158" s="610"/>
      <c r="J158" s="127"/>
      <c r="K158" s="488"/>
      <c r="L158" s="212" t="s">
        <v>32</v>
      </c>
      <c r="M158" s="212" t="s">
        <v>31</v>
      </c>
      <c r="N158" s="165" t="s">
        <v>12</v>
      </c>
      <c r="O158" s="221" t="s">
        <v>29</v>
      </c>
      <c r="P158" s="221" t="s">
        <v>24</v>
      </c>
      <c r="Q158" s="127"/>
      <c r="R158" s="5" t="s">
        <v>24</v>
      </c>
      <c r="S158" s="127"/>
      <c r="T158" s="5"/>
      <c r="U158" s="6"/>
      <c r="V158" s="5"/>
      <c r="W158" s="5"/>
      <c r="X158" s="5"/>
      <c r="Y158" s="5"/>
      <c r="Z158" s="5"/>
      <c r="AA158" s="5"/>
      <c r="AB158" s="80">
        <f t="shared" si="94"/>
        <v>1</v>
      </c>
      <c r="AC158" s="642"/>
      <c r="AD158" s="7"/>
      <c r="AE158" s="7"/>
      <c r="AF158" s="7"/>
      <c r="AG158" s="7"/>
      <c r="AH158" s="7"/>
      <c r="AI158" s="7" t="s">
        <v>1315</v>
      </c>
      <c r="AJ158" s="7"/>
      <c r="AK158" s="7"/>
      <c r="AL158" s="7"/>
      <c r="AM158" s="7"/>
      <c r="AN158" s="7"/>
      <c r="AO158" s="7"/>
      <c r="AP158" s="7"/>
      <c r="AQ158" s="7"/>
      <c r="AR158" s="7"/>
      <c r="AS158" s="7"/>
      <c r="AT158" s="7"/>
      <c r="AU158" s="7"/>
      <c r="AV158" s="55"/>
      <c r="AW158" s="7"/>
      <c r="AX158" s="7"/>
      <c r="AY158" s="7"/>
      <c r="AZ158" s="7"/>
      <c r="BA158" s="7"/>
      <c r="BB158" s="7"/>
      <c r="BC158" s="7"/>
      <c r="BD158" s="7"/>
      <c r="BE158" s="7"/>
      <c r="BF158" s="7"/>
      <c r="BG158" s="7"/>
      <c r="BH158" s="7"/>
      <c r="BI158" s="7"/>
      <c r="BJ158" s="7"/>
      <c r="BK158" s="7"/>
      <c r="BL158" s="780">
        <v>2</v>
      </c>
      <c r="BM158" s="354">
        <v>2</v>
      </c>
      <c r="BN158" s="354">
        <v>2</v>
      </c>
      <c r="BO158" s="354">
        <v>1</v>
      </c>
      <c r="BP158" s="354">
        <v>2</v>
      </c>
      <c r="BQ158" s="354">
        <v>2</v>
      </c>
      <c r="BR158" s="797">
        <v>2</v>
      </c>
      <c r="BS158" s="356">
        <v>2</v>
      </c>
      <c r="BT158" s="354">
        <v>2</v>
      </c>
      <c r="BU158" s="354">
        <v>2</v>
      </c>
      <c r="BV158" s="354">
        <v>2</v>
      </c>
      <c r="BW158" s="797">
        <v>2</v>
      </c>
      <c r="BX158" s="354">
        <v>2</v>
      </c>
      <c r="BY158" s="797">
        <v>2</v>
      </c>
      <c r="BZ158" s="797">
        <v>2</v>
      </c>
      <c r="CA158" s="354">
        <v>2</v>
      </c>
      <c r="CB158" s="354">
        <v>2</v>
      </c>
      <c r="CC158" s="354">
        <v>2</v>
      </c>
      <c r="CD158" s="766">
        <v>1</v>
      </c>
      <c r="CE158" s="354">
        <v>2</v>
      </c>
      <c r="CF158" s="354">
        <v>2</v>
      </c>
      <c r="CG158" s="354">
        <v>2</v>
      </c>
      <c r="CH158" s="354">
        <v>1</v>
      </c>
      <c r="CI158" s="354">
        <v>2</v>
      </c>
      <c r="CJ158" s="766">
        <v>1</v>
      </c>
      <c r="CK158" s="354">
        <v>2</v>
      </c>
      <c r="CL158" s="222">
        <f t="shared" si="95"/>
        <v>22</v>
      </c>
      <c r="CM158" s="237">
        <f t="shared" si="85"/>
        <v>0.84615384615384615</v>
      </c>
      <c r="CN158" s="222">
        <f t="shared" si="96"/>
        <v>4</v>
      </c>
      <c r="CO158" s="237">
        <f t="shared" si="87"/>
        <v>0.15384615384615385</v>
      </c>
      <c r="CP158" s="222">
        <f t="shared" si="97"/>
        <v>0</v>
      </c>
      <c r="CQ158" s="237">
        <f t="shared" si="89"/>
        <v>0</v>
      </c>
      <c r="CR158" s="222">
        <f t="shared" si="98"/>
        <v>0</v>
      </c>
      <c r="CS158" s="237">
        <f t="shared" si="91"/>
        <v>0</v>
      </c>
      <c r="CT158" s="223">
        <f t="shared" si="92"/>
        <v>1.8461538461538463</v>
      </c>
      <c r="CU158" s="223" t="str">
        <f t="shared" si="93"/>
        <v>Đạt mục tiêu</v>
      </c>
      <c r="CV158" s="5"/>
    </row>
    <row r="159" spans="1:100" s="1" customFormat="1" ht="108.5">
      <c r="A159" s="1036"/>
      <c r="B159" s="1024"/>
      <c r="C159" s="1033"/>
      <c r="D159" s="1024"/>
      <c r="E159" s="1033"/>
      <c r="F159" s="1024"/>
      <c r="G159" s="217" t="s">
        <v>2470</v>
      </c>
      <c r="H159" s="159"/>
      <c r="I159" s="442"/>
      <c r="J159" s="38"/>
      <c r="K159" s="484"/>
      <c r="L159" s="212" t="s">
        <v>32</v>
      </c>
      <c r="M159" s="212" t="s">
        <v>31</v>
      </c>
      <c r="N159" s="165" t="s">
        <v>12</v>
      </c>
      <c r="O159" s="221" t="s">
        <v>29</v>
      </c>
      <c r="P159" s="221" t="s">
        <v>24</v>
      </c>
      <c r="Q159" s="5"/>
      <c r="R159" s="5"/>
      <c r="S159" s="5"/>
      <c r="T159" s="5"/>
      <c r="U159" s="6" t="s">
        <v>24</v>
      </c>
      <c r="V159" s="5"/>
      <c r="W159" s="5"/>
      <c r="X159" s="5"/>
      <c r="Y159" s="5"/>
      <c r="Z159" s="5"/>
      <c r="AA159" s="5"/>
      <c r="AB159" s="80">
        <f t="shared" si="94"/>
        <v>1</v>
      </c>
      <c r="AC159" s="642"/>
      <c r="AD159" s="7"/>
      <c r="AE159" s="7"/>
      <c r="AF159" s="7"/>
      <c r="AG159" s="7" t="s">
        <v>1405</v>
      </c>
      <c r="AH159" s="7" t="s">
        <v>1405</v>
      </c>
      <c r="AI159" s="7" t="s">
        <v>1405</v>
      </c>
      <c r="AJ159" s="7" t="s">
        <v>1405</v>
      </c>
      <c r="AK159" s="7"/>
      <c r="AL159" s="7"/>
      <c r="AM159" s="7"/>
      <c r="AN159" s="7"/>
      <c r="AO159" s="7"/>
      <c r="AP159" s="7"/>
      <c r="AQ159" s="7"/>
      <c r="AR159" s="7"/>
      <c r="AS159" s="7"/>
      <c r="AT159" s="7"/>
      <c r="AU159" s="7"/>
      <c r="AV159" s="55"/>
      <c r="AW159" s="7"/>
      <c r="AX159" s="7"/>
      <c r="AY159" s="7"/>
      <c r="AZ159" s="7"/>
      <c r="BA159" s="7"/>
      <c r="BB159" s="7"/>
      <c r="BC159" s="7"/>
      <c r="BD159" s="7"/>
      <c r="BE159" s="7"/>
      <c r="BF159" s="7"/>
      <c r="BG159" s="7"/>
      <c r="BH159" s="7"/>
      <c r="BI159" s="7"/>
      <c r="BJ159" s="7"/>
      <c r="BK159" s="7"/>
      <c r="BL159" s="780">
        <v>1</v>
      </c>
      <c r="BM159" s="354">
        <v>2</v>
      </c>
      <c r="BN159" s="354">
        <v>1</v>
      </c>
      <c r="BO159" s="354">
        <v>2</v>
      </c>
      <c r="BP159" s="354">
        <v>2</v>
      </c>
      <c r="BQ159" s="354">
        <v>2</v>
      </c>
      <c r="BR159" s="797">
        <v>1</v>
      </c>
      <c r="BS159" s="356">
        <v>1</v>
      </c>
      <c r="BT159" s="354">
        <v>2</v>
      </c>
      <c r="BU159" s="354">
        <v>1</v>
      </c>
      <c r="BV159" s="354">
        <v>2</v>
      </c>
      <c r="BW159" s="797">
        <v>2</v>
      </c>
      <c r="BX159" s="354">
        <v>2</v>
      </c>
      <c r="BY159" s="797">
        <v>1</v>
      </c>
      <c r="BZ159" s="797">
        <v>2</v>
      </c>
      <c r="CA159" s="354">
        <v>2</v>
      </c>
      <c r="CB159" s="354">
        <v>2</v>
      </c>
      <c r="CC159" s="354">
        <v>2</v>
      </c>
      <c r="CD159" s="766">
        <v>1</v>
      </c>
      <c r="CE159" s="354">
        <v>2</v>
      </c>
      <c r="CF159" s="354">
        <v>2</v>
      </c>
      <c r="CG159" s="354">
        <v>2</v>
      </c>
      <c r="CH159" s="354">
        <v>1</v>
      </c>
      <c r="CI159" s="354">
        <v>2</v>
      </c>
      <c r="CJ159" s="766">
        <v>2</v>
      </c>
      <c r="CK159" s="354">
        <v>2</v>
      </c>
      <c r="CL159" s="222">
        <f t="shared" si="95"/>
        <v>18</v>
      </c>
      <c r="CM159" s="237">
        <f t="shared" si="85"/>
        <v>0.69230769230769229</v>
      </c>
      <c r="CN159" s="222">
        <f t="shared" si="96"/>
        <v>8</v>
      </c>
      <c r="CO159" s="237">
        <f t="shared" si="87"/>
        <v>0.30769230769230771</v>
      </c>
      <c r="CP159" s="222">
        <f t="shared" si="97"/>
        <v>0</v>
      </c>
      <c r="CQ159" s="237">
        <f t="shared" si="89"/>
        <v>0</v>
      </c>
      <c r="CR159" s="222">
        <f t="shared" si="98"/>
        <v>0</v>
      </c>
      <c r="CS159" s="237">
        <f t="shared" si="91"/>
        <v>0</v>
      </c>
      <c r="CT159" s="223">
        <f t="shared" si="92"/>
        <v>1.6923076923076923</v>
      </c>
      <c r="CU159" s="223" t="str">
        <f t="shared" si="93"/>
        <v>Đạt mục tiêu</v>
      </c>
      <c r="CV159" s="5"/>
    </row>
    <row r="160" spans="1:100" s="369" customFormat="1" ht="16.5">
      <c r="A160" s="44"/>
      <c r="B160" s="1121" t="s">
        <v>225</v>
      </c>
      <c r="C160" s="1241"/>
      <c r="D160" s="1241"/>
      <c r="E160" s="1241"/>
      <c r="F160" s="1121"/>
      <c r="G160" s="1121"/>
      <c r="H160" s="1121"/>
      <c r="I160" s="1121"/>
      <c r="J160" s="1241"/>
      <c r="K160" s="1241"/>
      <c r="L160" s="1121"/>
      <c r="M160" s="1121"/>
      <c r="N160" s="374"/>
      <c r="O160" s="375"/>
      <c r="P160" s="562"/>
      <c r="Q160" s="423" t="s">
        <v>38</v>
      </c>
      <c r="R160" s="367" t="s">
        <v>38</v>
      </c>
      <c r="S160" s="367" t="s">
        <v>38</v>
      </c>
      <c r="T160" s="367" t="s">
        <v>38</v>
      </c>
      <c r="U160" s="367" t="s">
        <v>38</v>
      </c>
      <c r="V160" s="367" t="s">
        <v>38</v>
      </c>
      <c r="W160" s="407" t="s">
        <v>38</v>
      </c>
      <c r="X160" s="367" t="s">
        <v>38</v>
      </c>
      <c r="Y160" s="367" t="s">
        <v>38</v>
      </c>
      <c r="Z160" s="367" t="s">
        <v>38</v>
      </c>
      <c r="AA160" s="367" t="s">
        <v>38</v>
      </c>
      <c r="AB160" s="192" t="s">
        <v>38</v>
      </c>
      <c r="AC160" s="641" t="s">
        <v>38</v>
      </c>
      <c r="AD160" s="423" t="s">
        <v>38</v>
      </c>
      <c r="AE160" s="423" t="s">
        <v>38</v>
      </c>
      <c r="AF160" s="423" t="s">
        <v>38</v>
      </c>
      <c r="AG160" s="192" t="s">
        <v>38</v>
      </c>
      <c r="AH160" s="192" t="s">
        <v>38</v>
      </c>
      <c r="AI160" s="192" t="s">
        <v>38</v>
      </c>
      <c r="AJ160" s="192" t="s">
        <v>38</v>
      </c>
      <c r="AK160" s="192" t="s">
        <v>38</v>
      </c>
      <c r="AL160" s="192" t="s">
        <v>38</v>
      </c>
      <c r="AM160" s="192" t="s">
        <v>38</v>
      </c>
      <c r="AN160" s="192" t="s">
        <v>38</v>
      </c>
      <c r="AO160" s="192" t="s">
        <v>38</v>
      </c>
      <c r="AP160" s="192" t="s">
        <v>38</v>
      </c>
      <c r="AQ160" s="192" t="s">
        <v>38</v>
      </c>
      <c r="AR160" s="192" t="s">
        <v>38</v>
      </c>
      <c r="AS160" s="192" t="s">
        <v>38</v>
      </c>
      <c r="AT160" s="192" t="s">
        <v>38</v>
      </c>
      <c r="AU160" s="192" t="s">
        <v>38</v>
      </c>
      <c r="AV160" s="192" t="s">
        <v>38</v>
      </c>
      <c r="AW160" s="192" t="s">
        <v>38</v>
      </c>
      <c r="AX160" s="192" t="s">
        <v>38</v>
      </c>
      <c r="AY160" s="192"/>
      <c r="AZ160" s="192"/>
      <c r="BA160" s="192" t="s">
        <v>38</v>
      </c>
      <c r="BB160" s="192" t="s">
        <v>38</v>
      </c>
      <c r="BC160" s="192" t="s">
        <v>38</v>
      </c>
      <c r="BD160" s="192" t="s">
        <v>38</v>
      </c>
      <c r="BE160" s="192" t="s">
        <v>38</v>
      </c>
      <c r="BF160" s="192" t="s">
        <v>38</v>
      </c>
      <c r="BG160" s="192" t="s">
        <v>38</v>
      </c>
      <c r="BH160" s="192" t="s">
        <v>38</v>
      </c>
      <c r="BI160" s="192" t="s">
        <v>38</v>
      </c>
      <c r="BJ160" s="192" t="s">
        <v>38</v>
      </c>
      <c r="BK160" s="192" t="s">
        <v>38</v>
      </c>
      <c r="BL160" s="780"/>
      <c r="BM160" s="354"/>
      <c r="BN160" s="354"/>
      <c r="BO160" s="354"/>
      <c r="BP160" s="354"/>
      <c r="BQ160" s="354"/>
      <c r="BR160" s="797"/>
      <c r="BS160" s="356"/>
      <c r="BT160" s="354"/>
      <c r="BU160" s="354"/>
      <c r="BV160" s="354"/>
      <c r="BW160" s="797"/>
      <c r="BX160" s="354"/>
      <c r="BY160" s="797"/>
      <c r="BZ160" s="797"/>
      <c r="CA160" s="354"/>
      <c r="CB160" s="354"/>
      <c r="CC160" s="354"/>
      <c r="CD160" s="766"/>
      <c r="CE160" s="354"/>
      <c r="CF160" s="354"/>
      <c r="CG160" s="354"/>
      <c r="CH160" s="354"/>
      <c r="CI160" s="354"/>
      <c r="CJ160" s="766"/>
      <c r="CK160" s="354"/>
      <c r="CL160" s="192" t="s">
        <v>38</v>
      </c>
      <c r="CM160" s="192" t="s">
        <v>38</v>
      </c>
      <c r="CN160" s="192" t="s">
        <v>38</v>
      </c>
      <c r="CO160" s="192" t="s">
        <v>38</v>
      </c>
      <c r="CP160" s="192" t="s">
        <v>38</v>
      </c>
      <c r="CQ160" s="192" t="s">
        <v>38</v>
      </c>
      <c r="CR160" s="192" t="s">
        <v>38</v>
      </c>
      <c r="CS160" s="192" t="s">
        <v>38</v>
      </c>
      <c r="CT160" s="192" t="s">
        <v>38</v>
      </c>
      <c r="CU160" s="192" t="s">
        <v>38</v>
      </c>
      <c r="CV160" s="423" t="s">
        <v>38</v>
      </c>
    </row>
    <row r="161" spans="1:100" s="1" customFormat="1" ht="40.75" customHeight="1">
      <c r="A161" s="1036">
        <v>67</v>
      </c>
      <c r="B161" s="1044" t="s">
        <v>2599</v>
      </c>
      <c r="C161" s="1033" t="s">
        <v>28</v>
      </c>
      <c r="D161" s="1024" t="s">
        <v>2600</v>
      </c>
      <c r="E161" s="1033" t="s">
        <v>26</v>
      </c>
      <c r="F161" s="1044" t="s">
        <v>963</v>
      </c>
      <c r="G161" s="217" t="s">
        <v>855</v>
      </c>
      <c r="H161" s="159"/>
      <c r="I161" s="442"/>
      <c r="J161" s="212"/>
      <c r="K161" s="465" t="s">
        <v>1737</v>
      </c>
      <c r="L161" s="5" t="s">
        <v>32</v>
      </c>
      <c r="M161" s="212" t="s">
        <v>31</v>
      </c>
      <c r="N161" s="165" t="s">
        <v>12</v>
      </c>
      <c r="O161" s="221" t="s">
        <v>29</v>
      </c>
      <c r="P161" s="221" t="s">
        <v>24</v>
      </c>
      <c r="Q161" s="5" t="s">
        <v>24</v>
      </c>
      <c r="R161" s="5"/>
      <c r="S161" s="5"/>
      <c r="T161" s="5"/>
      <c r="U161" s="6"/>
      <c r="V161" s="5"/>
      <c r="W161" s="5"/>
      <c r="X161" s="5"/>
      <c r="Y161" s="5"/>
      <c r="Z161" s="5"/>
      <c r="AA161" s="5"/>
      <c r="AB161" s="80">
        <f t="shared" ref="AB161:AB179" si="99">COUNTIF($Q161:$AA161,"x")</f>
        <v>1</v>
      </c>
      <c r="AC161" s="565" t="s">
        <v>1405</v>
      </c>
      <c r="AD161" s="221" t="s">
        <v>1405</v>
      </c>
      <c r="AE161" s="221" t="s">
        <v>1405</v>
      </c>
      <c r="AF161" s="221" t="s">
        <v>1405</v>
      </c>
      <c r="AG161" s="7"/>
      <c r="AH161" s="7"/>
      <c r="AI161" s="7"/>
      <c r="AJ161" s="7"/>
      <c r="AK161" s="7"/>
      <c r="AL161" s="7"/>
      <c r="AM161" s="7"/>
      <c r="AN161" s="7"/>
      <c r="AO161" s="7"/>
      <c r="AP161" s="7"/>
      <c r="AQ161" s="7"/>
      <c r="AR161" s="7"/>
      <c r="AS161" s="7"/>
      <c r="AT161" s="7"/>
      <c r="AU161" s="7"/>
      <c r="AV161" s="55"/>
      <c r="AW161" s="7"/>
      <c r="AX161" s="7"/>
      <c r="AY161" s="7"/>
      <c r="AZ161" s="7"/>
      <c r="BA161" s="7"/>
      <c r="BB161" s="7"/>
      <c r="BC161" s="7"/>
      <c r="BD161" s="7"/>
      <c r="BE161" s="7"/>
      <c r="BF161" s="7"/>
      <c r="BG161" s="7"/>
      <c r="BH161" s="7"/>
      <c r="BI161" s="7"/>
      <c r="BJ161" s="7"/>
      <c r="BK161" s="7"/>
      <c r="BL161" s="781">
        <v>2</v>
      </c>
      <c r="BM161" s="221">
        <v>2</v>
      </c>
      <c r="BN161" s="221">
        <v>2</v>
      </c>
      <c r="BO161" s="221">
        <v>2</v>
      </c>
      <c r="BP161" s="221">
        <v>2</v>
      </c>
      <c r="BQ161" s="221">
        <v>2</v>
      </c>
      <c r="BR161" s="798">
        <v>2</v>
      </c>
      <c r="BS161" s="226">
        <v>1</v>
      </c>
      <c r="BT161" s="221">
        <v>2</v>
      </c>
      <c r="BU161" s="221">
        <v>2</v>
      </c>
      <c r="BV161" s="221">
        <v>2</v>
      </c>
      <c r="BW161" s="798">
        <v>2</v>
      </c>
      <c r="BX161" s="221">
        <v>2</v>
      </c>
      <c r="BY161" s="798">
        <v>2</v>
      </c>
      <c r="BZ161" s="798">
        <v>1</v>
      </c>
      <c r="CA161" s="221">
        <v>2</v>
      </c>
      <c r="CB161" s="221">
        <v>2</v>
      </c>
      <c r="CC161" s="221">
        <v>2</v>
      </c>
      <c r="CD161" s="337">
        <v>2</v>
      </c>
      <c r="CE161" s="221">
        <v>1</v>
      </c>
      <c r="CF161" s="221">
        <v>2</v>
      </c>
      <c r="CG161" s="221">
        <v>2</v>
      </c>
      <c r="CH161" s="221">
        <v>2</v>
      </c>
      <c r="CI161" s="221">
        <v>2</v>
      </c>
      <c r="CJ161" s="337">
        <v>2</v>
      </c>
      <c r="CK161" s="221">
        <v>2</v>
      </c>
      <c r="CL161" s="222">
        <f t="shared" ref="CL161:CL181" si="100">COUNTIF(BL161:CK161,"2")</f>
        <v>23</v>
      </c>
      <c r="CM161" s="237">
        <f t="shared" ref="CM161:CM181" si="101">CL161/(CL161+CN161+CP161+CR161)</f>
        <v>0.88461538461538458</v>
      </c>
      <c r="CN161" s="222">
        <f t="shared" ref="CN161:CN181" si="102">COUNTIF(BL161:CK161,"1")</f>
        <v>3</v>
      </c>
      <c r="CO161" s="237">
        <f t="shared" ref="CO161:CO181" si="103">CN161/(CL161+CN161+CP161+CR161)</f>
        <v>0.11538461538461539</v>
      </c>
      <c r="CP161" s="222">
        <f t="shared" ref="CP161:CP181" si="104">COUNTIF(BL161:CK161,"0")</f>
        <v>0</v>
      </c>
      <c r="CQ161" s="237">
        <f t="shared" ref="CQ161:CQ181" si="105">CP161/(CL161+CN161+CP161+CR161)</f>
        <v>0</v>
      </c>
      <c r="CR161" s="222">
        <f t="shared" ref="CR161:CR181" si="106">COUNTIF(BL161:CK161,"KĐG")</f>
        <v>0</v>
      </c>
      <c r="CS161" s="237">
        <f t="shared" ref="CS161:CS181" si="107">CR161/(CL161+CN161+CP161+CR161)</f>
        <v>0</v>
      </c>
      <c r="CT161" s="223">
        <f t="shared" ref="CT161:CT181" si="108">(((CL161*2)+(CN161*1)+(CP161*0)))/(CL161+CN161+CP161)</f>
        <v>1.8846153846153846</v>
      </c>
      <c r="CU161" s="223" t="str">
        <f t="shared" ref="CU161:CU181" si="109">IF(CS161&gt;=50%,"KĐG",IF(CT161&gt;=1.6,"Đạt mục tiêu",IF(CT161&gt;=1,"Cần cố gắng","Chưa đạt")))</f>
        <v>Đạt mục tiêu</v>
      </c>
      <c r="CV161" s="5"/>
    </row>
    <row r="162" spans="1:100" s="1" customFormat="1" ht="61.75" customHeight="1">
      <c r="A162" s="1036"/>
      <c r="B162" s="1024"/>
      <c r="C162" s="1033"/>
      <c r="D162" s="1024"/>
      <c r="E162" s="1033"/>
      <c r="F162" s="1024"/>
      <c r="G162" s="217" t="s">
        <v>856</v>
      </c>
      <c r="H162" s="159"/>
      <c r="I162" s="430"/>
      <c r="J162" s="212"/>
      <c r="K162" s="468" t="s">
        <v>1737</v>
      </c>
      <c r="L162" s="5" t="s">
        <v>32</v>
      </c>
      <c r="M162" s="212" t="s">
        <v>31</v>
      </c>
      <c r="N162" s="165" t="s">
        <v>12</v>
      </c>
      <c r="O162" s="221" t="s">
        <v>29</v>
      </c>
      <c r="P162" s="221" t="s">
        <v>24</v>
      </c>
      <c r="Q162" s="5"/>
      <c r="R162" s="5" t="s">
        <v>24</v>
      </c>
      <c r="S162" s="5"/>
      <c r="T162" s="5"/>
      <c r="U162" s="6"/>
      <c r="V162" s="5"/>
      <c r="W162" s="5"/>
      <c r="X162" s="5"/>
      <c r="Y162" s="5"/>
      <c r="Z162" s="5"/>
      <c r="AA162" s="5"/>
      <c r="AB162" s="80">
        <f t="shared" si="99"/>
        <v>1</v>
      </c>
      <c r="AC162" s="642"/>
      <c r="AD162" s="7"/>
      <c r="AE162" s="7"/>
      <c r="AF162" s="7"/>
      <c r="AG162" s="7" t="s">
        <v>1405</v>
      </c>
      <c r="AH162" s="7" t="s">
        <v>1405</v>
      </c>
      <c r="AI162" s="7" t="s">
        <v>1405</v>
      </c>
      <c r="AJ162" s="7" t="s">
        <v>1405</v>
      </c>
      <c r="AK162" s="7"/>
      <c r="AL162" s="7"/>
      <c r="AM162" s="7"/>
      <c r="AN162" s="7"/>
      <c r="AO162" s="7"/>
      <c r="AP162" s="7"/>
      <c r="AQ162" s="7"/>
      <c r="AR162" s="7"/>
      <c r="AS162" s="7"/>
      <c r="AT162" s="7"/>
      <c r="AU162" s="7"/>
      <c r="AV162" s="55"/>
      <c r="AW162" s="7"/>
      <c r="AX162" s="7"/>
      <c r="AY162" s="7"/>
      <c r="AZ162" s="7"/>
      <c r="BA162" s="7"/>
      <c r="BB162" s="7"/>
      <c r="BC162" s="7"/>
      <c r="BD162" s="7"/>
      <c r="BE162" s="7"/>
      <c r="BF162" s="7"/>
      <c r="BG162" s="7"/>
      <c r="BH162" s="7"/>
      <c r="BI162" s="7"/>
      <c r="BJ162" s="7"/>
      <c r="BK162" s="7"/>
      <c r="BL162" s="780">
        <v>2</v>
      </c>
      <c r="BM162" s="354">
        <v>2</v>
      </c>
      <c r="BN162" s="354">
        <v>2</v>
      </c>
      <c r="BO162" s="354">
        <v>2</v>
      </c>
      <c r="BP162" s="354">
        <v>2</v>
      </c>
      <c r="BQ162" s="354">
        <v>2</v>
      </c>
      <c r="BR162" s="797">
        <v>2</v>
      </c>
      <c r="BS162" s="356">
        <v>2</v>
      </c>
      <c r="BT162" s="354">
        <v>2</v>
      </c>
      <c r="BU162" s="354">
        <v>2</v>
      </c>
      <c r="BV162" s="354">
        <v>2</v>
      </c>
      <c r="BW162" s="797">
        <v>2</v>
      </c>
      <c r="BX162" s="354">
        <v>2</v>
      </c>
      <c r="BY162" s="797">
        <v>2</v>
      </c>
      <c r="BZ162" s="797">
        <v>2</v>
      </c>
      <c r="CA162" s="354">
        <v>2</v>
      </c>
      <c r="CB162" s="354">
        <v>2</v>
      </c>
      <c r="CC162" s="354">
        <v>2</v>
      </c>
      <c r="CD162" s="766">
        <v>2</v>
      </c>
      <c r="CE162" s="354">
        <v>2</v>
      </c>
      <c r="CF162" s="354">
        <v>2</v>
      </c>
      <c r="CG162" s="354">
        <v>2</v>
      </c>
      <c r="CH162" s="354">
        <v>2</v>
      </c>
      <c r="CI162" s="354">
        <v>2</v>
      </c>
      <c r="CJ162" s="766">
        <v>2</v>
      </c>
      <c r="CK162" s="354">
        <v>2</v>
      </c>
      <c r="CL162" s="222">
        <f t="shared" si="100"/>
        <v>26</v>
      </c>
      <c r="CM162" s="237">
        <f t="shared" si="101"/>
        <v>1</v>
      </c>
      <c r="CN162" s="222">
        <f t="shared" si="102"/>
        <v>0</v>
      </c>
      <c r="CO162" s="237">
        <f t="shared" si="103"/>
        <v>0</v>
      </c>
      <c r="CP162" s="222">
        <f t="shared" si="104"/>
        <v>0</v>
      </c>
      <c r="CQ162" s="237">
        <f t="shared" si="105"/>
        <v>0</v>
      </c>
      <c r="CR162" s="222">
        <f t="shared" si="106"/>
        <v>0</v>
      </c>
      <c r="CS162" s="237">
        <f t="shared" si="107"/>
        <v>0</v>
      </c>
      <c r="CT162" s="223">
        <f t="shared" si="108"/>
        <v>2</v>
      </c>
      <c r="CU162" s="223" t="str">
        <f t="shared" si="109"/>
        <v>Đạt mục tiêu</v>
      </c>
      <c r="CV162" s="5"/>
    </row>
    <row r="163" spans="1:100" s="1" customFormat="1" ht="38.4" customHeight="1">
      <c r="A163" s="1036"/>
      <c r="B163" s="1024"/>
      <c r="C163" s="1033"/>
      <c r="D163" s="1024"/>
      <c r="E163" s="1033"/>
      <c r="F163" s="1024"/>
      <c r="G163" s="217" t="s">
        <v>857</v>
      </c>
      <c r="H163" s="286"/>
      <c r="I163" s="430"/>
      <c r="J163" s="212"/>
      <c r="K163" s="465"/>
      <c r="L163" s="5" t="s">
        <v>32</v>
      </c>
      <c r="M163" s="212" t="s">
        <v>31</v>
      </c>
      <c r="N163" s="165" t="s">
        <v>12</v>
      </c>
      <c r="O163" s="221" t="s">
        <v>29</v>
      </c>
      <c r="P163" s="221" t="s">
        <v>24</v>
      </c>
      <c r="Q163" s="5"/>
      <c r="R163" s="5"/>
      <c r="S163" s="5" t="s">
        <v>24</v>
      </c>
      <c r="T163" s="5"/>
      <c r="U163" s="6"/>
      <c r="V163" s="5"/>
      <c r="W163" s="5"/>
      <c r="X163" s="5"/>
      <c r="Y163" s="5"/>
      <c r="Z163" s="5"/>
      <c r="AA163" s="5"/>
      <c r="AB163" s="80">
        <f t="shared" si="99"/>
        <v>1</v>
      </c>
      <c r="AC163" s="642"/>
      <c r="AD163" s="7"/>
      <c r="AE163" s="7"/>
      <c r="AF163" s="7"/>
      <c r="AG163" s="7"/>
      <c r="AH163" s="7"/>
      <c r="AI163" s="7"/>
      <c r="AJ163" s="7"/>
      <c r="AK163" s="7" t="s">
        <v>1405</v>
      </c>
      <c r="AL163" s="7" t="s">
        <v>1405</v>
      </c>
      <c r="AM163" s="7" t="s">
        <v>1405</v>
      </c>
      <c r="AN163" s="7" t="s">
        <v>1405</v>
      </c>
      <c r="AO163" s="7"/>
      <c r="AP163" s="7"/>
      <c r="AQ163" s="7"/>
      <c r="AR163" s="7"/>
      <c r="AS163" s="7"/>
      <c r="AT163" s="7"/>
      <c r="AU163" s="7"/>
      <c r="AV163" s="55"/>
      <c r="AW163" s="7"/>
      <c r="AX163" s="7"/>
      <c r="AY163" s="7"/>
      <c r="AZ163" s="7"/>
      <c r="BA163" s="7"/>
      <c r="BB163" s="7"/>
      <c r="BC163" s="7"/>
      <c r="BD163" s="7"/>
      <c r="BE163" s="7"/>
      <c r="BF163" s="7"/>
      <c r="BG163" s="7"/>
      <c r="BH163" s="7"/>
      <c r="BI163" s="7"/>
      <c r="BJ163" s="7"/>
      <c r="BK163" s="7"/>
      <c r="BL163" s="781">
        <v>2</v>
      </c>
      <c r="BM163" s="221">
        <v>2</v>
      </c>
      <c r="BN163" s="221">
        <v>2</v>
      </c>
      <c r="BO163" s="221">
        <v>2</v>
      </c>
      <c r="BP163" s="221">
        <v>1</v>
      </c>
      <c r="BQ163" s="221">
        <v>1</v>
      </c>
      <c r="BR163" s="798">
        <v>2</v>
      </c>
      <c r="BS163" s="226">
        <v>2</v>
      </c>
      <c r="BT163" s="221">
        <v>2</v>
      </c>
      <c r="BU163" s="221">
        <v>2</v>
      </c>
      <c r="BV163" s="221">
        <v>2</v>
      </c>
      <c r="BW163" s="798">
        <v>2</v>
      </c>
      <c r="BX163" s="221">
        <v>2</v>
      </c>
      <c r="BY163" s="798">
        <v>2</v>
      </c>
      <c r="BZ163" s="798">
        <v>2</v>
      </c>
      <c r="CA163" s="221">
        <v>2</v>
      </c>
      <c r="CB163" s="221">
        <v>2</v>
      </c>
      <c r="CC163" s="221">
        <v>2</v>
      </c>
      <c r="CD163" s="337">
        <v>2</v>
      </c>
      <c r="CE163" s="221">
        <v>2</v>
      </c>
      <c r="CF163" s="221">
        <v>2</v>
      </c>
      <c r="CG163" s="221">
        <v>2</v>
      </c>
      <c r="CH163" s="221">
        <v>2</v>
      </c>
      <c r="CI163" s="221">
        <v>1</v>
      </c>
      <c r="CJ163" s="337">
        <v>2</v>
      </c>
      <c r="CK163" s="221">
        <v>2</v>
      </c>
      <c r="CL163" s="222">
        <f t="shared" si="100"/>
        <v>23</v>
      </c>
      <c r="CM163" s="237">
        <f t="shared" si="101"/>
        <v>0.88461538461538458</v>
      </c>
      <c r="CN163" s="222">
        <f t="shared" si="102"/>
        <v>3</v>
      </c>
      <c r="CO163" s="237">
        <f t="shared" si="103"/>
        <v>0.11538461538461539</v>
      </c>
      <c r="CP163" s="222">
        <f t="shared" si="104"/>
        <v>0</v>
      </c>
      <c r="CQ163" s="237">
        <f t="shared" si="105"/>
        <v>0</v>
      </c>
      <c r="CR163" s="222">
        <f t="shared" si="106"/>
        <v>0</v>
      </c>
      <c r="CS163" s="237">
        <f t="shared" si="107"/>
        <v>0</v>
      </c>
      <c r="CT163" s="223">
        <f t="shared" si="108"/>
        <v>1.8846153846153846</v>
      </c>
      <c r="CU163" s="223" t="str">
        <f t="shared" si="109"/>
        <v>Đạt mục tiêu</v>
      </c>
      <c r="CV163" s="5"/>
    </row>
    <row r="164" spans="1:100" s="1" customFormat="1" ht="51" customHeight="1">
      <c r="A164" s="1036"/>
      <c r="B164" s="1024"/>
      <c r="C164" s="1033"/>
      <c r="D164" s="1024"/>
      <c r="E164" s="1033"/>
      <c r="F164" s="1024"/>
      <c r="G164" s="217" t="s">
        <v>2798</v>
      </c>
      <c r="H164" s="286"/>
      <c r="I164" s="442"/>
      <c r="J164" s="212"/>
      <c r="K164" s="465"/>
      <c r="L164" s="5" t="s">
        <v>32</v>
      </c>
      <c r="M164" s="212" t="s">
        <v>31</v>
      </c>
      <c r="N164" s="165" t="s">
        <v>12</v>
      </c>
      <c r="O164" s="221" t="s">
        <v>29</v>
      </c>
      <c r="P164" s="221" t="s">
        <v>24</v>
      </c>
      <c r="Q164" s="5"/>
      <c r="R164" s="5"/>
      <c r="S164" s="5"/>
      <c r="T164" s="5"/>
      <c r="U164" s="6"/>
      <c r="V164" s="5"/>
      <c r="W164" s="5"/>
      <c r="X164" s="5"/>
      <c r="Y164" s="5" t="s">
        <v>24</v>
      </c>
      <c r="Z164" s="5"/>
      <c r="AA164" s="5"/>
      <c r="AB164" s="80">
        <f t="shared" si="99"/>
        <v>1</v>
      </c>
      <c r="AC164" s="642"/>
      <c r="AD164" s="7"/>
      <c r="AE164" s="7"/>
      <c r="AF164" s="7"/>
      <c r="AG164" s="7"/>
      <c r="AH164" s="7"/>
      <c r="AI164" s="7"/>
      <c r="AJ164" s="7"/>
      <c r="AK164" s="7"/>
      <c r="AL164" s="7"/>
      <c r="AM164" s="7"/>
      <c r="AN164" s="7"/>
      <c r="AO164" s="7"/>
      <c r="AP164" s="7"/>
      <c r="AQ164" s="7"/>
      <c r="AR164" s="7"/>
      <c r="AS164" s="7"/>
      <c r="AT164" s="7"/>
      <c r="AU164" s="7"/>
      <c r="AV164" s="55"/>
      <c r="AW164" s="7"/>
      <c r="AX164" s="7"/>
      <c r="AY164" s="7"/>
      <c r="AZ164" s="7"/>
      <c r="BA164" s="7"/>
      <c r="BB164" s="7"/>
      <c r="BC164" s="7"/>
      <c r="BD164" s="7"/>
      <c r="BE164" s="7" t="s">
        <v>1405</v>
      </c>
      <c r="BF164" s="7" t="s">
        <v>1405</v>
      </c>
      <c r="BG164" s="7" t="s">
        <v>1405</v>
      </c>
      <c r="BH164" s="7"/>
      <c r="BI164" s="7"/>
      <c r="BJ164" s="7"/>
      <c r="BK164" s="7"/>
      <c r="BL164" s="781">
        <v>2</v>
      </c>
      <c r="BM164" s="221">
        <v>2</v>
      </c>
      <c r="BN164" s="221">
        <v>2</v>
      </c>
      <c r="BO164" s="221">
        <v>2</v>
      </c>
      <c r="BP164" s="221">
        <v>1</v>
      </c>
      <c r="BQ164" s="221">
        <v>2</v>
      </c>
      <c r="BR164" s="798">
        <v>2</v>
      </c>
      <c r="BS164" s="221">
        <v>2</v>
      </c>
      <c r="BT164" s="221">
        <v>2</v>
      </c>
      <c r="BU164" s="221">
        <v>1</v>
      </c>
      <c r="BV164" s="221">
        <v>2</v>
      </c>
      <c r="BW164" s="798">
        <v>1</v>
      </c>
      <c r="BX164" s="221">
        <v>2</v>
      </c>
      <c r="BY164" s="798">
        <v>2</v>
      </c>
      <c r="BZ164" s="798">
        <v>2</v>
      </c>
      <c r="CA164" s="221">
        <v>1</v>
      </c>
      <c r="CB164" s="221">
        <v>2</v>
      </c>
      <c r="CC164" s="221">
        <v>2</v>
      </c>
      <c r="CD164" s="221">
        <v>2</v>
      </c>
      <c r="CE164" s="221">
        <v>2</v>
      </c>
      <c r="CF164" s="221">
        <v>2</v>
      </c>
      <c r="CG164" s="221">
        <v>2</v>
      </c>
      <c r="CH164" s="221">
        <v>2</v>
      </c>
      <c r="CI164" s="221">
        <v>2</v>
      </c>
      <c r="CJ164" s="221">
        <v>2</v>
      </c>
      <c r="CK164" s="221">
        <v>2</v>
      </c>
      <c r="CL164" s="222">
        <f t="shared" si="100"/>
        <v>22</v>
      </c>
      <c r="CM164" s="237">
        <f t="shared" si="101"/>
        <v>0.84615384615384615</v>
      </c>
      <c r="CN164" s="222">
        <f t="shared" si="102"/>
        <v>4</v>
      </c>
      <c r="CO164" s="237">
        <f t="shared" si="103"/>
        <v>0.15384615384615385</v>
      </c>
      <c r="CP164" s="222">
        <f t="shared" si="104"/>
        <v>0</v>
      </c>
      <c r="CQ164" s="237">
        <f t="shared" si="105"/>
        <v>0</v>
      </c>
      <c r="CR164" s="222">
        <f t="shared" si="106"/>
        <v>0</v>
      </c>
      <c r="CS164" s="237">
        <f t="shared" si="107"/>
        <v>0</v>
      </c>
      <c r="CT164" s="223">
        <f t="shared" si="108"/>
        <v>1.8461538461538463</v>
      </c>
      <c r="CU164" s="223" t="str">
        <f t="shared" si="109"/>
        <v>Đạt mục tiêu</v>
      </c>
      <c r="CV164" s="5"/>
    </row>
    <row r="165" spans="1:100" s="1" customFormat="1" ht="27.65" customHeight="1">
      <c r="A165" s="1036">
        <v>68</v>
      </c>
      <c r="B165" s="1044" t="s">
        <v>3044</v>
      </c>
      <c r="C165" s="1033" t="s">
        <v>28</v>
      </c>
      <c r="D165" s="1024" t="s">
        <v>2630</v>
      </c>
      <c r="E165" s="1033" t="s">
        <v>26</v>
      </c>
      <c r="F165" s="1044" t="s">
        <v>2631</v>
      </c>
      <c r="G165" s="217" t="s">
        <v>859</v>
      </c>
      <c r="H165" s="286"/>
      <c r="I165" s="591"/>
      <c r="J165" s="212"/>
      <c r="K165" s="465"/>
      <c r="L165" s="5" t="s">
        <v>32</v>
      </c>
      <c r="M165" s="212" t="s">
        <v>31</v>
      </c>
      <c r="N165" s="165" t="s">
        <v>12</v>
      </c>
      <c r="O165" s="221" t="s">
        <v>29</v>
      </c>
      <c r="P165" s="221" t="s">
        <v>24</v>
      </c>
      <c r="Q165" s="5"/>
      <c r="R165" s="5" t="s">
        <v>24</v>
      </c>
      <c r="S165" s="5"/>
      <c r="T165" s="5"/>
      <c r="U165" s="6"/>
      <c r="V165" s="5"/>
      <c r="W165" s="5"/>
      <c r="X165" s="5"/>
      <c r="Y165" s="5"/>
      <c r="Z165" s="5"/>
      <c r="AA165" s="5"/>
      <c r="AB165" s="80">
        <f t="shared" si="99"/>
        <v>1</v>
      </c>
      <c r="AC165" s="642"/>
      <c r="AD165" s="7"/>
      <c r="AE165" s="7"/>
      <c r="AF165" s="7"/>
      <c r="AG165" s="7" t="s">
        <v>1405</v>
      </c>
      <c r="AH165" s="7" t="s">
        <v>1405</v>
      </c>
      <c r="AI165" s="7" t="s">
        <v>1405</v>
      </c>
      <c r="AJ165" s="7" t="s">
        <v>1405</v>
      </c>
      <c r="AK165" s="7"/>
      <c r="AL165" s="7"/>
      <c r="AM165" s="7"/>
      <c r="AN165" s="7"/>
      <c r="AO165" s="7"/>
      <c r="AP165" s="7"/>
      <c r="AQ165" s="7"/>
      <c r="AR165" s="7"/>
      <c r="AS165" s="7"/>
      <c r="AT165" s="7"/>
      <c r="AU165" s="7"/>
      <c r="AV165" s="55"/>
      <c r="AW165" s="7"/>
      <c r="AX165" s="7"/>
      <c r="AY165" s="7"/>
      <c r="AZ165" s="7"/>
      <c r="BA165" s="7"/>
      <c r="BB165" s="7"/>
      <c r="BC165" s="7"/>
      <c r="BD165" s="7"/>
      <c r="BE165" s="7"/>
      <c r="BF165" s="7"/>
      <c r="BG165" s="7"/>
      <c r="BH165" s="7"/>
      <c r="BI165" s="7"/>
      <c r="BJ165" s="7"/>
      <c r="BK165" s="7"/>
      <c r="BL165" s="780">
        <v>2</v>
      </c>
      <c r="BM165" s="354">
        <v>2</v>
      </c>
      <c r="BN165" s="354">
        <v>2</v>
      </c>
      <c r="BO165" s="354">
        <v>2</v>
      </c>
      <c r="BP165" s="354">
        <v>2</v>
      </c>
      <c r="BQ165" s="354">
        <v>2</v>
      </c>
      <c r="BR165" s="797">
        <v>2</v>
      </c>
      <c r="BS165" s="356">
        <v>2</v>
      </c>
      <c r="BT165" s="354">
        <v>2</v>
      </c>
      <c r="BU165" s="354">
        <v>2</v>
      </c>
      <c r="BV165" s="354">
        <v>2</v>
      </c>
      <c r="BW165" s="797">
        <v>2</v>
      </c>
      <c r="BX165" s="354">
        <v>2</v>
      </c>
      <c r="BY165" s="797">
        <v>2</v>
      </c>
      <c r="BZ165" s="797">
        <v>2</v>
      </c>
      <c r="CA165" s="354">
        <v>2</v>
      </c>
      <c r="CB165" s="354">
        <v>2</v>
      </c>
      <c r="CC165" s="354">
        <v>2</v>
      </c>
      <c r="CD165" s="766">
        <v>2</v>
      </c>
      <c r="CE165" s="354">
        <v>2</v>
      </c>
      <c r="CF165" s="354">
        <v>2</v>
      </c>
      <c r="CG165" s="354">
        <v>1</v>
      </c>
      <c r="CH165" s="354">
        <v>2</v>
      </c>
      <c r="CI165" s="354">
        <v>2</v>
      </c>
      <c r="CJ165" s="766">
        <v>2</v>
      </c>
      <c r="CK165" s="354">
        <v>2</v>
      </c>
      <c r="CL165" s="222">
        <f t="shared" si="100"/>
        <v>25</v>
      </c>
      <c r="CM165" s="237">
        <f t="shared" si="101"/>
        <v>0.96153846153846156</v>
      </c>
      <c r="CN165" s="222">
        <f t="shared" si="102"/>
        <v>1</v>
      </c>
      <c r="CO165" s="237">
        <f t="shared" si="103"/>
        <v>3.8461538461538464E-2</v>
      </c>
      <c r="CP165" s="222">
        <f t="shared" si="104"/>
        <v>0</v>
      </c>
      <c r="CQ165" s="237">
        <f t="shared" si="105"/>
        <v>0</v>
      </c>
      <c r="CR165" s="222">
        <f t="shared" si="106"/>
        <v>0</v>
      </c>
      <c r="CS165" s="237">
        <f t="shared" si="107"/>
        <v>0</v>
      </c>
      <c r="CT165" s="223">
        <f t="shared" si="108"/>
        <v>1.9615384615384615</v>
      </c>
      <c r="CU165" s="223" t="str">
        <f t="shared" si="109"/>
        <v>Đạt mục tiêu</v>
      </c>
      <c r="CV165" s="5"/>
    </row>
    <row r="166" spans="1:100" s="1" customFormat="1" ht="47">
      <c r="A166" s="1036"/>
      <c r="B166" s="1024"/>
      <c r="C166" s="1033"/>
      <c r="D166" s="1024"/>
      <c r="E166" s="1033"/>
      <c r="F166" s="1024"/>
      <c r="G166" s="217" t="s">
        <v>2905</v>
      </c>
      <c r="H166" s="425"/>
      <c r="I166" s="699" t="s">
        <v>2449</v>
      </c>
      <c r="J166" s="212"/>
      <c r="K166" s="465"/>
      <c r="L166" s="5" t="s">
        <v>32</v>
      </c>
      <c r="M166" s="212" t="s">
        <v>31</v>
      </c>
      <c r="N166" s="165" t="s">
        <v>12</v>
      </c>
      <c r="O166" s="221" t="s">
        <v>29</v>
      </c>
      <c r="P166" s="221" t="s">
        <v>24</v>
      </c>
      <c r="Q166" s="5"/>
      <c r="R166" s="5"/>
      <c r="S166" s="5"/>
      <c r="T166" s="5" t="s">
        <v>24</v>
      </c>
      <c r="U166" s="6"/>
      <c r="V166" s="5"/>
      <c r="W166" s="5"/>
      <c r="X166" s="5"/>
      <c r="Y166" s="5"/>
      <c r="Z166" s="5"/>
      <c r="AA166" s="5"/>
      <c r="AB166" s="80">
        <f t="shared" si="99"/>
        <v>1</v>
      </c>
      <c r="AC166" s="642"/>
      <c r="AD166" s="7"/>
      <c r="AE166" s="7"/>
      <c r="AF166" s="7"/>
      <c r="AG166" s="7"/>
      <c r="AH166" s="7"/>
      <c r="AI166" s="7"/>
      <c r="AJ166" s="7"/>
      <c r="AK166" s="7"/>
      <c r="AL166" s="7"/>
      <c r="AM166" s="7"/>
      <c r="AN166" s="7"/>
      <c r="AO166" s="7" t="s">
        <v>1405</v>
      </c>
      <c r="AP166" s="55" t="s">
        <v>1405</v>
      </c>
      <c r="AQ166" s="55" t="s">
        <v>1405</v>
      </c>
      <c r="AR166" s="55" t="s">
        <v>1405</v>
      </c>
      <c r="AS166" s="7"/>
      <c r="AT166" s="7"/>
      <c r="AU166" s="7"/>
      <c r="AV166" s="55"/>
      <c r="AW166" s="7"/>
      <c r="AX166" s="7"/>
      <c r="AY166" s="7"/>
      <c r="AZ166" s="7"/>
      <c r="BA166" s="7"/>
      <c r="BB166" s="7"/>
      <c r="BC166" s="7"/>
      <c r="BD166" s="7"/>
      <c r="BE166" s="7"/>
      <c r="BF166" s="7"/>
      <c r="BG166" s="7"/>
      <c r="BH166" s="7"/>
      <c r="BI166" s="7"/>
      <c r="BJ166" s="7"/>
      <c r="BK166" s="7"/>
      <c r="BL166" s="780">
        <v>2</v>
      </c>
      <c r="BM166" s="354">
        <v>2</v>
      </c>
      <c r="BN166" s="354">
        <v>2</v>
      </c>
      <c r="BO166" s="354">
        <v>2</v>
      </c>
      <c r="BP166" s="354">
        <v>2</v>
      </c>
      <c r="BQ166" s="354">
        <v>2</v>
      </c>
      <c r="BR166" s="797">
        <v>1</v>
      </c>
      <c r="BS166" s="356">
        <v>2</v>
      </c>
      <c r="BT166" s="354">
        <v>1</v>
      </c>
      <c r="BU166" s="354">
        <v>2</v>
      </c>
      <c r="BV166" s="354">
        <v>2</v>
      </c>
      <c r="BW166" s="797">
        <v>2</v>
      </c>
      <c r="BX166" s="354">
        <v>1</v>
      </c>
      <c r="BY166" s="797">
        <v>2</v>
      </c>
      <c r="BZ166" s="797">
        <v>2</v>
      </c>
      <c r="CA166" s="354">
        <v>1</v>
      </c>
      <c r="CB166" s="354">
        <v>2</v>
      </c>
      <c r="CC166" s="354">
        <v>2</v>
      </c>
      <c r="CD166" s="766">
        <v>2</v>
      </c>
      <c r="CE166" s="354">
        <v>2</v>
      </c>
      <c r="CF166" s="354">
        <v>2</v>
      </c>
      <c r="CG166" s="354">
        <v>1</v>
      </c>
      <c r="CH166" s="354">
        <v>2</v>
      </c>
      <c r="CI166" s="354">
        <v>2</v>
      </c>
      <c r="CJ166" s="766">
        <v>2</v>
      </c>
      <c r="CK166" s="354">
        <v>2</v>
      </c>
      <c r="CL166" s="222">
        <f t="shared" si="100"/>
        <v>21</v>
      </c>
      <c r="CM166" s="237">
        <f t="shared" si="101"/>
        <v>0.80769230769230771</v>
      </c>
      <c r="CN166" s="222">
        <f t="shared" si="102"/>
        <v>5</v>
      </c>
      <c r="CO166" s="237">
        <f t="shared" si="103"/>
        <v>0.19230769230769232</v>
      </c>
      <c r="CP166" s="222">
        <f t="shared" si="104"/>
        <v>0</v>
      </c>
      <c r="CQ166" s="237">
        <f t="shared" si="105"/>
        <v>0</v>
      </c>
      <c r="CR166" s="222">
        <f t="shared" si="106"/>
        <v>0</v>
      </c>
      <c r="CS166" s="237">
        <f t="shared" si="107"/>
        <v>0</v>
      </c>
      <c r="CT166" s="223">
        <f t="shared" si="108"/>
        <v>1.8076923076923077</v>
      </c>
      <c r="CU166" s="223" t="str">
        <f t="shared" si="109"/>
        <v>Đạt mục tiêu</v>
      </c>
      <c r="CV166" s="5"/>
    </row>
    <row r="167" spans="1:100" s="1" customFormat="1" ht="42.65" customHeight="1">
      <c r="A167" s="1036"/>
      <c r="B167" s="1024"/>
      <c r="C167" s="1033"/>
      <c r="D167" s="1024"/>
      <c r="E167" s="1033"/>
      <c r="F167" s="1024"/>
      <c r="G167" s="217" t="s">
        <v>863</v>
      </c>
      <c r="H167" s="425"/>
      <c r="I167" s="545"/>
      <c r="J167" s="212"/>
      <c r="K167" s="465"/>
      <c r="L167" s="5" t="s">
        <v>32</v>
      </c>
      <c r="M167" s="212" t="s">
        <v>31</v>
      </c>
      <c r="N167" s="165" t="s">
        <v>12</v>
      </c>
      <c r="O167" s="221" t="s">
        <v>29</v>
      </c>
      <c r="P167" s="221" t="s">
        <v>24</v>
      </c>
      <c r="Q167" s="5"/>
      <c r="R167" s="5"/>
      <c r="S167" s="5"/>
      <c r="T167" s="5"/>
      <c r="U167" s="6"/>
      <c r="V167" s="5"/>
      <c r="W167" s="5"/>
      <c r="X167" s="5" t="s">
        <v>24</v>
      </c>
      <c r="Y167" s="5"/>
      <c r="Z167" s="5"/>
      <c r="AA167" s="5"/>
      <c r="AB167" s="80">
        <f t="shared" si="99"/>
        <v>1</v>
      </c>
      <c r="AC167" s="642"/>
      <c r="AD167" s="7"/>
      <c r="AE167" s="7"/>
      <c r="AF167" s="7"/>
      <c r="AG167" s="7"/>
      <c r="AH167" s="7"/>
      <c r="AI167" s="7"/>
      <c r="AJ167" s="7"/>
      <c r="AK167" s="7"/>
      <c r="AL167" s="7"/>
      <c r="AM167" s="7"/>
      <c r="AN167" s="7"/>
      <c r="AO167" s="7"/>
      <c r="AP167" s="7"/>
      <c r="AQ167" s="7"/>
      <c r="AR167" s="7"/>
      <c r="AS167" s="7"/>
      <c r="AT167" s="7"/>
      <c r="AU167" s="7"/>
      <c r="AV167" s="55"/>
      <c r="AW167" s="7"/>
      <c r="AX167" s="7"/>
      <c r="AY167" s="7"/>
      <c r="AZ167" s="7"/>
      <c r="BA167" s="7" t="s">
        <v>1405</v>
      </c>
      <c r="BB167" s="7" t="s">
        <v>1405</v>
      </c>
      <c r="BC167" s="7" t="s">
        <v>1405</v>
      </c>
      <c r="BD167" s="7" t="s">
        <v>1405</v>
      </c>
      <c r="BE167" s="7"/>
      <c r="BF167" s="7"/>
      <c r="BG167" s="7"/>
      <c r="BH167" s="7"/>
      <c r="BI167" s="7"/>
      <c r="BJ167" s="7"/>
      <c r="BK167" s="7"/>
      <c r="BL167" s="780">
        <v>2</v>
      </c>
      <c r="BM167" s="354">
        <v>2</v>
      </c>
      <c r="BN167" s="354">
        <v>2</v>
      </c>
      <c r="BO167" s="354">
        <v>2</v>
      </c>
      <c r="BP167" s="354">
        <v>2</v>
      </c>
      <c r="BQ167" s="354">
        <v>1</v>
      </c>
      <c r="BR167" s="797">
        <v>2</v>
      </c>
      <c r="BS167" s="356">
        <v>2</v>
      </c>
      <c r="BT167" s="354">
        <v>2</v>
      </c>
      <c r="BU167" s="354">
        <v>2</v>
      </c>
      <c r="BV167" s="354">
        <v>2</v>
      </c>
      <c r="BW167" s="797">
        <v>2</v>
      </c>
      <c r="BX167" s="354">
        <v>2</v>
      </c>
      <c r="BY167" s="797">
        <v>2</v>
      </c>
      <c r="BZ167" s="797">
        <v>2</v>
      </c>
      <c r="CA167" s="354">
        <v>2</v>
      </c>
      <c r="CB167" s="354">
        <v>2</v>
      </c>
      <c r="CC167" s="354">
        <v>2</v>
      </c>
      <c r="CD167" s="766">
        <v>1</v>
      </c>
      <c r="CE167" s="354">
        <v>2</v>
      </c>
      <c r="CF167" s="354">
        <v>2</v>
      </c>
      <c r="CG167" s="354">
        <v>2</v>
      </c>
      <c r="CH167" s="354">
        <v>2</v>
      </c>
      <c r="CI167" s="354">
        <v>2</v>
      </c>
      <c r="CJ167" s="766">
        <v>2</v>
      </c>
      <c r="CK167" s="354">
        <v>2</v>
      </c>
      <c r="CL167" s="222">
        <f t="shared" si="100"/>
        <v>24</v>
      </c>
      <c r="CM167" s="237">
        <f t="shared" si="101"/>
        <v>0.92307692307692313</v>
      </c>
      <c r="CN167" s="222">
        <f t="shared" si="102"/>
        <v>2</v>
      </c>
      <c r="CO167" s="237">
        <f t="shared" si="103"/>
        <v>7.6923076923076927E-2</v>
      </c>
      <c r="CP167" s="222">
        <f t="shared" si="104"/>
        <v>0</v>
      </c>
      <c r="CQ167" s="237">
        <f t="shared" si="105"/>
        <v>0</v>
      </c>
      <c r="CR167" s="222">
        <f t="shared" si="106"/>
        <v>0</v>
      </c>
      <c r="CS167" s="237">
        <f t="shared" si="107"/>
        <v>0</v>
      </c>
      <c r="CT167" s="223">
        <f t="shared" si="108"/>
        <v>1.9230769230769231</v>
      </c>
      <c r="CU167" s="223" t="str">
        <f t="shared" si="109"/>
        <v>Đạt mục tiêu</v>
      </c>
      <c r="CV167" s="5"/>
    </row>
    <row r="168" spans="1:100" s="1" customFormat="1" ht="57" customHeight="1">
      <c r="A168" s="1036"/>
      <c r="B168" s="1024"/>
      <c r="C168" s="1033"/>
      <c r="D168" s="1024"/>
      <c r="E168" s="1033"/>
      <c r="F168" s="1024"/>
      <c r="G168" s="217" t="s">
        <v>2454</v>
      </c>
      <c r="H168" s="425"/>
      <c r="I168" s="699" t="s">
        <v>2449</v>
      </c>
      <c r="J168" s="212"/>
      <c r="K168" s="465"/>
      <c r="L168" s="5" t="s">
        <v>32</v>
      </c>
      <c r="M168" s="212" t="s">
        <v>31</v>
      </c>
      <c r="N168" s="165" t="s">
        <v>12</v>
      </c>
      <c r="O168" s="221" t="s">
        <v>29</v>
      </c>
      <c r="P168" s="221" t="s">
        <v>24</v>
      </c>
      <c r="Q168" s="5"/>
      <c r="R168" s="5"/>
      <c r="S168" s="5"/>
      <c r="T168" s="5"/>
      <c r="U168" s="6"/>
      <c r="V168" s="5"/>
      <c r="W168" s="5"/>
      <c r="X168" s="5"/>
      <c r="Y168" s="5" t="s">
        <v>24</v>
      </c>
      <c r="Z168" s="5"/>
      <c r="AA168" s="5"/>
      <c r="AB168" s="80">
        <f t="shared" si="99"/>
        <v>1</v>
      </c>
      <c r="AC168" s="642"/>
      <c r="AD168" s="7"/>
      <c r="AE168" s="7"/>
      <c r="AF168" s="7"/>
      <c r="AG168" s="7"/>
      <c r="AH168" s="7"/>
      <c r="AI168" s="7"/>
      <c r="AJ168" s="7"/>
      <c r="AK168" s="7"/>
      <c r="AL168" s="7"/>
      <c r="AM168" s="7"/>
      <c r="AN168" s="7"/>
      <c r="AO168" s="7"/>
      <c r="AP168" s="7"/>
      <c r="AQ168" s="7"/>
      <c r="AR168" s="7"/>
      <c r="AS168" s="7"/>
      <c r="AT168" s="7"/>
      <c r="AU168" s="7"/>
      <c r="AV168" s="55"/>
      <c r="AW168" s="7"/>
      <c r="AX168" s="7"/>
      <c r="AY168" s="7"/>
      <c r="AZ168" s="7"/>
      <c r="BA168" s="7"/>
      <c r="BB168" s="7"/>
      <c r="BC168" s="7"/>
      <c r="BD168" s="7"/>
      <c r="BE168" s="7" t="s">
        <v>1405</v>
      </c>
      <c r="BF168" s="7" t="s">
        <v>1405</v>
      </c>
      <c r="BG168" s="7" t="s">
        <v>1405</v>
      </c>
      <c r="BH168" s="7"/>
      <c r="BI168" s="7"/>
      <c r="BJ168" s="7"/>
      <c r="BK168" s="7"/>
      <c r="BL168" s="780">
        <v>2</v>
      </c>
      <c r="BM168" s="354">
        <v>2</v>
      </c>
      <c r="BN168" s="354">
        <v>2</v>
      </c>
      <c r="BO168" s="354">
        <v>2</v>
      </c>
      <c r="BP168" s="354">
        <v>2</v>
      </c>
      <c r="BQ168" s="354">
        <v>2</v>
      </c>
      <c r="BR168" s="797">
        <v>2</v>
      </c>
      <c r="BS168" s="356">
        <v>2</v>
      </c>
      <c r="BT168" s="354">
        <v>2</v>
      </c>
      <c r="BU168" s="354">
        <v>2</v>
      </c>
      <c r="BV168" s="354">
        <v>2</v>
      </c>
      <c r="BW168" s="797">
        <v>2</v>
      </c>
      <c r="BX168" s="354">
        <v>1</v>
      </c>
      <c r="BY168" s="797">
        <v>2</v>
      </c>
      <c r="BZ168" s="797">
        <v>2</v>
      </c>
      <c r="CA168" s="354">
        <v>2</v>
      </c>
      <c r="CB168" s="354">
        <v>2</v>
      </c>
      <c r="CC168" s="354">
        <v>1</v>
      </c>
      <c r="CD168" s="766">
        <v>2</v>
      </c>
      <c r="CE168" s="354">
        <v>2</v>
      </c>
      <c r="CF168" s="354">
        <v>2</v>
      </c>
      <c r="CG168" s="354">
        <v>2</v>
      </c>
      <c r="CH168" s="354">
        <v>2</v>
      </c>
      <c r="CI168" s="354">
        <v>2</v>
      </c>
      <c r="CJ168" s="766">
        <v>2</v>
      </c>
      <c r="CK168" s="354">
        <v>2</v>
      </c>
      <c r="CL168" s="222">
        <f t="shared" si="100"/>
        <v>24</v>
      </c>
      <c r="CM168" s="237">
        <f t="shared" si="101"/>
        <v>0.92307692307692313</v>
      </c>
      <c r="CN168" s="222">
        <f t="shared" si="102"/>
        <v>2</v>
      </c>
      <c r="CO168" s="237">
        <f t="shared" si="103"/>
        <v>7.6923076923076927E-2</v>
      </c>
      <c r="CP168" s="222">
        <f t="shared" si="104"/>
        <v>0</v>
      </c>
      <c r="CQ168" s="237">
        <f t="shared" si="105"/>
        <v>0</v>
      </c>
      <c r="CR168" s="222">
        <f t="shared" si="106"/>
        <v>0</v>
      </c>
      <c r="CS168" s="237">
        <f t="shared" si="107"/>
        <v>0</v>
      </c>
      <c r="CT168" s="223">
        <f t="shared" si="108"/>
        <v>1.9230769230769231</v>
      </c>
      <c r="CU168" s="223" t="str">
        <f t="shared" si="109"/>
        <v>Đạt mục tiêu</v>
      </c>
      <c r="CV168" s="5"/>
    </row>
    <row r="169" spans="1:100" s="1" customFormat="1" ht="84">
      <c r="A169" s="1036">
        <v>69</v>
      </c>
      <c r="B169" s="1044" t="s">
        <v>2906</v>
      </c>
      <c r="C169" s="1033" t="s">
        <v>28</v>
      </c>
      <c r="D169" s="1024" t="s">
        <v>222</v>
      </c>
      <c r="E169" s="1033" t="s">
        <v>26</v>
      </c>
      <c r="F169" s="1044" t="s">
        <v>967</v>
      </c>
      <c r="G169" s="217" t="s">
        <v>861</v>
      </c>
      <c r="H169" s="217"/>
      <c r="I169" s="551" t="s">
        <v>2449</v>
      </c>
      <c r="J169" s="5"/>
      <c r="K169" s="489" t="s">
        <v>1636</v>
      </c>
      <c r="L169" s="5" t="s">
        <v>32</v>
      </c>
      <c r="M169" s="212" t="s">
        <v>31</v>
      </c>
      <c r="N169" s="165" t="s">
        <v>12</v>
      </c>
      <c r="O169" s="221" t="s">
        <v>29</v>
      </c>
      <c r="P169" s="221" t="s">
        <v>24</v>
      </c>
      <c r="Q169" s="5"/>
      <c r="R169" s="5" t="s">
        <v>24</v>
      </c>
      <c r="S169" s="5"/>
      <c r="T169" s="5"/>
      <c r="U169" s="6"/>
      <c r="V169" s="5"/>
      <c r="W169" s="5"/>
      <c r="X169" s="5"/>
      <c r="Y169" s="5"/>
      <c r="Z169" s="5"/>
      <c r="AA169" s="5"/>
      <c r="AB169" s="80">
        <f t="shared" si="99"/>
        <v>1</v>
      </c>
      <c r="AC169" s="642"/>
      <c r="AD169" s="7"/>
      <c r="AE169" s="7"/>
      <c r="AF169" s="7"/>
      <c r="AG169" s="7"/>
      <c r="AH169" s="7" t="s">
        <v>1317</v>
      </c>
      <c r="AI169" s="7" t="s">
        <v>1317</v>
      </c>
      <c r="AJ169" s="7" t="s">
        <v>1317</v>
      </c>
      <c r="AK169" s="7"/>
      <c r="AL169" s="7"/>
      <c r="AM169" s="7"/>
      <c r="AN169" s="7"/>
      <c r="AO169" s="7"/>
      <c r="AP169" s="7"/>
      <c r="AQ169" s="7"/>
      <c r="AR169" s="7"/>
      <c r="AS169" s="7"/>
      <c r="AT169" s="7"/>
      <c r="AU169" s="7"/>
      <c r="AV169" s="55"/>
      <c r="AW169" s="7"/>
      <c r="AX169" s="7"/>
      <c r="AY169" s="7"/>
      <c r="AZ169" s="7"/>
      <c r="BA169" s="7"/>
      <c r="BB169" s="7"/>
      <c r="BC169" s="7"/>
      <c r="BD169" s="7"/>
      <c r="BE169" s="7"/>
      <c r="BF169" s="7"/>
      <c r="BG169" s="7"/>
      <c r="BH169" s="7"/>
      <c r="BI169" s="7"/>
      <c r="BJ169" s="7"/>
      <c r="BK169" s="7"/>
      <c r="BL169" s="780">
        <v>2</v>
      </c>
      <c r="BM169" s="354">
        <v>1</v>
      </c>
      <c r="BN169" s="354">
        <v>2</v>
      </c>
      <c r="BO169" s="354">
        <v>2</v>
      </c>
      <c r="BP169" s="354">
        <v>2</v>
      </c>
      <c r="BQ169" s="354">
        <v>2</v>
      </c>
      <c r="BR169" s="797">
        <v>1</v>
      </c>
      <c r="BS169" s="356">
        <v>2</v>
      </c>
      <c r="BT169" s="354">
        <v>2</v>
      </c>
      <c r="BU169" s="354">
        <v>2</v>
      </c>
      <c r="BV169" s="354">
        <v>2</v>
      </c>
      <c r="BW169" s="797">
        <v>2</v>
      </c>
      <c r="BX169" s="354">
        <v>2</v>
      </c>
      <c r="BY169" s="797">
        <v>2</v>
      </c>
      <c r="BZ169" s="797">
        <v>2</v>
      </c>
      <c r="CA169" s="354">
        <v>2</v>
      </c>
      <c r="CB169" s="354">
        <v>2</v>
      </c>
      <c r="CC169" s="354">
        <v>2</v>
      </c>
      <c r="CD169" s="766">
        <v>2</v>
      </c>
      <c r="CE169" s="354">
        <v>2</v>
      </c>
      <c r="CF169" s="354">
        <v>2</v>
      </c>
      <c r="CG169" s="354">
        <v>2</v>
      </c>
      <c r="CH169" s="354">
        <v>2</v>
      </c>
      <c r="CI169" s="354">
        <v>2</v>
      </c>
      <c r="CJ169" s="766">
        <v>2</v>
      </c>
      <c r="CK169" s="354">
        <v>2</v>
      </c>
      <c r="CL169" s="222">
        <f t="shared" si="100"/>
        <v>24</v>
      </c>
      <c r="CM169" s="237">
        <f t="shared" si="101"/>
        <v>0.92307692307692313</v>
      </c>
      <c r="CN169" s="222">
        <f t="shared" si="102"/>
        <v>2</v>
      </c>
      <c r="CO169" s="237">
        <f t="shared" si="103"/>
        <v>7.6923076923076927E-2</v>
      </c>
      <c r="CP169" s="222">
        <f t="shared" si="104"/>
        <v>0</v>
      </c>
      <c r="CQ169" s="237">
        <f t="shared" si="105"/>
        <v>0</v>
      </c>
      <c r="CR169" s="222">
        <f t="shared" si="106"/>
        <v>0</v>
      </c>
      <c r="CS169" s="237">
        <f t="shared" si="107"/>
        <v>0</v>
      </c>
      <c r="CT169" s="223">
        <f t="shared" si="108"/>
        <v>1.9230769230769231</v>
      </c>
      <c r="CU169" s="223" t="str">
        <f t="shared" si="109"/>
        <v>Đạt mục tiêu</v>
      </c>
      <c r="CV169" s="5"/>
    </row>
    <row r="170" spans="1:100" s="1" customFormat="1" ht="56.4" customHeight="1">
      <c r="A170" s="1036"/>
      <c r="B170" s="1024"/>
      <c r="C170" s="1033"/>
      <c r="D170" s="1024"/>
      <c r="E170" s="1033"/>
      <c r="F170" s="1064"/>
      <c r="G170" s="217" t="s">
        <v>2904</v>
      </c>
      <c r="H170" s="217"/>
      <c r="I170" s="551" t="s">
        <v>2449</v>
      </c>
      <c r="J170" s="69" t="s">
        <v>705</v>
      </c>
      <c r="K170" s="468" t="s">
        <v>1636</v>
      </c>
      <c r="L170" s="5" t="s">
        <v>32</v>
      </c>
      <c r="M170" s="212" t="s">
        <v>31</v>
      </c>
      <c r="N170" s="165" t="s">
        <v>12</v>
      </c>
      <c r="O170" s="221" t="s">
        <v>29</v>
      </c>
      <c r="P170" s="221" t="s">
        <v>24</v>
      </c>
      <c r="Q170" s="5"/>
      <c r="R170" s="5"/>
      <c r="S170" s="5"/>
      <c r="T170" s="5" t="s">
        <v>24</v>
      </c>
      <c r="U170" s="6"/>
      <c r="V170" s="5"/>
      <c r="W170" s="5"/>
      <c r="X170" s="5"/>
      <c r="Y170" s="5"/>
      <c r="Z170" s="5"/>
      <c r="AA170" s="5"/>
      <c r="AB170" s="80">
        <f t="shared" si="99"/>
        <v>1</v>
      </c>
      <c r="AC170" s="642"/>
      <c r="AD170" s="7"/>
      <c r="AE170" s="7"/>
      <c r="AF170" s="7"/>
      <c r="AG170" s="7"/>
      <c r="AH170" s="7"/>
      <c r="AI170" s="7"/>
      <c r="AJ170" s="7"/>
      <c r="AK170" s="7"/>
      <c r="AL170" s="7"/>
      <c r="AM170" s="7"/>
      <c r="AN170" s="7"/>
      <c r="AO170" s="7" t="s">
        <v>1405</v>
      </c>
      <c r="AP170" s="55" t="s">
        <v>1405</v>
      </c>
      <c r="AQ170" s="55" t="s">
        <v>1405</v>
      </c>
      <c r="AR170" s="55" t="s">
        <v>1405</v>
      </c>
      <c r="AS170" s="7"/>
      <c r="AT170" s="7"/>
      <c r="AU170" s="7"/>
      <c r="AV170" s="55"/>
      <c r="AW170" s="7"/>
      <c r="AX170" s="7"/>
      <c r="AY170" s="7"/>
      <c r="AZ170" s="7"/>
      <c r="BA170" s="7"/>
      <c r="BB170" s="7"/>
      <c r="BC170" s="7"/>
      <c r="BD170" s="7"/>
      <c r="BE170" s="7"/>
      <c r="BF170" s="7"/>
      <c r="BG170" s="7"/>
      <c r="BH170" s="7"/>
      <c r="BI170" s="7"/>
      <c r="BJ170" s="7"/>
      <c r="BK170" s="7"/>
      <c r="BL170" s="780">
        <v>2</v>
      </c>
      <c r="BM170" s="354">
        <v>2</v>
      </c>
      <c r="BN170" s="354">
        <v>2</v>
      </c>
      <c r="BO170" s="354">
        <v>2</v>
      </c>
      <c r="BP170" s="354">
        <v>1</v>
      </c>
      <c r="BQ170" s="354">
        <v>2</v>
      </c>
      <c r="BR170" s="797">
        <v>2</v>
      </c>
      <c r="BS170" s="356">
        <v>1</v>
      </c>
      <c r="BT170" s="354">
        <v>2</v>
      </c>
      <c r="BU170" s="354">
        <v>2</v>
      </c>
      <c r="BV170" s="354">
        <v>2</v>
      </c>
      <c r="BW170" s="797">
        <v>2</v>
      </c>
      <c r="BX170" s="354">
        <v>2</v>
      </c>
      <c r="BY170" s="818">
        <v>2</v>
      </c>
      <c r="BZ170" s="797">
        <v>2</v>
      </c>
      <c r="CA170" s="360">
        <v>2</v>
      </c>
      <c r="CB170" s="354">
        <v>1</v>
      </c>
      <c r="CC170" s="354">
        <v>2</v>
      </c>
      <c r="CD170" s="766">
        <v>2</v>
      </c>
      <c r="CE170" s="354">
        <v>2</v>
      </c>
      <c r="CF170" s="354">
        <v>2</v>
      </c>
      <c r="CG170" s="354">
        <v>2</v>
      </c>
      <c r="CH170" s="354">
        <v>1</v>
      </c>
      <c r="CI170" s="354">
        <v>2</v>
      </c>
      <c r="CJ170" s="766">
        <v>2</v>
      </c>
      <c r="CK170" s="354">
        <v>2</v>
      </c>
      <c r="CL170" s="222">
        <f t="shared" si="100"/>
        <v>22</v>
      </c>
      <c r="CM170" s="237">
        <f t="shared" si="101"/>
        <v>0.84615384615384615</v>
      </c>
      <c r="CN170" s="222">
        <f t="shared" si="102"/>
        <v>4</v>
      </c>
      <c r="CO170" s="237">
        <f t="shared" si="103"/>
        <v>0.15384615384615385</v>
      </c>
      <c r="CP170" s="222">
        <f t="shared" si="104"/>
        <v>0</v>
      </c>
      <c r="CQ170" s="237">
        <f t="shared" si="105"/>
        <v>0</v>
      </c>
      <c r="CR170" s="222">
        <f t="shared" si="106"/>
        <v>0</v>
      </c>
      <c r="CS170" s="237">
        <f t="shared" si="107"/>
        <v>0</v>
      </c>
      <c r="CT170" s="223">
        <f t="shared" si="108"/>
        <v>1.8461538461538463</v>
      </c>
      <c r="CU170" s="223" t="str">
        <f t="shared" si="109"/>
        <v>Đạt mục tiêu</v>
      </c>
      <c r="CV170" s="5"/>
    </row>
    <row r="171" spans="1:100" s="1" customFormat="1" ht="47">
      <c r="A171" s="1036"/>
      <c r="B171" s="1024"/>
      <c r="C171" s="1033"/>
      <c r="D171" s="1024"/>
      <c r="E171" s="1033"/>
      <c r="F171" s="1064"/>
      <c r="G171" s="220" t="s">
        <v>1510</v>
      </c>
      <c r="H171" s="220"/>
      <c r="I171" s="700" t="s">
        <v>2449</v>
      </c>
      <c r="J171" s="69"/>
      <c r="K171" s="485"/>
      <c r="L171" s="5" t="s">
        <v>32</v>
      </c>
      <c r="M171" s="212" t="s">
        <v>31</v>
      </c>
      <c r="N171" s="165" t="s">
        <v>12</v>
      </c>
      <c r="O171" s="221" t="s">
        <v>29</v>
      </c>
      <c r="P171" s="221" t="s">
        <v>24</v>
      </c>
      <c r="Q171" s="5"/>
      <c r="R171" s="5"/>
      <c r="S171" s="5"/>
      <c r="T171" s="5"/>
      <c r="U171" s="6"/>
      <c r="V171" s="5" t="s">
        <v>24</v>
      </c>
      <c r="W171" s="5"/>
      <c r="X171" s="5"/>
      <c r="Y171" s="5"/>
      <c r="Z171" s="5"/>
      <c r="AA171" s="5"/>
      <c r="AB171" s="80">
        <f t="shared" si="99"/>
        <v>1</v>
      </c>
      <c r="AC171" s="642"/>
      <c r="AD171" s="7"/>
      <c r="AE171" s="7"/>
      <c r="AF171" s="7"/>
      <c r="AG171" s="7"/>
      <c r="AH171" s="7"/>
      <c r="AI171" s="7"/>
      <c r="AJ171" s="7"/>
      <c r="AK171" s="7"/>
      <c r="AL171" s="7"/>
      <c r="AM171" s="7"/>
      <c r="AN171" s="7"/>
      <c r="AO171" s="7"/>
      <c r="AP171" s="7"/>
      <c r="AQ171" s="7"/>
      <c r="AR171" s="7"/>
      <c r="AS171" s="7"/>
      <c r="AT171" s="7"/>
      <c r="AU171" s="7"/>
      <c r="AV171" s="55"/>
      <c r="AW171" s="7" t="s">
        <v>1318</v>
      </c>
      <c r="AX171" s="7"/>
      <c r="AY171" s="7"/>
      <c r="AZ171" s="7"/>
      <c r="BA171" s="7"/>
      <c r="BB171" s="7"/>
      <c r="BC171" s="7"/>
      <c r="BD171" s="7"/>
      <c r="BE171" s="7"/>
      <c r="BF171" s="7"/>
      <c r="BG171" s="7"/>
      <c r="BH171" s="7"/>
      <c r="BI171" s="7"/>
      <c r="BJ171" s="7"/>
      <c r="BK171" s="7"/>
      <c r="BL171" s="781">
        <v>2</v>
      </c>
      <c r="BM171" s="221">
        <v>2</v>
      </c>
      <c r="BN171" s="221">
        <v>2</v>
      </c>
      <c r="BO171" s="221">
        <v>2</v>
      </c>
      <c r="BP171" s="221">
        <v>2</v>
      </c>
      <c r="BQ171" s="221">
        <v>1</v>
      </c>
      <c r="BR171" s="798">
        <v>1</v>
      </c>
      <c r="BS171" s="226">
        <v>2</v>
      </c>
      <c r="BT171" s="221">
        <v>2</v>
      </c>
      <c r="BU171" s="221">
        <v>2</v>
      </c>
      <c r="BV171" s="221">
        <v>2</v>
      </c>
      <c r="BW171" s="798">
        <v>2</v>
      </c>
      <c r="BX171" s="221">
        <v>2</v>
      </c>
      <c r="BY171" s="798">
        <v>2</v>
      </c>
      <c r="BZ171" s="798">
        <v>2</v>
      </c>
      <c r="CA171" s="221">
        <v>2</v>
      </c>
      <c r="CB171" s="221">
        <v>2</v>
      </c>
      <c r="CC171" s="221">
        <v>2</v>
      </c>
      <c r="CD171" s="337">
        <v>2</v>
      </c>
      <c r="CE171" s="221">
        <v>2</v>
      </c>
      <c r="CF171" s="221">
        <v>2</v>
      </c>
      <c r="CG171" s="221">
        <v>1</v>
      </c>
      <c r="CH171" s="221">
        <v>2</v>
      </c>
      <c r="CI171" s="221">
        <v>1</v>
      </c>
      <c r="CJ171" s="337">
        <v>1</v>
      </c>
      <c r="CK171" s="354">
        <v>2</v>
      </c>
      <c r="CL171" s="222">
        <f t="shared" si="100"/>
        <v>21</v>
      </c>
      <c r="CM171" s="237">
        <f t="shared" si="101"/>
        <v>0.80769230769230771</v>
      </c>
      <c r="CN171" s="222">
        <f t="shared" si="102"/>
        <v>5</v>
      </c>
      <c r="CO171" s="237">
        <f t="shared" si="103"/>
        <v>0.19230769230769232</v>
      </c>
      <c r="CP171" s="222">
        <f t="shared" si="104"/>
        <v>0</v>
      </c>
      <c r="CQ171" s="237">
        <f t="shared" si="105"/>
        <v>0</v>
      </c>
      <c r="CR171" s="222">
        <f t="shared" si="106"/>
        <v>0</v>
      </c>
      <c r="CS171" s="237">
        <f t="shared" si="107"/>
        <v>0</v>
      </c>
      <c r="CT171" s="223">
        <f t="shared" si="108"/>
        <v>1.8076923076923077</v>
      </c>
      <c r="CU171" s="223" t="str">
        <f t="shared" si="109"/>
        <v>Đạt mục tiêu</v>
      </c>
      <c r="CV171" s="5"/>
    </row>
    <row r="172" spans="1:100" s="1" customFormat="1" ht="47">
      <c r="A172" s="1036"/>
      <c r="B172" s="1024"/>
      <c r="C172" s="1033"/>
      <c r="D172" s="1024"/>
      <c r="E172" s="1033"/>
      <c r="F172" s="1064"/>
      <c r="G172" s="217" t="s">
        <v>1170</v>
      </c>
      <c r="H172" s="217"/>
      <c r="I172" s="591"/>
      <c r="J172" s="69"/>
      <c r="K172" s="485"/>
      <c r="L172" s="5" t="s">
        <v>32</v>
      </c>
      <c r="M172" s="212" t="s">
        <v>31</v>
      </c>
      <c r="N172" s="165" t="s">
        <v>12</v>
      </c>
      <c r="O172" s="221" t="s">
        <v>29</v>
      </c>
      <c r="P172" s="221" t="s">
        <v>24</v>
      </c>
      <c r="Q172" s="5"/>
      <c r="R172" s="5"/>
      <c r="S172" s="5"/>
      <c r="T172" s="5"/>
      <c r="U172" s="6"/>
      <c r="V172" s="5"/>
      <c r="W172" s="5"/>
      <c r="X172" s="5"/>
      <c r="Y172" s="5"/>
      <c r="Z172" s="5" t="s">
        <v>24</v>
      </c>
      <c r="AA172" s="5"/>
      <c r="AB172" s="80">
        <f t="shared" si="99"/>
        <v>1</v>
      </c>
      <c r="AC172" s="642"/>
      <c r="AD172" s="7"/>
      <c r="AE172" s="7"/>
      <c r="AF172" s="7"/>
      <c r="AG172" s="7"/>
      <c r="AH172" s="7"/>
      <c r="AI172" s="7"/>
      <c r="AJ172" s="7"/>
      <c r="AK172" s="7"/>
      <c r="AL172" s="7"/>
      <c r="AM172" s="7"/>
      <c r="AN172" s="7"/>
      <c r="AO172" s="7"/>
      <c r="AP172" s="7"/>
      <c r="AQ172" s="7"/>
      <c r="AR172" s="7"/>
      <c r="AS172" s="7"/>
      <c r="AT172" s="7"/>
      <c r="AU172" s="7"/>
      <c r="AV172" s="55"/>
      <c r="AW172" s="7"/>
      <c r="AX172" s="7"/>
      <c r="AY172" s="7"/>
      <c r="AZ172" s="7"/>
      <c r="BA172" s="7"/>
      <c r="BB172" s="7"/>
      <c r="BC172" s="7"/>
      <c r="BD172" s="7"/>
      <c r="BE172" s="7"/>
      <c r="BF172" s="7"/>
      <c r="BG172" s="7"/>
      <c r="BH172" s="7" t="s">
        <v>1405</v>
      </c>
      <c r="BI172" s="7" t="s">
        <v>1405</v>
      </c>
      <c r="BJ172" s="7"/>
      <c r="BK172" s="7"/>
      <c r="BL172" s="781">
        <v>2</v>
      </c>
      <c r="BM172" s="221">
        <v>2</v>
      </c>
      <c r="BN172" s="221">
        <v>2</v>
      </c>
      <c r="BO172" s="221">
        <v>2</v>
      </c>
      <c r="BP172" s="221">
        <v>2</v>
      </c>
      <c r="BQ172" s="221">
        <v>2</v>
      </c>
      <c r="BR172" s="798">
        <v>2</v>
      </c>
      <c r="BS172" s="226">
        <v>2</v>
      </c>
      <c r="BT172" s="221">
        <v>2</v>
      </c>
      <c r="BU172" s="221">
        <v>2</v>
      </c>
      <c r="BV172" s="221">
        <v>2</v>
      </c>
      <c r="BW172" s="798">
        <v>2</v>
      </c>
      <c r="BX172" s="221">
        <v>2</v>
      </c>
      <c r="BY172" s="798">
        <v>2</v>
      </c>
      <c r="BZ172" s="798">
        <v>2</v>
      </c>
      <c r="CA172" s="221">
        <v>2</v>
      </c>
      <c r="CB172" s="221">
        <v>2</v>
      </c>
      <c r="CC172" s="221">
        <v>2</v>
      </c>
      <c r="CD172" s="337">
        <v>2</v>
      </c>
      <c r="CE172" s="221">
        <v>2</v>
      </c>
      <c r="CF172" s="221">
        <v>2</v>
      </c>
      <c r="CG172" s="221">
        <v>2</v>
      </c>
      <c r="CH172" s="221">
        <v>2</v>
      </c>
      <c r="CI172" s="221">
        <v>2</v>
      </c>
      <c r="CJ172" s="337">
        <v>2</v>
      </c>
      <c r="CK172" s="354">
        <v>2</v>
      </c>
      <c r="CL172" s="222">
        <f t="shared" si="100"/>
        <v>26</v>
      </c>
      <c r="CM172" s="237">
        <f t="shared" si="101"/>
        <v>1</v>
      </c>
      <c r="CN172" s="222">
        <f t="shared" si="102"/>
        <v>0</v>
      </c>
      <c r="CO172" s="237">
        <f t="shared" si="103"/>
        <v>0</v>
      </c>
      <c r="CP172" s="222">
        <f t="shared" si="104"/>
        <v>0</v>
      </c>
      <c r="CQ172" s="237">
        <f t="shared" si="105"/>
        <v>0</v>
      </c>
      <c r="CR172" s="222">
        <f t="shared" si="106"/>
        <v>0</v>
      </c>
      <c r="CS172" s="237">
        <f t="shared" si="107"/>
        <v>0</v>
      </c>
      <c r="CT172" s="223">
        <f t="shared" si="108"/>
        <v>2</v>
      </c>
      <c r="CU172" s="223" t="str">
        <f t="shared" si="109"/>
        <v>Đạt mục tiêu</v>
      </c>
      <c r="CV172" s="5"/>
    </row>
    <row r="173" spans="1:100" s="1" customFormat="1" ht="47">
      <c r="A173" s="227">
        <v>70</v>
      </c>
      <c r="B173" s="220" t="s">
        <v>1053</v>
      </c>
      <c r="C173" s="215" t="s">
        <v>28</v>
      </c>
      <c r="D173" s="217" t="s">
        <v>221</v>
      </c>
      <c r="E173" s="215" t="s">
        <v>26</v>
      </c>
      <c r="F173" s="220" t="s">
        <v>1054</v>
      </c>
      <c r="G173" s="220" t="s">
        <v>1237</v>
      </c>
      <c r="H173" s="220"/>
      <c r="I173" s="601"/>
      <c r="J173" s="69" t="s">
        <v>706</v>
      </c>
      <c r="K173" s="485"/>
      <c r="L173" s="5" t="s">
        <v>32</v>
      </c>
      <c r="M173" s="212" t="s">
        <v>31</v>
      </c>
      <c r="N173" s="165" t="s">
        <v>12</v>
      </c>
      <c r="O173" s="221" t="s">
        <v>29</v>
      </c>
      <c r="P173" s="221" t="s">
        <v>24</v>
      </c>
      <c r="Q173" s="5"/>
      <c r="R173" s="5"/>
      <c r="S173" s="5" t="s">
        <v>24</v>
      </c>
      <c r="T173" s="5"/>
      <c r="U173" s="6"/>
      <c r="V173" s="5"/>
      <c r="W173" s="5"/>
      <c r="X173" s="5"/>
      <c r="Y173" s="5"/>
      <c r="Z173" s="5"/>
      <c r="AA173" s="5"/>
      <c r="AB173" s="80">
        <f t="shared" si="99"/>
        <v>1</v>
      </c>
      <c r="AC173" s="642"/>
      <c r="AD173" s="7"/>
      <c r="AE173" s="7"/>
      <c r="AF173" s="7"/>
      <c r="AG173" s="7"/>
      <c r="AH173" s="7"/>
      <c r="AI173" s="7"/>
      <c r="AJ173" s="7"/>
      <c r="AK173" s="7" t="s">
        <v>1404</v>
      </c>
      <c r="AL173" s="7"/>
      <c r="AM173" s="7"/>
      <c r="AN173" s="7"/>
      <c r="AO173" s="7"/>
      <c r="AP173" s="7"/>
      <c r="AQ173" s="7"/>
      <c r="AR173" s="7"/>
      <c r="AS173" s="7"/>
      <c r="AT173" s="7"/>
      <c r="AU173" s="7"/>
      <c r="AV173" s="55"/>
      <c r="AW173" s="7"/>
      <c r="AX173" s="7"/>
      <c r="AY173" s="7"/>
      <c r="AZ173" s="7"/>
      <c r="BA173" s="7"/>
      <c r="BB173" s="7"/>
      <c r="BC173" s="7"/>
      <c r="BD173" s="7"/>
      <c r="BE173" s="7"/>
      <c r="BF173" s="7"/>
      <c r="BG173" s="7"/>
      <c r="BH173" s="7"/>
      <c r="BI173" s="7"/>
      <c r="BJ173" s="7"/>
      <c r="BK173" s="7"/>
      <c r="BL173" s="781">
        <v>2</v>
      </c>
      <c r="BM173" s="221">
        <v>2</v>
      </c>
      <c r="BN173" s="221">
        <v>1</v>
      </c>
      <c r="BO173" s="221">
        <v>2</v>
      </c>
      <c r="BP173" s="221">
        <v>2</v>
      </c>
      <c r="BQ173" s="221">
        <v>2</v>
      </c>
      <c r="BR173" s="798">
        <v>2</v>
      </c>
      <c r="BS173" s="226">
        <v>1</v>
      </c>
      <c r="BT173" s="221">
        <v>1</v>
      </c>
      <c r="BU173" s="221">
        <v>2</v>
      </c>
      <c r="BV173" s="221">
        <v>2</v>
      </c>
      <c r="BW173" s="798">
        <v>2</v>
      </c>
      <c r="BX173" s="221">
        <v>2</v>
      </c>
      <c r="BY173" s="798">
        <v>1</v>
      </c>
      <c r="BZ173" s="798">
        <v>2</v>
      </c>
      <c r="CA173" s="221">
        <v>2</v>
      </c>
      <c r="CB173" s="221">
        <v>2</v>
      </c>
      <c r="CC173" s="221">
        <v>2</v>
      </c>
      <c r="CD173" s="337">
        <v>2</v>
      </c>
      <c r="CE173" s="221">
        <v>2</v>
      </c>
      <c r="CF173" s="221">
        <v>2</v>
      </c>
      <c r="CG173" s="221">
        <v>2</v>
      </c>
      <c r="CH173" s="221">
        <v>2</v>
      </c>
      <c r="CI173" s="221">
        <v>2</v>
      </c>
      <c r="CJ173" s="337">
        <v>1</v>
      </c>
      <c r="CK173" s="221">
        <v>2</v>
      </c>
      <c r="CL173" s="222">
        <f t="shared" si="100"/>
        <v>21</v>
      </c>
      <c r="CM173" s="237">
        <f t="shared" si="101"/>
        <v>0.80769230769230771</v>
      </c>
      <c r="CN173" s="222">
        <f t="shared" si="102"/>
        <v>5</v>
      </c>
      <c r="CO173" s="237">
        <f t="shared" si="103"/>
        <v>0.19230769230769232</v>
      </c>
      <c r="CP173" s="222">
        <f t="shared" si="104"/>
        <v>0</v>
      </c>
      <c r="CQ173" s="237">
        <f t="shared" si="105"/>
        <v>0</v>
      </c>
      <c r="CR173" s="222">
        <f t="shared" si="106"/>
        <v>0</v>
      </c>
      <c r="CS173" s="237">
        <f t="shared" si="107"/>
        <v>0</v>
      </c>
      <c r="CT173" s="223">
        <f t="shared" si="108"/>
        <v>1.8076923076923077</v>
      </c>
      <c r="CU173" s="223" t="str">
        <f t="shared" si="109"/>
        <v>Đạt mục tiêu</v>
      </c>
      <c r="CV173" s="5"/>
    </row>
    <row r="174" spans="1:100" s="1" customFormat="1" ht="47">
      <c r="A174" s="227">
        <v>71</v>
      </c>
      <c r="B174" s="217" t="s">
        <v>479</v>
      </c>
      <c r="C174" s="215" t="s">
        <v>60</v>
      </c>
      <c r="D174" s="217" t="s">
        <v>220</v>
      </c>
      <c r="E174" s="215" t="s">
        <v>60</v>
      </c>
      <c r="F174" s="217" t="s">
        <v>220</v>
      </c>
      <c r="G174" s="217" t="s">
        <v>414</v>
      </c>
      <c r="H174" s="217"/>
      <c r="I174" s="591"/>
      <c r="J174" s="212"/>
      <c r="K174" s="465"/>
      <c r="L174" s="5" t="s">
        <v>32</v>
      </c>
      <c r="M174" s="212" t="s">
        <v>31</v>
      </c>
      <c r="N174" s="165" t="s">
        <v>12</v>
      </c>
      <c r="O174" s="221" t="s">
        <v>29</v>
      </c>
      <c r="P174" s="221" t="s">
        <v>24</v>
      </c>
      <c r="Q174" s="5"/>
      <c r="R174" s="5"/>
      <c r="S174" s="5"/>
      <c r="T174" s="5" t="s">
        <v>24</v>
      </c>
      <c r="U174" s="6"/>
      <c r="V174" s="5"/>
      <c r="W174" s="5"/>
      <c r="X174" s="5"/>
      <c r="Y174" s="5"/>
      <c r="Z174" s="5"/>
      <c r="AA174" s="5"/>
      <c r="AB174" s="80">
        <f t="shared" si="99"/>
        <v>1</v>
      </c>
      <c r="AC174" s="642"/>
      <c r="AD174" s="7"/>
      <c r="AE174" s="7"/>
      <c r="AF174" s="7"/>
      <c r="AG174" s="7"/>
      <c r="AH174" s="7"/>
      <c r="AI174" s="7"/>
      <c r="AJ174" s="7"/>
      <c r="AK174" s="7"/>
      <c r="AL174" s="7"/>
      <c r="AM174" s="7"/>
      <c r="AN174" s="7"/>
      <c r="AO174" s="7"/>
      <c r="AP174" s="55"/>
      <c r="AQ174" s="55" t="s">
        <v>1405</v>
      </c>
      <c r="AR174" s="55"/>
      <c r="AS174" s="7"/>
      <c r="AT174" s="7"/>
      <c r="AU174" s="7"/>
      <c r="AV174" s="55"/>
      <c r="AW174" s="7"/>
      <c r="AX174" s="7"/>
      <c r="AY174" s="7"/>
      <c r="AZ174" s="7"/>
      <c r="BA174" s="7"/>
      <c r="BB174" s="7"/>
      <c r="BC174" s="7"/>
      <c r="BD174" s="7"/>
      <c r="BE174" s="7"/>
      <c r="BF174" s="7"/>
      <c r="BG174" s="7"/>
      <c r="BH174" s="7"/>
      <c r="BI174" s="7"/>
      <c r="BJ174" s="7"/>
      <c r="BK174" s="7"/>
      <c r="BL174" s="780">
        <v>2</v>
      </c>
      <c r="BM174" s="354">
        <v>2</v>
      </c>
      <c r="BN174" s="354">
        <v>2</v>
      </c>
      <c r="BO174" s="354">
        <v>2</v>
      </c>
      <c r="BP174" s="354">
        <v>1</v>
      </c>
      <c r="BQ174" s="354">
        <v>2</v>
      </c>
      <c r="BR174" s="797">
        <v>2</v>
      </c>
      <c r="BS174" s="356">
        <v>2</v>
      </c>
      <c r="BT174" s="354">
        <v>1</v>
      </c>
      <c r="BU174" s="354">
        <v>2</v>
      </c>
      <c r="BV174" s="354">
        <v>1</v>
      </c>
      <c r="BW174" s="797">
        <v>2</v>
      </c>
      <c r="BX174" s="354">
        <v>1</v>
      </c>
      <c r="BY174" s="818">
        <v>2</v>
      </c>
      <c r="BZ174" s="797">
        <v>2</v>
      </c>
      <c r="CA174" s="360">
        <v>2</v>
      </c>
      <c r="CB174" s="354">
        <v>2</v>
      </c>
      <c r="CC174" s="354">
        <v>2</v>
      </c>
      <c r="CD174" s="766">
        <v>1</v>
      </c>
      <c r="CE174" s="354">
        <v>2</v>
      </c>
      <c r="CF174" s="354">
        <v>2</v>
      </c>
      <c r="CG174" s="354">
        <v>2</v>
      </c>
      <c r="CH174" s="354">
        <v>2</v>
      </c>
      <c r="CI174" s="354">
        <v>2</v>
      </c>
      <c r="CJ174" s="766">
        <v>2</v>
      </c>
      <c r="CK174" s="354">
        <v>2</v>
      </c>
      <c r="CL174" s="222">
        <f t="shared" si="100"/>
        <v>21</v>
      </c>
      <c r="CM174" s="237">
        <f t="shared" si="101"/>
        <v>0.80769230769230771</v>
      </c>
      <c r="CN174" s="222">
        <f t="shared" si="102"/>
        <v>5</v>
      </c>
      <c r="CO174" s="237">
        <f t="shared" si="103"/>
        <v>0.19230769230769232</v>
      </c>
      <c r="CP174" s="222">
        <f t="shared" si="104"/>
        <v>0</v>
      </c>
      <c r="CQ174" s="237">
        <f t="shared" si="105"/>
        <v>0</v>
      </c>
      <c r="CR174" s="222">
        <f t="shared" si="106"/>
        <v>0</v>
      </c>
      <c r="CS174" s="237">
        <f t="shared" si="107"/>
        <v>0</v>
      </c>
      <c r="CT174" s="223">
        <f t="shared" si="108"/>
        <v>1.8076923076923077</v>
      </c>
      <c r="CU174" s="223" t="str">
        <f t="shared" si="109"/>
        <v>Đạt mục tiêu</v>
      </c>
      <c r="CV174" s="5"/>
    </row>
    <row r="175" spans="1:100" s="1" customFormat="1" ht="84">
      <c r="A175" s="227">
        <v>72</v>
      </c>
      <c r="B175" s="220" t="s">
        <v>1055</v>
      </c>
      <c r="C175" s="215" t="s">
        <v>28</v>
      </c>
      <c r="D175" s="217" t="s">
        <v>219</v>
      </c>
      <c r="E175" s="215" t="s">
        <v>26</v>
      </c>
      <c r="F175" s="220" t="s">
        <v>1056</v>
      </c>
      <c r="G175" s="220" t="s">
        <v>1238</v>
      </c>
      <c r="H175" s="220"/>
      <c r="I175" s="601"/>
      <c r="J175" s="69" t="s">
        <v>707</v>
      </c>
      <c r="K175" s="468" t="s">
        <v>1632</v>
      </c>
      <c r="L175" s="5" t="s">
        <v>32</v>
      </c>
      <c r="M175" s="212" t="s">
        <v>31</v>
      </c>
      <c r="N175" s="165" t="s">
        <v>12</v>
      </c>
      <c r="O175" s="221" t="s">
        <v>29</v>
      </c>
      <c r="P175" s="221" t="s">
        <v>24</v>
      </c>
      <c r="Q175" s="5"/>
      <c r="R175" s="5"/>
      <c r="S175" s="5" t="s">
        <v>24</v>
      </c>
      <c r="T175" s="5"/>
      <c r="U175" s="6"/>
      <c r="V175" s="5"/>
      <c r="W175" s="5"/>
      <c r="X175" s="5"/>
      <c r="Y175" s="5"/>
      <c r="Z175" s="5"/>
      <c r="AA175" s="5"/>
      <c r="AB175" s="80">
        <f t="shared" si="99"/>
        <v>1</v>
      </c>
      <c r="AC175" s="642"/>
      <c r="AD175" s="7"/>
      <c r="AE175" s="7"/>
      <c r="AF175" s="7"/>
      <c r="AG175" s="7"/>
      <c r="AH175" s="7"/>
      <c r="AI175" s="7"/>
      <c r="AJ175" s="7"/>
      <c r="AK175" s="7"/>
      <c r="AL175" s="7" t="s">
        <v>1404</v>
      </c>
      <c r="AM175" s="7"/>
      <c r="AN175" s="7"/>
      <c r="AO175" s="7"/>
      <c r="AP175" s="7"/>
      <c r="AQ175" s="7"/>
      <c r="AR175" s="7"/>
      <c r="AS175" s="7"/>
      <c r="AT175" s="7"/>
      <c r="AU175" s="7"/>
      <c r="AV175" s="55"/>
      <c r="AW175" s="7"/>
      <c r="AX175" s="7"/>
      <c r="AY175" s="7"/>
      <c r="AZ175" s="7"/>
      <c r="BA175" s="7"/>
      <c r="BB175" s="7"/>
      <c r="BC175" s="7"/>
      <c r="BD175" s="7"/>
      <c r="BE175" s="7"/>
      <c r="BF175" s="7"/>
      <c r="BG175" s="7"/>
      <c r="BH175" s="7"/>
      <c r="BI175" s="7"/>
      <c r="BJ175" s="7"/>
      <c r="BK175" s="7"/>
      <c r="BL175" s="781">
        <v>2</v>
      </c>
      <c r="BM175" s="221">
        <v>2</v>
      </c>
      <c r="BN175" s="221">
        <v>2</v>
      </c>
      <c r="BO175" s="221">
        <v>1</v>
      </c>
      <c r="BP175" s="221">
        <v>2</v>
      </c>
      <c r="BQ175" s="221">
        <v>2</v>
      </c>
      <c r="BR175" s="798">
        <v>1</v>
      </c>
      <c r="BS175" s="226">
        <v>2</v>
      </c>
      <c r="BT175" s="221">
        <v>2</v>
      </c>
      <c r="BU175" s="221">
        <v>2</v>
      </c>
      <c r="BV175" s="221">
        <v>2</v>
      </c>
      <c r="BW175" s="798">
        <v>1</v>
      </c>
      <c r="BX175" s="221">
        <v>2</v>
      </c>
      <c r="BY175" s="798">
        <v>2</v>
      </c>
      <c r="BZ175" s="798">
        <v>2</v>
      </c>
      <c r="CA175" s="221">
        <v>2</v>
      </c>
      <c r="CB175" s="221">
        <v>1</v>
      </c>
      <c r="CC175" s="221">
        <v>2</v>
      </c>
      <c r="CD175" s="337">
        <v>2</v>
      </c>
      <c r="CE175" s="221">
        <v>2</v>
      </c>
      <c r="CF175" s="221">
        <v>2</v>
      </c>
      <c r="CG175" s="221">
        <v>2</v>
      </c>
      <c r="CH175" s="221">
        <v>1</v>
      </c>
      <c r="CI175" s="221">
        <v>2</v>
      </c>
      <c r="CJ175" s="337">
        <v>2</v>
      </c>
      <c r="CK175" s="221">
        <v>2</v>
      </c>
      <c r="CL175" s="222">
        <f t="shared" si="100"/>
        <v>21</v>
      </c>
      <c r="CM175" s="237">
        <f t="shared" si="101"/>
        <v>0.80769230769230771</v>
      </c>
      <c r="CN175" s="222">
        <f t="shared" si="102"/>
        <v>5</v>
      </c>
      <c r="CO175" s="237">
        <f t="shared" si="103"/>
        <v>0.19230769230769232</v>
      </c>
      <c r="CP175" s="222">
        <f t="shared" si="104"/>
        <v>0</v>
      </c>
      <c r="CQ175" s="237">
        <f t="shared" si="105"/>
        <v>0</v>
      </c>
      <c r="CR175" s="222">
        <f t="shared" si="106"/>
        <v>0</v>
      </c>
      <c r="CS175" s="237">
        <f t="shared" si="107"/>
        <v>0</v>
      </c>
      <c r="CT175" s="223">
        <f t="shared" si="108"/>
        <v>1.8076923076923077</v>
      </c>
      <c r="CU175" s="223" t="str">
        <f t="shared" si="109"/>
        <v>Đạt mục tiêu</v>
      </c>
      <c r="CV175" s="5"/>
    </row>
    <row r="176" spans="1:100" s="15" customFormat="1" ht="93">
      <c r="A176" s="227">
        <v>72</v>
      </c>
      <c r="B176" s="145" t="s">
        <v>2714</v>
      </c>
      <c r="C176" s="151" t="s">
        <v>2427</v>
      </c>
      <c r="D176" s="217" t="s">
        <v>2348</v>
      </c>
      <c r="E176" s="215" t="s">
        <v>2427</v>
      </c>
      <c r="F176" s="220" t="s">
        <v>2348</v>
      </c>
      <c r="G176" s="220" t="s">
        <v>2715</v>
      </c>
      <c r="H176" s="220"/>
      <c r="I176" s="431"/>
      <c r="J176" s="38"/>
      <c r="K176" s="484"/>
      <c r="L176" s="212" t="s">
        <v>52</v>
      </c>
      <c r="M176" s="212" t="s">
        <v>31</v>
      </c>
      <c r="N176" s="165" t="s">
        <v>12</v>
      </c>
      <c r="O176" s="221" t="s">
        <v>29</v>
      </c>
      <c r="P176" s="227" t="s">
        <v>24</v>
      </c>
      <c r="Q176" s="13"/>
      <c r="R176" s="13"/>
      <c r="S176" s="13"/>
      <c r="T176" s="13"/>
      <c r="U176" s="6" t="s">
        <v>24</v>
      </c>
      <c r="V176" s="13"/>
      <c r="W176" s="13"/>
      <c r="X176" s="13"/>
      <c r="Y176" s="13"/>
      <c r="Z176" s="13"/>
      <c r="AA176" s="13"/>
      <c r="AB176" s="99">
        <f t="shared" si="99"/>
        <v>1</v>
      </c>
      <c r="AC176" s="650" t="s">
        <v>1404</v>
      </c>
      <c r="AD176" s="46" t="s">
        <v>1404</v>
      </c>
      <c r="AE176" s="46" t="s">
        <v>1404</v>
      </c>
      <c r="AF176" s="46" t="s">
        <v>1404</v>
      </c>
      <c r="AG176" s="14"/>
      <c r="AH176" s="14"/>
      <c r="AI176" s="14"/>
      <c r="AJ176" s="14"/>
      <c r="AK176" s="14"/>
      <c r="AL176" s="14"/>
      <c r="AM176" s="14"/>
      <c r="AN176" s="14"/>
      <c r="AO176" s="14"/>
      <c r="AP176" s="14"/>
      <c r="AQ176" s="14"/>
      <c r="AR176" s="14"/>
      <c r="AS176" s="14"/>
      <c r="AT176" s="14"/>
      <c r="AU176" s="14"/>
      <c r="AV176" s="46"/>
      <c r="AW176" s="14"/>
      <c r="AX176" s="14"/>
      <c r="AY176" s="14"/>
      <c r="AZ176" s="14"/>
      <c r="BA176" s="14"/>
      <c r="BB176" s="14"/>
      <c r="BC176" s="14"/>
      <c r="BD176" s="14"/>
      <c r="BE176" s="14"/>
      <c r="BF176" s="14"/>
      <c r="BG176" s="14"/>
      <c r="BH176" s="14"/>
      <c r="BI176" s="14"/>
      <c r="BJ176" s="14"/>
      <c r="BK176" s="14"/>
      <c r="BL176" s="781">
        <v>2</v>
      </c>
      <c r="BM176" s="221">
        <v>2</v>
      </c>
      <c r="BN176" s="221">
        <v>1</v>
      </c>
      <c r="BO176" s="221">
        <v>2</v>
      </c>
      <c r="BP176" s="221">
        <v>2</v>
      </c>
      <c r="BQ176" s="221">
        <v>2</v>
      </c>
      <c r="BR176" s="798">
        <v>2</v>
      </c>
      <c r="BS176" s="226">
        <v>1</v>
      </c>
      <c r="BT176" s="221">
        <v>2</v>
      </c>
      <c r="BU176" s="221">
        <v>2</v>
      </c>
      <c r="BV176" s="221">
        <v>2</v>
      </c>
      <c r="BW176" s="798">
        <v>1</v>
      </c>
      <c r="BX176" s="221">
        <v>2</v>
      </c>
      <c r="BY176" s="798">
        <v>2</v>
      </c>
      <c r="BZ176" s="798">
        <v>2</v>
      </c>
      <c r="CA176" s="221">
        <v>2</v>
      </c>
      <c r="CB176" s="221">
        <v>2</v>
      </c>
      <c r="CC176" s="221">
        <v>2</v>
      </c>
      <c r="CD176" s="337">
        <v>2</v>
      </c>
      <c r="CE176" s="221">
        <v>2</v>
      </c>
      <c r="CF176" s="221">
        <v>2</v>
      </c>
      <c r="CG176" s="221">
        <v>2</v>
      </c>
      <c r="CH176" s="221">
        <v>1</v>
      </c>
      <c r="CI176" s="221">
        <v>2</v>
      </c>
      <c r="CJ176" s="337">
        <v>2</v>
      </c>
      <c r="CK176" s="221">
        <v>2</v>
      </c>
      <c r="CL176" s="222">
        <f t="shared" si="100"/>
        <v>22</v>
      </c>
      <c r="CM176" s="237">
        <f t="shared" si="101"/>
        <v>0.84615384615384615</v>
      </c>
      <c r="CN176" s="222">
        <f t="shared" si="102"/>
        <v>4</v>
      </c>
      <c r="CO176" s="237">
        <f t="shared" si="103"/>
        <v>0.15384615384615385</v>
      </c>
      <c r="CP176" s="222">
        <f t="shared" si="104"/>
        <v>0</v>
      </c>
      <c r="CQ176" s="237">
        <f t="shared" si="105"/>
        <v>0</v>
      </c>
      <c r="CR176" s="222">
        <f t="shared" si="106"/>
        <v>0</v>
      </c>
      <c r="CS176" s="237">
        <f t="shared" si="107"/>
        <v>0</v>
      </c>
      <c r="CT176" s="223">
        <f t="shared" si="108"/>
        <v>1.8461538461538463</v>
      </c>
      <c r="CU176" s="223" t="str">
        <f t="shared" si="109"/>
        <v>Đạt mục tiêu</v>
      </c>
      <c r="CV176" s="13"/>
    </row>
    <row r="177" spans="1:100" s="15" customFormat="1" ht="47">
      <c r="A177" s="1036">
        <v>74</v>
      </c>
      <c r="B177" s="1077" t="s">
        <v>602</v>
      </c>
      <c r="C177" s="1074" t="s">
        <v>41</v>
      </c>
      <c r="D177" s="1077" t="s">
        <v>603</v>
      </c>
      <c r="E177" s="1074" t="s">
        <v>41</v>
      </c>
      <c r="F177" s="1077" t="s">
        <v>603</v>
      </c>
      <c r="G177" s="256" t="s">
        <v>604</v>
      </c>
      <c r="H177" s="256"/>
      <c r="I177" s="609"/>
      <c r="J177" s="114"/>
      <c r="K177" s="490"/>
      <c r="L177" s="212" t="s">
        <v>32</v>
      </c>
      <c r="M177" s="212" t="s">
        <v>31</v>
      </c>
      <c r="N177" s="165" t="s">
        <v>12</v>
      </c>
      <c r="O177" s="221" t="s">
        <v>29</v>
      </c>
      <c r="P177" s="227" t="s">
        <v>24</v>
      </c>
      <c r="Q177" s="13"/>
      <c r="R177" s="13"/>
      <c r="S177" s="13"/>
      <c r="T177" s="13"/>
      <c r="U177" s="6"/>
      <c r="V177" s="13"/>
      <c r="W177" s="13" t="s">
        <v>24</v>
      </c>
      <c r="X177" s="13"/>
      <c r="Y177" s="13"/>
      <c r="Z177" s="13"/>
      <c r="AA177" s="13"/>
      <c r="AB177" s="80">
        <f t="shared" si="99"/>
        <v>1</v>
      </c>
      <c r="AC177" s="650"/>
      <c r="AD177" s="14"/>
      <c r="AE177" s="14"/>
      <c r="AF177" s="14"/>
      <c r="AG177" s="14"/>
      <c r="AH177" s="14"/>
      <c r="AI177" s="14"/>
      <c r="AJ177" s="14"/>
      <c r="AK177" s="14"/>
      <c r="AL177" s="14"/>
      <c r="AM177" s="14"/>
      <c r="AN177" s="14"/>
      <c r="AO177" s="14"/>
      <c r="AP177" s="14"/>
      <c r="AQ177" s="14"/>
      <c r="AR177" s="14"/>
      <c r="AS177" s="14"/>
      <c r="AT177" s="14"/>
      <c r="AU177" s="14"/>
      <c r="AV177" s="46"/>
      <c r="AW177" s="14"/>
      <c r="AX177" s="14"/>
      <c r="AY177" s="14" t="s">
        <v>1404</v>
      </c>
      <c r="AZ177" s="14" t="s">
        <v>1404</v>
      </c>
      <c r="BA177" s="14"/>
      <c r="BB177" s="14"/>
      <c r="BC177" s="14"/>
      <c r="BD177" s="14"/>
      <c r="BE177" s="14"/>
      <c r="BF177" s="14"/>
      <c r="BG177" s="14"/>
      <c r="BH177" s="14"/>
      <c r="BI177" s="14"/>
      <c r="BJ177" s="14"/>
      <c r="BK177" s="14"/>
      <c r="BL177" s="781">
        <v>2</v>
      </c>
      <c r="BM177" s="221">
        <v>2</v>
      </c>
      <c r="BN177" s="221">
        <v>2</v>
      </c>
      <c r="BO177" s="221">
        <v>2</v>
      </c>
      <c r="BP177" s="221">
        <v>2</v>
      </c>
      <c r="BQ177" s="221">
        <v>2</v>
      </c>
      <c r="BR177" s="798">
        <v>2</v>
      </c>
      <c r="BS177" s="226">
        <v>2</v>
      </c>
      <c r="BT177" s="221">
        <v>2</v>
      </c>
      <c r="BU177" s="221">
        <v>2</v>
      </c>
      <c r="BV177" s="221">
        <v>2</v>
      </c>
      <c r="BW177" s="798">
        <v>2</v>
      </c>
      <c r="BX177" s="221">
        <v>2</v>
      </c>
      <c r="BY177" s="798">
        <v>2</v>
      </c>
      <c r="BZ177" s="798">
        <v>2</v>
      </c>
      <c r="CA177" s="221">
        <v>2</v>
      </c>
      <c r="CB177" s="221">
        <v>2</v>
      </c>
      <c r="CC177" s="221">
        <v>2</v>
      </c>
      <c r="CD177" s="337">
        <v>2</v>
      </c>
      <c r="CE177" s="221">
        <v>2</v>
      </c>
      <c r="CF177" s="221">
        <v>2</v>
      </c>
      <c r="CG177" s="221">
        <v>2</v>
      </c>
      <c r="CH177" s="221">
        <v>2</v>
      </c>
      <c r="CI177" s="221">
        <v>2</v>
      </c>
      <c r="CJ177" s="337">
        <v>2</v>
      </c>
      <c r="CK177" s="221">
        <v>2</v>
      </c>
      <c r="CL177" s="222">
        <f t="shared" si="100"/>
        <v>26</v>
      </c>
      <c r="CM177" s="237">
        <f t="shared" si="101"/>
        <v>1</v>
      </c>
      <c r="CN177" s="222">
        <f t="shared" si="102"/>
        <v>0</v>
      </c>
      <c r="CO177" s="237">
        <f t="shared" si="103"/>
        <v>0</v>
      </c>
      <c r="CP177" s="222">
        <f t="shared" si="104"/>
        <v>0</v>
      </c>
      <c r="CQ177" s="237">
        <f t="shared" si="105"/>
        <v>0</v>
      </c>
      <c r="CR177" s="222">
        <f t="shared" si="106"/>
        <v>0</v>
      </c>
      <c r="CS177" s="237">
        <f t="shared" si="107"/>
        <v>0</v>
      </c>
      <c r="CT177" s="223">
        <f t="shared" si="108"/>
        <v>2</v>
      </c>
      <c r="CU177" s="223" t="str">
        <f t="shared" si="109"/>
        <v>Đạt mục tiêu</v>
      </c>
      <c r="CV177" s="13"/>
    </row>
    <row r="178" spans="1:100" s="15" customFormat="1" ht="47">
      <c r="A178" s="1036"/>
      <c r="B178" s="1077"/>
      <c r="C178" s="1074"/>
      <c r="D178" s="1024"/>
      <c r="E178" s="1033"/>
      <c r="F178" s="1024"/>
      <c r="G178" s="256" t="s">
        <v>605</v>
      </c>
      <c r="H178" s="256"/>
      <c r="I178" s="609"/>
      <c r="J178" s="114"/>
      <c r="K178" s="490"/>
      <c r="L178" s="13" t="s">
        <v>32</v>
      </c>
      <c r="M178" s="212" t="s">
        <v>31</v>
      </c>
      <c r="N178" s="167" t="s">
        <v>12</v>
      </c>
      <c r="O178" s="227" t="s">
        <v>29</v>
      </c>
      <c r="P178" s="227" t="s">
        <v>24</v>
      </c>
      <c r="Q178" s="13"/>
      <c r="R178" s="13"/>
      <c r="S178" s="13"/>
      <c r="T178" s="13"/>
      <c r="U178" s="6" t="s">
        <v>24</v>
      </c>
      <c r="V178" s="13"/>
      <c r="W178" s="13"/>
      <c r="X178" s="13"/>
      <c r="Y178" s="13"/>
      <c r="Z178" s="13"/>
      <c r="AA178" s="13"/>
      <c r="AB178" s="80">
        <f t="shared" si="99"/>
        <v>1</v>
      </c>
      <c r="AC178" s="650"/>
      <c r="AD178" s="14"/>
      <c r="AE178" s="14"/>
      <c r="AF178" s="14"/>
      <c r="AG178" s="14"/>
      <c r="AH178" s="14"/>
      <c r="AI178" s="14"/>
      <c r="AJ178" s="14"/>
      <c r="AK178" s="14"/>
      <c r="AL178" s="14"/>
      <c r="AM178" s="14"/>
      <c r="AN178" s="14"/>
      <c r="AO178" s="14"/>
      <c r="AP178" s="14"/>
      <c r="AQ178" s="14"/>
      <c r="AR178" s="14"/>
      <c r="AS178" s="14" t="s">
        <v>1405</v>
      </c>
      <c r="AT178" s="14" t="s">
        <v>1405</v>
      </c>
      <c r="AU178" s="14" t="s">
        <v>1405</v>
      </c>
      <c r="AV178" s="46"/>
      <c r="AW178" s="14"/>
      <c r="AX178" s="14"/>
      <c r="AY178" s="14"/>
      <c r="AZ178" s="14"/>
      <c r="BA178" s="14"/>
      <c r="BB178" s="14"/>
      <c r="BC178" s="14"/>
      <c r="BD178" s="14"/>
      <c r="BE178" s="14"/>
      <c r="BF178" s="14"/>
      <c r="BG178" s="14"/>
      <c r="BH178" s="14"/>
      <c r="BI178" s="14"/>
      <c r="BJ178" s="14"/>
      <c r="BK178" s="14"/>
      <c r="BL178" s="781">
        <v>2</v>
      </c>
      <c r="BM178" s="221">
        <v>2</v>
      </c>
      <c r="BN178" s="221">
        <v>2</v>
      </c>
      <c r="BO178" s="221">
        <v>2</v>
      </c>
      <c r="BP178" s="221">
        <v>2</v>
      </c>
      <c r="BQ178" s="221">
        <v>2</v>
      </c>
      <c r="BR178" s="798">
        <v>1</v>
      </c>
      <c r="BS178" s="226">
        <v>2</v>
      </c>
      <c r="BT178" s="221">
        <v>2</v>
      </c>
      <c r="BU178" s="221">
        <v>2</v>
      </c>
      <c r="BV178" s="221">
        <v>2</v>
      </c>
      <c r="BW178" s="798">
        <v>2</v>
      </c>
      <c r="BX178" s="221">
        <v>2</v>
      </c>
      <c r="BY178" s="798">
        <v>2</v>
      </c>
      <c r="BZ178" s="798">
        <v>1</v>
      </c>
      <c r="CA178" s="221">
        <v>2</v>
      </c>
      <c r="CB178" s="221">
        <v>2</v>
      </c>
      <c r="CC178" s="221">
        <v>2</v>
      </c>
      <c r="CD178" s="337">
        <v>2</v>
      </c>
      <c r="CE178" s="221">
        <v>2</v>
      </c>
      <c r="CF178" s="221">
        <v>2</v>
      </c>
      <c r="CG178" s="221">
        <v>2</v>
      </c>
      <c r="CH178" s="221">
        <v>2</v>
      </c>
      <c r="CI178" s="221">
        <v>2</v>
      </c>
      <c r="CJ178" s="337">
        <v>2</v>
      </c>
      <c r="CK178" s="221">
        <v>2</v>
      </c>
      <c r="CL178" s="222">
        <f t="shared" si="100"/>
        <v>24</v>
      </c>
      <c r="CM178" s="237">
        <f t="shared" si="101"/>
        <v>0.92307692307692313</v>
      </c>
      <c r="CN178" s="222">
        <f t="shared" si="102"/>
        <v>2</v>
      </c>
      <c r="CO178" s="237">
        <f t="shared" si="103"/>
        <v>7.6923076923076927E-2</v>
      </c>
      <c r="CP178" s="222">
        <f t="shared" si="104"/>
        <v>0</v>
      </c>
      <c r="CQ178" s="237">
        <f t="shared" si="105"/>
        <v>0</v>
      </c>
      <c r="CR178" s="222">
        <f t="shared" si="106"/>
        <v>0</v>
      </c>
      <c r="CS178" s="237">
        <f t="shared" si="107"/>
        <v>0</v>
      </c>
      <c r="CT178" s="223">
        <f t="shared" si="108"/>
        <v>1.9230769230769231</v>
      </c>
      <c r="CU178" s="223" t="str">
        <f t="shared" si="109"/>
        <v>Đạt mục tiêu</v>
      </c>
      <c r="CV178" s="13"/>
    </row>
    <row r="179" spans="1:100" s="15" customFormat="1" ht="47">
      <c r="A179" s="1036">
        <v>75</v>
      </c>
      <c r="B179" s="1044" t="s">
        <v>2924</v>
      </c>
      <c r="C179" s="1033" t="s">
        <v>2427</v>
      </c>
      <c r="D179" s="1024" t="s">
        <v>2633</v>
      </c>
      <c r="E179" s="1033" t="s">
        <v>2427</v>
      </c>
      <c r="F179" s="1044" t="s">
        <v>2716</v>
      </c>
      <c r="G179" s="256" t="s">
        <v>2717</v>
      </c>
      <c r="H179" s="437"/>
      <c r="I179" s="442"/>
      <c r="J179" s="115"/>
      <c r="K179" s="470"/>
      <c r="L179" s="5" t="s">
        <v>32</v>
      </c>
      <c r="M179" s="212" t="s">
        <v>31</v>
      </c>
      <c r="N179" s="165" t="s">
        <v>12</v>
      </c>
      <c r="O179" s="221" t="s">
        <v>29</v>
      </c>
      <c r="P179" s="221" t="s">
        <v>24</v>
      </c>
      <c r="Q179" s="13"/>
      <c r="R179" s="13"/>
      <c r="S179" s="13"/>
      <c r="T179" s="13"/>
      <c r="U179" s="6" t="s">
        <v>24</v>
      </c>
      <c r="V179" s="13"/>
      <c r="W179" s="13"/>
      <c r="X179" s="13"/>
      <c r="Y179" s="13"/>
      <c r="Z179" s="13"/>
      <c r="AA179" s="13"/>
      <c r="AB179" s="80">
        <f t="shared" si="99"/>
        <v>1</v>
      </c>
      <c r="AC179" s="650"/>
      <c r="AD179" s="14"/>
      <c r="AE179" s="14"/>
      <c r="AF179" s="14"/>
      <c r="AG179" s="14"/>
      <c r="AH179" s="14"/>
      <c r="AI179" s="14"/>
      <c r="AJ179" s="14"/>
      <c r="AK179" s="14"/>
      <c r="AL179" s="14"/>
      <c r="AM179" s="14"/>
      <c r="AN179" s="14"/>
      <c r="AO179" s="14"/>
      <c r="AP179" s="14"/>
      <c r="AQ179" s="14"/>
      <c r="AR179" s="14"/>
      <c r="AS179" s="14"/>
      <c r="AT179" s="14"/>
      <c r="AU179" s="14"/>
      <c r="AV179" s="46"/>
      <c r="AW179" s="14"/>
      <c r="AX179" s="14"/>
      <c r="AY179" s="14"/>
      <c r="AZ179" s="14"/>
      <c r="BA179" s="14"/>
      <c r="BB179" s="14"/>
      <c r="BC179" s="14"/>
      <c r="BD179" s="14"/>
      <c r="BE179" s="14"/>
      <c r="BF179" s="14"/>
      <c r="BG179" s="14"/>
      <c r="BH179" s="14"/>
      <c r="BI179" s="14"/>
      <c r="BJ179" s="14"/>
      <c r="BK179" s="14"/>
      <c r="BL179" s="781">
        <v>2</v>
      </c>
      <c r="BM179" s="221">
        <v>2</v>
      </c>
      <c r="BN179" s="221">
        <v>2</v>
      </c>
      <c r="BO179" s="221">
        <v>2</v>
      </c>
      <c r="BP179" s="221">
        <v>2</v>
      </c>
      <c r="BQ179" s="221">
        <v>2</v>
      </c>
      <c r="BR179" s="798">
        <v>2</v>
      </c>
      <c r="BS179" s="226">
        <v>2</v>
      </c>
      <c r="BT179" s="221">
        <v>2</v>
      </c>
      <c r="BU179" s="221">
        <v>2</v>
      </c>
      <c r="BV179" s="221">
        <v>2</v>
      </c>
      <c r="BW179" s="798">
        <v>2</v>
      </c>
      <c r="BX179" s="221">
        <v>2</v>
      </c>
      <c r="BY179" s="798">
        <v>2</v>
      </c>
      <c r="BZ179" s="798">
        <v>2</v>
      </c>
      <c r="CA179" s="221">
        <v>2</v>
      </c>
      <c r="CB179" s="221">
        <v>2</v>
      </c>
      <c r="CC179" s="221">
        <v>2</v>
      </c>
      <c r="CD179" s="337">
        <v>1</v>
      </c>
      <c r="CE179" s="221">
        <v>2</v>
      </c>
      <c r="CF179" s="221">
        <v>2</v>
      </c>
      <c r="CG179" s="221">
        <v>2</v>
      </c>
      <c r="CH179" s="221">
        <v>2</v>
      </c>
      <c r="CI179" s="221">
        <v>2</v>
      </c>
      <c r="CJ179" s="337">
        <v>2</v>
      </c>
      <c r="CK179" s="221">
        <v>2</v>
      </c>
      <c r="CL179" s="222">
        <f t="shared" si="100"/>
        <v>25</v>
      </c>
      <c r="CM179" s="237">
        <f t="shared" si="101"/>
        <v>0.96153846153846156</v>
      </c>
      <c r="CN179" s="222">
        <f t="shared" si="102"/>
        <v>1</v>
      </c>
      <c r="CO179" s="237">
        <f t="shared" si="103"/>
        <v>3.8461538461538464E-2</v>
      </c>
      <c r="CP179" s="222">
        <f t="shared" si="104"/>
        <v>0</v>
      </c>
      <c r="CQ179" s="237">
        <f t="shared" si="105"/>
        <v>0</v>
      </c>
      <c r="CR179" s="222">
        <f t="shared" si="106"/>
        <v>0</v>
      </c>
      <c r="CS179" s="237">
        <f t="shared" si="107"/>
        <v>0</v>
      </c>
      <c r="CT179" s="223">
        <f t="shared" si="108"/>
        <v>1.9615384615384615</v>
      </c>
      <c r="CU179" s="223" t="str">
        <f t="shared" si="109"/>
        <v>Đạt mục tiêu</v>
      </c>
      <c r="CV179" s="13"/>
    </row>
    <row r="180" spans="1:100" s="15" customFormat="1" ht="50.4" customHeight="1">
      <c r="A180" s="1036"/>
      <c r="B180" s="1211"/>
      <c r="C180" s="1055"/>
      <c r="D180" s="1056"/>
      <c r="E180" s="1055"/>
      <c r="F180" s="1211"/>
      <c r="G180" s="219" t="s">
        <v>2632</v>
      </c>
      <c r="H180" s="399"/>
      <c r="I180" s="432"/>
      <c r="J180" s="115"/>
      <c r="K180" s="470"/>
      <c r="L180" s="5"/>
      <c r="M180" s="212"/>
      <c r="N180" s="165"/>
      <c r="O180" s="221"/>
      <c r="P180" s="221"/>
      <c r="Q180" s="13"/>
      <c r="R180" s="13" t="s">
        <v>24</v>
      </c>
      <c r="S180" s="13"/>
      <c r="T180" s="13"/>
      <c r="U180" s="6"/>
      <c r="V180" s="13"/>
      <c r="W180" s="13"/>
      <c r="X180" s="13"/>
      <c r="Y180" s="13"/>
      <c r="Z180" s="13"/>
      <c r="AA180" s="13"/>
      <c r="AB180" s="80"/>
      <c r="AC180" s="650"/>
      <c r="AD180" s="14"/>
      <c r="AE180" s="14"/>
      <c r="AF180" s="14"/>
      <c r="AG180" s="14"/>
      <c r="AH180" s="14"/>
      <c r="AI180" s="14"/>
      <c r="AJ180" s="14"/>
      <c r="AK180" s="14"/>
      <c r="AL180" s="14"/>
      <c r="AM180" s="14"/>
      <c r="AN180" s="14"/>
      <c r="AO180" s="14"/>
      <c r="AP180" s="14"/>
      <c r="AQ180" s="14"/>
      <c r="AR180" s="14"/>
      <c r="AS180" s="14"/>
      <c r="AT180" s="14"/>
      <c r="AU180" s="14"/>
      <c r="AV180" s="46"/>
      <c r="AW180" s="14"/>
      <c r="AX180" s="14"/>
      <c r="AY180" s="14"/>
      <c r="AZ180" s="14"/>
      <c r="BA180" s="14"/>
      <c r="BB180" s="14"/>
      <c r="BC180" s="14"/>
      <c r="BD180" s="14"/>
      <c r="BE180" s="14"/>
      <c r="BF180" s="14"/>
      <c r="BG180" s="14"/>
      <c r="BH180" s="14"/>
      <c r="BI180" s="14"/>
      <c r="BJ180" s="14"/>
      <c r="BK180" s="14"/>
      <c r="BL180" s="781">
        <v>2</v>
      </c>
      <c r="BM180" s="221">
        <v>2</v>
      </c>
      <c r="BN180" s="221">
        <v>2</v>
      </c>
      <c r="BO180" s="221">
        <v>1</v>
      </c>
      <c r="BP180" s="221">
        <v>2</v>
      </c>
      <c r="BQ180" s="221">
        <v>2</v>
      </c>
      <c r="BR180" s="798">
        <v>2</v>
      </c>
      <c r="BS180" s="226">
        <v>2</v>
      </c>
      <c r="BT180" s="221">
        <v>2</v>
      </c>
      <c r="BU180" s="221">
        <v>2</v>
      </c>
      <c r="BV180" s="221">
        <v>2</v>
      </c>
      <c r="BW180" s="798">
        <v>2</v>
      </c>
      <c r="BX180" s="221">
        <v>2</v>
      </c>
      <c r="BY180" s="798">
        <v>2</v>
      </c>
      <c r="BZ180" s="798">
        <v>2</v>
      </c>
      <c r="CA180" s="221">
        <v>2</v>
      </c>
      <c r="CB180" s="221">
        <v>2</v>
      </c>
      <c r="CC180" s="221">
        <v>2</v>
      </c>
      <c r="CD180" s="337">
        <v>2</v>
      </c>
      <c r="CE180" s="221">
        <v>2</v>
      </c>
      <c r="CF180" s="221">
        <v>2</v>
      </c>
      <c r="CG180" s="221">
        <v>2</v>
      </c>
      <c r="CH180" s="221">
        <v>2</v>
      </c>
      <c r="CI180" s="221">
        <v>1</v>
      </c>
      <c r="CJ180" s="337">
        <v>2</v>
      </c>
      <c r="CK180" s="221">
        <v>2</v>
      </c>
      <c r="CL180" s="222"/>
      <c r="CM180" s="237"/>
      <c r="CN180" s="222"/>
      <c r="CO180" s="237"/>
      <c r="CP180" s="222"/>
      <c r="CQ180" s="237"/>
      <c r="CR180" s="222"/>
      <c r="CS180" s="237"/>
      <c r="CT180" s="223"/>
      <c r="CU180" s="223"/>
      <c r="CV180" s="13"/>
    </row>
    <row r="181" spans="1:100" s="1" customFormat="1" ht="71.400000000000006" customHeight="1">
      <c r="A181" s="1036"/>
      <c r="B181" s="1024"/>
      <c r="C181" s="1033"/>
      <c r="D181" s="1024"/>
      <c r="E181" s="1033"/>
      <c r="F181" s="1024"/>
      <c r="G181" s="438" t="s">
        <v>3014</v>
      </c>
      <c r="H181" s="438"/>
      <c r="I181" s="701" t="s">
        <v>2422</v>
      </c>
      <c r="J181" s="116" t="s">
        <v>708</v>
      </c>
      <c r="K181" s="463" t="s">
        <v>1634</v>
      </c>
      <c r="L181" s="5" t="s">
        <v>32</v>
      </c>
      <c r="M181" s="212" t="s">
        <v>31</v>
      </c>
      <c r="N181" s="165" t="s">
        <v>12</v>
      </c>
      <c r="O181" s="221" t="s">
        <v>29</v>
      </c>
      <c r="P181" s="221" t="s">
        <v>24</v>
      </c>
      <c r="Q181" s="5"/>
      <c r="R181" s="5"/>
      <c r="S181" s="5"/>
      <c r="T181" s="5"/>
      <c r="U181" s="6"/>
      <c r="V181" s="5"/>
      <c r="W181" s="5" t="s">
        <v>24</v>
      </c>
      <c r="X181" s="5"/>
      <c r="Y181" s="5"/>
      <c r="Z181" s="5"/>
      <c r="AA181" s="5"/>
      <c r="AB181" s="80">
        <v>1</v>
      </c>
      <c r="AC181" s="642" t="s">
        <v>1405</v>
      </c>
      <c r="AD181" s="55" t="s">
        <v>1405</v>
      </c>
      <c r="AE181" s="55" t="s">
        <v>1405</v>
      </c>
      <c r="AF181" s="55" t="s">
        <v>1405</v>
      </c>
      <c r="AG181" s="7"/>
      <c r="AH181" s="7"/>
      <c r="AI181" s="7"/>
      <c r="AJ181" s="7"/>
      <c r="AK181" s="7"/>
      <c r="AL181" s="7"/>
      <c r="AM181" s="7"/>
      <c r="AN181" s="7"/>
      <c r="AO181" s="7"/>
      <c r="AP181" s="7"/>
      <c r="AQ181" s="7"/>
      <c r="AR181" s="7"/>
      <c r="AS181" s="7"/>
      <c r="AT181" s="7"/>
      <c r="AU181" s="7"/>
      <c r="AV181" s="55"/>
      <c r="AW181" s="7"/>
      <c r="AX181" s="7"/>
      <c r="AY181" s="7"/>
      <c r="AZ181" s="7" t="s">
        <v>1318</v>
      </c>
      <c r="BA181" s="7"/>
      <c r="BB181" s="7"/>
      <c r="BC181" s="7"/>
      <c r="BD181" s="7"/>
      <c r="BE181" s="7"/>
      <c r="BF181" s="7"/>
      <c r="BG181" s="7"/>
      <c r="BH181" s="7"/>
      <c r="BI181" s="7"/>
      <c r="BJ181" s="7"/>
      <c r="BK181" s="7"/>
      <c r="BL181" s="781">
        <v>2</v>
      </c>
      <c r="BM181" s="221">
        <v>2</v>
      </c>
      <c r="BN181" s="221">
        <v>2</v>
      </c>
      <c r="BO181" s="221">
        <v>2</v>
      </c>
      <c r="BP181" s="221">
        <v>2</v>
      </c>
      <c r="BQ181" s="221">
        <v>2</v>
      </c>
      <c r="BR181" s="798">
        <v>2</v>
      </c>
      <c r="BS181" s="226">
        <v>2</v>
      </c>
      <c r="BT181" s="221">
        <v>2</v>
      </c>
      <c r="BU181" s="221">
        <v>2</v>
      </c>
      <c r="BV181" s="221">
        <v>1</v>
      </c>
      <c r="BW181" s="798">
        <v>2</v>
      </c>
      <c r="BX181" s="221">
        <v>2</v>
      </c>
      <c r="BY181" s="798">
        <v>2</v>
      </c>
      <c r="BZ181" s="798">
        <v>2</v>
      </c>
      <c r="CA181" s="221">
        <v>2</v>
      </c>
      <c r="CB181" s="221">
        <v>2</v>
      </c>
      <c r="CC181" s="221">
        <v>2</v>
      </c>
      <c r="CD181" s="337">
        <v>2</v>
      </c>
      <c r="CE181" s="221">
        <v>2</v>
      </c>
      <c r="CF181" s="221">
        <v>2</v>
      </c>
      <c r="CG181" s="221">
        <v>2</v>
      </c>
      <c r="CH181" s="221">
        <v>2</v>
      </c>
      <c r="CI181" s="221">
        <v>2</v>
      </c>
      <c r="CJ181" s="337">
        <v>2</v>
      </c>
      <c r="CK181" s="221">
        <v>2</v>
      </c>
      <c r="CL181" s="222">
        <f t="shared" si="100"/>
        <v>25</v>
      </c>
      <c r="CM181" s="237">
        <f t="shared" si="101"/>
        <v>0.96153846153846156</v>
      </c>
      <c r="CN181" s="222">
        <f t="shared" si="102"/>
        <v>1</v>
      </c>
      <c r="CO181" s="237">
        <f t="shared" si="103"/>
        <v>3.8461538461538464E-2</v>
      </c>
      <c r="CP181" s="222">
        <f t="shared" si="104"/>
        <v>0</v>
      </c>
      <c r="CQ181" s="237">
        <f t="shared" si="105"/>
        <v>0</v>
      </c>
      <c r="CR181" s="222">
        <f t="shared" si="106"/>
        <v>0</v>
      </c>
      <c r="CS181" s="237">
        <f t="shared" si="107"/>
        <v>0</v>
      </c>
      <c r="CT181" s="223">
        <f t="shared" si="108"/>
        <v>1.9615384615384615</v>
      </c>
      <c r="CU181" s="223" t="str">
        <f t="shared" si="109"/>
        <v>Đạt mục tiêu</v>
      </c>
      <c r="CV181" s="5"/>
    </row>
    <row r="182" spans="1:100" s="302" customFormat="1" ht="16.5">
      <c r="A182" s="227"/>
      <c r="B182" s="1135" t="s">
        <v>217</v>
      </c>
      <c r="C182" s="1061"/>
      <c r="D182" s="1061"/>
      <c r="E182" s="1061"/>
      <c r="F182" s="1135"/>
      <c r="G182" s="1135"/>
      <c r="H182" s="1135"/>
      <c r="I182" s="1135"/>
      <c r="J182" s="1061"/>
      <c r="K182" s="1061"/>
      <c r="L182" s="1135"/>
      <c r="M182" s="1135"/>
      <c r="N182" s="1061"/>
      <c r="O182" s="1061"/>
      <c r="P182" s="1200"/>
      <c r="Q182" s="83" t="s">
        <v>38</v>
      </c>
      <c r="R182" s="300" t="s">
        <v>38</v>
      </c>
      <c r="S182" s="300"/>
      <c r="T182" s="300" t="s">
        <v>38</v>
      </c>
      <c r="U182" s="300" t="s">
        <v>38</v>
      </c>
      <c r="V182" s="300" t="s">
        <v>38</v>
      </c>
      <c r="W182" s="409"/>
      <c r="X182" s="300" t="s">
        <v>38</v>
      </c>
      <c r="Y182" s="300"/>
      <c r="Z182" s="300"/>
      <c r="AA182" s="300"/>
      <c r="AB182" s="296" t="s">
        <v>38</v>
      </c>
      <c r="AC182" s="647" t="s">
        <v>38</v>
      </c>
      <c r="AD182" s="83" t="s">
        <v>38</v>
      </c>
      <c r="AE182" s="83" t="s">
        <v>38</v>
      </c>
      <c r="AF182" s="83" t="s">
        <v>38</v>
      </c>
      <c r="AG182" s="296" t="s">
        <v>38</v>
      </c>
      <c r="AH182" s="296" t="s">
        <v>38</v>
      </c>
      <c r="AI182" s="296" t="s">
        <v>38</v>
      </c>
      <c r="AJ182" s="296" t="s">
        <v>38</v>
      </c>
      <c r="AK182" s="296" t="s">
        <v>38</v>
      </c>
      <c r="AL182" s="296" t="s">
        <v>38</v>
      </c>
      <c r="AM182" s="296" t="s">
        <v>38</v>
      </c>
      <c r="AN182" s="296" t="s">
        <v>38</v>
      </c>
      <c r="AO182" s="296" t="s">
        <v>38</v>
      </c>
      <c r="AP182" s="296" t="s">
        <v>38</v>
      </c>
      <c r="AQ182" s="296" t="s">
        <v>38</v>
      </c>
      <c r="AR182" s="296" t="s">
        <v>38</v>
      </c>
      <c r="AS182" s="296" t="s">
        <v>38</v>
      </c>
      <c r="AT182" s="296" t="s">
        <v>38</v>
      </c>
      <c r="AU182" s="296" t="s">
        <v>38</v>
      </c>
      <c r="AV182" s="296" t="s">
        <v>38</v>
      </c>
      <c r="AW182" s="296" t="s">
        <v>38</v>
      </c>
      <c r="AX182" s="296" t="s">
        <v>38</v>
      </c>
      <c r="AY182" s="296"/>
      <c r="AZ182" s="296"/>
      <c r="BA182" s="296" t="s">
        <v>38</v>
      </c>
      <c r="BB182" s="296" t="s">
        <v>38</v>
      </c>
      <c r="BC182" s="296" t="s">
        <v>38</v>
      </c>
      <c r="BD182" s="296" t="s">
        <v>38</v>
      </c>
      <c r="BE182" s="296" t="s">
        <v>38</v>
      </c>
      <c r="BF182" s="296" t="s">
        <v>38</v>
      </c>
      <c r="BG182" s="296" t="s">
        <v>38</v>
      </c>
      <c r="BH182" s="296" t="s">
        <v>38</v>
      </c>
      <c r="BI182" s="296" t="s">
        <v>38</v>
      </c>
      <c r="BJ182" s="296" t="s">
        <v>38</v>
      </c>
      <c r="BK182" s="296" t="s">
        <v>38</v>
      </c>
      <c r="BL182" s="784" t="s">
        <v>38</v>
      </c>
      <c r="BM182" s="296" t="s">
        <v>38</v>
      </c>
      <c r="BN182" s="296" t="s">
        <v>38</v>
      </c>
      <c r="BO182" s="296" t="s">
        <v>38</v>
      </c>
      <c r="BP182" s="296" t="s">
        <v>38</v>
      </c>
      <c r="BQ182" s="296" t="s">
        <v>38</v>
      </c>
      <c r="BR182" s="800" t="s">
        <v>38</v>
      </c>
      <c r="BS182" s="296" t="s">
        <v>38</v>
      </c>
      <c r="BT182" s="296" t="s">
        <v>38</v>
      </c>
      <c r="BU182" s="296" t="s">
        <v>38</v>
      </c>
      <c r="BV182" s="296" t="s">
        <v>38</v>
      </c>
      <c r="BW182" s="800" t="s">
        <v>38</v>
      </c>
      <c r="BX182" s="296" t="s">
        <v>38</v>
      </c>
      <c r="BY182" s="800" t="s">
        <v>38</v>
      </c>
      <c r="BZ182" s="800" t="s">
        <v>38</v>
      </c>
      <c r="CA182" s="296" t="s">
        <v>38</v>
      </c>
      <c r="CB182" s="296" t="s">
        <v>38</v>
      </c>
      <c r="CC182" s="296" t="s">
        <v>38</v>
      </c>
      <c r="CD182" s="297" t="s">
        <v>38</v>
      </c>
      <c r="CE182" s="296" t="s">
        <v>38</v>
      </c>
      <c r="CF182" s="296" t="s">
        <v>38</v>
      </c>
      <c r="CG182" s="296" t="s">
        <v>38</v>
      </c>
      <c r="CH182" s="296" t="s">
        <v>38</v>
      </c>
      <c r="CI182" s="296" t="s">
        <v>38</v>
      </c>
      <c r="CJ182" s="297" t="s">
        <v>38</v>
      </c>
      <c r="CK182" s="296" t="s">
        <v>38</v>
      </c>
      <c r="CL182" s="296" t="s">
        <v>38</v>
      </c>
      <c r="CM182" s="296" t="s">
        <v>38</v>
      </c>
      <c r="CN182" s="296" t="s">
        <v>38</v>
      </c>
      <c r="CO182" s="296" t="s">
        <v>38</v>
      </c>
      <c r="CP182" s="296" t="s">
        <v>38</v>
      </c>
      <c r="CQ182" s="296" t="s">
        <v>38</v>
      </c>
      <c r="CR182" s="296" t="s">
        <v>38</v>
      </c>
      <c r="CS182" s="296" t="s">
        <v>38</v>
      </c>
      <c r="CT182" s="296" t="s">
        <v>38</v>
      </c>
      <c r="CU182" s="296" t="s">
        <v>38</v>
      </c>
      <c r="CV182" s="83" t="s">
        <v>38</v>
      </c>
    </row>
    <row r="183" spans="1:100" s="1" customFormat="1" ht="77.5">
      <c r="A183" s="1036">
        <v>76</v>
      </c>
      <c r="B183" s="1044" t="s">
        <v>2634</v>
      </c>
      <c r="C183" s="1033" t="s">
        <v>28</v>
      </c>
      <c r="D183" s="217" t="s">
        <v>216</v>
      </c>
      <c r="E183" s="1033" t="s">
        <v>28</v>
      </c>
      <c r="F183" s="220" t="s">
        <v>2349</v>
      </c>
      <c r="G183" s="217" t="s">
        <v>2406</v>
      </c>
      <c r="H183" s="159"/>
      <c r="I183" s="442"/>
      <c r="J183" s="212"/>
      <c r="K183" s="465"/>
      <c r="L183" s="5" t="s">
        <v>32</v>
      </c>
      <c r="M183" s="212" t="s">
        <v>31</v>
      </c>
      <c r="N183" s="165" t="s">
        <v>12</v>
      </c>
      <c r="O183" s="221" t="s">
        <v>29</v>
      </c>
      <c r="P183" s="221" t="s">
        <v>24</v>
      </c>
      <c r="Q183" s="5"/>
      <c r="R183" s="5"/>
      <c r="S183" s="5"/>
      <c r="T183" s="5"/>
      <c r="U183" s="6" t="s">
        <v>24</v>
      </c>
      <c r="V183" s="5"/>
      <c r="W183" s="5"/>
      <c r="X183" s="5"/>
      <c r="Y183" s="5"/>
      <c r="Z183" s="5"/>
      <c r="AA183" s="5"/>
      <c r="AB183" s="80">
        <f t="shared" ref="AB183:AB201" si="110">COUNTIF($Q183:$AA183,"x")</f>
        <v>1</v>
      </c>
      <c r="AC183" s="642"/>
      <c r="AD183" s="7"/>
      <c r="AE183" s="7"/>
      <c r="AF183" s="7"/>
      <c r="AG183" s="7" t="s">
        <v>1405</v>
      </c>
      <c r="AH183" s="7" t="s">
        <v>1405</v>
      </c>
      <c r="AI183" s="7" t="s">
        <v>1405</v>
      </c>
      <c r="AJ183" s="7" t="s">
        <v>1405</v>
      </c>
      <c r="AK183" s="7"/>
      <c r="AL183" s="7"/>
      <c r="AM183" s="7"/>
      <c r="AN183" s="7"/>
      <c r="AO183" s="7"/>
      <c r="AP183" s="7"/>
      <c r="AQ183" s="7"/>
      <c r="AR183" s="7"/>
      <c r="AS183" s="7"/>
      <c r="AT183" s="7"/>
      <c r="AU183" s="7"/>
      <c r="AV183" s="55"/>
      <c r="AW183" s="7"/>
      <c r="AX183" s="7"/>
      <c r="AY183" s="7"/>
      <c r="AZ183" s="7"/>
      <c r="BA183" s="7"/>
      <c r="BB183" s="7"/>
      <c r="BC183" s="7"/>
      <c r="BD183" s="7"/>
      <c r="BE183" s="7"/>
      <c r="BF183" s="7"/>
      <c r="BG183" s="7"/>
      <c r="BH183" s="7"/>
      <c r="BI183" s="7"/>
      <c r="BJ183" s="7"/>
      <c r="BK183" s="7"/>
      <c r="BL183" s="781">
        <v>2</v>
      </c>
      <c r="BM183" s="221">
        <v>2</v>
      </c>
      <c r="BN183" s="221">
        <v>2</v>
      </c>
      <c r="BO183" s="221">
        <v>2</v>
      </c>
      <c r="BP183" s="221">
        <v>2</v>
      </c>
      <c r="BQ183" s="221">
        <v>2</v>
      </c>
      <c r="BR183" s="798">
        <v>2</v>
      </c>
      <c r="BS183" s="226">
        <v>2</v>
      </c>
      <c r="BT183" s="221">
        <v>2</v>
      </c>
      <c r="BU183" s="221">
        <v>2</v>
      </c>
      <c r="BV183" s="221">
        <v>2</v>
      </c>
      <c r="BW183" s="798">
        <v>2</v>
      </c>
      <c r="BX183" s="221">
        <v>1</v>
      </c>
      <c r="BY183" s="798">
        <v>2</v>
      </c>
      <c r="BZ183" s="798">
        <v>2</v>
      </c>
      <c r="CA183" s="221">
        <v>2</v>
      </c>
      <c r="CB183" s="221">
        <v>2</v>
      </c>
      <c r="CC183" s="221">
        <v>2</v>
      </c>
      <c r="CD183" s="337">
        <v>2</v>
      </c>
      <c r="CE183" s="221">
        <v>1</v>
      </c>
      <c r="CF183" s="221">
        <v>2</v>
      </c>
      <c r="CG183" s="221">
        <v>2</v>
      </c>
      <c r="CH183" s="221">
        <v>2</v>
      </c>
      <c r="CI183" s="221">
        <v>2</v>
      </c>
      <c r="CJ183" s="337">
        <v>2</v>
      </c>
      <c r="CK183" s="221">
        <v>2</v>
      </c>
      <c r="CL183" s="222">
        <f t="shared" ref="CL183:CL201" si="111">COUNTIF(BL183:CK183,"2")</f>
        <v>24</v>
      </c>
      <c r="CM183" s="237">
        <f t="shared" ref="CM183:CM201" si="112">CL183/(CL183+CN183+CP183+CR183)</f>
        <v>0.92307692307692313</v>
      </c>
      <c r="CN183" s="222">
        <f t="shared" ref="CN183:CN201" si="113">COUNTIF(BL183:CK183,"1")</f>
        <v>2</v>
      </c>
      <c r="CO183" s="237">
        <f t="shared" ref="CO183:CO201" si="114">CN183/(CL183+CN183+CP183+CR183)</f>
        <v>7.6923076923076927E-2</v>
      </c>
      <c r="CP183" s="222">
        <f t="shared" ref="CP183:CP201" si="115">COUNTIF(BL183:CK183,"0")</f>
        <v>0</v>
      </c>
      <c r="CQ183" s="237">
        <f t="shared" ref="CQ183:CQ201" si="116">CP183/(CL183+CN183+CP183+CR183)</f>
        <v>0</v>
      </c>
      <c r="CR183" s="222">
        <f t="shared" ref="CR183:CR201" si="117">COUNTIF(BL183:CK183,"KĐG")</f>
        <v>0</v>
      </c>
      <c r="CS183" s="237">
        <f t="shared" ref="CS183:CS201" si="118">CR183/(CL183+CN183+CP183+CR183)</f>
        <v>0</v>
      </c>
      <c r="CT183" s="223">
        <f t="shared" ref="CT183:CT201" si="119">(((CL183*2)+(CN183*1)+(CP183*0)))/(CL183+CN183+CP183)</f>
        <v>1.9230769230769231</v>
      </c>
      <c r="CU183" s="223" t="str">
        <f t="shared" ref="CU183:CU201" si="120">IF(CS183&gt;=50%,"KĐG",IF(CT183&gt;=1.6,"Đạt mục tiêu",IF(CT183&gt;=1,"Cần cố gắng","Chưa đạt")))</f>
        <v>Đạt mục tiêu</v>
      </c>
      <c r="CV183" s="5"/>
    </row>
    <row r="184" spans="1:100" s="1" customFormat="1" ht="93">
      <c r="A184" s="1036"/>
      <c r="B184" s="1024"/>
      <c r="C184" s="1033"/>
      <c r="D184" s="217" t="s">
        <v>215</v>
      </c>
      <c r="E184" s="1033"/>
      <c r="F184" s="217" t="s">
        <v>2635</v>
      </c>
      <c r="G184" s="159" t="s">
        <v>2636</v>
      </c>
      <c r="H184" s="159"/>
      <c r="I184" s="442"/>
      <c r="J184" s="212"/>
      <c r="K184" s="465"/>
      <c r="L184" s="5" t="s">
        <v>32</v>
      </c>
      <c r="M184" s="212" t="s">
        <v>31</v>
      </c>
      <c r="N184" s="165" t="s">
        <v>12</v>
      </c>
      <c r="O184" s="221" t="s">
        <v>29</v>
      </c>
      <c r="P184" s="221" t="s">
        <v>24</v>
      </c>
      <c r="Q184" s="5"/>
      <c r="R184" s="5" t="s">
        <v>24</v>
      </c>
      <c r="S184" s="5"/>
      <c r="T184" s="5"/>
      <c r="U184" s="6"/>
      <c r="V184" s="5"/>
      <c r="W184" s="5"/>
      <c r="X184" s="5"/>
      <c r="Y184" s="5"/>
      <c r="Z184" s="5"/>
      <c r="AA184" s="5"/>
      <c r="AB184" s="80">
        <f t="shared" si="110"/>
        <v>1</v>
      </c>
      <c r="AC184" s="642"/>
      <c r="AD184" s="7"/>
      <c r="AE184" s="7"/>
      <c r="AF184" s="7"/>
      <c r="AG184" s="7" t="s">
        <v>1405</v>
      </c>
      <c r="AH184" s="7" t="s">
        <v>1405</v>
      </c>
      <c r="AI184" s="7" t="s">
        <v>1405</v>
      </c>
      <c r="AJ184" s="7" t="s">
        <v>1405</v>
      </c>
      <c r="AK184" s="7"/>
      <c r="AL184" s="7"/>
      <c r="AM184" s="7"/>
      <c r="AN184" s="7"/>
      <c r="AO184" s="7"/>
      <c r="AP184" s="7"/>
      <c r="AQ184" s="7"/>
      <c r="AR184" s="7"/>
      <c r="AS184" s="7"/>
      <c r="AT184" s="7"/>
      <c r="AU184" s="7"/>
      <c r="AV184" s="55" t="s">
        <v>1405</v>
      </c>
      <c r="AW184" s="55" t="s">
        <v>1405</v>
      </c>
      <c r="AX184" s="55" t="s">
        <v>1405</v>
      </c>
      <c r="AY184" s="55"/>
      <c r="AZ184" s="55"/>
      <c r="BA184" s="7"/>
      <c r="BB184" s="7"/>
      <c r="BC184" s="7"/>
      <c r="BD184" s="7"/>
      <c r="BE184" s="7"/>
      <c r="BF184" s="7"/>
      <c r="BG184" s="7"/>
      <c r="BH184" s="7"/>
      <c r="BI184" s="7"/>
      <c r="BJ184" s="7"/>
      <c r="BK184" s="7"/>
      <c r="BL184" s="780">
        <v>2</v>
      </c>
      <c r="BM184" s="354">
        <v>2</v>
      </c>
      <c r="BN184" s="354">
        <v>1</v>
      </c>
      <c r="BO184" s="354">
        <v>2</v>
      </c>
      <c r="BP184" s="354">
        <v>2</v>
      </c>
      <c r="BQ184" s="354">
        <v>2</v>
      </c>
      <c r="BR184" s="797">
        <v>2</v>
      </c>
      <c r="BS184" s="356">
        <v>2</v>
      </c>
      <c r="BT184" s="354">
        <v>2</v>
      </c>
      <c r="BU184" s="354">
        <v>2</v>
      </c>
      <c r="BV184" s="354">
        <v>2</v>
      </c>
      <c r="BW184" s="797">
        <v>2</v>
      </c>
      <c r="BX184" s="354">
        <v>1</v>
      </c>
      <c r="BY184" s="797">
        <v>2</v>
      </c>
      <c r="BZ184" s="797">
        <v>2</v>
      </c>
      <c r="CA184" s="354">
        <v>2</v>
      </c>
      <c r="CB184" s="354">
        <v>2</v>
      </c>
      <c r="CC184" s="354">
        <v>2</v>
      </c>
      <c r="CD184" s="766">
        <v>2</v>
      </c>
      <c r="CE184" s="354">
        <v>2</v>
      </c>
      <c r="CF184" s="354">
        <v>2</v>
      </c>
      <c r="CG184" s="354">
        <v>2</v>
      </c>
      <c r="CH184" s="354">
        <v>2</v>
      </c>
      <c r="CI184" s="354">
        <v>2</v>
      </c>
      <c r="CJ184" s="766">
        <v>2</v>
      </c>
      <c r="CK184" s="354">
        <v>2</v>
      </c>
      <c r="CL184" s="222">
        <f t="shared" si="111"/>
        <v>24</v>
      </c>
      <c r="CM184" s="237">
        <f t="shared" si="112"/>
        <v>0.92307692307692313</v>
      </c>
      <c r="CN184" s="222">
        <f t="shared" si="113"/>
        <v>2</v>
      </c>
      <c r="CO184" s="237">
        <f t="shared" si="114"/>
        <v>7.6923076923076927E-2</v>
      </c>
      <c r="CP184" s="222">
        <f t="shared" si="115"/>
        <v>0</v>
      </c>
      <c r="CQ184" s="237">
        <f t="shared" si="116"/>
        <v>0</v>
      </c>
      <c r="CR184" s="222">
        <f t="shared" si="117"/>
        <v>0</v>
      </c>
      <c r="CS184" s="237">
        <f t="shared" si="118"/>
        <v>0</v>
      </c>
      <c r="CT184" s="223">
        <f t="shared" si="119"/>
        <v>1.9230769230769231</v>
      </c>
      <c r="CU184" s="223" t="str">
        <f t="shared" si="120"/>
        <v>Đạt mục tiêu</v>
      </c>
      <c r="CV184" s="5"/>
    </row>
    <row r="185" spans="1:100" s="1" customFormat="1" ht="93">
      <c r="A185" s="1036"/>
      <c r="B185" s="1024"/>
      <c r="C185" s="1033"/>
      <c r="D185" s="217" t="s">
        <v>2350</v>
      </c>
      <c r="E185" s="215" t="s">
        <v>2427</v>
      </c>
      <c r="F185" s="217" t="s">
        <v>2350</v>
      </c>
      <c r="G185" s="51" t="s">
        <v>2780</v>
      </c>
      <c r="H185" s="159"/>
      <c r="I185" s="442"/>
      <c r="J185" s="117"/>
      <c r="K185" s="491"/>
      <c r="L185" s="5" t="s">
        <v>32</v>
      </c>
      <c r="M185" s="212" t="s">
        <v>31</v>
      </c>
      <c r="N185" s="165" t="s">
        <v>12</v>
      </c>
      <c r="O185" s="221" t="s">
        <v>29</v>
      </c>
      <c r="P185" s="221" t="s">
        <v>24</v>
      </c>
      <c r="Q185" s="5"/>
      <c r="R185" s="5"/>
      <c r="S185" s="5"/>
      <c r="T185" s="5"/>
      <c r="U185" s="6"/>
      <c r="V185" s="5"/>
      <c r="W185" s="5"/>
      <c r="X185" s="5" t="s">
        <v>24</v>
      </c>
      <c r="Y185" s="5"/>
      <c r="Z185" s="5"/>
      <c r="AA185" s="5"/>
      <c r="AB185" s="80">
        <f t="shared" si="110"/>
        <v>1</v>
      </c>
      <c r="AC185" s="642"/>
      <c r="AD185" s="7"/>
      <c r="AE185" s="7"/>
      <c r="AF185" s="7"/>
      <c r="AG185" s="7"/>
      <c r="AH185" s="7"/>
      <c r="AI185" s="7"/>
      <c r="AJ185" s="7"/>
      <c r="AK185" s="7"/>
      <c r="AL185" s="7"/>
      <c r="AM185" s="7"/>
      <c r="AN185" s="7"/>
      <c r="AO185" s="7"/>
      <c r="AP185" s="7"/>
      <c r="AQ185" s="7"/>
      <c r="AR185" s="7"/>
      <c r="AS185" s="7"/>
      <c r="AT185" s="7"/>
      <c r="AU185" s="7"/>
      <c r="AV185" s="55"/>
      <c r="AW185" s="7"/>
      <c r="AX185" s="7"/>
      <c r="AY185" s="7"/>
      <c r="AZ185" s="7"/>
      <c r="BA185" s="7" t="s">
        <v>1405</v>
      </c>
      <c r="BB185" s="7" t="s">
        <v>1405</v>
      </c>
      <c r="BC185" s="7" t="s">
        <v>1405</v>
      </c>
      <c r="BD185" s="7" t="s">
        <v>1405</v>
      </c>
      <c r="BE185" s="7"/>
      <c r="BF185" s="7"/>
      <c r="BG185" s="7"/>
      <c r="BH185" s="7"/>
      <c r="BI185" s="7"/>
      <c r="BJ185" s="7"/>
      <c r="BK185" s="7"/>
      <c r="BL185" s="780">
        <v>2</v>
      </c>
      <c r="BM185" s="354">
        <v>2</v>
      </c>
      <c r="BN185" s="354">
        <v>2</v>
      </c>
      <c r="BO185" s="354">
        <v>2</v>
      </c>
      <c r="BP185" s="354">
        <v>2</v>
      </c>
      <c r="BQ185" s="354">
        <v>2</v>
      </c>
      <c r="BR185" s="797">
        <v>2</v>
      </c>
      <c r="BS185" s="356">
        <v>2</v>
      </c>
      <c r="BT185" s="354">
        <v>2</v>
      </c>
      <c r="BU185" s="354">
        <v>1</v>
      </c>
      <c r="BV185" s="354">
        <v>2</v>
      </c>
      <c r="BW185" s="797">
        <v>2</v>
      </c>
      <c r="BX185" s="354">
        <v>2</v>
      </c>
      <c r="BY185" s="797">
        <v>2</v>
      </c>
      <c r="BZ185" s="797">
        <v>1</v>
      </c>
      <c r="CA185" s="354">
        <v>2</v>
      </c>
      <c r="CB185" s="354">
        <v>2</v>
      </c>
      <c r="CC185" s="354">
        <v>2</v>
      </c>
      <c r="CD185" s="766">
        <v>2</v>
      </c>
      <c r="CE185" s="354">
        <v>2</v>
      </c>
      <c r="CF185" s="354">
        <v>1</v>
      </c>
      <c r="CG185" s="354">
        <v>2</v>
      </c>
      <c r="CH185" s="354">
        <v>2</v>
      </c>
      <c r="CI185" s="354">
        <v>2</v>
      </c>
      <c r="CJ185" s="766">
        <v>2</v>
      </c>
      <c r="CK185" s="354">
        <v>2</v>
      </c>
      <c r="CL185" s="222">
        <f t="shared" si="111"/>
        <v>23</v>
      </c>
      <c r="CM185" s="237">
        <f t="shared" si="112"/>
        <v>0.88461538461538458</v>
      </c>
      <c r="CN185" s="222">
        <f t="shared" si="113"/>
        <v>3</v>
      </c>
      <c r="CO185" s="237">
        <f t="shared" si="114"/>
        <v>0.11538461538461539</v>
      </c>
      <c r="CP185" s="222">
        <f t="shared" si="115"/>
        <v>0</v>
      </c>
      <c r="CQ185" s="237">
        <f t="shared" si="116"/>
        <v>0</v>
      </c>
      <c r="CR185" s="222">
        <f t="shared" si="117"/>
        <v>0</v>
      </c>
      <c r="CS185" s="237">
        <f t="shared" si="118"/>
        <v>0</v>
      </c>
      <c r="CT185" s="223">
        <f t="shared" si="119"/>
        <v>1.8846153846153846</v>
      </c>
      <c r="CU185" s="223" t="str">
        <f t="shared" si="120"/>
        <v>Đạt mục tiêu</v>
      </c>
      <c r="CV185" s="5"/>
    </row>
    <row r="186" spans="1:100" s="1" customFormat="1" ht="47">
      <c r="A186" s="1036"/>
      <c r="B186" s="1024"/>
      <c r="C186" s="1033"/>
      <c r="D186" s="217" t="s">
        <v>2740</v>
      </c>
      <c r="E186" s="215" t="s">
        <v>28</v>
      </c>
      <c r="F186" s="217" t="s">
        <v>2740</v>
      </c>
      <c r="G186" s="217" t="s">
        <v>213</v>
      </c>
      <c r="H186" s="159"/>
      <c r="I186" s="442"/>
      <c r="J186" s="212"/>
      <c r="K186" s="465"/>
      <c r="L186" s="5" t="s">
        <v>32</v>
      </c>
      <c r="M186" s="212" t="s">
        <v>31</v>
      </c>
      <c r="N186" s="165" t="s">
        <v>12</v>
      </c>
      <c r="O186" s="221" t="s">
        <v>29</v>
      </c>
      <c r="P186" s="221" t="s">
        <v>24</v>
      </c>
      <c r="Q186" s="5"/>
      <c r="R186" s="5"/>
      <c r="S186" s="5"/>
      <c r="T186" s="5"/>
      <c r="U186" s="6"/>
      <c r="V186" s="5" t="s">
        <v>24</v>
      </c>
      <c r="W186" s="5"/>
      <c r="X186" s="5"/>
      <c r="Y186" s="5"/>
      <c r="Z186" s="5"/>
      <c r="AA186" s="5"/>
      <c r="AB186" s="80">
        <f t="shared" si="110"/>
        <v>1</v>
      </c>
      <c r="AC186" s="642"/>
      <c r="AD186" s="7"/>
      <c r="AE186" s="7"/>
      <c r="AF186" s="7"/>
      <c r="AG186" s="7"/>
      <c r="AH186" s="7"/>
      <c r="AI186" s="7"/>
      <c r="AJ186" s="7"/>
      <c r="AK186" s="7"/>
      <c r="AL186" s="7"/>
      <c r="AM186" s="7"/>
      <c r="AN186" s="7"/>
      <c r="AO186" s="7"/>
      <c r="AP186" s="7"/>
      <c r="AQ186" s="7"/>
      <c r="AR186" s="7"/>
      <c r="AS186" s="7"/>
      <c r="AT186" s="7"/>
      <c r="AU186" s="7"/>
      <c r="AV186" s="55"/>
      <c r="AW186" s="55"/>
      <c r="AX186" s="55" t="s">
        <v>1318</v>
      </c>
      <c r="AY186" s="55"/>
      <c r="AZ186" s="55"/>
      <c r="BA186" s="7"/>
      <c r="BB186" s="7"/>
      <c r="BC186" s="7"/>
      <c r="BD186" s="7"/>
      <c r="BE186" s="7"/>
      <c r="BF186" s="7"/>
      <c r="BG186" s="7"/>
      <c r="BH186" s="7"/>
      <c r="BI186" s="7"/>
      <c r="BJ186" s="7"/>
      <c r="BK186" s="7"/>
      <c r="BL186" s="780">
        <v>2</v>
      </c>
      <c r="BM186" s="354">
        <v>2</v>
      </c>
      <c r="BN186" s="354">
        <v>2</v>
      </c>
      <c r="BO186" s="354">
        <v>2</v>
      </c>
      <c r="BP186" s="354">
        <v>2</v>
      </c>
      <c r="BQ186" s="354">
        <v>1</v>
      </c>
      <c r="BR186" s="797">
        <v>1</v>
      </c>
      <c r="BS186" s="356">
        <v>2</v>
      </c>
      <c r="BT186" s="354">
        <v>2</v>
      </c>
      <c r="BU186" s="354">
        <v>2</v>
      </c>
      <c r="BV186" s="354">
        <v>2</v>
      </c>
      <c r="BW186" s="797">
        <v>2</v>
      </c>
      <c r="BX186" s="354">
        <v>2</v>
      </c>
      <c r="BY186" s="797">
        <v>2</v>
      </c>
      <c r="BZ186" s="797">
        <v>2</v>
      </c>
      <c r="CA186" s="354">
        <v>2</v>
      </c>
      <c r="CB186" s="354">
        <v>2</v>
      </c>
      <c r="CC186" s="354">
        <v>2</v>
      </c>
      <c r="CD186" s="766">
        <v>2</v>
      </c>
      <c r="CE186" s="354">
        <v>2</v>
      </c>
      <c r="CF186" s="354">
        <v>2</v>
      </c>
      <c r="CG186" s="354">
        <v>2</v>
      </c>
      <c r="CH186" s="354">
        <v>2</v>
      </c>
      <c r="CI186" s="354">
        <v>2</v>
      </c>
      <c r="CJ186" s="766">
        <v>2</v>
      </c>
      <c r="CK186" s="354">
        <v>2</v>
      </c>
      <c r="CL186" s="222">
        <f t="shared" si="111"/>
        <v>24</v>
      </c>
      <c r="CM186" s="237">
        <f t="shared" si="112"/>
        <v>0.92307692307692313</v>
      </c>
      <c r="CN186" s="222">
        <f t="shared" si="113"/>
        <v>2</v>
      </c>
      <c r="CO186" s="237">
        <f t="shared" si="114"/>
        <v>7.6923076923076927E-2</v>
      </c>
      <c r="CP186" s="222">
        <f t="shared" si="115"/>
        <v>0</v>
      </c>
      <c r="CQ186" s="237">
        <f t="shared" si="116"/>
        <v>0</v>
      </c>
      <c r="CR186" s="222">
        <f t="shared" si="117"/>
        <v>0</v>
      </c>
      <c r="CS186" s="237">
        <f t="shared" si="118"/>
        <v>0</v>
      </c>
      <c r="CT186" s="223">
        <f t="shared" si="119"/>
        <v>1.9230769230769231</v>
      </c>
      <c r="CU186" s="223" t="str">
        <f t="shared" si="120"/>
        <v>Đạt mục tiêu</v>
      </c>
      <c r="CV186" s="5"/>
    </row>
    <row r="187" spans="1:100" s="1" customFormat="1" ht="47">
      <c r="A187" s="1036">
        <v>77</v>
      </c>
      <c r="B187" s="1024" t="s">
        <v>477</v>
      </c>
      <c r="C187" s="1033" t="s">
        <v>35</v>
      </c>
      <c r="D187" s="1024" t="s">
        <v>212</v>
      </c>
      <c r="E187" s="1033" t="s">
        <v>35</v>
      </c>
      <c r="F187" s="1024" t="s">
        <v>212</v>
      </c>
      <c r="G187" s="217" t="s">
        <v>581</v>
      </c>
      <c r="H187" s="217"/>
      <c r="I187" s="591"/>
      <c r="J187" s="212"/>
      <c r="K187" s="465"/>
      <c r="L187" s="5" t="s">
        <v>32</v>
      </c>
      <c r="M187" s="212" t="s">
        <v>31</v>
      </c>
      <c r="N187" s="165" t="s">
        <v>12</v>
      </c>
      <c r="O187" s="221" t="s">
        <v>25</v>
      </c>
      <c r="P187" s="221" t="s">
        <v>24</v>
      </c>
      <c r="Q187" s="5"/>
      <c r="R187" s="5"/>
      <c r="S187" s="5"/>
      <c r="T187" s="5"/>
      <c r="U187" s="6"/>
      <c r="V187" s="5"/>
      <c r="W187" s="5"/>
      <c r="X187" s="5" t="s">
        <v>24</v>
      </c>
      <c r="Y187" s="5"/>
      <c r="Z187" s="5"/>
      <c r="AA187" s="5"/>
      <c r="AB187" s="80">
        <f t="shared" si="110"/>
        <v>1</v>
      </c>
      <c r="AC187" s="642"/>
      <c r="AD187" s="7"/>
      <c r="AE187" s="7"/>
      <c r="AF187" s="7"/>
      <c r="AG187" s="7"/>
      <c r="AH187" s="7"/>
      <c r="AI187" s="7"/>
      <c r="AJ187" s="7"/>
      <c r="AK187" s="7"/>
      <c r="AL187" s="7"/>
      <c r="AM187" s="7"/>
      <c r="AN187" s="7"/>
      <c r="AO187" s="7"/>
      <c r="AP187" s="7"/>
      <c r="AQ187" s="7"/>
      <c r="AR187" s="7"/>
      <c r="AS187" s="7"/>
      <c r="AT187" s="7"/>
      <c r="AU187" s="7"/>
      <c r="AV187" s="55"/>
      <c r="AW187" s="7"/>
      <c r="AX187" s="7"/>
      <c r="AY187" s="7"/>
      <c r="AZ187" s="7"/>
      <c r="BA187" s="7" t="s">
        <v>1316</v>
      </c>
      <c r="BB187" s="7" t="s">
        <v>1316</v>
      </c>
      <c r="BC187" s="7" t="s">
        <v>1316</v>
      </c>
      <c r="BD187" s="7" t="s">
        <v>1316</v>
      </c>
      <c r="BE187" s="7"/>
      <c r="BF187" s="7"/>
      <c r="BG187" s="7"/>
      <c r="BH187" s="7"/>
      <c r="BI187" s="7"/>
      <c r="BJ187" s="7"/>
      <c r="BK187" s="7"/>
      <c r="BL187" s="780">
        <v>2</v>
      </c>
      <c r="BM187" s="354">
        <v>2</v>
      </c>
      <c r="BN187" s="354">
        <v>1</v>
      </c>
      <c r="BO187" s="354">
        <v>2</v>
      </c>
      <c r="BP187" s="354">
        <v>2</v>
      </c>
      <c r="BQ187" s="354">
        <v>2</v>
      </c>
      <c r="BR187" s="797">
        <v>2</v>
      </c>
      <c r="BS187" s="356">
        <v>2</v>
      </c>
      <c r="BT187" s="354">
        <v>2</v>
      </c>
      <c r="BU187" s="354">
        <v>2</v>
      </c>
      <c r="BV187" s="354">
        <v>2</v>
      </c>
      <c r="BW187" s="797">
        <v>2</v>
      </c>
      <c r="BX187" s="354">
        <v>2</v>
      </c>
      <c r="BY187" s="797">
        <v>2</v>
      </c>
      <c r="BZ187" s="797">
        <v>2</v>
      </c>
      <c r="CA187" s="354">
        <v>2</v>
      </c>
      <c r="CB187" s="354">
        <v>2</v>
      </c>
      <c r="CC187" s="354">
        <v>2</v>
      </c>
      <c r="CD187" s="766">
        <v>2</v>
      </c>
      <c r="CE187" s="354">
        <v>2</v>
      </c>
      <c r="CF187" s="354">
        <v>1</v>
      </c>
      <c r="CG187" s="354">
        <v>2</v>
      </c>
      <c r="CH187" s="354">
        <v>2</v>
      </c>
      <c r="CI187" s="354">
        <v>2</v>
      </c>
      <c r="CJ187" s="766">
        <v>2</v>
      </c>
      <c r="CK187" s="354">
        <v>2</v>
      </c>
      <c r="CL187" s="222">
        <f t="shared" si="111"/>
        <v>24</v>
      </c>
      <c r="CM187" s="237">
        <f t="shared" si="112"/>
        <v>0.92307692307692313</v>
      </c>
      <c r="CN187" s="222">
        <f t="shared" si="113"/>
        <v>2</v>
      </c>
      <c r="CO187" s="237">
        <f t="shared" si="114"/>
        <v>7.6923076923076927E-2</v>
      </c>
      <c r="CP187" s="222">
        <f t="shared" si="115"/>
        <v>0</v>
      </c>
      <c r="CQ187" s="237">
        <f t="shared" si="116"/>
        <v>0</v>
      </c>
      <c r="CR187" s="222">
        <f t="shared" si="117"/>
        <v>0</v>
      </c>
      <c r="CS187" s="237">
        <f t="shared" si="118"/>
        <v>0</v>
      </c>
      <c r="CT187" s="223">
        <f t="shared" si="119"/>
        <v>1.9230769230769231</v>
      </c>
      <c r="CU187" s="223" t="str">
        <f t="shared" si="120"/>
        <v>Đạt mục tiêu</v>
      </c>
      <c r="CV187" s="5"/>
    </row>
    <row r="188" spans="1:100" s="1" customFormat="1" ht="47">
      <c r="A188" s="1036"/>
      <c r="B188" s="1024"/>
      <c r="C188" s="1033"/>
      <c r="D188" s="1024"/>
      <c r="E188" s="1033"/>
      <c r="F188" s="1024"/>
      <c r="G188" s="217" t="s">
        <v>332</v>
      </c>
      <c r="H188" s="217"/>
      <c r="I188" s="591"/>
      <c r="J188" s="212"/>
      <c r="K188" s="465"/>
      <c r="L188" s="5" t="s">
        <v>32</v>
      </c>
      <c r="M188" s="212" t="s">
        <v>31</v>
      </c>
      <c r="N188" s="165" t="s">
        <v>12</v>
      </c>
      <c r="O188" s="221" t="s">
        <v>25</v>
      </c>
      <c r="P188" s="221" t="s">
        <v>24</v>
      </c>
      <c r="Q188" s="5"/>
      <c r="R188" s="5"/>
      <c r="S188" s="5"/>
      <c r="T188" s="5"/>
      <c r="U188" s="6"/>
      <c r="V188" s="5" t="s">
        <v>24</v>
      </c>
      <c r="W188" s="5"/>
      <c r="X188" s="5"/>
      <c r="Y188" s="5"/>
      <c r="Z188" s="5"/>
      <c r="AA188" s="5"/>
      <c r="AB188" s="80">
        <f t="shared" si="110"/>
        <v>1</v>
      </c>
      <c r="AC188" s="642"/>
      <c r="AD188" s="7"/>
      <c r="AE188" s="7"/>
      <c r="AF188" s="7"/>
      <c r="AG188" s="7"/>
      <c r="AH188" s="7"/>
      <c r="AI188" s="7"/>
      <c r="AJ188" s="7"/>
      <c r="AK188" s="7"/>
      <c r="AL188" s="7"/>
      <c r="AM188" s="7"/>
      <c r="AN188" s="7"/>
      <c r="AO188" s="7"/>
      <c r="AP188" s="7"/>
      <c r="AQ188" s="7"/>
      <c r="AR188" s="7"/>
      <c r="AS188" s="7"/>
      <c r="AT188" s="7"/>
      <c r="AU188" s="7"/>
      <c r="AV188" s="55"/>
      <c r="AW188" s="55" t="s">
        <v>1317</v>
      </c>
      <c r="AX188" s="55" t="s">
        <v>1317</v>
      </c>
      <c r="AY188" s="55"/>
      <c r="AZ188" s="55"/>
      <c r="BA188" s="7"/>
      <c r="BB188" s="7"/>
      <c r="BC188" s="7"/>
      <c r="BD188" s="7"/>
      <c r="BE188" s="7"/>
      <c r="BF188" s="7"/>
      <c r="BG188" s="7"/>
      <c r="BH188" s="7"/>
      <c r="BI188" s="7"/>
      <c r="BJ188" s="7"/>
      <c r="BK188" s="7"/>
      <c r="BL188" s="780">
        <v>2</v>
      </c>
      <c r="BM188" s="354">
        <v>2</v>
      </c>
      <c r="BN188" s="354">
        <v>2</v>
      </c>
      <c r="BO188" s="354">
        <v>2</v>
      </c>
      <c r="BP188" s="354">
        <v>2</v>
      </c>
      <c r="BQ188" s="354">
        <v>2</v>
      </c>
      <c r="BR188" s="797">
        <v>2</v>
      </c>
      <c r="BS188" s="356">
        <v>2</v>
      </c>
      <c r="BT188" s="354">
        <v>2</v>
      </c>
      <c r="BU188" s="354">
        <v>2</v>
      </c>
      <c r="BV188" s="354">
        <v>1</v>
      </c>
      <c r="BW188" s="797">
        <v>2</v>
      </c>
      <c r="BX188" s="354">
        <v>2</v>
      </c>
      <c r="BY188" s="797">
        <v>2</v>
      </c>
      <c r="BZ188" s="797">
        <v>2</v>
      </c>
      <c r="CA188" s="354">
        <v>2</v>
      </c>
      <c r="CB188" s="354">
        <v>2</v>
      </c>
      <c r="CC188" s="354">
        <v>2</v>
      </c>
      <c r="CD188" s="766">
        <v>2</v>
      </c>
      <c r="CE188" s="354">
        <v>2</v>
      </c>
      <c r="CF188" s="354">
        <v>2</v>
      </c>
      <c r="CG188" s="354">
        <v>2</v>
      </c>
      <c r="CH188" s="354">
        <v>2</v>
      </c>
      <c r="CI188" s="354">
        <v>2</v>
      </c>
      <c r="CJ188" s="766">
        <v>2</v>
      </c>
      <c r="CK188" s="354">
        <v>2</v>
      </c>
      <c r="CL188" s="222">
        <f t="shared" si="111"/>
        <v>25</v>
      </c>
      <c r="CM188" s="237">
        <f t="shared" si="112"/>
        <v>0.96153846153846156</v>
      </c>
      <c r="CN188" s="222">
        <f t="shared" si="113"/>
        <v>1</v>
      </c>
      <c r="CO188" s="237">
        <f t="shared" si="114"/>
        <v>3.8461538461538464E-2</v>
      </c>
      <c r="CP188" s="222">
        <f t="shared" si="115"/>
        <v>0</v>
      </c>
      <c r="CQ188" s="237">
        <f t="shared" si="116"/>
        <v>0</v>
      </c>
      <c r="CR188" s="222">
        <f t="shared" si="117"/>
        <v>0</v>
      </c>
      <c r="CS188" s="237">
        <f t="shared" si="118"/>
        <v>0</v>
      </c>
      <c r="CT188" s="223">
        <f t="shared" si="119"/>
        <v>1.9615384615384615</v>
      </c>
      <c r="CU188" s="223" t="str">
        <f t="shared" si="120"/>
        <v>Đạt mục tiêu</v>
      </c>
      <c r="CV188" s="5"/>
    </row>
    <row r="189" spans="1:100" s="1" customFormat="1" ht="84">
      <c r="A189" s="1036"/>
      <c r="B189" s="1024"/>
      <c r="C189" s="1033"/>
      <c r="D189" s="1024"/>
      <c r="E189" s="1033"/>
      <c r="F189" s="1024"/>
      <c r="G189" s="217" t="s">
        <v>556</v>
      </c>
      <c r="H189" s="217"/>
      <c r="I189" s="591"/>
      <c r="J189" s="212"/>
      <c r="K189" s="468" t="s">
        <v>1773</v>
      </c>
      <c r="L189" s="5" t="s">
        <v>32</v>
      </c>
      <c r="M189" s="212" t="s">
        <v>31</v>
      </c>
      <c r="N189" s="165" t="s">
        <v>12</v>
      </c>
      <c r="O189" s="221" t="s">
        <v>29</v>
      </c>
      <c r="P189" s="221" t="s">
        <v>24</v>
      </c>
      <c r="Q189" s="5"/>
      <c r="R189" s="5"/>
      <c r="S189" s="5"/>
      <c r="T189" s="5"/>
      <c r="U189" s="6"/>
      <c r="V189" s="5" t="s">
        <v>24</v>
      </c>
      <c r="W189" s="5"/>
      <c r="X189" s="5"/>
      <c r="Y189" s="5"/>
      <c r="Z189" s="5"/>
      <c r="AA189" s="5"/>
      <c r="AB189" s="80">
        <f t="shared" si="110"/>
        <v>1</v>
      </c>
      <c r="AC189" s="642"/>
      <c r="AD189" s="7"/>
      <c r="AE189" s="7"/>
      <c r="AF189" s="7"/>
      <c r="AG189" s="7"/>
      <c r="AH189" s="7"/>
      <c r="AI189" s="7"/>
      <c r="AJ189" s="7"/>
      <c r="AK189" s="7"/>
      <c r="AL189" s="7"/>
      <c r="AM189" s="7"/>
      <c r="AN189" s="7"/>
      <c r="AO189" s="7"/>
      <c r="AP189" s="7"/>
      <c r="AQ189" s="7"/>
      <c r="AR189" s="7"/>
      <c r="AS189" s="7"/>
      <c r="AT189" s="7"/>
      <c r="AU189" s="7"/>
      <c r="AV189" s="55"/>
      <c r="AW189" s="55" t="s">
        <v>1404</v>
      </c>
      <c r="AX189" s="55" t="s">
        <v>1404</v>
      </c>
      <c r="AY189" s="55"/>
      <c r="AZ189" s="55"/>
      <c r="BA189" s="7"/>
      <c r="BB189" s="7"/>
      <c r="BC189" s="7"/>
      <c r="BD189" s="7"/>
      <c r="BE189" s="7"/>
      <c r="BF189" s="7"/>
      <c r="BG189" s="7"/>
      <c r="BH189" s="7"/>
      <c r="BI189" s="7"/>
      <c r="BJ189" s="7"/>
      <c r="BK189" s="7"/>
      <c r="BL189" s="780">
        <v>2</v>
      </c>
      <c r="BM189" s="354">
        <v>2</v>
      </c>
      <c r="BN189" s="354">
        <v>2</v>
      </c>
      <c r="BO189" s="354">
        <v>2</v>
      </c>
      <c r="BP189" s="354">
        <v>2</v>
      </c>
      <c r="BQ189" s="354">
        <v>2</v>
      </c>
      <c r="BR189" s="797">
        <v>2</v>
      </c>
      <c r="BS189" s="356">
        <v>1</v>
      </c>
      <c r="BT189" s="354">
        <v>2</v>
      </c>
      <c r="BU189" s="354">
        <v>1</v>
      </c>
      <c r="BV189" s="354">
        <v>2</v>
      </c>
      <c r="BW189" s="797">
        <v>2</v>
      </c>
      <c r="BX189" s="354">
        <v>1</v>
      </c>
      <c r="BY189" s="797">
        <v>2</v>
      </c>
      <c r="BZ189" s="797">
        <v>2</v>
      </c>
      <c r="CA189" s="354">
        <v>2</v>
      </c>
      <c r="CB189" s="354">
        <v>2</v>
      </c>
      <c r="CC189" s="354">
        <v>2</v>
      </c>
      <c r="CD189" s="766">
        <v>1</v>
      </c>
      <c r="CE189" s="354">
        <v>2</v>
      </c>
      <c r="CF189" s="354">
        <v>2</v>
      </c>
      <c r="CG189" s="354">
        <v>2</v>
      </c>
      <c r="CH189" s="354">
        <v>2</v>
      </c>
      <c r="CI189" s="354">
        <v>2</v>
      </c>
      <c r="CJ189" s="766">
        <v>2</v>
      </c>
      <c r="CK189" s="354">
        <v>2</v>
      </c>
      <c r="CL189" s="222">
        <f t="shared" si="111"/>
        <v>22</v>
      </c>
      <c r="CM189" s="237">
        <f t="shared" si="112"/>
        <v>0.84615384615384615</v>
      </c>
      <c r="CN189" s="222">
        <f t="shared" si="113"/>
        <v>4</v>
      </c>
      <c r="CO189" s="237">
        <f t="shared" si="114"/>
        <v>0.15384615384615385</v>
      </c>
      <c r="CP189" s="222">
        <f t="shared" si="115"/>
        <v>0</v>
      </c>
      <c r="CQ189" s="237">
        <f t="shared" si="116"/>
        <v>0</v>
      </c>
      <c r="CR189" s="222">
        <f t="shared" si="117"/>
        <v>0</v>
      </c>
      <c r="CS189" s="237">
        <f t="shared" si="118"/>
        <v>0</v>
      </c>
      <c r="CT189" s="223">
        <f t="shared" si="119"/>
        <v>1.8461538461538463</v>
      </c>
      <c r="CU189" s="223" t="str">
        <f t="shared" si="120"/>
        <v>Đạt mục tiêu</v>
      </c>
      <c r="CV189" s="5"/>
    </row>
    <row r="190" spans="1:100" s="1" customFormat="1" ht="62">
      <c r="A190" s="1036">
        <v>78</v>
      </c>
      <c r="B190" s="1044" t="s">
        <v>970</v>
      </c>
      <c r="C190" s="1033" t="s">
        <v>28</v>
      </c>
      <c r="D190" s="1024" t="s">
        <v>211</v>
      </c>
      <c r="E190" s="1033" t="s">
        <v>28</v>
      </c>
      <c r="F190" s="1044" t="s">
        <v>971</v>
      </c>
      <c r="G190" s="217" t="s">
        <v>1447</v>
      </c>
      <c r="H190" s="217" t="s">
        <v>2556</v>
      </c>
      <c r="I190" s="591"/>
      <c r="J190" s="212"/>
      <c r="K190" s="465"/>
      <c r="L190" s="5" t="s">
        <v>32</v>
      </c>
      <c r="M190" s="212" t="s">
        <v>31</v>
      </c>
      <c r="N190" s="165" t="s">
        <v>12</v>
      </c>
      <c r="O190" s="221" t="s">
        <v>29</v>
      </c>
      <c r="P190" s="221" t="s">
        <v>24</v>
      </c>
      <c r="Q190" s="5"/>
      <c r="R190" s="5" t="s">
        <v>24</v>
      </c>
      <c r="S190" s="5"/>
      <c r="T190" s="5"/>
      <c r="U190" s="6"/>
      <c r="V190" s="5"/>
      <c r="W190" s="5"/>
      <c r="X190" s="5"/>
      <c r="Y190" s="5"/>
      <c r="Z190" s="5"/>
      <c r="AA190" s="5"/>
      <c r="AB190" s="80">
        <f t="shared" si="110"/>
        <v>1</v>
      </c>
      <c r="AC190" s="642"/>
      <c r="AD190" s="7"/>
      <c r="AE190" s="7"/>
      <c r="AF190" s="7"/>
      <c r="AG190" s="7" t="s">
        <v>1315</v>
      </c>
      <c r="AH190" s="7" t="s">
        <v>1315</v>
      </c>
      <c r="AI190" s="7" t="s">
        <v>1315</v>
      </c>
      <c r="AJ190" s="7"/>
      <c r="AK190" s="7"/>
      <c r="AL190" s="7"/>
      <c r="AM190" s="7"/>
      <c r="AN190" s="7"/>
      <c r="AO190" s="7"/>
      <c r="AP190" s="7"/>
      <c r="AQ190" s="7"/>
      <c r="AR190" s="7"/>
      <c r="AS190" s="7"/>
      <c r="AT190" s="7"/>
      <c r="AU190" s="7"/>
      <c r="AV190" s="55"/>
      <c r="AW190" s="7"/>
      <c r="AX190" s="7"/>
      <c r="AY190" s="7"/>
      <c r="AZ190" s="7"/>
      <c r="BA190" s="7"/>
      <c r="BB190" s="7"/>
      <c r="BC190" s="7"/>
      <c r="BD190" s="7"/>
      <c r="BE190" s="7"/>
      <c r="BF190" s="7"/>
      <c r="BG190" s="7"/>
      <c r="BH190" s="7"/>
      <c r="BI190" s="7"/>
      <c r="BJ190" s="7"/>
      <c r="BK190" s="7"/>
      <c r="BL190" s="780">
        <v>2</v>
      </c>
      <c r="BM190" s="354">
        <v>2</v>
      </c>
      <c r="BN190" s="354">
        <v>2</v>
      </c>
      <c r="BO190" s="354">
        <v>2</v>
      </c>
      <c r="BP190" s="354">
        <v>2</v>
      </c>
      <c r="BQ190" s="354">
        <v>2</v>
      </c>
      <c r="BR190" s="797">
        <v>2</v>
      </c>
      <c r="BS190" s="356">
        <v>2</v>
      </c>
      <c r="BT190" s="354">
        <v>2</v>
      </c>
      <c r="BU190" s="354">
        <v>2</v>
      </c>
      <c r="BV190" s="354">
        <v>2</v>
      </c>
      <c r="BW190" s="797">
        <v>2</v>
      </c>
      <c r="BX190" s="354">
        <v>2</v>
      </c>
      <c r="BY190" s="797">
        <v>2</v>
      </c>
      <c r="BZ190" s="797">
        <v>2</v>
      </c>
      <c r="CA190" s="354">
        <v>2</v>
      </c>
      <c r="CB190" s="354">
        <v>2</v>
      </c>
      <c r="CC190" s="354">
        <v>2</v>
      </c>
      <c r="CD190" s="766">
        <v>2</v>
      </c>
      <c r="CE190" s="354">
        <v>2</v>
      </c>
      <c r="CF190" s="354">
        <v>2</v>
      </c>
      <c r="CG190" s="354">
        <v>2</v>
      </c>
      <c r="CH190" s="354">
        <v>2</v>
      </c>
      <c r="CI190" s="354">
        <v>2</v>
      </c>
      <c r="CJ190" s="766">
        <v>2</v>
      </c>
      <c r="CK190" s="354">
        <v>2</v>
      </c>
      <c r="CL190" s="222">
        <f t="shared" si="111"/>
        <v>26</v>
      </c>
      <c r="CM190" s="237">
        <f t="shared" si="112"/>
        <v>1</v>
      </c>
      <c r="CN190" s="222">
        <f t="shared" si="113"/>
        <v>0</v>
      </c>
      <c r="CO190" s="237">
        <f t="shared" si="114"/>
        <v>0</v>
      </c>
      <c r="CP190" s="222">
        <f t="shared" si="115"/>
        <v>0</v>
      </c>
      <c r="CQ190" s="237">
        <f t="shared" si="116"/>
        <v>0</v>
      </c>
      <c r="CR190" s="222">
        <f t="shared" si="117"/>
        <v>0</v>
      </c>
      <c r="CS190" s="237">
        <f t="shared" si="118"/>
        <v>0</v>
      </c>
      <c r="CT190" s="223">
        <f t="shared" si="119"/>
        <v>2</v>
      </c>
      <c r="CU190" s="223" t="str">
        <f t="shared" si="120"/>
        <v>Đạt mục tiêu</v>
      </c>
      <c r="CV190" s="5"/>
    </row>
    <row r="191" spans="1:100" s="1" customFormat="1" ht="84">
      <c r="A191" s="1036"/>
      <c r="B191" s="1044"/>
      <c r="C191" s="1033"/>
      <c r="D191" s="1024"/>
      <c r="E191" s="1033"/>
      <c r="F191" s="1044"/>
      <c r="G191" s="217" t="s">
        <v>1743</v>
      </c>
      <c r="H191" s="217" t="s">
        <v>2556</v>
      </c>
      <c r="I191" s="591"/>
      <c r="J191" s="212"/>
      <c r="K191" s="468" t="s">
        <v>1744</v>
      </c>
      <c r="L191" s="221"/>
      <c r="M191" s="212" t="s">
        <v>31</v>
      </c>
      <c r="N191" s="165" t="s">
        <v>12</v>
      </c>
      <c r="O191" s="221"/>
      <c r="P191" s="221"/>
      <c r="Q191" s="221"/>
      <c r="R191" s="221" t="s">
        <v>24</v>
      </c>
      <c r="S191" s="5"/>
      <c r="T191" s="5"/>
      <c r="U191" s="6"/>
      <c r="V191" s="5"/>
      <c r="W191" s="5"/>
      <c r="X191" s="5"/>
      <c r="Y191" s="5"/>
      <c r="Z191" s="5"/>
      <c r="AA191" s="5"/>
      <c r="AB191" s="80">
        <f t="shared" si="110"/>
        <v>1</v>
      </c>
      <c r="AC191" s="642"/>
      <c r="AD191" s="7"/>
      <c r="AE191" s="7"/>
      <c r="AF191" s="7"/>
      <c r="AG191" s="7"/>
      <c r="AH191" s="7"/>
      <c r="AI191" s="7"/>
      <c r="AJ191" s="7" t="s">
        <v>1318</v>
      </c>
      <c r="AK191" s="7"/>
      <c r="AL191" s="7"/>
      <c r="AM191" s="7"/>
      <c r="AN191" s="7"/>
      <c r="AO191" s="7"/>
      <c r="AP191" s="7"/>
      <c r="AQ191" s="7"/>
      <c r="AR191" s="7"/>
      <c r="AS191" s="7"/>
      <c r="AT191" s="7"/>
      <c r="AU191" s="7"/>
      <c r="AV191" s="55"/>
      <c r="AW191" s="7"/>
      <c r="AX191" s="7"/>
      <c r="AY191" s="7"/>
      <c r="AZ191" s="7"/>
      <c r="BA191" s="7"/>
      <c r="BB191" s="7"/>
      <c r="BC191" s="7"/>
      <c r="BD191" s="7"/>
      <c r="BE191" s="7"/>
      <c r="BF191" s="7"/>
      <c r="BG191" s="7"/>
      <c r="BH191" s="7"/>
      <c r="BI191" s="7"/>
      <c r="BJ191" s="7"/>
      <c r="BK191" s="7"/>
      <c r="BL191" s="780">
        <v>2</v>
      </c>
      <c r="BM191" s="354">
        <v>2</v>
      </c>
      <c r="BN191" s="354">
        <v>2</v>
      </c>
      <c r="BO191" s="354">
        <v>2</v>
      </c>
      <c r="BP191" s="354">
        <v>2</v>
      </c>
      <c r="BQ191" s="354">
        <v>2</v>
      </c>
      <c r="BR191" s="797">
        <v>2</v>
      </c>
      <c r="BS191" s="356">
        <v>2</v>
      </c>
      <c r="BT191" s="354">
        <v>2</v>
      </c>
      <c r="BU191" s="354">
        <v>2</v>
      </c>
      <c r="BV191" s="354">
        <v>2</v>
      </c>
      <c r="BW191" s="797">
        <v>2</v>
      </c>
      <c r="BX191" s="354">
        <v>2</v>
      </c>
      <c r="BY191" s="797">
        <v>2</v>
      </c>
      <c r="BZ191" s="797">
        <v>2</v>
      </c>
      <c r="CA191" s="354">
        <v>2</v>
      </c>
      <c r="CB191" s="354">
        <v>2</v>
      </c>
      <c r="CC191" s="354">
        <v>2</v>
      </c>
      <c r="CD191" s="766">
        <v>2</v>
      </c>
      <c r="CE191" s="354">
        <v>2</v>
      </c>
      <c r="CF191" s="354">
        <v>2</v>
      </c>
      <c r="CG191" s="354">
        <v>2</v>
      </c>
      <c r="CH191" s="354">
        <v>2</v>
      </c>
      <c r="CI191" s="354">
        <v>2</v>
      </c>
      <c r="CJ191" s="766">
        <v>2</v>
      </c>
      <c r="CK191" s="354">
        <v>2</v>
      </c>
      <c r="CL191" s="222">
        <f t="shared" si="111"/>
        <v>26</v>
      </c>
      <c r="CM191" s="237">
        <f t="shared" si="112"/>
        <v>1</v>
      </c>
      <c r="CN191" s="222">
        <f t="shared" si="113"/>
        <v>0</v>
      </c>
      <c r="CO191" s="237">
        <f t="shared" si="114"/>
        <v>0</v>
      </c>
      <c r="CP191" s="222">
        <f t="shared" si="115"/>
        <v>0</v>
      </c>
      <c r="CQ191" s="237">
        <f t="shared" si="116"/>
        <v>0</v>
      </c>
      <c r="CR191" s="222">
        <f t="shared" si="117"/>
        <v>0</v>
      </c>
      <c r="CS191" s="237">
        <f t="shared" si="118"/>
        <v>0</v>
      </c>
      <c r="CT191" s="223">
        <f t="shared" si="119"/>
        <v>2</v>
      </c>
      <c r="CU191" s="223" t="str">
        <f t="shared" si="120"/>
        <v>Đạt mục tiêu</v>
      </c>
      <c r="CV191" s="5"/>
    </row>
    <row r="192" spans="1:100" s="1" customFormat="1" ht="72">
      <c r="A192" s="1036"/>
      <c r="B192" s="1044"/>
      <c r="C192" s="1033"/>
      <c r="D192" s="1024"/>
      <c r="E192" s="1033"/>
      <c r="F192" s="1044"/>
      <c r="G192" s="217" t="s">
        <v>1637</v>
      </c>
      <c r="H192" s="217" t="s">
        <v>2556</v>
      </c>
      <c r="I192" s="591"/>
      <c r="J192" s="212"/>
      <c r="K192" s="468" t="s">
        <v>1638</v>
      </c>
      <c r="L192" s="5"/>
      <c r="M192" s="212" t="s">
        <v>31</v>
      </c>
      <c r="N192" s="165" t="s">
        <v>12</v>
      </c>
      <c r="O192" s="221"/>
      <c r="P192" s="221"/>
      <c r="Q192" s="5"/>
      <c r="R192" s="5" t="s">
        <v>24</v>
      </c>
      <c r="S192" s="5"/>
      <c r="T192" s="5"/>
      <c r="U192" s="6"/>
      <c r="V192" s="5"/>
      <c r="W192" s="5"/>
      <c r="X192" s="5"/>
      <c r="Y192" s="5"/>
      <c r="Z192" s="5"/>
      <c r="AA192" s="5"/>
      <c r="AB192" s="80">
        <f t="shared" si="110"/>
        <v>1</v>
      </c>
      <c r="AC192" s="642"/>
      <c r="AD192" s="7"/>
      <c r="AE192" s="7"/>
      <c r="AF192" s="7"/>
      <c r="AG192" s="7" t="s">
        <v>1318</v>
      </c>
      <c r="AH192" s="7"/>
      <c r="AI192" s="7"/>
      <c r="AJ192" s="7"/>
      <c r="AK192" s="7"/>
      <c r="AL192" s="7"/>
      <c r="AM192" s="7"/>
      <c r="AN192" s="7"/>
      <c r="AO192" s="7"/>
      <c r="AP192" s="7"/>
      <c r="AQ192" s="7"/>
      <c r="AR192" s="7"/>
      <c r="AS192" s="7"/>
      <c r="AT192" s="7"/>
      <c r="AU192" s="7"/>
      <c r="AV192" s="55"/>
      <c r="AW192" s="7"/>
      <c r="AX192" s="7"/>
      <c r="AY192" s="7"/>
      <c r="AZ192" s="7"/>
      <c r="BA192" s="7"/>
      <c r="BB192" s="7"/>
      <c r="BC192" s="7"/>
      <c r="BD192" s="7"/>
      <c r="BE192" s="7"/>
      <c r="BF192" s="7"/>
      <c r="BG192" s="7"/>
      <c r="BH192" s="7"/>
      <c r="BI192" s="7"/>
      <c r="BJ192" s="7"/>
      <c r="BK192" s="7"/>
      <c r="BL192" s="780">
        <v>2</v>
      </c>
      <c r="BM192" s="354">
        <v>2</v>
      </c>
      <c r="BN192" s="354">
        <v>2</v>
      </c>
      <c r="BO192" s="354">
        <v>2</v>
      </c>
      <c r="BP192" s="354">
        <v>2</v>
      </c>
      <c r="BQ192" s="354">
        <v>2</v>
      </c>
      <c r="BR192" s="797">
        <v>2</v>
      </c>
      <c r="BS192" s="356">
        <v>2</v>
      </c>
      <c r="BT192" s="354">
        <v>2</v>
      </c>
      <c r="BU192" s="354">
        <v>2</v>
      </c>
      <c r="BV192" s="354">
        <v>2</v>
      </c>
      <c r="BW192" s="797">
        <v>2</v>
      </c>
      <c r="BX192" s="354">
        <v>2</v>
      </c>
      <c r="BY192" s="797">
        <v>1</v>
      </c>
      <c r="BZ192" s="797">
        <v>2</v>
      </c>
      <c r="CA192" s="354">
        <v>2</v>
      </c>
      <c r="CB192" s="354">
        <v>2</v>
      </c>
      <c r="CC192" s="354">
        <v>2</v>
      </c>
      <c r="CD192" s="766">
        <v>2</v>
      </c>
      <c r="CE192" s="354">
        <v>2</v>
      </c>
      <c r="CF192" s="354">
        <v>2</v>
      </c>
      <c r="CG192" s="354">
        <v>2</v>
      </c>
      <c r="CH192" s="354">
        <v>2</v>
      </c>
      <c r="CI192" s="354">
        <v>2</v>
      </c>
      <c r="CJ192" s="766">
        <v>2</v>
      </c>
      <c r="CK192" s="354">
        <v>2</v>
      </c>
      <c r="CL192" s="222">
        <f t="shared" si="111"/>
        <v>25</v>
      </c>
      <c r="CM192" s="237">
        <f t="shared" si="112"/>
        <v>0.96153846153846156</v>
      </c>
      <c r="CN192" s="222">
        <f t="shared" si="113"/>
        <v>1</v>
      </c>
      <c r="CO192" s="237">
        <f t="shared" si="114"/>
        <v>3.8461538461538464E-2</v>
      </c>
      <c r="CP192" s="222">
        <f t="shared" si="115"/>
        <v>0</v>
      </c>
      <c r="CQ192" s="237">
        <f t="shared" si="116"/>
        <v>0</v>
      </c>
      <c r="CR192" s="222">
        <f t="shared" si="117"/>
        <v>0</v>
      </c>
      <c r="CS192" s="237">
        <f t="shared" si="118"/>
        <v>0</v>
      </c>
      <c r="CT192" s="223">
        <f t="shared" si="119"/>
        <v>1.9615384615384615</v>
      </c>
      <c r="CU192" s="223" t="str">
        <f t="shared" si="120"/>
        <v>Đạt mục tiêu</v>
      </c>
      <c r="CV192" s="5"/>
    </row>
    <row r="193" spans="1:100" s="1" customFormat="1" ht="47">
      <c r="A193" s="1036"/>
      <c r="B193" s="1024"/>
      <c r="C193" s="1033"/>
      <c r="D193" s="217" t="s">
        <v>210</v>
      </c>
      <c r="E193" s="215" t="s">
        <v>41</v>
      </c>
      <c r="F193" s="217" t="s">
        <v>210</v>
      </c>
      <c r="G193" s="220" t="s">
        <v>1512</v>
      </c>
      <c r="H193" s="220" t="s">
        <v>2556</v>
      </c>
      <c r="I193" s="601"/>
      <c r="J193" s="63"/>
      <c r="K193" s="466"/>
      <c r="L193" s="5" t="s">
        <v>32</v>
      </c>
      <c r="M193" s="212" t="s">
        <v>31</v>
      </c>
      <c r="N193" s="165" t="s">
        <v>12</v>
      </c>
      <c r="O193" s="221" t="s">
        <v>29</v>
      </c>
      <c r="P193" s="221" t="s">
        <v>24</v>
      </c>
      <c r="Q193" s="5"/>
      <c r="R193" s="5"/>
      <c r="S193" s="5"/>
      <c r="T193" s="5"/>
      <c r="U193" s="6"/>
      <c r="V193" s="5"/>
      <c r="W193" s="5"/>
      <c r="X193" s="5" t="s">
        <v>24</v>
      </c>
      <c r="Y193" s="5"/>
      <c r="Z193" s="5"/>
      <c r="AA193" s="5"/>
      <c r="AB193" s="80">
        <f t="shared" si="110"/>
        <v>1</v>
      </c>
      <c r="AC193" s="642"/>
      <c r="AD193" s="7"/>
      <c r="AE193" s="7"/>
      <c r="AF193" s="7"/>
      <c r="AG193" s="7"/>
      <c r="AH193" s="7"/>
      <c r="AI193" s="7"/>
      <c r="AJ193" s="7"/>
      <c r="AK193" s="7"/>
      <c r="AL193" s="7"/>
      <c r="AM193" s="7"/>
      <c r="AN193" s="7"/>
      <c r="AO193" s="7"/>
      <c r="AP193" s="7"/>
      <c r="AQ193" s="7"/>
      <c r="AR193" s="7"/>
      <c r="AS193" s="7"/>
      <c r="AT193" s="7"/>
      <c r="AU193" s="7"/>
      <c r="AV193" s="55" t="s">
        <v>1316</v>
      </c>
      <c r="AW193" s="55" t="s">
        <v>1316</v>
      </c>
      <c r="AX193" s="55"/>
      <c r="AY193" s="55"/>
      <c r="AZ193" s="55"/>
      <c r="BA193" s="7" t="s">
        <v>1405</v>
      </c>
      <c r="BB193" s="7" t="s">
        <v>1405</v>
      </c>
      <c r="BC193" s="7" t="s">
        <v>1405</v>
      </c>
      <c r="BD193" s="7" t="s">
        <v>1405</v>
      </c>
      <c r="BE193" s="7"/>
      <c r="BF193" s="7"/>
      <c r="BG193" s="7"/>
      <c r="BH193" s="7"/>
      <c r="BI193" s="7"/>
      <c r="BJ193" s="7"/>
      <c r="BK193" s="7"/>
      <c r="BL193" s="780">
        <v>2</v>
      </c>
      <c r="BM193" s="354">
        <v>2</v>
      </c>
      <c r="BN193" s="354">
        <v>2</v>
      </c>
      <c r="BO193" s="354">
        <v>2</v>
      </c>
      <c r="BP193" s="354">
        <v>1</v>
      </c>
      <c r="BQ193" s="354">
        <v>2</v>
      </c>
      <c r="BR193" s="797">
        <v>2</v>
      </c>
      <c r="BS193" s="356">
        <v>2</v>
      </c>
      <c r="BT193" s="354">
        <v>2</v>
      </c>
      <c r="BU193" s="354">
        <v>2</v>
      </c>
      <c r="BV193" s="354">
        <v>2</v>
      </c>
      <c r="BW193" s="797">
        <v>1</v>
      </c>
      <c r="BX193" s="354">
        <v>2</v>
      </c>
      <c r="BY193" s="797">
        <v>2</v>
      </c>
      <c r="BZ193" s="797">
        <v>2</v>
      </c>
      <c r="CA193" s="354">
        <v>2</v>
      </c>
      <c r="CB193" s="354">
        <v>2</v>
      </c>
      <c r="CC193" s="354">
        <v>2</v>
      </c>
      <c r="CD193" s="766">
        <v>1</v>
      </c>
      <c r="CE193" s="354">
        <v>2</v>
      </c>
      <c r="CF193" s="354">
        <v>2</v>
      </c>
      <c r="CG193" s="354">
        <v>2</v>
      </c>
      <c r="CH193" s="354">
        <v>2</v>
      </c>
      <c r="CI193" s="354">
        <v>2</v>
      </c>
      <c r="CJ193" s="766">
        <v>2</v>
      </c>
      <c r="CK193" s="354">
        <v>2</v>
      </c>
      <c r="CL193" s="222">
        <f t="shared" si="111"/>
        <v>23</v>
      </c>
      <c r="CM193" s="237">
        <f t="shared" si="112"/>
        <v>0.88461538461538458</v>
      </c>
      <c r="CN193" s="222">
        <f t="shared" si="113"/>
        <v>3</v>
      </c>
      <c r="CO193" s="237">
        <f t="shared" si="114"/>
        <v>0.11538461538461539</v>
      </c>
      <c r="CP193" s="222">
        <f t="shared" si="115"/>
        <v>0</v>
      </c>
      <c r="CQ193" s="237">
        <f t="shared" si="116"/>
        <v>0</v>
      </c>
      <c r="CR193" s="222">
        <f t="shared" si="117"/>
        <v>0</v>
      </c>
      <c r="CS193" s="237">
        <f t="shared" si="118"/>
        <v>0</v>
      </c>
      <c r="CT193" s="223">
        <f t="shared" si="119"/>
        <v>1.8846153846153846</v>
      </c>
      <c r="CU193" s="223" t="str">
        <f t="shared" si="120"/>
        <v>Đạt mục tiêu</v>
      </c>
      <c r="CV193" s="5"/>
    </row>
    <row r="194" spans="1:100" s="1" customFormat="1" ht="47">
      <c r="A194" s="1036"/>
      <c r="B194" s="1024"/>
      <c r="C194" s="1033"/>
      <c r="D194" s="217" t="s">
        <v>209</v>
      </c>
      <c r="E194" s="1033" t="s">
        <v>28</v>
      </c>
      <c r="F194" s="217" t="s">
        <v>209</v>
      </c>
      <c r="G194" s="217" t="s">
        <v>392</v>
      </c>
      <c r="H194" s="217" t="s">
        <v>2556</v>
      </c>
      <c r="I194" s="591"/>
      <c r="J194" s="212"/>
      <c r="K194" s="465"/>
      <c r="L194" s="5" t="s">
        <v>32</v>
      </c>
      <c r="M194" s="212" t="s">
        <v>31</v>
      </c>
      <c r="N194" s="165" t="s">
        <v>12</v>
      </c>
      <c r="O194" s="221" t="s">
        <v>29</v>
      </c>
      <c r="P194" s="221" t="s">
        <v>24</v>
      </c>
      <c r="Q194" s="5"/>
      <c r="R194" s="5"/>
      <c r="S194" s="5" t="s">
        <v>24</v>
      </c>
      <c r="T194" s="5"/>
      <c r="U194" s="6"/>
      <c r="V194" s="5"/>
      <c r="W194" s="5"/>
      <c r="X194" s="5"/>
      <c r="Y194" s="5"/>
      <c r="Z194" s="5"/>
      <c r="AA194" s="5"/>
      <c r="AB194" s="80">
        <f t="shared" si="110"/>
        <v>1</v>
      </c>
      <c r="AC194" s="642"/>
      <c r="AD194" s="7"/>
      <c r="AE194" s="7"/>
      <c r="AF194" s="7"/>
      <c r="AG194" s="7"/>
      <c r="AH194" s="7"/>
      <c r="AI194" s="7"/>
      <c r="AJ194" s="7"/>
      <c r="AK194" s="7" t="s">
        <v>1405</v>
      </c>
      <c r="AL194" s="7"/>
      <c r="AM194" s="7" t="s">
        <v>1405</v>
      </c>
      <c r="AN194" s="7"/>
      <c r="AO194" s="7"/>
      <c r="AP194" s="7"/>
      <c r="AQ194" s="7"/>
      <c r="AR194" s="7"/>
      <c r="AS194" s="7"/>
      <c r="AT194" s="7"/>
      <c r="AU194" s="7"/>
      <c r="AV194" s="55"/>
      <c r="AW194" s="7"/>
      <c r="AX194" s="7"/>
      <c r="AY194" s="7"/>
      <c r="AZ194" s="7"/>
      <c r="BA194" s="7"/>
      <c r="BB194" s="7"/>
      <c r="BC194" s="7"/>
      <c r="BD194" s="7"/>
      <c r="BE194" s="7"/>
      <c r="BF194" s="7"/>
      <c r="BG194" s="7"/>
      <c r="BH194" s="7"/>
      <c r="BI194" s="7"/>
      <c r="BJ194" s="7" t="s">
        <v>1405</v>
      </c>
      <c r="BK194" s="7" t="s">
        <v>1405</v>
      </c>
      <c r="BL194" s="780">
        <v>2</v>
      </c>
      <c r="BM194" s="354">
        <v>2</v>
      </c>
      <c r="BN194" s="354">
        <v>2</v>
      </c>
      <c r="BO194" s="354">
        <v>2</v>
      </c>
      <c r="BP194" s="354">
        <v>2</v>
      </c>
      <c r="BQ194" s="354">
        <v>2</v>
      </c>
      <c r="BR194" s="797">
        <v>1</v>
      </c>
      <c r="BS194" s="356">
        <v>2</v>
      </c>
      <c r="BT194" s="354">
        <v>2</v>
      </c>
      <c r="BU194" s="354">
        <v>1</v>
      </c>
      <c r="BV194" s="354">
        <v>2</v>
      </c>
      <c r="BW194" s="797">
        <v>2</v>
      </c>
      <c r="BX194" s="354">
        <v>2</v>
      </c>
      <c r="BY194" s="797">
        <v>2</v>
      </c>
      <c r="BZ194" s="797">
        <v>2</v>
      </c>
      <c r="CA194" s="354">
        <v>2</v>
      </c>
      <c r="CB194" s="354">
        <v>2</v>
      </c>
      <c r="CC194" s="354">
        <v>2</v>
      </c>
      <c r="CD194" s="766">
        <v>2</v>
      </c>
      <c r="CE194" s="354">
        <v>2</v>
      </c>
      <c r="CF194" s="354">
        <v>2</v>
      </c>
      <c r="CG194" s="354">
        <v>2</v>
      </c>
      <c r="CH194" s="354">
        <v>2</v>
      </c>
      <c r="CI194" s="354">
        <v>2</v>
      </c>
      <c r="CJ194" s="766">
        <v>2</v>
      </c>
      <c r="CK194" s="354">
        <v>2</v>
      </c>
      <c r="CL194" s="222">
        <f t="shared" si="111"/>
        <v>24</v>
      </c>
      <c r="CM194" s="237">
        <f t="shared" si="112"/>
        <v>0.92307692307692313</v>
      </c>
      <c r="CN194" s="222">
        <f t="shared" si="113"/>
        <v>2</v>
      </c>
      <c r="CO194" s="237">
        <f t="shared" si="114"/>
        <v>7.6923076923076927E-2</v>
      </c>
      <c r="CP194" s="222">
        <f t="shared" si="115"/>
        <v>0</v>
      </c>
      <c r="CQ194" s="237">
        <f t="shared" si="116"/>
        <v>0</v>
      </c>
      <c r="CR194" s="222">
        <f t="shared" si="117"/>
        <v>0</v>
      </c>
      <c r="CS194" s="237">
        <f t="shared" si="118"/>
        <v>0</v>
      </c>
      <c r="CT194" s="223">
        <f t="shared" si="119"/>
        <v>1.9230769230769231</v>
      </c>
      <c r="CU194" s="223" t="str">
        <f t="shared" si="120"/>
        <v>Đạt mục tiêu</v>
      </c>
      <c r="CV194" s="5"/>
    </row>
    <row r="195" spans="1:100" s="1" customFormat="1" ht="47">
      <c r="A195" s="1036"/>
      <c r="B195" s="1024"/>
      <c r="C195" s="1033"/>
      <c r="D195" s="217" t="s">
        <v>208</v>
      </c>
      <c r="E195" s="1033"/>
      <c r="F195" s="217" t="s">
        <v>208</v>
      </c>
      <c r="G195" s="220" t="s">
        <v>393</v>
      </c>
      <c r="H195" s="220" t="s">
        <v>2556</v>
      </c>
      <c r="I195" s="601"/>
      <c r="J195" s="212"/>
      <c r="K195" s="465"/>
      <c r="L195" s="5" t="s">
        <v>32</v>
      </c>
      <c r="M195" s="212" t="s">
        <v>31</v>
      </c>
      <c r="N195" s="165" t="s">
        <v>12</v>
      </c>
      <c r="O195" s="221" t="s">
        <v>29</v>
      </c>
      <c r="P195" s="221" t="s">
        <v>24</v>
      </c>
      <c r="Q195" s="5"/>
      <c r="R195" s="5"/>
      <c r="S195" s="5"/>
      <c r="T195" s="5"/>
      <c r="U195" s="6" t="s">
        <v>24</v>
      </c>
      <c r="V195" s="5"/>
      <c r="W195" s="5"/>
      <c r="X195" s="5"/>
      <c r="Y195" s="5"/>
      <c r="Z195" s="5"/>
      <c r="AA195" s="5"/>
      <c r="AB195" s="80">
        <f t="shared" si="110"/>
        <v>1</v>
      </c>
      <c r="AC195" s="642"/>
      <c r="AD195" s="7"/>
      <c r="AE195" s="7"/>
      <c r="AF195" s="7"/>
      <c r="AG195" s="7"/>
      <c r="AH195" s="7"/>
      <c r="AI195" s="7"/>
      <c r="AJ195" s="7"/>
      <c r="AK195" s="7"/>
      <c r="AL195" s="7"/>
      <c r="AM195" s="7"/>
      <c r="AN195" s="7"/>
      <c r="AO195" s="7" t="s">
        <v>1405</v>
      </c>
      <c r="AP195" s="7"/>
      <c r="AQ195" s="7"/>
      <c r="AR195" s="7"/>
      <c r="AS195" s="7"/>
      <c r="AT195" s="7"/>
      <c r="AU195" s="7"/>
      <c r="AV195" s="55"/>
      <c r="AW195" s="7"/>
      <c r="AX195" s="7"/>
      <c r="AY195" s="7"/>
      <c r="AZ195" s="7"/>
      <c r="BA195" s="7"/>
      <c r="BB195" s="7"/>
      <c r="BC195" s="7"/>
      <c r="BD195" s="7"/>
      <c r="BE195" s="7"/>
      <c r="BF195" s="7"/>
      <c r="BG195" s="7"/>
      <c r="BH195" s="7"/>
      <c r="BI195" s="7"/>
      <c r="BJ195" s="7"/>
      <c r="BK195" s="7"/>
      <c r="BL195" s="780">
        <v>2</v>
      </c>
      <c r="BM195" s="354">
        <v>2</v>
      </c>
      <c r="BN195" s="354">
        <v>2</v>
      </c>
      <c r="BO195" s="354">
        <v>2</v>
      </c>
      <c r="BP195" s="354">
        <v>2</v>
      </c>
      <c r="BQ195" s="354">
        <v>2</v>
      </c>
      <c r="BR195" s="797">
        <v>2</v>
      </c>
      <c r="BS195" s="356">
        <v>2</v>
      </c>
      <c r="BT195" s="354">
        <v>2</v>
      </c>
      <c r="BU195" s="354">
        <v>2</v>
      </c>
      <c r="BV195" s="354">
        <v>2</v>
      </c>
      <c r="BW195" s="797">
        <v>2</v>
      </c>
      <c r="BX195" s="354">
        <v>2</v>
      </c>
      <c r="BY195" s="797">
        <v>2</v>
      </c>
      <c r="BZ195" s="797">
        <v>1</v>
      </c>
      <c r="CA195" s="354">
        <v>2</v>
      </c>
      <c r="CB195" s="354">
        <v>2</v>
      </c>
      <c r="CC195" s="354">
        <v>2</v>
      </c>
      <c r="CD195" s="766">
        <v>2</v>
      </c>
      <c r="CE195" s="354">
        <v>2</v>
      </c>
      <c r="CF195" s="354">
        <v>2</v>
      </c>
      <c r="CG195" s="354">
        <v>2</v>
      </c>
      <c r="CH195" s="354">
        <v>1</v>
      </c>
      <c r="CI195" s="354">
        <v>2</v>
      </c>
      <c r="CJ195" s="766">
        <v>2</v>
      </c>
      <c r="CK195" s="354">
        <v>2</v>
      </c>
      <c r="CL195" s="222">
        <f t="shared" si="111"/>
        <v>24</v>
      </c>
      <c r="CM195" s="237">
        <f t="shared" si="112"/>
        <v>0.92307692307692313</v>
      </c>
      <c r="CN195" s="222">
        <f t="shared" si="113"/>
        <v>2</v>
      </c>
      <c r="CO195" s="237">
        <f t="shared" si="114"/>
        <v>7.6923076923076927E-2</v>
      </c>
      <c r="CP195" s="222">
        <f t="shared" si="115"/>
        <v>0</v>
      </c>
      <c r="CQ195" s="237">
        <f t="shared" si="116"/>
        <v>0</v>
      </c>
      <c r="CR195" s="222">
        <f t="shared" si="117"/>
        <v>0</v>
      </c>
      <c r="CS195" s="237">
        <f t="shared" si="118"/>
        <v>0</v>
      </c>
      <c r="CT195" s="223">
        <f t="shared" si="119"/>
        <v>1.9230769230769231</v>
      </c>
      <c r="CU195" s="223" t="str">
        <f t="shared" si="120"/>
        <v>Đạt mục tiêu</v>
      </c>
      <c r="CV195" s="5"/>
    </row>
    <row r="196" spans="1:100" s="1" customFormat="1" ht="47">
      <c r="A196" s="1036">
        <v>79</v>
      </c>
      <c r="B196" s="1044" t="s">
        <v>1370</v>
      </c>
      <c r="C196" s="1033" t="s">
        <v>26</v>
      </c>
      <c r="D196" s="1024" t="s">
        <v>207</v>
      </c>
      <c r="E196" s="1033" t="s">
        <v>26</v>
      </c>
      <c r="F196" s="1044" t="s">
        <v>1369</v>
      </c>
      <c r="G196" s="217" t="s">
        <v>1416</v>
      </c>
      <c r="H196" s="217"/>
      <c r="I196" s="591"/>
      <c r="J196" s="212"/>
      <c r="K196" s="465"/>
      <c r="L196" s="5" t="s">
        <v>32</v>
      </c>
      <c r="M196" s="212" t="s">
        <v>31</v>
      </c>
      <c r="N196" s="165" t="s">
        <v>12</v>
      </c>
      <c r="O196" s="221" t="s">
        <v>29</v>
      </c>
      <c r="P196" s="221" t="s">
        <v>24</v>
      </c>
      <c r="Q196" s="5"/>
      <c r="R196" s="5"/>
      <c r="S196" s="5"/>
      <c r="T196" s="5"/>
      <c r="U196" s="6"/>
      <c r="V196" s="5"/>
      <c r="W196" s="5"/>
      <c r="X196" s="5"/>
      <c r="Y196" s="5"/>
      <c r="Z196" s="5"/>
      <c r="AA196" s="5" t="s">
        <v>24</v>
      </c>
      <c r="AB196" s="80">
        <f t="shared" si="110"/>
        <v>1</v>
      </c>
      <c r="AC196" s="642" t="s">
        <v>1317</v>
      </c>
      <c r="AD196" s="7"/>
      <c r="AE196" s="7"/>
      <c r="AF196" s="7"/>
      <c r="AG196" s="7"/>
      <c r="AH196" s="7"/>
      <c r="AI196" s="7" t="s">
        <v>1318</v>
      </c>
      <c r="AJ196" s="7"/>
      <c r="AK196" s="7"/>
      <c r="AL196" s="7"/>
      <c r="AM196" s="7"/>
      <c r="AN196" s="7"/>
      <c r="AO196" s="7"/>
      <c r="AP196" s="7"/>
      <c r="AQ196" s="7"/>
      <c r="AR196" s="7"/>
      <c r="AS196" s="7"/>
      <c r="AT196" s="7"/>
      <c r="AU196" s="7"/>
      <c r="AV196" s="55"/>
      <c r="AW196" s="7"/>
      <c r="AX196" s="7"/>
      <c r="AY196" s="7"/>
      <c r="AZ196" s="7"/>
      <c r="BA196" s="7"/>
      <c r="BB196" s="7"/>
      <c r="BC196" s="7"/>
      <c r="BD196" s="7"/>
      <c r="BE196" s="7"/>
      <c r="BF196" s="7"/>
      <c r="BG196" s="7"/>
      <c r="BH196" s="7"/>
      <c r="BI196" s="7"/>
      <c r="BJ196" s="7"/>
      <c r="BK196" s="7"/>
      <c r="BL196" s="780">
        <v>2</v>
      </c>
      <c r="BM196" s="354">
        <v>2</v>
      </c>
      <c r="BN196" s="354">
        <v>2</v>
      </c>
      <c r="BO196" s="354">
        <v>2</v>
      </c>
      <c r="BP196" s="354">
        <v>1</v>
      </c>
      <c r="BQ196" s="354">
        <v>2</v>
      </c>
      <c r="BR196" s="797">
        <v>2</v>
      </c>
      <c r="BS196" s="356">
        <v>2</v>
      </c>
      <c r="BT196" s="354">
        <v>2</v>
      </c>
      <c r="BU196" s="354">
        <v>2</v>
      </c>
      <c r="BV196" s="354">
        <v>2</v>
      </c>
      <c r="BW196" s="797">
        <v>2</v>
      </c>
      <c r="BX196" s="354">
        <v>2</v>
      </c>
      <c r="BY196" s="797">
        <v>2</v>
      </c>
      <c r="BZ196" s="797">
        <v>2</v>
      </c>
      <c r="CA196" s="354">
        <v>2</v>
      </c>
      <c r="CB196" s="354">
        <v>2</v>
      </c>
      <c r="CC196" s="354">
        <v>2</v>
      </c>
      <c r="CD196" s="766">
        <v>2</v>
      </c>
      <c r="CE196" s="354">
        <v>2</v>
      </c>
      <c r="CF196" s="354">
        <v>2</v>
      </c>
      <c r="CG196" s="354">
        <v>2</v>
      </c>
      <c r="CH196" s="354">
        <v>2</v>
      </c>
      <c r="CI196" s="354">
        <v>2</v>
      </c>
      <c r="CJ196" s="766">
        <v>2</v>
      </c>
      <c r="CK196" s="354">
        <v>2</v>
      </c>
      <c r="CL196" s="222">
        <f t="shared" si="111"/>
        <v>25</v>
      </c>
      <c r="CM196" s="237">
        <f t="shared" si="112"/>
        <v>0.96153846153846156</v>
      </c>
      <c r="CN196" s="222">
        <f t="shared" si="113"/>
        <v>1</v>
      </c>
      <c r="CO196" s="237">
        <f t="shared" si="114"/>
        <v>3.8461538461538464E-2</v>
      </c>
      <c r="CP196" s="222">
        <f t="shared" si="115"/>
        <v>0</v>
      </c>
      <c r="CQ196" s="237">
        <f t="shared" si="116"/>
        <v>0</v>
      </c>
      <c r="CR196" s="222">
        <f t="shared" si="117"/>
        <v>0</v>
      </c>
      <c r="CS196" s="237">
        <f t="shared" si="118"/>
        <v>0</v>
      </c>
      <c r="CT196" s="223">
        <f t="shared" si="119"/>
        <v>1.9615384615384615</v>
      </c>
      <c r="CU196" s="223" t="str">
        <f t="shared" si="120"/>
        <v>Đạt mục tiêu</v>
      </c>
      <c r="CV196" s="5"/>
    </row>
    <row r="197" spans="1:100" s="1" customFormat="1" ht="62">
      <c r="A197" s="1036"/>
      <c r="B197" s="1024"/>
      <c r="C197" s="1033"/>
      <c r="D197" s="1024"/>
      <c r="E197" s="1033"/>
      <c r="F197" s="1024"/>
      <c r="G197" s="220" t="s">
        <v>1499</v>
      </c>
      <c r="H197" s="220"/>
      <c r="I197" s="601"/>
      <c r="J197" s="212"/>
      <c r="K197" s="465"/>
      <c r="L197" s="5" t="s">
        <v>32</v>
      </c>
      <c r="M197" s="212" t="s">
        <v>31</v>
      </c>
      <c r="N197" s="165" t="s">
        <v>12</v>
      </c>
      <c r="O197" s="221" t="s">
        <v>29</v>
      </c>
      <c r="P197" s="221" t="s">
        <v>24</v>
      </c>
      <c r="Q197" s="5"/>
      <c r="R197" s="5"/>
      <c r="S197" s="5" t="s">
        <v>24</v>
      </c>
      <c r="T197" s="5"/>
      <c r="U197" s="6"/>
      <c r="V197" s="5"/>
      <c r="W197" s="5"/>
      <c r="X197" s="5"/>
      <c r="Y197" s="5"/>
      <c r="Z197" s="5"/>
      <c r="AA197" s="5"/>
      <c r="AB197" s="80">
        <f t="shared" si="110"/>
        <v>1</v>
      </c>
      <c r="AC197" s="642"/>
      <c r="AD197" s="7"/>
      <c r="AE197" s="7"/>
      <c r="AF197" s="7"/>
      <c r="AG197" s="7"/>
      <c r="AH197" s="7"/>
      <c r="AI197" s="7"/>
      <c r="AJ197" s="7"/>
      <c r="AK197" s="7"/>
      <c r="AL197" s="7"/>
      <c r="AM197" s="7" t="s">
        <v>1404</v>
      </c>
      <c r="AN197" s="7"/>
      <c r="AO197" s="7"/>
      <c r="AP197" s="7"/>
      <c r="AQ197" s="7"/>
      <c r="AR197" s="7"/>
      <c r="AS197" s="7" t="s">
        <v>1315</v>
      </c>
      <c r="AT197" s="7"/>
      <c r="AU197" s="7" t="s">
        <v>1315</v>
      </c>
      <c r="AV197" s="55"/>
      <c r="AW197" s="7"/>
      <c r="AX197" s="7"/>
      <c r="AY197" s="7"/>
      <c r="AZ197" s="7"/>
      <c r="BA197" s="7"/>
      <c r="BB197" s="7"/>
      <c r="BC197" s="7"/>
      <c r="BD197" s="7"/>
      <c r="BE197" s="7"/>
      <c r="BF197" s="7"/>
      <c r="BG197" s="7"/>
      <c r="BH197" s="7"/>
      <c r="BI197" s="7"/>
      <c r="BJ197" s="7"/>
      <c r="BK197" s="7"/>
      <c r="BL197" s="780">
        <v>2</v>
      </c>
      <c r="BM197" s="354">
        <v>2</v>
      </c>
      <c r="BN197" s="354">
        <v>2</v>
      </c>
      <c r="BO197" s="354">
        <v>2</v>
      </c>
      <c r="BP197" s="354">
        <v>2</v>
      </c>
      <c r="BQ197" s="354">
        <v>2</v>
      </c>
      <c r="BR197" s="797">
        <v>2</v>
      </c>
      <c r="BS197" s="356">
        <v>2</v>
      </c>
      <c r="BT197" s="354">
        <v>2</v>
      </c>
      <c r="BU197" s="354">
        <v>2</v>
      </c>
      <c r="BV197" s="354">
        <v>2</v>
      </c>
      <c r="BW197" s="797">
        <v>11</v>
      </c>
      <c r="BX197" s="354">
        <v>2</v>
      </c>
      <c r="BY197" s="797">
        <v>2</v>
      </c>
      <c r="BZ197" s="797">
        <v>2</v>
      </c>
      <c r="CA197" s="354">
        <v>2</v>
      </c>
      <c r="CB197" s="354">
        <v>2</v>
      </c>
      <c r="CC197" s="354">
        <v>2</v>
      </c>
      <c r="CD197" s="766">
        <v>2</v>
      </c>
      <c r="CE197" s="354">
        <v>2</v>
      </c>
      <c r="CF197" s="354">
        <v>2</v>
      </c>
      <c r="CG197" s="354">
        <v>2</v>
      </c>
      <c r="CH197" s="354">
        <v>1</v>
      </c>
      <c r="CI197" s="354">
        <v>2</v>
      </c>
      <c r="CJ197" s="766">
        <v>2</v>
      </c>
      <c r="CK197" s="354">
        <v>2</v>
      </c>
      <c r="CL197" s="222">
        <f t="shared" si="111"/>
        <v>24</v>
      </c>
      <c r="CM197" s="237">
        <f t="shared" si="112"/>
        <v>0.96</v>
      </c>
      <c r="CN197" s="222">
        <f t="shared" si="113"/>
        <v>1</v>
      </c>
      <c r="CO197" s="237">
        <f t="shared" si="114"/>
        <v>0.04</v>
      </c>
      <c r="CP197" s="222">
        <f t="shared" si="115"/>
        <v>0</v>
      </c>
      <c r="CQ197" s="237">
        <f t="shared" si="116"/>
        <v>0</v>
      </c>
      <c r="CR197" s="222">
        <f t="shared" si="117"/>
        <v>0</v>
      </c>
      <c r="CS197" s="237">
        <f t="shared" si="118"/>
        <v>0</v>
      </c>
      <c r="CT197" s="223">
        <f t="shared" si="119"/>
        <v>1.96</v>
      </c>
      <c r="CU197" s="223" t="str">
        <f t="shared" si="120"/>
        <v>Đạt mục tiêu</v>
      </c>
      <c r="CV197" s="5"/>
    </row>
    <row r="198" spans="1:100" s="1" customFormat="1" ht="77.5">
      <c r="A198" s="1036"/>
      <c r="B198" s="1024"/>
      <c r="C198" s="1033"/>
      <c r="D198" s="1024"/>
      <c r="E198" s="1033"/>
      <c r="F198" s="1024"/>
      <c r="G198" s="220" t="s">
        <v>1513</v>
      </c>
      <c r="H198" s="220"/>
      <c r="I198" s="601"/>
      <c r="J198" s="212"/>
      <c r="K198" s="465"/>
      <c r="L198" s="5" t="s">
        <v>32</v>
      </c>
      <c r="M198" s="212" t="s">
        <v>31</v>
      </c>
      <c r="N198" s="165" t="s">
        <v>12</v>
      </c>
      <c r="O198" s="221" t="s">
        <v>29</v>
      </c>
      <c r="P198" s="221" t="s">
        <v>24</v>
      </c>
      <c r="Q198" s="5"/>
      <c r="R198" s="5"/>
      <c r="S198" s="5"/>
      <c r="T198" s="5"/>
      <c r="U198" s="6"/>
      <c r="V198" s="5" t="s">
        <v>24</v>
      </c>
      <c r="W198" s="5"/>
      <c r="X198" s="5"/>
      <c r="Y198" s="5"/>
      <c r="Z198" s="5"/>
      <c r="AA198" s="5"/>
      <c r="AB198" s="80">
        <f t="shared" si="110"/>
        <v>1</v>
      </c>
      <c r="AC198" s="642"/>
      <c r="AD198" s="7"/>
      <c r="AE198" s="7"/>
      <c r="AF198" s="7"/>
      <c r="AG198" s="7"/>
      <c r="AH198" s="7"/>
      <c r="AI198" s="7"/>
      <c r="AJ198" s="7"/>
      <c r="AK198" s="7"/>
      <c r="AL198" s="7"/>
      <c r="AM198" s="7"/>
      <c r="AN198" s="7"/>
      <c r="AO198" s="7"/>
      <c r="AP198" s="7"/>
      <c r="AQ198" s="7"/>
      <c r="AR198" s="7"/>
      <c r="AS198" s="7"/>
      <c r="AT198" s="7"/>
      <c r="AU198" s="7"/>
      <c r="AV198" s="55" t="s">
        <v>1315</v>
      </c>
      <c r="AW198" s="55" t="s">
        <v>1315</v>
      </c>
      <c r="AX198" s="55" t="s">
        <v>1315</v>
      </c>
      <c r="AY198" s="55"/>
      <c r="AZ198" s="55"/>
      <c r="BA198" s="7"/>
      <c r="BB198" s="7"/>
      <c r="BC198" s="7"/>
      <c r="BD198" s="7"/>
      <c r="BE198" s="7"/>
      <c r="BF198" s="7"/>
      <c r="BG198" s="7"/>
      <c r="BH198" s="7"/>
      <c r="BI198" s="7"/>
      <c r="BJ198" s="7"/>
      <c r="BK198" s="7"/>
      <c r="BL198" s="780">
        <v>1</v>
      </c>
      <c r="BM198" s="354">
        <v>2</v>
      </c>
      <c r="BN198" s="354">
        <v>2</v>
      </c>
      <c r="BO198" s="354">
        <v>2</v>
      </c>
      <c r="BP198" s="354">
        <v>2</v>
      </c>
      <c r="BQ198" s="354">
        <v>2</v>
      </c>
      <c r="BR198" s="797">
        <v>2</v>
      </c>
      <c r="BS198" s="356">
        <v>2</v>
      </c>
      <c r="BT198" s="354">
        <v>2</v>
      </c>
      <c r="BU198" s="354">
        <v>2</v>
      </c>
      <c r="BV198" s="354">
        <v>2</v>
      </c>
      <c r="BW198" s="797">
        <v>2</v>
      </c>
      <c r="BX198" s="354">
        <v>2</v>
      </c>
      <c r="BY198" s="797">
        <v>2</v>
      </c>
      <c r="BZ198" s="797">
        <v>2</v>
      </c>
      <c r="CA198" s="354">
        <v>1</v>
      </c>
      <c r="CB198" s="354">
        <v>2</v>
      </c>
      <c r="CC198" s="354">
        <v>2</v>
      </c>
      <c r="CD198" s="766">
        <v>2</v>
      </c>
      <c r="CE198" s="354">
        <v>2</v>
      </c>
      <c r="CF198" s="354">
        <v>2</v>
      </c>
      <c r="CG198" s="354">
        <v>2</v>
      </c>
      <c r="CH198" s="354">
        <v>2</v>
      </c>
      <c r="CI198" s="354">
        <v>2</v>
      </c>
      <c r="CJ198" s="766">
        <v>2</v>
      </c>
      <c r="CK198" s="354">
        <v>2</v>
      </c>
      <c r="CL198" s="222">
        <f t="shared" si="111"/>
        <v>24</v>
      </c>
      <c r="CM198" s="237">
        <f t="shared" si="112"/>
        <v>0.92307692307692313</v>
      </c>
      <c r="CN198" s="222">
        <f t="shared" si="113"/>
        <v>2</v>
      </c>
      <c r="CO198" s="237">
        <f t="shared" si="114"/>
        <v>7.6923076923076927E-2</v>
      </c>
      <c r="CP198" s="222">
        <f t="shared" si="115"/>
        <v>0</v>
      </c>
      <c r="CQ198" s="237">
        <f t="shared" si="116"/>
        <v>0</v>
      </c>
      <c r="CR198" s="222">
        <f t="shared" si="117"/>
        <v>0</v>
      </c>
      <c r="CS198" s="237">
        <f t="shared" si="118"/>
        <v>0</v>
      </c>
      <c r="CT198" s="223">
        <f t="shared" si="119"/>
        <v>1.9230769230769231</v>
      </c>
      <c r="CU198" s="223" t="str">
        <f t="shared" si="120"/>
        <v>Đạt mục tiêu</v>
      </c>
      <c r="CV198" s="5"/>
    </row>
    <row r="199" spans="1:100" s="1" customFormat="1" ht="47">
      <c r="A199" s="1036"/>
      <c r="B199" s="1024"/>
      <c r="C199" s="1033"/>
      <c r="D199" s="1024"/>
      <c r="E199" s="1033"/>
      <c r="F199" s="1024"/>
      <c r="G199" s="217" t="s">
        <v>865</v>
      </c>
      <c r="H199" s="217"/>
      <c r="I199" s="591"/>
      <c r="J199" s="212"/>
      <c r="K199" s="465"/>
      <c r="L199" s="5" t="s">
        <v>32</v>
      </c>
      <c r="M199" s="212" t="s">
        <v>31</v>
      </c>
      <c r="N199" s="165" t="s">
        <v>12</v>
      </c>
      <c r="O199" s="221" t="s">
        <v>29</v>
      </c>
      <c r="P199" s="221" t="s">
        <v>24</v>
      </c>
      <c r="Q199" s="5"/>
      <c r="R199" s="5"/>
      <c r="S199" s="5"/>
      <c r="T199" s="5"/>
      <c r="U199" s="6"/>
      <c r="V199" s="5"/>
      <c r="W199" s="5"/>
      <c r="X199" s="5"/>
      <c r="Y199" s="5"/>
      <c r="Z199" s="5" t="s">
        <v>24</v>
      </c>
      <c r="AA199" s="5"/>
      <c r="AB199" s="80">
        <f t="shared" si="110"/>
        <v>1</v>
      </c>
      <c r="AC199" s="642"/>
      <c r="AD199" s="7"/>
      <c r="AE199" s="7"/>
      <c r="AF199" s="7"/>
      <c r="AG199" s="7"/>
      <c r="AH199" s="7"/>
      <c r="AI199" s="7"/>
      <c r="AJ199" s="7"/>
      <c r="AK199" s="7"/>
      <c r="AL199" s="7"/>
      <c r="AM199" s="7"/>
      <c r="AN199" s="7"/>
      <c r="AO199" s="7"/>
      <c r="AP199" s="7"/>
      <c r="AQ199" s="7"/>
      <c r="AR199" s="7"/>
      <c r="AS199" s="7"/>
      <c r="AT199" s="7"/>
      <c r="AU199" s="7"/>
      <c r="AV199" s="55"/>
      <c r="AW199" s="7"/>
      <c r="AX199" s="7"/>
      <c r="AY199" s="7"/>
      <c r="AZ199" s="7"/>
      <c r="BA199" s="7"/>
      <c r="BB199" s="7"/>
      <c r="BC199" s="7"/>
      <c r="BD199" s="7"/>
      <c r="BE199" s="7"/>
      <c r="BF199" s="7"/>
      <c r="BG199" s="7"/>
      <c r="BH199" s="7"/>
      <c r="BI199" s="7" t="s">
        <v>1317</v>
      </c>
      <c r="BJ199" s="7"/>
      <c r="BK199" s="7"/>
      <c r="BL199" s="780">
        <v>2</v>
      </c>
      <c r="BM199" s="354">
        <v>2</v>
      </c>
      <c r="BN199" s="354">
        <v>2</v>
      </c>
      <c r="BO199" s="354">
        <v>2</v>
      </c>
      <c r="BP199" s="354">
        <v>2</v>
      </c>
      <c r="BQ199" s="354">
        <v>1</v>
      </c>
      <c r="BR199" s="797">
        <v>2</v>
      </c>
      <c r="BS199" s="356">
        <v>2</v>
      </c>
      <c r="BT199" s="354">
        <v>2</v>
      </c>
      <c r="BU199" s="354">
        <v>1</v>
      </c>
      <c r="BV199" s="354">
        <v>2</v>
      </c>
      <c r="BW199" s="797">
        <v>2</v>
      </c>
      <c r="BX199" s="354">
        <v>2</v>
      </c>
      <c r="BY199" s="797">
        <v>2</v>
      </c>
      <c r="BZ199" s="797">
        <v>2</v>
      </c>
      <c r="CA199" s="354">
        <v>2</v>
      </c>
      <c r="CB199" s="354">
        <v>2</v>
      </c>
      <c r="CC199" s="354">
        <v>2</v>
      </c>
      <c r="CD199" s="766">
        <v>2</v>
      </c>
      <c r="CE199" s="354">
        <v>2</v>
      </c>
      <c r="CF199" s="354">
        <v>2</v>
      </c>
      <c r="CG199" s="354">
        <v>2</v>
      </c>
      <c r="CH199" s="354">
        <v>2</v>
      </c>
      <c r="CI199" s="354">
        <v>2</v>
      </c>
      <c r="CJ199" s="766">
        <v>2</v>
      </c>
      <c r="CK199" s="354">
        <v>2</v>
      </c>
      <c r="CL199" s="222">
        <f t="shared" si="111"/>
        <v>24</v>
      </c>
      <c r="CM199" s="237">
        <f t="shared" si="112"/>
        <v>0.92307692307692313</v>
      </c>
      <c r="CN199" s="222">
        <f t="shared" si="113"/>
        <v>2</v>
      </c>
      <c r="CO199" s="237">
        <f t="shared" si="114"/>
        <v>7.6923076923076927E-2</v>
      </c>
      <c r="CP199" s="222">
        <f t="shared" si="115"/>
        <v>0</v>
      </c>
      <c r="CQ199" s="237">
        <f t="shared" si="116"/>
        <v>0</v>
      </c>
      <c r="CR199" s="222">
        <f t="shared" si="117"/>
        <v>0</v>
      </c>
      <c r="CS199" s="237">
        <f t="shared" si="118"/>
        <v>0</v>
      </c>
      <c r="CT199" s="223">
        <f t="shared" si="119"/>
        <v>1.9230769230769231</v>
      </c>
      <c r="CU199" s="223" t="str">
        <f t="shared" si="120"/>
        <v>Đạt mục tiêu</v>
      </c>
      <c r="CV199" s="5"/>
    </row>
    <row r="200" spans="1:100" s="1" customFormat="1" ht="77.5">
      <c r="A200" s="1036">
        <v>80</v>
      </c>
      <c r="B200" s="1044" t="s">
        <v>972</v>
      </c>
      <c r="C200" s="1033" t="s">
        <v>28</v>
      </c>
      <c r="D200" s="1024" t="s">
        <v>643</v>
      </c>
      <c r="E200" s="1033" t="s">
        <v>26</v>
      </c>
      <c r="F200" s="1044" t="s">
        <v>973</v>
      </c>
      <c r="G200" s="217" t="s">
        <v>585</v>
      </c>
      <c r="H200" s="217"/>
      <c r="I200" s="591"/>
      <c r="J200" s="69" t="s">
        <v>709</v>
      </c>
      <c r="K200" s="485"/>
      <c r="L200" s="212" t="s">
        <v>32</v>
      </c>
      <c r="M200" s="212" t="s">
        <v>31</v>
      </c>
      <c r="N200" s="165" t="s">
        <v>12</v>
      </c>
      <c r="O200" s="221" t="s">
        <v>25</v>
      </c>
      <c r="P200" s="221" t="s">
        <v>24</v>
      </c>
      <c r="Q200" s="5"/>
      <c r="R200" s="5"/>
      <c r="S200" s="5"/>
      <c r="T200" s="5" t="s">
        <v>24</v>
      </c>
      <c r="U200" s="6"/>
      <c r="V200" s="5"/>
      <c r="W200" s="5"/>
      <c r="X200" s="5"/>
      <c r="Y200" s="5"/>
      <c r="Z200" s="5"/>
      <c r="AA200" s="5"/>
      <c r="AB200" s="80">
        <f t="shared" si="110"/>
        <v>1</v>
      </c>
      <c r="AC200" s="642"/>
      <c r="AD200" s="7"/>
      <c r="AE200" s="7"/>
      <c r="AF200" s="7"/>
      <c r="AG200" s="7"/>
      <c r="AH200" s="7" t="s">
        <v>1404</v>
      </c>
      <c r="AI200" s="7"/>
      <c r="AJ200" s="7" t="s">
        <v>1404</v>
      </c>
      <c r="AK200" s="7"/>
      <c r="AL200" s="7"/>
      <c r="AM200" s="7"/>
      <c r="AN200" s="7"/>
      <c r="AO200" s="7" t="s">
        <v>1404</v>
      </c>
      <c r="AP200" s="55" t="s">
        <v>1404</v>
      </c>
      <c r="AQ200" s="55" t="s">
        <v>1404</v>
      </c>
      <c r="AR200" s="55" t="s">
        <v>1404</v>
      </c>
      <c r="AS200" s="7"/>
      <c r="AT200" s="7"/>
      <c r="AU200" s="7"/>
      <c r="AV200" s="55"/>
      <c r="AW200" s="7"/>
      <c r="AX200" s="7"/>
      <c r="AY200" s="7"/>
      <c r="AZ200" s="7"/>
      <c r="BA200" s="7"/>
      <c r="BB200" s="7"/>
      <c r="BC200" s="7"/>
      <c r="BD200" s="7"/>
      <c r="BE200" s="7"/>
      <c r="BF200" s="7"/>
      <c r="BG200" s="7"/>
      <c r="BH200" s="7"/>
      <c r="BI200" s="7"/>
      <c r="BJ200" s="7"/>
      <c r="BK200" s="7"/>
      <c r="BL200" s="780">
        <v>2</v>
      </c>
      <c r="BM200" s="354">
        <v>2</v>
      </c>
      <c r="BN200" s="354">
        <v>2</v>
      </c>
      <c r="BO200" s="354">
        <v>1</v>
      </c>
      <c r="BP200" s="354">
        <v>2</v>
      </c>
      <c r="BQ200" s="354">
        <v>2</v>
      </c>
      <c r="BR200" s="797">
        <v>2</v>
      </c>
      <c r="BS200" s="356">
        <v>2</v>
      </c>
      <c r="BT200" s="354">
        <v>2</v>
      </c>
      <c r="BU200" s="354">
        <v>2</v>
      </c>
      <c r="BV200" s="354">
        <v>2</v>
      </c>
      <c r="BW200" s="797">
        <v>2</v>
      </c>
      <c r="BX200" s="354">
        <v>2</v>
      </c>
      <c r="BY200" s="797">
        <v>2</v>
      </c>
      <c r="BZ200" s="797">
        <v>2</v>
      </c>
      <c r="CA200" s="354">
        <v>2</v>
      </c>
      <c r="CB200" s="354">
        <v>2</v>
      </c>
      <c r="CC200" s="354">
        <v>1</v>
      </c>
      <c r="CD200" s="766">
        <v>2</v>
      </c>
      <c r="CE200" s="354">
        <v>1</v>
      </c>
      <c r="CF200" s="354">
        <v>2</v>
      </c>
      <c r="CG200" s="354">
        <v>2</v>
      </c>
      <c r="CH200" s="354">
        <v>2</v>
      </c>
      <c r="CI200" s="354">
        <v>2</v>
      </c>
      <c r="CJ200" s="766">
        <v>2</v>
      </c>
      <c r="CK200" s="354">
        <v>2</v>
      </c>
      <c r="CL200" s="222">
        <f t="shared" si="111"/>
        <v>23</v>
      </c>
      <c r="CM200" s="237">
        <f t="shared" si="112"/>
        <v>0.88461538461538458</v>
      </c>
      <c r="CN200" s="222">
        <f t="shared" si="113"/>
        <v>3</v>
      </c>
      <c r="CO200" s="237">
        <f t="shared" si="114"/>
        <v>0.11538461538461539</v>
      </c>
      <c r="CP200" s="222">
        <f t="shared" si="115"/>
        <v>0</v>
      </c>
      <c r="CQ200" s="237">
        <f t="shared" si="116"/>
        <v>0</v>
      </c>
      <c r="CR200" s="222">
        <f t="shared" si="117"/>
        <v>0</v>
      </c>
      <c r="CS200" s="237">
        <f t="shared" si="118"/>
        <v>0</v>
      </c>
      <c r="CT200" s="223">
        <f t="shared" si="119"/>
        <v>1.8846153846153846</v>
      </c>
      <c r="CU200" s="223" t="str">
        <f t="shared" si="120"/>
        <v>Đạt mục tiêu</v>
      </c>
      <c r="CV200" s="7"/>
    </row>
    <row r="201" spans="1:100" s="1" customFormat="1" ht="47">
      <c r="A201" s="1036"/>
      <c r="B201" s="1024"/>
      <c r="C201" s="1033"/>
      <c r="D201" s="1024"/>
      <c r="E201" s="1033"/>
      <c r="F201" s="1024"/>
      <c r="G201" s="217" t="s">
        <v>1476</v>
      </c>
      <c r="H201" s="217"/>
      <c r="I201" s="591"/>
      <c r="J201" s="212"/>
      <c r="K201" s="465"/>
      <c r="L201" s="212" t="s">
        <v>32</v>
      </c>
      <c r="M201" s="212" t="s">
        <v>31</v>
      </c>
      <c r="N201" s="165" t="s">
        <v>12</v>
      </c>
      <c r="O201" s="221" t="s">
        <v>29</v>
      </c>
      <c r="P201" s="221" t="s">
        <v>24</v>
      </c>
      <c r="Q201" s="5"/>
      <c r="R201" s="5"/>
      <c r="S201" s="5"/>
      <c r="T201" s="5" t="s">
        <v>24</v>
      </c>
      <c r="U201" s="6"/>
      <c r="V201" s="5"/>
      <c r="W201" s="5"/>
      <c r="X201" s="5"/>
      <c r="Y201" s="5"/>
      <c r="Z201" s="5"/>
      <c r="AA201" s="5"/>
      <c r="AB201" s="80">
        <f t="shared" si="110"/>
        <v>1</v>
      </c>
      <c r="AC201" s="642"/>
      <c r="AD201" s="7"/>
      <c r="AE201" s="7"/>
      <c r="AF201" s="7"/>
      <c r="AG201" s="7"/>
      <c r="AH201" s="7"/>
      <c r="AI201" s="7"/>
      <c r="AJ201" s="7"/>
      <c r="AK201" s="7"/>
      <c r="AL201" s="7"/>
      <c r="AM201" s="7"/>
      <c r="AN201" s="7"/>
      <c r="AO201" s="7"/>
      <c r="AP201" s="55"/>
      <c r="AQ201" s="55" t="s">
        <v>1318</v>
      </c>
      <c r="AR201" s="55"/>
      <c r="AS201" s="7"/>
      <c r="AT201" s="7"/>
      <c r="AU201" s="7"/>
      <c r="AV201" s="55"/>
      <c r="AW201" s="7"/>
      <c r="AX201" s="7"/>
      <c r="AY201" s="7"/>
      <c r="AZ201" s="7"/>
      <c r="BA201" s="7"/>
      <c r="BB201" s="7"/>
      <c r="BC201" s="7"/>
      <c r="BD201" s="7"/>
      <c r="BE201" s="7"/>
      <c r="BF201" s="7"/>
      <c r="BG201" s="7"/>
      <c r="BH201" s="7"/>
      <c r="BI201" s="7"/>
      <c r="BJ201" s="7"/>
      <c r="BK201" s="7"/>
      <c r="BL201" s="780">
        <v>2</v>
      </c>
      <c r="BM201" s="354">
        <v>2</v>
      </c>
      <c r="BN201" s="354">
        <v>2</v>
      </c>
      <c r="BO201" s="354">
        <v>2</v>
      </c>
      <c r="BP201" s="354">
        <v>2</v>
      </c>
      <c r="BQ201" s="354">
        <v>2</v>
      </c>
      <c r="BR201" s="797">
        <v>2</v>
      </c>
      <c r="BS201" s="356">
        <v>2</v>
      </c>
      <c r="BT201" s="354">
        <v>1</v>
      </c>
      <c r="BU201" s="354">
        <v>2</v>
      </c>
      <c r="BV201" s="354">
        <v>2</v>
      </c>
      <c r="BW201" s="797">
        <v>2</v>
      </c>
      <c r="BX201" s="354">
        <v>2</v>
      </c>
      <c r="BY201" s="797">
        <v>2</v>
      </c>
      <c r="BZ201" s="797">
        <v>2</v>
      </c>
      <c r="CA201" s="354">
        <v>2</v>
      </c>
      <c r="CB201" s="354">
        <v>2</v>
      </c>
      <c r="CC201" s="354">
        <v>2</v>
      </c>
      <c r="CD201" s="766">
        <v>2</v>
      </c>
      <c r="CE201" s="354">
        <v>2</v>
      </c>
      <c r="CF201" s="354">
        <v>2</v>
      </c>
      <c r="CG201" s="354">
        <v>2</v>
      </c>
      <c r="CH201" s="354">
        <v>2</v>
      </c>
      <c r="CI201" s="354">
        <v>2</v>
      </c>
      <c r="CJ201" s="766">
        <v>2</v>
      </c>
      <c r="CK201" s="354">
        <v>2</v>
      </c>
      <c r="CL201" s="222">
        <f t="shared" si="111"/>
        <v>25</v>
      </c>
      <c r="CM201" s="237">
        <f t="shared" si="112"/>
        <v>0.96153846153846156</v>
      </c>
      <c r="CN201" s="222">
        <f t="shared" si="113"/>
        <v>1</v>
      </c>
      <c r="CO201" s="237">
        <f t="shared" si="114"/>
        <v>3.8461538461538464E-2</v>
      </c>
      <c r="CP201" s="222">
        <f t="shared" si="115"/>
        <v>0</v>
      </c>
      <c r="CQ201" s="237">
        <f t="shared" si="116"/>
        <v>0</v>
      </c>
      <c r="CR201" s="222">
        <f t="shared" si="117"/>
        <v>0</v>
      </c>
      <c r="CS201" s="237">
        <f t="shared" si="118"/>
        <v>0</v>
      </c>
      <c r="CT201" s="223">
        <f t="shared" si="119"/>
        <v>1.9615384615384615</v>
      </c>
      <c r="CU201" s="223" t="str">
        <f t="shared" si="120"/>
        <v>Đạt mục tiêu</v>
      </c>
      <c r="CV201" s="5"/>
    </row>
    <row r="202" spans="1:100" s="369" customFormat="1" ht="16.5">
      <c r="A202" s="44"/>
      <c r="B202" s="1121" t="s">
        <v>206</v>
      </c>
      <c r="C202" s="1195"/>
      <c r="D202" s="1195"/>
      <c r="E202" s="1195"/>
      <c r="F202" s="1121"/>
      <c r="G202" s="1121"/>
      <c r="H202" s="562"/>
      <c r="I202" s="591"/>
      <c r="J202" s="376"/>
      <c r="K202" s="492"/>
      <c r="L202" s="372"/>
      <c r="M202" s="372"/>
      <c r="N202" s="376"/>
      <c r="O202" s="376"/>
      <c r="P202" s="372"/>
      <c r="Q202" s="423" t="s">
        <v>38</v>
      </c>
      <c r="R202" s="367" t="s">
        <v>38</v>
      </c>
      <c r="S202" s="367" t="s">
        <v>38</v>
      </c>
      <c r="T202" s="367" t="s">
        <v>38</v>
      </c>
      <c r="U202" s="367" t="s">
        <v>38</v>
      </c>
      <c r="V202" s="367" t="s">
        <v>38</v>
      </c>
      <c r="W202" s="407"/>
      <c r="X202" s="367"/>
      <c r="Y202" s="367" t="s">
        <v>38</v>
      </c>
      <c r="Z202" s="367"/>
      <c r="AA202" s="367"/>
      <c r="AB202" s="192" t="s">
        <v>38</v>
      </c>
      <c r="AC202" s="641" t="s">
        <v>38</v>
      </c>
      <c r="AD202" s="423" t="s">
        <v>38</v>
      </c>
      <c r="AE202" s="423" t="s">
        <v>38</v>
      </c>
      <c r="AF202" s="423" t="s">
        <v>38</v>
      </c>
      <c r="AG202" s="192" t="s">
        <v>38</v>
      </c>
      <c r="AH202" s="192" t="s">
        <v>38</v>
      </c>
      <c r="AI202" s="192" t="s">
        <v>38</v>
      </c>
      <c r="AJ202" s="192" t="s">
        <v>38</v>
      </c>
      <c r="AK202" s="192" t="s">
        <v>38</v>
      </c>
      <c r="AL202" s="192" t="s">
        <v>38</v>
      </c>
      <c r="AM202" s="192" t="s">
        <v>38</v>
      </c>
      <c r="AN202" s="192" t="s">
        <v>38</v>
      </c>
      <c r="AO202" s="192" t="s">
        <v>38</v>
      </c>
      <c r="AP202" s="192" t="s">
        <v>38</v>
      </c>
      <c r="AQ202" s="192" t="s">
        <v>38</v>
      </c>
      <c r="AR202" s="192" t="s">
        <v>38</v>
      </c>
      <c r="AS202" s="192" t="s">
        <v>38</v>
      </c>
      <c r="AT202" s="192" t="s">
        <v>38</v>
      </c>
      <c r="AU202" s="192" t="s">
        <v>38</v>
      </c>
      <c r="AV202" s="192" t="s">
        <v>38</v>
      </c>
      <c r="AW202" s="192" t="s">
        <v>38</v>
      </c>
      <c r="AX202" s="192" t="s">
        <v>38</v>
      </c>
      <c r="AY202" s="192"/>
      <c r="AZ202" s="192"/>
      <c r="BA202" s="192" t="s">
        <v>38</v>
      </c>
      <c r="BB202" s="192" t="s">
        <v>38</v>
      </c>
      <c r="BC202" s="192" t="s">
        <v>38</v>
      </c>
      <c r="BD202" s="192" t="s">
        <v>38</v>
      </c>
      <c r="BE202" s="192" t="s">
        <v>38</v>
      </c>
      <c r="BF202" s="192" t="s">
        <v>38</v>
      </c>
      <c r="BG202" s="192" t="s">
        <v>38</v>
      </c>
      <c r="BH202" s="192" t="s">
        <v>38</v>
      </c>
      <c r="BI202" s="192" t="s">
        <v>38</v>
      </c>
      <c r="BJ202" s="192" t="s">
        <v>38</v>
      </c>
      <c r="BK202" s="192" t="s">
        <v>38</v>
      </c>
      <c r="BL202" s="782" t="s">
        <v>38</v>
      </c>
      <c r="BM202" s="192" t="s">
        <v>38</v>
      </c>
      <c r="BN202" s="192" t="s">
        <v>38</v>
      </c>
      <c r="BO202" s="192" t="s">
        <v>38</v>
      </c>
      <c r="BP202" s="192" t="s">
        <v>38</v>
      </c>
      <c r="BQ202" s="192" t="s">
        <v>38</v>
      </c>
      <c r="BR202" s="799" t="s">
        <v>38</v>
      </c>
      <c r="BS202" s="192" t="s">
        <v>38</v>
      </c>
      <c r="BT202" s="192" t="s">
        <v>38</v>
      </c>
      <c r="BU202" s="192" t="s">
        <v>38</v>
      </c>
      <c r="BV202" s="192" t="s">
        <v>38</v>
      </c>
      <c r="BW202" s="799" t="s">
        <v>38</v>
      </c>
      <c r="BX202" s="192" t="s">
        <v>38</v>
      </c>
      <c r="BY202" s="799" t="s">
        <v>38</v>
      </c>
      <c r="BZ202" s="799" t="s">
        <v>38</v>
      </c>
      <c r="CA202" s="192" t="s">
        <v>38</v>
      </c>
      <c r="CB202" s="192" t="s">
        <v>38</v>
      </c>
      <c r="CC202" s="192" t="s">
        <v>38</v>
      </c>
      <c r="CD202" s="192" t="s">
        <v>38</v>
      </c>
      <c r="CE202" s="192" t="s">
        <v>38</v>
      </c>
      <c r="CF202" s="192" t="s">
        <v>38</v>
      </c>
      <c r="CG202" s="192" t="s">
        <v>38</v>
      </c>
      <c r="CH202" s="192" t="s">
        <v>38</v>
      </c>
      <c r="CI202" s="192" t="s">
        <v>38</v>
      </c>
      <c r="CJ202" s="192" t="s">
        <v>38</v>
      </c>
      <c r="CK202" s="192" t="s">
        <v>38</v>
      </c>
      <c r="CL202" s="192" t="s">
        <v>38</v>
      </c>
      <c r="CM202" s="192" t="s">
        <v>38</v>
      </c>
      <c r="CN202" s="192" t="s">
        <v>38</v>
      </c>
      <c r="CO202" s="192" t="s">
        <v>38</v>
      </c>
      <c r="CP202" s="192" t="s">
        <v>38</v>
      </c>
      <c r="CQ202" s="192" t="s">
        <v>38</v>
      </c>
      <c r="CR202" s="192" t="s">
        <v>38</v>
      </c>
      <c r="CS202" s="192" t="s">
        <v>38</v>
      </c>
      <c r="CT202" s="192" t="s">
        <v>38</v>
      </c>
      <c r="CU202" s="192" t="s">
        <v>38</v>
      </c>
      <c r="CV202" s="423" t="s">
        <v>38</v>
      </c>
    </row>
    <row r="203" spans="1:100" s="1" customFormat="1" ht="85.75" customHeight="1">
      <c r="A203" s="1036">
        <v>81</v>
      </c>
      <c r="B203" s="1044" t="s">
        <v>2637</v>
      </c>
      <c r="C203" s="1033" t="s">
        <v>2427</v>
      </c>
      <c r="D203" s="1024" t="s">
        <v>2638</v>
      </c>
      <c r="E203" s="1033" t="s">
        <v>2427</v>
      </c>
      <c r="F203" s="1044" t="s">
        <v>2639</v>
      </c>
      <c r="G203" s="159" t="s">
        <v>2320</v>
      </c>
      <c r="H203" s="286" t="s">
        <v>2557</v>
      </c>
      <c r="I203" s="442"/>
      <c r="J203" s="212"/>
      <c r="K203" s="465"/>
      <c r="L203" s="5" t="s">
        <v>32</v>
      </c>
      <c r="M203" s="212" t="s">
        <v>31</v>
      </c>
      <c r="N203" s="165" t="s">
        <v>12</v>
      </c>
      <c r="O203" s="221" t="s">
        <v>29</v>
      </c>
      <c r="P203" s="221" t="s">
        <v>24</v>
      </c>
      <c r="Q203" s="5" t="s">
        <v>24</v>
      </c>
      <c r="R203" s="5"/>
      <c r="S203" s="5"/>
      <c r="T203" s="5"/>
      <c r="U203" s="6"/>
      <c r="V203" s="5"/>
      <c r="W203" s="5"/>
      <c r="X203" s="5"/>
      <c r="Y203" s="5"/>
      <c r="Z203" s="5"/>
      <c r="AA203" s="5"/>
      <c r="AB203" s="80">
        <f t="shared" ref="AB203:AB232" si="121">COUNTIF($Q203:$AA203,"x")</f>
        <v>1</v>
      </c>
      <c r="AC203" s="565" t="s">
        <v>1317</v>
      </c>
      <c r="AD203" s="5"/>
      <c r="AE203" s="5"/>
      <c r="AF203" s="5" t="s">
        <v>1317</v>
      </c>
      <c r="AG203" s="7"/>
      <c r="AH203" s="7"/>
      <c r="AI203" s="7"/>
      <c r="AJ203" s="7" t="s">
        <v>1317</v>
      </c>
      <c r="AK203" s="7"/>
      <c r="AL203" s="7"/>
      <c r="AM203" s="7"/>
      <c r="AN203" s="7"/>
      <c r="AO203" s="7"/>
      <c r="AP203" s="7"/>
      <c r="AQ203" s="7"/>
      <c r="AR203" s="7"/>
      <c r="AS203" s="7"/>
      <c r="AT203" s="7"/>
      <c r="AU203" s="7"/>
      <c r="AV203" s="55"/>
      <c r="AW203" s="7"/>
      <c r="AX203" s="7"/>
      <c r="AY203" s="7"/>
      <c r="AZ203" s="7"/>
      <c r="BA203" s="7"/>
      <c r="BB203" s="7"/>
      <c r="BC203" s="7"/>
      <c r="BD203" s="7"/>
      <c r="BE203" s="7"/>
      <c r="BF203" s="7"/>
      <c r="BG203" s="7"/>
      <c r="BH203" s="7"/>
      <c r="BI203" s="7"/>
      <c r="BJ203" s="7"/>
      <c r="BK203" s="7"/>
      <c r="BL203" s="780">
        <v>2</v>
      </c>
      <c r="BM203" s="354">
        <v>2</v>
      </c>
      <c r="BN203" s="354">
        <v>1</v>
      </c>
      <c r="BO203" s="354">
        <v>1</v>
      </c>
      <c r="BP203" s="354">
        <v>1</v>
      </c>
      <c r="BQ203" s="354">
        <v>2</v>
      </c>
      <c r="BR203" s="797">
        <v>2</v>
      </c>
      <c r="BS203" s="356">
        <v>2</v>
      </c>
      <c r="BT203" s="354">
        <v>2</v>
      </c>
      <c r="BU203" s="354">
        <v>2</v>
      </c>
      <c r="BV203" s="354">
        <v>2</v>
      </c>
      <c r="BW203" s="797">
        <v>2</v>
      </c>
      <c r="BX203" s="354">
        <v>2</v>
      </c>
      <c r="BY203" s="797">
        <v>1</v>
      </c>
      <c r="BZ203" s="797">
        <v>2</v>
      </c>
      <c r="CA203" s="354">
        <v>2</v>
      </c>
      <c r="CB203" s="354">
        <v>2</v>
      </c>
      <c r="CC203" s="354">
        <v>2</v>
      </c>
      <c r="CD203" s="766">
        <v>2</v>
      </c>
      <c r="CE203" s="354">
        <v>2</v>
      </c>
      <c r="CF203" s="354">
        <v>2</v>
      </c>
      <c r="CG203" s="354">
        <v>2</v>
      </c>
      <c r="CH203" s="354">
        <v>2</v>
      </c>
      <c r="CI203" s="354">
        <v>2</v>
      </c>
      <c r="CJ203" s="766">
        <v>2</v>
      </c>
      <c r="CK203" s="354">
        <v>2</v>
      </c>
      <c r="CL203" s="222">
        <f t="shared" ref="CL203:CL232" si="122">COUNTIF(BL203:CK203,"2")</f>
        <v>22</v>
      </c>
      <c r="CM203" s="237">
        <f t="shared" ref="CM203:CM232" si="123">CL203/(CL203+CN203+CP203+CR203)</f>
        <v>0.84615384615384615</v>
      </c>
      <c r="CN203" s="222">
        <f t="shared" ref="CN203:CN232" si="124">COUNTIF(BL203:CK203,"1")</f>
        <v>4</v>
      </c>
      <c r="CO203" s="237">
        <f t="shared" ref="CO203:CP232" si="125">CN203/(CL203+CN203+CP203+CR203)</f>
        <v>0.15384615384615385</v>
      </c>
      <c r="CP203" s="222">
        <f t="shared" ref="CP203:CP231" si="126">COUNTIF(BL203:CK203,"0")</f>
        <v>0</v>
      </c>
      <c r="CQ203" s="237">
        <f t="shared" ref="CQ203:CQ232" si="127">CP203/(CL203+CN203+CP203+CR203)</f>
        <v>0</v>
      </c>
      <c r="CR203" s="222">
        <f t="shared" ref="CR203:CR232" si="128">COUNTIF(BL203:CK203,"KĐG")</f>
        <v>0</v>
      </c>
      <c r="CS203" s="237">
        <f t="shared" ref="CS203:CS232" si="129">CR203/(CL203+CN203+CP203+CR203)</f>
        <v>0</v>
      </c>
      <c r="CT203" s="223">
        <f t="shared" ref="CT203:CT232" si="130">(((CL203*2)+(CN203*1)+(CP203*0)))/(CL203+CN203+CP203)</f>
        <v>1.8461538461538463</v>
      </c>
      <c r="CU203" s="223" t="str">
        <f t="shared" ref="CU203:CU232" si="131">IF(CS203&gt;=50%,"KĐG",IF(CT203&gt;=1.6,"Đạt mục tiêu",IF(CT203&gt;=1,"Cần cố gắng","Chưa đạt")))</f>
        <v>Đạt mục tiêu</v>
      </c>
      <c r="CV203" s="5"/>
    </row>
    <row r="204" spans="1:100" s="1" customFormat="1" ht="62">
      <c r="A204" s="1036"/>
      <c r="B204" s="1024"/>
      <c r="C204" s="1033"/>
      <c r="D204" s="1024"/>
      <c r="E204" s="1033"/>
      <c r="F204" s="1024"/>
      <c r="G204" s="217" t="s">
        <v>2407</v>
      </c>
      <c r="H204" s="159" t="s">
        <v>2557</v>
      </c>
      <c r="I204" s="442"/>
      <c r="J204" s="212"/>
      <c r="K204" s="465"/>
      <c r="L204" s="5" t="s">
        <v>32</v>
      </c>
      <c r="M204" s="212" t="s">
        <v>31</v>
      </c>
      <c r="N204" s="165" t="s">
        <v>12</v>
      </c>
      <c r="O204" s="221" t="s">
        <v>29</v>
      </c>
      <c r="P204" s="221" t="s">
        <v>24</v>
      </c>
      <c r="Q204" s="5"/>
      <c r="R204" s="5"/>
      <c r="S204" s="5"/>
      <c r="T204" s="5"/>
      <c r="U204" s="6" t="s">
        <v>24</v>
      </c>
      <c r="V204" s="5"/>
      <c r="W204" s="5"/>
      <c r="X204" s="5"/>
      <c r="Y204" s="5"/>
      <c r="Z204" s="5"/>
      <c r="AA204" s="5"/>
      <c r="AB204" s="80">
        <f t="shared" si="121"/>
        <v>1</v>
      </c>
      <c r="AC204" s="642"/>
      <c r="AD204" s="7"/>
      <c r="AE204" s="7"/>
      <c r="AF204" s="7"/>
      <c r="AG204" s="7"/>
      <c r="AH204" s="7"/>
      <c r="AI204" s="7"/>
      <c r="AJ204" s="7" t="s">
        <v>1318</v>
      </c>
      <c r="AK204" s="7"/>
      <c r="AL204" s="7"/>
      <c r="AM204" s="7"/>
      <c r="AN204" s="7"/>
      <c r="AO204" s="7"/>
      <c r="AP204" s="7"/>
      <c r="AQ204" s="7"/>
      <c r="AR204" s="7"/>
      <c r="AS204" s="7"/>
      <c r="AT204" s="7"/>
      <c r="AU204" s="7"/>
      <c r="AV204" s="55"/>
      <c r="AW204" s="7"/>
      <c r="AX204" s="7"/>
      <c r="AY204" s="7"/>
      <c r="AZ204" s="7"/>
      <c r="BA204" s="7"/>
      <c r="BB204" s="7"/>
      <c r="BC204" s="7"/>
      <c r="BD204" s="7"/>
      <c r="BE204" s="7"/>
      <c r="BF204" s="7"/>
      <c r="BG204" s="7"/>
      <c r="BH204" s="7"/>
      <c r="BI204" s="7"/>
      <c r="BJ204" s="7"/>
      <c r="BK204" s="7"/>
      <c r="BL204" s="780">
        <v>2</v>
      </c>
      <c r="BM204" s="354">
        <v>2</v>
      </c>
      <c r="BN204" s="354">
        <v>2</v>
      </c>
      <c r="BO204" s="354">
        <v>2</v>
      </c>
      <c r="BP204" s="354">
        <v>2</v>
      </c>
      <c r="BQ204" s="354">
        <v>2</v>
      </c>
      <c r="BR204" s="797">
        <v>2</v>
      </c>
      <c r="BS204" s="356">
        <v>2</v>
      </c>
      <c r="BT204" s="354">
        <v>2</v>
      </c>
      <c r="BU204" s="354">
        <v>2</v>
      </c>
      <c r="BV204" s="354">
        <v>2</v>
      </c>
      <c r="BW204" s="797">
        <v>2</v>
      </c>
      <c r="BX204" s="354">
        <v>2</v>
      </c>
      <c r="BY204" s="797">
        <v>2</v>
      </c>
      <c r="BZ204" s="797">
        <v>2</v>
      </c>
      <c r="CA204" s="354">
        <v>2</v>
      </c>
      <c r="CB204" s="354">
        <v>2</v>
      </c>
      <c r="CC204" s="354">
        <v>2</v>
      </c>
      <c r="CD204" s="766">
        <v>1</v>
      </c>
      <c r="CE204" s="354">
        <v>2</v>
      </c>
      <c r="CF204" s="354">
        <v>2</v>
      </c>
      <c r="CG204" s="354">
        <v>2</v>
      </c>
      <c r="CH204" s="354">
        <v>2</v>
      </c>
      <c r="CI204" s="354">
        <v>2</v>
      </c>
      <c r="CJ204" s="766">
        <v>2</v>
      </c>
      <c r="CK204" s="354">
        <v>2</v>
      </c>
      <c r="CL204" s="222">
        <f t="shared" si="122"/>
        <v>25</v>
      </c>
      <c r="CM204" s="237">
        <f t="shared" si="123"/>
        <v>0.96153846153846156</v>
      </c>
      <c r="CN204" s="222">
        <f t="shared" si="124"/>
        <v>1</v>
      </c>
      <c r="CO204" s="237">
        <f t="shared" si="125"/>
        <v>3.8461538461538464E-2</v>
      </c>
      <c r="CP204" s="222">
        <f t="shared" si="126"/>
        <v>0</v>
      </c>
      <c r="CQ204" s="237">
        <f t="shared" si="127"/>
        <v>0</v>
      </c>
      <c r="CR204" s="222">
        <f t="shared" si="128"/>
        <v>0</v>
      </c>
      <c r="CS204" s="237">
        <f t="shared" si="129"/>
        <v>0</v>
      </c>
      <c r="CT204" s="223">
        <f t="shared" si="130"/>
        <v>1.9615384615384615</v>
      </c>
      <c r="CU204" s="223" t="str">
        <f t="shared" si="131"/>
        <v>Đạt mục tiêu</v>
      </c>
      <c r="CV204" s="5"/>
    </row>
    <row r="205" spans="1:100" s="1" customFormat="1" ht="209.15" customHeight="1">
      <c r="A205" s="1036"/>
      <c r="B205" s="1024"/>
      <c r="C205" s="1033"/>
      <c r="D205" s="1024"/>
      <c r="E205" s="1033"/>
      <c r="F205" s="1024"/>
      <c r="G205" s="159" t="s">
        <v>2973</v>
      </c>
      <c r="H205" s="159"/>
      <c r="I205" s="442"/>
      <c r="J205" s="212"/>
      <c r="K205" s="465"/>
      <c r="L205" s="5" t="s">
        <v>32</v>
      </c>
      <c r="M205" s="212" t="s">
        <v>31</v>
      </c>
      <c r="N205" s="165" t="s">
        <v>12</v>
      </c>
      <c r="O205" s="221" t="s">
        <v>29</v>
      </c>
      <c r="P205" s="221" t="s">
        <v>24</v>
      </c>
      <c r="Q205" s="5"/>
      <c r="R205" s="5" t="s">
        <v>24</v>
      </c>
      <c r="S205" s="5"/>
      <c r="T205" s="5"/>
      <c r="U205" s="6"/>
      <c r="V205" s="5"/>
      <c r="W205" s="5"/>
      <c r="X205" s="5"/>
      <c r="Y205" s="5"/>
      <c r="Z205" s="5"/>
      <c r="AA205" s="5"/>
      <c r="AB205" s="80">
        <f t="shared" si="121"/>
        <v>1</v>
      </c>
      <c r="AC205" s="642"/>
      <c r="AD205" s="7"/>
      <c r="AE205" s="7"/>
      <c r="AF205" s="7"/>
      <c r="AG205" s="7"/>
      <c r="AH205" s="7"/>
      <c r="AI205" s="7" t="s">
        <v>1315</v>
      </c>
      <c r="AJ205" s="7"/>
      <c r="AK205" s="7"/>
      <c r="AL205" s="7"/>
      <c r="AM205" s="7"/>
      <c r="AN205" s="7"/>
      <c r="AO205" s="7"/>
      <c r="AP205" s="7"/>
      <c r="AQ205" s="7"/>
      <c r="AR205" s="7"/>
      <c r="AS205" s="7"/>
      <c r="AT205" s="7"/>
      <c r="AU205" s="7"/>
      <c r="AV205" s="55"/>
      <c r="AW205" s="7"/>
      <c r="AX205" s="7"/>
      <c r="AY205" s="7"/>
      <c r="AZ205" s="7"/>
      <c r="BA205" s="7"/>
      <c r="BB205" s="7"/>
      <c r="BC205" s="7"/>
      <c r="BD205" s="7"/>
      <c r="BE205" s="7"/>
      <c r="BF205" s="7"/>
      <c r="BG205" s="7"/>
      <c r="BH205" s="7"/>
      <c r="BI205" s="7"/>
      <c r="BJ205" s="7"/>
      <c r="BK205" s="7"/>
      <c r="BL205" s="780">
        <v>2</v>
      </c>
      <c r="BM205" s="354">
        <v>2</v>
      </c>
      <c r="BN205" s="354">
        <v>2</v>
      </c>
      <c r="BO205" s="354">
        <v>2</v>
      </c>
      <c r="BP205" s="354">
        <v>2</v>
      </c>
      <c r="BQ205" s="354">
        <v>1</v>
      </c>
      <c r="BR205" s="797">
        <v>1</v>
      </c>
      <c r="BS205" s="356">
        <v>2</v>
      </c>
      <c r="BT205" s="354">
        <v>2</v>
      </c>
      <c r="BU205" s="354">
        <v>1</v>
      </c>
      <c r="BV205" s="354">
        <v>2</v>
      </c>
      <c r="BW205" s="797">
        <v>2</v>
      </c>
      <c r="BX205" s="354">
        <v>1</v>
      </c>
      <c r="BY205" s="797">
        <v>2</v>
      </c>
      <c r="BZ205" s="797">
        <v>2</v>
      </c>
      <c r="CA205" s="354">
        <v>2</v>
      </c>
      <c r="CB205" s="354">
        <v>2</v>
      </c>
      <c r="CC205" s="354">
        <v>1</v>
      </c>
      <c r="CD205" s="766">
        <v>2</v>
      </c>
      <c r="CE205" s="354">
        <v>2</v>
      </c>
      <c r="CF205" s="354">
        <v>2</v>
      </c>
      <c r="CG205" s="354">
        <v>2</v>
      </c>
      <c r="CH205" s="354">
        <v>2</v>
      </c>
      <c r="CI205" s="354">
        <v>2</v>
      </c>
      <c r="CJ205" s="766">
        <v>2</v>
      </c>
      <c r="CK205" s="354">
        <v>2</v>
      </c>
      <c r="CL205" s="222">
        <f t="shared" si="122"/>
        <v>21</v>
      </c>
      <c r="CM205" s="237">
        <f t="shared" si="123"/>
        <v>0.80769230769230771</v>
      </c>
      <c r="CN205" s="222">
        <f t="shared" si="124"/>
        <v>5</v>
      </c>
      <c r="CO205" s="237">
        <f t="shared" si="125"/>
        <v>0.19230769230769232</v>
      </c>
      <c r="CP205" s="222">
        <f t="shared" si="126"/>
        <v>0</v>
      </c>
      <c r="CQ205" s="237">
        <f t="shared" si="127"/>
        <v>0</v>
      </c>
      <c r="CR205" s="222">
        <f t="shared" si="128"/>
        <v>0</v>
      </c>
      <c r="CS205" s="237">
        <f t="shared" si="129"/>
        <v>0</v>
      </c>
      <c r="CT205" s="223">
        <f t="shared" si="130"/>
        <v>1.8076923076923077</v>
      </c>
      <c r="CU205" s="223" t="str">
        <f t="shared" si="131"/>
        <v>Đạt mục tiêu</v>
      </c>
      <c r="CV205" s="5"/>
    </row>
    <row r="206" spans="1:100" s="1" customFormat="1" ht="77.5">
      <c r="A206" s="1036">
        <v>82</v>
      </c>
      <c r="B206" s="1077" t="s">
        <v>2938</v>
      </c>
      <c r="C206" s="1078" t="s">
        <v>2427</v>
      </c>
      <c r="D206" s="1077" t="s">
        <v>2640</v>
      </c>
      <c r="E206" s="1078" t="s">
        <v>2427</v>
      </c>
      <c r="F206" s="1077" t="s">
        <v>2640</v>
      </c>
      <c r="G206" s="51" t="s">
        <v>2974</v>
      </c>
      <c r="H206" s="159"/>
      <c r="I206" s="551" t="s">
        <v>2844</v>
      </c>
      <c r="J206" s="69"/>
      <c r="K206" s="484"/>
      <c r="L206" s="13" t="s">
        <v>32</v>
      </c>
      <c r="M206" s="38" t="s">
        <v>31</v>
      </c>
      <c r="N206" s="167" t="s">
        <v>12</v>
      </c>
      <c r="O206" s="227" t="s">
        <v>29</v>
      </c>
      <c r="P206" s="227" t="s">
        <v>24</v>
      </c>
      <c r="Q206" s="5"/>
      <c r="R206" s="5"/>
      <c r="S206" s="5"/>
      <c r="T206" s="5"/>
      <c r="U206" s="6"/>
      <c r="V206" s="5"/>
      <c r="W206" s="5"/>
      <c r="X206" s="5"/>
      <c r="Y206" s="5"/>
      <c r="Z206" s="5" t="s">
        <v>24</v>
      </c>
      <c r="AA206" s="5"/>
      <c r="AB206" s="80">
        <f t="shared" si="121"/>
        <v>1</v>
      </c>
      <c r="AC206" s="642"/>
      <c r="AD206" s="7"/>
      <c r="AE206" s="7"/>
      <c r="AF206" s="7"/>
      <c r="AG206" s="7"/>
      <c r="AH206" s="7"/>
      <c r="AI206" s="7"/>
      <c r="AJ206" s="7"/>
      <c r="AK206" s="7"/>
      <c r="AL206" s="7"/>
      <c r="AM206" s="7"/>
      <c r="AN206" s="7"/>
      <c r="AO206" s="7"/>
      <c r="AP206" s="7"/>
      <c r="AQ206" s="7"/>
      <c r="AR206" s="7"/>
      <c r="AS206" s="7"/>
      <c r="AT206" s="7"/>
      <c r="AU206" s="7"/>
      <c r="AV206" s="55"/>
      <c r="AW206" s="7"/>
      <c r="AX206" s="7"/>
      <c r="AY206" s="7"/>
      <c r="AZ206" s="7"/>
      <c r="BA206" s="7"/>
      <c r="BB206" s="7"/>
      <c r="BC206" s="7"/>
      <c r="BD206" s="7"/>
      <c r="BE206" s="7"/>
      <c r="BF206" s="7"/>
      <c r="BG206" s="7"/>
      <c r="BH206" s="7"/>
      <c r="BI206" s="7" t="s">
        <v>1404</v>
      </c>
      <c r="BJ206" s="7"/>
      <c r="BK206" s="7"/>
      <c r="BL206" s="780">
        <v>2</v>
      </c>
      <c r="BM206" s="354">
        <v>2</v>
      </c>
      <c r="BN206" s="354">
        <v>2</v>
      </c>
      <c r="BO206" s="354">
        <v>1</v>
      </c>
      <c r="BP206" s="354">
        <v>2</v>
      </c>
      <c r="BQ206" s="354">
        <v>2</v>
      </c>
      <c r="BR206" s="797">
        <v>2</v>
      </c>
      <c r="BS206" s="356">
        <v>2</v>
      </c>
      <c r="BT206" s="354">
        <v>2</v>
      </c>
      <c r="BU206" s="354">
        <v>2</v>
      </c>
      <c r="BV206" s="354">
        <v>2</v>
      </c>
      <c r="BW206" s="797">
        <v>2</v>
      </c>
      <c r="BX206" s="354">
        <v>2</v>
      </c>
      <c r="BY206" s="797">
        <v>2</v>
      </c>
      <c r="BZ206" s="797">
        <v>1</v>
      </c>
      <c r="CA206" s="354">
        <v>2</v>
      </c>
      <c r="CB206" s="354">
        <v>2</v>
      </c>
      <c r="CC206" s="354">
        <v>2</v>
      </c>
      <c r="CD206" s="766">
        <v>2</v>
      </c>
      <c r="CE206" s="354">
        <v>2</v>
      </c>
      <c r="CF206" s="354">
        <v>2</v>
      </c>
      <c r="CG206" s="354">
        <v>2</v>
      </c>
      <c r="CH206" s="354">
        <v>2</v>
      </c>
      <c r="CI206" s="354">
        <v>2</v>
      </c>
      <c r="CJ206" s="766">
        <v>2</v>
      </c>
      <c r="CK206" s="354">
        <v>2</v>
      </c>
      <c r="CL206" s="222">
        <f t="shared" si="122"/>
        <v>24</v>
      </c>
      <c r="CM206" s="237">
        <f t="shared" si="123"/>
        <v>0.92307692307692313</v>
      </c>
      <c r="CN206" s="222">
        <f t="shared" si="124"/>
        <v>2</v>
      </c>
      <c r="CO206" s="237">
        <f t="shared" si="125"/>
        <v>7.6923076923076927E-2</v>
      </c>
      <c r="CP206" s="222">
        <f t="shared" si="126"/>
        <v>0</v>
      </c>
      <c r="CQ206" s="237">
        <f t="shared" si="127"/>
        <v>0</v>
      </c>
      <c r="CR206" s="222">
        <f t="shared" si="128"/>
        <v>0</v>
      </c>
      <c r="CS206" s="237">
        <f t="shared" si="129"/>
        <v>0</v>
      </c>
      <c r="CT206" s="223">
        <f t="shared" si="130"/>
        <v>1.9230769230769231</v>
      </c>
      <c r="CU206" s="223" t="str">
        <f t="shared" si="131"/>
        <v>Đạt mục tiêu</v>
      </c>
      <c r="CV206" s="5"/>
    </row>
    <row r="207" spans="1:100" s="1" customFormat="1" ht="93">
      <c r="A207" s="1036"/>
      <c r="B207" s="1024"/>
      <c r="C207" s="1033"/>
      <c r="D207" s="1024"/>
      <c r="E207" s="1033"/>
      <c r="F207" s="1024"/>
      <c r="G207" s="145" t="s">
        <v>1437</v>
      </c>
      <c r="H207" s="583"/>
      <c r="I207" s="431"/>
      <c r="J207" s="69"/>
      <c r="K207" s="485"/>
      <c r="L207" s="5" t="s">
        <v>32</v>
      </c>
      <c r="M207" s="212" t="s">
        <v>31</v>
      </c>
      <c r="N207" s="165" t="s">
        <v>12</v>
      </c>
      <c r="O207" s="221" t="s">
        <v>29</v>
      </c>
      <c r="P207" s="221" t="s">
        <v>24</v>
      </c>
      <c r="Q207" s="5"/>
      <c r="R207" s="5"/>
      <c r="S207" s="5"/>
      <c r="T207" s="5"/>
      <c r="U207" s="6"/>
      <c r="V207" s="5" t="s">
        <v>24</v>
      </c>
      <c r="W207" s="5"/>
      <c r="X207" s="5"/>
      <c r="Y207" s="5"/>
      <c r="Z207" s="5"/>
      <c r="AA207" s="5"/>
      <c r="AB207" s="80">
        <f t="shared" si="121"/>
        <v>1</v>
      </c>
      <c r="AC207" s="642"/>
      <c r="AD207" s="7" t="s">
        <v>1318</v>
      </c>
      <c r="AE207" s="7"/>
      <c r="AF207" s="7"/>
      <c r="AG207" s="7"/>
      <c r="AH207" s="7"/>
      <c r="AI207" s="7"/>
      <c r="AJ207" s="7" t="s">
        <v>1318</v>
      </c>
      <c r="AK207" s="7"/>
      <c r="AL207" s="7"/>
      <c r="AM207" s="7"/>
      <c r="AN207" s="7"/>
      <c r="AO207" s="7"/>
      <c r="AP207" s="7"/>
      <c r="AQ207" s="7"/>
      <c r="AR207" s="7"/>
      <c r="AS207" s="7"/>
      <c r="AT207" s="7"/>
      <c r="AU207" s="7"/>
      <c r="AV207" s="55" t="s">
        <v>1318</v>
      </c>
      <c r="AW207" s="7" t="s">
        <v>1318</v>
      </c>
      <c r="AX207" s="7"/>
      <c r="AY207" s="7"/>
      <c r="AZ207" s="7"/>
      <c r="BA207" s="7"/>
      <c r="BB207" s="7"/>
      <c r="BC207" s="7"/>
      <c r="BD207" s="7"/>
      <c r="BE207" s="7"/>
      <c r="BF207" s="7"/>
      <c r="BG207" s="7"/>
      <c r="BH207" s="7"/>
      <c r="BI207" s="7"/>
      <c r="BJ207" s="7"/>
      <c r="BK207" s="7"/>
      <c r="BL207" s="780">
        <v>2</v>
      </c>
      <c r="BM207" s="354">
        <v>2</v>
      </c>
      <c r="BN207" s="354">
        <v>2</v>
      </c>
      <c r="BO207" s="354">
        <v>2</v>
      </c>
      <c r="BP207" s="354">
        <v>2</v>
      </c>
      <c r="BQ207" s="354">
        <v>2</v>
      </c>
      <c r="BR207" s="797">
        <v>2</v>
      </c>
      <c r="BS207" s="356">
        <v>2</v>
      </c>
      <c r="BT207" s="354">
        <v>2</v>
      </c>
      <c r="BU207" s="354">
        <v>2</v>
      </c>
      <c r="BV207" s="354">
        <v>2</v>
      </c>
      <c r="BW207" s="797">
        <v>2</v>
      </c>
      <c r="BX207" s="354">
        <v>2</v>
      </c>
      <c r="BY207" s="797">
        <v>2</v>
      </c>
      <c r="BZ207" s="797">
        <v>2</v>
      </c>
      <c r="CA207" s="354">
        <v>2</v>
      </c>
      <c r="CB207" s="354">
        <v>2</v>
      </c>
      <c r="CC207" s="354">
        <v>2</v>
      </c>
      <c r="CD207" s="766">
        <v>2</v>
      </c>
      <c r="CE207" s="354">
        <v>2</v>
      </c>
      <c r="CF207" s="354">
        <v>2</v>
      </c>
      <c r="CG207" s="354">
        <v>1</v>
      </c>
      <c r="CH207" s="354">
        <v>2</v>
      </c>
      <c r="CI207" s="354">
        <v>2</v>
      </c>
      <c r="CJ207" s="766">
        <v>2</v>
      </c>
      <c r="CK207" s="354">
        <v>2</v>
      </c>
      <c r="CL207" s="222">
        <f t="shared" si="122"/>
        <v>25</v>
      </c>
      <c r="CM207" s="237">
        <f t="shared" si="123"/>
        <v>0.96153846153846156</v>
      </c>
      <c r="CN207" s="222">
        <f t="shared" si="124"/>
        <v>1</v>
      </c>
      <c r="CO207" s="237">
        <f t="shared" si="125"/>
        <v>3.8461538461538464E-2</v>
      </c>
      <c r="CP207" s="222">
        <f t="shared" si="126"/>
        <v>0</v>
      </c>
      <c r="CQ207" s="237">
        <f t="shared" si="127"/>
        <v>0</v>
      </c>
      <c r="CR207" s="222">
        <f t="shared" si="128"/>
        <v>0</v>
      </c>
      <c r="CS207" s="237">
        <f t="shared" si="129"/>
        <v>0</v>
      </c>
      <c r="CT207" s="223">
        <f t="shared" si="130"/>
        <v>1.9615384615384615</v>
      </c>
      <c r="CU207" s="223" t="str">
        <f t="shared" si="131"/>
        <v>Đạt mục tiêu</v>
      </c>
      <c r="CV207" s="5"/>
    </row>
    <row r="208" spans="1:100" s="1" customFormat="1" ht="62">
      <c r="A208" s="1036"/>
      <c r="B208" s="1024"/>
      <c r="C208" s="1033"/>
      <c r="D208" s="1024"/>
      <c r="E208" s="1033"/>
      <c r="F208" s="1024"/>
      <c r="G208" s="425" t="s">
        <v>2884</v>
      </c>
      <c r="H208" s="286"/>
      <c r="I208" s="702" t="s">
        <v>2418</v>
      </c>
      <c r="J208" s="69"/>
      <c r="K208" s="485"/>
      <c r="L208" s="5" t="s">
        <v>32</v>
      </c>
      <c r="M208" s="212" t="s">
        <v>31</v>
      </c>
      <c r="N208" s="165" t="s">
        <v>12</v>
      </c>
      <c r="O208" s="221" t="s">
        <v>29</v>
      </c>
      <c r="P208" s="221" t="s">
        <v>24</v>
      </c>
      <c r="Q208" s="5"/>
      <c r="R208" s="5" t="s">
        <v>24</v>
      </c>
      <c r="S208" s="5"/>
      <c r="T208" s="5"/>
      <c r="U208" s="6"/>
      <c r="V208" s="5"/>
      <c r="W208" s="5"/>
      <c r="X208" s="5"/>
      <c r="Y208" s="5"/>
      <c r="Z208" s="5"/>
      <c r="AA208" s="5"/>
      <c r="AB208" s="80">
        <f t="shared" si="121"/>
        <v>1</v>
      </c>
      <c r="AC208" s="642"/>
      <c r="AD208" s="7"/>
      <c r="AE208" s="7"/>
      <c r="AF208" s="7"/>
      <c r="AG208" s="7"/>
      <c r="AH208" s="7"/>
      <c r="AI208" s="7"/>
      <c r="AJ208" s="7" t="s">
        <v>1315</v>
      </c>
      <c r="AK208" s="7"/>
      <c r="AL208" s="7"/>
      <c r="AM208" s="7"/>
      <c r="AN208" s="7"/>
      <c r="AO208" s="7"/>
      <c r="AP208" s="7"/>
      <c r="AQ208" s="7"/>
      <c r="AR208" s="7"/>
      <c r="AS208" s="7"/>
      <c r="AT208" s="7"/>
      <c r="AU208" s="7"/>
      <c r="AV208" s="55"/>
      <c r="AW208" s="7"/>
      <c r="AX208" s="7"/>
      <c r="AY208" s="7"/>
      <c r="AZ208" s="7"/>
      <c r="BA208" s="7"/>
      <c r="BB208" s="7"/>
      <c r="BC208" s="7"/>
      <c r="BD208" s="7"/>
      <c r="BE208" s="7"/>
      <c r="BF208" s="7"/>
      <c r="BG208" s="7"/>
      <c r="BH208" s="7"/>
      <c r="BI208" s="7"/>
      <c r="BJ208" s="7"/>
      <c r="BK208" s="7"/>
      <c r="BL208" s="780">
        <v>2</v>
      </c>
      <c r="BM208" s="354">
        <v>2</v>
      </c>
      <c r="BN208" s="354">
        <v>2</v>
      </c>
      <c r="BO208" s="354">
        <v>2</v>
      </c>
      <c r="BP208" s="354">
        <v>2</v>
      </c>
      <c r="BQ208" s="354">
        <v>2</v>
      </c>
      <c r="BR208" s="797">
        <v>2</v>
      </c>
      <c r="BS208" s="356">
        <v>2</v>
      </c>
      <c r="BT208" s="354">
        <v>2</v>
      </c>
      <c r="BU208" s="354">
        <v>2</v>
      </c>
      <c r="BV208" s="354">
        <v>2</v>
      </c>
      <c r="BW208" s="797">
        <v>2</v>
      </c>
      <c r="BX208" s="354">
        <v>2</v>
      </c>
      <c r="BY208" s="797">
        <v>2</v>
      </c>
      <c r="BZ208" s="797">
        <v>2</v>
      </c>
      <c r="CA208" s="354">
        <v>2</v>
      </c>
      <c r="CB208" s="354">
        <v>2</v>
      </c>
      <c r="CC208" s="354">
        <v>2</v>
      </c>
      <c r="CD208" s="766">
        <v>2</v>
      </c>
      <c r="CE208" s="354">
        <v>2</v>
      </c>
      <c r="CF208" s="354">
        <v>2</v>
      </c>
      <c r="CG208" s="354">
        <v>2</v>
      </c>
      <c r="CH208" s="354">
        <v>2</v>
      </c>
      <c r="CI208" s="354">
        <v>2</v>
      </c>
      <c r="CJ208" s="766">
        <v>2</v>
      </c>
      <c r="CK208" s="354">
        <v>1</v>
      </c>
      <c r="CL208" s="222">
        <f t="shared" si="122"/>
        <v>25</v>
      </c>
      <c r="CM208" s="237">
        <f t="shared" si="123"/>
        <v>0.96153846153846156</v>
      </c>
      <c r="CN208" s="222">
        <f t="shared" si="124"/>
        <v>1</v>
      </c>
      <c r="CO208" s="237">
        <f t="shared" si="125"/>
        <v>3.8461538461538464E-2</v>
      </c>
      <c r="CP208" s="222">
        <f t="shared" si="126"/>
        <v>0</v>
      </c>
      <c r="CQ208" s="237">
        <f t="shared" si="127"/>
        <v>0</v>
      </c>
      <c r="CR208" s="222">
        <f t="shared" si="128"/>
        <v>0</v>
      </c>
      <c r="CS208" s="237">
        <f t="shared" si="129"/>
        <v>0</v>
      </c>
      <c r="CT208" s="223">
        <f t="shared" si="130"/>
        <v>1.9615384615384615</v>
      </c>
      <c r="CU208" s="223" t="str">
        <f t="shared" si="131"/>
        <v>Đạt mục tiêu</v>
      </c>
      <c r="CV208" s="5"/>
    </row>
    <row r="209" spans="1:100" s="1" customFormat="1" ht="77.5">
      <c r="A209" s="1036"/>
      <c r="B209" s="1024"/>
      <c r="C209" s="1033"/>
      <c r="D209" s="1024"/>
      <c r="E209" s="1033"/>
      <c r="F209" s="1024"/>
      <c r="G209" s="220" t="s">
        <v>2485</v>
      </c>
      <c r="H209" s="138"/>
      <c r="I209" s="429"/>
      <c r="J209" s="69"/>
      <c r="K209" s="485"/>
      <c r="L209" s="5" t="s">
        <v>32</v>
      </c>
      <c r="M209" s="212" t="s">
        <v>31</v>
      </c>
      <c r="N209" s="165" t="s">
        <v>12</v>
      </c>
      <c r="O209" s="221" t="s">
        <v>29</v>
      </c>
      <c r="P209" s="221" t="s">
        <v>24</v>
      </c>
      <c r="Q209" s="5"/>
      <c r="R209" s="5"/>
      <c r="S209" s="5"/>
      <c r="T209" s="5"/>
      <c r="U209" s="6" t="s">
        <v>24</v>
      </c>
      <c r="V209" s="5"/>
      <c r="W209" s="5"/>
      <c r="X209" s="5"/>
      <c r="Y209" s="5"/>
      <c r="Z209" s="5"/>
      <c r="AA209" s="5"/>
      <c r="AB209" s="80">
        <f t="shared" si="121"/>
        <v>1</v>
      </c>
      <c r="AC209" s="642"/>
      <c r="AD209" s="7"/>
      <c r="AE209" s="7"/>
      <c r="AF209" s="7"/>
      <c r="AG209" s="7"/>
      <c r="AH209" s="7"/>
      <c r="AI209" s="7"/>
      <c r="AJ209" s="7" t="s">
        <v>1315</v>
      </c>
      <c r="AK209" s="7"/>
      <c r="AL209" s="7"/>
      <c r="AM209" s="7"/>
      <c r="AN209" s="7"/>
      <c r="AO209" s="7"/>
      <c r="AP209" s="7"/>
      <c r="AQ209" s="7"/>
      <c r="AR209" s="7"/>
      <c r="AS209" s="7"/>
      <c r="AT209" s="7"/>
      <c r="AU209" s="7"/>
      <c r="AV209" s="55"/>
      <c r="AW209" s="7"/>
      <c r="AX209" s="7"/>
      <c r="AY209" s="7"/>
      <c r="AZ209" s="7"/>
      <c r="BA209" s="7"/>
      <c r="BB209" s="7"/>
      <c r="BC209" s="7"/>
      <c r="BD209" s="7"/>
      <c r="BE209" s="7"/>
      <c r="BF209" s="7"/>
      <c r="BG209" s="7"/>
      <c r="BH209" s="7"/>
      <c r="BI209" s="7"/>
      <c r="BJ209" s="7"/>
      <c r="BK209" s="7"/>
      <c r="BL209" s="780">
        <v>1</v>
      </c>
      <c r="BM209" s="354">
        <v>2</v>
      </c>
      <c r="BN209" s="354">
        <v>2</v>
      </c>
      <c r="BO209" s="354">
        <v>2</v>
      </c>
      <c r="BP209" s="354">
        <v>2</v>
      </c>
      <c r="BQ209" s="354">
        <v>2</v>
      </c>
      <c r="BR209" s="797">
        <v>2</v>
      </c>
      <c r="BS209" s="356">
        <v>2</v>
      </c>
      <c r="BT209" s="354">
        <v>2</v>
      </c>
      <c r="BU209" s="354">
        <v>2</v>
      </c>
      <c r="BV209" s="354">
        <v>2</v>
      </c>
      <c r="BW209" s="797">
        <v>2</v>
      </c>
      <c r="BX209" s="354">
        <v>2</v>
      </c>
      <c r="BY209" s="797">
        <v>2</v>
      </c>
      <c r="BZ209" s="797">
        <v>2</v>
      </c>
      <c r="CA209" s="354">
        <v>1</v>
      </c>
      <c r="CB209" s="354">
        <v>2</v>
      </c>
      <c r="CC209" s="354">
        <v>2</v>
      </c>
      <c r="CD209" s="766">
        <v>2</v>
      </c>
      <c r="CE209" s="354">
        <v>2</v>
      </c>
      <c r="CF209" s="354">
        <v>2</v>
      </c>
      <c r="CG209" s="354">
        <v>2</v>
      </c>
      <c r="CH209" s="354">
        <v>2</v>
      </c>
      <c r="CI209" s="354">
        <v>1</v>
      </c>
      <c r="CJ209" s="766">
        <v>2</v>
      </c>
      <c r="CK209" s="354">
        <v>2</v>
      </c>
      <c r="CL209" s="222">
        <f t="shared" si="122"/>
        <v>23</v>
      </c>
      <c r="CM209" s="237">
        <f t="shared" si="123"/>
        <v>0.88461538461538458</v>
      </c>
      <c r="CN209" s="222">
        <f t="shared" si="124"/>
        <v>3</v>
      </c>
      <c r="CO209" s="237">
        <f t="shared" si="125"/>
        <v>0.11538461538461539</v>
      </c>
      <c r="CP209" s="222">
        <f t="shared" si="126"/>
        <v>0</v>
      </c>
      <c r="CQ209" s="237">
        <f t="shared" si="127"/>
        <v>0</v>
      </c>
      <c r="CR209" s="222">
        <f t="shared" si="128"/>
        <v>0</v>
      </c>
      <c r="CS209" s="237">
        <f t="shared" si="129"/>
        <v>0</v>
      </c>
      <c r="CT209" s="223">
        <f t="shared" si="130"/>
        <v>1.8846153846153846</v>
      </c>
      <c r="CU209" s="223" t="str">
        <f t="shared" si="131"/>
        <v>Đạt mục tiêu</v>
      </c>
      <c r="CV209" s="5"/>
    </row>
    <row r="210" spans="1:100" s="1" customFormat="1" ht="93">
      <c r="A210" s="1036"/>
      <c r="B210" s="1024"/>
      <c r="C210" s="1033"/>
      <c r="D210" s="1024"/>
      <c r="E210" s="1033"/>
      <c r="F210" s="1024"/>
      <c r="G210" s="220" t="s">
        <v>2741</v>
      </c>
      <c r="H210" s="220"/>
      <c r="I210" s="431"/>
      <c r="J210" s="69"/>
      <c r="K210" s="485"/>
      <c r="L210" s="5" t="s">
        <v>32</v>
      </c>
      <c r="M210" s="212" t="s">
        <v>31</v>
      </c>
      <c r="N210" s="165" t="s">
        <v>12</v>
      </c>
      <c r="O210" s="221" t="s">
        <v>29</v>
      </c>
      <c r="P210" s="221" t="s">
        <v>24</v>
      </c>
      <c r="Q210" s="5"/>
      <c r="R210" s="5"/>
      <c r="S210" s="5"/>
      <c r="T210" s="5"/>
      <c r="U210" s="6"/>
      <c r="V210" s="5" t="s">
        <v>24</v>
      </c>
      <c r="W210" s="5"/>
      <c r="X210" s="5"/>
      <c r="Y210" s="5"/>
      <c r="Z210" s="5"/>
      <c r="AA210" s="5"/>
      <c r="AB210" s="80">
        <f t="shared" si="121"/>
        <v>1</v>
      </c>
      <c r="AC210" s="642"/>
      <c r="AD210" s="7"/>
      <c r="AE210" s="7" t="s">
        <v>1315</v>
      </c>
      <c r="AF210" s="7"/>
      <c r="AG210" s="7"/>
      <c r="AH210" s="7" t="s">
        <v>1315</v>
      </c>
      <c r="AI210" s="7"/>
      <c r="AJ210" s="7"/>
      <c r="AK210" s="7"/>
      <c r="AL210" s="7"/>
      <c r="AM210" s="7"/>
      <c r="AN210" s="7"/>
      <c r="AO210" s="7"/>
      <c r="AP210" s="7"/>
      <c r="AQ210" s="7"/>
      <c r="AR210" s="7"/>
      <c r="AS210" s="7"/>
      <c r="AT210" s="7"/>
      <c r="AU210" s="7"/>
      <c r="AV210" s="55"/>
      <c r="AW210" s="7"/>
      <c r="AX210" s="7" t="s">
        <v>1318</v>
      </c>
      <c r="AY210" s="7"/>
      <c r="AZ210" s="7"/>
      <c r="BA210" s="7"/>
      <c r="BB210" s="7"/>
      <c r="BC210" s="7"/>
      <c r="BD210" s="7"/>
      <c r="BE210" s="7"/>
      <c r="BF210" s="7"/>
      <c r="BG210" s="7"/>
      <c r="BH210" s="7"/>
      <c r="BI210" s="7"/>
      <c r="BJ210" s="7"/>
      <c r="BK210" s="7"/>
      <c r="BL210" s="780">
        <v>2</v>
      </c>
      <c r="BM210" s="354">
        <v>2</v>
      </c>
      <c r="BN210" s="354">
        <v>2</v>
      </c>
      <c r="BO210" s="354">
        <v>2</v>
      </c>
      <c r="BP210" s="354">
        <v>2</v>
      </c>
      <c r="BQ210" s="354">
        <v>2</v>
      </c>
      <c r="BR210" s="797">
        <v>2</v>
      </c>
      <c r="BS210" s="356">
        <v>2</v>
      </c>
      <c r="BT210" s="354">
        <v>2</v>
      </c>
      <c r="BU210" s="354">
        <v>2</v>
      </c>
      <c r="BV210" s="354">
        <v>2</v>
      </c>
      <c r="BW210" s="797">
        <v>2</v>
      </c>
      <c r="BX210" s="354">
        <v>1</v>
      </c>
      <c r="BY210" s="797">
        <v>2</v>
      </c>
      <c r="BZ210" s="797">
        <v>2</v>
      </c>
      <c r="CA210" s="354">
        <v>2</v>
      </c>
      <c r="CB210" s="354">
        <v>2</v>
      </c>
      <c r="CC210" s="354">
        <v>2</v>
      </c>
      <c r="CD210" s="766">
        <v>2</v>
      </c>
      <c r="CE210" s="354">
        <v>2</v>
      </c>
      <c r="CF210" s="354">
        <v>2</v>
      </c>
      <c r="CG210" s="354">
        <v>2</v>
      </c>
      <c r="CH210" s="354">
        <v>2</v>
      </c>
      <c r="CI210" s="354">
        <v>2</v>
      </c>
      <c r="CJ210" s="766">
        <v>2</v>
      </c>
      <c r="CK210" s="354">
        <v>2</v>
      </c>
      <c r="CL210" s="222">
        <f t="shared" si="122"/>
        <v>25</v>
      </c>
      <c r="CM210" s="237">
        <f t="shared" si="123"/>
        <v>0.96153846153846156</v>
      </c>
      <c r="CN210" s="222">
        <f t="shared" si="124"/>
        <v>1</v>
      </c>
      <c r="CO210" s="237">
        <f t="shared" si="125"/>
        <v>3.8461538461538464E-2</v>
      </c>
      <c r="CP210" s="222">
        <f t="shared" si="126"/>
        <v>0</v>
      </c>
      <c r="CQ210" s="237">
        <f t="shared" si="127"/>
        <v>0</v>
      </c>
      <c r="CR210" s="222">
        <f t="shared" si="128"/>
        <v>0</v>
      </c>
      <c r="CS210" s="237">
        <f t="shared" si="129"/>
        <v>0</v>
      </c>
      <c r="CT210" s="223">
        <f t="shared" si="130"/>
        <v>1.9615384615384615</v>
      </c>
      <c r="CU210" s="223" t="str">
        <f t="shared" si="131"/>
        <v>Đạt mục tiêu</v>
      </c>
      <c r="CV210" s="5"/>
    </row>
    <row r="211" spans="1:100" s="1" customFormat="1" ht="47">
      <c r="A211" s="1036"/>
      <c r="B211" s="1024"/>
      <c r="C211" s="1033"/>
      <c r="D211" s="1024"/>
      <c r="E211" s="1033"/>
      <c r="F211" s="1024"/>
      <c r="G211" s="217" t="s">
        <v>879</v>
      </c>
      <c r="H211" s="217"/>
      <c r="I211" s="591"/>
      <c r="J211" s="212"/>
      <c r="K211" s="465"/>
      <c r="L211" s="5" t="s">
        <v>32</v>
      </c>
      <c r="M211" s="212" t="s">
        <v>31</v>
      </c>
      <c r="N211" s="165" t="s">
        <v>12</v>
      </c>
      <c r="O211" s="221" t="s">
        <v>29</v>
      </c>
      <c r="P211" s="221" t="s">
        <v>24</v>
      </c>
      <c r="Q211" s="5"/>
      <c r="R211" s="5" t="s">
        <v>24</v>
      </c>
      <c r="S211" s="5"/>
      <c r="T211" s="5"/>
      <c r="U211" s="6"/>
      <c r="V211" s="5"/>
      <c r="W211" s="5"/>
      <c r="X211" s="5"/>
      <c r="Y211" s="5"/>
      <c r="Z211" s="5"/>
      <c r="AA211" s="5"/>
      <c r="AB211" s="80">
        <f t="shared" si="121"/>
        <v>1</v>
      </c>
      <c r="AC211" s="642"/>
      <c r="AD211" s="7"/>
      <c r="AE211" s="7"/>
      <c r="AF211" s="7"/>
      <c r="AG211" s="7"/>
      <c r="AH211" s="7"/>
      <c r="AI211" s="7" t="s">
        <v>1317</v>
      </c>
      <c r="AJ211" s="7"/>
      <c r="AK211" s="7"/>
      <c r="AL211" s="7"/>
      <c r="AM211" s="7"/>
      <c r="AN211" s="7"/>
      <c r="AO211" s="7"/>
      <c r="AP211" s="7"/>
      <c r="AQ211" s="7"/>
      <c r="AR211" s="7"/>
      <c r="AS211" s="7"/>
      <c r="AT211" s="7"/>
      <c r="AU211" s="7"/>
      <c r="AV211" s="55"/>
      <c r="AW211" s="7"/>
      <c r="AX211" s="7"/>
      <c r="AY211" s="7"/>
      <c r="AZ211" s="7"/>
      <c r="BA211" s="7"/>
      <c r="BB211" s="7"/>
      <c r="BC211" s="7"/>
      <c r="BD211" s="7"/>
      <c r="BE211" s="7"/>
      <c r="BF211" s="7"/>
      <c r="BG211" s="7"/>
      <c r="BH211" s="7"/>
      <c r="BI211" s="7"/>
      <c r="BJ211" s="7"/>
      <c r="BK211" s="7"/>
      <c r="BL211" s="780">
        <v>2</v>
      </c>
      <c r="BM211" s="354">
        <v>2</v>
      </c>
      <c r="BN211" s="354">
        <v>2</v>
      </c>
      <c r="BO211" s="354">
        <v>2</v>
      </c>
      <c r="BP211" s="354">
        <v>2</v>
      </c>
      <c r="BQ211" s="354">
        <v>2</v>
      </c>
      <c r="BR211" s="797">
        <v>2</v>
      </c>
      <c r="BS211" s="356">
        <v>2</v>
      </c>
      <c r="BT211" s="354">
        <v>2</v>
      </c>
      <c r="BU211" s="354">
        <v>2</v>
      </c>
      <c r="BV211" s="354">
        <v>2</v>
      </c>
      <c r="BW211" s="797">
        <v>2</v>
      </c>
      <c r="BX211" s="354">
        <v>2</v>
      </c>
      <c r="BY211" s="797">
        <v>2</v>
      </c>
      <c r="BZ211" s="797">
        <v>2</v>
      </c>
      <c r="CA211" s="354">
        <v>2</v>
      </c>
      <c r="CB211" s="354">
        <v>2</v>
      </c>
      <c r="CC211" s="354">
        <v>2</v>
      </c>
      <c r="CD211" s="766">
        <v>2</v>
      </c>
      <c r="CE211" s="354">
        <v>2</v>
      </c>
      <c r="CF211" s="354">
        <v>2</v>
      </c>
      <c r="CG211" s="354">
        <v>2</v>
      </c>
      <c r="CH211" s="354">
        <v>2</v>
      </c>
      <c r="CI211" s="354">
        <v>2</v>
      </c>
      <c r="CJ211" s="766">
        <v>2</v>
      </c>
      <c r="CK211" s="354">
        <v>2</v>
      </c>
      <c r="CL211" s="222">
        <f t="shared" si="122"/>
        <v>26</v>
      </c>
      <c r="CM211" s="237">
        <f t="shared" si="123"/>
        <v>1</v>
      </c>
      <c r="CN211" s="222">
        <f t="shared" si="124"/>
        <v>0</v>
      </c>
      <c r="CO211" s="237">
        <f t="shared" si="125"/>
        <v>0</v>
      </c>
      <c r="CP211" s="222">
        <f t="shared" si="126"/>
        <v>0</v>
      </c>
      <c r="CQ211" s="237">
        <f t="shared" si="127"/>
        <v>0</v>
      </c>
      <c r="CR211" s="222">
        <f t="shared" si="128"/>
        <v>0</v>
      </c>
      <c r="CS211" s="237">
        <f t="shared" si="129"/>
        <v>0</v>
      </c>
      <c r="CT211" s="223">
        <f t="shared" si="130"/>
        <v>2</v>
      </c>
      <c r="CU211" s="223" t="str">
        <f t="shared" si="131"/>
        <v>Đạt mục tiêu</v>
      </c>
      <c r="CV211" s="5"/>
    </row>
    <row r="212" spans="1:100" s="1" customFormat="1" ht="108.5">
      <c r="A212" s="1036">
        <v>83</v>
      </c>
      <c r="B212" s="1044" t="s">
        <v>2887</v>
      </c>
      <c r="C212" s="1033" t="s">
        <v>28</v>
      </c>
      <c r="D212" s="1137" t="s">
        <v>2696</v>
      </c>
      <c r="E212" s="1033" t="s">
        <v>26</v>
      </c>
      <c r="F212" s="1145" t="s">
        <v>2697</v>
      </c>
      <c r="G212" s="564" t="s">
        <v>2996</v>
      </c>
      <c r="H212" s="564"/>
      <c r="I212" s="703" t="s">
        <v>2418</v>
      </c>
      <c r="J212" s="226" t="s">
        <v>710</v>
      </c>
      <c r="K212" s="493"/>
      <c r="L212" s="5" t="s">
        <v>32</v>
      </c>
      <c r="M212" s="212" t="s">
        <v>31</v>
      </c>
      <c r="N212" s="165" t="s">
        <v>12</v>
      </c>
      <c r="O212" s="221" t="s">
        <v>29</v>
      </c>
      <c r="P212" s="221" t="s">
        <v>24</v>
      </c>
      <c r="Q212" s="5"/>
      <c r="R212" s="5"/>
      <c r="S212" s="5"/>
      <c r="T212" s="5" t="s">
        <v>24</v>
      </c>
      <c r="U212" s="6"/>
      <c r="V212" s="5"/>
      <c r="W212" s="5"/>
      <c r="X212" s="5"/>
      <c r="Y212" s="5"/>
      <c r="Z212" s="5"/>
      <c r="AA212" s="5"/>
      <c r="AB212" s="80">
        <f t="shared" si="121"/>
        <v>1</v>
      </c>
      <c r="AC212" s="642"/>
      <c r="AD212" s="7"/>
      <c r="AE212" s="7"/>
      <c r="AF212" s="7"/>
      <c r="AG212" s="7"/>
      <c r="AH212" s="7"/>
      <c r="AI212" s="7"/>
      <c r="AJ212" s="7"/>
      <c r="AK212" s="7"/>
      <c r="AL212" s="7"/>
      <c r="AM212" s="7"/>
      <c r="AN212" s="7"/>
      <c r="AO212" s="7" t="s">
        <v>1315</v>
      </c>
      <c r="AP212" s="55"/>
      <c r="AQ212" s="55" t="s">
        <v>1315</v>
      </c>
      <c r="AR212" s="55" t="s">
        <v>1315</v>
      </c>
      <c r="AS212" s="7"/>
      <c r="AT212" s="7"/>
      <c r="AU212" s="7"/>
      <c r="AV212" s="55"/>
      <c r="AW212" s="7"/>
      <c r="AX212" s="7"/>
      <c r="AY212" s="7"/>
      <c r="AZ212" s="7"/>
      <c r="BA212" s="7"/>
      <c r="BB212" s="7"/>
      <c r="BC212" s="7"/>
      <c r="BD212" s="7"/>
      <c r="BE212" s="7"/>
      <c r="BF212" s="7"/>
      <c r="BG212" s="7"/>
      <c r="BH212" s="7"/>
      <c r="BI212" s="7"/>
      <c r="BJ212" s="7"/>
      <c r="BK212" s="7"/>
      <c r="BL212" s="780">
        <v>1</v>
      </c>
      <c r="BM212" s="354">
        <v>2</v>
      </c>
      <c r="BN212" s="354">
        <v>1</v>
      </c>
      <c r="BO212" s="354">
        <v>2</v>
      </c>
      <c r="BP212" s="354">
        <v>2</v>
      </c>
      <c r="BQ212" s="354">
        <v>2</v>
      </c>
      <c r="BR212" s="797">
        <v>2</v>
      </c>
      <c r="BS212" s="356">
        <v>2</v>
      </c>
      <c r="BT212" s="354">
        <v>1</v>
      </c>
      <c r="BU212" s="354">
        <v>2</v>
      </c>
      <c r="BV212" s="354">
        <v>2</v>
      </c>
      <c r="BW212" s="797">
        <v>2</v>
      </c>
      <c r="BX212" s="354">
        <v>2</v>
      </c>
      <c r="BY212" s="797">
        <v>2</v>
      </c>
      <c r="BZ212" s="797">
        <v>2</v>
      </c>
      <c r="CA212" s="354">
        <v>2</v>
      </c>
      <c r="CB212" s="354">
        <v>2</v>
      </c>
      <c r="CC212" s="354">
        <v>2</v>
      </c>
      <c r="CD212" s="766">
        <v>2</v>
      </c>
      <c r="CE212" s="354">
        <v>2</v>
      </c>
      <c r="CF212" s="354">
        <v>2</v>
      </c>
      <c r="CG212" s="354">
        <v>2</v>
      </c>
      <c r="CH212" s="354">
        <v>2</v>
      </c>
      <c r="CI212" s="354">
        <v>2</v>
      </c>
      <c r="CJ212" s="766">
        <v>2</v>
      </c>
      <c r="CK212" s="354">
        <v>2</v>
      </c>
      <c r="CL212" s="222">
        <f t="shared" si="122"/>
        <v>23</v>
      </c>
      <c r="CM212" s="237">
        <f t="shared" si="123"/>
        <v>0.88461538461538458</v>
      </c>
      <c r="CN212" s="222">
        <f t="shared" si="124"/>
        <v>3</v>
      </c>
      <c r="CO212" s="237">
        <f t="shared" si="125"/>
        <v>0.11538461538461539</v>
      </c>
      <c r="CP212" s="222">
        <f t="shared" si="126"/>
        <v>0</v>
      </c>
      <c r="CQ212" s="237">
        <f t="shared" si="127"/>
        <v>0</v>
      </c>
      <c r="CR212" s="222">
        <f t="shared" si="128"/>
        <v>0</v>
      </c>
      <c r="CS212" s="237">
        <f t="shared" si="129"/>
        <v>0</v>
      </c>
      <c r="CT212" s="223">
        <f t="shared" si="130"/>
        <v>1.8846153846153846</v>
      </c>
      <c r="CU212" s="223" t="str">
        <f t="shared" si="131"/>
        <v>Đạt mục tiêu</v>
      </c>
      <c r="CV212" s="5"/>
    </row>
    <row r="213" spans="1:100" s="1" customFormat="1" ht="57.65" customHeight="1">
      <c r="A213" s="1036"/>
      <c r="B213" s="1024"/>
      <c r="C213" s="1033"/>
      <c r="D213" s="1137"/>
      <c r="E213" s="1033"/>
      <c r="F213" s="1137"/>
      <c r="G213" s="289" t="s">
        <v>1440</v>
      </c>
      <c r="H213" s="564"/>
      <c r="I213" s="703" t="s">
        <v>2418</v>
      </c>
      <c r="J213" s="226"/>
      <c r="K213" s="493"/>
      <c r="L213" s="5" t="s">
        <v>32</v>
      </c>
      <c r="M213" s="212" t="s">
        <v>31</v>
      </c>
      <c r="N213" s="165" t="s">
        <v>12</v>
      </c>
      <c r="O213" s="221" t="s">
        <v>29</v>
      </c>
      <c r="P213" s="221" t="s">
        <v>24</v>
      </c>
      <c r="Q213" s="5"/>
      <c r="R213" s="5"/>
      <c r="S213" s="5"/>
      <c r="T213" s="5" t="s">
        <v>24</v>
      </c>
      <c r="U213" s="6"/>
      <c r="V213" s="5"/>
      <c r="W213" s="5"/>
      <c r="X213" s="5"/>
      <c r="Y213" s="5"/>
      <c r="Z213" s="5"/>
      <c r="AA213" s="5"/>
      <c r="AB213" s="80">
        <f t="shared" si="121"/>
        <v>1</v>
      </c>
      <c r="AC213" s="642"/>
      <c r="AD213" s="7"/>
      <c r="AE213" s="7"/>
      <c r="AF213" s="7"/>
      <c r="AG213" s="7"/>
      <c r="AH213" s="7"/>
      <c r="AI213" s="7"/>
      <c r="AJ213" s="7" t="s">
        <v>1315</v>
      </c>
      <c r="AK213" s="7"/>
      <c r="AL213" s="7"/>
      <c r="AM213" s="7"/>
      <c r="AN213" s="7"/>
      <c r="AO213" s="7"/>
      <c r="AP213" s="55"/>
      <c r="AQ213" s="55"/>
      <c r="AR213" s="55"/>
      <c r="AS213" s="7"/>
      <c r="AT213" s="7"/>
      <c r="AU213" s="7"/>
      <c r="AV213" s="55"/>
      <c r="AW213" s="7"/>
      <c r="AX213" s="7"/>
      <c r="AY213" s="7"/>
      <c r="AZ213" s="7"/>
      <c r="BA213" s="7"/>
      <c r="BB213" s="7"/>
      <c r="BC213" s="7"/>
      <c r="BD213" s="7"/>
      <c r="BE213" s="7"/>
      <c r="BF213" s="7"/>
      <c r="BG213" s="7"/>
      <c r="BH213" s="7"/>
      <c r="BI213" s="7"/>
      <c r="BJ213" s="7"/>
      <c r="BK213" s="7"/>
      <c r="BL213" s="780">
        <v>2</v>
      </c>
      <c r="BM213" s="354">
        <v>2</v>
      </c>
      <c r="BN213" s="354">
        <v>2</v>
      </c>
      <c r="BO213" s="354">
        <v>2</v>
      </c>
      <c r="BP213" s="354">
        <v>1</v>
      </c>
      <c r="BQ213" s="354">
        <v>2</v>
      </c>
      <c r="BR213" s="797">
        <v>2</v>
      </c>
      <c r="BS213" s="356">
        <v>2</v>
      </c>
      <c r="BT213" s="354">
        <v>2</v>
      </c>
      <c r="BU213" s="354">
        <v>2</v>
      </c>
      <c r="BV213" s="354">
        <v>2</v>
      </c>
      <c r="BW213" s="797">
        <v>2</v>
      </c>
      <c r="BX213" s="354">
        <v>2</v>
      </c>
      <c r="BY213" s="797">
        <v>2</v>
      </c>
      <c r="BZ213" s="797">
        <v>2</v>
      </c>
      <c r="CA213" s="354">
        <v>1</v>
      </c>
      <c r="CB213" s="354">
        <v>2</v>
      </c>
      <c r="CC213" s="354">
        <v>2</v>
      </c>
      <c r="CD213" s="766">
        <v>2</v>
      </c>
      <c r="CE213" s="354">
        <v>2</v>
      </c>
      <c r="CF213" s="354">
        <v>2</v>
      </c>
      <c r="CG213" s="354">
        <v>2</v>
      </c>
      <c r="CH213" s="354">
        <v>1</v>
      </c>
      <c r="CI213" s="354">
        <v>2</v>
      </c>
      <c r="CJ213" s="766">
        <v>2</v>
      </c>
      <c r="CK213" s="354">
        <v>2</v>
      </c>
      <c r="CL213" s="222">
        <f t="shared" si="122"/>
        <v>23</v>
      </c>
      <c r="CM213" s="237">
        <f t="shared" si="123"/>
        <v>0.88461538461538458</v>
      </c>
      <c r="CN213" s="222">
        <f t="shared" si="124"/>
        <v>3</v>
      </c>
      <c r="CO213" s="237">
        <f t="shared" si="125"/>
        <v>0.11538461538461539</v>
      </c>
      <c r="CP213" s="222">
        <f t="shared" si="126"/>
        <v>0</v>
      </c>
      <c r="CQ213" s="237">
        <f t="shared" si="127"/>
        <v>0</v>
      </c>
      <c r="CR213" s="222">
        <f t="shared" si="128"/>
        <v>0</v>
      </c>
      <c r="CS213" s="237">
        <f t="shared" si="129"/>
        <v>0</v>
      </c>
      <c r="CT213" s="223">
        <f t="shared" si="130"/>
        <v>1.8846153846153846</v>
      </c>
      <c r="CU213" s="223" t="str">
        <f t="shared" si="131"/>
        <v>Đạt mục tiêu</v>
      </c>
      <c r="CV213" s="5"/>
    </row>
    <row r="214" spans="1:100" s="1" customFormat="1" ht="108.5">
      <c r="A214" s="1036"/>
      <c r="B214" s="1024"/>
      <c r="C214" s="1033"/>
      <c r="D214" s="1137"/>
      <c r="E214" s="1033"/>
      <c r="F214" s="1137"/>
      <c r="G214" s="289" t="s">
        <v>2321</v>
      </c>
      <c r="H214" s="289"/>
      <c r="I214" s="436"/>
      <c r="J214" s="226"/>
      <c r="K214" s="493"/>
      <c r="L214" s="5" t="s">
        <v>32</v>
      </c>
      <c r="M214" s="212" t="s">
        <v>31</v>
      </c>
      <c r="N214" s="165" t="s">
        <v>12</v>
      </c>
      <c r="O214" s="221" t="s">
        <v>29</v>
      </c>
      <c r="P214" s="221" t="s">
        <v>24</v>
      </c>
      <c r="Q214" s="5"/>
      <c r="R214" s="5"/>
      <c r="S214" s="5"/>
      <c r="T214" s="5"/>
      <c r="U214" s="6"/>
      <c r="V214" s="5"/>
      <c r="W214" s="5"/>
      <c r="X214" s="5"/>
      <c r="Y214" s="5"/>
      <c r="Z214" s="5"/>
      <c r="AA214" s="5" t="s">
        <v>24</v>
      </c>
      <c r="AB214" s="80">
        <f t="shared" si="121"/>
        <v>1</v>
      </c>
      <c r="AC214" s="642"/>
      <c r="AD214" s="7"/>
      <c r="AE214" s="7"/>
      <c r="AF214" s="7"/>
      <c r="AG214" s="7"/>
      <c r="AH214" s="7"/>
      <c r="AI214" s="7"/>
      <c r="AJ214" s="7" t="s">
        <v>1316</v>
      </c>
      <c r="AK214" s="7"/>
      <c r="AL214" s="7"/>
      <c r="AM214" s="7"/>
      <c r="AN214" s="7"/>
      <c r="AO214" s="7"/>
      <c r="AP214" s="7"/>
      <c r="AQ214" s="7"/>
      <c r="AR214" s="7"/>
      <c r="AS214" s="7"/>
      <c r="AT214" s="7"/>
      <c r="AU214" s="7"/>
      <c r="AV214" s="55"/>
      <c r="AW214" s="7"/>
      <c r="AX214" s="7"/>
      <c r="AY214" s="7"/>
      <c r="AZ214" s="7"/>
      <c r="BA214" s="7"/>
      <c r="BB214" s="7"/>
      <c r="BC214" s="7"/>
      <c r="BD214" s="7"/>
      <c r="BE214" s="7"/>
      <c r="BF214" s="7"/>
      <c r="BG214" s="7"/>
      <c r="BH214" s="7"/>
      <c r="BI214" s="7"/>
      <c r="BJ214" s="7"/>
      <c r="BK214" s="7"/>
      <c r="BL214" s="780">
        <v>2</v>
      </c>
      <c r="BM214" s="354">
        <v>2</v>
      </c>
      <c r="BN214" s="354">
        <v>2</v>
      </c>
      <c r="BO214" s="354">
        <v>2</v>
      </c>
      <c r="BP214" s="354">
        <v>2</v>
      </c>
      <c r="BQ214" s="354">
        <v>2</v>
      </c>
      <c r="BR214" s="797">
        <v>2</v>
      </c>
      <c r="BS214" s="356">
        <v>2</v>
      </c>
      <c r="BT214" s="354">
        <v>2</v>
      </c>
      <c r="BU214" s="354">
        <v>2</v>
      </c>
      <c r="BV214" s="354">
        <v>2</v>
      </c>
      <c r="BW214" s="797">
        <v>2</v>
      </c>
      <c r="BX214" s="354">
        <v>2</v>
      </c>
      <c r="BY214" s="797">
        <v>2</v>
      </c>
      <c r="BZ214" s="797">
        <v>2</v>
      </c>
      <c r="CA214" s="354">
        <v>2</v>
      </c>
      <c r="CB214" s="354">
        <v>2</v>
      </c>
      <c r="CC214" s="354">
        <v>2</v>
      </c>
      <c r="CD214" s="766">
        <v>2</v>
      </c>
      <c r="CE214" s="354">
        <v>2</v>
      </c>
      <c r="CF214" s="354">
        <v>2</v>
      </c>
      <c r="CG214" s="354">
        <v>2</v>
      </c>
      <c r="CH214" s="354">
        <v>2</v>
      </c>
      <c r="CI214" s="354">
        <v>2</v>
      </c>
      <c r="CJ214" s="766">
        <v>2</v>
      </c>
      <c r="CK214" s="354">
        <v>2</v>
      </c>
      <c r="CL214" s="222">
        <f t="shared" si="122"/>
        <v>26</v>
      </c>
      <c r="CM214" s="237">
        <f t="shared" si="123"/>
        <v>1</v>
      </c>
      <c r="CN214" s="222">
        <f t="shared" si="124"/>
        <v>0</v>
      </c>
      <c r="CO214" s="237">
        <f t="shared" si="125"/>
        <v>0</v>
      </c>
      <c r="CP214" s="222">
        <f t="shared" si="126"/>
        <v>0</v>
      </c>
      <c r="CQ214" s="237">
        <f t="shared" si="127"/>
        <v>0</v>
      </c>
      <c r="CR214" s="222">
        <f t="shared" si="128"/>
        <v>0</v>
      </c>
      <c r="CS214" s="237">
        <f t="shared" si="129"/>
        <v>0</v>
      </c>
      <c r="CT214" s="223">
        <f t="shared" si="130"/>
        <v>2</v>
      </c>
      <c r="CU214" s="223" t="str">
        <f t="shared" si="131"/>
        <v>Đạt mục tiêu</v>
      </c>
      <c r="CV214" s="5"/>
    </row>
    <row r="215" spans="1:100" s="1" customFormat="1" ht="107.5" customHeight="1">
      <c r="A215" s="1036"/>
      <c r="B215" s="1024"/>
      <c r="C215" s="1033"/>
      <c r="D215" s="1137"/>
      <c r="E215" s="1033"/>
      <c r="F215" s="1137"/>
      <c r="G215" s="289" t="s">
        <v>2025</v>
      </c>
      <c r="H215" s="564"/>
      <c r="I215" s="703" t="s">
        <v>2418</v>
      </c>
      <c r="J215" s="226"/>
      <c r="K215" s="493"/>
      <c r="L215" s="5" t="s">
        <v>32</v>
      </c>
      <c r="M215" s="212" t="s">
        <v>31</v>
      </c>
      <c r="N215" s="165" t="s">
        <v>12</v>
      </c>
      <c r="O215" s="221" t="s">
        <v>29</v>
      </c>
      <c r="P215" s="221" t="s">
        <v>24</v>
      </c>
      <c r="Q215" s="5"/>
      <c r="R215" s="5" t="s">
        <v>24</v>
      </c>
      <c r="S215" s="5"/>
      <c r="T215" s="5"/>
      <c r="U215" s="6"/>
      <c r="V215" s="5"/>
      <c r="W215" s="5"/>
      <c r="X215" s="5"/>
      <c r="Y215" s="5"/>
      <c r="Z215" s="5"/>
      <c r="AA215" s="5"/>
      <c r="AB215" s="80">
        <f t="shared" si="121"/>
        <v>1</v>
      </c>
      <c r="AC215" s="642"/>
      <c r="AD215" s="7"/>
      <c r="AE215" s="7"/>
      <c r="AF215" s="7"/>
      <c r="AG215" s="7"/>
      <c r="AH215" s="7"/>
      <c r="AI215" s="7"/>
      <c r="AJ215" s="7" t="s">
        <v>1316</v>
      </c>
      <c r="AK215" s="7"/>
      <c r="AL215" s="7"/>
      <c r="AM215" s="7"/>
      <c r="AN215" s="7"/>
      <c r="AO215" s="7"/>
      <c r="AP215" s="7"/>
      <c r="AQ215" s="7"/>
      <c r="AR215" s="7"/>
      <c r="AS215" s="7"/>
      <c r="AT215" s="7"/>
      <c r="AU215" s="7"/>
      <c r="AV215" s="55"/>
      <c r="AW215" s="7"/>
      <c r="AX215" s="7"/>
      <c r="AY215" s="7"/>
      <c r="AZ215" s="7"/>
      <c r="BA215" s="7"/>
      <c r="BB215" s="7"/>
      <c r="BC215" s="7"/>
      <c r="BD215" s="7"/>
      <c r="BE215" s="7"/>
      <c r="BF215" s="7"/>
      <c r="BG215" s="7"/>
      <c r="BH215" s="7"/>
      <c r="BI215" s="7"/>
      <c r="BJ215" s="7"/>
      <c r="BK215" s="7"/>
      <c r="BL215" s="780">
        <v>2</v>
      </c>
      <c r="BM215" s="354">
        <v>2</v>
      </c>
      <c r="BN215" s="354">
        <v>2</v>
      </c>
      <c r="BO215" s="354">
        <v>2</v>
      </c>
      <c r="BP215" s="354">
        <v>2</v>
      </c>
      <c r="BQ215" s="354">
        <v>2</v>
      </c>
      <c r="BR215" s="797">
        <v>2</v>
      </c>
      <c r="BS215" s="356">
        <v>2</v>
      </c>
      <c r="BT215" s="354">
        <v>1</v>
      </c>
      <c r="BU215" s="354">
        <v>2</v>
      </c>
      <c r="BV215" s="354">
        <v>2</v>
      </c>
      <c r="BW215" s="797">
        <v>2</v>
      </c>
      <c r="BX215" s="354">
        <v>2</v>
      </c>
      <c r="BY215" s="797">
        <v>2</v>
      </c>
      <c r="BZ215" s="797">
        <v>2</v>
      </c>
      <c r="CA215" s="354">
        <v>2</v>
      </c>
      <c r="CB215" s="354">
        <v>2</v>
      </c>
      <c r="CC215" s="354">
        <v>2</v>
      </c>
      <c r="CD215" s="766">
        <v>2</v>
      </c>
      <c r="CE215" s="354">
        <v>2</v>
      </c>
      <c r="CF215" s="354">
        <v>2</v>
      </c>
      <c r="CG215" s="354">
        <v>2</v>
      </c>
      <c r="CH215" s="354">
        <v>2</v>
      </c>
      <c r="CI215" s="354">
        <v>2</v>
      </c>
      <c r="CJ215" s="766">
        <v>2</v>
      </c>
      <c r="CK215" s="354">
        <v>2</v>
      </c>
      <c r="CL215" s="222">
        <f t="shared" si="122"/>
        <v>25</v>
      </c>
      <c r="CM215" s="237">
        <f t="shared" si="123"/>
        <v>0.96153846153846156</v>
      </c>
      <c r="CN215" s="222">
        <f t="shared" si="124"/>
        <v>1</v>
      </c>
      <c r="CO215" s="237">
        <f t="shared" si="125"/>
        <v>3.8461538461538464E-2</v>
      </c>
      <c r="CP215" s="222">
        <f t="shared" si="126"/>
        <v>0</v>
      </c>
      <c r="CQ215" s="237">
        <f t="shared" si="127"/>
        <v>0</v>
      </c>
      <c r="CR215" s="222">
        <f t="shared" si="128"/>
        <v>0</v>
      </c>
      <c r="CS215" s="237">
        <f t="shared" si="129"/>
        <v>0</v>
      </c>
      <c r="CT215" s="223">
        <f t="shared" si="130"/>
        <v>1.9615384615384615</v>
      </c>
      <c r="CU215" s="223" t="str">
        <f t="shared" si="131"/>
        <v>Đạt mục tiêu</v>
      </c>
      <c r="CV215" s="5"/>
    </row>
    <row r="216" spans="1:100" s="1" customFormat="1" ht="124">
      <c r="A216" s="1036">
        <v>84</v>
      </c>
      <c r="B216" s="1076" t="s">
        <v>2939</v>
      </c>
      <c r="C216" s="1240" t="s">
        <v>28</v>
      </c>
      <c r="D216" s="1077" t="s">
        <v>2641</v>
      </c>
      <c r="E216" s="1078" t="s">
        <v>26</v>
      </c>
      <c r="F216" s="1076" t="s">
        <v>2935</v>
      </c>
      <c r="G216" s="51" t="s">
        <v>2471</v>
      </c>
      <c r="H216" s="286" t="s">
        <v>2558</v>
      </c>
      <c r="I216" s="700" t="s">
        <v>2844</v>
      </c>
      <c r="J216" s="69" t="s">
        <v>711</v>
      </c>
      <c r="K216" s="548" t="s">
        <v>1635</v>
      </c>
      <c r="L216" s="13" t="s">
        <v>32</v>
      </c>
      <c r="M216" s="38" t="s">
        <v>31</v>
      </c>
      <c r="N216" s="167" t="s">
        <v>12</v>
      </c>
      <c r="O216" s="227" t="s">
        <v>29</v>
      </c>
      <c r="P216" s="227" t="s">
        <v>24</v>
      </c>
      <c r="Q216" s="5"/>
      <c r="R216" s="5"/>
      <c r="S216" s="5"/>
      <c r="T216" s="5"/>
      <c r="U216" s="6"/>
      <c r="V216" s="5"/>
      <c r="W216" s="5"/>
      <c r="X216" s="5"/>
      <c r="Y216" s="5"/>
      <c r="Z216" s="5" t="s">
        <v>24</v>
      </c>
      <c r="AA216" s="5"/>
      <c r="AB216" s="80">
        <f t="shared" si="121"/>
        <v>1</v>
      </c>
      <c r="AC216" s="642"/>
      <c r="AD216" s="7"/>
      <c r="AE216" s="7"/>
      <c r="AF216" s="7"/>
      <c r="AG216" s="7"/>
      <c r="AH216" s="7"/>
      <c r="AI216" s="7"/>
      <c r="AJ216" s="7"/>
      <c r="AK216" s="7"/>
      <c r="AL216" s="7"/>
      <c r="AM216" s="7"/>
      <c r="AN216" s="7"/>
      <c r="AO216" s="7"/>
      <c r="AP216" s="7"/>
      <c r="AQ216" s="7"/>
      <c r="AR216" s="7"/>
      <c r="AS216" s="7"/>
      <c r="AT216" s="7"/>
      <c r="AU216" s="7"/>
      <c r="AV216" s="55"/>
      <c r="AW216" s="7"/>
      <c r="AX216" s="7"/>
      <c r="AY216" s="7"/>
      <c r="AZ216" s="7"/>
      <c r="BA216" s="7"/>
      <c r="BB216" s="7"/>
      <c r="BC216" s="7"/>
      <c r="BD216" s="7"/>
      <c r="BE216" s="7"/>
      <c r="BF216" s="7"/>
      <c r="BG216" s="7"/>
      <c r="BH216" s="7"/>
      <c r="BI216" s="7"/>
      <c r="BJ216" s="7" t="s">
        <v>1317</v>
      </c>
      <c r="BK216" s="7"/>
      <c r="BL216" s="780">
        <v>2</v>
      </c>
      <c r="BM216" s="354">
        <v>2</v>
      </c>
      <c r="BN216" s="354">
        <v>1</v>
      </c>
      <c r="BO216" s="354">
        <v>2</v>
      </c>
      <c r="BP216" s="354">
        <v>2</v>
      </c>
      <c r="BQ216" s="354">
        <v>2</v>
      </c>
      <c r="BR216" s="797">
        <v>1</v>
      </c>
      <c r="BS216" s="356">
        <v>1</v>
      </c>
      <c r="BT216" s="354">
        <v>2</v>
      </c>
      <c r="BU216" s="354">
        <v>2</v>
      </c>
      <c r="BV216" s="354">
        <v>1</v>
      </c>
      <c r="BW216" s="797">
        <v>2</v>
      </c>
      <c r="BX216" s="354">
        <v>2</v>
      </c>
      <c r="BY216" s="797">
        <v>2</v>
      </c>
      <c r="BZ216" s="797">
        <v>2</v>
      </c>
      <c r="CA216" s="354">
        <v>2</v>
      </c>
      <c r="CB216" s="354">
        <v>2</v>
      </c>
      <c r="CC216" s="354">
        <v>2</v>
      </c>
      <c r="CD216" s="766">
        <v>1</v>
      </c>
      <c r="CE216" s="354">
        <v>2</v>
      </c>
      <c r="CF216" s="354">
        <v>2</v>
      </c>
      <c r="CG216" s="354">
        <v>2</v>
      </c>
      <c r="CH216" s="354">
        <v>2</v>
      </c>
      <c r="CI216" s="354">
        <v>2</v>
      </c>
      <c r="CJ216" s="766">
        <v>2</v>
      </c>
      <c r="CK216" s="354">
        <v>2</v>
      </c>
      <c r="CL216" s="222">
        <f t="shared" si="122"/>
        <v>21</v>
      </c>
      <c r="CM216" s="237">
        <f t="shared" si="123"/>
        <v>0.80769230769230771</v>
      </c>
      <c r="CN216" s="222">
        <f t="shared" si="124"/>
        <v>5</v>
      </c>
      <c r="CO216" s="237">
        <f t="shared" si="125"/>
        <v>0.19230769230769232</v>
      </c>
      <c r="CP216" s="222">
        <f t="shared" si="126"/>
        <v>0</v>
      </c>
      <c r="CQ216" s="237">
        <f t="shared" si="127"/>
        <v>0</v>
      </c>
      <c r="CR216" s="222">
        <f t="shared" si="128"/>
        <v>0</v>
      </c>
      <c r="CS216" s="237">
        <f t="shared" si="129"/>
        <v>0</v>
      </c>
      <c r="CT216" s="223">
        <f t="shared" si="130"/>
        <v>1.8076923076923077</v>
      </c>
      <c r="CU216" s="223" t="str">
        <f t="shared" si="131"/>
        <v>Đạt mục tiêu</v>
      </c>
      <c r="CV216" s="5"/>
    </row>
    <row r="217" spans="1:100" s="1" customFormat="1" ht="93">
      <c r="A217" s="1036"/>
      <c r="B217" s="1024"/>
      <c r="C217" s="1058"/>
      <c r="D217" s="1024"/>
      <c r="E217" s="1033"/>
      <c r="F217" s="1024"/>
      <c r="G217" s="220" t="s">
        <v>2486</v>
      </c>
      <c r="H217" s="138" t="s">
        <v>2558</v>
      </c>
      <c r="I217" s="703" t="s">
        <v>2418</v>
      </c>
      <c r="J217" s="69"/>
      <c r="K217" s="485" t="s">
        <v>1635</v>
      </c>
      <c r="L217" s="5" t="s">
        <v>32</v>
      </c>
      <c r="M217" s="212" t="s">
        <v>31</v>
      </c>
      <c r="N217" s="165" t="s">
        <v>12</v>
      </c>
      <c r="O217" s="221" t="s">
        <v>29</v>
      </c>
      <c r="P217" s="221" t="s">
        <v>24</v>
      </c>
      <c r="Q217" s="5"/>
      <c r="R217" s="5" t="s">
        <v>24</v>
      </c>
      <c r="S217" s="5"/>
      <c r="T217" s="5"/>
      <c r="U217" s="6"/>
      <c r="V217" s="5"/>
      <c r="W217" s="5"/>
      <c r="X217" s="5"/>
      <c r="Y217" s="5"/>
      <c r="Z217" s="5"/>
      <c r="AA217" s="5"/>
      <c r="AB217" s="80">
        <f t="shared" si="121"/>
        <v>1</v>
      </c>
      <c r="AC217" s="642"/>
      <c r="AD217" s="7"/>
      <c r="AE217" s="7"/>
      <c r="AF217" s="7"/>
      <c r="AG217" s="7"/>
      <c r="AH217" s="7" t="s">
        <v>1317</v>
      </c>
      <c r="AI217" s="7" t="s">
        <v>1317</v>
      </c>
      <c r="AJ217" s="7"/>
      <c r="AK217" s="7"/>
      <c r="AL217" s="7"/>
      <c r="AM217" s="7"/>
      <c r="AN217" s="7"/>
      <c r="AO217" s="7"/>
      <c r="AP217" s="7"/>
      <c r="AQ217" s="7"/>
      <c r="AR217" s="7"/>
      <c r="AS217" s="7"/>
      <c r="AT217" s="7"/>
      <c r="AU217" s="7"/>
      <c r="AV217" s="55"/>
      <c r="AW217" s="7"/>
      <c r="AX217" s="7"/>
      <c r="AY217" s="7"/>
      <c r="AZ217" s="7"/>
      <c r="BA217" s="7"/>
      <c r="BB217" s="7"/>
      <c r="BC217" s="7"/>
      <c r="BD217" s="7"/>
      <c r="BE217" s="7"/>
      <c r="BF217" s="7"/>
      <c r="BG217" s="7"/>
      <c r="BH217" s="7"/>
      <c r="BI217" s="7"/>
      <c r="BJ217" s="7"/>
      <c r="BK217" s="7"/>
      <c r="BL217" s="780">
        <v>1</v>
      </c>
      <c r="BM217" s="354">
        <v>2</v>
      </c>
      <c r="BN217" s="354">
        <v>2</v>
      </c>
      <c r="BO217" s="354">
        <v>1</v>
      </c>
      <c r="BP217" s="354">
        <v>2</v>
      </c>
      <c r="BQ217" s="354">
        <v>2</v>
      </c>
      <c r="BR217" s="797">
        <v>1</v>
      </c>
      <c r="BS217" s="356">
        <v>2</v>
      </c>
      <c r="BT217" s="354">
        <v>2</v>
      </c>
      <c r="BU217" s="354">
        <v>2</v>
      </c>
      <c r="BV217" s="354">
        <v>2</v>
      </c>
      <c r="BW217" s="797">
        <v>2</v>
      </c>
      <c r="BX217" s="354">
        <v>2</v>
      </c>
      <c r="BY217" s="797">
        <v>2</v>
      </c>
      <c r="BZ217" s="797">
        <v>2</v>
      </c>
      <c r="CA217" s="354">
        <v>1</v>
      </c>
      <c r="CB217" s="354">
        <v>2</v>
      </c>
      <c r="CC217" s="354">
        <v>2</v>
      </c>
      <c r="CD217" s="766">
        <v>2</v>
      </c>
      <c r="CE217" s="354">
        <v>2</v>
      </c>
      <c r="CF217" s="354">
        <v>2</v>
      </c>
      <c r="CG217" s="354">
        <v>2</v>
      </c>
      <c r="CH217" s="354">
        <v>2</v>
      </c>
      <c r="CI217" s="354">
        <v>2</v>
      </c>
      <c r="CJ217" s="766">
        <v>2</v>
      </c>
      <c r="CK217" s="354">
        <v>2</v>
      </c>
      <c r="CL217" s="222">
        <f t="shared" si="122"/>
        <v>22</v>
      </c>
      <c r="CM217" s="237">
        <f t="shared" si="123"/>
        <v>0.84615384615384615</v>
      </c>
      <c r="CN217" s="222">
        <f t="shared" si="124"/>
        <v>4</v>
      </c>
      <c r="CO217" s="237">
        <f t="shared" si="125"/>
        <v>0.15384615384615385</v>
      </c>
      <c r="CP217" s="222">
        <f t="shared" si="126"/>
        <v>0</v>
      </c>
      <c r="CQ217" s="237">
        <f t="shared" si="127"/>
        <v>0</v>
      </c>
      <c r="CR217" s="222">
        <f t="shared" si="128"/>
        <v>0</v>
      </c>
      <c r="CS217" s="237">
        <f t="shared" si="129"/>
        <v>0</v>
      </c>
      <c r="CT217" s="223">
        <f t="shared" si="130"/>
        <v>1.8461538461538463</v>
      </c>
      <c r="CU217" s="223" t="str">
        <f t="shared" si="131"/>
        <v>Đạt mục tiêu</v>
      </c>
      <c r="CV217" s="5"/>
    </row>
    <row r="218" spans="1:100" s="1" customFormat="1" ht="84">
      <c r="A218" s="1036"/>
      <c r="B218" s="1024"/>
      <c r="C218" s="1058"/>
      <c r="D218" s="1024"/>
      <c r="E218" s="1033"/>
      <c r="F218" s="1024"/>
      <c r="G218" s="217" t="s">
        <v>2322</v>
      </c>
      <c r="H218" s="159" t="s">
        <v>2558</v>
      </c>
      <c r="I218" s="703" t="s">
        <v>2418</v>
      </c>
      <c r="J218" s="69"/>
      <c r="K218" s="468" t="s">
        <v>1742</v>
      </c>
      <c r="L218" s="5" t="s">
        <v>32</v>
      </c>
      <c r="M218" s="212" t="s">
        <v>31</v>
      </c>
      <c r="N218" s="165" t="s">
        <v>12</v>
      </c>
      <c r="O218" s="221" t="s">
        <v>29</v>
      </c>
      <c r="P218" s="221" t="s">
        <v>24</v>
      </c>
      <c r="Q218" s="5"/>
      <c r="R218" s="5" t="s">
        <v>24</v>
      </c>
      <c r="S218" s="5"/>
      <c r="T218" s="5"/>
      <c r="U218" s="6"/>
      <c r="V218" s="5"/>
      <c r="W218" s="5"/>
      <c r="X218" s="5"/>
      <c r="Y218" s="5"/>
      <c r="Z218" s="5"/>
      <c r="AA218" s="5"/>
      <c r="AB218" s="80">
        <f t="shared" si="121"/>
        <v>1</v>
      </c>
      <c r="AC218" s="642"/>
      <c r="AD218" s="7"/>
      <c r="AE218" s="7"/>
      <c r="AF218" s="7"/>
      <c r="AG218" s="7"/>
      <c r="AH218" s="7"/>
      <c r="AI218" s="7" t="s">
        <v>1317</v>
      </c>
      <c r="AJ218" s="7"/>
      <c r="AK218" s="7"/>
      <c r="AL218" s="7"/>
      <c r="AM218" s="7"/>
      <c r="AN218" s="7"/>
      <c r="AO218" s="7"/>
      <c r="AP218" s="7"/>
      <c r="AQ218" s="7"/>
      <c r="AR218" s="7"/>
      <c r="AS218" s="7"/>
      <c r="AT218" s="7"/>
      <c r="AU218" s="7"/>
      <c r="AV218" s="55"/>
      <c r="AW218" s="7"/>
      <c r="AX218" s="7"/>
      <c r="AY218" s="7"/>
      <c r="AZ218" s="7"/>
      <c r="BA218" s="7"/>
      <c r="BB218" s="7"/>
      <c r="BC218" s="7"/>
      <c r="BD218" s="7"/>
      <c r="BE218" s="7"/>
      <c r="BF218" s="7"/>
      <c r="BG218" s="7"/>
      <c r="BH218" s="7"/>
      <c r="BI218" s="7"/>
      <c r="BJ218" s="7"/>
      <c r="BK218" s="7"/>
      <c r="BL218" s="780">
        <v>2</v>
      </c>
      <c r="BM218" s="354">
        <v>2</v>
      </c>
      <c r="BN218" s="354">
        <v>2</v>
      </c>
      <c r="BO218" s="354">
        <v>2</v>
      </c>
      <c r="BP218" s="354">
        <v>2</v>
      </c>
      <c r="BQ218" s="354">
        <v>2</v>
      </c>
      <c r="BR218" s="797">
        <v>2</v>
      </c>
      <c r="BS218" s="356">
        <v>2</v>
      </c>
      <c r="BT218" s="354">
        <v>2</v>
      </c>
      <c r="BU218" s="354">
        <v>2</v>
      </c>
      <c r="BV218" s="354">
        <v>1</v>
      </c>
      <c r="BW218" s="797">
        <v>2</v>
      </c>
      <c r="BX218" s="354">
        <v>2</v>
      </c>
      <c r="BY218" s="797">
        <v>2</v>
      </c>
      <c r="BZ218" s="797">
        <v>2</v>
      </c>
      <c r="CA218" s="354">
        <v>2</v>
      </c>
      <c r="CB218" s="354">
        <v>2</v>
      </c>
      <c r="CC218" s="354">
        <v>1</v>
      </c>
      <c r="CD218" s="766">
        <v>2</v>
      </c>
      <c r="CE218" s="354">
        <v>2</v>
      </c>
      <c r="CF218" s="354">
        <v>2</v>
      </c>
      <c r="CG218" s="354">
        <v>2</v>
      </c>
      <c r="CH218" s="354">
        <v>2</v>
      </c>
      <c r="CI218" s="354">
        <v>2</v>
      </c>
      <c r="CJ218" s="766">
        <v>2</v>
      </c>
      <c r="CK218" s="354">
        <v>2</v>
      </c>
      <c r="CL218" s="222">
        <f t="shared" si="122"/>
        <v>24</v>
      </c>
      <c r="CM218" s="237">
        <f t="shared" si="123"/>
        <v>0.92307692307692313</v>
      </c>
      <c r="CN218" s="222">
        <f t="shared" si="124"/>
        <v>2</v>
      </c>
      <c r="CO218" s="237">
        <f t="shared" si="125"/>
        <v>7.6923076923076927E-2</v>
      </c>
      <c r="CP218" s="222">
        <f t="shared" si="126"/>
        <v>0</v>
      </c>
      <c r="CQ218" s="237">
        <f t="shared" si="127"/>
        <v>0</v>
      </c>
      <c r="CR218" s="222">
        <f t="shared" si="128"/>
        <v>0</v>
      </c>
      <c r="CS218" s="237">
        <f t="shared" si="129"/>
        <v>0</v>
      </c>
      <c r="CT218" s="223">
        <f t="shared" si="130"/>
        <v>1.9230769230769231</v>
      </c>
      <c r="CU218" s="223" t="str">
        <f t="shared" si="131"/>
        <v>Đạt mục tiêu</v>
      </c>
      <c r="CV218" s="5"/>
    </row>
    <row r="219" spans="1:100" s="1" customFormat="1" ht="62">
      <c r="A219" s="1036"/>
      <c r="B219" s="1024"/>
      <c r="C219" s="1058"/>
      <c r="D219" s="1024"/>
      <c r="E219" s="1033"/>
      <c r="F219" s="1024"/>
      <c r="G219" s="217" t="s">
        <v>882</v>
      </c>
      <c r="H219" s="217" t="s">
        <v>2558</v>
      </c>
      <c r="I219" s="591"/>
      <c r="J219" s="212"/>
      <c r="K219" s="465"/>
      <c r="L219" s="212" t="s">
        <v>32</v>
      </c>
      <c r="M219" s="212" t="s">
        <v>31</v>
      </c>
      <c r="N219" s="165" t="s">
        <v>12</v>
      </c>
      <c r="O219" s="221" t="s">
        <v>29</v>
      </c>
      <c r="P219" s="221" t="s">
        <v>24</v>
      </c>
      <c r="Q219" s="5"/>
      <c r="R219" s="5" t="s">
        <v>24</v>
      </c>
      <c r="S219" s="5"/>
      <c r="T219" s="5"/>
      <c r="U219" s="6"/>
      <c r="V219" s="5"/>
      <c r="W219" s="5"/>
      <c r="X219" s="5"/>
      <c r="Y219" s="5"/>
      <c r="Z219" s="5"/>
      <c r="AA219" s="5"/>
      <c r="AB219" s="80">
        <f t="shared" si="121"/>
        <v>1</v>
      </c>
      <c r="AC219" s="642"/>
      <c r="AD219" s="7"/>
      <c r="AE219" s="7"/>
      <c r="AF219" s="7"/>
      <c r="AG219" s="7"/>
      <c r="AH219" s="7"/>
      <c r="AI219" s="7"/>
      <c r="AJ219" s="7" t="s">
        <v>1316</v>
      </c>
      <c r="AK219" s="7"/>
      <c r="AL219" s="7"/>
      <c r="AM219" s="7"/>
      <c r="AN219" s="7"/>
      <c r="AO219" s="7"/>
      <c r="AP219" s="7"/>
      <c r="AQ219" s="7"/>
      <c r="AR219" s="7"/>
      <c r="AS219" s="7"/>
      <c r="AT219" s="7"/>
      <c r="AU219" s="7"/>
      <c r="AV219" s="55"/>
      <c r="AW219" s="7"/>
      <c r="AX219" s="7"/>
      <c r="AY219" s="7"/>
      <c r="AZ219" s="7"/>
      <c r="BA219" s="7"/>
      <c r="BB219" s="7"/>
      <c r="BC219" s="7"/>
      <c r="BD219" s="7"/>
      <c r="BE219" s="7"/>
      <c r="BF219" s="7"/>
      <c r="BG219" s="7"/>
      <c r="BH219" s="7"/>
      <c r="BI219" s="7"/>
      <c r="BJ219" s="7"/>
      <c r="BK219" s="7"/>
      <c r="BL219" s="780">
        <v>2</v>
      </c>
      <c r="BM219" s="354">
        <v>2</v>
      </c>
      <c r="BN219" s="354">
        <v>2</v>
      </c>
      <c r="BO219" s="354">
        <v>2</v>
      </c>
      <c r="BP219" s="354">
        <v>2</v>
      </c>
      <c r="BQ219" s="354">
        <v>2</v>
      </c>
      <c r="BR219" s="797">
        <v>2</v>
      </c>
      <c r="BS219" s="356">
        <v>2</v>
      </c>
      <c r="BT219" s="354">
        <v>2</v>
      </c>
      <c r="BU219" s="354">
        <v>2</v>
      </c>
      <c r="BV219" s="354">
        <v>2</v>
      </c>
      <c r="BW219" s="797">
        <v>2</v>
      </c>
      <c r="BX219" s="354">
        <v>2</v>
      </c>
      <c r="BY219" s="797">
        <v>2</v>
      </c>
      <c r="BZ219" s="797">
        <v>2</v>
      </c>
      <c r="CA219" s="354">
        <v>2</v>
      </c>
      <c r="CB219" s="354">
        <v>2</v>
      </c>
      <c r="CC219" s="354">
        <v>2</v>
      </c>
      <c r="CD219" s="766">
        <v>2</v>
      </c>
      <c r="CE219" s="354">
        <v>2</v>
      </c>
      <c r="CF219" s="354">
        <v>2</v>
      </c>
      <c r="CG219" s="354">
        <v>2</v>
      </c>
      <c r="CH219" s="354">
        <v>2</v>
      </c>
      <c r="CI219" s="354">
        <v>2</v>
      </c>
      <c r="CJ219" s="766">
        <v>2</v>
      </c>
      <c r="CK219" s="354">
        <v>2</v>
      </c>
      <c r="CL219" s="222">
        <f t="shared" si="122"/>
        <v>26</v>
      </c>
      <c r="CM219" s="237">
        <f t="shared" si="123"/>
        <v>1</v>
      </c>
      <c r="CN219" s="222">
        <f t="shared" si="124"/>
        <v>0</v>
      </c>
      <c r="CO219" s="237">
        <f t="shared" si="125"/>
        <v>0</v>
      </c>
      <c r="CP219" s="222">
        <f t="shared" si="126"/>
        <v>0</v>
      </c>
      <c r="CQ219" s="237">
        <f t="shared" si="127"/>
        <v>0</v>
      </c>
      <c r="CR219" s="222">
        <f t="shared" si="128"/>
        <v>0</v>
      </c>
      <c r="CS219" s="237">
        <f t="shared" si="129"/>
        <v>0</v>
      </c>
      <c r="CT219" s="223">
        <f t="shared" si="130"/>
        <v>2</v>
      </c>
      <c r="CU219" s="223" t="str">
        <f t="shared" si="131"/>
        <v>Đạt mục tiêu</v>
      </c>
      <c r="CV219" s="5"/>
    </row>
    <row r="220" spans="1:100" s="1" customFormat="1" ht="72" customHeight="1">
      <c r="A220" s="1036">
        <v>85</v>
      </c>
      <c r="B220" s="1044" t="s">
        <v>2888</v>
      </c>
      <c r="C220" s="1033" t="s">
        <v>28</v>
      </c>
      <c r="D220" s="1024" t="s">
        <v>2601</v>
      </c>
      <c r="E220" s="1033" t="s">
        <v>35</v>
      </c>
      <c r="F220" s="1044" t="s">
        <v>2602</v>
      </c>
      <c r="G220" s="220" t="s">
        <v>2487</v>
      </c>
      <c r="H220" s="583"/>
      <c r="I220" s="442"/>
      <c r="J220" s="69" t="s">
        <v>712</v>
      </c>
      <c r="K220" s="485"/>
      <c r="L220" s="212" t="s">
        <v>32</v>
      </c>
      <c r="M220" s="212" t="s">
        <v>31</v>
      </c>
      <c r="N220" s="165" t="s">
        <v>12</v>
      </c>
      <c r="O220" s="221" t="s">
        <v>29</v>
      </c>
      <c r="P220" s="221" t="s">
        <v>24</v>
      </c>
      <c r="Q220" s="5" t="s">
        <v>24</v>
      </c>
      <c r="R220" s="5"/>
      <c r="S220" s="5"/>
      <c r="T220" s="5"/>
      <c r="U220" s="6"/>
      <c r="V220" s="5"/>
      <c r="W220" s="5"/>
      <c r="X220" s="5"/>
      <c r="Y220" s="5"/>
      <c r="Z220" s="5"/>
      <c r="AA220" s="5"/>
      <c r="AB220" s="80">
        <f t="shared" si="121"/>
        <v>1</v>
      </c>
      <c r="AC220" s="565" t="s">
        <v>1315</v>
      </c>
      <c r="AD220" s="5"/>
      <c r="AE220" s="5"/>
      <c r="AF220" s="5" t="s">
        <v>1315</v>
      </c>
      <c r="AG220" s="7"/>
      <c r="AH220" s="7"/>
      <c r="AI220" s="7"/>
      <c r="AJ220" s="7"/>
      <c r="AK220" s="7"/>
      <c r="AL220" s="7"/>
      <c r="AM220" s="7"/>
      <c r="AN220" s="7"/>
      <c r="AO220" s="7"/>
      <c r="AP220" s="7"/>
      <c r="AQ220" s="7"/>
      <c r="AR220" s="7"/>
      <c r="AS220" s="7"/>
      <c r="AT220" s="7"/>
      <c r="AU220" s="7"/>
      <c r="AV220" s="55"/>
      <c r="AW220" s="7"/>
      <c r="AX220" s="7"/>
      <c r="AY220" s="7"/>
      <c r="AZ220" s="7"/>
      <c r="BA220" s="7"/>
      <c r="BB220" s="7"/>
      <c r="BC220" s="7"/>
      <c r="BD220" s="7"/>
      <c r="BE220" s="7"/>
      <c r="BF220" s="7"/>
      <c r="BG220" s="7"/>
      <c r="BH220" s="7"/>
      <c r="BI220" s="7"/>
      <c r="BJ220" s="7"/>
      <c r="BK220" s="7"/>
      <c r="BL220" s="780">
        <v>2</v>
      </c>
      <c r="BM220" s="354">
        <v>2</v>
      </c>
      <c r="BN220" s="354">
        <v>2</v>
      </c>
      <c r="BO220" s="354">
        <v>2</v>
      </c>
      <c r="BP220" s="354">
        <v>2</v>
      </c>
      <c r="BQ220" s="354">
        <v>2</v>
      </c>
      <c r="BR220" s="797">
        <v>2</v>
      </c>
      <c r="BS220" s="356">
        <v>2</v>
      </c>
      <c r="BT220" s="354">
        <v>2</v>
      </c>
      <c r="BU220" s="354">
        <v>2</v>
      </c>
      <c r="BV220" s="354">
        <v>2</v>
      </c>
      <c r="BW220" s="797">
        <v>2</v>
      </c>
      <c r="BX220" s="354">
        <v>2</v>
      </c>
      <c r="BY220" s="797">
        <v>2</v>
      </c>
      <c r="BZ220" s="797">
        <v>2</v>
      </c>
      <c r="CA220" s="354">
        <v>2</v>
      </c>
      <c r="CB220" s="354">
        <v>2</v>
      </c>
      <c r="CC220" s="354">
        <v>2</v>
      </c>
      <c r="CD220" s="766">
        <v>2</v>
      </c>
      <c r="CE220" s="354">
        <v>2</v>
      </c>
      <c r="CF220" s="354">
        <v>2</v>
      </c>
      <c r="CG220" s="354">
        <v>2</v>
      </c>
      <c r="CH220" s="354">
        <v>2</v>
      </c>
      <c r="CI220" s="354">
        <v>2</v>
      </c>
      <c r="CJ220" s="766">
        <v>2</v>
      </c>
      <c r="CK220" s="354">
        <v>2</v>
      </c>
      <c r="CL220" s="222">
        <f t="shared" si="122"/>
        <v>26</v>
      </c>
      <c r="CM220" s="237">
        <f t="shared" si="123"/>
        <v>1</v>
      </c>
      <c r="CN220" s="222">
        <f t="shared" si="124"/>
        <v>0</v>
      </c>
      <c r="CO220" s="237">
        <f t="shared" si="125"/>
        <v>0</v>
      </c>
      <c r="CP220" s="222">
        <f t="shared" si="126"/>
        <v>0</v>
      </c>
      <c r="CQ220" s="237">
        <f t="shared" si="127"/>
        <v>0</v>
      </c>
      <c r="CR220" s="222">
        <f t="shared" si="128"/>
        <v>0</v>
      </c>
      <c r="CS220" s="237">
        <f t="shared" si="129"/>
        <v>0</v>
      </c>
      <c r="CT220" s="223">
        <f t="shared" si="130"/>
        <v>2</v>
      </c>
      <c r="CU220" s="223" t="str">
        <f t="shared" si="131"/>
        <v>Đạt mục tiêu</v>
      </c>
      <c r="CV220" s="5"/>
    </row>
    <row r="221" spans="1:100" s="1" customFormat="1" ht="139.5">
      <c r="A221" s="1036"/>
      <c r="B221" s="1024"/>
      <c r="C221" s="1033"/>
      <c r="D221" s="1024"/>
      <c r="E221" s="1033"/>
      <c r="F221" s="1024"/>
      <c r="G221" s="217" t="s">
        <v>2472</v>
      </c>
      <c r="H221" s="159"/>
      <c r="I221" s="704" t="s">
        <v>2418</v>
      </c>
      <c r="J221" s="69"/>
      <c r="K221" s="485"/>
      <c r="L221" s="212" t="s">
        <v>32</v>
      </c>
      <c r="M221" s="212" t="s">
        <v>31</v>
      </c>
      <c r="N221" s="165" t="s">
        <v>12</v>
      </c>
      <c r="O221" s="221" t="s">
        <v>29</v>
      </c>
      <c r="P221" s="221" t="s">
        <v>24</v>
      </c>
      <c r="Q221" s="5"/>
      <c r="R221" s="5" t="s">
        <v>24</v>
      </c>
      <c r="S221" s="5"/>
      <c r="T221" s="5"/>
      <c r="U221" s="6"/>
      <c r="V221" s="5"/>
      <c r="W221" s="5"/>
      <c r="X221" s="5"/>
      <c r="Y221" s="5"/>
      <c r="Z221" s="5"/>
      <c r="AA221" s="5"/>
      <c r="AB221" s="80">
        <f t="shared" si="121"/>
        <v>1</v>
      </c>
      <c r="AC221" s="642"/>
      <c r="AD221" s="7"/>
      <c r="AE221" s="7"/>
      <c r="AF221" s="7"/>
      <c r="AG221" s="7"/>
      <c r="AH221" s="7"/>
      <c r="AI221" s="7"/>
      <c r="AJ221" s="7" t="s">
        <v>1318</v>
      </c>
      <c r="AK221" s="7"/>
      <c r="AL221" s="7"/>
      <c r="AM221" s="7"/>
      <c r="AN221" s="7"/>
      <c r="AO221" s="7"/>
      <c r="AP221" s="7"/>
      <c r="AQ221" s="7"/>
      <c r="AR221" s="7"/>
      <c r="AS221" s="7"/>
      <c r="AT221" s="7"/>
      <c r="AU221" s="7"/>
      <c r="AV221" s="55"/>
      <c r="AW221" s="7"/>
      <c r="AX221" s="7"/>
      <c r="AY221" s="7"/>
      <c r="AZ221" s="7"/>
      <c r="BA221" s="7"/>
      <c r="BB221" s="7"/>
      <c r="BC221" s="7"/>
      <c r="BD221" s="7"/>
      <c r="BE221" s="7"/>
      <c r="BF221" s="7"/>
      <c r="BG221" s="7"/>
      <c r="BH221" s="7"/>
      <c r="BI221" s="7"/>
      <c r="BJ221" s="7"/>
      <c r="BK221" s="7"/>
      <c r="BL221" s="780">
        <v>2</v>
      </c>
      <c r="BM221" s="354">
        <v>2</v>
      </c>
      <c r="BN221" s="354">
        <v>2</v>
      </c>
      <c r="BO221" s="354">
        <v>2</v>
      </c>
      <c r="BP221" s="354">
        <v>2</v>
      </c>
      <c r="BQ221" s="354">
        <v>2</v>
      </c>
      <c r="BR221" s="797">
        <v>2</v>
      </c>
      <c r="BS221" s="356">
        <v>2</v>
      </c>
      <c r="BT221" s="354">
        <v>2</v>
      </c>
      <c r="BU221" s="354">
        <v>2</v>
      </c>
      <c r="BV221" s="354">
        <v>2</v>
      </c>
      <c r="BW221" s="797">
        <v>2</v>
      </c>
      <c r="BX221" s="354">
        <v>1</v>
      </c>
      <c r="BY221" s="797">
        <v>2</v>
      </c>
      <c r="BZ221" s="797">
        <v>2</v>
      </c>
      <c r="CA221" s="354">
        <v>2</v>
      </c>
      <c r="CB221" s="354">
        <v>2</v>
      </c>
      <c r="CC221" s="354">
        <v>2</v>
      </c>
      <c r="CD221" s="766">
        <v>2</v>
      </c>
      <c r="CE221" s="354">
        <v>2</v>
      </c>
      <c r="CF221" s="354">
        <v>2</v>
      </c>
      <c r="CG221" s="354">
        <v>2</v>
      </c>
      <c r="CH221" s="354">
        <v>2</v>
      </c>
      <c r="CI221" s="354">
        <v>2</v>
      </c>
      <c r="CJ221" s="766">
        <v>2</v>
      </c>
      <c r="CK221" s="354">
        <v>2</v>
      </c>
      <c r="CL221" s="222">
        <f t="shared" si="122"/>
        <v>25</v>
      </c>
      <c r="CM221" s="237">
        <f t="shared" si="123"/>
        <v>0.96153846153846156</v>
      </c>
      <c r="CN221" s="222">
        <f t="shared" si="124"/>
        <v>1</v>
      </c>
      <c r="CO221" s="237">
        <f t="shared" si="125"/>
        <v>3.8461538461538464E-2</v>
      </c>
      <c r="CP221" s="222">
        <f t="shared" si="126"/>
        <v>0</v>
      </c>
      <c r="CQ221" s="237">
        <f t="shared" si="127"/>
        <v>0</v>
      </c>
      <c r="CR221" s="222">
        <f t="shared" si="128"/>
        <v>0</v>
      </c>
      <c r="CS221" s="237">
        <f t="shared" si="129"/>
        <v>0</v>
      </c>
      <c r="CT221" s="223">
        <f t="shared" si="130"/>
        <v>1.9615384615384615</v>
      </c>
      <c r="CU221" s="223" t="str">
        <f t="shared" si="131"/>
        <v>Đạt mục tiêu</v>
      </c>
      <c r="CV221" s="5"/>
    </row>
    <row r="222" spans="1:100" s="1" customFormat="1" ht="62">
      <c r="A222" s="1036"/>
      <c r="B222" s="1024"/>
      <c r="C222" s="1033"/>
      <c r="D222" s="1024"/>
      <c r="E222" s="1033"/>
      <c r="F222" s="1024"/>
      <c r="G222" s="220" t="s">
        <v>2679</v>
      </c>
      <c r="H222" s="583"/>
      <c r="I222" s="546"/>
      <c r="J222" s="69" t="s">
        <v>713</v>
      </c>
      <c r="K222" s="485"/>
      <c r="L222" s="212" t="s">
        <v>32</v>
      </c>
      <c r="M222" s="212" t="s">
        <v>31</v>
      </c>
      <c r="N222" s="165" t="s">
        <v>12</v>
      </c>
      <c r="O222" s="221" t="s">
        <v>29</v>
      </c>
      <c r="P222" s="221" t="s">
        <v>24</v>
      </c>
      <c r="Q222" s="5"/>
      <c r="R222" s="5"/>
      <c r="S222" s="5" t="s">
        <v>24</v>
      </c>
      <c r="T222" s="5"/>
      <c r="U222" s="6"/>
      <c r="V222" s="5"/>
      <c r="W222" s="5"/>
      <c r="X222" s="5"/>
      <c r="Y222" s="5"/>
      <c r="Z222" s="5"/>
      <c r="AA222" s="5"/>
      <c r="AB222" s="80">
        <f t="shared" si="121"/>
        <v>1</v>
      </c>
      <c r="AC222" s="642"/>
      <c r="AD222" s="7"/>
      <c r="AE222" s="7"/>
      <c r="AF222" s="7"/>
      <c r="AG222" s="7"/>
      <c r="AH222" s="7"/>
      <c r="AI222" s="7"/>
      <c r="AJ222" s="7"/>
      <c r="AK222" s="7" t="s">
        <v>1315</v>
      </c>
      <c r="AL222" s="7" t="s">
        <v>1315</v>
      </c>
      <c r="AM222" s="7"/>
      <c r="AN222" s="7"/>
      <c r="AO222" s="7"/>
      <c r="AP222" s="7"/>
      <c r="AQ222" s="7"/>
      <c r="AR222" s="7"/>
      <c r="AS222" s="7"/>
      <c r="AT222" s="7"/>
      <c r="AU222" s="7"/>
      <c r="AV222" s="55"/>
      <c r="AW222" s="7"/>
      <c r="AX222" s="7"/>
      <c r="AY222" s="7"/>
      <c r="AZ222" s="7"/>
      <c r="BA222" s="7"/>
      <c r="BB222" s="7"/>
      <c r="BC222" s="7"/>
      <c r="BD222" s="7"/>
      <c r="BE222" s="7"/>
      <c r="BF222" s="7"/>
      <c r="BG222" s="7"/>
      <c r="BH222" s="7"/>
      <c r="BI222" s="7"/>
      <c r="BJ222" s="7"/>
      <c r="BK222" s="7"/>
      <c r="BL222" s="780">
        <v>2</v>
      </c>
      <c r="BM222" s="354">
        <v>2</v>
      </c>
      <c r="BN222" s="354">
        <v>2</v>
      </c>
      <c r="BO222" s="354">
        <v>2</v>
      </c>
      <c r="BP222" s="354">
        <v>2</v>
      </c>
      <c r="BQ222" s="354">
        <v>2</v>
      </c>
      <c r="BR222" s="797">
        <v>2</v>
      </c>
      <c r="BS222" s="356">
        <v>2</v>
      </c>
      <c r="BT222" s="354">
        <v>2</v>
      </c>
      <c r="BU222" s="354">
        <v>2</v>
      </c>
      <c r="BV222" s="354">
        <v>2</v>
      </c>
      <c r="BW222" s="797">
        <v>2</v>
      </c>
      <c r="BX222" s="354">
        <v>2</v>
      </c>
      <c r="BY222" s="797">
        <v>2</v>
      </c>
      <c r="BZ222" s="797">
        <v>2</v>
      </c>
      <c r="CA222" s="354">
        <v>2</v>
      </c>
      <c r="CB222" s="354">
        <v>2</v>
      </c>
      <c r="CC222" s="354">
        <v>2</v>
      </c>
      <c r="CD222" s="766">
        <v>2</v>
      </c>
      <c r="CE222" s="354">
        <v>2</v>
      </c>
      <c r="CF222" s="354">
        <v>2</v>
      </c>
      <c r="CG222" s="354">
        <v>2</v>
      </c>
      <c r="CH222" s="354">
        <v>2</v>
      </c>
      <c r="CI222" s="354">
        <v>2</v>
      </c>
      <c r="CJ222" s="766">
        <v>2</v>
      </c>
      <c r="CK222" s="354">
        <v>2</v>
      </c>
      <c r="CL222" s="222">
        <f t="shared" si="122"/>
        <v>26</v>
      </c>
      <c r="CM222" s="237">
        <f t="shared" si="123"/>
        <v>1</v>
      </c>
      <c r="CN222" s="222">
        <f t="shared" si="124"/>
        <v>0</v>
      </c>
      <c r="CO222" s="237">
        <f t="shared" si="125"/>
        <v>0</v>
      </c>
      <c r="CP222" s="222">
        <f t="shared" si="126"/>
        <v>0</v>
      </c>
      <c r="CQ222" s="237">
        <f t="shared" si="127"/>
        <v>0</v>
      </c>
      <c r="CR222" s="222">
        <f t="shared" si="128"/>
        <v>0</v>
      </c>
      <c r="CS222" s="237">
        <f t="shared" si="129"/>
        <v>0</v>
      </c>
      <c r="CT222" s="223">
        <f t="shared" si="130"/>
        <v>2</v>
      </c>
      <c r="CU222" s="223" t="str">
        <f t="shared" si="131"/>
        <v>Đạt mục tiêu</v>
      </c>
      <c r="CV222" s="5"/>
    </row>
    <row r="223" spans="1:100" s="1" customFormat="1" ht="75.650000000000006" customHeight="1">
      <c r="A223" s="1036">
        <v>86</v>
      </c>
      <c r="B223" s="1024" t="s">
        <v>2886</v>
      </c>
      <c r="C223" s="1033" t="s">
        <v>2427</v>
      </c>
      <c r="D223" s="1024" t="s">
        <v>2642</v>
      </c>
      <c r="E223" s="1033" t="s">
        <v>41</v>
      </c>
      <c r="F223" s="1024" t="s">
        <v>2643</v>
      </c>
      <c r="G223" s="217" t="s">
        <v>2997</v>
      </c>
      <c r="H223" s="159" t="s">
        <v>2558</v>
      </c>
      <c r="I223" s="705" t="s">
        <v>2418</v>
      </c>
      <c r="J223" s="63"/>
      <c r="K223" s="466"/>
      <c r="L223" s="212" t="s">
        <v>32</v>
      </c>
      <c r="M223" s="212" t="s">
        <v>31</v>
      </c>
      <c r="N223" s="165" t="s">
        <v>12</v>
      </c>
      <c r="O223" s="221" t="s">
        <v>29</v>
      </c>
      <c r="P223" s="221" t="s">
        <v>24</v>
      </c>
      <c r="Q223" s="5"/>
      <c r="R223" s="5"/>
      <c r="S223" s="5"/>
      <c r="T223" s="5" t="s">
        <v>24</v>
      </c>
      <c r="U223" s="6"/>
      <c r="V223" s="5"/>
      <c r="W223" s="5"/>
      <c r="X223" s="5"/>
      <c r="Y223" s="5"/>
      <c r="Z223" s="5"/>
      <c r="AA223" s="5"/>
      <c r="AB223" s="80">
        <f t="shared" si="121"/>
        <v>1</v>
      </c>
      <c r="AC223" s="642"/>
      <c r="AD223" s="7"/>
      <c r="AE223" s="7"/>
      <c r="AF223" s="7"/>
      <c r="AG223" s="7"/>
      <c r="AH223" s="7"/>
      <c r="AI223" s="7"/>
      <c r="AJ223" s="7"/>
      <c r="AK223" s="7"/>
      <c r="AL223" s="7"/>
      <c r="AM223" s="7"/>
      <c r="AN223" s="7"/>
      <c r="AO223" s="7"/>
      <c r="AP223" s="55"/>
      <c r="AQ223" s="55" t="s">
        <v>1318</v>
      </c>
      <c r="AR223" s="55"/>
      <c r="AS223" s="7"/>
      <c r="AT223" s="7"/>
      <c r="AU223" s="7"/>
      <c r="AV223" s="55"/>
      <c r="AW223" s="7"/>
      <c r="AX223" s="7"/>
      <c r="AY223" s="7"/>
      <c r="AZ223" s="7"/>
      <c r="BA223" s="7"/>
      <c r="BB223" s="7"/>
      <c r="BC223" s="7"/>
      <c r="BD223" s="7"/>
      <c r="BE223" s="7"/>
      <c r="BF223" s="7"/>
      <c r="BG223" s="7"/>
      <c r="BH223" s="7"/>
      <c r="BI223" s="7"/>
      <c r="BJ223" s="7"/>
      <c r="BK223" s="7"/>
      <c r="BL223" s="780">
        <v>1</v>
      </c>
      <c r="BM223" s="354">
        <v>2</v>
      </c>
      <c r="BN223" s="354">
        <v>2</v>
      </c>
      <c r="BO223" s="354">
        <v>2</v>
      </c>
      <c r="BP223" s="354">
        <v>2</v>
      </c>
      <c r="BQ223" s="354">
        <v>2</v>
      </c>
      <c r="BR223" s="797">
        <v>2</v>
      </c>
      <c r="BS223" s="356">
        <v>2</v>
      </c>
      <c r="BT223" s="354">
        <v>2</v>
      </c>
      <c r="BU223" s="354">
        <v>2</v>
      </c>
      <c r="BV223" s="354">
        <v>2</v>
      </c>
      <c r="BW223" s="797">
        <v>2</v>
      </c>
      <c r="BX223" s="354">
        <v>2</v>
      </c>
      <c r="BY223" s="797">
        <v>2</v>
      </c>
      <c r="BZ223" s="797">
        <v>2</v>
      </c>
      <c r="CA223" s="354">
        <v>2</v>
      </c>
      <c r="CB223" s="354">
        <v>2</v>
      </c>
      <c r="CC223" s="354">
        <v>2</v>
      </c>
      <c r="CD223" s="766">
        <v>2</v>
      </c>
      <c r="CE223" s="354">
        <v>2</v>
      </c>
      <c r="CF223" s="354">
        <v>2</v>
      </c>
      <c r="CG223" s="354">
        <v>2</v>
      </c>
      <c r="CH223" s="354">
        <v>2</v>
      </c>
      <c r="CI223" s="354">
        <v>2</v>
      </c>
      <c r="CJ223" s="766">
        <v>2</v>
      </c>
      <c r="CK223" s="354">
        <v>2</v>
      </c>
      <c r="CL223" s="222">
        <f t="shared" si="122"/>
        <v>25</v>
      </c>
      <c r="CM223" s="237">
        <f t="shared" si="123"/>
        <v>0.96153846153846156</v>
      </c>
      <c r="CN223" s="222">
        <f t="shared" si="124"/>
        <v>1</v>
      </c>
      <c r="CO223" s="237">
        <f t="shared" si="125"/>
        <v>3.8461538461538464E-2</v>
      </c>
      <c r="CP223" s="222">
        <f t="shared" si="126"/>
        <v>0</v>
      </c>
      <c r="CQ223" s="237">
        <f t="shared" si="127"/>
        <v>0</v>
      </c>
      <c r="CR223" s="222">
        <f t="shared" si="128"/>
        <v>0</v>
      </c>
      <c r="CS223" s="237">
        <f t="shared" si="129"/>
        <v>0</v>
      </c>
      <c r="CT223" s="223">
        <f t="shared" si="130"/>
        <v>1.9615384615384615</v>
      </c>
      <c r="CU223" s="223" t="str">
        <f t="shared" si="131"/>
        <v>Đạt mục tiêu</v>
      </c>
      <c r="CV223" s="5"/>
    </row>
    <row r="224" spans="1:100" s="1" customFormat="1" ht="91" customHeight="1">
      <c r="A224" s="1036"/>
      <c r="B224" s="1024"/>
      <c r="C224" s="1033"/>
      <c r="D224" s="1024"/>
      <c r="E224" s="1033"/>
      <c r="F224" s="1024"/>
      <c r="G224" s="157" t="s">
        <v>2885</v>
      </c>
      <c r="H224" s="391"/>
      <c r="I224" s="705" t="s">
        <v>2418</v>
      </c>
      <c r="J224" s="63"/>
      <c r="K224" s="466"/>
      <c r="L224" s="212" t="s">
        <v>32</v>
      </c>
      <c r="M224" s="212" t="s">
        <v>31</v>
      </c>
      <c r="N224" s="165" t="s">
        <v>12</v>
      </c>
      <c r="O224" s="221" t="s">
        <v>29</v>
      </c>
      <c r="P224" s="221" t="s">
        <v>24</v>
      </c>
      <c r="Q224" s="5"/>
      <c r="R224" s="5" t="s">
        <v>24</v>
      </c>
      <c r="S224" s="5"/>
      <c r="T224" s="5"/>
      <c r="U224" s="6"/>
      <c r="V224" s="5"/>
      <c r="W224" s="5"/>
      <c r="X224" s="5"/>
      <c r="Y224" s="5"/>
      <c r="Z224" s="5"/>
      <c r="AA224" s="5"/>
      <c r="AB224" s="80">
        <f t="shared" si="121"/>
        <v>1</v>
      </c>
      <c r="AC224" s="642"/>
      <c r="AD224" s="7"/>
      <c r="AE224" s="7"/>
      <c r="AF224" s="7"/>
      <c r="AG224" s="7"/>
      <c r="AH224" s="7"/>
      <c r="AI224" s="7"/>
      <c r="AJ224" s="7" t="s">
        <v>1318</v>
      </c>
      <c r="AK224" s="7"/>
      <c r="AL224" s="7"/>
      <c r="AM224" s="7"/>
      <c r="AN224" s="7"/>
      <c r="AO224" s="7"/>
      <c r="AP224" s="7"/>
      <c r="AQ224" s="7"/>
      <c r="AR224" s="7"/>
      <c r="AS224" s="7"/>
      <c r="AT224" s="7"/>
      <c r="AU224" s="7"/>
      <c r="AV224" s="55"/>
      <c r="AW224" s="7"/>
      <c r="AX224" s="7"/>
      <c r="AY224" s="7"/>
      <c r="AZ224" s="7"/>
      <c r="BA224" s="7"/>
      <c r="BB224" s="7"/>
      <c r="BC224" s="7"/>
      <c r="BD224" s="7"/>
      <c r="BE224" s="7"/>
      <c r="BF224" s="7"/>
      <c r="BG224" s="7"/>
      <c r="BH224" s="7"/>
      <c r="BI224" s="7"/>
      <c r="BJ224" s="7"/>
      <c r="BK224" s="7"/>
      <c r="BL224" s="780">
        <v>2</v>
      </c>
      <c r="BM224" s="354">
        <v>2</v>
      </c>
      <c r="BN224" s="354">
        <v>2</v>
      </c>
      <c r="BO224" s="354">
        <v>1</v>
      </c>
      <c r="BP224" s="354">
        <v>2</v>
      </c>
      <c r="BQ224" s="354">
        <v>2</v>
      </c>
      <c r="BR224" s="797">
        <v>2</v>
      </c>
      <c r="BS224" s="356">
        <v>2</v>
      </c>
      <c r="BT224" s="354">
        <v>2</v>
      </c>
      <c r="BU224" s="354">
        <v>2</v>
      </c>
      <c r="BV224" s="354">
        <v>2</v>
      </c>
      <c r="BW224" s="797">
        <v>1</v>
      </c>
      <c r="BX224" s="354">
        <v>2</v>
      </c>
      <c r="BY224" s="797">
        <v>1</v>
      </c>
      <c r="BZ224" s="797">
        <v>2</v>
      </c>
      <c r="CA224" s="354">
        <v>2</v>
      </c>
      <c r="CB224" s="354">
        <v>2</v>
      </c>
      <c r="CC224" s="354">
        <v>2</v>
      </c>
      <c r="CD224" s="766">
        <v>2</v>
      </c>
      <c r="CE224" s="354">
        <v>2</v>
      </c>
      <c r="CF224" s="354">
        <v>2</v>
      </c>
      <c r="CG224" s="354">
        <v>2</v>
      </c>
      <c r="CH224" s="354">
        <v>2</v>
      </c>
      <c r="CI224" s="354">
        <v>2</v>
      </c>
      <c r="CJ224" s="766">
        <v>2</v>
      </c>
      <c r="CK224" s="354">
        <v>2</v>
      </c>
      <c r="CL224" s="222">
        <f t="shared" si="122"/>
        <v>23</v>
      </c>
      <c r="CM224" s="237">
        <f t="shared" si="123"/>
        <v>0.88461538461538458</v>
      </c>
      <c r="CN224" s="222">
        <f t="shared" si="124"/>
        <v>3</v>
      </c>
      <c r="CO224" s="237">
        <f t="shared" si="125"/>
        <v>0.11538461538461539</v>
      </c>
      <c r="CP224" s="222">
        <f t="shared" si="126"/>
        <v>0</v>
      </c>
      <c r="CQ224" s="237">
        <f t="shared" si="127"/>
        <v>0</v>
      </c>
      <c r="CR224" s="222">
        <f t="shared" si="128"/>
        <v>0</v>
      </c>
      <c r="CS224" s="237">
        <f t="shared" si="129"/>
        <v>0</v>
      </c>
      <c r="CT224" s="223">
        <f t="shared" si="130"/>
        <v>1.8846153846153846</v>
      </c>
      <c r="CU224" s="223" t="str">
        <f t="shared" si="131"/>
        <v>Đạt mục tiêu</v>
      </c>
      <c r="CV224" s="5"/>
    </row>
    <row r="225" spans="1:100" s="1" customFormat="1" ht="62">
      <c r="A225" s="1036">
        <v>87</v>
      </c>
      <c r="B225" s="1044" t="s">
        <v>2603</v>
      </c>
      <c r="C225" s="1033" t="s">
        <v>2439</v>
      </c>
      <c r="D225" s="1056" t="s">
        <v>2604</v>
      </c>
      <c r="E225" s="1033" t="s">
        <v>28</v>
      </c>
      <c r="F225" s="1197" t="s">
        <v>2605</v>
      </c>
      <c r="G225" s="218" t="s">
        <v>2606</v>
      </c>
      <c r="H225" s="396"/>
      <c r="I225" s="443"/>
      <c r="J225" s="216"/>
      <c r="K225" s="494"/>
      <c r="L225" s="212" t="s">
        <v>32</v>
      </c>
      <c r="M225" s="212" t="s">
        <v>31</v>
      </c>
      <c r="N225" s="165" t="s">
        <v>12</v>
      </c>
      <c r="O225" s="221" t="s">
        <v>29</v>
      </c>
      <c r="P225" s="221" t="s">
        <v>24</v>
      </c>
      <c r="Q225" s="5" t="s">
        <v>24</v>
      </c>
      <c r="R225" s="5"/>
      <c r="S225" s="5"/>
      <c r="T225" s="5"/>
      <c r="U225" s="6"/>
      <c r="V225" s="5"/>
      <c r="W225" s="5"/>
      <c r="X225" s="5"/>
      <c r="Y225" s="5"/>
      <c r="Z225" s="5"/>
      <c r="AA225" s="5"/>
      <c r="AB225" s="80">
        <f t="shared" si="121"/>
        <v>1</v>
      </c>
      <c r="AC225" s="565"/>
      <c r="AD225" s="5" t="s">
        <v>1315</v>
      </c>
      <c r="AE225" s="5"/>
      <c r="AF225" s="5"/>
      <c r="AG225" s="7"/>
      <c r="AH225" s="7"/>
      <c r="AI225" s="7"/>
      <c r="AJ225" s="7"/>
      <c r="AK225" s="7"/>
      <c r="AL225" s="7"/>
      <c r="AM225" s="7"/>
      <c r="AN225" s="7"/>
      <c r="AO225" s="7"/>
      <c r="AP225" s="7"/>
      <c r="AQ225" s="7"/>
      <c r="AR225" s="7"/>
      <c r="AS225" s="7"/>
      <c r="AT225" s="7"/>
      <c r="AU225" s="7"/>
      <c r="AV225" s="55"/>
      <c r="AW225" s="7"/>
      <c r="AX225" s="7"/>
      <c r="AY225" s="7"/>
      <c r="AZ225" s="7"/>
      <c r="BA225" s="7"/>
      <c r="BB225" s="7"/>
      <c r="BC225" s="7"/>
      <c r="BD225" s="7"/>
      <c r="BE225" s="7"/>
      <c r="BF225" s="7"/>
      <c r="BG225" s="7"/>
      <c r="BH225" s="7"/>
      <c r="BI225" s="7"/>
      <c r="BJ225" s="7"/>
      <c r="BK225" s="7"/>
      <c r="BL225" s="780">
        <v>2</v>
      </c>
      <c r="BM225" s="354">
        <v>2</v>
      </c>
      <c r="BN225" s="354">
        <v>2</v>
      </c>
      <c r="BO225" s="354">
        <v>2</v>
      </c>
      <c r="BP225" s="354">
        <v>2</v>
      </c>
      <c r="BQ225" s="354">
        <v>2</v>
      </c>
      <c r="BR225" s="797">
        <v>2</v>
      </c>
      <c r="BS225" s="356">
        <v>2</v>
      </c>
      <c r="BT225" s="354">
        <v>2</v>
      </c>
      <c r="BU225" s="354">
        <v>2</v>
      </c>
      <c r="BV225" s="354">
        <v>2</v>
      </c>
      <c r="BW225" s="797">
        <v>2</v>
      </c>
      <c r="BX225" s="354">
        <v>2</v>
      </c>
      <c r="BY225" s="797">
        <v>2</v>
      </c>
      <c r="BZ225" s="797">
        <v>2</v>
      </c>
      <c r="CA225" s="354">
        <v>2</v>
      </c>
      <c r="CB225" s="354">
        <v>2</v>
      </c>
      <c r="CC225" s="354">
        <v>2</v>
      </c>
      <c r="CD225" s="766">
        <v>2</v>
      </c>
      <c r="CE225" s="354">
        <v>2</v>
      </c>
      <c r="CF225" s="354">
        <v>2</v>
      </c>
      <c r="CG225" s="354">
        <v>2</v>
      </c>
      <c r="CH225" s="354">
        <v>2</v>
      </c>
      <c r="CI225" s="354">
        <v>2</v>
      </c>
      <c r="CJ225" s="766">
        <v>2</v>
      </c>
      <c r="CK225" s="354">
        <v>2</v>
      </c>
      <c r="CL225" s="222">
        <f t="shared" si="122"/>
        <v>26</v>
      </c>
      <c r="CM225" s="237">
        <f t="shared" si="123"/>
        <v>1</v>
      </c>
      <c r="CN225" s="222">
        <f t="shared" si="124"/>
        <v>0</v>
      </c>
      <c r="CO225" s="237">
        <f t="shared" si="125"/>
        <v>0</v>
      </c>
      <c r="CP225" s="222">
        <f t="shared" si="126"/>
        <v>0</v>
      </c>
      <c r="CQ225" s="237">
        <f t="shared" si="127"/>
        <v>0</v>
      </c>
      <c r="CR225" s="222">
        <f t="shared" si="128"/>
        <v>0</v>
      </c>
      <c r="CS225" s="237">
        <f t="shared" si="129"/>
        <v>0</v>
      </c>
      <c r="CT225" s="223">
        <f t="shared" si="130"/>
        <v>2</v>
      </c>
      <c r="CU225" s="223" t="str">
        <f t="shared" si="131"/>
        <v>Đạt mục tiêu</v>
      </c>
      <c r="CV225" s="5"/>
    </row>
    <row r="226" spans="1:100" s="1" customFormat="1" ht="47">
      <c r="A226" s="1036"/>
      <c r="B226" s="1044"/>
      <c r="C226" s="1033"/>
      <c r="D226" s="1056"/>
      <c r="E226" s="1033"/>
      <c r="F226" s="1197"/>
      <c r="G226" s="294" t="s">
        <v>1450</v>
      </c>
      <c r="H226" s="294"/>
      <c r="I226" s="539"/>
      <c r="J226" s="216"/>
      <c r="K226" s="494"/>
      <c r="L226" s="212" t="s">
        <v>32</v>
      </c>
      <c r="M226" s="212" t="s">
        <v>31</v>
      </c>
      <c r="N226" s="165" t="s">
        <v>12</v>
      </c>
      <c r="O226" s="221" t="s">
        <v>29</v>
      </c>
      <c r="P226" s="221" t="s">
        <v>24</v>
      </c>
      <c r="Q226" s="5"/>
      <c r="R226" s="5" t="s">
        <v>24</v>
      </c>
      <c r="S226" s="5"/>
      <c r="T226" s="5"/>
      <c r="U226" s="6"/>
      <c r="V226" s="5"/>
      <c r="W226" s="5"/>
      <c r="X226" s="5"/>
      <c r="Y226" s="5"/>
      <c r="Z226" s="5"/>
      <c r="AA226" s="5"/>
      <c r="AB226" s="80">
        <f t="shared" si="121"/>
        <v>1</v>
      </c>
      <c r="AC226" s="642"/>
      <c r="AD226" s="7"/>
      <c r="AE226" s="7"/>
      <c r="AF226" s="7"/>
      <c r="AG226" s="7"/>
      <c r="AH226" s="7"/>
      <c r="AI226" s="7" t="s">
        <v>1315</v>
      </c>
      <c r="AJ226" s="7"/>
      <c r="AK226" s="7"/>
      <c r="AL226" s="7"/>
      <c r="AM226" s="7"/>
      <c r="AN226" s="7"/>
      <c r="AO226" s="7"/>
      <c r="AP226" s="7"/>
      <c r="AQ226" s="7"/>
      <c r="AR226" s="7"/>
      <c r="AS226" s="7"/>
      <c r="AT226" s="7"/>
      <c r="AU226" s="7"/>
      <c r="AV226" s="55"/>
      <c r="AW226" s="7"/>
      <c r="AX226" s="7"/>
      <c r="AY226" s="7"/>
      <c r="AZ226" s="7"/>
      <c r="BA226" s="7"/>
      <c r="BB226" s="7"/>
      <c r="BC226" s="7"/>
      <c r="BD226" s="7"/>
      <c r="BE226" s="7"/>
      <c r="BF226" s="7"/>
      <c r="BG226" s="7"/>
      <c r="BH226" s="7"/>
      <c r="BI226" s="7"/>
      <c r="BJ226" s="7"/>
      <c r="BK226" s="7"/>
      <c r="BL226" s="780">
        <v>2</v>
      </c>
      <c r="BM226" s="354">
        <v>2</v>
      </c>
      <c r="BN226" s="354">
        <v>2</v>
      </c>
      <c r="BO226" s="354">
        <v>2</v>
      </c>
      <c r="BP226" s="354">
        <v>2</v>
      </c>
      <c r="BQ226" s="354">
        <v>2</v>
      </c>
      <c r="BR226" s="797">
        <v>2</v>
      </c>
      <c r="BS226" s="356">
        <v>2</v>
      </c>
      <c r="BT226" s="354">
        <v>2</v>
      </c>
      <c r="BU226" s="354">
        <v>2</v>
      </c>
      <c r="BV226" s="354">
        <v>2</v>
      </c>
      <c r="BW226" s="797">
        <v>2</v>
      </c>
      <c r="BX226" s="354">
        <v>2</v>
      </c>
      <c r="BY226" s="797">
        <v>2</v>
      </c>
      <c r="BZ226" s="797">
        <v>2</v>
      </c>
      <c r="CA226" s="354">
        <v>2</v>
      </c>
      <c r="CB226" s="354">
        <v>1</v>
      </c>
      <c r="CC226" s="354">
        <v>2</v>
      </c>
      <c r="CD226" s="766">
        <v>2</v>
      </c>
      <c r="CE226" s="354">
        <v>2</v>
      </c>
      <c r="CF226" s="354">
        <v>2</v>
      </c>
      <c r="CG226" s="354">
        <v>2</v>
      </c>
      <c r="CH226" s="354">
        <v>2</v>
      </c>
      <c r="CI226" s="354">
        <v>2</v>
      </c>
      <c r="CJ226" s="766">
        <v>2</v>
      </c>
      <c r="CK226" s="354">
        <v>2</v>
      </c>
      <c r="CL226" s="222">
        <f t="shared" si="122"/>
        <v>25</v>
      </c>
      <c r="CM226" s="237">
        <f t="shared" si="123"/>
        <v>0.96153846153846156</v>
      </c>
      <c r="CN226" s="222">
        <f t="shared" si="124"/>
        <v>1</v>
      </c>
      <c r="CO226" s="237">
        <f t="shared" si="125"/>
        <v>3.8461538461538464E-2</v>
      </c>
      <c r="CP226" s="222">
        <f t="shared" si="126"/>
        <v>0</v>
      </c>
      <c r="CQ226" s="237">
        <f t="shared" si="127"/>
        <v>0</v>
      </c>
      <c r="CR226" s="222">
        <f t="shared" si="128"/>
        <v>0</v>
      </c>
      <c r="CS226" s="237">
        <f t="shared" si="129"/>
        <v>0</v>
      </c>
      <c r="CT226" s="223">
        <f t="shared" si="130"/>
        <v>1.9615384615384615</v>
      </c>
      <c r="CU226" s="223" t="str">
        <f t="shared" si="131"/>
        <v>Đạt mục tiêu</v>
      </c>
      <c r="CV226" s="5"/>
    </row>
    <row r="227" spans="1:100" s="1" customFormat="1" ht="47">
      <c r="A227" s="1036"/>
      <c r="B227" s="1044"/>
      <c r="C227" s="1033"/>
      <c r="D227" s="1056"/>
      <c r="E227" s="1033"/>
      <c r="F227" s="1197"/>
      <c r="G227" s="294" t="s">
        <v>982</v>
      </c>
      <c r="H227" s="294"/>
      <c r="I227" s="539"/>
      <c r="J227" s="216"/>
      <c r="K227" s="494"/>
      <c r="L227" s="212" t="s">
        <v>32</v>
      </c>
      <c r="M227" s="212" t="s">
        <v>31</v>
      </c>
      <c r="N227" s="165" t="s">
        <v>12</v>
      </c>
      <c r="O227" s="221" t="s">
        <v>29</v>
      </c>
      <c r="P227" s="221" t="s">
        <v>24</v>
      </c>
      <c r="Q227" s="5"/>
      <c r="R227" s="5" t="s">
        <v>24</v>
      </c>
      <c r="S227" s="5"/>
      <c r="T227" s="5"/>
      <c r="U227" s="6"/>
      <c r="V227" s="5"/>
      <c r="W227" s="5"/>
      <c r="X227" s="5"/>
      <c r="Y227" s="5"/>
      <c r="Z227" s="5"/>
      <c r="AA227" s="5"/>
      <c r="AB227" s="80">
        <f t="shared" si="121"/>
        <v>1</v>
      </c>
      <c r="AC227" s="642"/>
      <c r="AD227" s="7"/>
      <c r="AE227" s="7"/>
      <c r="AF227" s="7"/>
      <c r="AG227" s="7"/>
      <c r="AH227" s="7"/>
      <c r="AI227" s="7"/>
      <c r="AJ227" s="7" t="s">
        <v>1315</v>
      </c>
      <c r="AK227" s="7"/>
      <c r="AL227" s="7"/>
      <c r="AM227" s="7"/>
      <c r="AN227" s="7"/>
      <c r="AO227" s="7"/>
      <c r="AP227" s="7"/>
      <c r="AQ227" s="7"/>
      <c r="AR227" s="7"/>
      <c r="AS227" s="7"/>
      <c r="AT227" s="7"/>
      <c r="AU227" s="7"/>
      <c r="AV227" s="55"/>
      <c r="AW227" s="7"/>
      <c r="AX227" s="7"/>
      <c r="AY227" s="7"/>
      <c r="AZ227" s="7"/>
      <c r="BA227" s="7"/>
      <c r="BB227" s="7"/>
      <c r="BC227" s="7"/>
      <c r="BD227" s="7"/>
      <c r="BE227" s="7"/>
      <c r="BF227" s="7"/>
      <c r="BG227" s="7"/>
      <c r="BH227" s="7"/>
      <c r="BI227" s="7"/>
      <c r="BJ227" s="7"/>
      <c r="BK227" s="7"/>
      <c r="BL227" s="780">
        <v>2</v>
      </c>
      <c r="BM227" s="354">
        <v>2</v>
      </c>
      <c r="BN227" s="354">
        <v>1</v>
      </c>
      <c r="BO227" s="354">
        <v>2</v>
      </c>
      <c r="BP227" s="354">
        <v>2</v>
      </c>
      <c r="BQ227" s="354">
        <v>2</v>
      </c>
      <c r="BR227" s="797">
        <v>2</v>
      </c>
      <c r="BS227" s="356">
        <v>2</v>
      </c>
      <c r="BT227" s="354">
        <v>2</v>
      </c>
      <c r="BU227" s="354">
        <v>2</v>
      </c>
      <c r="BV227" s="354">
        <v>2</v>
      </c>
      <c r="BW227" s="797">
        <v>2</v>
      </c>
      <c r="BX227" s="354">
        <v>2</v>
      </c>
      <c r="BY227" s="797">
        <v>2</v>
      </c>
      <c r="BZ227" s="797">
        <v>2</v>
      </c>
      <c r="CA227" s="354">
        <v>2</v>
      </c>
      <c r="CB227" s="354">
        <v>2</v>
      </c>
      <c r="CC227" s="354">
        <v>2</v>
      </c>
      <c r="CD227" s="766">
        <v>1</v>
      </c>
      <c r="CE227" s="354">
        <v>2</v>
      </c>
      <c r="CF227" s="354">
        <v>2</v>
      </c>
      <c r="CG227" s="354">
        <v>1</v>
      </c>
      <c r="CH227" s="354">
        <v>2</v>
      </c>
      <c r="CI227" s="354">
        <v>2</v>
      </c>
      <c r="CJ227" s="766">
        <v>2</v>
      </c>
      <c r="CK227" s="354">
        <v>2</v>
      </c>
      <c r="CL227" s="222">
        <f t="shared" si="122"/>
        <v>23</v>
      </c>
      <c r="CM227" s="237">
        <f t="shared" si="123"/>
        <v>0.88461538461538458</v>
      </c>
      <c r="CN227" s="222">
        <f t="shared" si="124"/>
        <v>3</v>
      </c>
      <c r="CO227" s="237">
        <f t="shared" si="125"/>
        <v>0.11538461538461539</v>
      </c>
      <c r="CP227" s="222">
        <f t="shared" si="126"/>
        <v>0</v>
      </c>
      <c r="CQ227" s="237">
        <f t="shared" si="127"/>
        <v>0</v>
      </c>
      <c r="CR227" s="222">
        <f t="shared" si="128"/>
        <v>0</v>
      </c>
      <c r="CS227" s="237">
        <f t="shared" si="129"/>
        <v>0</v>
      </c>
      <c r="CT227" s="223">
        <f t="shared" si="130"/>
        <v>1.8846153846153846</v>
      </c>
      <c r="CU227" s="223" t="str">
        <f t="shared" si="131"/>
        <v>Đạt mục tiêu</v>
      </c>
      <c r="CV227" s="5"/>
    </row>
    <row r="228" spans="1:100" s="1" customFormat="1" ht="50.4" customHeight="1">
      <c r="A228" s="1036"/>
      <c r="B228" s="1044"/>
      <c r="C228" s="1033"/>
      <c r="D228" s="1056"/>
      <c r="E228" s="1033"/>
      <c r="F228" s="1197"/>
      <c r="G228" s="294" t="s">
        <v>3062</v>
      </c>
      <c r="H228" s="295"/>
      <c r="I228" s="443"/>
      <c r="J228" s="216"/>
      <c r="K228" s="494"/>
      <c r="L228" s="212" t="s">
        <v>32</v>
      </c>
      <c r="M228" s="212" t="s">
        <v>31</v>
      </c>
      <c r="N228" s="165" t="s">
        <v>12</v>
      </c>
      <c r="O228" s="221" t="s">
        <v>29</v>
      </c>
      <c r="P228" s="221" t="s">
        <v>24</v>
      </c>
      <c r="Q228" s="5"/>
      <c r="R228" s="5" t="s">
        <v>24</v>
      </c>
      <c r="S228" s="5"/>
      <c r="T228" s="5"/>
      <c r="U228" s="6"/>
      <c r="V228" s="5"/>
      <c r="W228" s="5"/>
      <c r="X228" s="5"/>
      <c r="Y228" s="5"/>
      <c r="Z228" s="5"/>
      <c r="AA228" s="5" t="s">
        <v>24</v>
      </c>
      <c r="AB228" s="80">
        <f t="shared" si="121"/>
        <v>2</v>
      </c>
      <c r="AC228" s="642"/>
      <c r="AD228" s="7"/>
      <c r="AE228" s="7"/>
      <c r="AF228" s="7"/>
      <c r="AG228" s="7" t="s">
        <v>1315</v>
      </c>
      <c r="AH228" s="7"/>
      <c r="AI228" s="7"/>
      <c r="AJ228" s="7"/>
      <c r="AK228" s="7"/>
      <c r="AL228" s="7"/>
      <c r="AM228" s="7"/>
      <c r="AN228" s="7"/>
      <c r="AO228" s="7"/>
      <c r="AP228" s="7"/>
      <c r="AQ228" s="7"/>
      <c r="AR228" s="7"/>
      <c r="AS228" s="7"/>
      <c r="AT228" s="7"/>
      <c r="AU228" s="7"/>
      <c r="AV228" s="55"/>
      <c r="AW228" s="7"/>
      <c r="AX228" s="7"/>
      <c r="AY228" s="7"/>
      <c r="AZ228" s="7"/>
      <c r="BA228" s="7"/>
      <c r="BB228" s="7"/>
      <c r="BC228" s="7"/>
      <c r="BD228" s="7"/>
      <c r="BE228" s="7"/>
      <c r="BF228" s="7"/>
      <c r="BG228" s="7"/>
      <c r="BH228" s="7"/>
      <c r="BI228" s="7"/>
      <c r="BJ228" s="7"/>
      <c r="BK228" s="7"/>
      <c r="BL228" s="780">
        <v>2</v>
      </c>
      <c r="BM228" s="354">
        <v>2</v>
      </c>
      <c r="BN228" s="354">
        <v>2</v>
      </c>
      <c r="BO228" s="354">
        <v>2</v>
      </c>
      <c r="BP228" s="354">
        <v>2</v>
      </c>
      <c r="BQ228" s="354">
        <v>2</v>
      </c>
      <c r="BR228" s="797">
        <v>2</v>
      </c>
      <c r="BS228" s="356">
        <v>1</v>
      </c>
      <c r="BT228" s="354">
        <v>2</v>
      </c>
      <c r="BU228" s="354">
        <v>2</v>
      </c>
      <c r="BV228" s="354">
        <v>2</v>
      </c>
      <c r="BW228" s="797"/>
      <c r="BX228" s="354">
        <v>1</v>
      </c>
      <c r="BY228" s="797">
        <v>2</v>
      </c>
      <c r="BZ228" s="797">
        <v>2</v>
      </c>
      <c r="CA228" s="354">
        <v>2</v>
      </c>
      <c r="CB228" s="354">
        <v>2</v>
      </c>
      <c r="CC228" s="354">
        <v>2</v>
      </c>
      <c r="CD228" s="766">
        <v>2</v>
      </c>
      <c r="CE228" s="354">
        <v>2</v>
      </c>
      <c r="CF228" s="354">
        <v>2</v>
      </c>
      <c r="CG228" s="354">
        <v>1</v>
      </c>
      <c r="CH228" s="354">
        <v>2</v>
      </c>
      <c r="CI228" s="354">
        <v>2</v>
      </c>
      <c r="CJ228" s="766">
        <v>2</v>
      </c>
      <c r="CK228" s="354">
        <v>2</v>
      </c>
      <c r="CL228" s="222">
        <f t="shared" si="122"/>
        <v>22</v>
      </c>
      <c r="CM228" s="237">
        <f t="shared" si="123"/>
        <v>0.88</v>
      </c>
      <c r="CN228" s="222">
        <f t="shared" si="124"/>
        <v>3</v>
      </c>
      <c r="CO228" s="237">
        <f t="shared" si="125"/>
        <v>0.12</v>
      </c>
      <c r="CP228" s="222">
        <f t="shared" si="126"/>
        <v>0</v>
      </c>
      <c r="CQ228" s="237">
        <f t="shared" si="127"/>
        <v>0</v>
      </c>
      <c r="CR228" s="222">
        <f t="shared" si="128"/>
        <v>0</v>
      </c>
      <c r="CS228" s="237">
        <f t="shared" si="129"/>
        <v>0</v>
      </c>
      <c r="CT228" s="223">
        <f t="shared" si="130"/>
        <v>1.88</v>
      </c>
      <c r="CU228" s="223" t="str">
        <f t="shared" si="131"/>
        <v>Đạt mục tiêu</v>
      </c>
      <c r="CV228" s="5"/>
    </row>
    <row r="229" spans="1:100" s="1" customFormat="1" ht="77.5">
      <c r="A229" s="1036"/>
      <c r="B229" s="1044"/>
      <c r="C229" s="1033"/>
      <c r="D229" s="1056"/>
      <c r="E229" s="1033"/>
      <c r="F229" s="1197"/>
      <c r="G229" s="219" t="s">
        <v>842</v>
      </c>
      <c r="H229" s="219"/>
      <c r="I229" s="600"/>
      <c r="J229" s="216"/>
      <c r="K229" s="494"/>
      <c r="L229" s="212" t="s">
        <v>32</v>
      </c>
      <c r="M229" s="212" t="s">
        <v>31</v>
      </c>
      <c r="N229" s="165" t="s">
        <v>12</v>
      </c>
      <c r="O229" s="221" t="s">
        <v>29</v>
      </c>
      <c r="P229" s="221" t="s">
        <v>24</v>
      </c>
      <c r="Q229" s="5" t="s">
        <v>24</v>
      </c>
      <c r="R229" s="5"/>
      <c r="S229" s="5"/>
      <c r="T229" s="5"/>
      <c r="U229" s="6"/>
      <c r="V229" s="5"/>
      <c r="W229" s="5"/>
      <c r="X229" s="5"/>
      <c r="Y229" s="5"/>
      <c r="Z229" s="5"/>
      <c r="AA229" s="5"/>
      <c r="AB229" s="80">
        <f t="shared" si="121"/>
        <v>1</v>
      </c>
      <c r="AC229" s="565" t="s">
        <v>1317</v>
      </c>
      <c r="AD229" s="5"/>
      <c r="AE229" s="5"/>
      <c r="AF229" s="5"/>
      <c r="AG229" s="7" t="s">
        <v>1317</v>
      </c>
      <c r="AH229" s="7" t="s">
        <v>1317</v>
      </c>
      <c r="AI229" s="7" t="s">
        <v>1317</v>
      </c>
      <c r="AJ229" s="7" t="s">
        <v>1317</v>
      </c>
      <c r="AK229" s="7"/>
      <c r="AL229" s="7"/>
      <c r="AM229" s="7"/>
      <c r="AN229" s="7"/>
      <c r="AO229" s="7"/>
      <c r="AP229" s="7"/>
      <c r="AQ229" s="7"/>
      <c r="AR229" s="7"/>
      <c r="AS229" s="7"/>
      <c r="AT229" s="7"/>
      <c r="AU229" s="7"/>
      <c r="AV229" s="55"/>
      <c r="AW229" s="7"/>
      <c r="AX229" s="7"/>
      <c r="AY229" s="7"/>
      <c r="AZ229" s="7"/>
      <c r="BA229" s="7"/>
      <c r="BB229" s="7"/>
      <c r="BC229" s="7"/>
      <c r="BD229" s="7"/>
      <c r="BE229" s="7"/>
      <c r="BF229" s="7"/>
      <c r="BG229" s="7"/>
      <c r="BH229" s="7"/>
      <c r="BI229" s="7"/>
      <c r="BJ229" s="7"/>
      <c r="BK229" s="7"/>
      <c r="BL229" s="780">
        <v>2</v>
      </c>
      <c r="BM229" s="354">
        <v>2</v>
      </c>
      <c r="BN229" s="354">
        <v>2</v>
      </c>
      <c r="BO229" s="354">
        <v>2</v>
      </c>
      <c r="BP229" s="354">
        <v>2</v>
      </c>
      <c r="BQ229" s="354">
        <v>1</v>
      </c>
      <c r="BR229" s="797">
        <v>2</v>
      </c>
      <c r="BS229" s="356">
        <v>1</v>
      </c>
      <c r="BT229" s="354">
        <v>2</v>
      </c>
      <c r="BU229" s="354">
        <v>2</v>
      </c>
      <c r="BV229" s="354">
        <v>2</v>
      </c>
      <c r="BW229" s="797">
        <v>2</v>
      </c>
      <c r="BX229" s="354">
        <v>2</v>
      </c>
      <c r="BY229" s="797">
        <v>2</v>
      </c>
      <c r="BZ229" s="797">
        <v>2</v>
      </c>
      <c r="CA229" s="354">
        <v>2</v>
      </c>
      <c r="CB229" s="354">
        <v>2</v>
      </c>
      <c r="CC229" s="354">
        <v>2</v>
      </c>
      <c r="CD229" s="766">
        <v>2</v>
      </c>
      <c r="CE229" s="354">
        <v>2</v>
      </c>
      <c r="CF229" s="354">
        <v>2</v>
      </c>
      <c r="CG229" s="354">
        <v>2</v>
      </c>
      <c r="CH229" s="354">
        <v>2</v>
      </c>
      <c r="CI229" s="354">
        <v>2</v>
      </c>
      <c r="CJ229" s="766">
        <v>2</v>
      </c>
      <c r="CK229" s="354">
        <v>2</v>
      </c>
      <c r="CL229" s="222">
        <f t="shared" si="122"/>
        <v>24</v>
      </c>
      <c r="CM229" s="237">
        <f t="shared" si="123"/>
        <v>0.92307692307692313</v>
      </c>
      <c r="CN229" s="222">
        <f t="shared" si="124"/>
        <v>2</v>
      </c>
      <c r="CO229" s="237">
        <f t="shared" si="125"/>
        <v>7.6923076923076927E-2</v>
      </c>
      <c r="CP229" s="222">
        <f t="shared" si="126"/>
        <v>0</v>
      </c>
      <c r="CQ229" s="237">
        <f t="shared" si="127"/>
        <v>0</v>
      </c>
      <c r="CR229" s="222">
        <f t="shared" si="128"/>
        <v>0</v>
      </c>
      <c r="CS229" s="237">
        <f t="shared" si="129"/>
        <v>0</v>
      </c>
      <c r="CT229" s="223">
        <f t="shared" si="130"/>
        <v>1.9230769230769231</v>
      </c>
      <c r="CU229" s="223" t="str">
        <f t="shared" si="131"/>
        <v>Đạt mục tiêu</v>
      </c>
      <c r="CV229" s="5"/>
    </row>
    <row r="230" spans="1:100" s="1" customFormat="1" ht="47">
      <c r="A230" s="1036"/>
      <c r="B230" s="1044"/>
      <c r="C230" s="1033"/>
      <c r="D230" s="1056"/>
      <c r="E230" s="1033"/>
      <c r="F230" s="1197"/>
      <c r="G230" s="295" t="s">
        <v>844</v>
      </c>
      <c r="H230" s="295"/>
      <c r="I230" s="600"/>
      <c r="J230" s="216"/>
      <c r="K230" s="494"/>
      <c r="L230" s="212" t="s">
        <v>32</v>
      </c>
      <c r="M230" s="212" t="s">
        <v>31</v>
      </c>
      <c r="N230" s="165" t="s">
        <v>12</v>
      </c>
      <c r="O230" s="221" t="s">
        <v>29</v>
      </c>
      <c r="P230" s="221" t="s">
        <v>24</v>
      </c>
      <c r="Q230" s="5"/>
      <c r="R230" s="5" t="s">
        <v>24</v>
      </c>
      <c r="S230" s="5"/>
      <c r="T230" s="5"/>
      <c r="U230" s="6"/>
      <c r="V230" s="5"/>
      <c r="W230" s="5"/>
      <c r="X230" s="5"/>
      <c r="Y230" s="5"/>
      <c r="Z230" s="5"/>
      <c r="AA230" s="5"/>
      <c r="AB230" s="80">
        <f t="shared" si="121"/>
        <v>1</v>
      </c>
      <c r="AC230" s="642"/>
      <c r="AD230" s="7"/>
      <c r="AE230" s="7"/>
      <c r="AF230" s="7"/>
      <c r="AG230" s="7" t="s">
        <v>1404</v>
      </c>
      <c r="AH230" s="7"/>
      <c r="AI230" s="7"/>
      <c r="AJ230" s="7"/>
      <c r="AK230" s="7"/>
      <c r="AL230" s="7"/>
      <c r="AM230" s="7"/>
      <c r="AN230" s="7"/>
      <c r="AO230" s="7"/>
      <c r="AP230" s="7"/>
      <c r="AQ230" s="7"/>
      <c r="AR230" s="7"/>
      <c r="AS230" s="7"/>
      <c r="AT230" s="7"/>
      <c r="AU230" s="7"/>
      <c r="AV230" s="55"/>
      <c r="AW230" s="7"/>
      <c r="AX230" s="7"/>
      <c r="AY230" s="7"/>
      <c r="AZ230" s="7"/>
      <c r="BA230" s="7"/>
      <c r="BB230" s="7"/>
      <c r="BC230" s="7"/>
      <c r="BD230" s="7"/>
      <c r="BE230" s="7"/>
      <c r="BF230" s="7"/>
      <c r="BG230" s="7"/>
      <c r="BH230" s="7"/>
      <c r="BI230" s="7"/>
      <c r="BJ230" s="7"/>
      <c r="BK230" s="7"/>
      <c r="BL230" s="780">
        <v>2</v>
      </c>
      <c r="BM230" s="354">
        <v>2</v>
      </c>
      <c r="BN230" s="354">
        <v>2</v>
      </c>
      <c r="BO230" s="354">
        <v>2</v>
      </c>
      <c r="BP230" s="354">
        <v>2</v>
      </c>
      <c r="BQ230" s="354">
        <v>2</v>
      </c>
      <c r="BR230" s="797">
        <v>2</v>
      </c>
      <c r="BS230" s="356">
        <v>2</v>
      </c>
      <c r="BT230" s="354">
        <v>1</v>
      </c>
      <c r="BU230" s="354">
        <v>2</v>
      </c>
      <c r="BV230" s="354">
        <v>2</v>
      </c>
      <c r="BW230" s="797">
        <v>2</v>
      </c>
      <c r="BX230" s="354">
        <v>2</v>
      </c>
      <c r="BY230" s="797">
        <v>2</v>
      </c>
      <c r="BZ230" s="797">
        <v>2</v>
      </c>
      <c r="CA230" s="354">
        <v>2</v>
      </c>
      <c r="CB230" s="354">
        <v>2</v>
      </c>
      <c r="CC230" s="354">
        <v>2</v>
      </c>
      <c r="CD230" s="766">
        <v>2</v>
      </c>
      <c r="CE230" s="354">
        <v>2</v>
      </c>
      <c r="CF230" s="354">
        <v>2</v>
      </c>
      <c r="CG230" s="354">
        <v>2</v>
      </c>
      <c r="CH230" s="354">
        <v>2</v>
      </c>
      <c r="CI230" s="354">
        <v>2</v>
      </c>
      <c r="CJ230" s="766">
        <v>1</v>
      </c>
      <c r="CK230" s="354">
        <v>2</v>
      </c>
      <c r="CL230" s="222">
        <f t="shared" si="122"/>
        <v>24</v>
      </c>
      <c r="CM230" s="237">
        <f t="shared" si="123"/>
        <v>0.92307692307692313</v>
      </c>
      <c r="CN230" s="222">
        <f t="shared" si="124"/>
        <v>2</v>
      </c>
      <c r="CO230" s="237">
        <f t="shared" si="125"/>
        <v>7.6923076923076927E-2</v>
      </c>
      <c r="CP230" s="222">
        <f t="shared" si="126"/>
        <v>0</v>
      </c>
      <c r="CQ230" s="237">
        <f t="shared" si="127"/>
        <v>0</v>
      </c>
      <c r="CR230" s="222">
        <f t="shared" si="128"/>
        <v>0</v>
      </c>
      <c r="CS230" s="237">
        <f t="shared" si="129"/>
        <v>0</v>
      </c>
      <c r="CT230" s="223">
        <f t="shared" si="130"/>
        <v>1.9230769230769231</v>
      </c>
      <c r="CU230" s="223" t="str">
        <f t="shared" si="131"/>
        <v>Đạt mục tiêu</v>
      </c>
      <c r="CV230" s="5"/>
    </row>
    <row r="231" spans="1:100" s="1" customFormat="1" ht="59.25" customHeight="1">
      <c r="A231" s="1036">
        <v>88</v>
      </c>
      <c r="B231" s="1024" t="s">
        <v>2698</v>
      </c>
      <c r="C231" s="1033" t="s">
        <v>2427</v>
      </c>
      <c r="D231" s="1024" t="s">
        <v>2699</v>
      </c>
      <c r="E231" s="1033" t="s">
        <v>28</v>
      </c>
      <c r="F231" s="1024" t="s">
        <v>2699</v>
      </c>
      <c r="G231" s="217" t="s">
        <v>2419</v>
      </c>
      <c r="H231" s="425"/>
      <c r="I231" s="443"/>
      <c r="J231" s="69" t="s">
        <v>712</v>
      </c>
      <c r="K231" s="485"/>
      <c r="L231" s="212" t="s">
        <v>32</v>
      </c>
      <c r="M231" s="212" t="s">
        <v>31</v>
      </c>
      <c r="N231" s="165" t="s">
        <v>12</v>
      </c>
      <c r="O231" s="221" t="s">
        <v>29</v>
      </c>
      <c r="P231" s="221" t="s">
        <v>24</v>
      </c>
      <c r="Q231" s="5"/>
      <c r="R231" s="5"/>
      <c r="S231" s="5"/>
      <c r="T231" s="5" t="s">
        <v>24</v>
      </c>
      <c r="U231" s="6"/>
      <c r="V231" s="5"/>
      <c r="W231" s="5"/>
      <c r="X231" s="5"/>
      <c r="Y231" s="5" t="s">
        <v>24</v>
      </c>
      <c r="Z231" s="5"/>
      <c r="AA231" s="5"/>
      <c r="AB231" s="80">
        <f t="shared" si="121"/>
        <v>2</v>
      </c>
      <c r="AC231" s="642"/>
      <c r="AD231" s="7"/>
      <c r="AE231" s="7"/>
      <c r="AF231" s="7"/>
      <c r="AG231" s="7"/>
      <c r="AH231" s="7"/>
      <c r="AI231" s="7"/>
      <c r="AJ231" s="7"/>
      <c r="AK231" s="7"/>
      <c r="AL231" s="7"/>
      <c r="AM231" s="7"/>
      <c r="AN231" s="7"/>
      <c r="AO231" s="7"/>
      <c r="AP231" s="7"/>
      <c r="AQ231" s="7"/>
      <c r="AR231" s="7"/>
      <c r="AS231" s="7"/>
      <c r="AT231" s="7"/>
      <c r="AU231" s="7"/>
      <c r="AV231" s="55"/>
      <c r="AW231" s="7"/>
      <c r="AX231" s="7"/>
      <c r="AY231" s="7"/>
      <c r="AZ231" s="7"/>
      <c r="BA231" s="7"/>
      <c r="BB231" s="7"/>
      <c r="BC231" s="7"/>
      <c r="BD231" s="7"/>
      <c r="BE231" s="7" t="s">
        <v>1316</v>
      </c>
      <c r="BF231" s="7" t="s">
        <v>1316</v>
      </c>
      <c r="BG231" s="7" t="s">
        <v>1316</v>
      </c>
      <c r="BH231" s="7"/>
      <c r="BI231" s="7"/>
      <c r="BJ231" s="7"/>
      <c r="BK231" s="7"/>
      <c r="BL231" s="780">
        <v>2</v>
      </c>
      <c r="BM231" s="354">
        <v>2</v>
      </c>
      <c r="BN231" s="354">
        <v>2</v>
      </c>
      <c r="BO231" s="354">
        <v>2</v>
      </c>
      <c r="BP231" s="354">
        <v>2</v>
      </c>
      <c r="BQ231" s="354">
        <v>2</v>
      </c>
      <c r="BR231" s="797">
        <v>2</v>
      </c>
      <c r="BS231" s="356">
        <v>2</v>
      </c>
      <c r="BT231" s="354">
        <v>1</v>
      </c>
      <c r="BU231" s="354">
        <v>2</v>
      </c>
      <c r="BV231" s="354">
        <v>2</v>
      </c>
      <c r="BW231" s="797">
        <v>1</v>
      </c>
      <c r="BX231" s="354">
        <v>1</v>
      </c>
      <c r="BY231" s="797">
        <v>2</v>
      </c>
      <c r="BZ231" s="797">
        <v>2</v>
      </c>
      <c r="CA231" s="354">
        <v>2</v>
      </c>
      <c r="CB231" s="354">
        <v>2</v>
      </c>
      <c r="CC231" s="354">
        <v>2</v>
      </c>
      <c r="CD231" s="766">
        <v>2</v>
      </c>
      <c r="CE231" s="354">
        <v>2</v>
      </c>
      <c r="CF231" s="354">
        <v>1</v>
      </c>
      <c r="CG231" s="354">
        <v>2</v>
      </c>
      <c r="CH231" s="354">
        <v>2</v>
      </c>
      <c r="CI231" s="354">
        <v>1</v>
      </c>
      <c r="CJ231" s="766">
        <v>2</v>
      </c>
      <c r="CK231" s="354">
        <v>2</v>
      </c>
      <c r="CL231" s="222">
        <f t="shared" si="122"/>
        <v>21</v>
      </c>
      <c r="CM231" s="237">
        <f t="shared" si="123"/>
        <v>0.80769230769230771</v>
      </c>
      <c r="CN231" s="222">
        <f t="shared" si="124"/>
        <v>5</v>
      </c>
      <c r="CO231" s="237">
        <f t="shared" si="125"/>
        <v>0.19230769230769232</v>
      </c>
      <c r="CP231" s="222">
        <f t="shared" si="126"/>
        <v>0</v>
      </c>
      <c r="CQ231" s="237">
        <f t="shared" si="127"/>
        <v>0</v>
      </c>
      <c r="CR231" s="222">
        <f t="shared" si="128"/>
        <v>0</v>
      </c>
      <c r="CS231" s="237">
        <f t="shared" si="129"/>
        <v>0</v>
      </c>
      <c r="CT231" s="223">
        <f t="shared" si="130"/>
        <v>1.8076923076923077</v>
      </c>
      <c r="CU231" s="223" t="str">
        <f t="shared" si="131"/>
        <v>Đạt mục tiêu</v>
      </c>
      <c r="CV231" s="5"/>
    </row>
    <row r="232" spans="1:100" s="1" customFormat="1" ht="84" customHeight="1">
      <c r="A232" s="1036"/>
      <c r="B232" s="1024"/>
      <c r="C232" s="1033"/>
      <c r="D232" s="1024"/>
      <c r="E232" s="1033"/>
      <c r="F232" s="1024"/>
      <c r="G232" s="217" t="s">
        <v>3063</v>
      </c>
      <c r="H232" s="217"/>
      <c r="I232" s="591"/>
      <c r="J232" s="69"/>
      <c r="K232" s="485"/>
      <c r="L232" s="212" t="s">
        <v>32</v>
      </c>
      <c r="M232" s="212" t="s">
        <v>31</v>
      </c>
      <c r="N232" s="165" t="s">
        <v>12</v>
      </c>
      <c r="O232" s="221" t="s">
        <v>29</v>
      </c>
      <c r="P232" s="221" t="s">
        <v>24</v>
      </c>
      <c r="Q232" s="5"/>
      <c r="R232" s="5"/>
      <c r="S232" s="5"/>
      <c r="T232" s="5" t="s">
        <v>24</v>
      </c>
      <c r="U232" s="6"/>
      <c r="V232" s="5"/>
      <c r="W232" s="5"/>
      <c r="X232" s="5"/>
      <c r="Y232" s="5"/>
      <c r="Z232" s="5"/>
      <c r="AA232" s="5"/>
      <c r="AB232" s="80">
        <f t="shared" si="121"/>
        <v>1</v>
      </c>
      <c r="AC232" s="642"/>
      <c r="AD232" s="7"/>
      <c r="AE232" s="7"/>
      <c r="AF232" s="7"/>
      <c r="AG232" s="7"/>
      <c r="AH232" s="7"/>
      <c r="AI232" s="7"/>
      <c r="AJ232" s="7"/>
      <c r="AK232" s="7"/>
      <c r="AL232" s="7"/>
      <c r="AM232" s="7"/>
      <c r="AN232" s="7"/>
      <c r="AO232" s="7" t="s">
        <v>1315</v>
      </c>
      <c r="AP232" s="55" t="s">
        <v>1315</v>
      </c>
      <c r="AQ232" s="55" t="s">
        <v>1315</v>
      </c>
      <c r="AR232" s="55" t="s">
        <v>1315</v>
      </c>
      <c r="AS232" s="7"/>
      <c r="AT232" s="7"/>
      <c r="AU232" s="7"/>
      <c r="AV232" s="55"/>
      <c r="AW232" s="7"/>
      <c r="AX232" s="7"/>
      <c r="AY232" s="7"/>
      <c r="AZ232" s="7"/>
      <c r="BA232" s="7"/>
      <c r="BB232" s="7"/>
      <c r="BC232" s="7"/>
      <c r="BD232" s="7"/>
      <c r="BE232" s="7"/>
      <c r="BF232" s="7"/>
      <c r="BG232" s="7"/>
      <c r="BH232" s="7"/>
      <c r="BI232" s="7"/>
      <c r="BJ232" s="7"/>
      <c r="BK232" s="7"/>
      <c r="BL232" s="780">
        <v>2</v>
      </c>
      <c r="BM232" s="354">
        <v>2</v>
      </c>
      <c r="BN232" s="354">
        <v>2</v>
      </c>
      <c r="BO232" s="354">
        <v>2</v>
      </c>
      <c r="BP232" s="354">
        <v>2</v>
      </c>
      <c r="BQ232" s="354">
        <v>2</v>
      </c>
      <c r="BR232" s="797">
        <v>2</v>
      </c>
      <c r="BS232" s="356">
        <v>2</v>
      </c>
      <c r="BT232" s="354">
        <v>2</v>
      </c>
      <c r="BU232" s="354">
        <v>2</v>
      </c>
      <c r="BV232" s="354">
        <v>1</v>
      </c>
      <c r="BW232" s="797">
        <v>2</v>
      </c>
      <c r="BX232" s="354">
        <v>2</v>
      </c>
      <c r="BY232" s="797">
        <v>2</v>
      </c>
      <c r="BZ232" s="797">
        <v>2</v>
      </c>
      <c r="CA232" s="354">
        <v>2</v>
      </c>
      <c r="CB232" s="354">
        <v>2</v>
      </c>
      <c r="CC232" s="354">
        <v>2</v>
      </c>
      <c r="CD232" s="766">
        <v>2</v>
      </c>
      <c r="CE232" s="354">
        <v>2</v>
      </c>
      <c r="CF232" s="354">
        <v>2</v>
      </c>
      <c r="CG232" s="354">
        <v>2</v>
      </c>
      <c r="CH232" s="354">
        <v>2</v>
      </c>
      <c r="CI232" s="354">
        <v>2</v>
      </c>
      <c r="CJ232" s="766">
        <v>2</v>
      </c>
      <c r="CK232" s="354">
        <v>2</v>
      </c>
      <c r="CL232" s="222">
        <f t="shared" si="122"/>
        <v>25</v>
      </c>
      <c r="CM232" s="237">
        <f t="shared" ca="1" si="123"/>
        <v>0.96153846153846156</v>
      </c>
      <c r="CN232" s="222">
        <f t="shared" si="124"/>
        <v>1</v>
      </c>
      <c r="CO232" s="237">
        <f t="shared" ca="1" si="125"/>
        <v>3.8461538461538464E-2</v>
      </c>
      <c r="CP232" s="237">
        <f t="shared" ca="1" si="125"/>
        <v>3.8461538461538464E-2</v>
      </c>
      <c r="CQ232" s="237">
        <f t="shared" ca="1" si="127"/>
        <v>0</v>
      </c>
      <c r="CR232" s="222">
        <f t="shared" si="128"/>
        <v>0</v>
      </c>
      <c r="CS232" s="237">
        <f t="shared" ca="1" si="129"/>
        <v>0</v>
      </c>
      <c r="CT232" s="223">
        <f t="shared" ca="1" si="130"/>
        <v>1.9615384615384615</v>
      </c>
      <c r="CU232" s="223" t="str">
        <f t="shared" ca="1" si="131"/>
        <v>Đạt mục tiêu</v>
      </c>
      <c r="CV232" s="5"/>
    </row>
    <row r="233" spans="1:100" s="302" customFormat="1" ht="16.5">
      <c r="A233" s="1036"/>
      <c r="B233" s="1121" t="s">
        <v>198</v>
      </c>
      <c r="C233" s="1061"/>
      <c r="D233" s="1061"/>
      <c r="E233" s="1061"/>
      <c r="F233" s="1121"/>
      <c r="G233" s="1121"/>
      <c r="H233" s="1121"/>
      <c r="I233" s="1121"/>
      <c r="J233" s="1061"/>
      <c r="K233" s="1061"/>
      <c r="L233" s="1121"/>
      <c r="M233" s="1121"/>
      <c r="N233" s="1061"/>
      <c r="O233" s="1061"/>
      <c r="P233" s="1200"/>
      <c r="Q233" s="83" t="s">
        <v>38</v>
      </c>
      <c r="R233" s="300" t="s">
        <v>38</v>
      </c>
      <c r="S233" s="300" t="s">
        <v>38</v>
      </c>
      <c r="T233" s="300" t="s">
        <v>38</v>
      </c>
      <c r="U233" s="300" t="s">
        <v>38</v>
      </c>
      <c r="V233" s="300" t="s">
        <v>38</v>
      </c>
      <c r="W233" s="407" t="s">
        <v>38</v>
      </c>
      <c r="X233" s="300" t="s">
        <v>38</v>
      </c>
      <c r="Y233" s="300" t="s">
        <v>38</v>
      </c>
      <c r="Z233" s="300" t="s">
        <v>38</v>
      </c>
      <c r="AA233" s="300" t="s">
        <v>38</v>
      </c>
      <c r="AB233" s="296" t="s">
        <v>38</v>
      </c>
      <c r="AC233" s="647" t="s">
        <v>38</v>
      </c>
      <c r="AD233" s="83" t="s">
        <v>38</v>
      </c>
      <c r="AE233" s="83" t="s">
        <v>38</v>
      </c>
      <c r="AF233" s="83" t="s">
        <v>38</v>
      </c>
      <c r="AG233" s="296" t="s">
        <v>38</v>
      </c>
      <c r="AH233" s="296" t="s">
        <v>38</v>
      </c>
      <c r="AI233" s="296" t="s">
        <v>38</v>
      </c>
      <c r="AJ233" s="296" t="s">
        <v>38</v>
      </c>
      <c r="AK233" s="296" t="s">
        <v>38</v>
      </c>
      <c r="AL233" s="296" t="s">
        <v>38</v>
      </c>
      <c r="AM233" s="296" t="s">
        <v>38</v>
      </c>
      <c r="AN233" s="296" t="s">
        <v>38</v>
      </c>
      <c r="AO233" s="296" t="s">
        <v>38</v>
      </c>
      <c r="AP233" s="296" t="s">
        <v>38</v>
      </c>
      <c r="AQ233" s="296" t="s">
        <v>38</v>
      </c>
      <c r="AR233" s="296" t="s">
        <v>38</v>
      </c>
      <c r="AS233" s="296" t="s">
        <v>38</v>
      </c>
      <c r="AT233" s="296" t="s">
        <v>38</v>
      </c>
      <c r="AU233" s="296" t="s">
        <v>38</v>
      </c>
      <c r="AV233" s="296" t="s">
        <v>38</v>
      </c>
      <c r="AW233" s="296" t="s">
        <v>38</v>
      </c>
      <c r="AX233" s="296" t="s">
        <v>38</v>
      </c>
      <c r="AY233" s="192"/>
      <c r="AZ233" s="192"/>
      <c r="BA233" s="296" t="s">
        <v>38</v>
      </c>
      <c r="BB233" s="296" t="s">
        <v>38</v>
      </c>
      <c r="BC233" s="296" t="s">
        <v>38</v>
      </c>
      <c r="BD233" s="296" t="s">
        <v>38</v>
      </c>
      <c r="BE233" s="296" t="s">
        <v>38</v>
      </c>
      <c r="BF233" s="296" t="s">
        <v>38</v>
      </c>
      <c r="BG233" s="296" t="s">
        <v>38</v>
      </c>
      <c r="BH233" s="296" t="s">
        <v>38</v>
      </c>
      <c r="BI233" s="296" t="s">
        <v>38</v>
      </c>
      <c r="BJ233" s="296" t="s">
        <v>38</v>
      </c>
      <c r="BK233" s="296" t="s">
        <v>38</v>
      </c>
      <c r="BL233" s="784" t="s">
        <v>38</v>
      </c>
      <c r="BM233" s="296" t="s">
        <v>38</v>
      </c>
      <c r="BN233" s="296" t="s">
        <v>38</v>
      </c>
      <c r="BO233" s="296" t="s">
        <v>38</v>
      </c>
      <c r="BP233" s="296" t="s">
        <v>38</v>
      </c>
      <c r="BQ233" s="296" t="s">
        <v>38</v>
      </c>
      <c r="BR233" s="800" t="s">
        <v>38</v>
      </c>
      <c r="BS233" s="296" t="s">
        <v>38</v>
      </c>
      <c r="BT233" s="296" t="s">
        <v>38</v>
      </c>
      <c r="BU233" s="296" t="s">
        <v>38</v>
      </c>
      <c r="BV233" s="296" t="s">
        <v>38</v>
      </c>
      <c r="BW233" s="800" t="s">
        <v>38</v>
      </c>
      <c r="BX233" s="296" t="s">
        <v>38</v>
      </c>
      <c r="BY233" s="800" t="s">
        <v>38</v>
      </c>
      <c r="BZ233" s="800" t="s">
        <v>38</v>
      </c>
      <c r="CA233" s="296" t="s">
        <v>38</v>
      </c>
      <c r="CB233" s="296" t="s">
        <v>38</v>
      </c>
      <c r="CC233" s="296" t="s">
        <v>38</v>
      </c>
      <c r="CD233" s="297" t="s">
        <v>38</v>
      </c>
      <c r="CE233" s="296" t="s">
        <v>38</v>
      </c>
      <c r="CF233" s="296" t="s">
        <v>38</v>
      </c>
      <c r="CG233" s="296" t="s">
        <v>38</v>
      </c>
      <c r="CH233" s="296" t="s">
        <v>38</v>
      </c>
      <c r="CI233" s="296" t="s">
        <v>38</v>
      </c>
      <c r="CJ233" s="297" t="s">
        <v>38</v>
      </c>
      <c r="CK233" s="296" t="s">
        <v>38</v>
      </c>
      <c r="CL233" s="296" t="s">
        <v>38</v>
      </c>
      <c r="CM233" s="296" t="s">
        <v>38</v>
      </c>
      <c r="CN233" s="296" t="s">
        <v>38</v>
      </c>
      <c r="CO233" s="296" t="s">
        <v>38</v>
      </c>
      <c r="CP233" s="296" t="s">
        <v>38</v>
      </c>
      <c r="CQ233" s="296" t="s">
        <v>38</v>
      </c>
      <c r="CR233" s="296" t="s">
        <v>38</v>
      </c>
      <c r="CS233" s="296" t="s">
        <v>38</v>
      </c>
      <c r="CT233" s="296" t="s">
        <v>38</v>
      </c>
      <c r="CU233" s="296" t="s">
        <v>38</v>
      </c>
      <c r="CV233" s="423" t="s">
        <v>38</v>
      </c>
    </row>
    <row r="234" spans="1:100" s="302" customFormat="1" ht="16.5">
      <c r="A234" s="1036"/>
      <c r="B234" s="1121" t="s">
        <v>197</v>
      </c>
      <c r="C234" s="1061"/>
      <c r="D234" s="1061"/>
      <c r="E234" s="1061"/>
      <c r="F234" s="1121"/>
      <c r="G234" s="1121"/>
      <c r="H234" s="1121"/>
      <c r="I234" s="1121"/>
      <c r="J234" s="1061"/>
      <c r="K234" s="1061"/>
      <c r="L234" s="1121"/>
      <c r="M234" s="1121"/>
      <c r="N234" s="1061"/>
      <c r="O234" s="1061"/>
      <c r="P234" s="1200"/>
      <c r="Q234" s="83" t="s">
        <v>38</v>
      </c>
      <c r="R234" s="300" t="s">
        <v>38</v>
      </c>
      <c r="S234" s="300" t="s">
        <v>38</v>
      </c>
      <c r="T234" s="300" t="s">
        <v>38</v>
      </c>
      <c r="U234" s="300" t="s">
        <v>38</v>
      </c>
      <c r="V234" s="300" t="s">
        <v>38</v>
      </c>
      <c r="W234" s="407" t="s">
        <v>38</v>
      </c>
      <c r="X234" s="300" t="s">
        <v>38</v>
      </c>
      <c r="Y234" s="300" t="s">
        <v>38</v>
      </c>
      <c r="Z234" s="300" t="s">
        <v>38</v>
      </c>
      <c r="AA234" s="300" t="s">
        <v>38</v>
      </c>
      <c r="AB234" s="296" t="s">
        <v>38</v>
      </c>
      <c r="AC234" s="647" t="s">
        <v>38</v>
      </c>
      <c r="AD234" s="83" t="s">
        <v>38</v>
      </c>
      <c r="AE234" s="83" t="s">
        <v>38</v>
      </c>
      <c r="AF234" s="83" t="s">
        <v>38</v>
      </c>
      <c r="AG234" s="296" t="s">
        <v>38</v>
      </c>
      <c r="AH234" s="296" t="s">
        <v>38</v>
      </c>
      <c r="AI234" s="296" t="s">
        <v>38</v>
      </c>
      <c r="AJ234" s="296" t="s">
        <v>38</v>
      </c>
      <c r="AK234" s="296" t="s">
        <v>38</v>
      </c>
      <c r="AL234" s="296" t="s">
        <v>38</v>
      </c>
      <c r="AM234" s="296" t="s">
        <v>38</v>
      </c>
      <c r="AN234" s="296" t="s">
        <v>38</v>
      </c>
      <c r="AO234" s="296" t="s">
        <v>38</v>
      </c>
      <c r="AP234" s="296" t="s">
        <v>38</v>
      </c>
      <c r="AQ234" s="296" t="s">
        <v>38</v>
      </c>
      <c r="AR234" s="296" t="s">
        <v>38</v>
      </c>
      <c r="AS234" s="296" t="s">
        <v>38</v>
      </c>
      <c r="AT234" s="296" t="s">
        <v>38</v>
      </c>
      <c r="AU234" s="296" t="s">
        <v>38</v>
      </c>
      <c r="AV234" s="296" t="s">
        <v>38</v>
      </c>
      <c r="AW234" s="296" t="s">
        <v>38</v>
      </c>
      <c r="AX234" s="296" t="s">
        <v>38</v>
      </c>
      <c r="AY234" s="192"/>
      <c r="AZ234" s="192"/>
      <c r="BA234" s="296" t="s">
        <v>38</v>
      </c>
      <c r="BB234" s="296" t="s">
        <v>38</v>
      </c>
      <c r="BC234" s="296" t="s">
        <v>38</v>
      </c>
      <c r="BD234" s="296" t="s">
        <v>38</v>
      </c>
      <c r="BE234" s="296" t="s">
        <v>38</v>
      </c>
      <c r="BF234" s="296" t="s">
        <v>38</v>
      </c>
      <c r="BG234" s="296" t="s">
        <v>38</v>
      </c>
      <c r="BH234" s="296" t="s">
        <v>38</v>
      </c>
      <c r="BI234" s="296" t="s">
        <v>38</v>
      </c>
      <c r="BJ234" s="296" t="s">
        <v>38</v>
      </c>
      <c r="BK234" s="296" t="s">
        <v>38</v>
      </c>
      <c r="BL234" s="784" t="s">
        <v>38</v>
      </c>
      <c r="BM234" s="296" t="s">
        <v>38</v>
      </c>
      <c r="BN234" s="296" t="s">
        <v>38</v>
      </c>
      <c r="BO234" s="296" t="s">
        <v>38</v>
      </c>
      <c r="BP234" s="296" t="s">
        <v>38</v>
      </c>
      <c r="BQ234" s="296" t="s">
        <v>38</v>
      </c>
      <c r="BR234" s="800" t="s">
        <v>38</v>
      </c>
      <c r="BS234" s="296" t="s">
        <v>38</v>
      </c>
      <c r="BT234" s="296" t="s">
        <v>38</v>
      </c>
      <c r="BU234" s="296" t="s">
        <v>38</v>
      </c>
      <c r="BV234" s="296" t="s">
        <v>38</v>
      </c>
      <c r="BW234" s="800" t="s">
        <v>38</v>
      </c>
      <c r="BX234" s="296" t="s">
        <v>38</v>
      </c>
      <c r="BY234" s="800" t="s">
        <v>38</v>
      </c>
      <c r="BZ234" s="800" t="s">
        <v>38</v>
      </c>
      <c r="CA234" s="296" t="s">
        <v>38</v>
      </c>
      <c r="CB234" s="296" t="s">
        <v>38</v>
      </c>
      <c r="CC234" s="296" t="s">
        <v>38</v>
      </c>
      <c r="CD234" s="297" t="s">
        <v>38</v>
      </c>
      <c r="CE234" s="296" t="s">
        <v>38</v>
      </c>
      <c r="CF234" s="296" t="s">
        <v>38</v>
      </c>
      <c r="CG234" s="296" t="s">
        <v>38</v>
      </c>
      <c r="CH234" s="296" t="s">
        <v>38</v>
      </c>
      <c r="CI234" s="296" t="s">
        <v>38</v>
      </c>
      <c r="CJ234" s="297" t="s">
        <v>38</v>
      </c>
      <c r="CK234" s="296" t="s">
        <v>38</v>
      </c>
      <c r="CL234" s="296" t="s">
        <v>38</v>
      </c>
      <c r="CM234" s="296" t="s">
        <v>38</v>
      </c>
      <c r="CN234" s="296" t="s">
        <v>38</v>
      </c>
      <c r="CO234" s="296" t="s">
        <v>38</v>
      </c>
      <c r="CP234" s="296" t="s">
        <v>38</v>
      </c>
      <c r="CQ234" s="296" t="s">
        <v>38</v>
      </c>
      <c r="CR234" s="296" t="s">
        <v>38</v>
      </c>
      <c r="CS234" s="296" t="s">
        <v>38</v>
      </c>
      <c r="CT234" s="296" t="s">
        <v>38</v>
      </c>
      <c r="CU234" s="296" t="s">
        <v>38</v>
      </c>
      <c r="CV234" s="423" t="s">
        <v>38</v>
      </c>
    </row>
    <row r="235" spans="1:100" s="302" customFormat="1" ht="16.5">
      <c r="A235" s="1238"/>
      <c r="B235" s="1045" t="s">
        <v>196</v>
      </c>
      <c r="C235" s="1045"/>
      <c r="D235" s="1045"/>
      <c r="E235" s="1045"/>
      <c r="F235" s="1045"/>
      <c r="G235" s="1045"/>
      <c r="H235" s="1045"/>
      <c r="I235" s="1045"/>
      <c r="J235" s="1045"/>
      <c r="K235" s="1045"/>
      <c r="L235" s="1045"/>
      <c r="M235" s="1045"/>
      <c r="N235" s="1045"/>
      <c r="O235" s="1045"/>
      <c r="P235" s="1045"/>
      <c r="Q235" s="300"/>
      <c r="R235" s="300" t="s">
        <v>38</v>
      </c>
      <c r="S235" s="300"/>
      <c r="T235" s="300"/>
      <c r="U235" s="300" t="s">
        <v>38</v>
      </c>
      <c r="V235" s="300"/>
      <c r="W235" s="409"/>
      <c r="X235" s="300"/>
      <c r="Y235" s="300"/>
      <c r="Z235" s="300"/>
      <c r="AA235" s="300"/>
      <c r="AB235" s="296" t="s">
        <v>38</v>
      </c>
      <c r="AC235" s="644" t="s">
        <v>38</v>
      </c>
      <c r="AD235" s="296" t="s">
        <v>38</v>
      </c>
      <c r="AE235" s="296" t="s">
        <v>38</v>
      </c>
      <c r="AF235" s="296" t="s">
        <v>38</v>
      </c>
      <c r="AG235" s="296" t="s">
        <v>38</v>
      </c>
      <c r="AH235" s="296" t="s">
        <v>38</v>
      </c>
      <c r="AI235" s="296" t="s">
        <v>38</v>
      </c>
      <c r="AJ235" s="296" t="s">
        <v>38</v>
      </c>
      <c r="AK235" s="296" t="s">
        <v>38</v>
      </c>
      <c r="AL235" s="296" t="s">
        <v>38</v>
      </c>
      <c r="AM235" s="296" t="s">
        <v>38</v>
      </c>
      <c r="AN235" s="296" t="s">
        <v>38</v>
      </c>
      <c r="AO235" s="296" t="s">
        <v>38</v>
      </c>
      <c r="AP235" s="296" t="s">
        <v>38</v>
      </c>
      <c r="AQ235" s="296" t="s">
        <v>38</v>
      </c>
      <c r="AR235" s="296" t="s">
        <v>38</v>
      </c>
      <c r="AS235" s="296" t="s">
        <v>38</v>
      </c>
      <c r="AT235" s="296" t="s">
        <v>38</v>
      </c>
      <c r="AU235" s="296" t="s">
        <v>38</v>
      </c>
      <c r="AV235" s="296" t="s">
        <v>38</v>
      </c>
      <c r="AW235" s="296" t="s">
        <v>38</v>
      </c>
      <c r="AX235" s="296" t="s">
        <v>38</v>
      </c>
      <c r="AY235" s="296"/>
      <c r="AZ235" s="296"/>
      <c r="BA235" s="296" t="s">
        <v>38</v>
      </c>
      <c r="BB235" s="296" t="s">
        <v>38</v>
      </c>
      <c r="BC235" s="296" t="s">
        <v>38</v>
      </c>
      <c r="BD235" s="296" t="s">
        <v>38</v>
      </c>
      <c r="BE235" s="296" t="s">
        <v>38</v>
      </c>
      <c r="BF235" s="296" t="s">
        <v>38</v>
      </c>
      <c r="BG235" s="296" t="s">
        <v>38</v>
      </c>
      <c r="BH235" s="296" t="s">
        <v>38</v>
      </c>
      <c r="BI235" s="296" t="s">
        <v>38</v>
      </c>
      <c r="BJ235" s="296" t="s">
        <v>38</v>
      </c>
      <c r="BK235" s="296" t="s">
        <v>38</v>
      </c>
      <c r="BL235" s="784" t="s">
        <v>38</v>
      </c>
      <c r="BM235" s="296" t="s">
        <v>38</v>
      </c>
      <c r="BN235" s="296" t="s">
        <v>38</v>
      </c>
      <c r="BO235" s="296" t="s">
        <v>38</v>
      </c>
      <c r="BP235" s="296" t="s">
        <v>38</v>
      </c>
      <c r="BQ235" s="296" t="s">
        <v>38</v>
      </c>
      <c r="BR235" s="800" t="s">
        <v>38</v>
      </c>
      <c r="BS235" s="296" t="s">
        <v>38</v>
      </c>
      <c r="BT235" s="296" t="s">
        <v>38</v>
      </c>
      <c r="BU235" s="296" t="s">
        <v>38</v>
      </c>
      <c r="BV235" s="296" t="s">
        <v>38</v>
      </c>
      <c r="BW235" s="800" t="s">
        <v>38</v>
      </c>
      <c r="BX235" s="296" t="s">
        <v>38</v>
      </c>
      <c r="BY235" s="800" t="s">
        <v>38</v>
      </c>
      <c r="BZ235" s="800" t="s">
        <v>38</v>
      </c>
      <c r="CA235" s="296" t="s">
        <v>38</v>
      </c>
      <c r="CB235" s="296" t="s">
        <v>38</v>
      </c>
      <c r="CC235" s="296" t="s">
        <v>38</v>
      </c>
      <c r="CD235" s="297" t="s">
        <v>38</v>
      </c>
      <c r="CE235" s="296" t="s">
        <v>38</v>
      </c>
      <c r="CF235" s="296" t="s">
        <v>38</v>
      </c>
      <c r="CG235" s="296" t="s">
        <v>38</v>
      </c>
      <c r="CH235" s="296" t="s">
        <v>38</v>
      </c>
      <c r="CI235" s="296" t="s">
        <v>38</v>
      </c>
      <c r="CJ235" s="297" t="s">
        <v>38</v>
      </c>
      <c r="CK235" s="296" t="s">
        <v>38</v>
      </c>
      <c r="CL235" s="296" t="s">
        <v>38</v>
      </c>
      <c r="CM235" s="296" t="s">
        <v>38</v>
      </c>
      <c r="CN235" s="296" t="s">
        <v>38</v>
      </c>
      <c r="CO235" s="296" t="s">
        <v>38</v>
      </c>
      <c r="CP235" s="296" t="s">
        <v>38</v>
      </c>
      <c r="CQ235" s="296" t="s">
        <v>38</v>
      </c>
      <c r="CR235" s="296" t="s">
        <v>38</v>
      </c>
      <c r="CS235" s="296" t="s">
        <v>38</v>
      </c>
      <c r="CT235" s="296" t="s">
        <v>38</v>
      </c>
      <c r="CU235" s="296" t="s">
        <v>38</v>
      </c>
      <c r="CV235" s="296" t="s">
        <v>38</v>
      </c>
    </row>
    <row r="236" spans="1:100" ht="47">
      <c r="A236" s="1036"/>
      <c r="B236" s="1044" t="s">
        <v>2915</v>
      </c>
      <c r="C236" s="1033"/>
      <c r="D236" s="1024" t="s">
        <v>2351</v>
      </c>
      <c r="E236" s="1033"/>
      <c r="F236" s="1239" t="s">
        <v>2644</v>
      </c>
      <c r="G236" s="288" t="s">
        <v>1922</v>
      </c>
      <c r="H236" s="288"/>
      <c r="I236" s="611"/>
      <c r="J236" s="88"/>
      <c r="K236" s="479"/>
      <c r="L236" s="212" t="s">
        <v>32</v>
      </c>
      <c r="M236" s="212" t="s">
        <v>2177</v>
      </c>
      <c r="N236" s="165" t="s">
        <v>12</v>
      </c>
      <c r="O236" s="221" t="s">
        <v>29</v>
      </c>
      <c r="P236" s="221"/>
      <c r="Q236" s="5"/>
      <c r="R236" s="5" t="s">
        <v>24</v>
      </c>
      <c r="S236" s="83"/>
      <c r="T236" s="83"/>
      <c r="U236" s="83"/>
      <c r="V236" s="83"/>
      <c r="W236" s="411"/>
      <c r="X236" s="83"/>
      <c r="Y236" s="83"/>
      <c r="Z236" s="83"/>
      <c r="AA236" s="83"/>
      <c r="AB236" s="80">
        <f t="shared" ref="AB236:AB243" si="132">COUNTIF($Q236:$AA236,"x")</f>
        <v>1</v>
      </c>
      <c r="AC236" s="647"/>
      <c r="AD236" s="83"/>
      <c r="AE236" s="83"/>
      <c r="AF236" s="83"/>
      <c r="AG236" s="7"/>
      <c r="AH236" s="7" t="s">
        <v>1317</v>
      </c>
      <c r="AI236" s="7"/>
      <c r="AJ236" s="7"/>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780">
        <v>2</v>
      </c>
      <c r="BM236" s="354">
        <v>2</v>
      </c>
      <c r="BN236" s="354">
        <v>2</v>
      </c>
      <c r="BO236" s="354">
        <v>2</v>
      </c>
      <c r="BP236" s="354">
        <v>2</v>
      </c>
      <c r="BQ236" s="354">
        <v>2</v>
      </c>
      <c r="BR236" s="797">
        <v>2</v>
      </c>
      <c r="BS236" s="356">
        <v>2</v>
      </c>
      <c r="BT236" s="354">
        <v>2</v>
      </c>
      <c r="BU236" s="354">
        <v>2</v>
      </c>
      <c r="BV236" s="354">
        <v>2</v>
      </c>
      <c r="BW236" s="797">
        <v>2</v>
      </c>
      <c r="BX236" s="354">
        <v>2</v>
      </c>
      <c r="BY236" s="797">
        <v>2</v>
      </c>
      <c r="BZ236" s="797">
        <v>2</v>
      </c>
      <c r="CA236" s="354">
        <v>2</v>
      </c>
      <c r="CB236" s="354">
        <v>2</v>
      </c>
      <c r="CC236" s="354">
        <v>2</v>
      </c>
      <c r="CD236" s="766">
        <v>2</v>
      </c>
      <c r="CE236" s="354">
        <v>2</v>
      </c>
      <c r="CF236" s="354">
        <v>2</v>
      </c>
      <c r="CG236" s="354">
        <v>2</v>
      </c>
      <c r="CH236" s="354">
        <v>2</v>
      </c>
      <c r="CI236" s="354">
        <v>2</v>
      </c>
      <c r="CJ236" s="766">
        <v>2</v>
      </c>
      <c r="CK236" s="354">
        <v>2</v>
      </c>
      <c r="CL236" s="222">
        <f>COUNTIF(BL236:CK236,"2")</f>
        <v>26</v>
      </c>
      <c r="CM236" s="237">
        <f ca="1">CL236/(CL236+CN236+CP236+CR236)</f>
        <v>1</v>
      </c>
      <c r="CN236" s="222">
        <f>COUNTIF(BL236:CK236,"1")</f>
        <v>0</v>
      </c>
      <c r="CO236" s="237">
        <f ca="1">CN236/(CL236+CN236+CP236+CR236)</f>
        <v>0</v>
      </c>
      <c r="CP236" s="237">
        <f ca="1">CO236/(CM236+CO236+CQ236+CS236)</f>
        <v>3.8461538461538464E-2</v>
      </c>
      <c r="CQ236" s="237">
        <f ca="1">CP236/(CL236+CN236+CP236+CR236)</f>
        <v>0</v>
      </c>
      <c r="CR236" s="222">
        <f>COUNTIF(BL236:CK236,"KĐG")</f>
        <v>0</v>
      </c>
      <c r="CS236" s="237">
        <f ca="1">CR236/(CL236+CN236+CP236+CR236)</f>
        <v>0</v>
      </c>
      <c r="CT236" s="223">
        <f ca="1">(((CL236*2)+(CN236*1)+(CP236*0)))/(CL236+CN236+CP236)</f>
        <v>1.9615384615384615</v>
      </c>
      <c r="CU236" s="223" t="str">
        <f ca="1">IF(CS236&gt;=50%,"KĐG",IF(CT236&gt;=1.6,"Đạt mục tiêu",IF(CT236&gt;=1,"Cần cố gắng","Chưa đạt")))</f>
        <v>Đạt mục tiêu</v>
      </c>
      <c r="CV236" s="83"/>
    </row>
    <row r="237" spans="1:100" ht="62">
      <c r="A237" s="1036"/>
      <c r="B237" s="1024"/>
      <c r="C237" s="1033"/>
      <c r="D237" s="1056"/>
      <c r="E237" s="1033"/>
      <c r="F237" s="1239"/>
      <c r="G237" s="52" t="s">
        <v>2975</v>
      </c>
      <c r="H237" s="439"/>
      <c r="I237" s="699" t="s">
        <v>2464</v>
      </c>
      <c r="J237" s="88"/>
      <c r="K237" s="479"/>
      <c r="L237" s="212" t="s">
        <v>32</v>
      </c>
      <c r="M237" s="212" t="s">
        <v>2174</v>
      </c>
      <c r="N237" s="165" t="s">
        <v>12</v>
      </c>
      <c r="O237" s="221" t="s">
        <v>29</v>
      </c>
      <c r="P237" s="221" t="s">
        <v>24</v>
      </c>
      <c r="Q237" s="221"/>
      <c r="R237" s="221"/>
      <c r="S237" s="221"/>
      <c r="T237" s="221"/>
      <c r="U237" s="221"/>
      <c r="V237" s="221" t="s">
        <v>24</v>
      </c>
      <c r="W237" s="5"/>
      <c r="X237" s="221"/>
      <c r="Y237" s="221"/>
      <c r="Z237" s="221"/>
      <c r="AA237" s="221"/>
      <c r="AB237" s="80">
        <f t="shared" si="132"/>
        <v>1</v>
      </c>
      <c r="AC237" s="647"/>
      <c r="AD237" s="83"/>
      <c r="AE237" s="83"/>
      <c r="AF237" s="83"/>
      <c r="AG237" s="7"/>
      <c r="AH237" s="7"/>
      <c r="AI237" s="7"/>
      <c r="AJ237" s="7"/>
      <c r="AK237" s="83"/>
      <c r="AL237" s="83"/>
      <c r="AM237" s="83"/>
      <c r="AN237" s="83"/>
      <c r="AO237" s="83"/>
      <c r="AP237" s="83"/>
      <c r="AQ237" s="83"/>
      <c r="AR237" s="83"/>
      <c r="AS237" s="83"/>
      <c r="AT237" s="83"/>
      <c r="AU237" s="83"/>
      <c r="AV237" s="83"/>
      <c r="AW237" s="7" t="s">
        <v>1315</v>
      </c>
      <c r="AX237" s="83"/>
      <c r="AY237" s="83"/>
      <c r="AZ237" s="83"/>
      <c r="BA237" s="83"/>
      <c r="BB237" s="83"/>
      <c r="BC237" s="83"/>
      <c r="BD237" s="83"/>
      <c r="BE237" s="83"/>
      <c r="BF237" s="83"/>
      <c r="BG237" s="83"/>
      <c r="BH237" s="83"/>
      <c r="BI237" s="83"/>
      <c r="BJ237" s="83"/>
      <c r="BK237" s="83"/>
      <c r="BL237" s="780">
        <v>2</v>
      </c>
      <c r="BM237" s="354">
        <v>2</v>
      </c>
      <c r="BN237" s="354">
        <v>2</v>
      </c>
      <c r="BO237" s="354">
        <v>2</v>
      </c>
      <c r="BP237" s="354">
        <v>2</v>
      </c>
      <c r="BQ237" s="354">
        <v>2</v>
      </c>
      <c r="BR237" s="797">
        <v>2</v>
      </c>
      <c r="BS237" s="356">
        <v>2</v>
      </c>
      <c r="BT237" s="354">
        <v>2</v>
      </c>
      <c r="BU237" s="354">
        <v>2</v>
      </c>
      <c r="BV237" s="354">
        <v>2</v>
      </c>
      <c r="BW237" s="797">
        <v>2</v>
      </c>
      <c r="BX237" s="354">
        <v>2</v>
      </c>
      <c r="BY237" s="797">
        <v>2</v>
      </c>
      <c r="BZ237" s="797">
        <v>2</v>
      </c>
      <c r="CA237" s="354">
        <v>2</v>
      </c>
      <c r="CB237" s="354">
        <v>2</v>
      </c>
      <c r="CC237" s="354">
        <v>2</v>
      </c>
      <c r="CD237" s="766">
        <v>2</v>
      </c>
      <c r="CE237" s="354">
        <v>2</v>
      </c>
      <c r="CF237" s="354">
        <v>2</v>
      </c>
      <c r="CG237" s="354">
        <v>2</v>
      </c>
      <c r="CH237" s="354">
        <v>2</v>
      </c>
      <c r="CI237" s="354">
        <v>2</v>
      </c>
      <c r="CJ237" s="766">
        <v>2</v>
      </c>
      <c r="CK237" s="354">
        <v>2</v>
      </c>
      <c r="CL237" s="222">
        <f>COUNTIF(BL237:CK237,"2")</f>
        <v>26</v>
      </c>
      <c r="CM237" s="237">
        <f ca="1">CL237/(CL237+CN237+CP237+CR237)</f>
        <v>1</v>
      </c>
      <c r="CN237" s="222">
        <f>COUNTIF(BL237:CK237,"1")</f>
        <v>0</v>
      </c>
      <c r="CO237" s="237">
        <f ca="1">CN237/(CL237+CN237+CP237+CR237)</f>
        <v>0</v>
      </c>
      <c r="CP237" s="237">
        <f ca="1">CO237/(CM237+CO237+CQ237+CS237)</f>
        <v>3.8461538461538464E-2</v>
      </c>
      <c r="CQ237" s="237">
        <f ca="1">CP237/(CL237+CN237+CP237+CR237)</f>
        <v>0</v>
      </c>
      <c r="CR237" s="222">
        <f>COUNTIF(BL237:CK237,"KĐG")</f>
        <v>0</v>
      </c>
      <c r="CS237" s="237">
        <f ca="1">CR237/(CL237+CN237+CP237+CR237)</f>
        <v>0</v>
      </c>
      <c r="CT237" s="223">
        <f ca="1">(((CL237*2)+(CN237*1)+(CP237*0)))/(CL237+CN237+CP237)</f>
        <v>1.9615384615384615</v>
      </c>
      <c r="CU237" s="223" t="str">
        <f ca="1">IF(CS237&gt;=50%,"KĐG",IF(CT237&gt;=1.6,"Đạt mục tiêu",IF(CT237&gt;=1,"Cần cố gắng","Chưa đạt")))</f>
        <v>Đạt mục tiêu</v>
      </c>
      <c r="CV237" s="83"/>
    </row>
    <row r="238" spans="1:100" ht="37.25" customHeight="1">
      <c r="A238" s="1036"/>
      <c r="B238" s="1024"/>
      <c r="C238" s="1033"/>
      <c r="D238" s="1056"/>
      <c r="E238" s="1033"/>
      <c r="F238" s="1239"/>
      <c r="G238" s="157" t="s">
        <v>2645</v>
      </c>
      <c r="H238" s="440"/>
      <c r="I238" s="443"/>
      <c r="J238" s="88"/>
      <c r="K238" s="479"/>
      <c r="L238" s="212" t="s">
        <v>32</v>
      </c>
      <c r="M238" s="212" t="s">
        <v>31</v>
      </c>
      <c r="N238" s="165" t="s">
        <v>11</v>
      </c>
      <c r="O238" s="221" t="s">
        <v>29</v>
      </c>
      <c r="P238" s="221" t="s">
        <v>24</v>
      </c>
      <c r="Q238" s="5"/>
      <c r="R238" s="5" t="s">
        <v>24</v>
      </c>
      <c r="S238" s="83"/>
      <c r="T238" s="83"/>
      <c r="U238" s="83"/>
      <c r="V238" s="83"/>
      <c r="W238" s="411"/>
      <c r="X238" s="83"/>
      <c r="Y238" s="83"/>
      <c r="Z238" s="83"/>
      <c r="AA238" s="83"/>
      <c r="AB238" s="80">
        <f t="shared" si="132"/>
        <v>1</v>
      </c>
      <c r="AC238" s="647"/>
      <c r="AD238" s="83"/>
      <c r="AE238" s="83"/>
      <c r="AF238" s="83"/>
      <c r="AG238" s="7"/>
      <c r="AH238" s="7" t="s">
        <v>1183</v>
      </c>
      <c r="AI238" s="7"/>
      <c r="AJ238" s="7"/>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780">
        <v>1</v>
      </c>
      <c r="BM238" s="354">
        <v>2</v>
      </c>
      <c r="BN238" s="354">
        <v>2</v>
      </c>
      <c r="BO238" s="354">
        <v>2</v>
      </c>
      <c r="BP238" s="354">
        <v>2</v>
      </c>
      <c r="BQ238" s="354">
        <v>2</v>
      </c>
      <c r="BR238" s="797">
        <v>2</v>
      </c>
      <c r="BS238" s="356">
        <v>2</v>
      </c>
      <c r="BT238" s="354">
        <v>2</v>
      </c>
      <c r="BU238" s="354">
        <v>2</v>
      </c>
      <c r="BV238" s="354">
        <v>2</v>
      </c>
      <c r="BW238" s="797">
        <v>2</v>
      </c>
      <c r="BX238" s="354">
        <v>2</v>
      </c>
      <c r="BY238" s="797">
        <v>2</v>
      </c>
      <c r="BZ238" s="797">
        <v>2</v>
      </c>
      <c r="CA238" s="354">
        <v>2</v>
      </c>
      <c r="CB238" s="354">
        <v>2</v>
      </c>
      <c r="CC238" s="354">
        <v>2</v>
      </c>
      <c r="CD238" s="766">
        <v>2</v>
      </c>
      <c r="CE238" s="354">
        <v>2</v>
      </c>
      <c r="CF238" s="354">
        <v>2</v>
      </c>
      <c r="CG238" s="354">
        <v>2</v>
      </c>
      <c r="CH238" s="354">
        <v>2</v>
      </c>
      <c r="CI238" s="354">
        <v>2</v>
      </c>
      <c r="CJ238" s="766">
        <v>2</v>
      </c>
      <c r="CK238" s="354">
        <v>2</v>
      </c>
      <c r="CL238" s="222">
        <f t="shared" ref="CL238:CL243" si="133">COUNTIF(BL238:CK238,"2")</f>
        <v>25</v>
      </c>
      <c r="CM238" s="237">
        <f t="shared" ref="CM238:CM243" si="134">CL238/(CL238+CN238+CP238+CR238)</f>
        <v>0.96153846153846156</v>
      </c>
      <c r="CN238" s="222">
        <f t="shared" ref="CN238:CN243" si="135">COUNTIF(BL238:CK238,"1")</f>
        <v>1</v>
      </c>
      <c r="CO238" s="237">
        <f t="shared" ref="CO238:CO243" si="136">CN238/(CL238+CN238+CP238+CR238)</f>
        <v>3.8461538461538464E-2</v>
      </c>
      <c r="CP238" s="222">
        <f t="shared" ref="CP238:CP243" si="137">COUNTIF(BL238:CK238,"0")</f>
        <v>0</v>
      </c>
      <c r="CQ238" s="237">
        <f t="shared" ref="CQ238:CQ243" si="138">CP238/(CL238+CN238+CP238+CR238)</f>
        <v>0</v>
      </c>
      <c r="CR238" s="222">
        <f t="shared" ref="CR238:CR243" si="139">COUNTIF(BL238:CK238,"KĐG")</f>
        <v>0</v>
      </c>
      <c r="CS238" s="237">
        <f t="shared" ref="CS238:CS243" si="140">CR238/(CL238+CN238+CP238+CR238)</f>
        <v>0</v>
      </c>
      <c r="CT238" s="223">
        <f t="shared" ref="CT238:CT243" si="141">(((CL238*2)+(CN238*1)+(CP238*0)))/(CL238+CN238+CP238)</f>
        <v>1.9615384615384615</v>
      </c>
      <c r="CU238" s="223" t="str">
        <f t="shared" ref="CU238:CU243" si="142">IF(CS238&gt;=50%,"KĐG",IF(CT238&gt;=1.6,"Đạt mục tiêu",IF(CT238&gt;=1,"Cần cố gắng","Chưa đạt")))</f>
        <v>Đạt mục tiêu</v>
      </c>
      <c r="CV238" s="83"/>
    </row>
    <row r="239" spans="1:100" ht="62">
      <c r="A239" s="1036"/>
      <c r="B239" s="1024"/>
      <c r="C239" s="1033"/>
      <c r="D239" s="1056"/>
      <c r="E239" s="1033"/>
      <c r="F239" s="1089" t="s">
        <v>1062</v>
      </c>
      <c r="G239" s="288" t="s">
        <v>1064</v>
      </c>
      <c r="H239" s="288"/>
      <c r="I239" s="612"/>
      <c r="J239" s="88"/>
      <c r="K239" s="479"/>
      <c r="L239" s="212" t="s">
        <v>32</v>
      </c>
      <c r="M239" s="212" t="s">
        <v>31</v>
      </c>
      <c r="N239" s="165" t="s">
        <v>12</v>
      </c>
      <c r="O239" s="221" t="s">
        <v>29</v>
      </c>
      <c r="P239" s="221" t="s">
        <v>24</v>
      </c>
      <c r="Q239" s="5"/>
      <c r="R239" s="5"/>
      <c r="S239" s="83"/>
      <c r="T239" s="83"/>
      <c r="U239" s="193"/>
      <c r="V239" s="83"/>
      <c r="W239" s="123" t="s">
        <v>24</v>
      </c>
      <c r="X239" s="83"/>
      <c r="Y239" s="83"/>
      <c r="Z239" s="83"/>
      <c r="AA239" s="83"/>
      <c r="AB239" s="80">
        <f t="shared" si="132"/>
        <v>1</v>
      </c>
      <c r="AC239" s="647"/>
      <c r="AD239" s="83"/>
      <c r="AE239" s="83"/>
      <c r="AF239" s="83"/>
      <c r="AG239" s="83"/>
      <c r="AH239" s="83"/>
      <c r="AI239" s="83"/>
      <c r="AJ239" s="83"/>
      <c r="AK239" s="83"/>
      <c r="AL239" s="83"/>
      <c r="AM239" s="83"/>
      <c r="AN239" s="83"/>
      <c r="AO239" s="83"/>
      <c r="AP239" s="83"/>
      <c r="AQ239" s="83"/>
      <c r="AR239" s="83"/>
      <c r="AS239" s="7" t="s">
        <v>1317</v>
      </c>
      <c r="AT239" s="7"/>
      <c r="AU239" s="83"/>
      <c r="AV239" s="83"/>
      <c r="AW239" s="83"/>
      <c r="AX239" s="83"/>
      <c r="AY239" s="17" t="s">
        <v>1318</v>
      </c>
      <c r="AZ239" s="423"/>
      <c r="BA239" s="83"/>
      <c r="BB239" s="83"/>
      <c r="BC239" s="83"/>
      <c r="BD239" s="83"/>
      <c r="BE239" s="83"/>
      <c r="BF239" s="83"/>
      <c r="BG239" s="83"/>
      <c r="BH239" s="83"/>
      <c r="BI239" s="83"/>
      <c r="BJ239" s="83"/>
      <c r="BK239" s="83"/>
      <c r="BL239" s="780">
        <v>2</v>
      </c>
      <c r="BM239" s="354">
        <v>2</v>
      </c>
      <c r="BN239" s="354">
        <v>2</v>
      </c>
      <c r="BO239" s="354">
        <v>2</v>
      </c>
      <c r="BP239" s="354">
        <v>1</v>
      </c>
      <c r="BQ239" s="354">
        <v>2</v>
      </c>
      <c r="BR239" s="797">
        <v>2</v>
      </c>
      <c r="BS239" s="356">
        <v>1</v>
      </c>
      <c r="BT239" s="354">
        <v>2</v>
      </c>
      <c r="BU239" s="354">
        <v>2</v>
      </c>
      <c r="BV239" s="354">
        <v>2</v>
      </c>
      <c r="BW239" s="797">
        <v>2</v>
      </c>
      <c r="BX239" s="354">
        <v>2</v>
      </c>
      <c r="BY239" s="797">
        <v>2</v>
      </c>
      <c r="BZ239" s="797">
        <v>2</v>
      </c>
      <c r="CA239" s="354">
        <v>2</v>
      </c>
      <c r="CB239" s="354">
        <v>2</v>
      </c>
      <c r="CC239" s="354">
        <v>2</v>
      </c>
      <c r="CD239" s="766">
        <v>2</v>
      </c>
      <c r="CE239" s="354">
        <v>2</v>
      </c>
      <c r="CF239" s="354">
        <v>2</v>
      </c>
      <c r="CG239" s="354">
        <v>2</v>
      </c>
      <c r="CH239" s="354">
        <v>2</v>
      </c>
      <c r="CI239" s="354">
        <v>2</v>
      </c>
      <c r="CJ239" s="766">
        <v>2</v>
      </c>
      <c r="CK239" s="354">
        <v>2</v>
      </c>
      <c r="CL239" s="222">
        <f t="shared" si="133"/>
        <v>24</v>
      </c>
      <c r="CM239" s="237">
        <f t="shared" si="134"/>
        <v>0.92307692307692313</v>
      </c>
      <c r="CN239" s="222">
        <f t="shared" si="135"/>
        <v>2</v>
      </c>
      <c r="CO239" s="237">
        <f t="shared" si="136"/>
        <v>7.6923076923076927E-2</v>
      </c>
      <c r="CP239" s="222">
        <f t="shared" si="137"/>
        <v>0</v>
      </c>
      <c r="CQ239" s="237">
        <f t="shared" si="138"/>
        <v>0</v>
      </c>
      <c r="CR239" s="222">
        <f t="shared" si="139"/>
        <v>0</v>
      </c>
      <c r="CS239" s="237">
        <f t="shared" si="140"/>
        <v>0</v>
      </c>
      <c r="CT239" s="223">
        <f t="shared" si="141"/>
        <v>1.9230769230769231</v>
      </c>
      <c r="CU239" s="223" t="str">
        <f t="shared" si="142"/>
        <v>Đạt mục tiêu</v>
      </c>
      <c r="CV239" s="423"/>
    </row>
    <row r="240" spans="1:100" s="1" customFormat="1" ht="56.5" customHeight="1">
      <c r="A240" s="1036"/>
      <c r="B240" s="1024"/>
      <c r="C240" s="1033"/>
      <c r="D240" s="1056"/>
      <c r="E240" s="1033"/>
      <c r="F240" s="1089"/>
      <c r="G240" s="439" t="s">
        <v>2646</v>
      </c>
      <c r="H240" s="439"/>
      <c r="I240" s="443"/>
      <c r="J240" s="88"/>
      <c r="K240" s="479"/>
      <c r="L240" s="212" t="s">
        <v>32</v>
      </c>
      <c r="M240" s="212" t="s">
        <v>31</v>
      </c>
      <c r="N240" s="165" t="s">
        <v>12</v>
      </c>
      <c r="O240" s="221" t="s">
        <v>29</v>
      </c>
      <c r="P240" s="221" t="s">
        <v>24</v>
      </c>
      <c r="Q240" s="5"/>
      <c r="R240" s="5"/>
      <c r="S240" s="5"/>
      <c r="T240" s="5"/>
      <c r="U240" s="193"/>
      <c r="V240" s="5"/>
      <c r="W240" s="16" t="s">
        <v>24</v>
      </c>
      <c r="X240" s="5"/>
      <c r="Y240" s="5"/>
      <c r="Z240" s="5"/>
      <c r="AA240" s="5"/>
      <c r="AB240" s="80">
        <f t="shared" si="132"/>
        <v>1</v>
      </c>
      <c r="AC240" s="642"/>
      <c r="AD240" s="7"/>
      <c r="AE240" s="7"/>
      <c r="AF240" s="7"/>
      <c r="AG240" s="7"/>
      <c r="AH240" s="7"/>
      <c r="AI240" s="7"/>
      <c r="AJ240" s="7"/>
      <c r="AK240" s="7"/>
      <c r="AL240" s="7"/>
      <c r="AM240" s="7"/>
      <c r="AN240" s="7"/>
      <c r="AO240" s="7"/>
      <c r="AP240" s="7"/>
      <c r="AQ240" s="7"/>
      <c r="AR240" s="7"/>
      <c r="AS240" s="7"/>
      <c r="AT240" s="7"/>
      <c r="AU240" s="7" t="s">
        <v>1183</v>
      </c>
      <c r="AV240" s="55"/>
      <c r="AW240" s="7"/>
      <c r="AX240" s="7"/>
      <c r="AY240" s="17"/>
      <c r="AZ240" s="17" t="s">
        <v>1318</v>
      </c>
      <c r="BA240" s="7"/>
      <c r="BB240" s="7"/>
      <c r="BC240" s="7"/>
      <c r="BD240" s="7"/>
      <c r="BE240" s="7"/>
      <c r="BF240" s="7"/>
      <c r="BG240" s="7"/>
      <c r="BH240" s="7"/>
      <c r="BI240" s="7"/>
      <c r="BJ240" s="7"/>
      <c r="BK240" s="7"/>
      <c r="BL240" s="780">
        <v>2</v>
      </c>
      <c r="BM240" s="354">
        <v>2</v>
      </c>
      <c r="BN240" s="354">
        <v>2</v>
      </c>
      <c r="BO240" s="354">
        <v>2</v>
      </c>
      <c r="BP240" s="354">
        <v>2</v>
      </c>
      <c r="BQ240" s="354">
        <v>1</v>
      </c>
      <c r="BR240" s="797">
        <v>1</v>
      </c>
      <c r="BS240" s="356">
        <v>2</v>
      </c>
      <c r="BT240" s="354">
        <v>2</v>
      </c>
      <c r="BU240" s="354">
        <v>2</v>
      </c>
      <c r="BV240" s="354">
        <v>2</v>
      </c>
      <c r="BW240" s="797">
        <v>2</v>
      </c>
      <c r="BX240" s="354">
        <v>2</v>
      </c>
      <c r="BY240" s="797">
        <v>2</v>
      </c>
      <c r="BZ240" s="797">
        <v>2</v>
      </c>
      <c r="CA240" s="354">
        <v>2</v>
      </c>
      <c r="CB240" s="354">
        <v>2</v>
      </c>
      <c r="CC240" s="354">
        <v>2</v>
      </c>
      <c r="CD240" s="766">
        <v>1</v>
      </c>
      <c r="CE240" s="354">
        <v>2</v>
      </c>
      <c r="CF240" s="354">
        <v>2</v>
      </c>
      <c r="CG240" s="354">
        <v>1</v>
      </c>
      <c r="CH240" s="354">
        <v>2</v>
      </c>
      <c r="CI240" s="354">
        <v>1</v>
      </c>
      <c r="CJ240" s="766">
        <v>2</v>
      </c>
      <c r="CK240" s="354">
        <v>2</v>
      </c>
      <c r="CL240" s="222">
        <f t="shared" si="133"/>
        <v>21</v>
      </c>
      <c r="CM240" s="237">
        <f t="shared" si="134"/>
        <v>0.80769230769230771</v>
      </c>
      <c r="CN240" s="222">
        <f t="shared" si="135"/>
        <v>5</v>
      </c>
      <c r="CO240" s="237">
        <f t="shared" si="136"/>
        <v>0.19230769230769232</v>
      </c>
      <c r="CP240" s="222">
        <f t="shared" si="137"/>
        <v>0</v>
      </c>
      <c r="CQ240" s="237">
        <f t="shared" si="138"/>
        <v>0</v>
      </c>
      <c r="CR240" s="222">
        <f t="shared" si="139"/>
        <v>0</v>
      </c>
      <c r="CS240" s="237">
        <f t="shared" si="140"/>
        <v>0</v>
      </c>
      <c r="CT240" s="223">
        <f t="shared" si="141"/>
        <v>1.8076923076923077</v>
      </c>
      <c r="CU240" s="223" t="str">
        <f t="shared" si="142"/>
        <v>Đạt mục tiêu</v>
      </c>
      <c r="CV240" s="16"/>
    </row>
    <row r="241" spans="1:100" s="1" customFormat="1" ht="93">
      <c r="A241" s="1036">
        <v>90</v>
      </c>
      <c r="B241" s="1044" t="s">
        <v>2647</v>
      </c>
      <c r="C241" s="1033" t="s">
        <v>35</v>
      </c>
      <c r="D241" s="1024" t="s">
        <v>2648</v>
      </c>
      <c r="E241" s="1033" t="s">
        <v>35</v>
      </c>
      <c r="F241" s="135" t="s">
        <v>2649</v>
      </c>
      <c r="G241" s="11" t="s">
        <v>2652</v>
      </c>
      <c r="H241" s="11"/>
      <c r="I241" s="442"/>
      <c r="J241" s="88"/>
      <c r="K241" s="479"/>
      <c r="L241" s="212" t="s">
        <v>32</v>
      </c>
      <c r="M241" s="212" t="s">
        <v>31</v>
      </c>
      <c r="N241" s="165" t="s">
        <v>12</v>
      </c>
      <c r="O241" s="221" t="s">
        <v>29</v>
      </c>
      <c r="P241" s="221" t="s">
        <v>24</v>
      </c>
      <c r="Q241" s="5"/>
      <c r="R241" s="5" t="s">
        <v>24</v>
      </c>
      <c r="S241" s="5"/>
      <c r="T241" s="5"/>
      <c r="U241" s="6"/>
      <c r="V241" s="5"/>
      <c r="W241" s="5"/>
      <c r="X241" s="5"/>
      <c r="Y241" s="5"/>
      <c r="Z241" s="5"/>
      <c r="AA241" s="5"/>
      <c r="AB241" s="80">
        <f t="shared" si="132"/>
        <v>1</v>
      </c>
      <c r="AC241" s="642"/>
      <c r="AD241" s="7"/>
      <c r="AE241" s="7"/>
      <c r="AF241" s="7"/>
      <c r="AG241" s="7" t="s">
        <v>1318</v>
      </c>
      <c r="AH241" s="7" t="s">
        <v>1318</v>
      </c>
      <c r="AI241" s="7" t="s">
        <v>1318</v>
      </c>
      <c r="AJ241" s="7" t="s">
        <v>1318</v>
      </c>
      <c r="AK241" s="7"/>
      <c r="AL241" s="7"/>
      <c r="AM241" s="7"/>
      <c r="AN241" s="7"/>
      <c r="AO241" s="7"/>
      <c r="AP241" s="7"/>
      <c r="AQ241" s="7"/>
      <c r="AR241" s="7"/>
      <c r="AS241" s="7"/>
      <c r="AT241" s="7"/>
      <c r="AU241" s="7"/>
      <c r="AV241" s="55"/>
      <c r="AW241" s="7"/>
      <c r="AX241" s="7"/>
      <c r="AY241" s="7"/>
      <c r="AZ241" s="7"/>
      <c r="BA241" s="7"/>
      <c r="BB241" s="7"/>
      <c r="BC241" s="7"/>
      <c r="BD241" s="7"/>
      <c r="BE241" s="7"/>
      <c r="BF241" s="7"/>
      <c r="BG241" s="7"/>
      <c r="BH241" s="7"/>
      <c r="BI241" s="7"/>
      <c r="BJ241" s="7"/>
      <c r="BK241" s="7"/>
      <c r="BL241" s="780">
        <v>2</v>
      </c>
      <c r="BM241" s="354">
        <v>2</v>
      </c>
      <c r="BN241" s="354">
        <v>2</v>
      </c>
      <c r="BO241" s="354">
        <v>2</v>
      </c>
      <c r="BP241" s="354">
        <v>2</v>
      </c>
      <c r="BQ241" s="354">
        <v>2</v>
      </c>
      <c r="BR241" s="797">
        <v>2</v>
      </c>
      <c r="BS241" s="356">
        <v>1</v>
      </c>
      <c r="BT241" s="354">
        <v>2</v>
      </c>
      <c r="BU241" s="354">
        <v>2</v>
      </c>
      <c r="BV241" s="354">
        <v>2</v>
      </c>
      <c r="BW241" s="797">
        <v>2</v>
      </c>
      <c r="BX241" s="354">
        <v>2</v>
      </c>
      <c r="BY241" s="797">
        <v>2</v>
      </c>
      <c r="BZ241" s="797">
        <v>2</v>
      </c>
      <c r="CA241" s="354">
        <v>2</v>
      </c>
      <c r="CB241" s="354">
        <v>2</v>
      </c>
      <c r="CC241" s="354">
        <v>2</v>
      </c>
      <c r="CD241" s="766">
        <v>2</v>
      </c>
      <c r="CE241" s="354">
        <v>2</v>
      </c>
      <c r="CF241" s="354">
        <v>2</v>
      </c>
      <c r="CG241" s="354">
        <v>2</v>
      </c>
      <c r="CH241" s="354">
        <v>2</v>
      </c>
      <c r="CI241" s="354">
        <v>2</v>
      </c>
      <c r="CJ241" s="766">
        <v>2</v>
      </c>
      <c r="CK241" s="354">
        <v>2</v>
      </c>
      <c r="CL241" s="222">
        <f t="shared" si="133"/>
        <v>25</v>
      </c>
      <c r="CM241" s="237">
        <f t="shared" si="134"/>
        <v>0.96153846153846156</v>
      </c>
      <c r="CN241" s="222">
        <f t="shared" si="135"/>
        <v>1</v>
      </c>
      <c r="CO241" s="237">
        <f t="shared" si="136"/>
        <v>3.8461538461538464E-2</v>
      </c>
      <c r="CP241" s="222">
        <f t="shared" si="137"/>
        <v>0</v>
      </c>
      <c r="CQ241" s="237">
        <f t="shared" si="138"/>
        <v>0</v>
      </c>
      <c r="CR241" s="222">
        <f t="shared" si="139"/>
        <v>0</v>
      </c>
      <c r="CS241" s="237">
        <f t="shared" si="140"/>
        <v>0</v>
      </c>
      <c r="CT241" s="223">
        <f t="shared" si="141"/>
        <v>1.9615384615384615</v>
      </c>
      <c r="CU241" s="223" t="str">
        <f t="shared" si="142"/>
        <v>Đạt mục tiêu</v>
      </c>
      <c r="CV241" s="5"/>
    </row>
    <row r="242" spans="1:100" s="1" customFormat="1" ht="87.65" customHeight="1">
      <c r="A242" s="1036"/>
      <c r="B242" s="1044"/>
      <c r="C242" s="1033"/>
      <c r="D242" s="1024"/>
      <c r="E242" s="1033"/>
      <c r="F242" s="528" t="s">
        <v>2559</v>
      </c>
      <c r="G242" s="527" t="s">
        <v>2560</v>
      </c>
      <c r="H242" s="11" t="s">
        <v>2561</v>
      </c>
      <c r="I242" s="442"/>
      <c r="J242" s="88"/>
      <c r="K242" s="479"/>
      <c r="L242" s="212"/>
      <c r="M242" s="212"/>
      <c r="N242" s="165"/>
      <c r="O242" s="221"/>
      <c r="P242" s="221"/>
      <c r="Q242" s="5"/>
      <c r="R242" s="5"/>
      <c r="S242" s="5"/>
      <c r="T242" s="5"/>
      <c r="U242" s="6"/>
      <c r="V242" s="5"/>
      <c r="W242" s="5"/>
      <c r="X242" s="5"/>
      <c r="Y242" s="5"/>
      <c r="Z242" s="5"/>
      <c r="AA242" s="5"/>
      <c r="AB242" s="80"/>
      <c r="AC242" s="642"/>
      <c r="AD242" s="7"/>
      <c r="AE242" s="7"/>
      <c r="AF242" s="7"/>
      <c r="AG242" s="7"/>
      <c r="AH242" s="7"/>
      <c r="AI242" s="7"/>
      <c r="AJ242" s="7"/>
      <c r="AK242" s="7"/>
      <c r="AL242" s="7"/>
      <c r="AM242" s="7"/>
      <c r="AN242" s="7"/>
      <c r="AO242" s="7"/>
      <c r="AP242" s="7"/>
      <c r="AQ242" s="7"/>
      <c r="AR242" s="7"/>
      <c r="AS242" s="7"/>
      <c r="AT242" s="7"/>
      <c r="AU242" s="7"/>
      <c r="AV242" s="55"/>
      <c r="AW242" s="7"/>
      <c r="AX242" s="7"/>
      <c r="AY242" s="7"/>
      <c r="AZ242" s="7"/>
      <c r="BA242" s="7"/>
      <c r="BB242" s="7"/>
      <c r="BC242" s="7"/>
      <c r="BD242" s="7"/>
      <c r="BE242" s="7"/>
      <c r="BF242" s="7"/>
      <c r="BG242" s="7"/>
      <c r="BH242" s="7"/>
      <c r="BI242" s="7"/>
      <c r="BJ242" s="7"/>
      <c r="BK242" s="7"/>
      <c r="BL242" s="780">
        <v>2</v>
      </c>
      <c r="BM242" s="354">
        <v>2</v>
      </c>
      <c r="BN242" s="354">
        <v>2</v>
      </c>
      <c r="BO242" s="354">
        <v>2</v>
      </c>
      <c r="BP242" s="354">
        <v>2</v>
      </c>
      <c r="BQ242" s="354">
        <v>2</v>
      </c>
      <c r="BR242" s="797">
        <v>2</v>
      </c>
      <c r="BS242" s="356">
        <v>2</v>
      </c>
      <c r="BT242" s="354">
        <v>2</v>
      </c>
      <c r="BU242" s="354">
        <v>2</v>
      </c>
      <c r="BV242" s="354">
        <v>2</v>
      </c>
      <c r="BW242" s="797">
        <v>2</v>
      </c>
      <c r="BX242" s="354">
        <v>2</v>
      </c>
      <c r="BY242" s="797">
        <v>2</v>
      </c>
      <c r="BZ242" s="797">
        <v>2</v>
      </c>
      <c r="CA242" s="354">
        <v>2</v>
      </c>
      <c r="CB242" s="354">
        <v>2</v>
      </c>
      <c r="CC242" s="354">
        <v>2</v>
      </c>
      <c r="CD242" s="766">
        <v>2</v>
      </c>
      <c r="CE242" s="354">
        <v>2</v>
      </c>
      <c r="CF242" s="354">
        <v>2</v>
      </c>
      <c r="CG242" s="354">
        <v>2</v>
      </c>
      <c r="CH242" s="354">
        <v>2</v>
      </c>
      <c r="CI242" s="354">
        <v>2</v>
      </c>
      <c r="CJ242" s="766">
        <v>2</v>
      </c>
      <c r="CK242" s="354">
        <v>2</v>
      </c>
      <c r="CL242" s="222">
        <f t="shared" si="133"/>
        <v>26</v>
      </c>
      <c r="CM242" s="237">
        <f t="shared" si="134"/>
        <v>1</v>
      </c>
      <c r="CN242" s="222">
        <f t="shared" si="135"/>
        <v>0</v>
      </c>
      <c r="CO242" s="237">
        <f t="shared" si="136"/>
        <v>0</v>
      </c>
      <c r="CP242" s="222">
        <f t="shared" si="137"/>
        <v>0</v>
      </c>
      <c r="CQ242" s="237">
        <f t="shared" si="138"/>
        <v>0</v>
      </c>
      <c r="CR242" s="222">
        <f t="shared" si="139"/>
        <v>0</v>
      </c>
      <c r="CS242" s="237">
        <f t="shared" si="140"/>
        <v>0</v>
      </c>
      <c r="CT242" s="223">
        <f t="shared" si="141"/>
        <v>2</v>
      </c>
      <c r="CU242" s="223" t="str">
        <f t="shared" si="142"/>
        <v>Đạt mục tiêu</v>
      </c>
      <c r="CV242" s="5"/>
    </row>
    <row r="243" spans="1:100" s="1" customFormat="1" ht="93">
      <c r="A243" s="1036"/>
      <c r="B243" s="1024"/>
      <c r="C243" s="1033"/>
      <c r="D243" s="1024"/>
      <c r="E243" s="1033"/>
      <c r="F243" s="134" t="s">
        <v>2650</v>
      </c>
      <c r="G243" s="234" t="s">
        <v>2651</v>
      </c>
      <c r="H243" s="234"/>
      <c r="I243" s="442"/>
      <c r="J243" s="88"/>
      <c r="K243" s="479"/>
      <c r="L243" s="5" t="s">
        <v>32</v>
      </c>
      <c r="M243" s="212" t="s">
        <v>31</v>
      </c>
      <c r="N243" s="165" t="s">
        <v>11</v>
      </c>
      <c r="O243" s="221" t="s">
        <v>29</v>
      </c>
      <c r="P243" s="221" t="s">
        <v>24</v>
      </c>
      <c r="Q243" s="5"/>
      <c r="R243" s="5" t="s">
        <v>24</v>
      </c>
      <c r="S243" s="5"/>
      <c r="T243" s="5"/>
      <c r="U243" s="6"/>
      <c r="V243" s="5"/>
      <c r="W243" s="5"/>
      <c r="X243" s="5"/>
      <c r="Y243" s="5"/>
      <c r="Z243" s="5"/>
      <c r="AA243" s="5"/>
      <c r="AB243" s="80">
        <f t="shared" si="132"/>
        <v>1</v>
      </c>
      <c r="AC243" s="642"/>
      <c r="AD243" s="7"/>
      <c r="AE243" s="7"/>
      <c r="AF243" s="7"/>
      <c r="AG243" s="7"/>
      <c r="AH243" s="7" t="s">
        <v>1317</v>
      </c>
      <c r="AI243" s="7"/>
      <c r="AJ243" s="7"/>
      <c r="AK243" s="7"/>
      <c r="AL243" s="7"/>
      <c r="AM243" s="7"/>
      <c r="AN243" s="7"/>
      <c r="AO243" s="7"/>
      <c r="AP243" s="7"/>
      <c r="AQ243" s="7"/>
      <c r="AR243" s="7"/>
      <c r="AS243" s="7"/>
      <c r="AT243" s="7"/>
      <c r="AU243" s="7"/>
      <c r="AV243" s="55"/>
      <c r="AW243" s="7"/>
      <c r="AX243" s="7"/>
      <c r="AY243" s="7"/>
      <c r="AZ243" s="7"/>
      <c r="BA243" s="7"/>
      <c r="BB243" s="7"/>
      <c r="BC243" s="7"/>
      <c r="BD243" s="7"/>
      <c r="BE243" s="7"/>
      <c r="BF243" s="7"/>
      <c r="BG243" s="7"/>
      <c r="BH243" s="7"/>
      <c r="BI243" s="7"/>
      <c r="BJ243" s="7"/>
      <c r="BK243" s="7"/>
      <c r="BL243" s="780">
        <v>2</v>
      </c>
      <c r="BM243" s="354">
        <v>2</v>
      </c>
      <c r="BN243" s="354">
        <v>2</v>
      </c>
      <c r="BO243" s="354">
        <v>2</v>
      </c>
      <c r="BP243" s="354">
        <v>2</v>
      </c>
      <c r="BQ243" s="354">
        <v>2</v>
      </c>
      <c r="BR243" s="797">
        <v>2</v>
      </c>
      <c r="BS243" s="356">
        <v>1</v>
      </c>
      <c r="BT243" s="354">
        <v>2</v>
      </c>
      <c r="BU243" s="354">
        <v>2</v>
      </c>
      <c r="BV243" s="354">
        <v>2</v>
      </c>
      <c r="BW243" s="797">
        <v>2</v>
      </c>
      <c r="BX243" s="354">
        <v>2</v>
      </c>
      <c r="BY243" s="797">
        <v>2</v>
      </c>
      <c r="BZ243" s="797">
        <v>2</v>
      </c>
      <c r="CA243" s="354">
        <v>2</v>
      </c>
      <c r="CB243" s="354">
        <v>2</v>
      </c>
      <c r="CC243" s="354">
        <v>2</v>
      </c>
      <c r="CD243" s="766">
        <v>1</v>
      </c>
      <c r="CE243" s="354">
        <v>2</v>
      </c>
      <c r="CF243" s="354">
        <v>2</v>
      </c>
      <c r="CG243" s="354">
        <v>2</v>
      </c>
      <c r="CH243" s="354">
        <v>2</v>
      </c>
      <c r="CI243" s="354">
        <v>2</v>
      </c>
      <c r="CJ243" s="766">
        <v>2</v>
      </c>
      <c r="CK243" s="354">
        <v>2</v>
      </c>
      <c r="CL243" s="222">
        <f t="shared" si="133"/>
        <v>24</v>
      </c>
      <c r="CM243" s="237">
        <f t="shared" si="134"/>
        <v>0.92307692307692313</v>
      </c>
      <c r="CN243" s="222">
        <f t="shared" si="135"/>
        <v>2</v>
      </c>
      <c r="CO243" s="237">
        <f t="shared" si="136"/>
        <v>7.6923076923076927E-2</v>
      </c>
      <c r="CP243" s="222">
        <f t="shared" si="137"/>
        <v>0</v>
      </c>
      <c r="CQ243" s="237">
        <f t="shared" si="138"/>
        <v>0</v>
      </c>
      <c r="CR243" s="222">
        <f t="shared" si="139"/>
        <v>0</v>
      </c>
      <c r="CS243" s="237">
        <f t="shared" si="140"/>
        <v>0</v>
      </c>
      <c r="CT243" s="223">
        <f t="shared" si="141"/>
        <v>1.9230769230769231</v>
      </c>
      <c r="CU243" s="223" t="str">
        <f t="shared" si="142"/>
        <v>Đạt mục tiêu</v>
      </c>
      <c r="CV243" s="5"/>
    </row>
    <row r="244" spans="1:100" s="302" customFormat="1" ht="16.5">
      <c r="A244" s="1036"/>
      <c r="B244" s="1121" t="s">
        <v>193</v>
      </c>
      <c r="C244" s="1061"/>
      <c r="D244" s="1061"/>
      <c r="E244" s="1061"/>
      <c r="F244" s="1121"/>
      <c r="G244" s="1121"/>
      <c r="H244" s="1121"/>
      <c r="I244" s="1121"/>
      <c r="J244" s="1061"/>
      <c r="K244" s="1061"/>
      <c r="L244" s="1121"/>
      <c r="M244" s="1121"/>
      <c r="N244" s="1061"/>
      <c r="O244" s="1061"/>
      <c r="P244" s="1200"/>
      <c r="Q244" s="83" t="s">
        <v>38</v>
      </c>
      <c r="R244" s="300" t="s">
        <v>38</v>
      </c>
      <c r="S244" s="300" t="s">
        <v>38</v>
      </c>
      <c r="T244" s="300"/>
      <c r="U244" s="301" t="s">
        <v>38</v>
      </c>
      <c r="V244" s="300"/>
      <c r="W244" s="407" t="s">
        <v>38</v>
      </c>
      <c r="X244" s="300"/>
      <c r="Y244" s="300"/>
      <c r="Z244" s="300"/>
      <c r="AA244" s="300"/>
      <c r="AB244" s="296" t="s">
        <v>38</v>
      </c>
      <c r="AC244" s="647" t="s">
        <v>38</v>
      </c>
      <c r="AD244" s="83" t="s">
        <v>38</v>
      </c>
      <c r="AE244" s="83" t="s">
        <v>38</v>
      </c>
      <c r="AF244" s="83" t="s">
        <v>38</v>
      </c>
      <c r="AG244" s="296" t="s">
        <v>38</v>
      </c>
      <c r="AH244" s="296" t="s">
        <v>38</v>
      </c>
      <c r="AI244" s="296" t="s">
        <v>38</v>
      </c>
      <c r="AJ244" s="296" t="s">
        <v>38</v>
      </c>
      <c r="AK244" s="296" t="s">
        <v>38</v>
      </c>
      <c r="AL244" s="296" t="s">
        <v>38</v>
      </c>
      <c r="AM244" s="296" t="s">
        <v>38</v>
      </c>
      <c r="AN244" s="296" t="s">
        <v>38</v>
      </c>
      <c r="AO244" s="296" t="s">
        <v>38</v>
      </c>
      <c r="AP244" s="296" t="s">
        <v>38</v>
      </c>
      <c r="AQ244" s="296" t="s">
        <v>38</v>
      </c>
      <c r="AR244" s="296" t="s">
        <v>38</v>
      </c>
      <c r="AS244" s="296" t="s">
        <v>38</v>
      </c>
      <c r="AT244" s="296" t="s">
        <v>38</v>
      </c>
      <c r="AU244" s="296" t="s">
        <v>38</v>
      </c>
      <c r="AV244" s="296" t="s">
        <v>38</v>
      </c>
      <c r="AW244" s="296" t="s">
        <v>38</v>
      </c>
      <c r="AX244" s="296" t="s">
        <v>38</v>
      </c>
      <c r="AY244" s="192"/>
      <c r="AZ244" s="192"/>
      <c r="BA244" s="296" t="s">
        <v>38</v>
      </c>
      <c r="BB244" s="296" t="s">
        <v>38</v>
      </c>
      <c r="BC244" s="296" t="s">
        <v>38</v>
      </c>
      <c r="BD244" s="296" t="s">
        <v>38</v>
      </c>
      <c r="BE244" s="296" t="s">
        <v>38</v>
      </c>
      <c r="BF244" s="296" t="s">
        <v>38</v>
      </c>
      <c r="BG244" s="296" t="s">
        <v>38</v>
      </c>
      <c r="BH244" s="296" t="s">
        <v>38</v>
      </c>
      <c r="BI244" s="296" t="s">
        <v>38</v>
      </c>
      <c r="BJ244" s="296" t="s">
        <v>38</v>
      </c>
      <c r="BK244" s="296" t="s">
        <v>38</v>
      </c>
      <c r="BL244" s="784" t="s">
        <v>38</v>
      </c>
      <c r="BM244" s="296" t="s">
        <v>38</v>
      </c>
      <c r="BN244" s="296" t="s">
        <v>38</v>
      </c>
      <c r="BO244" s="296" t="s">
        <v>38</v>
      </c>
      <c r="BP244" s="296" t="s">
        <v>38</v>
      </c>
      <c r="BQ244" s="296" t="s">
        <v>38</v>
      </c>
      <c r="BR244" s="800" t="s">
        <v>38</v>
      </c>
      <c r="BS244" s="296" t="s">
        <v>38</v>
      </c>
      <c r="BT244" s="296" t="s">
        <v>38</v>
      </c>
      <c r="BU244" s="296" t="s">
        <v>38</v>
      </c>
      <c r="BV244" s="296" t="s">
        <v>38</v>
      </c>
      <c r="BW244" s="800" t="s">
        <v>38</v>
      </c>
      <c r="BX244" s="296" t="s">
        <v>38</v>
      </c>
      <c r="BY244" s="800" t="s">
        <v>38</v>
      </c>
      <c r="BZ244" s="800" t="s">
        <v>38</v>
      </c>
      <c r="CA244" s="296" t="s">
        <v>38</v>
      </c>
      <c r="CB244" s="296" t="s">
        <v>38</v>
      </c>
      <c r="CC244" s="296" t="s">
        <v>38</v>
      </c>
      <c r="CD244" s="297" t="s">
        <v>38</v>
      </c>
      <c r="CE244" s="296" t="s">
        <v>38</v>
      </c>
      <c r="CF244" s="296" t="s">
        <v>38</v>
      </c>
      <c r="CG244" s="296" t="s">
        <v>38</v>
      </c>
      <c r="CH244" s="296" t="s">
        <v>38</v>
      </c>
      <c r="CI244" s="296" t="s">
        <v>38</v>
      </c>
      <c r="CJ244" s="297" t="s">
        <v>38</v>
      </c>
      <c r="CK244" s="296" t="s">
        <v>38</v>
      </c>
      <c r="CL244" s="296" t="s">
        <v>38</v>
      </c>
      <c r="CM244" s="296" t="s">
        <v>38</v>
      </c>
      <c r="CN244" s="296" t="s">
        <v>38</v>
      </c>
      <c r="CO244" s="296" t="s">
        <v>38</v>
      </c>
      <c r="CP244" s="296" t="s">
        <v>38</v>
      </c>
      <c r="CQ244" s="296" t="s">
        <v>38</v>
      </c>
      <c r="CR244" s="296" t="s">
        <v>38</v>
      </c>
      <c r="CS244" s="296" t="s">
        <v>38</v>
      </c>
      <c r="CT244" s="296" t="s">
        <v>38</v>
      </c>
      <c r="CU244" s="296" t="s">
        <v>38</v>
      </c>
      <c r="CV244" s="423" t="s">
        <v>38</v>
      </c>
    </row>
    <row r="245" spans="1:100" s="302" customFormat="1" ht="16.5">
      <c r="A245" s="1036"/>
      <c r="B245" s="1121" t="s">
        <v>192</v>
      </c>
      <c r="C245" s="1061"/>
      <c r="D245" s="1061"/>
      <c r="E245" s="1061"/>
      <c r="F245" s="1121"/>
      <c r="G245" s="1121"/>
      <c r="H245" s="1121"/>
      <c r="I245" s="1121"/>
      <c r="J245" s="1061"/>
      <c r="K245" s="1061"/>
      <c r="L245" s="1121"/>
      <c r="M245" s="1121"/>
      <c r="N245" s="1061"/>
      <c r="O245" s="1061"/>
      <c r="P245" s="1200"/>
      <c r="Q245" s="83" t="s">
        <v>38</v>
      </c>
      <c r="R245" s="300" t="s">
        <v>38</v>
      </c>
      <c r="S245" s="300" t="s">
        <v>38</v>
      </c>
      <c r="T245" s="300"/>
      <c r="U245" s="301" t="s">
        <v>38</v>
      </c>
      <c r="V245" s="300"/>
      <c r="W245" s="407" t="s">
        <v>38</v>
      </c>
      <c r="X245" s="300"/>
      <c r="Y245" s="300"/>
      <c r="Z245" s="300"/>
      <c r="AA245" s="300"/>
      <c r="AB245" s="296" t="s">
        <v>38</v>
      </c>
      <c r="AC245" s="647" t="s">
        <v>38</v>
      </c>
      <c r="AD245" s="83" t="s">
        <v>38</v>
      </c>
      <c r="AE245" s="83" t="s">
        <v>38</v>
      </c>
      <c r="AF245" s="83" t="s">
        <v>38</v>
      </c>
      <c r="AG245" s="296" t="s">
        <v>38</v>
      </c>
      <c r="AH245" s="296" t="s">
        <v>38</v>
      </c>
      <c r="AI245" s="296" t="s">
        <v>38</v>
      </c>
      <c r="AJ245" s="296" t="s">
        <v>38</v>
      </c>
      <c r="AK245" s="296" t="s">
        <v>38</v>
      </c>
      <c r="AL245" s="296" t="s">
        <v>38</v>
      </c>
      <c r="AM245" s="296" t="s">
        <v>38</v>
      </c>
      <c r="AN245" s="296" t="s">
        <v>38</v>
      </c>
      <c r="AO245" s="296" t="s">
        <v>38</v>
      </c>
      <c r="AP245" s="296" t="s">
        <v>38</v>
      </c>
      <c r="AQ245" s="296" t="s">
        <v>38</v>
      </c>
      <c r="AR245" s="296" t="s">
        <v>38</v>
      </c>
      <c r="AS245" s="296" t="s">
        <v>38</v>
      </c>
      <c r="AT245" s="296" t="s">
        <v>38</v>
      </c>
      <c r="AU245" s="296" t="s">
        <v>38</v>
      </c>
      <c r="AV245" s="296" t="s">
        <v>38</v>
      </c>
      <c r="AW245" s="296" t="s">
        <v>38</v>
      </c>
      <c r="AX245" s="296" t="s">
        <v>38</v>
      </c>
      <c r="AY245" s="192"/>
      <c r="AZ245" s="192"/>
      <c r="BA245" s="296" t="s">
        <v>38</v>
      </c>
      <c r="BB245" s="296" t="s">
        <v>38</v>
      </c>
      <c r="BC245" s="296" t="s">
        <v>38</v>
      </c>
      <c r="BD245" s="296" t="s">
        <v>38</v>
      </c>
      <c r="BE245" s="296" t="s">
        <v>38</v>
      </c>
      <c r="BF245" s="296" t="s">
        <v>38</v>
      </c>
      <c r="BG245" s="296" t="s">
        <v>38</v>
      </c>
      <c r="BH245" s="296" t="s">
        <v>38</v>
      </c>
      <c r="BI245" s="296" t="s">
        <v>38</v>
      </c>
      <c r="BJ245" s="296" t="s">
        <v>38</v>
      </c>
      <c r="BK245" s="296" t="s">
        <v>38</v>
      </c>
      <c r="BL245" s="784" t="s">
        <v>38</v>
      </c>
      <c r="BM245" s="296" t="s">
        <v>38</v>
      </c>
      <c r="BN245" s="296" t="s">
        <v>38</v>
      </c>
      <c r="BO245" s="296" t="s">
        <v>38</v>
      </c>
      <c r="BP245" s="296" t="s">
        <v>38</v>
      </c>
      <c r="BQ245" s="296" t="s">
        <v>38</v>
      </c>
      <c r="BR245" s="800" t="s">
        <v>38</v>
      </c>
      <c r="BS245" s="296" t="s">
        <v>38</v>
      </c>
      <c r="BT245" s="296" t="s">
        <v>38</v>
      </c>
      <c r="BU245" s="296" t="s">
        <v>38</v>
      </c>
      <c r="BV245" s="296" t="s">
        <v>38</v>
      </c>
      <c r="BW245" s="800" t="s">
        <v>38</v>
      </c>
      <c r="BX245" s="296" t="s">
        <v>38</v>
      </c>
      <c r="BY245" s="800" t="s">
        <v>38</v>
      </c>
      <c r="BZ245" s="800" t="s">
        <v>38</v>
      </c>
      <c r="CA245" s="296" t="s">
        <v>38</v>
      </c>
      <c r="CB245" s="296" t="s">
        <v>38</v>
      </c>
      <c r="CC245" s="296" t="s">
        <v>38</v>
      </c>
      <c r="CD245" s="297" t="s">
        <v>38</v>
      </c>
      <c r="CE245" s="296" t="s">
        <v>38</v>
      </c>
      <c r="CF245" s="296" t="s">
        <v>38</v>
      </c>
      <c r="CG245" s="296" t="s">
        <v>38</v>
      </c>
      <c r="CH245" s="296" t="s">
        <v>38</v>
      </c>
      <c r="CI245" s="296" t="s">
        <v>38</v>
      </c>
      <c r="CJ245" s="297" t="s">
        <v>38</v>
      </c>
      <c r="CK245" s="296" t="s">
        <v>38</v>
      </c>
      <c r="CL245" s="296" t="s">
        <v>38</v>
      </c>
      <c r="CM245" s="296" t="s">
        <v>38</v>
      </c>
      <c r="CN245" s="296" t="s">
        <v>38</v>
      </c>
      <c r="CO245" s="296" t="s">
        <v>38</v>
      </c>
      <c r="CP245" s="296" t="s">
        <v>38</v>
      </c>
      <c r="CQ245" s="296" t="s">
        <v>38</v>
      </c>
      <c r="CR245" s="296" t="s">
        <v>38</v>
      </c>
      <c r="CS245" s="296" t="s">
        <v>38</v>
      </c>
      <c r="CT245" s="296" t="s">
        <v>38</v>
      </c>
      <c r="CU245" s="296" t="s">
        <v>38</v>
      </c>
      <c r="CV245" s="423" t="s">
        <v>38</v>
      </c>
    </row>
    <row r="246" spans="1:100" s="1" customFormat="1" ht="93">
      <c r="A246" s="1036">
        <v>91</v>
      </c>
      <c r="B246" s="1044" t="s">
        <v>2976</v>
      </c>
      <c r="C246" s="1033" t="s">
        <v>26</v>
      </c>
      <c r="D246" s="1024" t="s">
        <v>2889</v>
      </c>
      <c r="E246" s="1033" t="s">
        <v>26</v>
      </c>
      <c r="F246" s="1089" t="s">
        <v>2890</v>
      </c>
      <c r="G246" s="48" t="s">
        <v>1608</v>
      </c>
      <c r="H246" s="48"/>
      <c r="I246" s="613"/>
      <c r="J246" s="53"/>
      <c r="K246" s="495"/>
      <c r="L246" s="5" t="s">
        <v>32</v>
      </c>
      <c r="M246" s="212" t="s">
        <v>2174</v>
      </c>
      <c r="N246" s="165" t="s">
        <v>11</v>
      </c>
      <c r="O246" s="221" t="s">
        <v>29</v>
      </c>
      <c r="P246" s="221" t="s">
        <v>24</v>
      </c>
      <c r="Q246" s="5" t="s">
        <v>24</v>
      </c>
      <c r="R246" s="5"/>
      <c r="S246" s="5"/>
      <c r="T246" s="5"/>
      <c r="U246" s="6"/>
      <c r="V246" s="5"/>
      <c r="W246" s="5"/>
      <c r="X246" s="5"/>
      <c r="Y246" s="5"/>
      <c r="Z246" s="5"/>
      <c r="AA246" s="5"/>
      <c r="AB246" s="80">
        <f t="shared" ref="AB246:AB272" si="143">COUNTIF($Q246:$AA246,"x")</f>
        <v>1</v>
      </c>
      <c r="AC246" s="565"/>
      <c r="AD246" s="5" t="s">
        <v>1315</v>
      </c>
      <c r="AE246" s="5"/>
      <c r="AF246" s="5" t="s">
        <v>1315</v>
      </c>
      <c r="AG246" s="7"/>
      <c r="AH246" s="7"/>
      <c r="AI246" s="7"/>
      <c r="AJ246" s="7"/>
      <c r="AK246" s="7"/>
      <c r="AL246" s="7"/>
      <c r="AM246" s="7"/>
      <c r="AN246" s="7"/>
      <c r="AO246" s="7"/>
      <c r="AP246" s="7"/>
      <c r="AQ246" s="7"/>
      <c r="AR246" s="7"/>
      <c r="AS246" s="7"/>
      <c r="AT246" s="7"/>
      <c r="AU246" s="7"/>
      <c r="AV246" s="55"/>
      <c r="AW246" s="7"/>
      <c r="AX246" s="7"/>
      <c r="AY246" s="7"/>
      <c r="AZ246" s="7"/>
      <c r="BA246" s="7"/>
      <c r="BB246" s="7"/>
      <c r="BC246" s="7"/>
      <c r="BD246" s="7"/>
      <c r="BE246" s="7"/>
      <c r="BF246" s="7"/>
      <c r="BG246" s="7"/>
      <c r="BH246" s="7"/>
      <c r="BI246" s="7"/>
      <c r="BJ246" s="7"/>
      <c r="BK246" s="7"/>
      <c r="BL246" s="781">
        <v>1</v>
      </c>
      <c r="BM246" s="221">
        <v>2</v>
      </c>
      <c r="BN246" s="221">
        <v>2</v>
      </c>
      <c r="BO246" s="221">
        <v>2</v>
      </c>
      <c r="BP246" s="221">
        <v>2</v>
      </c>
      <c r="BQ246" s="221">
        <v>2</v>
      </c>
      <c r="BR246" s="798">
        <v>2</v>
      </c>
      <c r="BS246" s="226">
        <v>1</v>
      </c>
      <c r="BT246" s="221">
        <v>2</v>
      </c>
      <c r="BU246" s="221">
        <v>2</v>
      </c>
      <c r="BV246" s="221">
        <v>1</v>
      </c>
      <c r="BW246" s="798">
        <v>2</v>
      </c>
      <c r="BX246" s="221">
        <v>2</v>
      </c>
      <c r="BY246" s="798">
        <v>2</v>
      </c>
      <c r="BZ246" s="798">
        <v>2</v>
      </c>
      <c r="CA246" s="221">
        <v>2</v>
      </c>
      <c r="CB246" s="221">
        <v>2</v>
      </c>
      <c r="CC246" s="221">
        <v>2</v>
      </c>
      <c r="CD246" s="337">
        <v>2</v>
      </c>
      <c r="CE246" s="221">
        <v>2</v>
      </c>
      <c r="CF246" s="221">
        <v>2</v>
      </c>
      <c r="CG246" s="221">
        <v>2</v>
      </c>
      <c r="CH246" s="221">
        <v>2</v>
      </c>
      <c r="CI246" s="221">
        <v>2</v>
      </c>
      <c r="CJ246" s="337">
        <v>2</v>
      </c>
      <c r="CK246" s="221">
        <v>2</v>
      </c>
      <c r="CL246" s="222">
        <f t="shared" ref="CL246:CL272" si="144">COUNTIF(BL246:CK246,"2")</f>
        <v>23</v>
      </c>
      <c r="CM246" s="237">
        <f t="shared" ref="CM246:CM272" si="145">CL246/(CL246+CN246+CP246+CR246)</f>
        <v>0.88461538461538458</v>
      </c>
      <c r="CN246" s="222">
        <f t="shared" ref="CN246:CN272" si="146">COUNTIF(BL246:CK246,"1")</f>
        <v>3</v>
      </c>
      <c r="CO246" s="237">
        <f t="shared" ref="CO246:CO272" si="147">CN246/(CL246+CN246+CP246+CR246)</f>
        <v>0.11538461538461539</v>
      </c>
      <c r="CP246" s="222">
        <f t="shared" ref="CP246:CP272" si="148">COUNTIF(BL246:CK246,"0")</f>
        <v>0</v>
      </c>
      <c r="CQ246" s="237">
        <f t="shared" ref="CQ246:CQ272" si="149">CP246/(CL246+CN246+CP246+CR246)</f>
        <v>0</v>
      </c>
      <c r="CR246" s="222">
        <f t="shared" ref="CR246:CR272" si="150">COUNTIF(BL246:CK246,"KĐG")</f>
        <v>0</v>
      </c>
      <c r="CS246" s="237">
        <f t="shared" ref="CS246:CS272" si="151">CR246/(CL246+CN246+CP246+CR246)</f>
        <v>0</v>
      </c>
      <c r="CT246" s="223">
        <f t="shared" ref="CT246:CT272" si="152">(((CL246*2)+(CN246*1)+(CP246*0)))/(CL246+CN246+CP246)</f>
        <v>1.8846153846153846</v>
      </c>
      <c r="CU246" s="223" t="str">
        <f t="shared" ref="CU246:CU272" si="153">IF(CS246&gt;=50%,"KĐG",IF(CT246&gt;=1.6,"Đạt mục tiêu",IF(CT246&gt;=1,"Cần cố gắng","Chưa đạt")))</f>
        <v>Đạt mục tiêu</v>
      </c>
      <c r="CV246" s="5"/>
    </row>
    <row r="247" spans="1:100" s="1" customFormat="1" ht="55.5">
      <c r="A247" s="1036"/>
      <c r="B247" s="1024"/>
      <c r="C247" s="1033"/>
      <c r="D247" s="1024"/>
      <c r="E247" s="1033"/>
      <c r="F247" s="1090"/>
      <c r="G247" s="48" t="s">
        <v>866</v>
      </c>
      <c r="H247" s="48"/>
      <c r="I247" s="613"/>
      <c r="J247" s="53"/>
      <c r="K247" s="495"/>
      <c r="L247" s="5" t="s">
        <v>32</v>
      </c>
      <c r="M247" s="212" t="s">
        <v>31</v>
      </c>
      <c r="N247" s="165" t="s">
        <v>11</v>
      </c>
      <c r="O247" s="221" t="s">
        <v>29</v>
      </c>
      <c r="P247" s="221" t="s">
        <v>24</v>
      </c>
      <c r="Q247" s="5"/>
      <c r="R247" s="5"/>
      <c r="S247" s="5"/>
      <c r="T247" s="5"/>
      <c r="U247" s="195"/>
      <c r="V247" s="5"/>
      <c r="W247" s="5" t="s">
        <v>24</v>
      </c>
      <c r="X247" s="5"/>
      <c r="Y247" s="5"/>
      <c r="Z247" s="5"/>
      <c r="AA247" s="5"/>
      <c r="AB247" s="80">
        <f t="shared" si="143"/>
        <v>1</v>
      </c>
      <c r="AC247" s="642"/>
      <c r="AD247" s="7"/>
      <c r="AE247" s="7"/>
      <c r="AF247" s="7"/>
      <c r="AG247" s="7"/>
      <c r="AH247" s="7"/>
      <c r="AI247" s="7"/>
      <c r="AJ247" s="7"/>
      <c r="AK247" s="7"/>
      <c r="AL247" s="7"/>
      <c r="AM247" s="7"/>
      <c r="AN247" s="7"/>
      <c r="AO247" s="7"/>
      <c r="AP247" s="7"/>
      <c r="AQ247" s="7"/>
      <c r="AR247" s="7"/>
      <c r="AS247" s="7" t="s">
        <v>1317</v>
      </c>
      <c r="AT247" s="7"/>
      <c r="AU247" s="7" t="s">
        <v>1317</v>
      </c>
      <c r="AV247" s="55"/>
      <c r="AW247" s="7"/>
      <c r="AX247" s="7"/>
      <c r="AY247" s="7" t="s">
        <v>1317</v>
      </c>
      <c r="AZ247" s="7" t="s">
        <v>1317</v>
      </c>
      <c r="BA247" s="7"/>
      <c r="BB247" s="7"/>
      <c r="BC247" s="7"/>
      <c r="BD247" s="7"/>
      <c r="BE247" s="7"/>
      <c r="BF247" s="7"/>
      <c r="BG247" s="7"/>
      <c r="BH247" s="7"/>
      <c r="BI247" s="7"/>
      <c r="BJ247" s="7"/>
      <c r="BK247" s="7"/>
      <c r="BL247" s="781">
        <v>2</v>
      </c>
      <c r="BM247" s="221">
        <v>2</v>
      </c>
      <c r="BN247" s="221">
        <v>2</v>
      </c>
      <c r="BO247" s="221">
        <v>2</v>
      </c>
      <c r="BP247" s="221">
        <v>2</v>
      </c>
      <c r="BQ247" s="221">
        <v>2</v>
      </c>
      <c r="BR247" s="798">
        <v>2</v>
      </c>
      <c r="BS247" s="226">
        <v>2</v>
      </c>
      <c r="BT247" s="221">
        <v>2</v>
      </c>
      <c r="BU247" s="221">
        <v>2</v>
      </c>
      <c r="BV247" s="221">
        <v>2</v>
      </c>
      <c r="BW247" s="798">
        <v>2</v>
      </c>
      <c r="BX247" s="221">
        <v>2</v>
      </c>
      <c r="BY247" s="798">
        <v>2</v>
      </c>
      <c r="BZ247" s="798">
        <v>2</v>
      </c>
      <c r="CA247" s="221">
        <v>2</v>
      </c>
      <c r="CB247" s="221">
        <v>2</v>
      </c>
      <c r="CC247" s="221">
        <v>2</v>
      </c>
      <c r="CD247" s="337">
        <v>2</v>
      </c>
      <c r="CE247" s="221">
        <v>2</v>
      </c>
      <c r="CF247" s="221">
        <v>2</v>
      </c>
      <c r="CG247" s="221">
        <v>2</v>
      </c>
      <c r="CH247" s="221">
        <v>2</v>
      </c>
      <c r="CI247" s="221">
        <v>2</v>
      </c>
      <c r="CJ247" s="337">
        <v>1</v>
      </c>
      <c r="CK247" s="221">
        <v>2</v>
      </c>
      <c r="CL247" s="222">
        <f t="shared" si="144"/>
        <v>25</v>
      </c>
      <c r="CM247" s="237">
        <f t="shared" si="145"/>
        <v>0.96153846153846156</v>
      </c>
      <c r="CN247" s="222">
        <f t="shared" si="146"/>
        <v>1</v>
      </c>
      <c r="CO247" s="237">
        <f t="shared" si="147"/>
        <v>3.8461538461538464E-2</v>
      </c>
      <c r="CP247" s="222">
        <f t="shared" si="148"/>
        <v>0</v>
      </c>
      <c r="CQ247" s="237">
        <f t="shared" si="149"/>
        <v>0</v>
      </c>
      <c r="CR247" s="222">
        <f t="shared" si="150"/>
        <v>0</v>
      </c>
      <c r="CS247" s="237">
        <f t="shared" si="151"/>
        <v>0</v>
      </c>
      <c r="CT247" s="223">
        <f t="shared" si="152"/>
        <v>1.9615384615384615</v>
      </c>
      <c r="CU247" s="223" t="str">
        <f t="shared" si="153"/>
        <v>Đạt mục tiêu</v>
      </c>
      <c r="CV247" s="5"/>
    </row>
    <row r="248" spans="1:100" s="1" customFormat="1" ht="62">
      <c r="A248" s="1036"/>
      <c r="B248" s="1024"/>
      <c r="C248" s="1033"/>
      <c r="D248" s="1024"/>
      <c r="E248" s="1033"/>
      <c r="F248" s="1091"/>
      <c r="G248" s="48" t="s">
        <v>2875</v>
      </c>
      <c r="H248" s="48"/>
      <c r="I248" s="442"/>
      <c r="J248" s="53"/>
      <c r="K248" s="495"/>
      <c r="L248" s="5" t="s">
        <v>32</v>
      </c>
      <c r="M248" s="212" t="s">
        <v>2173</v>
      </c>
      <c r="N248" s="165" t="s">
        <v>11</v>
      </c>
      <c r="O248" s="221" t="s">
        <v>29</v>
      </c>
      <c r="P248" s="221" t="s">
        <v>24</v>
      </c>
      <c r="Q248" s="5" t="s">
        <v>24</v>
      </c>
      <c r="R248" s="5"/>
      <c r="S248" s="5"/>
      <c r="T248" s="5"/>
      <c r="U248" s="6"/>
      <c r="V248" s="5"/>
      <c r="W248" s="5"/>
      <c r="X248" s="5"/>
      <c r="Y248" s="5"/>
      <c r="Z248" s="5"/>
      <c r="AA248" s="5"/>
      <c r="AB248" s="80">
        <f t="shared" si="143"/>
        <v>1</v>
      </c>
      <c r="AC248" s="565"/>
      <c r="AD248" s="5"/>
      <c r="AE248" s="5"/>
      <c r="AF248" s="5" t="s">
        <v>1318</v>
      </c>
      <c r="AG248" s="7"/>
      <c r="AH248" s="7"/>
      <c r="AI248" s="7"/>
      <c r="AJ248" s="7" t="s">
        <v>1317</v>
      </c>
      <c r="AK248" s="7"/>
      <c r="AL248" s="7"/>
      <c r="AM248" s="7"/>
      <c r="AN248" s="7"/>
      <c r="AO248" s="7"/>
      <c r="AP248" s="7"/>
      <c r="AQ248" s="7"/>
      <c r="AR248" s="7"/>
      <c r="AS248" s="7"/>
      <c r="AT248" s="7"/>
      <c r="AU248" s="7"/>
      <c r="AV248" s="55"/>
      <c r="AW248" s="7"/>
      <c r="AX248" s="7"/>
      <c r="AY248" s="7"/>
      <c r="AZ248" s="7"/>
      <c r="BA248" s="7"/>
      <c r="BB248" s="7"/>
      <c r="BC248" s="7"/>
      <c r="BD248" s="7"/>
      <c r="BE248" s="7"/>
      <c r="BF248" s="7"/>
      <c r="BG248" s="7"/>
      <c r="BH248" s="7"/>
      <c r="BI248" s="7"/>
      <c r="BJ248" s="7"/>
      <c r="BK248" s="7"/>
      <c r="BL248" s="781">
        <v>2</v>
      </c>
      <c r="BM248" s="221">
        <v>1</v>
      </c>
      <c r="BN248" s="221">
        <v>2</v>
      </c>
      <c r="BO248" s="221">
        <v>2</v>
      </c>
      <c r="BP248" s="221">
        <v>2</v>
      </c>
      <c r="BQ248" s="221">
        <v>2</v>
      </c>
      <c r="BR248" s="798">
        <v>2</v>
      </c>
      <c r="BS248" s="226">
        <v>1</v>
      </c>
      <c r="BT248" s="221">
        <v>2</v>
      </c>
      <c r="BU248" s="221">
        <v>1</v>
      </c>
      <c r="BV248" s="221">
        <v>2</v>
      </c>
      <c r="BW248" s="798">
        <v>2</v>
      </c>
      <c r="BX248" s="221">
        <v>2</v>
      </c>
      <c r="BY248" s="798">
        <v>2</v>
      </c>
      <c r="BZ248" s="798">
        <v>2</v>
      </c>
      <c r="CA248" s="221">
        <v>2</v>
      </c>
      <c r="CB248" s="221">
        <v>1</v>
      </c>
      <c r="CC248" s="221">
        <v>2</v>
      </c>
      <c r="CD248" s="337">
        <v>1</v>
      </c>
      <c r="CE248" s="221">
        <v>2</v>
      </c>
      <c r="CF248" s="221">
        <v>2</v>
      </c>
      <c r="CG248" s="221">
        <v>2</v>
      </c>
      <c r="CH248" s="221">
        <v>2</v>
      </c>
      <c r="CI248" s="221">
        <v>2</v>
      </c>
      <c r="CJ248" s="337">
        <v>2</v>
      </c>
      <c r="CK248" s="221">
        <v>2</v>
      </c>
      <c r="CL248" s="222">
        <f t="shared" si="144"/>
        <v>21</v>
      </c>
      <c r="CM248" s="237">
        <f t="shared" si="145"/>
        <v>0.80769230769230771</v>
      </c>
      <c r="CN248" s="222">
        <f t="shared" si="146"/>
        <v>5</v>
      </c>
      <c r="CO248" s="237">
        <f t="shared" si="147"/>
        <v>0.19230769230769232</v>
      </c>
      <c r="CP248" s="222">
        <f t="shared" si="148"/>
        <v>0</v>
      </c>
      <c r="CQ248" s="237">
        <f t="shared" si="149"/>
        <v>0</v>
      </c>
      <c r="CR248" s="222">
        <f t="shared" si="150"/>
        <v>0</v>
      </c>
      <c r="CS248" s="237">
        <f t="shared" si="151"/>
        <v>0</v>
      </c>
      <c r="CT248" s="223">
        <f t="shared" si="152"/>
        <v>1.8076923076923077</v>
      </c>
      <c r="CU248" s="223" t="str">
        <f t="shared" si="153"/>
        <v>Đạt mục tiêu</v>
      </c>
      <c r="CV248" s="5"/>
    </row>
    <row r="249" spans="1:100" s="1" customFormat="1" ht="55.5">
      <c r="A249" s="1036"/>
      <c r="B249" s="1024"/>
      <c r="C249" s="1033"/>
      <c r="D249" s="1024"/>
      <c r="E249" s="1033"/>
      <c r="F249" s="1091"/>
      <c r="G249" s="157" t="s">
        <v>2169</v>
      </c>
      <c r="H249" s="157"/>
      <c r="I249" s="614"/>
      <c r="J249" s="53"/>
      <c r="K249" s="495"/>
      <c r="L249" s="5"/>
      <c r="M249" s="212" t="s">
        <v>31</v>
      </c>
      <c r="N249" s="165" t="s">
        <v>11</v>
      </c>
      <c r="O249" s="221"/>
      <c r="P249" s="221"/>
      <c r="Q249" s="5" t="s">
        <v>24</v>
      </c>
      <c r="R249" s="5"/>
      <c r="S249" s="5"/>
      <c r="T249" s="5"/>
      <c r="U249" s="6"/>
      <c r="V249" s="5"/>
      <c r="W249" s="5"/>
      <c r="X249" s="5"/>
      <c r="Y249" s="5"/>
      <c r="Z249" s="5"/>
      <c r="AA249" s="5"/>
      <c r="AB249" s="80">
        <f t="shared" si="143"/>
        <v>1</v>
      </c>
      <c r="AC249" s="565"/>
      <c r="AD249" s="5" t="s">
        <v>1318</v>
      </c>
      <c r="AE249" s="5"/>
      <c r="AF249" s="5"/>
      <c r="AG249" s="7"/>
      <c r="AH249" s="7"/>
      <c r="AI249" s="7"/>
      <c r="AJ249" s="7"/>
      <c r="AK249" s="7"/>
      <c r="AL249" s="7"/>
      <c r="AM249" s="7"/>
      <c r="AN249" s="7"/>
      <c r="AO249" s="7"/>
      <c r="AP249" s="7"/>
      <c r="AQ249" s="7"/>
      <c r="AR249" s="7"/>
      <c r="AS249" s="7"/>
      <c r="AT249" s="7"/>
      <c r="AU249" s="7"/>
      <c r="AV249" s="55"/>
      <c r="AW249" s="7"/>
      <c r="AX249" s="7"/>
      <c r="AY249" s="7"/>
      <c r="AZ249" s="7"/>
      <c r="BA249" s="7"/>
      <c r="BB249" s="7"/>
      <c r="BC249" s="7"/>
      <c r="BD249" s="7"/>
      <c r="BE249" s="7"/>
      <c r="BF249" s="7"/>
      <c r="BG249" s="7"/>
      <c r="BH249" s="7"/>
      <c r="BI249" s="7"/>
      <c r="BJ249" s="7"/>
      <c r="BK249" s="7"/>
      <c r="BL249" s="781">
        <v>2</v>
      </c>
      <c r="BM249" s="221">
        <v>2</v>
      </c>
      <c r="BN249" s="221">
        <v>2</v>
      </c>
      <c r="BO249" s="221">
        <v>1</v>
      </c>
      <c r="BP249" s="221">
        <v>1</v>
      </c>
      <c r="BQ249" s="221">
        <v>2</v>
      </c>
      <c r="BR249" s="798">
        <v>2</v>
      </c>
      <c r="BS249" s="226">
        <v>2</v>
      </c>
      <c r="BT249" s="221">
        <v>2</v>
      </c>
      <c r="BU249" s="221">
        <v>2</v>
      </c>
      <c r="BV249" s="221">
        <v>2</v>
      </c>
      <c r="BW249" s="798">
        <v>2</v>
      </c>
      <c r="BX249" s="221">
        <v>2</v>
      </c>
      <c r="BY249" s="798">
        <v>2</v>
      </c>
      <c r="BZ249" s="798">
        <v>2</v>
      </c>
      <c r="CA249" s="221">
        <v>2</v>
      </c>
      <c r="CB249" s="221">
        <v>2</v>
      </c>
      <c r="CC249" s="221">
        <v>2</v>
      </c>
      <c r="CD249" s="337">
        <v>2</v>
      </c>
      <c r="CE249" s="221">
        <v>2</v>
      </c>
      <c r="CF249" s="221">
        <v>2</v>
      </c>
      <c r="CG249" s="221">
        <v>2</v>
      </c>
      <c r="CH249" s="221">
        <v>1</v>
      </c>
      <c r="CI249" s="221">
        <v>2</v>
      </c>
      <c r="CJ249" s="337">
        <v>1</v>
      </c>
      <c r="CK249" s="221">
        <v>2</v>
      </c>
      <c r="CL249" s="222">
        <f t="shared" si="144"/>
        <v>22</v>
      </c>
      <c r="CM249" s="237">
        <f t="shared" si="145"/>
        <v>0.84615384615384615</v>
      </c>
      <c r="CN249" s="222">
        <f t="shared" si="146"/>
        <v>4</v>
      </c>
      <c r="CO249" s="237">
        <f t="shared" si="147"/>
        <v>0.15384615384615385</v>
      </c>
      <c r="CP249" s="222">
        <f t="shared" si="148"/>
        <v>0</v>
      </c>
      <c r="CQ249" s="237">
        <f t="shared" si="149"/>
        <v>0</v>
      </c>
      <c r="CR249" s="222">
        <f t="shared" si="150"/>
        <v>0</v>
      </c>
      <c r="CS249" s="237">
        <f t="shared" si="151"/>
        <v>0</v>
      </c>
      <c r="CT249" s="223">
        <f t="shared" si="152"/>
        <v>1.8461538461538463</v>
      </c>
      <c r="CU249" s="223" t="str">
        <f t="shared" si="153"/>
        <v>Đạt mục tiêu</v>
      </c>
      <c r="CV249" s="5"/>
    </row>
    <row r="250" spans="1:100" s="1" customFormat="1" ht="43.75" customHeight="1">
      <c r="A250" s="1036"/>
      <c r="B250" s="1024"/>
      <c r="C250" s="1033"/>
      <c r="D250" s="1024"/>
      <c r="E250" s="1033"/>
      <c r="F250" s="1091"/>
      <c r="G250" s="157" t="s">
        <v>2680</v>
      </c>
      <c r="H250" s="157"/>
      <c r="I250" s="442"/>
      <c r="J250" s="53"/>
      <c r="K250" s="495"/>
      <c r="L250" s="5"/>
      <c r="M250" s="212" t="s">
        <v>31</v>
      </c>
      <c r="N250" s="165" t="s">
        <v>11</v>
      </c>
      <c r="O250" s="221"/>
      <c r="P250" s="221"/>
      <c r="Q250" s="5"/>
      <c r="R250" s="5"/>
      <c r="S250" s="5" t="s">
        <v>24</v>
      </c>
      <c r="T250" s="5"/>
      <c r="U250" s="6"/>
      <c r="V250" s="5"/>
      <c r="W250" s="5"/>
      <c r="X250" s="5"/>
      <c r="Y250" s="5"/>
      <c r="Z250" s="5"/>
      <c r="AA250" s="5"/>
      <c r="AB250" s="80">
        <f t="shared" si="143"/>
        <v>1</v>
      </c>
      <c r="AC250" s="642"/>
      <c r="AD250" s="7"/>
      <c r="AE250" s="7"/>
      <c r="AF250" s="7"/>
      <c r="AG250" s="7"/>
      <c r="AH250" s="7"/>
      <c r="AI250" s="7"/>
      <c r="AJ250" s="7"/>
      <c r="AK250" s="7"/>
      <c r="AL250" s="7" t="s">
        <v>1183</v>
      </c>
      <c r="AM250" s="7"/>
      <c r="AN250" s="7"/>
      <c r="AO250" s="7"/>
      <c r="AP250" s="7"/>
      <c r="AQ250" s="7"/>
      <c r="AR250" s="7"/>
      <c r="AS250" s="7"/>
      <c r="AT250" s="7"/>
      <c r="AU250" s="7"/>
      <c r="AV250" s="55"/>
      <c r="AW250" s="7"/>
      <c r="AX250" s="7"/>
      <c r="AY250" s="7"/>
      <c r="AZ250" s="7"/>
      <c r="BA250" s="7"/>
      <c r="BB250" s="7"/>
      <c r="BC250" s="7"/>
      <c r="BD250" s="7"/>
      <c r="BE250" s="7"/>
      <c r="BF250" s="7"/>
      <c r="BG250" s="7"/>
      <c r="BH250" s="7"/>
      <c r="BI250" s="7"/>
      <c r="BJ250" s="7"/>
      <c r="BK250" s="7"/>
      <c r="BL250" s="781">
        <v>2</v>
      </c>
      <c r="BM250" s="221">
        <v>2</v>
      </c>
      <c r="BN250" s="221">
        <v>2</v>
      </c>
      <c r="BO250" s="221">
        <v>2</v>
      </c>
      <c r="BP250" s="221">
        <v>2</v>
      </c>
      <c r="BQ250" s="221">
        <v>2</v>
      </c>
      <c r="BR250" s="798">
        <v>2</v>
      </c>
      <c r="BS250" s="226">
        <v>1</v>
      </c>
      <c r="BT250" s="221">
        <v>2</v>
      </c>
      <c r="BU250" s="221">
        <v>2</v>
      </c>
      <c r="BV250" s="221">
        <v>2</v>
      </c>
      <c r="BW250" s="798">
        <v>2</v>
      </c>
      <c r="BX250" s="221">
        <v>2</v>
      </c>
      <c r="BY250" s="798">
        <v>2</v>
      </c>
      <c r="BZ250" s="798" t="s">
        <v>2281</v>
      </c>
      <c r="CA250" s="221">
        <v>2</v>
      </c>
      <c r="CB250" s="221">
        <v>2</v>
      </c>
      <c r="CC250" s="221">
        <v>2</v>
      </c>
      <c r="CD250" s="337">
        <v>1</v>
      </c>
      <c r="CE250" s="221">
        <v>2</v>
      </c>
      <c r="CF250" s="221">
        <v>2</v>
      </c>
      <c r="CG250" s="221">
        <v>2</v>
      </c>
      <c r="CH250" s="221">
        <v>2</v>
      </c>
      <c r="CI250" s="221">
        <v>2</v>
      </c>
      <c r="CJ250" s="337">
        <v>2</v>
      </c>
      <c r="CK250" s="221">
        <v>2</v>
      </c>
      <c r="CL250" s="222">
        <f t="shared" si="144"/>
        <v>23</v>
      </c>
      <c r="CM250" s="237">
        <f t="shared" si="145"/>
        <v>0.88461538461538458</v>
      </c>
      <c r="CN250" s="222">
        <f t="shared" si="146"/>
        <v>2</v>
      </c>
      <c r="CO250" s="237">
        <f t="shared" si="147"/>
        <v>7.6923076923076927E-2</v>
      </c>
      <c r="CP250" s="222">
        <f t="shared" si="148"/>
        <v>0</v>
      </c>
      <c r="CQ250" s="237">
        <f t="shared" si="149"/>
        <v>0</v>
      </c>
      <c r="CR250" s="222">
        <f t="shared" si="150"/>
        <v>1</v>
      </c>
      <c r="CS250" s="237">
        <f t="shared" si="151"/>
        <v>3.8461538461538464E-2</v>
      </c>
      <c r="CT250" s="223">
        <f t="shared" si="152"/>
        <v>1.92</v>
      </c>
      <c r="CU250" s="223" t="str">
        <f t="shared" si="153"/>
        <v>Đạt mục tiêu</v>
      </c>
      <c r="CV250" s="5"/>
    </row>
    <row r="251" spans="1:100" s="1" customFormat="1" ht="62">
      <c r="A251" s="1036"/>
      <c r="B251" s="1024"/>
      <c r="C251" s="1033"/>
      <c r="D251" s="1024"/>
      <c r="E251" s="1033"/>
      <c r="F251" s="1091"/>
      <c r="G251" s="391" t="s">
        <v>2408</v>
      </c>
      <c r="H251" s="391"/>
      <c r="I251" s="697" t="s">
        <v>2319</v>
      </c>
      <c r="J251" s="53"/>
      <c r="K251" s="495"/>
      <c r="L251" s="5"/>
      <c r="M251" s="212" t="s">
        <v>31</v>
      </c>
      <c r="N251" s="165" t="s">
        <v>11</v>
      </c>
      <c r="O251" s="221"/>
      <c r="P251" s="221"/>
      <c r="Q251" s="5" t="s">
        <v>24</v>
      </c>
      <c r="R251" s="5"/>
      <c r="S251" s="5"/>
      <c r="T251" s="5"/>
      <c r="U251" s="6"/>
      <c r="V251" s="5"/>
      <c r="W251" s="5"/>
      <c r="X251" s="5"/>
      <c r="Y251" s="5"/>
      <c r="Z251" s="5"/>
      <c r="AA251" s="5"/>
      <c r="AB251" s="80">
        <f t="shared" si="143"/>
        <v>1</v>
      </c>
      <c r="AC251" s="565"/>
      <c r="AD251" s="5" t="s">
        <v>1183</v>
      </c>
      <c r="AE251" s="5"/>
      <c r="AF251" s="5"/>
      <c r="AG251" s="7"/>
      <c r="AH251" s="7"/>
      <c r="AI251" s="7"/>
      <c r="AJ251" s="7"/>
      <c r="AK251" s="7"/>
      <c r="AL251" s="7"/>
      <c r="AM251" s="7"/>
      <c r="AN251" s="7"/>
      <c r="AO251" s="7"/>
      <c r="AP251" s="7"/>
      <c r="AQ251" s="7"/>
      <c r="AR251" s="7"/>
      <c r="AS251" s="7"/>
      <c r="AT251" s="7"/>
      <c r="AU251" s="7"/>
      <c r="AV251" s="55"/>
      <c r="AW251" s="7"/>
      <c r="AX251" s="7"/>
      <c r="AY251" s="7"/>
      <c r="AZ251" s="7"/>
      <c r="BA251" s="7"/>
      <c r="BB251" s="7"/>
      <c r="BC251" s="7"/>
      <c r="BD251" s="7"/>
      <c r="BE251" s="7"/>
      <c r="BF251" s="7"/>
      <c r="BG251" s="7"/>
      <c r="BH251" s="7"/>
      <c r="BI251" s="7"/>
      <c r="BJ251" s="7"/>
      <c r="BK251" s="7"/>
      <c r="BL251" s="781">
        <v>2</v>
      </c>
      <c r="BM251" s="221">
        <v>2</v>
      </c>
      <c r="BN251" s="221">
        <v>2</v>
      </c>
      <c r="BO251" s="221">
        <v>2</v>
      </c>
      <c r="BP251" s="221">
        <v>2</v>
      </c>
      <c r="BQ251" s="221">
        <v>2</v>
      </c>
      <c r="BR251" s="798">
        <v>2</v>
      </c>
      <c r="BS251" s="226">
        <v>1</v>
      </c>
      <c r="BT251" s="221">
        <v>2</v>
      </c>
      <c r="BU251" s="221">
        <v>2</v>
      </c>
      <c r="BV251" s="221">
        <v>2</v>
      </c>
      <c r="BW251" s="798">
        <v>2</v>
      </c>
      <c r="BX251" s="221">
        <v>2</v>
      </c>
      <c r="BY251" s="798">
        <v>2</v>
      </c>
      <c r="BZ251" s="798" t="s">
        <v>2281</v>
      </c>
      <c r="CA251" s="221">
        <v>2</v>
      </c>
      <c r="CB251" s="221">
        <v>2</v>
      </c>
      <c r="CC251" s="221">
        <v>2</v>
      </c>
      <c r="CD251" s="337">
        <v>2</v>
      </c>
      <c r="CE251" s="221">
        <v>2</v>
      </c>
      <c r="CF251" s="221">
        <v>2</v>
      </c>
      <c r="CG251" s="221">
        <v>2</v>
      </c>
      <c r="CH251" s="221">
        <v>2</v>
      </c>
      <c r="CI251" s="221">
        <v>2</v>
      </c>
      <c r="CJ251" s="337">
        <v>2</v>
      </c>
      <c r="CK251" s="221">
        <v>2</v>
      </c>
      <c r="CL251" s="222">
        <f t="shared" si="144"/>
        <v>24</v>
      </c>
      <c r="CM251" s="237">
        <f t="shared" si="145"/>
        <v>0.92307692307692313</v>
      </c>
      <c r="CN251" s="222">
        <f t="shared" si="146"/>
        <v>1</v>
      </c>
      <c r="CO251" s="237">
        <f t="shared" si="147"/>
        <v>3.8461538461538464E-2</v>
      </c>
      <c r="CP251" s="222">
        <f t="shared" si="148"/>
        <v>0</v>
      </c>
      <c r="CQ251" s="237">
        <f t="shared" si="149"/>
        <v>0</v>
      </c>
      <c r="CR251" s="222">
        <f t="shared" si="150"/>
        <v>1</v>
      </c>
      <c r="CS251" s="237">
        <f t="shared" si="151"/>
        <v>3.8461538461538464E-2</v>
      </c>
      <c r="CT251" s="223">
        <f t="shared" si="152"/>
        <v>1.96</v>
      </c>
      <c r="CU251" s="223" t="str">
        <f t="shared" si="153"/>
        <v>Đạt mục tiêu</v>
      </c>
      <c r="CV251" s="5"/>
    </row>
    <row r="252" spans="1:100" s="1" customFormat="1" ht="62">
      <c r="A252" s="1036"/>
      <c r="B252" s="1024"/>
      <c r="C252" s="1033"/>
      <c r="D252" s="1024"/>
      <c r="E252" s="1033"/>
      <c r="F252" s="1090"/>
      <c r="G252" s="48" t="s">
        <v>2352</v>
      </c>
      <c r="H252" s="48"/>
      <c r="I252" s="430"/>
      <c r="J252" s="53"/>
      <c r="K252" s="495"/>
      <c r="L252" s="5" t="s">
        <v>32</v>
      </c>
      <c r="M252" s="212" t="s">
        <v>31</v>
      </c>
      <c r="N252" s="165" t="s">
        <v>11</v>
      </c>
      <c r="O252" s="221" t="s">
        <v>29</v>
      </c>
      <c r="P252" s="221" t="s">
        <v>24</v>
      </c>
      <c r="Q252" s="5"/>
      <c r="R252" s="5"/>
      <c r="S252" s="5"/>
      <c r="T252" s="5"/>
      <c r="U252" s="195"/>
      <c r="V252" s="5"/>
      <c r="W252" s="5" t="s">
        <v>24</v>
      </c>
      <c r="X252" s="5"/>
      <c r="Y252" s="5"/>
      <c r="Z252" s="5"/>
      <c r="AA252" s="5"/>
      <c r="AB252" s="80">
        <f t="shared" si="143"/>
        <v>1</v>
      </c>
      <c r="AC252" s="642"/>
      <c r="AD252" s="7"/>
      <c r="AE252" s="7"/>
      <c r="AF252" s="7"/>
      <c r="AG252" s="7"/>
      <c r="AH252" s="7"/>
      <c r="AI252" s="7"/>
      <c r="AJ252" s="7"/>
      <c r="AK252" s="7"/>
      <c r="AL252" s="7"/>
      <c r="AM252" s="7"/>
      <c r="AN252" s="7"/>
      <c r="AO252" s="7"/>
      <c r="AP252" s="7"/>
      <c r="AQ252" s="7"/>
      <c r="AR252" s="7"/>
      <c r="AS252" s="7" t="s">
        <v>1317</v>
      </c>
      <c r="AT252" s="7"/>
      <c r="AU252" s="7" t="s">
        <v>1317</v>
      </c>
      <c r="AV252" s="55"/>
      <c r="AW252" s="7"/>
      <c r="AX252" s="7"/>
      <c r="AY252" s="7" t="s">
        <v>1317</v>
      </c>
      <c r="AZ252" s="7" t="s">
        <v>1317</v>
      </c>
      <c r="BA252" s="7"/>
      <c r="BB252" s="7"/>
      <c r="BC252" s="7"/>
      <c r="BD252" s="7"/>
      <c r="BE252" s="7"/>
      <c r="BF252" s="7"/>
      <c r="BG252" s="7"/>
      <c r="BH252" s="7"/>
      <c r="BI252" s="7"/>
      <c r="BJ252" s="7"/>
      <c r="BK252" s="7"/>
      <c r="BL252" s="781">
        <v>2</v>
      </c>
      <c r="BM252" s="221">
        <v>2</v>
      </c>
      <c r="BN252" s="221">
        <v>1</v>
      </c>
      <c r="BO252" s="221">
        <v>2</v>
      </c>
      <c r="BP252" s="221">
        <v>2</v>
      </c>
      <c r="BQ252" s="221">
        <v>2</v>
      </c>
      <c r="BR252" s="798">
        <v>1</v>
      </c>
      <c r="BS252" s="226">
        <v>2</v>
      </c>
      <c r="BT252" s="221">
        <v>2</v>
      </c>
      <c r="BU252" s="221">
        <v>2</v>
      </c>
      <c r="BV252" s="221">
        <v>2</v>
      </c>
      <c r="BW252" s="798">
        <v>2</v>
      </c>
      <c r="BX252" s="221">
        <v>2</v>
      </c>
      <c r="BY252" s="798">
        <v>2</v>
      </c>
      <c r="BZ252" s="798">
        <v>2</v>
      </c>
      <c r="CA252" s="221">
        <v>2</v>
      </c>
      <c r="CB252" s="221">
        <v>2</v>
      </c>
      <c r="CC252" s="221">
        <v>2</v>
      </c>
      <c r="CD252" s="337">
        <v>2</v>
      </c>
      <c r="CE252" s="221">
        <v>2</v>
      </c>
      <c r="CF252" s="221">
        <v>2</v>
      </c>
      <c r="CG252" s="221">
        <v>2</v>
      </c>
      <c r="CH252" s="221">
        <v>2</v>
      </c>
      <c r="CI252" s="221">
        <v>2</v>
      </c>
      <c r="CJ252" s="337">
        <v>2</v>
      </c>
      <c r="CK252" s="221">
        <v>2</v>
      </c>
      <c r="CL252" s="222">
        <f t="shared" si="144"/>
        <v>24</v>
      </c>
      <c r="CM252" s="237">
        <f t="shared" si="145"/>
        <v>0.92307692307692313</v>
      </c>
      <c r="CN252" s="222">
        <f t="shared" si="146"/>
        <v>2</v>
      </c>
      <c r="CO252" s="237">
        <f t="shared" si="147"/>
        <v>7.6923076923076927E-2</v>
      </c>
      <c r="CP252" s="222">
        <f t="shared" si="148"/>
        <v>0</v>
      </c>
      <c r="CQ252" s="237">
        <f t="shared" si="149"/>
        <v>0</v>
      </c>
      <c r="CR252" s="222">
        <f t="shared" si="150"/>
        <v>0</v>
      </c>
      <c r="CS252" s="237">
        <f t="shared" si="151"/>
        <v>0</v>
      </c>
      <c r="CT252" s="223">
        <f t="shared" si="152"/>
        <v>1.9230769230769231</v>
      </c>
      <c r="CU252" s="223" t="str">
        <f t="shared" si="153"/>
        <v>Đạt mục tiêu</v>
      </c>
      <c r="CV252" s="5"/>
    </row>
    <row r="253" spans="1:100" s="1" customFormat="1" ht="55.5">
      <c r="A253" s="1036"/>
      <c r="B253" s="1024"/>
      <c r="C253" s="1033"/>
      <c r="D253" s="1024"/>
      <c r="E253" s="1033"/>
      <c r="F253" s="1091"/>
      <c r="G253" s="157" t="s">
        <v>885</v>
      </c>
      <c r="H253" s="157"/>
      <c r="I253" s="534"/>
      <c r="J253" s="93"/>
      <c r="K253" s="470"/>
      <c r="L253" s="16" t="s">
        <v>32</v>
      </c>
      <c r="M253" s="212" t="s">
        <v>31</v>
      </c>
      <c r="N253" s="165" t="s">
        <v>11</v>
      </c>
      <c r="O253" s="44" t="s">
        <v>29</v>
      </c>
      <c r="P253" s="44" t="s">
        <v>24</v>
      </c>
      <c r="Q253" s="5"/>
      <c r="R253" s="5"/>
      <c r="S253" s="5"/>
      <c r="T253" s="5"/>
      <c r="U253" s="6" t="s">
        <v>24</v>
      </c>
      <c r="V253" s="5"/>
      <c r="W253" s="5"/>
      <c r="X253" s="5"/>
      <c r="Y253" s="5"/>
      <c r="Z253" s="5"/>
      <c r="AA253" s="5"/>
      <c r="AB253" s="80">
        <f t="shared" si="143"/>
        <v>1</v>
      </c>
      <c r="AC253" s="642"/>
      <c r="AD253" s="7"/>
      <c r="AE253" s="7"/>
      <c r="AF253" s="7"/>
      <c r="AG253" s="7" t="s">
        <v>1317</v>
      </c>
      <c r="AH253" s="7"/>
      <c r="AI253" s="7"/>
      <c r="AJ253" s="7"/>
      <c r="AK253" s="7"/>
      <c r="AL253" s="7"/>
      <c r="AM253" s="7"/>
      <c r="AN253" s="7"/>
      <c r="AO253" s="7"/>
      <c r="AP253" s="7"/>
      <c r="AQ253" s="7"/>
      <c r="AR253" s="7"/>
      <c r="AS253" s="7"/>
      <c r="AT253" s="7"/>
      <c r="AU253" s="7"/>
      <c r="AV253" s="55"/>
      <c r="AW253" s="7"/>
      <c r="AX253" s="7"/>
      <c r="AY253" s="7"/>
      <c r="AZ253" s="7"/>
      <c r="BA253" s="7"/>
      <c r="BB253" s="7"/>
      <c r="BC253" s="7"/>
      <c r="BD253" s="7"/>
      <c r="BE253" s="7"/>
      <c r="BF253" s="7"/>
      <c r="BG253" s="7"/>
      <c r="BH253" s="7"/>
      <c r="BI253" s="7"/>
      <c r="BJ253" s="7"/>
      <c r="BK253" s="7"/>
      <c r="BL253" s="781">
        <v>2</v>
      </c>
      <c r="BM253" s="221">
        <v>2</v>
      </c>
      <c r="BN253" s="221">
        <v>2</v>
      </c>
      <c r="BO253" s="221">
        <v>2</v>
      </c>
      <c r="BP253" s="221">
        <v>2</v>
      </c>
      <c r="BQ253" s="221">
        <v>2</v>
      </c>
      <c r="BR253" s="798">
        <v>2</v>
      </c>
      <c r="BS253" s="226">
        <v>1</v>
      </c>
      <c r="BT253" s="221">
        <v>2</v>
      </c>
      <c r="BU253" s="221">
        <v>2</v>
      </c>
      <c r="BV253" s="221">
        <v>2</v>
      </c>
      <c r="BW253" s="798">
        <v>2</v>
      </c>
      <c r="BX253" s="221">
        <v>1</v>
      </c>
      <c r="BY253" s="798">
        <v>2</v>
      </c>
      <c r="BZ253" s="798">
        <v>2</v>
      </c>
      <c r="CA253" s="221">
        <v>2</v>
      </c>
      <c r="CB253" s="221">
        <v>2</v>
      </c>
      <c r="CC253" s="221">
        <v>2</v>
      </c>
      <c r="CD253" s="337">
        <v>1</v>
      </c>
      <c r="CE253" s="221">
        <v>2</v>
      </c>
      <c r="CF253" s="221">
        <v>2</v>
      </c>
      <c r="CG253" s="221">
        <v>2</v>
      </c>
      <c r="CH253" s="221">
        <v>2</v>
      </c>
      <c r="CI253" s="221">
        <v>2</v>
      </c>
      <c r="CJ253" s="337">
        <v>1</v>
      </c>
      <c r="CK253" s="221">
        <v>2</v>
      </c>
      <c r="CL253" s="222">
        <f t="shared" si="144"/>
        <v>22</v>
      </c>
      <c r="CM253" s="237">
        <f t="shared" si="145"/>
        <v>0.84615384615384615</v>
      </c>
      <c r="CN253" s="222">
        <f t="shared" si="146"/>
        <v>4</v>
      </c>
      <c r="CO253" s="237">
        <f t="shared" si="147"/>
        <v>0.15384615384615385</v>
      </c>
      <c r="CP253" s="222">
        <f t="shared" si="148"/>
        <v>0</v>
      </c>
      <c r="CQ253" s="237">
        <f t="shared" si="149"/>
        <v>0</v>
      </c>
      <c r="CR253" s="222">
        <f t="shared" si="150"/>
        <v>0</v>
      </c>
      <c r="CS253" s="237">
        <f t="shared" si="151"/>
        <v>0</v>
      </c>
      <c r="CT253" s="223">
        <f t="shared" si="152"/>
        <v>1.8461538461538463</v>
      </c>
      <c r="CU253" s="223" t="str">
        <f t="shared" si="153"/>
        <v>Đạt mục tiêu</v>
      </c>
      <c r="CV253" s="5"/>
    </row>
    <row r="254" spans="1:100" s="18" customFormat="1" ht="43" customHeight="1">
      <c r="A254" s="1036"/>
      <c r="B254" s="1024"/>
      <c r="C254" s="1033"/>
      <c r="D254" s="1024"/>
      <c r="E254" s="1033"/>
      <c r="F254" s="1140"/>
      <c r="G254" s="157" t="s">
        <v>2003</v>
      </c>
      <c r="H254" s="157"/>
      <c r="I254" s="609"/>
      <c r="J254" s="93"/>
      <c r="K254" s="470"/>
      <c r="L254" s="16" t="s">
        <v>32</v>
      </c>
      <c r="M254" s="212" t="s">
        <v>31</v>
      </c>
      <c r="N254" s="165" t="s">
        <v>11</v>
      </c>
      <c r="O254" s="44" t="s">
        <v>51</v>
      </c>
      <c r="P254" s="44" t="s">
        <v>24</v>
      </c>
      <c r="Q254" s="16" t="s">
        <v>24</v>
      </c>
      <c r="R254" s="16"/>
      <c r="S254" s="16"/>
      <c r="T254" s="16"/>
      <c r="U254" s="6"/>
      <c r="V254" s="16"/>
      <c r="W254" s="16"/>
      <c r="X254" s="16"/>
      <c r="Y254" s="16"/>
      <c r="Z254" s="16"/>
      <c r="AA254" s="16"/>
      <c r="AB254" s="80">
        <f t="shared" si="143"/>
        <v>1</v>
      </c>
      <c r="AC254" s="651" t="s">
        <v>1316</v>
      </c>
      <c r="AD254" s="44" t="s">
        <v>1316</v>
      </c>
      <c r="AE254" s="44" t="s">
        <v>1316</v>
      </c>
      <c r="AF254" s="44" t="s">
        <v>1316</v>
      </c>
      <c r="AG254" s="17"/>
      <c r="AH254" s="17"/>
      <c r="AI254" s="17"/>
      <c r="AJ254" s="17"/>
      <c r="AK254" s="17"/>
      <c r="AL254" s="17"/>
      <c r="AM254" s="17"/>
      <c r="AN254" s="17"/>
      <c r="AO254" s="17"/>
      <c r="AP254" s="17"/>
      <c r="AQ254" s="17"/>
      <c r="AR254" s="17"/>
      <c r="AS254" s="17"/>
      <c r="AT254" s="17"/>
      <c r="AU254" s="17"/>
      <c r="AV254" s="49"/>
      <c r="AW254" s="17"/>
      <c r="AX254" s="17"/>
      <c r="AY254" s="17"/>
      <c r="AZ254" s="17"/>
      <c r="BA254" s="17"/>
      <c r="BB254" s="17"/>
      <c r="BC254" s="17"/>
      <c r="BD254" s="17"/>
      <c r="BE254" s="17"/>
      <c r="BF254" s="17"/>
      <c r="BG254" s="17"/>
      <c r="BH254" s="17"/>
      <c r="BI254" s="17"/>
      <c r="BJ254" s="17"/>
      <c r="BK254" s="17"/>
      <c r="BL254" s="781">
        <v>2</v>
      </c>
      <c r="BM254" s="221">
        <v>2</v>
      </c>
      <c r="BN254" s="221">
        <v>2</v>
      </c>
      <c r="BO254" s="221">
        <v>2</v>
      </c>
      <c r="BP254" s="221">
        <v>2</v>
      </c>
      <c r="BQ254" s="221">
        <v>2</v>
      </c>
      <c r="BR254" s="798">
        <v>2</v>
      </c>
      <c r="BS254" s="226">
        <v>2</v>
      </c>
      <c r="BT254" s="221">
        <v>2</v>
      </c>
      <c r="BU254" s="221">
        <v>2</v>
      </c>
      <c r="BV254" s="221">
        <v>2</v>
      </c>
      <c r="BW254" s="798">
        <v>2</v>
      </c>
      <c r="BX254" s="221">
        <v>2</v>
      </c>
      <c r="BY254" s="798">
        <v>2</v>
      </c>
      <c r="BZ254" s="798">
        <v>2</v>
      </c>
      <c r="CA254" s="221">
        <v>2</v>
      </c>
      <c r="CB254" s="221">
        <v>2</v>
      </c>
      <c r="CC254" s="221">
        <v>2</v>
      </c>
      <c r="CD254" s="337">
        <v>2</v>
      </c>
      <c r="CE254" s="221">
        <v>1</v>
      </c>
      <c r="CF254" s="221">
        <v>2</v>
      </c>
      <c r="CG254" s="221">
        <v>2</v>
      </c>
      <c r="CH254" s="221">
        <v>2</v>
      </c>
      <c r="CI254" s="221">
        <v>2</v>
      </c>
      <c r="CJ254" s="337">
        <v>2</v>
      </c>
      <c r="CK254" s="221">
        <v>2</v>
      </c>
      <c r="CL254" s="222">
        <f t="shared" si="144"/>
        <v>25</v>
      </c>
      <c r="CM254" s="237">
        <f t="shared" si="145"/>
        <v>0.96153846153846156</v>
      </c>
      <c r="CN254" s="222">
        <f t="shared" si="146"/>
        <v>1</v>
      </c>
      <c r="CO254" s="237">
        <f t="shared" si="147"/>
        <v>3.8461538461538464E-2</v>
      </c>
      <c r="CP254" s="222">
        <f t="shared" si="148"/>
        <v>0</v>
      </c>
      <c r="CQ254" s="237">
        <f t="shared" si="149"/>
        <v>0</v>
      </c>
      <c r="CR254" s="222">
        <f t="shared" si="150"/>
        <v>0</v>
      </c>
      <c r="CS254" s="237">
        <f t="shared" si="151"/>
        <v>0</v>
      </c>
      <c r="CT254" s="223">
        <f t="shared" si="152"/>
        <v>1.9615384615384615</v>
      </c>
      <c r="CU254" s="223" t="str">
        <f t="shared" si="153"/>
        <v>Đạt mục tiêu</v>
      </c>
      <c r="CV254" s="16"/>
    </row>
    <row r="255" spans="1:100" s="18" customFormat="1" ht="62">
      <c r="A255" s="1036"/>
      <c r="B255" s="1024"/>
      <c r="C255" s="1033"/>
      <c r="D255" s="1024"/>
      <c r="E255" s="1033"/>
      <c r="F255" s="1091" t="s">
        <v>2441</v>
      </c>
      <c r="G255" s="157" t="s">
        <v>2742</v>
      </c>
      <c r="H255" s="157"/>
      <c r="I255" s="442"/>
      <c r="J255" s="93"/>
      <c r="K255" s="470"/>
      <c r="L255" s="16" t="s">
        <v>32</v>
      </c>
      <c r="M255" s="212" t="s">
        <v>31</v>
      </c>
      <c r="N255" s="165" t="s">
        <v>11</v>
      </c>
      <c r="O255" s="44" t="s">
        <v>51</v>
      </c>
      <c r="P255" s="44"/>
      <c r="Q255" s="16"/>
      <c r="R255" s="16"/>
      <c r="S255" s="16"/>
      <c r="T255" s="16"/>
      <c r="U255" s="6"/>
      <c r="V255" s="16" t="s">
        <v>24</v>
      </c>
      <c r="W255" s="16"/>
      <c r="X255" s="16"/>
      <c r="Y255" s="16"/>
      <c r="Z255" s="16"/>
      <c r="AA255" s="16"/>
      <c r="AB255" s="80">
        <f t="shared" si="143"/>
        <v>1</v>
      </c>
      <c r="AC255" s="652"/>
      <c r="AD255" s="17"/>
      <c r="AE255" s="17" t="s">
        <v>1318</v>
      </c>
      <c r="AF255" s="17"/>
      <c r="AG255" s="17"/>
      <c r="AH255" s="17"/>
      <c r="AI255" s="17"/>
      <c r="AJ255" s="17"/>
      <c r="AK255" s="17"/>
      <c r="AL255" s="17"/>
      <c r="AM255" s="17"/>
      <c r="AN255" s="17"/>
      <c r="AO255" s="17"/>
      <c r="AP255" s="17"/>
      <c r="AQ255" s="17"/>
      <c r="AR255" s="17"/>
      <c r="AS255" s="17"/>
      <c r="AT255" s="17"/>
      <c r="AU255" s="17"/>
      <c r="AV255" s="49"/>
      <c r="AW255" s="17"/>
      <c r="AX255" s="17" t="s">
        <v>1318</v>
      </c>
      <c r="AY255" s="17"/>
      <c r="AZ255" s="17"/>
      <c r="BA255" s="17"/>
      <c r="BB255" s="17"/>
      <c r="BC255" s="17"/>
      <c r="BD255" s="17"/>
      <c r="BE255" s="17"/>
      <c r="BF255" s="17"/>
      <c r="BG255" s="17"/>
      <c r="BH255" s="17"/>
      <c r="BI255" s="17"/>
      <c r="BJ255" s="17"/>
      <c r="BK255" s="17"/>
      <c r="BL255" s="781">
        <v>2</v>
      </c>
      <c r="BM255" s="221">
        <v>2</v>
      </c>
      <c r="BN255" s="221">
        <v>2</v>
      </c>
      <c r="BO255" s="221">
        <v>2</v>
      </c>
      <c r="BP255" s="221">
        <v>2</v>
      </c>
      <c r="BQ255" s="221">
        <v>2</v>
      </c>
      <c r="BR255" s="798">
        <v>2</v>
      </c>
      <c r="BS255" s="226">
        <v>2</v>
      </c>
      <c r="BT255" s="221">
        <v>2</v>
      </c>
      <c r="BU255" s="221">
        <v>2</v>
      </c>
      <c r="BV255" s="221">
        <v>1</v>
      </c>
      <c r="BW255" s="798">
        <v>2</v>
      </c>
      <c r="BX255" s="221">
        <v>2</v>
      </c>
      <c r="BY255" s="798">
        <v>2</v>
      </c>
      <c r="BZ255" s="798">
        <v>2</v>
      </c>
      <c r="CA255" s="221">
        <v>2</v>
      </c>
      <c r="CB255" s="221">
        <v>1</v>
      </c>
      <c r="CC255" s="221">
        <v>2</v>
      </c>
      <c r="CD255" s="337">
        <v>2</v>
      </c>
      <c r="CE255" s="221">
        <v>2</v>
      </c>
      <c r="CF255" s="221">
        <v>2</v>
      </c>
      <c r="CG255" s="221">
        <v>2</v>
      </c>
      <c r="CH255" s="221">
        <v>2</v>
      </c>
      <c r="CI255" s="221">
        <v>2</v>
      </c>
      <c r="CJ255" s="337">
        <v>1</v>
      </c>
      <c r="CK255" s="221">
        <v>2</v>
      </c>
      <c r="CL255" s="222">
        <f t="shared" si="144"/>
        <v>23</v>
      </c>
      <c r="CM255" s="237">
        <f t="shared" si="145"/>
        <v>0.88461538461538458</v>
      </c>
      <c r="CN255" s="222">
        <f t="shared" si="146"/>
        <v>3</v>
      </c>
      <c r="CO255" s="237">
        <f t="shared" si="147"/>
        <v>0.11538461538461539</v>
      </c>
      <c r="CP255" s="222">
        <f t="shared" si="148"/>
        <v>0</v>
      </c>
      <c r="CQ255" s="237">
        <f t="shared" si="149"/>
        <v>0</v>
      </c>
      <c r="CR255" s="222">
        <f t="shared" si="150"/>
        <v>0</v>
      </c>
      <c r="CS255" s="237">
        <f t="shared" si="151"/>
        <v>0</v>
      </c>
      <c r="CT255" s="223">
        <f t="shared" si="152"/>
        <v>1.8846153846153846</v>
      </c>
      <c r="CU255" s="223" t="str">
        <f t="shared" si="153"/>
        <v>Đạt mục tiêu</v>
      </c>
      <c r="CV255" s="17"/>
    </row>
    <row r="256" spans="1:100" s="18" customFormat="1" ht="66.650000000000006" customHeight="1">
      <c r="A256" s="1036"/>
      <c r="B256" s="1024"/>
      <c r="C256" s="1033"/>
      <c r="D256" s="1024"/>
      <c r="E256" s="1033"/>
      <c r="F256" s="1091"/>
      <c r="G256" s="157" t="s">
        <v>2653</v>
      </c>
      <c r="H256" s="157"/>
      <c r="I256" s="442"/>
      <c r="J256" s="93"/>
      <c r="K256" s="470"/>
      <c r="L256" s="16" t="s">
        <v>32</v>
      </c>
      <c r="M256" s="212" t="s">
        <v>31</v>
      </c>
      <c r="N256" s="165" t="s">
        <v>11</v>
      </c>
      <c r="O256" s="44" t="s">
        <v>51</v>
      </c>
      <c r="P256" s="44"/>
      <c r="Q256" s="16"/>
      <c r="R256" s="16" t="s">
        <v>24</v>
      </c>
      <c r="S256" s="16"/>
      <c r="T256" s="16"/>
      <c r="U256" s="6"/>
      <c r="V256" s="16"/>
      <c r="W256" s="16"/>
      <c r="X256" s="16"/>
      <c r="Y256" s="16"/>
      <c r="Z256" s="16"/>
      <c r="AA256" s="16"/>
      <c r="AB256" s="80">
        <f t="shared" si="143"/>
        <v>1</v>
      </c>
      <c r="AC256" s="652"/>
      <c r="AD256" s="17"/>
      <c r="AE256" s="17"/>
      <c r="AF256" s="17"/>
      <c r="AG256" s="17"/>
      <c r="AH256" s="17" t="s">
        <v>1318</v>
      </c>
      <c r="AI256" s="17"/>
      <c r="AJ256" s="17"/>
      <c r="AK256" s="17"/>
      <c r="AL256" s="17"/>
      <c r="AM256" s="17"/>
      <c r="AN256" s="17"/>
      <c r="AO256" s="17"/>
      <c r="AP256" s="17"/>
      <c r="AQ256" s="17"/>
      <c r="AR256" s="17"/>
      <c r="AS256" s="17"/>
      <c r="AT256" s="17"/>
      <c r="AU256" s="17"/>
      <c r="AV256" s="49"/>
      <c r="AW256" s="17"/>
      <c r="AX256" s="17"/>
      <c r="AY256" s="17"/>
      <c r="AZ256" s="17"/>
      <c r="BA256" s="17"/>
      <c r="BB256" s="17"/>
      <c r="BC256" s="17"/>
      <c r="BD256" s="17"/>
      <c r="BE256" s="17"/>
      <c r="BF256" s="17"/>
      <c r="BG256" s="17"/>
      <c r="BH256" s="17"/>
      <c r="BI256" s="17"/>
      <c r="BJ256" s="17"/>
      <c r="BK256" s="17"/>
      <c r="BL256" s="780">
        <v>1</v>
      </c>
      <c r="BM256" s="354">
        <v>2</v>
      </c>
      <c r="BN256" s="354">
        <v>2</v>
      </c>
      <c r="BO256" s="354">
        <v>2</v>
      </c>
      <c r="BP256" s="354">
        <v>2</v>
      </c>
      <c r="BQ256" s="354">
        <v>2</v>
      </c>
      <c r="BR256" s="797">
        <v>2</v>
      </c>
      <c r="BS256" s="356">
        <v>2</v>
      </c>
      <c r="BT256" s="354">
        <v>1</v>
      </c>
      <c r="BU256" s="354">
        <v>2</v>
      </c>
      <c r="BV256" s="354">
        <v>2</v>
      </c>
      <c r="BW256" s="797">
        <v>2</v>
      </c>
      <c r="BX256" s="354">
        <v>2</v>
      </c>
      <c r="BY256" s="797">
        <v>2</v>
      </c>
      <c r="BZ256" s="797">
        <v>2</v>
      </c>
      <c r="CA256" s="354">
        <v>2</v>
      </c>
      <c r="CB256" s="354">
        <v>2</v>
      </c>
      <c r="CC256" s="354">
        <v>2</v>
      </c>
      <c r="CD256" s="766">
        <v>2</v>
      </c>
      <c r="CE256" s="354">
        <v>2</v>
      </c>
      <c r="CF256" s="354">
        <v>2</v>
      </c>
      <c r="CG256" s="354">
        <v>2</v>
      </c>
      <c r="CH256" s="354">
        <v>2</v>
      </c>
      <c r="CI256" s="354">
        <v>1</v>
      </c>
      <c r="CJ256" s="766">
        <v>2</v>
      </c>
      <c r="CK256" s="354">
        <v>2</v>
      </c>
      <c r="CL256" s="222">
        <f t="shared" si="144"/>
        <v>23</v>
      </c>
      <c r="CM256" s="237">
        <f t="shared" si="145"/>
        <v>0.88461538461538458</v>
      </c>
      <c r="CN256" s="222">
        <f t="shared" si="146"/>
        <v>3</v>
      </c>
      <c r="CO256" s="237">
        <f t="shared" si="147"/>
        <v>0.11538461538461539</v>
      </c>
      <c r="CP256" s="222">
        <f t="shared" si="148"/>
        <v>0</v>
      </c>
      <c r="CQ256" s="237">
        <f t="shared" si="149"/>
        <v>0</v>
      </c>
      <c r="CR256" s="222">
        <f t="shared" si="150"/>
        <v>0</v>
      </c>
      <c r="CS256" s="237">
        <f t="shared" si="151"/>
        <v>0</v>
      </c>
      <c r="CT256" s="223">
        <f t="shared" si="152"/>
        <v>1.8846153846153846</v>
      </c>
      <c r="CU256" s="223" t="str">
        <f t="shared" si="153"/>
        <v>Đạt mục tiêu</v>
      </c>
      <c r="CV256" s="17"/>
    </row>
    <row r="257" spans="1:100" s="18" customFormat="1" ht="62">
      <c r="A257" s="1036"/>
      <c r="B257" s="1024"/>
      <c r="C257" s="1033"/>
      <c r="D257" s="1024"/>
      <c r="E257" s="1033"/>
      <c r="F257" s="1091"/>
      <c r="G257" s="157" t="s">
        <v>2005</v>
      </c>
      <c r="H257" s="157"/>
      <c r="I257" s="609"/>
      <c r="J257" s="93"/>
      <c r="K257" s="470"/>
      <c r="L257" s="16" t="s">
        <v>32</v>
      </c>
      <c r="M257" s="212" t="s">
        <v>31</v>
      </c>
      <c r="N257" s="165" t="s">
        <v>11</v>
      </c>
      <c r="O257" s="44" t="s">
        <v>51</v>
      </c>
      <c r="P257" s="44" t="s">
        <v>24</v>
      </c>
      <c r="Q257" s="16" t="s">
        <v>24</v>
      </c>
      <c r="R257" s="16"/>
      <c r="S257" s="16"/>
      <c r="T257" s="16"/>
      <c r="U257" s="6"/>
      <c r="V257" s="16"/>
      <c r="W257" s="16"/>
      <c r="X257" s="16"/>
      <c r="Y257" s="16"/>
      <c r="Z257" s="16"/>
      <c r="AA257" s="16"/>
      <c r="AB257" s="80">
        <f t="shared" si="143"/>
        <v>1</v>
      </c>
      <c r="AC257" s="651"/>
      <c r="AD257" s="16"/>
      <c r="AE257" s="44"/>
      <c r="AF257" s="44" t="s">
        <v>1316</v>
      </c>
      <c r="AG257" s="17"/>
      <c r="AH257" s="17"/>
      <c r="AI257" s="17"/>
      <c r="AJ257" s="17" t="s">
        <v>1317</v>
      </c>
      <c r="AK257" s="17"/>
      <c r="AL257" s="17"/>
      <c r="AM257" s="17"/>
      <c r="AN257" s="17"/>
      <c r="AO257" s="17"/>
      <c r="AP257" s="17"/>
      <c r="AQ257" s="17"/>
      <c r="AR257" s="17"/>
      <c r="AS257" s="17"/>
      <c r="AT257" s="17"/>
      <c r="AU257" s="17"/>
      <c r="AV257" s="49"/>
      <c r="AW257" s="17"/>
      <c r="AX257" s="17"/>
      <c r="AY257" s="17"/>
      <c r="AZ257" s="17"/>
      <c r="BA257" s="17"/>
      <c r="BB257" s="17"/>
      <c r="BC257" s="17"/>
      <c r="BD257" s="17"/>
      <c r="BE257" s="17"/>
      <c r="BF257" s="17"/>
      <c r="BG257" s="17"/>
      <c r="BH257" s="17"/>
      <c r="BI257" s="17"/>
      <c r="BJ257" s="17"/>
      <c r="BK257" s="17"/>
      <c r="BL257" s="781">
        <v>2</v>
      </c>
      <c r="BM257" s="221">
        <v>2</v>
      </c>
      <c r="BN257" s="221">
        <v>2</v>
      </c>
      <c r="BO257" s="221">
        <v>2</v>
      </c>
      <c r="BP257" s="221">
        <v>2</v>
      </c>
      <c r="BQ257" s="221">
        <v>2</v>
      </c>
      <c r="BR257" s="798">
        <v>2</v>
      </c>
      <c r="BS257" s="226">
        <v>2</v>
      </c>
      <c r="BT257" s="221">
        <v>2</v>
      </c>
      <c r="BU257" s="221">
        <v>2</v>
      </c>
      <c r="BV257" s="221">
        <v>2</v>
      </c>
      <c r="BW257" s="798">
        <v>1</v>
      </c>
      <c r="BX257" s="221">
        <v>2</v>
      </c>
      <c r="BY257" s="798">
        <v>2</v>
      </c>
      <c r="BZ257" s="798">
        <v>2</v>
      </c>
      <c r="CA257" s="221">
        <v>2</v>
      </c>
      <c r="CB257" s="221">
        <v>2</v>
      </c>
      <c r="CC257" s="221">
        <v>2</v>
      </c>
      <c r="CD257" s="337">
        <v>1</v>
      </c>
      <c r="CE257" s="221">
        <v>2</v>
      </c>
      <c r="CF257" s="221">
        <v>2</v>
      </c>
      <c r="CG257" s="221">
        <v>2</v>
      </c>
      <c r="CH257" s="221">
        <v>2</v>
      </c>
      <c r="CI257" s="221">
        <v>2</v>
      </c>
      <c r="CJ257" s="337">
        <v>2</v>
      </c>
      <c r="CK257" s="221">
        <v>2</v>
      </c>
      <c r="CL257" s="222">
        <f t="shared" si="144"/>
        <v>24</v>
      </c>
      <c r="CM257" s="237">
        <f t="shared" si="145"/>
        <v>0.92307692307692313</v>
      </c>
      <c r="CN257" s="222">
        <f t="shared" si="146"/>
        <v>2</v>
      </c>
      <c r="CO257" s="237">
        <f t="shared" si="147"/>
        <v>7.6923076923076927E-2</v>
      </c>
      <c r="CP257" s="222">
        <f t="shared" si="148"/>
        <v>0</v>
      </c>
      <c r="CQ257" s="237">
        <f t="shared" si="149"/>
        <v>0</v>
      </c>
      <c r="CR257" s="222">
        <f t="shared" si="150"/>
        <v>0</v>
      </c>
      <c r="CS257" s="237">
        <f t="shared" si="151"/>
        <v>0</v>
      </c>
      <c r="CT257" s="223">
        <f t="shared" si="152"/>
        <v>1.9230769230769231</v>
      </c>
      <c r="CU257" s="223" t="str">
        <f t="shared" si="153"/>
        <v>Đạt mục tiêu</v>
      </c>
      <c r="CV257" s="16"/>
    </row>
    <row r="258" spans="1:100" s="18" customFormat="1" ht="62">
      <c r="A258" s="1036">
        <v>92</v>
      </c>
      <c r="B258" s="1044" t="s">
        <v>1367</v>
      </c>
      <c r="C258" s="1139" t="s">
        <v>26</v>
      </c>
      <c r="D258" s="1075" t="s">
        <v>190</v>
      </c>
      <c r="E258" s="1139" t="s">
        <v>26</v>
      </c>
      <c r="F258" s="1138" t="s">
        <v>1366</v>
      </c>
      <c r="G258" s="48" t="s">
        <v>2094</v>
      </c>
      <c r="H258" s="48"/>
      <c r="I258" s="613"/>
      <c r="J258" s="93"/>
      <c r="K258" s="470"/>
      <c r="L258" s="5" t="s">
        <v>32</v>
      </c>
      <c r="M258" s="212" t="s">
        <v>31</v>
      </c>
      <c r="N258" s="165" t="s">
        <v>11</v>
      </c>
      <c r="O258" s="44" t="s">
        <v>51</v>
      </c>
      <c r="P258" s="44" t="s">
        <v>24</v>
      </c>
      <c r="Q258" s="16"/>
      <c r="R258" s="16"/>
      <c r="S258" s="16"/>
      <c r="T258" s="16"/>
      <c r="U258" s="195"/>
      <c r="V258" s="16"/>
      <c r="W258" s="16" t="s">
        <v>24</v>
      </c>
      <c r="X258" s="16"/>
      <c r="Y258" s="16"/>
      <c r="Z258" s="16"/>
      <c r="AA258" s="16"/>
      <c r="AB258" s="80">
        <f t="shared" si="143"/>
        <v>1</v>
      </c>
      <c r="AC258" s="652"/>
      <c r="AD258" s="17"/>
      <c r="AE258" s="17"/>
      <c r="AF258" s="17"/>
      <c r="AG258" s="17"/>
      <c r="AH258" s="17"/>
      <c r="AI258" s="17"/>
      <c r="AJ258" s="17"/>
      <c r="AK258" s="17"/>
      <c r="AL258" s="17"/>
      <c r="AM258" s="17"/>
      <c r="AN258" s="17"/>
      <c r="AO258" s="17"/>
      <c r="AP258" s="17"/>
      <c r="AQ258" s="17"/>
      <c r="AR258" s="17"/>
      <c r="AS258" s="17" t="s">
        <v>1317</v>
      </c>
      <c r="AT258" s="17"/>
      <c r="AU258" s="17"/>
      <c r="AV258" s="49"/>
      <c r="AW258" s="17"/>
      <c r="AX258" s="17"/>
      <c r="AY258" s="17" t="s">
        <v>1317</v>
      </c>
      <c r="AZ258" s="17" t="s">
        <v>1317</v>
      </c>
      <c r="BA258" s="17"/>
      <c r="BB258" s="17"/>
      <c r="BC258" s="17"/>
      <c r="BD258" s="17"/>
      <c r="BE258" s="17"/>
      <c r="BF258" s="17"/>
      <c r="BG258" s="17"/>
      <c r="BH258" s="17"/>
      <c r="BI258" s="17"/>
      <c r="BJ258" s="17"/>
      <c r="BK258" s="17"/>
      <c r="BL258" s="781">
        <v>2</v>
      </c>
      <c r="BM258" s="221">
        <v>2</v>
      </c>
      <c r="BN258" s="221">
        <v>2</v>
      </c>
      <c r="BO258" s="221">
        <v>2</v>
      </c>
      <c r="BP258" s="221">
        <v>2</v>
      </c>
      <c r="BQ258" s="221">
        <v>2</v>
      </c>
      <c r="BR258" s="798">
        <v>2</v>
      </c>
      <c r="BS258" s="226">
        <v>2</v>
      </c>
      <c r="BT258" s="221">
        <v>2</v>
      </c>
      <c r="BU258" s="221">
        <v>2</v>
      </c>
      <c r="BV258" s="221">
        <v>2</v>
      </c>
      <c r="BW258" s="798">
        <v>2</v>
      </c>
      <c r="BX258" s="221">
        <v>2</v>
      </c>
      <c r="BY258" s="798">
        <v>2</v>
      </c>
      <c r="BZ258" s="798">
        <v>2</v>
      </c>
      <c r="CA258" s="221">
        <v>2</v>
      </c>
      <c r="CB258" s="221">
        <v>2</v>
      </c>
      <c r="CC258" s="221">
        <v>2</v>
      </c>
      <c r="CD258" s="337">
        <v>2</v>
      </c>
      <c r="CE258" s="221">
        <v>2</v>
      </c>
      <c r="CF258" s="221">
        <v>2</v>
      </c>
      <c r="CG258" s="221">
        <v>2</v>
      </c>
      <c r="CH258" s="221">
        <v>2</v>
      </c>
      <c r="CI258" s="221">
        <v>2</v>
      </c>
      <c r="CJ258" s="337">
        <v>2</v>
      </c>
      <c r="CK258" s="221">
        <v>2</v>
      </c>
      <c r="CL258" s="222">
        <f t="shared" si="144"/>
        <v>26</v>
      </c>
      <c r="CM258" s="237">
        <f t="shared" si="145"/>
        <v>1</v>
      </c>
      <c r="CN258" s="222">
        <f t="shared" si="146"/>
        <v>0</v>
      </c>
      <c r="CO258" s="237">
        <f t="shared" si="147"/>
        <v>0</v>
      </c>
      <c r="CP258" s="222">
        <f t="shared" si="148"/>
        <v>0</v>
      </c>
      <c r="CQ258" s="237">
        <f t="shared" si="149"/>
        <v>0</v>
      </c>
      <c r="CR258" s="222">
        <f t="shared" si="150"/>
        <v>0</v>
      </c>
      <c r="CS258" s="237">
        <f t="shared" si="151"/>
        <v>0</v>
      </c>
      <c r="CT258" s="223">
        <f t="shared" si="152"/>
        <v>2</v>
      </c>
      <c r="CU258" s="223" t="str">
        <f t="shared" si="153"/>
        <v>Đạt mục tiêu</v>
      </c>
      <c r="CV258" s="17"/>
    </row>
    <row r="259" spans="1:100" s="18" customFormat="1" ht="62">
      <c r="A259" s="1036"/>
      <c r="B259" s="1024"/>
      <c r="C259" s="1139"/>
      <c r="D259" s="1075"/>
      <c r="E259" s="1139"/>
      <c r="F259" s="1075"/>
      <c r="G259" s="48" t="s">
        <v>1419</v>
      </c>
      <c r="H259" s="48"/>
      <c r="I259" s="613"/>
      <c r="J259" s="93"/>
      <c r="K259" s="470"/>
      <c r="L259" s="16" t="s">
        <v>32</v>
      </c>
      <c r="M259" s="212" t="s">
        <v>31</v>
      </c>
      <c r="N259" s="165" t="s">
        <v>11</v>
      </c>
      <c r="O259" s="44" t="s">
        <v>51</v>
      </c>
      <c r="P259" s="44" t="s">
        <v>24</v>
      </c>
      <c r="Q259" s="16" t="s">
        <v>24</v>
      </c>
      <c r="R259" s="16"/>
      <c r="S259" s="16"/>
      <c r="T259" s="16"/>
      <c r="U259" s="6"/>
      <c r="V259" s="16"/>
      <c r="W259" s="16"/>
      <c r="X259" s="16"/>
      <c r="Y259" s="16"/>
      <c r="Z259" s="16"/>
      <c r="AA259" s="16"/>
      <c r="AB259" s="80">
        <f t="shared" si="143"/>
        <v>1</v>
      </c>
      <c r="AC259" s="651" t="s">
        <v>1317</v>
      </c>
      <c r="AD259" s="44"/>
      <c r="AE259" s="44"/>
      <c r="AF259" s="44" t="s">
        <v>1317</v>
      </c>
      <c r="AG259" s="17"/>
      <c r="AH259" s="17"/>
      <c r="AI259" s="17"/>
      <c r="AJ259" s="17"/>
      <c r="AK259" s="17"/>
      <c r="AL259" s="17"/>
      <c r="AM259" s="17"/>
      <c r="AN259" s="17"/>
      <c r="AO259" s="17"/>
      <c r="AP259" s="17"/>
      <c r="AQ259" s="17"/>
      <c r="AR259" s="17"/>
      <c r="AS259" s="17"/>
      <c r="AT259" s="17"/>
      <c r="AU259" s="17"/>
      <c r="AV259" s="49"/>
      <c r="AW259" s="17"/>
      <c r="AX259" s="17"/>
      <c r="AY259" s="17"/>
      <c r="AZ259" s="17"/>
      <c r="BA259" s="17"/>
      <c r="BB259" s="17"/>
      <c r="BC259" s="17"/>
      <c r="BD259" s="17"/>
      <c r="BE259" s="17"/>
      <c r="BF259" s="17"/>
      <c r="BG259" s="17"/>
      <c r="BH259" s="17"/>
      <c r="BI259" s="17"/>
      <c r="BJ259" s="17"/>
      <c r="BK259" s="17"/>
      <c r="BL259" s="781">
        <v>2</v>
      </c>
      <c r="BM259" s="221">
        <v>2</v>
      </c>
      <c r="BN259" s="221">
        <v>1</v>
      </c>
      <c r="BO259" s="221">
        <v>2</v>
      </c>
      <c r="BP259" s="221">
        <v>2</v>
      </c>
      <c r="BQ259" s="221">
        <v>1</v>
      </c>
      <c r="BR259" s="798">
        <v>2</v>
      </c>
      <c r="BS259" s="226">
        <v>2</v>
      </c>
      <c r="BT259" s="221">
        <v>1</v>
      </c>
      <c r="BU259" s="221">
        <v>2</v>
      </c>
      <c r="BV259" s="221">
        <v>2</v>
      </c>
      <c r="BW259" s="798">
        <v>2</v>
      </c>
      <c r="BX259" s="221">
        <v>2</v>
      </c>
      <c r="BY259" s="798">
        <v>2</v>
      </c>
      <c r="BZ259" s="798">
        <v>2</v>
      </c>
      <c r="CA259" s="221">
        <v>2</v>
      </c>
      <c r="CB259" s="221">
        <v>2</v>
      </c>
      <c r="CC259" s="221">
        <v>2</v>
      </c>
      <c r="CD259" s="337">
        <v>2</v>
      </c>
      <c r="CE259" s="221">
        <v>2</v>
      </c>
      <c r="CF259" s="221">
        <v>1</v>
      </c>
      <c r="CG259" s="221">
        <v>2</v>
      </c>
      <c r="CH259" s="221">
        <v>2</v>
      </c>
      <c r="CI259" s="221">
        <v>2</v>
      </c>
      <c r="CJ259" s="337">
        <v>2</v>
      </c>
      <c r="CK259" s="221">
        <v>2</v>
      </c>
      <c r="CL259" s="222">
        <f t="shared" si="144"/>
        <v>22</v>
      </c>
      <c r="CM259" s="237">
        <f t="shared" si="145"/>
        <v>0.84615384615384615</v>
      </c>
      <c r="CN259" s="222">
        <f t="shared" si="146"/>
        <v>4</v>
      </c>
      <c r="CO259" s="237">
        <f t="shared" si="147"/>
        <v>0.15384615384615385</v>
      </c>
      <c r="CP259" s="222">
        <f t="shared" si="148"/>
        <v>0</v>
      </c>
      <c r="CQ259" s="237">
        <f t="shared" si="149"/>
        <v>0</v>
      </c>
      <c r="CR259" s="222">
        <f t="shared" si="150"/>
        <v>0</v>
      </c>
      <c r="CS259" s="237">
        <f t="shared" si="151"/>
        <v>0</v>
      </c>
      <c r="CT259" s="223">
        <f t="shared" si="152"/>
        <v>1.8461538461538463</v>
      </c>
      <c r="CU259" s="223" t="str">
        <f t="shared" si="153"/>
        <v>Đạt mục tiêu</v>
      </c>
      <c r="CV259" s="16"/>
    </row>
    <row r="260" spans="1:100" s="1" customFormat="1" ht="93">
      <c r="A260" s="1036">
        <v>93</v>
      </c>
      <c r="B260" s="1044" t="s">
        <v>1365</v>
      </c>
      <c r="C260" s="1033" t="s">
        <v>26</v>
      </c>
      <c r="D260" s="1024" t="s">
        <v>189</v>
      </c>
      <c r="E260" s="1033" t="s">
        <v>26</v>
      </c>
      <c r="F260" s="1138" t="s">
        <v>1364</v>
      </c>
      <c r="G260" s="52" t="s">
        <v>928</v>
      </c>
      <c r="H260" s="52"/>
      <c r="I260" s="595"/>
      <c r="J260" s="118"/>
      <c r="K260" s="496"/>
      <c r="L260" s="5" t="s">
        <v>32</v>
      </c>
      <c r="M260" s="212" t="s">
        <v>31</v>
      </c>
      <c r="N260" s="165" t="s">
        <v>11</v>
      </c>
      <c r="O260" s="221" t="s">
        <v>25</v>
      </c>
      <c r="P260" s="221" t="s">
        <v>24</v>
      </c>
      <c r="Q260" s="5" t="s">
        <v>24</v>
      </c>
      <c r="R260" s="5"/>
      <c r="S260" s="5"/>
      <c r="T260" s="5"/>
      <c r="U260" s="6"/>
      <c r="V260" s="5"/>
      <c r="W260" s="5"/>
      <c r="X260" s="5"/>
      <c r="Y260" s="5"/>
      <c r="Z260" s="5"/>
      <c r="AA260" s="5"/>
      <c r="AB260" s="80">
        <f t="shared" si="143"/>
        <v>1</v>
      </c>
      <c r="AC260" s="653" t="s">
        <v>1317</v>
      </c>
      <c r="AD260" s="5"/>
      <c r="AE260" s="5" t="s">
        <v>1317</v>
      </c>
      <c r="AF260" s="5"/>
      <c r="AG260" s="7"/>
      <c r="AH260" s="7"/>
      <c r="AI260" s="7"/>
      <c r="AJ260" s="7"/>
      <c r="AK260" s="7"/>
      <c r="AL260" s="7"/>
      <c r="AM260" s="7"/>
      <c r="AN260" s="7"/>
      <c r="AO260" s="7"/>
      <c r="AP260" s="7"/>
      <c r="AQ260" s="7"/>
      <c r="AR260" s="7"/>
      <c r="AS260" s="7"/>
      <c r="AT260" s="7"/>
      <c r="AU260" s="7"/>
      <c r="AV260" s="55"/>
      <c r="AW260" s="7"/>
      <c r="AX260" s="7"/>
      <c r="AY260" s="7"/>
      <c r="AZ260" s="7"/>
      <c r="BA260" s="7"/>
      <c r="BB260" s="7"/>
      <c r="BC260" s="7"/>
      <c r="BD260" s="7"/>
      <c r="BE260" s="7"/>
      <c r="BF260" s="7"/>
      <c r="BG260" s="7"/>
      <c r="BH260" s="7"/>
      <c r="BI260" s="7"/>
      <c r="BJ260" s="7"/>
      <c r="BK260" s="7"/>
      <c r="BL260" s="781">
        <v>2</v>
      </c>
      <c r="BM260" s="221">
        <v>2</v>
      </c>
      <c r="BN260" s="221">
        <v>2</v>
      </c>
      <c r="BO260" s="221">
        <v>2</v>
      </c>
      <c r="BP260" s="221">
        <v>2</v>
      </c>
      <c r="BQ260" s="221">
        <v>2</v>
      </c>
      <c r="BR260" s="798">
        <v>2</v>
      </c>
      <c r="BS260" s="226">
        <v>2</v>
      </c>
      <c r="BT260" s="221">
        <v>2</v>
      </c>
      <c r="BU260" s="221">
        <v>2</v>
      </c>
      <c r="BV260" s="221">
        <v>2</v>
      </c>
      <c r="BW260" s="798">
        <v>1</v>
      </c>
      <c r="BX260" s="221">
        <v>2</v>
      </c>
      <c r="BY260" s="798">
        <v>2</v>
      </c>
      <c r="BZ260" s="798">
        <v>2</v>
      </c>
      <c r="CA260" s="221">
        <v>2</v>
      </c>
      <c r="CB260" s="221">
        <v>2</v>
      </c>
      <c r="CC260" s="221">
        <v>2</v>
      </c>
      <c r="CD260" s="337">
        <v>2</v>
      </c>
      <c r="CE260" s="221">
        <v>2</v>
      </c>
      <c r="CF260" s="221">
        <v>2</v>
      </c>
      <c r="CG260" s="221">
        <v>2</v>
      </c>
      <c r="CH260" s="221">
        <v>2</v>
      </c>
      <c r="CI260" s="221">
        <v>2</v>
      </c>
      <c r="CJ260" s="337">
        <v>2</v>
      </c>
      <c r="CK260" s="221">
        <v>2</v>
      </c>
      <c r="CL260" s="222">
        <f t="shared" si="144"/>
        <v>25</v>
      </c>
      <c r="CM260" s="237">
        <f t="shared" si="145"/>
        <v>0.96153846153846156</v>
      </c>
      <c r="CN260" s="222">
        <f t="shared" si="146"/>
        <v>1</v>
      </c>
      <c r="CO260" s="237">
        <f t="shared" si="147"/>
        <v>3.8461538461538464E-2</v>
      </c>
      <c r="CP260" s="222">
        <f t="shared" si="148"/>
        <v>0</v>
      </c>
      <c r="CQ260" s="237">
        <f t="shared" si="149"/>
        <v>0</v>
      </c>
      <c r="CR260" s="222">
        <f t="shared" si="150"/>
        <v>0</v>
      </c>
      <c r="CS260" s="237">
        <f t="shared" si="151"/>
        <v>0</v>
      </c>
      <c r="CT260" s="223">
        <f t="shared" si="152"/>
        <v>1.9615384615384615</v>
      </c>
      <c r="CU260" s="223" t="str">
        <f t="shared" si="153"/>
        <v>Đạt mục tiêu</v>
      </c>
      <c r="CV260" s="5"/>
    </row>
    <row r="261" spans="1:100" s="1" customFormat="1" ht="77.5">
      <c r="A261" s="1036"/>
      <c r="B261" s="1024"/>
      <c r="C261" s="1033"/>
      <c r="D261" s="1024"/>
      <c r="E261" s="1033"/>
      <c r="F261" s="1075"/>
      <c r="G261" s="52" t="s">
        <v>927</v>
      </c>
      <c r="H261" s="52"/>
      <c r="I261" s="595"/>
      <c r="J261" s="118"/>
      <c r="K261" s="496"/>
      <c r="L261" s="5" t="s">
        <v>32</v>
      </c>
      <c r="M261" s="212" t="s">
        <v>31</v>
      </c>
      <c r="N261" s="165" t="s">
        <v>11</v>
      </c>
      <c r="O261" s="221" t="s">
        <v>25</v>
      </c>
      <c r="P261" s="221" t="s">
        <v>24</v>
      </c>
      <c r="Q261" s="5"/>
      <c r="R261" s="5"/>
      <c r="S261" s="5" t="s">
        <v>24</v>
      </c>
      <c r="T261" s="5"/>
      <c r="U261" s="6"/>
      <c r="V261" s="5"/>
      <c r="W261" s="5"/>
      <c r="X261" s="5"/>
      <c r="Y261" s="5"/>
      <c r="Z261" s="5"/>
      <c r="AA261" s="5"/>
      <c r="AB261" s="80">
        <f t="shared" si="143"/>
        <v>1</v>
      </c>
      <c r="AC261" s="642"/>
      <c r="AD261" s="7"/>
      <c r="AE261" s="7"/>
      <c r="AF261" s="7"/>
      <c r="AG261" s="7"/>
      <c r="AH261" s="7"/>
      <c r="AI261" s="7"/>
      <c r="AJ261" s="7"/>
      <c r="AK261" s="7"/>
      <c r="AL261" s="7"/>
      <c r="AM261" s="7"/>
      <c r="AN261" s="7" t="s">
        <v>1317</v>
      </c>
      <c r="AO261" s="7"/>
      <c r="AP261" s="7"/>
      <c r="AQ261" s="7"/>
      <c r="AR261" s="7"/>
      <c r="AS261" s="7"/>
      <c r="AT261" s="7"/>
      <c r="AU261" s="7"/>
      <c r="AV261" s="55"/>
      <c r="AW261" s="7"/>
      <c r="AX261" s="7"/>
      <c r="AY261" s="7"/>
      <c r="AZ261" s="7"/>
      <c r="BA261" s="7"/>
      <c r="BB261" s="7"/>
      <c r="BC261" s="7"/>
      <c r="BD261" s="7"/>
      <c r="BE261" s="7"/>
      <c r="BF261" s="7"/>
      <c r="BG261" s="7"/>
      <c r="BH261" s="7"/>
      <c r="BI261" s="7"/>
      <c r="BJ261" s="7"/>
      <c r="BK261" s="7"/>
      <c r="BL261" s="781">
        <v>2</v>
      </c>
      <c r="BM261" s="221">
        <v>2</v>
      </c>
      <c r="BN261" s="221">
        <v>2</v>
      </c>
      <c r="BO261" s="221">
        <v>2</v>
      </c>
      <c r="BP261" s="221">
        <v>1</v>
      </c>
      <c r="BQ261" s="221">
        <v>2</v>
      </c>
      <c r="BR261" s="798">
        <v>2</v>
      </c>
      <c r="BS261" s="226">
        <v>2</v>
      </c>
      <c r="BT261" s="221">
        <v>2</v>
      </c>
      <c r="BU261" s="221">
        <v>1</v>
      </c>
      <c r="BV261" s="221">
        <v>2</v>
      </c>
      <c r="BW261" s="798">
        <v>2</v>
      </c>
      <c r="BX261" s="221">
        <v>1</v>
      </c>
      <c r="BY261" s="798">
        <v>2</v>
      </c>
      <c r="BZ261" s="798">
        <v>2</v>
      </c>
      <c r="CA261" s="221">
        <v>2</v>
      </c>
      <c r="CB261" s="221">
        <v>1</v>
      </c>
      <c r="CC261" s="221">
        <v>2</v>
      </c>
      <c r="CD261" s="337">
        <v>2</v>
      </c>
      <c r="CE261" s="221">
        <v>2</v>
      </c>
      <c r="CF261" s="221">
        <v>2</v>
      </c>
      <c r="CG261" s="221">
        <v>2</v>
      </c>
      <c r="CH261" s="221">
        <v>2</v>
      </c>
      <c r="CI261" s="221">
        <v>2</v>
      </c>
      <c r="CJ261" s="337">
        <v>2</v>
      </c>
      <c r="CK261" s="221">
        <v>2</v>
      </c>
      <c r="CL261" s="222">
        <f t="shared" si="144"/>
        <v>22</v>
      </c>
      <c r="CM261" s="237">
        <f t="shared" si="145"/>
        <v>0.84615384615384615</v>
      </c>
      <c r="CN261" s="222">
        <f t="shared" si="146"/>
        <v>4</v>
      </c>
      <c r="CO261" s="237">
        <f t="shared" si="147"/>
        <v>0.15384615384615385</v>
      </c>
      <c r="CP261" s="222">
        <f t="shared" si="148"/>
        <v>0</v>
      </c>
      <c r="CQ261" s="237">
        <f t="shared" si="149"/>
        <v>0</v>
      </c>
      <c r="CR261" s="222">
        <f t="shared" si="150"/>
        <v>0</v>
      </c>
      <c r="CS261" s="237">
        <f t="shared" si="151"/>
        <v>0</v>
      </c>
      <c r="CT261" s="223">
        <f t="shared" si="152"/>
        <v>1.8461538461538463</v>
      </c>
      <c r="CU261" s="223" t="str">
        <f t="shared" si="153"/>
        <v>Đạt mục tiêu</v>
      </c>
      <c r="CV261" s="5"/>
    </row>
    <row r="262" spans="1:100" s="1" customFormat="1" ht="55.5">
      <c r="A262" s="1036">
        <v>94</v>
      </c>
      <c r="B262" s="1024" t="s">
        <v>1065</v>
      </c>
      <c r="C262" s="1033" t="s">
        <v>28</v>
      </c>
      <c r="D262" s="1024" t="s">
        <v>1065</v>
      </c>
      <c r="E262" s="1033" t="s">
        <v>28</v>
      </c>
      <c r="F262" s="1024" t="s">
        <v>1065</v>
      </c>
      <c r="G262" s="48" t="s">
        <v>1067</v>
      </c>
      <c r="H262" s="48"/>
      <c r="I262" s="613"/>
      <c r="J262" s="118"/>
      <c r="K262" s="496"/>
      <c r="L262" s="5" t="s">
        <v>32</v>
      </c>
      <c r="M262" s="212" t="s">
        <v>31</v>
      </c>
      <c r="N262" s="165" t="s">
        <v>11</v>
      </c>
      <c r="O262" s="221" t="s">
        <v>25</v>
      </c>
      <c r="P262" s="221" t="s">
        <v>24</v>
      </c>
      <c r="Q262" s="5"/>
      <c r="R262" s="5"/>
      <c r="S262" s="5"/>
      <c r="T262" s="5"/>
      <c r="U262" s="195"/>
      <c r="V262" s="5"/>
      <c r="W262" s="5" t="s">
        <v>24</v>
      </c>
      <c r="X262" s="5"/>
      <c r="Y262" s="5"/>
      <c r="Z262" s="5"/>
      <c r="AA262" s="5"/>
      <c r="AB262" s="80">
        <f t="shared" si="143"/>
        <v>1</v>
      </c>
      <c r="AC262" s="642"/>
      <c r="AD262" s="7"/>
      <c r="AE262" s="7"/>
      <c r="AF262" s="7"/>
      <c r="AG262" s="7"/>
      <c r="AH262" s="7"/>
      <c r="AI262" s="7"/>
      <c r="AJ262" s="7"/>
      <c r="AK262" s="7"/>
      <c r="AL262" s="7"/>
      <c r="AM262" s="7"/>
      <c r="AN262" s="7"/>
      <c r="AO262" s="7"/>
      <c r="AP262" s="7"/>
      <c r="AQ262" s="7"/>
      <c r="AR262" s="7"/>
      <c r="AS262" s="7"/>
      <c r="AT262" s="7"/>
      <c r="AU262" s="7" t="s">
        <v>1317</v>
      </c>
      <c r="AV262" s="55"/>
      <c r="AW262" s="7"/>
      <c r="AX262" s="7"/>
      <c r="AY262" s="7"/>
      <c r="AZ262" s="7" t="s">
        <v>1317</v>
      </c>
      <c r="BA262" s="7"/>
      <c r="BB262" s="7"/>
      <c r="BC262" s="7"/>
      <c r="BD262" s="7"/>
      <c r="BE262" s="7"/>
      <c r="BF262" s="7"/>
      <c r="BG262" s="7"/>
      <c r="BH262" s="7"/>
      <c r="BI262" s="7"/>
      <c r="BJ262" s="7"/>
      <c r="BK262" s="7"/>
      <c r="BL262" s="781">
        <v>2</v>
      </c>
      <c r="BM262" s="221">
        <v>2</v>
      </c>
      <c r="BN262" s="221">
        <v>2</v>
      </c>
      <c r="BO262" s="221">
        <v>2</v>
      </c>
      <c r="BP262" s="221">
        <v>2</v>
      </c>
      <c r="BQ262" s="221">
        <v>2</v>
      </c>
      <c r="BR262" s="798">
        <v>2</v>
      </c>
      <c r="BS262" s="226">
        <v>2</v>
      </c>
      <c r="BT262" s="221">
        <v>2</v>
      </c>
      <c r="BU262" s="221">
        <v>2</v>
      </c>
      <c r="BV262" s="221">
        <v>2</v>
      </c>
      <c r="BW262" s="798">
        <v>2</v>
      </c>
      <c r="BX262" s="221">
        <v>2</v>
      </c>
      <c r="BY262" s="798">
        <v>2</v>
      </c>
      <c r="BZ262" s="798">
        <v>2</v>
      </c>
      <c r="CA262" s="221">
        <v>2</v>
      </c>
      <c r="CB262" s="221">
        <v>1</v>
      </c>
      <c r="CC262" s="221">
        <v>2</v>
      </c>
      <c r="CD262" s="337">
        <v>2</v>
      </c>
      <c r="CE262" s="221">
        <v>2</v>
      </c>
      <c r="CF262" s="221">
        <v>2</v>
      </c>
      <c r="CG262" s="221">
        <v>2</v>
      </c>
      <c r="CH262" s="221">
        <v>2</v>
      </c>
      <c r="CI262" s="221">
        <v>2</v>
      </c>
      <c r="CJ262" s="337">
        <v>2</v>
      </c>
      <c r="CK262" s="221">
        <v>2</v>
      </c>
      <c r="CL262" s="222">
        <f t="shared" si="144"/>
        <v>25</v>
      </c>
      <c r="CM262" s="237">
        <f t="shared" si="145"/>
        <v>0.96153846153846156</v>
      </c>
      <c r="CN262" s="222">
        <f t="shared" si="146"/>
        <v>1</v>
      </c>
      <c r="CO262" s="237">
        <f t="shared" si="147"/>
        <v>3.8461538461538464E-2</v>
      </c>
      <c r="CP262" s="222">
        <f t="shared" si="148"/>
        <v>0</v>
      </c>
      <c r="CQ262" s="237">
        <f t="shared" si="149"/>
        <v>0</v>
      </c>
      <c r="CR262" s="222">
        <f t="shared" si="150"/>
        <v>0</v>
      </c>
      <c r="CS262" s="237">
        <f t="shared" si="151"/>
        <v>0</v>
      </c>
      <c r="CT262" s="223">
        <f t="shared" si="152"/>
        <v>1.9615384615384615</v>
      </c>
      <c r="CU262" s="223" t="str">
        <f t="shared" si="153"/>
        <v>Đạt mục tiêu</v>
      </c>
      <c r="CV262" s="5"/>
    </row>
    <row r="263" spans="1:100" s="1" customFormat="1" ht="55.5">
      <c r="A263" s="1036"/>
      <c r="B263" s="1024"/>
      <c r="C263" s="1033"/>
      <c r="D263" s="1024"/>
      <c r="E263" s="1033"/>
      <c r="F263" s="1024"/>
      <c r="G263" s="48" t="s">
        <v>1066</v>
      </c>
      <c r="H263" s="48"/>
      <c r="I263" s="613"/>
      <c r="J263" s="118"/>
      <c r="K263" s="496"/>
      <c r="L263" s="5" t="s">
        <v>32</v>
      </c>
      <c r="M263" s="212" t="s">
        <v>31</v>
      </c>
      <c r="N263" s="165" t="s">
        <v>11</v>
      </c>
      <c r="O263" s="221" t="s">
        <v>25</v>
      </c>
      <c r="P263" s="221" t="s">
        <v>24</v>
      </c>
      <c r="Q263" s="5"/>
      <c r="R263" s="5"/>
      <c r="S263" s="5"/>
      <c r="T263" s="5"/>
      <c r="U263" s="195"/>
      <c r="V263" s="5"/>
      <c r="W263" s="5" t="s">
        <v>24</v>
      </c>
      <c r="X263" s="5"/>
      <c r="Y263" s="5"/>
      <c r="Z263" s="5"/>
      <c r="AA263" s="5"/>
      <c r="AB263" s="80">
        <f t="shared" si="143"/>
        <v>1</v>
      </c>
      <c r="AC263" s="642"/>
      <c r="AD263" s="7"/>
      <c r="AE263" s="7"/>
      <c r="AF263" s="7"/>
      <c r="AG263" s="7"/>
      <c r="AH263" s="7"/>
      <c r="AI263" s="7"/>
      <c r="AJ263" s="7"/>
      <c r="AK263" s="7"/>
      <c r="AL263" s="7"/>
      <c r="AM263" s="7"/>
      <c r="AN263" s="7"/>
      <c r="AO263" s="7"/>
      <c r="AP263" s="7"/>
      <c r="AQ263" s="7"/>
      <c r="AR263" s="7"/>
      <c r="AS263" s="7" t="s">
        <v>1317</v>
      </c>
      <c r="AT263" s="7"/>
      <c r="AU263" s="7"/>
      <c r="AV263" s="55"/>
      <c r="AW263" s="7"/>
      <c r="AX263" s="7"/>
      <c r="AY263" s="7" t="s">
        <v>1317</v>
      </c>
      <c r="AZ263" s="7"/>
      <c r="BA263" s="7"/>
      <c r="BB263" s="7"/>
      <c r="BC263" s="7"/>
      <c r="BD263" s="7"/>
      <c r="BE263" s="7"/>
      <c r="BF263" s="7"/>
      <c r="BG263" s="7"/>
      <c r="BH263" s="7"/>
      <c r="BI263" s="7"/>
      <c r="BJ263" s="7"/>
      <c r="BK263" s="7"/>
      <c r="BL263" s="781">
        <v>1</v>
      </c>
      <c r="BM263" s="221">
        <v>2</v>
      </c>
      <c r="BN263" s="221">
        <v>2</v>
      </c>
      <c r="BO263" s="221">
        <v>2</v>
      </c>
      <c r="BP263" s="221">
        <v>2</v>
      </c>
      <c r="BQ263" s="221">
        <v>2</v>
      </c>
      <c r="BR263" s="798">
        <v>1</v>
      </c>
      <c r="BS263" s="226">
        <v>2</v>
      </c>
      <c r="BT263" s="221">
        <v>2</v>
      </c>
      <c r="BU263" s="221">
        <v>2</v>
      </c>
      <c r="BV263" s="221">
        <v>2</v>
      </c>
      <c r="BW263" s="798">
        <v>2</v>
      </c>
      <c r="BX263" s="221">
        <v>1</v>
      </c>
      <c r="BY263" s="798">
        <v>2</v>
      </c>
      <c r="BZ263" s="798">
        <v>2</v>
      </c>
      <c r="CA263" s="221">
        <v>2</v>
      </c>
      <c r="CB263" s="221">
        <v>2</v>
      </c>
      <c r="CC263" s="221">
        <v>2</v>
      </c>
      <c r="CD263" s="337">
        <v>2</v>
      </c>
      <c r="CE263" s="221">
        <v>2</v>
      </c>
      <c r="CF263" s="221">
        <v>2</v>
      </c>
      <c r="CG263" s="221">
        <v>2</v>
      </c>
      <c r="CH263" s="221">
        <v>1</v>
      </c>
      <c r="CI263" s="221">
        <v>2</v>
      </c>
      <c r="CJ263" s="337">
        <v>2</v>
      </c>
      <c r="CK263" s="221">
        <v>2</v>
      </c>
      <c r="CL263" s="222">
        <f t="shared" si="144"/>
        <v>22</v>
      </c>
      <c r="CM263" s="237">
        <f t="shared" si="145"/>
        <v>0.84615384615384615</v>
      </c>
      <c r="CN263" s="222">
        <f t="shared" si="146"/>
        <v>4</v>
      </c>
      <c r="CO263" s="237">
        <f t="shared" si="147"/>
        <v>0.15384615384615385</v>
      </c>
      <c r="CP263" s="222">
        <f t="shared" si="148"/>
        <v>0</v>
      </c>
      <c r="CQ263" s="237">
        <f t="shared" si="149"/>
        <v>0</v>
      </c>
      <c r="CR263" s="222">
        <f t="shared" si="150"/>
        <v>0</v>
      </c>
      <c r="CS263" s="237">
        <f t="shared" si="151"/>
        <v>0</v>
      </c>
      <c r="CT263" s="223">
        <f t="shared" si="152"/>
        <v>1.8461538461538463</v>
      </c>
      <c r="CU263" s="223" t="str">
        <f t="shared" si="153"/>
        <v>Đạt mục tiêu</v>
      </c>
      <c r="CV263" s="5"/>
    </row>
    <row r="264" spans="1:100" s="1" customFormat="1" ht="93">
      <c r="A264" s="227">
        <v>95</v>
      </c>
      <c r="B264" s="217" t="s">
        <v>1068</v>
      </c>
      <c r="C264" s="215" t="s">
        <v>28</v>
      </c>
      <c r="D264" s="217" t="s">
        <v>1068</v>
      </c>
      <c r="E264" s="215" t="s">
        <v>28</v>
      </c>
      <c r="F264" s="217" t="s">
        <v>1068</v>
      </c>
      <c r="G264" s="48" t="s">
        <v>1069</v>
      </c>
      <c r="H264" s="48"/>
      <c r="I264" s="613"/>
      <c r="J264" s="118"/>
      <c r="K264" s="496"/>
      <c r="L264" s="5" t="s">
        <v>32</v>
      </c>
      <c r="M264" s="212" t="s">
        <v>31</v>
      </c>
      <c r="N264" s="165" t="s">
        <v>11</v>
      </c>
      <c r="O264" s="221" t="s">
        <v>25</v>
      </c>
      <c r="P264" s="221" t="s">
        <v>24</v>
      </c>
      <c r="Q264" s="5"/>
      <c r="R264" s="5"/>
      <c r="S264" s="5"/>
      <c r="T264" s="5"/>
      <c r="U264" s="195"/>
      <c r="V264" s="5"/>
      <c r="W264" s="5" t="s">
        <v>24</v>
      </c>
      <c r="X264" s="5"/>
      <c r="Y264" s="5"/>
      <c r="Z264" s="5"/>
      <c r="AA264" s="5"/>
      <c r="AB264" s="80">
        <f t="shared" si="143"/>
        <v>1</v>
      </c>
      <c r="AC264" s="642"/>
      <c r="AD264" s="7"/>
      <c r="AE264" s="7"/>
      <c r="AF264" s="7"/>
      <c r="AG264" s="7"/>
      <c r="AH264" s="7"/>
      <c r="AI264" s="7"/>
      <c r="AJ264" s="7"/>
      <c r="AK264" s="7"/>
      <c r="AL264" s="7"/>
      <c r="AM264" s="7"/>
      <c r="AN264" s="7"/>
      <c r="AO264" s="7"/>
      <c r="AP264" s="7"/>
      <c r="AQ264" s="7"/>
      <c r="AR264" s="7"/>
      <c r="AS264" s="7"/>
      <c r="AT264" s="7"/>
      <c r="AU264" s="7" t="s">
        <v>1317</v>
      </c>
      <c r="AV264" s="55"/>
      <c r="AW264" s="7"/>
      <c r="AX264" s="7"/>
      <c r="AY264" s="7"/>
      <c r="AZ264" s="7" t="s">
        <v>1404</v>
      </c>
      <c r="BA264" s="7"/>
      <c r="BB264" s="7"/>
      <c r="BC264" s="7"/>
      <c r="BD264" s="7"/>
      <c r="BE264" s="7"/>
      <c r="BF264" s="7"/>
      <c r="BG264" s="7"/>
      <c r="BH264" s="7"/>
      <c r="BI264" s="7"/>
      <c r="BJ264" s="7"/>
      <c r="BK264" s="7"/>
      <c r="BL264" s="781">
        <v>2</v>
      </c>
      <c r="BM264" s="221">
        <v>2</v>
      </c>
      <c r="BN264" s="221">
        <v>2</v>
      </c>
      <c r="BO264" s="221">
        <v>2</v>
      </c>
      <c r="BP264" s="221">
        <v>2</v>
      </c>
      <c r="BQ264" s="221">
        <v>2</v>
      </c>
      <c r="BR264" s="798">
        <v>2</v>
      </c>
      <c r="BS264" s="226">
        <v>2</v>
      </c>
      <c r="BT264" s="221">
        <v>2</v>
      </c>
      <c r="BU264" s="221">
        <v>2</v>
      </c>
      <c r="BV264" s="221">
        <v>2</v>
      </c>
      <c r="BW264" s="798">
        <v>2</v>
      </c>
      <c r="BX264" s="221">
        <v>1</v>
      </c>
      <c r="BY264" s="798">
        <v>1</v>
      </c>
      <c r="BZ264" s="798">
        <v>2</v>
      </c>
      <c r="CA264" s="221">
        <v>2</v>
      </c>
      <c r="CB264" s="221">
        <v>2</v>
      </c>
      <c r="CC264" s="221">
        <v>2</v>
      </c>
      <c r="CD264" s="337">
        <v>2</v>
      </c>
      <c r="CE264" s="221">
        <v>2</v>
      </c>
      <c r="CF264" s="221">
        <v>2</v>
      </c>
      <c r="CG264" s="221">
        <v>2</v>
      </c>
      <c r="CH264" s="221">
        <v>2</v>
      </c>
      <c r="CI264" s="221">
        <v>2</v>
      </c>
      <c r="CJ264" s="337">
        <v>2</v>
      </c>
      <c r="CK264" s="221">
        <v>2</v>
      </c>
      <c r="CL264" s="222">
        <f t="shared" si="144"/>
        <v>24</v>
      </c>
      <c r="CM264" s="237">
        <f t="shared" si="145"/>
        <v>0.92307692307692313</v>
      </c>
      <c r="CN264" s="222">
        <f t="shared" si="146"/>
        <v>2</v>
      </c>
      <c r="CO264" s="237">
        <f t="shared" si="147"/>
        <v>7.6923076923076927E-2</v>
      </c>
      <c r="CP264" s="222">
        <f t="shared" si="148"/>
        <v>0</v>
      </c>
      <c r="CQ264" s="237">
        <f t="shared" si="149"/>
        <v>0</v>
      </c>
      <c r="CR264" s="222">
        <f t="shared" si="150"/>
        <v>0</v>
      </c>
      <c r="CS264" s="237">
        <f t="shared" si="151"/>
        <v>0</v>
      </c>
      <c r="CT264" s="223">
        <f t="shared" si="152"/>
        <v>1.9230769230769231</v>
      </c>
      <c r="CU264" s="223" t="str">
        <f t="shared" si="153"/>
        <v>Đạt mục tiêu</v>
      </c>
      <c r="CV264" s="5"/>
    </row>
    <row r="265" spans="1:100" s="1" customFormat="1" ht="55.5">
      <c r="A265" s="1036">
        <v>96</v>
      </c>
      <c r="B265" s="1024" t="s">
        <v>2758</v>
      </c>
      <c r="C265" s="1033" t="s">
        <v>28</v>
      </c>
      <c r="D265" s="1060" t="s">
        <v>2323</v>
      </c>
      <c r="E265" s="1033" t="s">
        <v>28</v>
      </c>
      <c r="F265" s="1060" t="s">
        <v>2323</v>
      </c>
      <c r="G265" s="48" t="s">
        <v>2759</v>
      </c>
      <c r="H265" s="48"/>
      <c r="I265" s="442"/>
      <c r="J265" s="118"/>
      <c r="K265" s="496"/>
      <c r="L265" s="5" t="s">
        <v>32</v>
      </c>
      <c r="M265" s="212" t="s">
        <v>31</v>
      </c>
      <c r="N265" s="165" t="s">
        <v>11</v>
      </c>
      <c r="O265" s="221" t="s">
        <v>25</v>
      </c>
      <c r="P265" s="221" t="s">
        <v>24</v>
      </c>
      <c r="Q265" s="5"/>
      <c r="R265" s="5"/>
      <c r="S265" s="5"/>
      <c r="T265" s="5"/>
      <c r="U265" s="195"/>
      <c r="V265" s="5"/>
      <c r="W265" s="5" t="s">
        <v>24</v>
      </c>
      <c r="X265" s="5"/>
      <c r="Y265" s="5"/>
      <c r="Z265" s="5"/>
      <c r="AA265" s="5"/>
      <c r="AB265" s="80">
        <f t="shared" si="143"/>
        <v>1</v>
      </c>
      <c r="AC265" s="642"/>
      <c r="AD265" s="7"/>
      <c r="AE265" s="7"/>
      <c r="AF265" s="7"/>
      <c r="AG265" s="7"/>
      <c r="AH265" s="7"/>
      <c r="AI265" s="7"/>
      <c r="AJ265" s="7"/>
      <c r="AK265" s="7"/>
      <c r="AL265" s="7"/>
      <c r="AM265" s="7"/>
      <c r="AN265" s="7"/>
      <c r="AO265" s="7"/>
      <c r="AP265" s="7"/>
      <c r="AQ265" s="7"/>
      <c r="AR265" s="7"/>
      <c r="AS265" s="7"/>
      <c r="AT265" s="7"/>
      <c r="AU265" s="7" t="s">
        <v>1315</v>
      </c>
      <c r="AV265" s="55"/>
      <c r="AW265" s="7"/>
      <c r="AX265" s="7"/>
      <c r="AY265" s="7"/>
      <c r="AZ265" s="7" t="s">
        <v>1317</v>
      </c>
      <c r="BA265" s="7"/>
      <c r="BB265" s="7"/>
      <c r="BC265" s="7"/>
      <c r="BD265" s="7"/>
      <c r="BE265" s="7"/>
      <c r="BF265" s="7"/>
      <c r="BG265" s="7"/>
      <c r="BH265" s="7"/>
      <c r="BI265" s="7"/>
      <c r="BJ265" s="7"/>
      <c r="BK265" s="7"/>
      <c r="BL265" s="781">
        <v>1</v>
      </c>
      <c r="BM265" s="221">
        <v>2</v>
      </c>
      <c r="BN265" s="221">
        <v>2</v>
      </c>
      <c r="BO265" s="221">
        <v>2</v>
      </c>
      <c r="BP265" s="221">
        <v>2</v>
      </c>
      <c r="BQ265" s="221">
        <v>2</v>
      </c>
      <c r="BR265" s="798">
        <v>2</v>
      </c>
      <c r="BS265" s="226">
        <v>2</v>
      </c>
      <c r="BT265" s="221">
        <v>2</v>
      </c>
      <c r="BU265" s="221">
        <v>2</v>
      </c>
      <c r="BV265" s="221">
        <v>2</v>
      </c>
      <c r="BW265" s="798">
        <v>2</v>
      </c>
      <c r="BX265" s="221">
        <v>2</v>
      </c>
      <c r="BY265" s="798">
        <v>2</v>
      </c>
      <c r="BZ265" s="798">
        <v>2</v>
      </c>
      <c r="CA265" s="221">
        <v>2</v>
      </c>
      <c r="CB265" s="221">
        <v>2</v>
      </c>
      <c r="CC265" s="221">
        <v>2</v>
      </c>
      <c r="CD265" s="337">
        <v>2</v>
      </c>
      <c r="CE265" s="221">
        <v>2</v>
      </c>
      <c r="CF265" s="221">
        <v>2</v>
      </c>
      <c r="CG265" s="221">
        <v>2</v>
      </c>
      <c r="CH265" s="221">
        <v>2</v>
      </c>
      <c r="CI265" s="221">
        <v>2</v>
      </c>
      <c r="CJ265" s="337">
        <v>2</v>
      </c>
      <c r="CK265" s="221">
        <v>2</v>
      </c>
      <c r="CL265" s="222">
        <f t="shared" si="144"/>
        <v>25</v>
      </c>
      <c r="CM265" s="237">
        <f t="shared" si="145"/>
        <v>0.96153846153846156</v>
      </c>
      <c r="CN265" s="222">
        <f t="shared" si="146"/>
        <v>1</v>
      </c>
      <c r="CO265" s="237">
        <f t="shared" si="147"/>
        <v>3.8461538461538464E-2</v>
      </c>
      <c r="CP265" s="222">
        <f t="shared" si="148"/>
        <v>0</v>
      </c>
      <c r="CQ265" s="237">
        <f t="shared" si="149"/>
        <v>0</v>
      </c>
      <c r="CR265" s="222">
        <f t="shared" si="150"/>
        <v>0</v>
      </c>
      <c r="CS265" s="237">
        <f t="shared" si="151"/>
        <v>0</v>
      </c>
      <c r="CT265" s="223">
        <f t="shared" si="152"/>
        <v>1.9615384615384615</v>
      </c>
      <c r="CU265" s="223" t="str">
        <f t="shared" si="153"/>
        <v>Đạt mục tiêu</v>
      </c>
      <c r="CV265" s="5"/>
    </row>
    <row r="266" spans="1:100" s="1" customFormat="1" ht="62">
      <c r="A266" s="1036"/>
      <c r="B266" s="1024"/>
      <c r="C266" s="1033"/>
      <c r="D266" s="1024"/>
      <c r="E266" s="1033"/>
      <c r="F266" s="1024"/>
      <c r="G266" s="48" t="s">
        <v>2760</v>
      </c>
      <c r="H266" s="48"/>
      <c r="I266" s="442"/>
      <c r="J266" s="118"/>
      <c r="K266" s="496"/>
      <c r="L266" s="5" t="s">
        <v>32</v>
      </c>
      <c r="M266" s="212" t="s">
        <v>31</v>
      </c>
      <c r="N266" s="165" t="s">
        <v>11</v>
      </c>
      <c r="O266" s="221" t="s">
        <v>25</v>
      </c>
      <c r="P266" s="221" t="s">
        <v>24</v>
      </c>
      <c r="Q266" s="5"/>
      <c r="R266" s="5"/>
      <c r="S266" s="5"/>
      <c r="T266" s="5"/>
      <c r="U266" s="195"/>
      <c r="V266" s="5"/>
      <c r="W266" s="5" t="s">
        <v>24</v>
      </c>
      <c r="X266" s="5"/>
      <c r="Y266" s="5"/>
      <c r="Z266" s="5"/>
      <c r="AA266" s="5"/>
      <c r="AB266" s="80">
        <f t="shared" si="143"/>
        <v>1</v>
      </c>
      <c r="AC266" s="642"/>
      <c r="AD266" s="7"/>
      <c r="AE266" s="7"/>
      <c r="AF266" s="7"/>
      <c r="AG266" s="7"/>
      <c r="AH266" s="7"/>
      <c r="AI266" s="7"/>
      <c r="AJ266" s="7"/>
      <c r="AK266" s="7"/>
      <c r="AL266" s="7"/>
      <c r="AM266" s="7"/>
      <c r="AN266" s="7"/>
      <c r="AO266" s="7"/>
      <c r="AP266" s="7"/>
      <c r="AQ266" s="7"/>
      <c r="AR266" s="7"/>
      <c r="AS266" s="7" t="s">
        <v>1315</v>
      </c>
      <c r="AT266" s="7"/>
      <c r="AU266" s="7"/>
      <c r="AV266" s="55"/>
      <c r="AW266" s="7"/>
      <c r="AX266" s="7"/>
      <c r="AY266" s="7" t="s">
        <v>1315</v>
      </c>
      <c r="AZ266" s="7"/>
      <c r="BA266" s="7"/>
      <c r="BB266" s="7"/>
      <c r="BC266" s="7"/>
      <c r="BD266" s="7"/>
      <c r="BE266" s="7"/>
      <c r="BF266" s="7"/>
      <c r="BG266" s="7"/>
      <c r="BH266" s="7"/>
      <c r="BI266" s="7"/>
      <c r="BJ266" s="7"/>
      <c r="BK266" s="7"/>
      <c r="BL266" s="781">
        <v>2</v>
      </c>
      <c r="BM266" s="221">
        <v>2</v>
      </c>
      <c r="BN266" s="221">
        <v>2</v>
      </c>
      <c r="BO266" s="221">
        <v>2</v>
      </c>
      <c r="BP266" s="221">
        <v>2</v>
      </c>
      <c r="BQ266" s="221">
        <v>2</v>
      </c>
      <c r="BR266" s="798">
        <v>2</v>
      </c>
      <c r="BS266" s="226">
        <v>2</v>
      </c>
      <c r="BT266" s="221">
        <v>2</v>
      </c>
      <c r="BU266" s="221">
        <v>2</v>
      </c>
      <c r="BV266" s="221">
        <v>2</v>
      </c>
      <c r="BW266" s="798">
        <v>2</v>
      </c>
      <c r="BX266" s="221">
        <v>2</v>
      </c>
      <c r="BY266" s="798">
        <v>2</v>
      </c>
      <c r="BZ266" s="798">
        <v>2</v>
      </c>
      <c r="CA266" s="221">
        <v>2</v>
      </c>
      <c r="CB266" s="221">
        <v>2</v>
      </c>
      <c r="CC266" s="221">
        <v>2</v>
      </c>
      <c r="CD266" s="337">
        <v>2</v>
      </c>
      <c r="CE266" s="221">
        <v>2</v>
      </c>
      <c r="CF266" s="221">
        <v>2</v>
      </c>
      <c r="CG266" s="221">
        <v>2</v>
      </c>
      <c r="CH266" s="221">
        <v>2</v>
      </c>
      <c r="CI266" s="221">
        <v>2</v>
      </c>
      <c r="CJ266" s="337">
        <v>2</v>
      </c>
      <c r="CK266" s="221">
        <v>2</v>
      </c>
      <c r="CL266" s="222">
        <f t="shared" si="144"/>
        <v>26</v>
      </c>
      <c r="CM266" s="237">
        <f t="shared" si="145"/>
        <v>1</v>
      </c>
      <c r="CN266" s="222">
        <f t="shared" si="146"/>
        <v>0</v>
      </c>
      <c r="CO266" s="237">
        <f t="shared" si="147"/>
        <v>0</v>
      </c>
      <c r="CP266" s="222">
        <f t="shared" si="148"/>
        <v>0</v>
      </c>
      <c r="CQ266" s="237">
        <f t="shared" si="149"/>
        <v>0</v>
      </c>
      <c r="CR266" s="222">
        <f t="shared" si="150"/>
        <v>0</v>
      </c>
      <c r="CS266" s="237">
        <f t="shared" si="151"/>
        <v>0</v>
      </c>
      <c r="CT266" s="223">
        <f t="shared" si="152"/>
        <v>2</v>
      </c>
      <c r="CU266" s="223" t="str">
        <f t="shared" si="153"/>
        <v>Đạt mục tiêu</v>
      </c>
      <c r="CV266" s="5"/>
    </row>
    <row r="267" spans="1:100" s="1" customFormat="1" ht="70.25" customHeight="1">
      <c r="A267" s="1036">
        <v>97</v>
      </c>
      <c r="B267" s="1024" t="s">
        <v>2934</v>
      </c>
      <c r="C267" s="1033" t="s">
        <v>28</v>
      </c>
      <c r="D267" s="1236" t="s">
        <v>2324</v>
      </c>
      <c r="E267" s="1033" t="s">
        <v>28</v>
      </c>
      <c r="F267" s="1236" t="s">
        <v>2324</v>
      </c>
      <c r="G267" s="292" t="s">
        <v>2325</v>
      </c>
      <c r="H267" s="292"/>
      <c r="I267" s="697" t="s">
        <v>2370</v>
      </c>
      <c r="J267" s="118"/>
      <c r="K267" s="496"/>
      <c r="L267" s="5" t="s">
        <v>32</v>
      </c>
      <c r="M267" s="212" t="s">
        <v>31</v>
      </c>
      <c r="N267" s="165" t="s">
        <v>11</v>
      </c>
      <c r="O267" s="221" t="s">
        <v>25</v>
      </c>
      <c r="P267" s="221" t="s">
        <v>24</v>
      </c>
      <c r="Q267" s="5"/>
      <c r="R267" s="5"/>
      <c r="S267" s="5"/>
      <c r="T267" s="5"/>
      <c r="U267" s="6"/>
      <c r="V267" s="5"/>
      <c r="W267" s="5"/>
      <c r="X267" s="5" t="s">
        <v>24</v>
      </c>
      <c r="Y267" s="5"/>
      <c r="Z267" s="5"/>
      <c r="AA267" s="5"/>
      <c r="AB267" s="80">
        <f t="shared" si="143"/>
        <v>1</v>
      </c>
      <c r="AC267" s="642"/>
      <c r="AD267" s="7"/>
      <c r="AE267" s="7"/>
      <c r="AF267" s="7"/>
      <c r="AG267" s="7"/>
      <c r="AH267" s="7"/>
      <c r="AI267" s="7"/>
      <c r="AJ267" s="7"/>
      <c r="AK267" s="7"/>
      <c r="AL267" s="7"/>
      <c r="AM267" s="7"/>
      <c r="AN267" s="7"/>
      <c r="AO267" s="7"/>
      <c r="AP267" s="7"/>
      <c r="AQ267" s="7"/>
      <c r="AR267" s="7"/>
      <c r="AS267" s="7"/>
      <c r="AT267" s="7"/>
      <c r="AU267" s="7"/>
      <c r="AV267" s="55"/>
      <c r="AW267" s="7"/>
      <c r="AX267" s="7"/>
      <c r="AY267" s="7"/>
      <c r="AZ267" s="7"/>
      <c r="BA267" s="7" t="s">
        <v>1317</v>
      </c>
      <c r="BB267" s="7" t="s">
        <v>1317</v>
      </c>
      <c r="BC267" s="7" t="s">
        <v>1317</v>
      </c>
      <c r="BD267" s="7"/>
      <c r="BE267" s="7"/>
      <c r="BF267" s="7"/>
      <c r="BG267" s="7"/>
      <c r="BH267" s="7"/>
      <c r="BI267" s="7"/>
      <c r="BJ267" s="7"/>
      <c r="BK267" s="7"/>
      <c r="BL267" s="781">
        <v>2</v>
      </c>
      <c r="BM267" s="221">
        <v>2</v>
      </c>
      <c r="BN267" s="221">
        <v>2</v>
      </c>
      <c r="BO267" s="221">
        <v>2</v>
      </c>
      <c r="BP267" s="221">
        <v>2</v>
      </c>
      <c r="BQ267" s="221">
        <v>2</v>
      </c>
      <c r="BR267" s="798">
        <v>2</v>
      </c>
      <c r="BS267" s="226">
        <v>2</v>
      </c>
      <c r="BT267" s="221">
        <v>2</v>
      </c>
      <c r="BU267" s="221">
        <v>2</v>
      </c>
      <c r="BV267" s="221">
        <v>2</v>
      </c>
      <c r="BW267" s="798">
        <v>1</v>
      </c>
      <c r="BX267" s="221">
        <v>2</v>
      </c>
      <c r="BY267" s="798">
        <v>2</v>
      </c>
      <c r="BZ267" s="798">
        <v>2</v>
      </c>
      <c r="CA267" s="221">
        <v>2</v>
      </c>
      <c r="CB267" s="221">
        <v>2</v>
      </c>
      <c r="CC267" s="221">
        <v>2</v>
      </c>
      <c r="CD267" s="337">
        <v>2</v>
      </c>
      <c r="CE267" s="221">
        <v>2</v>
      </c>
      <c r="CF267" s="221">
        <v>2</v>
      </c>
      <c r="CG267" s="221">
        <v>2</v>
      </c>
      <c r="CH267" s="221">
        <v>2</v>
      </c>
      <c r="CI267" s="221">
        <v>2</v>
      </c>
      <c r="CJ267" s="337">
        <v>2</v>
      </c>
      <c r="CK267" s="221">
        <v>2</v>
      </c>
      <c r="CL267" s="222">
        <f t="shared" si="144"/>
        <v>25</v>
      </c>
      <c r="CM267" s="237">
        <f t="shared" si="145"/>
        <v>0.96153846153846156</v>
      </c>
      <c r="CN267" s="222">
        <f t="shared" si="146"/>
        <v>1</v>
      </c>
      <c r="CO267" s="237">
        <f t="shared" si="147"/>
        <v>3.8461538461538464E-2</v>
      </c>
      <c r="CP267" s="222">
        <f t="shared" si="148"/>
        <v>0</v>
      </c>
      <c r="CQ267" s="237">
        <f t="shared" si="149"/>
        <v>0</v>
      </c>
      <c r="CR267" s="222">
        <f t="shared" si="150"/>
        <v>0</v>
      </c>
      <c r="CS267" s="237">
        <f t="shared" si="151"/>
        <v>0</v>
      </c>
      <c r="CT267" s="223">
        <f t="shared" si="152"/>
        <v>1.9615384615384615</v>
      </c>
      <c r="CU267" s="223" t="str">
        <f t="shared" si="153"/>
        <v>Đạt mục tiêu</v>
      </c>
      <c r="CV267" s="5"/>
    </row>
    <row r="268" spans="1:100" s="1" customFormat="1" ht="77.5">
      <c r="A268" s="1036"/>
      <c r="B268" s="1077"/>
      <c r="C268" s="1078"/>
      <c r="D268" s="1236"/>
      <c r="E268" s="1237"/>
      <c r="F268" s="1236"/>
      <c r="G268" s="48" t="s">
        <v>2326</v>
      </c>
      <c r="H268" s="292"/>
      <c r="I268" s="535"/>
      <c r="J268" s="118"/>
      <c r="K268" s="496"/>
      <c r="L268" s="13" t="s">
        <v>32</v>
      </c>
      <c r="M268" s="38" t="s">
        <v>31</v>
      </c>
      <c r="N268" s="167" t="s">
        <v>11</v>
      </c>
      <c r="O268" s="227" t="s">
        <v>25</v>
      </c>
      <c r="P268" s="227" t="s">
        <v>24</v>
      </c>
      <c r="Q268" s="5"/>
      <c r="R268" s="5"/>
      <c r="S268" s="5"/>
      <c r="T268" s="5"/>
      <c r="U268" s="6"/>
      <c r="V268" s="5"/>
      <c r="W268" s="5"/>
      <c r="X268" s="5"/>
      <c r="Y268" s="5"/>
      <c r="Z268" s="5" t="s">
        <v>24</v>
      </c>
      <c r="AA268" s="5"/>
      <c r="AB268" s="80">
        <f t="shared" si="143"/>
        <v>1</v>
      </c>
      <c r="AC268" s="642"/>
      <c r="AD268" s="7"/>
      <c r="AE268" s="7"/>
      <c r="AF268" s="7"/>
      <c r="AG268" s="7"/>
      <c r="AH268" s="7"/>
      <c r="AI268" s="7"/>
      <c r="AJ268" s="7"/>
      <c r="AK268" s="7"/>
      <c r="AL268" s="7"/>
      <c r="AM268" s="7"/>
      <c r="AN268" s="7"/>
      <c r="AO268" s="7"/>
      <c r="AP268" s="7"/>
      <c r="AQ268" s="7"/>
      <c r="AR268" s="7"/>
      <c r="AS268" s="7"/>
      <c r="AT268" s="7"/>
      <c r="AU268" s="7"/>
      <c r="AV268" s="55"/>
      <c r="AW268" s="7"/>
      <c r="AX268" s="7"/>
      <c r="AY268" s="7"/>
      <c r="AZ268" s="7"/>
      <c r="BA268" s="7"/>
      <c r="BB268" s="7"/>
      <c r="BC268" s="7"/>
      <c r="BD268" s="7"/>
      <c r="BE268" s="7"/>
      <c r="BF268" s="7"/>
      <c r="BG268" s="7"/>
      <c r="BH268" s="7" t="s">
        <v>1315</v>
      </c>
      <c r="BI268" s="7" t="s">
        <v>1315</v>
      </c>
      <c r="BJ268" s="7"/>
      <c r="BK268" s="7"/>
      <c r="BL268" s="781">
        <v>2</v>
      </c>
      <c r="BM268" s="221">
        <v>2</v>
      </c>
      <c r="BN268" s="221">
        <v>2</v>
      </c>
      <c r="BO268" s="221">
        <v>2</v>
      </c>
      <c r="BP268" s="221">
        <v>2</v>
      </c>
      <c r="BQ268" s="221">
        <v>1</v>
      </c>
      <c r="BR268" s="798">
        <v>2</v>
      </c>
      <c r="BS268" s="226">
        <v>2</v>
      </c>
      <c r="BT268" s="221">
        <v>2</v>
      </c>
      <c r="BU268" s="221">
        <v>2</v>
      </c>
      <c r="BV268" s="221">
        <v>2</v>
      </c>
      <c r="BW268" s="798">
        <v>1</v>
      </c>
      <c r="BX268" s="221">
        <v>2</v>
      </c>
      <c r="BY268" s="798">
        <v>2</v>
      </c>
      <c r="BZ268" s="798">
        <v>2</v>
      </c>
      <c r="CA268" s="221">
        <v>2</v>
      </c>
      <c r="CB268" s="221">
        <v>2</v>
      </c>
      <c r="CC268" s="221">
        <v>1</v>
      </c>
      <c r="CD268" s="337">
        <v>2</v>
      </c>
      <c r="CE268" s="221">
        <v>2</v>
      </c>
      <c r="CF268" s="221">
        <v>2</v>
      </c>
      <c r="CG268" s="221">
        <v>2</v>
      </c>
      <c r="CH268" s="221">
        <v>2</v>
      </c>
      <c r="CI268" s="221">
        <v>2</v>
      </c>
      <c r="CJ268" s="337">
        <v>2</v>
      </c>
      <c r="CK268" s="221">
        <v>2</v>
      </c>
      <c r="CL268" s="222">
        <f t="shared" si="144"/>
        <v>23</v>
      </c>
      <c r="CM268" s="237">
        <f t="shared" si="145"/>
        <v>0.88461538461538458</v>
      </c>
      <c r="CN268" s="222">
        <f t="shared" si="146"/>
        <v>3</v>
      </c>
      <c r="CO268" s="237">
        <f t="shared" si="147"/>
        <v>0.11538461538461539</v>
      </c>
      <c r="CP268" s="222">
        <f t="shared" si="148"/>
        <v>0</v>
      </c>
      <c r="CQ268" s="237">
        <f t="shared" si="149"/>
        <v>0</v>
      </c>
      <c r="CR268" s="222">
        <f t="shared" si="150"/>
        <v>0</v>
      </c>
      <c r="CS268" s="237">
        <f t="shared" si="151"/>
        <v>0</v>
      </c>
      <c r="CT268" s="223">
        <f t="shared" si="152"/>
        <v>1.8846153846153846</v>
      </c>
      <c r="CU268" s="223" t="str">
        <f t="shared" si="153"/>
        <v>Đạt mục tiêu</v>
      </c>
      <c r="CV268" s="5"/>
    </row>
    <row r="269" spans="1:100" s="1" customFormat="1" ht="140.5" customHeight="1">
      <c r="A269" s="995">
        <v>98</v>
      </c>
      <c r="B269" s="1044" t="s">
        <v>2921</v>
      </c>
      <c r="C269" s="1033" t="s">
        <v>2439</v>
      </c>
      <c r="D269" s="1024" t="s">
        <v>2681</v>
      </c>
      <c r="E269" s="1033" t="s">
        <v>26</v>
      </c>
      <c r="F269" s="1138" t="s">
        <v>2891</v>
      </c>
      <c r="G269" s="391" t="s">
        <v>2327</v>
      </c>
      <c r="H269" s="529" t="s">
        <v>2581</v>
      </c>
      <c r="I269" s="697" t="s">
        <v>2319</v>
      </c>
      <c r="J269" s="118"/>
      <c r="K269" s="496"/>
      <c r="L269" s="5" t="s">
        <v>32</v>
      </c>
      <c r="M269" s="212" t="s">
        <v>31</v>
      </c>
      <c r="N269" s="165" t="s">
        <v>11</v>
      </c>
      <c r="O269" s="221" t="s">
        <v>29</v>
      </c>
      <c r="P269" s="221" t="s">
        <v>24</v>
      </c>
      <c r="Q269" s="5" t="s">
        <v>24</v>
      </c>
      <c r="R269" s="5"/>
      <c r="S269" s="5"/>
      <c r="T269" s="5"/>
      <c r="U269" s="6"/>
      <c r="V269" s="5"/>
      <c r="W269" s="5"/>
      <c r="X269" s="5"/>
      <c r="Y269" s="5"/>
      <c r="Z269" s="5"/>
      <c r="AA269" s="5"/>
      <c r="AB269" s="80">
        <f t="shared" si="143"/>
        <v>1</v>
      </c>
      <c r="AC269" s="565"/>
      <c r="AD269" s="5"/>
      <c r="AE269" s="5" t="s">
        <v>1317</v>
      </c>
      <c r="AF269" s="5"/>
      <c r="AG269" s="7"/>
      <c r="AH269" s="7"/>
      <c r="AI269" s="7"/>
      <c r="AJ269" s="7"/>
      <c r="AK269" s="7"/>
      <c r="AL269" s="7"/>
      <c r="AM269" s="7"/>
      <c r="AN269" s="7"/>
      <c r="AO269" s="7"/>
      <c r="AP269" s="7"/>
      <c r="AQ269" s="7"/>
      <c r="AR269" s="7"/>
      <c r="AS269" s="7"/>
      <c r="AT269" s="7"/>
      <c r="AU269" s="7"/>
      <c r="AV269" s="55"/>
      <c r="AW269" s="7"/>
      <c r="AX269" s="7"/>
      <c r="AY269" s="7"/>
      <c r="AZ269" s="7"/>
      <c r="BA269" s="7"/>
      <c r="BB269" s="7"/>
      <c r="BC269" s="7"/>
      <c r="BD269" s="7"/>
      <c r="BE269" s="7"/>
      <c r="BF269" s="7"/>
      <c r="BG269" s="7"/>
      <c r="BH269" s="7"/>
      <c r="BI269" s="7"/>
      <c r="BJ269" s="7"/>
      <c r="BK269" s="7"/>
      <c r="BL269" s="781">
        <v>2</v>
      </c>
      <c r="BM269" s="221">
        <v>2</v>
      </c>
      <c r="BN269" s="221">
        <v>2</v>
      </c>
      <c r="BO269" s="221">
        <v>1</v>
      </c>
      <c r="BP269" s="221">
        <v>2</v>
      </c>
      <c r="BQ269" s="221">
        <v>2</v>
      </c>
      <c r="BR269" s="798">
        <v>2</v>
      </c>
      <c r="BS269" s="226">
        <v>2</v>
      </c>
      <c r="BT269" s="221">
        <v>2</v>
      </c>
      <c r="BU269" s="221">
        <v>2</v>
      </c>
      <c r="BV269" s="221">
        <v>2</v>
      </c>
      <c r="BW269" s="798">
        <v>2</v>
      </c>
      <c r="BX269" s="221">
        <v>2</v>
      </c>
      <c r="BY269" s="798">
        <v>2</v>
      </c>
      <c r="BZ269" s="798">
        <v>2</v>
      </c>
      <c r="CA269" s="221">
        <v>2</v>
      </c>
      <c r="CB269" s="221">
        <v>2</v>
      </c>
      <c r="CC269" s="221">
        <v>2</v>
      </c>
      <c r="CD269" s="337">
        <v>2</v>
      </c>
      <c r="CE269" s="221">
        <v>2</v>
      </c>
      <c r="CF269" s="221">
        <v>2</v>
      </c>
      <c r="CG269" s="221">
        <v>2</v>
      </c>
      <c r="CH269" s="221">
        <v>2</v>
      </c>
      <c r="CI269" s="221">
        <v>2</v>
      </c>
      <c r="CJ269" s="337">
        <v>2</v>
      </c>
      <c r="CK269" s="221">
        <v>2</v>
      </c>
      <c r="CL269" s="222">
        <f t="shared" si="144"/>
        <v>25</v>
      </c>
      <c r="CM269" s="237">
        <f t="shared" si="145"/>
        <v>0.96153846153846156</v>
      </c>
      <c r="CN269" s="222">
        <f t="shared" si="146"/>
        <v>1</v>
      </c>
      <c r="CO269" s="237">
        <f t="shared" si="147"/>
        <v>3.8461538461538464E-2</v>
      </c>
      <c r="CP269" s="222">
        <f t="shared" si="148"/>
        <v>0</v>
      </c>
      <c r="CQ269" s="237">
        <f t="shared" si="149"/>
        <v>0</v>
      </c>
      <c r="CR269" s="222">
        <f t="shared" si="150"/>
        <v>0</v>
      </c>
      <c r="CS269" s="237">
        <f t="shared" si="151"/>
        <v>0</v>
      </c>
      <c r="CT269" s="223">
        <f t="shared" si="152"/>
        <v>1.9615384615384615</v>
      </c>
      <c r="CU269" s="223" t="str">
        <f t="shared" si="153"/>
        <v>Đạt mục tiêu</v>
      </c>
      <c r="CV269" s="5"/>
    </row>
    <row r="270" spans="1:100" s="1" customFormat="1" ht="108.5">
      <c r="A270" s="995"/>
      <c r="B270" s="1024"/>
      <c r="C270" s="1033"/>
      <c r="D270" s="1024"/>
      <c r="E270" s="1033"/>
      <c r="F270" s="1075"/>
      <c r="G270" s="292" t="s">
        <v>3013</v>
      </c>
      <c r="H270" s="292" t="s">
        <v>2581</v>
      </c>
      <c r="I270" s="697" t="s">
        <v>2920</v>
      </c>
      <c r="J270" s="118"/>
      <c r="K270" s="496"/>
      <c r="L270" s="5" t="s">
        <v>32</v>
      </c>
      <c r="M270" s="212" t="s">
        <v>31</v>
      </c>
      <c r="N270" s="165" t="s">
        <v>11</v>
      </c>
      <c r="O270" s="221" t="s">
        <v>29</v>
      </c>
      <c r="P270" s="221" t="s">
        <v>24</v>
      </c>
      <c r="Q270" s="5"/>
      <c r="R270" s="5"/>
      <c r="S270" s="5"/>
      <c r="T270" s="5"/>
      <c r="U270" s="195"/>
      <c r="V270" s="5"/>
      <c r="W270" s="5" t="s">
        <v>24</v>
      </c>
      <c r="X270" s="5"/>
      <c r="Y270" s="5"/>
      <c r="Z270" s="5"/>
      <c r="AA270" s="5"/>
      <c r="AB270" s="80">
        <f t="shared" si="143"/>
        <v>1</v>
      </c>
      <c r="AC270" s="642"/>
      <c r="AD270" s="7"/>
      <c r="AE270" s="7"/>
      <c r="AF270" s="7"/>
      <c r="AG270" s="7"/>
      <c r="AH270" s="7"/>
      <c r="AI270" s="7"/>
      <c r="AJ270" s="7"/>
      <c r="AK270" s="7"/>
      <c r="AL270" s="7"/>
      <c r="AM270" s="7"/>
      <c r="AN270" s="7"/>
      <c r="AO270" s="7"/>
      <c r="AP270" s="7"/>
      <c r="AQ270" s="7"/>
      <c r="AR270" s="7"/>
      <c r="AS270" s="7"/>
      <c r="AT270" s="7"/>
      <c r="AU270" s="7" t="s">
        <v>1315</v>
      </c>
      <c r="AV270" s="55"/>
      <c r="AW270" s="7"/>
      <c r="AX270" s="7"/>
      <c r="AY270" s="7"/>
      <c r="AZ270" s="7" t="s">
        <v>1183</v>
      </c>
      <c r="BA270" s="7"/>
      <c r="BB270" s="7"/>
      <c r="BC270" s="7"/>
      <c r="BD270" s="7"/>
      <c r="BE270" s="7"/>
      <c r="BF270" s="7"/>
      <c r="BG270" s="7"/>
      <c r="BH270" s="7"/>
      <c r="BI270" s="7"/>
      <c r="BJ270" s="7"/>
      <c r="BK270" s="7"/>
      <c r="BL270" s="781">
        <v>2</v>
      </c>
      <c r="BM270" s="221">
        <v>2</v>
      </c>
      <c r="BN270" s="221">
        <v>2</v>
      </c>
      <c r="BO270" s="221">
        <v>2</v>
      </c>
      <c r="BP270" s="221">
        <v>2</v>
      </c>
      <c r="BQ270" s="221">
        <v>2</v>
      </c>
      <c r="BR270" s="798">
        <v>1</v>
      </c>
      <c r="BS270" s="226">
        <v>2</v>
      </c>
      <c r="BT270" s="221">
        <v>2</v>
      </c>
      <c r="BU270" s="221">
        <v>2</v>
      </c>
      <c r="BV270" s="221">
        <v>2</v>
      </c>
      <c r="BW270" s="798">
        <v>1</v>
      </c>
      <c r="BX270" s="221">
        <v>2</v>
      </c>
      <c r="BY270" s="798">
        <v>2</v>
      </c>
      <c r="BZ270" s="798">
        <v>2</v>
      </c>
      <c r="CA270" s="221">
        <v>2</v>
      </c>
      <c r="CB270" s="221">
        <v>2</v>
      </c>
      <c r="CC270" s="221">
        <v>1</v>
      </c>
      <c r="CD270" s="337">
        <v>2</v>
      </c>
      <c r="CE270" s="221">
        <v>2</v>
      </c>
      <c r="CF270" s="221">
        <v>2</v>
      </c>
      <c r="CG270" s="221">
        <v>2</v>
      </c>
      <c r="CH270" s="221">
        <v>2</v>
      </c>
      <c r="CI270" s="221">
        <v>2</v>
      </c>
      <c r="CJ270" s="337">
        <v>2</v>
      </c>
      <c r="CK270" s="221">
        <v>2</v>
      </c>
      <c r="CL270" s="222">
        <f t="shared" si="144"/>
        <v>23</v>
      </c>
      <c r="CM270" s="237">
        <f t="shared" si="145"/>
        <v>0.88461538461538458</v>
      </c>
      <c r="CN270" s="222">
        <f t="shared" si="146"/>
        <v>3</v>
      </c>
      <c r="CO270" s="237">
        <f t="shared" si="147"/>
        <v>0.11538461538461539</v>
      </c>
      <c r="CP270" s="222">
        <f t="shared" si="148"/>
        <v>0</v>
      </c>
      <c r="CQ270" s="237">
        <f t="shared" si="149"/>
        <v>0</v>
      </c>
      <c r="CR270" s="222">
        <f t="shared" si="150"/>
        <v>0</v>
      </c>
      <c r="CS270" s="237">
        <f t="shared" si="151"/>
        <v>0</v>
      </c>
      <c r="CT270" s="223">
        <f t="shared" si="152"/>
        <v>1.8846153846153846</v>
      </c>
      <c r="CU270" s="223" t="str">
        <f t="shared" si="153"/>
        <v>Đạt mục tiêu</v>
      </c>
      <c r="CV270" s="5"/>
    </row>
    <row r="271" spans="1:100" s="1" customFormat="1" ht="94.25" customHeight="1">
      <c r="A271" s="995"/>
      <c r="B271" s="1024"/>
      <c r="C271" s="1033"/>
      <c r="D271" s="1024"/>
      <c r="E271" s="1033"/>
      <c r="F271" s="1075"/>
      <c r="G271" s="157" t="s">
        <v>1456</v>
      </c>
      <c r="H271" s="292" t="s">
        <v>2581</v>
      </c>
      <c r="I271" s="442"/>
      <c r="J271" s="32" t="s">
        <v>714</v>
      </c>
      <c r="K271" s="463" t="s">
        <v>1661</v>
      </c>
      <c r="L271" s="5" t="s">
        <v>32</v>
      </c>
      <c r="M271" s="212" t="s">
        <v>31</v>
      </c>
      <c r="N271" s="165" t="s">
        <v>11</v>
      </c>
      <c r="O271" s="221" t="s">
        <v>29</v>
      </c>
      <c r="P271" s="221" t="s">
        <v>24</v>
      </c>
      <c r="Q271" s="5"/>
      <c r="R271" s="5"/>
      <c r="S271" s="5" t="s">
        <v>24</v>
      </c>
      <c r="T271" s="5"/>
      <c r="U271" s="6"/>
      <c r="V271" s="5"/>
      <c r="W271" s="5"/>
      <c r="X271" s="5"/>
      <c r="Y271" s="5"/>
      <c r="Z271" s="5"/>
      <c r="AA271" s="5"/>
      <c r="AB271" s="80">
        <f t="shared" si="143"/>
        <v>1</v>
      </c>
      <c r="AC271" s="642"/>
      <c r="AD271" s="7"/>
      <c r="AE271" s="7"/>
      <c r="AF271" s="7"/>
      <c r="AG271" s="7"/>
      <c r="AH271" s="7"/>
      <c r="AI271" s="7"/>
      <c r="AJ271" s="7"/>
      <c r="AK271" s="7"/>
      <c r="AL271" s="7"/>
      <c r="AM271" s="7"/>
      <c r="AN271" s="7" t="s">
        <v>1183</v>
      </c>
      <c r="AO271" s="7"/>
      <c r="AP271" s="7"/>
      <c r="AQ271" s="7"/>
      <c r="AR271" s="7"/>
      <c r="AS271" s="7"/>
      <c r="AT271" s="7"/>
      <c r="AU271" s="7"/>
      <c r="AV271" s="55"/>
      <c r="AW271" s="7"/>
      <c r="AX271" s="7"/>
      <c r="AY271" s="7"/>
      <c r="AZ271" s="7"/>
      <c r="BA271" s="7"/>
      <c r="BB271" s="7"/>
      <c r="BC271" s="7"/>
      <c r="BD271" s="7"/>
      <c r="BE271" s="7"/>
      <c r="BF271" s="7"/>
      <c r="BG271" s="7"/>
      <c r="BH271" s="7"/>
      <c r="BI271" s="7"/>
      <c r="BJ271" s="7"/>
      <c r="BK271" s="7"/>
      <c r="BL271" s="781">
        <v>2</v>
      </c>
      <c r="BM271" s="221">
        <v>2</v>
      </c>
      <c r="BN271" s="221">
        <v>2</v>
      </c>
      <c r="BO271" s="221">
        <v>2</v>
      </c>
      <c r="BP271" s="221">
        <v>2</v>
      </c>
      <c r="BQ271" s="221">
        <v>2</v>
      </c>
      <c r="BR271" s="798">
        <v>2</v>
      </c>
      <c r="BS271" s="226">
        <v>2</v>
      </c>
      <c r="BT271" s="221">
        <v>1</v>
      </c>
      <c r="BU271" s="221">
        <v>2</v>
      </c>
      <c r="BV271" s="221">
        <v>2</v>
      </c>
      <c r="BW271" s="798">
        <v>2</v>
      </c>
      <c r="BX271" s="221">
        <v>2</v>
      </c>
      <c r="BY271" s="798">
        <v>2</v>
      </c>
      <c r="BZ271" s="798">
        <v>2</v>
      </c>
      <c r="CA271" s="221">
        <v>2</v>
      </c>
      <c r="CB271" s="221">
        <v>2</v>
      </c>
      <c r="CC271" s="221">
        <v>2</v>
      </c>
      <c r="CD271" s="337">
        <v>2</v>
      </c>
      <c r="CE271" s="221">
        <v>2</v>
      </c>
      <c r="CF271" s="221">
        <v>2</v>
      </c>
      <c r="CG271" s="221">
        <v>2</v>
      </c>
      <c r="CH271" s="221">
        <v>2</v>
      </c>
      <c r="CI271" s="221">
        <v>2</v>
      </c>
      <c r="CJ271" s="337">
        <v>2</v>
      </c>
      <c r="CK271" s="221">
        <v>2</v>
      </c>
      <c r="CL271" s="222">
        <f t="shared" si="144"/>
        <v>25</v>
      </c>
      <c r="CM271" s="237">
        <f t="shared" si="145"/>
        <v>0.96153846153846156</v>
      </c>
      <c r="CN271" s="222">
        <f t="shared" si="146"/>
        <v>1</v>
      </c>
      <c r="CO271" s="237">
        <f t="shared" si="147"/>
        <v>3.8461538461538464E-2</v>
      </c>
      <c r="CP271" s="222">
        <f t="shared" si="148"/>
        <v>0</v>
      </c>
      <c r="CQ271" s="237">
        <f t="shared" si="149"/>
        <v>0</v>
      </c>
      <c r="CR271" s="222">
        <f t="shared" si="150"/>
        <v>0</v>
      </c>
      <c r="CS271" s="237">
        <f t="shared" si="151"/>
        <v>0</v>
      </c>
      <c r="CT271" s="223">
        <f t="shared" si="152"/>
        <v>1.9615384615384615</v>
      </c>
      <c r="CU271" s="223" t="str">
        <f t="shared" si="153"/>
        <v>Đạt mục tiêu</v>
      </c>
      <c r="CV271" s="5"/>
    </row>
    <row r="272" spans="1:100" s="1" customFormat="1" ht="124">
      <c r="A272" s="44">
        <v>99</v>
      </c>
      <c r="B272" s="289" t="s">
        <v>2925</v>
      </c>
      <c r="C272" s="215" t="s">
        <v>28</v>
      </c>
      <c r="D272" s="289" t="s">
        <v>1060</v>
      </c>
      <c r="E272" s="215" t="s">
        <v>28</v>
      </c>
      <c r="F272" s="135" t="s">
        <v>1061</v>
      </c>
      <c r="G272" s="157" t="s">
        <v>3012</v>
      </c>
      <c r="H272" s="157"/>
      <c r="I272" s="706" t="s">
        <v>2422</v>
      </c>
      <c r="J272" s="32"/>
      <c r="K272" s="464"/>
      <c r="L272" s="5" t="s">
        <v>32</v>
      </c>
      <c r="M272" s="212" t="s">
        <v>31</v>
      </c>
      <c r="N272" s="165" t="s">
        <v>11</v>
      </c>
      <c r="O272" s="221" t="s">
        <v>29</v>
      </c>
      <c r="P272" s="221" t="s">
        <v>24</v>
      </c>
      <c r="Q272" s="5"/>
      <c r="R272" s="5"/>
      <c r="S272" s="5"/>
      <c r="T272" s="5"/>
      <c r="U272" s="195"/>
      <c r="V272" s="5"/>
      <c r="W272" s="5" t="s">
        <v>24</v>
      </c>
      <c r="X272" s="5"/>
      <c r="Y272" s="5"/>
      <c r="Z272" s="5"/>
      <c r="AA272" s="5"/>
      <c r="AB272" s="80">
        <f t="shared" si="143"/>
        <v>1</v>
      </c>
      <c r="AC272" s="642"/>
      <c r="AD272" s="7"/>
      <c r="AE272" s="7"/>
      <c r="AF272" s="7"/>
      <c r="AG272" s="7"/>
      <c r="AH272" s="7"/>
      <c r="AI272" s="7"/>
      <c r="AJ272" s="7"/>
      <c r="AK272" s="7"/>
      <c r="AL272" s="7"/>
      <c r="AM272" s="7"/>
      <c r="AN272" s="7"/>
      <c r="AO272" s="7"/>
      <c r="AP272" s="7"/>
      <c r="AQ272" s="7"/>
      <c r="AR272" s="7"/>
      <c r="AS272" s="7" t="s">
        <v>1317</v>
      </c>
      <c r="AT272" s="7"/>
      <c r="AU272" s="7"/>
      <c r="AV272" s="55"/>
      <c r="AW272" s="7"/>
      <c r="AX272" s="7"/>
      <c r="AY272" s="7" t="s">
        <v>1404</v>
      </c>
      <c r="AZ272" s="7" t="s">
        <v>1404</v>
      </c>
      <c r="BA272" s="7"/>
      <c r="BB272" s="7"/>
      <c r="BC272" s="7"/>
      <c r="BD272" s="7"/>
      <c r="BE272" s="7"/>
      <c r="BF272" s="7"/>
      <c r="BG272" s="7"/>
      <c r="BH272" s="7"/>
      <c r="BI272" s="7"/>
      <c r="BJ272" s="7"/>
      <c r="BK272" s="7"/>
      <c r="BL272" s="781">
        <v>2</v>
      </c>
      <c r="BM272" s="221">
        <v>2</v>
      </c>
      <c r="BN272" s="221">
        <v>2</v>
      </c>
      <c r="BO272" s="221">
        <v>2</v>
      </c>
      <c r="BP272" s="221">
        <v>2</v>
      </c>
      <c r="BQ272" s="221">
        <v>2</v>
      </c>
      <c r="BR272" s="798">
        <v>2</v>
      </c>
      <c r="BS272" s="226">
        <v>2</v>
      </c>
      <c r="BT272" s="221">
        <v>2</v>
      </c>
      <c r="BU272" s="221">
        <v>2</v>
      </c>
      <c r="BV272" s="221">
        <v>2</v>
      </c>
      <c r="BW272" s="798">
        <v>2</v>
      </c>
      <c r="BX272" s="221">
        <v>2</v>
      </c>
      <c r="BY272" s="798">
        <v>2</v>
      </c>
      <c r="BZ272" s="798">
        <v>2</v>
      </c>
      <c r="CA272" s="221">
        <v>2</v>
      </c>
      <c r="CB272" s="221">
        <v>2</v>
      </c>
      <c r="CC272" s="221">
        <v>1</v>
      </c>
      <c r="CD272" s="337">
        <v>2</v>
      </c>
      <c r="CE272" s="221">
        <v>2</v>
      </c>
      <c r="CF272" s="221">
        <v>2</v>
      </c>
      <c r="CG272" s="221">
        <v>2</v>
      </c>
      <c r="CH272" s="221">
        <v>2</v>
      </c>
      <c r="CI272" s="221">
        <v>2</v>
      </c>
      <c r="CJ272" s="337">
        <v>2</v>
      </c>
      <c r="CK272" s="221">
        <v>2</v>
      </c>
      <c r="CL272" s="222">
        <f t="shared" si="144"/>
        <v>25</v>
      </c>
      <c r="CM272" s="237">
        <f t="shared" si="145"/>
        <v>0.96153846153846156</v>
      </c>
      <c r="CN272" s="222">
        <f t="shared" si="146"/>
        <v>1</v>
      </c>
      <c r="CO272" s="237">
        <f t="shared" si="147"/>
        <v>3.8461538461538464E-2</v>
      </c>
      <c r="CP272" s="222">
        <f t="shared" si="148"/>
        <v>0</v>
      </c>
      <c r="CQ272" s="237">
        <f t="shared" si="149"/>
        <v>0</v>
      </c>
      <c r="CR272" s="222">
        <f t="shared" si="150"/>
        <v>0</v>
      </c>
      <c r="CS272" s="237">
        <f t="shared" si="151"/>
        <v>0</v>
      </c>
      <c r="CT272" s="223">
        <f t="shared" si="152"/>
        <v>1.9615384615384615</v>
      </c>
      <c r="CU272" s="223" t="str">
        <f t="shared" si="153"/>
        <v>Đạt mục tiêu</v>
      </c>
      <c r="CV272" s="5"/>
    </row>
    <row r="273" spans="1:100" s="315" customFormat="1" ht="16.5">
      <c r="A273" s="314"/>
      <c r="B273" s="1045" t="s">
        <v>1616</v>
      </c>
      <c r="C273" s="1045"/>
      <c r="D273" s="1045"/>
      <c r="E273" s="1045"/>
      <c r="F273" s="1045"/>
      <c r="G273" s="1045"/>
      <c r="H273" s="1045"/>
      <c r="I273" s="1045"/>
      <c r="J273" s="1045"/>
      <c r="K273" s="1045"/>
      <c r="L273" s="1045"/>
      <c r="M273" s="1045"/>
      <c r="N273" s="1045"/>
      <c r="O273" s="1045"/>
      <c r="P273" s="1045"/>
      <c r="Q273" s="300"/>
      <c r="R273" s="300"/>
      <c r="S273" s="300"/>
      <c r="T273" s="300"/>
      <c r="U273" s="300"/>
      <c r="V273" s="300"/>
      <c r="W273" s="409"/>
      <c r="X273" s="300"/>
      <c r="Y273" s="300" t="s">
        <v>38</v>
      </c>
      <c r="Z273" s="300"/>
      <c r="AA273" s="300"/>
      <c r="AB273" s="300"/>
      <c r="AC273" s="646" t="s">
        <v>38</v>
      </c>
      <c r="AD273" s="300"/>
      <c r="AE273" s="300"/>
      <c r="AF273" s="300"/>
      <c r="AG273" s="300"/>
      <c r="AH273" s="300"/>
      <c r="AI273" s="300"/>
      <c r="AJ273" s="300"/>
      <c r="AK273" s="300"/>
      <c r="AL273" s="300"/>
      <c r="AM273" s="300"/>
      <c r="AN273" s="300"/>
      <c r="AO273" s="300"/>
      <c r="AP273" s="300"/>
      <c r="AQ273" s="300"/>
      <c r="AR273" s="300"/>
      <c r="AS273" s="300"/>
      <c r="AT273" s="300"/>
      <c r="AU273" s="300"/>
      <c r="AV273" s="300"/>
      <c r="AW273" s="300"/>
      <c r="AX273" s="300"/>
      <c r="AY273" s="300"/>
      <c r="AZ273" s="300"/>
      <c r="BA273" s="300"/>
      <c r="BB273" s="300"/>
      <c r="BC273" s="300"/>
      <c r="BD273" s="300"/>
      <c r="BE273" s="300"/>
      <c r="BF273" s="300"/>
      <c r="BG273" s="300"/>
      <c r="BH273" s="300"/>
      <c r="BI273" s="300"/>
      <c r="BJ273" s="300"/>
      <c r="BK273" s="300"/>
      <c r="BL273" s="785" t="s">
        <v>38</v>
      </c>
      <c r="BM273" s="300" t="s">
        <v>38</v>
      </c>
      <c r="BN273" s="300" t="s">
        <v>38</v>
      </c>
      <c r="BO273" s="300" t="s">
        <v>38</v>
      </c>
      <c r="BP273" s="300" t="s">
        <v>38</v>
      </c>
      <c r="BQ273" s="300" t="s">
        <v>38</v>
      </c>
      <c r="BR273" s="801" t="s">
        <v>38</v>
      </c>
      <c r="BS273" s="300" t="s">
        <v>38</v>
      </c>
      <c r="BT273" s="300" t="s">
        <v>38</v>
      </c>
      <c r="BU273" s="300" t="s">
        <v>38</v>
      </c>
      <c r="BV273" s="300" t="s">
        <v>38</v>
      </c>
      <c r="BW273" s="801" t="s">
        <v>38</v>
      </c>
      <c r="BX273" s="300" t="s">
        <v>38</v>
      </c>
      <c r="BY273" s="801" t="s">
        <v>38</v>
      </c>
      <c r="BZ273" s="801" t="s">
        <v>38</v>
      </c>
      <c r="CA273" s="300" t="s">
        <v>38</v>
      </c>
      <c r="CB273" s="300" t="s">
        <v>38</v>
      </c>
      <c r="CC273" s="300" t="s">
        <v>38</v>
      </c>
      <c r="CD273" s="300" t="s">
        <v>38</v>
      </c>
      <c r="CE273" s="300" t="s">
        <v>38</v>
      </c>
      <c r="CF273" s="300" t="s">
        <v>38</v>
      </c>
      <c r="CG273" s="300" t="s">
        <v>38</v>
      </c>
      <c r="CH273" s="300" t="s">
        <v>38</v>
      </c>
      <c r="CI273" s="300" t="s">
        <v>38</v>
      </c>
      <c r="CJ273" s="300" t="s">
        <v>38</v>
      </c>
      <c r="CK273" s="300" t="s">
        <v>38</v>
      </c>
      <c r="CL273" s="300" t="s">
        <v>38</v>
      </c>
      <c r="CM273" s="300" t="s">
        <v>38</v>
      </c>
      <c r="CN273" s="300" t="s">
        <v>38</v>
      </c>
      <c r="CO273" s="300" t="s">
        <v>38</v>
      </c>
      <c r="CP273" s="300" t="s">
        <v>38</v>
      </c>
      <c r="CQ273" s="300" t="s">
        <v>38</v>
      </c>
      <c r="CR273" s="300" t="s">
        <v>38</v>
      </c>
      <c r="CS273" s="300" t="s">
        <v>38</v>
      </c>
      <c r="CT273" s="300" t="s">
        <v>38</v>
      </c>
      <c r="CU273" s="300" t="s">
        <v>38</v>
      </c>
      <c r="CV273" s="300"/>
    </row>
    <row r="274" spans="1:100" ht="104.25" customHeight="1">
      <c r="A274" s="1036">
        <v>100</v>
      </c>
      <c r="B274" s="1024" t="s">
        <v>2420</v>
      </c>
      <c r="C274" s="1033" t="s">
        <v>26</v>
      </c>
      <c r="D274" s="1024" t="s">
        <v>187</v>
      </c>
      <c r="E274" s="1033" t="s">
        <v>26</v>
      </c>
      <c r="F274" s="1024" t="s">
        <v>187</v>
      </c>
      <c r="G274" s="569" t="s">
        <v>2799</v>
      </c>
      <c r="H274" s="569"/>
      <c r="I274" s="707" t="s">
        <v>2405</v>
      </c>
      <c r="J274" s="107" t="s">
        <v>715</v>
      </c>
      <c r="K274" s="473" t="s">
        <v>1652</v>
      </c>
      <c r="L274" s="212" t="s">
        <v>32</v>
      </c>
      <c r="M274" s="212" t="s">
        <v>31</v>
      </c>
      <c r="N274" s="165" t="s">
        <v>11</v>
      </c>
      <c r="O274" s="221" t="s">
        <v>29</v>
      </c>
      <c r="P274" s="221" t="s">
        <v>24</v>
      </c>
      <c r="Q274" s="5"/>
      <c r="R274" s="5"/>
      <c r="S274" s="5"/>
      <c r="T274" s="5"/>
      <c r="U274" s="6"/>
      <c r="V274" s="5"/>
      <c r="W274" s="5"/>
      <c r="X274" s="5"/>
      <c r="Y274" s="221" t="s">
        <v>24</v>
      </c>
      <c r="Z274" s="5"/>
      <c r="AA274" s="5"/>
      <c r="AB274" s="80">
        <f t="shared" ref="AB274:AB282" si="154">COUNTIF($Q274:$AA274,"x")</f>
        <v>1</v>
      </c>
      <c r="AC274" s="642"/>
      <c r="AD274" s="7"/>
      <c r="AE274" s="7"/>
      <c r="AF274" s="7"/>
      <c r="AG274" s="7"/>
      <c r="AH274" s="7"/>
      <c r="AI274" s="7"/>
      <c r="AJ274" s="7"/>
      <c r="AK274" s="7"/>
      <c r="AL274" s="7"/>
      <c r="AM274" s="7"/>
      <c r="AN274" s="7"/>
      <c r="AO274" s="7"/>
      <c r="AP274" s="7"/>
      <c r="AQ274" s="7"/>
      <c r="AR274" s="7"/>
      <c r="AS274" s="7"/>
      <c r="AT274" s="7"/>
      <c r="AU274" s="7"/>
      <c r="AV274" s="55"/>
      <c r="AW274" s="7"/>
      <c r="AX274" s="7"/>
      <c r="AY274" s="7"/>
      <c r="AZ274" s="7"/>
      <c r="BA274" s="7"/>
      <c r="BB274" s="7"/>
      <c r="BC274" s="7"/>
      <c r="BD274" s="7"/>
      <c r="BE274" s="55" t="s">
        <v>1315</v>
      </c>
      <c r="BF274" s="55" t="s">
        <v>1315</v>
      </c>
      <c r="BG274" s="55" t="s">
        <v>1315</v>
      </c>
      <c r="BH274" s="7"/>
      <c r="BI274" s="7"/>
      <c r="BJ274" s="7"/>
      <c r="BK274" s="7"/>
      <c r="BL274" s="781">
        <v>2</v>
      </c>
      <c r="BM274" s="221">
        <v>2</v>
      </c>
      <c r="BN274" s="221">
        <v>2</v>
      </c>
      <c r="BO274" s="221">
        <v>2</v>
      </c>
      <c r="BP274" s="221">
        <v>2</v>
      </c>
      <c r="BQ274" s="221">
        <v>2</v>
      </c>
      <c r="BR274" s="798">
        <v>2</v>
      </c>
      <c r="BS274" s="226">
        <v>2</v>
      </c>
      <c r="BT274" s="221">
        <v>2</v>
      </c>
      <c r="BU274" s="221">
        <v>2</v>
      </c>
      <c r="BV274" s="221">
        <v>2</v>
      </c>
      <c r="BW274" s="798">
        <v>2</v>
      </c>
      <c r="BX274" s="221">
        <v>2</v>
      </c>
      <c r="BY274" s="798">
        <v>2</v>
      </c>
      <c r="BZ274" s="798">
        <v>2</v>
      </c>
      <c r="CA274" s="221">
        <v>2</v>
      </c>
      <c r="CB274" s="221">
        <v>2</v>
      </c>
      <c r="CC274" s="221">
        <v>2</v>
      </c>
      <c r="CD274" s="337">
        <v>2</v>
      </c>
      <c r="CE274" s="221">
        <v>2</v>
      </c>
      <c r="CF274" s="221">
        <v>2</v>
      </c>
      <c r="CG274" s="221">
        <v>2</v>
      </c>
      <c r="CH274" s="221">
        <v>2</v>
      </c>
      <c r="CI274" s="221">
        <v>2</v>
      </c>
      <c r="CJ274" s="337">
        <v>2</v>
      </c>
      <c r="CK274" s="221">
        <v>2</v>
      </c>
      <c r="CL274" s="222">
        <f t="shared" ref="CL274:CL282" si="155">COUNTIF(BL274:CK274,"2")</f>
        <v>26</v>
      </c>
      <c r="CM274" s="237">
        <f t="shared" ref="CM274:CM282" si="156">CL274/(CL274+CN274+CP274+CR274)</f>
        <v>1</v>
      </c>
      <c r="CN274" s="222">
        <f t="shared" ref="CN274:CN282" si="157">COUNTIF(BL274:CK274,"1")</f>
        <v>0</v>
      </c>
      <c r="CO274" s="237">
        <f t="shared" ref="CO274:CO282" si="158">CN274/(CL274+CN274+CP274+CR274)</f>
        <v>0</v>
      </c>
      <c r="CP274" s="222">
        <f t="shared" ref="CP274:CP282" si="159">COUNTIF(BL274:CK274,"0")</f>
        <v>0</v>
      </c>
      <c r="CQ274" s="237">
        <f t="shared" ref="CQ274:CQ282" si="160">CP274/(CL274+CN274+CP274+CR274)</f>
        <v>0</v>
      </c>
      <c r="CR274" s="222">
        <f t="shared" ref="CR274:CR282" si="161">COUNTIF(BL274:CK274,"KĐG")</f>
        <v>0</v>
      </c>
      <c r="CS274" s="237">
        <f t="shared" ref="CS274:CS282" si="162">CR274/(CL274+CN274+CP274+CR274)</f>
        <v>0</v>
      </c>
      <c r="CT274" s="223">
        <f t="shared" ref="CT274:CT282" si="163">(((CL274*2)+(CN274*1)+(CP274*0)))/(CL274+CN274+CP274)</f>
        <v>2</v>
      </c>
      <c r="CU274" s="223" t="str">
        <f t="shared" ref="CU274:CU282" si="164">IF(CS274&gt;=50%,"KĐG",IF(CT274&gt;=1.6,"Đạt mục tiêu",IF(CT274&gt;=1,"Cần cố gắng","Chưa đạt")))</f>
        <v>Đạt mục tiêu</v>
      </c>
      <c r="CV274" s="221"/>
    </row>
    <row r="275" spans="1:100" ht="99" customHeight="1">
      <c r="A275" s="1036"/>
      <c r="B275" s="1024"/>
      <c r="C275" s="1033"/>
      <c r="D275" s="1024"/>
      <c r="E275" s="1033"/>
      <c r="F275" s="1024"/>
      <c r="G275" s="219" t="s">
        <v>2800</v>
      </c>
      <c r="H275" s="219"/>
      <c r="I275" s="707" t="s">
        <v>2405</v>
      </c>
      <c r="J275" s="107"/>
      <c r="K275" s="469"/>
      <c r="L275" s="212" t="s">
        <v>32</v>
      </c>
      <c r="M275" s="212" t="s">
        <v>31</v>
      </c>
      <c r="N275" s="165" t="s">
        <v>11</v>
      </c>
      <c r="O275" s="221" t="s">
        <v>29</v>
      </c>
      <c r="P275" s="221" t="s">
        <v>24</v>
      </c>
      <c r="Q275" s="5"/>
      <c r="R275" s="5"/>
      <c r="S275" s="5"/>
      <c r="T275" s="5"/>
      <c r="U275" s="6"/>
      <c r="V275" s="5"/>
      <c r="W275" s="5"/>
      <c r="X275" s="5"/>
      <c r="Y275" s="221" t="s">
        <v>24</v>
      </c>
      <c r="Z275" s="5"/>
      <c r="AA275" s="5"/>
      <c r="AB275" s="80">
        <f t="shared" si="154"/>
        <v>1</v>
      </c>
      <c r="AC275" s="642"/>
      <c r="AD275" s="7"/>
      <c r="AE275" s="7"/>
      <c r="AF275" s="7"/>
      <c r="AG275" s="7"/>
      <c r="AH275" s="7"/>
      <c r="AI275" s="7"/>
      <c r="AJ275" s="7"/>
      <c r="AK275" s="7"/>
      <c r="AL275" s="7"/>
      <c r="AM275" s="7"/>
      <c r="AN275" s="7"/>
      <c r="AO275" s="7"/>
      <c r="AP275" s="7"/>
      <c r="AQ275" s="7"/>
      <c r="AR275" s="7"/>
      <c r="AS275" s="7"/>
      <c r="AT275" s="7"/>
      <c r="AU275" s="7"/>
      <c r="AV275" s="55"/>
      <c r="AW275" s="7"/>
      <c r="AX275" s="7"/>
      <c r="AY275" s="7"/>
      <c r="AZ275" s="7"/>
      <c r="BA275" s="7"/>
      <c r="BB275" s="7"/>
      <c r="BC275" s="7"/>
      <c r="BD275" s="7"/>
      <c r="BE275" s="55"/>
      <c r="BF275" s="55" t="s">
        <v>1317</v>
      </c>
      <c r="BG275" s="55"/>
      <c r="BH275" s="7"/>
      <c r="BI275" s="7"/>
      <c r="BJ275" s="7"/>
      <c r="BK275" s="7"/>
      <c r="BL275" s="781">
        <v>2</v>
      </c>
      <c r="BM275" s="221">
        <v>2</v>
      </c>
      <c r="BN275" s="221">
        <v>2</v>
      </c>
      <c r="BO275" s="221">
        <v>2</v>
      </c>
      <c r="BP275" s="221">
        <v>2</v>
      </c>
      <c r="BQ275" s="221">
        <v>2</v>
      </c>
      <c r="BR275" s="798">
        <v>2</v>
      </c>
      <c r="BS275" s="226">
        <v>2</v>
      </c>
      <c r="BT275" s="221">
        <v>2</v>
      </c>
      <c r="BU275" s="221">
        <v>2</v>
      </c>
      <c r="BV275" s="221">
        <v>2</v>
      </c>
      <c r="BW275" s="798">
        <v>2</v>
      </c>
      <c r="BX275" s="221">
        <v>2</v>
      </c>
      <c r="BY275" s="798">
        <v>2</v>
      </c>
      <c r="BZ275" s="798">
        <v>2</v>
      </c>
      <c r="CA275" s="221">
        <v>2</v>
      </c>
      <c r="CB275" s="221">
        <v>2</v>
      </c>
      <c r="CC275" s="221">
        <v>2</v>
      </c>
      <c r="CD275" s="337">
        <v>2</v>
      </c>
      <c r="CE275" s="221">
        <v>2</v>
      </c>
      <c r="CF275" s="221">
        <v>1</v>
      </c>
      <c r="CG275" s="221">
        <v>2</v>
      </c>
      <c r="CH275" s="221">
        <v>2</v>
      </c>
      <c r="CI275" s="221">
        <v>2</v>
      </c>
      <c r="CJ275" s="337">
        <v>2</v>
      </c>
      <c r="CK275" s="221">
        <v>2</v>
      </c>
      <c r="CL275" s="222">
        <f t="shared" si="155"/>
        <v>25</v>
      </c>
      <c r="CM275" s="237">
        <f t="shared" si="156"/>
        <v>0.96153846153846156</v>
      </c>
      <c r="CN275" s="222">
        <f t="shared" si="157"/>
        <v>1</v>
      </c>
      <c r="CO275" s="237">
        <f t="shared" si="158"/>
        <v>3.8461538461538464E-2</v>
      </c>
      <c r="CP275" s="222">
        <f t="shared" si="159"/>
        <v>0</v>
      </c>
      <c r="CQ275" s="237">
        <f t="shared" si="160"/>
        <v>0</v>
      </c>
      <c r="CR275" s="222">
        <f t="shared" si="161"/>
        <v>0</v>
      </c>
      <c r="CS275" s="237">
        <f t="shared" si="162"/>
        <v>0</v>
      </c>
      <c r="CT275" s="223">
        <f t="shared" si="163"/>
        <v>1.9615384615384615</v>
      </c>
      <c r="CU275" s="223" t="str">
        <f t="shared" si="164"/>
        <v>Đạt mục tiêu</v>
      </c>
      <c r="CV275" s="221"/>
    </row>
    <row r="276" spans="1:100" ht="112.5" customHeight="1">
      <c r="A276" s="1036"/>
      <c r="B276" s="1024"/>
      <c r="C276" s="1033"/>
      <c r="D276" s="1024"/>
      <c r="E276" s="1033"/>
      <c r="F276" s="1024"/>
      <c r="G276" s="219" t="s">
        <v>2801</v>
      </c>
      <c r="H276" s="219"/>
      <c r="I276" s="707" t="s">
        <v>2405</v>
      </c>
      <c r="J276" s="107"/>
      <c r="K276" s="469"/>
      <c r="L276" s="212" t="s">
        <v>32</v>
      </c>
      <c r="M276" s="212" t="s">
        <v>31</v>
      </c>
      <c r="N276" s="165" t="s">
        <v>11</v>
      </c>
      <c r="O276" s="221" t="s">
        <v>29</v>
      </c>
      <c r="P276" s="221" t="s">
        <v>24</v>
      </c>
      <c r="Q276" s="5"/>
      <c r="R276" s="5"/>
      <c r="S276" s="5"/>
      <c r="T276" s="5"/>
      <c r="U276" s="6"/>
      <c r="V276" s="5"/>
      <c r="W276" s="5"/>
      <c r="X276" s="5"/>
      <c r="Y276" s="221" t="s">
        <v>24</v>
      </c>
      <c r="Z276" s="5"/>
      <c r="AA276" s="5"/>
      <c r="AB276" s="80">
        <f t="shared" si="154"/>
        <v>1</v>
      </c>
      <c r="AC276" s="642"/>
      <c r="AD276" s="7"/>
      <c r="AE276" s="7"/>
      <c r="AF276" s="7"/>
      <c r="AG276" s="7"/>
      <c r="AH276" s="7"/>
      <c r="AI276" s="7"/>
      <c r="AJ276" s="7"/>
      <c r="AK276" s="7"/>
      <c r="AL276" s="7"/>
      <c r="AM276" s="7"/>
      <c r="AN276" s="7"/>
      <c r="AO276" s="7"/>
      <c r="AP276" s="7"/>
      <c r="AQ276" s="7"/>
      <c r="AR276" s="7"/>
      <c r="AS276" s="7"/>
      <c r="AT276" s="7"/>
      <c r="AU276" s="7"/>
      <c r="AV276" s="55"/>
      <c r="AW276" s="7"/>
      <c r="AX276" s="7"/>
      <c r="AY276" s="7"/>
      <c r="AZ276" s="7"/>
      <c r="BA276" s="7"/>
      <c r="BB276" s="7"/>
      <c r="BC276" s="7"/>
      <c r="BD276" s="7"/>
      <c r="BE276" s="55"/>
      <c r="BF276" s="55"/>
      <c r="BG276" s="55" t="s">
        <v>1317</v>
      </c>
      <c r="BH276" s="7"/>
      <c r="BI276" s="7"/>
      <c r="BJ276" s="7"/>
      <c r="BK276" s="7"/>
      <c r="BL276" s="781">
        <v>2</v>
      </c>
      <c r="BM276" s="221">
        <v>2</v>
      </c>
      <c r="BN276" s="221">
        <v>2</v>
      </c>
      <c r="BO276" s="221">
        <v>2</v>
      </c>
      <c r="BP276" s="221">
        <v>1</v>
      </c>
      <c r="BQ276" s="221">
        <v>2</v>
      </c>
      <c r="BR276" s="798">
        <v>2</v>
      </c>
      <c r="BS276" s="226">
        <v>2</v>
      </c>
      <c r="BT276" s="221">
        <v>2</v>
      </c>
      <c r="BU276" s="221">
        <v>2</v>
      </c>
      <c r="BV276" s="221">
        <v>2</v>
      </c>
      <c r="BW276" s="798">
        <v>2</v>
      </c>
      <c r="BX276" s="221">
        <v>2</v>
      </c>
      <c r="BY276" s="798">
        <v>2</v>
      </c>
      <c r="BZ276" s="798">
        <v>2</v>
      </c>
      <c r="CA276" s="221">
        <v>2</v>
      </c>
      <c r="CB276" s="221">
        <v>2</v>
      </c>
      <c r="CC276" s="221">
        <v>2</v>
      </c>
      <c r="CD276" s="337">
        <v>2</v>
      </c>
      <c r="CE276" s="221">
        <v>2</v>
      </c>
      <c r="CF276" s="221">
        <v>2</v>
      </c>
      <c r="CG276" s="221">
        <v>2</v>
      </c>
      <c r="CH276" s="221">
        <v>2</v>
      </c>
      <c r="CI276" s="221">
        <v>2</v>
      </c>
      <c r="CJ276" s="337">
        <v>2</v>
      </c>
      <c r="CK276" s="221">
        <v>2</v>
      </c>
      <c r="CL276" s="222">
        <f t="shared" si="155"/>
        <v>25</v>
      </c>
      <c r="CM276" s="237">
        <f t="shared" si="156"/>
        <v>0.96153846153846156</v>
      </c>
      <c r="CN276" s="222">
        <f t="shared" si="157"/>
        <v>1</v>
      </c>
      <c r="CO276" s="237">
        <f t="shared" si="158"/>
        <v>3.8461538461538464E-2</v>
      </c>
      <c r="CP276" s="222">
        <f t="shared" si="159"/>
        <v>0</v>
      </c>
      <c r="CQ276" s="237">
        <f t="shared" si="160"/>
        <v>0</v>
      </c>
      <c r="CR276" s="222">
        <f t="shared" si="161"/>
        <v>0</v>
      </c>
      <c r="CS276" s="237">
        <f t="shared" si="162"/>
        <v>0</v>
      </c>
      <c r="CT276" s="223">
        <f t="shared" si="163"/>
        <v>1.9615384615384615</v>
      </c>
      <c r="CU276" s="223" t="str">
        <f t="shared" si="164"/>
        <v>Đạt mục tiêu</v>
      </c>
      <c r="CV276" s="221"/>
    </row>
    <row r="277" spans="1:100" ht="96.75" customHeight="1">
      <c r="A277" s="1036"/>
      <c r="B277" s="1024"/>
      <c r="C277" s="1033"/>
      <c r="D277" s="1024"/>
      <c r="E277" s="1033"/>
      <c r="F277" s="1024"/>
      <c r="G277" s="48" t="s">
        <v>2802</v>
      </c>
      <c r="H277" s="48"/>
      <c r="I277" s="707" t="s">
        <v>2405</v>
      </c>
      <c r="J277" s="53"/>
      <c r="K277" s="495"/>
      <c r="L277" s="212" t="s">
        <v>32</v>
      </c>
      <c r="M277" s="212" t="s">
        <v>31</v>
      </c>
      <c r="N277" s="165" t="s">
        <v>11</v>
      </c>
      <c r="O277" s="221" t="s">
        <v>29</v>
      </c>
      <c r="P277" s="221" t="s">
        <v>24</v>
      </c>
      <c r="Q277" s="5"/>
      <c r="R277" s="5"/>
      <c r="S277" s="5"/>
      <c r="T277" s="5"/>
      <c r="U277" s="6"/>
      <c r="V277" s="5"/>
      <c r="W277" s="5"/>
      <c r="X277" s="5"/>
      <c r="Y277" s="221" t="s">
        <v>24</v>
      </c>
      <c r="Z277" s="5"/>
      <c r="AA277" s="5"/>
      <c r="AB277" s="80">
        <f t="shared" si="154"/>
        <v>1</v>
      </c>
      <c r="AC277" s="642"/>
      <c r="AD277" s="7"/>
      <c r="AE277" s="7"/>
      <c r="AF277" s="7"/>
      <c r="AG277" s="7"/>
      <c r="AH277" s="7"/>
      <c r="AI277" s="7"/>
      <c r="AJ277" s="7"/>
      <c r="AK277" s="7"/>
      <c r="AL277" s="7"/>
      <c r="AM277" s="7"/>
      <c r="AN277" s="7"/>
      <c r="AO277" s="7"/>
      <c r="AP277" s="7"/>
      <c r="AQ277" s="7"/>
      <c r="AR277" s="7"/>
      <c r="AS277" s="7"/>
      <c r="AT277" s="7"/>
      <c r="AU277" s="7"/>
      <c r="AV277" s="55"/>
      <c r="AW277" s="7"/>
      <c r="AX277" s="7"/>
      <c r="AY277" s="7"/>
      <c r="AZ277" s="7"/>
      <c r="BA277" s="7"/>
      <c r="BB277" s="7"/>
      <c r="BC277" s="7"/>
      <c r="BD277" s="7"/>
      <c r="BE277" s="55"/>
      <c r="BF277" s="55" t="s">
        <v>1317</v>
      </c>
      <c r="BG277" s="55"/>
      <c r="BH277" s="7"/>
      <c r="BI277" s="7"/>
      <c r="BJ277" s="7"/>
      <c r="BK277" s="7"/>
      <c r="BL277" s="781">
        <v>2</v>
      </c>
      <c r="BM277" s="221">
        <v>2</v>
      </c>
      <c r="BN277" s="221">
        <v>2</v>
      </c>
      <c r="BO277" s="221">
        <v>2</v>
      </c>
      <c r="BP277" s="221">
        <v>2</v>
      </c>
      <c r="BQ277" s="221">
        <v>2</v>
      </c>
      <c r="BR277" s="798">
        <v>2</v>
      </c>
      <c r="BS277" s="226">
        <v>2</v>
      </c>
      <c r="BT277" s="221">
        <v>2</v>
      </c>
      <c r="BU277" s="221">
        <v>2</v>
      </c>
      <c r="BV277" s="221">
        <v>2</v>
      </c>
      <c r="BW277" s="798">
        <v>2</v>
      </c>
      <c r="BX277" s="221">
        <v>1</v>
      </c>
      <c r="BY277" s="798">
        <v>2</v>
      </c>
      <c r="BZ277" s="798">
        <v>2</v>
      </c>
      <c r="CA277" s="221">
        <v>2</v>
      </c>
      <c r="CB277" s="221">
        <v>1</v>
      </c>
      <c r="CC277" s="221">
        <v>2</v>
      </c>
      <c r="CD277" s="337">
        <v>2</v>
      </c>
      <c r="CE277" s="221">
        <v>2</v>
      </c>
      <c r="CF277" s="221">
        <v>2</v>
      </c>
      <c r="CG277" s="221">
        <v>2</v>
      </c>
      <c r="CH277" s="221">
        <v>2</v>
      </c>
      <c r="CI277" s="221">
        <v>2</v>
      </c>
      <c r="CJ277" s="337">
        <v>2</v>
      </c>
      <c r="CK277" s="221">
        <v>2</v>
      </c>
      <c r="CL277" s="222">
        <f t="shared" si="155"/>
        <v>24</v>
      </c>
      <c r="CM277" s="237">
        <f t="shared" si="156"/>
        <v>0.92307692307692313</v>
      </c>
      <c r="CN277" s="222">
        <f t="shared" si="157"/>
        <v>2</v>
      </c>
      <c r="CO277" s="237">
        <f t="shared" si="158"/>
        <v>7.6923076923076927E-2</v>
      </c>
      <c r="CP277" s="222">
        <f t="shared" si="159"/>
        <v>0</v>
      </c>
      <c r="CQ277" s="237">
        <f t="shared" si="160"/>
        <v>0</v>
      </c>
      <c r="CR277" s="222">
        <f t="shared" si="161"/>
        <v>0</v>
      </c>
      <c r="CS277" s="237">
        <f t="shared" si="162"/>
        <v>0</v>
      </c>
      <c r="CT277" s="223">
        <f t="shared" si="163"/>
        <v>1.9230769230769231</v>
      </c>
      <c r="CU277" s="223" t="str">
        <f t="shared" si="164"/>
        <v>Đạt mục tiêu</v>
      </c>
      <c r="CV277" s="221"/>
    </row>
    <row r="278" spans="1:100" ht="99.75" customHeight="1">
      <c r="A278" s="1036"/>
      <c r="B278" s="1024"/>
      <c r="C278" s="1033"/>
      <c r="D278" s="1024"/>
      <c r="E278" s="1033"/>
      <c r="F278" s="1024"/>
      <c r="G278" s="48" t="s">
        <v>2803</v>
      </c>
      <c r="H278" s="48"/>
      <c r="I278" s="707" t="s">
        <v>2405</v>
      </c>
      <c r="J278" s="53"/>
      <c r="K278" s="495"/>
      <c r="L278" s="212" t="s">
        <v>32</v>
      </c>
      <c r="M278" s="212" t="s">
        <v>31</v>
      </c>
      <c r="N278" s="165" t="s">
        <v>11</v>
      </c>
      <c r="O278" s="221" t="s">
        <v>29</v>
      </c>
      <c r="P278" s="221" t="s">
        <v>24</v>
      </c>
      <c r="Q278" s="5"/>
      <c r="R278" s="5"/>
      <c r="S278" s="5"/>
      <c r="T278" s="5"/>
      <c r="U278" s="6"/>
      <c r="V278" s="5"/>
      <c r="W278" s="5"/>
      <c r="X278" s="5"/>
      <c r="Y278" s="221" t="s">
        <v>24</v>
      </c>
      <c r="Z278" s="5"/>
      <c r="AA278" s="5"/>
      <c r="AB278" s="80">
        <f t="shared" si="154"/>
        <v>1</v>
      </c>
      <c r="AC278" s="642"/>
      <c r="AD278" s="7"/>
      <c r="AE278" s="7"/>
      <c r="AF278" s="7"/>
      <c r="AG278" s="7"/>
      <c r="AH278" s="7"/>
      <c r="AI278" s="7"/>
      <c r="AJ278" s="7"/>
      <c r="AK278" s="7"/>
      <c r="AL278" s="7"/>
      <c r="AM278" s="7"/>
      <c r="AN278" s="7"/>
      <c r="AO278" s="7"/>
      <c r="AP278" s="7"/>
      <c r="AQ278" s="7"/>
      <c r="AR278" s="7"/>
      <c r="AS278" s="7"/>
      <c r="AT278" s="7"/>
      <c r="AU278" s="7"/>
      <c r="AV278" s="55"/>
      <c r="AW278" s="7"/>
      <c r="AX278" s="7"/>
      <c r="AY278" s="7"/>
      <c r="AZ278" s="7"/>
      <c r="BA278" s="7"/>
      <c r="BB278" s="7"/>
      <c r="BC278" s="7"/>
      <c r="BD278" s="7"/>
      <c r="BE278" s="55"/>
      <c r="BF278" s="55"/>
      <c r="BG278" s="55" t="s">
        <v>1317</v>
      </c>
      <c r="BH278" s="7"/>
      <c r="BI278" s="7"/>
      <c r="BJ278" s="7"/>
      <c r="BK278" s="7"/>
      <c r="BL278" s="781">
        <v>1</v>
      </c>
      <c r="BM278" s="221">
        <v>2</v>
      </c>
      <c r="BN278" s="221">
        <v>2</v>
      </c>
      <c r="BO278" s="221">
        <v>2</v>
      </c>
      <c r="BP278" s="221">
        <v>2</v>
      </c>
      <c r="BQ278" s="221">
        <v>2</v>
      </c>
      <c r="BR278" s="798">
        <v>2</v>
      </c>
      <c r="BS278" s="226">
        <v>2</v>
      </c>
      <c r="BT278" s="221">
        <v>2</v>
      </c>
      <c r="BU278" s="221">
        <v>2</v>
      </c>
      <c r="BV278" s="221">
        <v>2</v>
      </c>
      <c r="BW278" s="798">
        <v>1</v>
      </c>
      <c r="BX278" s="221">
        <v>2</v>
      </c>
      <c r="BY278" s="798">
        <v>2</v>
      </c>
      <c r="BZ278" s="798">
        <v>2</v>
      </c>
      <c r="CA278" s="221">
        <v>2</v>
      </c>
      <c r="CB278" s="221">
        <v>2</v>
      </c>
      <c r="CC278" s="221">
        <v>2</v>
      </c>
      <c r="CD278" s="337">
        <v>2</v>
      </c>
      <c r="CE278" s="221">
        <v>2</v>
      </c>
      <c r="CF278" s="221">
        <v>2</v>
      </c>
      <c r="CG278" s="221">
        <v>2</v>
      </c>
      <c r="CH278" s="221">
        <v>2</v>
      </c>
      <c r="CI278" s="221">
        <v>2</v>
      </c>
      <c r="CJ278" s="337">
        <v>2</v>
      </c>
      <c r="CK278" s="221">
        <v>2</v>
      </c>
      <c r="CL278" s="222">
        <f t="shared" si="155"/>
        <v>24</v>
      </c>
      <c r="CM278" s="237">
        <f t="shared" si="156"/>
        <v>0.92307692307692313</v>
      </c>
      <c r="CN278" s="222">
        <f t="shared" si="157"/>
        <v>2</v>
      </c>
      <c r="CO278" s="237">
        <f t="shared" si="158"/>
        <v>7.6923076923076927E-2</v>
      </c>
      <c r="CP278" s="222">
        <f t="shared" si="159"/>
        <v>0</v>
      </c>
      <c r="CQ278" s="237">
        <f t="shared" si="160"/>
        <v>0</v>
      </c>
      <c r="CR278" s="222">
        <f t="shared" si="161"/>
        <v>0</v>
      </c>
      <c r="CS278" s="237">
        <f t="shared" si="162"/>
        <v>0</v>
      </c>
      <c r="CT278" s="223">
        <f t="shared" si="163"/>
        <v>1.9230769230769231</v>
      </c>
      <c r="CU278" s="223" t="str">
        <f t="shared" si="164"/>
        <v>Đạt mục tiêu</v>
      </c>
      <c r="CV278" s="221"/>
    </row>
    <row r="279" spans="1:100" ht="129" customHeight="1">
      <c r="A279" s="1036"/>
      <c r="B279" s="1024"/>
      <c r="C279" s="1033"/>
      <c r="D279" s="1046" t="s">
        <v>1923</v>
      </c>
      <c r="E279" s="1033"/>
      <c r="F279" s="1046" t="s">
        <v>1923</v>
      </c>
      <c r="G279" s="259" t="s">
        <v>1944</v>
      </c>
      <c r="H279" s="259"/>
      <c r="I279" s="615"/>
      <c r="J279" s="53"/>
      <c r="K279" s="495"/>
      <c r="L279" s="212" t="s">
        <v>32</v>
      </c>
      <c r="M279" s="212" t="s">
        <v>2145</v>
      </c>
      <c r="N279" s="165" t="s">
        <v>11</v>
      </c>
      <c r="O279" s="221" t="s">
        <v>25</v>
      </c>
      <c r="P279" s="221" t="s">
        <v>24</v>
      </c>
      <c r="Q279" s="5"/>
      <c r="R279" s="5"/>
      <c r="S279" s="5"/>
      <c r="T279" s="5"/>
      <c r="U279" s="6"/>
      <c r="V279" s="5" t="s">
        <v>24</v>
      </c>
      <c r="W279" s="5"/>
      <c r="X279" s="5"/>
      <c r="Y279" s="221"/>
      <c r="Z279" s="5"/>
      <c r="AA279" s="5"/>
      <c r="AB279" s="80">
        <f t="shared" si="154"/>
        <v>1</v>
      </c>
      <c r="AC279" s="642"/>
      <c r="AD279" s="7"/>
      <c r="AE279" s="7"/>
      <c r="AF279" s="7"/>
      <c r="AG279" s="7"/>
      <c r="AH279" s="7"/>
      <c r="AI279" s="7"/>
      <c r="AJ279" s="7"/>
      <c r="AK279" s="7"/>
      <c r="AL279" s="7"/>
      <c r="AM279" s="7"/>
      <c r="AN279" s="7"/>
      <c r="AO279" s="7"/>
      <c r="AP279" s="7"/>
      <c r="AQ279" s="7"/>
      <c r="AR279" s="7"/>
      <c r="AS279" s="7"/>
      <c r="AT279" s="7"/>
      <c r="AU279" s="7"/>
      <c r="AV279" s="55"/>
      <c r="AW279" s="7" t="s">
        <v>1315</v>
      </c>
      <c r="AX279" s="7"/>
      <c r="AY279" s="7"/>
      <c r="AZ279" s="7"/>
      <c r="BA279" s="7"/>
      <c r="BB279" s="7"/>
      <c r="BC279" s="7"/>
      <c r="BD279" s="7"/>
      <c r="BE279" s="55"/>
      <c r="BF279" s="55"/>
      <c r="BG279" s="55"/>
      <c r="BH279" s="7"/>
      <c r="BI279" s="7"/>
      <c r="BJ279" s="7"/>
      <c r="BK279" s="7"/>
      <c r="BL279" s="781">
        <v>2</v>
      </c>
      <c r="BM279" s="221">
        <v>2</v>
      </c>
      <c r="BN279" s="221">
        <v>2</v>
      </c>
      <c r="BO279" s="221">
        <v>2</v>
      </c>
      <c r="BP279" s="221">
        <v>2</v>
      </c>
      <c r="BQ279" s="221">
        <v>2</v>
      </c>
      <c r="BR279" s="798">
        <v>2</v>
      </c>
      <c r="BS279" s="226">
        <v>1</v>
      </c>
      <c r="BT279" s="221">
        <v>2</v>
      </c>
      <c r="BU279" s="221">
        <v>2</v>
      </c>
      <c r="BV279" s="221">
        <v>2</v>
      </c>
      <c r="BW279" s="798">
        <v>2</v>
      </c>
      <c r="BX279" s="221">
        <v>2</v>
      </c>
      <c r="BY279" s="798">
        <v>2</v>
      </c>
      <c r="BZ279" s="798">
        <v>2</v>
      </c>
      <c r="CA279" s="221">
        <v>2</v>
      </c>
      <c r="CB279" s="221">
        <v>2</v>
      </c>
      <c r="CC279" s="221">
        <v>1</v>
      </c>
      <c r="CD279" s="337">
        <v>2</v>
      </c>
      <c r="CE279" s="221">
        <v>2</v>
      </c>
      <c r="CF279" s="221">
        <v>2</v>
      </c>
      <c r="CG279" s="221">
        <v>2</v>
      </c>
      <c r="CH279" s="221">
        <v>2</v>
      </c>
      <c r="CI279" s="221">
        <v>2</v>
      </c>
      <c r="CJ279" s="337">
        <v>2</v>
      </c>
      <c r="CK279" s="221">
        <v>2</v>
      </c>
      <c r="CL279" s="222">
        <f t="shared" si="155"/>
        <v>24</v>
      </c>
      <c r="CM279" s="237">
        <f t="shared" si="156"/>
        <v>0.92307692307692313</v>
      </c>
      <c r="CN279" s="222">
        <f t="shared" si="157"/>
        <v>2</v>
      </c>
      <c r="CO279" s="237">
        <f t="shared" si="158"/>
        <v>7.6923076923076927E-2</v>
      </c>
      <c r="CP279" s="222">
        <f t="shared" si="159"/>
        <v>0</v>
      </c>
      <c r="CQ279" s="237">
        <f t="shared" si="160"/>
        <v>0</v>
      </c>
      <c r="CR279" s="222">
        <f t="shared" si="161"/>
        <v>0</v>
      </c>
      <c r="CS279" s="237">
        <f t="shared" si="162"/>
        <v>0</v>
      </c>
      <c r="CT279" s="223">
        <f t="shared" si="163"/>
        <v>1.9230769230769231</v>
      </c>
      <c r="CU279" s="223" t="str">
        <f t="shared" si="164"/>
        <v>Đạt mục tiêu</v>
      </c>
      <c r="CV279" s="221"/>
    </row>
    <row r="280" spans="1:100" ht="55.5">
      <c r="A280" s="1036"/>
      <c r="B280" s="1024"/>
      <c r="C280" s="1033"/>
      <c r="D280" s="1046"/>
      <c r="E280" s="1033"/>
      <c r="F280" s="1235"/>
      <c r="G280" s="157" t="s">
        <v>2235</v>
      </c>
      <c r="H280" s="259"/>
      <c r="I280" s="615"/>
      <c r="J280" s="53"/>
      <c r="K280" s="495"/>
      <c r="L280" s="212" t="s">
        <v>32</v>
      </c>
      <c r="M280" s="212" t="s">
        <v>31</v>
      </c>
      <c r="N280" s="165" t="s">
        <v>11</v>
      </c>
      <c r="O280" s="221" t="s">
        <v>29</v>
      </c>
      <c r="P280" s="221"/>
      <c r="Q280" s="5"/>
      <c r="R280" s="5"/>
      <c r="S280" s="5"/>
      <c r="T280" s="5"/>
      <c r="U280" s="6"/>
      <c r="V280" s="5"/>
      <c r="W280" s="5"/>
      <c r="X280" s="5"/>
      <c r="Y280" s="221" t="s">
        <v>24</v>
      </c>
      <c r="Z280" s="5"/>
      <c r="AA280" s="5"/>
      <c r="AB280" s="80">
        <f t="shared" si="154"/>
        <v>1</v>
      </c>
      <c r="AC280" s="642"/>
      <c r="AD280" s="7"/>
      <c r="AE280" s="7"/>
      <c r="AF280" s="7"/>
      <c r="AG280" s="7"/>
      <c r="AH280" s="7"/>
      <c r="AI280" s="7"/>
      <c r="AJ280" s="7"/>
      <c r="AK280" s="7"/>
      <c r="AL280" s="7"/>
      <c r="AM280" s="7"/>
      <c r="AN280" s="7"/>
      <c r="AO280" s="7"/>
      <c r="AP280" s="7"/>
      <c r="AQ280" s="7"/>
      <c r="AR280" s="7"/>
      <c r="AS280" s="7"/>
      <c r="AT280" s="7"/>
      <c r="AU280" s="7"/>
      <c r="AV280" s="55"/>
      <c r="AW280" s="7"/>
      <c r="AX280" s="7"/>
      <c r="AY280" s="7"/>
      <c r="AZ280" s="7"/>
      <c r="BA280" s="7"/>
      <c r="BB280" s="7"/>
      <c r="BC280" s="7"/>
      <c r="BD280" s="7"/>
      <c r="BE280" s="55" t="s">
        <v>1317</v>
      </c>
      <c r="BF280" s="55" t="s">
        <v>1317</v>
      </c>
      <c r="BG280" s="55" t="s">
        <v>1317</v>
      </c>
      <c r="BH280" s="7"/>
      <c r="BI280" s="7"/>
      <c r="BJ280" s="7"/>
      <c r="BK280" s="7"/>
      <c r="BL280" s="781">
        <v>2</v>
      </c>
      <c r="BM280" s="221">
        <v>2</v>
      </c>
      <c r="BN280" s="221">
        <v>2</v>
      </c>
      <c r="BO280" s="221">
        <v>2</v>
      </c>
      <c r="BP280" s="221">
        <v>2</v>
      </c>
      <c r="BQ280" s="221">
        <v>2</v>
      </c>
      <c r="BR280" s="798">
        <v>2</v>
      </c>
      <c r="BS280" s="226">
        <v>2</v>
      </c>
      <c r="BT280" s="221">
        <v>2</v>
      </c>
      <c r="BU280" s="221">
        <v>2</v>
      </c>
      <c r="BV280" s="221">
        <v>2</v>
      </c>
      <c r="BW280" s="798">
        <v>2</v>
      </c>
      <c r="BX280" s="221">
        <v>2</v>
      </c>
      <c r="BY280" s="798">
        <v>2</v>
      </c>
      <c r="BZ280" s="798">
        <v>2</v>
      </c>
      <c r="CA280" s="221">
        <v>2</v>
      </c>
      <c r="CB280" s="221">
        <v>2</v>
      </c>
      <c r="CC280" s="221">
        <v>2</v>
      </c>
      <c r="CD280" s="337">
        <v>2</v>
      </c>
      <c r="CE280" s="221">
        <v>2</v>
      </c>
      <c r="CF280" s="221">
        <v>2</v>
      </c>
      <c r="CG280" s="221">
        <v>2</v>
      </c>
      <c r="CH280" s="221">
        <v>2</v>
      </c>
      <c r="CI280" s="221">
        <v>2</v>
      </c>
      <c r="CJ280" s="337">
        <v>2</v>
      </c>
      <c r="CK280" s="221">
        <v>2</v>
      </c>
      <c r="CL280" s="222">
        <f t="shared" si="155"/>
        <v>26</v>
      </c>
      <c r="CM280" s="237">
        <f t="shared" si="156"/>
        <v>1</v>
      </c>
      <c r="CN280" s="222">
        <f t="shared" si="157"/>
        <v>0</v>
      </c>
      <c r="CO280" s="237">
        <f t="shared" si="158"/>
        <v>0</v>
      </c>
      <c r="CP280" s="222">
        <f t="shared" si="159"/>
        <v>0</v>
      </c>
      <c r="CQ280" s="237">
        <f t="shared" si="160"/>
        <v>0</v>
      </c>
      <c r="CR280" s="222">
        <f t="shared" si="161"/>
        <v>0</v>
      </c>
      <c r="CS280" s="237">
        <f t="shared" si="162"/>
        <v>0</v>
      </c>
      <c r="CT280" s="223">
        <f t="shared" si="163"/>
        <v>2</v>
      </c>
      <c r="CU280" s="223" t="str">
        <f t="shared" si="164"/>
        <v>Đạt mục tiêu</v>
      </c>
      <c r="CV280" s="221"/>
    </row>
    <row r="281" spans="1:100" ht="104.25" customHeight="1">
      <c r="A281" s="1036">
        <v>101</v>
      </c>
      <c r="B281" s="1024" t="s">
        <v>2421</v>
      </c>
      <c r="C281" s="1033" t="s">
        <v>35</v>
      </c>
      <c r="D281" s="1024" t="s">
        <v>2328</v>
      </c>
      <c r="E281" s="1033" t="s">
        <v>35</v>
      </c>
      <c r="F281" s="1024" t="s">
        <v>2329</v>
      </c>
      <c r="G281" s="569" t="s">
        <v>2473</v>
      </c>
      <c r="H281" s="569"/>
      <c r="I281" s="707" t="s">
        <v>2405</v>
      </c>
      <c r="J281" s="53"/>
      <c r="K281" s="495"/>
      <c r="L281" s="212" t="s">
        <v>32</v>
      </c>
      <c r="M281" s="212" t="s">
        <v>31</v>
      </c>
      <c r="N281" s="165" t="s">
        <v>11</v>
      </c>
      <c r="O281" s="221" t="s">
        <v>29</v>
      </c>
      <c r="P281" s="221" t="s">
        <v>24</v>
      </c>
      <c r="Q281" s="5"/>
      <c r="R281" s="5"/>
      <c r="S281" s="5"/>
      <c r="T281" s="5"/>
      <c r="U281" s="6"/>
      <c r="V281" s="5"/>
      <c r="W281" s="5"/>
      <c r="X281" s="5"/>
      <c r="Y281" s="221" t="s">
        <v>24</v>
      </c>
      <c r="Z281" s="5"/>
      <c r="AA281" s="5"/>
      <c r="AB281" s="80">
        <f t="shared" si="154"/>
        <v>1</v>
      </c>
      <c r="AC281" s="642"/>
      <c r="AD281" s="7"/>
      <c r="AE281" s="7"/>
      <c r="AF281" s="7"/>
      <c r="AG281" s="7"/>
      <c r="AH281" s="7"/>
      <c r="AI281" s="7"/>
      <c r="AJ281" s="7"/>
      <c r="AK281" s="7"/>
      <c r="AL281" s="7"/>
      <c r="AM281" s="7"/>
      <c r="AN281" s="7"/>
      <c r="AO281" s="7"/>
      <c r="AP281" s="7"/>
      <c r="AQ281" s="7"/>
      <c r="AR281" s="7"/>
      <c r="AS281" s="7"/>
      <c r="AT281" s="7"/>
      <c r="AU281" s="7"/>
      <c r="AV281" s="55"/>
      <c r="AW281" s="7"/>
      <c r="AX281" s="7"/>
      <c r="AY281" s="7"/>
      <c r="AZ281" s="7"/>
      <c r="BA281" s="7"/>
      <c r="BB281" s="7"/>
      <c r="BC281" s="7"/>
      <c r="BD281" s="7"/>
      <c r="BE281" s="55" t="s">
        <v>1318</v>
      </c>
      <c r="BF281" s="55"/>
      <c r="BG281" s="55"/>
      <c r="BH281" s="7"/>
      <c r="BI281" s="7"/>
      <c r="BJ281" s="7"/>
      <c r="BK281" s="7"/>
      <c r="BL281" s="781">
        <v>2</v>
      </c>
      <c r="BM281" s="221">
        <v>2</v>
      </c>
      <c r="BN281" s="221">
        <v>2</v>
      </c>
      <c r="BO281" s="221">
        <v>2</v>
      </c>
      <c r="BP281" s="221">
        <v>2</v>
      </c>
      <c r="BQ281" s="221">
        <v>2</v>
      </c>
      <c r="BR281" s="798">
        <v>1</v>
      </c>
      <c r="BS281" s="226">
        <v>2</v>
      </c>
      <c r="BT281" s="221">
        <v>2</v>
      </c>
      <c r="BU281" s="221">
        <v>2</v>
      </c>
      <c r="BV281" s="221">
        <v>2</v>
      </c>
      <c r="BW281" s="798">
        <v>2</v>
      </c>
      <c r="BX281" s="221">
        <v>2</v>
      </c>
      <c r="BY281" s="798">
        <v>2</v>
      </c>
      <c r="BZ281" s="798">
        <v>2</v>
      </c>
      <c r="CA281" s="221">
        <v>2</v>
      </c>
      <c r="CB281" s="221">
        <v>2</v>
      </c>
      <c r="CC281" s="221">
        <v>2</v>
      </c>
      <c r="CD281" s="337">
        <v>2</v>
      </c>
      <c r="CE281" s="221">
        <v>2</v>
      </c>
      <c r="CF281" s="221">
        <v>2</v>
      </c>
      <c r="CG281" s="221">
        <v>2</v>
      </c>
      <c r="CH281" s="221">
        <v>2</v>
      </c>
      <c r="CI281" s="221">
        <v>2</v>
      </c>
      <c r="CJ281" s="337">
        <v>2</v>
      </c>
      <c r="CK281" s="221">
        <v>2</v>
      </c>
      <c r="CL281" s="222">
        <f t="shared" si="155"/>
        <v>25</v>
      </c>
      <c r="CM281" s="237">
        <f t="shared" si="156"/>
        <v>0.96153846153846156</v>
      </c>
      <c r="CN281" s="222">
        <f t="shared" si="157"/>
        <v>1</v>
      </c>
      <c r="CO281" s="237">
        <f t="shared" si="158"/>
        <v>3.8461538461538464E-2</v>
      </c>
      <c r="CP281" s="222">
        <f t="shared" si="159"/>
        <v>0</v>
      </c>
      <c r="CQ281" s="237">
        <f t="shared" si="160"/>
        <v>0</v>
      </c>
      <c r="CR281" s="222">
        <f t="shared" si="161"/>
        <v>0</v>
      </c>
      <c r="CS281" s="237">
        <f t="shared" si="162"/>
        <v>0</v>
      </c>
      <c r="CT281" s="223">
        <f t="shared" si="163"/>
        <v>1.9615384615384615</v>
      </c>
      <c r="CU281" s="223" t="str">
        <f t="shared" si="164"/>
        <v>Đạt mục tiêu</v>
      </c>
      <c r="CV281" s="221"/>
    </row>
    <row r="282" spans="1:100" ht="108" customHeight="1">
      <c r="A282" s="1036"/>
      <c r="B282" s="1024"/>
      <c r="C282" s="1033"/>
      <c r="D282" s="1024"/>
      <c r="E282" s="1033"/>
      <c r="F282" s="1024"/>
      <c r="G282" s="400" t="s">
        <v>2488</v>
      </c>
      <c r="H282" s="400"/>
      <c r="I282" s="708" t="s">
        <v>2422</v>
      </c>
      <c r="J282" s="94"/>
      <c r="K282" s="467"/>
      <c r="L282" s="212" t="s">
        <v>32</v>
      </c>
      <c r="M282" s="212" t="s">
        <v>31</v>
      </c>
      <c r="N282" s="165" t="s">
        <v>11</v>
      </c>
      <c r="O282" s="221" t="s">
        <v>29</v>
      </c>
      <c r="P282" s="221" t="s">
        <v>24</v>
      </c>
      <c r="Q282" s="5"/>
      <c r="R282" s="5"/>
      <c r="S282" s="5"/>
      <c r="T282" s="5"/>
      <c r="U282" s="6"/>
      <c r="V282" s="5"/>
      <c r="W282" s="5"/>
      <c r="X282" s="5"/>
      <c r="Y282" s="221" t="s">
        <v>24</v>
      </c>
      <c r="Z282" s="5"/>
      <c r="AA282" s="5"/>
      <c r="AB282" s="80">
        <f t="shared" si="154"/>
        <v>1</v>
      </c>
      <c r="AC282" s="642"/>
      <c r="AD282" s="7"/>
      <c r="AE282" s="7"/>
      <c r="AF282" s="7"/>
      <c r="AG282" s="7"/>
      <c r="AH282" s="7"/>
      <c r="AI282" s="7"/>
      <c r="AJ282" s="7"/>
      <c r="AK282" s="7"/>
      <c r="AL282" s="7"/>
      <c r="AM282" s="7"/>
      <c r="AN282" s="7"/>
      <c r="AO282" s="7"/>
      <c r="AP282" s="7"/>
      <c r="AQ282" s="7"/>
      <c r="AR282" s="7"/>
      <c r="AS282" s="7"/>
      <c r="AT282" s="7"/>
      <c r="AU282" s="7"/>
      <c r="AV282" s="55"/>
      <c r="AW282" s="7"/>
      <c r="AX282" s="7"/>
      <c r="AY282" s="7"/>
      <c r="AZ282" s="7"/>
      <c r="BA282" s="7"/>
      <c r="BB282" s="7"/>
      <c r="BC282" s="7"/>
      <c r="BD282" s="7"/>
      <c r="BE282" s="55" t="s">
        <v>1317</v>
      </c>
      <c r="BF282" s="55"/>
      <c r="BG282" s="55"/>
      <c r="BH282" s="7"/>
      <c r="BI282" s="7"/>
      <c r="BJ282" s="7"/>
      <c r="BK282" s="7"/>
      <c r="BL282" s="781">
        <v>2</v>
      </c>
      <c r="BM282" s="221">
        <v>2</v>
      </c>
      <c r="BN282" s="221">
        <v>2</v>
      </c>
      <c r="BO282" s="221">
        <v>2</v>
      </c>
      <c r="BP282" s="221">
        <v>2</v>
      </c>
      <c r="BQ282" s="221">
        <v>2</v>
      </c>
      <c r="BR282" s="798">
        <v>2</v>
      </c>
      <c r="BS282" s="226">
        <v>2</v>
      </c>
      <c r="BT282" s="221">
        <v>2</v>
      </c>
      <c r="BU282" s="221">
        <v>2</v>
      </c>
      <c r="BV282" s="221">
        <v>2</v>
      </c>
      <c r="BW282" s="798">
        <v>2</v>
      </c>
      <c r="BX282" s="221">
        <v>2</v>
      </c>
      <c r="BY282" s="798">
        <v>2</v>
      </c>
      <c r="BZ282" s="798">
        <v>2</v>
      </c>
      <c r="CA282" s="221">
        <v>2</v>
      </c>
      <c r="CB282" s="221">
        <v>2</v>
      </c>
      <c r="CC282" s="221">
        <v>2</v>
      </c>
      <c r="CD282" s="337">
        <v>2</v>
      </c>
      <c r="CE282" s="221">
        <v>2</v>
      </c>
      <c r="CF282" s="221">
        <v>2</v>
      </c>
      <c r="CG282" s="221">
        <v>2</v>
      </c>
      <c r="CH282" s="221">
        <v>2</v>
      </c>
      <c r="CI282" s="221">
        <v>2</v>
      </c>
      <c r="CJ282" s="337">
        <v>2</v>
      </c>
      <c r="CK282" s="221">
        <v>2</v>
      </c>
      <c r="CL282" s="222">
        <f t="shared" si="155"/>
        <v>26</v>
      </c>
      <c r="CM282" s="237">
        <f t="shared" si="156"/>
        <v>1</v>
      </c>
      <c r="CN282" s="222">
        <f t="shared" si="157"/>
        <v>0</v>
      </c>
      <c r="CO282" s="237">
        <f t="shared" si="158"/>
        <v>0</v>
      </c>
      <c r="CP282" s="222">
        <f t="shared" si="159"/>
        <v>0</v>
      </c>
      <c r="CQ282" s="237">
        <f t="shared" si="160"/>
        <v>0</v>
      </c>
      <c r="CR282" s="222">
        <f t="shared" si="161"/>
        <v>0</v>
      </c>
      <c r="CS282" s="237">
        <f t="shared" si="162"/>
        <v>0</v>
      </c>
      <c r="CT282" s="223">
        <f t="shared" si="163"/>
        <v>2</v>
      </c>
      <c r="CU282" s="223" t="str">
        <f t="shared" si="164"/>
        <v>Đạt mục tiêu</v>
      </c>
      <c r="CV282" s="221"/>
    </row>
    <row r="283" spans="1:100" s="302" customFormat="1" ht="16.5">
      <c r="A283" s="299"/>
      <c r="B283" s="1195" t="s">
        <v>186</v>
      </c>
      <c r="C283" s="1045"/>
      <c r="D283" s="1045"/>
      <c r="E283" s="1045"/>
      <c r="F283" s="1195"/>
      <c r="G283" s="1195"/>
      <c r="H283" s="1195"/>
      <c r="I283" s="1195"/>
      <c r="J283" s="1045"/>
      <c r="K283" s="1045"/>
      <c r="L283" s="1195"/>
      <c r="M283" s="1195"/>
      <c r="N283" s="1045"/>
      <c r="O283" s="1045"/>
      <c r="P283" s="1045"/>
      <c r="Q283" s="300"/>
      <c r="R283" s="300"/>
      <c r="S283" s="300"/>
      <c r="T283" s="300"/>
      <c r="U283" s="300"/>
      <c r="V283" s="300" t="s">
        <v>38</v>
      </c>
      <c r="W283" s="409" t="s">
        <v>38</v>
      </c>
      <c r="X283" s="300" t="s">
        <v>38</v>
      </c>
      <c r="Y283" s="300" t="s">
        <v>38</v>
      </c>
      <c r="Z283" s="300" t="s">
        <v>38</v>
      </c>
      <c r="AA283" s="300" t="s">
        <v>38</v>
      </c>
      <c r="AB283" s="296" t="s">
        <v>38</v>
      </c>
      <c r="AC283" s="644" t="s">
        <v>38</v>
      </c>
      <c r="AD283" s="296" t="s">
        <v>38</v>
      </c>
      <c r="AE283" s="296" t="s">
        <v>38</v>
      </c>
      <c r="AF283" s="296" t="s">
        <v>38</v>
      </c>
      <c r="AG283" s="296" t="s">
        <v>38</v>
      </c>
      <c r="AH283" s="296" t="s">
        <v>38</v>
      </c>
      <c r="AI283" s="296" t="s">
        <v>38</v>
      </c>
      <c r="AJ283" s="296" t="s">
        <v>38</v>
      </c>
      <c r="AK283" s="296" t="s">
        <v>38</v>
      </c>
      <c r="AL283" s="296" t="s">
        <v>38</v>
      </c>
      <c r="AM283" s="296" t="s">
        <v>38</v>
      </c>
      <c r="AN283" s="296" t="s">
        <v>38</v>
      </c>
      <c r="AO283" s="296" t="s">
        <v>38</v>
      </c>
      <c r="AP283" s="296" t="s">
        <v>38</v>
      </c>
      <c r="AQ283" s="296" t="s">
        <v>38</v>
      </c>
      <c r="AR283" s="296" t="s">
        <v>38</v>
      </c>
      <c r="AS283" s="296" t="s">
        <v>38</v>
      </c>
      <c r="AT283" s="296" t="s">
        <v>38</v>
      </c>
      <c r="AU283" s="296" t="s">
        <v>38</v>
      </c>
      <c r="AV283" s="296" t="s">
        <v>38</v>
      </c>
      <c r="AW283" s="296" t="s">
        <v>38</v>
      </c>
      <c r="AX283" s="296" t="s">
        <v>38</v>
      </c>
      <c r="AY283" s="296"/>
      <c r="AZ283" s="296"/>
      <c r="BA283" s="296" t="s">
        <v>38</v>
      </c>
      <c r="BB283" s="296" t="s">
        <v>38</v>
      </c>
      <c r="BC283" s="296" t="s">
        <v>38</v>
      </c>
      <c r="BD283" s="296" t="s">
        <v>38</v>
      </c>
      <c r="BE283" s="296" t="s">
        <v>38</v>
      </c>
      <c r="BF283" s="296" t="s">
        <v>38</v>
      </c>
      <c r="BG283" s="296" t="s">
        <v>38</v>
      </c>
      <c r="BH283" s="296" t="s">
        <v>38</v>
      </c>
      <c r="BI283" s="296" t="s">
        <v>38</v>
      </c>
      <c r="BJ283" s="296" t="s">
        <v>38</v>
      </c>
      <c r="BK283" s="296" t="s">
        <v>38</v>
      </c>
      <c r="BL283" s="784" t="s">
        <v>38</v>
      </c>
      <c r="BM283" s="296" t="s">
        <v>38</v>
      </c>
      <c r="BN283" s="296" t="s">
        <v>38</v>
      </c>
      <c r="BO283" s="296" t="s">
        <v>38</v>
      </c>
      <c r="BP283" s="296" t="s">
        <v>38</v>
      </c>
      <c r="BQ283" s="296" t="s">
        <v>38</v>
      </c>
      <c r="BR283" s="800" t="s">
        <v>38</v>
      </c>
      <c r="BS283" s="296" t="s">
        <v>38</v>
      </c>
      <c r="BT283" s="296" t="s">
        <v>38</v>
      </c>
      <c r="BU283" s="296" t="s">
        <v>38</v>
      </c>
      <c r="BV283" s="296" t="s">
        <v>38</v>
      </c>
      <c r="BW283" s="800" t="s">
        <v>38</v>
      </c>
      <c r="BX283" s="296" t="s">
        <v>38</v>
      </c>
      <c r="BY283" s="800" t="s">
        <v>38</v>
      </c>
      <c r="BZ283" s="800" t="s">
        <v>38</v>
      </c>
      <c r="CA283" s="296" t="s">
        <v>38</v>
      </c>
      <c r="CB283" s="296" t="s">
        <v>38</v>
      </c>
      <c r="CC283" s="296" t="s">
        <v>38</v>
      </c>
      <c r="CD283" s="297" t="s">
        <v>38</v>
      </c>
      <c r="CE283" s="296" t="s">
        <v>38</v>
      </c>
      <c r="CF283" s="296" t="s">
        <v>38</v>
      </c>
      <c r="CG283" s="296" t="s">
        <v>38</v>
      </c>
      <c r="CH283" s="296" t="s">
        <v>38</v>
      </c>
      <c r="CI283" s="296" t="s">
        <v>38</v>
      </c>
      <c r="CJ283" s="297" t="s">
        <v>38</v>
      </c>
      <c r="CK283" s="296" t="s">
        <v>38</v>
      </c>
      <c r="CL283" s="296" t="s">
        <v>38</v>
      </c>
      <c r="CM283" s="296" t="s">
        <v>38</v>
      </c>
      <c r="CN283" s="296" t="s">
        <v>38</v>
      </c>
      <c r="CO283" s="296" t="s">
        <v>38</v>
      </c>
      <c r="CP283" s="296" t="s">
        <v>38</v>
      </c>
      <c r="CQ283" s="296" t="s">
        <v>38</v>
      </c>
      <c r="CR283" s="296" t="s">
        <v>38</v>
      </c>
      <c r="CS283" s="296" t="s">
        <v>38</v>
      </c>
      <c r="CT283" s="296" t="s">
        <v>38</v>
      </c>
      <c r="CU283" s="296" t="s">
        <v>38</v>
      </c>
      <c r="CV283" s="296" t="s">
        <v>38</v>
      </c>
    </row>
    <row r="284" spans="1:100" s="1" customFormat="1" ht="55.5">
      <c r="A284" s="1036">
        <v>102</v>
      </c>
      <c r="B284" s="1234" t="s">
        <v>1905</v>
      </c>
      <c r="C284" s="1033" t="s">
        <v>26</v>
      </c>
      <c r="D284" s="1234" t="s">
        <v>1905</v>
      </c>
      <c r="E284" s="1033" t="s">
        <v>26</v>
      </c>
      <c r="F284" s="1024" t="s">
        <v>1906</v>
      </c>
      <c r="G284" s="34" t="s">
        <v>1907</v>
      </c>
      <c r="H284" s="34"/>
      <c r="I284" s="616"/>
      <c r="J284" s="212"/>
      <c r="K284" s="465"/>
      <c r="L284" s="212" t="s">
        <v>32</v>
      </c>
      <c r="M284" s="212" t="s">
        <v>31</v>
      </c>
      <c r="N284" s="165" t="s">
        <v>11</v>
      </c>
      <c r="O284" s="44" t="s">
        <v>29</v>
      </c>
      <c r="P284" s="44" t="s">
        <v>24</v>
      </c>
      <c r="Q284" s="5"/>
      <c r="R284" s="5"/>
      <c r="S284" s="5"/>
      <c r="T284" s="5"/>
      <c r="U284" s="6" t="s">
        <v>24</v>
      </c>
      <c r="V284" s="5"/>
      <c r="W284" s="5"/>
      <c r="X284" s="5"/>
      <c r="Y284" s="5"/>
      <c r="Z284" s="5"/>
      <c r="AA284" s="5"/>
      <c r="AB284" s="80">
        <f>COUNTIF($Q284:$AA284,"x")</f>
        <v>1</v>
      </c>
      <c r="AC284" s="642"/>
      <c r="AD284" s="7"/>
      <c r="AE284" s="7"/>
      <c r="AF284" s="7"/>
      <c r="AG284" s="7"/>
      <c r="AH284" s="7"/>
      <c r="AI284" s="7"/>
      <c r="AJ284" s="7"/>
      <c r="AK284" s="7"/>
      <c r="AL284" s="7"/>
      <c r="AM284" s="7"/>
      <c r="AN284" s="7"/>
      <c r="AO284" s="7"/>
      <c r="AP284" s="7"/>
      <c r="AQ284" s="7"/>
      <c r="AR284" s="7"/>
      <c r="AS284" s="7" t="s">
        <v>1317</v>
      </c>
      <c r="AT284" s="7"/>
      <c r="AU284" s="7"/>
      <c r="AV284" s="55"/>
      <c r="AW284" s="7"/>
      <c r="AX284" s="7"/>
      <c r="AY284" s="7"/>
      <c r="AZ284" s="7"/>
      <c r="BA284" s="7"/>
      <c r="BB284" s="7"/>
      <c r="BC284" s="7"/>
      <c r="BD284" s="7"/>
      <c r="BE284" s="7"/>
      <c r="BF284" s="7"/>
      <c r="BG284" s="7"/>
      <c r="BH284" s="7"/>
      <c r="BI284" s="7"/>
      <c r="BJ284" s="7"/>
      <c r="BK284" s="7"/>
      <c r="BL284" s="781">
        <v>2</v>
      </c>
      <c r="BM284" s="221">
        <v>2</v>
      </c>
      <c r="BN284" s="221">
        <v>2</v>
      </c>
      <c r="BO284" s="221">
        <v>2</v>
      </c>
      <c r="BP284" s="221">
        <v>2</v>
      </c>
      <c r="BQ284" s="221">
        <v>2</v>
      </c>
      <c r="BR284" s="798">
        <v>2</v>
      </c>
      <c r="BS284" s="226">
        <v>2</v>
      </c>
      <c r="BT284" s="221">
        <v>2</v>
      </c>
      <c r="BU284" s="221">
        <v>2</v>
      </c>
      <c r="BV284" s="221">
        <v>2</v>
      </c>
      <c r="BW284" s="798">
        <v>2</v>
      </c>
      <c r="BX284" s="221">
        <v>2</v>
      </c>
      <c r="BY284" s="798">
        <v>2</v>
      </c>
      <c r="BZ284" s="798">
        <v>2</v>
      </c>
      <c r="CA284" s="221">
        <v>2</v>
      </c>
      <c r="CB284" s="221">
        <v>2</v>
      </c>
      <c r="CC284" s="221">
        <v>2</v>
      </c>
      <c r="CD284" s="337">
        <v>2</v>
      </c>
      <c r="CE284" s="221">
        <v>2</v>
      </c>
      <c r="CF284" s="221">
        <v>2</v>
      </c>
      <c r="CG284" s="221">
        <v>2</v>
      </c>
      <c r="CH284" s="221">
        <v>2</v>
      </c>
      <c r="CI284" s="221">
        <v>2</v>
      </c>
      <c r="CJ284" s="337">
        <v>2</v>
      </c>
      <c r="CK284" s="221">
        <v>2</v>
      </c>
      <c r="CL284" s="222">
        <f>COUNTIF(BL284:CK284,"2")</f>
        <v>26</v>
      </c>
      <c r="CM284" s="237">
        <f t="shared" ref="CM284:CM306" si="165">CL284/(CL284+CN284+CP284+CR284)</f>
        <v>1</v>
      </c>
      <c r="CN284" s="222">
        <f>COUNTIF(BL284:CK284,"1")</f>
        <v>0</v>
      </c>
      <c r="CO284" s="237">
        <f t="shared" ref="CO284:CO306" si="166">CN284/(CL284+CN284+CP284+CR284)</f>
        <v>0</v>
      </c>
      <c r="CP284" s="222">
        <f>COUNTIF(BL284:CK284,"0")</f>
        <v>0</v>
      </c>
      <c r="CQ284" s="237">
        <f t="shared" ref="CQ284:CQ306" si="167">CP284/(CL284+CN284+CP284+CR284)</f>
        <v>0</v>
      </c>
      <c r="CR284" s="222">
        <f>COUNTIF(BL284:CK284,"KĐG")</f>
        <v>0</v>
      </c>
      <c r="CS284" s="237">
        <f t="shared" ref="CS284:CS306" si="168">CR284/(CL284+CN284+CP284+CR284)</f>
        <v>0</v>
      </c>
      <c r="CT284" s="223">
        <f t="shared" ref="CT284:CT306" si="169">(((CL284*2)+(CN284*1)+(CP284*0)))/(CL284+CN284+CP284)</f>
        <v>2</v>
      </c>
      <c r="CU284" s="223" t="str">
        <f t="shared" ref="CU284:CU306" si="170">IF(CS284&gt;=50%,"KĐG",IF(CT284&gt;=1.6,"Đạt mục tiêu",IF(CT284&gt;=1,"Cần cố gắng","Chưa đạt")))</f>
        <v>Đạt mục tiêu</v>
      </c>
      <c r="CV284" s="5"/>
    </row>
    <row r="285" spans="1:100" s="1" customFormat="1" ht="55.5">
      <c r="A285" s="1036"/>
      <c r="B285" s="1234"/>
      <c r="C285" s="1033"/>
      <c r="D285" s="1234"/>
      <c r="E285" s="1033"/>
      <c r="F285" s="1024"/>
      <c r="G285" s="34" t="s">
        <v>1908</v>
      </c>
      <c r="H285" s="34"/>
      <c r="I285" s="616"/>
      <c r="J285" s="212"/>
      <c r="K285" s="465"/>
      <c r="L285" s="212" t="s">
        <v>32</v>
      </c>
      <c r="M285" s="212" t="s">
        <v>31</v>
      </c>
      <c r="N285" s="165" t="s">
        <v>11</v>
      </c>
      <c r="O285" s="44"/>
      <c r="P285" s="44"/>
      <c r="Q285" s="5"/>
      <c r="R285" s="5"/>
      <c r="S285" s="5"/>
      <c r="T285" s="5"/>
      <c r="U285" s="6" t="s">
        <v>24</v>
      </c>
      <c r="V285" s="5"/>
      <c r="W285" s="5"/>
      <c r="X285" s="5"/>
      <c r="Y285" s="5"/>
      <c r="Z285" s="5"/>
      <c r="AA285" s="5"/>
      <c r="AB285" s="80">
        <f>COUNTIF($Q285:$AA285,"x")</f>
        <v>1</v>
      </c>
      <c r="AC285" s="642"/>
      <c r="AD285" s="7"/>
      <c r="AE285" s="7"/>
      <c r="AF285" s="7"/>
      <c r="AG285" s="7"/>
      <c r="AH285" s="7"/>
      <c r="AI285" s="7"/>
      <c r="AJ285" s="7"/>
      <c r="AK285" s="7"/>
      <c r="AL285" s="7"/>
      <c r="AM285" s="7"/>
      <c r="AN285" s="7"/>
      <c r="AO285" s="7"/>
      <c r="AP285" s="7"/>
      <c r="AQ285" s="7"/>
      <c r="AR285" s="7"/>
      <c r="AS285" s="7"/>
      <c r="AT285" s="7"/>
      <c r="AU285" s="7"/>
      <c r="AV285" s="55"/>
      <c r="AW285" s="7"/>
      <c r="AX285" s="7"/>
      <c r="AY285" s="7"/>
      <c r="AZ285" s="7"/>
      <c r="BA285" s="7"/>
      <c r="BB285" s="7"/>
      <c r="BC285" s="7"/>
      <c r="BD285" s="7"/>
      <c r="BE285" s="7"/>
      <c r="BF285" s="7"/>
      <c r="BG285" s="7"/>
      <c r="BH285" s="7"/>
      <c r="BI285" s="7"/>
      <c r="BJ285" s="7"/>
      <c r="BK285" s="7"/>
      <c r="BL285" s="781">
        <v>2</v>
      </c>
      <c r="BM285" s="221">
        <v>2</v>
      </c>
      <c r="BN285" s="221">
        <v>2</v>
      </c>
      <c r="BO285" s="221">
        <v>2</v>
      </c>
      <c r="BP285" s="221">
        <v>2</v>
      </c>
      <c r="BQ285" s="221">
        <v>2</v>
      </c>
      <c r="BR285" s="798">
        <v>1</v>
      </c>
      <c r="BS285" s="226">
        <v>2</v>
      </c>
      <c r="BT285" s="221">
        <v>2</v>
      </c>
      <c r="BU285" s="221">
        <v>2</v>
      </c>
      <c r="BV285" s="221">
        <v>2</v>
      </c>
      <c r="BW285" s="798">
        <v>2</v>
      </c>
      <c r="BX285" s="221">
        <v>2</v>
      </c>
      <c r="BY285" s="798">
        <v>2</v>
      </c>
      <c r="BZ285" s="798">
        <v>2</v>
      </c>
      <c r="CA285" s="221">
        <v>2</v>
      </c>
      <c r="CB285" s="221">
        <v>2</v>
      </c>
      <c r="CC285" s="221">
        <v>2</v>
      </c>
      <c r="CD285" s="337">
        <v>2</v>
      </c>
      <c r="CE285" s="221">
        <v>2</v>
      </c>
      <c r="CF285" s="221">
        <v>2</v>
      </c>
      <c r="CG285" s="221">
        <v>2</v>
      </c>
      <c r="CH285" s="221">
        <v>2</v>
      </c>
      <c r="CI285" s="221">
        <v>2</v>
      </c>
      <c r="CJ285" s="337">
        <v>2</v>
      </c>
      <c r="CK285" s="221">
        <v>2</v>
      </c>
      <c r="CL285" s="222">
        <f>COUNTIF(BL285:CK285,"2")</f>
        <v>25</v>
      </c>
      <c r="CM285" s="237">
        <f t="shared" si="165"/>
        <v>0.96153846153846156</v>
      </c>
      <c r="CN285" s="222">
        <f>COUNTIF(BL285:CK285,"1")</f>
        <v>1</v>
      </c>
      <c r="CO285" s="237">
        <f t="shared" si="166"/>
        <v>3.8461538461538464E-2</v>
      </c>
      <c r="CP285" s="222">
        <f>COUNTIF(BL285:CK285,"0")</f>
        <v>0</v>
      </c>
      <c r="CQ285" s="237">
        <f t="shared" si="167"/>
        <v>0</v>
      </c>
      <c r="CR285" s="222">
        <f>COUNTIF(BL285:CK285,"KĐG")</f>
        <v>0</v>
      </c>
      <c r="CS285" s="237">
        <f t="shared" si="168"/>
        <v>0</v>
      </c>
      <c r="CT285" s="223">
        <f t="shared" si="169"/>
        <v>1.9615384615384615</v>
      </c>
      <c r="CU285" s="223" t="str">
        <f t="shared" si="170"/>
        <v>Đạt mục tiêu</v>
      </c>
      <c r="CV285" s="5"/>
    </row>
    <row r="286" spans="1:100" s="1" customFormat="1" ht="77.5">
      <c r="A286" s="1036"/>
      <c r="B286" s="1024" t="s">
        <v>2718</v>
      </c>
      <c r="C286" s="1033"/>
      <c r="D286" s="1079" t="s">
        <v>2719</v>
      </c>
      <c r="E286" s="1033"/>
      <c r="F286" s="1024" t="s">
        <v>2720</v>
      </c>
      <c r="G286" s="220" t="s">
        <v>2721</v>
      </c>
      <c r="H286" s="220"/>
      <c r="I286" s="534"/>
      <c r="J286" s="212"/>
      <c r="K286" s="465"/>
      <c r="L286" s="212" t="s">
        <v>32</v>
      </c>
      <c r="M286" s="212" t="s">
        <v>31</v>
      </c>
      <c r="N286" s="165" t="s">
        <v>11</v>
      </c>
      <c r="O286" s="44"/>
      <c r="P286" s="44"/>
      <c r="Q286" s="5"/>
      <c r="R286" s="5"/>
      <c r="S286" s="5"/>
      <c r="T286" s="5"/>
      <c r="U286" s="6" t="s">
        <v>24</v>
      </c>
      <c r="V286" s="5"/>
      <c r="W286" s="5"/>
      <c r="X286" s="5"/>
      <c r="Y286" s="5"/>
      <c r="Z286" s="5"/>
      <c r="AA286" s="5"/>
      <c r="AB286" s="80">
        <f>COUNTIF($Q286:$AA286,"x")</f>
        <v>1</v>
      </c>
      <c r="AC286" s="642"/>
      <c r="AD286" s="7"/>
      <c r="AE286" s="7"/>
      <c r="AF286" s="7"/>
      <c r="AG286" s="7"/>
      <c r="AH286" s="7"/>
      <c r="AI286" s="7"/>
      <c r="AJ286" s="7"/>
      <c r="AK286" s="7"/>
      <c r="AL286" s="7"/>
      <c r="AM286" s="7"/>
      <c r="AN286" s="7"/>
      <c r="AO286" s="7"/>
      <c r="AP286" s="7"/>
      <c r="AQ286" s="7"/>
      <c r="AR286" s="7"/>
      <c r="AS286" s="7"/>
      <c r="AT286" s="7"/>
      <c r="AU286" s="7"/>
      <c r="AV286" s="55"/>
      <c r="AW286" s="7"/>
      <c r="AX286" s="7"/>
      <c r="AY286" s="7"/>
      <c r="AZ286" s="7"/>
      <c r="BA286" s="7"/>
      <c r="BB286" s="7"/>
      <c r="BC286" s="7"/>
      <c r="BD286" s="7"/>
      <c r="BE286" s="7"/>
      <c r="BF286" s="7"/>
      <c r="BG286" s="7"/>
      <c r="BH286" s="7"/>
      <c r="BI286" s="7"/>
      <c r="BJ286" s="7"/>
      <c r="BK286" s="7"/>
      <c r="BL286" s="781">
        <v>2</v>
      </c>
      <c r="BM286" s="221">
        <v>2</v>
      </c>
      <c r="BN286" s="221">
        <v>2</v>
      </c>
      <c r="BO286" s="221">
        <v>2</v>
      </c>
      <c r="BP286" s="221">
        <v>2</v>
      </c>
      <c r="BQ286" s="221">
        <v>2</v>
      </c>
      <c r="BR286" s="798">
        <v>2</v>
      </c>
      <c r="BS286" s="226">
        <v>2</v>
      </c>
      <c r="BT286" s="221">
        <v>2</v>
      </c>
      <c r="BU286" s="221">
        <v>2</v>
      </c>
      <c r="BV286" s="221">
        <v>2</v>
      </c>
      <c r="BW286" s="798">
        <v>1</v>
      </c>
      <c r="BX286" s="221">
        <v>2</v>
      </c>
      <c r="BY286" s="798">
        <v>2</v>
      </c>
      <c r="BZ286" s="798">
        <v>2</v>
      </c>
      <c r="CA286" s="221">
        <v>2</v>
      </c>
      <c r="CB286" s="221">
        <v>2</v>
      </c>
      <c r="CC286" s="221">
        <v>2</v>
      </c>
      <c r="CD286" s="337">
        <v>2</v>
      </c>
      <c r="CE286" s="221">
        <v>2</v>
      </c>
      <c r="CF286" s="221">
        <v>2</v>
      </c>
      <c r="CG286" s="221">
        <v>2</v>
      </c>
      <c r="CH286" s="221">
        <v>2</v>
      </c>
      <c r="CI286" s="221">
        <v>2</v>
      </c>
      <c r="CJ286" s="337">
        <v>2</v>
      </c>
      <c r="CK286" s="221">
        <v>2</v>
      </c>
      <c r="CL286" s="222">
        <f>COUNTIF(BL286:CK286,"2")</f>
        <v>25</v>
      </c>
      <c r="CM286" s="237">
        <f t="shared" si="165"/>
        <v>0.96153846153846156</v>
      </c>
      <c r="CN286" s="222">
        <f>COUNTIF(BL286:CK286,"1")</f>
        <v>1</v>
      </c>
      <c r="CO286" s="237">
        <f t="shared" si="166"/>
        <v>3.8461538461538464E-2</v>
      </c>
      <c r="CP286" s="222">
        <f>COUNTIF(BL286:CK286,"0")</f>
        <v>0</v>
      </c>
      <c r="CQ286" s="237">
        <f t="shared" si="167"/>
        <v>0</v>
      </c>
      <c r="CR286" s="222">
        <f>COUNTIF(BL286:CK286,"KĐG")</f>
        <v>0</v>
      </c>
      <c r="CS286" s="237">
        <f t="shared" si="168"/>
        <v>0</v>
      </c>
      <c r="CT286" s="223">
        <f t="shared" si="169"/>
        <v>1.9615384615384615</v>
      </c>
      <c r="CU286" s="223" t="str">
        <f t="shared" si="170"/>
        <v>Đạt mục tiêu</v>
      </c>
      <c r="CV286" s="5"/>
    </row>
    <row r="287" spans="1:100" s="1" customFormat="1" ht="55.5">
      <c r="A287" s="1036"/>
      <c r="B287" s="1024"/>
      <c r="C287" s="1033"/>
      <c r="D287" s="1079"/>
      <c r="E287" s="1033"/>
      <c r="F287" s="1024"/>
      <c r="G287" s="217" t="s">
        <v>644</v>
      </c>
      <c r="H287" s="217"/>
      <c r="I287" s="591"/>
      <c r="J287" s="212"/>
      <c r="K287" s="465"/>
      <c r="L287" s="212" t="s">
        <v>32</v>
      </c>
      <c r="M287" s="212" t="s">
        <v>31</v>
      </c>
      <c r="N287" s="165" t="s">
        <v>11</v>
      </c>
      <c r="O287" s="44" t="s">
        <v>29</v>
      </c>
      <c r="P287" s="44" t="s">
        <v>24</v>
      </c>
      <c r="Q287" s="5"/>
      <c r="R287" s="5"/>
      <c r="S287" s="5"/>
      <c r="T287" s="5"/>
      <c r="U287" s="6" t="s">
        <v>24</v>
      </c>
      <c r="V287" s="5"/>
      <c r="W287" s="5"/>
      <c r="X287" s="5"/>
      <c r="Y287" s="5"/>
      <c r="Z287" s="5"/>
      <c r="AA287" s="5"/>
      <c r="AB287" s="80">
        <v>1</v>
      </c>
      <c r="AC287" s="642"/>
      <c r="AD287" s="7"/>
      <c r="AE287" s="7"/>
      <c r="AF287" s="7"/>
      <c r="AG287" s="7"/>
      <c r="AH287" s="7"/>
      <c r="AI287" s="7"/>
      <c r="AJ287" s="7"/>
      <c r="AK287" s="7"/>
      <c r="AL287" s="7"/>
      <c r="AM287" s="7"/>
      <c r="AN287" s="7"/>
      <c r="AO287" s="7"/>
      <c r="AP287" s="7"/>
      <c r="AQ287" s="7"/>
      <c r="AR287" s="7"/>
      <c r="AS287" s="7"/>
      <c r="AT287" s="7"/>
      <c r="AU287" s="7" t="s">
        <v>1318</v>
      </c>
      <c r="AV287" s="55"/>
      <c r="AW287" s="7"/>
      <c r="AX287" s="7"/>
      <c r="AY287" s="7"/>
      <c r="AZ287" s="7"/>
      <c r="BA287" s="7"/>
      <c r="BB287" s="7"/>
      <c r="BC287" s="7"/>
      <c r="BD287" s="7"/>
      <c r="BE287" s="7"/>
      <c r="BF287" s="7"/>
      <c r="BG287" s="7"/>
      <c r="BH287" s="7"/>
      <c r="BI287" s="7"/>
      <c r="BJ287" s="7"/>
      <c r="BK287" s="7"/>
      <c r="BL287" s="781">
        <v>2</v>
      </c>
      <c r="BM287" s="221">
        <v>2</v>
      </c>
      <c r="BN287" s="221">
        <v>2</v>
      </c>
      <c r="BO287" s="221">
        <v>2</v>
      </c>
      <c r="BP287" s="221">
        <v>1</v>
      </c>
      <c r="BQ287" s="221">
        <v>2</v>
      </c>
      <c r="BR287" s="798">
        <v>2</v>
      </c>
      <c r="BS287" s="226">
        <v>2</v>
      </c>
      <c r="BT287" s="221">
        <v>2</v>
      </c>
      <c r="BU287" s="221">
        <v>2</v>
      </c>
      <c r="BV287" s="221">
        <v>2</v>
      </c>
      <c r="BW287" s="798">
        <v>2</v>
      </c>
      <c r="BX287" s="221">
        <v>2</v>
      </c>
      <c r="BY287" s="798">
        <v>2</v>
      </c>
      <c r="BZ287" s="798">
        <v>1</v>
      </c>
      <c r="CA287" s="221">
        <v>2</v>
      </c>
      <c r="CB287" s="221">
        <v>2</v>
      </c>
      <c r="CC287" s="221">
        <v>2</v>
      </c>
      <c r="CD287" s="337">
        <v>2</v>
      </c>
      <c r="CE287" s="221">
        <v>2</v>
      </c>
      <c r="CF287" s="221">
        <v>2</v>
      </c>
      <c r="CG287" s="221">
        <v>2</v>
      </c>
      <c r="CH287" s="221">
        <v>2</v>
      </c>
      <c r="CI287" s="221">
        <v>2</v>
      </c>
      <c r="CJ287" s="337">
        <v>2</v>
      </c>
      <c r="CK287" s="221">
        <v>2</v>
      </c>
      <c r="CL287" s="222">
        <f t="shared" ref="CL287:CL302" si="171">COUNTIF(BL287:CK287,"2")</f>
        <v>24</v>
      </c>
      <c r="CM287" s="237">
        <f t="shared" si="165"/>
        <v>0.92307692307692313</v>
      </c>
      <c r="CN287" s="222">
        <f t="shared" ref="CN287:CN302" si="172">COUNTIF(BL287:CK287,"1")</f>
        <v>2</v>
      </c>
      <c r="CO287" s="237">
        <f t="shared" si="166"/>
        <v>7.6923076923076927E-2</v>
      </c>
      <c r="CP287" s="222">
        <f t="shared" ref="CP287:CP302" si="173">COUNTIF(BL287:CK287,"0")</f>
        <v>0</v>
      </c>
      <c r="CQ287" s="237">
        <f t="shared" si="167"/>
        <v>0</v>
      </c>
      <c r="CR287" s="222">
        <f t="shared" ref="CR287:CR302" si="174">COUNTIF(BL287:CK287,"KĐG")</f>
        <v>0</v>
      </c>
      <c r="CS287" s="237">
        <f t="shared" si="168"/>
        <v>0</v>
      </c>
      <c r="CT287" s="223">
        <f t="shared" si="169"/>
        <v>1.9230769230769231</v>
      </c>
      <c r="CU287" s="223" t="str">
        <f t="shared" si="170"/>
        <v>Đạt mục tiêu</v>
      </c>
      <c r="CV287" s="5"/>
    </row>
    <row r="288" spans="1:100" s="1" customFormat="1" ht="55.5">
      <c r="A288" s="1036"/>
      <c r="B288" s="1024"/>
      <c r="C288" s="1033"/>
      <c r="D288" s="1079"/>
      <c r="E288" s="1033"/>
      <c r="F288" s="1024"/>
      <c r="G288" s="220" t="s">
        <v>2409</v>
      </c>
      <c r="H288" s="220"/>
      <c r="I288" s="601"/>
      <c r="J288" s="212"/>
      <c r="K288" s="465"/>
      <c r="L288" s="212"/>
      <c r="M288" s="212" t="s">
        <v>31</v>
      </c>
      <c r="N288" s="165" t="s">
        <v>11</v>
      </c>
      <c r="O288" s="44"/>
      <c r="P288" s="44"/>
      <c r="Q288" s="5"/>
      <c r="R288" s="5"/>
      <c r="S288" s="5"/>
      <c r="T288" s="5"/>
      <c r="U288" s="6" t="s">
        <v>24</v>
      </c>
      <c r="V288" s="5"/>
      <c r="W288" s="5"/>
      <c r="X288" s="5"/>
      <c r="Y288" s="5"/>
      <c r="Z288" s="5"/>
      <c r="AA288" s="5"/>
      <c r="AB288" s="80">
        <v>1</v>
      </c>
      <c r="AC288" s="642"/>
      <c r="AD288" s="7"/>
      <c r="AE288" s="7"/>
      <c r="AF288" s="7"/>
      <c r="AG288" s="7"/>
      <c r="AH288" s="7"/>
      <c r="AI288" s="7"/>
      <c r="AJ288" s="7"/>
      <c r="AK288" s="7"/>
      <c r="AL288" s="7"/>
      <c r="AM288" s="7"/>
      <c r="AN288" s="7"/>
      <c r="AO288" s="7"/>
      <c r="AP288" s="7"/>
      <c r="AQ288" s="7"/>
      <c r="AR288" s="7"/>
      <c r="AS288" s="7"/>
      <c r="AT288" s="7"/>
      <c r="AU288" s="7"/>
      <c r="AV288" s="55"/>
      <c r="AW288" s="7"/>
      <c r="AX288" s="7"/>
      <c r="AY288" s="7"/>
      <c r="AZ288" s="7"/>
      <c r="BA288" s="7"/>
      <c r="BB288" s="7"/>
      <c r="BC288" s="7"/>
      <c r="BD288" s="7"/>
      <c r="BE288" s="7"/>
      <c r="BF288" s="7"/>
      <c r="BG288" s="7"/>
      <c r="BH288" s="7"/>
      <c r="BI288" s="7"/>
      <c r="BJ288" s="7"/>
      <c r="BK288" s="7"/>
      <c r="BL288" s="781">
        <v>2</v>
      </c>
      <c r="BM288" s="221">
        <v>2</v>
      </c>
      <c r="BN288" s="221">
        <v>2</v>
      </c>
      <c r="BO288" s="221">
        <v>2</v>
      </c>
      <c r="BP288" s="221">
        <v>2</v>
      </c>
      <c r="BQ288" s="221">
        <v>2</v>
      </c>
      <c r="BR288" s="798">
        <v>2</v>
      </c>
      <c r="BS288" s="226">
        <v>2</v>
      </c>
      <c r="BT288" s="221">
        <v>2</v>
      </c>
      <c r="BU288" s="221">
        <v>2</v>
      </c>
      <c r="BV288" s="221">
        <v>2</v>
      </c>
      <c r="BW288" s="798">
        <v>2</v>
      </c>
      <c r="BX288" s="221">
        <v>2</v>
      </c>
      <c r="BY288" s="798">
        <v>2</v>
      </c>
      <c r="BZ288" s="798">
        <v>2</v>
      </c>
      <c r="CA288" s="221">
        <v>2</v>
      </c>
      <c r="CB288" s="221">
        <v>2</v>
      </c>
      <c r="CC288" s="221">
        <v>2</v>
      </c>
      <c r="CD288" s="337">
        <v>2</v>
      </c>
      <c r="CE288" s="221">
        <v>2</v>
      </c>
      <c r="CF288" s="221">
        <v>2</v>
      </c>
      <c r="CG288" s="221">
        <v>2</v>
      </c>
      <c r="CH288" s="221">
        <v>2</v>
      </c>
      <c r="CI288" s="221">
        <v>2</v>
      </c>
      <c r="CJ288" s="337">
        <v>1</v>
      </c>
      <c r="CK288" s="221">
        <v>2</v>
      </c>
      <c r="CL288" s="222">
        <f t="shared" si="171"/>
        <v>25</v>
      </c>
      <c r="CM288" s="237">
        <f t="shared" si="165"/>
        <v>0.96153846153846156</v>
      </c>
      <c r="CN288" s="222">
        <f t="shared" si="172"/>
        <v>1</v>
      </c>
      <c r="CO288" s="237">
        <f t="shared" si="166"/>
        <v>3.8461538461538464E-2</v>
      </c>
      <c r="CP288" s="222">
        <f t="shared" si="173"/>
        <v>0</v>
      </c>
      <c r="CQ288" s="237">
        <f t="shared" si="167"/>
        <v>0</v>
      </c>
      <c r="CR288" s="222">
        <f t="shared" si="174"/>
        <v>0</v>
      </c>
      <c r="CS288" s="237">
        <f t="shared" si="168"/>
        <v>0</v>
      </c>
      <c r="CT288" s="223">
        <f t="shared" si="169"/>
        <v>1.9615384615384615</v>
      </c>
      <c r="CU288" s="223" t="str">
        <f t="shared" si="170"/>
        <v>Đạt mục tiêu</v>
      </c>
      <c r="CV288" s="5"/>
    </row>
    <row r="289" spans="1:100" s="1" customFormat="1" ht="55.5">
      <c r="A289" s="1036"/>
      <c r="B289" s="1024"/>
      <c r="C289" s="1033"/>
      <c r="D289" s="1079"/>
      <c r="E289" s="1033"/>
      <c r="F289" s="1024"/>
      <c r="G289" s="217" t="s">
        <v>645</v>
      </c>
      <c r="H289" s="217"/>
      <c r="I289" s="591"/>
      <c r="J289" s="212"/>
      <c r="K289" s="465"/>
      <c r="L289" s="212" t="s">
        <v>32</v>
      </c>
      <c r="M289" s="212" t="s">
        <v>31</v>
      </c>
      <c r="N289" s="165" t="s">
        <v>11</v>
      </c>
      <c r="O289" s="44" t="s">
        <v>29</v>
      </c>
      <c r="P289" s="44" t="s">
        <v>24</v>
      </c>
      <c r="Q289" s="5"/>
      <c r="R289" s="5"/>
      <c r="S289" s="5"/>
      <c r="T289" s="5"/>
      <c r="U289" s="6" t="s">
        <v>24</v>
      </c>
      <c r="V289" s="5"/>
      <c r="W289" s="5"/>
      <c r="X289" s="5"/>
      <c r="Y289" s="5"/>
      <c r="Z289" s="5"/>
      <c r="AA289" s="5"/>
      <c r="AB289" s="80">
        <f t="shared" ref="AB289:AB307" si="175">COUNTIF($Q289:$AA289,"x")</f>
        <v>1</v>
      </c>
      <c r="AC289" s="642"/>
      <c r="AD289" s="7"/>
      <c r="AE289" s="7"/>
      <c r="AF289" s="7"/>
      <c r="AG289" s="7"/>
      <c r="AH289" s="7"/>
      <c r="AI289" s="7"/>
      <c r="AJ289" s="7"/>
      <c r="AK289" s="7"/>
      <c r="AL289" s="7"/>
      <c r="AM289" s="7"/>
      <c r="AN289" s="7"/>
      <c r="AO289" s="7"/>
      <c r="AP289" s="7"/>
      <c r="AQ289" s="7"/>
      <c r="AR289" s="7"/>
      <c r="AS289" s="7"/>
      <c r="AT289" s="7" t="s">
        <v>1318</v>
      </c>
      <c r="AU289" s="7"/>
      <c r="AV289" s="55"/>
      <c r="AW289" s="7"/>
      <c r="AX289" s="7"/>
      <c r="AY289" s="7"/>
      <c r="AZ289" s="7"/>
      <c r="BA289" s="7"/>
      <c r="BB289" s="7"/>
      <c r="BC289" s="7"/>
      <c r="BD289" s="7"/>
      <c r="BE289" s="7"/>
      <c r="BF289" s="7"/>
      <c r="BG289" s="7"/>
      <c r="BH289" s="7"/>
      <c r="BI289" s="7"/>
      <c r="BJ289" s="7"/>
      <c r="BK289" s="7"/>
      <c r="BL289" s="781">
        <v>2</v>
      </c>
      <c r="BM289" s="221">
        <v>2</v>
      </c>
      <c r="BN289" s="221">
        <v>2</v>
      </c>
      <c r="BO289" s="221">
        <v>2</v>
      </c>
      <c r="BP289" s="221">
        <v>2</v>
      </c>
      <c r="BQ289" s="221">
        <v>2</v>
      </c>
      <c r="BR289" s="798">
        <v>2</v>
      </c>
      <c r="BS289" s="226">
        <v>2</v>
      </c>
      <c r="BT289" s="221">
        <v>1</v>
      </c>
      <c r="BU289" s="221">
        <v>2</v>
      </c>
      <c r="BV289" s="221">
        <v>2</v>
      </c>
      <c r="BW289" s="798">
        <v>2</v>
      </c>
      <c r="BX289" s="221">
        <v>2</v>
      </c>
      <c r="BY289" s="798">
        <v>2</v>
      </c>
      <c r="BZ289" s="798">
        <v>2</v>
      </c>
      <c r="CA289" s="221">
        <v>2</v>
      </c>
      <c r="CB289" s="221">
        <v>2</v>
      </c>
      <c r="CC289" s="221">
        <v>2</v>
      </c>
      <c r="CD289" s="337">
        <v>2</v>
      </c>
      <c r="CE289" s="221">
        <v>2</v>
      </c>
      <c r="CF289" s="221">
        <v>2</v>
      </c>
      <c r="CG289" s="221">
        <v>2</v>
      </c>
      <c r="CH289" s="221">
        <v>2</v>
      </c>
      <c r="CI289" s="221">
        <v>2</v>
      </c>
      <c r="CJ289" s="337">
        <v>2</v>
      </c>
      <c r="CK289" s="221">
        <v>2</v>
      </c>
      <c r="CL289" s="222">
        <f t="shared" si="171"/>
        <v>25</v>
      </c>
      <c r="CM289" s="237">
        <f t="shared" si="165"/>
        <v>0.96153846153846156</v>
      </c>
      <c r="CN289" s="222">
        <f t="shared" si="172"/>
        <v>1</v>
      </c>
      <c r="CO289" s="237">
        <f t="shared" si="166"/>
        <v>3.8461538461538464E-2</v>
      </c>
      <c r="CP289" s="222">
        <f t="shared" si="173"/>
        <v>0</v>
      </c>
      <c r="CQ289" s="237">
        <f t="shared" si="167"/>
        <v>0</v>
      </c>
      <c r="CR289" s="222">
        <f t="shared" si="174"/>
        <v>0</v>
      </c>
      <c r="CS289" s="237">
        <f t="shared" si="168"/>
        <v>0</v>
      </c>
      <c r="CT289" s="223">
        <f t="shared" si="169"/>
        <v>1.9615384615384615</v>
      </c>
      <c r="CU289" s="223" t="str">
        <f t="shared" si="170"/>
        <v>Đạt mục tiêu</v>
      </c>
      <c r="CV289" s="5"/>
    </row>
    <row r="290" spans="1:100" s="1" customFormat="1" ht="62">
      <c r="A290" s="1036">
        <v>103</v>
      </c>
      <c r="B290" s="1024" t="s">
        <v>2782</v>
      </c>
      <c r="C290" s="1033" t="s">
        <v>26</v>
      </c>
      <c r="D290" s="1024" t="s">
        <v>2783</v>
      </c>
      <c r="E290" s="1033" t="s">
        <v>26</v>
      </c>
      <c r="F290" s="1024" t="s">
        <v>651</v>
      </c>
      <c r="G290" s="217" t="s">
        <v>2781</v>
      </c>
      <c r="H290" s="217"/>
      <c r="I290" s="442"/>
      <c r="J290" s="212"/>
      <c r="K290" s="465"/>
      <c r="L290" s="212" t="s">
        <v>32</v>
      </c>
      <c r="M290" s="212" t="s">
        <v>31</v>
      </c>
      <c r="N290" s="165" t="s">
        <v>11</v>
      </c>
      <c r="O290" s="221" t="s">
        <v>29</v>
      </c>
      <c r="P290" s="221" t="s">
        <v>24</v>
      </c>
      <c r="Q290" s="5"/>
      <c r="R290" s="5"/>
      <c r="S290" s="5"/>
      <c r="T290" s="5"/>
      <c r="U290" s="6"/>
      <c r="V290" s="5"/>
      <c r="W290" s="5"/>
      <c r="X290" s="5" t="s">
        <v>24</v>
      </c>
      <c r="Y290" s="5"/>
      <c r="Z290" s="5"/>
      <c r="AA290" s="5"/>
      <c r="AB290" s="80">
        <f t="shared" si="175"/>
        <v>1</v>
      </c>
      <c r="AC290" s="642"/>
      <c r="AD290" s="7"/>
      <c r="AE290" s="7"/>
      <c r="AF290" s="7"/>
      <c r="AG290" s="7"/>
      <c r="AH290" s="7"/>
      <c r="AI290" s="7"/>
      <c r="AJ290" s="7"/>
      <c r="AK290" s="7"/>
      <c r="AL290" s="7"/>
      <c r="AM290" s="7"/>
      <c r="AN290" s="7"/>
      <c r="AO290" s="7"/>
      <c r="AP290" s="7"/>
      <c r="AQ290" s="7"/>
      <c r="AR290" s="7"/>
      <c r="AS290" s="7"/>
      <c r="AT290" s="7"/>
      <c r="AU290" s="7"/>
      <c r="AV290" s="55"/>
      <c r="AW290" s="7"/>
      <c r="AX290" s="7"/>
      <c r="AY290" s="7"/>
      <c r="AZ290" s="7"/>
      <c r="BA290" s="7" t="s">
        <v>1315</v>
      </c>
      <c r="BB290" s="7" t="s">
        <v>1315</v>
      </c>
      <c r="BC290" s="7" t="s">
        <v>1315</v>
      </c>
      <c r="BD290" s="7" t="s">
        <v>1315</v>
      </c>
      <c r="BE290" s="7"/>
      <c r="BF290" s="7"/>
      <c r="BG290" s="7"/>
      <c r="BH290" s="7"/>
      <c r="BI290" s="7"/>
      <c r="BJ290" s="7"/>
      <c r="BK290" s="7"/>
      <c r="BL290" s="781">
        <v>2</v>
      </c>
      <c r="BM290" s="221">
        <v>2</v>
      </c>
      <c r="BN290" s="221">
        <v>2</v>
      </c>
      <c r="BO290" s="221">
        <v>2</v>
      </c>
      <c r="BP290" s="221">
        <v>2</v>
      </c>
      <c r="BQ290" s="221">
        <v>2</v>
      </c>
      <c r="BR290" s="798">
        <v>1</v>
      </c>
      <c r="BS290" s="226">
        <v>2</v>
      </c>
      <c r="BT290" s="221">
        <v>2</v>
      </c>
      <c r="BU290" s="221">
        <v>2</v>
      </c>
      <c r="BV290" s="221">
        <v>2</v>
      </c>
      <c r="BW290" s="798">
        <v>2</v>
      </c>
      <c r="BX290" s="221">
        <v>2</v>
      </c>
      <c r="BY290" s="798">
        <v>2</v>
      </c>
      <c r="BZ290" s="798">
        <v>2</v>
      </c>
      <c r="CA290" s="221">
        <v>1</v>
      </c>
      <c r="CB290" s="221">
        <v>2</v>
      </c>
      <c r="CC290" s="221">
        <v>2</v>
      </c>
      <c r="CD290" s="337">
        <v>2</v>
      </c>
      <c r="CE290" s="221">
        <v>2</v>
      </c>
      <c r="CF290" s="221">
        <v>2</v>
      </c>
      <c r="CG290" s="221">
        <v>2</v>
      </c>
      <c r="CH290" s="221">
        <v>2</v>
      </c>
      <c r="CI290" s="221">
        <v>2</v>
      </c>
      <c r="CJ290" s="337">
        <v>2</v>
      </c>
      <c r="CK290" s="221">
        <v>2</v>
      </c>
      <c r="CL290" s="222">
        <f t="shared" si="171"/>
        <v>24</v>
      </c>
      <c r="CM290" s="237">
        <f t="shared" si="165"/>
        <v>0.92307692307692313</v>
      </c>
      <c r="CN290" s="222">
        <f t="shared" si="172"/>
        <v>2</v>
      </c>
      <c r="CO290" s="237">
        <f t="shared" si="166"/>
        <v>7.6923076923076927E-2</v>
      </c>
      <c r="CP290" s="222">
        <f t="shared" si="173"/>
        <v>0</v>
      </c>
      <c r="CQ290" s="237">
        <f t="shared" si="167"/>
        <v>0</v>
      </c>
      <c r="CR290" s="222">
        <f t="shared" si="174"/>
        <v>0</v>
      </c>
      <c r="CS290" s="237">
        <f t="shared" si="168"/>
        <v>0</v>
      </c>
      <c r="CT290" s="223">
        <f t="shared" si="169"/>
        <v>1.9230769230769231</v>
      </c>
      <c r="CU290" s="223" t="str">
        <f t="shared" si="170"/>
        <v>Đạt mục tiêu</v>
      </c>
      <c r="CV290" s="5"/>
    </row>
    <row r="291" spans="1:100" s="1" customFormat="1" ht="77.5">
      <c r="A291" s="1036"/>
      <c r="B291" s="1024"/>
      <c r="C291" s="1033"/>
      <c r="D291" s="1024"/>
      <c r="E291" s="1033"/>
      <c r="F291" s="1024"/>
      <c r="G291" s="217" t="s">
        <v>1594</v>
      </c>
      <c r="H291" s="217"/>
      <c r="I291" s="591"/>
      <c r="J291" s="212"/>
      <c r="K291" s="465"/>
      <c r="L291" s="212" t="s">
        <v>32</v>
      </c>
      <c r="M291" s="212" t="s">
        <v>31</v>
      </c>
      <c r="N291" s="165" t="s">
        <v>11</v>
      </c>
      <c r="O291" s="221" t="s">
        <v>29</v>
      </c>
      <c r="P291" s="221" t="s">
        <v>24</v>
      </c>
      <c r="Q291" s="5"/>
      <c r="R291" s="5"/>
      <c r="S291" s="5"/>
      <c r="T291" s="5"/>
      <c r="U291" s="6"/>
      <c r="V291" s="5"/>
      <c r="W291" s="5"/>
      <c r="X291" s="5" t="s">
        <v>24</v>
      </c>
      <c r="Y291" s="5"/>
      <c r="Z291" s="5"/>
      <c r="AA291" s="5"/>
      <c r="AB291" s="80">
        <f t="shared" si="175"/>
        <v>1</v>
      </c>
      <c r="AC291" s="642"/>
      <c r="AD291" s="7"/>
      <c r="AE291" s="7"/>
      <c r="AF291" s="7"/>
      <c r="AG291" s="7"/>
      <c r="AH291" s="7"/>
      <c r="AI291" s="7"/>
      <c r="AJ291" s="7"/>
      <c r="AK291" s="7"/>
      <c r="AL291" s="7"/>
      <c r="AM291" s="7"/>
      <c r="AN291" s="7"/>
      <c r="AO291" s="7"/>
      <c r="AP291" s="7"/>
      <c r="AQ291" s="7"/>
      <c r="AR291" s="7"/>
      <c r="AS291" s="7"/>
      <c r="AT291" s="7"/>
      <c r="AU291" s="7"/>
      <c r="AV291" s="55"/>
      <c r="AW291" s="7"/>
      <c r="AX291" s="7"/>
      <c r="AY291" s="7"/>
      <c r="AZ291" s="7"/>
      <c r="BA291" s="7"/>
      <c r="BB291" s="7" t="s">
        <v>1315</v>
      </c>
      <c r="BC291" s="7" t="s">
        <v>1315</v>
      </c>
      <c r="BD291" s="7"/>
      <c r="BE291" s="7"/>
      <c r="BF291" s="7"/>
      <c r="BG291" s="7"/>
      <c r="BH291" s="7"/>
      <c r="BI291" s="7"/>
      <c r="BJ291" s="7"/>
      <c r="BK291" s="7"/>
      <c r="BL291" s="781">
        <v>1</v>
      </c>
      <c r="BM291" s="221">
        <v>2</v>
      </c>
      <c r="BN291" s="221">
        <v>2</v>
      </c>
      <c r="BO291" s="221">
        <v>2</v>
      </c>
      <c r="BP291" s="221">
        <v>2</v>
      </c>
      <c r="BQ291" s="221">
        <v>2</v>
      </c>
      <c r="BR291" s="798">
        <v>1</v>
      </c>
      <c r="BS291" s="226">
        <v>2</v>
      </c>
      <c r="BT291" s="221">
        <v>2</v>
      </c>
      <c r="BU291" s="221">
        <v>1</v>
      </c>
      <c r="BV291" s="221">
        <v>2</v>
      </c>
      <c r="BW291" s="798">
        <v>2</v>
      </c>
      <c r="BX291" s="221">
        <v>2</v>
      </c>
      <c r="BY291" s="798">
        <v>2</v>
      </c>
      <c r="BZ291" s="798">
        <v>2</v>
      </c>
      <c r="CA291" s="221">
        <v>2</v>
      </c>
      <c r="CB291" s="221">
        <v>2</v>
      </c>
      <c r="CC291" s="221">
        <v>2</v>
      </c>
      <c r="CD291" s="337">
        <v>1</v>
      </c>
      <c r="CE291" s="221">
        <v>2</v>
      </c>
      <c r="CF291" s="221">
        <v>2</v>
      </c>
      <c r="CG291" s="221">
        <v>2</v>
      </c>
      <c r="CH291" s="221">
        <v>2</v>
      </c>
      <c r="CI291" s="221">
        <v>2</v>
      </c>
      <c r="CJ291" s="337">
        <v>2</v>
      </c>
      <c r="CK291" s="221">
        <v>2</v>
      </c>
      <c r="CL291" s="222">
        <f t="shared" si="171"/>
        <v>22</v>
      </c>
      <c r="CM291" s="237">
        <f t="shared" si="165"/>
        <v>0.84615384615384615</v>
      </c>
      <c r="CN291" s="222">
        <f t="shared" si="172"/>
        <v>4</v>
      </c>
      <c r="CO291" s="237">
        <f t="shared" si="166"/>
        <v>0.15384615384615385</v>
      </c>
      <c r="CP291" s="222">
        <f t="shared" si="173"/>
        <v>0</v>
      </c>
      <c r="CQ291" s="237">
        <f t="shared" si="167"/>
        <v>0</v>
      </c>
      <c r="CR291" s="222">
        <f t="shared" si="174"/>
        <v>0</v>
      </c>
      <c r="CS291" s="237">
        <f t="shared" si="168"/>
        <v>0</v>
      </c>
      <c r="CT291" s="223">
        <f t="shared" si="169"/>
        <v>1.8461538461538463</v>
      </c>
      <c r="CU291" s="223" t="str">
        <f t="shared" si="170"/>
        <v>Đạt mục tiêu</v>
      </c>
      <c r="CV291" s="5"/>
    </row>
    <row r="292" spans="1:100" s="1" customFormat="1" ht="62">
      <c r="A292" s="1036"/>
      <c r="B292" s="1024"/>
      <c r="C292" s="1033"/>
      <c r="D292" s="1024"/>
      <c r="E292" s="1033"/>
      <c r="F292" s="1024"/>
      <c r="G292" s="217" t="s">
        <v>646</v>
      </c>
      <c r="H292" s="217"/>
      <c r="I292" s="591"/>
      <c r="J292" s="212"/>
      <c r="K292" s="465"/>
      <c r="L292" s="212" t="s">
        <v>32</v>
      </c>
      <c r="M292" s="212" t="s">
        <v>31</v>
      </c>
      <c r="N292" s="165" t="s">
        <v>11</v>
      </c>
      <c r="O292" s="221" t="s">
        <v>29</v>
      </c>
      <c r="P292" s="221" t="s">
        <v>24</v>
      </c>
      <c r="Q292" s="5"/>
      <c r="R292" s="5"/>
      <c r="S292" s="5"/>
      <c r="T292" s="5"/>
      <c r="U292" s="6"/>
      <c r="V292" s="5"/>
      <c r="W292" s="5"/>
      <c r="X292" s="5" t="s">
        <v>24</v>
      </c>
      <c r="Y292" s="5"/>
      <c r="Z292" s="5"/>
      <c r="AA292" s="5"/>
      <c r="AB292" s="80">
        <f t="shared" si="175"/>
        <v>1</v>
      </c>
      <c r="AC292" s="642"/>
      <c r="AD292" s="7"/>
      <c r="AE292" s="7"/>
      <c r="AF292" s="7"/>
      <c r="AG292" s="7"/>
      <c r="AH292" s="7"/>
      <c r="AI292" s="7"/>
      <c r="AJ292" s="7"/>
      <c r="AK292" s="7"/>
      <c r="AL292" s="7"/>
      <c r="AM292" s="7"/>
      <c r="AN292" s="7"/>
      <c r="AO292" s="7"/>
      <c r="AP292" s="7"/>
      <c r="AQ292" s="7"/>
      <c r="AR292" s="7"/>
      <c r="AS292" s="7"/>
      <c r="AT292" s="7"/>
      <c r="AU292" s="7"/>
      <c r="AV292" s="55"/>
      <c r="AW292" s="7"/>
      <c r="AX292" s="7"/>
      <c r="AY292" s="7"/>
      <c r="AZ292" s="7"/>
      <c r="BA292" s="7"/>
      <c r="BB292" s="7"/>
      <c r="BC292" s="7" t="s">
        <v>1183</v>
      </c>
      <c r="BD292" s="7"/>
      <c r="BE292" s="7"/>
      <c r="BF292" s="7"/>
      <c r="BG292" s="7"/>
      <c r="BH292" s="7"/>
      <c r="BI292" s="7"/>
      <c r="BJ292" s="7"/>
      <c r="BK292" s="7"/>
      <c r="BL292" s="781">
        <v>2</v>
      </c>
      <c r="BM292" s="221">
        <v>2</v>
      </c>
      <c r="BN292" s="221">
        <v>2</v>
      </c>
      <c r="BO292" s="221">
        <v>2</v>
      </c>
      <c r="BP292" s="221">
        <v>2</v>
      </c>
      <c r="BQ292" s="221">
        <v>2</v>
      </c>
      <c r="BR292" s="798">
        <v>2</v>
      </c>
      <c r="BS292" s="226">
        <v>1</v>
      </c>
      <c r="BT292" s="221">
        <v>2</v>
      </c>
      <c r="BU292" s="221">
        <v>2</v>
      </c>
      <c r="BV292" s="221">
        <v>2</v>
      </c>
      <c r="BW292" s="798">
        <v>2</v>
      </c>
      <c r="BX292" s="221">
        <v>1</v>
      </c>
      <c r="BY292" s="798">
        <v>2</v>
      </c>
      <c r="BZ292" s="798">
        <v>2</v>
      </c>
      <c r="CA292" s="221">
        <v>2</v>
      </c>
      <c r="CB292" s="221">
        <v>2</v>
      </c>
      <c r="CC292" s="221">
        <v>2</v>
      </c>
      <c r="CD292" s="337">
        <v>2</v>
      </c>
      <c r="CE292" s="221">
        <v>2</v>
      </c>
      <c r="CF292" s="221">
        <v>2</v>
      </c>
      <c r="CG292" s="221">
        <v>2</v>
      </c>
      <c r="CH292" s="221">
        <v>2</v>
      </c>
      <c r="CI292" s="221">
        <v>2</v>
      </c>
      <c r="CJ292" s="337">
        <v>1</v>
      </c>
      <c r="CK292" s="221">
        <v>2</v>
      </c>
      <c r="CL292" s="222">
        <f t="shared" si="171"/>
        <v>23</v>
      </c>
      <c r="CM292" s="237">
        <f t="shared" si="165"/>
        <v>0.88461538461538458</v>
      </c>
      <c r="CN292" s="222">
        <f t="shared" si="172"/>
        <v>3</v>
      </c>
      <c r="CO292" s="237">
        <f t="shared" si="166"/>
        <v>0.11538461538461539</v>
      </c>
      <c r="CP292" s="222">
        <f t="shared" si="173"/>
        <v>0</v>
      </c>
      <c r="CQ292" s="237">
        <f t="shared" si="167"/>
        <v>0</v>
      </c>
      <c r="CR292" s="222">
        <f t="shared" si="174"/>
        <v>0</v>
      </c>
      <c r="CS292" s="237">
        <f t="shared" si="168"/>
        <v>0</v>
      </c>
      <c r="CT292" s="223">
        <f t="shared" si="169"/>
        <v>1.8846153846153846</v>
      </c>
      <c r="CU292" s="223" t="str">
        <f t="shared" si="170"/>
        <v>Đạt mục tiêu</v>
      </c>
      <c r="CV292" s="5"/>
    </row>
    <row r="293" spans="1:100" s="1" customFormat="1" ht="62">
      <c r="A293" s="227">
        <v>104</v>
      </c>
      <c r="B293" s="217" t="s">
        <v>2410</v>
      </c>
      <c r="C293" s="215" t="s">
        <v>26</v>
      </c>
      <c r="D293" s="217" t="s">
        <v>2411</v>
      </c>
      <c r="E293" s="215" t="s">
        <v>26</v>
      </c>
      <c r="F293" s="217" t="s">
        <v>2412</v>
      </c>
      <c r="G293" s="217" t="s">
        <v>2413</v>
      </c>
      <c r="H293" s="217"/>
      <c r="I293" s="429"/>
      <c r="J293" s="212"/>
      <c r="K293" s="465"/>
      <c r="L293" s="212" t="s">
        <v>32</v>
      </c>
      <c r="M293" s="212" t="s">
        <v>31</v>
      </c>
      <c r="N293" s="165" t="s">
        <v>11</v>
      </c>
      <c r="O293" s="221" t="s">
        <v>29</v>
      </c>
      <c r="P293" s="221" t="s">
        <v>24</v>
      </c>
      <c r="Q293" s="5"/>
      <c r="R293" s="5"/>
      <c r="S293" s="5"/>
      <c r="T293" s="5"/>
      <c r="U293" s="6" t="s">
        <v>24</v>
      </c>
      <c r="V293" s="5"/>
      <c r="W293" s="5"/>
      <c r="X293" s="5"/>
      <c r="Y293" s="5"/>
      <c r="Z293" s="5"/>
      <c r="AA293" s="5"/>
      <c r="AB293" s="80">
        <f t="shared" si="175"/>
        <v>1</v>
      </c>
      <c r="AC293" s="642"/>
      <c r="AD293" s="7"/>
      <c r="AE293" s="7"/>
      <c r="AF293" s="7"/>
      <c r="AG293" s="7"/>
      <c r="AH293" s="7"/>
      <c r="AI293" s="7"/>
      <c r="AJ293" s="7"/>
      <c r="AK293" s="7"/>
      <c r="AL293" s="7"/>
      <c r="AM293" s="7"/>
      <c r="AN293" s="7"/>
      <c r="AO293" s="7"/>
      <c r="AP293" s="7"/>
      <c r="AQ293" s="7"/>
      <c r="AR293" s="7"/>
      <c r="AS293" s="7"/>
      <c r="AT293" s="7"/>
      <c r="AU293" s="7" t="s">
        <v>1183</v>
      </c>
      <c r="AV293" s="55"/>
      <c r="AW293" s="7"/>
      <c r="AX293" s="7"/>
      <c r="AY293" s="7"/>
      <c r="AZ293" s="7"/>
      <c r="BA293" s="7"/>
      <c r="BB293" s="7"/>
      <c r="BC293" s="7"/>
      <c r="BD293" s="7"/>
      <c r="BE293" s="7"/>
      <c r="BF293" s="7"/>
      <c r="BG293" s="7"/>
      <c r="BH293" s="7"/>
      <c r="BI293" s="7"/>
      <c r="BJ293" s="7"/>
      <c r="BK293" s="7"/>
      <c r="BL293" s="781">
        <v>2</v>
      </c>
      <c r="BM293" s="221">
        <v>2</v>
      </c>
      <c r="BN293" s="221">
        <v>1</v>
      </c>
      <c r="BO293" s="221">
        <v>2</v>
      </c>
      <c r="BP293" s="221">
        <v>2</v>
      </c>
      <c r="BQ293" s="221">
        <v>2</v>
      </c>
      <c r="BR293" s="798">
        <v>2</v>
      </c>
      <c r="BS293" s="226">
        <v>2</v>
      </c>
      <c r="BT293" s="221">
        <v>2</v>
      </c>
      <c r="BU293" s="221">
        <v>2</v>
      </c>
      <c r="BV293" s="221">
        <v>2</v>
      </c>
      <c r="BW293" s="798">
        <v>2</v>
      </c>
      <c r="BX293" s="221">
        <v>2</v>
      </c>
      <c r="BY293" s="798">
        <v>2</v>
      </c>
      <c r="BZ293" s="798">
        <v>2</v>
      </c>
      <c r="CA293" s="221">
        <v>2</v>
      </c>
      <c r="CB293" s="221">
        <v>2</v>
      </c>
      <c r="CC293" s="221">
        <v>2</v>
      </c>
      <c r="CD293" s="337">
        <v>1</v>
      </c>
      <c r="CE293" s="221">
        <v>2</v>
      </c>
      <c r="CF293" s="221">
        <v>2</v>
      </c>
      <c r="CG293" s="221">
        <v>2</v>
      </c>
      <c r="CH293" s="221">
        <v>2</v>
      </c>
      <c r="CI293" s="221">
        <v>2</v>
      </c>
      <c r="CJ293" s="337">
        <v>2</v>
      </c>
      <c r="CK293" s="221">
        <v>2</v>
      </c>
      <c r="CL293" s="222">
        <f t="shared" si="171"/>
        <v>24</v>
      </c>
      <c r="CM293" s="237">
        <f t="shared" si="165"/>
        <v>0.92307692307692313</v>
      </c>
      <c r="CN293" s="222">
        <f t="shared" si="172"/>
        <v>2</v>
      </c>
      <c r="CO293" s="237">
        <f t="shared" si="166"/>
        <v>7.6923076923076927E-2</v>
      </c>
      <c r="CP293" s="222">
        <f t="shared" si="173"/>
        <v>0</v>
      </c>
      <c r="CQ293" s="237">
        <f t="shared" si="167"/>
        <v>0</v>
      </c>
      <c r="CR293" s="222">
        <f t="shared" si="174"/>
        <v>0</v>
      </c>
      <c r="CS293" s="237">
        <f t="shared" si="168"/>
        <v>0</v>
      </c>
      <c r="CT293" s="223">
        <f t="shared" si="169"/>
        <v>1.9230769230769231</v>
      </c>
      <c r="CU293" s="223" t="str">
        <f t="shared" si="170"/>
        <v>Đạt mục tiêu</v>
      </c>
      <c r="CV293" s="5"/>
    </row>
    <row r="294" spans="1:100" s="1" customFormat="1" ht="55.5">
      <c r="A294" s="1036">
        <v>105</v>
      </c>
      <c r="B294" s="1024" t="s">
        <v>2784</v>
      </c>
      <c r="C294" s="1033" t="s">
        <v>26</v>
      </c>
      <c r="D294" s="1024" t="s">
        <v>2785</v>
      </c>
      <c r="E294" s="1033" t="s">
        <v>26</v>
      </c>
      <c r="F294" s="1024" t="s">
        <v>653</v>
      </c>
      <c r="G294" s="217" t="s">
        <v>2096</v>
      </c>
      <c r="H294" s="217"/>
      <c r="I294" s="617"/>
      <c r="J294" s="212"/>
      <c r="K294" s="465"/>
      <c r="L294" s="212" t="s">
        <v>32</v>
      </c>
      <c r="M294" s="212" t="s">
        <v>31</v>
      </c>
      <c r="N294" s="165" t="s">
        <v>11</v>
      </c>
      <c r="O294" s="221" t="s">
        <v>29</v>
      </c>
      <c r="P294" s="221" t="s">
        <v>24</v>
      </c>
      <c r="Q294" s="5"/>
      <c r="R294" s="5"/>
      <c r="S294" s="5"/>
      <c r="T294" s="5"/>
      <c r="U294" s="6"/>
      <c r="V294" s="5"/>
      <c r="W294" s="5"/>
      <c r="X294" s="5" t="s">
        <v>24</v>
      </c>
      <c r="Y294" s="5"/>
      <c r="Z294" s="5"/>
      <c r="AA294" s="5"/>
      <c r="AB294" s="80">
        <f t="shared" si="175"/>
        <v>1</v>
      </c>
      <c r="AC294" s="642"/>
      <c r="AD294" s="7"/>
      <c r="AE294" s="7"/>
      <c r="AF294" s="7"/>
      <c r="AG294" s="7"/>
      <c r="AH294" s="7"/>
      <c r="AI294" s="7"/>
      <c r="AJ294" s="7"/>
      <c r="AK294" s="7"/>
      <c r="AL294" s="7"/>
      <c r="AM294" s="7"/>
      <c r="AN294" s="7"/>
      <c r="AO294" s="7"/>
      <c r="AP294" s="7"/>
      <c r="AQ294" s="7"/>
      <c r="AR294" s="7"/>
      <c r="AS294" s="7"/>
      <c r="AT294" s="7"/>
      <c r="AU294" s="7"/>
      <c r="AV294" s="55"/>
      <c r="AW294" s="7"/>
      <c r="AX294" s="7"/>
      <c r="AY294" s="7"/>
      <c r="AZ294" s="7"/>
      <c r="BA294" s="7" t="s">
        <v>1317</v>
      </c>
      <c r="BB294" s="7"/>
      <c r="BC294" s="7" t="s">
        <v>1317</v>
      </c>
      <c r="BD294" s="7" t="s">
        <v>1317</v>
      </c>
      <c r="BE294" s="7"/>
      <c r="BF294" s="7"/>
      <c r="BG294" s="7"/>
      <c r="BH294" s="7"/>
      <c r="BI294" s="7"/>
      <c r="BJ294" s="7"/>
      <c r="BK294" s="7"/>
      <c r="BL294" s="781">
        <v>2</v>
      </c>
      <c r="BM294" s="221">
        <v>2</v>
      </c>
      <c r="BN294" s="221">
        <v>2</v>
      </c>
      <c r="BO294" s="221">
        <v>2</v>
      </c>
      <c r="BP294" s="221">
        <v>2</v>
      </c>
      <c r="BQ294" s="221">
        <v>2</v>
      </c>
      <c r="BR294" s="798">
        <v>2</v>
      </c>
      <c r="BS294" s="226">
        <v>2</v>
      </c>
      <c r="BT294" s="221">
        <v>2</v>
      </c>
      <c r="BU294" s="221">
        <v>2</v>
      </c>
      <c r="BV294" s="221">
        <v>2</v>
      </c>
      <c r="BW294" s="798">
        <v>2</v>
      </c>
      <c r="BX294" s="221">
        <v>2</v>
      </c>
      <c r="BY294" s="798">
        <v>1</v>
      </c>
      <c r="BZ294" s="798">
        <v>2</v>
      </c>
      <c r="CA294" s="221">
        <v>2</v>
      </c>
      <c r="CB294" s="221">
        <v>2</v>
      </c>
      <c r="CC294" s="221">
        <v>2</v>
      </c>
      <c r="CD294" s="337">
        <v>1</v>
      </c>
      <c r="CE294" s="221">
        <v>2</v>
      </c>
      <c r="CF294" s="221">
        <v>2</v>
      </c>
      <c r="CG294" s="221">
        <v>2</v>
      </c>
      <c r="CH294" s="221">
        <v>2</v>
      </c>
      <c r="CI294" s="221">
        <v>2</v>
      </c>
      <c r="CJ294" s="337">
        <v>2</v>
      </c>
      <c r="CK294" s="221">
        <v>2</v>
      </c>
      <c r="CL294" s="222">
        <f t="shared" si="171"/>
        <v>24</v>
      </c>
      <c r="CM294" s="237">
        <f t="shared" si="165"/>
        <v>0.92307692307692313</v>
      </c>
      <c r="CN294" s="222">
        <f t="shared" si="172"/>
        <v>2</v>
      </c>
      <c r="CO294" s="237">
        <f t="shared" si="166"/>
        <v>7.6923076923076927E-2</v>
      </c>
      <c r="CP294" s="222">
        <f t="shared" si="173"/>
        <v>0</v>
      </c>
      <c r="CQ294" s="237">
        <f t="shared" si="167"/>
        <v>0</v>
      </c>
      <c r="CR294" s="222">
        <f t="shared" si="174"/>
        <v>0</v>
      </c>
      <c r="CS294" s="237">
        <f t="shared" si="168"/>
        <v>0</v>
      </c>
      <c r="CT294" s="223">
        <f t="shared" si="169"/>
        <v>1.9230769230769231</v>
      </c>
      <c r="CU294" s="223" t="str">
        <f t="shared" si="170"/>
        <v>Đạt mục tiêu</v>
      </c>
      <c r="CV294" s="5"/>
    </row>
    <row r="295" spans="1:100" s="1" customFormat="1" ht="55.5">
      <c r="A295" s="1036"/>
      <c r="B295" s="1024"/>
      <c r="C295" s="1033"/>
      <c r="D295" s="1024"/>
      <c r="E295" s="1033"/>
      <c r="F295" s="1024"/>
      <c r="G295" s="159" t="s">
        <v>2786</v>
      </c>
      <c r="H295" s="159"/>
      <c r="I295" s="442"/>
      <c r="J295" s="212"/>
      <c r="K295" s="465"/>
      <c r="L295" s="212" t="s">
        <v>32</v>
      </c>
      <c r="M295" s="212" t="s">
        <v>31</v>
      </c>
      <c r="N295" s="165" t="s">
        <v>11</v>
      </c>
      <c r="O295" s="221" t="s">
        <v>29</v>
      </c>
      <c r="P295" s="221" t="s">
        <v>24</v>
      </c>
      <c r="Q295" s="5"/>
      <c r="R295" s="5"/>
      <c r="S295" s="5"/>
      <c r="T295" s="5"/>
      <c r="U295" s="6"/>
      <c r="V295" s="5"/>
      <c r="W295" s="5"/>
      <c r="X295" s="5" t="s">
        <v>24</v>
      </c>
      <c r="Y295" s="5"/>
      <c r="Z295" s="5"/>
      <c r="AA295" s="5"/>
      <c r="AB295" s="80">
        <f t="shared" si="175"/>
        <v>1</v>
      </c>
      <c r="AC295" s="642"/>
      <c r="AD295" s="7"/>
      <c r="AE295" s="7"/>
      <c r="AF295" s="7"/>
      <c r="AG295" s="7"/>
      <c r="AH295" s="7"/>
      <c r="AI295" s="7"/>
      <c r="AJ295" s="7"/>
      <c r="AK295" s="7"/>
      <c r="AL295" s="7"/>
      <c r="AM295" s="7"/>
      <c r="AN295" s="7"/>
      <c r="AO295" s="7"/>
      <c r="AP295" s="7"/>
      <c r="AQ295" s="7"/>
      <c r="AR295" s="7"/>
      <c r="AS295" s="7"/>
      <c r="AT295" s="7"/>
      <c r="AU295" s="7"/>
      <c r="AV295" s="55"/>
      <c r="AW295" s="7"/>
      <c r="AX295" s="7"/>
      <c r="AY295" s="7"/>
      <c r="AZ295" s="7"/>
      <c r="BA295" s="7"/>
      <c r="BB295" s="7"/>
      <c r="BC295" s="7"/>
      <c r="BD295" s="7" t="s">
        <v>1183</v>
      </c>
      <c r="BE295" s="7"/>
      <c r="BF295" s="7"/>
      <c r="BG295" s="7"/>
      <c r="BH295" s="7"/>
      <c r="BI295" s="7"/>
      <c r="BJ295" s="7"/>
      <c r="BK295" s="7"/>
      <c r="BL295" s="781">
        <v>2</v>
      </c>
      <c r="BM295" s="221">
        <v>2</v>
      </c>
      <c r="BN295" s="221">
        <v>2</v>
      </c>
      <c r="BO295" s="221">
        <v>1</v>
      </c>
      <c r="BP295" s="221">
        <v>1</v>
      </c>
      <c r="BQ295" s="221">
        <v>2</v>
      </c>
      <c r="BR295" s="798">
        <v>2</v>
      </c>
      <c r="BS295" s="226">
        <v>1</v>
      </c>
      <c r="BT295" s="221">
        <v>1</v>
      </c>
      <c r="BU295" s="221">
        <v>2</v>
      </c>
      <c r="BV295" s="221">
        <v>2</v>
      </c>
      <c r="BW295" s="798">
        <v>2</v>
      </c>
      <c r="BX295" s="221">
        <v>2</v>
      </c>
      <c r="BY295" s="798">
        <v>1</v>
      </c>
      <c r="BZ295" s="798">
        <v>2</v>
      </c>
      <c r="CA295" s="221">
        <v>2</v>
      </c>
      <c r="CB295" s="221">
        <v>2</v>
      </c>
      <c r="CC295" s="221">
        <v>2</v>
      </c>
      <c r="CD295" s="337">
        <v>2</v>
      </c>
      <c r="CE295" s="221">
        <v>2</v>
      </c>
      <c r="CF295" s="221">
        <v>2</v>
      </c>
      <c r="CG295" s="221">
        <v>2</v>
      </c>
      <c r="CH295" s="221">
        <v>2</v>
      </c>
      <c r="CI295" s="221">
        <v>2</v>
      </c>
      <c r="CJ295" s="337">
        <v>2</v>
      </c>
      <c r="CK295" s="221">
        <v>2</v>
      </c>
      <c r="CL295" s="222">
        <f t="shared" si="171"/>
        <v>21</v>
      </c>
      <c r="CM295" s="237">
        <f t="shared" si="165"/>
        <v>0.80769230769230771</v>
      </c>
      <c r="CN295" s="222">
        <f t="shared" si="172"/>
        <v>5</v>
      </c>
      <c r="CO295" s="237">
        <f t="shared" si="166"/>
        <v>0.19230769230769232</v>
      </c>
      <c r="CP295" s="222">
        <f t="shared" si="173"/>
        <v>0</v>
      </c>
      <c r="CQ295" s="237">
        <f t="shared" si="167"/>
        <v>0</v>
      </c>
      <c r="CR295" s="222">
        <f t="shared" si="174"/>
        <v>0</v>
      </c>
      <c r="CS295" s="237">
        <f t="shared" si="168"/>
        <v>0</v>
      </c>
      <c r="CT295" s="223">
        <f t="shared" si="169"/>
        <v>1.8076923076923077</v>
      </c>
      <c r="CU295" s="223" t="str">
        <f t="shared" si="170"/>
        <v>Đạt mục tiêu</v>
      </c>
      <c r="CV295" s="5"/>
    </row>
    <row r="296" spans="1:100" s="1" customFormat="1" ht="55.5">
      <c r="A296" s="227">
        <v>106</v>
      </c>
      <c r="B296" s="217" t="s">
        <v>661</v>
      </c>
      <c r="C296" s="215" t="s">
        <v>26</v>
      </c>
      <c r="D296" s="217" t="s">
        <v>656</v>
      </c>
      <c r="E296" s="215" t="s">
        <v>26</v>
      </c>
      <c r="F296" s="217" t="s">
        <v>657</v>
      </c>
      <c r="G296" s="219" t="s">
        <v>1270</v>
      </c>
      <c r="H296" s="219"/>
      <c r="I296" s="600"/>
      <c r="J296" s="107" t="s">
        <v>716</v>
      </c>
      <c r="K296" s="469"/>
      <c r="L296" s="212" t="s">
        <v>32</v>
      </c>
      <c r="M296" s="212" t="s">
        <v>31</v>
      </c>
      <c r="N296" s="165" t="s">
        <v>11</v>
      </c>
      <c r="O296" s="221" t="s">
        <v>29</v>
      </c>
      <c r="P296" s="221" t="s">
        <v>24</v>
      </c>
      <c r="Q296" s="5"/>
      <c r="R296" s="5"/>
      <c r="S296" s="5"/>
      <c r="T296" s="5"/>
      <c r="U296" s="6" t="s">
        <v>24</v>
      </c>
      <c r="V296" s="5"/>
      <c r="W296" s="5"/>
      <c r="X296" s="5"/>
      <c r="Y296" s="5"/>
      <c r="Z296" s="5"/>
      <c r="AA296" s="5"/>
      <c r="AB296" s="80">
        <f t="shared" si="175"/>
        <v>1</v>
      </c>
      <c r="AC296" s="642"/>
      <c r="AD296" s="7"/>
      <c r="AE296" s="7"/>
      <c r="AF296" s="7"/>
      <c r="AG296" s="7"/>
      <c r="AH296" s="7"/>
      <c r="AI296" s="7"/>
      <c r="AJ296" s="7"/>
      <c r="AK296" s="7"/>
      <c r="AL296" s="7"/>
      <c r="AM296" s="7"/>
      <c r="AN296" s="7"/>
      <c r="AO296" s="7"/>
      <c r="AP296" s="7"/>
      <c r="AQ296" s="7"/>
      <c r="AR296" s="7"/>
      <c r="AS296" s="7" t="s">
        <v>1317</v>
      </c>
      <c r="AT296" s="7"/>
      <c r="AU296" s="7"/>
      <c r="AV296" s="55"/>
      <c r="AW296" s="7"/>
      <c r="AX296" s="7"/>
      <c r="AY296" s="7"/>
      <c r="AZ296" s="7"/>
      <c r="BA296" s="7"/>
      <c r="BB296" s="7"/>
      <c r="BC296" s="7"/>
      <c r="BD296" s="7"/>
      <c r="BE296" s="7"/>
      <c r="BF296" s="7"/>
      <c r="BG296" s="7"/>
      <c r="BH296" s="7"/>
      <c r="BI296" s="7"/>
      <c r="BJ296" s="7"/>
      <c r="BK296" s="7"/>
      <c r="BL296" s="781">
        <v>2</v>
      </c>
      <c r="BM296" s="221">
        <v>2</v>
      </c>
      <c r="BN296" s="221">
        <v>2</v>
      </c>
      <c r="BO296" s="221">
        <v>2</v>
      </c>
      <c r="BP296" s="221">
        <v>2</v>
      </c>
      <c r="BQ296" s="221">
        <v>2</v>
      </c>
      <c r="BR296" s="798">
        <v>2</v>
      </c>
      <c r="BS296" s="226">
        <v>2</v>
      </c>
      <c r="BT296" s="221">
        <v>2</v>
      </c>
      <c r="BU296" s="221">
        <v>2</v>
      </c>
      <c r="BV296" s="221">
        <v>2</v>
      </c>
      <c r="BW296" s="798">
        <v>2</v>
      </c>
      <c r="BX296" s="221">
        <v>2</v>
      </c>
      <c r="BY296" s="798">
        <v>2</v>
      </c>
      <c r="BZ296" s="798">
        <v>2</v>
      </c>
      <c r="CA296" s="221">
        <v>1</v>
      </c>
      <c r="CB296" s="221">
        <v>2</v>
      </c>
      <c r="CC296" s="221">
        <v>2</v>
      </c>
      <c r="CD296" s="337">
        <v>1</v>
      </c>
      <c r="CE296" s="221">
        <v>2</v>
      </c>
      <c r="CF296" s="221">
        <v>2</v>
      </c>
      <c r="CG296" s="221">
        <v>2</v>
      </c>
      <c r="CH296" s="221">
        <v>2</v>
      </c>
      <c r="CI296" s="221">
        <v>2</v>
      </c>
      <c r="CJ296" s="337">
        <v>2</v>
      </c>
      <c r="CK296" s="221">
        <v>2</v>
      </c>
      <c r="CL296" s="222">
        <f t="shared" si="171"/>
        <v>24</v>
      </c>
      <c r="CM296" s="237">
        <f t="shared" si="165"/>
        <v>0.92307692307692313</v>
      </c>
      <c r="CN296" s="222">
        <f t="shared" si="172"/>
        <v>2</v>
      </c>
      <c r="CO296" s="237">
        <f t="shared" si="166"/>
        <v>7.6923076923076927E-2</v>
      </c>
      <c r="CP296" s="222">
        <f t="shared" si="173"/>
        <v>0</v>
      </c>
      <c r="CQ296" s="237">
        <f t="shared" si="167"/>
        <v>0</v>
      </c>
      <c r="CR296" s="222">
        <f t="shared" si="174"/>
        <v>0</v>
      </c>
      <c r="CS296" s="237">
        <f t="shared" si="168"/>
        <v>0</v>
      </c>
      <c r="CT296" s="223">
        <f t="shared" si="169"/>
        <v>1.9230769230769231</v>
      </c>
      <c r="CU296" s="223" t="str">
        <f t="shared" si="170"/>
        <v>Đạt mục tiêu</v>
      </c>
      <c r="CV296" s="5"/>
    </row>
    <row r="297" spans="1:100" s="1" customFormat="1" ht="82.5" customHeight="1">
      <c r="A297" s="227">
        <v>107</v>
      </c>
      <c r="B297" s="217" t="s">
        <v>660</v>
      </c>
      <c r="C297" s="215" t="s">
        <v>26</v>
      </c>
      <c r="D297" s="217" t="s">
        <v>658</v>
      </c>
      <c r="E297" s="215" t="s">
        <v>26</v>
      </c>
      <c r="F297" s="217" t="s">
        <v>658</v>
      </c>
      <c r="G297" s="217" t="s">
        <v>1531</v>
      </c>
      <c r="H297" s="217"/>
      <c r="I297" s="591"/>
      <c r="J297" s="212"/>
      <c r="K297" s="465"/>
      <c r="L297" s="212" t="s">
        <v>32</v>
      </c>
      <c r="M297" s="212" t="s">
        <v>31</v>
      </c>
      <c r="N297" s="165" t="s">
        <v>11</v>
      </c>
      <c r="O297" s="221" t="s">
        <v>29</v>
      </c>
      <c r="P297" s="221" t="s">
        <v>24</v>
      </c>
      <c r="Q297" s="5"/>
      <c r="R297" s="5"/>
      <c r="S297" s="5"/>
      <c r="T297" s="5"/>
      <c r="U297" s="6"/>
      <c r="V297" s="5"/>
      <c r="W297" s="5"/>
      <c r="X297" s="5" t="s">
        <v>24</v>
      </c>
      <c r="Y297" s="5"/>
      <c r="Z297" s="5"/>
      <c r="AA297" s="5"/>
      <c r="AB297" s="80">
        <f t="shared" si="175"/>
        <v>1</v>
      </c>
      <c r="AC297" s="642"/>
      <c r="AD297" s="7"/>
      <c r="AE297" s="7"/>
      <c r="AF297" s="7"/>
      <c r="AG297" s="7"/>
      <c r="AH297" s="7"/>
      <c r="AI297" s="7"/>
      <c r="AJ297" s="7"/>
      <c r="AK297" s="7"/>
      <c r="AL297" s="7"/>
      <c r="AM297" s="7"/>
      <c r="AN297" s="7"/>
      <c r="AO297" s="7"/>
      <c r="AP297" s="7"/>
      <c r="AQ297" s="7"/>
      <c r="AR297" s="7"/>
      <c r="AS297" s="7"/>
      <c r="AT297" s="7"/>
      <c r="AU297" s="7"/>
      <c r="AV297" s="55"/>
      <c r="AW297" s="7"/>
      <c r="AX297" s="7"/>
      <c r="AY297" s="7"/>
      <c r="AZ297" s="7"/>
      <c r="BA297" s="7"/>
      <c r="BB297" s="7" t="s">
        <v>1315</v>
      </c>
      <c r="BC297" s="7" t="s">
        <v>1315</v>
      </c>
      <c r="BD297" s="7"/>
      <c r="BE297" s="7"/>
      <c r="BF297" s="7"/>
      <c r="BG297" s="7"/>
      <c r="BH297" s="7"/>
      <c r="BI297" s="7"/>
      <c r="BJ297" s="7"/>
      <c r="BK297" s="7"/>
      <c r="BL297" s="781">
        <v>1</v>
      </c>
      <c r="BM297" s="221">
        <v>2</v>
      </c>
      <c r="BN297" s="221">
        <v>2</v>
      </c>
      <c r="BO297" s="221">
        <v>2</v>
      </c>
      <c r="BP297" s="221">
        <v>2</v>
      </c>
      <c r="BQ297" s="221">
        <v>2</v>
      </c>
      <c r="BR297" s="798">
        <v>2</v>
      </c>
      <c r="BS297" s="226">
        <v>2</v>
      </c>
      <c r="BT297" s="221">
        <v>2</v>
      </c>
      <c r="BU297" s="221">
        <v>2</v>
      </c>
      <c r="BV297" s="221">
        <v>2</v>
      </c>
      <c r="BW297" s="798">
        <v>2</v>
      </c>
      <c r="BX297" s="221">
        <v>2</v>
      </c>
      <c r="BY297" s="798">
        <v>2</v>
      </c>
      <c r="BZ297" s="798">
        <v>2</v>
      </c>
      <c r="CA297" s="221">
        <v>2</v>
      </c>
      <c r="CB297" s="221">
        <v>2</v>
      </c>
      <c r="CC297" s="221">
        <v>2</v>
      </c>
      <c r="CD297" s="337">
        <v>1</v>
      </c>
      <c r="CE297" s="221">
        <v>2</v>
      </c>
      <c r="CF297" s="221">
        <v>2</v>
      </c>
      <c r="CG297" s="221">
        <v>2</v>
      </c>
      <c r="CH297" s="221">
        <v>2</v>
      </c>
      <c r="CI297" s="221">
        <v>2</v>
      </c>
      <c r="CJ297" s="337">
        <v>2</v>
      </c>
      <c r="CK297" s="221">
        <v>2</v>
      </c>
      <c r="CL297" s="222">
        <f t="shared" si="171"/>
        <v>24</v>
      </c>
      <c r="CM297" s="237">
        <f t="shared" si="165"/>
        <v>0.92307692307692313</v>
      </c>
      <c r="CN297" s="222">
        <f t="shared" si="172"/>
        <v>2</v>
      </c>
      <c r="CO297" s="237">
        <f t="shared" si="166"/>
        <v>7.6923076923076927E-2</v>
      </c>
      <c r="CP297" s="222">
        <f t="shared" si="173"/>
        <v>0</v>
      </c>
      <c r="CQ297" s="237">
        <f t="shared" si="167"/>
        <v>0</v>
      </c>
      <c r="CR297" s="222">
        <f t="shared" si="174"/>
        <v>0</v>
      </c>
      <c r="CS297" s="237">
        <f t="shared" si="168"/>
        <v>0</v>
      </c>
      <c r="CT297" s="223">
        <f t="shared" si="169"/>
        <v>1.9230769230769231</v>
      </c>
      <c r="CU297" s="223" t="str">
        <f t="shared" si="170"/>
        <v>Đạt mục tiêu</v>
      </c>
      <c r="CV297" s="5"/>
    </row>
    <row r="298" spans="1:100" s="1" customFormat="1" ht="55.5">
      <c r="A298" s="227">
        <v>108</v>
      </c>
      <c r="B298" s="217" t="s">
        <v>654</v>
      </c>
      <c r="C298" s="215" t="s">
        <v>26</v>
      </c>
      <c r="D298" s="217" t="s">
        <v>654</v>
      </c>
      <c r="E298" s="215" t="s">
        <v>26</v>
      </c>
      <c r="F298" s="217" t="s">
        <v>654</v>
      </c>
      <c r="G298" s="217" t="s">
        <v>659</v>
      </c>
      <c r="H298" s="217"/>
      <c r="I298" s="591"/>
      <c r="J298" s="212"/>
      <c r="K298" s="465"/>
      <c r="L298" s="212" t="s">
        <v>32</v>
      </c>
      <c r="M298" s="212" t="s">
        <v>31</v>
      </c>
      <c r="N298" s="165" t="s">
        <v>11</v>
      </c>
      <c r="O298" s="221" t="s">
        <v>29</v>
      </c>
      <c r="P298" s="221" t="s">
        <v>24</v>
      </c>
      <c r="Q298" s="5"/>
      <c r="R298" s="5"/>
      <c r="S298" s="5"/>
      <c r="T298" s="5"/>
      <c r="U298" s="6" t="s">
        <v>24</v>
      </c>
      <c r="V298" s="5"/>
      <c r="W298" s="5"/>
      <c r="X298" s="5"/>
      <c r="Y298" s="5"/>
      <c r="Z298" s="5"/>
      <c r="AA298" s="5"/>
      <c r="AB298" s="80">
        <f t="shared" si="175"/>
        <v>1</v>
      </c>
      <c r="AC298" s="642"/>
      <c r="AD298" s="7"/>
      <c r="AE298" s="7"/>
      <c r="AF298" s="7"/>
      <c r="AG298" s="7"/>
      <c r="AH298" s="7"/>
      <c r="AI298" s="7"/>
      <c r="AJ298" s="7"/>
      <c r="AK298" s="7"/>
      <c r="AL298" s="7"/>
      <c r="AM298" s="7"/>
      <c r="AN298" s="7"/>
      <c r="AO298" s="7"/>
      <c r="AP298" s="7"/>
      <c r="AQ298" s="7"/>
      <c r="AR298" s="7"/>
      <c r="AS298" s="7" t="s">
        <v>1318</v>
      </c>
      <c r="AT298" s="7"/>
      <c r="AU298" s="7"/>
      <c r="AV298" s="55"/>
      <c r="AW298" s="7"/>
      <c r="AX298" s="7"/>
      <c r="AY298" s="7"/>
      <c r="AZ298" s="7"/>
      <c r="BA298" s="7"/>
      <c r="BB298" s="7"/>
      <c r="BC298" s="7"/>
      <c r="BD298" s="7"/>
      <c r="BE298" s="7"/>
      <c r="BF298" s="7"/>
      <c r="BG298" s="7"/>
      <c r="BH298" s="7"/>
      <c r="BI298" s="7"/>
      <c r="BJ298" s="7"/>
      <c r="BK298" s="7"/>
      <c r="BL298" s="781">
        <v>2</v>
      </c>
      <c r="BM298" s="221">
        <v>2</v>
      </c>
      <c r="BN298" s="221">
        <v>2</v>
      </c>
      <c r="BO298" s="221">
        <v>2</v>
      </c>
      <c r="BP298" s="221">
        <v>2</v>
      </c>
      <c r="BQ298" s="221">
        <v>2</v>
      </c>
      <c r="BR298" s="798">
        <v>1</v>
      </c>
      <c r="BS298" s="226">
        <v>2</v>
      </c>
      <c r="BT298" s="221">
        <v>2</v>
      </c>
      <c r="BU298" s="221">
        <v>2</v>
      </c>
      <c r="BV298" s="221">
        <v>2</v>
      </c>
      <c r="BW298" s="798">
        <v>2</v>
      </c>
      <c r="BX298" s="221">
        <v>2</v>
      </c>
      <c r="BY298" s="798">
        <v>2</v>
      </c>
      <c r="BZ298" s="798">
        <v>2</v>
      </c>
      <c r="CA298" s="221">
        <v>2</v>
      </c>
      <c r="CB298" s="221">
        <v>2</v>
      </c>
      <c r="CC298" s="221">
        <v>1</v>
      </c>
      <c r="CD298" s="337">
        <v>2</v>
      </c>
      <c r="CE298" s="221">
        <v>2</v>
      </c>
      <c r="CF298" s="221">
        <v>2</v>
      </c>
      <c r="CG298" s="221">
        <v>2</v>
      </c>
      <c r="CH298" s="221">
        <v>2</v>
      </c>
      <c r="CI298" s="221">
        <v>2</v>
      </c>
      <c r="CJ298" s="337">
        <v>2</v>
      </c>
      <c r="CK298" s="221">
        <v>2</v>
      </c>
      <c r="CL298" s="222">
        <f t="shared" si="171"/>
        <v>24</v>
      </c>
      <c r="CM298" s="237">
        <f t="shared" si="165"/>
        <v>0.92307692307692313</v>
      </c>
      <c r="CN298" s="222">
        <f t="shared" si="172"/>
        <v>2</v>
      </c>
      <c r="CO298" s="237">
        <f t="shared" si="166"/>
        <v>7.6923076923076927E-2</v>
      </c>
      <c r="CP298" s="222">
        <f t="shared" si="173"/>
        <v>0</v>
      </c>
      <c r="CQ298" s="237">
        <f t="shared" si="167"/>
        <v>0</v>
      </c>
      <c r="CR298" s="222">
        <f t="shared" si="174"/>
        <v>0</v>
      </c>
      <c r="CS298" s="237">
        <f t="shared" si="168"/>
        <v>0</v>
      </c>
      <c r="CT298" s="223">
        <f t="shared" si="169"/>
        <v>1.9230769230769231</v>
      </c>
      <c r="CU298" s="223" t="str">
        <f t="shared" si="170"/>
        <v>Đạt mục tiêu</v>
      </c>
      <c r="CV298" s="5"/>
    </row>
    <row r="299" spans="1:100" s="1" customFormat="1" ht="77.5">
      <c r="A299" s="227">
        <v>109</v>
      </c>
      <c r="B299" s="217" t="s">
        <v>655</v>
      </c>
      <c r="C299" s="215" t="s">
        <v>26</v>
      </c>
      <c r="D299" s="217" t="s">
        <v>655</v>
      </c>
      <c r="E299" s="215" t="s">
        <v>26</v>
      </c>
      <c r="F299" s="217" t="s">
        <v>655</v>
      </c>
      <c r="G299" s="217" t="s">
        <v>1514</v>
      </c>
      <c r="H299" s="217"/>
      <c r="I299" s="591"/>
      <c r="J299" s="212"/>
      <c r="K299" s="465"/>
      <c r="L299" s="212" t="s">
        <v>32</v>
      </c>
      <c r="M299" s="212" t="s">
        <v>31</v>
      </c>
      <c r="N299" s="165" t="s">
        <v>11</v>
      </c>
      <c r="O299" s="221" t="s">
        <v>29</v>
      </c>
      <c r="P299" s="221" t="s">
        <v>24</v>
      </c>
      <c r="Q299" s="5"/>
      <c r="R299" s="5"/>
      <c r="S299" s="5"/>
      <c r="T299" s="5"/>
      <c r="U299" s="6"/>
      <c r="V299" s="5" t="s">
        <v>24</v>
      </c>
      <c r="W299" s="5"/>
      <c r="X299" s="5"/>
      <c r="Y299" s="5"/>
      <c r="Z299" s="5"/>
      <c r="AA299" s="5"/>
      <c r="AB299" s="80">
        <f t="shared" si="175"/>
        <v>1</v>
      </c>
      <c r="AC299" s="642"/>
      <c r="AD299" s="7"/>
      <c r="AE299" s="7"/>
      <c r="AF299" s="7"/>
      <c r="AG299" s="7"/>
      <c r="AH299" s="7"/>
      <c r="AI299" s="7"/>
      <c r="AJ299" s="7"/>
      <c r="AK299" s="7"/>
      <c r="AL299" s="7"/>
      <c r="AM299" s="7"/>
      <c r="AN299" s="7"/>
      <c r="AO299" s="7"/>
      <c r="AP299" s="7"/>
      <c r="AQ299" s="7"/>
      <c r="AR299" s="7"/>
      <c r="AS299" s="7"/>
      <c r="AT299" s="7"/>
      <c r="AU299" s="7"/>
      <c r="AV299" s="55" t="s">
        <v>1317</v>
      </c>
      <c r="AW299" s="7"/>
      <c r="AX299" s="7" t="s">
        <v>1317</v>
      </c>
      <c r="AY299" s="7"/>
      <c r="AZ299" s="7"/>
      <c r="BA299" s="7"/>
      <c r="BB299" s="7"/>
      <c r="BC299" s="7"/>
      <c r="BD299" s="7"/>
      <c r="BE299" s="7"/>
      <c r="BF299" s="7"/>
      <c r="BG299" s="7"/>
      <c r="BH299" s="7"/>
      <c r="BI299" s="7"/>
      <c r="BJ299" s="7"/>
      <c r="BK299" s="7"/>
      <c r="BL299" s="781">
        <v>2</v>
      </c>
      <c r="BM299" s="221">
        <v>2</v>
      </c>
      <c r="BN299" s="221">
        <v>2</v>
      </c>
      <c r="BO299" s="221">
        <v>2</v>
      </c>
      <c r="BP299" s="221">
        <v>2</v>
      </c>
      <c r="BQ299" s="221">
        <v>2</v>
      </c>
      <c r="BR299" s="798">
        <v>2</v>
      </c>
      <c r="BS299" s="226">
        <v>2</v>
      </c>
      <c r="BT299" s="221">
        <v>1</v>
      </c>
      <c r="BU299" s="221">
        <v>2</v>
      </c>
      <c r="BV299" s="221">
        <v>2</v>
      </c>
      <c r="BW299" s="798">
        <v>2</v>
      </c>
      <c r="BX299" s="221">
        <v>1</v>
      </c>
      <c r="BY299" s="798">
        <v>2</v>
      </c>
      <c r="BZ299" s="798">
        <v>2</v>
      </c>
      <c r="CA299" s="221">
        <v>2</v>
      </c>
      <c r="CB299" s="221">
        <v>2</v>
      </c>
      <c r="CC299" s="221">
        <v>2</v>
      </c>
      <c r="CD299" s="337">
        <v>2</v>
      </c>
      <c r="CE299" s="221">
        <v>2</v>
      </c>
      <c r="CF299" s="221">
        <v>2</v>
      </c>
      <c r="CG299" s="221">
        <v>2</v>
      </c>
      <c r="CH299" s="221">
        <v>2</v>
      </c>
      <c r="CI299" s="221">
        <v>2</v>
      </c>
      <c r="CJ299" s="337">
        <v>2</v>
      </c>
      <c r="CK299" s="221">
        <v>2</v>
      </c>
      <c r="CL299" s="222">
        <f t="shared" si="171"/>
        <v>24</v>
      </c>
      <c r="CM299" s="237">
        <f t="shared" si="165"/>
        <v>0.92307692307692313</v>
      </c>
      <c r="CN299" s="222">
        <f t="shared" si="172"/>
        <v>2</v>
      </c>
      <c r="CO299" s="237">
        <f t="shared" si="166"/>
        <v>7.6923076923076927E-2</v>
      </c>
      <c r="CP299" s="222">
        <f t="shared" si="173"/>
        <v>0</v>
      </c>
      <c r="CQ299" s="237">
        <f t="shared" si="167"/>
        <v>0</v>
      </c>
      <c r="CR299" s="222">
        <f t="shared" si="174"/>
        <v>0</v>
      </c>
      <c r="CS299" s="237">
        <f t="shared" si="168"/>
        <v>0</v>
      </c>
      <c r="CT299" s="223">
        <f t="shared" si="169"/>
        <v>1.9230769230769231</v>
      </c>
      <c r="CU299" s="223" t="str">
        <f t="shared" si="170"/>
        <v>Đạt mục tiêu</v>
      </c>
      <c r="CV299" s="5"/>
    </row>
    <row r="300" spans="1:100" ht="77.5">
      <c r="A300" s="1036">
        <v>110</v>
      </c>
      <c r="B300" s="1024" t="s">
        <v>2928</v>
      </c>
      <c r="C300" s="1033" t="s">
        <v>26</v>
      </c>
      <c r="D300" s="1024" t="s">
        <v>663</v>
      </c>
      <c r="E300" s="1033" t="s">
        <v>26</v>
      </c>
      <c r="F300" s="1024" t="s">
        <v>339</v>
      </c>
      <c r="G300" s="219" t="s">
        <v>1532</v>
      </c>
      <c r="H300" s="219"/>
      <c r="I300" s="600"/>
      <c r="J300" s="107" t="s">
        <v>717</v>
      </c>
      <c r="K300" s="473" t="s">
        <v>1653</v>
      </c>
      <c r="L300" s="212" t="s">
        <v>32</v>
      </c>
      <c r="M300" s="212" t="s">
        <v>31</v>
      </c>
      <c r="N300" s="165" t="s">
        <v>11</v>
      </c>
      <c r="O300" s="221" t="s">
        <v>29</v>
      </c>
      <c r="P300" s="221" t="s">
        <v>24</v>
      </c>
      <c r="Q300" s="221"/>
      <c r="R300" s="221"/>
      <c r="S300" s="221"/>
      <c r="T300" s="221"/>
      <c r="U300" s="226"/>
      <c r="V300" s="221"/>
      <c r="W300" s="5"/>
      <c r="X300" s="221" t="s">
        <v>24</v>
      </c>
      <c r="Y300" s="221"/>
      <c r="Z300" s="221"/>
      <c r="AA300" s="221"/>
      <c r="AB300" s="80">
        <f t="shared" si="175"/>
        <v>1</v>
      </c>
      <c r="AC300" s="642"/>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t="s">
        <v>1315</v>
      </c>
      <c r="BC300" s="55"/>
      <c r="BD300" s="55" t="s">
        <v>1315</v>
      </c>
      <c r="BE300" s="55"/>
      <c r="BF300" s="55"/>
      <c r="BG300" s="55"/>
      <c r="BH300" s="55"/>
      <c r="BI300" s="55"/>
      <c r="BJ300" s="55"/>
      <c r="BK300" s="55"/>
      <c r="BL300" s="781">
        <v>2</v>
      </c>
      <c r="BM300" s="221">
        <v>2</v>
      </c>
      <c r="BN300" s="221">
        <v>2</v>
      </c>
      <c r="BO300" s="221">
        <v>2</v>
      </c>
      <c r="BP300" s="221">
        <v>1</v>
      </c>
      <c r="BQ300" s="221">
        <v>2</v>
      </c>
      <c r="BR300" s="798">
        <v>2</v>
      </c>
      <c r="BS300" s="226">
        <v>2</v>
      </c>
      <c r="BT300" s="221">
        <v>2</v>
      </c>
      <c r="BU300" s="221">
        <v>2</v>
      </c>
      <c r="BV300" s="221">
        <v>2</v>
      </c>
      <c r="BW300" s="798">
        <v>2</v>
      </c>
      <c r="BX300" s="221">
        <v>2</v>
      </c>
      <c r="BY300" s="798">
        <v>2</v>
      </c>
      <c r="BZ300" s="798">
        <v>2</v>
      </c>
      <c r="CA300" s="221">
        <v>2</v>
      </c>
      <c r="CB300" s="221">
        <v>2</v>
      </c>
      <c r="CC300" s="221">
        <v>2</v>
      </c>
      <c r="CD300" s="337">
        <v>2</v>
      </c>
      <c r="CE300" s="221">
        <v>2</v>
      </c>
      <c r="CF300" s="221">
        <v>2</v>
      </c>
      <c r="CG300" s="221">
        <v>2</v>
      </c>
      <c r="CH300" s="221">
        <v>2</v>
      </c>
      <c r="CI300" s="221">
        <v>2</v>
      </c>
      <c r="CJ300" s="337">
        <v>2</v>
      </c>
      <c r="CK300" s="221">
        <v>2</v>
      </c>
      <c r="CL300" s="222">
        <f t="shared" si="171"/>
        <v>25</v>
      </c>
      <c r="CM300" s="237">
        <f t="shared" si="165"/>
        <v>0.96153846153846156</v>
      </c>
      <c r="CN300" s="222">
        <f t="shared" si="172"/>
        <v>1</v>
      </c>
      <c r="CO300" s="237">
        <f t="shared" si="166"/>
        <v>3.8461538461538464E-2</v>
      </c>
      <c r="CP300" s="222">
        <f t="shared" si="173"/>
        <v>0</v>
      </c>
      <c r="CQ300" s="237">
        <f t="shared" si="167"/>
        <v>0</v>
      </c>
      <c r="CR300" s="222">
        <f t="shared" si="174"/>
        <v>0</v>
      </c>
      <c r="CS300" s="237">
        <f t="shared" si="168"/>
        <v>0</v>
      </c>
      <c r="CT300" s="223">
        <f t="shared" si="169"/>
        <v>1.9615384615384615</v>
      </c>
      <c r="CU300" s="223" t="str">
        <f t="shared" si="170"/>
        <v>Đạt mục tiêu</v>
      </c>
      <c r="CV300" s="221"/>
    </row>
    <row r="301" spans="1:100" ht="31">
      <c r="A301" s="1036"/>
      <c r="B301" s="1024"/>
      <c r="C301" s="1033"/>
      <c r="D301" s="1024"/>
      <c r="E301" s="1033"/>
      <c r="F301" s="1024"/>
      <c r="G301" s="219" t="s">
        <v>1871</v>
      </c>
      <c r="H301" s="219"/>
      <c r="I301" s="600"/>
      <c r="J301" s="107"/>
      <c r="K301" s="473"/>
      <c r="L301" s="212"/>
      <c r="M301" s="212" t="s">
        <v>31</v>
      </c>
      <c r="N301" s="165"/>
      <c r="O301" s="221"/>
      <c r="P301" s="221"/>
      <c r="Q301" s="221"/>
      <c r="R301" s="221"/>
      <c r="S301" s="221"/>
      <c r="T301" s="221"/>
      <c r="U301" s="226"/>
      <c r="V301" s="221"/>
      <c r="W301" s="5" t="s">
        <v>24</v>
      </c>
      <c r="X301" s="221"/>
      <c r="Y301" s="221"/>
      <c r="Z301" s="221"/>
      <c r="AA301" s="221"/>
      <c r="AB301" s="80">
        <f t="shared" si="175"/>
        <v>1</v>
      </c>
      <c r="AC301" s="642"/>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t="s">
        <v>1317</v>
      </c>
      <c r="AZ301" s="55"/>
      <c r="BA301" s="55"/>
      <c r="BB301" s="55"/>
      <c r="BC301" s="55"/>
      <c r="BD301" s="55"/>
      <c r="BE301" s="55"/>
      <c r="BF301" s="55"/>
      <c r="BG301" s="55"/>
      <c r="BH301" s="55"/>
      <c r="BI301" s="55"/>
      <c r="BJ301" s="55"/>
      <c r="BK301" s="55"/>
      <c r="BL301" s="781">
        <v>1</v>
      </c>
      <c r="BM301" s="221">
        <v>2</v>
      </c>
      <c r="BN301" s="221">
        <v>2</v>
      </c>
      <c r="BO301" s="221">
        <v>2</v>
      </c>
      <c r="BP301" s="221">
        <v>2</v>
      </c>
      <c r="BQ301" s="221">
        <v>2</v>
      </c>
      <c r="BR301" s="798">
        <v>2</v>
      </c>
      <c r="BS301" s="226">
        <v>2</v>
      </c>
      <c r="BT301" s="221">
        <v>2</v>
      </c>
      <c r="BU301" s="221">
        <v>2</v>
      </c>
      <c r="BV301" s="221">
        <v>2</v>
      </c>
      <c r="BW301" s="798">
        <v>2</v>
      </c>
      <c r="BX301" s="221">
        <v>2</v>
      </c>
      <c r="BY301" s="798">
        <v>2</v>
      </c>
      <c r="BZ301" s="798">
        <v>2</v>
      </c>
      <c r="CA301" s="221">
        <v>2</v>
      </c>
      <c r="CB301" s="221">
        <v>2</v>
      </c>
      <c r="CC301" s="221">
        <v>2</v>
      </c>
      <c r="CD301" s="337">
        <v>2</v>
      </c>
      <c r="CE301" s="221">
        <v>2</v>
      </c>
      <c r="CF301" s="221">
        <v>2</v>
      </c>
      <c r="CG301" s="221">
        <v>2</v>
      </c>
      <c r="CH301" s="221">
        <v>2</v>
      </c>
      <c r="CI301" s="221">
        <v>2</v>
      </c>
      <c r="CJ301" s="337">
        <v>2</v>
      </c>
      <c r="CK301" s="221">
        <v>2</v>
      </c>
      <c r="CL301" s="222">
        <f t="shared" si="171"/>
        <v>25</v>
      </c>
      <c r="CM301" s="237">
        <f t="shared" si="165"/>
        <v>0.96153846153846156</v>
      </c>
      <c r="CN301" s="222">
        <f t="shared" si="172"/>
        <v>1</v>
      </c>
      <c r="CO301" s="237">
        <f t="shared" si="166"/>
        <v>3.8461538461538464E-2</v>
      </c>
      <c r="CP301" s="222">
        <f t="shared" si="173"/>
        <v>0</v>
      </c>
      <c r="CQ301" s="237">
        <f t="shared" si="167"/>
        <v>0</v>
      </c>
      <c r="CR301" s="222">
        <f t="shared" si="174"/>
        <v>0</v>
      </c>
      <c r="CS301" s="237">
        <f t="shared" si="168"/>
        <v>0</v>
      </c>
      <c r="CT301" s="223">
        <f t="shared" si="169"/>
        <v>1.9615384615384615</v>
      </c>
      <c r="CU301" s="223" t="str">
        <f t="shared" si="170"/>
        <v>Đạt mục tiêu</v>
      </c>
      <c r="CV301" s="221"/>
    </row>
    <row r="302" spans="1:100" ht="55.5">
      <c r="A302" s="1036"/>
      <c r="B302" s="1024"/>
      <c r="C302" s="1033"/>
      <c r="D302" s="1024"/>
      <c r="E302" s="1033"/>
      <c r="F302" s="1024"/>
      <c r="G302" s="219" t="s">
        <v>2238</v>
      </c>
      <c r="H302" s="219"/>
      <c r="I302" s="608"/>
      <c r="J302" s="107"/>
      <c r="K302" s="473"/>
      <c r="L302" s="212" t="s">
        <v>32</v>
      </c>
      <c r="M302" s="212" t="s">
        <v>31</v>
      </c>
      <c r="N302" s="165" t="s">
        <v>11</v>
      </c>
      <c r="O302" s="221" t="s">
        <v>25</v>
      </c>
      <c r="P302" s="221" t="s">
        <v>24</v>
      </c>
      <c r="Q302" s="221"/>
      <c r="R302" s="221"/>
      <c r="S302" s="221"/>
      <c r="T302" s="221"/>
      <c r="U302" s="226"/>
      <c r="V302" s="221"/>
      <c r="W302" s="5"/>
      <c r="X302" s="221" t="s">
        <v>24</v>
      </c>
      <c r="Y302" s="221"/>
      <c r="Z302" s="221"/>
      <c r="AA302" s="221"/>
      <c r="AB302" s="80">
        <f t="shared" si="175"/>
        <v>1</v>
      </c>
      <c r="AC302" s="642"/>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t="s">
        <v>1315</v>
      </c>
      <c r="BC302" s="55"/>
      <c r="BD302" s="55"/>
      <c r="BE302" s="55"/>
      <c r="BF302" s="55"/>
      <c r="BG302" s="55"/>
      <c r="BH302" s="55"/>
      <c r="BI302" s="55"/>
      <c r="BJ302" s="55"/>
      <c r="BK302" s="55"/>
      <c r="BL302" s="781">
        <v>2</v>
      </c>
      <c r="BM302" s="221">
        <v>2</v>
      </c>
      <c r="BN302" s="221">
        <v>2</v>
      </c>
      <c r="BO302" s="221">
        <v>2</v>
      </c>
      <c r="BP302" s="221">
        <v>2</v>
      </c>
      <c r="BQ302" s="221">
        <v>2</v>
      </c>
      <c r="BR302" s="798">
        <v>1</v>
      </c>
      <c r="BS302" s="226">
        <v>2</v>
      </c>
      <c r="BT302" s="221">
        <v>1</v>
      </c>
      <c r="BU302" s="221">
        <v>2</v>
      </c>
      <c r="BV302" s="221">
        <v>2</v>
      </c>
      <c r="BW302" s="798">
        <v>2</v>
      </c>
      <c r="BX302" s="221">
        <v>2</v>
      </c>
      <c r="BY302" s="798">
        <v>2</v>
      </c>
      <c r="BZ302" s="798">
        <v>2</v>
      </c>
      <c r="CA302" s="221">
        <v>2</v>
      </c>
      <c r="CB302" s="221">
        <v>2</v>
      </c>
      <c r="CC302" s="221">
        <v>2</v>
      </c>
      <c r="CD302" s="337">
        <v>2</v>
      </c>
      <c r="CE302" s="221">
        <v>2</v>
      </c>
      <c r="CF302" s="221">
        <v>2</v>
      </c>
      <c r="CG302" s="221">
        <v>2</v>
      </c>
      <c r="CH302" s="221">
        <v>2</v>
      </c>
      <c r="CI302" s="221">
        <v>2</v>
      </c>
      <c r="CJ302" s="337">
        <v>2</v>
      </c>
      <c r="CK302" s="221">
        <v>2</v>
      </c>
      <c r="CL302" s="222">
        <f t="shared" si="171"/>
        <v>24</v>
      </c>
      <c r="CM302" s="237">
        <f t="shared" si="165"/>
        <v>0.92307692307692313</v>
      </c>
      <c r="CN302" s="222">
        <f t="shared" si="172"/>
        <v>2</v>
      </c>
      <c r="CO302" s="237">
        <f t="shared" si="166"/>
        <v>7.6923076923076927E-2</v>
      </c>
      <c r="CP302" s="222">
        <f t="shared" si="173"/>
        <v>0</v>
      </c>
      <c r="CQ302" s="237">
        <f t="shared" si="167"/>
        <v>0</v>
      </c>
      <c r="CR302" s="222">
        <f t="shared" si="174"/>
        <v>0</v>
      </c>
      <c r="CS302" s="237">
        <f t="shared" si="168"/>
        <v>0</v>
      </c>
      <c r="CT302" s="223">
        <f t="shared" si="169"/>
        <v>1.9230769230769231</v>
      </c>
      <c r="CU302" s="223" t="str">
        <f t="shared" si="170"/>
        <v>Đạt mục tiêu</v>
      </c>
      <c r="CV302" s="221"/>
    </row>
    <row r="303" spans="1:100" ht="124">
      <c r="A303" s="1036"/>
      <c r="B303" s="1024"/>
      <c r="C303" s="1033"/>
      <c r="D303" s="1024"/>
      <c r="E303" s="1033"/>
      <c r="F303" s="1024"/>
      <c r="G303" s="289" t="s">
        <v>3015</v>
      </c>
      <c r="H303" s="289"/>
      <c r="I303" s="709" t="s">
        <v>2370</v>
      </c>
      <c r="J303" s="221"/>
      <c r="K303" s="497"/>
      <c r="L303" s="212" t="s">
        <v>32</v>
      </c>
      <c r="M303" s="212" t="s">
        <v>2207</v>
      </c>
      <c r="N303" s="165" t="s">
        <v>11</v>
      </c>
      <c r="O303" s="221" t="s">
        <v>25</v>
      </c>
      <c r="P303" s="221" t="s">
        <v>24</v>
      </c>
      <c r="Q303" s="221"/>
      <c r="R303" s="221"/>
      <c r="S303" s="221"/>
      <c r="T303" s="221" t="s">
        <v>24</v>
      </c>
      <c r="U303" s="226"/>
      <c r="V303" s="221"/>
      <c r="W303" s="5"/>
      <c r="X303" s="221" t="s">
        <v>24</v>
      </c>
      <c r="Y303" s="221"/>
      <c r="Z303" s="221"/>
      <c r="AA303" s="221"/>
      <c r="AB303" s="80">
        <f t="shared" si="175"/>
        <v>2</v>
      </c>
      <c r="AC303" s="642"/>
      <c r="AD303" s="55"/>
      <c r="AE303" s="55"/>
      <c r="AF303" s="55"/>
      <c r="AG303" s="55"/>
      <c r="AH303" s="55"/>
      <c r="AI303" s="55"/>
      <c r="AJ303" s="55"/>
      <c r="AK303" s="55"/>
      <c r="AL303" s="55"/>
      <c r="AM303" s="55"/>
      <c r="AN303" s="55"/>
      <c r="AO303" s="55" t="s">
        <v>1315</v>
      </c>
      <c r="AP303" s="55" t="s">
        <v>1315</v>
      </c>
      <c r="AQ303" s="55" t="s">
        <v>1315</v>
      </c>
      <c r="AR303" s="55" t="s">
        <v>1315</v>
      </c>
      <c r="AS303" s="55"/>
      <c r="AT303" s="55"/>
      <c r="AU303" s="55"/>
      <c r="AV303" s="55"/>
      <c r="AW303" s="55"/>
      <c r="AX303" s="55"/>
      <c r="AY303" s="55"/>
      <c r="AZ303" s="55"/>
      <c r="BA303" s="55" t="s">
        <v>1315</v>
      </c>
      <c r="BB303" s="55"/>
      <c r="BC303" s="55" t="s">
        <v>1315</v>
      </c>
      <c r="BD303" s="55"/>
      <c r="BE303" s="55"/>
      <c r="BF303" s="55"/>
      <c r="BG303" s="55"/>
      <c r="BH303" s="55"/>
      <c r="BI303" s="55"/>
      <c r="BJ303" s="55"/>
      <c r="BK303" s="55"/>
      <c r="BL303" s="781">
        <v>2</v>
      </c>
      <c r="BM303" s="221">
        <v>2</v>
      </c>
      <c r="BN303" s="221">
        <v>2</v>
      </c>
      <c r="BO303" s="221">
        <v>2</v>
      </c>
      <c r="BP303" s="221">
        <v>1</v>
      </c>
      <c r="BQ303" s="221">
        <v>2</v>
      </c>
      <c r="BR303" s="798">
        <v>2</v>
      </c>
      <c r="BS303" s="226">
        <v>2</v>
      </c>
      <c r="BT303" s="221">
        <v>2</v>
      </c>
      <c r="BU303" s="221">
        <v>2</v>
      </c>
      <c r="BV303" s="221">
        <v>2</v>
      </c>
      <c r="BW303" s="798">
        <v>2</v>
      </c>
      <c r="BX303" s="221">
        <v>2</v>
      </c>
      <c r="BY303" s="798">
        <v>2</v>
      </c>
      <c r="BZ303" s="798">
        <v>2</v>
      </c>
      <c r="CA303" s="221">
        <v>2</v>
      </c>
      <c r="CB303" s="221">
        <v>2</v>
      </c>
      <c r="CC303" s="221">
        <v>2</v>
      </c>
      <c r="CD303" s="337">
        <v>1</v>
      </c>
      <c r="CE303" s="221">
        <v>2</v>
      </c>
      <c r="CF303" s="221">
        <v>2</v>
      </c>
      <c r="CG303" s="221">
        <v>2</v>
      </c>
      <c r="CH303" s="221">
        <v>2</v>
      </c>
      <c r="CI303" s="221">
        <v>2</v>
      </c>
      <c r="CJ303" s="337">
        <v>2</v>
      </c>
      <c r="CK303" s="221">
        <v>2</v>
      </c>
      <c r="CL303" s="222">
        <f>COUNTIF(BL303:CK303,"2")</f>
        <v>24</v>
      </c>
      <c r="CM303" s="237">
        <f t="shared" si="165"/>
        <v>0.92307692307692313</v>
      </c>
      <c r="CN303" s="222">
        <f>COUNTIF(BL303:CK303,"1")</f>
        <v>2</v>
      </c>
      <c r="CO303" s="237">
        <f t="shared" si="166"/>
        <v>7.6923076923076927E-2</v>
      </c>
      <c r="CP303" s="222">
        <f>COUNTIF(BL303:CK303,"0")</f>
        <v>0</v>
      </c>
      <c r="CQ303" s="237">
        <f t="shared" si="167"/>
        <v>0</v>
      </c>
      <c r="CR303" s="222">
        <f>COUNTIF(BL303:CK303,"KĐG")</f>
        <v>0</v>
      </c>
      <c r="CS303" s="237">
        <f t="shared" si="168"/>
        <v>0</v>
      </c>
      <c r="CT303" s="223">
        <f t="shared" si="169"/>
        <v>1.9230769230769231</v>
      </c>
      <c r="CU303" s="223" t="str">
        <f t="shared" si="170"/>
        <v>Đạt mục tiêu</v>
      </c>
      <c r="CV303" s="221"/>
    </row>
    <row r="304" spans="1:100" s="23" customFormat="1" ht="124">
      <c r="A304" s="54">
        <v>111</v>
      </c>
      <c r="B304" s="217" t="s">
        <v>2929</v>
      </c>
      <c r="C304" s="215" t="s">
        <v>26</v>
      </c>
      <c r="D304" s="217" t="s">
        <v>665</v>
      </c>
      <c r="E304" s="215" t="s">
        <v>26</v>
      </c>
      <c r="F304" s="217" t="s">
        <v>340</v>
      </c>
      <c r="G304" s="9" t="s">
        <v>3003</v>
      </c>
      <c r="H304" s="9"/>
      <c r="I304" s="710" t="s">
        <v>2370</v>
      </c>
      <c r="J304" s="5"/>
      <c r="K304" s="474"/>
      <c r="L304" s="212" t="s">
        <v>32</v>
      </c>
      <c r="M304" s="212" t="s">
        <v>31</v>
      </c>
      <c r="N304" s="165" t="s">
        <v>11</v>
      </c>
      <c r="O304" s="221" t="s">
        <v>25</v>
      </c>
      <c r="P304" s="221" t="s">
        <v>24</v>
      </c>
      <c r="Q304" s="5"/>
      <c r="R304" s="5"/>
      <c r="S304" s="5"/>
      <c r="T304" s="5"/>
      <c r="U304" s="6" t="s">
        <v>24</v>
      </c>
      <c r="V304" s="5"/>
      <c r="W304" s="5"/>
      <c r="X304" s="5" t="s">
        <v>24</v>
      </c>
      <c r="Y304" s="5"/>
      <c r="Z304" s="6"/>
      <c r="AA304" s="5"/>
      <c r="AB304" s="80">
        <f t="shared" si="175"/>
        <v>2</v>
      </c>
      <c r="AC304" s="642"/>
      <c r="AD304" s="7"/>
      <c r="AE304" s="7"/>
      <c r="AF304" s="7"/>
      <c r="AG304" s="7"/>
      <c r="AH304" s="7"/>
      <c r="AI304" s="7"/>
      <c r="AJ304" s="7"/>
      <c r="AK304" s="7"/>
      <c r="AL304" s="7"/>
      <c r="AM304" s="7"/>
      <c r="AN304" s="7"/>
      <c r="AO304" s="7"/>
      <c r="AP304" s="7"/>
      <c r="AQ304" s="7"/>
      <c r="AR304" s="7"/>
      <c r="AS304" s="7"/>
      <c r="AT304" s="7"/>
      <c r="AU304" s="7" t="s">
        <v>1318</v>
      </c>
      <c r="AV304" s="55"/>
      <c r="AW304" s="7"/>
      <c r="AX304" s="7"/>
      <c r="AY304" s="7"/>
      <c r="AZ304" s="7"/>
      <c r="BA304" s="7"/>
      <c r="BB304" s="7"/>
      <c r="BC304" s="7"/>
      <c r="BD304" s="7"/>
      <c r="BE304" s="21"/>
      <c r="BF304" s="21"/>
      <c r="BG304" s="21"/>
      <c r="BH304" s="7"/>
      <c r="BI304" s="7"/>
      <c r="BJ304" s="7"/>
      <c r="BK304" s="7"/>
      <c r="BL304" s="781">
        <v>1</v>
      </c>
      <c r="BM304" s="221">
        <v>2</v>
      </c>
      <c r="BN304" s="221">
        <v>2</v>
      </c>
      <c r="BO304" s="221">
        <v>2</v>
      </c>
      <c r="BP304" s="221">
        <v>2</v>
      </c>
      <c r="BQ304" s="221">
        <v>2</v>
      </c>
      <c r="BR304" s="798">
        <v>2</v>
      </c>
      <c r="BS304" s="226">
        <v>1</v>
      </c>
      <c r="BT304" s="221">
        <v>2</v>
      </c>
      <c r="BU304" s="221">
        <v>2</v>
      </c>
      <c r="BV304" s="221">
        <v>2</v>
      </c>
      <c r="BW304" s="798">
        <v>2</v>
      </c>
      <c r="BX304" s="221">
        <v>2</v>
      </c>
      <c r="BY304" s="798">
        <v>2</v>
      </c>
      <c r="BZ304" s="798">
        <v>2</v>
      </c>
      <c r="CA304" s="221">
        <v>2</v>
      </c>
      <c r="CB304" s="221">
        <v>2</v>
      </c>
      <c r="CC304" s="221">
        <v>2</v>
      </c>
      <c r="CD304" s="337">
        <v>2</v>
      </c>
      <c r="CE304" s="221">
        <v>2</v>
      </c>
      <c r="CF304" s="221">
        <v>2</v>
      </c>
      <c r="CG304" s="221">
        <v>2</v>
      </c>
      <c r="CH304" s="221">
        <v>2</v>
      </c>
      <c r="CI304" s="221">
        <v>2</v>
      </c>
      <c r="CJ304" s="337">
        <v>2</v>
      </c>
      <c r="CK304" s="221">
        <v>2</v>
      </c>
      <c r="CL304" s="222">
        <f>COUNTIF(BL304:CK304,"2")</f>
        <v>24</v>
      </c>
      <c r="CM304" s="237">
        <f t="shared" si="165"/>
        <v>0.92307692307692313</v>
      </c>
      <c r="CN304" s="222">
        <f>COUNTIF(BL304:CK304,"1")</f>
        <v>2</v>
      </c>
      <c r="CO304" s="237">
        <f t="shared" si="166"/>
        <v>7.6923076923076927E-2</v>
      </c>
      <c r="CP304" s="222">
        <f>COUNTIF(BL304:CK304,"0")</f>
        <v>0</v>
      </c>
      <c r="CQ304" s="237">
        <f t="shared" si="167"/>
        <v>0</v>
      </c>
      <c r="CR304" s="222">
        <f>COUNTIF(BL304:CK304,"KĐG")</f>
        <v>0</v>
      </c>
      <c r="CS304" s="237">
        <f t="shared" si="168"/>
        <v>0</v>
      </c>
      <c r="CT304" s="223">
        <f t="shared" si="169"/>
        <v>1.9230769230769231</v>
      </c>
      <c r="CU304" s="223" t="str">
        <f t="shared" si="170"/>
        <v>Đạt mục tiêu</v>
      </c>
      <c r="CV304" s="7"/>
    </row>
    <row r="305" spans="1:100" s="1" customFormat="1" ht="55.5">
      <c r="A305" s="227">
        <v>112</v>
      </c>
      <c r="B305" s="217" t="s">
        <v>484</v>
      </c>
      <c r="C305" s="215" t="s">
        <v>41</v>
      </c>
      <c r="D305" s="217" t="s">
        <v>185</v>
      </c>
      <c r="E305" s="215" t="s">
        <v>41</v>
      </c>
      <c r="F305" s="11" t="s">
        <v>185</v>
      </c>
      <c r="G305" s="52" t="s">
        <v>906</v>
      </c>
      <c r="H305" s="52"/>
      <c r="I305" s="595"/>
      <c r="J305" s="70"/>
      <c r="K305" s="471"/>
      <c r="L305" s="212" t="s">
        <v>52</v>
      </c>
      <c r="M305" s="212" t="s">
        <v>31</v>
      </c>
      <c r="N305" s="165" t="s">
        <v>11</v>
      </c>
      <c r="O305" s="221" t="s">
        <v>25</v>
      </c>
      <c r="P305" s="221" t="s">
        <v>24</v>
      </c>
      <c r="Q305" s="5"/>
      <c r="R305" s="5"/>
      <c r="S305" s="5"/>
      <c r="T305" s="5"/>
      <c r="U305" s="6" t="s">
        <v>24</v>
      </c>
      <c r="V305" s="5"/>
      <c r="W305" s="5"/>
      <c r="X305" s="5"/>
      <c r="Y305" s="5"/>
      <c r="Z305" s="5"/>
      <c r="AA305" s="5"/>
      <c r="AB305" s="80">
        <f t="shared" si="175"/>
        <v>1</v>
      </c>
      <c r="AC305" s="642"/>
      <c r="AD305" s="7"/>
      <c r="AE305" s="7"/>
      <c r="AF305" s="7"/>
      <c r="AG305" s="7"/>
      <c r="AH305" s="7"/>
      <c r="AI305" s="7"/>
      <c r="AJ305" s="7"/>
      <c r="AK305" s="7"/>
      <c r="AL305" s="7"/>
      <c r="AM305" s="7"/>
      <c r="AN305" s="7"/>
      <c r="AO305" s="7"/>
      <c r="AP305" s="7"/>
      <c r="AQ305" s="7"/>
      <c r="AR305" s="7"/>
      <c r="AS305" s="7"/>
      <c r="AT305" s="7" t="s">
        <v>1318</v>
      </c>
      <c r="AU305" s="7"/>
      <c r="AV305" s="55"/>
      <c r="AW305" s="7"/>
      <c r="AX305" s="7"/>
      <c r="AY305" s="7"/>
      <c r="AZ305" s="7"/>
      <c r="BA305" s="7"/>
      <c r="BB305" s="7"/>
      <c r="BC305" s="7"/>
      <c r="BD305" s="7"/>
      <c r="BE305" s="7"/>
      <c r="BF305" s="7"/>
      <c r="BG305" s="7"/>
      <c r="BH305" s="7"/>
      <c r="BI305" s="7"/>
      <c r="BJ305" s="7"/>
      <c r="BK305" s="7"/>
      <c r="BL305" s="781">
        <v>2</v>
      </c>
      <c r="BM305" s="221">
        <v>2</v>
      </c>
      <c r="BN305" s="221">
        <v>2</v>
      </c>
      <c r="BO305" s="221">
        <v>2</v>
      </c>
      <c r="BP305" s="221">
        <v>2</v>
      </c>
      <c r="BQ305" s="221">
        <v>2</v>
      </c>
      <c r="BR305" s="798">
        <v>2</v>
      </c>
      <c r="BS305" s="226">
        <v>2</v>
      </c>
      <c r="BT305" s="221">
        <v>2</v>
      </c>
      <c r="BU305" s="221">
        <v>2</v>
      </c>
      <c r="BV305" s="221">
        <v>2</v>
      </c>
      <c r="BW305" s="798">
        <v>2</v>
      </c>
      <c r="BX305" s="221">
        <v>2</v>
      </c>
      <c r="BY305" s="798">
        <v>2</v>
      </c>
      <c r="BZ305" s="798">
        <v>2</v>
      </c>
      <c r="CA305" s="221">
        <v>2</v>
      </c>
      <c r="CB305" s="221">
        <v>2</v>
      </c>
      <c r="CC305" s="221">
        <v>2</v>
      </c>
      <c r="CD305" s="337">
        <v>2</v>
      </c>
      <c r="CE305" s="221">
        <v>2</v>
      </c>
      <c r="CF305" s="221">
        <v>2</v>
      </c>
      <c r="CG305" s="221">
        <v>2</v>
      </c>
      <c r="CH305" s="221">
        <v>2</v>
      </c>
      <c r="CI305" s="221">
        <v>2</v>
      </c>
      <c r="CJ305" s="337">
        <v>2</v>
      </c>
      <c r="CK305" s="221">
        <v>2</v>
      </c>
      <c r="CL305" s="222">
        <f>COUNTIF(BL305:CK305,"2")</f>
        <v>26</v>
      </c>
      <c r="CM305" s="237">
        <f t="shared" si="165"/>
        <v>1</v>
      </c>
      <c r="CN305" s="222">
        <f>COUNTIF(BL305:CK305,"1")</f>
        <v>0</v>
      </c>
      <c r="CO305" s="237">
        <f t="shared" si="166"/>
        <v>0</v>
      </c>
      <c r="CP305" s="222">
        <f>COUNTIF(BL305:CK305,"0")</f>
        <v>0</v>
      </c>
      <c r="CQ305" s="237">
        <f t="shared" si="167"/>
        <v>0</v>
      </c>
      <c r="CR305" s="222">
        <f>COUNTIF(BL305:CK305,"KĐG")</f>
        <v>0</v>
      </c>
      <c r="CS305" s="237">
        <f t="shared" si="168"/>
        <v>0</v>
      </c>
      <c r="CT305" s="223">
        <f t="shared" si="169"/>
        <v>2</v>
      </c>
      <c r="CU305" s="223" t="str">
        <f t="shared" si="170"/>
        <v>Đạt mục tiêu</v>
      </c>
      <c r="CV305" s="5"/>
    </row>
    <row r="306" spans="1:100" s="1" customFormat="1" ht="62">
      <c r="A306" s="1036">
        <v>113</v>
      </c>
      <c r="B306" s="1024" t="s">
        <v>1867</v>
      </c>
      <c r="C306" s="1033" t="s">
        <v>26</v>
      </c>
      <c r="D306" s="1090" t="s">
        <v>1866</v>
      </c>
      <c r="E306" s="1033" t="s">
        <v>26</v>
      </c>
      <c r="F306" s="1090" t="s">
        <v>1866</v>
      </c>
      <c r="G306" s="288" t="s">
        <v>2182</v>
      </c>
      <c r="H306" s="288"/>
      <c r="I306" s="611"/>
      <c r="J306" s="70"/>
      <c r="K306" s="471"/>
      <c r="L306" s="212" t="s">
        <v>52</v>
      </c>
      <c r="M306" s="212" t="s">
        <v>2207</v>
      </c>
      <c r="N306" s="165" t="s">
        <v>11</v>
      </c>
      <c r="O306" s="221" t="s">
        <v>25</v>
      </c>
      <c r="P306" s="221" t="s">
        <v>24</v>
      </c>
      <c r="Q306" s="5"/>
      <c r="R306" s="5"/>
      <c r="S306" s="5"/>
      <c r="T306" s="5"/>
      <c r="U306" s="6"/>
      <c r="V306" s="5"/>
      <c r="W306" s="5"/>
      <c r="X306" s="5" t="s">
        <v>24</v>
      </c>
      <c r="Y306" s="5"/>
      <c r="Z306" s="5"/>
      <c r="AA306" s="5"/>
      <c r="AB306" s="80">
        <f t="shared" si="175"/>
        <v>1</v>
      </c>
      <c r="AC306" s="642"/>
      <c r="AD306" s="7"/>
      <c r="AE306" s="7"/>
      <c r="AF306" s="7"/>
      <c r="AG306" s="7"/>
      <c r="AH306" s="7"/>
      <c r="AI306" s="7"/>
      <c r="AJ306" s="7"/>
      <c r="AK306" s="7"/>
      <c r="AL306" s="7"/>
      <c r="AM306" s="7"/>
      <c r="AN306" s="7"/>
      <c r="AO306" s="7" t="s">
        <v>1315</v>
      </c>
      <c r="AP306" s="55" t="s">
        <v>1315</v>
      </c>
      <c r="AQ306" s="55"/>
      <c r="AR306" s="55" t="s">
        <v>1315</v>
      </c>
      <c r="AS306" s="7"/>
      <c r="AT306" s="7"/>
      <c r="AU306" s="7"/>
      <c r="AV306" s="55"/>
      <c r="AW306" s="7"/>
      <c r="AX306" s="7"/>
      <c r="AY306" s="7"/>
      <c r="AZ306" s="7"/>
      <c r="BA306" s="7" t="s">
        <v>1317</v>
      </c>
      <c r="BB306" s="7" t="s">
        <v>1317</v>
      </c>
      <c r="BC306" s="7" t="s">
        <v>1317</v>
      </c>
      <c r="BD306" s="7" t="s">
        <v>1317</v>
      </c>
      <c r="BE306" s="7"/>
      <c r="BF306" s="7"/>
      <c r="BG306" s="7"/>
      <c r="BH306" s="7"/>
      <c r="BI306" s="7"/>
      <c r="BJ306" s="7"/>
      <c r="BK306" s="7"/>
      <c r="BL306" s="781">
        <v>2</v>
      </c>
      <c r="BM306" s="221">
        <v>2</v>
      </c>
      <c r="BN306" s="221">
        <v>2</v>
      </c>
      <c r="BO306" s="221">
        <v>2</v>
      </c>
      <c r="BP306" s="221">
        <v>2</v>
      </c>
      <c r="BQ306" s="221">
        <v>2</v>
      </c>
      <c r="BR306" s="798">
        <v>2</v>
      </c>
      <c r="BS306" s="226">
        <v>2</v>
      </c>
      <c r="BT306" s="221">
        <v>2</v>
      </c>
      <c r="BU306" s="221">
        <v>2</v>
      </c>
      <c r="BV306" s="221">
        <v>2</v>
      </c>
      <c r="BW306" s="798">
        <v>2</v>
      </c>
      <c r="BX306" s="221">
        <v>2</v>
      </c>
      <c r="BY306" s="798">
        <v>2</v>
      </c>
      <c r="BZ306" s="798">
        <v>2</v>
      </c>
      <c r="CA306" s="221">
        <v>1</v>
      </c>
      <c r="CB306" s="221">
        <v>2</v>
      </c>
      <c r="CC306" s="221">
        <v>2</v>
      </c>
      <c r="CD306" s="337">
        <v>2</v>
      </c>
      <c r="CE306" s="221">
        <v>2</v>
      </c>
      <c r="CF306" s="221">
        <v>1</v>
      </c>
      <c r="CG306" s="221">
        <v>2</v>
      </c>
      <c r="CH306" s="221">
        <v>2</v>
      </c>
      <c r="CI306" s="221">
        <v>2</v>
      </c>
      <c r="CJ306" s="337">
        <v>2</v>
      </c>
      <c r="CK306" s="221">
        <v>2</v>
      </c>
      <c r="CL306" s="222">
        <f>COUNTIF(BL306:CK306,"2")</f>
        <v>24</v>
      </c>
      <c r="CM306" s="237">
        <f t="shared" si="165"/>
        <v>0.92307692307692313</v>
      </c>
      <c r="CN306" s="222">
        <f>COUNTIF(BL306:CK306,"1")</f>
        <v>2</v>
      </c>
      <c r="CO306" s="237">
        <f t="shared" si="166"/>
        <v>7.6923076923076927E-2</v>
      </c>
      <c r="CP306" s="222">
        <f>COUNTIF(BL306:CK306,"0")</f>
        <v>0</v>
      </c>
      <c r="CQ306" s="237">
        <f t="shared" si="167"/>
        <v>0</v>
      </c>
      <c r="CR306" s="222">
        <f>COUNTIF(BL306:CK306,"KĐG")</f>
        <v>0</v>
      </c>
      <c r="CS306" s="237">
        <f t="shared" si="168"/>
        <v>0</v>
      </c>
      <c r="CT306" s="223">
        <f t="shared" si="169"/>
        <v>1.9230769230769231</v>
      </c>
      <c r="CU306" s="223" t="str">
        <f t="shared" si="170"/>
        <v>Đạt mục tiêu</v>
      </c>
      <c r="CV306" s="5"/>
    </row>
    <row r="307" spans="1:100" s="1" customFormat="1" ht="55.5">
      <c r="A307" s="1036"/>
      <c r="B307" s="1024"/>
      <c r="C307" s="1033"/>
      <c r="D307" s="1090"/>
      <c r="E307" s="1033"/>
      <c r="F307" s="1090"/>
      <c r="G307" s="288" t="s">
        <v>2181</v>
      </c>
      <c r="H307" s="288"/>
      <c r="I307" s="611"/>
      <c r="J307" s="70"/>
      <c r="K307" s="471"/>
      <c r="L307" s="212" t="s">
        <v>32</v>
      </c>
      <c r="M307" s="212" t="s">
        <v>31</v>
      </c>
      <c r="N307" s="165" t="s">
        <v>11</v>
      </c>
      <c r="O307" s="221" t="s">
        <v>25</v>
      </c>
      <c r="P307" s="221" t="s">
        <v>24</v>
      </c>
      <c r="Q307" s="5"/>
      <c r="R307" s="5"/>
      <c r="S307" s="5"/>
      <c r="T307" s="5"/>
      <c r="U307" s="6"/>
      <c r="V307" s="5"/>
      <c r="W307" s="5"/>
      <c r="X307" s="5"/>
      <c r="Y307" s="5"/>
      <c r="Z307" s="5" t="s">
        <v>24</v>
      </c>
      <c r="AA307" s="5"/>
      <c r="AB307" s="80">
        <f t="shared" si="175"/>
        <v>1</v>
      </c>
      <c r="AC307" s="642"/>
      <c r="AD307" s="7"/>
      <c r="AE307" s="7"/>
      <c r="AF307" s="7"/>
      <c r="AG307" s="7"/>
      <c r="AH307" s="7"/>
      <c r="AI307" s="7"/>
      <c r="AJ307" s="7"/>
      <c r="AK307" s="7"/>
      <c r="AL307" s="7"/>
      <c r="AM307" s="7"/>
      <c r="AN307" s="7"/>
      <c r="AO307" s="7"/>
      <c r="AP307" s="7"/>
      <c r="AQ307" s="7"/>
      <c r="AR307" s="7"/>
      <c r="AS307" s="7"/>
      <c r="AT307" s="7"/>
      <c r="AU307" s="7"/>
      <c r="AV307" s="55"/>
      <c r="AW307" s="7"/>
      <c r="AX307" s="7"/>
      <c r="AY307" s="7"/>
      <c r="AZ307" s="7"/>
      <c r="BA307" s="7"/>
      <c r="BB307" s="7"/>
      <c r="BC307" s="7"/>
      <c r="BD307" s="7"/>
      <c r="BE307" s="7"/>
      <c r="BF307" s="7"/>
      <c r="BG307" s="7"/>
      <c r="BH307" s="7"/>
      <c r="BI307" s="7"/>
      <c r="BJ307" s="7"/>
      <c r="BK307" s="7"/>
      <c r="BL307" s="781">
        <v>2</v>
      </c>
      <c r="BM307" s="221">
        <v>2</v>
      </c>
      <c r="BN307" s="221">
        <v>2</v>
      </c>
      <c r="BO307" s="221">
        <v>2</v>
      </c>
      <c r="BP307" s="221">
        <v>2</v>
      </c>
      <c r="BQ307" s="221">
        <v>2</v>
      </c>
      <c r="BR307" s="798">
        <v>2</v>
      </c>
      <c r="BS307" s="226">
        <v>2</v>
      </c>
      <c r="BT307" s="221">
        <v>2</v>
      </c>
      <c r="BU307" s="221">
        <v>2</v>
      </c>
      <c r="BV307" s="221">
        <v>2</v>
      </c>
      <c r="BW307" s="798">
        <v>2</v>
      </c>
      <c r="BX307" s="221">
        <v>2</v>
      </c>
      <c r="BY307" s="798">
        <v>2</v>
      </c>
      <c r="BZ307" s="798">
        <v>2</v>
      </c>
      <c r="CA307" s="221">
        <v>2</v>
      </c>
      <c r="CB307" s="221">
        <v>2</v>
      </c>
      <c r="CC307" s="221">
        <v>2</v>
      </c>
      <c r="CD307" s="337">
        <v>2</v>
      </c>
      <c r="CE307" s="221">
        <v>2</v>
      </c>
      <c r="CF307" s="221">
        <v>2</v>
      </c>
      <c r="CG307" s="221">
        <v>2</v>
      </c>
      <c r="CH307" s="221">
        <v>2</v>
      </c>
      <c r="CI307" s="221">
        <v>2</v>
      </c>
      <c r="CJ307" s="337">
        <v>2</v>
      </c>
      <c r="CK307" s="221">
        <v>2</v>
      </c>
      <c r="CL307" s="222"/>
      <c r="CM307" s="237"/>
      <c r="CN307" s="222"/>
      <c r="CO307" s="237"/>
      <c r="CP307" s="222"/>
      <c r="CQ307" s="237"/>
      <c r="CR307" s="222"/>
      <c r="CS307" s="237"/>
      <c r="CT307" s="223"/>
      <c r="CU307" s="223"/>
      <c r="CV307" s="5"/>
    </row>
    <row r="308" spans="1:100" s="369" customFormat="1" ht="16.5">
      <c r="A308" s="1232"/>
      <c r="B308" s="1195" t="s">
        <v>184</v>
      </c>
      <c r="C308" s="1195"/>
      <c r="D308" s="1195"/>
      <c r="E308" s="1195"/>
      <c r="F308" s="1195"/>
      <c r="G308" s="1195"/>
      <c r="H308" s="1195"/>
      <c r="I308" s="1195"/>
      <c r="J308" s="1195"/>
      <c r="K308" s="1195"/>
      <c r="L308" s="1195"/>
      <c r="M308" s="1195"/>
      <c r="N308" s="1195"/>
      <c r="O308" s="1195"/>
      <c r="P308" s="1195"/>
      <c r="Q308" s="367" t="s">
        <v>38</v>
      </c>
      <c r="R308" s="367" t="s">
        <v>38</v>
      </c>
      <c r="S308" s="367" t="s">
        <v>38</v>
      </c>
      <c r="T308" s="367" t="s">
        <v>38</v>
      </c>
      <c r="U308" s="367" t="s">
        <v>38</v>
      </c>
      <c r="V308" s="367" t="s">
        <v>38</v>
      </c>
      <c r="W308" s="407" t="s">
        <v>38</v>
      </c>
      <c r="X308" s="367" t="s">
        <v>38</v>
      </c>
      <c r="Y308" s="367" t="s">
        <v>38</v>
      </c>
      <c r="Z308" s="367" t="s">
        <v>38</v>
      </c>
      <c r="AA308" s="367" t="s">
        <v>38</v>
      </c>
      <c r="AB308" s="367" t="s">
        <v>38</v>
      </c>
      <c r="AC308" s="645" t="s">
        <v>38</v>
      </c>
      <c r="AD308" s="192" t="s">
        <v>38</v>
      </c>
      <c r="AE308" s="192" t="s">
        <v>38</v>
      </c>
      <c r="AF308" s="192" t="s">
        <v>38</v>
      </c>
      <c r="AG308" s="192" t="s">
        <v>38</v>
      </c>
      <c r="AH308" s="192" t="s">
        <v>38</v>
      </c>
      <c r="AI308" s="192" t="s">
        <v>38</v>
      </c>
      <c r="AJ308" s="192" t="s">
        <v>38</v>
      </c>
      <c r="AK308" s="192" t="s">
        <v>38</v>
      </c>
      <c r="AL308" s="192" t="s">
        <v>38</v>
      </c>
      <c r="AM308" s="192" t="s">
        <v>38</v>
      </c>
      <c r="AN308" s="192" t="s">
        <v>38</v>
      </c>
      <c r="AO308" s="192" t="s">
        <v>38</v>
      </c>
      <c r="AP308" s="192" t="s">
        <v>38</v>
      </c>
      <c r="AQ308" s="192" t="s">
        <v>38</v>
      </c>
      <c r="AR308" s="192" t="s">
        <v>38</v>
      </c>
      <c r="AS308" s="192" t="s">
        <v>38</v>
      </c>
      <c r="AT308" s="192" t="s">
        <v>38</v>
      </c>
      <c r="AU308" s="192" t="s">
        <v>38</v>
      </c>
      <c r="AV308" s="192" t="s">
        <v>38</v>
      </c>
      <c r="AW308" s="192" t="s">
        <v>38</v>
      </c>
      <c r="AX308" s="192" t="s">
        <v>38</v>
      </c>
      <c r="AY308" s="192"/>
      <c r="AZ308" s="192"/>
      <c r="BA308" s="192" t="s">
        <v>38</v>
      </c>
      <c r="BB308" s="192" t="s">
        <v>38</v>
      </c>
      <c r="BC308" s="192" t="s">
        <v>38</v>
      </c>
      <c r="BD308" s="192" t="s">
        <v>38</v>
      </c>
      <c r="BE308" s="192" t="s">
        <v>38</v>
      </c>
      <c r="BF308" s="192" t="s">
        <v>38</v>
      </c>
      <c r="BG308" s="192" t="s">
        <v>38</v>
      </c>
      <c r="BH308" s="192" t="s">
        <v>38</v>
      </c>
      <c r="BI308" s="192" t="s">
        <v>38</v>
      </c>
      <c r="BJ308" s="192" t="s">
        <v>38</v>
      </c>
      <c r="BK308" s="192" t="s">
        <v>38</v>
      </c>
      <c r="BL308" s="782" t="s">
        <v>38</v>
      </c>
      <c r="BM308" s="192" t="s">
        <v>38</v>
      </c>
      <c r="BN308" s="192" t="s">
        <v>38</v>
      </c>
      <c r="BO308" s="192" t="s">
        <v>38</v>
      </c>
      <c r="BP308" s="192" t="s">
        <v>38</v>
      </c>
      <c r="BQ308" s="192" t="s">
        <v>38</v>
      </c>
      <c r="BR308" s="799" t="s">
        <v>38</v>
      </c>
      <c r="BS308" s="296" t="s">
        <v>38</v>
      </c>
      <c r="BT308" s="192" t="s">
        <v>38</v>
      </c>
      <c r="BU308" s="192" t="s">
        <v>38</v>
      </c>
      <c r="BV308" s="192" t="s">
        <v>38</v>
      </c>
      <c r="BW308" s="799" t="s">
        <v>38</v>
      </c>
      <c r="BX308" s="192" t="s">
        <v>38</v>
      </c>
      <c r="BY308" s="799" t="s">
        <v>38</v>
      </c>
      <c r="BZ308" s="799" t="s">
        <v>38</v>
      </c>
      <c r="CA308" s="192" t="s">
        <v>38</v>
      </c>
      <c r="CB308" s="192" t="s">
        <v>38</v>
      </c>
      <c r="CC308" s="192" t="s">
        <v>38</v>
      </c>
      <c r="CD308" s="297" t="s">
        <v>38</v>
      </c>
      <c r="CE308" s="192" t="s">
        <v>38</v>
      </c>
      <c r="CF308" s="192" t="s">
        <v>38</v>
      </c>
      <c r="CG308" s="192" t="s">
        <v>38</v>
      </c>
      <c r="CH308" s="192" t="s">
        <v>38</v>
      </c>
      <c r="CI308" s="192" t="s">
        <v>38</v>
      </c>
      <c r="CJ308" s="297" t="s">
        <v>38</v>
      </c>
      <c r="CK308" s="192" t="s">
        <v>38</v>
      </c>
      <c r="CL308" s="192" t="s">
        <v>38</v>
      </c>
      <c r="CM308" s="192" t="s">
        <v>38</v>
      </c>
      <c r="CN308" s="192" t="s">
        <v>38</v>
      </c>
      <c r="CO308" s="192" t="s">
        <v>38</v>
      </c>
      <c r="CP308" s="192" t="s">
        <v>38</v>
      </c>
      <c r="CQ308" s="192" t="s">
        <v>38</v>
      </c>
      <c r="CR308" s="192" t="s">
        <v>38</v>
      </c>
      <c r="CS308" s="192" t="s">
        <v>38</v>
      </c>
      <c r="CT308" s="192" t="s">
        <v>38</v>
      </c>
      <c r="CU308" s="192" t="s">
        <v>38</v>
      </c>
      <c r="CV308" s="192" t="s">
        <v>38</v>
      </c>
    </row>
    <row r="309" spans="1:100" s="369" customFormat="1" ht="16.5">
      <c r="A309" s="1232"/>
      <c r="B309" s="1195" t="s">
        <v>183</v>
      </c>
      <c r="C309" s="1195"/>
      <c r="D309" s="1195"/>
      <c r="E309" s="1195"/>
      <c r="F309" s="1195"/>
      <c r="G309" s="1195"/>
      <c r="H309" s="1195"/>
      <c r="I309" s="1195"/>
      <c r="J309" s="1195"/>
      <c r="K309" s="1195"/>
      <c r="L309" s="1195"/>
      <c r="M309" s="1195"/>
      <c r="N309" s="1195"/>
      <c r="O309" s="1195"/>
      <c r="P309" s="1195"/>
      <c r="Q309" s="367" t="s">
        <v>38</v>
      </c>
      <c r="R309" s="367" t="s">
        <v>38</v>
      </c>
      <c r="S309" s="367" t="s">
        <v>38</v>
      </c>
      <c r="T309" s="367" t="s">
        <v>38</v>
      </c>
      <c r="U309" s="367" t="s">
        <v>38</v>
      </c>
      <c r="V309" s="367" t="s">
        <v>38</v>
      </c>
      <c r="W309" s="407" t="s">
        <v>38</v>
      </c>
      <c r="X309" s="367" t="s">
        <v>38</v>
      </c>
      <c r="Y309" s="367" t="s">
        <v>38</v>
      </c>
      <c r="Z309" s="367" t="s">
        <v>38</v>
      </c>
      <c r="AA309" s="367" t="s">
        <v>38</v>
      </c>
      <c r="AB309" s="192" t="s">
        <v>38</v>
      </c>
      <c r="AC309" s="645" t="s">
        <v>38</v>
      </c>
      <c r="AD309" s="192" t="s">
        <v>38</v>
      </c>
      <c r="AE309" s="192" t="s">
        <v>38</v>
      </c>
      <c r="AF309" s="192" t="s">
        <v>38</v>
      </c>
      <c r="AG309" s="192" t="s">
        <v>38</v>
      </c>
      <c r="AH309" s="192" t="s">
        <v>38</v>
      </c>
      <c r="AI309" s="192" t="s">
        <v>38</v>
      </c>
      <c r="AJ309" s="192" t="s">
        <v>38</v>
      </c>
      <c r="AK309" s="192" t="s">
        <v>38</v>
      </c>
      <c r="AL309" s="192" t="s">
        <v>38</v>
      </c>
      <c r="AM309" s="192" t="s">
        <v>38</v>
      </c>
      <c r="AN309" s="192" t="s">
        <v>38</v>
      </c>
      <c r="AO309" s="192" t="s">
        <v>38</v>
      </c>
      <c r="AP309" s="192" t="s">
        <v>38</v>
      </c>
      <c r="AQ309" s="192" t="s">
        <v>38</v>
      </c>
      <c r="AR309" s="192" t="s">
        <v>38</v>
      </c>
      <c r="AS309" s="192" t="s">
        <v>38</v>
      </c>
      <c r="AT309" s="192" t="s">
        <v>38</v>
      </c>
      <c r="AU309" s="192" t="s">
        <v>38</v>
      </c>
      <c r="AV309" s="192" t="s">
        <v>38</v>
      </c>
      <c r="AW309" s="192" t="s">
        <v>38</v>
      </c>
      <c r="AX309" s="192" t="s">
        <v>38</v>
      </c>
      <c r="AY309" s="192"/>
      <c r="AZ309" s="192"/>
      <c r="BA309" s="192" t="s">
        <v>38</v>
      </c>
      <c r="BB309" s="192" t="s">
        <v>38</v>
      </c>
      <c r="BC309" s="192" t="s">
        <v>38</v>
      </c>
      <c r="BD309" s="192" t="s">
        <v>38</v>
      </c>
      <c r="BE309" s="192" t="s">
        <v>38</v>
      </c>
      <c r="BF309" s="192" t="s">
        <v>38</v>
      </c>
      <c r="BG309" s="192" t="s">
        <v>38</v>
      </c>
      <c r="BH309" s="192" t="s">
        <v>38</v>
      </c>
      <c r="BI309" s="192" t="s">
        <v>38</v>
      </c>
      <c r="BJ309" s="192" t="s">
        <v>38</v>
      </c>
      <c r="BK309" s="192" t="s">
        <v>38</v>
      </c>
      <c r="BL309" s="782" t="s">
        <v>38</v>
      </c>
      <c r="BM309" s="192" t="s">
        <v>38</v>
      </c>
      <c r="BN309" s="192" t="s">
        <v>38</v>
      </c>
      <c r="BO309" s="192" t="s">
        <v>38</v>
      </c>
      <c r="BP309" s="192" t="s">
        <v>38</v>
      </c>
      <c r="BQ309" s="192" t="s">
        <v>38</v>
      </c>
      <c r="BR309" s="799" t="s">
        <v>38</v>
      </c>
      <c r="BS309" s="296" t="s">
        <v>38</v>
      </c>
      <c r="BT309" s="192" t="s">
        <v>38</v>
      </c>
      <c r="BU309" s="192" t="s">
        <v>38</v>
      </c>
      <c r="BV309" s="192" t="s">
        <v>38</v>
      </c>
      <c r="BW309" s="799" t="s">
        <v>38</v>
      </c>
      <c r="BX309" s="192" t="s">
        <v>38</v>
      </c>
      <c r="BY309" s="799" t="s">
        <v>38</v>
      </c>
      <c r="BZ309" s="799" t="s">
        <v>38</v>
      </c>
      <c r="CA309" s="192" t="s">
        <v>38</v>
      </c>
      <c r="CB309" s="192" t="s">
        <v>38</v>
      </c>
      <c r="CC309" s="192" t="s">
        <v>38</v>
      </c>
      <c r="CD309" s="297" t="s">
        <v>38</v>
      </c>
      <c r="CE309" s="192" t="s">
        <v>38</v>
      </c>
      <c r="CF309" s="192" t="s">
        <v>38</v>
      </c>
      <c r="CG309" s="192" t="s">
        <v>38</v>
      </c>
      <c r="CH309" s="192" t="s">
        <v>38</v>
      </c>
      <c r="CI309" s="192" t="s">
        <v>38</v>
      </c>
      <c r="CJ309" s="297" t="s">
        <v>38</v>
      </c>
      <c r="CK309" s="192" t="s">
        <v>38</v>
      </c>
      <c r="CL309" s="192" t="s">
        <v>38</v>
      </c>
      <c r="CM309" s="192" t="s">
        <v>38</v>
      </c>
      <c r="CN309" s="192" t="s">
        <v>38</v>
      </c>
      <c r="CO309" s="192" t="s">
        <v>38</v>
      </c>
      <c r="CP309" s="192" t="s">
        <v>38</v>
      </c>
      <c r="CQ309" s="192" t="s">
        <v>38</v>
      </c>
      <c r="CR309" s="192" t="s">
        <v>38</v>
      </c>
      <c r="CS309" s="192" t="s">
        <v>38</v>
      </c>
      <c r="CT309" s="192" t="s">
        <v>38</v>
      </c>
      <c r="CU309" s="192" t="s">
        <v>38</v>
      </c>
      <c r="CV309" s="192" t="s">
        <v>38</v>
      </c>
    </row>
    <row r="310" spans="1:100" ht="60.65" customHeight="1">
      <c r="A310" s="1036">
        <v>114</v>
      </c>
      <c r="B310" s="1044" t="s">
        <v>3031</v>
      </c>
      <c r="C310" s="1033" t="s">
        <v>2439</v>
      </c>
      <c r="D310" s="1024" t="s">
        <v>2607</v>
      </c>
      <c r="E310" s="1033" t="s">
        <v>2439</v>
      </c>
      <c r="F310" s="1092" t="s">
        <v>2608</v>
      </c>
      <c r="G310" s="218" t="s">
        <v>1420</v>
      </c>
      <c r="H310" s="142"/>
      <c r="I310" s="442"/>
      <c r="J310" s="84"/>
      <c r="K310" s="498"/>
      <c r="L310" s="5" t="s">
        <v>32</v>
      </c>
      <c r="M310" s="212" t="s">
        <v>2175</v>
      </c>
      <c r="N310" s="165" t="s">
        <v>11</v>
      </c>
      <c r="O310" s="221" t="s">
        <v>29</v>
      </c>
      <c r="P310" s="221" t="s">
        <v>24</v>
      </c>
      <c r="Q310" s="5" t="s">
        <v>24</v>
      </c>
      <c r="R310" s="83"/>
      <c r="S310" s="83"/>
      <c r="T310" s="83"/>
      <c r="U310" s="83"/>
      <c r="V310" s="83"/>
      <c r="W310" s="411"/>
      <c r="X310" s="5"/>
      <c r="Y310" s="83"/>
      <c r="Z310" s="83"/>
      <c r="AA310" s="83"/>
      <c r="AB310" s="80">
        <f t="shared" ref="AB310:AB317" si="176">COUNTIF($Q310:$AA310,"x")</f>
        <v>1</v>
      </c>
      <c r="AC310" s="653" t="s">
        <v>1315</v>
      </c>
      <c r="AD310" s="5" t="s">
        <v>1315</v>
      </c>
      <c r="AE310" s="5" t="s">
        <v>1315</v>
      </c>
      <c r="AF310" s="5" t="s">
        <v>1315</v>
      </c>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781">
        <v>2</v>
      </c>
      <c r="BM310" s="221">
        <v>2</v>
      </c>
      <c r="BN310" s="221">
        <v>2</v>
      </c>
      <c r="BO310" s="221">
        <v>2</v>
      </c>
      <c r="BP310" s="221">
        <v>2</v>
      </c>
      <c r="BQ310" s="221">
        <v>2</v>
      </c>
      <c r="BR310" s="798">
        <v>2</v>
      </c>
      <c r="BS310" s="226">
        <v>2</v>
      </c>
      <c r="BT310" s="221">
        <v>1</v>
      </c>
      <c r="BU310" s="221">
        <v>2</v>
      </c>
      <c r="BV310" s="221">
        <v>2</v>
      </c>
      <c r="BW310" s="798">
        <v>1</v>
      </c>
      <c r="BX310" s="221">
        <v>2</v>
      </c>
      <c r="BY310" s="798">
        <v>1</v>
      </c>
      <c r="BZ310" s="798">
        <v>2</v>
      </c>
      <c r="CA310" s="221">
        <v>2</v>
      </c>
      <c r="CB310" s="221">
        <v>2</v>
      </c>
      <c r="CC310" s="221">
        <v>2</v>
      </c>
      <c r="CD310" s="337">
        <v>2</v>
      </c>
      <c r="CE310" s="221">
        <v>2</v>
      </c>
      <c r="CF310" s="221">
        <v>2</v>
      </c>
      <c r="CG310" s="221">
        <v>2</v>
      </c>
      <c r="CH310" s="221">
        <v>2</v>
      </c>
      <c r="CI310" s="221">
        <v>2</v>
      </c>
      <c r="CJ310" s="337">
        <v>2</v>
      </c>
      <c r="CK310" s="221">
        <v>2</v>
      </c>
      <c r="CL310" s="222">
        <f t="shared" ref="CL310:CL317" si="177">COUNTIF(BL310:CK310,"2")</f>
        <v>23</v>
      </c>
      <c r="CM310" s="237">
        <f t="shared" ref="CM310:CM317" si="178">CL310/(CL310+CN310+CP310+CR310)</f>
        <v>0.88461538461538458</v>
      </c>
      <c r="CN310" s="222">
        <f t="shared" ref="CN310:CN317" si="179">COUNTIF(BL310:CK310,"1")</f>
        <v>3</v>
      </c>
      <c r="CO310" s="237">
        <f t="shared" ref="CO310:CO317" si="180">CN310/(CL310+CN310+CP310+CR310)</f>
        <v>0.11538461538461539</v>
      </c>
      <c r="CP310" s="222">
        <f t="shared" ref="CP310:CP317" si="181">COUNTIF(BL310:CK310,"0")</f>
        <v>0</v>
      </c>
      <c r="CQ310" s="237">
        <f t="shared" ref="CQ310:CQ317" si="182">CP310/(CL310+CN310+CP310+CR310)</f>
        <v>0</v>
      </c>
      <c r="CR310" s="222">
        <f t="shared" ref="CR310:CR317" si="183">COUNTIF(BL310:CK310,"KĐG")</f>
        <v>0</v>
      </c>
      <c r="CS310" s="237">
        <f t="shared" ref="CS310:CS317" si="184">CR310/(CL310+CN310+CP310+CR310)</f>
        <v>0</v>
      </c>
      <c r="CT310" s="223">
        <f t="shared" ref="CT310:CT317" si="185">(((CL310*2)+(CN310*1)+(CP310*0)))/(CL310+CN310+CP310)</f>
        <v>1.8846153846153846</v>
      </c>
      <c r="CU310" s="223" t="str">
        <f t="shared" ref="CU310:CU317" si="186">IF(CS310&gt;=50%,"KĐG",IF(CT310&gt;=1.6,"Đạt mục tiêu",IF(CT310&gt;=1,"Cần cố gắng","Chưa đạt")))</f>
        <v>Đạt mục tiêu</v>
      </c>
      <c r="CV310" s="83"/>
    </row>
    <row r="311" spans="1:100" ht="55.5">
      <c r="A311" s="1036"/>
      <c r="B311" s="1044"/>
      <c r="C311" s="1033"/>
      <c r="D311" s="1024"/>
      <c r="E311" s="1033"/>
      <c r="F311" s="1092"/>
      <c r="G311" s="218" t="s">
        <v>2743</v>
      </c>
      <c r="H311" s="218"/>
      <c r="I311" s="442"/>
      <c r="J311" s="84"/>
      <c r="K311" s="498"/>
      <c r="L311" s="5" t="s">
        <v>32</v>
      </c>
      <c r="M311" s="212" t="s">
        <v>31</v>
      </c>
      <c r="N311" s="165" t="s">
        <v>11</v>
      </c>
      <c r="O311" s="221"/>
      <c r="P311" s="221"/>
      <c r="Q311" s="5"/>
      <c r="R311" s="5"/>
      <c r="S311" s="5"/>
      <c r="T311" s="5"/>
      <c r="U311" s="5"/>
      <c r="V311" s="5" t="s">
        <v>24</v>
      </c>
      <c r="W311" s="5"/>
      <c r="X311" s="5"/>
      <c r="Y311" s="5"/>
      <c r="Z311" s="83"/>
      <c r="AA311" s="83"/>
      <c r="AB311" s="80">
        <f t="shared" si="176"/>
        <v>1</v>
      </c>
      <c r="AC311" s="654"/>
      <c r="AD311" s="7"/>
      <c r="AE311" s="7"/>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781">
        <v>2</v>
      </c>
      <c r="BM311" s="221">
        <v>2</v>
      </c>
      <c r="BN311" s="221">
        <v>2</v>
      </c>
      <c r="BO311" s="221">
        <v>2</v>
      </c>
      <c r="BP311" s="221">
        <v>2</v>
      </c>
      <c r="BQ311" s="221">
        <v>2</v>
      </c>
      <c r="BR311" s="798">
        <v>1</v>
      </c>
      <c r="BS311" s="226">
        <v>2</v>
      </c>
      <c r="BT311" s="221">
        <v>2</v>
      </c>
      <c r="BU311" s="221">
        <v>2</v>
      </c>
      <c r="BV311" s="221">
        <v>2</v>
      </c>
      <c r="BW311" s="798">
        <v>1</v>
      </c>
      <c r="BX311" s="221">
        <v>2</v>
      </c>
      <c r="BY311" s="798">
        <v>1</v>
      </c>
      <c r="BZ311" s="798">
        <v>2</v>
      </c>
      <c r="CA311" s="221">
        <v>2</v>
      </c>
      <c r="CB311" s="221">
        <v>2</v>
      </c>
      <c r="CC311" s="221">
        <v>2</v>
      </c>
      <c r="CD311" s="337">
        <v>2</v>
      </c>
      <c r="CE311" s="221">
        <v>2</v>
      </c>
      <c r="CF311" s="221">
        <v>2</v>
      </c>
      <c r="CG311" s="221">
        <v>2</v>
      </c>
      <c r="CH311" s="221">
        <v>2</v>
      </c>
      <c r="CI311" s="221">
        <v>2</v>
      </c>
      <c r="CJ311" s="337">
        <v>2</v>
      </c>
      <c r="CK311" s="221">
        <v>2</v>
      </c>
      <c r="CL311" s="222">
        <f t="shared" si="177"/>
        <v>23</v>
      </c>
      <c r="CM311" s="237">
        <f t="shared" si="178"/>
        <v>0.88461538461538458</v>
      </c>
      <c r="CN311" s="222">
        <f t="shared" si="179"/>
        <v>3</v>
      </c>
      <c r="CO311" s="237">
        <f t="shared" si="180"/>
        <v>0.11538461538461539</v>
      </c>
      <c r="CP311" s="222">
        <f t="shared" si="181"/>
        <v>0</v>
      </c>
      <c r="CQ311" s="237">
        <f t="shared" si="182"/>
        <v>0</v>
      </c>
      <c r="CR311" s="222">
        <f t="shared" si="183"/>
        <v>0</v>
      </c>
      <c r="CS311" s="237">
        <f t="shared" si="184"/>
        <v>0</v>
      </c>
      <c r="CT311" s="223">
        <f t="shared" si="185"/>
        <v>1.8846153846153846</v>
      </c>
      <c r="CU311" s="223" t="str">
        <f t="shared" si="186"/>
        <v>Đạt mục tiêu</v>
      </c>
      <c r="CV311" s="83"/>
    </row>
    <row r="312" spans="1:100" ht="80.5">
      <c r="A312" s="1036"/>
      <c r="B312" s="1024"/>
      <c r="C312" s="1033"/>
      <c r="D312" s="1024"/>
      <c r="E312" s="1033"/>
      <c r="F312" s="1093"/>
      <c r="G312" s="218" t="s">
        <v>1664</v>
      </c>
      <c r="H312" s="218"/>
      <c r="I312" s="539"/>
      <c r="J312" s="84"/>
      <c r="K312" s="485" t="s">
        <v>1663</v>
      </c>
      <c r="L312" s="5" t="s">
        <v>32</v>
      </c>
      <c r="M312" s="212" t="s">
        <v>31</v>
      </c>
      <c r="N312" s="165" t="s">
        <v>11</v>
      </c>
      <c r="O312" s="221" t="s">
        <v>29</v>
      </c>
      <c r="P312" s="221" t="s">
        <v>24</v>
      </c>
      <c r="Q312" s="83"/>
      <c r="R312" s="83"/>
      <c r="S312" s="83"/>
      <c r="T312" s="83"/>
      <c r="U312" s="83"/>
      <c r="V312" s="5" t="s">
        <v>24</v>
      </c>
      <c r="W312" s="5"/>
      <c r="X312" s="83"/>
      <c r="Y312" s="83"/>
      <c r="Z312" s="83"/>
      <c r="AA312" s="83"/>
      <c r="AB312" s="80">
        <f t="shared" si="176"/>
        <v>1</v>
      </c>
      <c r="AC312" s="647"/>
      <c r="AD312" s="83"/>
      <c r="AE312" s="83"/>
      <c r="AF312" s="83"/>
      <c r="AG312" s="83"/>
      <c r="AH312" s="83"/>
      <c r="AI312" s="83"/>
      <c r="AJ312" s="83"/>
      <c r="AK312" s="83"/>
      <c r="AL312" s="83"/>
      <c r="AM312" s="83"/>
      <c r="AN312" s="83"/>
      <c r="AO312" s="83"/>
      <c r="AP312" s="83"/>
      <c r="AQ312" s="83"/>
      <c r="AR312" s="83"/>
      <c r="AS312" s="83"/>
      <c r="AT312" s="83"/>
      <c r="AU312" s="83"/>
      <c r="AV312" s="55" t="s">
        <v>1315</v>
      </c>
      <c r="AW312" s="55" t="s">
        <v>1315</v>
      </c>
      <c r="AX312" s="55" t="s">
        <v>1315</v>
      </c>
      <c r="AY312" s="55"/>
      <c r="AZ312" s="55"/>
      <c r="BA312" s="83"/>
      <c r="BB312" s="83"/>
      <c r="BC312" s="83"/>
      <c r="BD312" s="83"/>
      <c r="BE312" s="83"/>
      <c r="BF312" s="83"/>
      <c r="BG312" s="83"/>
      <c r="BH312" s="83"/>
      <c r="BI312" s="83"/>
      <c r="BJ312" s="83"/>
      <c r="BK312" s="83"/>
      <c r="BL312" s="781">
        <v>1</v>
      </c>
      <c r="BM312" s="221">
        <v>2</v>
      </c>
      <c r="BN312" s="221">
        <v>2</v>
      </c>
      <c r="BO312" s="221">
        <v>2</v>
      </c>
      <c r="BP312" s="221">
        <v>2</v>
      </c>
      <c r="BQ312" s="221">
        <v>1</v>
      </c>
      <c r="BR312" s="798">
        <v>2</v>
      </c>
      <c r="BS312" s="226">
        <v>1</v>
      </c>
      <c r="BT312" s="221">
        <v>2</v>
      </c>
      <c r="BU312" s="221">
        <v>2</v>
      </c>
      <c r="BV312" s="221">
        <v>2</v>
      </c>
      <c r="BW312" s="798">
        <v>1</v>
      </c>
      <c r="BX312" s="221">
        <v>2</v>
      </c>
      <c r="BY312" s="798">
        <v>1</v>
      </c>
      <c r="BZ312" s="798">
        <v>2</v>
      </c>
      <c r="CA312" s="221">
        <v>2</v>
      </c>
      <c r="CB312" s="221">
        <v>2</v>
      </c>
      <c r="CC312" s="221">
        <v>2</v>
      </c>
      <c r="CD312" s="337">
        <v>2</v>
      </c>
      <c r="CE312" s="221">
        <v>2</v>
      </c>
      <c r="CF312" s="221">
        <v>2</v>
      </c>
      <c r="CG312" s="221">
        <v>2</v>
      </c>
      <c r="CH312" s="221">
        <v>1</v>
      </c>
      <c r="CI312" s="221">
        <v>2</v>
      </c>
      <c r="CJ312" s="337">
        <v>2</v>
      </c>
      <c r="CK312" s="221">
        <v>2</v>
      </c>
      <c r="CL312" s="222">
        <f t="shared" si="177"/>
        <v>20</v>
      </c>
      <c r="CM312" s="237">
        <f t="shared" si="178"/>
        <v>0.76923076923076927</v>
      </c>
      <c r="CN312" s="222">
        <f t="shared" si="179"/>
        <v>6</v>
      </c>
      <c r="CO312" s="237">
        <f t="shared" si="180"/>
        <v>0.23076923076923078</v>
      </c>
      <c r="CP312" s="222">
        <f t="shared" si="181"/>
        <v>0</v>
      </c>
      <c r="CQ312" s="237">
        <f t="shared" si="182"/>
        <v>0</v>
      </c>
      <c r="CR312" s="222">
        <f t="shared" si="183"/>
        <v>0</v>
      </c>
      <c r="CS312" s="237">
        <f t="shared" si="184"/>
        <v>0</v>
      </c>
      <c r="CT312" s="223">
        <f t="shared" si="185"/>
        <v>1.7692307692307692</v>
      </c>
      <c r="CU312" s="223" t="str">
        <f t="shared" si="186"/>
        <v>Đạt mục tiêu</v>
      </c>
      <c r="CV312" s="83"/>
    </row>
    <row r="313" spans="1:100" ht="78" customHeight="1">
      <c r="A313" s="1036"/>
      <c r="B313" s="1077"/>
      <c r="C313" s="1078"/>
      <c r="D313" s="1077"/>
      <c r="E313" s="1078"/>
      <c r="F313" s="1233"/>
      <c r="G313" s="365" t="s">
        <v>2936</v>
      </c>
      <c r="H313" s="218"/>
      <c r="I313" s="711" t="s">
        <v>2844</v>
      </c>
      <c r="J313" s="84"/>
      <c r="K313" s="549"/>
      <c r="L313" s="13" t="s">
        <v>32</v>
      </c>
      <c r="M313" s="38" t="s">
        <v>31</v>
      </c>
      <c r="N313" s="167" t="s">
        <v>11</v>
      </c>
      <c r="O313" s="227" t="s">
        <v>29</v>
      </c>
      <c r="P313" s="227" t="s">
        <v>24</v>
      </c>
      <c r="Q313" s="83"/>
      <c r="R313" s="83"/>
      <c r="S313" s="83"/>
      <c r="T313" s="83"/>
      <c r="U313" s="83"/>
      <c r="V313" s="83"/>
      <c r="W313" s="411"/>
      <c r="X313" s="83"/>
      <c r="Y313" s="83"/>
      <c r="Z313" s="5" t="s">
        <v>24</v>
      </c>
      <c r="AA313" s="83"/>
      <c r="AB313" s="80">
        <f t="shared" si="176"/>
        <v>1</v>
      </c>
      <c r="AC313" s="647"/>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7" t="s">
        <v>1315</v>
      </c>
      <c r="BI313" s="7" t="s">
        <v>1315</v>
      </c>
      <c r="BJ313" s="83"/>
      <c r="BK313" s="83"/>
      <c r="BL313" s="781">
        <v>2</v>
      </c>
      <c r="BM313" s="221">
        <v>2</v>
      </c>
      <c r="BN313" s="221">
        <v>2</v>
      </c>
      <c r="BO313" s="221">
        <v>2</v>
      </c>
      <c r="BP313" s="221">
        <v>2</v>
      </c>
      <c r="BQ313" s="221">
        <v>2</v>
      </c>
      <c r="BR313" s="798">
        <v>2</v>
      </c>
      <c r="BS313" s="226">
        <v>2</v>
      </c>
      <c r="BT313" s="221">
        <v>2</v>
      </c>
      <c r="BU313" s="221">
        <v>2</v>
      </c>
      <c r="BV313" s="221">
        <v>2</v>
      </c>
      <c r="BW313" s="798">
        <v>1</v>
      </c>
      <c r="BX313" s="221">
        <v>2</v>
      </c>
      <c r="BY313" s="798">
        <v>1</v>
      </c>
      <c r="BZ313" s="798">
        <v>2</v>
      </c>
      <c r="CA313" s="221">
        <v>2</v>
      </c>
      <c r="CB313" s="221">
        <v>2</v>
      </c>
      <c r="CC313" s="221">
        <v>2</v>
      </c>
      <c r="CD313" s="337">
        <v>2</v>
      </c>
      <c r="CE313" s="221">
        <v>2</v>
      </c>
      <c r="CF313" s="221">
        <v>2</v>
      </c>
      <c r="CG313" s="221">
        <v>2</v>
      </c>
      <c r="CH313" s="221">
        <v>2</v>
      </c>
      <c r="CI313" s="221">
        <v>2</v>
      </c>
      <c r="CJ313" s="337">
        <v>2</v>
      </c>
      <c r="CK313" s="221">
        <v>2</v>
      </c>
      <c r="CL313" s="222">
        <f t="shared" si="177"/>
        <v>24</v>
      </c>
      <c r="CM313" s="237">
        <f t="shared" si="178"/>
        <v>0.92307692307692313</v>
      </c>
      <c r="CN313" s="222">
        <f t="shared" si="179"/>
        <v>2</v>
      </c>
      <c r="CO313" s="237">
        <f t="shared" si="180"/>
        <v>7.6923076923076927E-2</v>
      </c>
      <c r="CP313" s="222">
        <f t="shared" si="181"/>
        <v>0</v>
      </c>
      <c r="CQ313" s="237">
        <f t="shared" si="182"/>
        <v>0</v>
      </c>
      <c r="CR313" s="222">
        <f t="shared" si="183"/>
        <v>0</v>
      </c>
      <c r="CS313" s="237">
        <f t="shared" si="184"/>
        <v>0</v>
      </c>
      <c r="CT313" s="223">
        <f t="shared" si="185"/>
        <v>1.9230769230769231</v>
      </c>
      <c r="CU313" s="223" t="str">
        <f t="shared" si="186"/>
        <v>Đạt mục tiêu</v>
      </c>
      <c r="CV313" s="83"/>
    </row>
    <row r="314" spans="1:100" s="1" customFormat="1" ht="73.75" customHeight="1">
      <c r="A314" s="1036"/>
      <c r="B314" s="1024"/>
      <c r="C314" s="1033"/>
      <c r="D314" s="1024"/>
      <c r="E314" s="1033"/>
      <c r="F314" s="1093"/>
      <c r="G314" s="218" t="s">
        <v>1658</v>
      </c>
      <c r="H314" s="218"/>
      <c r="I314" s="697" t="s">
        <v>2370</v>
      </c>
      <c r="J314" s="107" t="s">
        <v>718</v>
      </c>
      <c r="K314" s="473" t="s">
        <v>1657</v>
      </c>
      <c r="L314" s="5" t="s">
        <v>32</v>
      </c>
      <c r="M314" s="212" t="s">
        <v>31</v>
      </c>
      <c r="N314" s="165" t="s">
        <v>11</v>
      </c>
      <c r="O314" s="221" t="s">
        <v>29</v>
      </c>
      <c r="P314" s="221" t="s">
        <v>24</v>
      </c>
      <c r="Q314" s="5"/>
      <c r="R314" s="5"/>
      <c r="S314" s="5"/>
      <c r="T314" s="5"/>
      <c r="U314" s="6"/>
      <c r="V314" s="5"/>
      <c r="W314" s="5"/>
      <c r="X314" s="5" t="s">
        <v>24</v>
      </c>
      <c r="Y314" s="5"/>
      <c r="Z314" s="5"/>
      <c r="AA314" s="5"/>
      <c r="AB314" s="80">
        <f t="shared" si="176"/>
        <v>1</v>
      </c>
      <c r="AC314" s="642"/>
      <c r="AD314" s="7"/>
      <c r="AE314" s="7"/>
      <c r="AF314" s="7"/>
      <c r="AG314" s="7"/>
      <c r="AH314" s="7"/>
      <c r="AI314" s="7"/>
      <c r="AJ314" s="7"/>
      <c r="AK314" s="7"/>
      <c r="AL314" s="7"/>
      <c r="AM314" s="7"/>
      <c r="AN314" s="7"/>
      <c r="AO314" s="7"/>
      <c r="AP314" s="7"/>
      <c r="AQ314" s="7"/>
      <c r="AR314" s="7"/>
      <c r="AS314" s="7"/>
      <c r="AT314" s="7"/>
      <c r="AU314" s="7"/>
      <c r="AV314" s="55"/>
      <c r="AW314" s="7"/>
      <c r="AX314" s="7"/>
      <c r="AY314" s="7"/>
      <c r="AZ314" s="7"/>
      <c r="BA314" s="7" t="s">
        <v>1315</v>
      </c>
      <c r="BB314" s="7"/>
      <c r="BC314" s="7"/>
      <c r="BD314" s="7" t="s">
        <v>1315</v>
      </c>
      <c r="BE314" s="7"/>
      <c r="BF314" s="7"/>
      <c r="BG314" s="7"/>
      <c r="BH314" s="7"/>
      <c r="BI314" s="7"/>
      <c r="BJ314" s="7"/>
      <c r="BK314" s="7"/>
      <c r="BL314" s="781">
        <v>2</v>
      </c>
      <c r="BM314" s="221">
        <v>2</v>
      </c>
      <c r="BN314" s="221">
        <v>1</v>
      </c>
      <c r="BO314" s="221">
        <v>2</v>
      </c>
      <c r="BP314" s="221">
        <v>2</v>
      </c>
      <c r="BQ314" s="221">
        <v>2</v>
      </c>
      <c r="BR314" s="798">
        <v>2</v>
      </c>
      <c r="BS314" s="226">
        <v>2</v>
      </c>
      <c r="BT314" s="221">
        <v>2</v>
      </c>
      <c r="BU314" s="221">
        <v>2</v>
      </c>
      <c r="BV314" s="221">
        <v>2</v>
      </c>
      <c r="BW314" s="798">
        <v>1</v>
      </c>
      <c r="BX314" s="221">
        <v>2</v>
      </c>
      <c r="BY314" s="798">
        <v>1</v>
      </c>
      <c r="BZ314" s="798">
        <v>2</v>
      </c>
      <c r="CA314" s="221">
        <v>2</v>
      </c>
      <c r="CB314" s="221">
        <v>2</v>
      </c>
      <c r="CC314" s="221">
        <v>2</v>
      </c>
      <c r="CD314" s="337">
        <v>2</v>
      </c>
      <c r="CE314" s="221">
        <v>1</v>
      </c>
      <c r="CF314" s="221">
        <v>2</v>
      </c>
      <c r="CG314" s="221">
        <v>2</v>
      </c>
      <c r="CH314" s="221">
        <v>2</v>
      </c>
      <c r="CI314" s="221">
        <v>2</v>
      </c>
      <c r="CJ314" s="337">
        <v>2</v>
      </c>
      <c r="CK314" s="221">
        <v>2</v>
      </c>
      <c r="CL314" s="222">
        <f t="shared" si="177"/>
        <v>22</v>
      </c>
      <c r="CM314" s="237">
        <f t="shared" si="178"/>
        <v>0.84615384615384615</v>
      </c>
      <c r="CN314" s="222">
        <f t="shared" si="179"/>
        <v>4</v>
      </c>
      <c r="CO314" s="237">
        <f t="shared" si="180"/>
        <v>0.15384615384615385</v>
      </c>
      <c r="CP314" s="222">
        <f t="shared" si="181"/>
        <v>0</v>
      </c>
      <c r="CQ314" s="237">
        <f t="shared" si="182"/>
        <v>0</v>
      </c>
      <c r="CR314" s="222">
        <f t="shared" si="183"/>
        <v>0</v>
      </c>
      <c r="CS314" s="237">
        <f t="shared" si="184"/>
        <v>0</v>
      </c>
      <c r="CT314" s="223">
        <f t="shared" si="185"/>
        <v>1.8461538461538463</v>
      </c>
      <c r="CU314" s="223" t="str">
        <f t="shared" si="186"/>
        <v>Đạt mục tiêu</v>
      </c>
      <c r="CV314" s="5"/>
    </row>
    <row r="315" spans="1:100" ht="62">
      <c r="A315" s="227">
        <v>115</v>
      </c>
      <c r="B315" s="580" t="s">
        <v>637</v>
      </c>
      <c r="C315" s="215" t="s">
        <v>26</v>
      </c>
      <c r="D315" s="217" t="s">
        <v>181</v>
      </c>
      <c r="E315" s="215" t="s">
        <v>26</v>
      </c>
      <c r="F315" s="219" t="s">
        <v>181</v>
      </c>
      <c r="G315" s="219" t="s">
        <v>2580</v>
      </c>
      <c r="H315" s="218" t="s">
        <v>2579</v>
      </c>
      <c r="I315" s="600"/>
      <c r="J315" s="94"/>
      <c r="K315" s="467"/>
      <c r="L315" s="5" t="s">
        <v>32</v>
      </c>
      <c r="M315" s="212" t="s">
        <v>31</v>
      </c>
      <c r="N315" s="165" t="s">
        <v>11</v>
      </c>
      <c r="O315" s="221" t="s">
        <v>29</v>
      </c>
      <c r="P315" s="221" t="s">
        <v>24</v>
      </c>
      <c r="Q315" s="221"/>
      <c r="R315" s="221"/>
      <c r="S315" s="221"/>
      <c r="T315" s="221"/>
      <c r="U315" s="226"/>
      <c r="V315" s="221"/>
      <c r="W315" s="5"/>
      <c r="X315" s="221"/>
      <c r="Y315" s="221"/>
      <c r="Z315" s="221" t="s">
        <v>24</v>
      </c>
      <c r="AA315" s="221"/>
      <c r="AB315" s="80">
        <f t="shared" si="176"/>
        <v>1</v>
      </c>
      <c r="AC315" s="642"/>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t="s">
        <v>1317</v>
      </c>
      <c r="BI315" s="55"/>
      <c r="BJ315" s="55"/>
      <c r="BK315" s="55"/>
      <c r="BL315" s="781">
        <v>2</v>
      </c>
      <c r="BM315" s="221">
        <v>2</v>
      </c>
      <c r="BN315" s="221">
        <v>2</v>
      </c>
      <c r="BO315" s="221">
        <v>2</v>
      </c>
      <c r="BP315" s="221">
        <v>2</v>
      </c>
      <c r="BQ315" s="221">
        <v>2</v>
      </c>
      <c r="BR315" s="798">
        <v>2</v>
      </c>
      <c r="BS315" s="226">
        <v>2</v>
      </c>
      <c r="BT315" s="221">
        <v>2</v>
      </c>
      <c r="BU315" s="221">
        <v>2</v>
      </c>
      <c r="BV315" s="221">
        <v>2</v>
      </c>
      <c r="BW315" s="798">
        <v>1</v>
      </c>
      <c r="BX315" s="221">
        <v>1</v>
      </c>
      <c r="BY315" s="798">
        <v>1</v>
      </c>
      <c r="BZ315" s="798">
        <v>1</v>
      </c>
      <c r="CA315" s="221">
        <v>2</v>
      </c>
      <c r="CB315" s="221">
        <v>2</v>
      </c>
      <c r="CC315" s="221">
        <v>2</v>
      </c>
      <c r="CD315" s="337">
        <v>2</v>
      </c>
      <c r="CE315" s="221">
        <v>2</v>
      </c>
      <c r="CF315" s="221">
        <v>2</v>
      </c>
      <c r="CG315" s="221">
        <v>2</v>
      </c>
      <c r="CH315" s="221">
        <v>2</v>
      </c>
      <c r="CI315" s="221">
        <v>2</v>
      </c>
      <c r="CJ315" s="337">
        <v>2</v>
      </c>
      <c r="CK315" s="221">
        <v>2</v>
      </c>
      <c r="CL315" s="222">
        <f t="shared" si="177"/>
        <v>22</v>
      </c>
      <c r="CM315" s="237">
        <f t="shared" si="178"/>
        <v>0.84615384615384615</v>
      </c>
      <c r="CN315" s="222">
        <f t="shared" si="179"/>
        <v>4</v>
      </c>
      <c r="CO315" s="237">
        <f t="shared" si="180"/>
        <v>0.15384615384615385</v>
      </c>
      <c r="CP315" s="222">
        <f t="shared" si="181"/>
        <v>0</v>
      </c>
      <c r="CQ315" s="237">
        <f t="shared" si="182"/>
        <v>0</v>
      </c>
      <c r="CR315" s="222">
        <f t="shared" si="183"/>
        <v>0</v>
      </c>
      <c r="CS315" s="237">
        <f t="shared" si="184"/>
        <v>0</v>
      </c>
      <c r="CT315" s="223">
        <f t="shared" si="185"/>
        <v>1.8461538461538463</v>
      </c>
      <c r="CU315" s="223" t="str">
        <f t="shared" si="186"/>
        <v>Đạt mục tiêu</v>
      </c>
      <c r="CV315" s="221"/>
    </row>
    <row r="316" spans="1:100" s="1" customFormat="1" ht="77.5">
      <c r="A316" s="227">
        <v>116</v>
      </c>
      <c r="B316" s="217" t="s">
        <v>485</v>
      </c>
      <c r="C316" s="215" t="s">
        <v>26</v>
      </c>
      <c r="D316" s="217" t="s">
        <v>180</v>
      </c>
      <c r="E316" s="215" t="s">
        <v>26</v>
      </c>
      <c r="F316" s="219" t="s">
        <v>582</v>
      </c>
      <c r="G316" s="219" t="s">
        <v>583</v>
      </c>
      <c r="H316" s="219"/>
      <c r="I316" s="600"/>
      <c r="J316" s="94"/>
      <c r="K316" s="467"/>
      <c r="L316" s="5" t="s">
        <v>32</v>
      </c>
      <c r="M316" s="212" t="s">
        <v>31</v>
      </c>
      <c r="N316" s="165" t="s">
        <v>11</v>
      </c>
      <c r="O316" s="221" t="s">
        <v>29</v>
      </c>
      <c r="P316" s="221" t="s">
        <v>24</v>
      </c>
      <c r="Q316" s="5"/>
      <c r="R316" s="5"/>
      <c r="S316" s="5"/>
      <c r="T316" s="5"/>
      <c r="U316" s="6"/>
      <c r="V316" s="5"/>
      <c r="W316" s="5"/>
      <c r="X316" s="5"/>
      <c r="Y316" s="5"/>
      <c r="Z316" s="5" t="s">
        <v>24</v>
      </c>
      <c r="AA316" s="5"/>
      <c r="AB316" s="80">
        <f t="shared" si="176"/>
        <v>1</v>
      </c>
      <c r="AC316" s="642"/>
      <c r="AD316" s="7"/>
      <c r="AE316" s="7"/>
      <c r="AF316" s="7"/>
      <c r="AG316" s="7"/>
      <c r="AH316" s="7"/>
      <c r="AI316" s="7"/>
      <c r="AJ316" s="7"/>
      <c r="AK316" s="7"/>
      <c r="AL316" s="7"/>
      <c r="AM316" s="7"/>
      <c r="AN316" s="7"/>
      <c r="AO316" s="7"/>
      <c r="AP316" s="7"/>
      <c r="AQ316" s="7"/>
      <c r="AR316" s="7"/>
      <c r="AS316" s="7"/>
      <c r="AT316" s="7"/>
      <c r="AU316" s="7"/>
      <c r="AV316" s="55"/>
      <c r="AW316" s="7"/>
      <c r="AX316" s="7"/>
      <c r="AY316" s="7"/>
      <c r="AZ316" s="7"/>
      <c r="BA316" s="7"/>
      <c r="BB316" s="7"/>
      <c r="BC316" s="7"/>
      <c r="BD316" s="7"/>
      <c r="BE316" s="7"/>
      <c r="BF316" s="7"/>
      <c r="BG316" s="7"/>
      <c r="BH316" s="7"/>
      <c r="BI316" s="7" t="s">
        <v>1315</v>
      </c>
      <c r="BJ316" s="7"/>
      <c r="BK316" s="7"/>
      <c r="BL316" s="781">
        <v>2</v>
      </c>
      <c r="BM316" s="221">
        <v>2</v>
      </c>
      <c r="BN316" s="221">
        <v>2</v>
      </c>
      <c r="BO316" s="221">
        <v>2</v>
      </c>
      <c r="BP316" s="221">
        <v>2</v>
      </c>
      <c r="BQ316" s="221">
        <v>2</v>
      </c>
      <c r="BR316" s="798">
        <v>2</v>
      </c>
      <c r="BS316" s="226">
        <v>2</v>
      </c>
      <c r="BT316" s="221">
        <v>2</v>
      </c>
      <c r="BU316" s="221">
        <v>2</v>
      </c>
      <c r="BV316" s="221">
        <v>2</v>
      </c>
      <c r="BW316" s="798">
        <v>1</v>
      </c>
      <c r="BX316" s="221">
        <v>2</v>
      </c>
      <c r="BY316" s="798">
        <v>1</v>
      </c>
      <c r="BZ316" s="798">
        <v>2</v>
      </c>
      <c r="CA316" s="221">
        <v>2</v>
      </c>
      <c r="CB316" s="221">
        <v>2</v>
      </c>
      <c r="CC316" s="221">
        <v>1</v>
      </c>
      <c r="CD316" s="337">
        <v>2</v>
      </c>
      <c r="CE316" s="221">
        <v>2</v>
      </c>
      <c r="CF316" s="221">
        <v>2</v>
      </c>
      <c r="CG316" s="221">
        <v>1</v>
      </c>
      <c r="CH316" s="221">
        <v>2</v>
      </c>
      <c r="CI316" s="221">
        <v>2</v>
      </c>
      <c r="CJ316" s="337">
        <v>2</v>
      </c>
      <c r="CK316" s="221">
        <v>2</v>
      </c>
      <c r="CL316" s="222">
        <f t="shared" si="177"/>
        <v>22</v>
      </c>
      <c r="CM316" s="237">
        <f t="shared" si="178"/>
        <v>0.84615384615384615</v>
      </c>
      <c r="CN316" s="222">
        <f t="shared" si="179"/>
        <v>4</v>
      </c>
      <c r="CO316" s="237">
        <f t="shared" si="180"/>
        <v>0.15384615384615385</v>
      </c>
      <c r="CP316" s="222">
        <f t="shared" si="181"/>
        <v>0</v>
      </c>
      <c r="CQ316" s="237">
        <f t="shared" si="182"/>
        <v>0</v>
      </c>
      <c r="CR316" s="222">
        <f t="shared" si="183"/>
        <v>0</v>
      </c>
      <c r="CS316" s="237">
        <f t="shared" si="184"/>
        <v>0</v>
      </c>
      <c r="CT316" s="223">
        <f t="shared" si="185"/>
        <v>1.8461538461538463</v>
      </c>
      <c r="CU316" s="223" t="str">
        <f t="shared" si="186"/>
        <v>Đạt mục tiêu</v>
      </c>
      <c r="CV316" s="5"/>
    </row>
    <row r="317" spans="1:100" s="1" customFormat="1" ht="124">
      <c r="A317" s="227">
        <v>117</v>
      </c>
      <c r="B317" s="217" t="s">
        <v>3032</v>
      </c>
      <c r="C317" s="215" t="s">
        <v>60</v>
      </c>
      <c r="D317" s="217" t="s">
        <v>179</v>
      </c>
      <c r="E317" s="215" t="s">
        <v>60</v>
      </c>
      <c r="F317" s="219" t="s">
        <v>179</v>
      </c>
      <c r="G317" s="219" t="s">
        <v>3033</v>
      </c>
      <c r="H317" s="219"/>
      <c r="I317" s="712" t="s">
        <v>2844</v>
      </c>
      <c r="J317" s="107" t="s">
        <v>719</v>
      </c>
      <c r="K317" s="473" t="s">
        <v>1651</v>
      </c>
      <c r="L317" s="5" t="s">
        <v>32</v>
      </c>
      <c r="M317" s="212" t="s">
        <v>31</v>
      </c>
      <c r="N317" s="165" t="s">
        <v>11</v>
      </c>
      <c r="O317" s="221" t="s">
        <v>29</v>
      </c>
      <c r="P317" s="221" t="s">
        <v>24</v>
      </c>
      <c r="Q317" s="5"/>
      <c r="R317" s="5"/>
      <c r="S317" s="5"/>
      <c r="T317" s="5"/>
      <c r="U317" s="6"/>
      <c r="V317" s="5"/>
      <c r="W317" s="5"/>
      <c r="X317" s="5"/>
      <c r="Y317" s="5"/>
      <c r="Z317" s="5" t="s">
        <v>24</v>
      </c>
      <c r="AA317" s="5"/>
      <c r="AB317" s="80">
        <f t="shared" si="176"/>
        <v>1</v>
      </c>
      <c r="AC317" s="642"/>
      <c r="AD317" s="7"/>
      <c r="AE317" s="7"/>
      <c r="AF317" s="7"/>
      <c r="AG317" s="7"/>
      <c r="AH317" s="7"/>
      <c r="AI317" s="7"/>
      <c r="AJ317" s="7"/>
      <c r="AK317" s="7"/>
      <c r="AL317" s="7"/>
      <c r="AM317" s="7"/>
      <c r="AN317" s="7"/>
      <c r="AO317" s="7"/>
      <c r="AP317" s="7"/>
      <c r="AQ317" s="7"/>
      <c r="AR317" s="7"/>
      <c r="AS317" s="7"/>
      <c r="AT317" s="7"/>
      <c r="AU317" s="7"/>
      <c r="AV317" s="55"/>
      <c r="AW317" s="7"/>
      <c r="AX317" s="7"/>
      <c r="AY317" s="7"/>
      <c r="AZ317" s="7"/>
      <c r="BA317" s="7"/>
      <c r="BB317" s="7"/>
      <c r="BC317" s="7"/>
      <c r="BD317" s="7"/>
      <c r="BE317" s="7"/>
      <c r="BF317" s="7"/>
      <c r="BG317" s="7"/>
      <c r="BH317" s="7"/>
      <c r="BI317" s="7" t="s">
        <v>1318</v>
      </c>
      <c r="BJ317" s="7"/>
      <c r="BK317" s="7"/>
      <c r="BL317" s="781">
        <v>1</v>
      </c>
      <c r="BM317" s="221">
        <v>2</v>
      </c>
      <c r="BN317" s="221">
        <v>2</v>
      </c>
      <c r="BO317" s="221">
        <v>2</v>
      </c>
      <c r="BP317" s="221">
        <v>1</v>
      </c>
      <c r="BQ317" s="221">
        <v>2</v>
      </c>
      <c r="BR317" s="798">
        <v>2</v>
      </c>
      <c r="BS317" s="226">
        <v>2</v>
      </c>
      <c r="BT317" s="221">
        <v>2</v>
      </c>
      <c r="BU317" s="221">
        <v>2</v>
      </c>
      <c r="BV317" s="221">
        <v>2</v>
      </c>
      <c r="BW317" s="798">
        <v>1</v>
      </c>
      <c r="BX317" s="221">
        <v>2</v>
      </c>
      <c r="BY317" s="798">
        <v>1</v>
      </c>
      <c r="BZ317" s="798">
        <v>2</v>
      </c>
      <c r="CA317" s="221">
        <v>2</v>
      </c>
      <c r="CB317" s="221">
        <v>2</v>
      </c>
      <c r="CC317" s="221">
        <v>2</v>
      </c>
      <c r="CD317" s="337">
        <v>2</v>
      </c>
      <c r="CE317" s="221">
        <v>2</v>
      </c>
      <c r="CF317" s="221">
        <v>2</v>
      </c>
      <c r="CG317" s="221">
        <v>2</v>
      </c>
      <c r="CH317" s="221">
        <v>2</v>
      </c>
      <c r="CI317" s="221">
        <v>2</v>
      </c>
      <c r="CJ317" s="337">
        <v>2</v>
      </c>
      <c r="CK317" s="221">
        <v>2</v>
      </c>
      <c r="CL317" s="222">
        <f t="shared" si="177"/>
        <v>22</v>
      </c>
      <c r="CM317" s="237">
        <f t="shared" si="178"/>
        <v>0.84615384615384615</v>
      </c>
      <c r="CN317" s="222">
        <f t="shared" si="179"/>
        <v>4</v>
      </c>
      <c r="CO317" s="237">
        <f t="shared" si="180"/>
        <v>0.15384615384615385</v>
      </c>
      <c r="CP317" s="222">
        <f t="shared" si="181"/>
        <v>0</v>
      </c>
      <c r="CQ317" s="237">
        <f t="shared" si="182"/>
        <v>0</v>
      </c>
      <c r="CR317" s="222">
        <f t="shared" si="183"/>
        <v>0</v>
      </c>
      <c r="CS317" s="237">
        <f t="shared" si="184"/>
        <v>0</v>
      </c>
      <c r="CT317" s="223">
        <f t="shared" si="185"/>
        <v>1.8461538461538463</v>
      </c>
      <c r="CU317" s="223" t="str">
        <f t="shared" si="186"/>
        <v>Đạt mục tiêu</v>
      </c>
      <c r="CV317" s="5"/>
    </row>
    <row r="318" spans="1:100" s="302" customFormat="1" ht="16.5">
      <c r="A318" s="299"/>
      <c r="B318" s="1223" t="s">
        <v>178</v>
      </c>
      <c r="C318" s="1223"/>
      <c r="D318" s="1223"/>
      <c r="E318" s="1223"/>
      <c r="F318" s="1223"/>
      <c r="G318" s="1223"/>
      <c r="H318" s="1223"/>
      <c r="I318" s="1223"/>
      <c r="J318" s="1045"/>
      <c r="K318" s="1045"/>
      <c r="L318" s="1045"/>
      <c r="M318" s="1045"/>
      <c r="N318" s="1045"/>
      <c r="O318" s="1045"/>
      <c r="P318" s="1045"/>
      <c r="Q318" s="300"/>
      <c r="R318" s="300"/>
      <c r="S318" s="300"/>
      <c r="T318" s="300"/>
      <c r="U318" s="300"/>
      <c r="V318" s="300"/>
      <c r="W318" s="409"/>
      <c r="X318" s="300"/>
      <c r="Y318" s="300"/>
      <c r="Z318" s="300" t="s">
        <v>38</v>
      </c>
      <c r="AA318" s="300"/>
      <c r="AB318" s="300"/>
      <c r="AC318" s="646" t="s">
        <v>38</v>
      </c>
      <c r="AD318" s="300"/>
      <c r="AE318" s="300"/>
      <c r="AF318" s="300"/>
      <c r="AG318" s="300"/>
      <c r="AH318" s="300"/>
      <c r="AI318" s="300"/>
      <c r="AJ318" s="300"/>
      <c r="AK318" s="300"/>
      <c r="AL318" s="300"/>
      <c r="AM318" s="300"/>
      <c r="AN318" s="300"/>
      <c r="AO318" s="300"/>
      <c r="AP318" s="300"/>
      <c r="AQ318" s="300"/>
      <c r="AR318" s="300"/>
      <c r="AS318" s="300"/>
      <c r="AT318" s="300"/>
      <c r="AU318" s="300"/>
      <c r="AV318" s="300"/>
      <c r="AW318" s="300"/>
      <c r="AX318" s="300"/>
      <c r="AY318" s="300"/>
      <c r="AZ318" s="300"/>
      <c r="BA318" s="300"/>
      <c r="BB318" s="300"/>
      <c r="BC318" s="300"/>
      <c r="BD318" s="300"/>
      <c r="BE318" s="300"/>
      <c r="BF318" s="300"/>
      <c r="BG318" s="300"/>
      <c r="BH318" s="300"/>
      <c r="BI318" s="300"/>
      <c r="BJ318" s="300"/>
      <c r="BK318" s="300"/>
      <c r="BL318" s="784" t="s">
        <v>38</v>
      </c>
      <c r="BM318" s="296" t="s">
        <v>38</v>
      </c>
      <c r="BN318" s="296" t="s">
        <v>38</v>
      </c>
      <c r="BO318" s="296" t="s">
        <v>38</v>
      </c>
      <c r="BP318" s="296" t="s">
        <v>38</v>
      </c>
      <c r="BQ318" s="296" t="s">
        <v>38</v>
      </c>
      <c r="BR318" s="800" t="s">
        <v>38</v>
      </c>
      <c r="BS318" s="296" t="s">
        <v>38</v>
      </c>
      <c r="BT318" s="296" t="s">
        <v>38</v>
      </c>
      <c r="BU318" s="296" t="s">
        <v>38</v>
      </c>
      <c r="BV318" s="296" t="s">
        <v>38</v>
      </c>
      <c r="BW318" s="800" t="s">
        <v>38</v>
      </c>
      <c r="BX318" s="296" t="s">
        <v>38</v>
      </c>
      <c r="BY318" s="800" t="s">
        <v>38</v>
      </c>
      <c r="BZ318" s="800" t="s">
        <v>38</v>
      </c>
      <c r="CA318" s="296" t="s">
        <v>38</v>
      </c>
      <c r="CB318" s="296" t="s">
        <v>38</v>
      </c>
      <c r="CC318" s="296" t="s">
        <v>38</v>
      </c>
      <c r="CD318" s="297" t="s">
        <v>38</v>
      </c>
      <c r="CE318" s="296" t="s">
        <v>38</v>
      </c>
      <c r="CF318" s="296" t="s">
        <v>38</v>
      </c>
      <c r="CG318" s="296" t="s">
        <v>38</v>
      </c>
      <c r="CH318" s="296" t="s">
        <v>38</v>
      </c>
      <c r="CI318" s="296" t="s">
        <v>38</v>
      </c>
      <c r="CJ318" s="297" t="s">
        <v>38</v>
      </c>
      <c r="CK318" s="296" t="s">
        <v>38</v>
      </c>
      <c r="CL318" s="300" t="s">
        <v>38</v>
      </c>
      <c r="CM318" s="300" t="s">
        <v>38</v>
      </c>
      <c r="CN318" s="300" t="s">
        <v>38</v>
      </c>
      <c r="CO318" s="300" t="s">
        <v>38</v>
      </c>
      <c r="CP318" s="300" t="s">
        <v>38</v>
      </c>
      <c r="CQ318" s="300" t="s">
        <v>38</v>
      </c>
      <c r="CR318" s="300" t="s">
        <v>38</v>
      </c>
      <c r="CS318" s="300" t="s">
        <v>38</v>
      </c>
      <c r="CT318" s="300" t="s">
        <v>38</v>
      </c>
      <c r="CU318" s="300" t="s">
        <v>38</v>
      </c>
      <c r="CV318" s="300"/>
    </row>
    <row r="319" spans="1:100" s="1" customFormat="1" ht="55.5">
      <c r="A319" s="227">
        <v>118</v>
      </c>
      <c r="B319" s="51" t="s">
        <v>487</v>
      </c>
      <c r="C319" s="151" t="s">
        <v>26</v>
      </c>
      <c r="D319" s="51" t="s">
        <v>177</v>
      </c>
      <c r="E319" s="151" t="s">
        <v>26</v>
      </c>
      <c r="F319" s="51" t="s">
        <v>177</v>
      </c>
      <c r="G319" s="145" t="s">
        <v>2101</v>
      </c>
      <c r="H319" s="145"/>
      <c r="I319" s="610"/>
      <c r="J319" s="69" t="s">
        <v>720</v>
      </c>
      <c r="K319" s="485"/>
      <c r="L319" s="5" t="s">
        <v>32</v>
      </c>
      <c r="M319" s="212" t="s">
        <v>31</v>
      </c>
      <c r="N319" s="165" t="s">
        <v>11</v>
      </c>
      <c r="O319" s="221" t="s">
        <v>29</v>
      </c>
      <c r="P319" s="221" t="s">
        <v>24</v>
      </c>
      <c r="Q319" s="5"/>
      <c r="R319" s="5"/>
      <c r="S319" s="5"/>
      <c r="T319" s="5"/>
      <c r="U319" s="6"/>
      <c r="V319" s="5"/>
      <c r="W319" s="5"/>
      <c r="X319" s="5"/>
      <c r="Y319" s="5"/>
      <c r="Z319" s="5" t="s">
        <v>24</v>
      </c>
      <c r="AA319" s="5"/>
      <c r="AB319" s="80">
        <f>COUNTIF($Q319:$AA319,"x")</f>
        <v>1</v>
      </c>
      <c r="AC319" s="642"/>
      <c r="AD319" s="7"/>
      <c r="AE319" s="7"/>
      <c r="AF319" s="7"/>
      <c r="AG319" s="7"/>
      <c r="AH319" s="7"/>
      <c r="AI319" s="7"/>
      <c r="AJ319" s="7"/>
      <c r="AK319" s="7"/>
      <c r="AL319" s="7"/>
      <c r="AM319" s="7"/>
      <c r="AN319" s="7"/>
      <c r="AO319" s="7"/>
      <c r="AP319" s="7"/>
      <c r="AQ319" s="7"/>
      <c r="AR319" s="7"/>
      <c r="AS319" s="7"/>
      <c r="AT319" s="7"/>
      <c r="AU319" s="7"/>
      <c r="AV319" s="55"/>
      <c r="AW319" s="7"/>
      <c r="AX319" s="7"/>
      <c r="AY319" s="7"/>
      <c r="AZ319" s="7"/>
      <c r="BA319" s="7"/>
      <c r="BB319" s="7"/>
      <c r="BC319" s="7"/>
      <c r="BD319" s="7"/>
      <c r="BE319" s="7"/>
      <c r="BF319" s="7"/>
      <c r="BG319" s="7"/>
      <c r="BH319" s="7"/>
      <c r="BI319" s="7" t="s">
        <v>1183</v>
      </c>
      <c r="BJ319" s="7"/>
      <c r="BK319" s="7"/>
      <c r="BL319" s="781">
        <v>2</v>
      </c>
      <c r="BM319" s="221">
        <v>2</v>
      </c>
      <c r="BN319" s="221">
        <v>2</v>
      </c>
      <c r="BO319" s="221">
        <v>2</v>
      </c>
      <c r="BP319" s="221">
        <v>1</v>
      </c>
      <c r="BQ319" s="221">
        <v>2</v>
      </c>
      <c r="BR319" s="798">
        <v>2</v>
      </c>
      <c r="BS319" s="221">
        <v>2</v>
      </c>
      <c r="BT319" s="221">
        <v>2</v>
      </c>
      <c r="BU319" s="221">
        <v>2</v>
      </c>
      <c r="BV319" s="221">
        <v>2</v>
      </c>
      <c r="BW319" s="798">
        <v>2</v>
      </c>
      <c r="BX319" s="221">
        <v>2</v>
      </c>
      <c r="BY319" s="798">
        <v>1</v>
      </c>
      <c r="BZ319" s="798">
        <v>2</v>
      </c>
      <c r="CA319" s="221">
        <v>2</v>
      </c>
      <c r="CB319" s="221">
        <v>2</v>
      </c>
      <c r="CC319" s="221">
        <v>2</v>
      </c>
      <c r="CD319" s="221">
        <v>2</v>
      </c>
      <c r="CE319" s="221">
        <v>2</v>
      </c>
      <c r="CF319" s="221">
        <v>2</v>
      </c>
      <c r="CG319" s="221">
        <v>2</v>
      </c>
      <c r="CH319" s="221">
        <v>1</v>
      </c>
      <c r="CI319" s="221">
        <v>2</v>
      </c>
      <c r="CJ319" s="221">
        <v>2</v>
      </c>
      <c r="CK319" s="221">
        <v>2</v>
      </c>
      <c r="CL319" s="222">
        <f>COUNTIF(BL319:CK319,"2")</f>
        <v>23</v>
      </c>
      <c r="CM319" s="237">
        <f>CL319/(CL319+CN319+CP319+CR319)</f>
        <v>0.88461538461538458</v>
      </c>
      <c r="CN319" s="222">
        <f>COUNTIF(BL319:CK319,"1")</f>
        <v>3</v>
      </c>
      <c r="CO319" s="237">
        <f>CN319/(CL319+CN319+CP319+CR319)</f>
        <v>0.11538461538461539</v>
      </c>
      <c r="CP319" s="222">
        <f>COUNTIF(BL319:CK319,"0")</f>
        <v>0</v>
      </c>
      <c r="CQ319" s="237">
        <f>CP319/(CL319+CN319+CP319+CR319)</f>
        <v>0</v>
      </c>
      <c r="CR319" s="222">
        <f>COUNTIF(BL319:CK319,"KĐG")</f>
        <v>0</v>
      </c>
      <c r="CS319" s="237">
        <f>CR319/(CL319+CN319+CP319+CR319)</f>
        <v>0</v>
      </c>
      <c r="CT319" s="223">
        <f>(((CL319*2)+(CN319*1)+(CP319*0)))/(CL319+CN319+CP319)</f>
        <v>1.8846153846153846</v>
      </c>
      <c r="CU319" s="223" t="str">
        <f>IF(CS319&gt;=50%,"KĐG",IF(CT319&gt;=1.6,"Đạt mục tiêu",IF(CT319&gt;=1,"Cần cố gắng","Chưa đạt")))</f>
        <v>Đạt mục tiêu</v>
      </c>
      <c r="CV319" s="5"/>
    </row>
    <row r="320" spans="1:100" s="302" customFormat="1" ht="16.5">
      <c r="A320" s="299"/>
      <c r="B320" s="1223" t="s">
        <v>176</v>
      </c>
      <c r="C320" s="1223"/>
      <c r="D320" s="1223"/>
      <c r="E320" s="1223"/>
      <c r="F320" s="1223"/>
      <c r="G320" s="1223"/>
      <c r="H320" s="1223"/>
      <c r="I320" s="1223"/>
      <c r="J320" s="1045"/>
      <c r="K320" s="1045"/>
      <c r="L320" s="1045"/>
      <c r="M320" s="1045"/>
      <c r="N320" s="1045"/>
      <c r="O320" s="1045"/>
      <c r="P320" s="1045"/>
      <c r="Q320" s="300" t="s">
        <v>38</v>
      </c>
      <c r="R320" s="300" t="s">
        <v>38</v>
      </c>
      <c r="S320" s="300" t="s">
        <v>38</v>
      </c>
      <c r="T320" s="300" t="s">
        <v>38</v>
      </c>
      <c r="U320" s="300" t="s">
        <v>38</v>
      </c>
      <c r="V320" s="300" t="s">
        <v>38</v>
      </c>
      <c r="W320" s="409" t="s">
        <v>38</v>
      </c>
      <c r="X320" s="300" t="s">
        <v>38</v>
      </c>
      <c r="Y320" s="300" t="s">
        <v>38</v>
      </c>
      <c r="Z320" s="300" t="s">
        <v>38</v>
      </c>
      <c r="AA320" s="300" t="s">
        <v>38</v>
      </c>
      <c r="AB320" s="296" t="s">
        <v>38</v>
      </c>
      <c r="AC320" s="644" t="s">
        <v>38</v>
      </c>
      <c r="AD320" s="296" t="s">
        <v>38</v>
      </c>
      <c r="AE320" s="296" t="s">
        <v>38</v>
      </c>
      <c r="AF320" s="296" t="s">
        <v>38</v>
      </c>
      <c r="AG320" s="296" t="s">
        <v>38</v>
      </c>
      <c r="AH320" s="296" t="s">
        <v>38</v>
      </c>
      <c r="AI320" s="296" t="s">
        <v>38</v>
      </c>
      <c r="AJ320" s="296" t="s">
        <v>38</v>
      </c>
      <c r="AK320" s="296" t="s">
        <v>38</v>
      </c>
      <c r="AL320" s="296" t="s">
        <v>38</v>
      </c>
      <c r="AM320" s="296" t="s">
        <v>38</v>
      </c>
      <c r="AN320" s="296" t="s">
        <v>38</v>
      </c>
      <c r="AO320" s="296" t="s">
        <v>38</v>
      </c>
      <c r="AP320" s="296" t="s">
        <v>38</v>
      </c>
      <c r="AQ320" s="296" t="s">
        <v>38</v>
      </c>
      <c r="AR320" s="296" t="s">
        <v>38</v>
      </c>
      <c r="AS320" s="296" t="s">
        <v>38</v>
      </c>
      <c r="AT320" s="296" t="s">
        <v>38</v>
      </c>
      <c r="AU320" s="296" t="s">
        <v>38</v>
      </c>
      <c r="AV320" s="296" t="s">
        <v>38</v>
      </c>
      <c r="AW320" s="296" t="s">
        <v>38</v>
      </c>
      <c r="AX320" s="296" t="s">
        <v>38</v>
      </c>
      <c r="AY320" s="296"/>
      <c r="AZ320" s="296"/>
      <c r="BA320" s="296" t="s">
        <v>38</v>
      </c>
      <c r="BB320" s="296" t="s">
        <v>38</v>
      </c>
      <c r="BC320" s="296" t="s">
        <v>38</v>
      </c>
      <c r="BD320" s="296" t="s">
        <v>38</v>
      </c>
      <c r="BE320" s="296" t="s">
        <v>38</v>
      </c>
      <c r="BF320" s="296" t="s">
        <v>38</v>
      </c>
      <c r="BG320" s="296" t="s">
        <v>38</v>
      </c>
      <c r="BH320" s="296" t="s">
        <v>38</v>
      </c>
      <c r="BI320" s="296" t="s">
        <v>38</v>
      </c>
      <c r="BJ320" s="296" t="s">
        <v>38</v>
      </c>
      <c r="BK320" s="296" t="s">
        <v>38</v>
      </c>
      <c r="BL320" s="784" t="s">
        <v>38</v>
      </c>
      <c r="BM320" s="296" t="s">
        <v>38</v>
      </c>
      <c r="BN320" s="296" t="s">
        <v>38</v>
      </c>
      <c r="BO320" s="296" t="s">
        <v>38</v>
      </c>
      <c r="BP320" s="296" t="s">
        <v>38</v>
      </c>
      <c r="BQ320" s="296" t="s">
        <v>38</v>
      </c>
      <c r="BR320" s="800" t="s">
        <v>38</v>
      </c>
      <c r="BS320" s="296" t="s">
        <v>38</v>
      </c>
      <c r="BT320" s="296" t="s">
        <v>38</v>
      </c>
      <c r="BU320" s="296" t="s">
        <v>38</v>
      </c>
      <c r="BV320" s="296" t="s">
        <v>38</v>
      </c>
      <c r="BW320" s="800" t="s">
        <v>38</v>
      </c>
      <c r="BX320" s="296" t="s">
        <v>38</v>
      </c>
      <c r="BY320" s="800" t="s">
        <v>38</v>
      </c>
      <c r="BZ320" s="800" t="s">
        <v>38</v>
      </c>
      <c r="CA320" s="296" t="s">
        <v>38</v>
      </c>
      <c r="CB320" s="296" t="s">
        <v>38</v>
      </c>
      <c r="CC320" s="296" t="s">
        <v>38</v>
      </c>
      <c r="CD320" s="297" t="s">
        <v>38</v>
      </c>
      <c r="CE320" s="296" t="s">
        <v>38</v>
      </c>
      <c r="CF320" s="296" t="s">
        <v>38</v>
      </c>
      <c r="CG320" s="296" t="s">
        <v>38</v>
      </c>
      <c r="CH320" s="296" t="s">
        <v>38</v>
      </c>
      <c r="CI320" s="296" t="s">
        <v>38</v>
      </c>
      <c r="CJ320" s="297" t="s">
        <v>38</v>
      </c>
      <c r="CK320" s="296" t="s">
        <v>38</v>
      </c>
      <c r="CL320" s="296" t="s">
        <v>38</v>
      </c>
      <c r="CM320" s="296" t="s">
        <v>38</v>
      </c>
      <c r="CN320" s="296" t="s">
        <v>38</v>
      </c>
      <c r="CO320" s="296" t="s">
        <v>38</v>
      </c>
      <c r="CP320" s="296" t="s">
        <v>38</v>
      </c>
      <c r="CQ320" s="296" t="s">
        <v>38</v>
      </c>
      <c r="CR320" s="296" t="s">
        <v>38</v>
      </c>
      <c r="CS320" s="296" t="s">
        <v>38</v>
      </c>
      <c r="CT320" s="296" t="s">
        <v>38</v>
      </c>
      <c r="CU320" s="296" t="s">
        <v>38</v>
      </c>
      <c r="CV320" s="296" t="s">
        <v>38</v>
      </c>
    </row>
    <row r="321" spans="1:100" s="1" customFormat="1" ht="55.5">
      <c r="A321" s="1036">
        <v>119</v>
      </c>
      <c r="B321" s="1024" t="s">
        <v>3034</v>
      </c>
      <c r="C321" s="1033" t="s">
        <v>26</v>
      </c>
      <c r="D321" s="217" t="s">
        <v>342</v>
      </c>
      <c r="E321" s="1033" t="s">
        <v>26</v>
      </c>
      <c r="F321" s="217" t="s">
        <v>175</v>
      </c>
      <c r="G321" s="51" t="s">
        <v>424</v>
      </c>
      <c r="H321" s="51"/>
      <c r="I321" s="592"/>
      <c r="J321" s="38"/>
      <c r="K321" s="484"/>
      <c r="L321" s="5" t="s">
        <v>32</v>
      </c>
      <c r="M321" s="212" t="s">
        <v>31</v>
      </c>
      <c r="N321" s="165" t="s">
        <v>11</v>
      </c>
      <c r="O321" s="221" t="s">
        <v>29</v>
      </c>
      <c r="P321" s="221" t="s">
        <v>24</v>
      </c>
      <c r="Q321" s="5"/>
      <c r="R321" s="5"/>
      <c r="S321" s="5"/>
      <c r="T321" s="5"/>
      <c r="U321" s="6"/>
      <c r="V321" s="5"/>
      <c r="W321" s="5"/>
      <c r="X321" s="5"/>
      <c r="Y321" s="5"/>
      <c r="Z321" s="5" t="s">
        <v>24</v>
      </c>
      <c r="AA321" s="5"/>
      <c r="AB321" s="80">
        <f t="shared" ref="AB321:AB335" si="187">COUNTIF($Q321:$AA321,"x")</f>
        <v>1</v>
      </c>
      <c r="AC321" s="642"/>
      <c r="AD321" s="7"/>
      <c r="AE321" s="7"/>
      <c r="AF321" s="7"/>
      <c r="AG321" s="7"/>
      <c r="AH321" s="7"/>
      <c r="AI321" s="7"/>
      <c r="AJ321" s="7"/>
      <c r="AK321" s="7"/>
      <c r="AL321" s="7"/>
      <c r="AM321" s="7"/>
      <c r="AN321" s="7"/>
      <c r="AO321" s="7"/>
      <c r="AP321" s="7"/>
      <c r="AQ321" s="7"/>
      <c r="AR321" s="7"/>
      <c r="AS321" s="7"/>
      <c r="AT321" s="7"/>
      <c r="AU321" s="7"/>
      <c r="AV321" s="55"/>
      <c r="AW321" s="7"/>
      <c r="AX321" s="7"/>
      <c r="AY321" s="7"/>
      <c r="AZ321" s="7"/>
      <c r="BA321" s="7"/>
      <c r="BB321" s="7"/>
      <c r="BC321" s="7"/>
      <c r="BD321" s="7"/>
      <c r="BE321" s="7"/>
      <c r="BF321" s="7"/>
      <c r="BG321" s="7"/>
      <c r="BH321" s="7" t="s">
        <v>1316</v>
      </c>
      <c r="BI321" s="7"/>
      <c r="BJ321" s="7"/>
      <c r="BK321" s="7"/>
      <c r="BL321" s="781">
        <v>2</v>
      </c>
      <c r="BM321" s="221">
        <v>2</v>
      </c>
      <c r="BN321" s="221">
        <v>2</v>
      </c>
      <c r="BO321" s="221">
        <v>2</v>
      </c>
      <c r="BP321" s="221">
        <v>2</v>
      </c>
      <c r="BQ321" s="221">
        <v>2</v>
      </c>
      <c r="BR321" s="798">
        <v>2</v>
      </c>
      <c r="BS321" s="226">
        <v>2</v>
      </c>
      <c r="BT321" s="221">
        <v>2</v>
      </c>
      <c r="BU321" s="221">
        <v>2</v>
      </c>
      <c r="BV321" s="221">
        <v>2</v>
      </c>
      <c r="BW321" s="798">
        <v>2</v>
      </c>
      <c r="BX321" s="221">
        <v>2</v>
      </c>
      <c r="BY321" s="798">
        <v>2</v>
      </c>
      <c r="BZ321" s="798">
        <v>2</v>
      </c>
      <c r="CA321" s="221">
        <v>2</v>
      </c>
      <c r="CB321" s="221">
        <v>2</v>
      </c>
      <c r="CC321" s="221">
        <v>2</v>
      </c>
      <c r="CD321" s="337">
        <v>2</v>
      </c>
      <c r="CE321" s="221">
        <v>2</v>
      </c>
      <c r="CF321" s="221">
        <v>2</v>
      </c>
      <c r="CG321" s="221">
        <v>2</v>
      </c>
      <c r="CH321" s="221">
        <v>2</v>
      </c>
      <c r="CI321" s="221">
        <v>2</v>
      </c>
      <c r="CJ321" s="337">
        <v>2</v>
      </c>
      <c r="CK321" s="221">
        <v>2</v>
      </c>
      <c r="CL321" s="222">
        <f>COUNTIF(BL321:CK321,"2")</f>
        <v>26</v>
      </c>
      <c r="CM321" s="237">
        <f t="shared" ref="CM321:CM338" si="188">CL321/(CL321+CN321+CP321+CR321)</f>
        <v>1</v>
      </c>
      <c r="CN321" s="222">
        <f t="shared" ref="CN321:CN335" si="189">COUNTIF(BL321:CK321,"1")</f>
        <v>0</v>
      </c>
      <c r="CO321" s="237">
        <f t="shared" ref="CO321:CO338" si="190">CN321/(CL321+CN321+CP321+CR321)</f>
        <v>0</v>
      </c>
      <c r="CP321" s="222">
        <f t="shared" ref="CP321:CP328" si="191">COUNTIF(BL321:CK321,"0")</f>
        <v>0</v>
      </c>
      <c r="CQ321" s="237">
        <f t="shared" ref="CQ321:CQ338" si="192">CP321/(CL321+CN321+CP321+CR321)</f>
        <v>0</v>
      </c>
      <c r="CR321" s="222">
        <f>COUNTIF(BL321:CK321,"KĐG")</f>
        <v>0</v>
      </c>
      <c r="CS321" s="237">
        <f t="shared" ref="CS321:CS338" si="193">CR321/(CL321+CN321+CP321+CR321)</f>
        <v>0</v>
      </c>
      <c r="CT321" s="223">
        <f t="shared" ref="CT321:CT338" si="194">(((CL321*2)+(CN321*1)+(CP321*0)))/(CL321+CN321+CP321)</f>
        <v>2</v>
      </c>
      <c r="CU321" s="223" t="str">
        <f t="shared" ref="CU321:CU338" si="195">IF(CS321&gt;=50%,"KĐG",IF(CT321&gt;=1.6,"Đạt mục tiêu",IF(CT321&gt;=1,"Cần cố gắng","Chưa đạt")))</f>
        <v>Đạt mục tiêu</v>
      </c>
      <c r="CV321" s="5"/>
    </row>
    <row r="322" spans="1:100" s="1" customFormat="1" ht="37.25" customHeight="1">
      <c r="A322" s="1036"/>
      <c r="B322" s="1024"/>
      <c r="C322" s="1033"/>
      <c r="D322" s="1024" t="s">
        <v>174</v>
      </c>
      <c r="E322" s="1033"/>
      <c r="F322" s="1024" t="s">
        <v>174</v>
      </c>
      <c r="G322" s="217" t="s">
        <v>2011</v>
      </c>
      <c r="H322" s="217"/>
      <c r="I322" s="591"/>
      <c r="J322" s="212"/>
      <c r="K322" s="465"/>
      <c r="L322" s="5" t="s">
        <v>32</v>
      </c>
      <c r="M322" s="212" t="s">
        <v>31</v>
      </c>
      <c r="N322" s="165" t="s">
        <v>11</v>
      </c>
      <c r="O322" s="221" t="s">
        <v>29</v>
      </c>
      <c r="P322" s="221" t="s">
        <v>24</v>
      </c>
      <c r="Q322" s="5"/>
      <c r="R322" s="5"/>
      <c r="S322" s="5"/>
      <c r="T322" s="5"/>
      <c r="U322" s="6"/>
      <c r="V322" s="5"/>
      <c r="W322" s="5"/>
      <c r="X322" s="5" t="s">
        <v>24</v>
      </c>
      <c r="Y322" s="5"/>
      <c r="Z322" s="5"/>
      <c r="AA322" s="5"/>
      <c r="AB322" s="80">
        <f t="shared" si="187"/>
        <v>1</v>
      </c>
      <c r="AC322" s="642"/>
      <c r="AD322" s="7"/>
      <c r="AE322" s="7"/>
      <c r="AF322" s="7"/>
      <c r="AG322" s="7"/>
      <c r="AH322" s="7"/>
      <c r="AI322" s="7"/>
      <c r="AJ322" s="7"/>
      <c r="AK322" s="7"/>
      <c r="AL322" s="7"/>
      <c r="AM322" s="7"/>
      <c r="AN322" s="7"/>
      <c r="AO322" s="7"/>
      <c r="AP322" s="7"/>
      <c r="AQ322" s="7"/>
      <c r="AR322" s="7"/>
      <c r="AS322" s="7"/>
      <c r="AT322" s="7"/>
      <c r="AU322" s="7"/>
      <c r="AV322" s="55"/>
      <c r="AW322" s="7"/>
      <c r="AX322" s="7"/>
      <c r="AY322" s="7"/>
      <c r="AZ322" s="7"/>
      <c r="BA322" s="7" t="s">
        <v>1317</v>
      </c>
      <c r="BB322" s="7" t="s">
        <v>1317</v>
      </c>
      <c r="BC322" s="7" t="s">
        <v>1317</v>
      </c>
      <c r="BD322" s="7" t="s">
        <v>1317</v>
      </c>
      <c r="BE322" s="7"/>
      <c r="BF322" s="7"/>
      <c r="BG322" s="7"/>
      <c r="BH322" s="7"/>
      <c r="BI322" s="7"/>
      <c r="BJ322" s="7"/>
      <c r="BK322" s="7"/>
      <c r="BL322" s="781">
        <v>1</v>
      </c>
      <c r="BM322" s="221">
        <v>2</v>
      </c>
      <c r="BN322" s="221">
        <v>2</v>
      </c>
      <c r="BO322" s="221">
        <v>2</v>
      </c>
      <c r="BP322" s="221">
        <v>2</v>
      </c>
      <c r="BQ322" s="221">
        <v>2</v>
      </c>
      <c r="BR322" s="798">
        <v>2</v>
      </c>
      <c r="BS322" s="226">
        <v>2</v>
      </c>
      <c r="BT322" s="221">
        <v>1</v>
      </c>
      <c r="BU322" s="221">
        <v>2</v>
      </c>
      <c r="BV322" s="221">
        <v>2</v>
      </c>
      <c r="BW322" s="798">
        <v>2</v>
      </c>
      <c r="BX322" s="221">
        <v>2</v>
      </c>
      <c r="BY322" s="798">
        <v>1</v>
      </c>
      <c r="BZ322" s="798">
        <v>2</v>
      </c>
      <c r="CA322" s="221">
        <v>2</v>
      </c>
      <c r="CB322" s="221">
        <v>2</v>
      </c>
      <c r="CC322" s="221">
        <v>2</v>
      </c>
      <c r="CD322" s="337">
        <v>2</v>
      </c>
      <c r="CE322" s="221">
        <v>2</v>
      </c>
      <c r="CF322" s="221">
        <v>2</v>
      </c>
      <c r="CG322" s="221">
        <v>2</v>
      </c>
      <c r="CH322" s="221">
        <v>2</v>
      </c>
      <c r="CI322" s="221">
        <v>2</v>
      </c>
      <c r="CJ322" s="337">
        <v>2</v>
      </c>
      <c r="CK322" s="221">
        <v>2</v>
      </c>
      <c r="CL322" s="222">
        <f>COUNTIF(BL322:CK322,"2")</f>
        <v>23</v>
      </c>
      <c r="CM322" s="237">
        <f t="shared" si="188"/>
        <v>0.88461538461538458</v>
      </c>
      <c r="CN322" s="222">
        <f t="shared" si="189"/>
        <v>3</v>
      </c>
      <c r="CO322" s="237">
        <f t="shared" si="190"/>
        <v>0.11538461538461539</v>
      </c>
      <c r="CP322" s="222">
        <f t="shared" si="191"/>
        <v>0</v>
      </c>
      <c r="CQ322" s="237">
        <f t="shared" si="192"/>
        <v>0</v>
      </c>
      <c r="CR322" s="222">
        <f>COUNTIF(BL322:CK322,"KĐG")</f>
        <v>0</v>
      </c>
      <c r="CS322" s="237">
        <f t="shared" si="193"/>
        <v>0</v>
      </c>
      <c r="CT322" s="223">
        <f t="shared" si="194"/>
        <v>1.8846153846153846</v>
      </c>
      <c r="CU322" s="223" t="str">
        <f t="shared" si="195"/>
        <v>Đạt mục tiêu</v>
      </c>
      <c r="CV322" s="5"/>
    </row>
    <row r="323" spans="1:100" s="1" customFormat="1" ht="36.65" customHeight="1">
      <c r="A323" s="1036"/>
      <c r="B323" s="1024"/>
      <c r="C323" s="1033"/>
      <c r="D323" s="1024"/>
      <c r="E323" s="1033"/>
      <c r="F323" s="1024"/>
      <c r="G323" s="217" t="s">
        <v>343</v>
      </c>
      <c r="H323" s="217"/>
      <c r="I323" s="591"/>
      <c r="J323" s="212"/>
      <c r="K323" s="465"/>
      <c r="L323" s="5" t="s">
        <v>32</v>
      </c>
      <c r="M323" s="212" t="s">
        <v>31</v>
      </c>
      <c r="N323" s="165" t="s">
        <v>11</v>
      </c>
      <c r="O323" s="221" t="s">
        <v>29</v>
      </c>
      <c r="P323" s="221" t="s">
        <v>24</v>
      </c>
      <c r="Q323" s="5"/>
      <c r="R323" s="5"/>
      <c r="S323" s="5"/>
      <c r="T323" s="5"/>
      <c r="U323" s="6"/>
      <c r="V323" s="5"/>
      <c r="W323" s="5"/>
      <c r="X323" s="5"/>
      <c r="Y323" s="5"/>
      <c r="Z323" s="5" t="s">
        <v>24</v>
      </c>
      <c r="AA323" s="5"/>
      <c r="AB323" s="80">
        <f t="shared" si="187"/>
        <v>1</v>
      </c>
      <c r="AC323" s="642"/>
      <c r="AD323" s="7"/>
      <c r="AE323" s="7"/>
      <c r="AF323" s="7"/>
      <c r="AG323" s="7"/>
      <c r="AH323" s="7"/>
      <c r="AI323" s="7"/>
      <c r="AJ323" s="7"/>
      <c r="AK323" s="7"/>
      <c r="AL323" s="7"/>
      <c r="AM323" s="7"/>
      <c r="AN323" s="7"/>
      <c r="AO323" s="7"/>
      <c r="AP323" s="7"/>
      <c r="AQ323" s="7"/>
      <c r="AR323" s="7"/>
      <c r="AS323" s="7"/>
      <c r="AT323" s="7"/>
      <c r="AU323" s="7"/>
      <c r="AV323" s="55"/>
      <c r="AW323" s="7"/>
      <c r="AX323" s="7"/>
      <c r="AY323" s="7"/>
      <c r="AZ323" s="7"/>
      <c r="BA323" s="7"/>
      <c r="BB323" s="7"/>
      <c r="BC323" s="7"/>
      <c r="BD323" s="7"/>
      <c r="BE323" s="7"/>
      <c r="BF323" s="7"/>
      <c r="BG323" s="7"/>
      <c r="BH323" s="7" t="s">
        <v>1317</v>
      </c>
      <c r="BI323" s="7"/>
      <c r="BJ323" s="7"/>
      <c r="BK323" s="7"/>
      <c r="BL323" s="781">
        <v>2</v>
      </c>
      <c r="BM323" s="221">
        <v>2</v>
      </c>
      <c r="BN323" s="221">
        <v>2</v>
      </c>
      <c r="BO323" s="221">
        <v>2</v>
      </c>
      <c r="BP323" s="221">
        <v>2</v>
      </c>
      <c r="BQ323" s="221">
        <v>2</v>
      </c>
      <c r="BR323" s="798">
        <v>2</v>
      </c>
      <c r="BS323" s="226">
        <v>2</v>
      </c>
      <c r="BT323" s="221">
        <v>2</v>
      </c>
      <c r="BU323" s="221">
        <v>2</v>
      </c>
      <c r="BV323" s="221">
        <v>2</v>
      </c>
      <c r="BW323" s="798">
        <v>2</v>
      </c>
      <c r="BX323" s="221">
        <v>2</v>
      </c>
      <c r="BY323" s="798">
        <v>2</v>
      </c>
      <c r="BZ323" s="798">
        <v>2</v>
      </c>
      <c r="CA323" s="221">
        <v>2</v>
      </c>
      <c r="CB323" s="221">
        <v>2</v>
      </c>
      <c r="CC323" s="221">
        <v>2</v>
      </c>
      <c r="CD323" s="337">
        <v>2</v>
      </c>
      <c r="CE323" s="221">
        <v>2</v>
      </c>
      <c r="CF323" s="221">
        <v>2</v>
      </c>
      <c r="CG323" s="221">
        <v>2</v>
      </c>
      <c r="CH323" s="221">
        <v>2</v>
      </c>
      <c r="CI323" s="221">
        <v>2</v>
      </c>
      <c r="CJ323" s="337">
        <v>2</v>
      </c>
      <c r="CK323" s="221">
        <v>2</v>
      </c>
      <c r="CL323" s="222">
        <f>COUNTIF(BL323:CK323,"2")</f>
        <v>26</v>
      </c>
      <c r="CM323" s="237">
        <f t="shared" si="188"/>
        <v>1</v>
      </c>
      <c r="CN323" s="222">
        <f t="shared" si="189"/>
        <v>0</v>
      </c>
      <c r="CO323" s="237">
        <f t="shared" si="190"/>
        <v>0</v>
      </c>
      <c r="CP323" s="222">
        <f t="shared" si="191"/>
        <v>0</v>
      </c>
      <c r="CQ323" s="237">
        <f t="shared" si="192"/>
        <v>0</v>
      </c>
      <c r="CR323" s="222">
        <f>COUNTIF(BL323:CK323,"KĐG")</f>
        <v>0</v>
      </c>
      <c r="CS323" s="237">
        <f t="shared" si="193"/>
        <v>0</v>
      </c>
      <c r="CT323" s="223">
        <f t="shared" si="194"/>
        <v>2</v>
      </c>
      <c r="CU323" s="223" t="str">
        <f t="shared" si="195"/>
        <v>Đạt mục tiêu</v>
      </c>
      <c r="CV323" s="5"/>
    </row>
    <row r="324" spans="1:100" s="1" customFormat="1" ht="55.5">
      <c r="A324" s="1036"/>
      <c r="B324" s="1024"/>
      <c r="C324" s="1033"/>
      <c r="D324" s="1075" t="s">
        <v>2654</v>
      </c>
      <c r="E324" s="1033"/>
      <c r="F324" s="1075" t="s">
        <v>2977</v>
      </c>
      <c r="G324" s="203" t="s">
        <v>2330</v>
      </c>
      <c r="H324" s="203"/>
      <c r="I324" s="429"/>
      <c r="J324" s="212"/>
      <c r="K324" s="465"/>
      <c r="L324" s="5" t="s">
        <v>32</v>
      </c>
      <c r="M324" s="212" t="s">
        <v>2177</v>
      </c>
      <c r="N324" s="165" t="s">
        <v>11</v>
      </c>
      <c r="O324" s="221" t="s">
        <v>29</v>
      </c>
      <c r="P324" s="221" t="s">
        <v>24</v>
      </c>
      <c r="Q324" s="5"/>
      <c r="R324" s="5"/>
      <c r="S324" s="5" t="s">
        <v>24</v>
      </c>
      <c r="T324" s="5" t="s">
        <v>24</v>
      </c>
      <c r="U324" s="6"/>
      <c r="V324" s="5"/>
      <c r="W324" s="5"/>
      <c r="X324" s="5"/>
      <c r="Y324" s="5"/>
      <c r="Z324" s="5"/>
      <c r="AA324" s="5"/>
      <c r="AB324" s="80">
        <f t="shared" si="187"/>
        <v>2</v>
      </c>
      <c r="AC324" s="642"/>
      <c r="AD324" s="7"/>
      <c r="AE324" s="7"/>
      <c r="AF324" s="7"/>
      <c r="AG324" s="7"/>
      <c r="AH324" s="7"/>
      <c r="AI324" s="7"/>
      <c r="AJ324" s="7"/>
      <c r="AK324" s="7"/>
      <c r="AL324" s="7"/>
      <c r="AM324" s="7" t="s">
        <v>1315</v>
      </c>
      <c r="AN324" s="7"/>
      <c r="AO324" s="7"/>
      <c r="AP324" s="55"/>
      <c r="AQ324" s="55" t="s">
        <v>1315</v>
      </c>
      <c r="AR324" s="55"/>
      <c r="AS324" s="7"/>
      <c r="AT324" s="7"/>
      <c r="AU324" s="7"/>
      <c r="AV324" s="55"/>
      <c r="AW324" s="7"/>
      <c r="AX324" s="7"/>
      <c r="AY324" s="7"/>
      <c r="AZ324" s="7"/>
      <c r="BA324" s="7"/>
      <c r="BB324" s="7"/>
      <c r="BC324" s="7"/>
      <c r="BD324" s="7"/>
      <c r="BE324" s="7"/>
      <c r="BF324" s="7"/>
      <c r="BG324" s="7"/>
      <c r="BH324" s="7"/>
      <c r="BI324" s="7"/>
      <c r="BJ324" s="7"/>
      <c r="BK324" s="7"/>
      <c r="BL324" s="781">
        <v>2</v>
      </c>
      <c r="BM324" s="221">
        <v>2</v>
      </c>
      <c r="BN324" s="221">
        <v>2</v>
      </c>
      <c r="BO324" s="221">
        <v>2</v>
      </c>
      <c r="BP324" s="221">
        <v>2</v>
      </c>
      <c r="BQ324" s="221">
        <v>2</v>
      </c>
      <c r="BR324" s="798">
        <v>2</v>
      </c>
      <c r="BS324" s="226">
        <v>1</v>
      </c>
      <c r="BT324" s="221">
        <v>2</v>
      </c>
      <c r="BU324" s="221">
        <v>2</v>
      </c>
      <c r="BV324" s="221">
        <v>2</v>
      </c>
      <c r="BW324" s="798">
        <v>2</v>
      </c>
      <c r="BX324" s="221">
        <v>1</v>
      </c>
      <c r="BY324" s="798">
        <v>2</v>
      </c>
      <c r="BZ324" s="798">
        <v>2</v>
      </c>
      <c r="CA324" s="221">
        <v>2</v>
      </c>
      <c r="CB324" s="221">
        <v>2</v>
      </c>
      <c r="CC324" s="221">
        <v>2</v>
      </c>
      <c r="CD324" s="337">
        <v>2</v>
      </c>
      <c r="CE324" s="221">
        <v>2</v>
      </c>
      <c r="CF324" s="221">
        <v>1</v>
      </c>
      <c r="CG324" s="221">
        <v>2</v>
      </c>
      <c r="CH324" s="221">
        <v>2</v>
      </c>
      <c r="CI324" s="221">
        <v>2</v>
      </c>
      <c r="CJ324" s="337">
        <v>2</v>
      </c>
      <c r="CK324" s="221">
        <v>2</v>
      </c>
      <c r="CL324" s="222">
        <f>COUNTIF(BL324:CK324,"2")</f>
        <v>23</v>
      </c>
      <c r="CM324" s="237">
        <f t="shared" si="188"/>
        <v>0.88461538461538458</v>
      </c>
      <c r="CN324" s="222">
        <f t="shared" si="189"/>
        <v>3</v>
      </c>
      <c r="CO324" s="237">
        <f t="shared" si="190"/>
        <v>0.11538461538461539</v>
      </c>
      <c r="CP324" s="222">
        <f t="shared" si="191"/>
        <v>0</v>
      </c>
      <c r="CQ324" s="237">
        <f t="shared" si="192"/>
        <v>0</v>
      </c>
      <c r="CR324" s="222">
        <f>COUNTIF(BL324:CK324,"KĐG")</f>
        <v>0</v>
      </c>
      <c r="CS324" s="237">
        <f t="shared" si="193"/>
        <v>0</v>
      </c>
      <c r="CT324" s="223">
        <f t="shared" si="194"/>
        <v>1.8846153846153846</v>
      </c>
      <c r="CU324" s="223" t="str">
        <f t="shared" si="195"/>
        <v>Đạt mục tiêu</v>
      </c>
      <c r="CV324" s="5"/>
    </row>
    <row r="325" spans="1:100" s="1" customFormat="1" ht="55.5">
      <c r="A325" s="1036"/>
      <c r="B325" s="1024"/>
      <c r="C325" s="1033"/>
      <c r="D325" s="1075"/>
      <c r="E325" s="1033"/>
      <c r="F325" s="1075"/>
      <c r="G325" s="217" t="s">
        <v>1920</v>
      </c>
      <c r="H325" s="217"/>
      <c r="I325" s="618"/>
      <c r="J325" s="212"/>
      <c r="K325" s="465"/>
      <c r="L325" s="5"/>
      <c r="M325" s="212" t="s">
        <v>31</v>
      </c>
      <c r="N325" s="165" t="s">
        <v>11</v>
      </c>
      <c r="O325" s="221" t="s">
        <v>29</v>
      </c>
      <c r="P325" s="221"/>
      <c r="Q325" s="5"/>
      <c r="R325" s="5"/>
      <c r="S325" s="5"/>
      <c r="T325" s="5"/>
      <c r="U325" s="6"/>
      <c r="V325" s="5"/>
      <c r="W325" s="5"/>
      <c r="X325" s="5"/>
      <c r="Y325" s="5"/>
      <c r="Z325" s="5" t="s">
        <v>24</v>
      </c>
      <c r="AA325" s="5"/>
      <c r="AB325" s="80">
        <f t="shared" si="187"/>
        <v>1</v>
      </c>
      <c r="AC325" s="642"/>
      <c r="AD325" s="7"/>
      <c r="AE325" s="7"/>
      <c r="AF325" s="7"/>
      <c r="AG325" s="7"/>
      <c r="AH325" s="7"/>
      <c r="AI325" s="7"/>
      <c r="AJ325" s="7"/>
      <c r="AK325" s="7"/>
      <c r="AL325" s="7"/>
      <c r="AM325" s="7"/>
      <c r="AN325" s="7"/>
      <c r="AO325" s="7"/>
      <c r="AP325" s="7"/>
      <c r="AQ325" s="7"/>
      <c r="AR325" s="7"/>
      <c r="AS325" s="7"/>
      <c r="AT325" s="7"/>
      <c r="AU325" s="7"/>
      <c r="AV325" s="55"/>
      <c r="AW325" s="7"/>
      <c r="AX325" s="7"/>
      <c r="AY325" s="7"/>
      <c r="AZ325" s="7"/>
      <c r="BA325" s="7"/>
      <c r="BB325" s="7"/>
      <c r="BC325" s="7"/>
      <c r="BD325" s="7"/>
      <c r="BE325" s="7"/>
      <c r="BF325" s="7"/>
      <c r="BG325" s="7"/>
      <c r="BH325" s="7"/>
      <c r="BI325" s="7"/>
      <c r="BJ325" s="7"/>
      <c r="BK325" s="7"/>
      <c r="BL325" s="781">
        <v>2</v>
      </c>
      <c r="BM325" s="221">
        <v>2</v>
      </c>
      <c r="BN325" s="221">
        <v>2</v>
      </c>
      <c r="BO325" s="221">
        <v>2</v>
      </c>
      <c r="BP325" s="221">
        <v>2</v>
      </c>
      <c r="BQ325" s="221">
        <v>2</v>
      </c>
      <c r="BR325" s="798">
        <v>2</v>
      </c>
      <c r="BS325" s="226">
        <v>2</v>
      </c>
      <c r="BT325" s="221">
        <v>2</v>
      </c>
      <c r="BU325" s="221">
        <v>2</v>
      </c>
      <c r="BV325" s="221">
        <v>2</v>
      </c>
      <c r="BW325" s="798">
        <v>2</v>
      </c>
      <c r="BX325" s="221">
        <v>2</v>
      </c>
      <c r="BY325" s="798">
        <v>2</v>
      </c>
      <c r="BZ325" s="798">
        <v>2</v>
      </c>
      <c r="CA325" s="221">
        <v>2</v>
      </c>
      <c r="CB325" s="221">
        <v>2</v>
      </c>
      <c r="CC325" s="221">
        <v>2</v>
      </c>
      <c r="CD325" s="337">
        <v>2</v>
      </c>
      <c r="CE325" s="221">
        <v>2</v>
      </c>
      <c r="CF325" s="221">
        <v>2</v>
      </c>
      <c r="CG325" s="221">
        <v>2</v>
      </c>
      <c r="CH325" s="221">
        <v>2</v>
      </c>
      <c r="CI325" s="221">
        <v>2</v>
      </c>
      <c r="CJ325" s="337">
        <v>2</v>
      </c>
      <c r="CK325" s="221">
        <v>2</v>
      </c>
      <c r="CL325" s="222">
        <f t="shared" ref="CL325:CL338" si="196">COUNTIF(BL325:CK325,"2")</f>
        <v>26</v>
      </c>
      <c r="CM325" s="237">
        <f t="shared" si="188"/>
        <v>1</v>
      </c>
      <c r="CN325" s="222">
        <f t="shared" si="189"/>
        <v>0</v>
      </c>
      <c r="CO325" s="237">
        <f t="shared" si="190"/>
        <v>0</v>
      </c>
      <c r="CP325" s="222">
        <f t="shared" si="191"/>
        <v>0</v>
      </c>
      <c r="CQ325" s="237">
        <f t="shared" si="192"/>
        <v>0</v>
      </c>
      <c r="CR325" s="222">
        <f t="shared" ref="CR325:CR344" si="197">COUNTIF(BL325:CK325,"KĐG")</f>
        <v>0</v>
      </c>
      <c r="CS325" s="237">
        <f t="shared" si="193"/>
        <v>0</v>
      </c>
      <c r="CT325" s="223">
        <f t="shared" si="194"/>
        <v>2</v>
      </c>
      <c r="CU325" s="223" t="str">
        <f t="shared" si="195"/>
        <v>Đạt mục tiêu</v>
      </c>
      <c r="CV325" s="5"/>
    </row>
    <row r="326" spans="1:100" s="1" customFormat="1" ht="55.5">
      <c r="A326" s="1036"/>
      <c r="B326" s="1024"/>
      <c r="C326" s="1033"/>
      <c r="D326" s="1075"/>
      <c r="E326" s="1033"/>
      <c r="F326" s="1075"/>
      <c r="G326" s="217" t="s">
        <v>2183</v>
      </c>
      <c r="H326" s="217"/>
      <c r="I326" s="618"/>
      <c r="J326" s="212"/>
      <c r="K326" s="465"/>
      <c r="L326" s="5" t="s">
        <v>32</v>
      </c>
      <c r="M326" s="212" t="s">
        <v>31</v>
      </c>
      <c r="N326" s="165" t="s">
        <v>11</v>
      </c>
      <c r="O326" s="221" t="s">
        <v>29</v>
      </c>
      <c r="P326" s="221" t="s">
        <v>24</v>
      </c>
      <c r="Q326" s="5"/>
      <c r="R326" s="5"/>
      <c r="S326" s="5"/>
      <c r="T326" s="5"/>
      <c r="U326" s="6"/>
      <c r="V326" s="5"/>
      <c r="W326" s="5"/>
      <c r="X326" s="5"/>
      <c r="Y326" s="5"/>
      <c r="Z326" s="5"/>
      <c r="AA326" s="5" t="s">
        <v>24</v>
      </c>
      <c r="AB326" s="80">
        <f t="shared" si="187"/>
        <v>1</v>
      </c>
      <c r="AC326" s="642"/>
      <c r="AD326" s="7"/>
      <c r="AE326" s="7"/>
      <c r="AF326" s="7"/>
      <c r="AG326" s="7"/>
      <c r="AH326" s="7"/>
      <c r="AI326" s="7"/>
      <c r="AJ326" s="7"/>
      <c r="AK326" s="7"/>
      <c r="AL326" s="7"/>
      <c r="AM326" s="7"/>
      <c r="AN326" s="7"/>
      <c r="AO326" s="7"/>
      <c r="AP326" s="7"/>
      <c r="AQ326" s="7"/>
      <c r="AR326" s="7"/>
      <c r="AS326" s="7"/>
      <c r="AT326" s="7"/>
      <c r="AU326" s="7"/>
      <c r="AV326" s="55"/>
      <c r="AW326" s="7"/>
      <c r="AX326" s="7"/>
      <c r="AY326" s="7"/>
      <c r="AZ326" s="7"/>
      <c r="BA326" s="7"/>
      <c r="BB326" s="7"/>
      <c r="BC326" s="7"/>
      <c r="BD326" s="7"/>
      <c r="BE326" s="7"/>
      <c r="BF326" s="7"/>
      <c r="BG326" s="7"/>
      <c r="BH326" s="7"/>
      <c r="BI326" s="7"/>
      <c r="BJ326" s="7"/>
      <c r="BK326" s="7"/>
      <c r="BL326" s="781">
        <v>2</v>
      </c>
      <c r="BM326" s="221">
        <v>2</v>
      </c>
      <c r="BN326" s="221">
        <v>2</v>
      </c>
      <c r="BO326" s="221">
        <v>2</v>
      </c>
      <c r="BP326" s="221">
        <v>2</v>
      </c>
      <c r="BQ326" s="221">
        <v>2</v>
      </c>
      <c r="BR326" s="798">
        <v>1</v>
      </c>
      <c r="BS326" s="226">
        <v>2</v>
      </c>
      <c r="BT326" s="221">
        <v>2</v>
      </c>
      <c r="BU326" s="221">
        <v>2</v>
      </c>
      <c r="BV326" s="221">
        <v>2</v>
      </c>
      <c r="BW326" s="798">
        <v>2</v>
      </c>
      <c r="BX326" s="221">
        <v>2</v>
      </c>
      <c r="BY326" s="798">
        <v>2</v>
      </c>
      <c r="BZ326" s="798">
        <v>2</v>
      </c>
      <c r="CA326" s="221">
        <v>2</v>
      </c>
      <c r="CB326" s="221">
        <v>2</v>
      </c>
      <c r="CC326" s="221">
        <v>2</v>
      </c>
      <c r="CD326" s="337">
        <v>2</v>
      </c>
      <c r="CE326" s="221">
        <v>2</v>
      </c>
      <c r="CF326" s="221">
        <v>1</v>
      </c>
      <c r="CG326" s="221">
        <v>2</v>
      </c>
      <c r="CH326" s="221">
        <v>2</v>
      </c>
      <c r="CI326" s="221">
        <v>2</v>
      </c>
      <c r="CJ326" s="337">
        <v>2</v>
      </c>
      <c r="CK326" s="221">
        <v>2</v>
      </c>
      <c r="CL326" s="222">
        <f t="shared" si="196"/>
        <v>24</v>
      </c>
      <c r="CM326" s="237">
        <f t="shared" si="188"/>
        <v>0.92307692307692313</v>
      </c>
      <c r="CN326" s="222">
        <f t="shared" si="189"/>
        <v>2</v>
      </c>
      <c r="CO326" s="237">
        <f t="shared" si="190"/>
        <v>7.6923076923076927E-2</v>
      </c>
      <c r="CP326" s="222">
        <f t="shared" si="191"/>
        <v>0</v>
      </c>
      <c r="CQ326" s="237">
        <f t="shared" si="192"/>
        <v>0</v>
      </c>
      <c r="CR326" s="222">
        <f t="shared" si="197"/>
        <v>0</v>
      </c>
      <c r="CS326" s="237">
        <f t="shared" si="193"/>
        <v>0</v>
      </c>
      <c r="CT326" s="223">
        <f t="shared" si="194"/>
        <v>1.9230769230769231</v>
      </c>
      <c r="CU326" s="223" t="str">
        <f t="shared" si="195"/>
        <v>Đạt mục tiêu</v>
      </c>
      <c r="CV326" s="5"/>
    </row>
    <row r="327" spans="1:100" s="1" customFormat="1" ht="90" customHeight="1">
      <c r="A327" s="1036"/>
      <c r="B327" s="1077"/>
      <c r="C327" s="1078"/>
      <c r="D327" s="1080"/>
      <c r="E327" s="1078"/>
      <c r="F327" s="1080"/>
      <c r="G327" s="51" t="s">
        <v>3035</v>
      </c>
      <c r="H327" s="159"/>
      <c r="I327" s="550"/>
      <c r="J327" s="212"/>
      <c r="K327" s="484"/>
      <c r="L327" s="13" t="s">
        <v>32</v>
      </c>
      <c r="M327" s="38" t="s">
        <v>31</v>
      </c>
      <c r="N327" s="167" t="s">
        <v>11</v>
      </c>
      <c r="O327" s="227" t="s">
        <v>25</v>
      </c>
      <c r="P327" s="227"/>
      <c r="Q327" s="5"/>
      <c r="R327" s="5"/>
      <c r="S327" s="5"/>
      <c r="T327" s="5"/>
      <c r="U327" s="6"/>
      <c r="V327" s="5"/>
      <c r="W327" s="5"/>
      <c r="X327" s="5"/>
      <c r="Y327" s="5" t="s">
        <v>24</v>
      </c>
      <c r="Z327" s="5" t="s">
        <v>24</v>
      </c>
      <c r="AA327" s="5"/>
      <c r="AB327" s="80">
        <f t="shared" si="187"/>
        <v>2</v>
      </c>
      <c r="AC327" s="642"/>
      <c r="AD327" s="7"/>
      <c r="AE327" s="7"/>
      <c r="AF327" s="7"/>
      <c r="AG327" s="7"/>
      <c r="AH327" s="7"/>
      <c r="AI327" s="7"/>
      <c r="AJ327" s="7"/>
      <c r="AK327" s="7"/>
      <c r="AL327" s="7"/>
      <c r="AM327" s="7"/>
      <c r="AN327" s="7"/>
      <c r="AO327" s="7"/>
      <c r="AP327" s="7"/>
      <c r="AQ327" s="7"/>
      <c r="AR327" s="7"/>
      <c r="AS327" s="7"/>
      <c r="AT327" s="7"/>
      <c r="AU327" s="7"/>
      <c r="AV327" s="55"/>
      <c r="AW327" s="7"/>
      <c r="AX327" s="7"/>
      <c r="AY327" s="7"/>
      <c r="AZ327" s="7"/>
      <c r="BA327" s="7"/>
      <c r="BB327" s="7"/>
      <c r="BC327" s="7"/>
      <c r="BD327" s="7"/>
      <c r="BE327" s="7" t="s">
        <v>1315</v>
      </c>
      <c r="BF327" s="7" t="s">
        <v>1315</v>
      </c>
      <c r="BG327" s="7" t="s">
        <v>1315</v>
      </c>
      <c r="BH327" s="7"/>
      <c r="BI327" s="7"/>
      <c r="BJ327" s="7"/>
      <c r="BK327" s="7"/>
      <c r="BL327" s="781">
        <v>2</v>
      </c>
      <c r="BM327" s="221">
        <v>2</v>
      </c>
      <c r="BN327" s="221">
        <v>2</v>
      </c>
      <c r="BO327" s="221">
        <v>2</v>
      </c>
      <c r="BP327" s="221">
        <v>2</v>
      </c>
      <c r="BQ327" s="221">
        <v>2</v>
      </c>
      <c r="BR327" s="798">
        <v>2</v>
      </c>
      <c r="BS327" s="226">
        <v>2</v>
      </c>
      <c r="BT327" s="221">
        <v>2</v>
      </c>
      <c r="BU327" s="221">
        <v>2</v>
      </c>
      <c r="BV327" s="221">
        <v>2</v>
      </c>
      <c r="BW327" s="798">
        <v>1</v>
      </c>
      <c r="BX327" s="221">
        <v>2</v>
      </c>
      <c r="BY327" s="798">
        <v>1</v>
      </c>
      <c r="BZ327" s="798">
        <v>2</v>
      </c>
      <c r="CA327" s="221">
        <v>2</v>
      </c>
      <c r="CB327" s="221">
        <v>2</v>
      </c>
      <c r="CC327" s="221">
        <v>2</v>
      </c>
      <c r="CD327" s="337">
        <v>2</v>
      </c>
      <c r="CE327" s="221">
        <v>2</v>
      </c>
      <c r="CF327" s="221">
        <v>2</v>
      </c>
      <c r="CG327" s="221">
        <v>2</v>
      </c>
      <c r="CH327" s="221">
        <v>2</v>
      </c>
      <c r="CI327" s="221">
        <v>2</v>
      </c>
      <c r="CJ327" s="337">
        <v>2</v>
      </c>
      <c r="CK327" s="221">
        <v>2</v>
      </c>
      <c r="CL327" s="222">
        <f t="shared" si="196"/>
        <v>24</v>
      </c>
      <c r="CM327" s="237">
        <f t="shared" si="188"/>
        <v>0.92307692307692313</v>
      </c>
      <c r="CN327" s="222">
        <f t="shared" si="189"/>
        <v>2</v>
      </c>
      <c r="CO327" s="237">
        <f t="shared" si="190"/>
        <v>7.6923076923076927E-2</v>
      </c>
      <c r="CP327" s="222">
        <f t="shared" si="191"/>
        <v>0</v>
      </c>
      <c r="CQ327" s="237">
        <f t="shared" si="192"/>
        <v>0</v>
      </c>
      <c r="CR327" s="222">
        <f t="shared" si="197"/>
        <v>0</v>
      </c>
      <c r="CS327" s="237">
        <f t="shared" si="193"/>
        <v>0</v>
      </c>
      <c r="CT327" s="223">
        <f t="shared" si="194"/>
        <v>1.9230769230769231</v>
      </c>
      <c r="CU327" s="223" t="str">
        <f t="shared" si="195"/>
        <v>Đạt mục tiêu</v>
      </c>
      <c r="CV327" s="5"/>
    </row>
    <row r="328" spans="1:100" s="1" customFormat="1" ht="77.5">
      <c r="A328" s="1036"/>
      <c r="B328" s="1024"/>
      <c r="C328" s="1033"/>
      <c r="D328" s="1075"/>
      <c r="E328" s="1033"/>
      <c r="F328" s="1075"/>
      <c r="G328" s="217" t="s">
        <v>2234</v>
      </c>
      <c r="H328" s="217"/>
      <c r="I328" s="618"/>
      <c r="J328" s="212"/>
      <c r="K328" s="465"/>
      <c r="L328" s="5" t="s">
        <v>32</v>
      </c>
      <c r="M328" s="212" t="s">
        <v>31</v>
      </c>
      <c r="N328" s="165" t="s">
        <v>11</v>
      </c>
      <c r="O328" s="221" t="s">
        <v>25</v>
      </c>
      <c r="P328" s="221" t="s">
        <v>24</v>
      </c>
      <c r="Q328" s="5"/>
      <c r="R328" s="5"/>
      <c r="S328" s="5"/>
      <c r="T328" s="5"/>
      <c r="U328" s="6"/>
      <c r="V328" s="5"/>
      <c r="W328" s="5"/>
      <c r="X328" s="5"/>
      <c r="Y328" s="5"/>
      <c r="Z328" s="5" t="s">
        <v>24</v>
      </c>
      <c r="AA328" s="5"/>
      <c r="AB328" s="80">
        <f t="shared" si="187"/>
        <v>1</v>
      </c>
      <c r="AC328" s="642"/>
      <c r="AD328" s="7"/>
      <c r="AE328" s="7"/>
      <c r="AF328" s="7"/>
      <c r="AG328" s="7"/>
      <c r="AH328" s="7"/>
      <c r="AI328" s="7"/>
      <c r="AJ328" s="7"/>
      <c r="AK328" s="7"/>
      <c r="AL328" s="7"/>
      <c r="AM328" s="7"/>
      <c r="AN328" s="7"/>
      <c r="AO328" s="7"/>
      <c r="AP328" s="7"/>
      <c r="AQ328" s="7"/>
      <c r="AR328" s="7"/>
      <c r="AS328" s="7"/>
      <c r="AT328" s="7"/>
      <c r="AU328" s="7"/>
      <c r="AV328" s="55"/>
      <c r="AW328" s="7"/>
      <c r="AX328" s="7"/>
      <c r="AY328" s="7"/>
      <c r="AZ328" s="7"/>
      <c r="BA328" s="7"/>
      <c r="BB328" s="7"/>
      <c r="BC328" s="7"/>
      <c r="BD328" s="7"/>
      <c r="BE328" s="7"/>
      <c r="BF328" s="7"/>
      <c r="BG328" s="7"/>
      <c r="BH328" s="7"/>
      <c r="BI328" s="7"/>
      <c r="BJ328" s="7"/>
      <c r="BK328" s="7"/>
      <c r="BL328" s="781">
        <v>2</v>
      </c>
      <c r="BM328" s="221">
        <v>2</v>
      </c>
      <c r="BN328" s="221">
        <v>2</v>
      </c>
      <c r="BO328" s="221">
        <v>2</v>
      </c>
      <c r="BP328" s="221">
        <v>2</v>
      </c>
      <c r="BQ328" s="221">
        <v>2</v>
      </c>
      <c r="BR328" s="798">
        <v>2</v>
      </c>
      <c r="BS328" s="226">
        <v>2</v>
      </c>
      <c r="BT328" s="221">
        <v>2</v>
      </c>
      <c r="BU328" s="221">
        <v>2</v>
      </c>
      <c r="BV328" s="221">
        <v>2</v>
      </c>
      <c r="BW328" s="798">
        <v>2</v>
      </c>
      <c r="BX328" s="221">
        <v>2</v>
      </c>
      <c r="BY328" s="798">
        <v>2</v>
      </c>
      <c r="BZ328" s="798">
        <v>2</v>
      </c>
      <c r="CA328" s="221">
        <v>2</v>
      </c>
      <c r="CB328" s="221">
        <v>2</v>
      </c>
      <c r="CC328" s="221">
        <v>2</v>
      </c>
      <c r="CD328" s="337">
        <v>2</v>
      </c>
      <c r="CE328" s="221">
        <v>2</v>
      </c>
      <c r="CF328" s="221">
        <v>2</v>
      </c>
      <c r="CG328" s="221">
        <v>2</v>
      </c>
      <c r="CH328" s="221">
        <v>2</v>
      </c>
      <c r="CI328" s="221">
        <v>2</v>
      </c>
      <c r="CJ328" s="337">
        <v>2</v>
      </c>
      <c r="CK328" s="221">
        <v>2</v>
      </c>
      <c r="CL328" s="222">
        <f t="shared" si="196"/>
        <v>26</v>
      </c>
      <c r="CM328" s="237">
        <f t="shared" si="188"/>
        <v>1</v>
      </c>
      <c r="CN328" s="222">
        <f t="shared" si="189"/>
        <v>0</v>
      </c>
      <c r="CO328" s="237">
        <f t="shared" si="190"/>
        <v>0</v>
      </c>
      <c r="CP328" s="222">
        <f t="shared" si="191"/>
        <v>0</v>
      </c>
      <c r="CQ328" s="237">
        <f t="shared" si="192"/>
        <v>0</v>
      </c>
      <c r="CR328" s="222">
        <f t="shared" si="197"/>
        <v>0</v>
      </c>
      <c r="CS328" s="237">
        <f t="shared" si="193"/>
        <v>0</v>
      </c>
      <c r="CT328" s="223">
        <f t="shared" si="194"/>
        <v>2</v>
      </c>
      <c r="CU328" s="223" t="str">
        <f t="shared" si="195"/>
        <v>Đạt mục tiêu</v>
      </c>
      <c r="CV328" s="5"/>
    </row>
    <row r="329" spans="1:100" s="1" customFormat="1" ht="34.25" customHeight="1">
      <c r="A329" s="1036"/>
      <c r="B329" s="1024"/>
      <c r="C329" s="1033"/>
      <c r="D329" s="1075"/>
      <c r="E329" s="1033"/>
      <c r="F329" s="1075"/>
      <c r="G329" s="217" t="s">
        <v>2184</v>
      </c>
      <c r="H329" s="217"/>
      <c r="I329" s="618"/>
      <c r="J329" s="212"/>
      <c r="K329" s="465"/>
      <c r="L329" s="5" t="s">
        <v>32</v>
      </c>
      <c r="M329" s="212" t="s">
        <v>31</v>
      </c>
      <c r="N329" s="165" t="s">
        <v>11</v>
      </c>
      <c r="O329" s="221" t="s">
        <v>25</v>
      </c>
      <c r="P329" s="221" t="s">
        <v>24</v>
      </c>
      <c r="Q329" s="5"/>
      <c r="R329" s="5"/>
      <c r="S329" s="5"/>
      <c r="T329" s="5"/>
      <c r="U329" s="6"/>
      <c r="V329" s="5"/>
      <c r="W329" s="5"/>
      <c r="X329" s="5"/>
      <c r="Y329" s="5" t="s">
        <v>24</v>
      </c>
      <c r="Z329" s="5"/>
      <c r="AA329" s="5"/>
      <c r="AB329" s="80">
        <f t="shared" si="187"/>
        <v>1</v>
      </c>
      <c r="AC329" s="642"/>
      <c r="AD329" s="7"/>
      <c r="AE329" s="7"/>
      <c r="AF329" s="7"/>
      <c r="AG329" s="7"/>
      <c r="AH329" s="7"/>
      <c r="AI329" s="7"/>
      <c r="AJ329" s="7"/>
      <c r="AK329" s="7"/>
      <c r="AL329" s="7"/>
      <c r="AM329" s="7"/>
      <c r="AN329" s="7"/>
      <c r="AO329" s="7"/>
      <c r="AP329" s="7"/>
      <c r="AQ329" s="7"/>
      <c r="AR329" s="7"/>
      <c r="AS329" s="7"/>
      <c r="AT329" s="7"/>
      <c r="AU329" s="7"/>
      <c r="AV329" s="55"/>
      <c r="AW329" s="7"/>
      <c r="AX329" s="7"/>
      <c r="AY329" s="7"/>
      <c r="AZ329" s="7"/>
      <c r="BA329" s="7"/>
      <c r="BB329" s="7"/>
      <c r="BC329" s="7"/>
      <c r="BD329" s="7"/>
      <c r="BE329" s="7" t="s">
        <v>1315</v>
      </c>
      <c r="BF329" s="7"/>
      <c r="BG329" s="7"/>
      <c r="BH329" s="7"/>
      <c r="BI329" s="7"/>
      <c r="BJ329" s="7"/>
      <c r="BK329" s="7"/>
      <c r="BL329" s="781">
        <v>2</v>
      </c>
      <c r="BM329" s="221">
        <v>2</v>
      </c>
      <c r="BN329" s="221">
        <v>2</v>
      </c>
      <c r="BO329" s="221">
        <v>2</v>
      </c>
      <c r="BP329" s="221">
        <v>2</v>
      </c>
      <c r="BQ329" s="221">
        <v>2</v>
      </c>
      <c r="BR329" s="798">
        <v>2</v>
      </c>
      <c r="BS329" s="226">
        <v>2</v>
      </c>
      <c r="BT329" s="221">
        <v>2</v>
      </c>
      <c r="BU329" s="221">
        <v>2</v>
      </c>
      <c r="BV329" s="221">
        <v>2</v>
      </c>
      <c r="BW329" s="798">
        <v>2</v>
      </c>
      <c r="BX329" s="221">
        <v>2</v>
      </c>
      <c r="BY329" s="798">
        <v>2</v>
      </c>
      <c r="BZ329" s="798">
        <v>2</v>
      </c>
      <c r="CA329" s="221">
        <v>2</v>
      </c>
      <c r="CB329" s="221">
        <v>2</v>
      </c>
      <c r="CC329" s="221">
        <v>2</v>
      </c>
      <c r="CD329" s="337">
        <v>2</v>
      </c>
      <c r="CE329" s="221">
        <v>2</v>
      </c>
      <c r="CF329" s="221">
        <v>2</v>
      </c>
      <c r="CG329" s="221">
        <v>2</v>
      </c>
      <c r="CH329" s="221">
        <v>2</v>
      </c>
      <c r="CI329" s="221">
        <v>2</v>
      </c>
      <c r="CJ329" s="337">
        <v>2</v>
      </c>
      <c r="CK329" s="221">
        <v>2</v>
      </c>
      <c r="CL329" s="222">
        <f t="shared" si="196"/>
        <v>26</v>
      </c>
      <c r="CM329" s="237">
        <f t="shared" si="188"/>
        <v>1</v>
      </c>
      <c r="CN329" s="222">
        <f t="shared" si="189"/>
        <v>0</v>
      </c>
      <c r="CO329" s="237">
        <f t="shared" si="190"/>
        <v>0</v>
      </c>
      <c r="CP329" s="222"/>
      <c r="CQ329" s="237">
        <f t="shared" si="192"/>
        <v>0</v>
      </c>
      <c r="CR329" s="222">
        <f t="shared" si="197"/>
        <v>0</v>
      </c>
      <c r="CS329" s="237">
        <f t="shared" si="193"/>
        <v>0</v>
      </c>
      <c r="CT329" s="223">
        <f t="shared" si="194"/>
        <v>2</v>
      </c>
      <c r="CU329" s="223"/>
      <c r="CV329" s="5"/>
    </row>
    <row r="330" spans="1:100" s="1" customFormat="1" ht="29.4" customHeight="1">
      <c r="A330" s="1036"/>
      <c r="B330" s="1024"/>
      <c r="C330" s="1033"/>
      <c r="D330" s="1075"/>
      <c r="E330" s="1033"/>
      <c r="F330" s="1075"/>
      <c r="G330" s="217" t="s">
        <v>3064</v>
      </c>
      <c r="H330" s="217"/>
      <c r="I330" s="618"/>
      <c r="J330" s="212"/>
      <c r="K330" s="465"/>
      <c r="L330" s="5" t="s">
        <v>32</v>
      </c>
      <c r="M330" s="212" t="s">
        <v>2177</v>
      </c>
      <c r="N330" s="165" t="s">
        <v>11</v>
      </c>
      <c r="O330" s="221" t="s">
        <v>25</v>
      </c>
      <c r="P330" s="221" t="s">
        <v>24</v>
      </c>
      <c r="Q330" s="5"/>
      <c r="R330" s="5"/>
      <c r="S330" s="5"/>
      <c r="T330" s="5" t="s">
        <v>24</v>
      </c>
      <c r="U330" s="6"/>
      <c r="V330" s="5"/>
      <c r="W330" s="5"/>
      <c r="X330" s="5"/>
      <c r="Y330" s="5"/>
      <c r="Z330" s="5"/>
      <c r="AA330" s="5"/>
      <c r="AB330" s="80">
        <f t="shared" si="187"/>
        <v>1</v>
      </c>
      <c r="AC330" s="642"/>
      <c r="AD330" s="7"/>
      <c r="AE330" s="7"/>
      <c r="AF330" s="7"/>
      <c r="AG330" s="7"/>
      <c r="AH330" s="7"/>
      <c r="AI330" s="7"/>
      <c r="AJ330" s="7"/>
      <c r="AK330" s="7"/>
      <c r="AL330" s="7"/>
      <c r="AM330" s="7"/>
      <c r="AN330" s="7"/>
      <c r="AO330" s="7"/>
      <c r="AP330" s="55"/>
      <c r="AQ330" s="55"/>
      <c r="AR330" s="55" t="s">
        <v>1315</v>
      </c>
      <c r="AS330" s="7"/>
      <c r="AT330" s="7"/>
      <c r="AU330" s="7"/>
      <c r="AV330" s="55"/>
      <c r="AW330" s="7"/>
      <c r="AX330" s="7"/>
      <c r="AY330" s="7"/>
      <c r="AZ330" s="7"/>
      <c r="BA330" s="7"/>
      <c r="BB330" s="7"/>
      <c r="BC330" s="7"/>
      <c r="BD330" s="7"/>
      <c r="BE330" s="7"/>
      <c r="BF330" s="7"/>
      <c r="BG330" s="7"/>
      <c r="BH330" s="7"/>
      <c r="BI330" s="7"/>
      <c r="BJ330" s="7"/>
      <c r="BK330" s="7"/>
      <c r="BL330" s="781">
        <v>1</v>
      </c>
      <c r="BM330" s="221">
        <v>2</v>
      </c>
      <c r="BN330" s="221">
        <v>2</v>
      </c>
      <c r="BO330" s="221">
        <v>2</v>
      </c>
      <c r="BP330" s="221">
        <v>2</v>
      </c>
      <c r="BQ330" s="221">
        <v>2</v>
      </c>
      <c r="BR330" s="798">
        <v>2</v>
      </c>
      <c r="BS330" s="226">
        <v>2</v>
      </c>
      <c r="BT330" s="221">
        <v>2</v>
      </c>
      <c r="BU330" s="221">
        <v>2</v>
      </c>
      <c r="BV330" s="221">
        <v>2</v>
      </c>
      <c r="BW330" s="798">
        <v>2</v>
      </c>
      <c r="BX330" s="221">
        <v>2</v>
      </c>
      <c r="BY330" s="798">
        <v>1</v>
      </c>
      <c r="BZ330" s="798">
        <v>2</v>
      </c>
      <c r="CA330" s="221">
        <v>2</v>
      </c>
      <c r="CB330" s="221">
        <v>2</v>
      </c>
      <c r="CC330" s="221">
        <v>1</v>
      </c>
      <c r="CD330" s="337">
        <v>2</v>
      </c>
      <c r="CE330" s="221">
        <v>2</v>
      </c>
      <c r="CF330" s="221">
        <v>2</v>
      </c>
      <c r="CG330" s="221">
        <v>2</v>
      </c>
      <c r="CH330" s="221">
        <v>2</v>
      </c>
      <c r="CI330" s="221">
        <v>2</v>
      </c>
      <c r="CJ330" s="337">
        <v>2</v>
      </c>
      <c r="CK330" s="221">
        <v>2</v>
      </c>
      <c r="CL330" s="222">
        <f t="shared" si="196"/>
        <v>23</v>
      </c>
      <c r="CM330" s="237">
        <f t="shared" si="188"/>
        <v>0.88461538461538458</v>
      </c>
      <c r="CN330" s="222">
        <f t="shared" si="189"/>
        <v>3</v>
      </c>
      <c r="CO330" s="237">
        <f t="shared" si="190"/>
        <v>0.11538461538461539</v>
      </c>
      <c r="CP330" s="222">
        <f t="shared" ref="CP330:CP335" si="198">COUNTIF(BL330:CK330,"0")</f>
        <v>0</v>
      </c>
      <c r="CQ330" s="237">
        <f t="shared" si="192"/>
        <v>0</v>
      </c>
      <c r="CR330" s="222">
        <f t="shared" si="197"/>
        <v>0</v>
      </c>
      <c r="CS330" s="237">
        <f t="shared" si="193"/>
        <v>0</v>
      </c>
      <c r="CT330" s="223">
        <f t="shared" si="194"/>
        <v>1.8846153846153846</v>
      </c>
      <c r="CU330" s="223" t="str">
        <f t="shared" si="195"/>
        <v>Đạt mục tiêu</v>
      </c>
      <c r="CV330" s="5"/>
    </row>
    <row r="331" spans="1:100" s="1" customFormat="1" ht="55.5">
      <c r="A331" s="1036"/>
      <c r="B331" s="1024"/>
      <c r="C331" s="1033"/>
      <c r="D331" s="1075"/>
      <c r="E331" s="1033"/>
      <c r="F331" s="1075"/>
      <c r="G331" s="159" t="s">
        <v>3065</v>
      </c>
      <c r="H331" s="159"/>
      <c r="I331" s="429"/>
      <c r="J331" s="212"/>
      <c r="K331" s="465"/>
      <c r="L331" s="5" t="s">
        <v>32</v>
      </c>
      <c r="M331" s="212" t="s">
        <v>31</v>
      </c>
      <c r="N331" s="165" t="s">
        <v>11</v>
      </c>
      <c r="O331" s="221" t="s">
        <v>25</v>
      </c>
      <c r="P331" s="221"/>
      <c r="Q331" s="5"/>
      <c r="R331" s="5"/>
      <c r="S331" s="5"/>
      <c r="T331" s="5"/>
      <c r="U331" s="6"/>
      <c r="V331" s="5"/>
      <c r="W331" s="5"/>
      <c r="X331" s="5"/>
      <c r="Y331" s="5"/>
      <c r="Z331" s="5" t="s">
        <v>24</v>
      </c>
      <c r="AA331" s="5" t="s">
        <v>24</v>
      </c>
      <c r="AB331" s="80">
        <f t="shared" si="187"/>
        <v>2</v>
      </c>
      <c r="AC331" s="642"/>
      <c r="AD331" s="7"/>
      <c r="AE331" s="7"/>
      <c r="AF331" s="7"/>
      <c r="AG331" s="7"/>
      <c r="AH331" s="7"/>
      <c r="AI331" s="7"/>
      <c r="AJ331" s="7"/>
      <c r="AK331" s="7"/>
      <c r="AL331" s="7"/>
      <c r="AM331" s="7"/>
      <c r="AN331" s="7"/>
      <c r="AO331" s="7"/>
      <c r="AP331" s="7"/>
      <c r="AQ331" s="7"/>
      <c r="AR331" s="7"/>
      <c r="AS331" s="7"/>
      <c r="AT331" s="7"/>
      <c r="AU331" s="7"/>
      <c r="AV331" s="55"/>
      <c r="AW331" s="7"/>
      <c r="AX331" s="7"/>
      <c r="AY331" s="7"/>
      <c r="AZ331" s="7"/>
      <c r="BA331" s="7"/>
      <c r="BB331" s="7"/>
      <c r="BC331" s="7"/>
      <c r="BD331" s="7"/>
      <c r="BE331" s="7"/>
      <c r="BF331" s="7"/>
      <c r="BG331" s="7"/>
      <c r="BH331" s="7"/>
      <c r="BI331" s="7"/>
      <c r="BJ331" s="7"/>
      <c r="BK331" s="7"/>
      <c r="BL331" s="781">
        <v>2</v>
      </c>
      <c r="BM331" s="221">
        <v>2</v>
      </c>
      <c r="BN331" s="221">
        <v>2</v>
      </c>
      <c r="BO331" s="221">
        <v>2</v>
      </c>
      <c r="BP331" s="221">
        <v>2</v>
      </c>
      <c r="BQ331" s="221">
        <v>2</v>
      </c>
      <c r="BR331" s="798">
        <v>2</v>
      </c>
      <c r="BS331" s="226">
        <v>2</v>
      </c>
      <c r="BT331" s="221">
        <v>2</v>
      </c>
      <c r="BU331" s="221">
        <v>2</v>
      </c>
      <c r="BV331" s="221">
        <v>2</v>
      </c>
      <c r="BW331" s="798">
        <v>2</v>
      </c>
      <c r="BX331" s="221">
        <v>2</v>
      </c>
      <c r="BY331" s="798">
        <v>2</v>
      </c>
      <c r="BZ331" s="798">
        <v>2</v>
      </c>
      <c r="CA331" s="221">
        <v>2</v>
      </c>
      <c r="CB331" s="221">
        <v>2</v>
      </c>
      <c r="CC331" s="221">
        <v>2</v>
      </c>
      <c r="CD331" s="337">
        <v>2</v>
      </c>
      <c r="CE331" s="221">
        <v>2</v>
      </c>
      <c r="CF331" s="221">
        <v>2</v>
      </c>
      <c r="CG331" s="221">
        <v>2</v>
      </c>
      <c r="CH331" s="221">
        <v>2</v>
      </c>
      <c r="CI331" s="221">
        <v>2</v>
      </c>
      <c r="CJ331" s="337">
        <v>2</v>
      </c>
      <c r="CK331" s="221">
        <v>2</v>
      </c>
      <c r="CL331" s="222">
        <f t="shared" si="196"/>
        <v>26</v>
      </c>
      <c r="CM331" s="237">
        <f t="shared" si="188"/>
        <v>1</v>
      </c>
      <c r="CN331" s="222">
        <f t="shared" si="189"/>
        <v>0</v>
      </c>
      <c r="CO331" s="237">
        <f t="shared" si="190"/>
        <v>0</v>
      </c>
      <c r="CP331" s="222">
        <f t="shared" si="198"/>
        <v>0</v>
      </c>
      <c r="CQ331" s="237">
        <f t="shared" si="192"/>
        <v>0</v>
      </c>
      <c r="CR331" s="222">
        <f t="shared" si="197"/>
        <v>0</v>
      </c>
      <c r="CS331" s="237">
        <f t="shared" si="193"/>
        <v>0</v>
      </c>
      <c r="CT331" s="223">
        <f t="shared" si="194"/>
        <v>2</v>
      </c>
      <c r="CU331" s="223"/>
      <c r="CV331" s="5"/>
    </row>
    <row r="332" spans="1:100" s="1" customFormat="1" ht="55.5">
      <c r="A332" s="1036"/>
      <c r="B332" s="1024"/>
      <c r="C332" s="1033"/>
      <c r="D332" s="1075"/>
      <c r="E332" s="1033"/>
      <c r="F332" s="1075"/>
      <c r="G332" s="157" t="s">
        <v>2414</v>
      </c>
      <c r="H332" s="157"/>
      <c r="I332" s="613"/>
      <c r="J332" s="212"/>
      <c r="K332" s="465"/>
      <c r="L332" s="5"/>
      <c r="M332" s="212" t="s">
        <v>2177</v>
      </c>
      <c r="N332" s="165" t="s">
        <v>11</v>
      </c>
      <c r="O332" s="221" t="s">
        <v>25</v>
      </c>
      <c r="P332" s="221"/>
      <c r="Q332" s="5"/>
      <c r="R332" s="5" t="s">
        <v>24</v>
      </c>
      <c r="S332" s="5"/>
      <c r="T332" s="5"/>
      <c r="U332" s="6"/>
      <c r="V332" s="5"/>
      <c r="W332" s="5"/>
      <c r="X332" s="5"/>
      <c r="Y332" s="5"/>
      <c r="Z332" s="5"/>
      <c r="AA332" s="5"/>
      <c r="AB332" s="80">
        <f t="shared" si="187"/>
        <v>1</v>
      </c>
      <c r="AC332" s="642"/>
      <c r="AD332" s="7"/>
      <c r="AE332" s="7"/>
      <c r="AF332" s="7"/>
      <c r="AG332" s="7"/>
      <c r="AH332" s="7"/>
      <c r="AI332" s="7"/>
      <c r="AJ332" s="7" t="s">
        <v>1315</v>
      </c>
      <c r="AK332" s="7"/>
      <c r="AL332" s="7"/>
      <c r="AM332" s="7"/>
      <c r="AN332" s="7"/>
      <c r="AO332" s="7"/>
      <c r="AP332" s="7"/>
      <c r="AQ332" s="7"/>
      <c r="AR332" s="7"/>
      <c r="AS332" s="7"/>
      <c r="AT332" s="7"/>
      <c r="AU332" s="7"/>
      <c r="AV332" s="55"/>
      <c r="AW332" s="7"/>
      <c r="AX332" s="7"/>
      <c r="AY332" s="7"/>
      <c r="AZ332" s="7"/>
      <c r="BA332" s="7"/>
      <c r="BB332" s="7"/>
      <c r="BC332" s="7"/>
      <c r="BD332" s="7"/>
      <c r="BE332" s="7"/>
      <c r="BF332" s="7"/>
      <c r="BG332" s="7"/>
      <c r="BH332" s="7"/>
      <c r="BI332" s="7"/>
      <c r="BJ332" s="7"/>
      <c r="BK332" s="7"/>
      <c r="BL332" s="781">
        <v>2</v>
      </c>
      <c r="BM332" s="221">
        <v>2</v>
      </c>
      <c r="BN332" s="221">
        <v>2</v>
      </c>
      <c r="BO332" s="221">
        <v>2</v>
      </c>
      <c r="BP332" s="221">
        <v>2</v>
      </c>
      <c r="BQ332" s="221">
        <v>2</v>
      </c>
      <c r="BR332" s="798">
        <v>2</v>
      </c>
      <c r="BS332" s="226">
        <v>2</v>
      </c>
      <c r="BT332" s="221">
        <v>2</v>
      </c>
      <c r="BU332" s="221">
        <v>2</v>
      </c>
      <c r="BV332" s="221">
        <v>2</v>
      </c>
      <c r="BW332" s="798">
        <v>2</v>
      </c>
      <c r="BX332" s="221">
        <v>2</v>
      </c>
      <c r="BY332" s="798">
        <v>2</v>
      </c>
      <c r="BZ332" s="798">
        <v>2</v>
      </c>
      <c r="CA332" s="221">
        <v>2</v>
      </c>
      <c r="CB332" s="221">
        <v>2</v>
      </c>
      <c r="CC332" s="221">
        <v>2</v>
      </c>
      <c r="CD332" s="337">
        <v>2</v>
      </c>
      <c r="CE332" s="221">
        <v>2</v>
      </c>
      <c r="CF332" s="221">
        <v>2</v>
      </c>
      <c r="CG332" s="221">
        <v>2</v>
      </c>
      <c r="CH332" s="221">
        <v>2</v>
      </c>
      <c r="CI332" s="221">
        <v>2</v>
      </c>
      <c r="CJ332" s="337">
        <v>2</v>
      </c>
      <c r="CK332" s="221">
        <v>2</v>
      </c>
      <c r="CL332" s="222">
        <f t="shared" si="196"/>
        <v>26</v>
      </c>
      <c r="CM332" s="237">
        <f t="shared" si="188"/>
        <v>1</v>
      </c>
      <c r="CN332" s="222">
        <f t="shared" si="189"/>
        <v>0</v>
      </c>
      <c r="CO332" s="237">
        <f t="shared" si="190"/>
        <v>0</v>
      </c>
      <c r="CP332" s="222">
        <f t="shared" si="198"/>
        <v>0</v>
      </c>
      <c r="CQ332" s="237">
        <f t="shared" si="192"/>
        <v>0</v>
      </c>
      <c r="CR332" s="222">
        <f t="shared" si="197"/>
        <v>0</v>
      </c>
      <c r="CS332" s="237">
        <f t="shared" si="193"/>
        <v>0</v>
      </c>
      <c r="CT332" s="223">
        <f t="shared" si="194"/>
        <v>2</v>
      </c>
      <c r="CU332" s="223"/>
      <c r="CV332" s="5"/>
    </row>
    <row r="333" spans="1:100" s="1" customFormat="1" ht="203.5" customHeight="1">
      <c r="A333" s="1036"/>
      <c r="B333" s="1024"/>
      <c r="C333" s="1033"/>
      <c r="D333" s="217" t="s">
        <v>173</v>
      </c>
      <c r="E333" s="1033"/>
      <c r="F333" s="288" t="s">
        <v>1910</v>
      </c>
      <c r="G333" s="34" t="s">
        <v>2922</v>
      </c>
      <c r="H333" s="34"/>
      <c r="I333" s="619"/>
      <c r="J333" s="53"/>
      <c r="K333" s="495"/>
      <c r="L333" s="5" t="s">
        <v>32</v>
      </c>
      <c r="M333" s="212" t="s">
        <v>2174</v>
      </c>
      <c r="N333" s="165" t="s">
        <v>11</v>
      </c>
      <c r="O333" s="221" t="s">
        <v>29</v>
      </c>
      <c r="P333" s="221" t="s">
        <v>24</v>
      </c>
      <c r="Q333" s="5"/>
      <c r="R333" s="5"/>
      <c r="S333" s="5"/>
      <c r="T333" s="5"/>
      <c r="U333" s="6"/>
      <c r="V333" s="5" t="s">
        <v>24</v>
      </c>
      <c r="W333" s="5" t="s">
        <v>24</v>
      </c>
      <c r="X333" s="5"/>
      <c r="Y333" s="5"/>
      <c r="Z333" s="5"/>
      <c r="AA333" s="5"/>
      <c r="AB333" s="80">
        <f t="shared" si="187"/>
        <v>2</v>
      </c>
      <c r="AC333" s="642"/>
      <c r="AD333" s="7"/>
      <c r="AE333" s="7"/>
      <c r="AF333" s="7"/>
      <c r="AG333" s="7"/>
      <c r="AH333" s="7"/>
      <c r="AI333" s="7"/>
      <c r="AJ333" s="7"/>
      <c r="AK333" s="7"/>
      <c r="AL333" s="7"/>
      <c r="AM333" s="7"/>
      <c r="AN333" s="7"/>
      <c r="AO333" s="7"/>
      <c r="AP333" s="7"/>
      <c r="AQ333" s="7"/>
      <c r="AR333" s="7"/>
      <c r="AS333" s="7"/>
      <c r="AT333" s="7"/>
      <c r="AU333" s="7"/>
      <c r="AV333" s="55"/>
      <c r="AW333" s="7"/>
      <c r="AX333" s="7"/>
      <c r="AY333" s="7" t="s">
        <v>1315</v>
      </c>
      <c r="AZ333" s="7"/>
      <c r="BA333" s="7"/>
      <c r="BB333" s="7"/>
      <c r="BC333" s="7"/>
      <c r="BD333" s="7"/>
      <c r="BE333" s="7"/>
      <c r="BF333" s="7"/>
      <c r="BG333" s="7"/>
      <c r="BH333" s="7"/>
      <c r="BI333" s="7"/>
      <c r="BJ333" s="7"/>
      <c r="BK333" s="7"/>
      <c r="BL333" s="781">
        <v>2</v>
      </c>
      <c r="BM333" s="221">
        <v>2</v>
      </c>
      <c r="BN333" s="221">
        <v>2</v>
      </c>
      <c r="BO333" s="221">
        <v>2</v>
      </c>
      <c r="BP333" s="221">
        <v>2</v>
      </c>
      <c r="BQ333" s="221">
        <v>2</v>
      </c>
      <c r="BR333" s="798">
        <v>2</v>
      </c>
      <c r="BS333" s="226">
        <v>2</v>
      </c>
      <c r="BT333" s="221">
        <v>2</v>
      </c>
      <c r="BU333" s="221">
        <v>2</v>
      </c>
      <c r="BV333" s="221">
        <v>2</v>
      </c>
      <c r="BW333" s="798">
        <v>2</v>
      </c>
      <c r="BX333" s="221">
        <v>2</v>
      </c>
      <c r="BY333" s="798">
        <v>2</v>
      </c>
      <c r="BZ333" s="798">
        <v>2</v>
      </c>
      <c r="CA333" s="221">
        <v>2</v>
      </c>
      <c r="CB333" s="221">
        <v>2</v>
      </c>
      <c r="CC333" s="221">
        <v>1</v>
      </c>
      <c r="CD333" s="337">
        <v>2</v>
      </c>
      <c r="CE333" s="221">
        <v>2</v>
      </c>
      <c r="CF333" s="221">
        <v>2</v>
      </c>
      <c r="CG333" s="221">
        <v>2</v>
      </c>
      <c r="CH333" s="221">
        <v>2</v>
      </c>
      <c r="CI333" s="221">
        <v>2</v>
      </c>
      <c r="CJ333" s="337">
        <v>2</v>
      </c>
      <c r="CK333" s="221">
        <v>2</v>
      </c>
      <c r="CL333" s="222">
        <f t="shared" si="196"/>
        <v>25</v>
      </c>
      <c r="CM333" s="237">
        <f t="shared" si="188"/>
        <v>0.96153846153846156</v>
      </c>
      <c r="CN333" s="222">
        <f t="shared" si="189"/>
        <v>1</v>
      </c>
      <c r="CO333" s="237">
        <f t="shared" si="190"/>
        <v>3.8461538461538464E-2</v>
      </c>
      <c r="CP333" s="222">
        <f t="shared" si="198"/>
        <v>0</v>
      </c>
      <c r="CQ333" s="237">
        <f t="shared" si="192"/>
        <v>0</v>
      </c>
      <c r="CR333" s="222">
        <f t="shared" si="197"/>
        <v>0</v>
      </c>
      <c r="CS333" s="237">
        <f t="shared" si="193"/>
        <v>0</v>
      </c>
      <c r="CT333" s="223">
        <f t="shared" si="194"/>
        <v>1.9615384615384615</v>
      </c>
      <c r="CU333" s="223" t="str">
        <f t="shared" si="195"/>
        <v>Đạt mục tiêu</v>
      </c>
      <c r="CV333" s="5"/>
    </row>
    <row r="334" spans="1:100" s="1" customFormat="1" ht="84">
      <c r="A334" s="1036"/>
      <c r="B334" s="1024"/>
      <c r="C334" s="1033"/>
      <c r="D334" s="217" t="s">
        <v>172</v>
      </c>
      <c r="E334" s="1033"/>
      <c r="F334" s="11" t="s">
        <v>172</v>
      </c>
      <c r="G334" s="157" t="s">
        <v>559</v>
      </c>
      <c r="H334" s="157"/>
      <c r="I334" s="609"/>
      <c r="J334" s="32" t="s">
        <v>721</v>
      </c>
      <c r="K334" s="463" t="s">
        <v>1644</v>
      </c>
      <c r="L334" s="5" t="s">
        <v>32</v>
      </c>
      <c r="M334" s="212" t="s">
        <v>31</v>
      </c>
      <c r="N334" s="165" t="s">
        <v>11</v>
      </c>
      <c r="O334" s="221" t="s">
        <v>29</v>
      </c>
      <c r="P334" s="221" t="s">
        <v>24</v>
      </c>
      <c r="Q334" s="5"/>
      <c r="R334" s="5"/>
      <c r="S334" s="5"/>
      <c r="T334" s="5"/>
      <c r="U334" s="6"/>
      <c r="V334" s="5"/>
      <c r="W334" s="5"/>
      <c r="X334" s="5"/>
      <c r="Y334" s="5"/>
      <c r="Z334" s="5" t="s">
        <v>24</v>
      </c>
      <c r="AA334" s="5"/>
      <c r="AB334" s="80">
        <f t="shared" si="187"/>
        <v>1</v>
      </c>
      <c r="AC334" s="642"/>
      <c r="AD334" s="7"/>
      <c r="AE334" s="7"/>
      <c r="AF334" s="7"/>
      <c r="AG334" s="7"/>
      <c r="AH334" s="7"/>
      <c r="AI334" s="7"/>
      <c r="AJ334" s="7"/>
      <c r="AK334" s="7"/>
      <c r="AL334" s="7"/>
      <c r="AM334" s="7"/>
      <c r="AN334" s="7"/>
      <c r="AO334" s="7"/>
      <c r="AP334" s="7"/>
      <c r="AQ334" s="7"/>
      <c r="AR334" s="7"/>
      <c r="AS334" s="7"/>
      <c r="AT334" s="7"/>
      <c r="AU334" s="7"/>
      <c r="AV334" s="55"/>
      <c r="AW334" s="7"/>
      <c r="AX334" s="7"/>
      <c r="AY334" s="7"/>
      <c r="AZ334" s="7"/>
      <c r="BA334" s="7"/>
      <c r="BB334" s="7"/>
      <c r="BC334" s="7"/>
      <c r="BD334" s="7"/>
      <c r="BE334" s="7"/>
      <c r="BF334" s="7"/>
      <c r="BG334" s="7"/>
      <c r="BH334" s="7" t="s">
        <v>1318</v>
      </c>
      <c r="BI334" s="7"/>
      <c r="BJ334" s="7"/>
      <c r="BK334" s="7"/>
      <c r="BL334" s="781">
        <v>2</v>
      </c>
      <c r="BM334" s="221">
        <v>2</v>
      </c>
      <c r="BN334" s="221">
        <v>2</v>
      </c>
      <c r="BO334" s="221">
        <v>2</v>
      </c>
      <c r="BP334" s="221">
        <v>2</v>
      </c>
      <c r="BQ334" s="221">
        <v>2</v>
      </c>
      <c r="BR334" s="798">
        <v>2</v>
      </c>
      <c r="BS334" s="226">
        <v>2</v>
      </c>
      <c r="BT334" s="221">
        <v>2</v>
      </c>
      <c r="BU334" s="221">
        <v>2</v>
      </c>
      <c r="BV334" s="221">
        <v>2</v>
      </c>
      <c r="BW334" s="798">
        <v>2</v>
      </c>
      <c r="BX334" s="221">
        <v>2</v>
      </c>
      <c r="BY334" s="798">
        <v>2</v>
      </c>
      <c r="BZ334" s="798">
        <v>2</v>
      </c>
      <c r="CA334" s="221">
        <v>2</v>
      </c>
      <c r="CB334" s="221">
        <v>2</v>
      </c>
      <c r="CC334" s="221">
        <v>2</v>
      </c>
      <c r="CD334" s="337">
        <v>2</v>
      </c>
      <c r="CE334" s="221">
        <v>2</v>
      </c>
      <c r="CF334" s="221">
        <v>2</v>
      </c>
      <c r="CG334" s="221">
        <v>2</v>
      </c>
      <c r="CH334" s="221">
        <v>2</v>
      </c>
      <c r="CI334" s="221">
        <v>2</v>
      </c>
      <c r="CJ334" s="337">
        <v>2</v>
      </c>
      <c r="CK334" s="221">
        <v>2</v>
      </c>
      <c r="CL334" s="222">
        <f t="shared" si="196"/>
        <v>26</v>
      </c>
      <c r="CM334" s="237">
        <f t="shared" si="188"/>
        <v>1</v>
      </c>
      <c r="CN334" s="222">
        <f t="shared" si="189"/>
        <v>0</v>
      </c>
      <c r="CO334" s="237">
        <f t="shared" si="190"/>
        <v>0</v>
      </c>
      <c r="CP334" s="222">
        <f t="shared" si="198"/>
        <v>0</v>
      </c>
      <c r="CQ334" s="237">
        <f t="shared" si="192"/>
        <v>0</v>
      </c>
      <c r="CR334" s="222">
        <f t="shared" si="197"/>
        <v>0</v>
      </c>
      <c r="CS334" s="237">
        <f t="shared" si="193"/>
        <v>0</v>
      </c>
      <c r="CT334" s="223">
        <f t="shared" si="194"/>
        <v>2</v>
      </c>
      <c r="CU334" s="223" t="str">
        <f t="shared" si="195"/>
        <v>Đạt mục tiêu</v>
      </c>
      <c r="CV334" s="5"/>
    </row>
    <row r="335" spans="1:100" s="1" customFormat="1" ht="144" customHeight="1">
      <c r="A335" s="1036"/>
      <c r="B335" s="1024"/>
      <c r="C335" s="1033"/>
      <c r="D335" s="217" t="s">
        <v>341</v>
      </c>
      <c r="E335" s="215"/>
      <c r="F335" s="217" t="s">
        <v>341</v>
      </c>
      <c r="G335" s="157" t="s">
        <v>3036</v>
      </c>
      <c r="H335" s="292"/>
      <c r="I335" s="713" t="s">
        <v>2844</v>
      </c>
      <c r="J335" s="32" t="s">
        <v>722</v>
      </c>
      <c r="K335" s="464"/>
      <c r="L335" s="5" t="s">
        <v>32</v>
      </c>
      <c r="M335" s="212" t="s">
        <v>31</v>
      </c>
      <c r="N335" s="165" t="s">
        <v>11</v>
      </c>
      <c r="O335" s="221" t="s">
        <v>25</v>
      </c>
      <c r="P335" s="221" t="s">
        <v>24</v>
      </c>
      <c r="Q335" s="5"/>
      <c r="R335" s="5"/>
      <c r="S335" s="5"/>
      <c r="T335" s="5"/>
      <c r="U335" s="6"/>
      <c r="V335" s="5"/>
      <c r="W335" s="5"/>
      <c r="X335" s="5"/>
      <c r="Y335" s="5"/>
      <c r="Z335" s="5" t="s">
        <v>24</v>
      </c>
      <c r="AA335" s="5"/>
      <c r="AB335" s="80">
        <f t="shared" si="187"/>
        <v>1</v>
      </c>
      <c r="AC335" s="642"/>
      <c r="AD335" s="7"/>
      <c r="AE335" s="7"/>
      <c r="AF335" s="7"/>
      <c r="AG335" s="7"/>
      <c r="AH335" s="7"/>
      <c r="AI335" s="7"/>
      <c r="AJ335" s="7"/>
      <c r="AK335" s="7"/>
      <c r="AL335" s="7"/>
      <c r="AM335" s="7"/>
      <c r="AN335" s="7"/>
      <c r="AO335" s="7"/>
      <c r="AP335" s="7"/>
      <c r="AQ335" s="7"/>
      <c r="AR335" s="7"/>
      <c r="AS335" s="7"/>
      <c r="AT335" s="7"/>
      <c r="AU335" s="7"/>
      <c r="AV335" s="55"/>
      <c r="AW335" s="7"/>
      <c r="AX335" s="7"/>
      <c r="AY335" s="7"/>
      <c r="AZ335" s="7"/>
      <c r="BA335" s="7"/>
      <c r="BB335" s="7"/>
      <c r="BC335" s="7"/>
      <c r="BD335" s="7"/>
      <c r="BE335" s="7"/>
      <c r="BF335" s="7"/>
      <c r="BG335" s="7"/>
      <c r="BH335" s="7" t="s">
        <v>1317</v>
      </c>
      <c r="BI335" s="7"/>
      <c r="BJ335" s="7"/>
      <c r="BK335" s="7"/>
      <c r="BL335" s="781">
        <v>2</v>
      </c>
      <c r="BM335" s="221">
        <v>2</v>
      </c>
      <c r="BN335" s="221">
        <v>2</v>
      </c>
      <c r="BO335" s="221">
        <v>2</v>
      </c>
      <c r="BP335" s="221">
        <v>2</v>
      </c>
      <c r="BQ335" s="221">
        <v>2</v>
      </c>
      <c r="BR335" s="798">
        <v>2</v>
      </c>
      <c r="BS335" s="226">
        <v>2</v>
      </c>
      <c r="BT335" s="221">
        <v>2</v>
      </c>
      <c r="BU335" s="221">
        <v>2</v>
      </c>
      <c r="BV335" s="221">
        <v>2</v>
      </c>
      <c r="BW335" s="798">
        <v>2</v>
      </c>
      <c r="BX335" s="221">
        <v>1</v>
      </c>
      <c r="BY335" s="798">
        <v>2</v>
      </c>
      <c r="BZ335" s="798">
        <v>2</v>
      </c>
      <c r="CA335" s="221">
        <v>2</v>
      </c>
      <c r="CB335" s="221">
        <v>2</v>
      </c>
      <c r="CC335" s="221">
        <v>2</v>
      </c>
      <c r="CD335" s="337">
        <v>2</v>
      </c>
      <c r="CE335" s="221">
        <v>2</v>
      </c>
      <c r="CF335" s="221">
        <v>2</v>
      </c>
      <c r="CG335" s="221">
        <v>2</v>
      </c>
      <c r="CH335" s="221">
        <v>2</v>
      </c>
      <c r="CI335" s="221">
        <v>2</v>
      </c>
      <c r="CJ335" s="337">
        <v>2</v>
      </c>
      <c r="CK335" s="221">
        <v>2</v>
      </c>
      <c r="CL335" s="222">
        <f t="shared" si="196"/>
        <v>25</v>
      </c>
      <c r="CM335" s="237">
        <f t="shared" si="188"/>
        <v>0.96153846153846156</v>
      </c>
      <c r="CN335" s="222">
        <f t="shared" si="189"/>
        <v>1</v>
      </c>
      <c r="CO335" s="237">
        <f t="shared" si="190"/>
        <v>3.8461538461538464E-2</v>
      </c>
      <c r="CP335" s="222">
        <f t="shared" si="198"/>
        <v>0</v>
      </c>
      <c r="CQ335" s="237">
        <f t="shared" si="192"/>
        <v>0</v>
      </c>
      <c r="CR335" s="222">
        <f t="shared" si="197"/>
        <v>0</v>
      </c>
      <c r="CS335" s="237">
        <f t="shared" si="193"/>
        <v>0</v>
      </c>
      <c r="CT335" s="223">
        <f t="shared" si="194"/>
        <v>1.9615384615384615</v>
      </c>
      <c r="CU335" s="223" t="str">
        <f t="shared" si="195"/>
        <v>Đạt mục tiêu</v>
      </c>
      <c r="CV335" s="5"/>
    </row>
    <row r="336" spans="1:100" s="302" customFormat="1" ht="16.5">
      <c r="A336" s="299"/>
      <c r="B336" s="1045" t="s">
        <v>171</v>
      </c>
      <c r="C336" s="1045"/>
      <c r="D336" s="1045"/>
      <c r="E336" s="1045"/>
      <c r="F336" s="1045"/>
      <c r="G336" s="1045"/>
      <c r="H336" s="1045"/>
      <c r="I336" s="1045"/>
      <c r="J336" s="1045"/>
      <c r="K336" s="1045"/>
      <c r="L336" s="1045"/>
      <c r="M336" s="1045"/>
      <c r="N336" s="1045"/>
      <c r="O336" s="1045"/>
      <c r="P336" s="1045"/>
      <c r="Q336" s="300"/>
      <c r="R336" s="300"/>
      <c r="S336" s="300" t="s">
        <v>38</v>
      </c>
      <c r="T336" s="300"/>
      <c r="U336" s="300"/>
      <c r="V336" s="300"/>
      <c r="W336" s="409"/>
      <c r="X336" s="300"/>
      <c r="Y336" s="300"/>
      <c r="Z336" s="300" t="s">
        <v>38</v>
      </c>
      <c r="AA336" s="300"/>
      <c r="AB336" s="296" t="s">
        <v>38</v>
      </c>
      <c r="AC336" s="644" t="s">
        <v>38</v>
      </c>
      <c r="AD336" s="296" t="s">
        <v>38</v>
      </c>
      <c r="AE336" s="296" t="s">
        <v>38</v>
      </c>
      <c r="AF336" s="296" t="s">
        <v>38</v>
      </c>
      <c r="AG336" s="296" t="s">
        <v>38</v>
      </c>
      <c r="AH336" s="296" t="s">
        <v>38</v>
      </c>
      <c r="AI336" s="296" t="s">
        <v>38</v>
      </c>
      <c r="AJ336" s="296" t="s">
        <v>38</v>
      </c>
      <c r="AK336" s="296" t="s">
        <v>38</v>
      </c>
      <c r="AL336" s="296" t="s">
        <v>38</v>
      </c>
      <c r="AM336" s="296" t="s">
        <v>38</v>
      </c>
      <c r="AN336" s="296" t="s">
        <v>38</v>
      </c>
      <c r="AO336" s="296" t="s">
        <v>38</v>
      </c>
      <c r="AP336" s="296" t="s">
        <v>38</v>
      </c>
      <c r="AQ336" s="296" t="s">
        <v>38</v>
      </c>
      <c r="AR336" s="296" t="s">
        <v>38</v>
      </c>
      <c r="AS336" s="296" t="s">
        <v>38</v>
      </c>
      <c r="AT336" s="296" t="s">
        <v>38</v>
      </c>
      <c r="AU336" s="296" t="s">
        <v>38</v>
      </c>
      <c r="AV336" s="296" t="s">
        <v>38</v>
      </c>
      <c r="AW336" s="296" t="s">
        <v>38</v>
      </c>
      <c r="AX336" s="296" t="s">
        <v>38</v>
      </c>
      <c r="AY336" s="296"/>
      <c r="AZ336" s="296"/>
      <c r="BA336" s="296" t="s">
        <v>38</v>
      </c>
      <c r="BB336" s="296" t="s">
        <v>38</v>
      </c>
      <c r="BC336" s="296" t="s">
        <v>38</v>
      </c>
      <c r="BD336" s="296" t="s">
        <v>38</v>
      </c>
      <c r="BE336" s="296" t="s">
        <v>38</v>
      </c>
      <c r="BF336" s="296" t="s">
        <v>38</v>
      </c>
      <c r="BG336" s="296" t="s">
        <v>38</v>
      </c>
      <c r="BH336" s="296" t="s">
        <v>38</v>
      </c>
      <c r="BI336" s="296" t="s">
        <v>38</v>
      </c>
      <c r="BJ336" s="296" t="s">
        <v>38</v>
      </c>
      <c r="BK336" s="296" t="s">
        <v>38</v>
      </c>
      <c r="BL336" s="784" t="s">
        <v>38</v>
      </c>
      <c r="BM336" s="296" t="s">
        <v>38</v>
      </c>
      <c r="BN336" s="296" t="s">
        <v>38</v>
      </c>
      <c r="BO336" s="296" t="s">
        <v>38</v>
      </c>
      <c r="BP336" s="296" t="s">
        <v>38</v>
      </c>
      <c r="BQ336" s="296" t="s">
        <v>38</v>
      </c>
      <c r="BR336" s="800" t="s">
        <v>38</v>
      </c>
      <c r="BS336" s="296" t="s">
        <v>38</v>
      </c>
      <c r="BT336" s="296" t="s">
        <v>38</v>
      </c>
      <c r="BU336" s="296" t="s">
        <v>38</v>
      </c>
      <c r="BV336" s="296" t="s">
        <v>38</v>
      </c>
      <c r="BW336" s="800" t="s">
        <v>38</v>
      </c>
      <c r="BX336" s="296" t="s">
        <v>38</v>
      </c>
      <c r="BY336" s="800" t="s">
        <v>38</v>
      </c>
      <c r="BZ336" s="800" t="s">
        <v>38</v>
      </c>
      <c r="CA336" s="296" t="s">
        <v>38</v>
      </c>
      <c r="CB336" s="296" t="s">
        <v>38</v>
      </c>
      <c r="CC336" s="296" t="s">
        <v>38</v>
      </c>
      <c r="CD336" s="297" t="s">
        <v>38</v>
      </c>
      <c r="CE336" s="296" t="s">
        <v>38</v>
      </c>
      <c r="CF336" s="296" t="s">
        <v>38</v>
      </c>
      <c r="CG336" s="296" t="s">
        <v>38</v>
      </c>
      <c r="CH336" s="296" t="s">
        <v>38</v>
      </c>
      <c r="CI336" s="296" t="s">
        <v>38</v>
      </c>
      <c r="CJ336" s="297" t="s">
        <v>38</v>
      </c>
      <c r="CK336" s="296" t="s">
        <v>38</v>
      </c>
      <c r="CL336" s="296" t="s">
        <v>38</v>
      </c>
      <c r="CM336" s="296" t="s">
        <v>38</v>
      </c>
      <c r="CN336" s="296" t="s">
        <v>38</v>
      </c>
      <c r="CO336" s="296" t="s">
        <v>38</v>
      </c>
      <c r="CP336" s="296" t="s">
        <v>38</v>
      </c>
      <c r="CQ336" s="296" t="s">
        <v>38</v>
      </c>
      <c r="CR336" s="222">
        <f t="shared" si="197"/>
        <v>0</v>
      </c>
      <c r="CS336" s="296" t="s">
        <v>38</v>
      </c>
      <c r="CT336" s="223" t="e">
        <f t="shared" si="194"/>
        <v>#VALUE!</v>
      </c>
      <c r="CU336" s="296" t="s">
        <v>38</v>
      </c>
      <c r="CV336" s="296" t="s">
        <v>38</v>
      </c>
    </row>
    <row r="337" spans="1:100" s="302" customFormat="1" ht="115.5">
      <c r="A337" s="1036">
        <v>120</v>
      </c>
      <c r="B337" s="353" t="s">
        <v>2229</v>
      </c>
      <c r="C337" s="444"/>
      <c r="D337" s="444"/>
      <c r="E337" s="444"/>
      <c r="F337" s="398" t="s">
        <v>2229</v>
      </c>
      <c r="G337" s="398" t="s">
        <v>2230</v>
      </c>
      <c r="H337" s="398"/>
      <c r="I337" s="618"/>
      <c r="J337" s="557"/>
      <c r="K337" s="429"/>
      <c r="L337" s="5" t="s">
        <v>32</v>
      </c>
      <c r="M337" s="212" t="s">
        <v>2231</v>
      </c>
      <c r="N337" s="165" t="s">
        <v>11</v>
      </c>
      <c r="O337" s="557"/>
      <c r="P337" s="557"/>
      <c r="Q337" s="300"/>
      <c r="R337" s="300"/>
      <c r="S337" s="300"/>
      <c r="T337" s="300"/>
      <c r="U337" s="300"/>
      <c r="V337" s="300"/>
      <c r="W337" s="409"/>
      <c r="X337" s="300"/>
      <c r="Y337" s="300"/>
      <c r="Z337" s="300"/>
      <c r="AA337" s="300"/>
      <c r="AB337" s="296"/>
      <c r="AC337" s="644"/>
      <c r="AD337" s="296"/>
      <c r="AE337" s="296"/>
      <c r="AF337" s="296"/>
      <c r="AG337" s="296"/>
      <c r="AH337" s="296"/>
      <c r="AI337" s="296"/>
      <c r="AJ337" s="296"/>
      <c r="AK337" s="296"/>
      <c r="AL337" s="296"/>
      <c r="AM337" s="296"/>
      <c r="AN337" s="296"/>
      <c r="AO337" s="296"/>
      <c r="AP337" s="296"/>
      <c r="AQ337" s="296"/>
      <c r="AR337" s="296"/>
      <c r="AS337" s="296"/>
      <c r="AT337" s="296"/>
      <c r="AU337" s="296"/>
      <c r="AV337" s="296"/>
      <c r="AW337" s="296"/>
      <c r="AX337" s="296"/>
      <c r="AY337" s="296"/>
      <c r="AZ337" s="296"/>
      <c r="BA337" s="296"/>
      <c r="BB337" s="296"/>
      <c r="BC337" s="296"/>
      <c r="BD337" s="296"/>
      <c r="BE337" s="296"/>
      <c r="BF337" s="296"/>
      <c r="BG337" s="296"/>
      <c r="BH337" s="296"/>
      <c r="BI337" s="296"/>
      <c r="BJ337" s="296"/>
      <c r="BK337" s="296"/>
      <c r="BL337" s="781">
        <v>2</v>
      </c>
      <c r="BM337" s="221">
        <v>2</v>
      </c>
      <c r="BN337" s="221">
        <v>2</v>
      </c>
      <c r="BO337" s="221">
        <v>2</v>
      </c>
      <c r="BP337" s="221">
        <v>2</v>
      </c>
      <c r="BQ337" s="221">
        <v>2</v>
      </c>
      <c r="BR337" s="798">
        <v>2</v>
      </c>
      <c r="BS337" s="226">
        <v>2</v>
      </c>
      <c r="BT337" s="221">
        <v>2</v>
      </c>
      <c r="BU337" s="221">
        <v>2</v>
      </c>
      <c r="BV337" s="221">
        <v>2</v>
      </c>
      <c r="BW337" s="798">
        <v>2</v>
      </c>
      <c r="BX337" s="221">
        <v>2</v>
      </c>
      <c r="BY337" s="798">
        <v>2</v>
      </c>
      <c r="BZ337" s="798">
        <v>2</v>
      </c>
      <c r="CA337" s="221">
        <v>2</v>
      </c>
      <c r="CB337" s="221">
        <v>2</v>
      </c>
      <c r="CC337" s="221">
        <v>2</v>
      </c>
      <c r="CD337" s="337">
        <v>2</v>
      </c>
      <c r="CE337" s="221">
        <v>2</v>
      </c>
      <c r="CF337" s="221">
        <v>2</v>
      </c>
      <c r="CG337" s="221">
        <v>2</v>
      </c>
      <c r="CH337" s="221">
        <v>2</v>
      </c>
      <c r="CI337" s="221">
        <v>2</v>
      </c>
      <c r="CJ337" s="337">
        <v>2</v>
      </c>
      <c r="CK337" s="221">
        <v>2</v>
      </c>
      <c r="CL337" s="222">
        <f t="shared" si="196"/>
        <v>26</v>
      </c>
      <c r="CM337" s="237">
        <f t="shared" si="188"/>
        <v>1</v>
      </c>
      <c r="CN337" s="222">
        <f t="shared" ref="CN337:CN344" si="199">COUNTIF(BL337:CK337,"1")</f>
        <v>0</v>
      </c>
      <c r="CO337" s="237">
        <f t="shared" si="190"/>
        <v>0</v>
      </c>
      <c r="CP337" s="222">
        <f t="shared" ref="CP337:CP344" si="200">COUNTIF(BL337:CK337,"0")</f>
        <v>0</v>
      </c>
      <c r="CQ337" s="237">
        <f t="shared" si="192"/>
        <v>0</v>
      </c>
      <c r="CR337" s="222">
        <f t="shared" si="197"/>
        <v>0</v>
      </c>
      <c r="CS337" s="237">
        <f t="shared" si="193"/>
        <v>0</v>
      </c>
      <c r="CT337" s="223">
        <f t="shared" si="194"/>
        <v>2</v>
      </c>
      <c r="CU337" s="223" t="str">
        <f t="shared" si="195"/>
        <v>Đạt mục tiêu</v>
      </c>
      <c r="CV337" s="296"/>
    </row>
    <row r="338" spans="1:100" s="302" customFormat="1" ht="66">
      <c r="A338" s="1036"/>
      <c r="B338" s="353" t="s">
        <v>1839</v>
      </c>
      <c r="C338" s="444"/>
      <c r="D338" s="444"/>
      <c r="E338" s="444"/>
      <c r="F338" s="398" t="s">
        <v>1839</v>
      </c>
      <c r="G338" s="398" t="s">
        <v>2232</v>
      </c>
      <c r="H338" s="398"/>
      <c r="I338" s="618"/>
      <c r="J338" s="557"/>
      <c r="K338" s="429"/>
      <c r="L338" s="5" t="s">
        <v>32</v>
      </c>
      <c r="M338" s="212" t="s">
        <v>2231</v>
      </c>
      <c r="N338" s="165" t="s">
        <v>11</v>
      </c>
      <c r="O338" s="557"/>
      <c r="P338" s="557"/>
      <c r="Q338" s="300"/>
      <c r="R338" s="300"/>
      <c r="S338" s="300"/>
      <c r="T338" s="300"/>
      <c r="U338" s="300"/>
      <c r="V338" s="300"/>
      <c r="W338" s="409"/>
      <c r="X338" s="300"/>
      <c r="Y338" s="300"/>
      <c r="Z338" s="5" t="s">
        <v>24</v>
      </c>
      <c r="AA338" s="300"/>
      <c r="AB338" s="296"/>
      <c r="AC338" s="644"/>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781">
        <v>2</v>
      </c>
      <c r="BM338" s="221">
        <v>2</v>
      </c>
      <c r="BN338" s="221">
        <v>2</v>
      </c>
      <c r="BO338" s="221">
        <v>2</v>
      </c>
      <c r="BP338" s="221">
        <v>2</v>
      </c>
      <c r="BQ338" s="221">
        <v>2</v>
      </c>
      <c r="BR338" s="798">
        <v>2</v>
      </c>
      <c r="BS338" s="226">
        <v>2</v>
      </c>
      <c r="BT338" s="221">
        <v>2</v>
      </c>
      <c r="BU338" s="221">
        <v>2</v>
      </c>
      <c r="BV338" s="221">
        <v>2</v>
      </c>
      <c r="BW338" s="798">
        <v>2</v>
      </c>
      <c r="BX338" s="221">
        <v>2</v>
      </c>
      <c r="BY338" s="798">
        <v>2</v>
      </c>
      <c r="BZ338" s="798">
        <v>2</v>
      </c>
      <c r="CA338" s="221">
        <v>2</v>
      </c>
      <c r="CB338" s="221">
        <v>2</v>
      </c>
      <c r="CC338" s="221">
        <v>2</v>
      </c>
      <c r="CD338" s="337">
        <v>2</v>
      </c>
      <c r="CE338" s="221">
        <v>2</v>
      </c>
      <c r="CF338" s="221">
        <v>2</v>
      </c>
      <c r="CG338" s="221">
        <v>2</v>
      </c>
      <c r="CH338" s="221">
        <v>2</v>
      </c>
      <c r="CI338" s="221">
        <v>2</v>
      </c>
      <c r="CJ338" s="337">
        <v>2</v>
      </c>
      <c r="CK338" s="221">
        <v>2</v>
      </c>
      <c r="CL338" s="222">
        <f t="shared" si="196"/>
        <v>26</v>
      </c>
      <c r="CM338" s="237">
        <f t="shared" si="188"/>
        <v>1</v>
      </c>
      <c r="CN338" s="222">
        <f t="shared" si="199"/>
        <v>0</v>
      </c>
      <c r="CO338" s="237">
        <f t="shared" si="190"/>
        <v>0</v>
      </c>
      <c r="CP338" s="222">
        <f t="shared" si="200"/>
        <v>0</v>
      </c>
      <c r="CQ338" s="237">
        <f t="shared" si="192"/>
        <v>0</v>
      </c>
      <c r="CR338" s="222">
        <f t="shared" si="197"/>
        <v>0</v>
      </c>
      <c r="CS338" s="237">
        <f t="shared" si="193"/>
        <v>0</v>
      </c>
      <c r="CT338" s="223">
        <f t="shared" si="194"/>
        <v>2</v>
      </c>
      <c r="CU338" s="223" t="str">
        <f t="shared" si="195"/>
        <v>Đạt mục tiêu</v>
      </c>
      <c r="CV338" s="296"/>
    </row>
    <row r="339" spans="1:100" s="1" customFormat="1" ht="55.5">
      <c r="A339" s="1036"/>
      <c r="B339" s="1024" t="s">
        <v>489</v>
      </c>
      <c r="C339" s="1033" t="s">
        <v>41</v>
      </c>
      <c r="D339" s="1024" t="s">
        <v>170</v>
      </c>
      <c r="E339" s="1033" t="s">
        <v>41</v>
      </c>
      <c r="F339" s="217" t="s">
        <v>170</v>
      </c>
      <c r="G339" s="51" t="s">
        <v>425</v>
      </c>
      <c r="H339" s="51"/>
      <c r="I339" s="592"/>
      <c r="J339" s="117"/>
      <c r="K339" s="491"/>
      <c r="L339" s="5" t="s">
        <v>32</v>
      </c>
      <c r="M339" s="212" t="s">
        <v>2177</v>
      </c>
      <c r="N339" s="165" t="s">
        <v>11</v>
      </c>
      <c r="O339" s="221" t="s">
        <v>29</v>
      </c>
      <c r="P339" s="221" t="s">
        <v>24</v>
      </c>
      <c r="Q339" s="5"/>
      <c r="R339" s="5"/>
      <c r="S339" s="5"/>
      <c r="T339" s="5"/>
      <c r="U339" s="6"/>
      <c r="V339" s="5"/>
      <c r="W339" s="5"/>
      <c r="X339" s="5"/>
      <c r="Y339" s="5"/>
      <c r="Z339" s="5" t="s">
        <v>24</v>
      </c>
      <c r="AA339" s="5"/>
      <c r="AB339" s="80">
        <f>COUNTIF($Q339:$AA339,"x")</f>
        <v>1</v>
      </c>
      <c r="AC339" s="642"/>
      <c r="AD339" s="7"/>
      <c r="AE339" s="7"/>
      <c r="AF339" s="7"/>
      <c r="AG339" s="7"/>
      <c r="AH339" s="7"/>
      <c r="AI339" s="7"/>
      <c r="AJ339" s="7"/>
      <c r="AK339" s="7"/>
      <c r="AL339" s="7"/>
      <c r="AM339" s="7"/>
      <c r="AN339" s="7"/>
      <c r="AO339" s="7"/>
      <c r="AP339" s="7"/>
      <c r="AQ339" s="7"/>
      <c r="AR339" s="7"/>
      <c r="AS339" s="7"/>
      <c r="AT339" s="7"/>
      <c r="AU339" s="7"/>
      <c r="AV339" s="55"/>
      <c r="AW339" s="7"/>
      <c r="AX339" s="7"/>
      <c r="AY339" s="7"/>
      <c r="AZ339" s="7"/>
      <c r="BA339" s="7"/>
      <c r="BB339" s="7"/>
      <c r="BC339" s="7"/>
      <c r="BD339" s="7"/>
      <c r="BE339" s="7"/>
      <c r="BF339" s="7"/>
      <c r="BG339" s="7"/>
      <c r="BH339" s="7"/>
      <c r="BI339" s="7" t="s">
        <v>1315</v>
      </c>
      <c r="BJ339" s="7"/>
      <c r="BK339" s="7"/>
      <c r="BL339" s="781">
        <v>2</v>
      </c>
      <c r="BM339" s="221">
        <v>2</v>
      </c>
      <c r="BN339" s="221">
        <v>2</v>
      </c>
      <c r="BO339" s="221">
        <v>2</v>
      </c>
      <c r="BP339" s="221">
        <v>2</v>
      </c>
      <c r="BQ339" s="221">
        <v>2</v>
      </c>
      <c r="BR339" s="798">
        <v>2</v>
      </c>
      <c r="BS339" s="226">
        <v>2</v>
      </c>
      <c r="BT339" s="221">
        <v>2</v>
      </c>
      <c r="BU339" s="221">
        <v>2</v>
      </c>
      <c r="BV339" s="221">
        <v>2</v>
      </c>
      <c r="BW339" s="798">
        <v>2</v>
      </c>
      <c r="BX339" s="221">
        <v>2</v>
      </c>
      <c r="BY339" s="798">
        <v>2</v>
      </c>
      <c r="BZ339" s="798">
        <v>2</v>
      </c>
      <c r="CA339" s="221">
        <v>2</v>
      </c>
      <c r="CB339" s="221">
        <v>2</v>
      </c>
      <c r="CC339" s="221">
        <v>2</v>
      </c>
      <c r="CD339" s="337">
        <v>2</v>
      </c>
      <c r="CE339" s="221">
        <v>2</v>
      </c>
      <c r="CF339" s="221">
        <v>2</v>
      </c>
      <c r="CG339" s="221">
        <v>2</v>
      </c>
      <c r="CH339" s="221">
        <v>2</v>
      </c>
      <c r="CI339" s="221">
        <v>2</v>
      </c>
      <c r="CJ339" s="337">
        <v>2</v>
      </c>
      <c r="CK339" s="221">
        <v>2</v>
      </c>
      <c r="CL339" s="222">
        <f t="shared" ref="CL339:CL344" si="201">COUNTIF(BL339:CK339,"2")</f>
        <v>26</v>
      </c>
      <c r="CM339" s="237">
        <f t="shared" ref="CM339:CM351" si="202">CL339/(CL339+CN339+CP339+CR339)</f>
        <v>1</v>
      </c>
      <c r="CN339" s="222">
        <f t="shared" si="199"/>
        <v>0</v>
      </c>
      <c r="CO339" s="237">
        <f t="shared" ref="CO339:CO344" si="203">CN339/(CL339+CN339+CP339+CR339)</f>
        <v>0</v>
      </c>
      <c r="CP339" s="222">
        <f t="shared" si="200"/>
        <v>0</v>
      </c>
      <c r="CQ339" s="237">
        <f t="shared" ref="CQ339:CQ344" si="204">CP339/(CL339+CN339+CP339+CR339)</f>
        <v>0</v>
      </c>
      <c r="CR339" s="222">
        <f t="shared" si="197"/>
        <v>0</v>
      </c>
      <c r="CS339" s="237">
        <f t="shared" ref="CS339:CS344" si="205">CR339/(CL339+CN339+CP339+CR339)</f>
        <v>0</v>
      </c>
      <c r="CT339" s="223">
        <f>(((CL339*2)+(CN339*1)+(CP339*0)))/(CL339+CN339+CP339)</f>
        <v>2</v>
      </c>
      <c r="CU339" s="223" t="str">
        <f>IF(CS339&gt;=50%,"KĐG",IF(CT339&gt;=1.6,"Đạt mục tiêu",IF(CT339&gt;=1,"Cần cố gắng","Chưa đạt")))</f>
        <v>Đạt mục tiêu</v>
      </c>
      <c r="CV339" s="5"/>
    </row>
    <row r="340" spans="1:100" s="1" customFormat="1" ht="55.5">
      <c r="A340" s="1036"/>
      <c r="B340" s="1024"/>
      <c r="C340" s="1033"/>
      <c r="D340" s="1024"/>
      <c r="E340" s="1033"/>
      <c r="F340" s="217" t="s">
        <v>1916</v>
      </c>
      <c r="G340" s="217" t="s">
        <v>2186</v>
      </c>
      <c r="H340" s="217"/>
      <c r="I340" s="618"/>
      <c r="J340" s="117"/>
      <c r="K340" s="491"/>
      <c r="L340" s="5" t="s">
        <v>32</v>
      </c>
      <c r="M340" s="212" t="s">
        <v>31</v>
      </c>
      <c r="N340" s="165" t="s">
        <v>11</v>
      </c>
      <c r="O340" s="221" t="s">
        <v>29</v>
      </c>
      <c r="P340" s="221" t="s">
        <v>24</v>
      </c>
      <c r="Q340" s="5"/>
      <c r="R340" s="5"/>
      <c r="S340" s="5" t="s">
        <v>24</v>
      </c>
      <c r="T340" s="5"/>
      <c r="U340" s="6"/>
      <c r="V340" s="5"/>
      <c r="W340" s="5"/>
      <c r="X340" s="5"/>
      <c r="Y340" s="5"/>
      <c r="Z340" s="5"/>
      <c r="AA340" s="5"/>
      <c r="AB340" s="80">
        <f>COUNTIF($Q340:$AA340,"x")</f>
        <v>1</v>
      </c>
      <c r="AC340" s="642"/>
      <c r="AD340" s="7"/>
      <c r="AE340" s="7"/>
      <c r="AF340" s="7"/>
      <c r="AG340" s="7"/>
      <c r="AH340" s="7"/>
      <c r="AI340" s="7"/>
      <c r="AJ340" s="7"/>
      <c r="AK340" s="7"/>
      <c r="AL340" s="7" t="s">
        <v>1315</v>
      </c>
      <c r="AM340" s="7"/>
      <c r="AN340" s="7"/>
      <c r="AO340" s="7"/>
      <c r="AP340" s="7"/>
      <c r="AQ340" s="7"/>
      <c r="AR340" s="7"/>
      <c r="AS340" s="7"/>
      <c r="AT340" s="7"/>
      <c r="AU340" s="7"/>
      <c r="AV340" s="55"/>
      <c r="AW340" s="7"/>
      <c r="AX340" s="7"/>
      <c r="AY340" s="7"/>
      <c r="AZ340" s="7"/>
      <c r="BA340" s="7"/>
      <c r="BB340" s="7"/>
      <c r="BC340" s="7"/>
      <c r="BD340" s="7"/>
      <c r="BE340" s="7"/>
      <c r="BF340" s="7"/>
      <c r="BG340" s="7"/>
      <c r="BH340" s="7"/>
      <c r="BI340" s="7"/>
      <c r="BJ340" s="7"/>
      <c r="BK340" s="7"/>
      <c r="BL340" s="781">
        <v>2</v>
      </c>
      <c r="BM340" s="221">
        <v>2</v>
      </c>
      <c r="BN340" s="221">
        <v>2</v>
      </c>
      <c r="BO340" s="221">
        <v>2</v>
      </c>
      <c r="BP340" s="221">
        <v>2</v>
      </c>
      <c r="BQ340" s="221">
        <v>2</v>
      </c>
      <c r="BR340" s="798">
        <v>2</v>
      </c>
      <c r="BS340" s="226">
        <v>2</v>
      </c>
      <c r="BT340" s="221">
        <v>2</v>
      </c>
      <c r="BU340" s="221">
        <v>2</v>
      </c>
      <c r="BV340" s="221">
        <v>2</v>
      </c>
      <c r="BW340" s="798">
        <v>2</v>
      </c>
      <c r="BX340" s="221">
        <v>2</v>
      </c>
      <c r="BY340" s="798">
        <v>2</v>
      </c>
      <c r="BZ340" s="798">
        <v>2</v>
      </c>
      <c r="CA340" s="221">
        <v>2</v>
      </c>
      <c r="CB340" s="221">
        <v>2</v>
      </c>
      <c r="CC340" s="221">
        <v>2</v>
      </c>
      <c r="CD340" s="337">
        <v>2</v>
      </c>
      <c r="CE340" s="221">
        <v>2</v>
      </c>
      <c r="CF340" s="221">
        <v>2</v>
      </c>
      <c r="CG340" s="221">
        <v>2</v>
      </c>
      <c r="CH340" s="221">
        <v>2</v>
      </c>
      <c r="CI340" s="221">
        <v>2</v>
      </c>
      <c r="CJ340" s="337">
        <v>2</v>
      </c>
      <c r="CK340" s="221">
        <v>2</v>
      </c>
      <c r="CL340" s="222">
        <f t="shared" si="201"/>
        <v>26</v>
      </c>
      <c r="CM340" s="237">
        <f t="shared" si="202"/>
        <v>1</v>
      </c>
      <c r="CN340" s="222">
        <f t="shared" si="199"/>
        <v>0</v>
      </c>
      <c r="CO340" s="237">
        <f t="shared" si="203"/>
        <v>0</v>
      </c>
      <c r="CP340" s="222">
        <f t="shared" si="200"/>
        <v>0</v>
      </c>
      <c r="CQ340" s="237">
        <f t="shared" si="204"/>
        <v>0</v>
      </c>
      <c r="CR340" s="222">
        <f t="shared" si="197"/>
        <v>0</v>
      </c>
      <c r="CS340" s="237">
        <f t="shared" si="205"/>
        <v>0</v>
      </c>
      <c r="CT340" s="223">
        <f>(((CL340*2)+(CN340*1)+(CP340*0)))/(CL340+CN340+CP340)</f>
        <v>2</v>
      </c>
      <c r="CU340" s="223" t="str">
        <f>IF(CS340&gt;=50%,"KĐG",IF(CT340&gt;=1.6,"Đạt mục tiêu",IF(CT340&gt;=1,"Cần cố gắng","Chưa đạt")))</f>
        <v>Đạt mục tiêu</v>
      </c>
      <c r="CV340" s="5"/>
    </row>
    <row r="341" spans="1:100" s="1" customFormat="1" ht="62">
      <c r="A341" s="1036"/>
      <c r="B341" s="1024"/>
      <c r="C341" s="1033"/>
      <c r="D341" s="1024"/>
      <c r="E341" s="1033"/>
      <c r="F341" s="217" t="s">
        <v>1844</v>
      </c>
      <c r="G341" s="217" t="s">
        <v>2185</v>
      </c>
      <c r="H341" s="217"/>
      <c r="I341" s="618"/>
      <c r="J341" s="117"/>
      <c r="K341" s="491"/>
      <c r="L341" s="5" t="s">
        <v>32</v>
      </c>
      <c r="M341" s="212" t="s">
        <v>31</v>
      </c>
      <c r="N341" s="165" t="s">
        <v>11</v>
      </c>
      <c r="O341" s="221" t="s">
        <v>29</v>
      </c>
      <c r="P341" s="221"/>
      <c r="Q341" s="5"/>
      <c r="R341" s="5"/>
      <c r="S341" s="5" t="s">
        <v>24</v>
      </c>
      <c r="T341" s="5"/>
      <c r="U341" s="6"/>
      <c r="V341" s="5"/>
      <c r="W341" s="5"/>
      <c r="X341" s="5"/>
      <c r="Y341" s="5"/>
      <c r="Z341" s="5"/>
      <c r="AA341" s="5"/>
      <c r="AB341" s="80">
        <f>COUNTIF($Q341:$AA341,"x")</f>
        <v>1</v>
      </c>
      <c r="AC341" s="642"/>
      <c r="AD341" s="7"/>
      <c r="AE341" s="7"/>
      <c r="AF341" s="7"/>
      <c r="AG341" s="7"/>
      <c r="AH341" s="7"/>
      <c r="AI341" s="7"/>
      <c r="AJ341" s="7"/>
      <c r="AK341" s="7" t="s">
        <v>1315</v>
      </c>
      <c r="AL341" s="7"/>
      <c r="AM341" s="7"/>
      <c r="AN341" s="7"/>
      <c r="AO341" s="7"/>
      <c r="AP341" s="7"/>
      <c r="AQ341" s="7"/>
      <c r="AR341" s="7"/>
      <c r="AS341" s="7"/>
      <c r="AT341" s="7"/>
      <c r="AU341" s="7"/>
      <c r="AV341" s="55"/>
      <c r="AW341" s="7"/>
      <c r="AX341" s="7"/>
      <c r="AY341" s="7"/>
      <c r="AZ341" s="7"/>
      <c r="BA341" s="7"/>
      <c r="BB341" s="7"/>
      <c r="BC341" s="7"/>
      <c r="BD341" s="7"/>
      <c r="BE341" s="7"/>
      <c r="BF341" s="7"/>
      <c r="BG341" s="7"/>
      <c r="BH341" s="7"/>
      <c r="BI341" s="7"/>
      <c r="BJ341" s="7"/>
      <c r="BK341" s="7"/>
      <c r="BL341" s="781">
        <v>2</v>
      </c>
      <c r="BM341" s="221">
        <v>2</v>
      </c>
      <c r="BN341" s="221">
        <v>2</v>
      </c>
      <c r="BO341" s="221">
        <v>2</v>
      </c>
      <c r="BP341" s="221">
        <v>2</v>
      </c>
      <c r="BQ341" s="221">
        <v>2</v>
      </c>
      <c r="BR341" s="798">
        <v>2</v>
      </c>
      <c r="BS341" s="226">
        <v>2</v>
      </c>
      <c r="BT341" s="221">
        <v>2</v>
      </c>
      <c r="BU341" s="221">
        <v>2</v>
      </c>
      <c r="BV341" s="221">
        <v>2</v>
      </c>
      <c r="BW341" s="798">
        <v>2</v>
      </c>
      <c r="BX341" s="221">
        <v>1</v>
      </c>
      <c r="BY341" s="798">
        <v>2</v>
      </c>
      <c r="BZ341" s="798">
        <v>2</v>
      </c>
      <c r="CA341" s="221">
        <v>2</v>
      </c>
      <c r="CB341" s="221">
        <v>2</v>
      </c>
      <c r="CC341" s="221">
        <v>2</v>
      </c>
      <c r="CD341" s="337">
        <v>2</v>
      </c>
      <c r="CE341" s="221">
        <v>2</v>
      </c>
      <c r="CF341" s="221">
        <v>2</v>
      </c>
      <c r="CG341" s="221">
        <v>2</v>
      </c>
      <c r="CH341" s="221">
        <v>2</v>
      </c>
      <c r="CI341" s="221">
        <v>2</v>
      </c>
      <c r="CJ341" s="337">
        <v>2</v>
      </c>
      <c r="CK341" s="221">
        <v>2</v>
      </c>
      <c r="CL341" s="222">
        <f t="shared" si="201"/>
        <v>25</v>
      </c>
      <c r="CM341" s="237">
        <f t="shared" si="202"/>
        <v>0.96153846153846156</v>
      </c>
      <c r="CN341" s="222">
        <f t="shared" si="199"/>
        <v>1</v>
      </c>
      <c r="CO341" s="237">
        <f t="shared" si="203"/>
        <v>3.8461538461538464E-2</v>
      </c>
      <c r="CP341" s="222">
        <f t="shared" si="200"/>
        <v>0</v>
      </c>
      <c r="CQ341" s="237">
        <f t="shared" si="204"/>
        <v>0</v>
      </c>
      <c r="CR341" s="222">
        <f t="shared" si="197"/>
        <v>0</v>
      </c>
      <c r="CS341" s="237">
        <f t="shared" si="205"/>
        <v>0</v>
      </c>
      <c r="CT341" s="223">
        <f>(((CL341*2)+(CN341*1)+(CP341*0)))/(CL341+CN341+CP341)</f>
        <v>1.9615384615384615</v>
      </c>
      <c r="CU341" s="223" t="str">
        <f>IF(CS341&gt;=50%,"KĐG",IF(CT341&gt;=1.6,"Đạt mục tiêu",IF(CT341&gt;=1,"Cần cố gắng","Chưa đạt")))</f>
        <v>Đạt mục tiêu</v>
      </c>
      <c r="CV341" s="5"/>
    </row>
    <row r="342" spans="1:100" s="1" customFormat="1" ht="55.5">
      <c r="A342" s="227">
        <v>121</v>
      </c>
      <c r="B342" s="217" t="s">
        <v>612</v>
      </c>
      <c r="C342" s="150" t="s">
        <v>41</v>
      </c>
      <c r="D342" s="62" t="s">
        <v>613</v>
      </c>
      <c r="E342" s="150" t="s">
        <v>41</v>
      </c>
      <c r="F342" s="217" t="s">
        <v>613</v>
      </c>
      <c r="G342" s="51" t="s">
        <v>670</v>
      </c>
      <c r="H342" s="51"/>
      <c r="I342" s="592"/>
      <c r="J342" s="117"/>
      <c r="K342" s="491"/>
      <c r="L342" s="5" t="s">
        <v>32</v>
      </c>
      <c r="M342" s="212" t="s">
        <v>31</v>
      </c>
      <c r="N342" s="165" t="s">
        <v>11</v>
      </c>
      <c r="O342" s="221" t="s">
        <v>29</v>
      </c>
      <c r="P342" s="221" t="s">
        <v>24</v>
      </c>
      <c r="Q342" s="5"/>
      <c r="R342" s="5"/>
      <c r="S342" s="5" t="s">
        <v>24</v>
      </c>
      <c r="T342" s="5"/>
      <c r="U342" s="6"/>
      <c r="V342" s="5"/>
      <c r="W342" s="5"/>
      <c r="X342" s="5"/>
      <c r="Y342" s="5"/>
      <c r="Z342" s="5"/>
      <c r="AA342" s="5"/>
      <c r="AB342" s="80">
        <v>1</v>
      </c>
      <c r="AC342" s="642"/>
      <c r="AD342" s="7"/>
      <c r="AE342" s="7"/>
      <c r="AF342" s="7"/>
      <c r="AG342" s="7"/>
      <c r="AH342" s="7"/>
      <c r="AI342" s="7"/>
      <c r="AJ342" s="7"/>
      <c r="AK342" s="7" t="s">
        <v>1318</v>
      </c>
      <c r="AL342" s="7"/>
      <c r="AM342" s="7"/>
      <c r="AN342" s="7"/>
      <c r="AO342" s="7"/>
      <c r="AP342" s="7"/>
      <c r="AQ342" s="7"/>
      <c r="AR342" s="7"/>
      <c r="AS342" s="7"/>
      <c r="AT342" s="7"/>
      <c r="AU342" s="7"/>
      <c r="AV342" s="55"/>
      <c r="AW342" s="7"/>
      <c r="AX342" s="7"/>
      <c r="AY342" s="7"/>
      <c r="AZ342" s="7"/>
      <c r="BA342" s="7"/>
      <c r="BB342" s="7"/>
      <c r="BC342" s="7"/>
      <c r="BD342" s="7"/>
      <c r="BE342" s="7"/>
      <c r="BF342" s="7"/>
      <c r="BG342" s="7"/>
      <c r="BH342" s="7"/>
      <c r="BI342" s="7"/>
      <c r="BJ342" s="7"/>
      <c r="BK342" s="7"/>
      <c r="BL342" s="781">
        <v>2</v>
      </c>
      <c r="BM342" s="221">
        <v>2</v>
      </c>
      <c r="BN342" s="221">
        <v>2</v>
      </c>
      <c r="BO342" s="221">
        <v>2</v>
      </c>
      <c r="BP342" s="221">
        <v>2</v>
      </c>
      <c r="BQ342" s="221">
        <v>2</v>
      </c>
      <c r="BR342" s="798">
        <v>2</v>
      </c>
      <c r="BS342" s="226">
        <v>2</v>
      </c>
      <c r="BT342" s="221">
        <v>2</v>
      </c>
      <c r="BU342" s="221">
        <v>2</v>
      </c>
      <c r="BV342" s="221">
        <v>2</v>
      </c>
      <c r="BW342" s="798">
        <v>2</v>
      </c>
      <c r="BX342" s="221">
        <v>2</v>
      </c>
      <c r="BY342" s="798">
        <v>2</v>
      </c>
      <c r="BZ342" s="798">
        <v>2</v>
      </c>
      <c r="CA342" s="221">
        <v>2</v>
      </c>
      <c r="CB342" s="221">
        <v>2</v>
      </c>
      <c r="CC342" s="221">
        <v>2</v>
      </c>
      <c r="CD342" s="337">
        <v>2</v>
      </c>
      <c r="CE342" s="221">
        <v>2</v>
      </c>
      <c r="CF342" s="221">
        <v>2</v>
      </c>
      <c r="CG342" s="221">
        <v>2</v>
      </c>
      <c r="CH342" s="221">
        <v>2</v>
      </c>
      <c r="CI342" s="221">
        <v>2</v>
      </c>
      <c r="CJ342" s="337">
        <v>2</v>
      </c>
      <c r="CK342" s="221">
        <v>2</v>
      </c>
      <c r="CL342" s="222">
        <f t="shared" si="201"/>
        <v>26</v>
      </c>
      <c r="CM342" s="237">
        <f t="shared" si="202"/>
        <v>1</v>
      </c>
      <c r="CN342" s="222">
        <f t="shared" si="199"/>
        <v>0</v>
      </c>
      <c r="CO342" s="237">
        <f t="shared" si="203"/>
        <v>0</v>
      </c>
      <c r="CP342" s="222">
        <f t="shared" si="200"/>
        <v>0</v>
      </c>
      <c r="CQ342" s="237">
        <f t="shared" si="204"/>
        <v>0</v>
      </c>
      <c r="CR342" s="222">
        <f t="shared" si="197"/>
        <v>0</v>
      </c>
      <c r="CS342" s="237">
        <f t="shared" si="205"/>
        <v>0</v>
      </c>
      <c r="CT342" s="223">
        <f>(((CL342*2)+(CN342*1)+(CP342*0)))/(CL342+CN342+CP342)</f>
        <v>2</v>
      </c>
      <c r="CU342" s="223" t="str">
        <f>IF(CS342&gt;=50%,"KĐG",IF(CT342&gt;=1.6,"Đạt mục tiêu",IF(CT342&gt;=1,"Cần cố gắng","Chưa đạt")))</f>
        <v>Đạt mục tiêu</v>
      </c>
      <c r="CV342" s="5"/>
    </row>
    <row r="343" spans="1:100" s="1" customFormat="1" ht="55.5">
      <c r="A343" s="1036">
        <v>122</v>
      </c>
      <c r="B343" s="1024" t="s">
        <v>638</v>
      </c>
      <c r="C343" s="1033" t="s">
        <v>26</v>
      </c>
      <c r="D343" s="1024" t="s">
        <v>639</v>
      </c>
      <c r="E343" s="1033" t="s">
        <v>26</v>
      </c>
      <c r="F343" s="1024" t="s">
        <v>2415</v>
      </c>
      <c r="G343" s="217" t="s">
        <v>1967</v>
      </c>
      <c r="H343" s="217"/>
      <c r="I343" s="620"/>
      <c r="J343" s="117"/>
      <c r="K343" s="491"/>
      <c r="L343" s="5" t="s">
        <v>32</v>
      </c>
      <c r="M343" s="212" t="s">
        <v>31</v>
      </c>
      <c r="N343" s="165" t="s">
        <v>11</v>
      </c>
      <c r="O343" s="221"/>
      <c r="P343" s="221"/>
      <c r="Q343" s="5"/>
      <c r="R343" s="5"/>
      <c r="S343" s="5"/>
      <c r="T343" s="5"/>
      <c r="U343" s="6"/>
      <c r="V343" s="5"/>
      <c r="W343" s="5"/>
      <c r="X343" s="5"/>
      <c r="Y343" s="5"/>
      <c r="Z343" s="5" t="s">
        <v>24</v>
      </c>
      <c r="AA343" s="5" t="s">
        <v>24</v>
      </c>
      <c r="AB343" s="80">
        <f>COUNTIF($Q343:$AA343,"x")</f>
        <v>2</v>
      </c>
      <c r="AC343" s="642"/>
      <c r="AD343" s="7"/>
      <c r="AE343" s="7"/>
      <c r="AF343" s="7"/>
      <c r="AG343" s="7"/>
      <c r="AH343" s="7"/>
      <c r="AI343" s="7"/>
      <c r="AJ343" s="7"/>
      <c r="AK343" s="7"/>
      <c r="AL343" s="7"/>
      <c r="AM343" s="7"/>
      <c r="AN343" s="7"/>
      <c r="AO343" s="7"/>
      <c r="AP343" s="7"/>
      <c r="AQ343" s="7"/>
      <c r="AR343" s="7"/>
      <c r="AS343" s="7"/>
      <c r="AT343" s="7"/>
      <c r="AU343" s="7"/>
      <c r="AV343" s="55"/>
      <c r="AW343" s="7"/>
      <c r="AX343" s="7"/>
      <c r="AY343" s="7"/>
      <c r="AZ343" s="7"/>
      <c r="BA343" s="7"/>
      <c r="BB343" s="7"/>
      <c r="BC343" s="7"/>
      <c r="BD343" s="7"/>
      <c r="BE343" s="7"/>
      <c r="BF343" s="7"/>
      <c r="BG343" s="7"/>
      <c r="BH343" s="7"/>
      <c r="BI343" s="7"/>
      <c r="BJ343" s="7"/>
      <c r="BK343" s="7"/>
      <c r="BL343" s="781">
        <v>2</v>
      </c>
      <c r="BM343" s="221">
        <v>2</v>
      </c>
      <c r="BN343" s="221">
        <v>2</v>
      </c>
      <c r="BO343" s="221">
        <v>2</v>
      </c>
      <c r="BP343" s="221">
        <v>2</v>
      </c>
      <c r="BQ343" s="221">
        <v>2</v>
      </c>
      <c r="BR343" s="798">
        <v>2</v>
      </c>
      <c r="BS343" s="226">
        <v>2</v>
      </c>
      <c r="BT343" s="221">
        <v>2</v>
      </c>
      <c r="BU343" s="221">
        <v>2</v>
      </c>
      <c r="BV343" s="221">
        <v>2</v>
      </c>
      <c r="BW343" s="798">
        <v>2</v>
      </c>
      <c r="BX343" s="221">
        <v>2</v>
      </c>
      <c r="BY343" s="798">
        <v>2</v>
      </c>
      <c r="BZ343" s="798">
        <v>2</v>
      </c>
      <c r="CA343" s="221">
        <v>2</v>
      </c>
      <c r="CB343" s="221">
        <v>2</v>
      </c>
      <c r="CC343" s="221">
        <v>2</v>
      </c>
      <c r="CD343" s="337">
        <v>2</v>
      </c>
      <c r="CE343" s="221">
        <v>2</v>
      </c>
      <c r="CF343" s="221">
        <v>2</v>
      </c>
      <c r="CG343" s="221">
        <v>2</v>
      </c>
      <c r="CH343" s="221">
        <v>2</v>
      </c>
      <c r="CI343" s="221">
        <v>2</v>
      </c>
      <c r="CJ343" s="337">
        <v>2</v>
      </c>
      <c r="CK343" s="221">
        <v>2</v>
      </c>
      <c r="CL343" s="222">
        <f t="shared" si="201"/>
        <v>26</v>
      </c>
      <c r="CM343" s="237">
        <f t="shared" si="202"/>
        <v>1</v>
      </c>
      <c r="CN343" s="222">
        <f t="shared" si="199"/>
        <v>0</v>
      </c>
      <c r="CO343" s="237">
        <f t="shared" si="203"/>
        <v>0</v>
      </c>
      <c r="CP343" s="222">
        <f t="shared" si="200"/>
        <v>0</v>
      </c>
      <c r="CQ343" s="237">
        <f t="shared" si="204"/>
        <v>0</v>
      </c>
      <c r="CR343" s="222">
        <f t="shared" si="197"/>
        <v>0</v>
      </c>
      <c r="CS343" s="237">
        <f t="shared" si="205"/>
        <v>0</v>
      </c>
      <c r="CT343" s="223">
        <f>(((CL343*2)+(CN343*1)+(CP343*0)))/(CL343+CN343+CP343)</f>
        <v>2</v>
      </c>
      <c r="CU343" s="223" t="str">
        <f>IF(CS343&gt;=50%,"KĐG",IF(CT343&gt;=1.6,"Đạt mục tiêu",IF(CT343&gt;=1,"Cần cố gắng","Chưa đạt")))</f>
        <v>Đạt mục tiêu</v>
      </c>
      <c r="CV343" s="5"/>
    </row>
    <row r="344" spans="1:100" s="1" customFormat="1" ht="55.5">
      <c r="A344" s="1036"/>
      <c r="B344" s="1024"/>
      <c r="C344" s="1033"/>
      <c r="D344" s="1024"/>
      <c r="E344" s="1033"/>
      <c r="F344" s="1024"/>
      <c r="G344" s="217" t="s">
        <v>2416</v>
      </c>
      <c r="H344" s="217"/>
      <c r="I344" s="620"/>
      <c r="J344" s="117"/>
      <c r="K344" s="491"/>
      <c r="L344" s="5" t="s">
        <v>32</v>
      </c>
      <c r="M344" s="212" t="s">
        <v>31</v>
      </c>
      <c r="N344" s="165" t="s">
        <v>11</v>
      </c>
      <c r="O344" s="221" t="s">
        <v>51</v>
      </c>
      <c r="P344" s="221"/>
      <c r="Q344" s="5"/>
      <c r="R344" s="5"/>
      <c r="S344" s="5"/>
      <c r="T344" s="5"/>
      <c r="U344" s="6"/>
      <c r="V344" s="5"/>
      <c r="W344" s="5"/>
      <c r="X344" s="5"/>
      <c r="Y344" s="5" t="s">
        <v>24</v>
      </c>
      <c r="Z344" s="5"/>
      <c r="AA344" s="5"/>
      <c r="AB344" s="80">
        <v>1</v>
      </c>
      <c r="AC344" s="642"/>
      <c r="AD344" s="7"/>
      <c r="AE344" s="7"/>
      <c r="AF344" s="7"/>
      <c r="AG344" s="7"/>
      <c r="AH344" s="7"/>
      <c r="AI344" s="7"/>
      <c r="AJ344" s="7"/>
      <c r="AK344" s="7"/>
      <c r="AL344" s="7"/>
      <c r="AM344" s="7"/>
      <c r="AN344" s="7"/>
      <c r="AO344" s="7"/>
      <c r="AP344" s="7"/>
      <c r="AQ344" s="7"/>
      <c r="AR344" s="7"/>
      <c r="AS344" s="7"/>
      <c r="AT344" s="7"/>
      <c r="AU344" s="7"/>
      <c r="AV344" s="55"/>
      <c r="AW344" s="7"/>
      <c r="AX344" s="7"/>
      <c r="AY344" s="7"/>
      <c r="AZ344" s="7"/>
      <c r="BA344" s="7"/>
      <c r="BB344" s="7"/>
      <c r="BC344" s="7"/>
      <c r="BD344" s="7"/>
      <c r="BE344" s="7"/>
      <c r="BF344" s="7"/>
      <c r="BG344" s="7" t="s">
        <v>1315</v>
      </c>
      <c r="BH344" s="7"/>
      <c r="BI344" s="7"/>
      <c r="BJ344" s="7"/>
      <c r="BK344" s="7"/>
      <c r="BL344" s="781">
        <v>1</v>
      </c>
      <c r="BM344" s="221">
        <v>2</v>
      </c>
      <c r="BN344" s="221">
        <v>2</v>
      </c>
      <c r="BO344" s="221">
        <v>2</v>
      </c>
      <c r="BP344" s="221">
        <v>2</v>
      </c>
      <c r="BQ344" s="221">
        <v>2</v>
      </c>
      <c r="BR344" s="798">
        <v>2</v>
      </c>
      <c r="BS344" s="226">
        <v>2</v>
      </c>
      <c r="BT344" s="221">
        <v>2</v>
      </c>
      <c r="BU344" s="221">
        <v>2</v>
      </c>
      <c r="BV344" s="221">
        <v>2</v>
      </c>
      <c r="BW344" s="798">
        <v>1</v>
      </c>
      <c r="BX344" s="221">
        <v>2</v>
      </c>
      <c r="BY344" s="798">
        <v>2</v>
      </c>
      <c r="BZ344" s="798">
        <v>2</v>
      </c>
      <c r="CA344" s="221">
        <v>2</v>
      </c>
      <c r="CB344" s="221">
        <v>2</v>
      </c>
      <c r="CC344" s="221">
        <v>2</v>
      </c>
      <c r="CD344" s="337">
        <v>2</v>
      </c>
      <c r="CE344" s="221">
        <v>2</v>
      </c>
      <c r="CF344" s="221">
        <v>2</v>
      </c>
      <c r="CG344" s="221">
        <v>2</v>
      </c>
      <c r="CH344" s="221">
        <v>2</v>
      </c>
      <c r="CI344" s="221">
        <v>2</v>
      </c>
      <c r="CJ344" s="337">
        <v>2</v>
      </c>
      <c r="CK344" s="221">
        <v>2</v>
      </c>
      <c r="CL344" s="222">
        <f t="shared" si="201"/>
        <v>24</v>
      </c>
      <c r="CM344" s="237">
        <f t="shared" si="202"/>
        <v>0.92307692307692313</v>
      </c>
      <c r="CN344" s="222">
        <f t="shared" si="199"/>
        <v>2</v>
      </c>
      <c r="CO344" s="237">
        <f t="shared" si="203"/>
        <v>7.6923076923076927E-2</v>
      </c>
      <c r="CP344" s="222">
        <f t="shared" si="200"/>
        <v>0</v>
      </c>
      <c r="CQ344" s="237">
        <f t="shared" si="204"/>
        <v>0</v>
      </c>
      <c r="CR344" s="222">
        <f t="shared" si="197"/>
        <v>0</v>
      </c>
      <c r="CS344" s="237">
        <f t="shared" si="205"/>
        <v>0</v>
      </c>
      <c r="CT344" s="223">
        <f t="shared" ref="CT344:CT357" si="206">(((CL344*2)+(CN344*1)+(CP344*0)))/(CL344+CN344+CP344)</f>
        <v>1.9230769230769231</v>
      </c>
      <c r="CU344" s="223"/>
      <c r="CV344" s="5"/>
    </row>
    <row r="345" spans="1:100" s="1" customFormat="1" ht="28.75" customHeight="1">
      <c r="A345" s="1036"/>
      <c r="B345" s="1024"/>
      <c r="C345" s="1033"/>
      <c r="D345" s="1024"/>
      <c r="E345" s="1033"/>
      <c r="F345" s="1024"/>
      <c r="G345" s="217" t="s">
        <v>2187</v>
      </c>
      <c r="H345" s="217"/>
      <c r="I345" s="618"/>
      <c r="J345" s="117"/>
      <c r="K345" s="491"/>
      <c r="L345" s="5" t="s">
        <v>32</v>
      </c>
      <c r="M345" s="212" t="s">
        <v>31</v>
      </c>
      <c r="N345" s="165" t="s">
        <v>11</v>
      </c>
      <c r="O345" s="221" t="s">
        <v>25</v>
      </c>
      <c r="P345" s="221"/>
      <c r="Q345" s="5"/>
      <c r="R345" s="5"/>
      <c r="S345" s="5" t="s">
        <v>24</v>
      </c>
      <c r="T345" s="5"/>
      <c r="U345" s="6"/>
      <c r="V345" s="5"/>
      <c r="W345" s="5"/>
      <c r="X345" s="5"/>
      <c r="Y345" s="5"/>
      <c r="Z345" s="5"/>
      <c r="AA345" s="5"/>
      <c r="AB345" s="80">
        <v>1</v>
      </c>
      <c r="AC345" s="642"/>
      <c r="AD345" s="7"/>
      <c r="AE345" s="7"/>
      <c r="AF345" s="7"/>
      <c r="AG345" s="7"/>
      <c r="AH345" s="7"/>
      <c r="AI345" s="7"/>
      <c r="AJ345" s="7"/>
      <c r="AK345" s="7"/>
      <c r="AL345" s="7" t="s">
        <v>1315</v>
      </c>
      <c r="AM345" s="7"/>
      <c r="AN345" s="7"/>
      <c r="AO345" s="7"/>
      <c r="AP345" s="7"/>
      <c r="AQ345" s="7"/>
      <c r="AR345" s="7"/>
      <c r="AS345" s="7"/>
      <c r="AT345" s="7"/>
      <c r="AU345" s="7"/>
      <c r="AV345" s="55"/>
      <c r="AW345" s="7"/>
      <c r="AX345" s="7"/>
      <c r="AY345" s="7"/>
      <c r="AZ345" s="7"/>
      <c r="BA345" s="7"/>
      <c r="BB345" s="7"/>
      <c r="BC345" s="7"/>
      <c r="BD345" s="7"/>
      <c r="BE345" s="7"/>
      <c r="BF345" s="7"/>
      <c r="BG345" s="7"/>
      <c r="BH345" s="7"/>
      <c r="BI345" s="7"/>
      <c r="BJ345" s="7"/>
      <c r="BK345" s="7"/>
      <c r="BL345" s="781">
        <v>2</v>
      </c>
      <c r="BM345" s="221">
        <v>2</v>
      </c>
      <c r="BN345" s="221">
        <v>2</v>
      </c>
      <c r="BO345" s="221">
        <v>2</v>
      </c>
      <c r="BP345" s="221">
        <v>2</v>
      </c>
      <c r="BQ345" s="221">
        <v>2</v>
      </c>
      <c r="BR345" s="798">
        <v>2</v>
      </c>
      <c r="BS345" s="226">
        <v>2</v>
      </c>
      <c r="BT345" s="221">
        <v>2</v>
      </c>
      <c r="BU345" s="221">
        <v>2</v>
      </c>
      <c r="BV345" s="221">
        <v>2</v>
      </c>
      <c r="BW345" s="798">
        <v>2</v>
      </c>
      <c r="BX345" s="221">
        <v>2</v>
      </c>
      <c r="BY345" s="798">
        <v>1</v>
      </c>
      <c r="BZ345" s="798">
        <v>2</v>
      </c>
      <c r="CA345" s="221">
        <v>2</v>
      </c>
      <c r="CB345" s="221">
        <v>2</v>
      </c>
      <c r="CC345" s="221">
        <v>2</v>
      </c>
      <c r="CD345" s="337">
        <v>2</v>
      </c>
      <c r="CE345" s="221">
        <v>2</v>
      </c>
      <c r="CF345" s="221">
        <v>2</v>
      </c>
      <c r="CG345" s="221">
        <v>2</v>
      </c>
      <c r="CH345" s="221">
        <v>2</v>
      </c>
      <c r="CI345" s="221">
        <v>2</v>
      </c>
      <c r="CJ345" s="337">
        <v>2</v>
      </c>
      <c r="CK345" s="221">
        <v>2</v>
      </c>
      <c r="CL345" s="222">
        <f t="shared" ref="CL345:CL353" si="207">COUNTIF(BL345:CK345,"2")</f>
        <v>25</v>
      </c>
      <c r="CM345" s="237">
        <f t="shared" si="202"/>
        <v>0.96153846153846156</v>
      </c>
      <c r="CN345" s="222">
        <f t="shared" ref="CN345:CN350" si="208">COUNTIF(BL345:CK345,"1")</f>
        <v>1</v>
      </c>
      <c r="CO345" s="237">
        <f t="shared" ref="CO345:CO350" si="209">CN345/(CL345+CN345+CP345+CR345)</f>
        <v>3.8461538461538464E-2</v>
      </c>
      <c r="CP345" s="222">
        <f t="shared" ref="CP345:CP350" si="210">COUNTIF(BL345:CK345,"0")</f>
        <v>0</v>
      </c>
      <c r="CQ345" s="237">
        <f t="shared" ref="CQ345:CR353" si="211">CP345/(CL345+CN345+CP345+CR345)</f>
        <v>0</v>
      </c>
      <c r="CR345" s="222">
        <f t="shared" ref="CR345:CR350" si="212">COUNTIF(BL345:CK345,"KĐG")</f>
        <v>0</v>
      </c>
      <c r="CS345" s="237">
        <f t="shared" ref="CS345:CS350" si="213">CR345/(CL345+CN345+CP345+CR345)</f>
        <v>0</v>
      </c>
      <c r="CT345" s="223">
        <f t="shared" si="206"/>
        <v>1.9615384615384615</v>
      </c>
      <c r="CU345" s="223" t="str">
        <f t="shared" ref="CU345:CU350" si="214">IF(CS345&gt;=50%,"KĐG",IF(CT345&gt;=1.6,"Đạt mục tiêu",IF(CT345&gt;=1,"Cần cố gắng","Chưa đạt")))</f>
        <v>Đạt mục tiêu</v>
      </c>
      <c r="CV345" s="5"/>
    </row>
    <row r="346" spans="1:100" s="1" customFormat="1" ht="32.4" customHeight="1">
      <c r="A346" s="1036"/>
      <c r="B346" s="1024"/>
      <c r="C346" s="1033"/>
      <c r="D346" s="1024"/>
      <c r="E346" s="1033"/>
      <c r="F346" s="1024"/>
      <c r="G346" s="217" t="s">
        <v>2188</v>
      </c>
      <c r="H346" s="217"/>
      <c r="I346" s="618"/>
      <c r="J346" s="117"/>
      <c r="K346" s="491"/>
      <c r="L346" s="5" t="s">
        <v>32</v>
      </c>
      <c r="M346" s="212" t="s">
        <v>31</v>
      </c>
      <c r="N346" s="165" t="s">
        <v>11</v>
      </c>
      <c r="O346" s="221" t="s">
        <v>25</v>
      </c>
      <c r="P346" s="221"/>
      <c r="Q346" s="5"/>
      <c r="R346" s="5"/>
      <c r="S346" s="5" t="s">
        <v>24</v>
      </c>
      <c r="T346" s="5"/>
      <c r="U346" s="6"/>
      <c r="V346" s="5"/>
      <c r="W346" s="5"/>
      <c r="X346" s="5"/>
      <c r="Y346" s="5"/>
      <c r="Z346" s="5"/>
      <c r="AA346" s="5"/>
      <c r="AB346" s="80">
        <v>1</v>
      </c>
      <c r="AC346" s="642"/>
      <c r="AD346" s="7"/>
      <c r="AE346" s="7"/>
      <c r="AF346" s="7"/>
      <c r="AG346" s="7"/>
      <c r="AH346" s="7"/>
      <c r="AI346" s="7"/>
      <c r="AJ346" s="7"/>
      <c r="AK346" s="7"/>
      <c r="AL346" s="7"/>
      <c r="AM346" s="7"/>
      <c r="AN346" s="7" t="s">
        <v>1315</v>
      </c>
      <c r="AO346" s="7"/>
      <c r="AP346" s="7"/>
      <c r="AQ346" s="7"/>
      <c r="AR346" s="7"/>
      <c r="AS346" s="7"/>
      <c r="AT346" s="7"/>
      <c r="AU346" s="7"/>
      <c r="AV346" s="55"/>
      <c r="AW346" s="7"/>
      <c r="AX346" s="7"/>
      <c r="AY346" s="7"/>
      <c r="AZ346" s="7"/>
      <c r="BA346" s="7"/>
      <c r="BB346" s="7"/>
      <c r="BC346" s="7"/>
      <c r="BD346" s="7"/>
      <c r="BE346" s="7"/>
      <c r="BF346" s="7"/>
      <c r="BG346" s="7"/>
      <c r="BH346" s="7"/>
      <c r="BI346" s="7"/>
      <c r="BJ346" s="7"/>
      <c r="BK346" s="7"/>
      <c r="BL346" s="781">
        <v>2</v>
      </c>
      <c r="BM346" s="221">
        <v>2</v>
      </c>
      <c r="BN346" s="221">
        <v>2</v>
      </c>
      <c r="BO346" s="221">
        <v>2</v>
      </c>
      <c r="BP346" s="221">
        <v>2</v>
      </c>
      <c r="BQ346" s="221">
        <v>2</v>
      </c>
      <c r="BR346" s="798">
        <v>2</v>
      </c>
      <c r="BS346" s="226">
        <v>2</v>
      </c>
      <c r="BT346" s="221">
        <v>2</v>
      </c>
      <c r="BU346" s="221">
        <v>2</v>
      </c>
      <c r="BV346" s="221">
        <v>2</v>
      </c>
      <c r="BW346" s="798">
        <v>2</v>
      </c>
      <c r="BX346" s="221">
        <v>2</v>
      </c>
      <c r="BY346" s="798">
        <v>2</v>
      </c>
      <c r="BZ346" s="798">
        <v>2</v>
      </c>
      <c r="CA346" s="221">
        <v>2</v>
      </c>
      <c r="CB346" s="221">
        <v>2</v>
      </c>
      <c r="CC346" s="221">
        <v>2</v>
      </c>
      <c r="CD346" s="337">
        <v>2</v>
      </c>
      <c r="CE346" s="221">
        <v>2</v>
      </c>
      <c r="CF346" s="221">
        <v>2</v>
      </c>
      <c r="CG346" s="221">
        <v>2</v>
      </c>
      <c r="CH346" s="221">
        <v>2</v>
      </c>
      <c r="CI346" s="221">
        <v>2</v>
      </c>
      <c r="CJ346" s="337">
        <v>2</v>
      </c>
      <c r="CK346" s="221">
        <v>2</v>
      </c>
      <c r="CL346" s="222">
        <f t="shared" si="207"/>
        <v>26</v>
      </c>
      <c r="CM346" s="237">
        <f t="shared" si="202"/>
        <v>1</v>
      </c>
      <c r="CN346" s="222">
        <f t="shared" si="208"/>
        <v>0</v>
      </c>
      <c r="CO346" s="237">
        <f t="shared" si="209"/>
        <v>0</v>
      </c>
      <c r="CP346" s="222">
        <f t="shared" si="210"/>
        <v>0</v>
      </c>
      <c r="CQ346" s="237">
        <f t="shared" si="211"/>
        <v>0</v>
      </c>
      <c r="CR346" s="222">
        <f t="shared" si="212"/>
        <v>0</v>
      </c>
      <c r="CS346" s="237">
        <f t="shared" si="213"/>
        <v>0</v>
      </c>
      <c r="CT346" s="223">
        <f t="shared" si="206"/>
        <v>2</v>
      </c>
      <c r="CU346" s="223" t="str">
        <f t="shared" si="214"/>
        <v>Đạt mục tiêu</v>
      </c>
      <c r="CV346" s="5"/>
    </row>
    <row r="347" spans="1:100" s="1" customFormat="1" ht="26.4" customHeight="1">
      <c r="A347" s="1036"/>
      <c r="B347" s="1024"/>
      <c r="C347" s="1033"/>
      <c r="D347" s="1024"/>
      <c r="E347" s="1033"/>
      <c r="F347" s="1024"/>
      <c r="G347" s="217" t="s">
        <v>2189</v>
      </c>
      <c r="H347" s="217"/>
      <c r="I347" s="618"/>
      <c r="J347" s="117"/>
      <c r="K347" s="491"/>
      <c r="L347" s="5" t="s">
        <v>32</v>
      </c>
      <c r="M347" s="212" t="s">
        <v>31</v>
      </c>
      <c r="N347" s="165" t="s">
        <v>11</v>
      </c>
      <c r="O347" s="221" t="s">
        <v>51</v>
      </c>
      <c r="P347" s="221"/>
      <c r="Q347" s="5"/>
      <c r="R347" s="5"/>
      <c r="S347" s="5"/>
      <c r="T347" s="5"/>
      <c r="U347" s="6"/>
      <c r="V347" s="5"/>
      <c r="W347" s="5"/>
      <c r="X347" s="5"/>
      <c r="Y347" s="5" t="s">
        <v>24</v>
      </c>
      <c r="Z347" s="5"/>
      <c r="AA347" s="5"/>
      <c r="AB347" s="80">
        <v>1</v>
      </c>
      <c r="AC347" s="642"/>
      <c r="AD347" s="7"/>
      <c r="AE347" s="7"/>
      <c r="AF347" s="7"/>
      <c r="AG347" s="7"/>
      <c r="AH347" s="7"/>
      <c r="AI347" s="7"/>
      <c r="AJ347" s="7"/>
      <c r="AK347" s="7"/>
      <c r="AL347" s="7"/>
      <c r="AM347" s="7"/>
      <c r="AN347" s="7"/>
      <c r="AO347" s="7"/>
      <c r="AP347" s="7"/>
      <c r="AQ347" s="7"/>
      <c r="AR347" s="7"/>
      <c r="AS347" s="7"/>
      <c r="AT347" s="7"/>
      <c r="AU347" s="7"/>
      <c r="AV347" s="55"/>
      <c r="AW347" s="7"/>
      <c r="AX347" s="7"/>
      <c r="AY347" s="7"/>
      <c r="AZ347" s="7"/>
      <c r="BA347" s="7"/>
      <c r="BB347" s="7"/>
      <c r="BC347" s="7"/>
      <c r="BD347" s="7"/>
      <c r="BE347" s="7" t="s">
        <v>1315</v>
      </c>
      <c r="BF347" s="7"/>
      <c r="BG347" s="7"/>
      <c r="BH347" s="7"/>
      <c r="BI347" s="7"/>
      <c r="BJ347" s="7"/>
      <c r="BK347" s="7"/>
      <c r="BL347" s="781">
        <v>2</v>
      </c>
      <c r="BM347" s="221">
        <v>2</v>
      </c>
      <c r="BN347" s="221">
        <v>2</v>
      </c>
      <c r="BO347" s="221">
        <v>2</v>
      </c>
      <c r="BP347" s="221">
        <v>2</v>
      </c>
      <c r="BQ347" s="221">
        <v>2</v>
      </c>
      <c r="BR347" s="798">
        <v>2</v>
      </c>
      <c r="BS347" s="226">
        <v>2</v>
      </c>
      <c r="BT347" s="221">
        <v>1</v>
      </c>
      <c r="BU347" s="221">
        <v>2</v>
      </c>
      <c r="BV347" s="221">
        <v>2</v>
      </c>
      <c r="BW347" s="798">
        <v>2</v>
      </c>
      <c r="BX347" s="221">
        <v>2</v>
      </c>
      <c r="BY347" s="798">
        <v>2</v>
      </c>
      <c r="BZ347" s="798">
        <v>2</v>
      </c>
      <c r="CA347" s="221">
        <v>2</v>
      </c>
      <c r="CB347" s="221">
        <v>2</v>
      </c>
      <c r="CC347" s="221">
        <v>2</v>
      </c>
      <c r="CD347" s="337">
        <v>2</v>
      </c>
      <c r="CE347" s="221">
        <v>2</v>
      </c>
      <c r="CF347" s="221">
        <v>2</v>
      </c>
      <c r="CG347" s="221">
        <v>2</v>
      </c>
      <c r="CH347" s="221">
        <v>2</v>
      </c>
      <c r="CI347" s="221">
        <v>2</v>
      </c>
      <c r="CJ347" s="337">
        <v>2</v>
      </c>
      <c r="CK347" s="221">
        <v>2</v>
      </c>
      <c r="CL347" s="222">
        <f t="shared" si="207"/>
        <v>25</v>
      </c>
      <c r="CM347" s="237">
        <f t="shared" si="202"/>
        <v>0.96153846153846156</v>
      </c>
      <c r="CN347" s="222">
        <f t="shared" si="208"/>
        <v>1</v>
      </c>
      <c r="CO347" s="237">
        <f t="shared" si="209"/>
        <v>3.8461538461538464E-2</v>
      </c>
      <c r="CP347" s="222">
        <f t="shared" si="210"/>
        <v>0</v>
      </c>
      <c r="CQ347" s="237">
        <f t="shared" si="211"/>
        <v>0</v>
      </c>
      <c r="CR347" s="222">
        <f t="shared" si="212"/>
        <v>0</v>
      </c>
      <c r="CS347" s="237">
        <f t="shared" si="213"/>
        <v>0</v>
      </c>
      <c r="CT347" s="223">
        <f t="shared" si="206"/>
        <v>1.9615384615384615</v>
      </c>
      <c r="CU347" s="223" t="str">
        <f t="shared" si="214"/>
        <v>Đạt mục tiêu</v>
      </c>
      <c r="CV347" s="5"/>
    </row>
    <row r="348" spans="1:100" s="1" customFormat="1" ht="55.5">
      <c r="A348" s="1036"/>
      <c r="B348" s="1024"/>
      <c r="C348" s="1033"/>
      <c r="D348" s="1024"/>
      <c r="E348" s="1033"/>
      <c r="F348" s="1024"/>
      <c r="G348" s="217" t="s">
        <v>2190</v>
      </c>
      <c r="H348" s="217"/>
      <c r="I348" s="618"/>
      <c r="J348" s="117"/>
      <c r="K348" s="491"/>
      <c r="L348" s="5"/>
      <c r="M348" s="212" t="s">
        <v>2177</v>
      </c>
      <c r="N348" s="165" t="s">
        <v>11</v>
      </c>
      <c r="O348" s="221"/>
      <c r="P348" s="221"/>
      <c r="Q348" s="5"/>
      <c r="R348" s="5" t="s">
        <v>24</v>
      </c>
      <c r="S348" s="5"/>
      <c r="T348" s="5"/>
      <c r="U348" s="6"/>
      <c r="V348" s="5"/>
      <c r="W348" s="5"/>
      <c r="X348" s="5"/>
      <c r="Y348" s="5"/>
      <c r="Z348" s="5"/>
      <c r="AA348" s="5"/>
      <c r="AB348" s="80">
        <v>1</v>
      </c>
      <c r="AC348" s="642"/>
      <c r="AD348" s="7"/>
      <c r="AE348" s="7"/>
      <c r="AF348" s="7"/>
      <c r="AG348" s="7"/>
      <c r="AH348" s="7" t="s">
        <v>1315</v>
      </c>
      <c r="AI348" s="7"/>
      <c r="AJ348" s="7"/>
      <c r="AK348" s="7"/>
      <c r="AL348" s="7"/>
      <c r="AM348" s="7"/>
      <c r="AN348" s="7"/>
      <c r="AO348" s="7"/>
      <c r="AP348" s="7"/>
      <c r="AQ348" s="7"/>
      <c r="AR348" s="7"/>
      <c r="AS348" s="7"/>
      <c r="AT348" s="7"/>
      <c r="AU348" s="7"/>
      <c r="AV348" s="55"/>
      <c r="AW348" s="7"/>
      <c r="AX348" s="7"/>
      <c r="AY348" s="7"/>
      <c r="AZ348" s="7"/>
      <c r="BA348" s="7"/>
      <c r="BB348" s="7"/>
      <c r="BC348" s="7"/>
      <c r="BD348" s="7"/>
      <c r="BE348" s="7"/>
      <c r="BF348" s="7"/>
      <c r="BG348" s="7"/>
      <c r="BH348" s="7"/>
      <c r="BI348" s="7"/>
      <c r="BJ348" s="7"/>
      <c r="BK348" s="7"/>
      <c r="BL348" s="781">
        <v>2</v>
      </c>
      <c r="BM348" s="221">
        <v>2</v>
      </c>
      <c r="BN348" s="221">
        <v>2</v>
      </c>
      <c r="BO348" s="221">
        <v>2</v>
      </c>
      <c r="BP348" s="221">
        <v>2</v>
      </c>
      <c r="BQ348" s="221">
        <v>2</v>
      </c>
      <c r="BR348" s="798">
        <v>2</v>
      </c>
      <c r="BS348" s="226">
        <v>2</v>
      </c>
      <c r="BT348" s="221">
        <v>2</v>
      </c>
      <c r="BU348" s="221">
        <v>2</v>
      </c>
      <c r="BV348" s="221">
        <v>2</v>
      </c>
      <c r="BW348" s="798">
        <v>2</v>
      </c>
      <c r="BX348" s="221">
        <v>2</v>
      </c>
      <c r="BY348" s="798">
        <v>2</v>
      </c>
      <c r="BZ348" s="798">
        <v>2</v>
      </c>
      <c r="CA348" s="221">
        <v>2</v>
      </c>
      <c r="CB348" s="221">
        <v>2</v>
      </c>
      <c r="CC348" s="221">
        <v>2</v>
      </c>
      <c r="CD348" s="337">
        <v>2</v>
      </c>
      <c r="CE348" s="221">
        <v>2</v>
      </c>
      <c r="CF348" s="221">
        <v>2</v>
      </c>
      <c r="CG348" s="221">
        <v>2</v>
      </c>
      <c r="CH348" s="221">
        <v>2</v>
      </c>
      <c r="CI348" s="221">
        <v>2</v>
      </c>
      <c r="CJ348" s="337">
        <v>2</v>
      </c>
      <c r="CK348" s="221">
        <v>2</v>
      </c>
      <c r="CL348" s="222">
        <f t="shared" si="207"/>
        <v>26</v>
      </c>
      <c r="CM348" s="237">
        <f t="shared" si="202"/>
        <v>1</v>
      </c>
      <c r="CN348" s="222">
        <f t="shared" si="208"/>
        <v>0</v>
      </c>
      <c r="CO348" s="237">
        <f t="shared" si="209"/>
        <v>0</v>
      </c>
      <c r="CP348" s="222">
        <f t="shared" si="210"/>
        <v>0</v>
      </c>
      <c r="CQ348" s="237">
        <f t="shared" si="211"/>
        <v>0</v>
      </c>
      <c r="CR348" s="222">
        <f t="shared" si="212"/>
        <v>0</v>
      </c>
      <c r="CS348" s="237">
        <f t="shared" si="213"/>
        <v>0</v>
      </c>
      <c r="CT348" s="223">
        <f t="shared" si="206"/>
        <v>2</v>
      </c>
      <c r="CU348" s="223" t="str">
        <f t="shared" si="214"/>
        <v>Đạt mục tiêu</v>
      </c>
      <c r="CV348" s="5"/>
    </row>
    <row r="349" spans="1:100" s="1" customFormat="1" ht="62">
      <c r="A349" s="1036"/>
      <c r="B349" s="1077"/>
      <c r="C349" s="1078"/>
      <c r="D349" s="1077"/>
      <c r="E349" s="1078"/>
      <c r="F349" s="1077"/>
      <c r="G349" s="51" t="s">
        <v>3066</v>
      </c>
      <c r="H349" s="51"/>
      <c r="I349" s="592"/>
      <c r="J349" s="117"/>
      <c r="K349" s="491"/>
      <c r="L349" s="5" t="s">
        <v>32</v>
      </c>
      <c r="M349" s="212" t="s">
        <v>2177</v>
      </c>
      <c r="N349" s="165" t="s">
        <v>11</v>
      </c>
      <c r="O349" s="221"/>
      <c r="P349" s="221"/>
      <c r="Q349" s="5"/>
      <c r="R349" s="5" t="s">
        <v>24</v>
      </c>
      <c r="S349" s="5"/>
      <c r="T349" s="5"/>
      <c r="U349" s="6" t="s">
        <v>24</v>
      </c>
      <c r="V349" s="5"/>
      <c r="W349" s="5"/>
      <c r="X349" s="5"/>
      <c r="Y349" s="5"/>
      <c r="Z349" s="5"/>
      <c r="AA349" s="5"/>
      <c r="AB349" s="80">
        <v>1</v>
      </c>
      <c r="AC349" s="642"/>
      <c r="AD349" s="7"/>
      <c r="AE349" s="7"/>
      <c r="AF349" s="7"/>
      <c r="AG349" s="7" t="s">
        <v>1315</v>
      </c>
      <c r="AH349" s="7" t="s">
        <v>1315</v>
      </c>
      <c r="AI349" s="7"/>
      <c r="AJ349" s="7"/>
      <c r="AK349" s="7"/>
      <c r="AL349" s="7"/>
      <c r="AM349" s="7"/>
      <c r="AN349" s="7"/>
      <c r="AO349" s="7"/>
      <c r="AP349" s="7"/>
      <c r="AQ349" s="7"/>
      <c r="AR349" s="7"/>
      <c r="AS349" s="7"/>
      <c r="AT349" s="7"/>
      <c r="AU349" s="7"/>
      <c r="AV349" s="55"/>
      <c r="AW349" s="7"/>
      <c r="AX349" s="7"/>
      <c r="AY349" s="7"/>
      <c r="AZ349" s="7"/>
      <c r="BA349" s="7"/>
      <c r="BB349" s="7"/>
      <c r="BC349" s="7"/>
      <c r="BD349" s="7"/>
      <c r="BE349" s="7"/>
      <c r="BF349" s="7"/>
      <c r="BG349" s="7"/>
      <c r="BH349" s="7"/>
      <c r="BI349" s="7"/>
      <c r="BJ349" s="7"/>
      <c r="BK349" s="7"/>
      <c r="BL349" s="781">
        <v>1</v>
      </c>
      <c r="BM349" s="221">
        <v>2</v>
      </c>
      <c r="BN349" s="221">
        <v>2</v>
      </c>
      <c r="BO349" s="221">
        <v>2</v>
      </c>
      <c r="BP349" s="221">
        <v>2</v>
      </c>
      <c r="BQ349" s="221">
        <v>2</v>
      </c>
      <c r="BR349" s="798">
        <v>2</v>
      </c>
      <c r="BS349" s="226">
        <v>2</v>
      </c>
      <c r="BT349" s="221">
        <v>2</v>
      </c>
      <c r="BU349" s="221">
        <v>2</v>
      </c>
      <c r="BV349" s="221">
        <v>2</v>
      </c>
      <c r="BW349" s="798">
        <v>2</v>
      </c>
      <c r="BX349" s="221">
        <v>2</v>
      </c>
      <c r="BY349" s="798">
        <v>2</v>
      </c>
      <c r="BZ349" s="798">
        <v>2</v>
      </c>
      <c r="CA349" s="221">
        <v>2</v>
      </c>
      <c r="CB349" s="221">
        <v>2</v>
      </c>
      <c r="CC349" s="221">
        <v>2</v>
      </c>
      <c r="CD349" s="337">
        <v>2</v>
      </c>
      <c r="CE349" s="221">
        <v>2</v>
      </c>
      <c r="CF349" s="221">
        <v>2</v>
      </c>
      <c r="CG349" s="221">
        <v>2</v>
      </c>
      <c r="CH349" s="221">
        <v>2</v>
      </c>
      <c r="CI349" s="221">
        <v>2</v>
      </c>
      <c r="CJ349" s="337">
        <v>2</v>
      </c>
      <c r="CK349" s="221">
        <v>2</v>
      </c>
      <c r="CL349" s="222">
        <f t="shared" si="207"/>
        <v>25</v>
      </c>
      <c r="CM349" s="237">
        <f t="shared" si="202"/>
        <v>0.96153846153846156</v>
      </c>
      <c r="CN349" s="222">
        <f t="shared" si="208"/>
        <v>1</v>
      </c>
      <c r="CO349" s="237">
        <f t="shared" si="209"/>
        <v>3.8461538461538464E-2</v>
      </c>
      <c r="CP349" s="222">
        <f t="shared" si="210"/>
        <v>0</v>
      </c>
      <c r="CQ349" s="237">
        <f t="shared" si="211"/>
        <v>0</v>
      </c>
      <c r="CR349" s="222">
        <f t="shared" si="212"/>
        <v>0</v>
      </c>
      <c r="CS349" s="237">
        <f t="shared" si="213"/>
        <v>0</v>
      </c>
      <c r="CT349" s="223">
        <f t="shared" si="206"/>
        <v>1.9615384615384615</v>
      </c>
      <c r="CU349" s="223" t="str">
        <f t="shared" si="214"/>
        <v>Đạt mục tiêu</v>
      </c>
      <c r="CV349" s="5"/>
    </row>
    <row r="350" spans="1:100" s="1" customFormat="1" ht="84">
      <c r="A350" s="1036"/>
      <c r="B350" s="1024"/>
      <c r="C350" s="1033"/>
      <c r="D350" s="1024"/>
      <c r="E350" s="1033"/>
      <c r="F350" s="1024"/>
      <c r="G350" s="219" t="s">
        <v>2233</v>
      </c>
      <c r="H350" s="219"/>
      <c r="I350" s="608"/>
      <c r="J350" s="107" t="s">
        <v>723</v>
      </c>
      <c r="K350" s="473" t="s">
        <v>1645</v>
      </c>
      <c r="L350" s="5" t="s">
        <v>32</v>
      </c>
      <c r="M350" s="212" t="s">
        <v>31</v>
      </c>
      <c r="N350" s="165" t="s">
        <v>11</v>
      </c>
      <c r="O350" s="221" t="s">
        <v>25</v>
      </c>
      <c r="P350" s="221" t="s">
        <v>24</v>
      </c>
      <c r="Q350" s="5"/>
      <c r="R350" s="5"/>
      <c r="S350" s="5" t="s">
        <v>24</v>
      </c>
      <c r="T350" s="5"/>
      <c r="U350" s="6"/>
      <c r="V350" s="5"/>
      <c r="W350" s="5"/>
      <c r="X350" s="5"/>
      <c r="Y350" s="5" t="s">
        <v>24</v>
      </c>
      <c r="Z350" s="5"/>
      <c r="AA350" s="5" t="s">
        <v>24</v>
      </c>
      <c r="AB350" s="80">
        <f>COUNTIF($Q350:$AA350,"x")</f>
        <v>3</v>
      </c>
      <c r="AC350" s="642"/>
      <c r="AD350" s="7"/>
      <c r="AE350" s="7"/>
      <c r="AF350" s="7"/>
      <c r="AG350" s="7"/>
      <c r="AH350" s="7"/>
      <c r="AI350" s="7"/>
      <c r="AJ350" s="7"/>
      <c r="AK350" s="7"/>
      <c r="AL350" s="7" t="s">
        <v>1315</v>
      </c>
      <c r="AM350" s="7" t="s">
        <v>1315</v>
      </c>
      <c r="AN350" s="7"/>
      <c r="AO350" s="7"/>
      <c r="AP350" s="7"/>
      <c r="AQ350" s="7"/>
      <c r="AR350" s="7"/>
      <c r="AS350" s="7"/>
      <c r="AT350" s="7"/>
      <c r="AU350" s="7"/>
      <c r="AV350" s="55"/>
      <c r="AW350" s="7"/>
      <c r="AX350" s="7"/>
      <c r="AY350" s="7"/>
      <c r="AZ350" s="7"/>
      <c r="BA350" s="7"/>
      <c r="BB350" s="7"/>
      <c r="BC350" s="7"/>
      <c r="BD350" s="7"/>
      <c r="BE350" s="7" t="s">
        <v>1315</v>
      </c>
      <c r="BF350" s="7"/>
      <c r="BG350" s="7"/>
      <c r="BH350" s="7" t="s">
        <v>1315</v>
      </c>
      <c r="BI350" s="7"/>
      <c r="BJ350" s="7"/>
      <c r="BK350" s="7"/>
      <c r="BL350" s="781">
        <v>2</v>
      </c>
      <c r="BM350" s="221">
        <v>2</v>
      </c>
      <c r="BN350" s="221">
        <v>2</v>
      </c>
      <c r="BO350" s="221">
        <v>2</v>
      </c>
      <c r="BP350" s="221">
        <v>2</v>
      </c>
      <c r="BQ350" s="221">
        <v>2</v>
      </c>
      <c r="BR350" s="798">
        <v>2</v>
      </c>
      <c r="BS350" s="226">
        <v>2</v>
      </c>
      <c r="BT350" s="221">
        <v>2</v>
      </c>
      <c r="BU350" s="221">
        <v>2</v>
      </c>
      <c r="BV350" s="221">
        <v>2</v>
      </c>
      <c r="BW350" s="798">
        <v>2</v>
      </c>
      <c r="BX350" s="221">
        <v>2</v>
      </c>
      <c r="BY350" s="798">
        <v>2</v>
      </c>
      <c r="BZ350" s="798">
        <v>2</v>
      </c>
      <c r="CA350" s="221">
        <v>2</v>
      </c>
      <c r="CB350" s="221">
        <v>2</v>
      </c>
      <c r="CC350" s="221">
        <v>2</v>
      </c>
      <c r="CD350" s="337">
        <v>2</v>
      </c>
      <c r="CE350" s="221">
        <v>2</v>
      </c>
      <c r="CF350" s="221">
        <v>2</v>
      </c>
      <c r="CG350" s="221">
        <v>2</v>
      </c>
      <c r="CH350" s="221">
        <v>2</v>
      </c>
      <c r="CI350" s="221">
        <v>2</v>
      </c>
      <c r="CJ350" s="337">
        <v>2</v>
      </c>
      <c r="CK350" s="221">
        <v>2</v>
      </c>
      <c r="CL350" s="222">
        <f t="shared" si="207"/>
        <v>26</v>
      </c>
      <c r="CM350" s="237">
        <f t="shared" si="202"/>
        <v>1</v>
      </c>
      <c r="CN350" s="222">
        <f t="shared" si="208"/>
        <v>0</v>
      </c>
      <c r="CO350" s="237">
        <f t="shared" si="209"/>
        <v>0</v>
      </c>
      <c r="CP350" s="222">
        <f t="shared" si="210"/>
        <v>0</v>
      </c>
      <c r="CQ350" s="237">
        <f t="shared" si="211"/>
        <v>0</v>
      </c>
      <c r="CR350" s="222">
        <f t="shared" si="212"/>
        <v>0</v>
      </c>
      <c r="CS350" s="237">
        <f t="shared" si="213"/>
        <v>0</v>
      </c>
      <c r="CT350" s="223">
        <f t="shared" si="206"/>
        <v>2</v>
      </c>
      <c r="CU350" s="223" t="str">
        <f t="shared" si="214"/>
        <v>Đạt mục tiêu</v>
      </c>
      <c r="CV350" s="5"/>
    </row>
    <row r="351" spans="1:100" s="1" customFormat="1" ht="55.5">
      <c r="A351" s="227">
        <v>123</v>
      </c>
      <c r="B351" s="217" t="s">
        <v>1833</v>
      </c>
      <c r="C351" s="215" t="s">
        <v>26</v>
      </c>
      <c r="D351" s="217" t="s">
        <v>1833</v>
      </c>
      <c r="E351" s="215" t="s">
        <v>26</v>
      </c>
      <c r="F351" s="217" t="s">
        <v>1833</v>
      </c>
      <c r="G351" s="67" t="s">
        <v>1832</v>
      </c>
      <c r="H351" s="67"/>
      <c r="I351" s="621"/>
      <c r="J351" s="119"/>
      <c r="K351" s="499"/>
      <c r="L351" s="5" t="s">
        <v>32</v>
      </c>
      <c r="M351" s="212" t="s">
        <v>31</v>
      </c>
      <c r="N351" s="165" t="s">
        <v>11</v>
      </c>
      <c r="O351" s="221" t="s">
        <v>29</v>
      </c>
      <c r="P351" s="221" t="s">
        <v>24</v>
      </c>
      <c r="Q351" s="5"/>
      <c r="R351" s="5"/>
      <c r="S351" s="5"/>
      <c r="T351" s="5"/>
      <c r="U351" s="6"/>
      <c r="V351" s="5"/>
      <c r="W351" s="5"/>
      <c r="X351" s="5"/>
      <c r="Y351" s="5"/>
      <c r="Z351" s="5" t="s">
        <v>24</v>
      </c>
      <c r="AA351" s="5"/>
      <c r="AB351" s="80">
        <f>COUNTIF($Q351:$AA351,"x")</f>
        <v>1</v>
      </c>
      <c r="AC351" s="642"/>
      <c r="AD351" s="7"/>
      <c r="AE351" s="7"/>
      <c r="AF351" s="7"/>
      <c r="AG351" s="7"/>
      <c r="AH351" s="7"/>
      <c r="AI351" s="7"/>
      <c r="AJ351" s="7"/>
      <c r="AK351" s="7"/>
      <c r="AL351" s="7"/>
      <c r="AM351" s="7"/>
      <c r="AN351" s="7"/>
      <c r="AO351" s="7"/>
      <c r="AP351" s="7"/>
      <c r="AQ351" s="7"/>
      <c r="AR351" s="7"/>
      <c r="AS351" s="7"/>
      <c r="AT351" s="7"/>
      <c r="AU351" s="7"/>
      <c r="AV351" s="55"/>
      <c r="AW351" s="7"/>
      <c r="AX351" s="7"/>
      <c r="AY351" s="7"/>
      <c r="AZ351" s="7"/>
      <c r="BA351" s="7"/>
      <c r="BB351" s="7"/>
      <c r="BC351" s="7"/>
      <c r="BD351" s="7"/>
      <c r="BE351" s="7"/>
      <c r="BF351" s="7"/>
      <c r="BG351" s="7"/>
      <c r="BH351" s="7" t="s">
        <v>1315</v>
      </c>
      <c r="BI351" s="7"/>
      <c r="BJ351" s="7"/>
      <c r="BK351" s="7"/>
      <c r="BL351" s="781">
        <v>2</v>
      </c>
      <c r="BM351" s="221">
        <v>2</v>
      </c>
      <c r="BN351" s="221">
        <v>2</v>
      </c>
      <c r="BO351" s="221">
        <v>2</v>
      </c>
      <c r="BP351" s="221">
        <v>2</v>
      </c>
      <c r="BQ351" s="221">
        <v>2</v>
      </c>
      <c r="BR351" s="798">
        <v>2</v>
      </c>
      <c r="BS351" s="226">
        <v>2</v>
      </c>
      <c r="BT351" s="221">
        <v>2</v>
      </c>
      <c r="BU351" s="221">
        <v>2</v>
      </c>
      <c r="BV351" s="221">
        <v>2</v>
      </c>
      <c r="BW351" s="798">
        <v>2</v>
      </c>
      <c r="BX351" s="221">
        <v>2</v>
      </c>
      <c r="BY351" s="798">
        <v>2</v>
      </c>
      <c r="BZ351" s="798">
        <v>2</v>
      </c>
      <c r="CA351" s="221">
        <v>2</v>
      </c>
      <c r="CB351" s="221">
        <v>2</v>
      </c>
      <c r="CC351" s="221">
        <v>1</v>
      </c>
      <c r="CD351" s="337">
        <v>2</v>
      </c>
      <c r="CE351" s="221">
        <v>2</v>
      </c>
      <c r="CF351" s="221">
        <v>2</v>
      </c>
      <c r="CG351" s="221">
        <v>2</v>
      </c>
      <c r="CH351" s="221">
        <v>2</v>
      </c>
      <c r="CI351" s="221">
        <v>2</v>
      </c>
      <c r="CJ351" s="337">
        <v>2</v>
      </c>
      <c r="CK351" s="221">
        <v>2</v>
      </c>
      <c r="CL351" s="222">
        <f t="shared" si="207"/>
        <v>25</v>
      </c>
      <c r="CM351" s="237">
        <f t="shared" si="202"/>
        <v>0.96153846153846156</v>
      </c>
      <c r="CN351" s="222">
        <f>COUNTIF(BL351:CK351,"1")</f>
        <v>1</v>
      </c>
      <c r="CO351" s="237">
        <f>CN351/(CL351+CN351+CP351+CR351)</f>
        <v>3.8461538461538464E-2</v>
      </c>
      <c r="CP351" s="222">
        <f>COUNTIF(BL351:CK351,"0")</f>
        <v>0</v>
      </c>
      <c r="CQ351" s="237">
        <f t="shared" si="211"/>
        <v>0</v>
      </c>
      <c r="CR351" s="222">
        <f>COUNTIF(BL351:CK351,"KĐG")</f>
        <v>0</v>
      </c>
      <c r="CS351" s="237">
        <f>CR351/(CL351+CN351+CP351+CR351)</f>
        <v>0</v>
      </c>
      <c r="CT351" s="223">
        <f t="shared" si="206"/>
        <v>1.9615384615384615</v>
      </c>
      <c r="CU351" s="223" t="str">
        <f>IF(CS351&gt;=50%,"KĐG",IF(CT351&gt;=1.6,"Đạt mục tiêu",IF(CT351&gt;=1,"Cần cố gắng","Chưa đạt")))</f>
        <v>Đạt mục tiêu</v>
      </c>
      <c r="CV351" s="5"/>
    </row>
    <row r="352" spans="1:100" s="26" customFormat="1" ht="15.5">
      <c r="A352" s="44"/>
      <c r="B352" s="1121" t="s">
        <v>169</v>
      </c>
      <c r="C352" s="1121"/>
      <c r="D352" s="1121"/>
      <c r="E352" s="1121"/>
      <c r="F352" s="1121"/>
      <c r="G352" s="1121"/>
      <c r="H352" s="1121"/>
      <c r="I352" s="1121"/>
      <c r="J352" s="1121"/>
      <c r="K352" s="1121"/>
      <c r="L352" s="1121"/>
      <c r="M352" s="1121"/>
      <c r="N352" s="1121"/>
      <c r="O352" s="1121"/>
      <c r="P352" s="1121"/>
      <c r="Q352" s="423"/>
      <c r="R352" s="423"/>
      <c r="S352" s="423"/>
      <c r="T352" s="423" t="s">
        <v>38</v>
      </c>
      <c r="U352" s="423"/>
      <c r="V352" s="423"/>
      <c r="W352" s="412"/>
      <c r="X352" s="423"/>
      <c r="Y352" s="423"/>
      <c r="Z352" s="423"/>
      <c r="AA352" s="423"/>
      <c r="AB352" s="192" t="s">
        <v>38</v>
      </c>
      <c r="AC352" s="645" t="s">
        <v>38</v>
      </c>
      <c r="AD352" s="192" t="s">
        <v>38</v>
      </c>
      <c r="AE352" s="192" t="s">
        <v>38</v>
      </c>
      <c r="AF352" s="192" t="s">
        <v>38</v>
      </c>
      <c r="AG352" s="192" t="s">
        <v>38</v>
      </c>
      <c r="AH352" s="192" t="s">
        <v>38</v>
      </c>
      <c r="AI352" s="192" t="s">
        <v>38</v>
      </c>
      <c r="AJ352" s="192" t="s">
        <v>38</v>
      </c>
      <c r="AK352" s="192" t="s">
        <v>38</v>
      </c>
      <c r="AL352" s="192" t="s">
        <v>38</v>
      </c>
      <c r="AM352" s="192" t="s">
        <v>38</v>
      </c>
      <c r="AN352" s="192" t="s">
        <v>38</v>
      </c>
      <c r="AO352" s="192" t="s">
        <v>38</v>
      </c>
      <c r="AP352" s="192" t="s">
        <v>38</v>
      </c>
      <c r="AQ352" s="192" t="s">
        <v>38</v>
      </c>
      <c r="AR352" s="192" t="s">
        <v>38</v>
      </c>
      <c r="AS352" s="192" t="s">
        <v>38</v>
      </c>
      <c r="AT352" s="192" t="s">
        <v>38</v>
      </c>
      <c r="AU352" s="192" t="s">
        <v>38</v>
      </c>
      <c r="AV352" s="192" t="s">
        <v>38</v>
      </c>
      <c r="AW352" s="192" t="s">
        <v>38</v>
      </c>
      <c r="AX352" s="192" t="s">
        <v>38</v>
      </c>
      <c r="AY352" s="192"/>
      <c r="AZ352" s="192"/>
      <c r="BA352" s="192" t="s">
        <v>38</v>
      </c>
      <c r="BB352" s="192" t="s">
        <v>38</v>
      </c>
      <c r="BC352" s="192" t="s">
        <v>38</v>
      </c>
      <c r="BD352" s="192" t="s">
        <v>38</v>
      </c>
      <c r="BE352" s="192" t="s">
        <v>38</v>
      </c>
      <c r="BF352" s="192" t="s">
        <v>38</v>
      </c>
      <c r="BG352" s="192" t="s">
        <v>38</v>
      </c>
      <c r="BH352" s="192" t="s">
        <v>38</v>
      </c>
      <c r="BI352" s="192" t="s">
        <v>38</v>
      </c>
      <c r="BJ352" s="192" t="s">
        <v>38</v>
      </c>
      <c r="BK352" s="192" t="s">
        <v>38</v>
      </c>
      <c r="BL352" s="782" t="s">
        <v>38</v>
      </c>
      <c r="BM352" s="192" t="s">
        <v>38</v>
      </c>
      <c r="BN352" s="192" t="s">
        <v>38</v>
      </c>
      <c r="BO352" s="192" t="s">
        <v>38</v>
      </c>
      <c r="BP352" s="192" t="s">
        <v>38</v>
      </c>
      <c r="BQ352" s="192" t="s">
        <v>38</v>
      </c>
      <c r="BR352" s="799" t="s">
        <v>38</v>
      </c>
      <c r="BS352" s="296" t="s">
        <v>38</v>
      </c>
      <c r="BT352" s="192" t="s">
        <v>38</v>
      </c>
      <c r="BU352" s="192" t="s">
        <v>38</v>
      </c>
      <c r="BV352" s="192" t="s">
        <v>38</v>
      </c>
      <c r="BW352" s="799" t="s">
        <v>38</v>
      </c>
      <c r="BX352" s="192" t="s">
        <v>38</v>
      </c>
      <c r="BY352" s="799" t="s">
        <v>38</v>
      </c>
      <c r="BZ352" s="799" t="s">
        <v>38</v>
      </c>
      <c r="CA352" s="192" t="s">
        <v>38</v>
      </c>
      <c r="CB352" s="192" t="s">
        <v>38</v>
      </c>
      <c r="CC352" s="192" t="s">
        <v>38</v>
      </c>
      <c r="CD352" s="297" t="s">
        <v>38</v>
      </c>
      <c r="CE352" s="192" t="s">
        <v>38</v>
      </c>
      <c r="CF352" s="192" t="s">
        <v>38</v>
      </c>
      <c r="CG352" s="192" t="s">
        <v>38</v>
      </c>
      <c r="CH352" s="192" t="s">
        <v>38</v>
      </c>
      <c r="CI352" s="192" t="s">
        <v>38</v>
      </c>
      <c r="CJ352" s="297" t="s">
        <v>38</v>
      </c>
      <c r="CK352" s="192" t="s">
        <v>38</v>
      </c>
      <c r="CL352" s="192" t="s">
        <v>38</v>
      </c>
      <c r="CM352" s="192" t="s">
        <v>38</v>
      </c>
      <c r="CN352" s="192" t="s">
        <v>38</v>
      </c>
      <c r="CO352" s="192" t="s">
        <v>38</v>
      </c>
      <c r="CP352" s="192" t="s">
        <v>38</v>
      </c>
      <c r="CQ352" s="192" t="s">
        <v>38</v>
      </c>
      <c r="CR352" s="192" t="s">
        <v>38</v>
      </c>
      <c r="CS352" s="192" t="s">
        <v>38</v>
      </c>
      <c r="CT352" s="223"/>
      <c r="CU352" s="192" t="s">
        <v>38</v>
      </c>
      <c r="CV352" s="192" t="s">
        <v>38</v>
      </c>
    </row>
    <row r="353" spans="1:100" ht="55.5">
      <c r="A353" s="1036">
        <v>124</v>
      </c>
      <c r="B353" s="1079" t="s">
        <v>2682</v>
      </c>
      <c r="C353" s="558"/>
      <c r="D353" s="558"/>
      <c r="E353" s="558"/>
      <c r="F353" s="577" t="s">
        <v>2227</v>
      </c>
      <c r="G353" s="577" t="s">
        <v>2228</v>
      </c>
      <c r="H353" s="577"/>
      <c r="I353" s="429"/>
      <c r="J353" s="558"/>
      <c r="K353" s="429"/>
      <c r="L353" s="5" t="s">
        <v>32</v>
      </c>
      <c r="M353" s="212" t="s">
        <v>31</v>
      </c>
      <c r="N353" s="165" t="s">
        <v>11</v>
      </c>
      <c r="O353" s="558"/>
      <c r="P353" s="558"/>
      <c r="Q353" s="83"/>
      <c r="R353" s="83"/>
      <c r="S353" s="83"/>
      <c r="T353" s="83"/>
      <c r="U353" s="83"/>
      <c r="V353" s="83"/>
      <c r="W353" s="411"/>
      <c r="X353" s="83"/>
      <c r="Y353" s="83"/>
      <c r="Z353" s="83"/>
      <c r="AA353" s="83"/>
      <c r="AB353" s="296"/>
      <c r="AC353" s="644"/>
      <c r="AD353" s="296"/>
      <c r="AE353" s="296"/>
      <c r="AF353" s="296"/>
      <c r="AG353" s="296"/>
      <c r="AH353" s="296"/>
      <c r="AI353" s="296"/>
      <c r="AJ353" s="296"/>
      <c r="AK353" s="296"/>
      <c r="AL353" s="296"/>
      <c r="AM353" s="296"/>
      <c r="AN353" s="296"/>
      <c r="AO353" s="296"/>
      <c r="AP353" s="296"/>
      <c r="AQ353" s="296"/>
      <c r="AR353" s="296"/>
      <c r="AS353" s="296"/>
      <c r="AT353" s="296"/>
      <c r="AU353" s="296"/>
      <c r="AV353" s="296"/>
      <c r="AW353" s="296"/>
      <c r="AX353" s="296"/>
      <c r="AY353" s="296"/>
      <c r="AZ353" s="296"/>
      <c r="BA353" s="296"/>
      <c r="BB353" s="296"/>
      <c r="BC353" s="296"/>
      <c r="BD353" s="296"/>
      <c r="BE353" s="296"/>
      <c r="BF353" s="296"/>
      <c r="BG353" s="296"/>
      <c r="BH353" s="296"/>
      <c r="BI353" s="296"/>
      <c r="BJ353" s="296"/>
      <c r="BK353" s="296"/>
      <c r="BL353" s="780">
        <v>2</v>
      </c>
      <c r="BM353" s="354">
        <v>2</v>
      </c>
      <c r="BN353" s="354">
        <v>2</v>
      </c>
      <c r="BO353" s="354">
        <v>2</v>
      </c>
      <c r="BP353" s="354">
        <v>2</v>
      </c>
      <c r="BQ353" s="354">
        <v>2</v>
      </c>
      <c r="BR353" s="797">
        <v>2</v>
      </c>
      <c r="BS353" s="356">
        <v>2</v>
      </c>
      <c r="BT353" s="354">
        <v>2</v>
      </c>
      <c r="BU353" s="354">
        <v>2</v>
      </c>
      <c r="BV353" s="354">
        <v>2</v>
      </c>
      <c r="BW353" s="797">
        <v>2</v>
      </c>
      <c r="BX353" s="354">
        <v>2</v>
      </c>
      <c r="BY353" s="797">
        <v>2</v>
      </c>
      <c r="BZ353" s="797">
        <v>2</v>
      </c>
      <c r="CA353" s="354">
        <v>2</v>
      </c>
      <c r="CB353" s="354">
        <v>2</v>
      </c>
      <c r="CC353" s="354">
        <v>2</v>
      </c>
      <c r="CD353" s="766">
        <v>2</v>
      </c>
      <c r="CE353" s="354">
        <v>2</v>
      </c>
      <c r="CF353" s="354">
        <v>2</v>
      </c>
      <c r="CG353" s="354">
        <v>2</v>
      </c>
      <c r="CH353" s="354">
        <v>2</v>
      </c>
      <c r="CI353" s="354">
        <v>2</v>
      </c>
      <c r="CJ353" s="766">
        <v>2</v>
      </c>
      <c r="CK353" s="354">
        <v>2</v>
      </c>
      <c r="CL353" s="222">
        <f t="shared" si="207"/>
        <v>26</v>
      </c>
      <c r="CM353" s="237">
        <f ca="1">CL353/(CL353+CN353+CP353+CR353)</f>
        <v>1</v>
      </c>
      <c r="CN353" s="222">
        <f>COUNTIF(BL353:CK353,"1")</f>
        <v>0</v>
      </c>
      <c r="CO353" s="237">
        <f ca="1">CN353/(CL353+CN353+CP353+CR353)</f>
        <v>0</v>
      </c>
      <c r="CP353" s="222">
        <f>COUNTIF(BL353:CK353,"0")</f>
        <v>0</v>
      </c>
      <c r="CQ353" s="237">
        <f t="shared" ca="1" si="211"/>
        <v>0</v>
      </c>
      <c r="CR353" s="237">
        <f t="shared" ca="1" si="211"/>
        <v>0</v>
      </c>
      <c r="CS353" s="237">
        <f ca="1">CR353/(CL353+CN353+CP353+CR353)</f>
        <v>0</v>
      </c>
      <c r="CT353" s="223">
        <f t="shared" si="206"/>
        <v>2</v>
      </c>
      <c r="CU353" s="223" t="str">
        <f ca="1">IF(CS353&gt;=50%,"KĐG",IF(CT353&gt;=1.6,"Đạt mục tiêu",IF(CT353&gt;=1,"Cần cố gắng","Chưa đạt")))</f>
        <v>Đạt mục tiêu</v>
      </c>
      <c r="CV353" s="296"/>
    </row>
    <row r="354" spans="1:100" s="1" customFormat="1" ht="93">
      <c r="A354" s="1036"/>
      <c r="B354" s="1079"/>
      <c r="C354" s="1033" t="s">
        <v>26</v>
      </c>
      <c r="D354" s="1024" t="s">
        <v>2683</v>
      </c>
      <c r="E354" s="1033" t="s">
        <v>26</v>
      </c>
      <c r="F354" s="217" t="s">
        <v>2700</v>
      </c>
      <c r="G354" s="572" t="s">
        <v>2701</v>
      </c>
      <c r="H354" s="572"/>
      <c r="I354" s="442"/>
      <c r="J354" s="107" t="s">
        <v>724</v>
      </c>
      <c r="K354" s="473" t="s">
        <v>1662</v>
      </c>
      <c r="L354" s="5" t="s">
        <v>32</v>
      </c>
      <c r="M354" s="212" t="s">
        <v>2244</v>
      </c>
      <c r="N354" s="165" t="s">
        <v>11</v>
      </c>
      <c r="O354" s="221" t="s">
        <v>29</v>
      </c>
      <c r="P354" s="221" t="s">
        <v>24</v>
      </c>
      <c r="Q354" s="5"/>
      <c r="R354" s="5"/>
      <c r="S354" s="5"/>
      <c r="T354" s="5" t="s">
        <v>24</v>
      </c>
      <c r="U354" s="6"/>
      <c r="V354" s="5"/>
      <c r="W354" s="5"/>
      <c r="X354" s="5"/>
      <c r="Y354" s="5"/>
      <c r="Z354" s="5" t="s">
        <v>24</v>
      </c>
      <c r="AA354" s="5"/>
      <c r="AB354" s="80">
        <f>COUNTIF($Q354:$AA354,"x")</f>
        <v>2</v>
      </c>
      <c r="AC354" s="642"/>
      <c r="AD354" s="7"/>
      <c r="AE354" s="7"/>
      <c r="AF354" s="7"/>
      <c r="AG354" s="7"/>
      <c r="AH354" s="7"/>
      <c r="AI354" s="7"/>
      <c r="AJ354" s="7"/>
      <c r="AK354" s="7"/>
      <c r="AL354" s="7"/>
      <c r="AM354" s="7"/>
      <c r="AN354" s="7"/>
      <c r="AO354" s="7" t="s">
        <v>1315</v>
      </c>
      <c r="AP354" s="55" t="s">
        <v>1315</v>
      </c>
      <c r="AQ354" s="55"/>
      <c r="AR354" s="55" t="s">
        <v>1315</v>
      </c>
      <c r="AS354" s="7"/>
      <c r="AT354" s="7"/>
      <c r="AU354" s="7"/>
      <c r="AV354" s="55"/>
      <c r="AW354" s="7"/>
      <c r="AX354" s="7"/>
      <c r="AY354" s="7"/>
      <c r="AZ354" s="7"/>
      <c r="BA354" s="7"/>
      <c r="BB354" s="7"/>
      <c r="BC354" s="7"/>
      <c r="BD354" s="7"/>
      <c r="BE354" s="7"/>
      <c r="BF354" s="7"/>
      <c r="BG354" s="7"/>
      <c r="BH354" s="7"/>
      <c r="BI354" s="7"/>
      <c r="BJ354" s="7"/>
      <c r="BK354" s="7"/>
      <c r="BL354" s="780">
        <v>1</v>
      </c>
      <c r="BM354" s="354">
        <v>2</v>
      </c>
      <c r="BN354" s="354">
        <v>2</v>
      </c>
      <c r="BO354" s="354">
        <v>2</v>
      </c>
      <c r="BP354" s="354">
        <v>2</v>
      </c>
      <c r="BQ354" s="354">
        <v>2</v>
      </c>
      <c r="BR354" s="797">
        <v>1</v>
      </c>
      <c r="BS354" s="356">
        <v>2</v>
      </c>
      <c r="BT354" s="354">
        <v>2</v>
      </c>
      <c r="BU354" s="354">
        <v>2</v>
      </c>
      <c r="BV354" s="354">
        <v>2</v>
      </c>
      <c r="BW354" s="797">
        <v>2</v>
      </c>
      <c r="BX354" s="354">
        <v>2</v>
      </c>
      <c r="BY354" s="797">
        <v>2</v>
      </c>
      <c r="BZ354" s="797">
        <v>2</v>
      </c>
      <c r="CA354" s="354">
        <v>2</v>
      </c>
      <c r="CB354" s="354">
        <v>2</v>
      </c>
      <c r="CC354" s="354">
        <v>2</v>
      </c>
      <c r="CD354" s="766">
        <v>2</v>
      </c>
      <c r="CE354" s="354">
        <v>2</v>
      </c>
      <c r="CF354" s="354">
        <v>2</v>
      </c>
      <c r="CG354" s="354">
        <v>2</v>
      </c>
      <c r="CH354" s="354">
        <v>2</v>
      </c>
      <c r="CI354" s="354">
        <v>2</v>
      </c>
      <c r="CJ354" s="766">
        <v>2</v>
      </c>
      <c r="CK354" s="354">
        <v>2</v>
      </c>
      <c r="CL354" s="222">
        <f>COUNTIF(BL354:CK354,"2")</f>
        <v>24</v>
      </c>
      <c r="CM354" s="237">
        <f>CL354/(CL354+CN354+CP354+CR354)</f>
        <v>0.92307692307692313</v>
      </c>
      <c r="CN354" s="222">
        <f>COUNTIF(BL354:CK354,"1")</f>
        <v>2</v>
      </c>
      <c r="CO354" s="237">
        <f>CN354/(CL354+CN354+CP354+CR354)</f>
        <v>7.6923076923076927E-2</v>
      </c>
      <c r="CP354" s="222">
        <f>COUNTIF(BL354:CK354,"0")</f>
        <v>0</v>
      </c>
      <c r="CQ354" s="237">
        <f>CP354/(CL354+CN354+CP354+CR354)</f>
        <v>0</v>
      </c>
      <c r="CR354" s="222">
        <f>COUNTIF(BL354:CK354,"KĐG")</f>
        <v>0</v>
      </c>
      <c r="CS354" s="237">
        <f>CR354/(CL354+CN354+CP354+CR354)</f>
        <v>0</v>
      </c>
      <c r="CT354" s="223">
        <f t="shared" si="206"/>
        <v>1.9230769230769231</v>
      </c>
      <c r="CU354" s="223" t="str">
        <f>IF(CS354&gt;=50%,"KĐG",IF(CT354&gt;=1.6,"Đạt mục tiêu",IF(CT354&gt;=1,"Cần cố gắng","Chưa đạt")))</f>
        <v>Đạt mục tiêu</v>
      </c>
      <c r="CV354" s="5"/>
    </row>
    <row r="355" spans="1:100" s="1" customFormat="1" ht="55.5">
      <c r="A355" s="1036"/>
      <c r="B355" s="1079"/>
      <c r="C355" s="1033"/>
      <c r="D355" s="1024"/>
      <c r="E355" s="1033"/>
      <c r="F355" s="1024" t="s">
        <v>1938</v>
      </c>
      <c r="G355" s="219" t="s">
        <v>2225</v>
      </c>
      <c r="H355" s="219"/>
      <c r="I355" s="442"/>
      <c r="J355" s="107"/>
      <c r="K355" s="473"/>
      <c r="L355" s="5" t="s">
        <v>32</v>
      </c>
      <c r="M355" s="212" t="s">
        <v>2244</v>
      </c>
      <c r="N355" s="165" t="s">
        <v>11</v>
      </c>
      <c r="O355" s="221"/>
      <c r="P355" s="221"/>
      <c r="Q355" s="5"/>
      <c r="R355" s="5"/>
      <c r="S355" s="5" t="s">
        <v>24</v>
      </c>
      <c r="T355" s="5" t="s">
        <v>24</v>
      </c>
      <c r="U355" s="6"/>
      <c r="V355" s="5"/>
      <c r="W355" s="5"/>
      <c r="X355" s="5"/>
      <c r="Y355" s="5"/>
      <c r="Z355" s="5"/>
      <c r="AA355" s="5"/>
      <c r="AB355" s="80">
        <v>1</v>
      </c>
      <c r="AC355" s="642"/>
      <c r="AD355" s="7"/>
      <c r="AE355" s="7"/>
      <c r="AF355" s="7"/>
      <c r="AG355" s="7"/>
      <c r="AH355" s="7"/>
      <c r="AI355" s="7"/>
      <c r="AJ355" s="7"/>
      <c r="AK355" s="7"/>
      <c r="AL355" s="7" t="s">
        <v>1315</v>
      </c>
      <c r="AM355" s="7" t="s">
        <v>1315</v>
      </c>
      <c r="AN355" s="7"/>
      <c r="AO355" s="7"/>
      <c r="AP355" s="55" t="s">
        <v>1315</v>
      </c>
      <c r="AQ355" s="55"/>
      <c r="AR355" s="55" t="s">
        <v>1315</v>
      </c>
      <c r="AS355" s="7"/>
      <c r="AT355" s="7"/>
      <c r="AU355" s="7"/>
      <c r="AV355" s="55"/>
      <c r="AW355" s="7"/>
      <c r="AX355" s="7"/>
      <c r="AY355" s="7"/>
      <c r="AZ355" s="7"/>
      <c r="BA355" s="7"/>
      <c r="BB355" s="7"/>
      <c r="BC355" s="7"/>
      <c r="BD355" s="7"/>
      <c r="BE355" s="7"/>
      <c r="BF355" s="7"/>
      <c r="BG355" s="7"/>
      <c r="BH355" s="7"/>
      <c r="BI355" s="7"/>
      <c r="BJ355" s="7"/>
      <c r="BK355" s="7"/>
      <c r="BL355" s="780">
        <v>2</v>
      </c>
      <c r="BM355" s="354">
        <v>2</v>
      </c>
      <c r="BN355" s="354">
        <v>2</v>
      </c>
      <c r="BO355" s="354">
        <v>2</v>
      </c>
      <c r="BP355" s="354">
        <v>2</v>
      </c>
      <c r="BQ355" s="354">
        <v>2</v>
      </c>
      <c r="BR355" s="797">
        <v>2</v>
      </c>
      <c r="BS355" s="356">
        <v>2</v>
      </c>
      <c r="BT355" s="354">
        <v>2</v>
      </c>
      <c r="BU355" s="354">
        <v>2</v>
      </c>
      <c r="BV355" s="354">
        <v>2</v>
      </c>
      <c r="BW355" s="797">
        <v>2</v>
      </c>
      <c r="BX355" s="354">
        <v>2</v>
      </c>
      <c r="BY355" s="797">
        <v>2</v>
      </c>
      <c r="BZ355" s="797">
        <v>2</v>
      </c>
      <c r="CA355" s="354">
        <v>2</v>
      </c>
      <c r="CB355" s="354">
        <v>2</v>
      </c>
      <c r="CC355" s="354">
        <v>2</v>
      </c>
      <c r="CD355" s="766">
        <v>2</v>
      </c>
      <c r="CE355" s="354">
        <v>2</v>
      </c>
      <c r="CF355" s="354">
        <v>2</v>
      </c>
      <c r="CG355" s="354">
        <v>2</v>
      </c>
      <c r="CH355" s="354">
        <v>2</v>
      </c>
      <c r="CI355" s="354">
        <v>2</v>
      </c>
      <c r="CJ355" s="766">
        <v>2</v>
      </c>
      <c r="CK355" s="354">
        <v>2</v>
      </c>
      <c r="CL355" s="222">
        <f>COUNTIF(BL355:CK355,"2")</f>
        <v>26</v>
      </c>
      <c r="CM355" s="237">
        <f>CL355/(CL355+CN355+CP355+CR355)</f>
        <v>1</v>
      </c>
      <c r="CN355" s="222">
        <f>COUNTIF(BL355:CK355,"1")</f>
        <v>0</v>
      </c>
      <c r="CO355" s="237">
        <f>CN355/(CL355+CN355+CP355+CR355)</f>
        <v>0</v>
      </c>
      <c r="CP355" s="222">
        <f>COUNTIF(BL355:CK355,"0")</f>
        <v>0</v>
      </c>
      <c r="CQ355" s="237">
        <f>CP355/(CL355+CN355+CP355+CR355)</f>
        <v>0</v>
      </c>
      <c r="CR355" s="222">
        <f>COUNTIF(BL355:CK355,"KĐG")</f>
        <v>0</v>
      </c>
      <c r="CS355" s="237">
        <f>CR355/(CL355+CN355+CP355+CR355)</f>
        <v>0</v>
      </c>
      <c r="CT355" s="223">
        <f t="shared" si="206"/>
        <v>2</v>
      </c>
      <c r="CU355" s="223" t="str">
        <f>IF(CS355&gt;=50%,"KĐG",IF(CT355&gt;=1.6,"Đạt mục tiêu",IF(CT355&gt;=1,"Cần cố gắng","Chưa đạt")))</f>
        <v>Đạt mục tiêu</v>
      </c>
      <c r="CV355" s="5"/>
    </row>
    <row r="356" spans="1:100" s="1" customFormat="1" ht="55.5">
      <c r="A356" s="1036"/>
      <c r="B356" s="1079"/>
      <c r="C356" s="1033"/>
      <c r="D356" s="1024"/>
      <c r="E356" s="1033"/>
      <c r="F356" s="1024"/>
      <c r="G356" s="219" t="s">
        <v>2251</v>
      </c>
      <c r="H356" s="219"/>
      <c r="I356" s="608"/>
      <c r="J356" s="107"/>
      <c r="K356" s="473"/>
      <c r="L356" s="5" t="s">
        <v>32</v>
      </c>
      <c r="M356" s="212" t="s">
        <v>31</v>
      </c>
      <c r="N356" s="165" t="s">
        <v>11</v>
      </c>
      <c r="O356" s="221"/>
      <c r="P356" s="221"/>
      <c r="Q356" s="5"/>
      <c r="R356" s="5"/>
      <c r="S356" s="5" t="s">
        <v>24</v>
      </c>
      <c r="T356" s="5" t="s">
        <v>24</v>
      </c>
      <c r="U356" s="6"/>
      <c r="V356" s="5"/>
      <c r="W356" s="5"/>
      <c r="X356" s="5"/>
      <c r="Y356" s="5"/>
      <c r="Z356" s="5"/>
      <c r="AA356" s="5"/>
      <c r="AB356" s="80">
        <v>1</v>
      </c>
      <c r="AC356" s="642"/>
      <c r="AD356" s="7"/>
      <c r="AE356" s="7"/>
      <c r="AF356" s="7"/>
      <c r="AG356" s="7"/>
      <c r="AH356" s="7"/>
      <c r="AI356" s="7"/>
      <c r="AJ356" s="7"/>
      <c r="AK356" s="7" t="s">
        <v>1315</v>
      </c>
      <c r="AL356" s="7"/>
      <c r="AM356" s="7"/>
      <c r="AN356" s="7"/>
      <c r="AO356" s="7" t="s">
        <v>1315</v>
      </c>
      <c r="AP356" s="55"/>
      <c r="AQ356" s="55"/>
      <c r="AR356" s="55"/>
      <c r="AS356" s="7"/>
      <c r="AT356" s="7"/>
      <c r="AU356" s="7"/>
      <c r="AV356" s="55"/>
      <c r="AW356" s="7"/>
      <c r="AX356" s="7"/>
      <c r="AY356" s="7"/>
      <c r="AZ356" s="7"/>
      <c r="BA356" s="7"/>
      <c r="BB356" s="7"/>
      <c r="BC356" s="7"/>
      <c r="BD356" s="7"/>
      <c r="BE356" s="7"/>
      <c r="BF356" s="7"/>
      <c r="BG356" s="7"/>
      <c r="BH356" s="7"/>
      <c r="BI356" s="7"/>
      <c r="BJ356" s="7"/>
      <c r="BK356" s="7"/>
      <c r="BL356" s="780">
        <v>2</v>
      </c>
      <c r="BM356" s="354">
        <v>2</v>
      </c>
      <c r="BN356" s="354">
        <v>2</v>
      </c>
      <c r="BO356" s="354">
        <v>2</v>
      </c>
      <c r="BP356" s="354">
        <v>2</v>
      </c>
      <c r="BQ356" s="354">
        <v>2</v>
      </c>
      <c r="BR356" s="797">
        <v>2</v>
      </c>
      <c r="BS356" s="356">
        <v>2</v>
      </c>
      <c r="BT356" s="354">
        <v>2</v>
      </c>
      <c r="BU356" s="354">
        <v>2</v>
      </c>
      <c r="BV356" s="354">
        <v>2</v>
      </c>
      <c r="BW356" s="797">
        <v>2</v>
      </c>
      <c r="BX356" s="354">
        <v>1</v>
      </c>
      <c r="BY356" s="797">
        <v>2</v>
      </c>
      <c r="BZ356" s="797">
        <v>2</v>
      </c>
      <c r="CA356" s="354">
        <v>2</v>
      </c>
      <c r="CB356" s="354">
        <v>2</v>
      </c>
      <c r="CC356" s="354">
        <v>2</v>
      </c>
      <c r="CD356" s="766">
        <v>2</v>
      </c>
      <c r="CE356" s="354">
        <v>2</v>
      </c>
      <c r="CF356" s="354">
        <v>2</v>
      </c>
      <c r="CG356" s="354">
        <v>2</v>
      </c>
      <c r="CH356" s="354">
        <v>2</v>
      </c>
      <c r="CI356" s="354">
        <v>2</v>
      </c>
      <c r="CJ356" s="766">
        <v>2</v>
      </c>
      <c r="CK356" s="354">
        <v>2</v>
      </c>
      <c r="CL356" s="222">
        <f>COUNTIF(BL356:CK356,"2")</f>
        <v>25</v>
      </c>
      <c r="CM356" s="237">
        <f>CL356/(CL356+CN356+CP356+CR356)</f>
        <v>0.96153846153846156</v>
      </c>
      <c r="CN356" s="222">
        <f>COUNTIF(BL356:CK356,"1")</f>
        <v>1</v>
      </c>
      <c r="CO356" s="237">
        <f>CN356/(CL356+CN356+CP356+CR356)</f>
        <v>3.8461538461538464E-2</v>
      </c>
      <c r="CP356" s="222">
        <f>COUNTIF(BL356:CK356,"0")</f>
        <v>0</v>
      </c>
      <c r="CQ356" s="237">
        <f>CP356/(CL356+CN356+CP356+CR356)</f>
        <v>0</v>
      </c>
      <c r="CR356" s="222">
        <f>COUNTIF(BL356:CK356,"KĐG")</f>
        <v>0</v>
      </c>
      <c r="CS356" s="237">
        <f>CR356/(CL356+CN356+CP356+CR356)</f>
        <v>0</v>
      </c>
      <c r="CT356" s="223">
        <f t="shared" si="206"/>
        <v>1.9615384615384615</v>
      </c>
      <c r="CU356" s="223" t="str">
        <f>IF(CS356&gt;=50%,"KĐG",IF(CT356&gt;=1.6,"Đạt mục tiêu",IF(CT356&gt;=1,"Cần cố gắng","Chưa đạt")))</f>
        <v>Đạt mục tiêu</v>
      </c>
      <c r="CV356" s="5"/>
    </row>
    <row r="357" spans="1:100" s="1" customFormat="1" ht="55.5">
      <c r="A357" s="1036"/>
      <c r="B357" s="1079"/>
      <c r="C357" s="1033"/>
      <c r="D357" s="1024"/>
      <c r="E357" s="1033"/>
      <c r="F357" s="217" t="s">
        <v>1914</v>
      </c>
      <c r="G357" s="219" t="s">
        <v>2191</v>
      </c>
      <c r="H357" s="219"/>
      <c r="I357" s="442"/>
      <c r="J357" s="107"/>
      <c r="K357" s="473"/>
      <c r="L357" s="5" t="s">
        <v>32</v>
      </c>
      <c r="M357" s="212" t="s">
        <v>31</v>
      </c>
      <c r="N357" s="165" t="s">
        <v>11</v>
      </c>
      <c r="O357" s="221" t="s">
        <v>29</v>
      </c>
      <c r="P357" s="221" t="s">
        <v>24</v>
      </c>
      <c r="Q357" s="5"/>
      <c r="R357" s="5"/>
      <c r="S357" s="5"/>
      <c r="T357" s="5"/>
      <c r="U357" s="6"/>
      <c r="V357" s="5"/>
      <c r="W357" s="5"/>
      <c r="X357" s="5"/>
      <c r="Y357" s="5"/>
      <c r="Z357" s="5"/>
      <c r="AA357" s="5" t="s">
        <v>24</v>
      </c>
      <c r="AB357" s="80">
        <f>COUNTIF($Q357:$AA357,"x")</f>
        <v>1</v>
      </c>
      <c r="AC357" s="642"/>
      <c r="AD357" s="7"/>
      <c r="AE357" s="7"/>
      <c r="AF357" s="7"/>
      <c r="AG357" s="7"/>
      <c r="AH357" s="7"/>
      <c r="AI357" s="7"/>
      <c r="AJ357" s="7"/>
      <c r="AK357" s="7"/>
      <c r="AL357" s="7"/>
      <c r="AM357" s="7"/>
      <c r="AN357" s="7"/>
      <c r="AO357" s="7"/>
      <c r="AP357" s="7"/>
      <c r="AQ357" s="7"/>
      <c r="AR357" s="7"/>
      <c r="AS357" s="7"/>
      <c r="AT357" s="7"/>
      <c r="AU357" s="7"/>
      <c r="AV357" s="55"/>
      <c r="AW357" s="7"/>
      <c r="AX357" s="7"/>
      <c r="AY357" s="7"/>
      <c r="AZ357" s="7"/>
      <c r="BA357" s="7"/>
      <c r="BB357" s="7"/>
      <c r="BC357" s="7"/>
      <c r="BD357" s="7"/>
      <c r="BE357" s="7"/>
      <c r="BF357" s="7"/>
      <c r="BG357" s="7"/>
      <c r="BH357" s="7"/>
      <c r="BI357" s="7"/>
      <c r="BJ357" s="7"/>
      <c r="BK357" s="7"/>
      <c r="BL357" s="780">
        <v>2</v>
      </c>
      <c r="BM357" s="354">
        <v>2</v>
      </c>
      <c r="BN357" s="354">
        <v>2</v>
      </c>
      <c r="BO357" s="354">
        <v>2</v>
      </c>
      <c r="BP357" s="354">
        <v>2</v>
      </c>
      <c r="BQ357" s="354">
        <v>2</v>
      </c>
      <c r="BR357" s="797">
        <v>2</v>
      </c>
      <c r="BS357" s="356">
        <v>2</v>
      </c>
      <c r="BT357" s="354">
        <v>2</v>
      </c>
      <c r="BU357" s="354">
        <v>2</v>
      </c>
      <c r="BV357" s="354">
        <v>2</v>
      </c>
      <c r="BW357" s="797">
        <v>2</v>
      </c>
      <c r="BX357" s="354">
        <v>2</v>
      </c>
      <c r="BY357" s="797">
        <v>2</v>
      </c>
      <c r="BZ357" s="797">
        <v>2</v>
      </c>
      <c r="CA357" s="354">
        <v>2</v>
      </c>
      <c r="CB357" s="354">
        <v>2</v>
      </c>
      <c r="CC357" s="354">
        <v>2</v>
      </c>
      <c r="CD357" s="766">
        <v>2</v>
      </c>
      <c r="CE357" s="354">
        <v>2</v>
      </c>
      <c r="CF357" s="354">
        <v>2</v>
      </c>
      <c r="CG357" s="354">
        <v>2</v>
      </c>
      <c r="CH357" s="354">
        <v>2</v>
      </c>
      <c r="CI357" s="354">
        <v>2</v>
      </c>
      <c r="CJ357" s="766">
        <v>2</v>
      </c>
      <c r="CK357" s="354">
        <v>2</v>
      </c>
      <c r="CL357" s="222">
        <f>COUNTIF(BL357:CK357,"2")</f>
        <v>26</v>
      </c>
      <c r="CM357" s="237">
        <f>CL357/(CL357+CN357+CP357+CR357)</f>
        <v>1</v>
      </c>
      <c r="CN357" s="222">
        <f>COUNTIF(BL357:CK357,"1")</f>
        <v>0</v>
      </c>
      <c r="CO357" s="237">
        <f>CN357/(CL357+CN357+CP357+CR357)</f>
        <v>0</v>
      </c>
      <c r="CP357" s="222">
        <f>COUNTIF(BL357:CK357,"0")</f>
        <v>0</v>
      </c>
      <c r="CQ357" s="237">
        <f>CP357/(CL357+CN357+CP357+CR357)</f>
        <v>0</v>
      </c>
      <c r="CR357" s="222">
        <f>COUNTIF(BL357:CK357,"KĐG")</f>
        <v>0</v>
      </c>
      <c r="CS357" s="237">
        <f>CR357/(CL357+CN357+CP357+CR357)</f>
        <v>0</v>
      </c>
      <c r="CT357" s="223">
        <f t="shared" si="206"/>
        <v>2</v>
      </c>
      <c r="CU357" s="223" t="str">
        <f>IF(CS357&gt;=50%,"KĐG",IF(CT357&gt;=1.6,"Đạt mục tiêu",IF(CT357&gt;=1,"Cần cố gắng","Chưa đạt")))</f>
        <v>Đạt mục tiêu</v>
      </c>
      <c r="CV357" s="5"/>
    </row>
    <row r="358" spans="1:100" ht="15.5">
      <c r="A358" s="227"/>
      <c r="B358" s="1222" t="s">
        <v>167</v>
      </c>
      <c r="C358" s="1222"/>
      <c r="D358" s="1222"/>
      <c r="E358" s="1222"/>
      <c r="F358" s="1222"/>
      <c r="G358" s="1222"/>
      <c r="H358" s="1222"/>
      <c r="I358" s="1222"/>
      <c r="J358" s="1135"/>
      <c r="K358" s="1135"/>
      <c r="L358" s="1135"/>
      <c r="M358" s="1135"/>
      <c r="N358" s="1135"/>
      <c r="O358" s="1135"/>
      <c r="P358" s="1135"/>
      <c r="Q358" s="83"/>
      <c r="R358" s="83"/>
      <c r="S358" s="83"/>
      <c r="T358" s="83" t="s">
        <v>38</v>
      </c>
      <c r="U358" s="194" t="s">
        <v>38</v>
      </c>
      <c r="V358" s="83"/>
      <c r="W358" s="411"/>
      <c r="X358" s="83"/>
      <c r="Y358" s="83"/>
      <c r="Z358" s="83"/>
      <c r="AA358" s="83"/>
      <c r="AB358" s="296" t="s">
        <v>38</v>
      </c>
      <c r="AC358" s="644" t="s">
        <v>38</v>
      </c>
      <c r="AD358" s="296" t="s">
        <v>38</v>
      </c>
      <c r="AE358" s="296" t="s">
        <v>38</v>
      </c>
      <c r="AF358" s="296" t="s">
        <v>38</v>
      </c>
      <c r="AG358" s="296" t="s">
        <v>38</v>
      </c>
      <c r="AH358" s="296" t="s">
        <v>38</v>
      </c>
      <c r="AI358" s="296" t="s">
        <v>38</v>
      </c>
      <c r="AJ358" s="296" t="s">
        <v>38</v>
      </c>
      <c r="AK358" s="296" t="s">
        <v>38</v>
      </c>
      <c r="AL358" s="296" t="s">
        <v>38</v>
      </c>
      <c r="AM358" s="296" t="s">
        <v>38</v>
      </c>
      <c r="AN358" s="296" t="s">
        <v>38</v>
      </c>
      <c r="AO358" s="296" t="s">
        <v>38</v>
      </c>
      <c r="AP358" s="296" t="s">
        <v>38</v>
      </c>
      <c r="AQ358" s="296" t="s">
        <v>38</v>
      </c>
      <c r="AR358" s="296" t="s">
        <v>38</v>
      </c>
      <c r="AS358" s="296" t="s">
        <v>38</v>
      </c>
      <c r="AT358" s="296" t="s">
        <v>38</v>
      </c>
      <c r="AU358" s="296" t="s">
        <v>38</v>
      </c>
      <c r="AV358" s="296" t="s">
        <v>38</v>
      </c>
      <c r="AW358" s="296" t="s">
        <v>38</v>
      </c>
      <c r="AX358" s="296" t="s">
        <v>38</v>
      </c>
      <c r="AY358" s="296"/>
      <c r="AZ358" s="296"/>
      <c r="BA358" s="296" t="s">
        <v>38</v>
      </c>
      <c r="BB358" s="296" t="s">
        <v>38</v>
      </c>
      <c r="BC358" s="296" t="s">
        <v>38</v>
      </c>
      <c r="BD358" s="296" t="s">
        <v>38</v>
      </c>
      <c r="BE358" s="296" t="s">
        <v>38</v>
      </c>
      <c r="BF358" s="296" t="s">
        <v>38</v>
      </c>
      <c r="BG358" s="296" t="s">
        <v>38</v>
      </c>
      <c r="BH358" s="296" t="s">
        <v>38</v>
      </c>
      <c r="BI358" s="296" t="s">
        <v>38</v>
      </c>
      <c r="BJ358" s="296" t="s">
        <v>38</v>
      </c>
      <c r="BK358" s="296" t="s">
        <v>38</v>
      </c>
      <c r="BL358" s="780"/>
      <c r="BM358" s="354"/>
      <c r="BN358" s="354"/>
      <c r="BO358" s="354"/>
      <c r="BP358" s="354"/>
      <c r="BQ358" s="354"/>
      <c r="BR358" s="797"/>
      <c r="BS358" s="356"/>
      <c r="BT358" s="354"/>
      <c r="BU358" s="354"/>
      <c r="BV358" s="354"/>
      <c r="BW358" s="797"/>
      <c r="BX358" s="354"/>
      <c r="BY358" s="818"/>
      <c r="BZ358" s="797"/>
      <c r="CA358" s="360"/>
      <c r="CB358" s="354"/>
      <c r="CC358" s="354"/>
      <c r="CD358" s="766"/>
      <c r="CE358" s="354"/>
      <c r="CF358" s="354"/>
      <c r="CG358" s="354"/>
      <c r="CH358" s="354"/>
      <c r="CI358" s="354"/>
      <c r="CJ358" s="766"/>
      <c r="CK358" s="354"/>
      <c r="CL358" s="296" t="s">
        <v>38</v>
      </c>
      <c r="CM358" s="296" t="s">
        <v>38</v>
      </c>
      <c r="CN358" s="296" t="s">
        <v>38</v>
      </c>
      <c r="CO358" s="296" t="s">
        <v>38</v>
      </c>
      <c r="CP358" s="296" t="s">
        <v>38</v>
      </c>
      <c r="CQ358" s="296" t="s">
        <v>38</v>
      </c>
      <c r="CR358" s="296" t="s">
        <v>38</v>
      </c>
      <c r="CS358" s="296" t="s">
        <v>38</v>
      </c>
      <c r="CT358" s="296" t="s">
        <v>38</v>
      </c>
      <c r="CU358" s="296" t="s">
        <v>38</v>
      </c>
      <c r="CV358" s="296" t="s">
        <v>38</v>
      </c>
    </row>
    <row r="359" spans="1:100" s="1" customFormat="1" ht="62">
      <c r="A359" s="1036">
        <v>125</v>
      </c>
      <c r="B359" s="1024" t="s">
        <v>491</v>
      </c>
      <c r="C359" s="1033" t="s">
        <v>41</v>
      </c>
      <c r="D359" s="1024" t="s">
        <v>166</v>
      </c>
      <c r="E359" s="1033" t="s">
        <v>41</v>
      </c>
      <c r="F359" s="1024" t="s">
        <v>166</v>
      </c>
      <c r="G359" s="217" t="s">
        <v>907</v>
      </c>
      <c r="H359" s="217"/>
      <c r="I359" s="591"/>
      <c r="J359" s="63"/>
      <c r="K359" s="466"/>
      <c r="L359" s="5" t="s">
        <v>32</v>
      </c>
      <c r="M359" s="212" t="s">
        <v>31</v>
      </c>
      <c r="N359" s="165" t="s">
        <v>11</v>
      </c>
      <c r="O359" s="221" t="s">
        <v>29</v>
      </c>
      <c r="P359" s="221" t="s">
        <v>24</v>
      </c>
      <c r="Q359" s="5"/>
      <c r="R359" s="5"/>
      <c r="S359" s="5"/>
      <c r="T359" s="5" t="s">
        <v>24</v>
      </c>
      <c r="U359" s="6"/>
      <c r="V359" s="5"/>
      <c r="W359" s="5"/>
      <c r="X359" s="5"/>
      <c r="Y359" s="5"/>
      <c r="Z359" s="5"/>
      <c r="AA359" s="5"/>
      <c r="AB359" s="80">
        <f>COUNTIF($Q359:$AA359,"x")</f>
        <v>1</v>
      </c>
      <c r="AC359" s="642"/>
      <c r="AD359" s="7"/>
      <c r="AE359" s="7"/>
      <c r="AF359" s="7"/>
      <c r="AG359" s="7"/>
      <c r="AH359" s="7"/>
      <c r="AI359" s="7"/>
      <c r="AJ359" s="7"/>
      <c r="AK359" s="7"/>
      <c r="AL359" s="7"/>
      <c r="AM359" s="7"/>
      <c r="AN359" s="7"/>
      <c r="AO359" s="7" t="s">
        <v>1317</v>
      </c>
      <c r="AP359" s="55" t="s">
        <v>1317</v>
      </c>
      <c r="AQ359" s="55" t="s">
        <v>1317</v>
      </c>
      <c r="AR359" s="55" t="s">
        <v>1317</v>
      </c>
      <c r="AS359" s="7"/>
      <c r="AT359" s="7"/>
      <c r="AU359" s="7"/>
      <c r="AV359" s="55"/>
      <c r="AW359" s="7"/>
      <c r="AX359" s="7"/>
      <c r="AY359" s="7"/>
      <c r="AZ359" s="7"/>
      <c r="BA359" s="7"/>
      <c r="BB359" s="7"/>
      <c r="BC359" s="7"/>
      <c r="BD359" s="7"/>
      <c r="BE359" s="7"/>
      <c r="BF359" s="7"/>
      <c r="BG359" s="7"/>
      <c r="BH359" s="7"/>
      <c r="BI359" s="7"/>
      <c r="BJ359" s="7"/>
      <c r="BK359" s="7"/>
      <c r="BL359" s="780">
        <v>2</v>
      </c>
      <c r="BM359" s="354">
        <v>2</v>
      </c>
      <c r="BN359" s="354">
        <v>2</v>
      </c>
      <c r="BO359" s="354">
        <v>1</v>
      </c>
      <c r="BP359" s="354">
        <v>2</v>
      </c>
      <c r="BQ359" s="354">
        <v>2</v>
      </c>
      <c r="BR359" s="797">
        <v>2</v>
      </c>
      <c r="BS359" s="356">
        <v>2</v>
      </c>
      <c r="BT359" s="354">
        <v>2</v>
      </c>
      <c r="BU359" s="354">
        <v>2</v>
      </c>
      <c r="BV359" s="354">
        <v>2</v>
      </c>
      <c r="BW359" s="797">
        <v>2</v>
      </c>
      <c r="BX359" s="354">
        <v>2</v>
      </c>
      <c r="BY359" s="818">
        <v>2</v>
      </c>
      <c r="BZ359" s="797">
        <v>2</v>
      </c>
      <c r="CA359" s="360">
        <v>2</v>
      </c>
      <c r="CB359" s="354">
        <v>2</v>
      </c>
      <c r="CC359" s="354">
        <v>1</v>
      </c>
      <c r="CD359" s="766">
        <v>1</v>
      </c>
      <c r="CE359" s="354">
        <v>2</v>
      </c>
      <c r="CF359" s="354">
        <v>2</v>
      </c>
      <c r="CG359" s="354">
        <v>2</v>
      </c>
      <c r="CH359" s="354">
        <v>2</v>
      </c>
      <c r="CI359" s="354">
        <v>2</v>
      </c>
      <c r="CJ359" s="766">
        <v>2</v>
      </c>
      <c r="CK359" s="354">
        <v>2</v>
      </c>
      <c r="CL359" s="222">
        <f>COUNTIF(BL359:CK359,"2")</f>
        <v>23</v>
      </c>
      <c r="CM359" s="237">
        <f>CL359/(CL359+CN359+CP359+CR359)</f>
        <v>0.88461538461538458</v>
      </c>
      <c r="CN359" s="222">
        <f>COUNTIF(BL359:CK359,"1")</f>
        <v>3</v>
      </c>
      <c r="CO359" s="237">
        <f>CN359/(CL359+CN359+CP359+CR359)</f>
        <v>0.11538461538461539</v>
      </c>
      <c r="CP359" s="222">
        <f>COUNTIF(BL359:CK359,"0")</f>
        <v>0</v>
      </c>
      <c r="CQ359" s="237">
        <f>CP359/(CL359+CN359+CP359+CR359)</f>
        <v>0</v>
      </c>
      <c r="CR359" s="222">
        <f>COUNTIF(BL359:CK359,"KĐG")</f>
        <v>0</v>
      </c>
      <c r="CS359" s="237">
        <f>CR359/(CL359+CN359+CP359+CR359)</f>
        <v>0</v>
      </c>
      <c r="CT359" s="223">
        <f>(((CL359*2)+(CN359*1)+(CP359*0)))/(CL359+CN359+CP359)</f>
        <v>1.8846153846153846</v>
      </c>
      <c r="CU359" s="223" t="str">
        <f>IF(CS359&gt;=50%,"KĐG",IF(CT359&gt;=1.6,"Đạt mục tiêu",IF(CT359&gt;=1,"Cần cố gắng","Chưa đạt")))</f>
        <v>Đạt mục tiêu</v>
      </c>
      <c r="CV359" s="5"/>
    </row>
    <row r="360" spans="1:100" s="1" customFormat="1" ht="55.5">
      <c r="A360" s="1036"/>
      <c r="B360" s="1024"/>
      <c r="C360" s="1033"/>
      <c r="D360" s="1024"/>
      <c r="E360" s="1033"/>
      <c r="F360" s="1024"/>
      <c r="G360" s="217" t="s">
        <v>2097</v>
      </c>
      <c r="H360" s="217"/>
      <c r="I360" s="591"/>
      <c r="J360" s="63"/>
      <c r="K360" s="466"/>
      <c r="L360" s="5" t="s">
        <v>32</v>
      </c>
      <c r="M360" s="212" t="s">
        <v>31</v>
      </c>
      <c r="N360" s="165" t="s">
        <v>11</v>
      </c>
      <c r="O360" s="221" t="s">
        <v>29</v>
      </c>
      <c r="P360" s="221" t="s">
        <v>24</v>
      </c>
      <c r="Q360" s="5"/>
      <c r="R360" s="5"/>
      <c r="S360" s="5"/>
      <c r="T360" s="5" t="s">
        <v>24</v>
      </c>
      <c r="U360" s="6"/>
      <c r="V360" s="5"/>
      <c r="W360" s="5"/>
      <c r="X360" s="5"/>
      <c r="Y360" s="5"/>
      <c r="Z360" s="5"/>
      <c r="AA360" s="5"/>
      <c r="AB360" s="80">
        <f>COUNTIF($Q360:$AA360,"x")</f>
        <v>1</v>
      </c>
      <c r="AC360" s="642"/>
      <c r="AD360" s="7"/>
      <c r="AE360" s="7"/>
      <c r="AF360" s="7"/>
      <c r="AG360" s="7"/>
      <c r="AH360" s="7"/>
      <c r="AI360" s="7"/>
      <c r="AJ360" s="7"/>
      <c r="AK360" s="7"/>
      <c r="AL360" s="7"/>
      <c r="AM360" s="7"/>
      <c r="AN360" s="7"/>
      <c r="AO360" s="7" t="s">
        <v>1317</v>
      </c>
      <c r="AP360" s="7" t="s">
        <v>1317</v>
      </c>
      <c r="AQ360" s="7" t="s">
        <v>1317</v>
      </c>
      <c r="AR360" s="7" t="s">
        <v>1317</v>
      </c>
      <c r="AS360" s="7" t="s">
        <v>1317</v>
      </c>
      <c r="AT360" s="7"/>
      <c r="AU360" s="7" t="s">
        <v>1317</v>
      </c>
      <c r="AV360" s="7"/>
      <c r="AW360" s="7"/>
      <c r="AX360" s="7"/>
      <c r="AY360" s="7"/>
      <c r="AZ360" s="7"/>
      <c r="BA360" s="7"/>
      <c r="BB360" s="7"/>
      <c r="BC360" s="7"/>
      <c r="BD360" s="7"/>
      <c r="BE360" s="7"/>
      <c r="BF360" s="7"/>
      <c r="BG360" s="7"/>
      <c r="BH360" s="7"/>
      <c r="BI360" s="7"/>
      <c r="BJ360" s="7"/>
      <c r="BK360" s="7"/>
      <c r="BL360" s="780">
        <v>2</v>
      </c>
      <c r="BM360" s="354">
        <v>2</v>
      </c>
      <c r="BN360" s="354">
        <v>2</v>
      </c>
      <c r="BO360" s="354">
        <v>2</v>
      </c>
      <c r="BP360" s="354">
        <v>2</v>
      </c>
      <c r="BQ360" s="354">
        <v>2</v>
      </c>
      <c r="BR360" s="797">
        <v>2</v>
      </c>
      <c r="BS360" s="356">
        <v>2</v>
      </c>
      <c r="BT360" s="354">
        <v>2</v>
      </c>
      <c r="BU360" s="354">
        <v>2</v>
      </c>
      <c r="BV360" s="354">
        <v>1</v>
      </c>
      <c r="BW360" s="797">
        <v>2</v>
      </c>
      <c r="BX360" s="354">
        <v>2</v>
      </c>
      <c r="BY360" s="818">
        <v>2</v>
      </c>
      <c r="BZ360" s="797">
        <v>2</v>
      </c>
      <c r="CA360" s="360">
        <v>2</v>
      </c>
      <c r="CB360" s="354">
        <v>2</v>
      </c>
      <c r="CC360" s="354">
        <v>2</v>
      </c>
      <c r="CD360" s="766">
        <v>2</v>
      </c>
      <c r="CE360" s="354">
        <v>2</v>
      </c>
      <c r="CF360" s="354">
        <v>2</v>
      </c>
      <c r="CG360" s="354">
        <v>2</v>
      </c>
      <c r="CH360" s="354">
        <v>2</v>
      </c>
      <c r="CI360" s="354">
        <v>2</v>
      </c>
      <c r="CJ360" s="766">
        <v>2</v>
      </c>
      <c r="CK360" s="354">
        <v>2</v>
      </c>
      <c r="CL360" s="222">
        <f>COUNTIF(BL360:CK360,"2")</f>
        <v>25</v>
      </c>
      <c r="CM360" s="237">
        <f>CL360/(CL360+CN360+CP360+CR360)</f>
        <v>0.96153846153846156</v>
      </c>
      <c r="CN360" s="222">
        <f>COUNTIF(BL360:CK360,"1")</f>
        <v>1</v>
      </c>
      <c r="CO360" s="237">
        <f>CN360/(CL360+CN360+CP360+CR360)</f>
        <v>3.8461538461538464E-2</v>
      </c>
      <c r="CP360" s="222">
        <f>COUNTIF(BL360:CK360,"0")</f>
        <v>0</v>
      </c>
      <c r="CQ360" s="237">
        <f>CP360/(CL360+CN360+CP360+CR360)</f>
        <v>0</v>
      </c>
      <c r="CR360" s="222">
        <f>COUNTIF(BL360:CK360,"KĐG")</f>
        <v>0</v>
      </c>
      <c r="CS360" s="237">
        <f>CR360/(CL360+CN360+CP360+CR360)</f>
        <v>0</v>
      </c>
      <c r="CT360" s="223">
        <f>(((CL360*2)+(CN360*1)+(CP360*0)))/(CL360+CN360+CP360)</f>
        <v>1.9615384615384615</v>
      </c>
      <c r="CU360" s="223" t="str">
        <f>IF(CS360&gt;=50%,"KĐG",IF(CT360&gt;=1.6,"Đạt mục tiêu",IF(CT360&gt;=1,"Cần cố gắng","Chưa đạt")))</f>
        <v>Đạt mục tiêu</v>
      </c>
      <c r="CV360" s="5"/>
    </row>
    <row r="361" spans="1:100" s="1" customFormat="1" ht="77.5">
      <c r="A361" s="1036">
        <v>126</v>
      </c>
      <c r="B361" s="1024" t="s">
        <v>492</v>
      </c>
      <c r="C361" s="1033" t="s">
        <v>41</v>
      </c>
      <c r="D361" s="1024" t="s">
        <v>165</v>
      </c>
      <c r="E361" s="1033" t="s">
        <v>41</v>
      </c>
      <c r="F361" s="1024" t="s">
        <v>165</v>
      </c>
      <c r="G361" s="217" t="s">
        <v>909</v>
      </c>
      <c r="H361" s="217"/>
      <c r="I361" s="591"/>
      <c r="J361" s="63"/>
      <c r="K361" s="466"/>
      <c r="L361" s="5" t="s">
        <v>32</v>
      </c>
      <c r="M361" s="212" t="s">
        <v>31</v>
      </c>
      <c r="N361" s="165" t="s">
        <v>11</v>
      </c>
      <c r="O361" s="221" t="s">
        <v>29</v>
      </c>
      <c r="P361" s="221" t="s">
        <v>24</v>
      </c>
      <c r="Q361" s="5"/>
      <c r="R361" s="5"/>
      <c r="S361" s="5"/>
      <c r="T361" s="5"/>
      <c r="U361" s="6"/>
      <c r="V361" s="5"/>
      <c r="W361" s="5"/>
      <c r="X361" s="5"/>
      <c r="Y361" s="5"/>
      <c r="Z361" s="5" t="s">
        <v>24</v>
      </c>
      <c r="AA361" s="5"/>
      <c r="AB361" s="80">
        <f>COUNTIF($Q361:$AA361,"x")</f>
        <v>1</v>
      </c>
      <c r="AC361" s="642"/>
      <c r="AD361" s="7"/>
      <c r="AE361" s="7"/>
      <c r="AF361" s="7"/>
      <c r="AG361" s="7"/>
      <c r="AH361" s="7"/>
      <c r="AI361" s="7"/>
      <c r="AJ361" s="7"/>
      <c r="AK361" s="7"/>
      <c r="AL361" s="7"/>
      <c r="AM361" s="7"/>
      <c r="AN361" s="7"/>
      <c r="AO361" s="7"/>
      <c r="AP361" s="7"/>
      <c r="AQ361" s="7"/>
      <c r="AR361" s="7"/>
      <c r="AS361" s="7"/>
      <c r="AT361" s="7"/>
      <c r="AU361" s="7"/>
      <c r="AV361" s="55"/>
      <c r="AW361" s="7"/>
      <c r="AX361" s="7"/>
      <c r="AY361" s="7"/>
      <c r="AZ361" s="7"/>
      <c r="BA361" s="7"/>
      <c r="BB361" s="7"/>
      <c r="BC361" s="7"/>
      <c r="BD361" s="7"/>
      <c r="BE361" s="7"/>
      <c r="BF361" s="7"/>
      <c r="BG361" s="7"/>
      <c r="BH361" s="7" t="s">
        <v>1317</v>
      </c>
      <c r="BI361" s="7" t="s">
        <v>1317</v>
      </c>
      <c r="BJ361" s="7"/>
      <c r="BK361" s="7"/>
      <c r="BL361" s="780">
        <v>2</v>
      </c>
      <c r="BM361" s="354">
        <v>2</v>
      </c>
      <c r="BN361" s="354">
        <v>2</v>
      </c>
      <c r="BO361" s="354">
        <v>2</v>
      </c>
      <c r="BP361" s="354">
        <v>2</v>
      </c>
      <c r="BQ361" s="354">
        <v>2</v>
      </c>
      <c r="BR361" s="797">
        <v>2</v>
      </c>
      <c r="BS361" s="356">
        <v>2</v>
      </c>
      <c r="BT361" s="354">
        <v>2</v>
      </c>
      <c r="BU361" s="354">
        <v>2</v>
      </c>
      <c r="BV361" s="354">
        <v>1</v>
      </c>
      <c r="BW361" s="797">
        <v>2</v>
      </c>
      <c r="BX361" s="354">
        <v>2</v>
      </c>
      <c r="BY361" s="818">
        <v>2</v>
      </c>
      <c r="BZ361" s="797">
        <v>2</v>
      </c>
      <c r="CA361" s="360">
        <v>2</v>
      </c>
      <c r="CB361" s="354">
        <v>2</v>
      </c>
      <c r="CC361" s="354">
        <v>2</v>
      </c>
      <c r="CD361" s="766">
        <v>2</v>
      </c>
      <c r="CE361" s="354">
        <v>2</v>
      </c>
      <c r="CF361" s="354">
        <v>2</v>
      </c>
      <c r="CG361" s="354">
        <v>2</v>
      </c>
      <c r="CH361" s="354">
        <v>2</v>
      </c>
      <c r="CI361" s="354">
        <v>2</v>
      </c>
      <c r="CJ361" s="766">
        <v>2</v>
      </c>
      <c r="CK361" s="354">
        <v>2</v>
      </c>
      <c r="CL361" s="222">
        <f>COUNTIF(BL361:CK361,"2")</f>
        <v>25</v>
      </c>
      <c r="CM361" s="237">
        <f>CL361/(CL361+CN361+CP361+CR361)</f>
        <v>0.96153846153846156</v>
      </c>
      <c r="CN361" s="222">
        <f>COUNTIF(BL361:CK361,"1")</f>
        <v>1</v>
      </c>
      <c r="CO361" s="237">
        <f>CN361/(CL361+CN361+CP361+CR361)</f>
        <v>3.8461538461538464E-2</v>
      </c>
      <c r="CP361" s="222">
        <f>COUNTIF(BL361:CK361,"0")</f>
        <v>0</v>
      </c>
      <c r="CQ361" s="237">
        <f>CP361/(CL361+CN361+CP361+CR361)</f>
        <v>0</v>
      </c>
      <c r="CR361" s="222">
        <f>COUNTIF(BL361:CK361,"KĐG")</f>
        <v>0</v>
      </c>
      <c r="CS361" s="237">
        <f>CR361/(CL361+CN361+CP361+CR361)</f>
        <v>0</v>
      </c>
      <c r="CT361" s="223">
        <f>(((CL361*2)+(CN361*1)+(CP361*0)))/(CL361+CN361+CP361)</f>
        <v>1.9615384615384615</v>
      </c>
      <c r="CU361" s="223" t="str">
        <f>IF(CS361&gt;=50%,"KĐG",IF(CT361&gt;=1.6,"Đạt mục tiêu",IF(CT361&gt;=1,"Cần cố gắng","Chưa đạt")))</f>
        <v>Đạt mục tiêu</v>
      </c>
      <c r="CV361" s="5"/>
    </row>
    <row r="362" spans="1:100" s="1" customFormat="1" ht="62">
      <c r="A362" s="1036"/>
      <c r="B362" s="1024"/>
      <c r="C362" s="1033"/>
      <c r="D362" s="1024"/>
      <c r="E362" s="1033"/>
      <c r="F362" s="1024"/>
      <c r="G362" s="217" t="s">
        <v>908</v>
      </c>
      <c r="H362" s="217"/>
      <c r="I362" s="591"/>
      <c r="J362" s="63"/>
      <c r="K362" s="466"/>
      <c r="L362" s="5" t="s">
        <v>32</v>
      </c>
      <c r="M362" s="212" t="s">
        <v>31</v>
      </c>
      <c r="N362" s="165" t="s">
        <v>11</v>
      </c>
      <c r="O362" s="221" t="s">
        <v>29</v>
      </c>
      <c r="P362" s="221" t="s">
        <v>24</v>
      </c>
      <c r="Q362" s="5"/>
      <c r="R362" s="5"/>
      <c r="S362" s="5"/>
      <c r="T362" s="5"/>
      <c r="U362" s="6"/>
      <c r="V362" s="5"/>
      <c r="W362" s="5" t="s">
        <v>24</v>
      </c>
      <c r="X362" s="5"/>
      <c r="Y362" s="5"/>
      <c r="Z362" s="5"/>
      <c r="AA362" s="5"/>
      <c r="AB362" s="80">
        <f>COUNTIF($Q362:$AA362,"x")</f>
        <v>1</v>
      </c>
      <c r="AC362" s="642"/>
      <c r="AD362" s="7"/>
      <c r="AE362" s="7"/>
      <c r="AF362" s="7"/>
      <c r="AG362" s="7"/>
      <c r="AH362" s="7"/>
      <c r="AI362" s="7"/>
      <c r="AJ362" s="7"/>
      <c r="AK362" s="7"/>
      <c r="AL362" s="7"/>
      <c r="AM362" s="7"/>
      <c r="AN362" s="7"/>
      <c r="AO362" s="7"/>
      <c r="AP362" s="7"/>
      <c r="AQ362" s="7"/>
      <c r="AR362" s="7"/>
      <c r="AS362" s="7"/>
      <c r="AT362" s="7"/>
      <c r="AU362" s="7"/>
      <c r="AV362" s="55"/>
      <c r="AW362" s="7"/>
      <c r="AX362" s="7"/>
      <c r="AY362" s="7" t="s">
        <v>1317</v>
      </c>
      <c r="AZ362" s="7" t="s">
        <v>1317</v>
      </c>
      <c r="BA362" s="7"/>
      <c r="BB362" s="7"/>
      <c r="BC362" s="7"/>
      <c r="BD362" s="7"/>
      <c r="BE362" s="7"/>
      <c r="BF362" s="7"/>
      <c r="BG362" s="7"/>
      <c r="BH362" s="7"/>
      <c r="BI362" s="7"/>
      <c r="BJ362" s="7" t="s">
        <v>1317</v>
      </c>
      <c r="BK362" s="7"/>
      <c r="BL362" s="780">
        <v>2</v>
      </c>
      <c r="BM362" s="354">
        <v>2</v>
      </c>
      <c r="BN362" s="354">
        <v>2</v>
      </c>
      <c r="BO362" s="354">
        <v>2</v>
      </c>
      <c r="BP362" s="354">
        <v>2</v>
      </c>
      <c r="BQ362" s="354">
        <v>2</v>
      </c>
      <c r="BR362" s="797">
        <v>2</v>
      </c>
      <c r="BS362" s="356">
        <v>2</v>
      </c>
      <c r="BT362" s="354">
        <v>2</v>
      </c>
      <c r="BU362" s="354">
        <v>2</v>
      </c>
      <c r="BV362" s="354">
        <v>1</v>
      </c>
      <c r="BW362" s="797">
        <v>2</v>
      </c>
      <c r="BX362" s="354">
        <v>2</v>
      </c>
      <c r="BY362" s="818">
        <v>2</v>
      </c>
      <c r="BZ362" s="797">
        <v>1</v>
      </c>
      <c r="CA362" s="360">
        <v>2</v>
      </c>
      <c r="CB362" s="354">
        <v>2</v>
      </c>
      <c r="CC362" s="354">
        <v>2</v>
      </c>
      <c r="CD362" s="766">
        <v>2</v>
      </c>
      <c r="CE362" s="354">
        <v>2</v>
      </c>
      <c r="CF362" s="354">
        <v>2</v>
      </c>
      <c r="CG362" s="354">
        <v>2</v>
      </c>
      <c r="CH362" s="354">
        <v>2</v>
      </c>
      <c r="CI362" s="354">
        <v>2</v>
      </c>
      <c r="CJ362" s="766">
        <v>2</v>
      </c>
      <c r="CK362" s="354">
        <v>2</v>
      </c>
      <c r="CL362" s="222">
        <f>COUNTIF(BL362:CK362,"2")</f>
        <v>24</v>
      </c>
      <c r="CM362" s="237">
        <f>CL362/(CL362+CN362+CP362+CR362)</f>
        <v>0.92307692307692313</v>
      </c>
      <c r="CN362" s="222">
        <f>COUNTIF(BL362:CK362,"1")</f>
        <v>2</v>
      </c>
      <c r="CO362" s="237">
        <f>CN362/(CL362+CN362+CP362+CR362)</f>
        <v>7.6923076923076927E-2</v>
      </c>
      <c r="CP362" s="222">
        <f>COUNTIF(BL362:CK362,"0")</f>
        <v>0</v>
      </c>
      <c r="CQ362" s="237">
        <f>CP362/(CL362+CN362+CP362+CR362)</f>
        <v>0</v>
      </c>
      <c r="CR362" s="222">
        <f>COUNTIF(BL362:CK362,"KĐG")</f>
        <v>0</v>
      </c>
      <c r="CS362" s="237">
        <f>CR362/(CL362+CN362+CP362+CR362)</f>
        <v>0</v>
      </c>
      <c r="CT362" s="223">
        <f>(((CL362*2)+(CN362*1)+(CP362*0)))/(CL362+CN362+CP362)</f>
        <v>1.9230769230769231</v>
      </c>
      <c r="CU362" s="223" t="str">
        <f>IF(CS362&gt;=50%,"KĐG",IF(CT362&gt;=1.6,"Đạt mục tiêu",IF(CT362&gt;=1,"Cần cố gắng","Chưa đạt")))</f>
        <v>Đạt mục tiêu</v>
      </c>
      <c r="CV362" s="5"/>
    </row>
    <row r="363" spans="1:100" s="302" customFormat="1" ht="16.5">
      <c r="A363" s="1228"/>
      <c r="B363" s="1230" t="s">
        <v>164</v>
      </c>
      <c r="C363" s="1231"/>
      <c r="D363" s="1231"/>
      <c r="E363" s="1231"/>
      <c r="F363" s="1230"/>
      <c r="G363" s="1230"/>
      <c r="H363" s="576"/>
      <c r="I363" s="592"/>
      <c r="J363" s="445"/>
      <c r="K363" s="500"/>
      <c r="L363" s="446"/>
      <c r="M363" s="446"/>
      <c r="N363" s="445"/>
      <c r="O363" s="445"/>
      <c r="P363" s="447"/>
      <c r="Q363" s="581" t="s">
        <v>38</v>
      </c>
      <c r="R363" s="385" t="s">
        <v>38</v>
      </c>
      <c r="S363" s="385" t="s">
        <v>38</v>
      </c>
      <c r="T363" s="385" t="s">
        <v>38</v>
      </c>
      <c r="U363" s="385" t="s">
        <v>38</v>
      </c>
      <c r="V363" s="385" t="s">
        <v>38</v>
      </c>
      <c r="W363" s="413" t="s">
        <v>38</v>
      </c>
      <c r="X363" s="385" t="s">
        <v>38</v>
      </c>
      <c r="Y363" s="385" t="s">
        <v>38</v>
      </c>
      <c r="Z363" s="385" t="s">
        <v>38</v>
      </c>
      <c r="AA363" s="385" t="s">
        <v>38</v>
      </c>
      <c r="AB363" s="404" t="s">
        <v>38</v>
      </c>
      <c r="AC363" s="647" t="s">
        <v>38</v>
      </c>
      <c r="AD363" s="83" t="s">
        <v>38</v>
      </c>
      <c r="AE363" s="83" t="s">
        <v>38</v>
      </c>
      <c r="AF363" s="83" t="s">
        <v>38</v>
      </c>
      <c r="AG363" s="296" t="s">
        <v>38</v>
      </c>
      <c r="AH363" s="296" t="s">
        <v>38</v>
      </c>
      <c r="AI363" s="296" t="s">
        <v>38</v>
      </c>
      <c r="AJ363" s="296" t="s">
        <v>38</v>
      </c>
      <c r="AK363" s="296" t="s">
        <v>38</v>
      </c>
      <c r="AL363" s="296" t="s">
        <v>38</v>
      </c>
      <c r="AM363" s="296" t="s">
        <v>38</v>
      </c>
      <c r="AN363" s="296" t="s">
        <v>38</v>
      </c>
      <c r="AO363" s="296" t="s">
        <v>38</v>
      </c>
      <c r="AP363" s="296" t="s">
        <v>38</v>
      </c>
      <c r="AQ363" s="296" t="s">
        <v>38</v>
      </c>
      <c r="AR363" s="296" t="s">
        <v>38</v>
      </c>
      <c r="AS363" s="296" t="s">
        <v>38</v>
      </c>
      <c r="AT363" s="296" t="s">
        <v>38</v>
      </c>
      <c r="AU363" s="296" t="s">
        <v>38</v>
      </c>
      <c r="AV363" s="296" t="s">
        <v>38</v>
      </c>
      <c r="AW363" s="296" t="s">
        <v>38</v>
      </c>
      <c r="AX363" s="296" t="s">
        <v>38</v>
      </c>
      <c r="AY363" s="192"/>
      <c r="AZ363" s="192"/>
      <c r="BA363" s="296" t="s">
        <v>38</v>
      </c>
      <c r="BB363" s="296" t="s">
        <v>38</v>
      </c>
      <c r="BC363" s="296" t="s">
        <v>38</v>
      </c>
      <c r="BD363" s="296" t="s">
        <v>38</v>
      </c>
      <c r="BE363" s="296" t="s">
        <v>38</v>
      </c>
      <c r="BF363" s="296" t="s">
        <v>38</v>
      </c>
      <c r="BG363" s="296" t="s">
        <v>38</v>
      </c>
      <c r="BH363" s="296" t="s">
        <v>38</v>
      </c>
      <c r="BI363" s="296" t="s">
        <v>38</v>
      </c>
      <c r="BJ363" s="296" t="s">
        <v>38</v>
      </c>
      <c r="BK363" s="296" t="s">
        <v>38</v>
      </c>
      <c r="BL363" s="784" t="s">
        <v>38</v>
      </c>
      <c r="BM363" s="296" t="s">
        <v>38</v>
      </c>
      <c r="BN363" s="296" t="s">
        <v>38</v>
      </c>
      <c r="BO363" s="296" t="s">
        <v>38</v>
      </c>
      <c r="BP363" s="296" t="s">
        <v>38</v>
      </c>
      <c r="BQ363" s="296" t="s">
        <v>38</v>
      </c>
      <c r="BR363" s="800" t="s">
        <v>38</v>
      </c>
      <c r="BS363" s="296" t="s">
        <v>38</v>
      </c>
      <c r="BT363" s="296" t="s">
        <v>38</v>
      </c>
      <c r="BU363" s="296" t="s">
        <v>38</v>
      </c>
      <c r="BV363" s="296" t="s">
        <v>38</v>
      </c>
      <c r="BW363" s="800" t="s">
        <v>38</v>
      </c>
      <c r="BX363" s="296" t="s">
        <v>38</v>
      </c>
      <c r="BY363" s="800" t="s">
        <v>38</v>
      </c>
      <c r="BZ363" s="800" t="s">
        <v>38</v>
      </c>
      <c r="CA363" s="296" t="s">
        <v>38</v>
      </c>
      <c r="CB363" s="296" t="s">
        <v>38</v>
      </c>
      <c r="CC363" s="296" t="s">
        <v>38</v>
      </c>
      <c r="CD363" s="297" t="s">
        <v>38</v>
      </c>
      <c r="CE363" s="296" t="s">
        <v>38</v>
      </c>
      <c r="CF363" s="296" t="s">
        <v>38</v>
      </c>
      <c r="CG363" s="296" t="s">
        <v>38</v>
      </c>
      <c r="CH363" s="296" t="s">
        <v>38</v>
      </c>
      <c r="CI363" s="296" t="s">
        <v>38</v>
      </c>
      <c r="CJ363" s="297" t="s">
        <v>38</v>
      </c>
      <c r="CK363" s="296" t="s">
        <v>38</v>
      </c>
      <c r="CL363" s="296" t="s">
        <v>38</v>
      </c>
      <c r="CM363" s="296" t="s">
        <v>38</v>
      </c>
      <c r="CN363" s="296" t="s">
        <v>38</v>
      </c>
      <c r="CO363" s="296" t="s">
        <v>38</v>
      </c>
      <c r="CP363" s="296" t="s">
        <v>38</v>
      </c>
      <c r="CQ363" s="296" t="s">
        <v>38</v>
      </c>
      <c r="CR363" s="296" t="s">
        <v>38</v>
      </c>
      <c r="CS363" s="296" t="s">
        <v>38</v>
      </c>
      <c r="CT363" s="296" t="s">
        <v>38</v>
      </c>
      <c r="CU363" s="296" t="s">
        <v>38</v>
      </c>
      <c r="CV363" s="423" t="s">
        <v>38</v>
      </c>
    </row>
    <row r="364" spans="1:100" s="302" customFormat="1" ht="16.5">
      <c r="A364" s="1229"/>
      <c r="B364" s="1121" t="s">
        <v>163</v>
      </c>
      <c r="C364" s="1045"/>
      <c r="D364" s="1045"/>
      <c r="E364" s="1045"/>
      <c r="F364" s="1121"/>
      <c r="G364" s="1121"/>
      <c r="H364" s="562"/>
      <c r="I364" s="591"/>
      <c r="J364" s="305"/>
      <c r="K364" s="501"/>
      <c r="L364" s="372"/>
      <c r="M364" s="372"/>
      <c r="N364" s="305"/>
      <c r="O364" s="305"/>
      <c r="P364" s="573"/>
      <c r="Q364" s="83" t="s">
        <v>38</v>
      </c>
      <c r="R364" s="300" t="s">
        <v>38</v>
      </c>
      <c r="S364" s="300" t="s">
        <v>38</v>
      </c>
      <c r="T364" s="300" t="s">
        <v>38</v>
      </c>
      <c r="U364" s="300"/>
      <c r="V364" s="300" t="s">
        <v>38</v>
      </c>
      <c r="W364" s="407" t="s">
        <v>38</v>
      </c>
      <c r="X364" s="300"/>
      <c r="Y364" s="300" t="s">
        <v>38</v>
      </c>
      <c r="Z364" s="300"/>
      <c r="AA364" s="300"/>
      <c r="AB364" s="296" t="s">
        <v>38</v>
      </c>
      <c r="AC364" s="647" t="s">
        <v>38</v>
      </c>
      <c r="AD364" s="83" t="s">
        <v>38</v>
      </c>
      <c r="AE364" s="83" t="s">
        <v>38</v>
      </c>
      <c r="AF364" s="83" t="s">
        <v>38</v>
      </c>
      <c r="AG364" s="296" t="s">
        <v>38</v>
      </c>
      <c r="AH364" s="296" t="s">
        <v>38</v>
      </c>
      <c r="AI364" s="296" t="s">
        <v>38</v>
      </c>
      <c r="AJ364" s="296" t="s">
        <v>38</v>
      </c>
      <c r="AK364" s="296" t="s">
        <v>38</v>
      </c>
      <c r="AL364" s="296" t="s">
        <v>38</v>
      </c>
      <c r="AM364" s="296" t="s">
        <v>38</v>
      </c>
      <c r="AN364" s="296" t="s">
        <v>38</v>
      </c>
      <c r="AO364" s="296" t="s">
        <v>38</v>
      </c>
      <c r="AP364" s="296" t="s">
        <v>38</v>
      </c>
      <c r="AQ364" s="296" t="s">
        <v>38</v>
      </c>
      <c r="AR364" s="296" t="s">
        <v>38</v>
      </c>
      <c r="AS364" s="296" t="s">
        <v>38</v>
      </c>
      <c r="AT364" s="296" t="s">
        <v>38</v>
      </c>
      <c r="AU364" s="296" t="s">
        <v>38</v>
      </c>
      <c r="AV364" s="296" t="s">
        <v>38</v>
      </c>
      <c r="AW364" s="296" t="s">
        <v>38</v>
      </c>
      <c r="AX364" s="296" t="s">
        <v>38</v>
      </c>
      <c r="AY364" s="192"/>
      <c r="AZ364" s="192"/>
      <c r="BA364" s="296" t="s">
        <v>38</v>
      </c>
      <c r="BB364" s="296" t="s">
        <v>38</v>
      </c>
      <c r="BC364" s="296" t="s">
        <v>38</v>
      </c>
      <c r="BD364" s="296" t="s">
        <v>38</v>
      </c>
      <c r="BE364" s="296" t="s">
        <v>38</v>
      </c>
      <c r="BF364" s="296" t="s">
        <v>38</v>
      </c>
      <c r="BG364" s="296" t="s">
        <v>38</v>
      </c>
      <c r="BH364" s="296" t="s">
        <v>38</v>
      </c>
      <c r="BI364" s="296" t="s">
        <v>38</v>
      </c>
      <c r="BJ364" s="296" t="s">
        <v>38</v>
      </c>
      <c r="BK364" s="296" t="s">
        <v>38</v>
      </c>
      <c r="BL364" s="784" t="s">
        <v>38</v>
      </c>
      <c r="BM364" s="296" t="s">
        <v>38</v>
      </c>
      <c r="BN364" s="296" t="s">
        <v>38</v>
      </c>
      <c r="BO364" s="296" t="s">
        <v>38</v>
      </c>
      <c r="BP364" s="296" t="s">
        <v>38</v>
      </c>
      <c r="BQ364" s="296" t="s">
        <v>38</v>
      </c>
      <c r="BR364" s="800" t="s">
        <v>38</v>
      </c>
      <c r="BS364" s="296" t="s">
        <v>38</v>
      </c>
      <c r="BT364" s="296" t="s">
        <v>38</v>
      </c>
      <c r="BU364" s="296" t="s">
        <v>38</v>
      </c>
      <c r="BV364" s="296" t="s">
        <v>38</v>
      </c>
      <c r="BW364" s="800" t="s">
        <v>38</v>
      </c>
      <c r="BX364" s="296" t="s">
        <v>38</v>
      </c>
      <c r="BY364" s="800" t="s">
        <v>38</v>
      </c>
      <c r="BZ364" s="800" t="s">
        <v>38</v>
      </c>
      <c r="CA364" s="296" t="s">
        <v>38</v>
      </c>
      <c r="CB364" s="296" t="s">
        <v>38</v>
      </c>
      <c r="CC364" s="296" t="s">
        <v>38</v>
      </c>
      <c r="CD364" s="297" t="s">
        <v>38</v>
      </c>
      <c r="CE364" s="296" t="s">
        <v>38</v>
      </c>
      <c r="CF364" s="296" t="s">
        <v>38</v>
      </c>
      <c r="CG364" s="296" t="s">
        <v>38</v>
      </c>
      <c r="CH364" s="296" t="s">
        <v>38</v>
      </c>
      <c r="CI364" s="296" t="s">
        <v>38</v>
      </c>
      <c r="CJ364" s="297" t="s">
        <v>38</v>
      </c>
      <c r="CK364" s="296" t="s">
        <v>38</v>
      </c>
      <c r="CL364" s="296" t="s">
        <v>38</v>
      </c>
      <c r="CM364" s="296" t="s">
        <v>38</v>
      </c>
      <c r="CN364" s="296" t="s">
        <v>38</v>
      </c>
      <c r="CO364" s="296" t="s">
        <v>38</v>
      </c>
      <c r="CP364" s="296" t="s">
        <v>38</v>
      </c>
      <c r="CQ364" s="296" t="s">
        <v>38</v>
      </c>
      <c r="CR364" s="296" t="s">
        <v>38</v>
      </c>
      <c r="CS364" s="296" t="s">
        <v>38</v>
      </c>
      <c r="CT364" s="296" t="s">
        <v>38</v>
      </c>
      <c r="CU364" s="296" t="s">
        <v>38</v>
      </c>
      <c r="CV364" s="423" t="s">
        <v>38</v>
      </c>
    </row>
    <row r="365" spans="1:100" s="1" customFormat="1" ht="55.5">
      <c r="A365" s="227">
        <v>127</v>
      </c>
      <c r="B365" s="217" t="s">
        <v>493</v>
      </c>
      <c r="C365" s="215" t="s">
        <v>28</v>
      </c>
      <c r="D365" s="217" t="s">
        <v>162</v>
      </c>
      <c r="E365" s="215" t="s">
        <v>41</v>
      </c>
      <c r="F365" s="217" t="s">
        <v>162</v>
      </c>
      <c r="G365" s="217" t="s">
        <v>344</v>
      </c>
      <c r="H365" s="217"/>
      <c r="I365" s="591"/>
      <c r="J365" s="212"/>
      <c r="K365" s="465"/>
      <c r="L365" s="5" t="s">
        <v>32</v>
      </c>
      <c r="M365" s="212" t="s">
        <v>31</v>
      </c>
      <c r="N365" s="165" t="s">
        <v>11</v>
      </c>
      <c r="O365" s="221" t="s">
        <v>29</v>
      </c>
      <c r="P365" s="221" t="s">
        <v>24</v>
      </c>
      <c r="Q365" s="5"/>
      <c r="R365" s="5"/>
      <c r="S365" s="5"/>
      <c r="T365" s="5"/>
      <c r="U365" s="6" t="s">
        <v>24</v>
      </c>
      <c r="V365" s="5"/>
      <c r="W365" s="5"/>
      <c r="X365" s="5"/>
      <c r="Y365" s="5"/>
      <c r="Z365" s="5"/>
      <c r="AA365" s="5"/>
      <c r="AB365" s="80">
        <f t="shared" ref="AB365:AB383" si="215">COUNTIF($Q365:$AA365,"x")</f>
        <v>1</v>
      </c>
      <c r="AC365" s="642"/>
      <c r="AD365" s="55"/>
      <c r="AE365" s="55"/>
      <c r="AF365" s="7"/>
      <c r="AG365" s="7" t="s">
        <v>1317</v>
      </c>
      <c r="AH365" s="7" t="s">
        <v>1317</v>
      </c>
      <c r="AI365" s="7" t="s">
        <v>1317</v>
      </c>
      <c r="AJ365" s="7" t="s">
        <v>1317</v>
      </c>
      <c r="AK365" s="7"/>
      <c r="AL365" s="7"/>
      <c r="AM365" s="7"/>
      <c r="AN365" s="7"/>
      <c r="AO365" s="7"/>
      <c r="AP365" s="7"/>
      <c r="AQ365" s="7"/>
      <c r="AR365" s="7"/>
      <c r="AS365" s="7"/>
      <c r="AT365" s="7"/>
      <c r="AU365" s="7"/>
      <c r="AV365" s="55"/>
      <c r="AW365" s="7"/>
      <c r="AX365" s="7"/>
      <c r="AY365" s="7"/>
      <c r="AZ365" s="7"/>
      <c r="BA365" s="7"/>
      <c r="BB365" s="7"/>
      <c r="BC365" s="7"/>
      <c r="BD365" s="55"/>
      <c r="BE365" s="7"/>
      <c r="BF365" s="7"/>
      <c r="BG365" s="7"/>
      <c r="BH365" s="7"/>
      <c r="BI365" s="7"/>
      <c r="BJ365" s="7"/>
      <c r="BK365" s="7"/>
      <c r="BL365" s="781">
        <v>2</v>
      </c>
      <c r="BM365" s="221">
        <v>2</v>
      </c>
      <c r="BN365" s="221">
        <v>2</v>
      </c>
      <c r="BO365" s="221">
        <v>2</v>
      </c>
      <c r="BP365" s="221">
        <v>2</v>
      </c>
      <c r="BQ365" s="221">
        <v>2</v>
      </c>
      <c r="BR365" s="798">
        <v>2</v>
      </c>
      <c r="BS365" s="226">
        <v>2</v>
      </c>
      <c r="BT365" s="221">
        <v>2</v>
      </c>
      <c r="BU365" s="221">
        <v>2</v>
      </c>
      <c r="BV365" s="221">
        <v>2</v>
      </c>
      <c r="BW365" s="798">
        <v>2</v>
      </c>
      <c r="BX365" s="221">
        <v>2</v>
      </c>
      <c r="BY365" s="798">
        <v>2</v>
      </c>
      <c r="BZ365" s="798">
        <v>2</v>
      </c>
      <c r="CA365" s="221">
        <v>2</v>
      </c>
      <c r="CB365" s="221">
        <v>2</v>
      </c>
      <c r="CC365" s="221">
        <v>2</v>
      </c>
      <c r="CD365" s="337">
        <v>2</v>
      </c>
      <c r="CE365" s="221">
        <v>2</v>
      </c>
      <c r="CF365" s="221">
        <v>2</v>
      </c>
      <c r="CG365" s="221">
        <v>2</v>
      </c>
      <c r="CH365" s="221">
        <v>2</v>
      </c>
      <c r="CI365" s="221">
        <v>2</v>
      </c>
      <c r="CJ365" s="337">
        <v>2</v>
      </c>
      <c r="CK365" s="221">
        <v>2</v>
      </c>
      <c r="CL365" s="222">
        <f t="shared" ref="CL365:CL383" si="216">COUNTIF(BL365:CK365,"2")</f>
        <v>26</v>
      </c>
      <c r="CM365" s="237">
        <f t="shared" ref="CM365:CM383" si="217">CL365/(CL365+CN365+CP365+CR365)</f>
        <v>1</v>
      </c>
      <c r="CN365" s="222">
        <f t="shared" ref="CN365:CN383" si="218">COUNTIF(BL365:CK365,"1")</f>
        <v>0</v>
      </c>
      <c r="CO365" s="237">
        <f t="shared" ref="CO365:CO383" si="219">CN365/(CL365+CN365+CP365+CR365)</f>
        <v>0</v>
      </c>
      <c r="CP365" s="222">
        <f t="shared" ref="CP365:CP383" si="220">COUNTIF(BL365:CK365,"0")</f>
        <v>0</v>
      </c>
      <c r="CQ365" s="237">
        <f t="shared" ref="CQ365:CQ383" si="221">CP365/(CL365+CN365+CP365+CR365)</f>
        <v>0</v>
      </c>
      <c r="CR365" s="222">
        <f t="shared" ref="CR365:CR383" si="222">COUNTIF(BL365:CK365,"KĐG")</f>
        <v>0</v>
      </c>
      <c r="CS365" s="237">
        <f t="shared" ref="CS365:CS383" si="223">CR365/(CL365+CN365+CP365+CR365)</f>
        <v>0</v>
      </c>
      <c r="CT365" s="223">
        <f t="shared" ref="CT365:CT383" si="224">(((CL365*2)+(CN365*1)+(CP365*0)))/(CL365+CN365+CP365)</f>
        <v>2</v>
      </c>
      <c r="CU365" s="223" t="str">
        <f t="shared" ref="CU365:CU383" si="225">IF(CS365&gt;=50%,"KĐG",IF(CT365&gt;=1.6,"Đạt mục tiêu",IF(CT365&gt;=1,"Cần cố gắng","Chưa đạt")))</f>
        <v>Đạt mục tiêu</v>
      </c>
      <c r="CV365" s="5"/>
    </row>
    <row r="366" spans="1:100" s="1" customFormat="1" ht="55.5">
      <c r="A366" s="1036">
        <v>128</v>
      </c>
      <c r="B366" s="1044" t="s">
        <v>2353</v>
      </c>
      <c r="C366" s="1033" t="s">
        <v>28</v>
      </c>
      <c r="D366" s="1024" t="s">
        <v>2331</v>
      </c>
      <c r="E366" s="1033" t="s">
        <v>26</v>
      </c>
      <c r="F366" s="1024" t="s">
        <v>1359</v>
      </c>
      <c r="G366" s="157" t="s">
        <v>1185</v>
      </c>
      <c r="H366" s="157"/>
      <c r="I366" s="609"/>
      <c r="J366" s="32" t="s">
        <v>725</v>
      </c>
      <c r="K366" s="464"/>
      <c r="L366" s="5" t="s">
        <v>32</v>
      </c>
      <c r="M366" s="212" t="s">
        <v>31</v>
      </c>
      <c r="N366" s="165" t="s">
        <v>11</v>
      </c>
      <c r="O366" s="221" t="s">
        <v>29</v>
      </c>
      <c r="P366" s="221" t="s">
        <v>24</v>
      </c>
      <c r="Q366" s="5" t="s">
        <v>24</v>
      </c>
      <c r="R366" s="5"/>
      <c r="S366" s="5"/>
      <c r="T366" s="5"/>
      <c r="U366" s="6"/>
      <c r="V366" s="5"/>
      <c r="W366" s="5"/>
      <c r="X366" s="5"/>
      <c r="Y366" s="5"/>
      <c r="Z366" s="5"/>
      <c r="AA366" s="5"/>
      <c r="AB366" s="80">
        <f t="shared" si="215"/>
        <v>1</v>
      </c>
      <c r="AC366" s="565"/>
      <c r="AD366" s="221"/>
      <c r="AE366" s="221" t="s">
        <v>1183</v>
      </c>
      <c r="AF366" s="5"/>
      <c r="AG366" s="7"/>
      <c r="AH366" s="7"/>
      <c r="AI366" s="7"/>
      <c r="AJ366" s="7"/>
      <c r="AK366" s="7"/>
      <c r="AL366" s="7"/>
      <c r="AM366" s="7"/>
      <c r="AN366" s="7"/>
      <c r="AO366" s="7"/>
      <c r="AP366" s="7"/>
      <c r="AQ366" s="7"/>
      <c r="AR366" s="7"/>
      <c r="AS366" s="7"/>
      <c r="AT366" s="7"/>
      <c r="AU366" s="7"/>
      <c r="AV366" s="55"/>
      <c r="AW366" s="7"/>
      <c r="AX366" s="7"/>
      <c r="AY366" s="7"/>
      <c r="AZ366" s="7"/>
      <c r="BA366" s="7"/>
      <c r="BB366" s="7"/>
      <c r="BC366" s="7"/>
      <c r="BD366" s="55"/>
      <c r="BE366" s="7"/>
      <c r="BF366" s="7"/>
      <c r="BG366" s="7"/>
      <c r="BH366" s="7"/>
      <c r="BI366" s="7"/>
      <c r="BJ366" s="7"/>
      <c r="BK366" s="7"/>
      <c r="BL366" s="781">
        <v>2</v>
      </c>
      <c r="BM366" s="221">
        <v>2</v>
      </c>
      <c r="BN366" s="221">
        <v>1</v>
      </c>
      <c r="BO366" s="221">
        <v>2</v>
      </c>
      <c r="BP366" s="221">
        <v>2</v>
      </c>
      <c r="BQ366" s="221">
        <v>2</v>
      </c>
      <c r="BR366" s="798">
        <v>2</v>
      </c>
      <c r="BS366" s="226">
        <v>2</v>
      </c>
      <c r="BT366" s="221">
        <v>2</v>
      </c>
      <c r="BU366" s="221">
        <v>2</v>
      </c>
      <c r="BV366" s="221">
        <v>2</v>
      </c>
      <c r="BW366" s="798">
        <v>1</v>
      </c>
      <c r="BX366" s="221">
        <v>2</v>
      </c>
      <c r="BY366" s="798">
        <v>2</v>
      </c>
      <c r="BZ366" s="798">
        <v>2</v>
      </c>
      <c r="CA366" s="221">
        <v>1</v>
      </c>
      <c r="CB366" s="221">
        <v>2</v>
      </c>
      <c r="CC366" s="221">
        <v>2</v>
      </c>
      <c r="CD366" s="337">
        <v>2</v>
      </c>
      <c r="CE366" s="221">
        <v>2</v>
      </c>
      <c r="CF366" s="221">
        <v>2</v>
      </c>
      <c r="CG366" s="221">
        <v>1</v>
      </c>
      <c r="CH366" s="221">
        <v>2</v>
      </c>
      <c r="CI366" s="221">
        <v>1</v>
      </c>
      <c r="CJ366" s="337">
        <v>2</v>
      </c>
      <c r="CK366" s="221">
        <v>2</v>
      </c>
      <c r="CL366" s="222">
        <f t="shared" si="216"/>
        <v>21</v>
      </c>
      <c r="CM366" s="237">
        <f t="shared" si="217"/>
        <v>0.80769230769230771</v>
      </c>
      <c r="CN366" s="222">
        <f t="shared" si="218"/>
        <v>5</v>
      </c>
      <c r="CO366" s="237">
        <f t="shared" si="219"/>
        <v>0.19230769230769232</v>
      </c>
      <c r="CP366" s="222">
        <f t="shared" si="220"/>
        <v>0</v>
      </c>
      <c r="CQ366" s="237">
        <f t="shared" si="221"/>
        <v>0</v>
      </c>
      <c r="CR366" s="222">
        <f t="shared" si="222"/>
        <v>0</v>
      </c>
      <c r="CS366" s="237">
        <f t="shared" si="223"/>
        <v>0</v>
      </c>
      <c r="CT366" s="223">
        <f t="shared" si="224"/>
        <v>1.8076923076923077</v>
      </c>
      <c r="CU366" s="223" t="str">
        <f t="shared" si="225"/>
        <v>Đạt mục tiêu</v>
      </c>
      <c r="CV366" s="5"/>
    </row>
    <row r="367" spans="1:100" s="1" customFormat="1" ht="55.5">
      <c r="A367" s="1036"/>
      <c r="B367" s="1024"/>
      <c r="C367" s="1033"/>
      <c r="D367" s="1024"/>
      <c r="E367" s="1033"/>
      <c r="F367" s="1024"/>
      <c r="G367" s="157" t="s">
        <v>1186</v>
      </c>
      <c r="H367" s="157"/>
      <c r="I367" s="609"/>
      <c r="J367" s="32" t="s">
        <v>726</v>
      </c>
      <c r="K367" s="464"/>
      <c r="L367" s="5" t="s">
        <v>32</v>
      </c>
      <c r="M367" s="212" t="s">
        <v>31</v>
      </c>
      <c r="N367" s="165" t="s">
        <v>11</v>
      </c>
      <c r="O367" s="221" t="s">
        <v>29</v>
      </c>
      <c r="P367" s="221" t="s">
        <v>24</v>
      </c>
      <c r="Q367" s="5"/>
      <c r="R367" s="5"/>
      <c r="S367" s="5" t="s">
        <v>24</v>
      </c>
      <c r="T367" s="5"/>
      <c r="U367" s="6"/>
      <c r="V367" s="5"/>
      <c r="W367" s="5"/>
      <c r="X367" s="5"/>
      <c r="Y367" s="5"/>
      <c r="Z367" s="5"/>
      <c r="AA367" s="5"/>
      <c r="AB367" s="80">
        <f t="shared" si="215"/>
        <v>1</v>
      </c>
      <c r="AC367" s="642"/>
      <c r="AD367" s="7"/>
      <c r="AE367" s="7"/>
      <c r="AF367" s="7"/>
      <c r="AG367" s="7"/>
      <c r="AH367" s="7"/>
      <c r="AI367" s="7"/>
      <c r="AJ367" s="7"/>
      <c r="AK367" s="7" t="s">
        <v>1183</v>
      </c>
      <c r="AL367" s="7"/>
      <c r="AM367" s="7"/>
      <c r="AN367" s="7"/>
      <c r="AO367" s="7"/>
      <c r="AP367" s="7"/>
      <c r="AQ367" s="7"/>
      <c r="AR367" s="7"/>
      <c r="AS367" s="7"/>
      <c r="AT367" s="7"/>
      <c r="AU367" s="7"/>
      <c r="AV367" s="55"/>
      <c r="AW367" s="7"/>
      <c r="AX367" s="7"/>
      <c r="AY367" s="7"/>
      <c r="AZ367" s="7"/>
      <c r="BA367" s="7"/>
      <c r="BB367" s="7"/>
      <c r="BC367" s="7"/>
      <c r="BD367" s="7"/>
      <c r="BE367" s="7"/>
      <c r="BF367" s="7"/>
      <c r="BG367" s="7"/>
      <c r="BH367" s="7"/>
      <c r="BI367" s="7"/>
      <c r="BJ367" s="7"/>
      <c r="BK367" s="7"/>
      <c r="BL367" s="781">
        <v>2</v>
      </c>
      <c r="BM367" s="221">
        <v>2</v>
      </c>
      <c r="BN367" s="221">
        <v>2</v>
      </c>
      <c r="BO367" s="221">
        <v>2</v>
      </c>
      <c r="BP367" s="221">
        <v>2</v>
      </c>
      <c r="BQ367" s="221">
        <v>2</v>
      </c>
      <c r="BR367" s="798">
        <v>2</v>
      </c>
      <c r="BS367" s="226">
        <v>2</v>
      </c>
      <c r="BT367" s="221">
        <v>2</v>
      </c>
      <c r="BU367" s="221">
        <v>2</v>
      </c>
      <c r="BV367" s="221">
        <v>2</v>
      </c>
      <c r="BW367" s="798">
        <v>1</v>
      </c>
      <c r="BX367" s="221">
        <v>2</v>
      </c>
      <c r="BY367" s="798">
        <v>2</v>
      </c>
      <c r="BZ367" s="798">
        <v>2</v>
      </c>
      <c r="CA367" s="221">
        <v>2</v>
      </c>
      <c r="CB367" s="221">
        <v>2</v>
      </c>
      <c r="CC367" s="221">
        <v>2</v>
      </c>
      <c r="CD367" s="337">
        <v>2</v>
      </c>
      <c r="CE367" s="221">
        <v>2</v>
      </c>
      <c r="CF367" s="221">
        <v>2</v>
      </c>
      <c r="CG367" s="221">
        <v>2</v>
      </c>
      <c r="CH367" s="221">
        <v>2</v>
      </c>
      <c r="CI367" s="221">
        <v>2</v>
      </c>
      <c r="CJ367" s="337">
        <v>2</v>
      </c>
      <c r="CK367" s="221">
        <v>2</v>
      </c>
      <c r="CL367" s="222">
        <f t="shared" si="216"/>
        <v>25</v>
      </c>
      <c r="CM367" s="237">
        <f t="shared" si="217"/>
        <v>0.96153846153846156</v>
      </c>
      <c r="CN367" s="222">
        <f t="shared" si="218"/>
        <v>1</v>
      </c>
      <c r="CO367" s="237">
        <f t="shared" si="219"/>
        <v>3.8461538461538464E-2</v>
      </c>
      <c r="CP367" s="222">
        <f t="shared" si="220"/>
        <v>0</v>
      </c>
      <c r="CQ367" s="237">
        <f t="shared" si="221"/>
        <v>0</v>
      </c>
      <c r="CR367" s="222">
        <f t="shared" si="222"/>
        <v>0</v>
      </c>
      <c r="CS367" s="237">
        <f t="shared" si="223"/>
        <v>0</v>
      </c>
      <c r="CT367" s="223">
        <f t="shared" si="224"/>
        <v>1.9615384615384615</v>
      </c>
      <c r="CU367" s="223" t="str">
        <f t="shared" si="225"/>
        <v>Đạt mục tiêu</v>
      </c>
      <c r="CV367" s="5"/>
    </row>
    <row r="368" spans="1:100" s="1" customFormat="1" ht="60" customHeight="1">
      <c r="A368" s="1036"/>
      <c r="B368" s="1024"/>
      <c r="C368" s="1033"/>
      <c r="D368" s="1024"/>
      <c r="E368" s="1033"/>
      <c r="F368" s="1024"/>
      <c r="G368" s="293" t="s">
        <v>1187</v>
      </c>
      <c r="H368" s="293"/>
      <c r="I368" s="602"/>
      <c r="J368" s="32" t="s">
        <v>727</v>
      </c>
      <c r="K368" s="463" t="s">
        <v>1667</v>
      </c>
      <c r="L368" s="5" t="s">
        <v>32</v>
      </c>
      <c r="M368" s="212" t="s">
        <v>31</v>
      </c>
      <c r="N368" s="165" t="s">
        <v>11</v>
      </c>
      <c r="O368" s="221" t="s">
        <v>29</v>
      </c>
      <c r="P368" s="221" t="s">
        <v>24</v>
      </c>
      <c r="Q368" s="5"/>
      <c r="R368" s="5"/>
      <c r="S368" s="5"/>
      <c r="T368" s="5"/>
      <c r="U368" s="6" t="s">
        <v>24</v>
      </c>
      <c r="V368" s="5"/>
      <c r="W368" s="5"/>
      <c r="X368" s="5"/>
      <c r="Y368" s="5"/>
      <c r="Z368" s="5"/>
      <c r="AA368" s="5"/>
      <c r="AB368" s="80">
        <f t="shared" si="215"/>
        <v>1</v>
      </c>
      <c r="AC368" s="642"/>
      <c r="AD368" s="7"/>
      <c r="AE368" s="7"/>
      <c r="AF368" s="7"/>
      <c r="AG368" s="7"/>
      <c r="AH368" s="7"/>
      <c r="AI368" s="7"/>
      <c r="AJ368" s="7"/>
      <c r="AK368" s="7"/>
      <c r="AL368" s="7"/>
      <c r="AM368" s="7"/>
      <c r="AN368" s="7"/>
      <c r="AO368" s="7"/>
      <c r="AP368" s="7"/>
      <c r="AQ368" s="7"/>
      <c r="AR368" s="7"/>
      <c r="AS368" s="7" t="s">
        <v>1183</v>
      </c>
      <c r="AT368" s="7"/>
      <c r="AU368" s="7"/>
      <c r="AV368" s="55" t="s">
        <v>1183</v>
      </c>
      <c r="AW368" s="7"/>
      <c r="AX368" s="7"/>
      <c r="AY368" s="7"/>
      <c r="AZ368" s="7"/>
      <c r="BA368" s="7"/>
      <c r="BB368" s="7"/>
      <c r="BC368" s="7"/>
      <c r="BD368" s="7"/>
      <c r="BE368" s="7"/>
      <c r="BF368" s="7"/>
      <c r="BG368" s="7"/>
      <c r="BH368" s="7"/>
      <c r="BI368" s="7"/>
      <c r="BJ368" s="7"/>
      <c r="BK368" s="7"/>
      <c r="BL368" s="781">
        <v>2</v>
      </c>
      <c r="BM368" s="221">
        <v>2</v>
      </c>
      <c r="BN368" s="221">
        <v>2</v>
      </c>
      <c r="BO368" s="221">
        <v>2</v>
      </c>
      <c r="BP368" s="221">
        <v>2</v>
      </c>
      <c r="BQ368" s="221">
        <v>2</v>
      </c>
      <c r="BR368" s="798">
        <v>2</v>
      </c>
      <c r="BS368" s="226">
        <v>2</v>
      </c>
      <c r="BT368" s="221">
        <v>2</v>
      </c>
      <c r="BU368" s="221">
        <v>2</v>
      </c>
      <c r="BV368" s="221">
        <v>2</v>
      </c>
      <c r="BW368" s="798">
        <v>2</v>
      </c>
      <c r="BX368" s="221">
        <v>2</v>
      </c>
      <c r="BY368" s="798">
        <v>2</v>
      </c>
      <c r="BZ368" s="798">
        <v>2</v>
      </c>
      <c r="CA368" s="221">
        <v>2</v>
      </c>
      <c r="CB368" s="221">
        <v>2</v>
      </c>
      <c r="CC368" s="221">
        <v>2</v>
      </c>
      <c r="CD368" s="337">
        <v>2</v>
      </c>
      <c r="CE368" s="221">
        <v>2</v>
      </c>
      <c r="CF368" s="221">
        <v>2</v>
      </c>
      <c r="CG368" s="221">
        <v>2</v>
      </c>
      <c r="CH368" s="221">
        <v>2</v>
      </c>
      <c r="CI368" s="221">
        <v>2</v>
      </c>
      <c r="CJ368" s="337">
        <v>2</v>
      </c>
      <c r="CK368" s="221">
        <v>2</v>
      </c>
      <c r="CL368" s="222">
        <f t="shared" si="216"/>
        <v>26</v>
      </c>
      <c r="CM368" s="237">
        <f t="shared" si="217"/>
        <v>1</v>
      </c>
      <c r="CN368" s="222">
        <f t="shared" si="218"/>
        <v>0</v>
      </c>
      <c r="CO368" s="237">
        <f t="shared" si="219"/>
        <v>0</v>
      </c>
      <c r="CP368" s="222">
        <f t="shared" si="220"/>
        <v>0</v>
      </c>
      <c r="CQ368" s="237">
        <f t="shared" si="221"/>
        <v>0</v>
      </c>
      <c r="CR368" s="222">
        <f t="shared" si="222"/>
        <v>0</v>
      </c>
      <c r="CS368" s="237">
        <f t="shared" si="223"/>
        <v>0</v>
      </c>
      <c r="CT368" s="223">
        <f t="shared" si="224"/>
        <v>2</v>
      </c>
      <c r="CU368" s="223" t="str">
        <f t="shared" si="225"/>
        <v>Đạt mục tiêu</v>
      </c>
      <c r="CV368" s="5"/>
    </row>
    <row r="369" spans="1:100" s="1" customFormat="1" ht="55.5">
      <c r="A369" s="1036"/>
      <c r="B369" s="1024"/>
      <c r="C369" s="1033"/>
      <c r="D369" s="1024"/>
      <c r="E369" s="1033"/>
      <c r="F369" s="1024"/>
      <c r="G369" s="157" t="s">
        <v>1188</v>
      </c>
      <c r="H369" s="157"/>
      <c r="I369" s="609"/>
      <c r="J369" s="32" t="s">
        <v>728</v>
      </c>
      <c r="K369" s="464"/>
      <c r="L369" s="5" t="s">
        <v>32</v>
      </c>
      <c r="M369" s="212" t="s">
        <v>31</v>
      </c>
      <c r="N369" s="165" t="s">
        <v>11</v>
      </c>
      <c r="O369" s="221" t="s">
        <v>29</v>
      </c>
      <c r="P369" s="221" t="s">
        <v>24</v>
      </c>
      <c r="Q369" s="5"/>
      <c r="R369" s="5"/>
      <c r="S369" s="5"/>
      <c r="T369" s="5"/>
      <c r="U369" s="6"/>
      <c r="V369" s="5" t="s">
        <v>24</v>
      </c>
      <c r="W369" s="5"/>
      <c r="X369" s="5"/>
      <c r="Y369" s="5"/>
      <c r="Z369" s="5"/>
      <c r="AA369" s="5"/>
      <c r="AB369" s="80">
        <f t="shared" si="215"/>
        <v>1</v>
      </c>
      <c r="AC369" s="642"/>
      <c r="AD369" s="7"/>
      <c r="AE369" s="7"/>
      <c r="AF369" s="7"/>
      <c r="AG369" s="7"/>
      <c r="AH369" s="7"/>
      <c r="AI369" s="7"/>
      <c r="AJ369" s="7"/>
      <c r="AK369" s="7"/>
      <c r="AL369" s="7"/>
      <c r="AM369" s="7"/>
      <c r="AN369" s="7"/>
      <c r="AO369" s="7"/>
      <c r="AP369" s="7"/>
      <c r="AQ369" s="7"/>
      <c r="AR369" s="7"/>
      <c r="AS369" s="7"/>
      <c r="AT369" s="7"/>
      <c r="AU369" s="7"/>
      <c r="AV369" s="55"/>
      <c r="AW369" s="7" t="s">
        <v>1183</v>
      </c>
      <c r="AX369" s="7"/>
      <c r="AY369" s="7"/>
      <c r="AZ369" s="7" t="s">
        <v>1183</v>
      </c>
      <c r="BA369" s="7"/>
      <c r="BB369" s="7"/>
      <c r="BC369" s="7"/>
      <c r="BD369" s="7"/>
      <c r="BE369" s="7"/>
      <c r="BF369" s="7"/>
      <c r="BG369" s="7"/>
      <c r="BH369" s="7"/>
      <c r="BI369" s="7"/>
      <c r="BJ369" s="7"/>
      <c r="BK369" s="7"/>
      <c r="BL369" s="781">
        <v>2</v>
      </c>
      <c r="BM369" s="221">
        <v>2</v>
      </c>
      <c r="BN369" s="221">
        <v>2</v>
      </c>
      <c r="BO369" s="221">
        <v>2</v>
      </c>
      <c r="BP369" s="221">
        <v>2</v>
      </c>
      <c r="BQ369" s="221">
        <v>2</v>
      </c>
      <c r="BR369" s="798">
        <v>1</v>
      </c>
      <c r="BS369" s="226">
        <v>2</v>
      </c>
      <c r="BT369" s="221">
        <v>2</v>
      </c>
      <c r="BU369" s="221">
        <v>2</v>
      </c>
      <c r="BV369" s="221">
        <v>2</v>
      </c>
      <c r="BW369" s="798">
        <v>2</v>
      </c>
      <c r="BX369" s="221">
        <v>2</v>
      </c>
      <c r="BY369" s="798">
        <v>2</v>
      </c>
      <c r="BZ369" s="798">
        <v>2</v>
      </c>
      <c r="CA369" s="221">
        <v>2</v>
      </c>
      <c r="CB369" s="221">
        <v>2</v>
      </c>
      <c r="CC369" s="221">
        <v>2</v>
      </c>
      <c r="CD369" s="337">
        <v>2</v>
      </c>
      <c r="CE369" s="221">
        <v>2</v>
      </c>
      <c r="CF369" s="221">
        <v>2</v>
      </c>
      <c r="CG369" s="221">
        <v>2</v>
      </c>
      <c r="CH369" s="221">
        <v>2</v>
      </c>
      <c r="CI369" s="221">
        <v>2</v>
      </c>
      <c r="CJ369" s="337">
        <v>2</v>
      </c>
      <c r="CK369" s="221">
        <v>2</v>
      </c>
      <c r="CL369" s="222">
        <f t="shared" si="216"/>
        <v>25</v>
      </c>
      <c r="CM369" s="237">
        <f t="shared" si="217"/>
        <v>0.96153846153846156</v>
      </c>
      <c r="CN369" s="222">
        <f t="shared" si="218"/>
        <v>1</v>
      </c>
      <c r="CO369" s="237">
        <f t="shared" si="219"/>
        <v>3.8461538461538464E-2</v>
      </c>
      <c r="CP369" s="222">
        <f t="shared" si="220"/>
        <v>0</v>
      </c>
      <c r="CQ369" s="237">
        <f t="shared" si="221"/>
        <v>0</v>
      </c>
      <c r="CR369" s="222">
        <f t="shared" si="222"/>
        <v>0</v>
      </c>
      <c r="CS369" s="237">
        <f t="shared" si="223"/>
        <v>0</v>
      </c>
      <c r="CT369" s="223">
        <f t="shared" si="224"/>
        <v>1.9615384615384615</v>
      </c>
      <c r="CU369" s="223" t="str">
        <f t="shared" si="225"/>
        <v>Đạt mục tiêu</v>
      </c>
      <c r="CV369" s="5"/>
    </row>
    <row r="370" spans="1:100" ht="68.25" customHeight="1">
      <c r="A370" s="1036"/>
      <c r="B370" s="1024"/>
      <c r="C370" s="1033"/>
      <c r="D370" s="1024"/>
      <c r="E370" s="1033"/>
      <c r="F370" s="1024"/>
      <c r="G370" s="157" t="s">
        <v>1189</v>
      </c>
      <c r="H370" s="157"/>
      <c r="I370" s="609"/>
      <c r="J370" s="32" t="s">
        <v>729</v>
      </c>
      <c r="K370" s="464"/>
      <c r="L370" s="5" t="s">
        <v>32</v>
      </c>
      <c r="M370" s="212" t="s">
        <v>31</v>
      </c>
      <c r="N370" s="165" t="s">
        <v>11</v>
      </c>
      <c r="O370" s="221" t="s">
        <v>29</v>
      </c>
      <c r="P370" s="221" t="s">
        <v>24</v>
      </c>
      <c r="Q370" s="5"/>
      <c r="R370" s="5"/>
      <c r="S370" s="5"/>
      <c r="T370" s="5"/>
      <c r="U370" s="6"/>
      <c r="V370" s="5"/>
      <c r="W370" s="5"/>
      <c r="X370" s="5"/>
      <c r="Y370" s="221" t="s">
        <v>24</v>
      </c>
      <c r="Z370" s="5"/>
      <c r="AA370" s="5"/>
      <c r="AB370" s="80">
        <f t="shared" si="215"/>
        <v>1</v>
      </c>
      <c r="AC370" s="642"/>
      <c r="AD370" s="7"/>
      <c r="AE370" s="7"/>
      <c r="AF370" s="7"/>
      <c r="AG370" s="7"/>
      <c r="AH370" s="7"/>
      <c r="AI370" s="7"/>
      <c r="AJ370" s="7"/>
      <c r="AK370" s="7"/>
      <c r="AL370" s="7"/>
      <c r="AM370" s="7"/>
      <c r="AN370" s="7"/>
      <c r="AO370" s="7"/>
      <c r="AP370" s="7"/>
      <c r="AQ370" s="7"/>
      <c r="AR370" s="7"/>
      <c r="AS370" s="7"/>
      <c r="AT370" s="7"/>
      <c r="AU370" s="7"/>
      <c r="AV370" s="55"/>
      <c r="AW370" s="7"/>
      <c r="AX370" s="7"/>
      <c r="AY370" s="7"/>
      <c r="AZ370" s="7"/>
      <c r="BA370" s="7"/>
      <c r="BB370" s="7"/>
      <c r="BC370" s="7"/>
      <c r="BD370" s="7"/>
      <c r="BE370" s="55"/>
      <c r="BF370" s="55"/>
      <c r="BG370" s="55" t="s">
        <v>1183</v>
      </c>
      <c r="BH370" s="7"/>
      <c r="BI370" s="7"/>
      <c r="BJ370" s="7"/>
      <c r="BK370" s="7"/>
      <c r="BL370" s="781">
        <v>1</v>
      </c>
      <c r="BM370" s="221">
        <v>2</v>
      </c>
      <c r="BN370" s="221">
        <v>2</v>
      </c>
      <c r="BO370" s="221">
        <v>2</v>
      </c>
      <c r="BP370" s="221">
        <v>2</v>
      </c>
      <c r="BQ370" s="221">
        <v>2</v>
      </c>
      <c r="BR370" s="798">
        <v>1</v>
      </c>
      <c r="BS370" s="226">
        <v>2</v>
      </c>
      <c r="BT370" s="221">
        <v>2</v>
      </c>
      <c r="BU370" s="221">
        <v>2</v>
      </c>
      <c r="BV370" s="221">
        <v>2</v>
      </c>
      <c r="BW370" s="798">
        <v>2</v>
      </c>
      <c r="BX370" s="221">
        <v>2</v>
      </c>
      <c r="BY370" s="798">
        <v>2</v>
      </c>
      <c r="BZ370" s="798">
        <v>2</v>
      </c>
      <c r="CA370" s="221">
        <v>2</v>
      </c>
      <c r="CB370" s="221">
        <v>2</v>
      </c>
      <c r="CC370" s="221">
        <v>2</v>
      </c>
      <c r="CD370" s="337">
        <v>2</v>
      </c>
      <c r="CE370" s="221">
        <v>2</v>
      </c>
      <c r="CF370" s="221">
        <v>2</v>
      </c>
      <c r="CG370" s="221">
        <v>2</v>
      </c>
      <c r="CH370" s="221">
        <v>2</v>
      </c>
      <c r="CI370" s="221">
        <v>2</v>
      </c>
      <c r="CJ370" s="337">
        <v>2</v>
      </c>
      <c r="CK370" s="221">
        <v>2</v>
      </c>
      <c r="CL370" s="222">
        <f t="shared" si="216"/>
        <v>24</v>
      </c>
      <c r="CM370" s="237">
        <f t="shared" si="217"/>
        <v>0.92307692307692313</v>
      </c>
      <c r="CN370" s="222">
        <f t="shared" si="218"/>
        <v>2</v>
      </c>
      <c r="CO370" s="237">
        <f t="shared" si="219"/>
        <v>7.6923076923076927E-2</v>
      </c>
      <c r="CP370" s="222">
        <f t="shared" si="220"/>
        <v>0</v>
      </c>
      <c r="CQ370" s="237">
        <f t="shared" si="221"/>
        <v>0</v>
      </c>
      <c r="CR370" s="222">
        <f t="shared" si="222"/>
        <v>0</v>
      </c>
      <c r="CS370" s="237">
        <f t="shared" si="223"/>
        <v>0</v>
      </c>
      <c r="CT370" s="223">
        <f t="shared" si="224"/>
        <v>1.9230769230769231</v>
      </c>
      <c r="CU370" s="223" t="str">
        <f t="shared" si="225"/>
        <v>Đạt mục tiêu</v>
      </c>
      <c r="CV370" s="221"/>
    </row>
    <row r="371" spans="1:100" s="1" customFormat="1" ht="107.25" customHeight="1">
      <c r="A371" s="227">
        <v>129</v>
      </c>
      <c r="B371" s="217" t="s">
        <v>494</v>
      </c>
      <c r="C371" s="215" t="s">
        <v>28</v>
      </c>
      <c r="D371" s="217" t="s">
        <v>160</v>
      </c>
      <c r="E371" s="215" t="s">
        <v>28</v>
      </c>
      <c r="F371" s="217" t="s">
        <v>160</v>
      </c>
      <c r="G371" s="217" t="s">
        <v>3051</v>
      </c>
      <c r="H371" s="217"/>
      <c r="I371" s="591"/>
      <c r="J371" s="38"/>
      <c r="K371" s="484"/>
      <c r="L371" s="5" t="s">
        <v>32</v>
      </c>
      <c r="M371" s="212" t="s">
        <v>31</v>
      </c>
      <c r="N371" s="165" t="s">
        <v>11</v>
      </c>
      <c r="O371" s="221" t="s">
        <v>29</v>
      </c>
      <c r="P371" s="221" t="s">
        <v>24</v>
      </c>
      <c r="Q371" s="5"/>
      <c r="R371" s="5"/>
      <c r="S371" s="5"/>
      <c r="T371" s="5"/>
      <c r="U371" s="6"/>
      <c r="V371" s="5"/>
      <c r="W371" s="5"/>
      <c r="X371" s="5"/>
      <c r="Y371" s="5" t="s">
        <v>24</v>
      </c>
      <c r="Z371" s="5"/>
      <c r="AA371" s="5"/>
      <c r="AB371" s="80">
        <f t="shared" si="215"/>
        <v>1</v>
      </c>
      <c r="AC371" s="642"/>
      <c r="AD371" s="7"/>
      <c r="AE371" s="7"/>
      <c r="AF371" s="7"/>
      <c r="AG371" s="7"/>
      <c r="AH371" s="7"/>
      <c r="AI371" s="7"/>
      <c r="AJ371" s="7"/>
      <c r="AK371" s="7"/>
      <c r="AL371" s="7"/>
      <c r="AM371" s="7"/>
      <c r="AN371" s="7"/>
      <c r="AO371" s="7"/>
      <c r="AP371" s="7"/>
      <c r="AQ371" s="7"/>
      <c r="AR371" s="7"/>
      <c r="AS371" s="7"/>
      <c r="AT371" s="7"/>
      <c r="AU371" s="7"/>
      <c r="AV371" s="55"/>
      <c r="AW371" s="7"/>
      <c r="AX371" s="7"/>
      <c r="AY371" s="7"/>
      <c r="AZ371" s="7"/>
      <c r="BA371" s="7"/>
      <c r="BB371" s="7"/>
      <c r="BC371" s="7"/>
      <c r="BD371" s="7"/>
      <c r="BE371" s="7"/>
      <c r="BF371" s="7"/>
      <c r="BG371" s="7" t="s">
        <v>1183</v>
      </c>
      <c r="BH371" s="7"/>
      <c r="BI371" s="7"/>
      <c r="BJ371" s="7"/>
      <c r="BK371" s="7"/>
      <c r="BL371" s="781">
        <v>2</v>
      </c>
      <c r="BM371" s="221">
        <v>2</v>
      </c>
      <c r="BN371" s="221">
        <v>2</v>
      </c>
      <c r="BO371" s="221">
        <v>2</v>
      </c>
      <c r="BP371" s="221">
        <v>2</v>
      </c>
      <c r="BQ371" s="221">
        <v>2</v>
      </c>
      <c r="BR371" s="798">
        <v>2</v>
      </c>
      <c r="BS371" s="226">
        <v>2</v>
      </c>
      <c r="BT371" s="221">
        <v>2</v>
      </c>
      <c r="BU371" s="221">
        <v>2</v>
      </c>
      <c r="BV371" s="221">
        <v>2</v>
      </c>
      <c r="BW371" s="798">
        <v>2</v>
      </c>
      <c r="BX371" s="221">
        <v>2</v>
      </c>
      <c r="BY371" s="798">
        <v>1</v>
      </c>
      <c r="BZ371" s="798">
        <v>2</v>
      </c>
      <c r="CA371" s="221">
        <v>2</v>
      </c>
      <c r="CB371" s="221">
        <v>2</v>
      </c>
      <c r="CC371" s="221">
        <v>2</v>
      </c>
      <c r="CD371" s="337">
        <v>2</v>
      </c>
      <c r="CE371" s="221">
        <v>2</v>
      </c>
      <c r="CF371" s="221">
        <v>2</v>
      </c>
      <c r="CG371" s="221">
        <v>2</v>
      </c>
      <c r="CH371" s="221">
        <v>2</v>
      </c>
      <c r="CI371" s="221">
        <v>2</v>
      </c>
      <c r="CJ371" s="337">
        <v>2</v>
      </c>
      <c r="CK371" s="221">
        <v>2</v>
      </c>
      <c r="CL371" s="222">
        <f t="shared" si="216"/>
        <v>25</v>
      </c>
      <c r="CM371" s="237">
        <f t="shared" si="217"/>
        <v>0.96153846153846156</v>
      </c>
      <c r="CN371" s="222">
        <f t="shared" si="218"/>
        <v>1</v>
      </c>
      <c r="CO371" s="237">
        <f t="shared" si="219"/>
        <v>3.8461538461538464E-2</v>
      </c>
      <c r="CP371" s="222">
        <f t="shared" si="220"/>
        <v>0</v>
      </c>
      <c r="CQ371" s="237">
        <f t="shared" si="221"/>
        <v>0</v>
      </c>
      <c r="CR371" s="222">
        <f t="shared" si="222"/>
        <v>0</v>
      </c>
      <c r="CS371" s="237">
        <f t="shared" si="223"/>
        <v>0</v>
      </c>
      <c r="CT371" s="223">
        <f t="shared" si="224"/>
        <v>1.9615384615384615</v>
      </c>
      <c r="CU371" s="223" t="str">
        <f t="shared" si="225"/>
        <v>Đạt mục tiêu</v>
      </c>
      <c r="CV371" s="5"/>
    </row>
    <row r="372" spans="1:100" s="1" customFormat="1" ht="55.5">
      <c r="A372" s="1036">
        <v>130</v>
      </c>
      <c r="B372" s="1227" t="s">
        <v>2566</v>
      </c>
      <c r="C372" s="1088" t="s">
        <v>26</v>
      </c>
      <c r="D372" s="1093" t="s">
        <v>2354</v>
      </c>
      <c r="E372" s="1088" t="s">
        <v>26</v>
      </c>
      <c r="F372" s="1090" t="s">
        <v>2355</v>
      </c>
      <c r="G372" s="529" t="s">
        <v>1190</v>
      </c>
      <c r="H372" s="157" t="s">
        <v>2564</v>
      </c>
      <c r="I372" s="609"/>
      <c r="J372" s="32" t="s">
        <v>731</v>
      </c>
      <c r="K372" s="464"/>
      <c r="L372" s="212" t="s">
        <v>32</v>
      </c>
      <c r="M372" s="212" t="s">
        <v>31</v>
      </c>
      <c r="N372" s="165" t="s">
        <v>11</v>
      </c>
      <c r="O372" s="221" t="s">
        <v>29</v>
      </c>
      <c r="P372" s="221" t="s">
        <v>24</v>
      </c>
      <c r="Q372" s="5" t="s">
        <v>24</v>
      </c>
      <c r="R372" s="5"/>
      <c r="S372" s="5"/>
      <c r="T372" s="5"/>
      <c r="U372" s="6"/>
      <c r="V372" s="5"/>
      <c r="W372" s="5"/>
      <c r="X372" s="5"/>
      <c r="Y372" s="5"/>
      <c r="Z372" s="5"/>
      <c r="AA372" s="5"/>
      <c r="AB372" s="80">
        <f t="shared" si="215"/>
        <v>1</v>
      </c>
      <c r="AC372" s="565"/>
      <c r="AD372" s="5"/>
      <c r="AE372" s="5"/>
      <c r="AF372" s="5" t="s">
        <v>1183</v>
      </c>
      <c r="AG372" s="7"/>
      <c r="AH372" s="7"/>
      <c r="AI372" s="7"/>
      <c r="AJ372" s="7"/>
      <c r="AK372" s="7"/>
      <c r="AL372" s="7"/>
      <c r="AM372" s="7"/>
      <c r="AN372" s="7"/>
      <c r="AO372" s="7"/>
      <c r="AP372" s="7"/>
      <c r="AQ372" s="7"/>
      <c r="AR372" s="7"/>
      <c r="AS372" s="7"/>
      <c r="AT372" s="7"/>
      <c r="AU372" s="7"/>
      <c r="AV372" s="55"/>
      <c r="AW372" s="7"/>
      <c r="AX372" s="7"/>
      <c r="AY372" s="7"/>
      <c r="AZ372" s="7"/>
      <c r="BA372" s="7"/>
      <c r="BB372" s="7"/>
      <c r="BC372" s="7"/>
      <c r="BD372" s="7"/>
      <c r="BE372" s="7"/>
      <c r="BF372" s="7"/>
      <c r="BG372" s="7"/>
      <c r="BH372" s="7"/>
      <c r="BI372" s="7"/>
      <c r="BJ372" s="7"/>
      <c r="BK372" s="7"/>
      <c r="BL372" s="781">
        <v>2</v>
      </c>
      <c r="BM372" s="221">
        <v>2</v>
      </c>
      <c r="BN372" s="221">
        <v>2</v>
      </c>
      <c r="BO372" s="221">
        <v>2</v>
      </c>
      <c r="BP372" s="221">
        <v>2</v>
      </c>
      <c r="BQ372" s="221">
        <v>2</v>
      </c>
      <c r="BR372" s="798">
        <v>2</v>
      </c>
      <c r="BS372" s="226">
        <v>2</v>
      </c>
      <c r="BT372" s="221">
        <v>2</v>
      </c>
      <c r="BU372" s="221">
        <v>2</v>
      </c>
      <c r="BV372" s="221">
        <v>2</v>
      </c>
      <c r="BW372" s="798">
        <v>2</v>
      </c>
      <c r="BX372" s="221">
        <v>2</v>
      </c>
      <c r="BY372" s="798">
        <v>2</v>
      </c>
      <c r="BZ372" s="798">
        <v>2</v>
      </c>
      <c r="CA372" s="221">
        <v>2</v>
      </c>
      <c r="CB372" s="221">
        <v>2</v>
      </c>
      <c r="CC372" s="221">
        <v>2</v>
      </c>
      <c r="CD372" s="337">
        <v>2</v>
      </c>
      <c r="CE372" s="221">
        <v>2</v>
      </c>
      <c r="CF372" s="221">
        <v>2</v>
      </c>
      <c r="CG372" s="221">
        <v>2</v>
      </c>
      <c r="CH372" s="221">
        <v>2</v>
      </c>
      <c r="CI372" s="221">
        <v>2</v>
      </c>
      <c r="CJ372" s="337">
        <v>2</v>
      </c>
      <c r="CK372" s="221">
        <v>2</v>
      </c>
      <c r="CL372" s="222">
        <f t="shared" si="216"/>
        <v>26</v>
      </c>
      <c r="CM372" s="237">
        <f t="shared" si="217"/>
        <v>1</v>
      </c>
      <c r="CN372" s="222">
        <f t="shared" si="218"/>
        <v>0</v>
      </c>
      <c r="CO372" s="237">
        <f t="shared" si="219"/>
        <v>0</v>
      </c>
      <c r="CP372" s="222">
        <f t="shared" si="220"/>
        <v>0</v>
      </c>
      <c r="CQ372" s="237">
        <f t="shared" si="221"/>
        <v>0</v>
      </c>
      <c r="CR372" s="222">
        <f t="shared" si="222"/>
        <v>0</v>
      </c>
      <c r="CS372" s="237">
        <f t="shared" si="223"/>
        <v>0</v>
      </c>
      <c r="CT372" s="223">
        <f t="shared" si="224"/>
        <v>2</v>
      </c>
      <c r="CU372" s="223" t="str">
        <f t="shared" si="225"/>
        <v>Đạt mục tiêu</v>
      </c>
      <c r="CV372" s="5"/>
    </row>
    <row r="373" spans="1:100" s="1" customFormat="1" ht="55.5">
      <c r="A373" s="1036"/>
      <c r="B373" s="1226"/>
      <c r="C373" s="1088"/>
      <c r="D373" s="1093"/>
      <c r="E373" s="1088"/>
      <c r="F373" s="1090"/>
      <c r="G373" s="529" t="s">
        <v>1191</v>
      </c>
      <c r="H373" s="157" t="s">
        <v>2564</v>
      </c>
      <c r="I373" s="609"/>
      <c r="J373" s="32" t="s">
        <v>730</v>
      </c>
      <c r="K373" s="464"/>
      <c r="L373" s="5" t="s">
        <v>32</v>
      </c>
      <c r="M373" s="212" t="s">
        <v>31</v>
      </c>
      <c r="N373" s="165" t="s">
        <v>11</v>
      </c>
      <c r="O373" s="221" t="s">
        <v>29</v>
      </c>
      <c r="P373" s="221" t="s">
        <v>24</v>
      </c>
      <c r="Q373" s="5"/>
      <c r="R373" s="5"/>
      <c r="S373" s="5" t="s">
        <v>24</v>
      </c>
      <c r="T373" s="5"/>
      <c r="U373" s="6"/>
      <c r="V373" s="5"/>
      <c r="W373" s="5"/>
      <c r="X373" s="5"/>
      <c r="Y373" s="5"/>
      <c r="Z373" s="5"/>
      <c r="AA373" s="5"/>
      <c r="AB373" s="80">
        <f t="shared" si="215"/>
        <v>1</v>
      </c>
      <c r="AC373" s="642"/>
      <c r="AD373" s="7"/>
      <c r="AE373" s="7"/>
      <c r="AF373" s="7"/>
      <c r="AG373" s="7"/>
      <c r="AH373" s="7"/>
      <c r="AI373" s="7"/>
      <c r="AJ373" s="7"/>
      <c r="AK373" s="7"/>
      <c r="AL373" s="7" t="s">
        <v>1183</v>
      </c>
      <c r="AM373" s="7"/>
      <c r="AN373" s="7"/>
      <c r="AO373" s="7"/>
      <c r="AP373" s="7"/>
      <c r="AQ373" s="7"/>
      <c r="AR373" s="7"/>
      <c r="AS373" s="7"/>
      <c r="AT373" s="7"/>
      <c r="AU373" s="7"/>
      <c r="AV373" s="55"/>
      <c r="AW373" s="7"/>
      <c r="AX373" s="7"/>
      <c r="AY373" s="7"/>
      <c r="AZ373" s="7"/>
      <c r="BA373" s="7"/>
      <c r="BB373" s="7"/>
      <c r="BC373" s="7"/>
      <c r="BD373" s="7"/>
      <c r="BE373" s="7"/>
      <c r="BF373" s="7"/>
      <c r="BG373" s="7"/>
      <c r="BH373" s="7"/>
      <c r="BI373" s="7"/>
      <c r="BJ373" s="7"/>
      <c r="BK373" s="7"/>
      <c r="BL373" s="781">
        <v>2</v>
      </c>
      <c r="BM373" s="221">
        <v>2</v>
      </c>
      <c r="BN373" s="221">
        <v>2</v>
      </c>
      <c r="BO373" s="221">
        <v>2</v>
      </c>
      <c r="BP373" s="221">
        <v>2</v>
      </c>
      <c r="BQ373" s="221">
        <v>2</v>
      </c>
      <c r="BR373" s="798">
        <v>2</v>
      </c>
      <c r="BS373" s="226">
        <v>2</v>
      </c>
      <c r="BT373" s="221">
        <v>2</v>
      </c>
      <c r="BU373" s="221">
        <v>2</v>
      </c>
      <c r="BV373" s="221">
        <v>2</v>
      </c>
      <c r="BW373" s="798">
        <v>2</v>
      </c>
      <c r="BX373" s="221">
        <v>2</v>
      </c>
      <c r="BY373" s="798">
        <v>2</v>
      </c>
      <c r="BZ373" s="798">
        <v>2</v>
      </c>
      <c r="CA373" s="221">
        <v>2</v>
      </c>
      <c r="CB373" s="221">
        <v>2</v>
      </c>
      <c r="CC373" s="221">
        <v>2</v>
      </c>
      <c r="CD373" s="337">
        <v>2</v>
      </c>
      <c r="CE373" s="221">
        <v>2</v>
      </c>
      <c r="CF373" s="221">
        <v>2</v>
      </c>
      <c r="CG373" s="221">
        <v>2</v>
      </c>
      <c r="CH373" s="221">
        <v>2</v>
      </c>
      <c r="CI373" s="221">
        <v>2</v>
      </c>
      <c r="CJ373" s="337">
        <v>2</v>
      </c>
      <c r="CK373" s="221">
        <v>2</v>
      </c>
      <c r="CL373" s="222">
        <f t="shared" si="216"/>
        <v>26</v>
      </c>
      <c r="CM373" s="237">
        <f t="shared" si="217"/>
        <v>1</v>
      </c>
      <c r="CN373" s="222">
        <f t="shared" si="218"/>
        <v>0</v>
      </c>
      <c r="CO373" s="237">
        <f t="shared" si="219"/>
        <v>0</v>
      </c>
      <c r="CP373" s="222">
        <f t="shared" si="220"/>
        <v>0</v>
      </c>
      <c r="CQ373" s="237">
        <f t="shared" si="221"/>
        <v>0</v>
      </c>
      <c r="CR373" s="222">
        <f t="shared" si="222"/>
        <v>0</v>
      </c>
      <c r="CS373" s="237">
        <f t="shared" si="223"/>
        <v>0</v>
      </c>
      <c r="CT373" s="223">
        <f t="shared" si="224"/>
        <v>2</v>
      </c>
      <c r="CU373" s="223" t="str">
        <f t="shared" si="225"/>
        <v>Đạt mục tiêu</v>
      </c>
      <c r="CV373" s="5"/>
    </row>
    <row r="374" spans="1:100" s="1" customFormat="1" ht="84">
      <c r="A374" s="1036"/>
      <c r="B374" s="1226"/>
      <c r="C374" s="1088"/>
      <c r="D374" s="1093"/>
      <c r="E374" s="1088"/>
      <c r="F374" s="1090"/>
      <c r="G374" s="529" t="s">
        <v>1193</v>
      </c>
      <c r="H374" s="157" t="s">
        <v>2564</v>
      </c>
      <c r="I374" s="430"/>
      <c r="J374" s="32" t="s">
        <v>732</v>
      </c>
      <c r="K374" s="463" t="s">
        <v>1668</v>
      </c>
      <c r="L374" s="5" t="s">
        <v>32</v>
      </c>
      <c r="M374" s="212" t="s">
        <v>31</v>
      </c>
      <c r="N374" s="165" t="s">
        <v>11</v>
      </c>
      <c r="O374" s="221" t="s">
        <v>29</v>
      </c>
      <c r="P374" s="221" t="s">
        <v>24</v>
      </c>
      <c r="Q374" s="5"/>
      <c r="R374" s="5"/>
      <c r="S374" s="5"/>
      <c r="T374" s="5"/>
      <c r="U374" s="6" t="s">
        <v>24</v>
      </c>
      <c r="V374" s="5"/>
      <c r="W374" s="5"/>
      <c r="X374" s="5"/>
      <c r="Y374" s="5"/>
      <c r="Z374" s="5"/>
      <c r="AA374" s="5"/>
      <c r="AB374" s="80">
        <f t="shared" si="215"/>
        <v>1</v>
      </c>
      <c r="AC374" s="642"/>
      <c r="AD374" s="7"/>
      <c r="AE374" s="7"/>
      <c r="AF374" s="7"/>
      <c r="AG374" s="7"/>
      <c r="AH374" s="7"/>
      <c r="AI374" s="7"/>
      <c r="AJ374" s="7"/>
      <c r="AK374" s="7"/>
      <c r="AL374" s="7"/>
      <c r="AM374" s="7"/>
      <c r="AN374" s="7"/>
      <c r="AO374" s="7"/>
      <c r="AP374" s="7"/>
      <c r="AQ374" s="7"/>
      <c r="AR374" s="7"/>
      <c r="AS374" s="7"/>
      <c r="AT374" s="7" t="s">
        <v>1183</v>
      </c>
      <c r="AU374" s="7"/>
      <c r="AV374" s="55"/>
      <c r="AW374" s="7" t="s">
        <v>1183</v>
      </c>
      <c r="AX374" s="7"/>
      <c r="AY374" s="7"/>
      <c r="AZ374" s="7"/>
      <c r="BA374" s="7"/>
      <c r="BB374" s="7"/>
      <c r="BC374" s="7"/>
      <c r="BD374" s="7"/>
      <c r="BE374" s="7"/>
      <c r="BF374" s="7"/>
      <c r="BG374" s="7"/>
      <c r="BH374" s="7"/>
      <c r="BI374" s="7"/>
      <c r="BJ374" s="7"/>
      <c r="BK374" s="7"/>
      <c r="BL374" s="781">
        <v>2</v>
      </c>
      <c r="BM374" s="221">
        <v>2</v>
      </c>
      <c r="BN374" s="221">
        <v>2</v>
      </c>
      <c r="BO374" s="221">
        <v>2</v>
      </c>
      <c r="BP374" s="221">
        <v>2</v>
      </c>
      <c r="BQ374" s="221">
        <v>2</v>
      </c>
      <c r="BR374" s="798">
        <v>2</v>
      </c>
      <c r="BS374" s="226">
        <v>2</v>
      </c>
      <c r="BT374" s="221">
        <v>2</v>
      </c>
      <c r="BU374" s="221">
        <v>2</v>
      </c>
      <c r="BV374" s="221" t="s">
        <v>2281</v>
      </c>
      <c r="BW374" s="798">
        <v>2</v>
      </c>
      <c r="BX374" s="221">
        <v>2</v>
      </c>
      <c r="BY374" s="798">
        <v>2</v>
      </c>
      <c r="BZ374" s="798">
        <v>2</v>
      </c>
      <c r="CA374" s="221">
        <v>2</v>
      </c>
      <c r="CB374" s="221">
        <v>2</v>
      </c>
      <c r="CC374" s="221">
        <v>2</v>
      </c>
      <c r="CD374" s="337">
        <v>2</v>
      </c>
      <c r="CE374" s="221">
        <v>2</v>
      </c>
      <c r="CF374" s="221">
        <v>2</v>
      </c>
      <c r="CG374" s="221">
        <v>2</v>
      </c>
      <c r="CH374" s="221">
        <v>2</v>
      </c>
      <c r="CI374" s="221">
        <v>2</v>
      </c>
      <c r="CJ374" s="337">
        <v>2</v>
      </c>
      <c r="CK374" s="221">
        <v>2</v>
      </c>
      <c r="CL374" s="222">
        <f t="shared" si="216"/>
        <v>25</v>
      </c>
      <c r="CM374" s="237">
        <f t="shared" si="217"/>
        <v>0.96153846153846156</v>
      </c>
      <c r="CN374" s="222">
        <f t="shared" si="218"/>
        <v>0</v>
      </c>
      <c r="CO374" s="237">
        <f t="shared" si="219"/>
        <v>0</v>
      </c>
      <c r="CP374" s="222">
        <f t="shared" si="220"/>
        <v>0</v>
      </c>
      <c r="CQ374" s="237">
        <f t="shared" si="221"/>
        <v>0</v>
      </c>
      <c r="CR374" s="222">
        <f t="shared" si="222"/>
        <v>1</v>
      </c>
      <c r="CS374" s="237">
        <f t="shared" si="223"/>
        <v>3.8461538461538464E-2</v>
      </c>
      <c r="CT374" s="223">
        <f t="shared" si="224"/>
        <v>2</v>
      </c>
      <c r="CU374" s="223" t="str">
        <f t="shared" si="225"/>
        <v>Đạt mục tiêu</v>
      </c>
      <c r="CV374" s="5"/>
    </row>
    <row r="375" spans="1:100" s="1" customFormat="1" ht="55.5">
      <c r="A375" s="1036"/>
      <c r="B375" s="1226"/>
      <c r="C375" s="1088"/>
      <c r="D375" s="1093"/>
      <c r="E375" s="1088"/>
      <c r="F375" s="1090"/>
      <c r="G375" s="530" t="s">
        <v>1192</v>
      </c>
      <c r="H375" s="293" t="s">
        <v>2564</v>
      </c>
      <c r="I375" s="602"/>
      <c r="J375" s="32" t="s">
        <v>733</v>
      </c>
      <c r="K375" s="464"/>
      <c r="L375" s="5" t="s">
        <v>32</v>
      </c>
      <c r="M375" s="212" t="s">
        <v>31</v>
      </c>
      <c r="N375" s="165" t="s">
        <v>11</v>
      </c>
      <c r="O375" s="221" t="s">
        <v>29</v>
      </c>
      <c r="P375" s="221" t="s">
        <v>24</v>
      </c>
      <c r="Q375" s="5"/>
      <c r="R375" s="5"/>
      <c r="S375" s="5"/>
      <c r="T375" s="5"/>
      <c r="U375" s="6"/>
      <c r="V375" s="5" t="s">
        <v>24</v>
      </c>
      <c r="W375" s="5"/>
      <c r="X375" s="5"/>
      <c r="Y375" s="5"/>
      <c r="Z375" s="5"/>
      <c r="AA375" s="5"/>
      <c r="AB375" s="80">
        <f t="shared" si="215"/>
        <v>1</v>
      </c>
      <c r="AC375" s="642"/>
      <c r="AD375" s="7"/>
      <c r="AE375" s="7"/>
      <c r="AF375" s="7"/>
      <c r="AG375" s="7"/>
      <c r="AH375" s="7"/>
      <c r="AI375" s="7"/>
      <c r="AJ375" s="7"/>
      <c r="AK375" s="7"/>
      <c r="AL375" s="7"/>
      <c r="AM375" s="7"/>
      <c r="AN375" s="7"/>
      <c r="AO375" s="7"/>
      <c r="AP375" s="7"/>
      <c r="AQ375" s="7"/>
      <c r="AR375" s="7"/>
      <c r="AS375" s="7"/>
      <c r="AT375" s="7"/>
      <c r="AU375" s="7"/>
      <c r="AV375" s="55"/>
      <c r="AW375" s="7"/>
      <c r="AX375" s="7" t="s">
        <v>1183</v>
      </c>
      <c r="AY375" s="7"/>
      <c r="AZ375" s="7"/>
      <c r="BA375" s="7"/>
      <c r="BB375" s="7"/>
      <c r="BC375" s="7"/>
      <c r="BD375" s="7"/>
      <c r="BE375" s="7"/>
      <c r="BF375" s="7"/>
      <c r="BG375" s="7"/>
      <c r="BH375" s="7"/>
      <c r="BI375" s="7"/>
      <c r="BJ375" s="7"/>
      <c r="BK375" s="7"/>
      <c r="BL375" s="781">
        <v>2</v>
      </c>
      <c r="BM375" s="221">
        <v>2</v>
      </c>
      <c r="BN375" s="221">
        <v>2</v>
      </c>
      <c r="BO375" s="221">
        <v>2</v>
      </c>
      <c r="BP375" s="221">
        <v>2</v>
      </c>
      <c r="BQ375" s="221">
        <v>2</v>
      </c>
      <c r="BR375" s="798">
        <v>2</v>
      </c>
      <c r="BS375" s="226">
        <v>2</v>
      </c>
      <c r="BT375" s="221">
        <v>2</v>
      </c>
      <c r="BU375" s="221">
        <v>2</v>
      </c>
      <c r="BV375" s="221">
        <v>2</v>
      </c>
      <c r="BW375" s="798">
        <v>2</v>
      </c>
      <c r="BX375" s="221">
        <v>2</v>
      </c>
      <c r="BY375" s="798">
        <v>2</v>
      </c>
      <c r="BZ375" s="798">
        <v>2</v>
      </c>
      <c r="CA375" s="221">
        <v>2</v>
      </c>
      <c r="CB375" s="221">
        <v>2</v>
      </c>
      <c r="CC375" s="221">
        <v>2</v>
      </c>
      <c r="CD375" s="337">
        <v>2</v>
      </c>
      <c r="CE375" s="221">
        <v>2</v>
      </c>
      <c r="CF375" s="221">
        <v>2</v>
      </c>
      <c r="CG375" s="221">
        <v>2</v>
      </c>
      <c r="CH375" s="221">
        <v>2</v>
      </c>
      <c r="CI375" s="221">
        <v>2</v>
      </c>
      <c r="CJ375" s="337">
        <v>2</v>
      </c>
      <c r="CK375" s="221">
        <v>2</v>
      </c>
      <c r="CL375" s="222">
        <f t="shared" si="216"/>
        <v>26</v>
      </c>
      <c r="CM375" s="237">
        <f t="shared" si="217"/>
        <v>1</v>
      </c>
      <c r="CN375" s="222">
        <f t="shared" si="218"/>
        <v>0</v>
      </c>
      <c r="CO375" s="237">
        <f t="shared" si="219"/>
        <v>0</v>
      </c>
      <c r="CP375" s="222">
        <f t="shared" si="220"/>
        <v>0</v>
      </c>
      <c r="CQ375" s="237">
        <f t="shared" si="221"/>
        <v>0</v>
      </c>
      <c r="CR375" s="222">
        <f t="shared" si="222"/>
        <v>0</v>
      </c>
      <c r="CS375" s="237">
        <f t="shared" si="223"/>
        <v>0</v>
      </c>
      <c r="CT375" s="223">
        <f t="shared" si="224"/>
        <v>2</v>
      </c>
      <c r="CU375" s="223" t="str">
        <f t="shared" si="225"/>
        <v>Đạt mục tiêu</v>
      </c>
      <c r="CV375" s="5"/>
    </row>
    <row r="376" spans="1:100" s="1" customFormat="1" ht="55.5">
      <c r="A376" s="1036"/>
      <c r="B376" s="1226"/>
      <c r="C376" s="1088"/>
      <c r="D376" s="1093"/>
      <c r="E376" s="1088"/>
      <c r="F376" s="1090"/>
      <c r="G376" s="529" t="s">
        <v>409</v>
      </c>
      <c r="H376" s="157" t="s">
        <v>2564</v>
      </c>
      <c r="I376" s="609"/>
      <c r="J376" s="32" t="s">
        <v>734</v>
      </c>
      <c r="K376" s="464"/>
      <c r="L376" s="212" t="s">
        <v>32</v>
      </c>
      <c r="M376" s="212" t="s">
        <v>31</v>
      </c>
      <c r="N376" s="165" t="s">
        <v>11</v>
      </c>
      <c r="O376" s="221" t="s">
        <v>29</v>
      </c>
      <c r="P376" s="221" t="s">
        <v>24</v>
      </c>
      <c r="Q376" s="5"/>
      <c r="R376" s="5"/>
      <c r="S376" s="5"/>
      <c r="T376" s="5"/>
      <c r="U376" s="6"/>
      <c r="V376" s="5"/>
      <c r="W376" s="5"/>
      <c r="X376" s="5" t="s">
        <v>24</v>
      </c>
      <c r="Y376" s="5"/>
      <c r="Z376" s="5"/>
      <c r="AA376" s="5"/>
      <c r="AB376" s="80">
        <f t="shared" si="215"/>
        <v>1</v>
      </c>
      <c r="AC376" s="642"/>
      <c r="AD376" s="7"/>
      <c r="AE376" s="7"/>
      <c r="AF376" s="7"/>
      <c r="AG376" s="7"/>
      <c r="AH376" s="7"/>
      <c r="AI376" s="7"/>
      <c r="AJ376" s="7"/>
      <c r="AK376" s="7"/>
      <c r="AL376" s="7"/>
      <c r="AM376" s="7"/>
      <c r="AN376" s="7"/>
      <c r="AO376" s="7"/>
      <c r="AP376" s="7"/>
      <c r="AQ376" s="7"/>
      <c r="AR376" s="7"/>
      <c r="AS376" s="7"/>
      <c r="AT376" s="7"/>
      <c r="AU376" s="7"/>
      <c r="AV376" s="55"/>
      <c r="AW376" s="7"/>
      <c r="AX376" s="7"/>
      <c r="AY376" s="7"/>
      <c r="AZ376" s="7"/>
      <c r="BA376" s="7"/>
      <c r="BB376" s="7"/>
      <c r="BC376" s="7"/>
      <c r="BD376" s="7"/>
      <c r="BE376" s="7"/>
      <c r="BF376" s="7"/>
      <c r="BG376" s="7"/>
      <c r="BH376" s="7" t="s">
        <v>1183</v>
      </c>
      <c r="BI376" s="7"/>
      <c r="BJ376" s="7"/>
      <c r="BK376" s="7"/>
      <c r="BL376" s="781">
        <v>2</v>
      </c>
      <c r="BM376" s="221">
        <v>2</v>
      </c>
      <c r="BN376" s="221">
        <v>2</v>
      </c>
      <c r="BO376" s="221">
        <v>2</v>
      </c>
      <c r="BP376" s="221">
        <v>2</v>
      </c>
      <c r="BQ376" s="221">
        <v>2</v>
      </c>
      <c r="BR376" s="798">
        <v>2</v>
      </c>
      <c r="BS376" s="226">
        <v>2</v>
      </c>
      <c r="BT376" s="221">
        <v>2</v>
      </c>
      <c r="BU376" s="221">
        <v>2</v>
      </c>
      <c r="BV376" s="221">
        <v>2</v>
      </c>
      <c r="BW376" s="798">
        <v>2</v>
      </c>
      <c r="BX376" s="221">
        <v>2</v>
      </c>
      <c r="BY376" s="798">
        <v>2</v>
      </c>
      <c r="BZ376" s="798">
        <v>1</v>
      </c>
      <c r="CA376" s="221">
        <v>2</v>
      </c>
      <c r="CB376" s="221">
        <v>2</v>
      </c>
      <c r="CC376" s="221">
        <v>2</v>
      </c>
      <c r="CD376" s="337">
        <v>2</v>
      </c>
      <c r="CE376" s="221">
        <v>2</v>
      </c>
      <c r="CF376" s="221">
        <v>2</v>
      </c>
      <c r="CG376" s="221">
        <v>2</v>
      </c>
      <c r="CH376" s="221">
        <v>2</v>
      </c>
      <c r="CI376" s="221">
        <v>2</v>
      </c>
      <c r="CJ376" s="337">
        <v>2</v>
      </c>
      <c r="CK376" s="221">
        <v>2</v>
      </c>
      <c r="CL376" s="222">
        <f t="shared" si="216"/>
        <v>25</v>
      </c>
      <c r="CM376" s="237">
        <f t="shared" si="217"/>
        <v>0.96153846153846156</v>
      </c>
      <c r="CN376" s="222">
        <f t="shared" si="218"/>
        <v>1</v>
      </c>
      <c r="CO376" s="237">
        <f t="shared" si="219"/>
        <v>3.8461538461538464E-2</v>
      </c>
      <c r="CP376" s="222">
        <f t="shared" si="220"/>
        <v>0</v>
      </c>
      <c r="CQ376" s="237">
        <f t="shared" si="221"/>
        <v>0</v>
      </c>
      <c r="CR376" s="222">
        <f t="shared" si="222"/>
        <v>0</v>
      </c>
      <c r="CS376" s="237">
        <f t="shared" si="223"/>
        <v>0</v>
      </c>
      <c r="CT376" s="223">
        <f t="shared" si="224"/>
        <v>1.9615384615384615</v>
      </c>
      <c r="CU376" s="223" t="str">
        <f t="shared" si="225"/>
        <v>Đạt mục tiêu</v>
      </c>
      <c r="CV376" s="5"/>
    </row>
    <row r="377" spans="1:100" s="1" customFormat="1" ht="55.5">
      <c r="A377" s="1036">
        <v>131</v>
      </c>
      <c r="B377" s="1226" t="s">
        <v>2562</v>
      </c>
      <c r="C377" s="1033" t="s">
        <v>28</v>
      </c>
      <c r="D377" s="1075" t="s">
        <v>345</v>
      </c>
      <c r="E377" s="1033" t="s">
        <v>26</v>
      </c>
      <c r="F377" s="1075" t="s">
        <v>345</v>
      </c>
      <c r="G377" s="529" t="s">
        <v>1194</v>
      </c>
      <c r="H377" s="157" t="s">
        <v>2563</v>
      </c>
      <c r="I377" s="609"/>
      <c r="J377" s="32" t="s">
        <v>735</v>
      </c>
      <c r="K377" s="464"/>
      <c r="L377" s="212" t="s">
        <v>32</v>
      </c>
      <c r="M377" s="212" t="s">
        <v>31</v>
      </c>
      <c r="N377" s="165" t="s">
        <v>11</v>
      </c>
      <c r="O377" s="221" t="s">
        <v>29</v>
      </c>
      <c r="P377" s="221" t="s">
        <v>24</v>
      </c>
      <c r="Q377" s="5"/>
      <c r="R377" s="5" t="s">
        <v>24</v>
      </c>
      <c r="S377" s="5"/>
      <c r="T377" s="5"/>
      <c r="U377" s="6"/>
      <c r="V377" s="5"/>
      <c r="W377" s="5"/>
      <c r="X377" s="5"/>
      <c r="Y377" s="5"/>
      <c r="Z377" s="5"/>
      <c r="AA377" s="5"/>
      <c r="AB377" s="80">
        <f t="shared" si="215"/>
        <v>1</v>
      </c>
      <c r="AC377" s="642"/>
      <c r="AD377" s="7"/>
      <c r="AE377" s="7"/>
      <c r="AF377" s="7"/>
      <c r="AG377" s="7"/>
      <c r="AH377" s="7"/>
      <c r="AI377" s="7" t="s">
        <v>1183</v>
      </c>
      <c r="AJ377" s="7"/>
      <c r="AK377" s="7"/>
      <c r="AL377" s="7"/>
      <c r="AM377" s="7"/>
      <c r="AN377" s="7"/>
      <c r="AO377" s="7"/>
      <c r="AP377" s="7"/>
      <c r="AQ377" s="7"/>
      <c r="AR377" s="7"/>
      <c r="AS377" s="7"/>
      <c r="AT377" s="7"/>
      <c r="AU377" s="7"/>
      <c r="AV377" s="55"/>
      <c r="AW377" s="7"/>
      <c r="AX377" s="7"/>
      <c r="AY377" s="7"/>
      <c r="AZ377" s="7"/>
      <c r="BA377" s="7"/>
      <c r="BB377" s="7"/>
      <c r="BC377" s="7"/>
      <c r="BD377" s="7"/>
      <c r="BE377" s="7"/>
      <c r="BF377" s="7"/>
      <c r="BG377" s="7"/>
      <c r="BH377" s="7"/>
      <c r="BI377" s="7"/>
      <c r="BJ377" s="7"/>
      <c r="BK377" s="7"/>
      <c r="BL377" s="781">
        <v>2</v>
      </c>
      <c r="BM377" s="221">
        <v>2</v>
      </c>
      <c r="BN377" s="221">
        <v>2</v>
      </c>
      <c r="BO377" s="221">
        <v>2</v>
      </c>
      <c r="BP377" s="221">
        <v>2</v>
      </c>
      <c r="BQ377" s="221">
        <v>2</v>
      </c>
      <c r="BR377" s="798">
        <v>2</v>
      </c>
      <c r="BS377" s="226">
        <v>2</v>
      </c>
      <c r="BT377" s="221">
        <v>2</v>
      </c>
      <c r="BU377" s="221">
        <v>2</v>
      </c>
      <c r="BV377" s="221">
        <v>2</v>
      </c>
      <c r="BW377" s="798">
        <v>2</v>
      </c>
      <c r="BX377" s="221">
        <v>2</v>
      </c>
      <c r="BY377" s="798">
        <v>2</v>
      </c>
      <c r="BZ377" s="798">
        <v>2</v>
      </c>
      <c r="CA377" s="221">
        <v>2</v>
      </c>
      <c r="CB377" s="221">
        <v>2</v>
      </c>
      <c r="CC377" s="221">
        <v>2</v>
      </c>
      <c r="CD377" s="337">
        <v>2</v>
      </c>
      <c r="CE377" s="221">
        <v>2</v>
      </c>
      <c r="CF377" s="221">
        <v>2</v>
      </c>
      <c r="CG377" s="221">
        <v>2</v>
      </c>
      <c r="CH377" s="221">
        <v>2</v>
      </c>
      <c r="CI377" s="221">
        <v>2</v>
      </c>
      <c r="CJ377" s="337">
        <v>2</v>
      </c>
      <c r="CK377" s="221">
        <v>2</v>
      </c>
      <c r="CL377" s="222">
        <f t="shared" si="216"/>
        <v>26</v>
      </c>
      <c r="CM377" s="237">
        <f t="shared" si="217"/>
        <v>1</v>
      </c>
      <c r="CN377" s="222">
        <f t="shared" si="218"/>
        <v>0</v>
      </c>
      <c r="CO377" s="237">
        <f t="shared" si="219"/>
        <v>0</v>
      </c>
      <c r="CP377" s="222">
        <f t="shared" si="220"/>
        <v>0</v>
      </c>
      <c r="CQ377" s="237">
        <f t="shared" si="221"/>
        <v>0</v>
      </c>
      <c r="CR377" s="222">
        <f t="shared" si="222"/>
        <v>0</v>
      </c>
      <c r="CS377" s="237">
        <f t="shared" si="223"/>
        <v>0</v>
      </c>
      <c r="CT377" s="223">
        <f t="shared" si="224"/>
        <v>2</v>
      </c>
      <c r="CU377" s="223" t="str">
        <f t="shared" si="225"/>
        <v>Đạt mục tiêu</v>
      </c>
      <c r="CV377" s="5"/>
    </row>
    <row r="378" spans="1:100" s="1" customFormat="1" ht="55.5">
      <c r="A378" s="1036"/>
      <c r="B378" s="1093"/>
      <c r="C378" s="1033"/>
      <c r="D378" s="1075"/>
      <c r="E378" s="1033"/>
      <c r="F378" s="1075"/>
      <c r="G378" s="530" t="s">
        <v>1301</v>
      </c>
      <c r="H378" s="293" t="s">
        <v>2563</v>
      </c>
      <c r="I378" s="602"/>
      <c r="J378" s="32" t="s">
        <v>736</v>
      </c>
      <c r="K378" s="464"/>
      <c r="L378" s="5" t="s">
        <v>32</v>
      </c>
      <c r="M378" s="212" t="s">
        <v>31</v>
      </c>
      <c r="N378" s="165" t="s">
        <v>11</v>
      </c>
      <c r="O378" s="221" t="s">
        <v>29</v>
      </c>
      <c r="P378" s="221" t="s">
        <v>24</v>
      </c>
      <c r="Q378" s="5"/>
      <c r="R378" s="5"/>
      <c r="S378" s="5" t="s">
        <v>24</v>
      </c>
      <c r="T378" s="5"/>
      <c r="U378" s="6"/>
      <c r="V378" s="5"/>
      <c r="W378" s="5"/>
      <c r="X378" s="5"/>
      <c r="Y378" s="5"/>
      <c r="Z378" s="5"/>
      <c r="AA378" s="5"/>
      <c r="AB378" s="80">
        <f t="shared" si="215"/>
        <v>1</v>
      </c>
      <c r="AC378" s="642"/>
      <c r="AD378" s="7"/>
      <c r="AE378" s="7"/>
      <c r="AF378" s="7"/>
      <c r="AG378" s="7"/>
      <c r="AH378" s="7"/>
      <c r="AI378" s="7"/>
      <c r="AJ378" s="7"/>
      <c r="AK378" s="7"/>
      <c r="AL378" s="7"/>
      <c r="AM378" s="7" t="s">
        <v>1183</v>
      </c>
      <c r="AN378" s="7"/>
      <c r="AO378" s="7"/>
      <c r="AP378" s="7"/>
      <c r="AQ378" s="7"/>
      <c r="AR378" s="7"/>
      <c r="AS378" s="7"/>
      <c r="AT378" s="7"/>
      <c r="AU378" s="7"/>
      <c r="AV378" s="55"/>
      <c r="AW378" s="7"/>
      <c r="AX378" s="7"/>
      <c r="AY378" s="7"/>
      <c r="AZ378" s="7"/>
      <c r="BA378" s="7"/>
      <c r="BB378" s="7"/>
      <c r="BC378" s="7"/>
      <c r="BD378" s="7"/>
      <c r="BE378" s="7"/>
      <c r="BF378" s="7"/>
      <c r="BG378" s="7"/>
      <c r="BH378" s="7"/>
      <c r="BI378" s="7"/>
      <c r="BJ378" s="7"/>
      <c r="BK378" s="7"/>
      <c r="BL378" s="781">
        <v>2</v>
      </c>
      <c r="BM378" s="221">
        <v>2</v>
      </c>
      <c r="BN378" s="221">
        <v>2</v>
      </c>
      <c r="BO378" s="221">
        <v>2</v>
      </c>
      <c r="BP378" s="221">
        <v>2</v>
      </c>
      <c r="BQ378" s="221">
        <v>2</v>
      </c>
      <c r="BR378" s="798">
        <v>2</v>
      </c>
      <c r="BS378" s="226">
        <v>2</v>
      </c>
      <c r="BT378" s="221">
        <v>2</v>
      </c>
      <c r="BU378" s="221">
        <v>2</v>
      </c>
      <c r="BV378" s="221">
        <v>2</v>
      </c>
      <c r="BW378" s="798">
        <v>2</v>
      </c>
      <c r="BX378" s="221">
        <v>1</v>
      </c>
      <c r="BY378" s="798">
        <v>2</v>
      </c>
      <c r="BZ378" s="798">
        <v>2</v>
      </c>
      <c r="CA378" s="221">
        <v>2</v>
      </c>
      <c r="CB378" s="221">
        <v>2</v>
      </c>
      <c r="CC378" s="221">
        <v>1</v>
      </c>
      <c r="CD378" s="337">
        <v>2</v>
      </c>
      <c r="CE378" s="221">
        <v>2</v>
      </c>
      <c r="CF378" s="221">
        <v>2</v>
      </c>
      <c r="CG378" s="221">
        <v>2</v>
      </c>
      <c r="CH378" s="221">
        <v>2</v>
      </c>
      <c r="CI378" s="221">
        <v>2</v>
      </c>
      <c r="CJ378" s="337">
        <v>2</v>
      </c>
      <c r="CK378" s="221">
        <v>2</v>
      </c>
      <c r="CL378" s="222">
        <f t="shared" si="216"/>
        <v>24</v>
      </c>
      <c r="CM378" s="237">
        <f t="shared" si="217"/>
        <v>0.92307692307692313</v>
      </c>
      <c r="CN378" s="222">
        <f t="shared" si="218"/>
        <v>2</v>
      </c>
      <c r="CO378" s="237">
        <f t="shared" si="219"/>
        <v>7.6923076923076927E-2</v>
      </c>
      <c r="CP378" s="222">
        <f t="shared" si="220"/>
        <v>0</v>
      </c>
      <c r="CQ378" s="237">
        <f t="shared" si="221"/>
        <v>0</v>
      </c>
      <c r="CR378" s="222">
        <f t="shared" si="222"/>
        <v>0</v>
      </c>
      <c r="CS378" s="237">
        <f t="shared" si="223"/>
        <v>0</v>
      </c>
      <c r="CT378" s="223">
        <f t="shared" si="224"/>
        <v>1.9230769230769231</v>
      </c>
      <c r="CU378" s="223" t="str">
        <f t="shared" si="225"/>
        <v>Đạt mục tiêu</v>
      </c>
      <c r="CV378" s="5"/>
    </row>
    <row r="379" spans="1:100" s="1" customFormat="1" ht="84">
      <c r="A379" s="1036"/>
      <c r="B379" s="1093"/>
      <c r="C379" s="1033"/>
      <c r="D379" s="1075"/>
      <c r="E379" s="1033"/>
      <c r="F379" s="1075"/>
      <c r="G379" s="529" t="s">
        <v>410</v>
      </c>
      <c r="H379" s="157" t="s">
        <v>2563</v>
      </c>
      <c r="I379" s="609"/>
      <c r="J379" s="32" t="s">
        <v>737</v>
      </c>
      <c r="K379" s="463" t="s">
        <v>1648</v>
      </c>
      <c r="L379" s="5" t="s">
        <v>32</v>
      </c>
      <c r="M379" s="212" t="s">
        <v>31</v>
      </c>
      <c r="N379" s="165" t="s">
        <v>11</v>
      </c>
      <c r="O379" s="221" t="s">
        <v>29</v>
      </c>
      <c r="P379" s="221" t="s">
        <v>24</v>
      </c>
      <c r="Q379" s="5"/>
      <c r="R379" s="5"/>
      <c r="S379" s="5"/>
      <c r="T379" s="5"/>
      <c r="U379" s="6"/>
      <c r="V379" s="5" t="s">
        <v>24</v>
      </c>
      <c r="W379" s="5"/>
      <c r="X379" s="5"/>
      <c r="Y379" s="5"/>
      <c r="Z379" s="5"/>
      <c r="AA379" s="5"/>
      <c r="AB379" s="80">
        <f t="shared" si="215"/>
        <v>1</v>
      </c>
      <c r="AC379" s="642"/>
      <c r="AD379" s="7"/>
      <c r="AE379" s="7"/>
      <c r="AF379" s="7"/>
      <c r="AG379" s="7"/>
      <c r="AH379" s="7"/>
      <c r="AI379" s="7"/>
      <c r="AJ379" s="7"/>
      <c r="AK379" s="7"/>
      <c r="AL379" s="7"/>
      <c r="AM379" s="7"/>
      <c r="AN379" s="7"/>
      <c r="AO379" s="7"/>
      <c r="AP379" s="7"/>
      <c r="AQ379" s="7"/>
      <c r="AR379" s="7"/>
      <c r="AS379" s="7"/>
      <c r="AT379" s="7"/>
      <c r="AU379" s="7"/>
      <c r="AV379" s="55" t="s">
        <v>1183</v>
      </c>
      <c r="AW379" s="7"/>
      <c r="AX379" s="7"/>
      <c r="AY379" s="7" t="s">
        <v>1183</v>
      </c>
      <c r="AZ379" s="7"/>
      <c r="BA379" s="7"/>
      <c r="BB379" s="7"/>
      <c r="BC379" s="7"/>
      <c r="BD379" s="7"/>
      <c r="BE379" s="7"/>
      <c r="BF379" s="7"/>
      <c r="BG379" s="7"/>
      <c r="BH379" s="7"/>
      <c r="BI379" s="7"/>
      <c r="BJ379" s="7"/>
      <c r="BK379" s="7"/>
      <c r="BL379" s="781">
        <v>2</v>
      </c>
      <c r="BM379" s="221">
        <v>2</v>
      </c>
      <c r="BN379" s="221">
        <v>2</v>
      </c>
      <c r="BO379" s="221">
        <v>2</v>
      </c>
      <c r="BP379" s="221">
        <v>2</v>
      </c>
      <c r="BQ379" s="221">
        <v>2</v>
      </c>
      <c r="BR379" s="798">
        <v>2</v>
      </c>
      <c r="BS379" s="226">
        <v>2</v>
      </c>
      <c r="BT379" s="221">
        <v>2</v>
      </c>
      <c r="BU379" s="221">
        <v>2</v>
      </c>
      <c r="BV379" s="221">
        <v>2</v>
      </c>
      <c r="BW379" s="798">
        <v>2</v>
      </c>
      <c r="BX379" s="221">
        <v>2</v>
      </c>
      <c r="BY379" s="798">
        <v>2</v>
      </c>
      <c r="BZ379" s="798">
        <v>2</v>
      </c>
      <c r="CA379" s="221">
        <v>2</v>
      </c>
      <c r="CB379" s="221">
        <v>2</v>
      </c>
      <c r="CC379" s="221">
        <v>2</v>
      </c>
      <c r="CD379" s="337">
        <v>1</v>
      </c>
      <c r="CE379" s="221">
        <v>2</v>
      </c>
      <c r="CF379" s="221">
        <v>2</v>
      </c>
      <c r="CG379" s="221">
        <v>2</v>
      </c>
      <c r="CH379" s="221">
        <v>2</v>
      </c>
      <c r="CI379" s="221">
        <v>2</v>
      </c>
      <c r="CJ379" s="337">
        <v>2</v>
      </c>
      <c r="CK379" s="221">
        <v>2</v>
      </c>
      <c r="CL379" s="222">
        <f t="shared" si="216"/>
        <v>25</v>
      </c>
      <c r="CM379" s="237">
        <f t="shared" si="217"/>
        <v>0.96153846153846156</v>
      </c>
      <c r="CN379" s="222">
        <f t="shared" si="218"/>
        <v>1</v>
      </c>
      <c r="CO379" s="237">
        <f t="shared" si="219"/>
        <v>3.8461538461538464E-2</v>
      </c>
      <c r="CP379" s="222">
        <f t="shared" si="220"/>
        <v>0</v>
      </c>
      <c r="CQ379" s="237">
        <f t="shared" si="221"/>
        <v>0</v>
      </c>
      <c r="CR379" s="222">
        <f t="shared" si="222"/>
        <v>0</v>
      </c>
      <c r="CS379" s="237">
        <f t="shared" si="223"/>
        <v>0</v>
      </c>
      <c r="CT379" s="223">
        <f t="shared" si="224"/>
        <v>1.9615384615384615</v>
      </c>
      <c r="CU379" s="223" t="str">
        <f t="shared" si="225"/>
        <v>Đạt mục tiêu</v>
      </c>
      <c r="CV379" s="5"/>
    </row>
    <row r="380" spans="1:100" ht="63.75" customHeight="1">
      <c r="A380" s="1036"/>
      <c r="B380" s="1093"/>
      <c r="C380" s="1033"/>
      <c r="D380" s="1075"/>
      <c r="E380" s="1033"/>
      <c r="F380" s="1130"/>
      <c r="G380" s="530" t="s">
        <v>1195</v>
      </c>
      <c r="H380" s="293" t="s">
        <v>2563</v>
      </c>
      <c r="I380" s="602"/>
      <c r="J380" s="32" t="s">
        <v>738</v>
      </c>
      <c r="K380" s="464"/>
      <c r="L380" s="5" t="s">
        <v>32</v>
      </c>
      <c r="M380" s="212" t="s">
        <v>31</v>
      </c>
      <c r="N380" s="165" t="s">
        <v>11</v>
      </c>
      <c r="O380" s="221" t="s">
        <v>29</v>
      </c>
      <c r="P380" s="221" t="s">
        <v>24</v>
      </c>
      <c r="Q380" s="5"/>
      <c r="R380" s="5"/>
      <c r="S380" s="5"/>
      <c r="T380" s="5"/>
      <c r="U380" s="6"/>
      <c r="V380" s="5"/>
      <c r="W380" s="5"/>
      <c r="X380" s="5" t="s">
        <v>24</v>
      </c>
      <c r="Y380" s="221"/>
      <c r="Z380" s="5"/>
      <c r="AA380" s="5"/>
      <c r="AB380" s="80">
        <f t="shared" si="215"/>
        <v>1</v>
      </c>
      <c r="AC380" s="642"/>
      <c r="AD380" s="7"/>
      <c r="AE380" s="7"/>
      <c r="AF380" s="7"/>
      <c r="AG380" s="7"/>
      <c r="AH380" s="7"/>
      <c r="AI380" s="7"/>
      <c r="AJ380" s="7"/>
      <c r="AK380" s="7"/>
      <c r="AL380" s="7"/>
      <c r="AM380" s="7"/>
      <c r="AN380" s="7"/>
      <c r="AO380" s="7"/>
      <c r="AP380" s="7"/>
      <c r="AQ380" s="7"/>
      <c r="AR380" s="7"/>
      <c r="AS380" s="7"/>
      <c r="AT380" s="7"/>
      <c r="AU380" s="7"/>
      <c r="AV380" s="55"/>
      <c r="AW380" s="7"/>
      <c r="AX380" s="7"/>
      <c r="AY380" s="7"/>
      <c r="AZ380" s="7"/>
      <c r="BA380" s="7" t="s">
        <v>1183</v>
      </c>
      <c r="BB380" s="7"/>
      <c r="BC380" s="7"/>
      <c r="BD380" s="7"/>
      <c r="BE380" s="55"/>
      <c r="BF380" s="55" t="s">
        <v>1183</v>
      </c>
      <c r="BG380" s="55" t="s">
        <v>1317</v>
      </c>
      <c r="BH380" s="7"/>
      <c r="BI380" s="7"/>
      <c r="BJ380" s="7"/>
      <c r="BK380" s="7"/>
      <c r="BL380" s="781">
        <v>2</v>
      </c>
      <c r="BM380" s="221">
        <v>2</v>
      </c>
      <c r="BN380" s="221">
        <v>2</v>
      </c>
      <c r="BO380" s="221">
        <v>2</v>
      </c>
      <c r="BP380" s="221">
        <v>2</v>
      </c>
      <c r="BQ380" s="221">
        <v>2</v>
      </c>
      <c r="BR380" s="798">
        <v>1</v>
      </c>
      <c r="BS380" s="226">
        <v>2</v>
      </c>
      <c r="BT380" s="221">
        <v>2</v>
      </c>
      <c r="BU380" s="221">
        <v>1</v>
      </c>
      <c r="BV380" s="221">
        <v>2</v>
      </c>
      <c r="BW380" s="798">
        <v>2</v>
      </c>
      <c r="BX380" s="221">
        <v>2</v>
      </c>
      <c r="BY380" s="798">
        <v>2</v>
      </c>
      <c r="BZ380" s="798">
        <v>2</v>
      </c>
      <c r="CA380" s="221">
        <v>2</v>
      </c>
      <c r="CB380" s="221">
        <v>2</v>
      </c>
      <c r="CC380" s="221">
        <v>2</v>
      </c>
      <c r="CD380" s="337">
        <v>2</v>
      </c>
      <c r="CE380" s="221">
        <v>2</v>
      </c>
      <c r="CF380" s="221">
        <v>2</v>
      </c>
      <c r="CG380" s="221">
        <v>2</v>
      </c>
      <c r="CH380" s="221">
        <v>2</v>
      </c>
      <c r="CI380" s="221">
        <v>2</v>
      </c>
      <c r="CJ380" s="337">
        <v>2</v>
      </c>
      <c r="CK380" s="221">
        <v>2</v>
      </c>
      <c r="CL380" s="222">
        <f t="shared" si="216"/>
        <v>24</v>
      </c>
      <c r="CM380" s="237">
        <f t="shared" si="217"/>
        <v>0.92307692307692313</v>
      </c>
      <c r="CN380" s="222">
        <f t="shared" si="218"/>
        <v>2</v>
      </c>
      <c r="CO380" s="237">
        <f t="shared" si="219"/>
        <v>7.6923076923076927E-2</v>
      </c>
      <c r="CP380" s="222">
        <f t="shared" si="220"/>
        <v>0</v>
      </c>
      <c r="CQ380" s="237">
        <f t="shared" si="221"/>
        <v>0</v>
      </c>
      <c r="CR380" s="222">
        <f t="shared" si="222"/>
        <v>0</v>
      </c>
      <c r="CS380" s="237">
        <f t="shared" si="223"/>
        <v>0</v>
      </c>
      <c r="CT380" s="223">
        <f t="shared" si="224"/>
        <v>1.9230769230769231</v>
      </c>
      <c r="CU380" s="223" t="str">
        <f t="shared" si="225"/>
        <v>Đạt mục tiêu</v>
      </c>
      <c r="CV380" s="221"/>
    </row>
    <row r="381" spans="1:100" s="1" customFormat="1" ht="87" customHeight="1">
      <c r="A381" s="1036"/>
      <c r="B381" s="1093"/>
      <c r="C381" s="1033"/>
      <c r="D381" s="1075"/>
      <c r="E381" s="1033"/>
      <c r="F381" s="1075"/>
      <c r="G381" s="530" t="s">
        <v>1196</v>
      </c>
      <c r="H381" s="293" t="s">
        <v>2563</v>
      </c>
      <c r="I381" s="602"/>
      <c r="J381" s="32" t="s">
        <v>739</v>
      </c>
      <c r="K381" s="464"/>
      <c r="L381" s="212" t="s">
        <v>32</v>
      </c>
      <c r="M381" s="212" t="s">
        <v>31</v>
      </c>
      <c r="N381" s="165" t="s">
        <v>11</v>
      </c>
      <c r="O381" s="221" t="s">
        <v>29</v>
      </c>
      <c r="P381" s="221" t="s">
        <v>24</v>
      </c>
      <c r="Q381" s="5"/>
      <c r="R381" s="5"/>
      <c r="S381" s="5"/>
      <c r="T381" s="5"/>
      <c r="U381" s="6"/>
      <c r="V381" s="5"/>
      <c r="W381" s="5"/>
      <c r="X381" s="5"/>
      <c r="Y381" s="5" t="s">
        <v>24</v>
      </c>
      <c r="Z381" s="5"/>
      <c r="AA381" s="5"/>
      <c r="AB381" s="80">
        <f t="shared" si="215"/>
        <v>1</v>
      </c>
      <c r="AC381" s="642"/>
      <c r="AD381" s="7"/>
      <c r="AE381" s="7"/>
      <c r="AF381" s="7"/>
      <c r="AG381" s="7"/>
      <c r="AH381" s="7"/>
      <c r="AI381" s="7"/>
      <c r="AJ381" s="7"/>
      <c r="AK381" s="7"/>
      <c r="AL381" s="7"/>
      <c r="AM381" s="7"/>
      <c r="AN381" s="7"/>
      <c r="AO381" s="7"/>
      <c r="AP381" s="7"/>
      <c r="AQ381" s="7"/>
      <c r="AR381" s="7"/>
      <c r="AS381" s="7"/>
      <c r="AT381" s="7"/>
      <c r="AU381" s="7"/>
      <c r="AV381" s="55"/>
      <c r="AW381" s="7"/>
      <c r="AX381" s="7"/>
      <c r="AY381" s="7"/>
      <c r="AZ381" s="7"/>
      <c r="BA381" s="7"/>
      <c r="BB381" s="7"/>
      <c r="BC381" s="7"/>
      <c r="BD381" s="7"/>
      <c r="BE381" s="7"/>
      <c r="BF381" s="7"/>
      <c r="BG381" s="7"/>
      <c r="BH381" s="7"/>
      <c r="BI381" s="7"/>
      <c r="BJ381" s="7"/>
      <c r="BK381" s="7" t="s">
        <v>1183</v>
      </c>
      <c r="BL381" s="781">
        <v>2</v>
      </c>
      <c r="BM381" s="221">
        <v>2</v>
      </c>
      <c r="BN381" s="221">
        <v>2</v>
      </c>
      <c r="BO381" s="221">
        <v>2</v>
      </c>
      <c r="BP381" s="221">
        <v>2</v>
      </c>
      <c r="BQ381" s="221">
        <v>2</v>
      </c>
      <c r="BR381" s="798">
        <v>2</v>
      </c>
      <c r="BS381" s="226">
        <v>2</v>
      </c>
      <c r="BT381" s="221">
        <v>2</v>
      </c>
      <c r="BU381" s="221">
        <v>2</v>
      </c>
      <c r="BV381" s="221">
        <v>2</v>
      </c>
      <c r="BW381" s="798">
        <v>2</v>
      </c>
      <c r="BX381" s="221">
        <v>2</v>
      </c>
      <c r="BY381" s="798">
        <v>2</v>
      </c>
      <c r="BZ381" s="798">
        <v>2</v>
      </c>
      <c r="CA381" s="221">
        <v>2</v>
      </c>
      <c r="CB381" s="221">
        <v>2</v>
      </c>
      <c r="CC381" s="221">
        <v>2</v>
      </c>
      <c r="CD381" s="337">
        <v>2</v>
      </c>
      <c r="CE381" s="221">
        <v>2</v>
      </c>
      <c r="CF381" s="221">
        <v>2</v>
      </c>
      <c r="CG381" s="221">
        <v>2</v>
      </c>
      <c r="CH381" s="221">
        <v>2</v>
      </c>
      <c r="CI381" s="221">
        <v>2</v>
      </c>
      <c r="CJ381" s="337">
        <v>2</v>
      </c>
      <c r="CK381" s="221">
        <v>2</v>
      </c>
      <c r="CL381" s="222">
        <f t="shared" si="216"/>
        <v>26</v>
      </c>
      <c r="CM381" s="237">
        <f t="shared" si="217"/>
        <v>1</v>
      </c>
      <c r="CN381" s="222">
        <f t="shared" si="218"/>
        <v>0</v>
      </c>
      <c r="CO381" s="237">
        <f t="shared" si="219"/>
        <v>0</v>
      </c>
      <c r="CP381" s="222">
        <f t="shared" si="220"/>
        <v>0</v>
      </c>
      <c r="CQ381" s="237">
        <f t="shared" si="221"/>
        <v>0</v>
      </c>
      <c r="CR381" s="222">
        <f t="shared" si="222"/>
        <v>0</v>
      </c>
      <c r="CS381" s="237">
        <f t="shared" si="223"/>
        <v>0</v>
      </c>
      <c r="CT381" s="223">
        <f t="shared" si="224"/>
        <v>2</v>
      </c>
      <c r="CU381" s="223" t="str">
        <f t="shared" si="225"/>
        <v>Đạt mục tiêu</v>
      </c>
      <c r="CV381" s="5"/>
    </row>
    <row r="382" spans="1:100" s="1" customFormat="1" ht="93">
      <c r="A382" s="227">
        <v>132</v>
      </c>
      <c r="B382" s="217" t="s">
        <v>496</v>
      </c>
      <c r="C382" s="215" t="s">
        <v>28</v>
      </c>
      <c r="D382" s="217" t="s">
        <v>159</v>
      </c>
      <c r="E382" s="215" t="s">
        <v>26</v>
      </c>
      <c r="F382" s="219" t="s">
        <v>159</v>
      </c>
      <c r="G382" s="218" t="s">
        <v>1479</v>
      </c>
      <c r="H382" s="218"/>
      <c r="I382" s="539"/>
      <c r="J382" s="120" t="s">
        <v>740</v>
      </c>
      <c r="K382" s="502" t="s">
        <v>1640</v>
      </c>
      <c r="L382" s="5" t="s">
        <v>32</v>
      </c>
      <c r="M382" s="212" t="s">
        <v>2175</v>
      </c>
      <c r="N382" s="165" t="s">
        <v>11</v>
      </c>
      <c r="O382" s="221" t="s">
        <v>29</v>
      </c>
      <c r="P382" s="221" t="s">
        <v>24</v>
      </c>
      <c r="Q382" s="5" t="s">
        <v>24</v>
      </c>
      <c r="R382" s="5"/>
      <c r="S382" s="5"/>
      <c r="T382" s="5"/>
      <c r="U382" s="6"/>
      <c r="V382" s="5"/>
      <c r="W382" s="5"/>
      <c r="X382" s="5"/>
      <c r="Y382" s="5"/>
      <c r="Z382" s="5"/>
      <c r="AA382" s="5"/>
      <c r="AB382" s="80">
        <f t="shared" si="215"/>
        <v>1</v>
      </c>
      <c r="AC382" s="565"/>
      <c r="AD382" s="5"/>
      <c r="AE382" s="5" t="s">
        <v>1315</v>
      </c>
      <c r="AF382" s="5"/>
      <c r="AG382" s="7"/>
      <c r="AH382" s="7"/>
      <c r="AI382" s="7"/>
      <c r="AJ382" s="7"/>
      <c r="AK382" s="7"/>
      <c r="AL382" s="7"/>
      <c r="AM382" s="7"/>
      <c r="AN382" s="7"/>
      <c r="AO382" s="7"/>
      <c r="AP382" s="7" t="s">
        <v>1315</v>
      </c>
      <c r="AQ382" s="7" t="s">
        <v>1315</v>
      </c>
      <c r="AR382" s="7"/>
      <c r="AS382" s="7"/>
      <c r="AT382" s="7"/>
      <c r="AU382" s="7"/>
      <c r="AV382" s="55"/>
      <c r="AW382" s="7"/>
      <c r="AX382" s="7"/>
      <c r="AY382" s="7"/>
      <c r="AZ382" s="7"/>
      <c r="BA382" s="7"/>
      <c r="BB382" s="7"/>
      <c r="BC382" s="7"/>
      <c r="BD382" s="7"/>
      <c r="BE382" s="7"/>
      <c r="BF382" s="7"/>
      <c r="BG382" s="7"/>
      <c r="BH382" s="7"/>
      <c r="BI382" s="7"/>
      <c r="BJ382" s="7"/>
      <c r="BK382" s="7"/>
      <c r="BL382" s="781">
        <v>2</v>
      </c>
      <c r="BM382" s="221">
        <v>2</v>
      </c>
      <c r="BN382" s="221">
        <v>2</v>
      </c>
      <c r="BO382" s="221">
        <v>2</v>
      </c>
      <c r="BP382" s="221">
        <v>2</v>
      </c>
      <c r="BQ382" s="221">
        <v>2</v>
      </c>
      <c r="BR382" s="798">
        <v>2</v>
      </c>
      <c r="BS382" s="226">
        <v>2</v>
      </c>
      <c r="BT382" s="221">
        <v>2</v>
      </c>
      <c r="BU382" s="221">
        <v>2</v>
      </c>
      <c r="BV382" s="221">
        <v>2</v>
      </c>
      <c r="BW382" s="798">
        <v>2</v>
      </c>
      <c r="BX382" s="221">
        <v>2</v>
      </c>
      <c r="BY382" s="798">
        <v>2</v>
      </c>
      <c r="BZ382" s="798">
        <v>2</v>
      </c>
      <c r="CA382" s="221">
        <v>2</v>
      </c>
      <c r="CB382" s="221">
        <v>2</v>
      </c>
      <c r="CC382" s="221">
        <v>1</v>
      </c>
      <c r="CD382" s="337">
        <v>2</v>
      </c>
      <c r="CE382" s="221">
        <v>1</v>
      </c>
      <c r="CF382" s="221">
        <v>2</v>
      </c>
      <c r="CG382" s="221">
        <v>2</v>
      </c>
      <c r="CH382" s="221">
        <v>2</v>
      </c>
      <c r="CI382" s="221">
        <v>2</v>
      </c>
      <c r="CJ382" s="337">
        <v>2</v>
      </c>
      <c r="CK382" s="221">
        <v>2</v>
      </c>
      <c r="CL382" s="222">
        <f t="shared" si="216"/>
        <v>24</v>
      </c>
      <c r="CM382" s="237">
        <f t="shared" si="217"/>
        <v>0.92307692307692313</v>
      </c>
      <c r="CN382" s="222">
        <f t="shared" si="218"/>
        <v>2</v>
      </c>
      <c r="CO382" s="237">
        <f t="shared" si="219"/>
        <v>7.6923076923076927E-2</v>
      </c>
      <c r="CP382" s="222">
        <f t="shared" si="220"/>
        <v>0</v>
      </c>
      <c r="CQ382" s="237">
        <f t="shared" si="221"/>
        <v>0</v>
      </c>
      <c r="CR382" s="222">
        <f t="shared" si="222"/>
        <v>0</v>
      </c>
      <c r="CS382" s="237">
        <f t="shared" si="223"/>
        <v>0</v>
      </c>
      <c r="CT382" s="223">
        <f t="shared" si="224"/>
        <v>1.9230769230769231</v>
      </c>
      <c r="CU382" s="223" t="str">
        <f t="shared" si="225"/>
        <v>Đạt mục tiêu</v>
      </c>
      <c r="CV382" s="5"/>
    </row>
    <row r="383" spans="1:100" s="1" customFormat="1" ht="62">
      <c r="A383" s="227">
        <v>133</v>
      </c>
      <c r="B383" s="217" t="s">
        <v>497</v>
      </c>
      <c r="C383" s="150" t="s">
        <v>41</v>
      </c>
      <c r="D383" s="217" t="s">
        <v>158</v>
      </c>
      <c r="E383" s="150" t="s">
        <v>41</v>
      </c>
      <c r="F383" s="219" t="s">
        <v>158</v>
      </c>
      <c r="G383" s="218" t="s">
        <v>1197</v>
      </c>
      <c r="H383" s="218"/>
      <c r="I383" s="539"/>
      <c r="J383" s="121"/>
      <c r="K383" s="503"/>
      <c r="L383" s="221" t="s">
        <v>32</v>
      </c>
      <c r="M383" s="212" t="s">
        <v>31</v>
      </c>
      <c r="N383" s="165" t="s">
        <v>11</v>
      </c>
      <c r="O383" s="221" t="s">
        <v>29</v>
      </c>
      <c r="P383" s="221" t="s">
        <v>24</v>
      </c>
      <c r="Q383" s="221"/>
      <c r="R383" s="221"/>
      <c r="S383" s="221" t="s">
        <v>24</v>
      </c>
      <c r="T383" s="221"/>
      <c r="U383" s="226"/>
      <c r="V383" s="221"/>
      <c r="W383" s="5"/>
      <c r="X383" s="221"/>
      <c r="Y383" s="221"/>
      <c r="Z383" s="221"/>
      <c r="AA383" s="221"/>
      <c r="AB383" s="80">
        <f t="shared" si="215"/>
        <v>1</v>
      </c>
      <c r="AC383" s="642"/>
      <c r="AD383" s="7"/>
      <c r="AE383" s="7"/>
      <c r="AF383" s="7"/>
      <c r="AG383" s="7"/>
      <c r="AH383" s="7"/>
      <c r="AI383" s="7"/>
      <c r="AJ383" s="7"/>
      <c r="AK383" s="7"/>
      <c r="AL383" s="7"/>
      <c r="AM383" s="7"/>
      <c r="AN383" s="7" t="s">
        <v>1318</v>
      </c>
      <c r="AO383" s="7"/>
      <c r="AP383" s="7"/>
      <c r="AQ383" s="7"/>
      <c r="AR383" s="7"/>
      <c r="AS383" s="7"/>
      <c r="AT383" s="7"/>
      <c r="AU383" s="7"/>
      <c r="AV383" s="55"/>
      <c r="AW383" s="7"/>
      <c r="AX383" s="7"/>
      <c r="AY383" s="7"/>
      <c r="AZ383" s="7"/>
      <c r="BA383" s="7"/>
      <c r="BB383" s="7"/>
      <c r="BC383" s="7"/>
      <c r="BD383" s="7"/>
      <c r="BE383" s="7"/>
      <c r="BF383" s="7"/>
      <c r="BG383" s="7"/>
      <c r="BH383" s="7"/>
      <c r="BI383" s="7"/>
      <c r="BJ383" s="7"/>
      <c r="BK383" s="7" t="s">
        <v>1317</v>
      </c>
      <c r="BL383" s="781">
        <v>2</v>
      </c>
      <c r="BM383" s="221">
        <v>2</v>
      </c>
      <c r="BN383" s="221">
        <v>2</v>
      </c>
      <c r="BO383" s="221">
        <v>2</v>
      </c>
      <c r="BP383" s="221">
        <v>2</v>
      </c>
      <c r="BQ383" s="221">
        <v>2</v>
      </c>
      <c r="BR383" s="798">
        <v>2</v>
      </c>
      <c r="BS383" s="226">
        <v>2</v>
      </c>
      <c r="BT383" s="221">
        <v>2</v>
      </c>
      <c r="BU383" s="221">
        <v>2</v>
      </c>
      <c r="BV383" s="221">
        <v>2</v>
      </c>
      <c r="BW383" s="798">
        <v>2</v>
      </c>
      <c r="BX383" s="221">
        <v>2</v>
      </c>
      <c r="BY383" s="798">
        <v>2</v>
      </c>
      <c r="BZ383" s="798">
        <v>2</v>
      </c>
      <c r="CA383" s="221">
        <v>2</v>
      </c>
      <c r="CB383" s="221">
        <v>2</v>
      </c>
      <c r="CC383" s="221">
        <v>2</v>
      </c>
      <c r="CD383" s="337">
        <v>2</v>
      </c>
      <c r="CE383" s="221">
        <v>2</v>
      </c>
      <c r="CF383" s="221">
        <v>2</v>
      </c>
      <c r="CG383" s="221">
        <v>2</v>
      </c>
      <c r="CH383" s="221">
        <v>2</v>
      </c>
      <c r="CI383" s="221">
        <v>2</v>
      </c>
      <c r="CJ383" s="337">
        <v>2</v>
      </c>
      <c r="CK383" s="221">
        <v>2</v>
      </c>
      <c r="CL383" s="222">
        <f t="shared" si="216"/>
        <v>26</v>
      </c>
      <c r="CM383" s="237">
        <f t="shared" si="217"/>
        <v>1</v>
      </c>
      <c r="CN383" s="222">
        <f t="shared" si="218"/>
        <v>0</v>
      </c>
      <c r="CO383" s="237">
        <f t="shared" si="219"/>
        <v>0</v>
      </c>
      <c r="CP383" s="222">
        <f t="shared" si="220"/>
        <v>0</v>
      </c>
      <c r="CQ383" s="237">
        <f t="shared" si="221"/>
        <v>0</v>
      </c>
      <c r="CR383" s="222">
        <f t="shared" si="222"/>
        <v>0</v>
      </c>
      <c r="CS383" s="237">
        <f t="shared" si="223"/>
        <v>0</v>
      </c>
      <c r="CT383" s="223">
        <f t="shared" si="224"/>
        <v>2</v>
      </c>
      <c r="CU383" s="223" t="str">
        <f t="shared" si="225"/>
        <v>Đạt mục tiêu</v>
      </c>
      <c r="CV383" s="5"/>
    </row>
    <row r="384" spans="1:100" s="302" customFormat="1" ht="16.5">
      <c r="A384" s="305"/>
      <c r="B384" s="1045" t="s">
        <v>157</v>
      </c>
      <c r="C384" s="1045"/>
      <c r="D384" s="1045"/>
      <c r="E384" s="1045"/>
      <c r="F384" s="1045"/>
      <c r="G384" s="1045"/>
      <c r="H384" s="557"/>
      <c r="I384" s="429"/>
      <c r="J384" s="305"/>
      <c r="K384" s="501"/>
      <c r="L384" s="305"/>
      <c r="M384" s="305"/>
      <c r="N384" s="305"/>
      <c r="O384" s="305"/>
      <c r="P384" s="305"/>
      <c r="Q384" s="300"/>
      <c r="R384" s="300" t="s">
        <v>38</v>
      </c>
      <c r="S384" s="300" t="s">
        <v>38</v>
      </c>
      <c r="T384" s="300"/>
      <c r="U384" s="300"/>
      <c r="V384" s="300"/>
      <c r="W384" s="409"/>
      <c r="X384" s="300"/>
      <c r="Y384" s="300"/>
      <c r="Z384" s="300"/>
      <c r="AA384" s="300"/>
      <c r="AB384" s="296" t="s">
        <v>38</v>
      </c>
      <c r="AC384" s="644" t="s">
        <v>38</v>
      </c>
      <c r="AD384" s="296" t="s">
        <v>38</v>
      </c>
      <c r="AE384" s="296" t="s">
        <v>38</v>
      </c>
      <c r="AF384" s="296" t="s">
        <v>38</v>
      </c>
      <c r="AG384" s="296" t="s">
        <v>38</v>
      </c>
      <c r="AH384" s="296" t="s">
        <v>38</v>
      </c>
      <c r="AI384" s="296" t="s">
        <v>38</v>
      </c>
      <c r="AJ384" s="296" t="s">
        <v>38</v>
      </c>
      <c r="AK384" s="296" t="s">
        <v>38</v>
      </c>
      <c r="AL384" s="296" t="s">
        <v>38</v>
      </c>
      <c r="AM384" s="296" t="s">
        <v>38</v>
      </c>
      <c r="AN384" s="296" t="s">
        <v>38</v>
      </c>
      <c r="AO384" s="296" t="s">
        <v>38</v>
      </c>
      <c r="AP384" s="296" t="s">
        <v>38</v>
      </c>
      <c r="AQ384" s="296" t="s">
        <v>38</v>
      </c>
      <c r="AR384" s="296" t="s">
        <v>38</v>
      </c>
      <c r="AS384" s="296" t="s">
        <v>38</v>
      </c>
      <c r="AT384" s="296" t="s">
        <v>38</v>
      </c>
      <c r="AU384" s="296" t="s">
        <v>38</v>
      </c>
      <c r="AV384" s="296" t="s">
        <v>38</v>
      </c>
      <c r="AW384" s="296" t="s">
        <v>38</v>
      </c>
      <c r="AX384" s="296" t="s">
        <v>38</v>
      </c>
      <c r="AY384" s="296"/>
      <c r="AZ384" s="296"/>
      <c r="BA384" s="296" t="s">
        <v>38</v>
      </c>
      <c r="BB384" s="296" t="s">
        <v>38</v>
      </c>
      <c r="BC384" s="296" t="s">
        <v>38</v>
      </c>
      <c r="BD384" s="296" t="s">
        <v>38</v>
      </c>
      <c r="BE384" s="296" t="s">
        <v>38</v>
      </c>
      <c r="BF384" s="296" t="s">
        <v>38</v>
      </c>
      <c r="BG384" s="296" t="s">
        <v>38</v>
      </c>
      <c r="BH384" s="296" t="s">
        <v>38</v>
      </c>
      <c r="BI384" s="296" t="s">
        <v>38</v>
      </c>
      <c r="BJ384" s="296" t="s">
        <v>38</v>
      </c>
      <c r="BK384" s="296" t="s">
        <v>38</v>
      </c>
      <c r="BL384" s="784" t="s">
        <v>38</v>
      </c>
      <c r="BM384" s="296" t="s">
        <v>38</v>
      </c>
      <c r="BN384" s="296" t="s">
        <v>38</v>
      </c>
      <c r="BO384" s="296" t="s">
        <v>38</v>
      </c>
      <c r="BP384" s="296" t="s">
        <v>38</v>
      </c>
      <c r="BQ384" s="296" t="s">
        <v>38</v>
      </c>
      <c r="BR384" s="800" t="s">
        <v>38</v>
      </c>
      <c r="BS384" s="296" t="s">
        <v>38</v>
      </c>
      <c r="BT384" s="296" t="s">
        <v>38</v>
      </c>
      <c r="BU384" s="296" t="s">
        <v>38</v>
      </c>
      <c r="BV384" s="296" t="s">
        <v>38</v>
      </c>
      <c r="BW384" s="800" t="s">
        <v>38</v>
      </c>
      <c r="BX384" s="296" t="s">
        <v>38</v>
      </c>
      <c r="BY384" s="800" t="s">
        <v>38</v>
      </c>
      <c r="BZ384" s="800" t="s">
        <v>38</v>
      </c>
      <c r="CA384" s="296" t="s">
        <v>38</v>
      </c>
      <c r="CB384" s="296" t="s">
        <v>38</v>
      </c>
      <c r="CC384" s="296" t="s">
        <v>38</v>
      </c>
      <c r="CD384" s="297" t="s">
        <v>38</v>
      </c>
      <c r="CE384" s="296" t="s">
        <v>38</v>
      </c>
      <c r="CF384" s="296" t="s">
        <v>38</v>
      </c>
      <c r="CG384" s="296" t="s">
        <v>38</v>
      </c>
      <c r="CH384" s="296" t="s">
        <v>38</v>
      </c>
      <c r="CI384" s="296" t="s">
        <v>38</v>
      </c>
      <c r="CJ384" s="297" t="s">
        <v>38</v>
      </c>
      <c r="CK384" s="296" t="s">
        <v>38</v>
      </c>
      <c r="CL384" s="296" t="s">
        <v>38</v>
      </c>
      <c r="CM384" s="296" t="s">
        <v>38</v>
      </c>
      <c r="CN384" s="296" t="s">
        <v>38</v>
      </c>
      <c r="CO384" s="296" t="s">
        <v>38</v>
      </c>
      <c r="CP384" s="296" t="s">
        <v>38</v>
      </c>
      <c r="CQ384" s="296" t="s">
        <v>38</v>
      </c>
      <c r="CR384" s="296" t="s">
        <v>38</v>
      </c>
      <c r="CS384" s="296" t="s">
        <v>38</v>
      </c>
      <c r="CT384" s="296" t="s">
        <v>38</v>
      </c>
      <c r="CU384" s="296" t="s">
        <v>38</v>
      </c>
      <c r="CV384" s="296" t="s">
        <v>38</v>
      </c>
    </row>
    <row r="385" spans="1:100" s="1" customFormat="1" ht="84">
      <c r="A385" s="227">
        <v>134</v>
      </c>
      <c r="B385" s="217" t="s">
        <v>498</v>
      </c>
      <c r="C385" s="215" t="s">
        <v>26</v>
      </c>
      <c r="D385" s="217" t="s">
        <v>156</v>
      </c>
      <c r="E385" s="215" t="s">
        <v>26</v>
      </c>
      <c r="F385" s="217" t="s">
        <v>156</v>
      </c>
      <c r="G385" s="219" t="s">
        <v>560</v>
      </c>
      <c r="H385" s="219"/>
      <c r="I385" s="600"/>
      <c r="J385" s="107" t="s">
        <v>741</v>
      </c>
      <c r="K385" s="473" t="s">
        <v>1639</v>
      </c>
      <c r="L385" s="5" t="s">
        <v>32</v>
      </c>
      <c r="M385" s="212" t="s">
        <v>31</v>
      </c>
      <c r="N385" s="165" t="s">
        <v>11</v>
      </c>
      <c r="O385" s="221" t="s">
        <v>29</v>
      </c>
      <c r="P385" s="221" t="s">
        <v>24</v>
      </c>
      <c r="Q385" s="5"/>
      <c r="R385" s="5" t="s">
        <v>24</v>
      </c>
      <c r="S385" s="5"/>
      <c r="T385" s="5"/>
      <c r="U385" s="6"/>
      <c r="V385" s="5"/>
      <c r="W385" s="5"/>
      <c r="X385" s="5"/>
      <c r="Y385" s="5"/>
      <c r="Z385" s="5"/>
      <c r="AA385" s="5"/>
      <c r="AB385" s="80">
        <f>COUNTIF($Q385:$AA385,"x")</f>
        <v>1</v>
      </c>
      <c r="AC385" s="642"/>
      <c r="AD385" s="7"/>
      <c r="AE385" s="7"/>
      <c r="AF385" s="7"/>
      <c r="AG385" s="7"/>
      <c r="AH385" s="7"/>
      <c r="AI385" s="7"/>
      <c r="AJ385" s="7"/>
      <c r="AK385" s="7"/>
      <c r="AL385" s="7"/>
      <c r="AM385" s="7"/>
      <c r="AN385" s="7" t="s">
        <v>1317</v>
      </c>
      <c r="AO385" s="7"/>
      <c r="AP385" s="7"/>
      <c r="AQ385" s="7"/>
      <c r="AR385" s="7"/>
      <c r="AS385" s="7"/>
      <c r="AT385" s="7"/>
      <c r="AU385" s="7"/>
      <c r="AV385" s="55"/>
      <c r="AW385" s="7"/>
      <c r="AX385" s="7"/>
      <c r="AY385" s="7"/>
      <c r="AZ385" s="7"/>
      <c r="BA385" s="7"/>
      <c r="BB385" s="7"/>
      <c r="BC385" s="7"/>
      <c r="BD385" s="7"/>
      <c r="BE385" s="7"/>
      <c r="BF385" s="7"/>
      <c r="BG385" s="7"/>
      <c r="BH385" s="7"/>
      <c r="BI385" s="7"/>
      <c r="BJ385" s="7"/>
      <c r="BK385" s="7"/>
      <c r="BL385" s="780">
        <v>1</v>
      </c>
      <c r="BM385" s="354">
        <v>2</v>
      </c>
      <c r="BN385" s="354">
        <v>2</v>
      </c>
      <c r="BO385" s="354">
        <v>2</v>
      </c>
      <c r="BP385" s="354">
        <v>2</v>
      </c>
      <c r="BQ385" s="354">
        <v>2</v>
      </c>
      <c r="BR385" s="797">
        <v>2</v>
      </c>
      <c r="BS385" s="356">
        <v>2</v>
      </c>
      <c r="BT385" s="354">
        <v>2</v>
      </c>
      <c r="BU385" s="354">
        <v>2</v>
      </c>
      <c r="BV385" s="354">
        <v>1</v>
      </c>
      <c r="BW385" s="797">
        <v>2</v>
      </c>
      <c r="BX385" s="354">
        <v>2</v>
      </c>
      <c r="BY385" s="797">
        <v>2</v>
      </c>
      <c r="BZ385" s="797">
        <v>2</v>
      </c>
      <c r="CA385" s="354">
        <v>2</v>
      </c>
      <c r="CB385" s="354">
        <v>2</v>
      </c>
      <c r="CC385" s="354">
        <v>2</v>
      </c>
      <c r="CD385" s="766">
        <v>2</v>
      </c>
      <c r="CE385" s="354">
        <v>2</v>
      </c>
      <c r="CF385" s="354">
        <v>2</v>
      </c>
      <c r="CG385" s="354">
        <v>2</v>
      </c>
      <c r="CH385" s="354">
        <v>2</v>
      </c>
      <c r="CI385" s="354">
        <v>2</v>
      </c>
      <c r="CJ385" s="766">
        <v>2</v>
      </c>
      <c r="CK385" s="354">
        <v>2</v>
      </c>
      <c r="CL385" s="222">
        <f>COUNTIF(BL385:CK385,"2")</f>
        <v>24</v>
      </c>
      <c r="CM385" s="237">
        <f>CL385/(CL385+CN385+CP385+CR385)</f>
        <v>0.92307692307692313</v>
      </c>
      <c r="CN385" s="222">
        <f>COUNTIF(BL385:CK385,"1")</f>
        <v>2</v>
      </c>
      <c r="CO385" s="237">
        <f>CN385/(CL385+CN385+CP385+CR385)</f>
        <v>7.6923076923076927E-2</v>
      </c>
      <c r="CP385" s="222">
        <f>COUNTIF(BL385:CK385,"0")</f>
        <v>0</v>
      </c>
      <c r="CQ385" s="237">
        <f>CP385/(CL385+CN385+CP385+CR385)</f>
        <v>0</v>
      </c>
      <c r="CR385" s="222">
        <f>COUNTIF(BL385:CK385,"KĐG")</f>
        <v>0</v>
      </c>
      <c r="CS385" s="237">
        <f>CR385/(CL385+CN385+CP385+CR385)</f>
        <v>0</v>
      </c>
      <c r="CT385" s="223">
        <f>(((CL385*2)+(CN385*1)+(CP385*0)))/(CL385+CN385+CP385)</f>
        <v>1.9230769230769231</v>
      </c>
      <c r="CU385" s="223" t="str">
        <f>IF(CS385&gt;=50%,"KĐG",IF(CT385&gt;=1.6,"Đạt mục tiêu",IF(CT385&gt;=1,"Cần cố gắng","Chưa đạt")))</f>
        <v>Đạt mục tiêu</v>
      </c>
      <c r="CV385" s="5"/>
    </row>
    <row r="386" spans="1:100" s="302" customFormat="1" ht="16.5">
      <c r="A386" s="448"/>
      <c r="B386" s="1223" t="s">
        <v>155</v>
      </c>
      <c r="C386" s="1223"/>
      <c r="D386" s="1223"/>
      <c r="E386" s="1223"/>
      <c r="F386" s="1223"/>
      <c r="G386" s="1223"/>
      <c r="H386" s="575"/>
      <c r="I386" s="592"/>
      <c r="J386" s="305"/>
      <c r="K386" s="501"/>
      <c r="L386" s="376"/>
      <c r="M386" s="376"/>
      <c r="N386" s="305"/>
      <c r="O386" s="305"/>
      <c r="P386" s="305"/>
      <c r="Q386" s="385"/>
      <c r="R386" s="385" t="s">
        <v>38</v>
      </c>
      <c r="S386" s="385" t="s">
        <v>38</v>
      </c>
      <c r="T386" s="385" t="s">
        <v>38</v>
      </c>
      <c r="U386" s="385" t="s">
        <v>38</v>
      </c>
      <c r="V386" s="385" t="s">
        <v>38</v>
      </c>
      <c r="W386" s="413" t="s">
        <v>38</v>
      </c>
      <c r="X386" s="385" t="s">
        <v>38</v>
      </c>
      <c r="Y386" s="385" t="s">
        <v>38</v>
      </c>
      <c r="Z386" s="385" t="s">
        <v>38</v>
      </c>
      <c r="AA386" s="385" t="s">
        <v>38</v>
      </c>
      <c r="AB386" s="385" t="s">
        <v>38</v>
      </c>
      <c r="AC386" s="644" t="s">
        <v>38</v>
      </c>
      <c r="AD386" s="296" t="s">
        <v>38</v>
      </c>
      <c r="AE386" s="296" t="s">
        <v>38</v>
      </c>
      <c r="AF386" s="296" t="s">
        <v>38</v>
      </c>
      <c r="AG386" s="296" t="s">
        <v>38</v>
      </c>
      <c r="AH386" s="296" t="s">
        <v>38</v>
      </c>
      <c r="AI386" s="296" t="s">
        <v>38</v>
      </c>
      <c r="AJ386" s="296" t="s">
        <v>38</v>
      </c>
      <c r="AK386" s="296" t="s">
        <v>38</v>
      </c>
      <c r="AL386" s="296" t="s">
        <v>38</v>
      </c>
      <c r="AM386" s="296" t="s">
        <v>38</v>
      </c>
      <c r="AN386" s="296" t="s">
        <v>38</v>
      </c>
      <c r="AO386" s="296" t="s">
        <v>38</v>
      </c>
      <c r="AP386" s="296" t="s">
        <v>38</v>
      </c>
      <c r="AQ386" s="296" t="s">
        <v>38</v>
      </c>
      <c r="AR386" s="296" t="s">
        <v>38</v>
      </c>
      <c r="AS386" s="296" t="s">
        <v>38</v>
      </c>
      <c r="AT386" s="296" t="s">
        <v>38</v>
      </c>
      <c r="AU386" s="296" t="s">
        <v>38</v>
      </c>
      <c r="AV386" s="296" t="s">
        <v>38</v>
      </c>
      <c r="AW386" s="296" t="s">
        <v>38</v>
      </c>
      <c r="AX386" s="296" t="s">
        <v>38</v>
      </c>
      <c r="AY386" s="296"/>
      <c r="AZ386" s="296"/>
      <c r="BA386" s="192" t="s">
        <v>38</v>
      </c>
      <c r="BB386" s="192" t="s">
        <v>38</v>
      </c>
      <c r="BC386" s="192" t="s">
        <v>38</v>
      </c>
      <c r="BD386" s="192" t="s">
        <v>38</v>
      </c>
      <c r="BE386" s="296" t="s">
        <v>38</v>
      </c>
      <c r="BF386" s="296" t="s">
        <v>38</v>
      </c>
      <c r="BG386" s="296" t="s">
        <v>38</v>
      </c>
      <c r="BH386" s="296" t="s">
        <v>38</v>
      </c>
      <c r="BI386" s="296" t="s">
        <v>38</v>
      </c>
      <c r="BJ386" s="296" t="s">
        <v>38</v>
      </c>
      <c r="BK386" s="296" t="s">
        <v>38</v>
      </c>
      <c r="BL386" s="780"/>
      <c r="BM386" s="354"/>
      <c r="BN386" s="354"/>
      <c r="BO386" s="354"/>
      <c r="BP386" s="354"/>
      <c r="BQ386" s="354"/>
      <c r="BR386" s="797"/>
      <c r="BS386" s="356"/>
      <c r="BT386" s="354"/>
      <c r="BU386" s="354"/>
      <c r="BV386" s="354"/>
      <c r="BW386" s="797"/>
      <c r="BX386" s="354"/>
      <c r="BY386" s="797"/>
      <c r="BZ386" s="797"/>
      <c r="CA386" s="354"/>
      <c r="CB386" s="354"/>
      <c r="CC386" s="354"/>
      <c r="CD386" s="766"/>
      <c r="CE386" s="354"/>
      <c r="CF386" s="354"/>
      <c r="CG386" s="354"/>
      <c r="CH386" s="354"/>
      <c r="CI386" s="354"/>
      <c r="CJ386" s="766"/>
      <c r="CK386" s="354"/>
      <c r="CL386" s="296" t="s">
        <v>38</v>
      </c>
      <c r="CM386" s="296" t="s">
        <v>38</v>
      </c>
      <c r="CN386" s="296" t="s">
        <v>38</v>
      </c>
      <c r="CO386" s="296" t="s">
        <v>38</v>
      </c>
      <c r="CP386" s="296" t="s">
        <v>38</v>
      </c>
      <c r="CQ386" s="296" t="s">
        <v>38</v>
      </c>
      <c r="CR386" s="296" t="s">
        <v>38</v>
      </c>
      <c r="CS386" s="296" t="s">
        <v>38</v>
      </c>
      <c r="CT386" s="296" t="s">
        <v>38</v>
      </c>
      <c r="CU386" s="296" t="s">
        <v>38</v>
      </c>
      <c r="CV386" s="192" t="s">
        <v>38</v>
      </c>
    </row>
    <row r="387" spans="1:100" s="1" customFormat="1" ht="84">
      <c r="A387" s="1036">
        <v>135</v>
      </c>
      <c r="B387" s="1199" t="s">
        <v>2655</v>
      </c>
      <c r="C387" s="1058" t="s">
        <v>28</v>
      </c>
      <c r="D387" s="1024" t="s">
        <v>1876</v>
      </c>
      <c r="E387" s="1033" t="s">
        <v>26</v>
      </c>
      <c r="F387" s="1024" t="s">
        <v>1876</v>
      </c>
      <c r="G387" s="529" t="s">
        <v>930</v>
      </c>
      <c r="H387" s="157" t="s">
        <v>2567</v>
      </c>
      <c r="I387" s="609"/>
      <c r="J387" s="32" t="s">
        <v>742</v>
      </c>
      <c r="K387" s="463" t="s">
        <v>1647</v>
      </c>
      <c r="L387" s="5" t="s">
        <v>32</v>
      </c>
      <c r="M387" s="212" t="s">
        <v>31</v>
      </c>
      <c r="N387" s="165" t="s">
        <v>11</v>
      </c>
      <c r="O387" s="221" t="s">
        <v>29</v>
      </c>
      <c r="P387" s="221" t="s">
        <v>24</v>
      </c>
      <c r="Q387" s="5"/>
      <c r="R387" s="5" t="s">
        <v>24</v>
      </c>
      <c r="S387" s="5"/>
      <c r="T387" s="5"/>
      <c r="U387" s="6"/>
      <c r="V387" s="5"/>
      <c r="W387" s="5"/>
      <c r="X387" s="5"/>
      <c r="Y387" s="5"/>
      <c r="Z387" s="5"/>
      <c r="AA387" s="5"/>
      <c r="AB387" s="80">
        <f t="shared" ref="AB387:AB397" si="226">COUNTIF($Q387:$AA387,"x")</f>
        <v>1</v>
      </c>
      <c r="AC387" s="642"/>
      <c r="AD387" s="7"/>
      <c r="AE387" s="7" t="s">
        <v>1318</v>
      </c>
      <c r="AF387" s="7"/>
      <c r="AG387" s="7" t="s">
        <v>1317</v>
      </c>
      <c r="AH387" s="7" t="s">
        <v>1317</v>
      </c>
      <c r="AI387" s="7"/>
      <c r="AJ387" s="7"/>
      <c r="AK387" s="7"/>
      <c r="AL387" s="7"/>
      <c r="AM387" s="7"/>
      <c r="AN387" s="7"/>
      <c r="AO387" s="7"/>
      <c r="AP387" s="7"/>
      <c r="AQ387" s="7"/>
      <c r="AR387" s="7"/>
      <c r="AS387" s="7"/>
      <c r="AT387" s="7"/>
      <c r="AU387" s="7"/>
      <c r="AV387" s="55"/>
      <c r="AW387" s="7"/>
      <c r="AX387" s="7"/>
      <c r="AY387" s="7"/>
      <c r="AZ387" s="7"/>
      <c r="BA387" s="7"/>
      <c r="BB387" s="7"/>
      <c r="BC387" s="7"/>
      <c r="BD387" s="7"/>
      <c r="BE387" s="7"/>
      <c r="BF387" s="7"/>
      <c r="BG387" s="7"/>
      <c r="BH387" s="7"/>
      <c r="BI387" s="7"/>
      <c r="BJ387" s="7"/>
      <c r="BK387" s="7"/>
      <c r="BL387" s="780">
        <v>2</v>
      </c>
      <c r="BM387" s="354">
        <v>2</v>
      </c>
      <c r="BN387" s="354">
        <v>2</v>
      </c>
      <c r="BO387" s="354">
        <v>2</v>
      </c>
      <c r="BP387" s="354">
        <v>2</v>
      </c>
      <c r="BQ387" s="354">
        <v>2</v>
      </c>
      <c r="BR387" s="797">
        <v>2</v>
      </c>
      <c r="BS387" s="356">
        <v>2</v>
      </c>
      <c r="BT387" s="354">
        <v>2</v>
      </c>
      <c r="BU387" s="354">
        <v>2</v>
      </c>
      <c r="BV387" s="354">
        <v>2</v>
      </c>
      <c r="BW387" s="797">
        <v>2</v>
      </c>
      <c r="BX387" s="354">
        <v>2</v>
      </c>
      <c r="BY387" s="797">
        <v>2</v>
      </c>
      <c r="BZ387" s="797">
        <v>2</v>
      </c>
      <c r="CA387" s="354">
        <v>2</v>
      </c>
      <c r="CB387" s="354">
        <v>2</v>
      </c>
      <c r="CC387" s="354">
        <v>2</v>
      </c>
      <c r="CD387" s="766">
        <v>2</v>
      </c>
      <c r="CE387" s="354">
        <v>2</v>
      </c>
      <c r="CF387" s="354">
        <v>2</v>
      </c>
      <c r="CG387" s="354">
        <v>2</v>
      </c>
      <c r="CH387" s="354">
        <v>2</v>
      </c>
      <c r="CI387" s="354">
        <v>2</v>
      </c>
      <c r="CJ387" s="766">
        <v>2</v>
      </c>
      <c r="CK387" s="354">
        <v>2</v>
      </c>
      <c r="CL387" s="222">
        <f t="shared" ref="CL387:CL397" si="227">COUNTIF(BL387:CK387,"2")</f>
        <v>26</v>
      </c>
      <c r="CM387" s="237">
        <f t="shared" ref="CM387:CM397" si="228">CL387/(CL387+CN387+CP387+CR387)</f>
        <v>1</v>
      </c>
      <c r="CN387" s="222">
        <f t="shared" ref="CN387:CN397" si="229">COUNTIF(BL387:CK387,"1")</f>
        <v>0</v>
      </c>
      <c r="CO387" s="237">
        <f t="shared" ref="CO387:CO397" si="230">CN387/(CL387+CN387+CP387+CR387)</f>
        <v>0</v>
      </c>
      <c r="CP387" s="222">
        <f t="shared" ref="CP387:CP397" si="231">COUNTIF(BL387:CK387,"0")</f>
        <v>0</v>
      </c>
      <c r="CQ387" s="237">
        <f t="shared" ref="CQ387:CQ397" si="232">CP387/(CL387+CN387+CP387+CR387)</f>
        <v>0</v>
      </c>
      <c r="CR387" s="222">
        <f t="shared" ref="CR387:CR397" si="233">COUNTIF(BL387:CK387,"KĐG")</f>
        <v>0</v>
      </c>
      <c r="CS387" s="237">
        <f t="shared" ref="CS387:CS397" si="234">CR387/(CL387+CN387+CP387+CR387)</f>
        <v>0</v>
      </c>
      <c r="CT387" s="223">
        <f t="shared" ref="CT387:CT397" si="235">(((CL387*2)+(CN387*1)+(CP387*0)))/(CL387+CN387+CP387)</f>
        <v>2</v>
      </c>
      <c r="CU387" s="223" t="str">
        <f t="shared" ref="CU387:CU397" si="236">IF(CS387&gt;=50%,"KĐG",IF(CT387&gt;=1.6,"Đạt mục tiêu",IF(CT387&gt;=1,"Cần cố gắng","Chưa đạt")))</f>
        <v>Đạt mục tiêu</v>
      </c>
      <c r="CV387" s="5"/>
    </row>
    <row r="388" spans="1:100" s="1" customFormat="1" ht="96.65" customHeight="1">
      <c r="A388" s="1036"/>
      <c r="B388" s="1199"/>
      <c r="C388" s="1058"/>
      <c r="D388" s="1024"/>
      <c r="E388" s="1033"/>
      <c r="F388" s="1024"/>
      <c r="G388" s="157" t="s">
        <v>2978</v>
      </c>
      <c r="H388" s="292" t="s">
        <v>2567</v>
      </c>
      <c r="I388" s="442"/>
      <c r="J388" s="93"/>
      <c r="K388" s="470"/>
      <c r="L388" s="221" t="s">
        <v>32</v>
      </c>
      <c r="M388" s="212" t="s">
        <v>31</v>
      </c>
      <c r="N388" s="165" t="s">
        <v>11</v>
      </c>
      <c r="O388" s="221" t="s">
        <v>29</v>
      </c>
      <c r="P388" s="221" t="s">
        <v>24</v>
      </c>
      <c r="Q388" s="221"/>
      <c r="R388" s="221"/>
      <c r="S388" s="221" t="s">
        <v>24</v>
      </c>
      <c r="T388" s="221"/>
      <c r="U388" s="337"/>
      <c r="V388" s="221"/>
      <c r="W388" s="5"/>
      <c r="X388" s="221"/>
      <c r="Y388" s="221"/>
      <c r="Z388" s="221"/>
      <c r="AA388" s="221"/>
      <c r="AB388" s="80">
        <f t="shared" si="226"/>
        <v>1</v>
      </c>
      <c r="AC388" s="642"/>
      <c r="AD388" s="7"/>
      <c r="AE388" s="7"/>
      <c r="AF388" s="7"/>
      <c r="AG388" s="7"/>
      <c r="AH388" s="7"/>
      <c r="AI388" s="7"/>
      <c r="AJ388" s="7"/>
      <c r="AK388" s="7" t="s">
        <v>1317</v>
      </c>
      <c r="AL388" s="7" t="s">
        <v>1317</v>
      </c>
      <c r="AM388" s="7"/>
      <c r="AN388" s="7"/>
      <c r="AO388" s="7"/>
      <c r="AP388" s="7"/>
      <c r="AQ388" s="7"/>
      <c r="AR388" s="7"/>
      <c r="AS388" s="7" t="s">
        <v>1318</v>
      </c>
      <c r="AT388" s="7"/>
      <c r="AU388" s="7"/>
      <c r="AV388" s="55"/>
      <c r="AW388" s="7"/>
      <c r="AX388" s="7"/>
      <c r="AY388" s="7" t="s">
        <v>1317</v>
      </c>
      <c r="AZ388" s="7"/>
      <c r="BA388" s="7"/>
      <c r="BB388" s="7"/>
      <c r="BC388" s="7"/>
      <c r="BD388" s="7"/>
      <c r="BE388" s="7"/>
      <c r="BF388" s="7"/>
      <c r="BG388" s="7"/>
      <c r="BH388" s="7"/>
      <c r="BI388" s="7"/>
      <c r="BJ388" s="7"/>
      <c r="BK388" s="7"/>
      <c r="BL388" s="781">
        <v>2</v>
      </c>
      <c r="BM388" s="221">
        <v>2</v>
      </c>
      <c r="BN388" s="221">
        <v>2</v>
      </c>
      <c r="BO388" s="221">
        <v>2</v>
      </c>
      <c r="BP388" s="221">
        <v>1</v>
      </c>
      <c r="BQ388" s="221">
        <v>2</v>
      </c>
      <c r="BR388" s="798">
        <v>2</v>
      </c>
      <c r="BS388" s="226">
        <v>2</v>
      </c>
      <c r="BT388" s="221">
        <v>2</v>
      </c>
      <c r="BU388" s="221">
        <v>2</v>
      </c>
      <c r="BV388" s="221">
        <v>2</v>
      </c>
      <c r="BW388" s="798">
        <v>1</v>
      </c>
      <c r="BX388" s="221">
        <v>2</v>
      </c>
      <c r="BY388" s="798">
        <v>2</v>
      </c>
      <c r="BZ388" s="798">
        <v>2</v>
      </c>
      <c r="CA388" s="221">
        <v>2</v>
      </c>
      <c r="CB388" s="221">
        <v>1</v>
      </c>
      <c r="CC388" s="221">
        <v>2</v>
      </c>
      <c r="CD388" s="337">
        <v>1</v>
      </c>
      <c r="CE388" s="221">
        <v>2</v>
      </c>
      <c r="CF388" s="221">
        <v>2</v>
      </c>
      <c r="CG388" s="221">
        <v>2</v>
      </c>
      <c r="CH388" s="221">
        <v>2</v>
      </c>
      <c r="CI388" s="221">
        <v>2</v>
      </c>
      <c r="CJ388" s="337">
        <v>2</v>
      </c>
      <c r="CK388" s="221">
        <v>2</v>
      </c>
      <c r="CL388" s="222">
        <f t="shared" si="227"/>
        <v>22</v>
      </c>
      <c r="CM388" s="237">
        <f t="shared" si="228"/>
        <v>0.84615384615384615</v>
      </c>
      <c r="CN388" s="222">
        <f t="shared" si="229"/>
        <v>4</v>
      </c>
      <c r="CO388" s="237">
        <f t="shared" si="230"/>
        <v>0.15384615384615385</v>
      </c>
      <c r="CP388" s="222">
        <f t="shared" si="231"/>
        <v>0</v>
      </c>
      <c r="CQ388" s="237">
        <f t="shared" si="232"/>
        <v>0</v>
      </c>
      <c r="CR388" s="222">
        <f t="shared" si="233"/>
        <v>0</v>
      </c>
      <c r="CS388" s="237">
        <f t="shared" si="234"/>
        <v>0</v>
      </c>
      <c r="CT388" s="223">
        <f t="shared" si="235"/>
        <v>1.8461538461538463</v>
      </c>
      <c r="CU388" s="223" t="str">
        <f t="shared" si="236"/>
        <v>Đạt mục tiêu</v>
      </c>
      <c r="CV388" s="5"/>
    </row>
    <row r="389" spans="1:100" s="1" customFormat="1" ht="55.5">
      <c r="A389" s="1036"/>
      <c r="B389" s="1199"/>
      <c r="C389" s="1058"/>
      <c r="D389" s="1024"/>
      <c r="E389" s="1033"/>
      <c r="F389" s="1024"/>
      <c r="G389" s="157" t="s">
        <v>2702</v>
      </c>
      <c r="H389" s="157" t="s">
        <v>2567</v>
      </c>
      <c r="I389" s="442"/>
      <c r="J389" s="93"/>
      <c r="K389" s="470"/>
      <c r="L389" s="221" t="s">
        <v>32</v>
      </c>
      <c r="M389" s="212" t="s">
        <v>31</v>
      </c>
      <c r="N389" s="165" t="s">
        <v>11</v>
      </c>
      <c r="O389" s="221" t="s">
        <v>29</v>
      </c>
      <c r="P389" s="221" t="s">
        <v>24</v>
      </c>
      <c r="Q389" s="221"/>
      <c r="R389" s="221"/>
      <c r="S389" s="221"/>
      <c r="T389" s="221" t="s">
        <v>24</v>
      </c>
      <c r="U389" s="226"/>
      <c r="V389" s="221"/>
      <c r="W389" s="5"/>
      <c r="X389" s="221"/>
      <c r="Y389" s="221"/>
      <c r="Z389" s="221"/>
      <c r="AA389" s="221"/>
      <c r="AB389" s="80">
        <f t="shared" si="226"/>
        <v>1</v>
      </c>
      <c r="AC389" s="642"/>
      <c r="AD389" s="7"/>
      <c r="AE389" s="7"/>
      <c r="AF389" s="7"/>
      <c r="AG389" s="7"/>
      <c r="AH389" s="7"/>
      <c r="AI389" s="7"/>
      <c r="AJ389" s="7"/>
      <c r="AK389" s="7"/>
      <c r="AL389" s="7"/>
      <c r="AM389" s="7"/>
      <c r="AN389" s="7"/>
      <c r="AO389" s="7"/>
      <c r="AP389" s="55"/>
      <c r="AQ389" s="55"/>
      <c r="AR389" s="55" t="s">
        <v>1183</v>
      </c>
      <c r="AS389" s="7"/>
      <c r="AT389" s="7"/>
      <c r="AU389" s="7" t="s">
        <v>1318</v>
      </c>
      <c r="AV389" s="55"/>
      <c r="AW389" s="7"/>
      <c r="AX389" s="7"/>
      <c r="AY389" s="7"/>
      <c r="AZ389" s="7"/>
      <c r="BA389" s="7"/>
      <c r="BB389" s="7"/>
      <c r="BC389" s="7"/>
      <c r="BD389" s="7"/>
      <c r="BE389" s="7"/>
      <c r="BF389" s="7"/>
      <c r="BG389" s="7"/>
      <c r="BH389" s="7"/>
      <c r="BI389" s="7"/>
      <c r="BJ389" s="7"/>
      <c r="BK389" s="7"/>
      <c r="BL389" s="780">
        <v>2</v>
      </c>
      <c r="BM389" s="354">
        <v>2</v>
      </c>
      <c r="BN389" s="354">
        <v>2</v>
      </c>
      <c r="BO389" s="354">
        <v>2</v>
      </c>
      <c r="BP389" s="354">
        <v>2</v>
      </c>
      <c r="BQ389" s="354">
        <v>2</v>
      </c>
      <c r="BR389" s="797">
        <v>2</v>
      </c>
      <c r="BS389" s="356">
        <v>2</v>
      </c>
      <c r="BT389" s="354">
        <v>2</v>
      </c>
      <c r="BU389" s="354">
        <v>2</v>
      </c>
      <c r="BV389" s="354">
        <v>2</v>
      </c>
      <c r="BW389" s="797">
        <v>2</v>
      </c>
      <c r="BX389" s="354">
        <v>2</v>
      </c>
      <c r="BY389" s="818">
        <v>2</v>
      </c>
      <c r="BZ389" s="797">
        <v>2</v>
      </c>
      <c r="CA389" s="360">
        <v>2</v>
      </c>
      <c r="CB389" s="354">
        <v>2</v>
      </c>
      <c r="CC389" s="354">
        <v>1</v>
      </c>
      <c r="CD389" s="766">
        <v>2</v>
      </c>
      <c r="CE389" s="354">
        <v>2</v>
      </c>
      <c r="CF389" s="354">
        <v>1</v>
      </c>
      <c r="CG389" s="354">
        <v>2</v>
      </c>
      <c r="CH389" s="354">
        <v>2</v>
      </c>
      <c r="CI389" s="354">
        <v>2</v>
      </c>
      <c r="CJ389" s="766">
        <v>1</v>
      </c>
      <c r="CK389" s="354">
        <v>2</v>
      </c>
      <c r="CL389" s="222">
        <f t="shared" si="227"/>
        <v>23</v>
      </c>
      <c r="CM389" s="237">
        <f t="shared" si="228"/>
        <v>0.88461538461538458</v>
      </c>
      <c r="CN389" s="222">
        <f t="shared" si="229"/>
        <v>3</v>
      </c>
      <c r="CO389" s="237">
        <f t="shared" si="230"/>
        <v>0.11538461538461539</v>
      </c>
      <c r="CP389" s="222">
        <f t="shared" si="231"/>
        <v>0</v>
      </c>
      <c r="CQ389" s="237">
        <f t="shared" si="232"/>
        <v>0</v>
      </c>
      <c r="CR389" s="222">
        <f t="shared" si="233"/>
        <v>0</v>
      </c>
      <c r="CS389" s="237">
        <f t="shared" si="234"/>
        <v>0</v>
      </c>
      <c r="CT389" s="223">
        <f t="shared" si="235"/>
        <v>1.8846153846153846</v>
      </c>
      <c r="CU389" s="223" t="str">
        <f t="shared" si="236"/>
        <v>Đạt mục tiêu</v>
      </c>
      <c r="CV389" s="5"/>
    </row>
    <row r="390" spans="1:100" s="1" customFormat="1" ht="55.5">
      <c r="A390" s="1036"/>
      <c r="B390" s="1199"/>
      <c r="C390" s="1058"/>
      <c r="D390" s="1024"/>
      <c r="E390" s="1033"/>
      <c r="F390" s="1024"/>
      <c r="G390" s="157" t="s">
        <v>2568</v>
      </c>
      <c r="H390" s="157" t="s">
        <v>2567</v>
      </c>
      <c r="I390" s="609"/>
      <c r="J390" s="93"/>
      <c r="K390" s="470"/>
      <c r="L390" s="5" t="s">
        <v>32</v>
      </c>
      <c r="M390" s="212" t="s">
        <v>31</v>
      </c>
      <c r="N390" s="165" t="s">
        <v>11</v>
      </c>
      <c r="O390" s="221" t="s">
        <v>29</v>
      </c>
      <c r="P390" s="221" t="s">
        <v>24</v>
      </c>
      <c r="Q390" s="5"/>
      <c r="R390" s="5" t="s">
        <v>24</v>
      </c>
      <c r="S390" s="5"/>
      <c r="T390" s="5"/>
      <c r="U390" s="6"/>
      <c r="V390" s="5"/>
      <c r="W390" s="5"/>
      <c r="X390" s="5"/>
      <c r="Y390" s="5"/>
      <c r="Z390" s="5"/>
      <c r="AA390" s="5"/>
      <c r="AB390" s="80">
        <f t="shared" si="226"/>
        <v>1</v>
      </c>
      <c r="AC390" s="642"/>
      <c r="AD390" s="7"/>
      <c r="AE390" s="7"/>
      <c r="AF390" s="7"/>
      <c r="AG390" s="7"/>
      <c r="AH390" s="7"/>
      <c r="AI390" s="7" t="s">
        <v>1317</v>
      </c>
      <c r="AJ390" s="7"/>
      <c r="AK390" s="7" t="s">
        <v>1317</v>
      </c>
      <c r="AL390" s="7"/>
      <c r="AM390" s="7" t="s">
        <v>1317</v>
      </c>
      <c r="AN390" s="7"/>
      <c r="AO390" s="7"/>
      <c r="AP390" s="7"/>
      <c r="AQ390" s="7"/>
      <c r="AR390" s="7"/>
      <c r="AS390" s="7"/>
      <c r="AT390" s="7"/>
      <c r="AU390" s="7"/>
      <c r="AV390" s="55"/>
      <c r="AW390" s="7"/>
      <c r="AX390" s="7"/>
      <c r="AY390" s="7"/>
      <c r="AZ390" s="7"/>
      <c r="BA390" s="7"/>
      <c r="BB390" s="7"/>
      <c r="BC390" s="7"/>
      <c r="BD390" s="7"/>
      <c r="BE390" s="7"/>
      <c r="BF390" s="7"/>
      <c r="BG390" s="7"/>
      <c r="BH390" s="7"/>
      <c r="BI390" s="7"/>
      <c r="BJ390" s="56"/>
      <c r="BK390" s="56"/>
      <c r="BL390" s="780">
        <v>2</v>
      </c>
      <c r="BM390" s="354">
        <v>1</v>
      </c>
      <c r="BN390" s="354">
        <v>2</v>
      </c>
      <c r="BO390" s="354">
        <v>2</v>
      </c>
      <c r="BP390" s="354">
        <v>2</v>
      </c>
      <c r="BQ390" s="354">
        <v>2</v>
      </c>
      <c r="BR390" s="797">
        <v>2</v>
      </c>
      <c r="BS390" s="356">
        <v>2</v>
      </c>
      <c r="BT390" s="354">
        <v>2</v>
      </c>
      <c r="BU390" s="354">
        <v>1</v>
      </c>
      <c r="BV390" s="354">
        <v>2</v>
      </c>
      <c r="BW390" s="797">
        <v>2</v>
      </c>
      <c r="BX390" s="354">
        <v>2</v>
      </c>
      <c r="BY390" s="797">
        <v>2</v>
      </c>
      <c r="BZ390" s="797">
        <v>2</v>
      </c>
      <c r="CA390" s="354">
        <v>2</v>
      </c>
      <c r="CB390" s="354">
        <v>2</v>
      </c>
      <c r="CC390" s="354">
        <v>2</v>
      </c>
      <c r="CD390" s="766">
        <v>2</v>
      </c>
      <c r="CE390" s="354">
        <v>2</v>
      </c>
      <c r="CF390" s="354">
        <v>2</v>
      </c>
      <c r="CG390" s="354">
        <v>2</v>
      </c>
      <c r="CH390" s="354">
        <v>2</v>
      </c>
      <c r="CI390" s="354">
        <v>2</v>
      </c>
      <c r="CJ390" s="766">
        <v>2</v>
      </c>
      <c r="CK390" s="354">
        <v>2</v>
      </c>
      <c r="CL390" s="222">
        <f t="shared" si="227"/>
        <v>24</v>
      </c>
      <c r="CM390" s="237">
        <f t="shared" si="228"/>
        <v>0.92307692307692313</v>
      </c>
      <c r="CN390" s="222">
        <f t="shared" si="229"/>
        <v>2</v>
      </c>
      <c r="CO390" s="237">
        <f t="shared" si="230"/>
        <v>7.6923076923076927E-2</v>
      </c>
      <c r="CP390" s="222">
        <f t="shared" si="231"/>
        <v>0</v>
      </c>
      <c r="CQ390" s="237">
        <f t="shared" si="232"/>
        <v>0</v>
      </c>
      <c r="CR390" s="222">
        <f t="shared" si="233"/>
        <v>0</v>
      </c>
      <c r="CS390" s="237">
        <f t="shared" si="234"/>
        <v>0</v>
      </c>
      <c r="CT390" s="223">
        <f t="shared" si="235"/>
        <v>1.9230769230769231</v>
      </c>
      <c r="CU390" s="223" t="str">
        <f t="shared" si="236"/>
        <v>Đạt mục tiêu</v>
      </c>
      <c r="CV390" s="5"/>
    </row>
    <row r="391" spans="1:100" s="1" customFormat="1" ht="31">
      <c r="A391" s="1036">
        <v>136</v>
      </c>
      <c r="B391" s="1024" t="s">
        <v>501</v>
      </c>
      <c r="C391" s="1058"/>
      <c r="D391" s="1024" t="s">
        <v>501</v>
      </c>
      <c r="E391" s="1033"/>
      <c r="F391" s="1024" t="s">
        <v>1877</v>
      </c>
      <c r="G391" s="157" t="s">
        <v>1878</v>
      </c>
      <c r="H391" s="157"/>
      <c r="I391" s="609"/>
      <c r="J391" s="93"/>
      <c r="K391" s="470"/>
      <c r="L391" s="5"/>
      <c r="M391" s="212" t="s">
        <v>31</v>
      </c>
      <c r="N391" s="165"/>
      <c r="O391" s="221"/>
      <c r="P391" s="221"/>
      <c r="Q391" s="5"/>
      <c r="R391" s="5"/>
      <c r="S391" s="5"/>
      <c r="T391" s="5"/>
      <c r="U391" s="6"/>
      <c r="V391" s="5" t="s">
        <v>24</v>
      </c>
      <c r="W391" s="5"/>
      <c r="X391" s="5"/>
      <c r="Y391" s="5"/>
      <c r="Z391" s="5"/>
      <c r="AA391" s="5"/>
      <c r="AB391" s="80">
        <f t="shared" si="226"/>
        <v>1</v>
      </c>
      <c r="AC391" s="642"/>
      <c r="AD391" s="7"/>
      <c r="AE391" s="7"/>
      <c r="AF391" s="7"/>
      <c r="AG391" s="7"/>
      <c r="AH391" s="7"/>
      <c r="AI391" s="7"/>
      <c r="AJ391" s="7"/>
      <c r="AK391" s="7"/>
      <c r="AL391" s="7"/>
      <c r="AM391" s="7"/>
      <c r="AN391" s="7"/>
      <c r="AO391" s="7"/>
      <c r="AP391" s="7"/>
      <c r="AQ391" s="7"/>
      <c r="AR391" s="7"/>
      <c r="AS391" s="7"/>
      <c r="AT391" s="7"/>
      <c r="AU391" s="7"/>
      <c r="AV391" s="55"/>
      <c r="AW391" s="7"/>
      <c r="AX391" s="7" t="s">
        <v>1317</v>
      </c>
      <c r="AY391" s="7"/>
      <c r="AZ391" s="7"/>
      <c r="BA391" s="7"/>
      <c r="BB391" s="7"/>
      <c r="BC391" s="7"/>
      <c r="BD391" s="7"/>
      <c r="BE391" s="7"/>
      <c r="BF391" s="7"/>
      <c r="BG391" s="7"/>
      <c r="BH391" s="7"/>
      <c r="BI391" s="7"/>
      <c r="BJ391" s="56"/>
      <c r="BK391" s="56"/>
      <c r="BL391" s="781">
        <v>2</v>
      </c>
      <c r="BM391" s="221">
        <v>2</v>
      </c>
      <c r="BN391" s="221">
        <v>2</v>
      </c>
      <c r="BO391" s="221">
        <v>2</v>
      </c>
      <c r="BP391" s="221">
        <v>2</v>
      </c>
      <c r="BQ391" s="221">
        <v>2</v>
      </c>
      <c r="BR391" s="798">
        <v>2</v>
      </c>
      <c r="BS391" s="226">
        <v>2</v>
      </c>
      <c r="BT391" s="221">
        <v>2</v>
      </c>
      <c r="BU391" s="221">
        <v>2</v>
      </c>
      <c r="BV391" s="221">
        <v>2</v>
      </c>
      <c r="BW391" s="798">
        <v>2</v>
      </c>
      <c r="BX391" s="221">
        <v>2</v>
      </c>
      <c r="BY391" s="798">
        <v>1</v>
      </c>
      <c r="BZ391" s="798">
        <v>2</v>
      </c>
      <c r="CA391" s="221">
        <v>2</v>
      </c>
      <c r="CB391" s="221">
        <v>2</v>
      </c>
      <c r="CC391" s="221">
        <v>2</v>
      </c>
      <c r="CD391" s="337">
        <v>1</v>
      </c>
      <c r="CE391" s="221">
        <v>2</v>
      </c>
      <c r="CF391" s="221">
        <v>2</v>
      </c>
      <c r="CG391" s="221">
        <v>2</v>
      </c>
      <c r="CH391" s="221">
        <v>2</v>
      </c>
      <c r="CI391" s="221">
        <v>2</v>
      </c>
      <c r="CJ391" s="337">
        <v>1</v>
      </c>
      <c r="CK391" s="221">
        <v>2</v>
      </c>
      <c r="CL391" s="222">
        <f t="shared" si="227"/>
        <v>23</v>
      </c>
      <c r="CM391" s="237">
        <f t="shared" si="228"/>
        <v>0.88461538461538458</v>
      </c>
      <c r="CN391" s="222">
        <f t="shared" si="229"/>
        <v>3</v>
      </c>
      <c r="CO391" s="237">
        <f t="shared" si="230"/>
        <v>0.11538461538461539</v>
      </c>
      <c r="CP391" s="222">
        <f t="shared" si="231"/>
        <v>0</v>
      </c>
      <c r="CQ391" s="237">
        <f t="shared" si="232"/>
        <v>0</v>
      </c>
      <c r="CR391" s="222">
        <f t="shared" si="233"/>
        <v>0</v>
      </c>
      <c r="CS391" s="237">
        <f t="shared" si="234"/>
        <v>0</v>
      </c>
      <c r="CT391" s="223">
        <f t="shared" si="235"/>
        <v>1.8846153846153846</v>
      </c>
      <c r="CU391" s="223" t="str">
        <f t="shared" si="236"/>
        <v>Đạt mục tiêu</v>
      </c>
      <c r="CV391" s="5"/>
    </row>
    <row r="392" spans="1:100" s="1" customFormat="1" ht="55.5">
      <c r="A392" s="1036"/>
      <c r="B392" s="1024"/>
      <c r="C392" s="1058"/>
      <c r="D392" s="1024"/>
      <c r="E392" s="1033"/>
      <c r="F392" s="1024"/>
      <c r="G392" s="157" t="s">
        <v>1879</v>
      </c>
      <c r="H392" s="157"/>
      <c r="I392" s="609"/>
      <c r="J392" s="93"/>
      <c r="K392" s="470"/>
      <c r="L392" s="212" t="s">
        <v>32</v>
      </c>
      <c r="M392" s="212" t="s">
        <v>31</v>
      </c>
      <c r="N392" s="165" t="s">
        <v>11</v>
      </c>
      <c r="O392" s="221" t="s">
        <v>29</v>
      </c>
      <c r="P392" s="221" t="s">
        <v>24</v>
      </c>
      <c r="Q392" s="5"/>
      <c r="R392" s="5"/>
      <c r="S392" s="5"/>
      <c r="T392" s="5"/>
      <c r="U392" s="6"/>
      <c r="V392" s="5" t="s">
        <v>24</v>
      </c>
      <c r="W392" s="5"/>
      <c r="X392" s="5"/>
      <c r="Y392" s="5"/>
      <c r="Z392" s="5"/>
      <c r="AA392" s="5"/>
      <c r="AB392" s="80">
        <f t="shared" si="226"/>
        <v>1</v>
      </c>
      <c r="AC392" s="642"/>
      <c r="AD392" s="7"/>
      <c r="AE392" s="7"/>
      <c r="AF392" s="7"/>
      <c r="AG392" s="7"/>
      <c r="AH392" s="7"/>
      <c r="AI392" s="7"/>
      <c r="AJ392" s="7"/>
      <c r="AK392" s="7"/>
      <c r="AL392" s="7"/>
      <c r="AM392" s="7"/>
      <c r="AN392" s="7"/>
      <c r="AO392" s="7"/>
      <c r="AP392" s="7"/>
      <c r="AQ392" s="7"/>
      <c r="AR392" s="7"/>
      <c r="AS392" s="7"/>
      <c r="AT392" s="7"/>
      <c r="AU392" s="7"/>
      <c r="AV392" s="55"/>
      <c r="AW392" s="7" t="s">
        <v>1317</v>
      </c>
      <c r="AX392" s="7"/>
      <c r="AY392" s="7"/>
      <c r="AZ392" s="7"/>
      <c r="BA392" s="7"/>
      <c r="BB392" s="7"/>
      <c r="BC392" s="7"/>
      <c r="BD392" s="7"/>
      <c r="BE392" s="7"/>
      <c r="BF392" s="7"/>
      <c r="BG392" s="7"/>
      <c r="BH392" s="7"/>
      <c r="BI392" s="7"/>
      <c r="BJ392" s="56"/>
      <c r="BK392" s="56"/>
      <c r="BL392" s="781">
        <v>2</v>
      </c>
      <c r="BM392" s="221">
        <v>2</v>
      </c>
      <c r="BN392" s="221">
        <v>2</v>
      </c>
      <c r="BO392" s="221">
        <v>2</v>
      </c>
      <c r="BP392" s="221">
        <v>2</v>
      </c>
      <c r="BQ392" s="221">
        <v>2</v>
      </c>
      <c r="BR392" s="798">
        <v>2</v>
      </c>
      <c r="BS392" s="226">
        <v>2</v>
      </c>
      <c r="BT392" s="221">
        <v>2</v>
      </c>
      <c r="BU392" s="221">
        <v>2</v>
      </c>
      <c r="BV392" s="221">
        <v>2</v>
      </c>
      <c r="BW392" s="798">
        <v>2</v>
      </c>
      <c r="BX392" s="221">
        <v>2</v>
      </c>
      <c r="BY392" s="798">
        <v>2</v>
      </c>
      <c r="BZ392" s="798">
        <v>2</v>
      </c>
      <c r="CA392" s="221">
        <v>2</v>
      </c>
      <c r="CB392" s="221">
        <v>2</v>
      </c>
      <c r="CC392" s="221">
        <v>2</v>
      </c>
      <c r="CD392" s="337">
        <v>2</v>
      </c>
      <c r="CE392" s="221">
        <v>2</v>
      </c>
      <c r="CF392" s="221">
        <v>2</v>
      </c>
      <c r="CG392" s="221">
        <v>2</v>
      </c>
      <c r="CH392" s="221">
        <v>2</v>
      </c>
      <c r="CI392" s="221">
        <v>2</v>
      </c>
      <c r="CJ392" s="337">
        <v>2</v>
      </c>
      <c r="CK392" s="221">
        <v>2</v>
      </c>
      <c r="CL392" s="222">
        <f t="shared" si="227"/>
        <v>26</v>
      </c>
      <c r="CM392" s="237">
        <f t="shared" si="228"/>
        <v>1</v>
      </c>
      <c r="CN392" s="222">
        <f t="shared" si="229"/>
        <v>0</v>
      </c>
      <c r="CO392" s="237">
        <f t="shared" si="230"/>
        <v>0</v>
      </c>
      <c r="CP392" s="222">
        <f t="shared" si="231"/>
        <v>0</v>
      </c>
      <c r="CQ392" s="237">
        <f t="shared" si="232"/>
        <v>0</v>
      </c>
      <c r="CR392" s="222">
        <f t="shared" si="233"/>
        <v>0</v>
      </c>
      <c r="CS392" s="237">
        <f t="shared" si="234"/>
        <v>0</v>
      </c>
      <c r="CT392" s="223">
        <f t="shared" si="235"/>
        <v>2</v>
      </c>
      <c r="CU392" s="223" t="str">
        <f t="shared" si="236"/>
        <v>Đạt mục tiêu</v>
      </c>
      <c r="CV392" s="5"/>
    </row>
    <row r="393" spans="1:100" s="1" customFormat="1" ht="62">
      <c r="A393" s="1036"/>
      <c r="B393" s="1024"/>
      <c r="C393" s="1058"/>
      <c r="D393" s="1024"/>
      <c r="E393" s="1033"/>
      <c r="F393" s="1024"/>
      <c r="G393" s="157" t="s">
        <v>2192</v>
      </c>
      <c r="H393" s="157"/>
      <c r="I393" s="615"/>
      <c r="J393" s="93"/>
      <c r="K393" s="470"/>
      <c r="L393" s="5" t="s">
        <v>32</v>
      </c>
      <c r="M393" s="212" t="s">
        <v>31</v>
      </c>
      <c r="N393" s="165" t="s">
        <v>11</v>
      </c>
      <c r="O393" s="221" t="s">
        <v>29</v>
      </c>
      <c r="P393" s="221" t="s">
        <v>24</v>
      </c>
      <c r="Q393" s="5"/>
      <c r="R393" s="5"/>
      <c r="S393" s="5"/>
      <c r="T393" s="5"/>
      <c r="U393" s="6"/>
      <c r="V393" s="5"/>
      <c r="W393" s="5"/>
      <c r="X393" s="5"/>
      <c r="Y393" s="5"/>
      <c r="Z393" s="5" t="s">
        <v>24</v>
      </c>
      <c r="AA393" s="5"/>
      <c r="AB393" s="80">
        <f t="shared" si="226"/>
        <v>1</v>
      </c>
      <c r="AC393" s="642"/>
      <c r="AD393" s="7"/>
      <c r="AE393" s="7"/>
      <c r="AF393" s="7"/>
      <c r="AG393" s="7"/>
      <c r="AH393" s="7"/>
      <c r="AI393" s="7"/>
      <c r="AJ393" s="7"/>
      <c r="AK393" s="7"/>
      <c r="AL393" s="7"/>
      <c r="AM393" s="7"/>
      <c r="AN393" s="7"/>
      <c r="AO393" s="7"/>
      <c r="AP393" s="7"/>
      <c r="AQ393" s="7"/>
      <c r="AR393" s="7"/>
      <c r="AS393" s="7"/>
      <c r="AT393" s="7"/>
      <c r="AU393" s="7"/>
      <c r="AV393" s="55"/>
      <c r="AW393" s="7"/>
      <c r="AX393" s="7"/>
      <c r="AY393" s="7"/>
      <c r="AZ393" s="7"/>
      <c r="BA393" s="7"/>
      <c r="BB393" s="7"/>
      <c r="BC393" s="7"/>
      <c r="BD393" s="7"/>
      <c r="BE393" s="7"/>
      <c r="BF393" s="7"/>
      <c r="BG393" s="7"/>
      <c r="BH393" s="7"/>
      <c r="BI393" s="7"/>
      <c r="BJ393" s="56"/>
      <c r="BK393" s="56"/>
      <c r="BL393" s="781">
        <v>2</v>
      </c>
      <c r="BM393" s="221">
        <v>2</v>
      </c>
      <c r="BN393" s="221">
        <v>2</v>
      </c>
      <c r="BO393" s="221">
        <v>2</v>
      </c>
      <c r="BP393" s="221">
        <v>2</v>
      </c>
      <c r="BQ393" s="221">
        <v>2</v>
      </c>
      <c r="BR393" s="798">
        <v>2</v>
      </c>
      <c r="BS393" s="226">
        <v>1</v>
      </c>
      <c r="BT393" s="221">
        <v>2</v>
      </c>
      <c r="BU393" s="221">
        <v>2</v>
      </c>
      <c r="BV393" s="221">
        <v>2</v>
      </c>
      <c r="BW393" s="798">
        <v>2</v>
      </c>
      <c r="BX393" s="221">
        <v>2</v>
      </c>
      <c r="BY393" s="798">
        <v>1</v>
      </c>
      <c r="BZ393" s="798">
        <v>2</v>
      </c>
      <c r="CA393" s="221">
        <v>2</v>
      </c>
      <c r="CB393" s="221">
        <v>2</v>
      </c>
      <c r="CC393" s="221">
        <v>2</v>
      </c>
      <c r="CD393" s="337">
        <v>2</v>
      </c>
      <c r="CE393" s="221">
        <v>2</v>
      </c>
      <c r="CF393" s="221">
        <v>2</v>
      </c>
      <c r="CG393" s="221">
        <v>2</v>
      </c>
      <c r="CH393" s="221">
        <v>2</v>
      </c>
      <c r="CI393" s="221">
        <v>2</v>
      </c>
      <c r="CJ393" s="337">
        <v>2</v>
      </c>
      <c r="CK393" s="221">
        <v>2</v>
      </c>
      <c r="CL393" s="222">
        <f t="shared" si="227"/>
        <v>24</v>
      </c>
      <c r="CM393" s="237">
        <f t="shared" si="228"/>
        <v>0.92307692307692313</v>
      </c>
      <c r="CN393" s="222">
        <f t="shared" si="229"/>
        <v>2</v>
      </c>
      <c r="CO393" s="237">
        <f t="shared" si="230"/>
        <v>7.6923076923076927E-2</v>
      </c>
      <c r="CP393" s="222">
        <f t="shared" si="231"/>
        <v>0</v>
      </c>
      <c r="CQ393" s="237">
        <f t="shared" si="232"/>
        <v>0</v>
      </c>
      <c r="CR393" s="222">
        <f t="shared" si="233"/>
        <v>0</v>
      </c>
      <c r="CS393" s="237">
        <f t="shared" si="234"/>
        <v>0</v>
      </c>
      <c r="CT393" s="223">
        <f t="shared" si="235"/>
        <v>1.9230769230769231</v>
      </c>
      <c r="CU393" s="223" t="str">
        <f t="shared" si="236"/>
        <v>Đạt mục tiêu</v>
      </c>
      <c r="CV393" s="5"/>
    </row>
    <row r="394" spans="1:100" s="1" customFormat="1" ht="55.5">
      <c r="A394" s="1036">
        <v>137</v>
      </c>
      <c r="B394" s="1093" t="s">
        <v>500</v>
      </c>
      <c r="C394" s="1033" t="s">
        <v>35</v>
      </c>
      <c r="D394" s="1093" t="s">
        <v>316</v>
      </c>
      <c r="E394" s="1033" t="s">
        <v>35</v>
      </c>
      <c r="F394" s="1093" t="s">
        <v>316</v>
      </c>
      <c r="G394" s="219" t="s">
        <v>1530</v>
      </c>
      <c r="H394" s="219"/>
      <c r="I394" s="600"/>
      <c r="J394" s="94"/>
      <c r="K394" s="467"/>
      <c r="L394" s="221" t="s">
        <v>32</v>
      </c>
      <c r="M394" s="212" t="s">
        <v>31</v>
      </c>
      <c r="N394" s="165" t="s">
        <v>11</v>
      </c>
      <c r="O394" s="221" t="s">
        <v>29</v>
      </c>
      <c r="P394" s="221" t="s">
        <v>24</v>
      </c>
      <c r="Q394" s="221"/>
      <c r="R394" s="221"/>
      <c r="S394" s="221"/>
      <c r="T394" s="221" t="s">
        <v>24</v>
      </c>
      <c r="U394" s="226"/>
      <c r="V394" s="221"/>
      <c r="W394" s="5"/>
      <c r="X394" s="221"/>
      <c r="Y394" s="221"/>
      <c r="Z394" s="221"/>
      <c r="AA394" s="221"/>
      <c r="AB394" s="80">
        <f t="shared" si="226"/>
        <v>1</v>
      </c>
      <c r="AC394" s="642"/>
      <c r="AD394" s="7"/>
      <c r="AE394" s="7"/>
      <c r="AF394" s="7"/>
      <c r="AG394" s="7"/>
      <c r="AH394" s="7"/>
      <c r="AI394" s="7"/>
      <c r="AJ394" s="7"/>
      <c r="AK394" s="7"/>
      <c r="AL394" s="21"/>
      <c r="AM394" s="7"/>
      <c r="AN394" s="7"/>
      <c r="AO394" s="7" t="s">
        <v>1183</v>
      </c>
      <c r="AP394" s="55"/>
      <c r="AQ394" s="55"/>
      <c r="AR394" s="55"/>
      <c r="AS394" s="7"/>
      <c r="AT394" s="7"/>
      <c r="AU394" s="7"/>
      <c r="AV394" s="55"/>
      <c r="AW394" s="7"/>
      <c r="AX394" s="7"/>
      <c r="AY394" s="7"/>
      <c r="AZ394" s="7"/>
      <c r="BA394" s="7" t="s">
        <v>1317</v>
      </c>
      <c r="BB394" s="7"/>
      <c r="BC394" s="7"/>
      <c r="BD394" s="7"/>
      <c r="BE394" s="7"/>
      <c r="BF394" s="7"/>
      <c r="BG394" s="7"/>
      <c r="BH394" s="7"/>
      <c r="BI394" s="7"/>
      <c r="BJ394" s="7"/>
      <c r="BK394" s="7"/>
      <c r="BL394" s="780">
        <v>2</v>
      </c>
      <c r="BM394" s="354">
        <v>2</v>
      </c>
      <c r="BN394" s="354">
        <v>2</v>
      </c>
      <c r="BO394" s="354">
        <v>2</v>
      </c>
      <c r="BP394" s="354">
        <v>2</v>
      </c>
      <c r="BQ394" s="354">
        <v>2</v>
      </c>
      <c r="BR394" s="797">
        <v>2</v>
      </c>
      <c r="BS394" s="356">
        <v>2</v>
      </c>
      <c r="BT394" s="354">
        <v>2</v>
      </c>
      <c r="BU394" s="354">
        <v>2</v>
      </c>
      <c r="BV394" s="354">
        <v>2</v>
      </c>
      <c r="BW394" s="797">
        <v>2</v>
      </c>
      <c r="BX394" s="354">
        <v>2</v>
      </c>
      <c r="BY394" s="797">
        <v>2</v>
      </c>
      <c r="BZ394" s="797">
        <v>2</v>
      </c>
      <c r="CA394" s="354">
        <v>2</v>
      </c>
      <c r="CB394" s="354">
        <v>2</v>
      </c>
      <c r="CC394" s="354">
        <v>2</v>
      </c>
      <c r="CD394" s="766">
        <v>2</v>
      </c>
      <c r="CE394" s="354">
        <v>2</v>
      </c>
      <c r="CF394" s="354">
        <v>2</v>
      </c>
      <c r="CG394" s="354">
        <v>2</v>
      </c>
      <c r="CH394" s="354">
        <v>2</v>
      </c>
      <c r="CI394" s="354">
        <v>2</v>
      </c>
      <c r="CJ394" s="766">
        <v>2</v>
      </c>
      <c r="CK394" s="354">
        <v>2</v>
      </c>
      <c r="CL394" s="222">
        <f t="shared" si="227"/>
        <v>26</v>
      </c>
      <c r="CM394" s="237">
        <f t="shared" si="228"/>
        <v>1</v>
      </c>
      <c r="CN394" s="222">
        <f t="shared" si="229"/>
        <v>0</v>
      </c>
      <c r="CO394" s="237">
        <f t="shared" si="230"/>
        <v>0</v>
      </c>
      <c r="CP394" s="222">
        <f t="shared" si="231"/>
        <v>0</v>
      </c>
      <c r="CQ394" s="237">
        <f t="shared" si="232"/>
        <v>0</v>
      </c>
      <c r="CR394" s="222">
        <f t="shared" si="233"/>
        <v>0</v>
      </c>
      <c r="CS394" s="237">
        <f t="shared" si="234"/>
        <v>0</v>
      </c>
      <c r="CT394" s="223">
        <f t="shared" si="235"/>
        <v>2</v>
      </c>
      <c r="CU394" s="223" t="str">
        <f t="shared" si="236"/>
        <v>Đạt mục tiêu</v>
      </c>
      <c r="CV394" s="5"/>
    </row>
    <row r="395" spans="1:100" s="1" customFormat="1" ht="55.5">
      <c r="A395" s="1036"/>
      <c r="B395" s="1093"/>
      <c r="C395" s="1033"/>
      <c r="D395" s="1093"/>
      <c r="E395" s="1033"/>
      <c r="F395" s="1093"/>
      <c r="G395" s="219" t="s">
        <v>1198</v>
      </c>
      <c r="H395" s="219"/>
      <c r="I395" s="600"/>
      <c r="J395" s="94"/>
      <c r="K395" s="467"/>
      <c r="L395" s="221" t="s">
        <v>52</v>
      </c>
      <c r="M395" s="212" t="s">
        <v>31</v>
      </c>
      <c r="N395" s="165" t="s">
        <v>11</v>
      </c>
      <c r="O395" s="221" t="s">
        <v>29</v>
      </c>
      <c r="P395" s="221" t="s">
        <v>24</v>
      </c>
      <c r="Q395" s="221"/>
      <c r="R395" s="221"/>
      <c r="S395" s="221"/>
      <c r="T395" s="221"/>
      <c r="U395" s="226" t="s">
        <v>24</v>
      </c>
      <c r="V395" s="221"/>
      <c r="W395" s="5"/>
      <c r="X395" s="221"/>
      <c r="Y395" s="221"/>
      <c r="Z395" s="221"/>
      <c r="AA395" s="221"/>
      <c r="AB395" s="80">
        <f t="shared" si="226"/>
        <v>1</v>
      </c>
      <c r="AC395" s="642"/>
      <c r="AD395" s="7"/>
      <c r="AE395" s="7"/>
      <c r="AF395" s="7"/>
      <c r="AG395" s="7"/>
      <c r="AH395" s="7"/>
      <c r="AI395" s="7"/>
      <c r="AJ395" s="7"/>
      <c r="AK395" s="7"/>
      <c r="AL395" s="7"/>
      <c r="AM395" s="7"/>
      <c r="AN395" s="7"/>
      <c r="AO395" s="7"/>
      <c r="AP395" s="7"/>
      <c r="AQ395" s="7"/>
      <c r="AR395" s="7"/>
      <c r="AS395" s="7"/>
      <c r="AT395" s="7"/>
      <c r="AU395" s="7"/>
      <c r="AV395" s="55"/>
      <c r="AW395" s="7"/>
      <c r="AX395" s="7"/>
      <c r="AY395" s="7"/>
      <c r="AZ395" s="7"/>
      <c r="BA395" s="7"/>
      <c r="BB395" s="7"/>
      <c r="BC395" s="7"/>
      <c r="BD395" s="7"/>
      <c r="BE395" s="7"/>
      <c r="BF395" s="7"/>
      <c r="BG395" s="7"/>
      <c r="BH395" s="7"/>
      <c r="BI395" s="7"/>
      <c r="BJ395" s="7" t="s">
        <v>1317</v>
      </c>
      <c r="BK395" s="7"/>
      <c r="BL395" s="780">
        <v>2</v>
      </c>
      <c r="BM395" s="354">
        <v>2</v>
      </c>
      <c r="BN395" s="354">
        <v>2</v>
      </c>
      <c r="BO395" s="354">
        <v>2</v>
      </c>
      <c r="BP395" s="354">
        <v>2</v>
      </c>
      <c r="BQ395" s="354">
        <v>2</v>
      </c>
      <c r="BR395" s="797">
        <v>2</v>
      </c>
      <c r="BS395" s="356">
        <v>2</v>
      </c>
      <c r="BT395" s="354">
        <v>2</v>
      </c>
      <c r="BU395" s="354">
        <v>2</v>
      </c>
      <c r="BV395" s="354">
        <v>2</v>
      </c>
      <c r="BW395" s="797">
        <v>2</v>
      </c>
      <c r="BX395" s="354">
        <v>2</v>
      </c>
      <c r="BY395" s="797">
        <v>2</v>
      </c>
      <c r="BZ395" s="797">
        <v>2</v>
      </c>
      <c r="CA395" s="354">
        <v>2</v>
      </c>
      <c r="CB395" s="354">
        <v>2</v>
      </c>
      <c r="CC395" s="354">
        <v>2</v>
      </c>
      <c r="CD395" s="766">
        <v>2</v>
      </c>
      <c r="CE395" s="354">
        <v>2</v>
      </c>
      <c r="CF395" s="354">
        <v>2</v>
      </c>
      <c r="CG395" s="354">
        <v>1</v>
      </c>
      <c r="CH395" s="354">
        <v>2</v>
      </c>
      <c r="CI395" s="354">
        <v>2</v>
      </c>
      <c r="CJ395" s="766">
        <v>2</v>
      </c>
      <c r="CK395" s="354">
        <v>2</v>
      </c>
      <c r="CL395" s="222">
        <f t="shared" si="227"/>
        <v>25</v>
      </c>
      <c r="CM395" s="237">
        <f t="shared" si="228"/>
        <v>0.96153846153846156</v>
      </c>
      <c r="CN395" s="222">
        <f t="shared" si="229"/>
        <v>1</v>
      </c>
      <c r="CO395" s="237">
        <f t="shared" si="230"/>
        <v>3.8461538461538464E-2</v>
      </c>
      <c r="CP395" s="222">
        <f t="shared" si="231"/>
        <v>0</v>
      </c>
      <c r="CQ395" s="237">
        <f t="shared" si="232"/>
        <v>0</v>
      </c>
      <c r="CR395" s="222">
        <f t="shared" si="233"/>
        <v>0</v>
      </c>
      <c r="CS395" s="237">
        <f t="shared" si="234"/>
        <v>0</v>
      </c>
      <c r="CT395" s="223">
        <f t="shared" si="235"/>
        <v>1.9615384615384615</v>
      </c>
      <c r="CU395" s="223" t="str">
        <f t="shared" si="236"/>
        <v>Đạt mục tiêu</v>
      </c>
      <c r="CV395" s="5"/>
    </row>
    <row r="396" spans="1:100" s="1" customFormat="1" ht="55.5">
      <c r="A396" s="995"/>
      <c r="B396" s="1093"/>
      <c r="C396" s="1033"/>
      <c r="D396" s="1093"/>
      <c r="E396" s="1033"/>
      <c r="F396" s="1093"/>
      <c r="G396" s="219" t="s">
        <v>1199</v>
      </c>
      <c r="H396" s="219"/>
      <c r="I396" s="600"/>
      <c r="J396" s="94"/>
      <c r="K396" s="467"/>
      <c r="L396" s="44" t="s">
        <v>32</v>
      </c>
      <c r="M396" s="212" t="s">
        <v>31</v>
      </c>
      <c r="N396" s="165" t="s">
        <v>11</v>
      </c>
      <c r="O396" s="221" t="s">
        <v>29</v>
      </c>
      <c r="P396" s="221" t="s">
        <v>24</v>
      </c>
      <c r="Q396" s="221"/>
      <c r="R396" s="221"/>
      <c r="S396" s="221"/>
      <c r="T396" s="221"/>
      <c r="U396" s="226"/>
      <c r="V396" s="221"/>
      <c r="W396" s="16" t="s">
        <v>24</v>
      </c>
      <c r="X396" s="221"/>
      <c r="Y396" s="221"/>
      <c r="Z396" s="221"/>
      <c r="AA396" s="221"/>
      <c r="AB396" s="80">
        <f t="shared" si="226"/>
        <v>1</v>
      </c>
      <c r="AC396" s="642"/>
      <c r="AD396" s="7"/>
      <c r="AE396" s="7"/>
      <c r="AF396" s="7"/>
      <c r="AG396" s="7"/>
      <c r="AH396" s="7"/>
      <c r="AI396" s="7"/>
      <c r="AJ396" s="7"/>
      <c r="AK396" s="7"/>
      <c r="AL396" s="7"/>
      <c r="AM396" s="7"/>
      <c r="AN396" s="7"/>
      <c r="AO396" s="7"/>
      <c r="AP396" s="7"/>
      <c r="AQ396" s="7"/>
      <c r="AR396" s="7"/>
      <c r="AS396" s="7"/>
      <c r="AT396" s="7"/>
      <c r="AU396" s="7"/>
      <c r="AV396" s="55"/>
      <c r="AW396" s="7"/>
      <c r="AX396" s="7"/>
      <c r="AY396" s="17" t="s">
        <v>1183</v>
      </c>
      <c r="AZ396" s="17"/>
      <c r="BA396" s="7"/>
      <c r="BB396" s="7"/>
      <c r="BC396" s="7"/>
      <c r="BD396" s="7" t="s">
        <v>1317</v>
      </c>
      <c r="BE396" s="7"/>
      <c r="BF396" s="7"/>
      <c r="BG396" s="7"/>
      <c r="BH396" s="7"/>
      <c r="BI396" s="7"/>
      <c r="BJ396" s="7"/>
      <c r="BK396" s="7"/>
      <c r="BL396" s="780">
        <v>2</v>
      </c>
      <c r="BM396" s="354">
        <v>2</v>
      </c>
      <c r="BN396" s="354">
        <v>1</v>
      </c>
      <c r="BO396" s="354">
        <v>2</v>
      </c>
      <c r="BP396" s="354">
        <v>2</v>
      </c>
      <c r="BQ396" s="354">
        <v>2</v>
      </c>
      <c r="BR396" s="797">
        <v>2</v>
      </c>
      <c r="BS396" s="356">
        <v>1</v>
      </c>
      <c r="BT396" s="354">
        <v>2</v>
      </c>
      <c r="BU396" s="354">
        <v>2</v>
      </c>
      <c r="BV396" s="354">
        <v>1</v>
      </c>
      <c r="BW396" s="797">
        <v>2</v>
      </c>
      <c r="BX396" s="354">
        <v>2</v>
      </c>
      <c r="BY396" s="797">
        <v>2</v>
      </c>
      <c r="BZ396" s="797">
        <v>2</v>
      </c>
      <c r="CA396" s="354">
        <v>2</v>
      </c>
      <c r="CB396" s="354">
        <v>2</v>
      </c>
      <c r="CC396" s="354">
        <v>2</v>
      </c>
      <c r="CD396" s="766">
        <v>1</v>
      </c>
      <c r="CE396" s="354">
        <v>2</v>
      </c>
      <c r="CF396" s="354">
        <v>2</v>
      </c>
      <c r="CG396" s="354">
        <v>2</v>
      </c>
      <c r="CH396" s="354">
        <v>2</v>
      </c>
      <c r="CI396" s="354">
        <v>2</v>
      </c>
      <c r="CJ396" s="766">
        <v>2</v>
      </c>
      <c r="CK396" s="354">
        <v>2</v>
      </c>
      <c r="CL396" s="222">
        <f t="shared" si="227"/>
        <v>22</v>
      </c>
      <c r="CM396" s="237">
        <f t="shared" si="228"/>
        <v>0.84615384615384615</v>
      </c>
      <c r="CN396" s="222">
        <f t="shared" si="229"/>
        <v>4</v>
      </c>
      <c r="CO396" s="237">
        <f t="shared" si="230"/>
        <v>0.15384615384615385</v>
      </c>
      <c r="CP396" s="222">
        <f t="shared" si="231"/>
        <v>0</v>
      </c>
      <c r="CQ396" s="237">
        <f t="shared" si="232"/>
        <v>0</v>
      </c>
      <c r="CR396" s="222">
        <f t="shared" si="233"/>
        <v>0</v>
      </c>
      <c r="CS396" s="237">
        <f t="shared" si="234"/>
        <v>0</v>
      </c>
      <c r="CT396" s="223">
        <f t="shared" si="235"/>
        <v>1.8461538461538463</v>
      </c>
      <c r="CU396" s="223" t="str">
        <f t="shared" si="236"/>
        <v>Đạt mục tiêu</v>
      </c>
      <c r="CV396" s="16"/>
    </row>
    <row r="397" spans="1:100" s="1" customFormat="1" ht="55.5">
      <c r="A397" s="227">
        <v>138</v>
      </c>
      <c r="B397" s="217" t="s">
        <v>501</v>
      </c>
      <c r="C397" s="215" t="s">
        <v>28</v>
      </c>
      <c r="D397" s="217" t="s">
        <v>153</v>
      </c>
      <c r="E397" s="215" t="s">
        <v>26</v>
      </c>
      <c r="F397" s="217" t="s">
        <v>153</v>
      </c>
      <c r="G397" s="51" t="s">
        <v>419</v>
      </c>
      <c r="H397" s="51"/>
      <c r="I397" s="592"/>
      <c r="J397" s="38"/>
      <c r="K397" s="484"/>
      <c r="L397" s="5" t="s">
        <v>32</v>
      </c>
      <c r="M397" s="212" t="s">
        <v>31</v>
      </c>
      <c r="N397" s="165" t="s">
        <v>11</v>
      </c>
      <c r="O397" s="221" t="s">
        <v>29</v>
      </c>
      <c r="P397" s="221" t="s">
        <v>24</v>
      </c>
      <c r="Q397" s="5"/>
      <c r="R397" s="5"/>
      <c r="S397" s="5"/>
      <c r="T397" s="5"/>
      <c r="U397" s="6" t="s">
        <v>24</v>
      </c>
      <c r="V397" s="5"/>
      <c r="W397" s="5"/>
      <c r="X397" s="5"/>
      <c r="Y397" s="5"/>
      <c r="Z397" s="5"/>
      <c r="AA397" s="5"/>
      <c r="AB397" s="80">
        <f t="shared" si="226"/>
        <v>1</v>
      </c>
      <c r="AC397" s="642"/>
      <c r="AD397" s="7"/>
      <c r="AE397" s="7"/>
      <c r="AF397" s="7"/>
      <c r="AG397" s="7"/>
      <c r="AH397" s="7"/>
      <c r="AI397" s="7"/>
      <c r="AJ397" s="7"/>
      <c r="AK397" s="7"/>
      <c r="AL397" s="7"/>
      <c r="AM397" s="7"/>
      <c r="AN397" s="7"/>
      <c r="AO397" s="7"/>
      <c r="AP397" s="7"/>
      <c r="AQ397" s="7"/>
      <c r="AR397" s="7"/>
      <c r="AS397" s="7" t="s">
        <v>1317</v>
      </c>
      <c r="AT397" s="7" t="s">
        <v>1317</v>
      </c>
      <c r="AU397" s="7"/>
      <c r="AV397" s="55"/>
      <c r="AW397" s="7"/>
      <c r="AX397" s="7"/>
      <c r="AY397" s="7"/>
      <c r="AZ397" s="7"/>
      <c r="BA397" s="7"/>
      <c r="BB397" s="7"/>
      <c r="BC397" s="7"/>
      <c r="BD397" s="7"/>
      <c r="BE397" s="7"/>
      <c r="BF397" s="7"/>
      <c r="BG397" s="7"/>
      <c r="BH397" s="7"/>
      <c r="BI397" s="7"/>
      <c r="BJ397" s="7"/>
      <c r="BK397" s="7"/>
      <c r="BL397" s="781">
        <v>2</v>
      </c>
      <c r="BM397" s="221">
        <v>2</v>
      </c>
      <c r="BN397" s="221">
        <v>2</v>
      </c>
      <c r="BO397" s="221">
        <v>2</v>
      </c>
      <c r="BP397" s="221">
        <v>2</v>
      </c>
      <c r="BQ397" s="221">
        <v>1</v>
      </c>
      <c r="BR397" s="798">
        <v>2</v>
      </c>
      <c r="BS397" s="226">
        <v>2</v>
      </c>
      <c r="BT397" s="221">
        <v>2</v>
      </c>
      <c r="BU397" s="221">
        <v>1</v>
      </c>
      <c r="BV397" s="221">
        <v>2</v>
      </c>
      <c r="BW397" s="798">
        <v>2</v>
      </c>
      <c r="BX397" s="221">
        <v>2</v>
      </c>
      <c r="BY397" s="798">
        <v>2</v>
      </c>
      <c r="BZ397" s="798">
        <v>2</v>
      </c>
      <c r="CA397" s="221">
        <v>1</v>
      </c>
      <c r="CB397" s="221">
        <v>2</v>
      </c>
      <c r="CC397" s="221">
        <v>2</v>
      </c>
      <c r="CD397" s="337">
        <v>2</v>
      </c>
      <c r="CE397" s="221">
        <v>2</v>
      </c>
      <c r="CF397" s="221">
        <v>2</v>
      </c>
      <c r="CG397" s="221">
        <v>2</v>
      </c>
      <c r="CH397" s="221">
        <v>2</v>
      </c>
      <c r="CI397" s="221">
        <v>1</v>
      </c>
      <c r="CJ397" s="337">
        <v>2</v>
      </c>
      <c r="CK397" s="221">
        <v>2</v>
      </c>
      <c r="CL397" s="222">
        <f t="shared" si="227"/>
        <v>22</v>
      </c>
      <c r="CM397" s="237">
        <f t="shared" si="228"/>
        <v>0.84615384615384615</v>
      </c>
      <c r="CN397" s="222">
        <f t="shared" si="229"/>
        <v>4</v>
      </c>
      <c r="CO397" s="237">
        <f t="shared" si="230"/>
        <v>0.15384615384615385</v>
      </c>
      <c r="CP397" s="222">
        <f t="shared" si="231"/>
        <v>0</v>
      </c>
      <c r="CQ397" s="237">
        <f t="shared" si="232"/>
        <v>0</v>
      </c>
      <c r="CR397" s="222">
        <f t="shared" si="233"/>
        <v>0</v>
      </c>
      <c r="CS397" s="237">
        <f t="shared" si="234"/>
        <v>0</v>
      </c>
      <c r="CT397" s="223">
        <f t="shared" si="235"/>
        <v>1.8461538461538463</v>
      </c>
      <c r="CU397" s="223" t="str">
        <f t="shared" si="236"/>
        <v>Đạt mục tiêu</v>
      </c>
      <c r="CV397" s="5"/>
    </row>
    <row r="398" spans="1:100" s="302" customFormat="1" ht="16.5">
      <c r="A398" s="448"/>
      <c r="B398" s="1223" t="s">
        <v>152</v>
      </c>
      <c r="C398" s="1223"/>
      <c r="D398" s="1223"/>
      <c r="E398" s="1223"/>
      <c r="F398" s="1223"/>
      <c r="G398" s="1223"/>
      <c r="H398" s="575"/>
      <c r="I398" s="592"/>
      <c r="J398" s="305"/>
      <c r="K398" s="501"/>
      <c r="L398" s="376"/>
      <c r="M398" s="376"/>
      <c r="N398" s="305"/>
      <c r="O398" s="305"/>
      <c r="P398" s="305"/>
      <c r="Q398" s="385"/>
      <c r="R398" s="385" t="s">
        <v>38</v>
      </c>
      <c r="S398" s="385" t="s">
        <v>38</v>
      </c>
      <c r="T398" s="385" t="s">
        <v>38</v>
      </c>
      <c r="U398" s="385" t="s">
        <v>38</v>
      </c>
      <c r="V398" s="385" t="s">
        <v>38</v>
      </c>
      <c r="W398" s="413" t="s">
        <v>38</v>
      </c>
      <c r="X398" s="385" t="s">
        <v>38</v>
      </c>
      <c r="Y398" s="385" t="s">
        <v>38</v>
      </c>
      <c r="Z398" s="385" t="s">
        <v>38</v>
      </c>
      <c r="AA398" s="385" t="s">
        <v>38</v>
      </c>
      <c r="AB398" s="385" t="s">
        <v>38</v>
      </c>
      <c r="AC398" s="644" t="s">
        <v>38</v>
      </c>
      <c r="AD398" s="296" t="s">
        <v>38</v>
      </c>
      <c r="AE398" s="296" t="s">
        <v>38</v>
      </c>
      <c r="AF398" s="296" t="s">
        <v>38</v>
      </c>
      <c r="AG398" s="296" t="s">
        <v>38</v>
      </c>
      <c r="AH398" s="296" t="s">
        <v>38</v>
      </c>
      <c r="AI398" s="296" t="s">
        <v>38</v>
      </c>
      <c r="AJ398" s="296" t="s">
        <v>38</v>
      </c>
      <c r="AK398" s="296" t="s">
        <v>38</v>
      </c>
      <c r="AL398" s="296" t="s">
        <v>38</v>
      </c>
      <c r="AM398" s="296" t="s">
        <v>38</v>
      </c>
      <c r="AN398" s="296" t="s">
        <v>38</v>
      </c>
      <c r="AO398" s="296" t="s">
        <v>38</v>
      </c>
      <c r="AP398" s="296" t="s">
        <v>38</v>
      </c>
      <c r="AQ398" s="296" t="s">
        <v>38</v>
      </c>
      <c r="AR398" s="296" t="s">
        <v>38</v>
      </c>
      <c r="AS398" s="296" t="s">
        <v>38</v>
      </c>
      <c r="AT398" s="296" t="s">
        <v>38</v>
      </c>
      <c r="AU398" s="296" t="s">
        <v>38</v>
      </c>
      <c r="AV398" s="296" t="s">
        <v>38</v>
      </c>
      <c r="AW398" s="296" t="s">
        <v>38</v>
      </c>
      <c r="AX398" s="296" t="s">
        <v>38</v>
      </c>
      <c r="AY398" s="296"/>
      <c r="AZ398" s="296"/>
      <c r="BA398" s="192" t="s">
        <v>38</v>
      </c>
      <c r="BB398" s="192" t="s">
        <v>38</v>
      </c>
      <c r="BC398" s="192" t="s">
        <v>38</v>
      </c>
      <c r="BD398" s="192" t="s">
        <v>38</v>
      </c>
      <c r="BE398" s="296" t="s">
        <v>38</v>
      </c>
      <c r="BF398" s="296" t="s">
        <v>38</v>
      </c>
      <c r="BG398" s="296" t="s">
        <v>38</v>
      </c>
      <c r="BH398" s="296" t="s">
        <v>38</v>
      </c>
      <c r="BI398" s="296" t="s">
        <v>38</v>
      </c>
      <c r="BJ398" s="296" t="s">
        <v>38</v>
      </c>
      <c r="BK398" s="296" t="s">
        <v>38</v>
      </c>
      <c r="BL398" s="784" t="s">
        <v>38</v>
      </c>
      <c r="BM398" s="296" t="s">
        <v>38</v>
      </c>
      <c r="BN398" s="296" t="s">
        <v>38</v>
      </c>
      <c r="BO398" s="296" t="s">
        <v>38</v>
      </c>
      <c r="BP398" s="296" t="s">
        <v>38</v>
      </c>
      <c r="BQ398" s="296" t="s">
        <v>38</v>
      </c>
      <c r="BR398" s="800" t="s">
        <v>38</v>
      </c>
      <c r="BS398" s="296" t="s">
        <v>38</v>
      </c>
      <c r="BT398" s="296" t="s">
        <v>38</v>
      </c>
      <c r="BU398" s="296" t="s">
        <v>38</v>
      </c>
      <c r="BV398" s="296" t="s">
        <v>38</v>
      </c>
      <c r="BW398" s="800" t="s">
        <v>38</v>
      </c>
      <c r="BX398" s="296" t="s">
        <v>38</v>
      </c>
      <c r="BY398" s="800" t="s">
        <v>38</v>
      </c>
      <c r="BZ398" s="800" t="s">
        <v>38</v>
      </c>
      <c r="CA398" s="296" t="s">
        <v>38</v>
      </c>
      <c r="CB398" s="296" t="s">
        <v>38</v>
      </c>
      <c r="CC398" s="296" t="s">
        <v>38</v>
      </c>
      <c r="CD398" s="297" t="s">
        <v>38</v>
      </c>
      <c r="CE398" s="296" t="s">
        <v>38</v>
      </c>
      <c r="CF398" s="296" t="s">
        <v>38</v>
      </c>
      <c r="CG398" s="296" t="s">
        <v>38</v>
      </c>
      <c r="CH398" s="296" t="s">
        <v>38</v>
      </c>
      <c r="CI398" s="296" t="s">
        <v>38</v>
      </c>
      <c r="CJ398" s="297" t="s">
        <v>38</v>
      </c>
      <c r="CK398" s="296" t="s">
        <v>38</v>
      </c>
      <c r="CL398" s="296" t="s">
        <v>38</v>
      </c>
      <c r="CM398" s="296" t="s">
        <v>38</v>
      </c>
      <c r="CN398" s="296" t="s">
        <v>38</v>
      </c>
      <c r="CO398" s="296" t="s">
        <v>38</v>
      </c>
      <c r="CP398" s="296" t="s">
        <v>38</v>
      </c>
      <c r="CQ398" s="296" t="s">
        <v>38</v>
      </c>
      <c r="CR398" s="296" t="s">
        <v>38</v>
      </c>
      <c r="CS398" s="296" t="s">
        <v>38</v>
      </c>
      <c r="CT398" s="296" t="s">
        <v>38</v>
      </c>
      <c r="CU398" s="296" t="s">
        <v>38</v>
      </c>
      <c r="CV398" s="192" t="s">
        <v>38</v>
      </c>
    </row>
    <row r="399" spans="1:100" s="1" customFormat="1" ht="84">
      <c r="A399" s="1036">
        <v>139</v>
      </c>
      <c r="B399" s="1225" t="s">
        <v>502</v>
      </c>
      <c r="C399" s="1033" t="s">
        <v>60</v>
      </c>
      <c r="D399" s="217" t="s">
        <v>151</v>
      </c>
      <c r="E399" s="215" t="s">
        <v>26</v>
      </c>
      <c r="F399" s="217" t="s">
        <v>151</v>
      </c>
      <c r="G399" s="580" t="s">
        <v>1200</v>
      </c>
      <c r="H399" s="217" t="s">
        <v>2565</v>
      </c>
      <c r="I399" s="591"/>
      <c r="J399" s="69" t="s">
        <v>743</v>
      </c>
      <c r="K399" s="468" t="s">
        <v>1649</v>
      </c>
      <c r="L399" s="221" t="s">
        <v>32</v>
      </c>
      <c r="M399" s="212" t="s">
        <v>31</v>
      </c>
      <c r="N399" s="165" t="s">
        <v>11</v>
      </c>
      <c r="O399" s="221" t="s">
        <v>29</v>
      </c>
      <c r="P399" s="221" t="s">
        <v>24</v>
      </c>
      <c r="Q399" s="221"/>
      <c r="R399" s="221"/>
      <c r="S399" s="221"/>
      <c r="T399" s="221"/>
      <c r="U399" s="226"/>
      <c r="V399" s="221"/>
      <c r="W399" s="5"/>
      <c r="X399" s="221" t="s">
        <v>24</v>
      </c>
      <c r="Y399" s="221"/>
      <c r="Z399" s="221"/>
      <c r="AA399" s="221"/>
      <c r="AB399" s="80">
        <f t="shared" ref="AB399:AB406" si="237">COUNTIF($Q399:$AA399,"x")</f>
        <v>1</v>
      </c>
      <c r="AC399" s="642"/>
      <c r="AD399" s="7"/>
      <c r="AE399" s="7"/>
      <c r="AF399" s="7"/>
      <c r="AG399" s="7"/>
      <c r="AH399" s="7"/>
      <c r="AI399" s="7"/>
      <c r="AJ399" s="7"/>
      <c r="AK399" s="7"/>
      <c r="AL399" s="7"/>
      <c r="AM399" s="7"/>
      <c r="AN399" s="7"/>
      <c r="AO399" s="7"/>
      <c r="AP399" s="7"/>
      <c r="AQ399" s="7"/>
      <c r="AR399" s="7"/>
      <c r="AS399" s="7"/>
      <c r="AT399" s="7"/>
      <c r="AU399" s="7"/>
      <c r="AV399" s="55"/>
      <c r="AW399" s="7"/>
      <c r="AX399" s="7"/>
      <c r="AY399" s="7"/>
      <c r="AZ399" s="7"/>
      <c r="BA399" s="7"/>
      <c r="BB399" s="7" t="s">
        <v>1318</v>
      </c>
      <c r="BC399" s="7"/>
      <c r="BD399" s="7"/>
      <c r="BE399" s="7"/>
      <c r="BF399" s="7"/>
      <c r="BG399" s="7"/>
      <c r="BH399" s="7"/>
      <c r="BI399" s="7"/>
      <c r="BJ399" s="7"/>
      <c r="BK399" s="7"/>
      <c r="BL399" s="781">
        <v>2</v>
      </c>
      <c r="BM399" s="221">
        <v>2</v>
      </c>
      <c r="BN399" s="221">
        <v>2</v>
      </c>
      <c r="BO399" s="221">
        <v>2</v>
      </c>
      <c r="BP399" s="221">
        <v>2</v>
      </c>
      <c r="BQ399" s="221">
        <v>2</v>
      </c>
      <c r="BR399" s="798">
        <v>2</v>
      </c>
      <c r="BS399" s="226">
        <v>1</v>
      </c>
      <c r="BT399" s="221">
        <v>2</v>
      </c>
      <c r="BU399" s="221">
        <v>2</v>
      </c>
      <c r="BV399" s="221">
        <v>2</v>
      </c>
      <c r="BW399" s="798">
        <v>2</v>
      </c>
      <c r="BX399" s="221">
        <v>2</v>
      </c>
      <c r="BY399" s="798">
        <v>2</v>
      </c>
      <c r="BZ399" s="798">
        <v>2</v>
      </c>
      <c r="CA399" s="221">
        <v>1</v>
      </c>
      <c r="CB399" s="221">
        <v>2</v>
      </c>
      <c r="CC399" s="221">
        <v>2</v>
      </c>
      <c r="CD399" s="337">
        <v>2</v>
      </c>
      <c r="CE399" s="221">
        <v>2</v>
      </c>
      <c r="CF399" s="221">
        <v>1</v>
      </c>
      <c r="CG399" s="221">
        <v>2</v>
      </c>
      <c r="CH399" s="221">
        <v>2</v>
      </c>
      <c r="CI399" s="221">
        <v>2</v>
      </c>
      <c r="CJ399" s="337">
        <v>2</v>
      </c>
      <c r="CK399" s="221">
        <v>2</v>
      </c>
      <c r="CL399" s="222">
        <f t="shared" ref="CL399:CL406" si="238">COUNTIF(BL399:CK399,"2")</f>
        <v>23</v>
      </c>
      <c r="CM399" s="237">
        <f t="shared" ref="CM399:CM406" si="239">CL399/(CL399+CN399+CP399+CR399)</f>
        <v>0.88461538461538458</v>
      </c>
      <c r="CN399" s="222">
        <f t="shared" ref="CN399:CN406" si="240">COUNTIF(BL399:CK399,"1")</f>
        <v>3</v>
      </c>
      <c r="CO399" s="237">
        <f t="shared" ref="CO399:CO406" si="241">CN399/(CL399+CN399+CP399+CR399)</f>
        <v>0.11538461538461539</v>
      </c>
      <c r="CP399" s="222">
        <f t="shared" ref="CP399:CP406" si="242">COUNTIF(BL399:CK399,"0")</f>
        <v>0</v>
      </c>
      <c r="CQ399" s="237">
        <f t="shared" ref="CQ399:CQ406" si="243">CP399/(CL399+CN399+CP399+CR399)</f>
        <v>0</v>
      </c>
      <c r="CR399" s="222">
        <f t="shared" ref="CR399:CR406" si="244">COUNTIF(BL399:CK399,"KĐG")</f>
        <v>0</v>
      </c>
      <c r="CS399" s="237">
        <f t="shared" ref="CS399:CS406" si="245">CR399/(CL399+CN399+CP399+CR399)</f>
        <v>0</v>
      </c>
      <c r="CT399" s="223">
        <f t="shared" ref="CT399:CT406" si="246">(((CL399*2)+(CN399*1)+(CP399*0)))/(CL399+CN399+CP399)</f>
        <v>1.8846153846153846</v>
      </c>
      <c r="CU399" s="223" t="str">
        <f t="shared" ref="CU399:CU406" si="247">IF(CS399&gt;=50%,"KĐG",IF(CT399&gt;=1.6,"Đạt mục tiêu",IF(CT399&gt;=1,"Cần cố gắng","Chưa đạt")))</f>
        <v>Đạt mục tiêu</v>
      </c>
      <c r="CV399" s="5"/>
    </row>
    <row r="400" spans="1:100" s="1" customFormat="1" ht="84">
      <c r="A400" s="1036"/>
      <c r="B400" s="1024"/>
      <c r="C400" s="1033"/>
      <c r="D400" s="217" t="s">
        <v>150</v>
      </c>
      <c r="E400" s="215" t="s">
        <v>26</v>
      </c>
      <c r="F400" s="217" t="s">
        <v>150</v>
      </c>
      <c r="G400" s="580" t="s">
        <v>1201</v>
      </c>
      <c r="H400" s="217" t="s">
        <v>2565</v>
      </c>
      <c r="I400" s="591"/>
      <c r="J400" s="69" t="s">
        <v>744</v>
      </c>
      <c r="K400" s="468" t="s">
        <v>1665</v>
      </c>
      <c r="L400" s="221" t="s">
        <v>32</v>
      </c>
      <c r="M400" s="212" t="s">
        <v>31</v>
      </c>
      <c r="N400" s="165" t="s">
        <v>11</v>
      </c>
      <c r="O400" s="221" t="s">
        <v>29</v>
      </c>
      <c r="P400" s="221" t="s">
        <v>24</v>
      </c>
      <c r="Q400" s="221"/>
      <c r="R400" s="221"/>
      <c r="S400" s="221"/>
      <c r="T400" s="221"/>
      <c r="U400" s="226"/>
      <c r="V400" s="221"/>
      <c r="W400" s="5"/>
      <c r="X400" s="221" t="s">
        <v>24</v>
      </c>
      <c r="Y400" s="221"/>
      <c r="Z400" s="221"/>
      <c r="AA400" s="221"/>
      <c r="AB400" s="80">
        <f t="shared" si="237"/>
        <v>1</v>
      </c>
      <c r="AC400" s="642"/>
      <c r="AD400" s="7"/>
      <c r="AE400" s="7"/>
      <c r="AF400" s="7"/>
      <c r="AG400" s="7"/>
      <c r="AH400" s="7"/>
      <c r="AI400" s="7"/>
      <c r="AJ400" s="7"/>
      <c r="AK400" s="7"/>
      <c r="AL400" s="7"/>
      <c r="AM400" s="7"/>
      <c r="AN400" s="7"/>
      <c r="AO400" s="7"/>
      <c r="AP400" s="7"/>
      <c r="AQ400" s="7"/>
      <c r="AR400" s="7"/>
      <c r="AS400" s="7"/>
      <c r="AT400" s="7"/>
      <c r="AU400" s="7"/>
      <c r="AV400" s="55"/>
      <c r="AW400" s="7"/>
      <c r="AX400" s="7"/>
      <c r="AY400" s="7"/>
      <c r="AZ400" s="7"/>
      <c r="BA400" s="7"/>
      <c r="BB400" s="7" t="s">
        <v>1183</v>
      </c>
      <c r="BC400" s="7"/>
      <c r="BD400" s="7"/>
      <c r="BE400" s="7"/>
      <c r="BF400" s="7"/>
      <c r="BG400" s="7"/>
      <c r="BH400" s="7"/>
      <c r="BI400" s="7"/>
      <c r="BJ400" s="7"/>
      <c r="BK400" s="7"/>
      <c r="BL400" s="781">
        <v>2</v>
      </c>
      <c r="BM400" s="221">
        <v>1</v>
      </c>
      <c r="BN400" s="221">
        <v>2</v>
      </c>
      <c r="BO400" s="221">
        <v>2</v>
      </c>
      <c r="BP400" s="221">
        <v>2</v>
      </c>
      <c r="BQ400" s="221">
        <v>2</v>
      </c>
      <c r="BR400" s="798">
        <v>2</v>
      </c>
      <c r="BS400" s="226">
        <v>1</v>
      </c>
      <c r="BT400" s="221">
        <v>2</v>
      </c>
      <c r="BU400" s="221">
        <v>2</v>
      </c>
      <c r="BV400" s="221">
        <v>1</v>
      </c>
      <c r="BW400" s="798">
        <v>2</v>
      </c>
      <c r="BX400" s="221">
        <v>2</v>
      </c>
      <c r="BY400" s="798">
        <v>2</v>
      </c>
      <c r="BZ400" s="798">
        <v>2</v>
      </c>
      <c r="CA400" s="221">
        <v>2</v>
      </c>
      <c r="CB400" s="221">
        <v>2</v>
      </c>
      <c r="CC400" s="221">
        <v>2</v>
      </c>
      <c r="CD400" s="337">
        <v>1</v>
      </c>
      <c r="CE400" s="221">
        <v>2</v>
      </c>
      <c r="CF400" s="221">
        <v>2</v>
      </c>
      <c r="CG400" s="221">
        <v>2</v>
      </c>
      <c r="CH400" s="221">
        <v>2</v>
      </c>
      <c r="CI400" s="221">
        <v>2</v>
      </c>
      <c r="CJ400" s="337">
        <v>2</v>
      </c>
      <c r="CK400" s="221">
        <v>2</v>
      </c>
      <c r="CL400" s="222">
        <f t="shared" si="238"/>
        <v>22</v>
      </c>
      <c r="CM400" s="237">
        <f t="shared" si="239"/>
        <v>0.84615384615384615</v>
      </c>
      <c r="CN400" s="222">
        <f t="shared" si="240"/>
        <v>4</v>
      </c>
      <c r="CO400" s="237">
        <f t="shared" si="241"/>
        <v>0.15384615384615385</v>
      </c>
      <c r="CP400" s="222">
        <f t="shared" si="242"/>
        <v>0</v>
      </c>
      <c r="CQ400" s="237">
        <f t="shared" si="243"/>
        <v>0</v>
      </c>
      <c r="CR400" s="222">
        <f t="shared" si="244"/>
        <v>0</v>
      </c>
      <c r="CS400" s="237">
        <f t="shared" si="245"/>
        <v>0</v>
      </c>
      <c r="CT400" s="223">
        <f t="shared" si="246"/>
        <v>1.8461538461538463</v>
      </c>
      <c r="CU400" s="223" t="str">
        <f t="shared" si="247"/>
        <v>Đạt mục tiêu</v>
      </c>
      <c r="CV400" s="5"/>
    </row>
    <row r="401" spans="1:100" s="1" customFormat="1" ht="55.5">
      <c r="A401" s="1036"/>
      <c r="B401" s="1024"/>
      <c r="C401" s="1033"/>
      <c r="D401" s="217" t="s">
        <v>149</v>
      </c>
      <c r="E401" s="215" t="s">
        <v>26</v>
      </c>
      <c r="F401" s="217" t="s">
        <v>149</v>
      </c>
      <c r="G401" s="580" t="s">
        <v>1570</v>
      </c>
      <c r="H401" s="217" t="s">
        <v>2565</v>
      </c>
      <c r="I401" s="592"/>
      <c r="J401" s="38"/>
      <c r="K401" s="484"/>
      <c r="L401" s="5" t="s">
        <v>32</v>
      </c>
      <c r="M401" s="212" t="s">
        <v>31</v>
      </c>
      <c r="N401" s="165" t="s">
        <v>11</v>
      </c>
      <c r="O401" s="221" t="s">
        <v>29</v>
      </c>
      <c r="P401" s="221" t="s">
        <v>24</v>
      </c>
      <c r="Q401" s="5"/>
      <c r="R401" s="5"/>
      <c r="S401" s="5"/>
      <c r="T401" s="5"/>
      <c r="U401" s="6" t="s">
        <v>24</v>
      </c>
      <c r="V401" s="5"/>
      <c r="W401" s="5"/>
      <c r="X401" s="5"/>
      <c r="Y401" s="5"/>
      <c r="Z401" s="5"/>
      <c r="AA401" s="5"/>
      <c r="AB401" s="80">
        <f t="shared" si="237"/>
        <v>1</v>
      </c>
      <c r="AC401" s="642"/>
      <c r="AD401" s="7"/>
      <c r="AE401" s="7"/>
      <c r="AF401" s="7"/>
      <c r="AG401" s="7"/>
      <c r="AH401" s="7"/>
      <c r="AI401" s="7"/>
      <c r="AJ401" s="7"/>
      <c r="AK401" s="7"/>
      <c r="AL401" s="7"/>
      <c r="AM401" s="7"/>
      <c r="AN401" s="7"/>
      <c r="AO401" s="7"/>
      <c r="AP401" s="7"/>
      <c r="AQ401" s="7"/>
      <c r="AR401" s="7"/>
      <c r="AS401" s="7"/>
      <c r="AT401" s="7"/>
      <c r="AU401" s="7"/>
      <c r="AV401" s="55"/>
      <c r="AW401" s="7"/>
      <c r="AX401" s="7"/>
      <c r="AY401" s="7"/>
      <c r="AZ401" s="7"/>
      <c r="BA401" s="7"/>
      <c r="BB401" s="7"/>
      <c r="BC401" s="7"/>
      <c r="BD401" s="7"/>
      <c r="BE401" s="7"/>
      <c r="BF401" s="7"/>
      <c r="BG401" s="7"/>
      <c r="BH401" s="7" t="s">
        <v>1317</v>
      </c>
      <c r="BI401" s="7"/>
      <c r="BJ401" s="7"/>
      <c r="BK401" s="7"/>
      <c r="BL401" s="781">
        <v>2</v>
      </c>
      <c r="BM401" s="221">
        <v>2</v>
      </c>
      <c r="BN401" s="221">
        <v>2</v>
      </c>
      <c r="BO401" s="221">
        <v>2</v>
      </c>
      <c r="BP401" s="221">
        <v>2</v>
      </c>
      <c r="BQ401" s="221">
        <v>2</v>
      </c>
      <c r="BR401" s="798">
        <v>2</v>
      </c>
      <c r="BS401" s="226">
        <v>2</v>
      </c>
      <c r="BT401" s="221">
        <v>2</v>
      </c>
      <c r="BU401" s="221">
        <v>2</v>
      </c>
      <c r="BV401" s="221">
        <v>2</v>
      </c>
      <c r="BW401" s="798">
        <v>2</v>
      </c>
      <c r="BX401" s="221">
        <v>2</v>
      </c>
      <c r="BY401" s="798">
        <v>2</v>
      </c>
      <c r="BZ401" s="798">
        <v>2</v>
      </c>
      <c r="CA401" s="221">
        <v>2</v>
      </c>
      <c r="CB401" s="221">
        <v>2</v>
      </c>
      <c r="CC401" s="221">
        <v>2</v>
      </c>
      <c r="CD401" s="337">
        <v>2</v>
      </c>
      <c r="CE401" s="221">
        <v>2</v>
      </c>
      <c r="CF401" s="221">
        <v>2</v>
      </c>
      <c r="CG401" s="221">
        <v>2</v>
      </c>
      <c r="CH401" s="221">
        <v>2</v>
      </c>
      <c r="CI401" s="221">
        <v>1</v>
      </c>
      <c r="CJ401" s="337">
        <v>2</v>
      </c>
      <c r="CK401" s="221">
        <v>2</v>
      </c>
      <c r="CL401" s="222">
        <f t="shared" si="238"/>
        <v>25</v>
      </c>
      <c r="CM401" s="237">
        <f t="shared" si="239"/>
        <v>0.96153846153846156</v>
      </c>
      <c r="CN401" s="222">
        <f t="shared" si="240"/>
        <v>1</v>
      </c>
      <c r="CO401" s="237">
        <f t="shared" si="241"/>
        <v>3.8461538461538464E-2</v>
      </c>
      <c r="CP401" s="222">
        <f t="shared" si="242"/>
        <v>0</v>
      </c>
      <c r="CQ401" s="237">
        <f t="shared" si="243"/>
        <v>0</v>
      </c>
      <c r="CR401" s="222">
        <f t="shared" si="244"/>
        <v>0</v>
      </c>
      <c r="CS401" s="237">
        <f t="shared" si="245"/>
        <v>0</v>
      </c>
      <c r="CT401" s="223">
        <f t="shared" si="246"/>
        <v>1.9615384615384615</v>
      </c>
      <c r="CU401" s="223" t="str">
        <f t="shared" si="247"/>
        <v>Đạt mục tiêu</v>
      </c>
      <c r="CV401" s="5"/>
    </row>
    <row r="402" spans="1:100" s="20" customFormat="1" ht="62">
      <c r="A402" s="1036"/>
      <c r="B402" s="1024"/>
      <c r="C402" s="1033" t="s">
        <v>60</v>
      </c>
      <c r="D402" s="217" t="s">
        <v>1918</v>
      </c>
      <c r="E402" s="1033" t="s">
        <v>41</v>
      </c>
      <c r="F402" s="217" t="s">
        <v>1918</v>
      </c>
      <c r="G402" s="217" t="s">
        <v>2193</v>
      </c>
      <c r="H402" s="217"/>
      <c r="I402" s="618"/>
      <c r="J402" s="208"/>
      <c r="K402" s="504"/>
      <c r="L402" s="5" t="s">
        <v>32</v>
      </c>
      <c r="M402" s="212" t="s">
        <v>2177</v>
      </c>
      <c r="N402" s="165" t="s">
        <v>11</v>
      </c>
      <c r="O402" s="72" t="s">
        <v>29</v>
      </c>
      <c r="P402" s="72"/>
      <c r="Q402" s="27"/>
      <c r="R402" s="27"/>
      <c r="S402" s="27"/>
      <c r="T402" s="27" t="s">
        <v>24</v>
      </c>
      <c r="U402" s="27"/>
      <c r="V402" s="27"/>
      <c r="W402" s="27"/>
      <c r="X402" s="27"/>
      <c r="Y402" s="27"/>
      <c r="Z402" s="27"/>
      <c r="AA402" s="27"/>
      <c r="AB402" s="80">
        <f t="shared" si="237"/>
        <v>1</v>
      </c>
      <c r="AC402" s="655"/>
      <c r="AD402" s="28"/>
      <c r="AE402" s="28"/>
      <c r="AF402" s="28"/>
      <c r="AG402" s="28"/>
      <c r="AH402" s="28"/>
      <c r="AI402" s="28"/>
      <c r="AJ402" s="28"/>
      <c r="AK402" s="28"/>
      <c r="AL402" s="28"/>
      <c r="AM402" s="28"/>
      <c r="AN402" s="28"/>
      <c r="AO402" s="28"/>
      <c r="AP402" s="141"/>
      <c r="AQ402" s="141"/>
      <c r="AR402" s="141" t="s">
        <v>1315</v>
      </c>
      <c r="AS402" s="28"/>
      <c r="AT402" s="28"/>
      <c r="AU402" s="28"/>
      <c r="AV402" s="141"/>
      <c r="AW402" s="28"/>
      <c r="AX402" s="28"/>
      <c r="AY402" s="28"/>
      <c r="AZ402" s="28"/>
      <c r="BA402" s="28"/>
      <c r="BB402" s="28"/>
      <c r="BC402" s="28"/>
      <c r="BD402" s="28"/>
      <c r="BE402" s="28"/>
      <c r="BF402" s="28"/>
      <c r="BG402" s="28"/>
      <c r="BH402" s="28"/>
      <c r="BI402" s="28"/>
      <c r="BJ402" s="28"/>
      <c r="BK402" s="28"/>
      <c r="BL402" s="781">
        <v>2</v>
      </c>
      <c r="BM402" s="221">
        <v>2</v>
      </c>
      <c r="BN402" s="221">
        <v>2</v>
      </c>
      <c r="BO402" s="221">
        <v>1</v>
      </c>
      <c r="BP402" s="221">
        <v>2</v>
      </c>
      <c r="BQ402" s="221">
        <v>2</v>
      </c>
      <c r="BR402" s="798">
        <v>2</v>
      </c>
      <c r="BS402" s="226">
        <v>2</v>
      </c>
      <c r="BT402" s="221">
        <v>2</v>
      </c>
      <c r="BU402" s="221">
        <v>2</v>
      </c>
      <c r="BV402" s="221">
        <v>2</v>
      </c>
      <c r="BW402" s="798">
        <v>2</v>
      </c>
      <c r="BX402" s="221">
        <v>2</v>
      </c>
      <c r="BY402" s="798">
        <v>2</v>
      </c>
      <c r="BZ402" s="798">
        <v>2</v>
      </c>
      <c r="CA402" s="221">
        <v>1</v>
      </c>
      <c r="CB402" s="221">
        <v>2</v>
      </c>
      <c r="CC402" s="221">
        <v>2</v>
      </c>
      <c r="CD402" s="337">
        <v>1</v>
      </c>
      <c r="CE402" s="221">
        <v>2</v>
      </c>
      <c r="CF402" s="221">
        <v>2</v>
      </c>
      <c r="CG402" s="221">
        <v>2</v>
      </c>
      <c r="CH402" s="221">
        <v>2</v>
      </c>
      <c r="CI402" s="221">
        <v>2</v>
      </c>
      <c r="CJ402" s="337">
        <v>2</v>
      </c>
      <c r="CK402" s="221">
        <v>2</v>
      </c>
      <c r="CL402" s="222">
        <f t="shared" si="238"/>
        <v>23</v>
      </c>
      <c r="CM402" s="237">
        <f t="shared" si="239"/>
        <v>0.88461538461538458</v>
      </c>
      <c r="CN402" s="222">
        <f t="shared" si="240"/>
        <v>3</v>
      </c>
      <c r="CO402" s="237">
        <f t="shared" si="241"/>
        <v>0.11538461538461539</v>
      </c>
      <c r="CP402" s="222">
        <f t="shared" si="242"/>
        <v>0</v>
      </c>
      <c r="CQ402" s="237">
        <f t="shared" si="243"/>
        <v>0</v>
      </c>
      <c r="CR402" s="222">
        <f t="shared" si="244"/>
        <v>0</v>
      </c>
      <c r="CS402" s="237">
        <f t="shared" si="245"/>
        <v>0</v>
      </c>
      <c r="CT402" s="223">
        <f t="shared" si="246"/>
        <v>1.8846153846153846</v>
      </c>
      <c r="CU402" s="223" t="str">
        <f t="shared" si="247"/>
        <v>Đạt mục tiêu</v>
      </c>
      <c r="CV402" s="27"/>
    </row>
    <row r="403" spans="1:100" s="1" customFormat="1" ht="55.5">
      <c r="A403" s="1036"/>
      <c r="B403" s="1024"/>
      <c r="C403" s="1033"/>
      <c r="D403" s="217" t="s">
        <v>1838</v>
      </c>
      <c r="E403" s="1033"/>
      <c r="F403" s="217" t="s">
        <v>1838</v>
      </c>
      <c r="G403" s="217" t="s">
        <v>2194</v>
      </c>
      <c r="H403" s="217"/>
      <c r="I403" s="618"/>
      <c r="J403" s="38"/>
      <c r="K403" s="484"/>
      <c r="L403" s="5" t="s">
        <v>32</v>
      </c>
      <c r="M403" s="212" t="s">
        <v>31</v>
      </c>
      <c r="N403" s="165" t="s">
        <v>11</v>
      </c>
      <c r="O403" s="221" t="s">
        <v>29</v>
      </c>
      <c r="P403" s="221" t="s">
        <v>24</v>
      </c>
      <c r="Q403" s="5"/>
      <c r="R403" s="5"/>
      <c r="S403" s="5"/>
      <c r="T403" s="5"/>
      <c r="U403" s="6"/>
      <c r="V403" s="5"/>
      <c r="W403" s="5"/>
      <c r="X403" s="5"/>
      <c r="Y403" s="5"/>
      <c r="Z403" s="5" t="s">
        <v>24</v>
      </c>
      <c r="AA403" s="5"/>
      <c r="AB403" s="80">
        <f t="shared" si="237"/>
        <v>1</v>
      </c>
      <c r="AC403" s="642"/>
      <c r="AD403" s="7"/>
      <c r="AE403" s="7"/>
      <c r="AF403" s="7"/>
      <c r="AG403" s="7"/>
      <c r="AH403" s="7"/>
      <c r="AI403" s="7"/>
      <c r="AJ403" s="7"/>
      <c r="AK403" s="7"/>
      <c r="AL403" s="7"/>
      <c r="AM403" s="7"/>
      <c r="AN403" s="7"/>
      <c r="AO403" s="7"/>
      <c r="AP403" s="7"/>
      <c r="AQ403" s="7"/>
      <c r="AR403" s="7"/>
      <c r="AS403" s="7"/>
      <c r="AT403" s="7"/>
      <c r="AU403" s="7"/>
      <c r="AV403" s="55"/>
      <c r="AW403" s="7"/>
      <c r="AX403" s="7"/>
      <c r="AY403" s="7"/>
      <c r="AZ403" s="7"/>
      <c r="BA403" s="7"/>
      <c r="BB403" s="7"/>
      <c r="BC403" s="7"/>
      <c r="BD403" s="7"/>
      <c r="BE403" s="7"/>
      <c r="BF403" s="7"/>
      <c r="BG403" s="7"/>
      <c r="BH403" s="7"/>
      <c r="BI403" s="7"/>
      <c r="BJ403" s="7"/>
      <c r="BK403" s="7"/>
      <c r="BL403" s="781">
        <v>2</v>
      </c>
      <c r="BM403" s="221">
        <v>2</v>
      </c>
      <c r="BN403" s="221">
        <v>1</v>
      </c>
      <c r="BO403" s="221">
        <v>2</v>
      </c>
      <c r="BP403" s="221">
        <v>2</v>
      </c>
      <c r="BQ403" s="221">
        <v>2</v>
      </c>
      <c r="BR403" s="798">
        <v>2</v>
      </c>
      <c r="BS403" s="226">
        <v>2</v>
      </c>
      <c r="BT403" s="221">
        <v>2</v>
      </c>
      <c r="BU403" s="221">
        <v>2</v>
      </c>
      <c r="BV403" s="221">
        <v>2</v>
      </c>
      <c r="BW403" s="798">
        <v>2</v>
      </c>
      <c r="BX403" s="221">
        <v>2</v>
      </c>
      <c r="BY403" s="798">
        <v>2</v>
      </c>
      <c r="BZ403" s="798">
        <v>2</v>
      </c>
      <c r="CA403" s="221">
        <v>2</v>
      </c>
      <c r="CB403" s="221">
        <v>2</v>
      </c>
      <c r="CC403" s="221">
        <v>2</v>
      </c>
      <c r="CD403" s="337">
        <v>2</v>
      </c>
      <c r="CE403" s="221">
        <v>2</v>
      </c>
      <c r="CF403" s="221">
        <v>2</v>
      </c>
      <c r="CG403" s="221">
        <v>2</v>
      </c>
      <c r="CH403" s="221">
        <v>2</v>
      </c>
      <c r="CI403" s="221">
        <v>2</v>
      </c>
      <c r="CJ403" s="337">
        <v>1</v>
      </c>
      <c r="CK403" s="221">
        <v>2</v>
      </c>
      <c r="CL403" s="222">
        <f t="shared" si="238"/>
        <v>24</v>
      </c>
      <c r="CM403" s="237">
        <f t="shared" si="239"/>
        <v>0.92307692307692313</v>
      </c>
      <c r="CN403" s="222">
        <f t="shared" si="240"/>
        <v>2</v>
      </c>
      <c r="CO403" s="237">
        <f t="shared" si="241"/>
        <v>7.6923076923076927E-2</v>
      </c>
      <c r="CP403" s="222">
        <f t="shared" si="242"/>
        <v>0</v>
      </c>
      <c r="CQ403" s="237">
        <f t="shared" si="243"/>
        <v>0</v>
      </c>
      <c r="CR403" s="222">
        <f t="shared" si="244"/>
        <v>0</v>
      </c>
      <c r="CS403" s="237">
        <f t="shared" si="245"/>
        <v>0</v>
      </c>
      <c r="CT403" s="223">
        <f t="shared" si="246"/>
        <v>1.9230769230769231</v>
      </c>
      <c r="CU403" s="223" t="str">
        <f t="shared" si="247"/>
        <v>Đạt mục tiêu</v>
      </c>
      <c r="CV403" s="5"/>
    </row>
    <row r="404" spans="1:100" s="1" customFormat="1" ht="55.5">
      <c r="A404" s="1036">
        <v>140</v>
      </c>
      <c r="B404" s="1024" t="s">
        <v>503</v>
      </c>
      <c r="C404" s="1033" t="s">
        <v>41</v>
      </c>
      <c r="D404" s="1024" t="s">
        <v>148</v>
      </c>
      <c r="E404" s="1033" t="s">
        <v>41</v>
      </c>
      <c r="F404" s="1024" t="s">
        <v>616</v>
      </c>
      <c r="G404" s="51" t="s">
        <v>617</v>
      </c>
      <c r="H404" s="51"/>
      <c r="I404" s="592"/>
      <c r="J404" s="117"/>
      <c r="K404" s="491"/>
      <c r="L404" s="5" t="s">
        <v>32</v>
      </c>
      <c r="M404" s="212" t="s">
        <v>31</v>
      </c>
      <c r="N404" s="165" t="s">
        <v>11</v>
      </c>
      <c r="O404" s="221" t="s">
        <v>29</v>
      </c>
      <c r="P404" s="221" t="s">
        <v>24</v>
      </c>
      <c r="Q404" s="5"/>
      <c r="R404" s="5"/>
      <c r="S404" s="5"/>
      <c r="T404" s="5"/>
      <c r="U404" s="6"/>
      <c r="V404" s="5"/>
      <c r="W404" s="5"/>
      <c r="X404" s="5"/>
      <c r="Y404" s="5"/>
      <c r="Z404" s="5" t="s">
        <v>24</v>
      </c>
      <c r="AA404" s="5"/>
      <c r="AB404" s="80">
        <f t="shared" si="237"/>
        <v>1</v>
      </c>
      <c r="AC404" s="642"/>
      <c r="AD404" s="7"/>
      <c r="AE404" s="7"/>
      <c r="AF404" s="7"/>
      <c r="AG404" s="7"/>
      <c r="AH404" s="7"/>
      <c r="AI404" s="7"/>
      <c r="AJ404" s="7"/>
      <c r="AK404" s="7"/>
      <c r="AL404" s="7"/>
      <c r="AM404" s="7"/>
      <c r="AN404" s="7"/>
      <c r="AO404" s="7"/>
      <c r="AP404" s="7"/>
      <c r="AQ404" s="7"/>
      <c r="AR404" s="7"/>
      <c r="AS404" s="7"/>
      <c r="AT404" s="7"/>
      <c r="AU404" s="7"/>
      <c r="AV404" s="55"/>
      <c r="AW404" s="7"/>
      <c r="AX404" s="7"/>
      <c r="AY404" s="7"/>
      <c r="AZ404" s="7"/>
      <c r="BA404" s="7"/>
      <c r="BB404" s="7"/>
      <c r="BC404" s="7"/>
      <c r="BD404" s="7"/>
      <c r="BE404" s="7"/>
      <c r="BF404" s="7"/>
      <c r="BG404" s="7"/>
      <c r="BH404" s="7"/>
      <c r="BI404" s="7" t="s">
        <v>1317</v>
      </c>
      <c r="BJ404" s="7"/>
      <c r="BK404" s="7"/>
      <c r="BL404" s="781">
        <v>2</v>
      </c>
      <c r="BM404" s="221">
        <v>2</v>
      </c>
      <c r="BN404" s="221">
        <v>2</v>
      </c>
      <c r="BO404" s="221">
        <v>2</v>
      </c>
      <c r="BP404" s="221">
        <v>2</v>
      </c>
      <c r="BQ404" s="221">
        <v>2</v>
      </c>
      <c r="BR404" s="798">
        <v>1</v>
      </c>
      <c r="BS404" s="226">
        <v>2</v>
      </c>
      <c r="BT404" s="221">
        <v>2</v>
      </c>
      <c r="BU404" s="221">
        <v>2</v>
      </c>
      <c r="BV404" s="221">
        <v>2</v>
      </c>
      <c r="BW404" s="798">
        <v>2</v>
      </c>
      <c r="BX404" s="221">
        <v>2</v>
      </c>
      <c r="BY404" s="798">
        <v>1</v>
      </c>
      <c r="BZ404" s="798">
        <v>2</v>
      </c>
      <c r="CA404" s="221">
        <v>2</v>
      </c>
      <c r="CB404" s="221">
        <v>2</v>
      </c>
      <c r="CC404" s="221">
        <v>2</v>
      </c>
      <c r="CD404" s="337">
        <v>2</v>
      </c>
      <c r="CE404" s="221">
        <v>1</v>
      </c>
      <c r="CF404" s="221">
        <v>2</v>
      </c>
      <c r="CG404" s="221">
        <v>2</v>
      </c>
      <c r="CH404" s="221">
        <v>2</v>
      </c>
      <c r="CI404" s="221">
        <v>2</v>
      </c>
      <c r="CJ404" s="337">
        <v>2</v>
      </c>
      <c r="CK404" s="221">
        <v>2</v>
      </c>
      <c r="CL404" s="222">
        <f t="shared" si="238"/>
        <v>23</v>
      </c>
      <c r="CM404" s="237">
        <f t="shared" si="239"/>
        <v>0.88461538461538458</v>
      </c>
      <c r="CN404" s="222">
        <f t="shared" si="240"/>
        <v>3</v>
      </c>
      <c r="CO404" s="237">
        <f t="shared" si="241"/>
        <v>0.11538461538461539</v>
      </c>
      <c r="CP404" s="222">
        <f t="shared" si="242"/>
        <v>0</v>
      </c>
      <c r="CQ404" s="237">
        <f t="shared" si="243"/>
        <v>0</v>
      </c>
      <c r="CR404" s="222">
        <f t="shared" si="244"/>
        <v>0</v>
      </c>
      <c r="CS404" s="237">
        <f t="shared" si="245"/>
        <v>0</v>
      </c>
      <c r="CT404" s="223">
        <f t="shared" si="246"/>
        <v>1.8846153846153846</v>
      </c>
      <c r="CU404" s="223" t="str">
        <f t="shared" si="247"/>
        <v>Đạt mục tiêu</v>
      </c>
      <c r="CV404" s="5"/>
    </row>
    <row r="405" spans="1:100" s="1" customFormat="1" ht="55.5">
      <c r="A405" s="1036"/>
      <c r="B405" s="1121"/>
      <c r="C405" s="1033"/>
      <c r="D405" s="1024"/>
      <c r="E405" s="1033"/>
      <c r="F405" s="1121"/>
      <c r="G405" s="51" t="s">
        <v>618</v>
      </c>
      <c r="H405" s="51"/>
      <c r="I405" s="592"/>
      <c r="J405" s="38"/>
      <c r="K405" s="484"/>
      <c r="L405" s="5" t="s">
        <v>32</v>
      </c>
      <c r="M405" s="212" t="s">
        <v>31</v>
      </c>
      <c r="N405" s="165" t="s">
        <v>11</v>
      </c>
      <c r="O405" s="221" t="s">
        <v>29</v>
      </c>
      <c r="P405" s="221" t="s">
        <v>24</v>
      </c>
      <c r="Q405" s="5"/>
      <c r="R405" s="5" t="s">
        <v>24</v>
      </c>
      <c r="S405" s="5"/>
      <c r="T405" s="5"/>
      <c r="U405" s="6"/>
      <c r="V405" s="5"/>
      <c r="W405" s="5"/>
      <c r="X405" s="5"/>
      <c r="Y405" s="5"/>
      <c r="Z405" s="5"/>
      <c r="AA405" s="5"/>
      <c r="AB405" s="80">
        <f t="shared" si="237"/>
        <v>1</v>
      </c>
      <c r="AC405" s="642"/>
      <c r="AD405" s="7"/>
      <c r="AE405" s="7"/>
      <c r="AF405" s="7"/>
      <c r="AG405" s="7"/>
      <c r="AH405" s="7"/>
      <c r="AI405" s="7" t="s">
        <v>1317</v>
      </c>
      <c r="AJ405" s="7"/>
      <c r="AK405" s="7"/>
      <c r="AL405" s="7"/>
      <c r="AM405" s="7"/>
      <c r="AN405" s="7"/>
      <c r="AO405" s="7"/>
      <c r="AP405" s="7"/>
      <c r="AQ405" s="7"/>
      <c r="AR405" s="7"/>
      <c r="AS405" s="7"/>
      <c r="AT405" s="7"/>
      <c r="AU405" s="7"/>
      <c r="AV405" s="55"/>
      <c r="AW405" s="7"/>
      <c r="AX405" s="7"/>
      <c r="AY405" s="7"/>
      <c r="AZ405" s="7"/>
      <c r="BA405" s="7"/>
      <c r="BB405" s="7"/>
      <c r="BC405" s="7"/>
      <c r="BD405" s="7"/>
      <c r="BE405" s="7"/>
      <c r="BF405" s="7"/>
      <c r="BG405" s="7"/>
      <c r="BH405" s="7"/>
      <c r="BI405" s="7"/>
      <c r="BJ405" s="7"/>
      <c r="BK405" s="7"/>
      <c r="BL405" s="781">
        <v>2</v>
      </c>
      <c r="BM405" s="221">
        <v>2</v>
      </c>
      <c r="BN405" s="221">
        <v>2</v>
      </c>
      <c r="BO405" s="221">
        <v>2</v>
      </c>
      <c r="BP405" s="221">
        <v>2</v>
      </c>
      <c r="BQ405" s="221">
        <v>2</v>
      </c>
      <c r="BR405" s="798">
        <v>2</v>
      </c>
      <c r="BS405" s="226">
        <v>2</v>
      </c>
      <c r="BT405" s="221">
        <v>2</v>
      </c>
      <c r="BU405" s="221">
        <v>2</v>
      </c>
      <c r="BV405" s="221">
        <v>2</v>
      </c>
      <c r="BW405" s="798">
        <v>2</v>
      </c>
      <c r="BX405" s="221">
        <v>2</v>
      </c>
      <c r="BY405" s="798">
        <v>2</v>
      </c>
      <c r="BZ405" s="798">
        <v>2</v>
      </c>
      <c r="CA405" s="221">
        <v>2</v>
      </c>
      <c r="CB405" s="221">
        <v>2</v>
      </c>
      <c r="CC405" s="221">
        <v>2</v>
      </c>
      <c r="CD405" s="337">
        <v>2</v>
      </c>
      <c r="CE405" s="221">
        <v>2</v>
      </c>
      <c r="CF405" s="221">
        <v>2</v>
      </c>
      <c r="CG405" s="221">
        <v>2</v>
      </c>
      <c r="CH405" s="221">
        <v>2</v>
      </c>
      <c r="CI405" s="221">
        <v>2</v>
      </c>
      <c r="CJ405" s="337">
        <v>2</v>
      </c>
      <c r="CK405" s="221">
        <v>2</v>
      </c>
      <c r="CL405" s="222">
        <f t="shared" si="238"/>
        <v>26</v>
      </c>
      <c r="CM405" s="237">
        <f t="shared" si="239"/>
        <v>1</v>
      </c>
      <c r="CN405" s="222">
        <f t="shared" si="240"/>
        <v>0</v>
      </c>
      <c r="CO405" s="237">
        <f t="shared" si="241"/>
        <v>0</v>
      </c>
      <c r="CP405" s="222">
        <f t="shared" si="242"/>
        <v>0</v>
      </c>
      <c r="CQ405" s="237">
        <f t="shared" si="243"/>
        <v>0</v>
      </c>
      <c r="CR405" s="222">
        <f t="shared" si="244"/>
        <v>0</v>
      </c>
      <c r="CS405" s="237">
        <f t="shared" si="245"/>
        <v>0</v>
      </c>
      <c r="CT405" s="223">
        <f t="shared" si="246"/>
        <v>2</v>
      </c>
      <c r="CU405" s="223" t="str">
        <f t="shared" si="247"/>
        <v>Đạt mục tiêu</v>
      </c>
      <c r="CV405" s="5"/>
    </row>
    <row r="406" spans="1:100" s="1" customFormat="1" ht="55.5">
      <c r="A406" s="1036"/>
      <c r="B406" s="1024"/>
      <c r="C406" s="1033"/>
      <c r="D406" s="1024"/>
      <c r="E406" s="1033"/>
      <c r="F406" s="1024"/>
      <c r="G406" s="51" t="s">
        <v>619</v>
      </c>
      <c r="H406" s="51"/>
      <c r="I406" s="592"/>
      <c r="J406" s="38"/>
      <c r="K406" s="484"/>
      <c r="L406" s="5" t="s">
        <v>32</v>
      </c>
      <c r="M406" s="212" t="s">
        <v>31</v>
      </c>
      <c r="N406" s="165" t="s">
        <v>11</v>
      </c>
      <c r="O406" s="221" t="s">
        <v>29</v>
      </c>
      <c r="P406" s="221" t="s">
        <v>24</v>
      </c>
      <c r="Q406" s="5"/>
      <c r="R406" s="5"/>
      <c r="S406" s="5"/>
      <c r="T406" s="5"/>
      <c r="U406" s="6"/>
      <c r="V406" s="5"/>
      <c r="W406" s="5"/>
      <c r="X406" s="5" t="s">
        <v>24</v>
      </c>
      <c r="Y406" s="5"/>
      <c r="Z406" s="5"/>
      <c r="AA406" s="5"/>
      <c r="AB406" s="80">
        <f t="shared" si="237"/>
        <v>1</v>
      </c>
      <c r="AC406" s="642"/>
      <c r="AD406" s="7"/>
      <c r="AE406" s="7"/>
      <c r="AF406" s="7"/>
      <c r="AG406" s="7"/>
      <c r="AH406" s="7"/>
      <c r="AI406" s="7"/>
      <c r="AJ406" s="7"/>
      <c r="AK406" s="7"/>
      <c r="AL406" s="7"/>
      <c r="AM406" s="7"/>
      <c r="AN406" s="7"/>
      <c r="AO406" s="7"/>
      <c r="AP406" s="7"/>
      <c r="AQ406" s="7"/>
      <c r="AR406" s="7"/>
      <c r="AS406" s="7"/>
      <c r="AT406" s="7"/>
      <c r="AU406" s="7"/>
      <c r="AV406" s="55"/>
      <c r="AW406" s="7"/>
      <c r="AX406" s="7"/>
      <c r="AY406" s="7"/>
      <c r="AZ406" s="7"/>
      <c r="BA406" s="7" t="s">
        <v>1317</v>
      </c>
      <c r="BB406" s="7" t="s">
        <v>1317</v>
      </c>
      <c r="BC406" s="7" t="s">
        <v>1317</v>
      </c>
      <c r="BD406" s="7"/>
      <c r="BE406" s="7"/>
      <c r="BF406" s="7"/>
      <c r="BG406" s="7"/>
      <c r="BH406" s="7"/>
      <c r="BI406" s="7"/>
      <c r="BJ406" s="7"/>
      <c r="BK406" s="7"/>
      <c r="BL406" s="781">
        <v>2</v>
      </c>
      <c r="BM406" s="221">
        <v>2</v>
      </c>
      <c r="BN406" s="221">
        <v>2</v>
      </c>
      <c r="BO406" s="221">
        <v>1</v>
      </c>
      <c r="BP406" s="221">
        <v>2</v>
      </c>
      <c r="BQ406" s="221">
        <v>2</v>
      </c>
      <c r="BR406" s="798">
        <v>2</v>
      </c>
      <c r="BS406" s="226">
        <v>2</v>
      </c>
      <c r="BT406" s="221">
        <v>2</v>
      </c>
      <c r="BU406" s="221">
        <v>1</v>
      </c>
      <c r="BV406" s="221">
        <v>2</v>
      </c>
      <c r="BW406" s="798">
        <v>2</v>
      </c>
      <c r="BX406" s="221">
        <v>2</v>
      </c>
      <c r="BY406" s="798">
        <v>2</v>
      </c>
      <c r="BZ406" s="798">
        <v>2</v>
      </c>
      <c r="CA406" s="221">
        <v>2</v>
      </c>
      <c r="CB406" s="221">
        <v>2</v>
      </c>
      <c r="CC406" s="221">
        <v>2</v>
      </c>
      <c r="CD406" s="337">
        <v>2</v>
      </c>
      <c r="CE406" s="221">
        <v>2</v>
      </c>
      <c r="CF406" s="221">
        <v>2</v>
      </c>
      <c r="CG406" s="221">
        <v>2</v>
      </c>
      <c r="CH406" s="221">
        <v>2</v>
      </c>
      <c r="CI406" s="221">
        <v>2</v>
      </c>
      <c r="CJ406" s="337">
        <v>2</v>
      </c>
      <c r="CK406" s="221">
        <v>2</v>
      </c>
      <c r="CL406" s="222">
        <f t="shared" si="238"/>
        <v>24</v>
      </c>
      <c r="CM406" s="237">
        <f t="shared" si="239"/>
        <v>0.92307692307692313</v>
      </c>
      <c r="CN406" s="222">
        <f t="shared" si="240"/>
        <v>2</v>
      </c>
      <c r="CO406" s="237">
        <f t="shared" si="241"/>
        <v>7.6923076923076927E-2</v>
      </c>
      <c r="CP406" s="222">
        <f t="shared" si="242"/>
        <v>0</v>
      </c>
      <c r="CQ406" s="237">
        <f t="shared" si="243"/>
        <v>0</v>
      </c>
      <c r="CR406" s="222">
        <f t="shared" si="244"/>
        <v>0</v>
      </c>
      <c r="CS406" s="237">
        <f t="shared" si="245"/>
        <v>0</v>
      </c>
      <c r="CT406" s="223">
        <f t="shared" si="246"/>
        <v>1.9230769230769231</v>
      </c>
      <c r="CU406" s="223" t="str">
        <f t="shared" si="247"/>
        <v>Đạt mục tiêu</v>
      </c>
      <c r="CV406" s="5"/>
    </row>
    <row r="407" spans="1:100" s="302" customFormat="1" ht="27" customHeight="1">
      <c r="A407" s="227"/>
      <c r="B407" s="1222" t="s">
        <v>147</v>
      </c>
      <c r="C407" s="1223"/>
      <c r="D407" s="1223"/>
      <c r="E407" s="1223"/>
      <c r="F407" s="1222"/>
      <c r="G407" s="1222"/>
      <c r="H407" s="577"/>
      <c r="I407" s="592"/>
      <c r="J407" s="305"/>
      <c r="K407" s="501"/>
      <c r="L407" s="372"/>
      <c r="M407" s="372"/>
      <c r="N407" s="305"/>
      <c r="O407" s="305"/>
      <c r="P407" s="573"/>
      <c r="Q407" s="581" t="s">
        <v>38</v>
      </c>
      <c r="R407" s="581" t="s">
        <v>38</v>
      </c>
      <c r="S407" s="581" t="s">
        <v>38</v>
      </c>
      <c r="T407" s="581" t="s">
        <v>38</v>
      </c>
      <c r="U407" s="581" t="s">
        <v>38</v>
      </c>
      <c r="V407" s="581" t="s">
        <v>38</v>
      </c>
      <c r="W407" s="414" t="s">
        <v>38</v>
      </c>
      <c r="X407" s="581" t="s">
        <v>38</v>
      </c>
      <c r="Y407" s="581" t="s">
        <v>38</v>
      </c>
      <c r="Z407" s="581" t="s">
        <v>38</v>
      </c>
      <c r="AA407" s="581" t="s">
        <v>38</v>
      </c>
      <c r="AB407" s="404" t="s">
        <v>38</v>
      </c>
      <c r="AC407" s="647" t="s">
        <v>38</v>
      </c>
      <c r="AD407" s="83" t="s">
        <v>38</v>
      </c>
      <c r="AE407" s="83" t="s">
        <v>38</v>
      </c>
      <c r="AF407" s="83" t="s">
        <v>38</v>
      </c>
      <c r="AG407" s="296" t="s">
        <v>38</v>
      </c>
      <c r="AH407" s="296" t="s">
        <v>38</v>
      </c>
      <c r="AI407" s="296" t="s">
        <v>38</v>
      </c>
      <c r="AJ407" s="296" t="s">
        <v>38</v>
      </c>
      <c r="AK407" s="296" t="s">
        <v>38</v>
      </c>
      <c r="AL407" s="296" t="s">
        <v>38</v>
      </c>
      <c r="AM407" s="296" t="s">
        <v>38</v>
      </c>
      <c r="AN407" s="296" t="s">
        <v>38</v>
      </c>
      <c r="AO407" s="296" t="s">
        <v>38</v>
      </c>
      <c r="AP407" s="296" t="s">
        <v>38</v>
      </c>
      <c r="AQ407" s="296" t="s">
        <v>38</v>
      </c>
      <c r="AR407" s="296" t="s">
        <v>38</v>
      </c>
      <c r="AS407" s="296" t="s">
        <v>38</v>
      </c>
      <c r="AT407" s="296" t="s">
        <v>38</v>
      </c>
      <c r="AU407" s="296" t="s">
        <v>38</v>
      </c>
      <c r="AV407" s="296" t="s">
        <v>38</v>
      </c>
      <c r="AW407" s="296" t="s">
        <v>38</v>
      </c>
      <c r="AX407" s="296" t="s">
        <v>38</v>
      </c>
      <c r="AY407" s="296"/>
      <c r="AZ407" s="296"/>
      <c r="BA407" s="192" t="s">
        <v>38</v>
      </c>
      <c r="BB407" s="192" t="s">
        <v>38</v>
      </c>
      <c r="BC407" s="192" t="s">
        <v>38</v>
      </c>
      <c r="BD407" s="192" t="s">
        <v>38</v>
      </c>
      <c r="BE407" s="296" t="s">
        <v>38</v>
      </c>
      <c r="BF407" s="296" t="s">
        <v>38</v>
      </c>
      <c r="BG407" s="296" t="s">
        <v>38</v>
      </c>
      <c r="BH407" s="296" t="s">
        <v>38</v>
      </c>
      <c r="BI407" s="296" t="s">
        <v>38</v>
      </c>
      <c r="BJ407" s="296" t="s">
        <v>38</v>
      </c>
      <c r="BK407" s="296" t="s">
        <v>38</v>
      </c>
      <c r="BL407" s="781">
        <v>2</v>
      </c>
      <c r="BM407" s="221">
        <v>2</v>
      </c>
      <c r="BN407" s="221">
        <v>2</v>
      </c>
      <c r="BO407" s="221">
        <v>2</v>
      </c>
      <c r="BP407" s="221">
        <v>2</v>
      </c>
      <c r="BQ407" s="221">
        <v>2</v>
      </c>
      <c r="BR407" s="798">
        <v>2</v>
      </c>
      <c r="BS407" s="226">
        <v>2</v>
      </c>
      <c r="BT407" s="221">
        <v>2</v>
      </c>
      <c r="BU407" s="221">
        <v>2</v>
      </c>
      <c r="BV407" s="221">
        <v>2</v>
      </c>
      <c r="BW407" s="798">
        <v>2</v>
      </c>
      <c r="BX407" s="221">
        <v>2</v>
      </c>
      <c r="BY407" s="798">
        <v>2</v>
      </c>
      <c r="BZ407" s="798">
        <v>2</v>
      </c>
      <c r="CA407" s="221">
        <v>2</v>
      </c>
      <c r="CB407" s="221">
        <v>2</v>
      </c>
      <c r="CC407" s="221">
        <v>2</v>
      </c>
      <c r="CD407" s="337">
        <v>2</v>
      </c>
      <c r="CE407" s="221">
        <v>2</v>
      </c>
      <c r="CF407" s="221">
        <v>2</v>
      </c>
      <c r="CG407" s="221">
        <v>2</v>
      </c>
      <c r="CH407" s="221">
        <v>2</v>
      </c>
      <c r="CI407" s="221">
        <v>2</v>
      </c>
      <c r="CJ407" s="337">
        <v>2</v>
      </c>
      <c r="CK407" s="221">
        <v>2</v>
      </c>
      <c r="CL407" s="296" t="s">
        <v>38</v>
      </c>
      <c r="CM407" s="296" t="s">
        <v>38</v>
      </c>
      <c r="CN407" s="296" t="s">
        <v>38</v>
      </c>
      <c r="CO407" s="296" t="s">
        <v>38</v>
      </c>
      <c r="CP407" s="296" t="s">
        <v>38</v>
      </c>
      <c r="CQ407" s="296" t="s">
        <v>38</v>
      </c>
      <c r="CR407" s="296" t="s">
        <v>38</v>
      </c>
      <c r="CS407" s="296" t="s">
        <v>38</v>
      </c>
      <c r="CT407" s="296" t="s">
        <v>38</v>
      </c>
      <c r="CU407" s="296" t="s">
        <v>38</v>
      </c>
      <c r="CV407" s="423" t="s">
        <v>38</v>
      </c>
    </row>
    <row r="408" spans="1:100" s="1" customFormat="1" ht="84">
      <c r="A408" s="1036">
        <v>141</v>
      </c>
      <c r="B408" s="1225" t="s">
        <v>504</v>
      </c>
      <c r="C408" s="1033" t="s">
        <v>28</v>
      </c>
      <c r="D408" s="1225" t="s">
        <v>430</v>
      </c>
      <c r="E408" s="1033" t="s">
        <v>26</v>
      </c>
      <c r="F408" s="1024" t="s">
        <v>430</v>
      </c>
      <c r="G408" s="579" t="s">
        <v>1961</v>
      </c>
      <c r="H408" s="218" t="s">
        <v>2569</v>
      </c>
      <c r="I408" s="539"/>
      <c r="J408" s="107" t="s">
        <v>745</v>
      </c>
      <c r="K408" s="473" t="s">
        <v>1646</v>
      </c>
      <c r="L408" s="5" t="s">
        <v>32</v>
      </c>
      <c r="M408" s="212" t="s">
        <v>31</v>
      </c>
      <c r="N408" s="165" t="s">
        <v>11</v>
      </c>
      <c r="O408" s="221" t="s">
        <v>29</v>
      </c>
      <c r="P408" s="221" t="s">
        <v>24</v>
      </c>
      <c r="Q408" s="5"/>
      <c r="R408" s="5"/>
      <c r="S408" s="5"/>
      <c r="T408" s="5" t="s">
        <v>24</v>
      </c>
      <c r="U408" s="6"/>
      <c r="V408" s="5"/>
      <c r="W408" s="5"/>
      <c r="X408" s="5"/>
      <c r="Y408" s="5"/>
      <c r="Z408" s="5"/>
      <c r="AA408" s="5"/>
      <c r="AB408" s="80">
        <f t="shared" ref="AB408:AB414" si="248">COUNTIF($Q408:$AA408,"x")</f>
        <v>1</v>
      </c>
      <c r="AC408" s="642"/>
      <c r="AD408" s="7"/>
      <c r="AE408" s="7"/>
      <c r="AF408" s="7"/>
      <c r="AG408" s="7"/>
      <c r="AH408" s="7"/>
      <c r="AI408" s="7"/>
      <c r="AJ408" s="7"/>
      <c r="AK408" s="7"/>
      <c r="AL408" s="7"/>
      <c r="AM408" s="7"/>
      <c r="AN408" s="7"/>
      <c r="AO408" s="7"/>
      <c r="AP408" s="55"/>
      <c r="AQ408" s="55"/>
      <c r="AR408" s="55" t="s">
        <v>1317</v>
      </c>
      <c r="AS408" s="7"/>
      <c r="AT408" s="7"/>
      <c r="AU408" s="7"/>
      <c r="AV408" s="55"/>
      <c r="AW408" s="7"/>
      <c r="AX408" s="7"/>
      <c r="AY408" s="7"/>
      <c r="AZ408" s="7"/>
      <c r="BA408" s="7"/>
      <c r="BB408" s="7"/>
      <c r="BC408" s="7"/>
      <c r="BD408" s="7"/>
      <c r="BE408" s="7"/>
      <c r="BF408" s="7"/>
      <c r="BG408" s="7"/>
      <c r="BH408" s="7"/>
      <c r="BI408" s="7"/>
      <c r="BJ408" s="7"/>
      <c r="BK408" s="7"/>
      <c r="BL408" s="781">
        <v>2</v>
      </c>
      <c r="BM408" s="221">
        <v>2</v>
      </c>
      <c r="BN408" s="221">
        <v>2</v>
      </c>
      <c r="BO408" s="221">
        <v>2</v>
      </c>
      <c r="BP408" s="221">
        <v>2</v>
      </c>
      <c r="BQ408" s="221">
        <v>2</v>
      </c>
      <c r="BR408" s="798">
        <v>1</v>
      </c>
      <c r="BS408" s="226">
        <v>2</v>
      </c>
      <c r="BT408" s="221">
        <v>2</v>
      </c>
      <c r="BU408" s="221">
        <v>2</v>
      </c>
      <c r="BV408" s="221">
        <v>2</v>
      </c>
      <c r="BW408" s="798">
        <v>2</v>
      </c>
      <c r="BX408" s="221">
        <v>2</v>
      </c>
      <c r="BY408" s="798">
        <v>2</v>
      </c>
      <c r="BZ408" s="798">
        <v>2</v>
      </c>
      <c r="CA408" s="221">
        <v>2</v>
      </c>
      <c r="CB408" s="221">
        <v>2</v>
      </c>
      <c r="CC408" s="221">
        <v>2</v>
      </c>
      <c r="CD408" s="337">
        <v>1</v>
      </c>
      <c r="CE408" s="221">
        <v>2</v>
      </c>
      <c r="CF408" s="221">
        <v>2</v>
      </c>
      <c r="CG408" s="221">
        <v>2</v>
      </c>
      <c r="CH408" s="221">
        <v>2</v>
      </c>
      <c r="CI408" s="221">
        <v>2</v>
      </c>
      <c r="CJ408" s="337">
        <v>2</v>
      </c>
      <c r="CK408" s="221">
        <v>2</v>
      </c>
      <c r="CL408" s="222">
        <f t="shared" ref="CL408:CL414" si="249">COUNTIF(BL408:CK408,"2")</f>
        <v>24</v>
      </c>
      <c r="CM408" s="237">
        <f t="shared" ref="CM408:CM414" si="250">CL408/(CL408+CN408+CP408+CR408)</f>
        <v>0.92307692307692313</v>
      </c>
      <c r="CN408" s="222">
        <f t="shared" ref="CN408:CN414" si="251">COUNTIF(BL408:CK408,"1")</f>
        <v>2</v>
      </c>
      <c r="CO408" s="237">
        <f t="shared" ref="CO408:CO414" si="252">CN408/(CL408+CN408+CP408+CR408)</f>
        <v>7.6923076923076927E-2</v>
      </c>
      <c r="CP408" s="222">
        <f t="shared" ref="CP408:CP414" si="253">COUNTIF(BL408:CK408,"0")</f>
        <v>0</v>
      </c>
      <c r="CQ408" s="237">
        <f t="shared" ref="CQ408:CQ414" si="254">CP408/(CL408+CN408+CP408+CR408)</f>
        <v>0</v>
      </c>
      <c r="CR408" s="222">
        <f t="shared" ref="CR408:CR414" si="255">COUNTIF(BL408:CK408,"KĐG")</f>
        <v>0</v>
      </c>
      <c r="CS408" s="237">
        <f t="shared" ref="CS408:CS414" si="256">CR408/(CL408+CN408+CP408+CR408)</f>
        <v>0</v>
      </c>
      <c r="CT408" s="223">
        <f t="shared" ref="CT408:CT414" si="257">(((CL408*2)+(CN408*1)+(CP408*0)))/(CL408+CN408+CP408)</f>
        <v>1.9230769230769231</v>
      </c>
      <c r="CU408" s="223" t="str">
        <f t="shared" ref="CU408:CU414" si="258">IF(CS408&gt;=50%,"KĐG",IF(CT408&gt;=1.6,"Đạt mục tiêu",IF(CT408&gt;=1,"Cần cố gắng","Chưa đạt")))</f>
        <v>Đạt mục tiêu</v>
      </c>
      <c r="CV408" s="5"/>
    </row>
    <row r="409" spans="1:100" s="1" customFormat="1" ht="72">
      <c r="A409" s="1036"/>
      <c r="B409" s="1024"/>
      <c r="C409" s="1033"/>
      <c r="D409" s="1024"/>
      <c r="E409" s="1033"/>
      <c r="F409" s="1024"/>
      <c r="G409" s="579" t="s">
        <v>1202</v>
      </c>
      <c r="H409" s="218" t="s">
        <v>2569</v>
      </c>
      <c r="I409" s="539"/>
      <c r="J409" s="107" t="s">
        <v>746</v>
      </c>
      <c r="K409" s="473" t="s">
        <v>1643</v>
      </c>
      <c r="L409" s="5" t="s">
        <v>32</v>
      </c>
      <c r="M409" s="212" t="s">
        <v>31</v>
      </c>
      <c r="N409" s="165" t="s">
        <v>11</v>
      </c>
      <c r="O409" s="221" t="s">
        <v>29</v>
      </c>
      <c r="P409" s="221" t="s">
        <v>24</v>
      </c>
      <c r="Q409" s="5"/>
      <c r="R409" s="5"/>
      <c r="S409" s="5"/>
      <c r="T409" s="5" t="s">
        <v>24</v>
      </c>
      <c r="U409" s="6"/>
      <c r="V409" s="5"/>
      <c r="W409" s="5"/>
      <c r="X409" s="5"/>
      <c r="Y409" s="5"/>
      <c r="Z409" s="5"/>
      <c r="AA409" s="5"/>
      <c r="AB409" s="80">
        <f t="shared" si="248"/>
        <v>1</v>
      </c>
      <c r="AC409" s="642"/>
      <c r="AD409" s="7"/>
      <c r="AE409" s="7"/>
      <c r="AF409" s="7"/>
      <c r="AG409" s="7"/>
      <c r="AH409" s="7"/>
      <c r="AI409" s="7"/>
      <c r="AJ409" s="7"/>
      <c r="AK409" s="7"/>
      <c r="AL409" s="7"/>
      <c r="AM409" s="7"/>
      <c r="AN409" s="7"/>
      <c r="AO409" s="7"/>
      <c r="AP409" s="55" t="s">
        <v>1183</v>
      </c>
      <c r="AQ409" s="55"/>
      <c r="AR409" s="55"/>
      <c r="AS409" s="7"/>
      <c r="AT409" s="7"/>
      <c r="AU409" s="7"/>
      <c r="AV409" s="55"/>
      <c r="AW409" s="7"/>
      <c r="AX409" s="7"/>
      <c r="AY409" s="7"/>
      <c r="AZ409" s="7"/>
      <c r="BA409" s="7"/>
      <c r="BB409" s="7"/>
      <c r="BC409" s="7"/>
      <c r="BD409" s="7"/>
      <c r="BE409" s="7"/>
      <c r="BF409" s="7"/>
      <c r="BG409" s="7"/>
      <c r="BH409" s="7"/>
      <c r="BI409" s="7"/>
      <c r="BJ409" s="7"/>
      <c r="BK409" s="7"/>
      <c r="BL409" s="781">
        <v>2</v>
      </c>
      <c r="BM409" s="221">
        <v>2</v>
      </c>
      <c r="BN409" s="221">
        <v>2</v>
      </c>
      <c r="BO409" s="221">
        <v>1</v>
      </c>
      <c r="BP409" s="221">
        <v>2</v>
      </c>
      <c r="BQ409" s="221">
        <v>2</v>
      </c>
      <c r="BR409" s="798">
        <v>2</v>
      </c>
      <c r="BS409" s="226">
        <v>2</v>
      </c>
      <c r="BT409" s="221">
        <v>2</v>
      </c>
      <c r="BU409" s="221">
        <v>2</v>
      </c>
      <c r="BV409" s="221">
        <v>1</v>
      </c>
      <c r="BW409" s="798">
        <v>2</v>
      </c>
      <c r="BX409" s="221">
        <v>2</v>
      </c>
      <c r="BY409" s="798">
        <v>1</v>
      </c>
      <c r="BZ409" s="798">
        <v>2</v>
      </c>
      <c r="CA409" s="221">
        <v>2</v>
      </c>
      <c r="CB409" s="221">
        <v>2</v>
      </c>
      <c r="CC409" s="221">
        <v>2</v>
      </c>
      <c r="CD409" s="337">
        <v>2</v>
      </c>
      <c r="CE409" s="221">
        <v>2</v>
      </c>
      <c r="CF409" s="221">
        <v>2</v>
      </c>
      <c r="CG409" s="221">
        <v>2</v>
      </c>
      <c r="CH409" s="221">
        <v>2</v>
      </c>
      <c r="CI409" s="221">
        <v>2</v>
      </c>
      <c r="CJ409" s="337">
        <v>2</v>
      </c>
      <c r="CK409" s="221">
        <v>2</v>
      </c>
      <c r="CL409" s="222">
        <f t="shared" si="249"/>
        <v>23</v>
      </c>
      <c r="CM409" s="237">
        <f t="shared" si="250"/>
        <v>0.88461538461538458</v>
      </c>
      <c r="CN409" s="222">
        <f t="shared" si="251"/>
        <v>3</v>
      </c>
      <c r="CO409" s="237">
        <f t="shared" si="252"/>
        <v>0.11538461538461539</v>
      </c>
      <c r="CP409" s="222">
        <f t="shared" si="253"/>
        <v>0</v>
      </c>
      <c r="CQ409" s="237">
        <f t="shared" si="254"/>
        <v>0</v>
      </c>
      <c r="CR409" s="222">
        <f t="shared" si="255"/>
        <v>0</v>
      </c>
      <c r="CS409" s="237">
        <f t="shared" si="256"/>
        <v>0</v>
      </c>
      <c r="CT409" s="223">
        <f t="shared" si="257"/>
        <v>1.8846153846153846</v>
      </c>
      <c r="CU409" s="223" t="str">
        <f t="shared" si="258"/>
        <v>Đạt mục tiêu</v>
      </c>
      <c r="CV409" s="5"/>
    </row>
    <row r="410" spans="1:100" s="1" customFormat="1" ht="55.5">
      <c r="A410" s="1036">
        <v>142</v>
      </c>
      <c r="B410" s="1044" t="s">
        <v>1356</v>
      </c>
      <c r="C410" s="1033" t="s">
        <v>26</v>
      </c>
      <c r="D410" s="1024" t="s">
        <v>146</v>
      </c>
      <c r="E410" s="1033" t="s">
        <v>26</v>
      </c>
      <c r="F410" s="1044" t="s">
        <v>1355</v>
      </c>
      <c r="G410" s="217" t="s">
        <v>868</v>
      </c>
      <c r="H410" s="217"/>
      <c r="I410" s="591"/>
      <c r="J410" s="107"/>
      <c r="K410" s="469"/>
      <c r="L410" s="212" t="s">
        <v>32</v>
      </c>
      <c r="M410" s="212" t="s">
        <v>31</v>
      </c>
      <c r="N410" s="165" t="s">
        <v>11</v>
      </c>
      <c r="O410" s="221" t="s">
        <v>29</v>
      </c>
      <c r="P410" s="221" t="s">
        <v>24</v>
      </c>
      <c r="Q410" s="5" t="s">
        <v>24</v>
      </c>
      <c r="R410" s="5"/>
      <c r="S410" s="5"/>
      <c r="T410" s="5"/>
      <c r="U410" s="6"/>
      <c r="V410" s="5"/>
      <c r="W410" s="5"/>
      <c r="X410" s="5"/>
      <c r="Y410" s="5"/>
      <c r="Z410" s="5"/>
      <c r="AA410" s="5"/>
      <c r="AB410" s="80">
        <f t="shared" si="248"/>
        <v>1</v>
      </c>
      <c r="AC410" s="565" t="s">
        <v>1317</v>
      </c>
      <c r="AD410" s="5"/>
      <c r="AE410" s="5"/>
      <c r="AF410" s="5" t="s">
        <v>1317</v>
      </c>
      <c r="AG410" s="7"/>
      <c r="AH410" s="7"/>
      <c r="AI410" s="7"/>
      <c r="AJ410" s="7"/>
      <c r="AK410" s="7"/>
      <c r="AL410" s="7"/>
      <c r="AM410" s="7"/>
      <c r="AN410" s="7"/>
      <c r="AO410" s="7"/>
      <c r="AP410" s="7"/>
      <c r="AQ410" s="7"/>
      <c r="AR410" s="7"/>
      <c r="AS410" s="7"/>
      <c r="AT410" s="7"/>
      <c r="AU410" s="7"/>
      <c r="AV410" s="55"/>
      <c r="AW410" s="7"/>
      <c r="AX410" s="7"/>
      <c r="AY410" s="7"/>
      <c r="AZ410" s="7"/>
      <c r="BA410" s="7"/>
      <c r="BB410" s="7"/>
      <c r="BC410" s="7"/>
      <c r="BD410" s="7"/>
      <c r="BE410" s="7"/>
      <c r="BF410" s="7"/>
      <c r="BG410" s="7"/>
      <c r="BH410" s="7"/>
      <c r="BI410" s="7"/>
      <c r="BJ410" s="7"/>
      <c r="BK410" s="7"/>
      <c r="BL410" s="781">
        <v>2</v>
      </c>
      <c r="BM410" s="221">
        <v>2</v>
      </c>
      <c r="BN410" s="221">
        <v>2</v>
      </c>
      <c r="BO410" s="221">
        <v>2</v>
      </c>
      <c r="BP410" s="221">
        <v>2</v>
      </c>
      <c r="BQ410" s="221">
        <v>2</v>
      </c>
      <c r="BR410" s="798">
        <v>2</v>
      </c>
      <c r="BS410" s="226">
        <v>2</v>
      </c>
      <c r="BT410" s="221">
        <v>2</v>
      </c>
      <c r="BU410" s="221">
        <v>2</v>
      </c>
      <c r="BV410" s="221">
        <v>2</v>
      </c>
      <c r="BW410" s="798">
        <v>1</v>
      </c>
      <c r="BX410" s="221">
        <v>2</v>
      </c>
      <c r="BY410" s="798">
        <v>2</v>
      </c>
      <c r="BZ410" s="798">
        <v>2</v>
      </c>
      <c r="CA410" s="221">
        <v>2</v>
      </c>
      <c r="CB410" s="221">
        <v>2</v>
      </c>
      <c r="CC410" s="221">
        <v>2</v>
      </c>
      <c r="CD410" s="337">
        <v>2</v>
      </c>
      <c r="CE410" s="221">
        <v>2</v>
      </c>
      <c r="CF410" s="221">
        <v>2</v>
      </c>
      <c r="CG410" s="221">
        <v>2</v>
      </c>
      <c r="CH410" s="221">
        <v>2</v>
      </c>
      <c r="CI410" s="221">
        <v>2</v>
      </c>
      <c r="CJ410" s="337">
        <v>2</v>
      </c>
      <c r="CK410" s="221">
        <v>2</v>
      </c>
      <c r="CL410" s="222">
        <f t="shared" si="249"/>
        <v>25</v>
      </c>
      <c r="CM410" s="237">
        <f t="shared" si="250"/>
        <v>0.96153846153846156</v>
      </c>
      <c r="CN410" s="222">
        <f t="shared" si="251"/>
        <v>1</v>
      </c>
      <c r="CO410" s="237">
        <f t="shared" si="252"/>
        <v>3.8461538461538464E-2</v>
      </c>
      <c r="CP410" s="222">
        <f t="shared" si="253"/>
        <v>0</v>
      </c>
      <c r="CQ410" s="237">
        <f t="shared" si="254"/>
        <v>0</v>
      </c>
      <c r="CR410" s="222">
        <f t="shared" si="255"/>
        <v>0</v>
      </c>
      <c r="CS410" s="237">
        <f t="shared" si="256"/>
        <v>0</v>
      </c>
      <c r="CT410" s="223">
        <f t="shared" si="257"/>
        <v>1.9615384615384615</v>
      </c>
      <c r="CU410" s="223" t="str">
        <f t="shared" si="258"/>
        <v>Đạt mục tiêu</v>
      </c>
      <c r="CV410" s="5"/>
    </row>
    <row r="411" spans="1:100" s="1" customFormat="1" ht="55.5">
      <c r="A411" s="1036"/>
      <c r="B411" s="1024"/>
      <c r="C411" s="1033"/>
      <c r="D411" s="1024"/>
      <c r="E411" s="1033"/>
      <c r="F411" s="1024"/>
      <c r="G411" s="217" t="s">
        <v>867</v>
      </c>
      <c r="H411" s="217"/>
      <c r="I411" s="591"/>
      <c r="J411" s="107"/>
      <c r="K411" s="469"/>
      <c r="L411" s="5" t="s">
        <v>32</v>
      </c>
      <c r="M411" s="212" t="s">
        <v>31</v>
      </c>
      <c r="N411" s="165" t="s">
        <v>11</v>
      </c>
      <c r="O411" s="221" t="s">
        <v>29</v>
      </c>
      <c r="P411" s="221" t="s">
        <v>24</v>
      </c>
      <c r="Q411" s="5"/>
      <c r="R411" s="5"/>
      <c r="S411" s="5" t="s">
        <v>24</v>
      </c>
      <c r="T411" s="5"/>
      <c r="U411" s="6"/>
      <c r="V411" s="5"/>
      <c r="W411" s="5"/>
      <c r="X411" s="5"/>
      <c r="Y411" s="5"/>
      <c r="Z411" s="5"/>
      <c r="AA411" s="5"/>
      <c r="AB411" s="80">
        <f t="shared" si="248"/>
        <v>1</v>
      </c>
      <c r="AC411" s="642"/>
      <c r="AD411" s="7"/>
      <c r="AE411" s="7"/>
      <c r="AF411" s="7"/>
      <c r="AG411" s="7"/>
      <c r="AH411" s="7"/>
      <c r="AI411" s="7"/>
      <c r="AJ411" s="7"/>
      <c r="AK411" s="7"/>
      <c r="AL411" s="7"/>
      <c r="AM411" s="7" t="s">
        <v>1317</v>
      </c>
      <c r="AN411" s="7" t="s">
        <v>1317</v>
      </c>
      <c r="AO411" s="7"/>
      <c r="AP411" s="7"/>
      <c r="AQ411" s="7"/>
      <c r="AR411" s="7"/>
      <c r="AS411" s="7"/>
      <c r="AT411" s="7"/>
      <c r="AU411" s="7"/>
      <c r="AV411" s="55"/>
      <c r="AW411" s="7"/>
      <c r="AX411" s="7"/>
      <c r="AY411" s="7"/>
      <c r="AZ411" s="7"/>
      <c r="BA411" s="7"/>
      <c r="BB411" s="7"/>
      <c r="BC411" s="7"/>
      <c r="BD411" s="7"/>
      <c r="BE411" s="7"/>
      <c r="BF411" s="7"/>
      <c r="BG411" s="7"/>
      <c r="BH411" s="7"/>
      <c r="BI411" s="7"/>
      <c r="BJ411" s="7"/>
      <c r="BK411" s="7"/>
      <c r="BL411" s="781">
        <v>2</v>
      </c>
      <c r="BM411" s="221">
        <v>2</v>
      </c>
      <c r="BN411" s="221">
        <v>2</v>
      </c>
      <c r="BO411" s="221">
        <v>2</v>
      </c>
      <c r="BP411" s="221">
        <v>2</v>
      </c>
      <c r="BQ411" s="221">
        <v>2</v>
      </c>
      <c r="BR411" s="798">
        <v>2</v>
      </c>
      <c r="BS411" s="226">
        <v>2</v>
      </c>
      <c r="BT411" s="221">
        <v>2</v>
      </c>
      <c r="BU411" s="221">
        <v>2</v>
      </c>
      <c r="BV411" s="221">
        <v>2</v>
      </c>
      <c r="BW411" s="798">
        <v>2</v>
      </c>
      <c r="BX411" s="221">
        <v>2</v>
      </c>
      <c r="BY411" s="798">
        <v>2</v>
      </c>
      <c r="BZ411" s="798">
        <v>2</v>
      </c>
      <c r="CA411" s="221">
        <v>2</v>
      </c>
      <c r="CB411" s="221">
        <v>2</v>
      </c>
      <c r="CC411" s="221">
        <v>2</v>
      </c>
      <c r="CD411" s="337">
        <v>2</v>
      </c>
      <c r="CE411" s="221">
        <v>2</v>
      </c>
      <c r="CF411" s="221">
        <v>2</v>
      </c>
      <c r="CG411" s="221">
        <v>2</v>
      </c>
      <c r="CH411" s="221">
        <v>2</v>
      </c>
      <c r="CI411" s="221">
        <v>2</v>
      </c>
      <c r="CJ411" s="337">
        <v>2</v>
      </c>
      <c r="CK411" s="221">
        <v>2</v>
      </c>
      <c r="CL411" s="222">
        <f t="shared" si="249"/>
        <v>26</v>
      </c>
      <c r="CM411" s="237">
        <f t="shared" si="250"/>
        <v>1</v>
      </c>
      <c r="CN411" s="222">
        <f t="shared" si="251"/>
        <v>0</v>
      </c>
      <c r="CO411" s="237">
        <f t="shared" si="252"/>
        <v>0</v>
      </c>
      <c r="CP411" s="222">
        <f t="shared" si="253"/>
        <v>0</v>
      </c>
      <c r="CQ411" s="237">
        <f t="shared" si="254"/>
        <v>0</v>
      </c>
      <c r="CR411" s="222">
        <f t="shared" si="255"/>
        <v>0</v>
      </c>
      <c r="CS411" s="237">
        <f t="shared" si="256"/>
        <v>0</v>
      </c>
      <c r="CT411" s="223">
        <f t="shared" si="257"/>
        <v>2</v>
      </c>
      <c r="CU411" s="223" t="str">
        <f t="shared" si="258"/>
        <v>Đạt mục tiêu</v>
      </c>
      <c r="CV411" s="5"/>
    </row>
    <row r="412" spans="1:100" s="1" customFormat="1" ht="78" customHeight="1">
      <c r="A412" s="1036"/>
      <c r="B412" s="1024"/>
      <c r="C412" s="1033"/>
      <c r="D412" s="1024"/>
      <c r="E412" s="1033"/>
      <c r="F412" s="1024"/>
      <c r="G412" s="217" t="s">
        <v>869</v>
      </c>
      <c r="H412" s="217"/>
      <c r="I412" s="591"/>
      <c r="J412" s="107"/>
      <c r="K412" s="469"/>
      <c r="L412" s="212" t="s">
        <v>32</v>
      </c>
      <c r="M412" s="212" t="s">
        <v>31</v>
      </c>
      <c r="N412" s="165" t="s">
        <v>11</v>
      </c>
      <c r="O412" s="221" t="s">
        <v>29</v>
      </c>
      <c r="P412" s="221" t="s">
        <v>24</v>
      </c>
      <c r="Q412" s="5"/>
      <c r="R412" s="5"/>
      <c r="S412" s="5"/>
      <c r="T412" s="5"/>
      <c r="U412" s="6"/>
      <c r="V412" s="5"/>
      <c r="W412" s="5"/>
      <c r="X412" s="5"/>
      <c r="Y412" s="5" t="s">
        <v>24</v>
      </c>
      <c r="Z412" s="5"/>
      <c r="AA412" s="5"/>
      <c r="AB412" s="80">
        <f t="shared" si="248"/>
        <v>1</v>
      </c>
      <c r="AC412" s="642"/>
      <c r="AD412" s="7"/>
      <c r="AE412" s="7"/>
      <c r="AF412" s="7"/>
      <c r="AG412" s="7"/>
      <c r="AH412" s="7"/>
      <c r="AI412" s="7"/>
      <c r="AJ412" s="7"/>
      <c r="AK412" s="7"/>
      <c r="AL412" s="7"/>
      <c r="AM412" s="7"/>
      <c r="AN412" s="7"/>
      <c r="AO412" s="7"/>
      <c r="AP412" s="7"/>
      <c r="AQ412" s="7"/>
      <c r="AR412" s="7"/>
      <c r="AS412" s="7"/>
      <c r="AT412" s="7"/>
      <c r="AU412" s="7"/>
      <c r="AV412" s="55"/>
      <c r="AW412" s="7"/>
      <c r="AX412" s="7"/>
      <c r="AY412" s="7"/>
      <c r="AZ412" s="7"/>
      <c r="BA412" s="7"/>
      <c r="BB412" s="7"/>
      <c r="BC412" s="7"/>
      <c r="BD412" s="7"/>
      <c r="BE412" s="7" t="s">
        <v>1317</v>
      </c>
      <c r="BF412" s="7" t="s">
        <v>1317</v>
      </c>
      <c r="BG412" s="7" t="s">
        <v>1317</v>
      </c>
      <c r="BH412" s="7"/>
      <c r="BI412" s="7"/>
      <c r="BJ412" s="7"/>
      <c r="BK412" s="7"/>
      <c r="BL412" s="781">
        <v>2</v>
      </c>
      <c r="BM412" s="221">
        <v>2</v>
      </c>
      <c r="BN412" s="221">
        <v>2</v>
      </c>
      <c r="BO412" s="221">
        <v>1</v>
      </c>
      <c r="BP412" s="221">
        <v>2</v>
      </c>
      <c r="BQ412" s="221">
        <v>2</v>
      </c>
      <c r="BR412" s="798">
        <v>2</v>
      </c>
      <c r="BS412" s="226">
        <v>1</v>
      </c>
      <c r="BT412" s="221">
        <v>2</v>
      </c>
      <c r="BU412" s="221">
        <v>2</v>
      </c>
      <c r="BV412" s="221">
        <v>2</v>
      </c>
      <c r="BW412" s="798">
        <v>2</v>
      </c>
      <c r="BX412" s="221">
        <v>1</v>
      </c>
      <c r="BY412" s="798">
        <v>2</v>
      </c>
      <c r="BZ412" s="798">
        <v>2</v>
      </c>
      <c r="CA412" s="221">
        <v>2</v>
      </c>
      <c r="CB412" s="221">
        <v>2</v>
      </c>
      <c r="CC412" s="221">
        <v>2</v>
      </c>
      <c r="CD412" s="337">
        <v>1</v>
      </c>
      <c r="CE412" s="221">
        <v>2</v>
      </c>
      <c r="CF412" s="221">
        <v>2</v>
      </c>
      <c r="CG412" s="221">
        <v>2</v>
      </c>
      <c r="CH412" s="221">
        <v>1</v>
      </c>
      <c r="CI412" s="221">
        <v>2</v>
      </c>
      <c r="CJ412" s="337">
        <v>2</v>
      </c>
      <c r="CK412" s="221">
        <v>2</v>
      </c>
      <c r="CL412" s="222">
        <f t="shared" si="249"/>
        <v>21</v>
      </c>
      <c r="CM412" s="237">
        <f t="shared" si="250"/>
        <v>0.80769230769230771</v>
      </c>
      <c r="CN412" s="222">
        <f t="shared" si="251"/>
        <v>5</v>
      </c>
      <c r="CO412" s="237">
        <f t="shared" si="252"/>
        <v>0.19230769230769232</v>
      </c>
      <c r="CP412" s="222">
        <f t="shared" si="253"/>
        <v>0</v>
      </c>
      <c r="CQ412" s="237">
        <f t="shared" si="254"/>
        <v>0</v>
      </c>
      <c r="CR412" s="222">
        <f t="shared" si="255"/>
        <v>0</v>
      </c>
      <c r="CS412" s="237">
        <f t="shared" si="256"/>
        <v>0</v>
      </c>
      <c r="CT412" s="223">
        <f t="shared" si="257"/>
        <v>1.8076923076923077</v>
      </c>
      <c r="CU412" s="223" t="str">
        <f t="shared" si="258"/>
        <v>Đạt mục tiêu</v>
      </c>
      <c r="CV412" s="5"/>
    </row>
    <row r="413" spans="1:100" s="1" customFormat="1" ht="55.5">
      <c r="A413" s="1036"/>
      <c r="B413" s="1024"/>
      <c r="C413" s="1033"/>
      <c r="D413" s="1024"/>
      <c r="E413" s="1033"/>
      <c r="F413" s="1024"/>
      <c r="G413" s="217" t="s">
        <v>1502</v>
      </c>
      <c r="H413" s="217"/>
      <c r="I413" s="591"/>
      <c r="J413" s="212"/>
      <c r="K413" s="465"/>
      <c r="L413" s="5" t="s">
        <v>32</v>
      </c>
      <c r="M413" s="212" t="s">
        <v>31</v>
      </c>
      <c r="N413" s="165" t="s">
        <v>11</v>
      </c>
      <c r="O413" s="221" t="s">
        <v>29</v>
      </c>
      <c r="P413" s="221" t="s">
        <v>24</v>
      </c>
      <c r="Q413" s="5"/>
      <c r="R413" s="5"/>
      <c r="S413" s="5"/>
      <c r="T413" s="5"/>
      <c r="U413" s="195" t="s">
        <v>24</v>
      </c>
      <c r="V413" s="5"/>
      <c r="W413" s="5"/>
      <c r="X413" s="5"/>
      <c r="Y413" s="5"/>
      <c r="Z413" s="5"/>
      <c r="AA413" s="5"/>
      <c r="AB413" s="80">
        <f t="shared" si="248"/>
        <v>1</v>
      </c>
      <c r="AC413" s="642"/>
      <c r="AD413" s="7"/>
      <c r="AE413" s="7"/>
      <c r="AF413" s="7"/>
      <c r="AG413" s="7"/>
      <c r="AH413" s="7"/>
      <c r="AI413" s="7"/>
      <c r="AJ413" s="7"/>
      <c r="AK413" s="7"/>
      <c r="AL413" s="7"/>
      <c r="AM413" s="7"/>
      <c r="AN413" s="7"/>
      <c r="AO413" s="7"/>
      <c r="AP413" s="7"/>
      <c r="AQ413" s="7"/>
      <c r="AR413" s="7"/>
      <c r="AS413" s="7"/>
      <c r="AT413" s="7" t="s">
        <v>1317</v>
      </c>
      <c r="AU413" s="7" t="s">
        <v>1318</v>
      </c>
      <c r="AV413" s="55"/>
      <c r="AW413" s="7"/>
      <c r="AX413" s="7"/>
      <c r="AY413" s="7"/>
      <c r="AZ413" s="7"/>
      <c r="BA413" s="7"/>
      <c r="BB413" s="7"/>
      <c r="BC413" s="7"/>
      <c r="BD413" s="7"/>
      <c r="BE413" s="7"/>
      <c r="BF413" s="7"/>
      <c r="BG413" s="7"/>
      <c r="BH413" s="7"/>
      <c r="BI413" s="7"/>
      <c r="BJ413" s="7"/>
      <c r="BK413" s="7"/>
      <c r="BL413" s="781">
        <v>2</v>
      </c>
      <c r="BM413" s="221">
        <v>2</v>
      </c>
      <c r="BN413" s="221">
        <v>2</v>
      </c>
      <c r="BO413" s="221">
        <v>2</v>
      </c>
      <c r="BP413" s="221">
        <v>2</v>
      </c>
      <c r="BQ413" s="221">
        <v>2</v>
      </c>
      <c r="BR413" s="798">
        <v>2</v>
      </c>
      <c r="BS413" s="226">
        <v>2</v>
      </c>
      <c r="BT413" s="221">
        <v>2</v>
      </c>
      <c r="BU413" s="221">
        <v>2</v>
      </c>
      <c r="BV413" s="221">
        <v>2</v>
      </c>
      <c r="BW413" s="798">
        <v>2</v>
      </c>
      <c r="BX413" s="221">
        <v>1</v>
      </c>
      <c r="BY413" s="798">
        <v>2</v>
      </c>
      <c r="BZ413" s="798">
        <v>2</v>
      </c>
      <c r="CA413" s="221">
        <v>2</v>
      </c>
      <c r="CB413" s="221">
        <v>2</v>
      </c>
      <c r="CC413" s="221">
        <v>2</v>
      </c>
      <c r="CD413" s="337">
        <v>2</v>
      </c>
      <c r="CE413" s="221">
        <v>2</v>
      </c>
      <c r="CF413" s="221">
        <v>2</v>
      </c>
      <c r="CG413" s="221">
        <v>2</v>
      </c>
      <c r="CH413" s="221">
        <v>2</v>
      </c>
      <c r="CI413" s="221">
        <v>2</v>
      </c>
      <c r="CJ413" s="337">
        <v>2</v>
      </c>
      <c r="CK413" s="221">
        <v>2</v>
      </c>
      <c r="CL413" s="222">
        <f t="shared" si="249"/>
        <v>25</v>
      </c>
      <c r="CM413" s="237">
        <f t="shared" si="250"/>
        <v>0.96153846153846156</v>
      </c>
      <c r="CN413" s="222">
        <f t="shared" si="251"/>
        <v>1</v>
      </c>
      <c r="CO413" s="237">
        <f t="shared" si="252"/>
        <v>3.8461538461538464E-2</v>
      </c>
      <c r="CP413" s="222">
        <f t="shared" si="253"/>
        <v>0</v>
      </c>
      <c r="CQ413" s="237">
        <f t="shared" si="254"/>
        <v>0</v>
      </c>
      <c r="CR413" s="222">
        <f t="shared" si="255"/>
        <v>0</v>
      </c>
      <c r="CS413" s="237">
        <f t="shared" si="256"/>
        <v>0</v>
      </c>
      <c r="CT413" s="223">
        <f t="shared" si="257"/>
        <v>1.9615384615384615</v>
      </c>
      <c r="CU413" s="223" t="str">
        <f t="shared" si="258"/>
        <v>Đạt mục tiêu</v>
      </c>
      <c r="CV413" s="5"/>
    </row>
    <row r="414" spans="1:100" s="1" customFormat="1" ht="124">
      <c r="A414" s="227">
        <v>143</v>
      </c>
      <c r="B414" s="217" t="s">
        <v>2809</v>
      </c>
      <c r="C414" s="215" t="s">
        <v>26</v>
      </c>
      <c r="D414" s="217" t="s">
        <v>2810</v>
      </c>
      <c r="E414" s="215" t="s">
        <v>26</v>
      </c>
      <c r="F414" s="217" t="s">
        <v>2811</v>
      </c>
      <c r="G414" s="217" t="s">
        <v>2812</v>
      </c>
      <c r="H414" s="217"/>
      <c r="I414" s="442"/>
      <c r="J414" s="212"/>
      <c r="K414" s="465"/>
      <c r="L414" s="5" t="s">
        <v>32</v>
      </c>
      <c r="M414" s="212" t="s">
        <v>31</v>
      </c>
      <c r="N414" s="165" t="s">
        <v>11</v>
      </c>
      <c r="O414" s="221" t="s">
        <v>29</v>
      </c>
      <c r="P414" s="221" t="s">
        <v>24</v>
      </c>
      <c r="Q414" s="5"/>
      <c r="R414" s="5"/>
      <c r="S414" s="5"/>
      <c r="T414" s="5"/>
      <c r="U414" s="6"/>
      <c r="V414" s="5"/>
      <c r="W414" s="5"/>
      <c r="X414" s="5"/>
      <c r="Y414" s="5"/>
      <c r="Z414" s="5" t="s">
        <v>24</v>
      </c>
      <c r="AA414" s="5"/>
      <c r="AB414" s="80">
        <f t="shared" si="248"/>
        <v>1</v>
      </c>
      <c r="AC414" s="642"/>
      <c r="AD414" s="7"/>
      <c r="AE414" s="7"/>
      <c r="AF414" s="7"/>
      <c r="AG414" s="7"/>
      <c r="AH414" s="7"/>
      <c r="AI414" s="7"/>
      <c r="AJ414" s="7"/>
      <c r="AK414" s="7"/>
      <c r="AL414" s="7"/>
      <c r="AM414" s="7"/>
      <c r="AN414" s="7"/>
      <c r="AO414" s="7"/>
      <c r="AP414" s="7"/>
      <c r="AQ414" s="7"/>
      <c r="AR414" s="7"/>
      <c r="AS414" s="7"/>
      <c r="AT414" s="7"/>
      <c r="AU414" s="7"/>
      <c r="AV414" s="55"/>
      <c r="AW414" s="7"/>
      <c r="AX414" s="7"/>
      <c r="AY414" s="7"/>
      <c r="AZ414" s="7"/>
      <c r="BA414" s="7" t="s">
        <v>1317</v>
      </c>
      <c r="BB414" s="7"/>
      <c r="BC414" s="7" t="s">
        <v>1317</v>
      </c>
      <c r="BD414" s="7"/>
      <c r="BE414" s="7"/>
      <c r="BF414" s="7"/>
      <c r="BG414" s="7"/>
      <c r="BH414" s="7"/>
      <c r="BI414" s="7"/>
      <c r="BJ414" s="7"/>
      <c r="BK414" s="7"/>
      <c r="BL414" s="781">
        <v>2</v>
      </c>
      <c r="BM414" s="221">
        <v>2</v>
      </c>
      <c r="BN414" s="221">
        <v>1</v>
      </c>
      <c r="BO414" s="221">
        <v>2</v>
      </c>
      <c r="BP414" s="221">
        <v>2</v>
      </c>
      <c r="BQ414" s="221">
        <v>2</v>
      </c>
      <c r="BR414" s="798">
        <v>2</v>
      </c>
      <c r="BS414" s="226">
        <v>2</v>
      </c>
      <c r="BT414" s="221">
        <v>2</v>
      </c>
      <c r="BU414" s="221">
        <v>2</v>
      </c>
      <c r="BV414" s="221">
        <v>2</v>
      </c>
      <c r="BW414" s="798">
        <v>2</v>
      </c>
      <c r="BX414" s="221">
        <v>1</v>
      </c>
      <c r="BY414" s="798">
        <v>2</v>
      </c>
      <c r="BZ414" s="798">
        <v>2</v>
      </c>
      <c r="CA414" s="221">
        <v>2</v>
      </c>
      <c r="CB414" s="221">
        <v>2</v>
      </c>
      <c r="CC414" s="221">
        <v>2</v>
      </c>
      <c r="CD414" s="337">
        <v>2</v>
      </c>
      <c r="CE414" s="221">
        <v>2</v>
      </c>
      <c r="CF414" s="221">
        <v>2</v>
      </c>
      <c r="CG414" s="221">
        <v>1</v>
      </c>
      <c r="CH414" s="221">
        <v>2</v>
      </c>
      <c r="CI414" s="221">
        <v>2</v>
      </c>
      <c r="CJ414" s="337">
        <v>2</v>
      </c>
      <c r="CK414" s="221">
        <v>2</v>
      </c>
      <c r="CL414" s="222">
        <f t="shared" si="249"/>
        <v>23</v>
      </c>
      <c r="CM414" s="237">
        <f t="shared" si="250"/>
        <v>0.88461538461538458</v>
      </c>
      <c r="CN414" s="222">
        <f t="shared" si="251"/>
        <v>3</v>
      </c>
      <c r="CO414" s="237">
        <f t="shared" si="252"/>
        <v>0.11538461538461539</v>
      </c>
      <c r="CP414" s="222">
        <f t="shared" si="253"/>
        <v>0</v>
      </c>
      <c r="CQ414" s="237">
        <f t="shared" si="254"/>
        <v>0</v>
      </c>
      <c r="CR414" s="222">
        <f t="shared" si="255"/>
        <v>0</v>
      </c>
      <c r="CS414" s="237">
        <f t="shared" si="256"/>
        <v>0</v>
      </c>
      <c r="CT414" s="223">
        <f t="shared" si="257"/>
        <v>1.8846153846153846</v>
      </c>
      <c r="CU414" s="223" t="str">
        <f t="shared" si="258"/>
        <v>Đạt mục tiêu</v>
      </c>
      <c r="CV414" s="5"/>
    </row>
    <row r="415" spans="1:100" s="302" customFormat="1" ht="16.5">
      <c r="A415" s="305"/>
      <c r="B415" s="1195" t="s">
        <v>144</v>
      </c>
      <c r="C415" s="1195"/>
      <c r="D415" s="1195"/>
      <c r="E415" s="1195"/>
      <c r="F415" s="1195"/>
      <c r="G415" s="1195"/>
      <c r="H415" s="568"/>
      <c r="I415" s="429"/>
      <c r="J415" s="305"/>
      <c r="K415" s="501"/>
      <c r="L415" s="305"/>
      <c r="M415" s="305"/>
      <c r="N415" s="305"/>
      <c r="O415" s="305"/>
      <c r="P415" s="305"/>
      <c r="Q415" s="300"/>
      <c r="R415" s="300" t="s">
        <v>38</v>
      </c>
      <c r="S415" s="300"/>
      <c r="T415" s="300"/>
      <c r="U415" s="301" t="s">
        <v>38</v>
      </c>
      <c r="V415" s="300" t="s">
        <v>38</v>
      </c>
      <c r="W415" s="409"/>
      <c r="X415" s="300"/>
      <c r="Y415" s="300"/>
      <c r="Z415" s="300" t="s">
        <v>38</v>
      </c>
      <c r="AA415" s="300"/>
      <c r="AB415" s="296" t="s">
        <v>38</v>
      </c>
      <c r="AC415" s="644" t="s">
        <v>38</v>
      </c>
      <c r="AD415" s="296" t="s">
        <v>38</v>
      </c>
      <c r="AE415" s="296" t="s">
        <v>38</v>
      </c>
      <c r="AF415" s="296" t="s">
        <v>38</v>
      </c>
      <c r="AG415" s="296" t="s">
        <v>38</v>
      </c>
      <c r="AH415" s="296" t="s">
        <v>38</v>
      </c>
      <c r="AI415" s="296" t="s">
        <v>38</v>
      </c>
      <c r="AJ415" s="296" t="s">
        <v>38</v>
      </c>
      <c r="AK415" s="296" t="s">
        <v>38</v>
      </c>
      <c r="AL415" s="296" t="s">
        <v>38</v>
      </c>
      <c r="AM415" s="296" t="s">
        <v>38</v>
      </c>
      <c r="AN415" s="296" t="s">
        <v>38</v>
      </c>
      <c r="AO415" s="296" t="s">
        <v>38</v>
      </c>
      <c r="AP415" s="296" t="s">
        <v>38</v>
      </c>
      <c r="AQ415" s="296" t="s">
        <v>38</v>
      </c>
      <c r="AR415" s="296" t="s">
        <v>38</v>
      </c>
      <c r="AS415" s="296" t="s">
        <v>38</v>
      </c>
      <c r="AT415" s="296" t="s">
        <v>38</v>
      </c>
      <c r="AU415" s="296" t="s">
        <v>38</v>
      </c>
      <c r="AV415" s="296" t="s">
        <v>38</v>
      </c>
      <c r="AW415" s="296" t="s">
        <v>38</v>
      </c>
      <c r="AX415" s="296" t="s">
        <v>38</v>
      </c>
      <c r="AY415" s="296"/>
      <c r="AZ415" s="296"/>
      <c r="BA415" s="296" t="s">
        <v>38</v>
      </c>
      <c r="BB415" s="296" t="s">
        <v>38</v>
      </c>
      <c r="BC415" s="296" t="s">
        <v>38</v>
      </c>
      <c r="BD415" s="296" t="s">
        <v>38</v>
      </c>
      <c r="BE415" s="296" t="s">
        <v>38</v>
      </c>
      <c r="BF415" s="296" t="s">
        <v>38</v>
      </c>
      <c r="BG415" s="296" t="s">
        <v>38</v>
      </c>
      <c r="BH415" s="296" t="s">
        <v>38</v>
      </c>
      <c r="BI415" s="296" t="s">
        <v>38</v>
      </c>
      <c r="BJ415" s="296" t="s">
        <v>38</v>
      </c>
      <c r="BK415" s="296" t="s">
        <v>38</v>
      </c>
      <c r="BL415" s="784" t="s">
        <v>38</v>
      </c>
      <c r="BM415" s="296" t="s">
        <v>38</v>
      </c>
      <c r="BN415" s="296" t="s">
        <v>38</v>
      </c>
      <c r="BO415" s="296" t="s">
        <v>38</v>
      </c>
      <c r="BP415" s="296" t="s">
        <v>38</v>
      </c>
      <c r="BQ415" s="296" t="s">
        <v>38</v>
      </c>
      <c r="BR415" s="800" t="s">
        <v>38</v>
      </c>
      <c r="BS415" s="296" t="s">
        <v>38</v>
      </c>
      <c r="BT415" s="296" t="s">
        <v>38</v>
      </c>
      <c r="BU415" s="296" t="s">
        <v>38</v>
      </c>
      <c r="BV415" s="296" t="s">
        <v>38</v>
      </c>
      <c r="BW415" s="800" t="s">
        <v>38</v>
      </c>
      <c r="BX415" s="296" t="s">
        <v>38</v>
      </c>
      <c r="BY415" s="800" t="s">
        <v>38</v>
      </c>
      <c r="BZ415" s="800" t="s">
        <v>38</v>
      </c>
      <c r="CA415" s="296" t="s">
        <v>38</v>
      </c>
      <c r="CB415" s="296" t="s">
        <v>38</v>
      </c>
      <c r="CC415" s="296" t="s">
        <v>38</v>
      </c>
      <c r="CD415" s="297" t="s">
        <v>38</v>
      </c>
      <c r="CE415" s="296" t="s">
        <v>38</v>
      </c>
      <c r="CF415" s="296" t="s">
        <v>38</v>
      </c>
      <c r="CG415" s="296" t="s">
        <v>38</v>
      </c>
      <c r="CH415" s="296" t="s">
        <v>38</v>
      </c>
      <c r="CI415" s="296" t="s">
        <v>38</v>
      </c>
      <c r="CJ415" s="297" t="s">
        <v>38</v>
      </c>
      <c r="CK415" s="296" t="s">
        <v>38</v>
      </c>
      <c r="CL415" s="296" t="s">
        <v>38</v>
      </c>
      <c r="CM415" s="296" t="s">
        <v>38</v>
      </c>
      <c r="CN415" s="296" t="s">
        <v>38</v>
      </c>
      <c r="CO415" s="296" t="s">
        <v>38</v>
      </c>
      <c r="CP415" s="296" t="s">
        <v>38</v>
      </c>
      <c r="CQ415" s="296" t="s">
        <v>38</v>
      </c>
      <c r="CR415" s="296" t="s">
        <v>38</v>
      </c>
      <c r="CS415" s="296" t="s">
        <v>38</v>
      </c>
      <c r="CT415" s="296" t="s">
        <v>38</v>
      </c>
      <c r="CU415" s="296" t="s">
        <v>38</v>
      </c>
      <c r="CV415" s="296" t="s">
        <v>38</v>
      </c>
    </row>
    <row r="416" spans="1:100" s="1" customFormat="1" ht="55.5">
      <c r="A416" s="1036">
        <v>144</v>
      </c>
      <c r="B416" s="1044" t="s">
        <v>2570</v>
      </c>
      <c r="C416" s="1033" t="s">
        <v>26</v>
      </c>
      <c r="D416" s="1225" t="s">
        <v>2356</v>
      </c>
      <c r="E416" s="1033" t="s">
        <v>26</v>
      </c>
      <c r="F416" s="1044" t="s">
        <v>2571</v>
      </c>
      <c r="G416" s="217" t="s">
        <v>2572</v>
      </c>
      <c r="H416" s="217" t="s">
        <v>2574</v>
      </c>
      <c r="I416" s="429"/>
      <c r="J416" s="69" t="s">
        <v>747</v>
      </c>
      <c r="K416" s="485"/>
      <c r="L416" s="5" t="s">
        <v>32</v>
      </c>
      <c r="M416" s="212" t="s">
        <v>31</v>
      </c>
      <c r="N416" s="165" t="s">
        <v>11</v>
      </c>
      <c r="O416" s="221" t="s">
        <v>29</v>
      </c>
      <c r="P416" s="221" t="s">
        <v>24</v>
      </c>
      <c r="Q416" s="5"/>
      <c r="R416" s="5" t="s">
        <v>24</v>
      </c>
      <c r="S416" s="5"/>
      <c r="T416" s="5"/>
      <c r="U416" s="6"/>
      <c r="V416" s="5"/>
      <c r="W416" s="5"/>
      <c r="X416" s="5"/>
      <c r="Y416" s="5"/>
      <c r="Z416" s="5"/>
      <c r="AA416" s="5"/>
      <c r="AB416" s="80">
        <f t="shared" ref="AB416:AB429" si="259">COUNTIF($Q416:$AA416,"x")</f>
        <v>1</v>
      </c>
      <c r="AC416" s="642"/>
      <c r="AD416" s="7"/>
      <c r="AE416" s="7"/>
      <c r="AF416" s="7"/>
      <c r="AG416" s="7"/>
      <c r="AH416" s="7"/>
      <c r="AI416" s="7"/>
      <c r="AJ416" s="7" t="s">
        <v>1183</v>
      </c>
      <c r="AK416" s="7"/>
      <c r="AL416" s="7"/>
      <c r="AM416" s="7"/>
      <c r="AN416" s="7"/>
      <c r="AO416" s="7"/>
      <c r="AP416" s="7"/>
      <c r="AQ416" s="7"/>
      <c r="AR416" s="7"/>
      <c r="AS416" s="7"/>
      <c r="AT416" s="7"/>
      <c r="AU416" s="7"/>
      <c r="AV416" s="55"/>
      <c r="AW416" s="7"/>
      <c r="AX416" s="7"/>
      <c r="AY416" s="7"/>
      <c r="AZ416" s="7"/>
      <c r="BA416" s="7"/>
      <c r="BB416" s="7"/>
      <c r="BC416" s="7"/>
      <c r="BD416" s="7"/>
      <c r="BE416" s="7"/>
      <c r="BF416" s="7"/>
      <c r="BG416" s="7"/>
      <c r="BH416" s="7"/>
      <c r="BI416" s="7"/>
      <c r="BJ416" s="7"/>
      <c r="BK416" s="7"/>
      <c r="BL416" s="780">
        <v>2</v>
      </c>
      <c r="BM416" s="354">
        <v>2</v>
      </c>
      <c r="BN416" s="354">
        <v>2</v>
      </c>
      <c r="BO416" s="354">
        <v>2</v>
      </c>
      <c r="BP416" s="354">
        <v>2</v>
      </c>
      <c r="BQ416" s="354">
        <v>2</v>
      </c>
      <c r="BR416" s="797">
        <v>2</v>
      </c>
      <c r="BS416" s="356">
        <v>2</v>
      </c>
      <c r="BT416" s="354">
        <v>2</v>
      </c>
      <c r="BU416" s="354">
        <v>2</v>
      </c>
      <c r="BV416" s="354">
        <v>2</v>
      </c>
      <c r="BW416" s="797">
        <v>2</v>
      </c>
      <c r="BX416" s="354">
        <v>2</v>
      </c>
      <c r="BY416" s="797">
        <v>2</v>
      </c>
      <c r="BZ416" s="797">
        <v>2</v>
      </c>
      <c r="CA416" s="354">
        <v>2</v>
      </c>
      <c r="CB416" s="354">
        <v>2</v>
      </c>
      <c r="CC416" s="354">
        <v>2</v>
      </c>
      <c r="CD416" s="766">
        <v>2</v>
      </c>
      <c r="CE416" s="354">
        <v>2</v>
      </c>
      <c r="CF416" s="354">
        <v>2</v>
      </c>
      <c r="CG416" s="354">
        <v>2</v>
      </c>
      <c r="CH416" s="354">
        <v>2</v>
      </c>
      <c r="CI416" s="354">
        <v>2</v>
      </c>
      <c r="CJ416" s="766">
        <v>2</v>
      </c>
      <c r="CK416" s="354">
        <v>2</v>
      </c>
      <c r="CL416" s="222">
        <f>COUNTIF(BL416:CK416,"2")</f>
        <v>26</v>
      </c>
      <c r="CM416" s="237">
        <f t="shared" ref="CM416:CM429" si="260">CL416/(CL416+CN416+CP416+CR416)</f>
        <v>1</v>
      </c>
      <c r="CN416" s="222">
        <f t="shared" ref="CN416:CN422" si="261">COUNTIF(BL416:CK416,"1")</f>
        <v>0</v>
      </c>
      <c r="CO416" s="237">
        <f t="shared" ref="CO416:CO429" si="262">CN416/(CL416+CN416+CP416+CR416)</f>
        <v>0</v>
      </c>
      <c r="CP416" s="222">
        <f t="shared" ref="CP416:CP422" si="263">COUNTIF(BL416:CK416,"0")</f>
        <v>0</v>
      </c>
      <c r="CQ416" s="237">
        <f t="shared" ref="CQ416:CQ429" si="264">CP416/(CL416+CN416+CP416+CR416)</f>
        <v>0</v>
      </c>
      <c r="CR416" s="222">
        <f t="shared" ref="CR416:CR422" si="265">COUNTIF(BL416:CK416,"KĐG")</f>
        <v>0</v>
      </c>
      <c r="CS416" s="237">
        <f t="shared" ref="CS416:CS429" si="266">CR416/(CL416+CN416+CP416+CR416)</f>
        <v>0</v>
      </c>
      <c r="CT416" s="223">
        <f t="shared" ref="CT416:CT429" si="267">(((CL416*2)+(CN416*1)+(CP416*0)))/(CL416+CN416+CP416)</f>
        <v>2</v>
      </c>
      <c r="CU416" s="223" t="str">
        <f t="shared" ref="CU416:CU429" si="268">IF(CS416&gt;=50%,"KĐG",IF(CT416&gt;=1.6,"Đạt mục tiêu",IF(CT416&gt;=1,"Cần cố gắng","Chưa đạt")))</f>
        <v>Đạt mục tiêu</v>
      </c>
      <c r="CV416" s="5"/>
    </row>
    <row r="417" spans="1:100" s="1" customFormat="1" ht="62">
      <c r="A417" s="1036"/>
      <c r="B417" s="1044"/>
      <c r="C417" s="1033"/>
      <c r="D417" s="1024"/>
      <c r="E417" s="1033"/>
      <c r="F417" s="1044"/>
      <c r="G417" s="580" t="s">
        <v>2357</v>
      </c>
      <c r="H417" s="217" t="s">
        <v>2574</v>
      </c>
      <c r="I417" s="618"/>
      <c r="J417" s="69"/>
      <c r="K417" s="485"/>
      <c r="L417" s="5" t="s">
        <v>32</v>
      </c>
      <c r="M417" s="212" t="s">
        <v>2177</v>
      </c>
      <c r="N417" s="165" t="s">
        <v>11</v>
      </c>
      <c r="O417" s="221" t="s">
        <v>29</v>
      </c>
      <c r="P417" s="221" t="s">
        <v>24</v>
      </c>
      <c r="Q417" s="5"/>
      <c r="R417" s="5"/>
      <c r="S417" s="5"/>
      <c r="T417" s="5" t="s">
        <v>24</v>
      </c>
      <c r="U417" s="6"/>
      <c r="V417" s="5"/>
      <c r="W417" s="5"/>
      <c r="X417" s="5"/>
      <c r="Y417" s="5"/>
      <c r="Z417" s="5"/>
      <c r="AA417" s="5"/>
      <c r="AB417" s="80">
        <f t="shared" si="259"/>
        <v>1</v>
      </c>
      <c r="AC417" s="642"/>
      <c r="AD417" s="7"/>
      <c r="AE417" s="7"/>
      <c r="AF417" s="7"/>
      <c r="AG417" s="7"/>
      <c r="AH417" s="7"/>
      <c r="AI417" s="7"/>
      <c r="AJ417" s="7"/>
      <c r="AK417" s="7"/>
      <c r="AL417" s="7"/>
      <c r="AM417" s="7"/>
      <c r="AN417" s="7"/>
      <c r="AO417" s="7"/>
      <c r="AP417" s="55" t="s">
        <v>1315</v>
      </c>
      <c r="AQ417" s="55"/>
      <c r="AR417" s="55"/>
      <c r="AS417" s="7"/>
      <c r="AT417" s="7"/>
      <c r="AU417" s="7"/>
      <c r="AV417" s="55"/>
      <c r="AW417" s="7"/>
      <c r="AX417" s="7"/>
      <c r="AY417" s="7"/>
      <c r="AZ417" s="7"/>
      <c r="BA417" s="7"/>
      <c r="BB417" s="7"/>
      <c r="BC417" s="7"/>
      <c r="BD417" s="7"/>
      <c r="BE417" s="7"/>
      <c r="BF417" s="7"/>
      <c r="BG417" s="7"/>
      <c r="BH417" s="7"/>
      <c r="BI417" s="7"/>
      <c r="BJ417" s="7"/>
      <c r="BK417" s="7"/>
      <c r="BL417" s="780">
        <v>2</v>
      </c>
      <c r="BM417" s="354">
        <v>2</v>
      </c>
      <c r="BN417" s="354">
        <v>2</v>
      </c>
      <c r="BO417" s="354">
        <v>2</v>
      </c>
      <c r="BP417" s="354">
        <v>2</v>
      </c>
      <c r="BQ417" s="354">
        <v>1</v>
      </c>
      <c r="BR417" s="797">
        <v>2</v>
      </c>
      <c r="BS417" s="356">
        <v>2</v>
      </c>
      <c r="BT417" s="354">
        <v>2</v>
      </c>
      <c r="BU417" s="354">
        <v>2</v>
      </c>
      <c r="BV417" s="354">
        <v>2</v>
      </c>
      <c r="BW417" s="797">
        <v>1</v>
      </c>
      <c r="BX417" s="354">
        <v>2</v>
      </c>
      <c r="BY417" s="818">
        <v>2</v>
      </c>
      <c r="BZ417" s="797">
        <v>2</v>
      </c>
      <c r="CA417" s="360">
        <v>2</v>
      </c>
      <c r="CB417" s="354">
        <v>2</v>
      </c>
      <c r="CC417" s="354">
        <v>1</v>
      </c>
      <c r="CD417" s="766">
        <v>2</v>
      </c>
      <c r="CE417" s="354">
        <v>2</v>
      </c>
      <c r="CF417" s="354">
        <v>2</v>
      </c>
      <c r="CG417" s="354">
        <v>2</v>
      </c>
      <c r="CH417" s="354">
        <v>2</v>
      </c>
      <c r="CI417" s="354">
        <v>2</v>
      </c>
      <c r="CJ417" s="766">
        <v>2</v>
      </c>
      <c r="CK417" s="354">
        <v>2</v>
      </c>
      <c r="CL417" s="222">
        <f>COUNTIF(BL417:CK417,"2")</f>
        <v>23</v>
      </c>
      <c r="CM417" s="237">
        <f t="shared" si="260"/>
        <v>0.88461538461538458</v>
      </c>
      <c r="CN417" s="222">
        <f t="shared" si="261"/>
        <v>3</v>
      </c>
      <c r="CO417" s="237">
        <f t="shared" si="262"/>
        <v>0.11538461538461539</v>
      </c>
      <c r="CP417" s="222">
        <f t="shared" si="263"/>
        <v>0</v>
      </c>
      <c r="CQ417" s="237">
        <f t="shared" si="264"/>
        <v>0</v>
      </c>
      <c r="CR417" s="222">
        <f t="shared" si="265"/>
        <v>0</v>
      </c>
      <c r="CS417" s="237">
        <f t="shared" si="266"/>
        <v>0</v>
      </c>
      <c r="CT417" s="223">
        <f t="shared" si="267"/>
        <v>1.8846153846153846</v>
      </c>
      <c r="CU417" s="223" t="str">
        <f t="shared" si="268"/>
        <v>Đạt mục tiêu</v>
      </c>
      <c r="CV417" s="5"/>
    </row>
    <row r="418" spans="1:100" s="1" customFormat="1" ht="84">
      <c r="A418" s="1036"/>
      <c r="B418" s="1044"/>
      <c r="C418" s="1033"/>
      <c r="D418" s="1024"/>
      <c r="E418" s="1033"/>
      <c r="F418" s="1044"/>
      <c r="G418" s="217" t="s">
        <v>2573</v>
      </c>
      <c r="H418" s="217" t="s">
        <v>2574</v>
      </c>
      <c r="I418" s="591"/>
      <c r="J418" s="212"/>
      <c r="K418" s="468" t="s">
        <v>1666</v>
      </c>
      <c r="L418" s="5" t="s">
        <v>32</v>
      </c>
      <c r="M418" s="212" t="s">
        <v>31</v>
      </c>
      <c r="N418" s="165" t="s">
        <v>11</v>
      </c>
      <c r="O418" s="221" t="s">
        <v>29</v>
      </c>
      <c r="P418" s="221" t="s">
        <v>24</v>
      </c>
      <c r="Q418" s="5"/>
      <c r="R418" s="5" t="s">
        <v>24</v>
      </c>
      <c r="S418" s="5"/>
      <c r="T418" s="5"/>
      <c r="U418" s="6"/>
      <c r="V418" s="5"/>
      <c r="W418" s="5"/>
      <c r="X418" s="5"/>
      <c r="Y418" s="5"/>
      <c r="Z418" s="5"/>
      <c r="AA418" s="5"/>
      <c r="AB418" s="80">
        <f t="shared" si="259"/>
        <v>1</v>
      </c>
      <c r="AC418" s="642"/>
      <c r="AD418" s="7"/>
      <c r="AE418" s="7"/>
      <c r="AF418" s="7"/>
      <c r="AG418" s="7"/>
      <c r="AH418" s="7"/>
      <c r="AI418" s="7"/>
      <c r="AJ418" s="7" t="s">
        <v>1318</v>
      </c>
      <c r="AK418" s="7"/>
      <c r="AL418" s="7"/>
      <c r="AM418" s="7"/>
      <c r="AN418" s="7"/>
      <c r="AO418" s="7"/>
      <c r="AP418" s="7"/>
      <c r="AQ418" s="7"/>
      <c r="AR418" s="7"/>
      <c r="AS418" s="7"/>
      <c r="AT418" s="7"/>
      <c r="AU418" s="7"/>
      <c r="AV418" s="55"/>
      <c r="AW418" s="7"/>
      <c r="AX418" s="7"/>
      <c r="AY418" s="7"/>
      <c r="AZ418" s="7"/>
      <c r="BA418" s="7"/>
      <c r="BB418" s="7"/>
      <c r="BC418" s="7"/>
      <c r="BD418" s="7"/>
      <c r="BE418" s="7"/>
      <c r="BF418" s="7"/>
      <c r="BG418" s="7"/>
      <c r="BH418" s="7"/>
      <c r="BI418" s="7"/>
      <c r="BJ418" s="7"/>
      <c r="BK418" s="7"/>
      <c r="BL418" s="780">
        <v>2</v>
      </c>
      <c r="BM418" s="354">
        <v>2</v>
      </c>
      <c r="BN418" s="354">
        <v>1</v>
      </c>
      <c r="BO418" s="354">
        <v>2</v>
      </c>
      <c r="BP418" s="354">
        <v>2</v>
      </c>
      <c r="BQ418" s="354">
        <v>1</v>
      </c>
      <c r="BR418" s="797">
        <v>2</v>
      </c>
      <c r="BS418" s="356">
        <v>2</v>
      </c>
      <c r="BT418" s="354">
        <v>2</v>
      </c>
      <c r="BU418" s="354">
        <v>2</v>
      </c>
      <c r="BV418" s="354">
        <v>1</v>
      </c>
      <c r="BW418" s="797">
        <v>2</v>
      </c>
      <c r="BX418" s="354">
        <v>2</v>
      </c>
      <c r="BY418" s="797">
        <v>2</v>
      </c>
      <c r="BZ418" s="797">
        <v>2</v>
      </c>
      <c r="CA418" s="354">
        <v>2</v>
      </c>
      <c r="CB418" s="354">
        <v>2</v>
      </c>
      <c r="CC418" s="354">
        <v>1</v>
      </c>
      <c r="CD418" s="766">
        <v>2</v>
      </c>
      <c r="CE418" s="354">
        <v>2</v>
      </c>
      <c r="CF418" s="354">
        <v>2</v>
      </c>
      <c r="CG418" s="354">
        <v>2</v>
      </c>
      <c r="CH418" s="354">
        <v>2</v>
      </c>
      <c r="CI418" s="354">
        <v>2</v>
      </c>
      <c r="CJ418" s="766">
        <v>2</v>
      </c>
      <c r="CK418" s="354">
        <v>2</v>
      </c>
      <c r="CL418" s="222">
        <f>COUNTIF(BL418:CK418,"2")</f>
        <v>22</v>
      </c>
      <c r="CM418" s="237">
        <f t="shared" si="260"/>
        <v>0.84615384615384615</v>
      </c>
      <c r="CN418" s="222">
        <f t="shared" si="261"/>
        <v>4</v>
      </c>
      <c r="CO418" s="237">
        <f t="shared" si="262"/>
        <v>0.15384615384615385</v>
      </c>
      <c r="CP418" s="222">
        <f t="shared" si="263"/>
        <v>0</v>
      </c>
      <c r="CQ418" s="237">
        <f t="shared" si="264"/>
        <v>0</v>
      </c>
      <c r="CR418" s="222">
        <f t="shared" si="265"/>
        <v>0</v>
      </c>
      <c r="CS418" s="237">
        <f t="shared" si="266"/>
        <v>0</v>
      </c>
      <c r="CT418" s="223">
        <f t="shared" si="267"/>
        <v>1.8461538461538463</v>
      </c>
      <c r="CU418" s="223" t="str">
        <f t="shared" si="268"/>
        <v>Đạt mục tiêu</v>
      </c>
      <c r="CV418" s="5"/>
    </row>
    <row r="419" spans="1:100" s="1" customFormat="1" ht="55.5">
      <c r="A419" s="1036"/>
      <c r="B419" s="1044"/>
      <c r="C419" s="1033"/>
      <c r="D419" s="220" t="s">
        <v>1883</v>
      </c>
      <c r="E419" s="1033"/>
      <c r="F419" s="220" t="s">
        <v>1883</v>
      </c>
      <c r="G419" s="217" t="s">
        <v>2197</v>
      </c>
      <c r="H419" s="217"/>
      <c r="I419" s="618"/>
      <c r="J419" s="212"/>
      <c r="K419" s="468"/>
      <c r="L419" s="5" t="s">
        <v>32</v>
      </c>
      <c r="M419" s="212" t="s">
        <v>31</v>
      </c>
      <c r="N419" s="165" t="s">
        <v>11</v>
      </c>
      <c r="O419" s="221" t="s">
        <v>29</v>
      </c>
      <c r="P419" s="221" t="s">
        <v>24</v>
      </c>
      <c r="Q419" s="5"/>
      <c r="R419" s="5"/>
      <c r="S419" s="5"/>
      <c r="T419" s="5"/>
      <c r="U419" s="6"/>
      <c r="V419" s="5"/>
      <c r="W419" s="5"/>
      <c r="X419" s="5"/>
      <c r="Y419" s="5"/>
      <c r="Z419" s="5" t="s">
        <v>24</v>
      </c>
      <c r="AA419" s="5"/>
      <c r="AB419" s="80">
        <f t="shared" si="259"/>
        <v>1</v>
      </c>
      <c r="AC419" s="642"/>
      <c r="AD419" s="7"/>
      <c r="AE419" s="7"/>
      <c r="AF419" s="7"/>
      <c r="AG419" s="7"/>
      <c r="AH419" s="7"/>
      <c r="AI419" s="7"/>
      <c r="AJ419" s="7"/>
      <c r="AK419" s="7"/>
      <c r="AL419" s="7"/>
      <c r="AM419" s="7"/>
      <c r="AN419" s="7"/>
      <c r="AO419" s="7"/>
      <c r="AP419" s="7"/>
      <c r="AQ419" s="7"/>
      <c r="AR419" s="7"/>
      <c r="AS419" s="7"/>
      <c r="AT419" s="7"/>
      <c r="AU419" s="7"/>
      <c r="AV419" s="55"/>
      <c r="AW419" s="7"/>
      <c r="AX419" s="7"/>
      <c r="AY419" s="7"/>
      <c r="AZ419" s="7"/>
      <c r="BA419" s="7"/>
      <c r="BB419" s="7"/>
      <c r="BC419" s="7"/>
      <c r="BD419" s="7"/>
      <c r="BE419" s="7"/>
      <c r="BF419" s="7"/>
      <c r="BG419" s="7"/>
      <c r="BH419" s="7"/>
      <c r="BI419" s="7"/>
      <c r="BJ419" s="7"/>
      <c r="BK419" s="7"/>
      <c r="BL419" s="780">
        <v>2</v>
      </c>
      <c r="BM419" s="354">
        <v>2</v>
      </c>
      <c r="BN419" s="354">
        <v>2</v>
      </c>
      <c r="BO419" s="354">
        <v>2</v>
      </c>
      <c r="BP419" s="354">
        <v>2</v>
      </c>
      <c r="BQ419" s="354">
        <v>2</v>
      </c>
      <c r="BR419" s="797">
        <v>2</v>
      </c>
      <c r="BS419" s="356">
        <v>2</v>
      </c>
      <c r="BT419" s="354">
        <v>2</v>
      </c>
      <c r="BU419" s="354">
        <v>2</v>
      </c>
      <c r="BV419" s="354">
        <v>2</v>
      </c>
      <c r="BW419" s="797">
        <v>2</v>
      </c>
      <c r="BX419" s="354">
        <v>2</v>
      </c>
      <c r="BY419" s="797">
        <v>2</v>
      </c>
      <c r="BZ419" s="797">
        <v>2</v>
      </c>
      <c r="CA419" s="354">
        <v>2</v>
      </c>
      <c r="CB419" s="354">
        <v>2</v>
      </c>
      <c r="CC419" s="354">
        <v>1</v>
      </c>
      <c r="CD419" s="766">
        <v>2</v>
      </c>
      <c r="CE419" s="354">
        <v>2</v>
      </c>
      <c r="CF419" s="354">
        <v>2</v>
      </c>
      <c r="CG419" s="354">
        <v>2</v>
      </c>
      <c r="CH419" s="354">
        <v>2</v>
      </c>
      <c r="CI419" s="354">
        <v>2</v>
      </c>
      <c r="CJ419" s="766">
        <v>2</v>
      </c>
      <c r="CK419" s="354">
        <v>2</v>
      </c>
      <c r="CL419" s="222">
        <f t="shared" ref="CL419:CL427" si="269">COUNTIF(BL419:CK419,"2")</f>
        <v>25</v>
      </c>
      <c r="CM419" s="237">
        <f t="shared" si="260"/>
        <v>0.96153846153846156</v>
      </c>
      <c r="CN419" s="222">
        <f t="shared" si="261"/>
        <v>1</v>
      </c>
      <c r="CO419" s="237">
        <f t="shared" si="262"/>
        <v>3.8461538461538464E-2</v>
      </c>
      <c r="CP419" s="222">
        <f t="shared" si="263"/>
        <v>0</v>
      </c>
      <c r="CQ419" s="237">
        <f t="shared" si="264"/>
        <v>0</v>
      </c>
      <c r="CR419" s="222">
        <f t="shared" si="265"/>
        <v>0</v>
      </c>
      <c r="CS419" s="237">
        <f t="shared" si="266"/>
        <v>0</v>
      </c>
      <c r="CT419" s="223">
        <f t="shared" si="267"/>
        <v>1.9615384615384615</v>
      </c>
      <c r="CU419" s="223" t="str">
        <f t="shared" si="268"/>
        <v>Đạt mục tiêu</v>
      </c>
      <c r="CV419" s="5"/>
    </row>
    <row r="420" spans="1:100" s="1" customFormat="1" ht="55.5">
      <c r="A420" s="1036"/>
      <c r="B420" s="1044"/>
      <c r="C420" s="1033" t="s">
        <v>41</v>
      </c>
      <c r="D420" s="1044" t="s">
        <v>1880</v>
      </c>
      <c r="E420" s="1033" t="s">
        <v>41</v>
      </c>
      <c r="F420" s="1044" t="s">
        <v>1880</v>
      </c>
      <c r="G420" s="217" t="s">
        <v>2195</v>
      </c>
      <c r="H420" s="217"/>
      <c r="I420" s="618"/>
      <c r="J420" s="212"/>
      <c r="K420" s="468"/>
      <c r="L420" s="5" t="s">
        <v>32</v>
      </c>
      <c r="M420" s="212" t="s">
        <v>2244</v>
      </c>
      <c r="N420" s="165" t="s">
        <v>11</v>
      </c>
      <c r="O420" s="221"/>
      <c r="P420" s="221"/>
      <c r="Q420" s="5"/>
      <c r="R420" s="5"/>
      <c r="S420" s="5"/>
      <c r="T420" s="5" t="s">
        <v>24</v>
      </c>
      <c r="U420" s="6"/>
      <c r="V420" s="5"/>
      <c r="W420" s="5"/>
      <c r="X420" s="5"/>
      <c r="Y420" s="5"/>
      <c r="Z420" s="5"/>
      <c r="AA420" s="5"/>
      <c r="AB420" s="80">
        <f t="shared" si="259"/>
        <v>1</v>
      </c>
      <c r="AC420" s="642"/>
      <c r="AD420" s="7"/>
      <c r="AE420" s="7"/>
      <c r="AF420" s="7"/>
      <c r="AG420" s="7"/>
      <c r="AH420" s="7"/>
      <c r="AI420" s="7"/>
      <c r="AJ420" s="7"/>
      <c r="AK420" s="7"/>
      <c r="AL420" s="7"/>
      <c r="AM420" s="7"/>
      <c r="AN420" s="7"/>
      <c r="AO420" s="7" t="s">
        <v>1315</v>
      </c>
      <c r="AP420" s="55"/>
      <c r="AQ420" s="55"/>
      <c r="AR420" s="55"/>
      <c r="AS420" s="7"/>
      <c r="AT420" s="7"/>
      <c r="AU420" s="7"/>
      <c r="AV420" s="55"/>
      <c r="AW420" s="7"/>
      <c r="AX420" s="7"/>
      <c r="AY420" s="7"/>
      <c r="AZ420" s="7"/>
      <c r="BA420" s="7"/>
      <c r="BB420" s="7"/>
      <c r="BC420" s="7"/>
      <c r="BD420" s="7"/>
      <c r="BE420" s="7"/>
      <c r="BF420" s="7"/>
      <c r="BG420" s="7"/>
      <c r="BH420" s="7"/>
      <c r="BI420" s="7"/>
      <c r="BJ420" s="7"/>
      <c r="BK420" s="7"/>
      <c r="BL420" s="780">
        <v>2</v>
      </c>
      <c r="BM420" s="354">
        <v>2</v>
      </c>
      <c r="BN420" s="354">
        <v>2</v>
      </c>
      <c r="BO420" s="354">
        <v>2</v>
      </c>
      <c r="BP420" s="354">
        <v>2</v>
      </c>
      <c r="BQ420" s="354">
        <v>2</v>
      </c>
      <c r="BR420" s="797">
        <v>2</v>
      </c>
      <c r="BS420" s="356">
        <v>2</v>
      </c>
      <c r="BT420" s="354">
        <v>2</v>
      </c>
      <c r="BU420" s="354">
        <v>2</v>
      </c>
      <c r="BV420" s="354">
        <v>2</v>
      </c>
      <c r="BW420" s="797">
        <v>2</v>
      </c>
      <c r="BX420" s="354">
        <v>2</v>
      </c>
      <c r="BY420" s="797">
        <v>2</v>
      </c>
      <c r="BZ420" s="797">
        <v>2</v>
      </c>
      <c r="CA420" s="354">
        <v>2</v>
      </c>
      <c r="CB420" s="354">
        <v>2</v>
      </c>
      <c r="CC420" s="354">
        <v>2</v>
      </c>
      <c r="CD420" s="766">
        <v>2</v>
      </c>
      <c r="CE420" s="354">
        <v>2</v>
      </c>
      <c r="CF420" s="354">
        <v>2</v>
      </c>
      <c r="CG420" s="354">
        <v>2</v>
      </c>
      <c r="CH420" s="354">
        <v>2</v>
      </c>
      <c r="CI420" s="354">
        <v>2</v>
      </c>
      <c r="CJ420" s="766">
        <v>2</v>
      </c>
      <c r="CK420" s="354">
        <v>2</v>
      </c>
      <c r="CL420" s="222">
        <f t="shared" si="269"/>
        <v>26</v>
      </c>
      <c r="CM420" s="237">
        <f>CL420/(CL420+CN420+CP420+CR420)</f>
        <v>1</v>
      </c>
      <c r="CN420" s="222">
        <f t="shared" si="261"/>
        <v>0</v>
      </c>
      <c r="CO420" s="237">
        <f>CN420/(CL420+CN420+CP420+CR420)</f>
        <v>0</v>
      </c>
      <c r="CP420" s="222">
        <f t="shared" si="263"/>
        <v>0</v>
      </c>
      <c r="CQ420" s="237">
        <f>CP420/(CL420+CN420+CP420+CR420)</f>
        <v>0</v>
      </c>
      <c r="CR420" s="222">
        <f t="shared" si="265"/>
        <v>0</v>
      </c>
      <c r="CS420" s="237">
        <f>CR420/(CL420+CN420+CP420+CR420)</f>
        <v>0</v>
      </c>
      <c r="CT420" s="223">
        <f>(((CL420*2)+(CN420*1)+(CP420*0)))/(CL420+CN420+CP420)</f>
        <v>2</v>
      </c>
      <c r="CU420" s="223" t="str">
        <f>IF(CS420&gt;=50%,"KĐG",IF(CT420&gt;=1.6,"Đạt mục tiêu",IF(CT420&gt;=1,"Cần cố gắng","Chưa đạt")))</f>
        <v>Đạt mục tiêu</v>
      </c>
      <c r="CV420" s="5"/>
    </row>
    <row r="421" spans="1:100" s="1" customFormat="1" ht="45" customHeight="1">
      <c r="A421" s="1036"/>
      <c r="B421" s="1044"/>
      <c r="C421" s="1033"/>
      <c r="D421" s="1044"/>
      <c r="E421" s="1033"/>
      <c r="F421" s="1044"/>
      <c r="G421" s="217" t="s">
        <v>2196</v>
      </c>
      <c r="H421" s="217"/>
      <c r="I421" s="618"/>
      <c r="J421" s="212"/>
      <c r="K421" s="468"/>
      <c r="L421" s="5" t="s">
        <v>32</v>
      </c>
      <c r="M421" s="212" t="s">
        <v>31</v>
      </c>
      <c r="N421" s="165" t="s">
        <v>11</v>
      </c>
      <c r="O421" s="221" t="s">
        <v>29</v>
      </c>
      <c r="P421" s="221" t="s">
        <v>24</v>
      </c>
      <c r="Q421" s="5"/>
      <c r="R421" s="5"/>
      <c r="S421" s="5"/>
      <c r="T421" s="5"/>
      <c r="U421" s="6" t="s">
        <v>24</v>
      </c>
      <c r="V421" s="5"/>
      <c r="W421" s="5"/>
      <c r="X421" s="5"/>
      <c r="Y421" s="5"/>
      <c r="Z421" s="5"/>
      <c r="AA421" s="5"/>
      <c r="AB421" s="80">
        <f t="shared" si="259"/>
        <v>1</v>
      </c>
      <c r="AC421" s="642"/>
      <c r="AD421" s="7"/>
      <c r="AE421" s="7"/>
      <c r="AF421" s="7"/>
      <c r="AG421" s="7"/>
      <c r="AH421" s="7"/>
      <c r="AI421" s="7"/>
      <c r="AJ421" s="7"/>
      <c r="AK421" s="7"/>
      <c r="AL421" s="7"/>
      <c r="AM421" s="7"/>
      <c r="AN421" s="7"/>
      <c r="AO421" s="7"/>
      <c r="AP421" s="7"/>
      <c r="AQ421" s="7"/>
      <c r="AR421" s="7"/>
      <c r="AS421" s="7"/>
      <c r="AT421" s="7"/>
      <c r="AU421" s="7"/>
      <c r="AV421" s="55"/>
      <c r="AW421" s="7"/>
      <c r="AX421" s="7"/>
      <c r="AY421" s="7"/>
      <c r="AZ421" s="7"/>
      <c r="BA421" s="7"/>
      <c r="BB421" s="7"/>
      <c r="BC421" s="7"/>
      <c r="BD421" s="7"/>
      <c r="BE421" s="7"/>
      <c r="BF421" s="7"/>
      <c r="BG421" s="7"/>
      <c r="BH421" s="7"/>
      <c r="BI421" s="7"/>
      <c r="BJ421" s="7"/>
      <c r="BK421" s="7"/>
      <c r="BL421" s="780">
        <v>2</v>
      </c>
      <c r="BM421" s="354">
        <v>2</v>
      </c>
      <c r="BN421" s="354">
        <v>2</v>
      </c>
      <c r="BO421" s="354">
        <v>2</v>
      </c>
      <c r="BP421" s="354">
        <v>2</v>
      </c>
      <c r="BQ421" s="354">
        <v>2</v>
      </c>
      <c r="BR421" s="797">
        <v>2</v>
      </c>
      <c r="BS421" s="356">
        <v>2</v>
      </c>
      <c r="BT421" s="354">
        <v>2</v>
      </c>
      <c r="BU421" s="354">
        <v>2</v>
      </c>
      <c r="BV421" s="354">
        <v>2</v>
      </c>
      <c r="BW421" s="797">
        <v>2</v>
      </c>
      <c r="BX421" s="354">
        <v>2</v>
      </c>
      <c r="BY421" s="797">
        <v>2</v>
      </c>
      <c r="BZ421" s="797">
        <v>2</v>
      </c>
      <c r="CA421" s="354">
        <v>2</v>
      </c>
      <c r="CB421" s="354">
        <v>2</v>
      </c>
      <c r="CC421" s="354">
        <v>2</v>
      </c>
      <c r="CD421" s="766">
        <v>2</v>
      </c>
      <c r="CE421" s="354">
        <v>2</v>
      </c>
      <c r="CF421" s="354">
        <v>2</v>
      </c>
      <c r="CG421" s="354">
        <v>2</v>
      </c>
      <c r="CH421" s="354">
        <v>2</v>
      </c>
      <c r="CI421" s="354">
        <v>2</v>
      </c>
      <c r="CJ421" s="766">
        <v>2</v>
      </c>
      <c r="CK421" s="354">
        <v>2</v>
      </c>
      <c r="CL421" s="222">
        <f t="shared" si="269"/>
        <v>26</v>
      </c>
      <c r="CM421" s="237">
        <f>CL421/(CL421+CN421+CP421+CR421)</f>
        <v>1</v>
      </c>
      <c r="CN421" s="222">
        <f t="shared" si="261"/>
        <v>0</v>
      </c>
      <c r="CO421" s="237">
        <f>CN421/(CL421+CN421+CP421+CR421)</f>
        <v>0</v>
      </c>
      <c r="CP421" s="222">
        <f t="shared" si="263"/>
        <v>0</v>
      </c>
      <c r="CQ421" s="237">
        <f>CP421/(CL421+CN421+CP421+CR421)</f>
        <v>0</v>
      </c>
      <c r="CR421" s="222">
        <f t="shared" si="265"/>
        <v>0</v>
      </c>
      <c r="CS421" s="237">
        <f>CR421/(CL421+CN421+CP421+CR421)</f>
        <v>0</v>
      </c>
      <c r="CT421" s="223">
        <f>(((CL421*2)+(CN421*1)+(CP421*0)))/(CL421+CN421+CP421)</f>
        <v>2</v>
      </c>
      <c r="CU421" s="223" t="str">
        <f>IF(CS421&gt;=50%,"KĐG",IF(CT421&gt;=1.6,"Đạt mục tiêu",IF(CT421&gt;=1,"Cần cố gắng","Chưa đạt")))</f>
        <v>Đạt mục tiêu</v>
      </c>
      <c r="CV421" s="5"/>
    </row>
    <row r="422" spans="1:100" s="1" customFormat="1" ht="82.25" customHeight="1">
      <c r="A422" s="1036"/>
      <c r="B422" s="1044"/>
      <c r="C422" s="1033"/>
      <c r="D422" s="1044"/>
      <c r="E422" s="1033"/>
      <c r="F422" s="1044"/>
      <c r="G422" s="217" t="s">
        <v>2417</v>
      </c>
      <c r="H422" s="217"/>
      <c r="I422" s="591"/>
      <c r="J422" s="212"/>
      <c r="K422" s="468"/>
      <c r="L422" s="5" t="s">
        <v>32</v>
      </c>
      <c r="M422" s="212" t="s">
        <v>31</v>
      </c>
      <c r="N422" s="165" t="s">
        <v>11</v>
      </c>
      <c r="O422" s="221" t="s">
        <v>29</v>
      </c>
      <c r="P422" s="221" t="s">
        <v>24</v>
      </c>
      <c r="Q422" s="5"/>
      <c r="R422" s="5"/>
      <c r="S422" s="5"/>
      <c r="T422" s="5"/>
      <c r="U422" s="6"/>
      <c r="V422" s="5" t="s">
        <v>24</v>
      </c>
      <c r="W422" s="5"/>
      <c r="X422" s="5"/>
      <c r="Y422" s="5"/>
      <c r="Z422" s="5"/>
      <c r="AA422" s="5"/>
      <c r="AB422" s="80">
        <f t="shared" si="259"/>
        <v>1</v>
      </c>
      <c r="AC422" s="642"/>
      <c r="AD422" s="7"/>
      <c r="AE422" s="7"/>
      <c r="AF422" s="7"/>
      <c r="AG422" s="7"/>
      <c r="AH422" s="7"/>
      <c r="AI422" s="7"/>
      <c r="AJ422" s="7"/>
      <c r="AK422" s="7"/>
      <c r="AL422" s="7"/>
      <c r="AM422" s="7"/>
      <c r="AN422" s="7"/>
      <c r="AO422" s="7"/>
      <c r="AP422" s="7"/>
      <c r="AQ422" s="7"/>
      <c r="AR422" s="7"/>
      <c r="AS422" s="7"/>
      <c r="AT422" s="7"/>
      <c r="AU422" s="7"/>
      <c r="AV422" s="55" t="s">
        <v>1315</v>
      </c>
      <c r="AW422" s="55" t="s">
        <v>1315</v>
      </c>
      <c r="AX422" s="55" t="s">
        <v>1315</v>
      </c>
      <c r="AY422" s="7"/>
      <c r="AZ422" s="7"/>
      <c r="BA422" s="7"/>
      <c r="BB422" s="7"/>
      <c r="BC422" s="7"/>
      <c r="BD422" s="7"/>
      <c r="BE422" s="7"/>
      <c r="BF422" s="7"/>
      <c r="BG422" s="7"/>
      <c r="BH422" s="7"/>
      <c r="BI422" s="7"/>
      <c r="BJ422" s="7"/>
      <c r="BK422" s="7"/>
      <c r="BL422" s="780">
        <v>2</v>
      </c>
      <c r="BM422" s="354">
        <v>2</v>
      </c>
      <c r="BN422" s="354">
        <v>2</v>
      </c>
      <c r="BO422" s="354">
        <v>2</v>
      </c>
      <c r="BP422" s="354">
        <v>2</v>
      </c>
      <c r="BQ422" s="354">
        <v>2</v>
      </c>
      <c r="BR422" s="797">
        <v>2</v>
      </c>
      <c r="BS422" s="356">
        <v>2</v>
      </c>
      <c r="BT422" s="354">
        <v>1</v>
      </c>
      <c r="BU422" s="354">
        <v>2</v>
      </c>
      <c r="BV422" s="354">
        <v>2</v>
      </c>
      <c r="BW422" s="797">
        <v>2</v>
      </c>
      <c r="BX422" s="354">
        <v>2</v>
      </c>
      <c r="BY422" s="797">
        <v>1</v>
      </c>
      <c r="BZ422" s="797">
        <v>1</v>
      </c>
      <c r="CA422" s="354">
        <v>2</v>
      </c>
      <c r="CB422" s="354">
        <v>2</v>
      </c>
      <c r="CC422" s="354">
        <v>2</v>
      </c>
      <c r="CD422" s="766">
        <v>2</v>
      </c>
      <c r="CE422" s="354">
        <v>2</v>
      </c>
      <c r="CF422" s="354">
        <v>2</v>
      </c>
      <c r="CG422" s="354">
        <v>2</v>
      </c>
      <c r="CH422" s="354">
        <v>2</v>
      </c>
      <c r="CI422" s="354">
        <v>2</v>
      </c>
      <c r="CJ422" s="766">
        <v>2</v>
      </c>
      <c r="CK422" s="354">
        <v>2</v>
      </c>
      <c r="CL422" s="222">
        <f t="shared" si="269"/>
        <v>23</v>
      </c>
      <c r="CM422" s="237">
        <f>CL422/(CL422+CN422+CP422+CR422)</f>
        <v>0.88461538461538458</v>
      </c>
      <c r="CN422" s="222">
        <f t="shared" si="261"/>
        <v>3</v>
      </c>
      <c r="CO422" s="237">
        <f>CN422/(CL422+CN422+CP422+CR422)</f>
        <v>0.11538461538461539</v>
      </c>
      <c r="CP422" s="222">
        <f t="shared" si="263"/>
        <v>0</v>
      </c>
      <c r="CQ422" s="237">
        <f>CP422/(CL422+CN422+CP422+CR422)</f>
        <v>0</v>
      </c>
      <c r="CR422" s="222">
        <f t="shared" si="265"/>
        <v>0</v>
      </c>
      <c r="CS422" s="237">
        <f>CR422/(CL422+CN422+CP422+CR422)</f>
        <v>0</v>
      </c>
      <c r="CT422" s="223">
        <f>(((CL422*2)+(CN422*1)+(CP422*0)))/(CL422+CN422+CP422)</f>
        <v>1.8846153846153846</v>
      </c>
      <c r="CU422" s="223" t="str">
        <f>IF(CS422&gt;=50%,"KĐG",IF(CT422&gt;=1.6,"Đạt mục tiêu",IF(CT422&gt;=1,"Cần cố gắng","Chưa đạt")))</f>
        <v>Đạt mục tiêu</v>
      </c>
      <c r="CV422" s="5"/>
    </row>
    <row r="423" spans="1:100" s="1" customFormat="1" ht="72">
      <c r="A423" s="227">
        <v>145</v>
      </c>
      <c r="B423" s="580" t="s">
        <v>506</v>
      </c>
      <c r="C423" s="215" t="s">
        <v>60</v>
      </c>
      <c r="D423" s="580" t="s">
        <v>142</v>
      </c>
      <c r="E423" s="215" t="s">
        <v>26</v>
      </c>
      <c r="F423" s="580" t="s">
        <v>142</v>
      </c>
      <c r="G423" s="219" t="s">
        <v>561</v>
      </c>
      <c r="H423" s="219"/>
      <c r="I423" s="433"/>
      <c r="J423" s="107" t="s">
        <v>748</v>
      </c>
      <c r="K423" s="473" t="s">
        <v>1641</v>
      </c>
      <c r="L423" s="5" t="s">
        <v>32</v>
      </c>
      <c r="M423" s="212" t="s">
        <v>31</v>
      </c>
      <c r="N423" s="165" t="s">
        <v>11</v>
      </c>
      <c r="O423" s="221" t="s">
        <v>29</v>
      </c>
      <c r="P423" s="221" t="s">
        <v>24</v>
      </c>
      <c r="Q423" s="5"/>
      <c r="R423" s="5"/>
      <c r="S423" s="5"/>
      <c r="T423" s="5"/>
      <c r="U423" s="6"/>
      <c r="V423" s="5"/>
      <c r="W423" s="5"/>
      <c r="X423" s="5"/>
      <c r="Y423" s="5"/>
      <c r="Z423" s="5" t="s">
        <v>24</v>
      </c>
      <c r="AA423" s="5"/>
      <c r="AB423" s="80">
        <f t="shared" si="259"/>
        <v>1</v>
      </c>
      <c r="AC423" s="642"/>
      <c r="AD423" s="7"/>
      <c r="AE423" s="7"/>
      <c r="AF423" s="7"/>
      <c r="AG423" s="7"/>
      <c r="AH423" s="7"/>
      <c r="AI423" s="7"/>
      <c r="AJ423" s="7"/>
      <c r="AK423" s="7"/>
      <c r="AL423" s="7"/>
      <c r="AM423" s="7"/>
      <c r="AN423" s="21"/>
      <c r="AO423" s="7"/>
      <c r="AP423" s="7"/>
      <c r="AQ423" s="7"/>
      <c r="AR423" s="7"/>
      <c r="AS423" s="7"/>
      <c r="AT423" s="7"/>
      <c r="AU423" s="7"/>
      <c r="AV423" s="55"/>
      <c r="AW423" s="7"/>
      <c r="AX423" s="7"/>
      <c r="AY423" s="7"/>
      <c r="AZ423" s="7"/>
      <c r="BA423" s="7"/>
      <c r="BB423" s="7"/>
      <c r="BC423" s="7"/>
      <c r="BD423" s="7"/>
      <c r="BE423" s="7"/>
      <c r="BF423" s="7"/>
      <c r="BG423" s="7"/>
      <c r="BH423" s="7"/>
      <c r="BI423" s="7" t="s">
        <v>1317</v>
      </c>
      <c r="BJ423" s="7"/>
      <c r="BK423" s="7"/>
      <c r="BL423" s="780">
        <v>2</v>
      </c>
      <c r="BM423" s="354">
        <v>2</v>
      </c>
      <c r="BN423" s="354">
        <v>2</v>
      </c>
      <c r="BO423" s="354">
        <v>1</v>
      </c>
      <c r="BP423" s="354">
        <v>2</v>
      </c>
      <c r="BQ423" s="354">
        <v>2</v>
      </c>
      <c r="BR423" s="797">
        <v>2</v>
      </c>
      <c r="BS423" s="356">
        <v>2</v>
      </c>
      <c r="BT423" s="354">
        <v>2</v>
      </c>
      <c r="BU423" s="354">
        <v>2</v>
      </c>
      <c r="BV423" s="354">
        <v>2</v>
      </c>
      <c r="BW423" s="797">
        <v>2</v>
      </c>
      <c r="BX423" s="354">
        <v>2</v>
      </c>
      <c r="BY423" s="797">
        <v>2</v>
      </c>
      <c r="BZ423" s="797">
        <v>2</v>
      </c>
      <c r="CA423" s="354">
        <v>2</v>
      </c>
      <c r="CB423" s="354">
        <v>2</v>
      </c>
      <c r="CC423" s="354">
        <v>2</v>
      </c>
      <c r="CD423" s="766">
        <v>1</v>
      </c>
      <c r="CE423" s="354">
        <v>2</v>
      </c>
      <c r="CF423" s="354">
        <v>2</v>
      </c>
      <c r="CG423" s="354">
        <v>2</v>
      </c>
      <c r="CH423" s="354">
        <v>2</v>
      </c>
      <c r="CI423" s="354">
        <v>2</v>
      </c>
      <c r="CJ423" s="766">
        <v>2</v>
      </c>
      <c r="CK423" s="354">
        <v>2</v>
      </c>
      <c r="CL423" s="222">
        <f t="shared" si="269"/>
        <v>24</v>
      </c>
      <c r="CM423" s="237">
        <f>CL423/(CL423+CN423+CP423+CR423)</f>
        <v>0.92307692307692313</v>
      </c>
      <c r="CN423" s="222">
        <f t="shared" ref="CN423:CN429" si="270">COUNTIF(BL423:CK423,"1")</f>
        <v>2</v>
      </c>
      <c r="CO423" s="237">
        <f t="shared" si="262"/>
        <v>7.6923076923076927E-2</v>
      </c>
      <c r="CP423" s="222">
        <f t="shared" ref="CP423:CP429" si="271">COUNTIF(BL423:CK423,"0")</f>
        <v>0</v>
      </c>
      <c r="CQ423" s="237">
        <f t="shared" si="264"/>
        <v>0</v>
      </c>
      <c r="CR423" s="222">
        <f t="shared" ref="CR423:CR429" si="272">COUNTIF(BL423:CK423,"KĐG")</f>
        <v>0</v>
      </c>
      <c r="CS423" s="237">
        <f t="shared" si="266"/>
        <v>0</v>
      </c>
      <c r="CT423" s="223">
        <f t="shared" si="267"/>
        <v>1.9230769230769231</v>
      </c>
      <c r="CU423" s="223" t="str">
        <f t="shared" si="268"/>
        <v>Đạt mục tiêu</v>
      </c>
      <c r="CV423" s="5"/>
    </row>
    <row r="424" spans="1:100" s="1" customFormat="1" ht="55.5">
      <c r="A424" s="227">
        <v>146</v>
      </c>
      <c r="B424" s="217" t="s">
        <v>2575</v>
      </c>
      <c r="C424" s="215" t="s">
        <v>60</v>
      </c>
      <c r="D424" s="580" t="s">
        <v>141</v>
      </c>
      <c r="E424" s="215" t="s">
        <v>26</v>
      </c>
      <c r="F424" s="580" t="s">
        <v>141</v>
      </c>
      <c r="G424" s="578" t="s">
        <v>1161</v>
      </c>
      <c r="H424" s="219" t="s">
        <v>2576</v>
      </c>
      <c r="I424" s="433"/>
      <c r="J424" s="107"/>
      <c r="K424" s="469"/>
      <c r="L424" s="5" t="s">
        <v>32</v>
      </c>
      <c r="M424" s="212" t="s">
        <v>31</v>
      </c>
      <c r="N424" s="165" t="s">
        <v>11</v>
      </c>
      <c r="O424" s="221" t="s">
        <v>29</v>
      </c>
      <c r="P424" s="221" t="s">
        <v>24</v>
      </c>
      <c r="Q424" s="5"/>
      <c r="R424" s="5"/>
      <c r="S424" s="5"/>
      <c r="T424" s="5"/>
      <c r="U424" s="6"/>
      <c r="V424" s="5" t="s">
        <v>24</v>
      </c>
      <c r="W424" s="5"/>
      <c r="X424" s="5"/>
      <c r="Y424" s="5"/>
      <c r="Z424" s="5"/>
      <c r="AA424" s="5"/>
      <c r="AB424" s="80">
        <f t="shared" si="259"/>
        <v>1</v>
      </c>
      <c r="AC424" s="642"/>
      <c r="AD424" s="7"/>
      <c r="AE424" s="7"/>
      <c r="AF424" s="7"/>
      <c r="AG424" s="7"/>
      <c r="AH424" s="7"/>
      <c r="AI424" s="7"/>
      <c r="AJ424" s="7"/>
      <c r="AK424" s="7"/>
      <c r="AL424" s="7"/>
      <c r="AM424" s="7"/>
      <c r="AN424" s="21"/>
      <c r="AO424" s="7"/>
      <c r="AP424" s="7"/>
      <c r="AQ424" s="7"/>
      <c r="AR424" s="7" t="s">
        <v>1318</v>
      </c>
      <c r="AS424" s="7" t="s">
        <v>1183</v>
      </c>
      <c r="AT424" s="7"/>
      <c r="AU424" s="7"/>
      <c r="AV424" s="55" t="s">
        <v>1404</v>
      </c>
      <c r="AW424" s="55" t="s">
        <v>1404</v>
      </c>
      <c r="AX424" s="55" t="s">
        <v>1404</v>
      </c>
      <c r="AY424" s="7"/>
      <c r="AZ424" s="7"/>
      <c r="BA424" s="7"/>
      <c r="BB424" s="7"/>
      <c r="BC424" s="7"/>
      <c r="BD424" s="7"/>
      <c r="BE424" s="7"/>
      <c r="BF424" s="7"/>
      <c r="BG424" s="7"/>
      <c r="BH424" s="7"/>
      <c r="BI424" s="7"/>
      <c r="BJ424" s="7"/>
      <c r="BK424" s="7"/>
      <c r="BL424" s="780">
        <v>2</v>
      </c>
      <c r="BM424" s="354">
        <v>2</v>
      </c>
      <c r="BN424" s="354">
        <v>2</v>
      </c>
      <c r="BO424" s="354">
        <v>2</v>
      </c>
      <c r="BP424" s="354">
        <v>2</v>
      </c>
      <c r="BQ424" s="354">
        <v>2</v>
      </c>
      <c r="BR424" s="797">
        <v>2</v>
      </c>
      <c r="BS424" s="356">
        <v>2</v>
      </c>
      <c r="BT424" s="354">
        <v>2</v>
      </c>
      <c r="BU424" s="354">
        <v>2</v>
      </c>
      <c r="BV424" s="354">
        <v>2</v>
      </c>
      <c r="BW424" s="797">
        <v>2</v>
      </c>
      <c r="BX424" s="354">
        <v>2</v>
      </c>
      <c r="BY424" s="797">
        <v>2</v>
      </c>
      <c r="BZ424" s="797">
        <v>2</v>
      </c>
      <c r="CA424" s="354">
        <v>2</v>
      </c>
      <c r="CB424" s="354">
        <v>2</v>
      </c>
      <c r="CC424" s="354">
        <v>2</v>
      </c>
      <c r="CD424" s="766">
        <v>2</v>
      </c>
      <c r="CE424" s="354">
        <v>2</v>
      </c>
      <c r="CF424" s="354">
        <v>2</v>
      </c>
      <c r="CG424" s="354">
        <v>2</v>
      </c>
      <c r="CH424" s="354">
        <v>2</v>
      </c>
      <c r="CI424" s="354">
        <v>2</v>
      </c>
      <c r="CJ424" s="766">
        <v>2</v>
      </c>
      <c r="CK424" s="354">
        <v>2</v>
      </c>
      <c r="CL424" s="222">
        <f t="shared" si="269"/>
        <v>26</v>
      </c>
      <c r="CM424" s="237">
        <f t="shared" si="260"/>
        <v>1</v>
      </c>
      <c r="CN424" s="222">
        <f t="shared" si="270"/>
        <v>0</v>
      </c>
      <c r="CO424" s="237">
        <f t="shared" si="262"/>
        <v>0</v>
      </c>
      <c r="CP424" s="222">
        <f t="shared" si="271"/>
        <v>0</v>
      </c>
      <c r="CQ424" s="237">
        <f t="shared" si="264"/>
        <v>0</v>
      </c>
      <c r="CR424" s="222">
        <f t="shared" si="272"/>
        <v>0</v>
      </c>
      <c r="CS424" s="237">
        <f t="shared" si="266"/>
        <v>0</v>
      </c>
      <c r="CT424" s="223">
        <f t="shared" si="267"/>
        <v>2</v>
      </c>
      <c r="CU424" s="223" t="str">
        <f t="shared" si="268"/>
        <v>Đạt mục tiêu</v>
      </c>
      <c r="CV424" s="5"/>
    </row>
    <row r="425" spans="1:100" s="1" customFormat="1" ht="55.25" customHeight="1">
      <c r="A425" s="1036">
        <v>147</v>
      </c>
      <c r="B425" s="1225" t="s">
        <v>507</v>
      </c>
      <c r="C425" s="1033" t="s">
        <v>60</v>
      </c>
      <c r="D425" s="1024" t="s">
        <v>140</v>
      </c>
      <c r="E425" s="1033" t="s">
        <v>60</v>
      </c>
      <c r="F425" s="1024" t="s">
        <v>140</v>
      </c>
      <c r="G425" s="217" t="s">
        <v>416</v>
      </c>
      <c r="H425" s="217"/>
      <c r="I425" s="591"/>
      <c r="J425" s="212"/>
      <c r="K425" s="468" t="s">
        <v>1669</v>
      </c>
      <c r="L425" s="5" t="s">
        <v>32</v>
      </c>
      <c r="M425" s="212" t="s">
        <v>31</v>
      </c>
      <c r="N425" s="165" t="s">
        <v>11</v>
      </c>
      <c r="O425" s="221" t="s">
        <v>29</v>
      </c>
      <c r="P425" s="221" t="s">
        <v>24</v>
      </c>
      <c r="Q425" s="5"/>
      <c r="R425" s="5"/>
      <c r="S425" s="5"/>
      <c r="T425" s="5"/>
      <c r="U425" s="6"/>
      <c r="V425" s="5"/>
      <c r="W425" s="5"/>
      <c r="X425" s="5" t="s">
        <v>24</v>
      </c>
      <c r="Y425" s="5"/>
      <c r="Z425" s="5"/>
      <c r="AA425" s="5"/>
      <c r="AB425" s="80">
        <f t="shared" si="259"/>
        <v>1</v>
      </c>
      <c r="AC425" s="642"/>
      <c r="AD425" s="7"/>
      <c r="AE425" s="7"/>
      <c r="AF425" s="7"/>
      <c r="AG425" s="7"/>
      <c r="AH425" s="7"/>
      <c r="AI425" s="7"/>
      <c r="AJ425" s="7"/>
      <c r="AK425" s="7"/>
      <c r="AL425" s="7"/>
      <c r="AM425" s="7"/>
      <c r="AN425" s="7"/>
      <c r="AO425" s="7"/>
      <c r="AP425" s="7"/>
      <c r="AQ425" s="7"/>
      <c r="AR425" s="7"/>
      <c r="AS425" s="7"/>
      <c r="AT425" s="7"/>
      <c r="AU425" s="7"/>
      <c r="AV425" s="55"/>
      <c r="AW425" s="7"/>
      <c r="AX425" s="7"/>
      <c r="AY425" s="7"/>
      <c r="AZ425" s="7"/>
      <c r="BA425" s="7" t="s">
        <v>1317</v>
      </c>
      <c r="BB425" s="7" t="s">
        <v>1317</v>
      </c>
      <c r="BC425" s="7" t="s">
        <v>1317</v>
      </c>
      <c r="BD425" s="7" t="s">
        <v>1317</v>
      </c>
      <c r="BE425" s="7"/>
      <c r="BF425" s="7"/>
      <c r="BG425" s="7"/>
      <c r="BH425" s="7"/>
      <c r="BI425" s="7"/>
      <c r="BJ425" s="7"/>
      <c r="BK425" s="7" t="s">
        <v>1318</v>
      </c>
      <c r="BL425" s="780">
        <v>2</v>
      </c>
      <c r="BM425" s="354">
        <v>2</v>
      </c>
      <c r="BN425" s="354">
        <v>2</v>
      </c>
      <c r="BO425" s="354">
        <v>1</v>
      </c>
      <c r="BP425" s="354">
        <v>2</v>
      </c>
      <c r="BQ425" s="354">
        <v>2</v>
      </c>
      <c r="BR425" s="797">
        <v>2</v>
      </c>
      <c r="BS425" s="356">
        <v>2</v>
      </c>
      <c r="BT425" s="354">
        <v>2</v>
      </c>
      <c r="BU425" s="354">
        <v>2</v>
      </c>
      <c r="BV425" s="354">
        <v>2</v>
      </c>
      <c r="BW425" s="797">
        <v>2</v>
      </c>
      <c r="BX425" s="354">
        <v>2</v>
      </c>
      <c r="BY425" s="797">
        <v>2</v>
      </c>
      <c r="BZ425" s="797">
        <v>2</v>
      </c>
      <c r="CA425" s="354">
        <v>2</v>
      </c>
      <c r="CB425" s="354">
        <v>2</v>
      </c>
      <c r="CC425" s="354">
        <v>2</v>
      </c>
      <c r="CD425" s="766">
        <v>2</v>
      </c>
      <c r="CE425" s="354">
        <v>2</v>
      </c>
      <c r="CF425" s="354">
        <v>2</v>
      </c>
      <c r="CG425" s="354">
        <v>2</v>
      </c>
      <c r="CH425" s="354">
        <v>2</v>
      </c>
      <c r="CI425" s="354">
        <v>2</v>
      </c>
      <c r="CJ425" s="766">
        <v>2</v>
      </c>
      <c r="CK425" s="354">
        <v>2</v>
      </c>
      <c r="CL425" s="222">
        <f t="shared" si="269"/>
        <v>25</v>
      </c>
      <c r="CM425" s="237">
        <f t="shared" si="260"/>
        <v>0.96153846153846156</v>
      </c>
      <c r="CN425" s="222">
        <f t="shared" si="270"/>
        <v>1</v>
      </c>
      <c r="CO425" s="237">
        <f t="shared" si="262"/>
        <v>3.8461538461538464E-2</v>
      </c>
      <c r="CP425" s="222">
        <f t="shared" si="271"/>
        <v>0</v>
      </c>
      <c r="CQ425" s="237">
        <f t="shared" si="264"/>
        <v>0</v>
      </c>
      <c r="CR425" s="222">
        <f t="shared" si="272"/>
        <v>0</v>
      </c>
      <c r="CS425" s="237">
        <f t="shared" si="266"/>
        <v>0</v>
      </c>
      <c r="CT425" s="223">
        <f t="shared" si="267"/>
        <v>1.9615384615384615</v>
      </c>
      <c r="CU425" s="223" t="str">
        <f t="shared" si="268"/>
        <v>Đạt mục tiêu</v>
      </c>
      <c r="CV425" s="5"/>
    </row>
    <row r="426" spans="1:100" s="1" customFormat="1" ht="28.25" customHeight="1">
      <c r="A426" s="1036"/>
      <c r="B426" s="1024"/>
      <c r="C426" s="1033"/>
      <c r="D426" s="1024"/>
      <c r="E426" s="1033"/>
      <c r="F426" s="1024"/>
      <c r="G426" s="217" t="s">
        <v>2577</v>
      </c>
      <c r="H426" s="217" t="s">
        <v>2578</v>
      </c>
      <c r="I426" s="591"/>
      <c r="J426" s="69" t="s">
        <v>749</v>
      </c>
      <c r="K426" s="468" t="s">
        <v>1642</v>
      </c>
      <c r="L426" s="5" t="s">
        <v>32</v>
      </c>
      <c r="M426" s="212" t="s">
        <v>31</v>
      </c>
      <c r="N426" s="165" t="s">
        <v>11</v>
      </c>
      <c r="O426" s="221" t="s">
        <v>29</v>
      </c>
      <c r="P426" s="221" t="s">
        <v>24</v>
      </c>
      <c r="Q426" s="5"/>
      <c r="R426" s="5"/>
      <c r="S426" s="5"/>
      <c r="T426" s="5"/>
      <c r="U426" s="6"/>
      <c r="V426" s="5"/>
      <c r="W426" s="5"/>
      <c r="X426" s="5"/>
      <c r="Y426" s="5"/>
      <c r="Z426" s="5"/>
      <c r="AA426" s="5"/>
      <c r="AB426" s="80">
        <f t="shared" si="259"/>
        <v>0</v>
      </c>
      <c r="AC426" s="642"/>
      <c r="AD426" s="7"/>
      <c r="AE426" s="7"/>
      <c r="AF426" s="7"/>
      <c r="AG426" s="7"/>
      <c r="AH426" s="7"/>
      <c r="AI426" s="7"/>
      <c r="AJ426" s="7"/>
      <c r="AK426" s="7"/>
      <c r="AL426" s="7"/>
      <c r="AM426" s="7"/>
      <c r="AN426" s="7"/>
      <c r="AO426" s="7"/>
      <c r="AP426" s="7"/>
      <c r="AQ426" s="7"/>
      <c r="AR426" s="7"/>
      <c r="AS426" s="7"/>
      <c r="AT426" s="7"/>
      <c r="AU426" s="7"/>
      <c r="AV426" s="55"/>
      <c r="AW426" s="7"/>
      <c r="AX426" s="7"/>
      <c r="AY426" s="7"/>
      <c r="AZ426" s="7"/>
      <c r="BA426" s="7"/>
      <c r="BB426" s="7"/>
      <c r="BC426" s="7"/>
      <c r="BD426" s="7"/>
      <c r="BE426" s="7"/>
      <c r="BF426" s="7"/>
      <c r="BG426" s="7"/>
      <c r="BH426" s="7"/>
      <c r="BI426" s="7"/>
      <c r="BJ426" s="7" t="s">
        <v>1183</v>
      </c>
      <c r="BK426" s="7"/>
      <c r="BL426" s="780">
        <v>2</v>
      </c>
      <c r="BM426" s="354">
        <v>2</v>
      </c>
      <c r="BN426" s="354">
        <v>2</v>
      </c>
      <c r="BO426" s="354">
        <v>2</v>
      </c>
      <c r="BP426" s="354">
        <v>2</v>
      </c>
      <c r="BQ426" s="354">
        <v>2</v>
      </c>
      <c r="BR426" s="797">
        <v>2</v>
      </c>
      <c r="BS426" s="356">
        <v>2</v>
      </c>
      <c r="BT426" s="354">
        <v>2</v>
      </c>
      <c r="BU426" s="354">
        <v>2</v>
      </c>
      <c r="BV426" s="354">
        <v>2</v>
      </c>
      <c r="BW426" s="797">
        <v>2</v>
      </c>
      <c r="BX426" s="354">
        <v>1</v>
      </c>
      <c r="BY426" s="797">
        <v>2</v>
      </c>
      <c r="BZ426" s="797">
        <v>2</v>
      </c>
      <c r="CA426" s="354">
        <v>2</v>
      </c>
      <c r="CB426" s="354">
        <v>2</v>
      </c>
      <c r="CC426" s="354">
        <v>2</v>
      </c>
      <c r="CD426" s="766">
        <v>2</v>
      </c>
      <c r="CE426" s="354">
        <v>2</v>
      </c>
      <c r="CF426" s="354">
        <v>2</v>
      </c>
      <c r="CG426" s="354">
        <v>2</v>
      </c>
      <c r="CH426" s="354">
        <v>2</v>
      </c>
      <c r="CI426" s="354">
        <v>2</v>
      </c>
      <c r="CJ426" s="766">
        <v>2</v>
      </c>
      <c r="CK426" s="354">
        <v>2</v>
      </c>
      <c r="CL426" s="222">
        <f t="shared" si="269"/>
        <v>25</v>
      </c>
      <c r="CM426" s="237">
        <f t="shared" si="260"/>
        <v>0.96153846153846156</v>
      </c>
      <c r="CN426" s="222">
        <f t="shared" si="270"/>
        <v>1</v>
      </c>
      <c r="CO426" s="237">
        <f t="shared" si="262"/>
        <v>3.8461538461538464E-2</v>
      </c>
      <c r="CP426" s="222">
        <f t="shared" si="271"/>
        <v>0</v>
      </c>
      <c r="CQ426" s="237">
        <f t="shared" si="264"/>
        <v>0</v>
      </c>
      <c r="CR426" s="222">
        <f t="shared" si="272"/>
        <v>0</v>
      </c>
      <c r="CS426" s="237">
        <f t="shared" si="266"/>
        <v>0</v>
      </c>
      <c r="CT426" s="223">
        <f t="shared" si="267"/>
        <v>1.9615384615384615</v>
      </c>
      <c r="CU426" s="223" t="str">
        <f t="shared" si="268"/>
        <v>Đạt mục tiêu</v>
      </c>
      <c r="CV426" s="5"/>
    </row>
    <row r="427" spans="1:100" s="1" customFormat="1" ht="60" customHeight="1">
      <c r="A427" s="227">
        <v>148</v>
      </c>
      <c r="B427" s="217" t="s">
        <v>508</v>
      </c>
      <c r="C427" s="215" t="s">
        <v>60</v>
      </c>
      <c r="D427" s="217" t="s">
        <v>139</v>
      </c>
      <c r="E427" s="215" t="s">
        <v>60</v>
      </c>
      <c r="F427" s="217" t="s">
        <v>139</v>
      </c>
      <c r="G427" s="217" t="s">
        <v>422</v>
      </c>
      <c r="H427" s="217"/>
      <c r="I427" s="591"/>
      <c r="J427" s="69" t="s">
        <v>750</v>
      </c>
      <c r="K427" s="468" t="s">
        <v>1655</v>
      </c>
      <c r="L427" s="5" t="s">
        <v>32</v>
      </c>
      <c r="M427" s="212" t="s">
        <v>31</v>
      </c>
      <c r="N427" s="165" t="s">
        <v>11</v>
      </c>
      <c r="O427" s="221" t="s">
        <v>29</v>
      </c>
      <c r="P427" s="221" t="s">
        <v>24</v>
      </c>
      <c r="Q427" s="5"/>
      <c r="R427" s="5"/>
      <c r="S427" s="5"/>
      <c r="T427" s="5"/>
      <c r="U427" s="6"/>
      <c r="V427" s="5" t="s">
        <v>24</v>
      </c>
      <c r="W427" s="5"/>
      <c r="X427" s="5"/>
      <c r="Y427" s="5"/>
      <c r="Z427" s="5"/>
      <c r="AA427" s="5"/>
      <c r="AB427" s="80">
        <f t="shared" si="259"/>
        <v>1</v>
      </c>
      <c r="AC427" s="642"/>
      <c r="AD427" s="7"/>
      <c r="AE427" s="7"/>
      <c r="AF427" s="7"/>
      <c r="AG427" s="7"/>
      <c r="AH427" s="7"/>
      <c r="AI427" s="7"/>
      <c r="AJ427" s="7"/>
      <c r="AK427" s="7"/>
      <c r="AL427" s="7"/>
      <c r="AM427" s="7"/>
      <c r="AN427" s="7"/>
      <c r="AO427" s="7"/>
      <c r="AP427" s="7"/>
      <c r="AQ427" s="7"/>
      <c r="AR427" s="7"/>
      <c r="AS427" s="7"/>
      <c r="AT427" s="7"/>
      <c r="AU427" s="7"/>
      <c r="AV427" s="55" t="s">
        <v>1317</v>
      </c>
      <c r="AW427" s="55" t="s">
        <v>1317</v>
      </c>
      <c r="AX427" s="55" t="s">
        <v>1317</v>
      </c>
      <c r="AY427" s="55" t="s">
        <v>1317</v>
      </c>
      <c r="AZ427" s="55" t="s">
        <v>1317</v>
      </c>
      <c r="BA427" s="7"/>
      <c r="BB427" s="7"/>
      <c r="BC427" s="7"/>
      <c r="BD427" s="7"/>
      <c r="BE427" s="7"/>
      <c r="BF427" s="7"/>
      <c r="BG427" s="7"/>
      <c r="BH427" s="7"/>
      <c r="BI427" s="7"/>
      <c r="BJ427" s="7"/>
      <c r="BK427" s="7"/>
      <c r="BL427" s="780">
        <v>2</v>
      </c>
      <c r="BM427" s="354">
        <v>2</v>
      </c>
      <c r="BN427" s="354">
        <v>2</v>
      </c>
      <c r="BO427" s="354">
        <v>2</v>
      </c>
      <c r="BP427" s="354">
        <v>2</v>
      </c>
      <c r="BQ427" s="354">
        <v>2</v>
      </c>
      <c r="BR427" s="797">
        <v>2</v>
      </c>
      <c r="BS427" s="356">
        <v>2</v>
      </c>
      <c r="BT427" s="354">
        <v>2</v>
      </c>
      <c r="BU427" s="354">
        <v>2</v>
      </c>
      <c r="BV427" s="354">
        <v>2</v>
      </c>
      <c r="BW427" s="797">
        <v>2</v>
      </c>
      <c r="BX427" s="354">
        <v>2</v>
      </c>
      <c r="BY427" s="797">
        <v>2</v>
      </c>
      <c r="BZ427" s="797">
        <v>2</v>
      </c>
      <c r="CA427" s="354">
        <v>2</v>
      </c>
      <c r="CB427" s="354">
        <v>2</v>
      </c>
      <c r="CC427" s="354">
        <v>2</v>
      </c>
      <c r="CD427" s="766">
        <v>2</v>
      </c>
      <c r="CE427" s="354">
        <v>2</v>
      </c>
      <c r="CF427" s="354">
        <v>2</v>
      </c>
      <c r="CG427" s="354">
        <v>2</v>
      </c>
      <c r="CH427" s="354">
        <v>2</v>
      </c>
      <c r="CI427" s="354">
        <v>2</v>
      </c>
      <c r="CJ427" s="766">
        <v>2</v>
      </c>
      <c r="CK427" s="354">
        <v>2</v>
      </c>
      <c r="CL427" s="222">
        <f t="shared" si="269"/>
        <v>26</v>
      </c>
      <c r="CM427" s="237">
        <f t="shared" si="260"/>
        <v>1</v>
      </c>
      <c r="CN427" s="222">
        <f t="shared" si="270"/>
        <v>0</v>
      </c>
      <c r="CO427" s="237">
        <f t="shared" si="262"/>
        <v>0</v>
      </c>
      <c r="CP427" s="222">
        <f t="shared" si="271"/>
        <v>0</v>
      </c>
      <c r="CQ427" s="237">
        <f t="shared" si="264"/>
        <v>0</v>
      </c>
      <c r="CR427" s="222">
        <f t="shared" si="272"/>
        <v>0</v>
      </c>
      <c r="CS427" s="237">
        <f t="shared" si="266"/>
        <v>0</v>
      </c>
      <c r="CT427" s="223">
        <f t="shared" si="267"/>
        <v>2</v>
      </c>
      <c r="CU427" s="223" t="str">
        <f t="shared" si="268"/>
        <v>Đạt mục tiêu</v>
      </c>
      <c r="CV427" s="5"/>
    </row>
    <row r="428" spans="1:100" s="1" customFormat="1" ht="55.5">
      <c r="A428" s="227">
        <v>149</v>
      </c>
      <c r="B428" s="217" t="s">
        <v>509</v>
      </c>
      <c r="C428" s="215" t="s">
        <v>60</v>
      </c>
      <c r="D428" s="217" t="s">
        <v>138</v>
      </c>
      <c r="E428" s="215" t="s">
        <v>60</v>
      </c>
      <c r="F428" s="217" t="s">
        <v>138</v>
      </c>
      <c r="G428" s="217" t="s">
        <v>426</v>
      </c>
      <c r="H428" s="217"/>
      <c r="I428" s="591"/>
      <c r="J428" s="69" t="s">
        <v>751</v>
      </c>
      <c r="K428" s="485"/>
      <c r="L428" s="5" t="s">
        <v>32</v>
      </c>
      <c r="M428" s="212" t="s">
        <v>31</v>
      </c>
      <c r="N428" s="165" t="s">
        <v>11</v>
      </c>
      <c r="O428" s="221" t="s">
        <v>29</v>
      </c>
      <c r="P428" s="221" t="s">
        <v>24</v>
      </c>
      <c r="Q428" s="5"/>
      <c r="R428" s="5"/>
      <c r="S428" s="5"/>
      <c r="T428" s="5"/>
      <c r="U428" s="6"/>
      <c r="V428" s="5"/>
      <c r="W428" s="5"/>
      <c r="X428" s="5"/>
      <c r="Y428" s="5"/>
      <c r="Z428" s="5" t="s">
        <v>24</v>
      </c>
      <c r="AA428" s="5"/>
      <c r="AB428" s="80">
        <f t="shared" si="259"/>
        <v>1</v>
      </c>
      <c r="AC428" s="642"/>
      <c r="AD428" s="7"/>
      <c r="AE428" s="7"/>
      <c r="AF428" s="7"/>
      <c r="AG428" s="7"/>
      <c r="AH428" s="7"/>
      <c r="AI428" s="7"/>
      <c r="AJ428" s="7"/>
      <c r="AK428" s="7"/>
      <c r="AL428" s="7"/>
      <c r="AM428" s="7"/>
      <c r="AN428" s="7"/>
      <c r="AO428" s="7"/>
      <c r="AP428" s="7"/>
      <c r="AQ428" s="7"/>
      <c r="AR428" s="7"/>
      <c r="AS428" s="7"/>
      <c r="AT428" s="7"/>
      <c r="AU428" s="7"/>
      <c r="AV428" s="55"/>
      <c r="AW428" s="7"/>
      <c r="AX428" s="7"/>
      <c r="AY428" s="7"/>
      <c r="AZ428" s="7"/>
      <c r="BA428" s="7"/>
      <c r="BB428" s="7"/>
      <c r="BC428" s="7"/>
      <c r="BD428" s="7"/>
      <c r="BE428" s="7"/>
      <c r="BF428" s="7"/>
      <c r="BG428" s="7"/>
      <c r="BH428" s="7" t="s">
        <v>1317</v>
      </c>
      <c r="BI428" s="7"/>
      <c r="BJ428" s="7"/>
      <c r="BK428" s="7"/>
      <c r="BL428" s="780">
        <v>2</v>
      </c>
      <c r="BM428" s="354">
        <v>1</v>
      </c>
      <c r="BN428" s="354">
        <v>2</v>
      </c>
      <c r="BO428" s="354">
        <v>2</v>
      </c>
      <c r="BP428" s="354">
        <v>2</v>
      </c>
      <c r="BQ428" s="354">
        <v>2</v>
      </c>
      <c r="BR428" s="797">
        <v>2</v>
      </c>
      <c r="BS428" s="356">
        <v>2</v>
      </c>
      <c r="BT428" s="354">
        <v>2</v>
      </c>
      <c r="BU428" s="354">
        <v>2</v>
      </c>
      <c r="BV428" s="354">
        <v>1</v>
      </c>
      <c r="BW428" s="797">
        <v>1</v>
      </c>
      <c r="BX428" s="354">
        <v>2</v>
      </c>
      <c r="BY428" s="797">
        <v>2</v>
      </c>
      <c r="BZ428" s="797">
        <v>2</v>
      </c>
      <c r="CA428" s="354">
        <v>2</v>
      </c>
      <c r="CB428" s="354">
        <v>2</v>
      </c>
      <c r="CC428" s="354">
        <v>2</v>
      </c>
      <c r="CD428" s="766">
        <v>2</v>
      </c>
      <c r="CE428" s="354">
        <v>2</v>
      </c>
      <c r="CF428" s="354">
        <v>1</v>
      </c>
      <c r="CG428" s="354">
        <v>2</v>
      </c>
      <c r="CH428" s="354">
        <v>2</v>
      </c>
      <c r="CI428" s="354">
        <v>2</v>
      </c>
      <c r="CJ428" s="766">
        <v>2</v>
      </c>
      <c r="CK428" s="354">
        <v>2</v>
      </c>
      <c r="CL428" s="222">
        <f>COUNTIF(BL428:CK428,"2")</f>
        <v>22</v>
      </c>
      <c r="CM428" s="237">
        <f t="shared" si="260"/>
        <v>0.84615384615384615</v>
      </c>
      <c r="CN428" s="222">
        <f t="shared" si="270"/>
        <v>4</v>
      </c>
      <c r="CO428" s="237">
        <f t="shared" si="262"/>
        <v>0.15384615384615385</v>
      </c>
      <c r="CP428" s="222">
        <f t="shared" si="271"/>
        <v>0</v>
      </c>
      <c r="CQ428" s="237">
        <f t="shared" si="264"/>
        <v>0</v>
      </c>
      <c r="CR428" s="222">
        <f t="shared" si="272"/>
        <v>0</v>
      </c>
      <c r="CS428" s="237">
        <f t="shared" si="266"/>
        <v>0</v>
      </c>
      <c r="CT428" s="223">
        <f t="shared" si="267"/>
        <v>1.8461538461538463</v>
      </c>
      <c r="CU428" s="223" t="str">
        <f t="shared" si="268"/>
        <v>Đạt mục tiêu</v>
      </c>
      <c r="CV428" s="5"/>
    </row>
    <row r="429" spans="1:100" s="1" customFormat="1" ht="62">
      <c r="A429" s="227">
        <v>150</v>
      </c>
      <c r="B429" s="217" t="s">
        <v>1841</v>
      </c>
      <c r="C429" s="215"/>
      <c r="D429" s="217" t="s">
        <v>1841</v>
      </c>
      <c r="E429" s="215"/>
      <c r="F429" s="217" t="s">
        <v>1839</v>
      </c>
      <c r="G429" s="217" t="s">
        <v>1840</v>
      </c>
      <c r="H429" s="217"/>
      <c r="I429" s="591"/>
      <c r="J429" s="69"/>
      <c r="K429" s="485"/>
      <c r="L429" s="5"/>
      <c r="M429" s="212" t="s">
        <v>31</v>
      </c>
      <c r="N429" s="165"/>
      <c r="O429" s="221"/>
      <c r="P429" s="221"/>
      <c r="Q429" s="5"/>
      <c r="R429" s="5"/>
      <c r="S429" s="5"/>
      <c r="T429" s="5"/>
      <c r="U429" s="6"/>
      <c r="V429" s="5"/>
      <c r="W429" s="5"/>
      <c r="X429" s="5"/>
      <c r="Y429" s="5"/>
      <c r="Z429" s="5" t="s">
        <v>24</v>
      </c>
      <c r="AA429" s="5"/>
      <c r="AB429" s="80">
        <f t="shared" si="259"/>
        <v>1</v>
      </c>
      <c r="AC429" s="642"/>
      <c r="AD429" s="7"/>
      <c r="AE429" s="7"/>
      <c r="AF429" s="7"/>
      <c r="AG429" s="7"/>
      <c r="AH429" s="7"/>
      <c r="AI429" s="7"/>
      <c r="AJ429" s="7"/>
      <c r="AK429" s="7"/>
      <c r="AL429" s="7"/>
      <c r="AM429" s="7"/>
      <c r="AN429" s="7"/>
      <c r="AO429" s="7"/>
      <c r="AP429" s="7"/>
      <c r="AQ429" s="7"/>
      <c r="AR429" s="7"/>
      <c r="AS429" s="7"/>
      <c r="AT429" s="7"/>
      <c r="AU429" s="7"/>
      <c r="AV429" s="55"/>
      <c r="AW429" s="7"/>
      <c r="AX429" s="7"/>
      <c r="AY429" s="7"/>
      <c r="AZ429" s="7"/>
      <c r="BA429" s="7"/>
      <c r="BB429" s="7"/>
      <c r="BC429" s="7"/>
      <c r="BD429" s="7"/>
      <c r="BE429" s="7"/>
      <c r="BF429" s="7"/>
      <c r="BG429" s="7"/>
      <c r="BH429" s="7"/>
      <c r="BI429" s="7"/>
      <c r="BJ429" s="7"/>
      <c r="BK429" s="7"/>
      <c r="BL429" s="780">
        <v>2</v>
      </c>
      <c r="BM429" s="354">
        <v>2</v>
      </c>
      <c r="BN429" s="354">
        <v>2</v>
      </c>
      <c r="BO429" s="354">
        <v>2</v>
      </c>
      <c r="BP429" s="354">
        <v>2</v>
      </c>
      <c r="BQ429" s="354">
        <v>2</v>
      </c>
      <c r="BR429" s="797">
        <v>2</v>
      </c>
      <c r="BS429" s="356">
        <v>2</v>
      </c>
      <c r="BT429" s="354">
        <v>2</v>
      </c>
      <c r="BU429" s="354">
        <v>2</v>
      </c>
      <c r="BV429" s="354">
        <v>2</v>
      </c>
      <c r="BW429" s="797">
        <v>2</v>
      </c>
      <c r="BX429" s="354">
        <v>2</v>
      </c>
      <c r="BY429" s="797">
        <v>2</v>
      </c>
      <c r="BZ429" s="797">
        <v>2</v>
      </c>
      <c r="CA429" s="354">
        <v>2</v>
      </c>
      <c r="CB429" s="354">
        <v>2</v>
      </c>
      <c r="CC429" s="354">
        <v>2</v>
      </c>
      <c r="CD429" s="766">
        <v>2</v>
      </c>
      <c r="CE429" s="354">
        <v>2</v>
      </c>
      <c r="CF429" s="354">
        <v>2</v>
      </c>
      <c r="CG429" s="354">
        <v>2</v>
      </c>
      <c r="CH429" s="354">
        <v>2</v>
      </c>
      <c r="CI429" s="354">
        <v>2</v>
      </c>
      <c r="CJ429" s="766">
        <v>2</v>
      </c>
      <c r="CK429" s="354">
        <v>2</v>
      </c>
      <c r="CL429" s="222">
        <f>COUNTIF(BL429:CK429,"2")</f>
        <v>26</v>
      </c>
      <c r="CM429" s="237">
        <f t="shared" si="260"/>
        <v>1</v>
      </c>
      <c r="CN429" s="222">
        <f t="shared" si="270"/>
        <v>0</v>
      </c>
      <c r="CO429" s="237">
        <f t="shared" si="262"/>
        <v>0</v>
      </c>
      <c r="CP429" s="222">
        <f t="shared" si="271"/>
        <v>0</v>
      </c>
      <c r="CQ429" s="237">
        <f t="shared" si="264"/>
        <v>0</v>
      </c>
      <c r="CR429" s="222">
        <f t="shared" si="272"/>
        <v>0</v>
      </c>
      <c r="CS429" s="237">
        <f t="shared" si="266"/>
        <v>0</v>
      </c>
      <c r="CT429" s="223">
        <f t="shared" si="267"/>
        <v>2</v>
      </c>
      <c r="CU429" s="223" t="str">
        <f t="shared" si="268"/>
        <v>Đạt mục tiêu</v>
      </c>
      <c r="CV429" s="5"/>
    </row>
    <row r="430" spans="1:100" s="302" customFormat="1" ht="16.5">
      <c r="A430" s="1224"/>
      <c r="B430" s="1222" t="s">
        <v>137</v>
      </c>
      <c r="C430" s="1223"/>
      <c r="D430" s="1223"/>
      <c r="E430" s="1223"/>
      <c r="F430" s="1222"/>
      <c r="G430" s="1222"/>
      <c r="H430" s="577"/>
      <c r="I430" s="592"/>
      <c r="J430" s="305"/>
      <c r="K430" s="501"/>
      <c r="L430" s="573"/>
      <c r="M430" s="573"/>
      <c r="N430" s="305"/>
      <c r="O430" s="305"/>
      <c r="P430" s="573"/>
      <c r="Q430" s="581" t="s">
        <v>38</v>
      </c>
      <c r="R430" s="385" t="s">
        <v>38</v>
      </c>
      <c r="S430" s="385"/>
      <c r="T430" s="385" t="s">
        <v>38</v>
      </c>
      <c r="U430" s="385"/>
      <c r="V430" s="385"/>
      <c r="W430" s="413"/>
      <c r="X430" s="385"/>
      <c r="Y430" s="385"/>
      <c r="Z430" s="385"/>
      <c r="AA430" s="385" t="s">
        <v>38</v>
      </c>
      <c r="AB430" s="404" t="s">
        <v>38</v>
      </c>
      <c r="AC430" s="647" t="s">
        <v>38</v>
      </c>
      <c r="AD430" s="83" t="s">
        <v>38</v>
      </c>
      <c r="AE430" s="83" t="s">
        <v>38</v>
      </c>
      <c r="AF430" s="83" t="s">
        <v>38</v>
      </c>
      <c r="AG430" s="296" t="s">
        <v>38</v>
      </c>
      <c r="AH430" s="296" t="s">
        <v>38</v>
      </c>
      <c r="AI430" s="296" t="s">
        <v>38</v>
      </c>
      <c r="AJ430" s="296" t="s">
        <v>38</v>
      </c>
      <c r="AK430" s="296" t="s">
        <v>38</v>
      </c>
      <c r="AL430" s="296" t="s">
        <v>38</v>
      </c>
      <c r="AM430" s="296" t="s">
        <v>38</v>
      </c>
      <c r="AN430" s="296" t="s">
        <v>38</v>
      </c>
      <c r="AO430" s="296" t="s">
        <v>38</v>
      </c>
      <c r="AP430" s="296" t="s">
        <v>38</v>
      </c>
      <c r="AQ430" s="296" t="s">
        <v>38</v>
      </c>
      <c r="AR430" s="296" t="s">
        <v>38</v>
      </c>
      <c r="AS430" s="296" t="s">
        <v>38</v>
      </c>
      <c r="AT430" s="296" t="s">
        <v>38</v>
      </c>
      <c r="AU430" s="296" t="s">
        <v>38</v>
      </c>
      <c r="AV430" s="296" t="s">
        <v>38</v>
      </c>
      <c r="AW430" s="296" t="s">
        <v>38</v>
      </c>
      <c r="AX430" s="296" t="s">
        <v>38</v>
      </c>
      <c r="AY430" s="296"/>
      <c r="AZ430" s="296"/>
      <c r="BA430" s="296" t="s">
        <v>38</v>
      </c>
      <c r="BB430" s="296" t="s">
        <v>38</v>
      </c>
      <c r="BC430" s="296" t="s">
        <v>38</v>
      </c>
      <c r="BD430" s="296" t="s">
        <v>38</v>
      </c>
      <c r="BE430" s="296" t="s">
        <v>38</v>
      </c>
      <c r="BF430" s="296" t="s">
        <v>38</v>
      </c>
      <c r="BG430" s="296" t="s">
        <v>38</v>
      </c>
      <c r="BH430" s="296" t="s">
        <v>38</v>
      </c>
      <c r="BI430" s="296" t="s">
        <v>38</v>
      </c>
      <c r="BJ430" s="296" t="s">
        <v>38</v>
      </c>
      <c r="BK430" s="296" t="s">
        <v>38</v>
      </c>
      <c r="BL430" s="780"/>
      <c r="BM430" s="354"/>
      <c r="BN430" s="354"/>
      <c r="BO430" s="354"/>
      <c r="BP430" s="354"/>
      <c r="BQ430" s="354"/>
      <c r="BR430" s="797"/>
      <c r="BS430" s="356"/>
      <c r="BT430" s="354"/>
      <c r="BU430" s="354"/>
      <c r="BV430" s="354"/>
      <c r="BW430" s="797"/>
      <c r="BX430" s="354"/>
      <c r="BY430" s="797"/>
      <c r="BZ430" s="797"/>
      <c r="CA430" s="354"/>
      <c r="CB430" s="354"/>
      <c r="CC430" s="354"/>
      <c r="CD430" s="766"/>
      <c r="CE430" s="354"/>
      <c r="CF430" s="354"/>
      <c r="CG430" s="354"/>
      <c r="CH430" s="354"/>
      <c r="CI430" s="354"/>
      <c r="CJ430" s="766"/>
      <c r="CK430" s="354"/>
      <c r="CL430" s="296" t="s">
        <v>38</v>
      </c>
      <c r="CM430" s="296" t="s">
        <v>38</v>
      </c>
      <c r="CN430" s="296" t="s">
        <v>38</v>
      </c>
      <c r="CO430" s="296" t="s">
        <v>38</v>
      </c>
      <c r="CP430" s="296" t="s">
        <v>38</v>
      </c>
      <c r="CQ430" s="296" t="s">
        <v>38</v>
      </c>
      <c r="CR430" s="296" t="s">
        <v>38</v>
      </c>
      <c r="CS430" s="296" t="s">
        <v>38</v>
      </c>
      <c r="CT430" s="296" t="s">
        <v>38</v>
      </c>
      <c r="CU430" s="296" t="s">
        <v>38</v>
      </c>
      <c r="CV430" s="83" t="s">
        <v>38</v>
      </c>
    </row>
    <row r="431" spans="1:100" s="302" customFormat="1" ht="16.5">
      <c r="A431" s="1224"/>
      <c r="B431" s="1222" t="s">
        <v>136</v>
      </c>
      <c r="C431" s="1223"/>
      <c r="D431" s="1223"/>
      <c r="E431" s="1223"/>
      <c r="F431" s="1222"/>
      <c r="G431" s="1222"/>
      <c r="H431" s="577"/>
      <c r="I431" s="592"/>
      <c r="J431" s="305"/>
      <c r="K431" s="501"/>
      <c r="L431" s="573"/>
      <c r="M431" s="573"/>
      <c r="N431" s="305"/>
      <c r="O431" s="305"/>
      <c r="P431" s="573"/>
      <c r="Q431" s="581" t="s">
        <v>38</v>
      </c>
      <c r="R431" s="385" t="s">
        <v>38</v>
      </c>
      <c r="S431" s="385" t="s">
        <v>38</v>
      </c>
      <c r="T431" s="385"/>
      <c r="U431" s="385"/>
      <c r="V431" s="385"/>
      <c r="W431" s="413"/>
      <c r="X431" s="385"/>
      <c r="Y431" s="385"/>
      <c r="Z431" s="385"/>
      <c r="AA431" s="385" t="s">
        <v>38</v>
      </c>
      <c r="AB431" s="404" t="s">
        <v>38</v>
      </c>
      <c r="AC431" s="647" t="s">
        <v>38</v>
      </c>
      <c r="AD431" s="83" t="s">
        <v>38</v>
      </c>
      <c r="AE431" s="83" t="s">
        <v>38</v>
      </c>
      <c r="AF431" s="83" t="s">
        <v>38</v>
      </c>
      <c r="AG431" s="296" t="s">
        <v>38</v>
      </c>
      <c r="AH431" s="296" t="s">
        <v>38</v>
      </c>
      <c r="AI431" s="296" t="s">
        <v>38</v>
      </c>
      <c r="AJ431" s="296" t="s">
        <v>38</v>
      </c>
      <c r="AK431" s="296" t="s">
        <v>38</v>
      </c>
      <c r="AL431" s="296" t="s">
        <v>38</v>
      </c>
      <c r="AM431" s="296" t="s">
        <v>38</v>
      </c>
      <c r="AN431" s="296" t="s">
        <v>38</v>
      </c>
      <c r="AO431" s="296" t="s">
        <v>38</v>
      </c>
      <c r="AP431" s="296" t="s">
        <v>38</v>
      </c>
      <c r="AQ431" s="296" t="s">
        <v>38</v>
      </c>
      <c r="AR431" s="296" t="s">
        <v>38</v>
      </c>
      <c r="AS431" s="296" t="s">
        <v>38</v>
      </c>
      <c r="AT431" s="296" t="s">
        <v>38</v>
      </c>
      <c r="AU431" s="296" t="s">
        <v>38</v>
      </c>
      <c r="AV431" s="296" t="s">
        <v>38</v>
      </c>
      <c r="AW431" s="296" t="s">
        <v>38</v>
      </c>
      <c r="AX431" s="296" t="s">
        <v>38</v>
      </c>
      <c r="AY431" s="296"/>
      <c r="AZ431" s="296"/>
      <c r="BA431" s="296" t="s">
        <v>38</v>
      </c>
      <c r="BB431" s="296" t="s">
        <v>38</v>
      </c>
      <c r="BC431" s="296" t="s">
        <v>38</v>
      </c>
      <c r="BD431" s="296" t="s">
        <v>38</v>
      </c>
      <c r="BE431" s="296" t="s">
        <v>38</v>
      </c>
      <c r="BF431" s="296" t="s">
        <v>38</v>
      </c>
      <c r="BG431" s="296" t="s">
        <v>38</v>
      </c>
      <c r="BH431" s="296" t="s">
        <v>38</v>
      </c>
      <c r="BI431" s="296" t="s">
        <v>38</v>
      </c>
      <c r="BJ431" s="296" t="s">
        <v>38</v>
      </c>
      <c r="BK431" s="296" t="s">
        <v>38</v>
      </c>
      <c r="BL431" s="780"/>
      <c r="BM431" s="354"/>
      <c r="BN431" s="354"/>
      <c r="BO431" s="354"/>
      <c r="BP431" s="354"/>
      <c r="BQ431" s="354"/>
      <c r="BR431" s="797"/>
      <c r="BS431" s="356"/>
      <c r="BT431" s="354"/>
      <c r="BU431" s="354"/>
      <c r="BV431" s="354"/>
      <c r="BW431" s="797"/>
      <c r="BX431" s="354"/>
      <c r="BY431" s="797"/>
      <c r="BZ431" s="797"/>
      <c r="CA431" s="354"/>
      <c r="CB431" s="354"/>
      <c r="CC431" s="354"/>
      <c r="CD431" s="766"/>
      <c r="CE431" s="354"/>
      <c r="CF431" s="354"/>
      <c r="CG431" s="354"/>
      <c r="CH431" s="354"/>
      <c r="CI431" s="354"/>
      <c r="CJ431" s="766"/>
      <c r="CK431" s="354"/>
      <c r="CL431" s="296" t="s">
        <v>38</v>
      </c>
      <c r="CM431" s="296" t="s">
        <v>38</v>
      </c>
      <c r="CN431" s="296" t="s">
        <v>38</v>
      </c>
      <c r="CO431" s="296" t="s">
        <v>38</v>
      </c>
      <c r="CP431" s="296" t="s">
        <v>38</v>
      </c>
      <c r="CQ431" s="296" t="s">
        <v>38</v>
      </c>
      <c r="CR431" s="296" t="s">
        <v>38</v>
      </c>
      <c r="CS431" s="296" t="s">
        <v>38</v>
      </c>
      <c r="CT431" s="296" t="s">
        <v>38</v>
      </c>
      <c r="CU431" s="296" t="s">
        <v>38</v>
      </c>
      <c r="CV431" s="83" t="s">
        <v>38</v>
      </c>
    </row>
    <row r="432" spans="1:100" ht="108.5">
      <c r="A432" s="227">
        <v>151</v>
      </c>
      <c r="B432" s="220" t="s">
        <v>2332</v>
      </c>
      <c r="C432" s="215" t="s">
        <v>28</v>
      </c>
      <c r="D432" s="217" t="s">
        <v>2333</v>
      </c>
      <c r="E432" s="215" t="s">
        <v>26</v>
      </c>
      <c r="F432" s="220" t="s">
        <v>2334</v>
      </c>
      <c r="G432" s="159" t="s">
        <v>2880</v>
      </c>
      <c r="H432" s="159"/>
      <c r="I432" s="714" t="s">
        <v>2489</v>
      </c>
      <c r="J432" s="212"/>
      <c r="K432" s="465"/>
      <c r="L432" s="221" t="s">
        <v>32</v>
      </c>
      <c r="M432" s="212" t="s">
        <v>31</v>
      </c>
      <c r="N432" s="165" t="s">
        <v>11</v>
      </c>
      <c r="O432" s="221" t="s">
        <v>29</v>
      </c>
      <c r="P432" s="221" t="s">
        <v>24</v>
      </c>
      <c r="Q432" s="221"/>
      <c r="R432" s="221" t="s">
        <v>24</v>
      </c>
      <c r="S432" s="221"/>
      <c r="T432" s="221"/>
      <c r="U432" s="226"/>
      <c r="V432" s="221"/>
      <c r="W432" s="5"/>
      <c r="X432" s="221"/>
      <c r="Y432" s="221"/>
      <c r="Z432" s="221"/>
      <c r="AA432" s="221"/>
      <c r="AB432" s="80">
        <f t="shared" ref="AB432:AB446" si="273">COUNTIF($Q432:$AA432,"x")</f>
        <v>1</v>
      </c>
      <c r="AC432" s="642"/>
      <c r="AD432" s="55"/>
      <c r="AE432" s="55"/>
      <c r="AF432" s="55"/>
      <c r="AG432" s="55" t="s">
        <v>1183</v>
      </c>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780">
        <v>2</v>
      </c>
      <c r="BM432" s="354">
        <v>2</v>
      </c>
      <c r="BN432" s="354">
        <v>2</v>
      </c>
      <c r="BO432" s="354">
        <v>2</v>
      </c>
      <c r="BP432" s="354">
        <v>2</v>
      </c>
      <c r="BQ432" s="354">
        <v>2</v>
      </c>
      <c r="BR432" s="797">
        <v>1</v>
      </c>
      <c r="BS432" s="356">
        <v>2</v>
      </c>
      <c r="BT432" s="354">
        <v>2</v>
      </c>
      <c r="BU432" s="354">
        <v>2</v>
      </c>
      <c r="BV432" s="354">
        <v>2</v>
      </c>
      <c r="BW432" s="797">
        <v>2</v>
      </c>
      <c r="BX432" s="354">
        <v>2</v>
      </c>
      <c r="BY432" s="797">
        <v>2</v>
      </c>
      <c r="BZ432" s="797">
        <v>2</v>
      </c>
      <c r="CA432" s="354">
        <v>2</v>
      </c>
      <c r="CB432" s="354">
        <v>2</v>
      </c>
      <c r="CC432" s="354">
        <v>2</v>
      </c>
      <c r="CD432" s="766">
        <v>2</v>
      </c>
      <c r="CE432" s="354">
        <v>2</v>
      </c>
      <c r="CF432" s="354">
        <v>2</v>
      </c>
      <c r="CG432" s="354">
        <v>2</v>
      </c>
      <c r="CH432" s="354">
        <v>2</v>
      </c>
      <c r="CI432" s="354">
        <v>2</v>
      </c>
      <c r="CJ432" s="766">
        <v>2</v>
      </c>
      <c r="CK432" s="354">
        <v>2</v>
      </c>
      <c r="CL432" s="222">
        <f t="shared" ref="CL432:CL446" si="274">COUNTIF(BL432:CK432,"2")</f>
        <v>25</v>
      </c>
      <c r="CM432" s="237">
        <f t="shared" ref="CM432:CM446" si="275">CL432/(CL432+CN432+CP432+CR432)</f>
        <v>0.96153846153846156</v>
      </c>
      <c r="CN432" s="222">
        <f t="shared" ref="CN432:CN446" si="276">COUNTIF(BL432:CK432,"1")</f>
        <v>1</v>
      </c>
      <c r="CO432" s="237">
        <f t="shared" ref="CO432:CO446" si="277">CN432/(CL432+CN432+CP432+CR432)</f>
        <v>3.8461538461538464E-2</v>
      </c>
      <c r="CP432" s="222">
        <f t="shared" ref="CP432:CP446" si="278">COUNTIF(BL432:CK432,"0")</f>
        <v>0</v>
      </c>
      <c r="CQ432" s="237">
        <f t="shared" ref="CQ432:CQ446" si="279">CP432/(CL432+CN432+CP432+CR432)</f>
        <v>0</v>
      </c>
      <c r="CR432" s="222">
        <f t="shared" ref="CR432:CR446" si="280">COUNTIF(BL432:CK432,"KĐG")</f>
        <v>0</v>
      </c>
      <c r="CS432" s="237">
        <f t="shared" ref="CS432:CS446" si="281">CR432/(CL432+CN432+CP432+CR432)</f>
        <v>0</v>
      </c>
      <c r="CT432" s="223">
        <f t="shared" ref="CT432:CT446" si="282">(((CL432*2)+(CN432*1)+(CP432*0)))/(CL432+CN432+CP432)</f>
        <v>1.9615384615384615</v>
      </c>
      <c r="CU432" s="223" t="str">
        <f t="shared" ref="CU432:CU446" si="283">IF(CS432&gt;=50%,"KĐG",IF(CT432&gt;=1.6,"Đạt mục tiêu",IF(CT432&gt;=1,"Cần cố gắng","Chưa đạt")))</f>
        <v>Đạt mục tiêu</v>
      </c>
      <c r="CV432" s="221"/>
    </row>
    <row r="433" spans="1:101" ht="93">
      <c r="A433" s="227"/>
      <c r="B433" s="403" t="s">
        <v>2426</v>
      </c>
      <c r="C433" s="215"/>
      <c r="D433" s="425" t="s">
        <v>2425</v>
      </c>
      <c r="E433" s="215"/>
      <c r="F433" s="403" t="s">
        <v>2425</v>
      </c>
      <c r="G433" s="756" t="s">
        <v>2444</v>
      </c>
      <c r="H433" s="425"/>
      <c r="I433" s="715" t="s">
        <v>2418</v>
      </c>
      <c r="J433" s="212"/>
      <c r="K433" s="465"/>
      <c r="L433" s="221" t="s">
        <v>32</v>
      </c>
      <c r="M433" s="212" t="s">
        <v>31</v>
      </c>
      <c r="N433" s="165" t="s">
        <v>11</v>
      </c>
      <c r="O433" s="221" t="s">
        <v>29</v>
      </c>
      <c r="P433" s="221" t="s">
        <v>24</v>
      </c>
      <c r="Q433" s="221"/>
      <c r="R433" s="221" t="s">
        <v>24</v>
      </c>
      <c r="S433" s="221"/>
      <c r="T433" s="221"/>
      <c r="U433" s="226"/>
      <c r="V433" s="221"/>
      <c r="W433" s="5"/>
      <c r="X433" s="221"/>
      <c r="Y433" s="221"/>
      <c r="Z433" s="221"/>
      <c r="AA433" s="221"/>
      <c r="AB433" s="80">
        <v>1</v>
      </c>
      <c r="AC433" s="642"/>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781" t="s">
        <v>2281</v>
      </c>
      <c r="BM433" s="221" t="s">
        <v>2281</v>
      </c>
      <c r="BN433" s="221" t="s">
        <v>2281</v>
      </c>
      <c r="BO433" s="221" t="s">
        <v>2281</v>
      </c>
      <c r="BP433" s="221" t="s">
        <v>2281</v>
      </c>
      <c r="BQ433" s="221" t="s">
        <v>2281</v>
      </c>
      <c r="BR433" s="798" t="s">
        <v>2281</v>
      </c>
      <c r="BS433" s="226" t="s">
        <v>2281</v>
      </c>
      <c r="BT433" s="221" t="s">
        <v>2281</v>
      </c>
      <c r="BU433" s="221" t="s">
        <v>2281</v>
      </c>
      <c r="BV433" s="221" t="s">
        <v>2281</v>
      </c>
      <c r="BW433" s="798" t="s">
        <v>2281</v>
      </c>
      <c r="BX433" s="221" t="s">
        <v>2281</v>
      </c>
      <c r="BY433" s="798" t="s">
        <v>2281</v>
      </c>
      <c r="BZ433" s="798" t="s">
        <v>2281</v>
      </c>
      <c r="CA433" s="221" t="s">
        <v>2281</v>
      </c>
      <c r="CB433" s="221" t="s">
        <v>2281</v>
      </c>
      <c r="CC433" s="221" t="s">
        <v>2281</v>
      </c>
      <c r="CD433" s="337" t="s">
        <v>2281</v>
      </c>
      <c r="CE433" s="221" t="s">
        <v>2281</v>
      </c>
      <c r="CF433" s="221" t="s">
        <v>2281</v>
      </c>
      <c r="CG433" s="221" t="s">
        <v>2281</v>
      </c>
      <c r="CH433" s="221" t="s">
        <v>2281</v>
      </c>
      <c r="CI433" s="221" t="s">
        <v>2281</v>
      </c>
      <c r="CJ433" s="337" t="s">
        <v>2281</v>
      </c>
      <c r="CK433" s="221" t="s">
        <v>2281</v>
      </c>
      <c r="CL433" s="222">
        <f t="shared" si="274"/>
        <v>0</v>
      </c>
      <c r="CM433" s="237">
        <f t="shared" si="275"/>
        <v>0</v>
      </c>
      <c r="CN433" s="222">
        <f t="shared" si="276"/>
        <v>0</v>
      </c>
      <c r="CO433" s="237">
        <f t="shared" si="277"/>
        <v>0</v>
      </c>
      <c r="CP433" s="222">
        <f t="shared" si="278"/>
        <v>0</v>
      </c>
      <c r="CQ433" s="237">
        <f t="shared" si="279"/>
        <v>0</v>
      </c>
      <c r="CR433" s="222">
        <f t="shared" si="280"/>
        <v>26</v>
      </c>
      <c r="CS433" s="237">
        <f t="shared" si="281"/>
        <v>1</v>
      </c>
      <c r="CT433" s="223" t="e">
        <f t="shared" si="282"/>
        <v>#DIV/0!</v>
      </c>
      <c r="CU433" s="223" t="str">
        <f t="shared" si="283"/>
        <v>KĐG</v>
      </c>
      <c r="CV433" s="221"/>
    </row>
    <row r="434" spans="1:101" s="1" customFormat="1" ht="186">
      <c r="A434" s="1036">
        <v>152</v>
      </c>
      <c r="B434" s="1024" t="s">
        <v>2358</v>
      </c>
      <c r="C434" s="1033" t="s">
        <v>28</v>
      </c>
      <c r="D434" s="1024" t="s">
        <v>2359</v>
      </c>
      <c r="E434" s="1033" t="s">
        <v>26</v>
      </c>
      <c r="F434" s="1024" t="s">
        <v>2359</v>
      </c>
      <c r="G434" s="219" t="s">
        <v>2360</v>
      </c>
      <c r="H434" s="219"/>
      <c r="I434" s="707" t="s">
        <v>2465</v>
      </c>
      <c r="J434" s="107" t="s">
        <v>752</v>
      </c>
      <c r="K434" s="473" t="s">
        <v>1650</v>
      </c>
      <c r="L434" s="5" t="s">
        <v>32</v>
      </c>
      <c r="M434" s="212" t="s">
        <v>31</v>
      </c>
      <c r="N434" s="165" t="s">
        <v>11</v>
      </c>
      <c r="O434" s="221" t="s">
        <v>29</v>
      </c>
      <c r="P434" s="221" t="s">
        <v>24</v>
      </c>
      <c r="Q434" s="5"/>
      <c r="R434" s="5"/>
      <c r="S434" s="5" t="s">
        <v>24</v>
      </c>
      <c r="T434" s="5"/>
      <c r="U434" s="6"/>
      <c r="V434" s="5"/>
      <c r="W434" s="5"/>
      <c r="X434" s="5"/>
      <c r="Y434" s="5"/>
      <c r="Z434" s="5"/>
      <c r="AA434" s="5"/>
      <c r="AB434" s="80">
        <f t="shared" si="273"/>
        <v>1</v>
      </c>
      <c r="AC434" s="642"/>
      <c r="AD434" s="7"/>
      <c r="AE434" s="7"/>
      <c r="AF434" s="7"/>
      <c r="AG434" s="7"/>
      <c r="AH434" s="7"/>
      <c r="AI434" s="7"/>
      <c r="AJ434" s="7"/>
      <c r="AK434" s="7"/>
      <c r="AL434" s="7" t="s">
        <v>1318</v>
      </c>
      <c r="AM434" s="7"/>
      <c r="AN434" s="7"/>
      <c r="AO434" s="7"/>
      <c r="AP434" s="7"/>
      <c r="AQ434" s="7"/>
      <c r="AR434" s="7"/>
      <c r="AS434" s="7"/>
      <c r="AT434" s="7"/>
      <c r="AU434" s="7"/>
      <c r="AV434" s="55"/>
      <c r="AW434" s="7"/>
      <c r="AX434" s="7"/>
      <c r="AY434" s="7"/>
      <c r="AZ434" s="7"/>
      <c r="BA434" s="7"/>
      <c r="BB434" s="7"/>
      <c r="BC434" s="7"/>
      <c r="BD434" s="7"/>
      <c r="BE434" s="7"/>
      <c r="BF434" s="7"/>
      <c r="BG434" s="7"/>
      <c r="BH434" s="7"/>
      <c r="BI434" s="7"/>
      <c r="BJ434" s="7"/>
      <c r="BK434" s="7"/>
      <c r="BL434" s="781">
        <v>2</v>
      </c>
      <c r="BM434" s="221">
        <v>1</v>
      </c>
      <c r="BN434" s="221">
        <v>2</v>
      </c>
      <c r="BO434" s="221">
        <v>1</v>
      </c>
      <c r="BP434" s="221">
        <v>2</v>
      </c>
      <c r="BQ434" s="221">
        <v>2</v>
      </c>
      <c r="BR434" s="798">
        <v>2</v>
      </c>
      <c r="BS434" s="226">
        <v>2</v>
      </c>
      <c r="BT434" s="221">
        <v>2</v>
      </c>
      <c r="BU434" s="221">
        <v>2</v>
      </c>
      <c r="BV434" s="221">
        <v>1</v>
      </c>
      <c r="BW434" s="798">
        <v>2</v>
      </c>
      <c r="BX434" s="221">
        <v>1</v>
      </c>
      <c r="BY434" s="798">
        <v>2</v>
      </c>
      <c r="BZ434" s="798">
        <v>2</v>
      </c>
      <c r="CA434" s="221">
        <v>2</v>
      </c>
      <c r="CB434" s="221">
        <v>2</v>
      </c>
      <c r="CC434" s="221">
        <v>1</v>
      </c>
      <c r="CD434" s="337">
        <v>1</v>
      </c>
      <c r="CE434" s="221">
        <v>2</v>
      </c>
      <c r="CF434" s="221">
        <v>2</v>
      </c>
      <c r="CG434" s="221">
        <v>1</v>
      </c>
      <c r="CH434" s="221">
        <v>2</v>
      </c>
      <c r="CI434" s="221">
        <v>2</v>
      </c>
      <c r="CJ434" s="337">
        <v>2</v>
      </c>
      <c r="CK434" s="221">
        <v>2</v>
      </c>
      <c r="CL434" s="222">
        <f t="shared" si="274"/>
        <v>19</v>
      </c>
      <c r="CM434" s="237">
        <f t="shared" si="275"/>
        <v>0.73076923076923073</v>
      </c>
      <c r="CN434" s="222">
        <f t="shared" si="276"/>
        <v>7</v>
      </c>
      <c r="CO434" s="237">
        <f t="shared" si="277"/>
        <v>0.26923076923076922</v>
      </c>
      <c r="CP434" s="222">
        <f t="shared" si="278"/>
        <v>0</v>
      </c>
      <c r="CQ434" s="237">
        <f t="shared" si="279"/>
        <v>0</v>
      </c>
      <c r="CR434" s="222">
        <f t="shared" si="280"/>
        <v>0</v>
      </c>
      <c r="CS434" s="237">
        <f t="shared" si="281"/>
        <v>0</v>
      </c>
      <c r="CT434" s="223">
        <f t="shared" si="282"/>
        <v>1.7307692307692308</v>
      </c>
      <c r="CU434" s="223" t="str">
        <f t="shared" si="283"/>
        <v>Đạt mục tiêu</v>
      </c>
      <c r="CV434" s="5"/>
    </row>
    <row r="435" spans="1:101" s="23" customFormat="1" ht="55.5">
      <c r="A435" s="1036"/>
      <c r="B435" s="1024"/>
      <c r="C435" s="1033"/>
      <c r="D435" s="1024"/>
      <c r="E435" s="1033"/>
      <c r="F435" s="1024"/>
      <c r="G435" s="758" t="s">
        <v>2892</v>
      </c>
      <c r="H435" s="449"/>
      <c r="I435" s="716" t="s">
        <v>2465</v>
      </c>
      <c r="J435" s="93"/>
      <c r="K435" s="470"/>
      <c r="L435" s="16" t="s">
        <v>32</v>
      </c>
      <c r="M435" s="212" t="s">
        <v>31</v>
      </c>
      <c r="N435" s="165" t="s">
        <v>11</v>
      </c>
      <c r="O435" s="44" t="s">
        <v>29</v>
      </c>
      <c r="P435" s="226" t="s">
        <v>24</v>
      </c>
      <c r="Q435" s="6"/>
      <c r="R435" s="6"/>
      <c r="S435" s="6" t="s">
        <v>24</v>
      </c>
      <c r="T435" s="6"/>
      <c r="U435" s="6"/>
      <c r="V435" s="6"/>
      <c r="W435" s="6"/>
      <c r="X435" s="6"/>
      <c r="Y435" s="6"/>
      <c r="Z435" s="6"/>
      <c r="AA435" s="6"/>
      <c r="AB435" s="80">
        <f t="shared" si="273"/>
        <v>1</v>
      </c>
      <c r="AC435" s="656"/>
      <c r="AD435" s="21"/>
      <c r="AE435" s="21"/>
      <c r="AF435" s="21"/>
      <c r="AG435" s="21"/>
      <c r="AH435" s="21"/>
      <c r="AI435" s="21"/>
      <c r="AJ435" s="21"/>
      <c r="AK435" s="21" t="s">
        <v>1316</v>
      </c>
      <c r="AL435" s="21"/>
      <c r="AM435" s="21"/>
      <c r="AN435" s="21" t="s">
        <v>1316</v>
      </c>
      <c r="AO435" s="21"/>
      <c r="AP435" s="21"/>
      <c r="AQ435" s="21"/>
      <c r="AR435" s="21"/>
      <c r="AS435" s="21"/>
      <c r="AT435" s="21"/>
      <c r="AU435" s="21"/>
      <c r="AV435" s="59"/>
      <c r="AW435" s="21"/>
      <c r="AX435" s="21"/>
      <c r="AY435" s="21"/>
      <c r="AZ435" s="21"/>
      <c r="BA435" s="21"/>
      <c r="BB435" s="21"/>
      <c r="BC435" s="21"/>
      <c r="BD435" s="21"/>
      <c r="BE435" s="21"/>
      <c r="BF435" s="21"/>
      <c r="BG435" s="21"/>
      <c r="BH435" s="21"/>
      <c r="BI435" s="21"/>
      <c r="BJ435" s="21"/>
      <c r="BK435" s="21"/>
      <c r="BL435" s="781" t="s">
        <v>2281</v>
      </c>
      <c r="BM435" s="221" t="s">
        <v>2281</v>
      </c>
      <c r="BN435" s="221" t="s">
        <v>2281</v>
      </c>
      <c r="BO435" s="221" t="s">
        <v>2281</v>
      </c>
      <c r="BP435" s="221" t="s">
        <v>2281</v>
      </c>
      <c r="BQ435" s="221" t="s">
        <v>2281</v>
      </c>
      <c r="BR435" s="798" t="s">
        <v>2281</v>
      </c>
      <c r="BS435" s="226" t="s">
        <v>2281</v>
      </c>
      <c r="BT435" s="221" t="s">
        <v>2281</v>
      </c>
      <c r="BU435" s="221" t="s">
        <v>2281</v>
      </c>
      <c r="BV435" s="221" t="s">
        <v>2281</v>
      </c>
      <c r="BW435" s="798" t="s">
        <v>2281</v>
      </c>
      <c r="BX435" s="221" t="s">
        <v>2281</v>
      </c>
      <c r="BY435" s="798" t="s">
        <v>2281</v>
      </c>
      <c r="BZ435" s="798" t="s">
        <v>2281</v>
      </c>
      <c r="CA435" s="221" t="s">
        <v>2281</v>
      </c>
      <c r="CB435" s="221" t="s">
        <v>2281</v>
      </c>
      <c r="CC435" s="221" t="s">
        <v>2281</v>
      </c>
      <c r="CD435" s="337" t="s">
        <v>2281</v>
      </c>
      <c r="CE435" s="221" t="s">
        <v>2281</v>
      </c>
      <c r="CF435" s="221" t="s">
        <v>2281</v>
      </c>
      <c r="CG435" s="221" t="s">
        <v>2281</v>
      </c>
      <c r="CH435" s="221" t="s">
        <v>2281</v>
      </c>
      <c r="CI435" s="221" t="s">
        <v>2281</v>
      </c>
      <c r="CJ435" s="337" t="s">
        <v>2281</v>
      </c>
      <c r="CK435" s="221" t="s">
        <v>2281</v>
      </c>
      <c r="CL435" s="222">
        <f t="shared" si="274"/>
        <v>0</v>
      </c>
      <c r="CM435" s="237">
        <f t="shared" si="275"/>
        <v>0</v>
      </c>
      <c r="CN435" s="222">
        <f t="shared" si="276"/>
        <v>0</v>
      </c>
      <c r="CO435" s="237">
        <f t="shared" si="277"/>
        <v>0</v>
      </c>
      <c r="CP435" s="222">
        <f t="shared" si="278"/>
        <v>0</v>
      </c>
      <c r="CQ435" s="237">
        <f t="shared" si="279"/>
        <v>0</v>
      </c>
      <c r="CR435" s="222">
        <f t="shared" si="280"/>
        <v>26</v>
      </c>
      <c r="CS435" s="237">
        <f t="shared" si="281"/>
        <v>1</v>
      </c>
      <c r="CT435" s="223" t="e">
        <f t="shared" si="282"/>
        <v>#DIV/0!</v>
      </c>
      <c r="CU435" s="223" t="str">
        <f t="shared" si="283"/>
        <v>KĐG</v>
      </c>
      <c r="CV435" s="6"/>
    </row>
    <row r="436" spans="1:101" s="18" customFormat="1" ht="55.5">
      <c r="A436" s="995">
        <v>153</v>
      </c>
      <c r="B436" s="1044" t="s">
        <v>2979</v>
      </c>
      <c r="C436" s="1033" t="s">
        <v>2439</v>
      </c>
      <c r="D436" s="1024" t="s">
        <v>2609</v>
      </c>
      <c r="E436" s="1033" t="s">
        <v>2439</v>
      </c>
      <c r="F436" s="1044" t="s">
        <v>2610</v>
      </c>
      <c r="G436" s="157" t="s">
        <v>550</v>
      </c>
      <c r="H436" s="157"/>
      <c r="I436" s="442"/>
      <c r="J436" s="53"/>
      <c r="K436" s="495"/>
      <c r="L436" s="16" t="s">
        <v>32</v>
      </c>
      <c r="M436" s="212" t="s">
        <v>2175</v>
      </c>
      <c r="N436" s="165" t="s">
        <v>11</v>
      </c>
      <c r="O436" s="44" t="s">
        <v>29</v>
      </c>
      <c r="P436" s="44" t="s">
        <v>24</v>
      </c>
      <c r="Q436" s="16" t="s">
        <v>24</v>
      </c>
      <c r="R436" s="16"/>
      <c r="S436" s="16"/>
      <c r="T436" s="16"/>
      <c r="U436" s="6"/>
      <c r="V436" s="16"/>
      <c r="W436" s="16"/>
      <c r="X436" s="16"/>
      <c r="Y436" s="16"/>
      <c r="Z436" s="16"/>
      <c r="AA436" s="16"/>
      <c r="AB436" s="98">
        <f t="shared" si="273"/>
        <v>1</v>
      </c>
      <c r="AC436" s="651" t="s">
        <v>1183</v>
      </c>
      <c r="AD436" s="16"/>
      <c r="AE436" s="16"/>
      <c r="AF436" s="16"/>
      <c r="AG436" s="17"/>
      <c r="AH436" s="17"/>
      <c r="AI436" s="17"/>
      <c r="AJ436" s="17"/>
      <c r="AK436" s="17"/>
      <c r="AL436" s="17"/>
      <c r="AM436" s="17"/>
      <c r="AN436" s="17"/>
      <c r="AO436" s="17"/>
      <c r="AP436" s="17"/>
      <c r="AQ436" s="17"/>
      <c r="AR436" s="17"/>
      <c r="AS436" s="17"/>
      <c r="AT436" s="17"/>
      <c r="AU436" s="17"/>
      <c r="AV436" s="49"/>
      <c r="AW436" s="17"/>
      <c r="AX436" s="17"/>
      <c r="AY436" s="17"/>
      <c r="AZ436" s="17"/>
      <c r="BA436" s="17"/>
      <c r="BB436" s="17"/>
      <c r="BC436" s="17"/>
      <c r="BD436" s="17"/>
      <c r="BE436" s="17"/>
      <c r="BF436" s="17"/>
      <c r="BG436" s="17"/>
      <c r="BH436" s="17"/>
      <c r="BI436" s="17"/>
      <c r="BJ436" s="17"/>
      <c r="BK436" s="17"/>
      <c r="BL436" s="781">
        <v>1</v>
      </c>
      <c r="BM436" s="221">
        <v>2</v>
      </c>
      <c r="BN436" s="221">
        <v>1</v>
      </c>
      <c r="BO436" s="221">
        <v>2</v>
      </c>
      <c r="BP436" s="221">
        <v>2</v>
      </c>
      <c r="BQ436" s="221">
        <v>2</v>
      </c>
      <c r="BR436" s="798">
        <v>2</v>
      </c>
      <c r="BS436" s="226">
        <v>1</v>
      </c>
      <c r="BT436" s="221">
        <v>2</v>
      </c>
      <c r="BU436" s="221">
        <v>1</v>
      </c>
      <c r="BV436" s="221">
        <v>2</v>
      </c>
      <c r="BW436" s="798">
        <v>2</v>
      </c>
      <c r="BX436" s="221">
        <v>2</v>
      </c>
      <c r="BY436" s="798">
        <v>2</v>
      </c>
      <c r="BZ436" s="798">
        <v>2</v>
      </c>
      <c r="CA436" s="221">
        <v>2</v>
      </c>
      <c r="CB436" s="221">
        <v>2</v>
      </c>
      <c r="CC436" s="221">
        <v>2</v>
      </c>
      <c r="CD436" s="337">
        <v>2</v>
      </c>
      <c r="CE436" s="221">
        <v>2</v>
      </c>
      <c r="CF436" s="221">
        <v>2</v>
      </c>
      <c r="CG436" s="221">
        <v>2</v>
      </c>
      <c r="CH436" s="221">
        <v>2</v>
      </c>
      <c r="CI436" s="221">
        <v>2</v>
      </c>
      <c r="CJ436" s="337">
        <v>2</v>
      </c>
      <c r="CK436" s="221">
        <v>2</v>
      </c>
      <c r="CL436" s="222">
        <f t="shared" si="274"/>
        <v>22</v>
      </c>
      <c r="CM436" s="237">
        <f t="shared" si="275"/>
        <v>0.84615384615384615</v>
      </c>
      <c r="CN436" s="222">
        <f t="shared" si="276"/>
        <v>4</v>
      </c>
      <c r="CO436" s="237">
        <f t="shared" si="277"/>
        <v>0.15384615384615385</v>
      </c>
      <c r="CP436" s="222">
        <f t="shared" si="278"/>
        <v>0</v>
      </c>
      <c r="CQ436" s="237">
        <f t="shared" si="279"/>
        <v>0</v>
      </c>
      <c r="CR436" s="222">
        <f t="shared" si="280"/>
        <v>0</v>
      </c>
      <c r="CS436" s="237">
        <f t="shared" si="281"/>
        <v>0</v>
      </c>
      <c r="CT436" s="223">
        <f t="shared" si="282"/>
        <v>1.8461538461538463</v>
      </c>
      <c r="CU436" s="223" t="str">
        <f t="shared" si="283"/>
        <v>Đạt mục tiêu</v>
      </c>
      <c r="CV436" s="16"/>
    </row>
    <row r="437" spans="1:101" s="18" customFormat="1" ht="93">
      <c r="A437" s="995"/>
      <c r="B437" s="1024"/>
      <c r="C437" s="1033"/>
      <c r="D437" s="1024"/>
      <c r="E437" s="1033"/>
      <c r="F437" s="1024"/>
      <c r="G437" s="157" t="s">
        <v>2098</v>
      </c>
      <c r="H437" s="157"/>
      <c r="I437" s="609"/>
      <c r="J437" s="53"/>
      <c r="K437" s="495"/>
      <c r="L437" s="16" t="s">
        <v>32</v>
      </c>
      <c r="M437" s="212" t="s">
        <v>2175</v>
      </c>
      <c r="N437" s="165" t="s">
        <v>11</v>
      </c>
      <c r="O437" s="44" t="s">
        <v>29</v>
      </c>
      <c r="P437" s="44" t="s">
        <v>24</v>
      </c>
      <c r="Q437" s="16" t="s">
        <v>24</v>
      </c>
      <c r="R437" s="16"/>
      <c r="S437" s="16"/>
      <c r="T437" s="16"/>
      <c r="U437" s="6"/>
      <c r="V437" s="16"/>
      <c r="W437" s="16"/>
      <c r="X437" s="16"/>
      <c r="Y437" s="16"/>
      <c r="Z437" s="16"/>
      <c r="AA437" s="16"/>
      <c r="AB437" s="98">
        <f t="shared" si="273"/>
        <v>1</v>
      </c>
      <c r="AC437" s="651"/>
      <c r="AD437" s="44" t="s">
        <v>1315</v>
      </c>
      <c r="AE437" s="44"/>
      <c r="AF437" s="44"/>
      <c r="AG437" s="17"/>
      <c r="AH437" s="17"/>
      <c r="AI437" s="17"/>
      <c r="AJ437" s="17"/>
      <c r="AK437" s="17"/>
      <c r="AL437" s="17"/>
      <c r="AM437" s="17"/>
      <c r="AN437" s="17"/>
      <c r="AO437" s="17"/>
      <c r="AP437" s="17"/>
      <c r="AQ437" s="17"/>
      <c r="AR437" s="17"/>
      <c r="AS437" s="17"/>
      <c r="AT437" s="17"/>
      <c r="AU437" s="17"/>
      <c r="AV437" s="49"/>
      <c r="AW437" s="17"/>
      <c r="AX437" s="17"/>
      <c r="AY437" s="17"/>
      <c r="AZ437" s="17"/>
      <c r="BA437" s="17"/>
      <c r="BB437" s="17"/>
      <c r="BC437" s="17"/>
      <c r="BD437" s="17"/>
      <c r="BE437" s="17"/>
      <c r="BF437" s="17"/>
      <c r="BG437" s="17"/>
      <c r="BH437" s="17"/>
      <c r="BI437" s="17"/>
      <c r="BJ437" s="17"/>
      <c r="BK437" s="17"/>
      <c r="BL437" s="781">
        <v>2</v>
      </c>
      <c r="BM437" s="221">
        <v>2</v>
      </c>
      <c r="BN437" s="221">
        <v>2</v>
      </c>
      <c r="BO437" s="221">
        <v>2</v>
      </c>
      <c r="BP437" s="221">
        <v>1</v>
      </c>
      <c r="BQ437" s="221">
        <v>2</v>
      </c>
      <c r="BR437" s="798">
        <v>1</v>
      </c>
      <c r="BS437" s="226">
        <v>2</v>
      </c>
      <c r="BT437" s="221">
        <v>2</v>
      </c>
      <c r="BU437" s="221">
        <v>2</v>
      </c>
      <c r="BV437" s="221">
        <v>2</v>
      </c>
      <c r="BW437" s="798">
        <v>2</v>
      </c>
      <c r="BX437" s="221">
        <v>2</v>
      </c>
      <c r="BY437" s="798">
        <v>2</v>
      </c>
      <c r="BZ437" s="798">
        <v>2</v>
      </c>
      <c r="CA437" s="221">
        <v>2</v>
      </c>
      <c r="CB437" s="221">
        <v>1</v>
      </c>
      <c r="CC437" s="221">
        <v>2</v>
      </c>
      <c r="CD437" s="337">
        <v>2</v>
      </c>
      <c r="CE437" s="221">
        <v>2</v>
      </c>
      <c r="CF437" s="221">
        <v>1</v>
      </c>
      <c r="CG437" s="221">
        <v>2</v>
      </c>
      <c r="CH437" s="221">
        <v>2</v>
      </c>
      <c r="CI437" s="221">
        <v>2</v>
      </c>
      <c r="CJ437" s="337">
        <v>2</v>
      </c>
      <c r="CK437" s="221">
        <v>2</v>
      </c>
      <c r="CL437" s="222">
        <f t="shared" si="274"/>
        <v>22</v>
      </c>
      <c r="CM437" s="237">
        <f t="shared" si="275"/>
        <v>0.84615384615384615</v>
      </c>
      <c r="CN437" s="222">
        <f t="shared" si="276"/>
        <v>4</v>
      </c>
      <c r="CO437" s="237">
        <f t="shared" si="277"/>
        <v>0.15384615384615385</v>
      </c>
      <c r="CP437" s="222">
        <f t="shared" si="278"/>
        <v>0</v>
      </c>
      <c r="CQ437" s="237">
        <f t="shared" si="279"/>
        <v>0</v>
      </c>
      <c r="CR437" s="222">
        <f t="shared" si="280"/>
        <v>0</v>
      </c>
      <c r="CS437" s="237">
        <f t="shared" si="281"/>
        <v>0</v>
      </c>
      <c r="CT437" s="223">
        <f t="shared" si="282"/>
        <v>1.8461538461538463</v>
      </c>
      <c r="CU437" s="223" t="str">
        <f t="shared" si="283"/>
        <v>Đạt mục tiêu</v>
      </c>
      <c r="CV437" s="16"/>
    </row>
    <row r="438" spans="1:101" s="18" customFormat="1" ht="77.5">
      <c r="A438" s="995"/>
      <c r="B438" s="1024"/>
      <c r="C438" s="1033"/>
      <c r="D438" s="1024"/>
      <c r="E438" s="1033"/>
      <c r="F438" s="1024"/>
      <c r="G438" s="157" t="s">
        <v>1610</v>
      </c>
      <c r="H438" s="157"/>
      <c r="I438" s="609"/>
      <c r="J438" s="93"/>
      <c r="K438" s="470"/>
      <c r="L438" s="16" t="s">
        <v>32</v>
      </c>
      <c r="M438" s="212" t="s">
        <v>31</v>
      </c>
      <c r="N438" s="165" t="s">
        <v>11</v>
      </c>
      <c r="O438" s="44" t="s">
        <v>25</v>
      </c>
      <c r="P438" s="44" t="s">
        <v>24</v>
      </c>
      <c r="Q438" s="16" t="s">
        <v>24</v>
      </c>
      <c r="R438" s="16"/>
      <c r="S438" s="16"/>
      <c r="T438" s="16"/>
      <c r="U438" s="6"/>
      <c r="V438" s="16"/>
      <c r="W438" s="16"/>
      <c r="X438" s="16"/>
      <c r="Y438" s="16"/>
      <c r="Z438" s="16"/>
      <c r="AA438" s="16"/>
      <c r="AB438" s="98">
        <f t="shared" si="273"/>
        <v>1</v>
      </c>
      <c r="AC438" s="651"/>
      <c r="AD438" s="44"/>
      <c r="AE438" s="44" t="s">
        <v>1318</v>
      </c>
      <c r="AF438" s="16"/>
      <c r="AG438" s="17"/>
      <c r="AH438" s="17"/>
      <c r="AI438" s="17"/>
      <c r="AJ438" s="17"/>
      <c r="AK438" s="17"/>
      <c r="AL438" s="17"/>
      <c r="AM438" s="17"/>
      <c r="AN438" s="17"/>
      <c r="AO438" s="17"/>
      <c r="AP438" s="17"/>
      <c r="AQ438" s="17"/>
      <c r="AR438" s="17"/>
      <c r="AS438" s="17"/>
      <c r="AT438" s="17"/>
      <c r="AU438" s="17"/>
      <c r="AV438" s="49"/>
      <c r="AW438" s="17"/>
      <c r="AX438" s="17"/>
      <c r="AY438" s="17"/>
      <c r="AZ438" s="17"/>
      <c r="BA438" s="17"/>
      <c r="BB438" s="17"/>
      <c r="BC438" s="17"/>
      <c r="BD438" s="17"/>
      <c r="BE438" s="17"/>
      <c r="BF438" s="17"/>
      <c r="BG438" s="17"/>
      <c r="BH438" s="17"/>
      <c r="BI438" s="17"/>
      <c r="BJ438" s="17"/>
      <c r="BK438" s="17"/>
      <c r="BL438" s="781">
        <v>2</v>
      </c>
      <c r="BM438" s="221">
        <v>2</v>
      </c>
      <c r="BN438" s="221">
        <v>2</v>
      </c>
      <c r="BO438" s="221">
        <v>2</v>
      </c>
      <c r="BP438" s="221">
        <v>2</v>
      </c>
      <c r="BQ438" s="221">
        <v>2</v>
      </c>
      <c r="BR438" s="798">
        <v>1</v>
      </c>
      <c r="BS438" s="226">
        <v>2</v>
      </c>
      <c r="BT438" s="221">
        <v>1</v>
      </c>
      <c r="BU438" s="221">
        <v>2</v>
      </c>
      <c r="BV438" s="221">
        <v>1</v>
      </c>
      <c r="BW438" s="798">
        <v>2</v>
      </c>
      <c r="BX438" s="221">
        <v>2</v>
      </c>
      <c r="BY438" s="798">
        <v>2</v>
      </c>
      <c r="BZ438" s="798">
        <v>2</v>
      </c>
      <c r="CA438" s="221">
        <v>2</v>
      </c>
      <c r="CB438" s="221">
        <v>2</v>
      </c>
      <c r="CC438" s="221">
        <v>2</v>
      </c>
      <c r="CD438" s="337">
        <v>2</v>
      </c>
      <c r="CE438" s="221">
        <v>2</v>
      </c>
      <c r="CF438" s="221">
        <v>2</v>
      </c>
      <c r="CG438" s="221">
        <v>2</v>
      </c>
      <c r="CH438" s="221">
        <v>2</v>
      </c>
      <c r="CI438" s="221">
        <v>2</v>
      </c>
      <c r="CJ438" s="337">
        <v>2</v>
      </c>
      <c r="CK438" s="221">
        <v>2</v>
      </c>
      <c r="CL438" s="222">
        <f t="shared" si="274"/>
        <v>23</v>
      </c>
      <c r="CM438" s="237">
        <f t="shared" si="275"/>
        <v>0.88461538461538458</v>
      </c>
      <c r="CN438" s="222">
        <f t="shared" si="276"/>
        <v>3</v>
      </c>
      <c r="CO438" s="237">
        <f t="shared" si="277"/>
        <v>0.11538461538461539</v>
      </c>
      <c r="CP438" s="222">
        <f t="shared" si="278"/>
        <v>0</v>
      </c>
      <c r="CQ438" s="237">
        <f t="shared" si="279"/>
        <v>0</v>
      </c>
      <c r="CR438" s="222">
        <f t="shared" si="280"/>
        <v>0</v>
      </c>
      <c r="CS438" s="237">
        <f t="shared" si="281"/>
        <v>0</v>
      </c>
      <c r="CT438" s="223">
        <f t="shared" si="282"/>
        <v>1.8846153846153846</v>
      </c>
      <c r="CU438" s="223" t="str">
        <f t="shared" si="283"/>
        <v>Đạt mục tiêu</v>
      </c>
      <c r="CV438" s="16"/>
    </row>
    <row r="439" spans="1:101" s="18" customFormat="1" ht="46.5">
      <c r="A439" s="995"/>
      <c r="B439" s="1024"/>
      <c r="C439" s="1033"/>
      <c r="D439" s="1024"/>
      <c r="E439" s="1033"/>
      <c r="F439" s="1024"/>
      <c r="G439" s="753" t="s">
        <v>2437</v>
      </c>
      <c r="H439" s="391"/>
      <c r="I439" s="717" t="s">
        <v>2438</v>
      </c>
      <c r="J439" s="93"/>
      <c r="K439" s="470"/>
      <c r="L439" s="16"/>
      <c r="M439" s="212"/>
      <c r="N439" s="165"/>
      <c r="O439" s="44"/>
      <c r="P439" s="44"/>
      <c r="Q439" s="16" t="s">
        <v>24</v>
      </c>
      <c r="R439" s="16"/>
      <c r="S439" s="16"/>
      <c r="T439" s="16"/>
      <c r="U439" s="6"/>
      <c r="V439" s="16"/>
      <c r="W439" s="16"/>
      <c r="X439" s="16"/>
      <c r="Y439" s="16"/>
      <c r="Z439" s="16"/>
      <c r="AA439" s="16"/>
      <c r="AB439" s="98">
        <f t="shared" si="273"/>
        <v>1</v>
      </c>
      <c r="AC439" s="651"/>
      <c r="AD439" s="44"/>
      <c r="AE439" s="44"/>
      <c r="AF439" s="16"/>
      <c r="AG439" s="17"/>
      <c r="AH439" s="17"/>
      <c r="AI439" s="17"/>
      <c r="AJ439" s="17"/>
      <c r="AK439" s="17"/>
      <c r="AL439" s="17"/>
      <c r="AM439" s="17"/>
      <c r="AN439" s="17"/>
      <c r="AO439" s="17"/>
      <c r="AP439" s="17"/>
      <c r="AQ439" s="17"/>
      <c r="AR439" s="17"/>
      <c r="AS439" s="17"/>
      <c r="AT439" s="17"/>
      <c r="AU439" s="17"/>
      <c r="AV439" s="49"/>
      <c r="AW439" s="17"/>
      <c r="AX439" s="17"/>
      <c r="AY439" s="17"/>
      <c r="AZ439" s="17"/>
      <c r="BA439" s="17"/>
      <c r="BB439" s="17"/>
      <c r="BC439" s="17"/>
      <c r="BD439" s="17"/>
      <c r="BE439" s="17"/>
      <c r="BF439" s="17"/>
      <c r="BG439" s="17"/>
      <c r="BH439" s="17"/>
      <c r="BI439" s="17"/>
      <c r="BJ439" s="17"/>
      <c r="BK439" s="17"/>
      <c r="BL439" s="781" t="s">
        <v>2281</v>
      </c>
      <c r="BM439" s="221" t="s">
        <v>2281</v>
      </c>
      <c r="BN439" s="221" t="s">
        <v>2281</v>
      </c>
      <c r="BO439" s="221" t="s">
        <v>2281</v>
      </c>
      <c r="BP439" s="221" t="s">
        <v>2281</v>
      </c>
      <c r="BQ439" s="221" t="s">
        <v>2281</v>
      </c>
      <c r="BR439" s="798" t="s">
        <v>2281</v>
      </c>
      <c r="BS439" s="226" t="s">
        <v>2281</v>
      </c>
      <c r="BT439" s="221" t="s">
        <v>2281</v>
      </c>
      <c r="BU439" s="221" t="s">
        <v>2281</v>
      </c>
      <c r="BV439" s="221" t="s">
        <v>2281</v>
      </c>
      <c r="BW439" s="798" t="s">
        <v>2281</v>
      </c>
      <c r="BX439" s="221" t="s">
        <v>2281</v>
      </c>
      <c r="BY439" s="798" t="s">
        <v>2281</v>
      </c>
      <c r="BZ439" s="798" t="s">
        <v>2281</v>
      </c>
      <c r="CA439" s="221" t="s">
        <v>2281</v>
      </c>
      <c r="CB439" s="221" t="s">
        <v>2281</v>
      </c>
      <c r="CC439" s="221" t="s">
        <v>2281</v>
      </c>
      <c r="CD439" s="337" t="s">
        <v>2281</v>
      </c>
      <c r="CE439" s="221" t="s">
        <v>2281</v>
      </c>
      <c r="CF439" s="221" t="s">
        <v>2281</v>
      </c>
      <c r="CG439" s="221" t="s">
        <v>2281</v>
      </c>
      <c r="CH439" s="221" t="s">
        <v>2281</v>
      </c>
      <c r="CI439" s="221" t="s">
        <v>2281</v>
      </c>
      <c r="CJ439" s="337" t="s">
        <v>2281</v>
      </c>
      <c r="CK439" s="221" t="s">
        <v>2281</v>
      </c>
      <c r="CL439" s="222">
        <f t="shared" si="274"/>
        <v>0</v>
      </c>
      <c r="CM439" s="237">
        <f t="shared" si="275"/>
        <v>0</v>
      </c>
      <c r="CN439" s="222">
        <f t="shared" si="276"/>
        <v>0</v>
      </c>
      <c r="CO439" s="237">
        <f t="shared" si="277"/>
        <v>0</v>
      </c>
      <c r="CP439" s="222">
        <f t="shared" si="278"/>
        <v>0</v>
      </c>
      <c r="CQ439" s="237">
        <f t="shared" si="279"/>
        <v>0</v>
      </c>
      <c r="CR439" s="222">
        <f t="shared" si="280"/>
        <v>26</v>
      </c>
      <c r="CS439" s="237">
        <f t="shared" si="281"/>
        <v>1</v>
      </c>
      <c r="CT439" s="223" t="e">
        <f t="shared" si="282"/>
        <v>#DIV/0!</v>
      </c>
      <c r="CU439" s="223" t="str">
        <f t="shared" si="283"/>
        <v>KĐG</v>
      </c>
      <c r="CV439" s="16"/>
    </row>
    <row r="440" spans="1:101" s="18" customFormat="1" ht="55.5">
      <c r="A440" s="995"/>
      <c r="B440" s="1024"/>
      <c r="C440" s="1033"/>
      <c r="D440" s="1024"/>
      <c r="E440" s="1033"/>
      <c r="F440" s="1024"/>
      <c r="G440" s="157" t="s">
        <v>1421</v>
      </c>
      <c r="H440" s="157"/>
      <c r="I440" s="609"/>
      <c r="J440" s="93"/>
      <c r="K440" s="470"/>
      <c r="L440" s="16" t="s">
        <v>32</v>
      </c>
      <c r="M440" s="212" t="s">
        <v>2175</v>
      </c>
      <c r="N440" s="165" t="s">
        <v>11</v>
      </c>
      <c r="O440" s="44" t="s">
        <v>25</v>
      </c>
      <c r="P440" s="44" t="s">
        <v>24</v>
      </c>
      <c r="Q440" s="16" t="s">
        <v>24</v>
      </c>
      <c r="R440" s="16"/>
      <c r="S440" s="16"/>
      <c r="T440" s="16"/>
      <c r="U440" s="6"/>
      <c r="V440" s="16"/>
      <c r="W440" s="16"/>
      <c r="X440" s="16"/>
      <c r="Y440" s="16"/>
      <c r="Z440" s="16"/>
      <c r="AA440" s="16"/>
      <c r="AB440" s="98">
        <f t="shared" si="273"/>
        <v>1</v>
      </c>
      <c r="AC440" s="651"/>
      <c r="AD440" s="16"/>
      <c r="AE440" s="16" t="s">
        <v>1315</v>
      </c>
      <c r="AF440" s="16"/>
      <c r="AG440" s="17"/>
      <c r="AH440" s="17"/>
      <c r="AI440" s="17"/>
      <c r="AJ440" s="17"/>
      <c r="AK440" s="17"/>
      <c r="AL440" s="17"/>
      <c r="AM440" s="17"/>
      <c r="AN440" s="17"/>
      <c r="AO440" s="17"/>
      <c r="AP440" s="17"/>
      <c r="AQ440" s="17"/>
      <c r="AR440" s="17"/>
      <c r="AS440" s="17"/>
      <c r="AT440" s="17"/>
      <c r="AU440" s="17"/>
      <c r="AV440" s="49"/>
      <c r="AW440" s="17"/>
      <c r="AX440" s="17"/>
      <c r="AY440" s="17"/>
      <c r="AZ440" s="17"/>
      <c r="BA440" s="17"/>
      <c r="BB440" s="17"/>
      <c r="BC440" s="17"/>
      <c r="BD440" s="17"/>
      <c r="BE440" s="17"/>
      <c r="BF440" s="17"/>
      <c r="BG440" s="17"/>
      <c r="BH440" s="17"/>
      <c r="BI440" s="17"/>
      <c r="BJ440" s="17"/>
      <c r="BK440" s="17"/>
      <c r="BL440" s="781">
        <v>2</v>
      </c>
      <c r="BM440" s="221">
        <v>2</v>
      </c>
      <c r="BN440" s="221">
        <v>2</v>
      </c>
      <c r="BO440" s="221">
        <v>2</v>
      </c>
      <c r="BP440" s="221">
        <v>2</v>
      </c>
      <c r="BQ440" s="221">
        <v>2</v>
      </c>
      <c r="BR440" s="798">
        <v>2</v>
      </c>
      <c r="BS440" s="226">
        <v>2</v>
      </c>
      <c r="BT440" s="221">
        <v>2</v>
      </c>
      <c r="BU440" s="221">
        <v>2</v>
      </c>
      <c r="BV440" s="221">
        <v>2</v>
      </c>
      <c r="BW440" s="798">
        <v>2</v>
      </c>
      <c r="BX440" s="221">
        <v>2</v>
      </c>
      <c r="BY440" s="798">
        <v>2</v>
      </c>
      <c r="BZ440" s="798">
        <v>2</v>
      </c>
      <c r="CA440" s="221">
        <v>2</v>
      </c>
      <c r="CB440" s="221">
        <v>2</v>
      </c>
      <c r="CC440" s="221">
        <v>2</v>
      </c>
      <c r="CD440" s="337">
        <v>2</v>
      </c>
      <c r="CE440" s="221">
        <v>1</v>
      </c>
      <c r="CF440" s="221">
        <v>2</v>
      </c>
      <c r="CG440" s="221">
        <v>2</v>
      </c>
      <c r="CH440" s="221">
        <v>2</v>
      </c>
      <c r="CI440" s="221">
        <v>2</v>
      </c>
      <c r="CJ440" s="337">
        <v>2</v>
      </c>
      <c r="CK440" s="221">
        <v>2</v>
      </c>
      <c r="CL440" s="222">
        <f t="shared" si="274"/>
        <v>25</v>
      </c>
      <c r="CM440" s="237">
        <f t="shared" si="275"/>
        <v>0.96153846153846156</v>
      </c>
      <c r="CN440" s="222">
        <f t="shared" si="276"/>
        <v>1</v>
      </c>
      <c r="CO440" s="237">
        <f t="shared" si="277"/>
        <v>3.8461538461538464E-2</v>
      </c>
      <c r="CP440" s="222">
        <f t="shared" si="278"/>
        <v>0</v>
      </c>
      <c r="CQ440" s="237">
        <f t="shared" si="279"/>
        <v>0</v>
      </c>
      <c r="CR440" s="222">
        <f t="shared" si="280"/>
        <v>0</v>
      </c>
      <c r="CS440" s="237">
        <f t="shared" si="281"/>
        <v>0</v>
      </c>
      <c r="CT440" s="223">
        <f t="shared" si="282"/>
        <v>1.9615384615384615</v>
      </c>
      <c r="CU440" s="223" t="str">
        <f t="shared" si="283"/>
        <v>Đạt mục tiêu</v>
      </c>
      <c r="CV440" s="16"/>
    </row>
    <row r="441" spans="1:101" s="392" customFormat="1" ht="77.5">
      <c r="A441" s="1036">
        <v>154</v>
      </c>
      <c r="B441" s="393" t="s">
        <v>2814</v>
      </c>
      <c r="C441" s="450" t="s">
        <v>41</v>
      </c>
      <c r="D441" s="220" t="s">
        <v>2815</v>
      </c>
      <c r="E441" s="451" t="s">
        <v>41</v>
      </c>
      <c r="F441" s="220" t="s">
        <v>2815</v>
      </c>
      <c r="G441" s="157" t="s">
        <v>1582</v>
      </c>
      <c r="H441" s="526"/>
      <c r="I441" s="435"/>
      <c r="J441" s="93"/>
      <c r="K441" s="470"/>
      <c r="L441" s="16" t="s">
        <v>32</v>
      </c>
      <c r="M441" s="212" t="s">
        <v>31</v>
      </c>
      <c r="N441" s="165" t="s">
        <v>11</v>
      </c>
      <c r="O441" s="44"/>
      <c r="P441" s="44"/>
      <c r="Q441" s="16"/>
      <c r="R441" s="16"/>
      <c r="S441" s="16"/>
      <c r="T441" s="16"/>
      <c r="U441" s="6"/>
      <c r="V441" s="16"/>
      <c r="W441" s="16"/>
      <c r="X441" s="16"/>
      <c r="Y441" s="16"/>
      <c r="Z441" s="16"/>
      <c r="AA441" s="16" t="s">
        <v>24</v>
      </c>
      <c r="AB441" s="98">
        <f t="shared" si="273"/>
        <v>1</v>
      </c>
      <c r="AC441" s="652"/>
      <c r="AD441" s="17"/>
      <c r="AE441" s="17"/>
      <c r="AF441" s="17"/>
      <c r="AG441" s="17"/>
      <c r="AH441" s="17"/>
      <c r="AI441" s="17"/>
      <c r="AJ441" s="17"/>
      <c r="AK441" s="17"/>
      <c r="AL441" s="17"/>
      <c r="AM441" s="17"/>
      <c r="AN441" s="17"/>
      <c r="AO441" s="17"/>
      <c r="AP441" s="17"/>
      <c r="AQ441" s="17"/>
      <c r="AR441" s="17"/>
      <c r="AS441" s="17"/>
      <c r="AT441" s="17"/>
      <c r="AU441" s="17"/>
      <c r="AV441" s="49"/>
      <c r="AW441" s="17"/>
      <c r="AX441" s="17"/>
      <c r="AY441" s="17"/>
      <c r="AZ441" s="17"/>
      <c r="BA441" s="17"/>
      <c r="BB441" s="17"/>
      <c r="BC441" s="17"/>
      <c r="BD441" s="17"/>
      <c r="BE441" s="17"/>
      <c r="BF441" s="17"/>
      <c r="BG441" s="17"/>
      <c r="BH441" s="17"/>
      <c r="BI441" s="17"/>
      <c r="BJ441" s="17" t="s">
        <v>1317</v>
      </c>
      <c r="BK441" s="17"/>
      <c r="BL441" s="781">
        <v>2</v>
      </c>
      <c r="BM441" s="221">
        <v>2</v>
      </c>
      <c r="BN441" s="221">
        <v>2</v>
      </c>
      <c r="BO441" s="221">
        <v>2</v>
      </c>
      <c r="BP441" s="221">
        <v>2</v>
      </c>
      <c r="BQ441" s="221">
        <v>2</v>
      </c>
      <c r="BR441" s="798">
        <v>2</v>
      </c>
      <c r="BS441" s="226">
        <v>2</v>
      </c>
      <c r="BT441" s="221">
        <v>1</v>
      </c>
      <c r="BU441" s="221">
        <v>2</v>
      </c>
      <c r="BV441" s="221">
        <v>2</v>
      </c>
      <c r="BW441" s="798">
        <v>1</v>
      </c>
      <c r="BX441" s="221">
        <v>2</v>
      </c>
      <c r="BY441" s="798">
        <v>2</v>
      </c>
      <c r="BZ441" s="798">
        <v>2</v>
      </c>
      <c r="CA441" s="221">
        <v>2</v>
      </c>
      <c r="CB441" s="221">
        <v>1</v>
      </c>
      <c r="CC441" s="221">
        <v>2</v>
      </c>
      <c r="CD441" s="337">
        <v>2</v>
      </c>
      <c r="CE441" s="221">
        <v>2</v>
      </c>
      <c r="CF441" s="221">
        <v>2</v>
      </c>
      <c r="CG441" s="221">
        <v>2</v>
      </c>
      <c r="CH441" s="221">
        <v>2</v>
      </c>
      <c r="CI441" s="221">
        <v>2</v>
      </c>
      <c r="CJ441" s="337">
        <v>2</v>
      </c>
      <c r="CK441" s="221">
        <v>2</v>
      </c>
      <c r="CL441" s="222">
        <f t="shared" si="274"/>
        <v>23</v>
      </c>
      <c r="CM441" s="237">
        <f t="shared" si="275"/>
        <v>0.88461538461538458</v>
      </c>
      <c r="CN441" s="222">
        <f t="shared" si="276"/>
        <v>3</v>
      </c>
      <c r="CO441" s="237">
        <f t="shared" si="277"/>
        <v>0.11538461538461539</v>
      </c>
      <c r="CP441" s="222">
        <f t="shared" si="278"/>
        <v>0</v>
      </c>
      <c r="CQ441" s="237">
        <f t="shared" si="279"/>
        <v>0</v>
      </c>
      <c r="CR441" s="222">
        <f t="shared" si="280"/>
        <v>0</v>
      </c>
      <c r="CS441" s="237">
        <f t="shared" si="281"/>
        <v>0</v>
      </c>
      <c r="CT441" s="223">
        <f t="shared" si="282"/>
        <v>1.8846153846153846</v>
      </c>
      <c r="CU441" s="223" t="str">
        <f t="shared" si="283"/>
        <v>Đạt mục tiêu</v>
      </c>
      <c r="CV441" s="16"/>
    </row>
    <row r="442" spans="1:101" s="18" customFormat="1" ht="62">
      <c r="A442" s="1036"/>
      <c r="B442" s="1201" t="s">
        <v>511</v>
      </c>
      <c r="C442" s="450"/>
      <c r="D442" s="393" t="s">
        <v>439</v>
      </c>
      <c r="E442" s="451"/>
      <c r="F442" s="217" t="s">
        <v>1581</v>
      </c>
      <c r="G442" s="157" t="s">
        <v>2104</v>
      </c>
      <c r="H442" s="157"/>
      <c r="I442" s="609"/>
      <c r="J442" s="93"/>
      <c r="K442" s="470"/>
      <c r="L442" s="44" t="s">
        <v>32</v>
      </c>
      <c r="M442" s="212" t="s">
        <v>31</v>
      </c>
      <c r="N442" s="165" t="s">
        <v>11</v>
      </c>
      <c r="O442" s="44"/>
      <c r="P442" s="44"/>
      <c r="Q442" s="44"/>
      <c r="R442" s="44"/>
      <c r="S442" s="44"/>
      <c r="T442" s="44"/>
      <c r="U442" s="226"/>
      <c r="V442" s="44"/>
      <c r="W442" s="16"/>
      <c r="X442" s="44"/>
      <c r="Y442" s="44"/>
      <c r="Z442" s="44"/>
      <c r="AA442" s="44" t="s">
        <v>24</v>
      </c>
      <c r="AB442" s="98">
        <f t="shared" si="273"/>
        <v>1</v>
      </c>
      <c r="AC442" s="652"/>
      <c r="AD442" s="17"/>
      <c r="AE442" s="17"/>
      <c r="AF442" s="17"/>
      <c r="AG442" s="17"/>
      <c r="AH442" s="17"/>
      <c r="AI442" s="17"/>
      <c r="AJ442" s="17"/>
      <c r="AK442" s="17"/>
      <c r="AL442" s="17"/>
      <c r="AM442" s="17"/>
      <c r="AN442" s="17"/>
      <c r="AO442" s="17"/>
      <c r="AP442" s="17"/>
      <c r="AQ442" s="17"/>
      <c r="AR442" s="17"/>
      <c r="AS442" s="17"/>
      <c r="AT442" s="17"/>
      <c r="AU442" s="17"/>
      <c r="AV442" s="49"/>
      <c r="AW442" s="17"/>
      <c r="AX442" s="17"/>
      <c r="AY442" s="17"/>
      <c r="AZ442" s="17"/>
      <c r="BA442" s="17"/>
      <c r="BB442" s="17"/>
      <c r="BC442" s="17"/>
      <c r="BD442" s="17"/>
      <c r="BE442" s="17"/>
      <c r="BF442" s="17"/>
      <c r="BG442" s="17"/>
      <c r="BH442" s="17"/>
      <c r="BI442" s="17"/>
      <c r="BJ442" s="17" t="s">
        <v>1317</v>
      </c>
      <c r="BK442" s="17"/>
      <c r="BL442" s="781">
        <v>2</v>
      </c>
      <c r="BM442" s="221">
        <v>2</v>
      </c>
      <c r="BN442" s="221">
        <v>1</v>
      </c>
      <c r="BO442" s="221">
        <v>2</v>
      </c>
      <c r="BP442" s="221">
        <v>2</v>
      </c>
      <c r="BQ442" s="221">
        <v>2</v>
      </c>
      <c r="BR442" s="798">
        <v>1</v>
      </c>
      <c r="BS442" s="226">
        <v>2</v>
      </c>
      <c r="BT442" s="221">
        <v>2</v>
      </c>
      <c r="BU442" s="221">
        <v>2</v>
      </c>
      <c r="BV442" s="221">
        <v>2</v>
      </c>
      <c r="BW442" s="798">
        <v>2</v>
      </c>
      <c r="BX442" s="221">
        <v>2</v>
      </c>
      <c r="BY442" s="798">
        <v>2</v>
      </c>
      <c r="BZ442" s="798">
        <v>2</v>
      </c>
      <c r="CA442" s="221">
        <v>2</v>
      </c>
      <c r="CB442" s="221">
        <v>2</v>
      </c>
      <c r="CC442" s="221">
        <v>2</v>
      </c>
      <c r="CD442" s="337">
        <v>2</v>
      </c>
      <c r="CE442" s="221">
        <v>2</v>
      </c>
      <c r="CF442" s="221">
        <v>2</v>
      </c>
      <c r="CG442" s="221">
        <v>2</v>
      </c>
      <c r="CH442" s="221">
        <v>2</v>
      </c>
      <c r="CI442" s="221">
        <v>2</v>
      </c>
      <c r="CJ442" s="337">
        <v>2</v>
      </c>
      <c r="CK442" s="221">
        <v>2</v>
      </c>
      <c r="CL442" s="222">
        <f t="shared" si="274"/>
        <v>24</v>
      </c>
      <c r="CM442" s="237">
        <f t="shared" si="275"/>
        <v>0.92307692307692313</v>
      </c>
      <c r="CN442" s="222">
        <f t="shared" si="276"/>
        <v>2</v>
      </c>
      <c r="CO442" s="237">
        <f t="shared" si="277"/>
        <v>7.6923076923076927E-2</v>
      </c>
      <c r="CP442" s="222">
        <f t="shared" si="278"/>
        <v>0</v>
      </c>
      <c r="CQ442" s="237">
        <f t="shared" si="279"/>
        <v>0</v>
      </c>
      <c r="CR442" s="222">
        <f t="shared" si="280"/>
        <v>0</v>
      </c>
      <c r="CS442" s="237">
        <f t="shared" si="281"/>
        <v>0</v>
      </c>
      <c r="CT442" s="223">
        <f t="shared" si="282"/>
        <v>1.9230769230769231</v>
      </c>
      <c r="CU442" s="223" t="str">
        <f t="shared" si="283"/>
        <v>Đạt mục tiêu</v>
      </c>
      <c r="CV442" s="16"/>
    </row>
    <row r="443" spans="1:101" s="22" customFormat="1" ht="77.5">
      <c r="A443" s="1036"/>
      <c r="B443" s="1201"/>
      <c r="C443" s="450"/>
      <c r="D443" s="393"/>
      <c r="E443" s="451"/>
      <c r="F443" s="51" t="s">
        <v>439</v>
      </c>
      <c r="G443" s="48" t="s">
        <v>1949</v>
      </c>
      <c r="H443" s="48"/>
      <c r="I443" s="613"/>
      <c r="J443" s="77"/>
      <c r="K443" s="505"/>
      <c r="L443" s="227" t="s">
        <v>52</v>
      </c>
      <c r="M443" s="212" t="s">
        <v>31</v>
      </c>
      <c r="N443" s="165" t="s">
        <v>11</v>
      </c>
      <c r="O443" s="227" t="s">
        <v>25</v>
      </c>
      <c r="P443" s="221" t="s">
        <v>24</v>
      </c>
      <c r="Q443" s="227"/>
      <c r="R443" s="227"/>
      <c r="S443" s="227"/>
      <c r="T443" s="227"/>
      <c r="U443" s="226"/>
      <c r="V443" s="227"/>
      <c r="W443" s="13"/>
      <c r="X443" s="227"/>
      <c r="Y443" s="227"/>
      <c r="Z443" s="227"/>
      <c r="AA443" s="227" t="s">
        <v>24</v>
      </c>
      <c r="AB443" s="98">
        <f t="shared" si="273"/>
        <v>1</v>
      </c>
      <c r="AC443" s="650"/>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t="s">
        <v>1480</v>
      </c>
      <c r="BK443" s="46"/>
      <c r="BL443" s="781">
        <v>2</v>
      </c>
      <c r="BM443" s="221">
        <v>2</v>
      </c>
      <c r="BN443" s="221">
        <v>2</v>
      </c>
      <c r="BO443" s="221">
        <v>2</v>
      </c>
      <c r="BP443" s="221">
        <v>2</v>
      </c>
      <c r="BQ443" s="221">
        <v>2</v>
      </c>
      <c r="BR443" s="798">
        <v>2</v>
      </c>
      <c r="BS443" s="226">
        <v>2</v>
      </c>
      <c r="BT443" s="221">
        <v>1</v>
      </c>
      <c r="BU443" s="221">
        <v>2</v>
      </c>
      <c r="BV443" s="221">
        <v>2</v>
      </c>
      <c r="BW443" s="798">
        <v>2</v>
      </c>
      <c r="BX443" s="221">
        <v>2</v>
      </c>
      <c r="BY443" s="798">
        <v>2</v>
      </c>
      <c r="BZ443" s="798">
        <v>1</v>
      </c>
      <c r="CA443" s="221">
        <v>2</v>
      </c>
      <c r="CB443" s="221">
        <v>2</v>
      </c>
      <c r="CC443" s="221">
        <v>2</v>
      </c>
      <c r="CD443" s="337">
        <v>2</v>
      </c>
      <c r="CE443" s="221">
        <v>2</v>
      </c>
      <c r="CF443" s="221">
        <v>2</v>
      </c>
      <c r="CG443" s="221">
        <v>2</v>
      </c>
      <c r="CH443" s="221">
        <v>2</v>
      </c>
      <c r="CI443" s="221">
        <v>2</v>
      </c>
      <c r="CJ443" s="337">
        <v>2</v>
      </c>
      <c r="CK443" s="221">
        <v>2</v>
      </c>
      <c r="CL443" s="222">
        <f t="shared" si="274"/>
        <v>24</v>
      </c>
      <c r="CM443" s="237">
        <f t="shared" si="275"/>
        <v>0.92307692307692313</v>
      </c>
      <c r="CN443" s="222">
        <f t="shared" si="276"/>
        <v>2</v>
      </c>
      <c r="CO443" s="237">
        <f t="shared" si="277"/>
        <v>7.6923076923076927E-2</v>
      </c>
      <c r="CP443" s="222">
        <f t="shared" si="278"/>
        <v>0</v>
      </c>
      <c r="CQ443" s="237">
        <f t="shared" si="279"/>
        <v>0</v>
      </c>
      <c r="CR443" s="222">
        <f t="shared" si="280"/>
        <v>0</v>
      </c>
      <c r="CS443" s="237">
        <f t="shared" si="281"/>
        <v>0</v>
      </c>
      <c r="CT443" s="223">
        <f t="shared" si="282"/>
        <v>1.9230769230769231</v>
      </c>
      <c r="CU443" s="223" t="str">
        <f t="shared" si="283"/>
        <v>Đạt mục tiêu</v>
      </c>
      <c r="CV443" s="227"/>
    </row>
    <row r="444" spans="1:101" s="22" customFormat="1" ht="55.5">
      <c r="A444" s="995">
        <v>155</v>
      </c>
      <c r="B444" s="1044" t="s">
        <v>2877</v>
      </c>
      <c r="C444" s="1058" t="s">
        <v>28</v>
      </c>
      <c r="D444" s="1024" t="s">
        <v>2878</v>
      </c>
      <c r="E444" s="1033" t="s">
        <v>26</v>
      </c>
      <c r="F444" s="1044" t="s">
        <v>2656</v>
      </c>
      <c r="G444" s="217" t="s">
        <v>926</v>
      </c>
      <c r="H444" s="217"/>
      <c r="I444" s="442"/>
      <c r="J444" s="77"/>
      <c r="K444" s="505"/>
      <c r="L444" s="16" t="s">
        <v>32</v>
      </c>
      <c r="M444" s="212" t="s">
        <v>31</v>
      </c>
      <c r="N444" s="165" t="s">
        <v>11</v>
      </c>
      <c r="O444" s="227" t="s">
        <v>25</v>
      </c>
      <c r="P444" s="221" t="s">
        <v>24</v>
      </c>
      <c r="Q444" s="227" t="s">
        <v>24</v>
      </c>
      <c r="R444" s="227"/>
      <c r="S444" s="227"/>
      <c r="T444" s="227"/>
      <c r="U444" s="226"/>
      <c r="V444" s="227"/>
      <c r="W444" s="13"/>
      <c r="X444" s="227"/>
      <c r="Y444" s="227"/>
      <c r="Z444" s="227"/>
      <c r="AA444" s="227"/>
      <c r="AB444" s="98">
        <f t="shared" si="273"/>
        <v>1</v>
      </c>
      <c r="AC444" s="657"/>
      <c r="AD444" s="227"/>
      <c r="AE444" s="227" t="s">
        <v>1318</v>
      </c>
      <c r="AF444" s="227"/>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781">
        <v>1</v>
      </c>
      <c r="BM444" s="221">
        <v>2</v>
      </c>
      <c r="BN444" s="221">
        <v>2</v>
      </c>
      <c r="BO444" s="221">
        <v>2</v>
      </c>
      <c r="BP444" s="221">
        <v>2</v>
      </c>
      <c r="BQ444" s="221">
        <v>2</v>
      </c>
      <c r="BR444" s="798">
        <v>1</v>
      </c>
      <c r="BS444" s="226">
        <v>2</v>
      </c>
      <c r="BT444" s="221">
        <v>2</v>
      </c>
      <c r="BU444" s="221">
        <v>2</v>
      </c>
      <c r="BV444" s="221">
        <v>2</v>
      </c>
      <c r="BW444" s="798">
        <v>1</v>
      </c>
      <c r="BX444" s="221">
        <v>2</v>
      </c>
      <c r="BY444" s="798">
        <v>2</v>
      </c>
      <c r="BZ444" s="798">
        <v>2</v>
      </c>
      <c r="CA444" s="221">
        <v>2</v>
      </c>
      <c r="CB444" s="221">
        <v>2</v>
      </c>
      <c r="CC444" s="221">
        <v>2</v>
      </c>
      <c r="CD444" s="337">
        <v>1</v>
      </c>
      <c r="CE444" s="221">
        <v>2</v>
      </c>
      <c r="CF444" s="221">
        <v>2</v>
      </c>
      <c r="CG444" s="221">
        <v>2</v>
      </c>
      <c r="CH444" s="221">
        <v>2</v>
      </c>
      <c r="CI444" s="221">
        <v>2</v>
      </c>
      <c r="CJ444" s="337">
        <v>2</v>
      </c>
      <c r="CK444" s="221">
        <v>2</v>
      </c>
      <c r="CL444" s="222">
        <f t="shared" si="274"/>
        <v>22</v>
      </c>
      <c r="CM444" s="237">
        <f t="shared" si="275"/>
        <v>0.84615384615384615</v>
      </c>
      <c r="CN444" s="222">
        <f t="shared" si="276"/>
        <v>4</v>
      </c>
      <c r="CO444" s="237">
        <f t="shared" si="277"/>
        <v>0.15384615384615385</v>
      </c>
      <c r="CP444" s="222">
        <f t="shared" si="278"/>
        <v>0</v>
      </c>
      <c r="CQ444" s="237">
        <f t="shared" si="279"/>
        <v>0</v>
      </c>
      <c r="CR444" s="222">
        <f t="shared" si="280"/>
        <v>0</v>
      </c>
      <c r="CS444" s="237">
        <f t="shared" si="281"/>
        <v>0</v>
      </c>
      <c r="CT444" s="223">
        <f t="shared" si="282"/>
        <v>1.8461538461538463</v>
      </c>
      <c r="CU444" s="223" t="str">
        <f t="shared" si="283"/>
        <v>Đạt mục tiêu</v>
      </c>
      <c r="CV444" s="227"/>
    </row>
    <row r="445" spans="1:101" s="1" customFormat="1" ht="90.65" customHeight="1">
      <c r="A445" s="995"/>
      <c r="B445" s="1024"/>
      <c r="C445" s="1058"/>
      <c r="D445" s="1024"/>
      <c r="E445" s="1033"/>
      <c r="F445" s="1024"/>
      <c r="G445" s="217" t="s">
        <v>2879</v>
      </c>
      <c r="H445" s="217"/>
      <c r="I445" s="551" t="s">
        <v>2489</v>
      </c>
      <c r="J445" s="212"/>
      <c r="K445" s="465"/>
      <c r="L445" s="5" t="s">
        <v>32</v>
      </c>
      <c r="M445" s="212" t="s">
        <v>31</v>
      </c>
      <c r="N445" s="165" t="s">
        <v>11</v>
      </c>
      <c r="O445" s="221" t="s">
        <v>29</v>
      </c>
      <c r="P445" s="221" t="s">
        <v>24</v>
      </c>
      <c r="Q445" s="5"/>
      <c r="R445" s="5" t="s">
        <v>24</v>
      </c>
      <c r="S445" s="5"/>
      <c r="T445" s="5"/>
      <c r="U445" s="6"/>
      <c r="V445" s="5"/>
      <c r="W445" s="5"/>
      <c r="X445" s="5"/>
      <c r="Y445" s="5"/>
      <c r="Z445" s="5"/>
      <c r="AA445" s="5"/>
      <c r="AB445" s="98">
        <f t="shared" si="273"/>
        <v>1</v>
      </c>
      <c r="AC445" s="642"/>
      <c r="AD445" s="7"/>
      <c r="AE445" s="7"/>
      <c r="AF445" s="7"/>
      <c r="AG445" s="7" t="s">
        <v>1316</v>
      </c>
      <c r="AH445" s="7"/>
      <c r="AI445" s="7"/>
      <c r="AJ445" s="7"/>
      <c r="AK445" s="7"/>
      <c r="AL445" s="7"/>
      <c r="AM445" s="7"/>
      <c r="AN445" s="7"/>
      <c r="AO445" s="7"/>
      <c r="AP445" s="7"/>
      <c r="AQ445" s="7"/>
      <c r="AR445" s="7"/>
      <c r="AS445" s="7"/>
      <c r="AT445" s="7"/>
      <c r="AU445" s="7"/>
      <c r="AV445" s="55"/>
      <c r="AW445" s="7"/>
      <c r="AX445" s="7"/>
      <c r="AY445" s="7"/>
      <c r="AZ445" s="7"/>
      <c r="BA445" s="7"/>
      <c r="BB445" s="7"/>
      <c r="BC445" s="7"/>
      <c r="BD445" s="55"/>
      <c r="BE445" s="7"/>
      <c r="BF445" s="7"/>
      <c r="BG445" s="7"/>
      <c r="BH445" s="7"/>
      <c r="BI445" s="7"/>
      <c r="BJ445" s="7"/>
      <c r="BK445" s="7"/>
      <c r="BL445" s="781">
        <v>2</v>
      </c>
      <c r="BM445" s="221">
        <v>1</v>
      </c>
      <c r="BN445" s="221">
        <v>2</v>
      </c>
      <c r="BO445" s="221">
        <v>2</v>
      </c>
      <c r="BP445" s="221">
        <v>2</v>
      </c>
      <c r="BQ445" s="221">
        <v>2</v>
      </c>
      <c r="BR445" s="798">
        <v>1</v>
      </c>
      <c r="BS445" s="226">
        <v>1</v>
      </c>
      <c r="BT445" s="221">
        <v>2</v>
      </c>
      <c r="BU445" s="221">
        <v>2</v>
      </c>
      <c r="BV445" s="221">
        <v>2</v>
      </c>
      <c r="BW445" s="798">
        <v>2</v>
      </c>
      <c r="BX445" s="221">
        <v>1</v>
      </c>
      <c r="BY445" s="798">
        <v>2</v>
      </c>
      <c r="BZ445" s="798">
        <v>1</v>
      </c>
      <c r="CA445" s="221">
        <v>2</v>
      </c>
      <c r="CB445" s="221">
        <v>2</v>
      </c>
      <c r="CC445" s="221">
        <v>2</v>
      </c>
      <c r="CD445" s="337">
        <v>2</v>
      </c>
      <c r="CE445" s="221">
        <v>2</v>
      </c>
      <c r="CF445" s="221">
        <v>2</v>
      </c>
      <c r="CG445" s="221">
        <v>2</v>
      </c>
      <c r="CH445" s="221">
        <v>2</v>
      </c>
      <c r="CI445" s="221">
        <v>2</v>
      </c>
      <c r="CJ445" s="337">
        <v>2</v>
      </c>
      <c r="CK445" s="221">
        <v>2</v>
      </c>
      <c r="CL445" s="222">
        <f t="shared" si="274"/>
        <v>21</v>
      </c>
      <c r="CM445" s="237">
        <f t="shared" si="275"/>
        <v>0.80769230769230771</v>
      </c>
      <c r="CN445" s="222">
        <f t="shared" si="276"/>
        <v>5</v>
      </c>
      <c r="CO445" s="237">
        <f t="shared" si="277"/>
        <v>0.19230769230769232</v>
      </c>
      <c r="CP445" s="222">
        <f t="shared" si="278"/>
        <v>0</v>
      </c>
      <c r="CQ445" s="237">
        <f t="shared" si="279"/>
        <v>0</v>
      </c>
      <c r="CR445" s="222">
        <f t="shared" si="280"/>
        <v>0</v>
      </c>
      <c r="CS445" s="237">
        <f t="shared" si="281"/>
        <v>0</v>
      </c>
      <c r="CT445" s="223">
        <f t="shared" si="282"/>
        <v>1.8076923076923077</v>
      </c>
      <c r="CU445" s="223" t="str">
        <f t="shared" si="283"/>
        <v>Đạt mục tiêu</v>
      </c>
      <c r="CV445" s="5"/>
    </row>
    <row r="446" spans="1:101" s="1" customFormat="1" ht="62">
      <c r="A446" s="227">
        <v>156</v>
      </c>
      <c r="B446" s="217" t="s">
        <v>512</v>
      </c>
      <c r="C446" s="215" t="s">
        <v>60</v>
      </c>
      <c r="D446" s="217" t="s">
        <v>131</v>
      </c>
      <c r="E446" s="215" t="s">
        <v>60</v>
      </c>
      <c r="F446" s="217" t="s">
        <v>131</v>
      </c>
      <c r="G446" s="217" t="s">
        <v>910</v>
      </c>
      <c r="H446" s="217"/>
      <c r="I446" s="591"/>
      <c r="J446" s="212"/>
      <c r="K446" s="465"/>
      <c r="L446" s="5" t="s">
        <v>32</v>
      </c>
      <c r="M446" s="212" t="s">
        <v>2175</v>
      </c>
      <c r="N446" s="165" t="s">
        <v>11</v>
      </c>
      <c r="O446" s="221" t="s">
        <v>29</v>
      </c>
      <c r="P446" s="221" t="s">
        <v>24</v>
      </c>
      <c r="Q446" s="5"/>
      <c r="R446" s="5"/>
      <c r="S446" s="5"/>
      <c r="T446" s="5" t="s">
        <v>24</v>
      </c>
      <c r="U446" s="6"/>
      <c r="V446" s="5"/>
      <c r="W446" s="5"/>
      <c r="X446" s="5"/>
      <c r="Y446" s="5"/>
      <c r="Z446" s="5"/>
      <c r="AA446" s="5"/>
      <c r="AB446" s="98">
        <f t="shared" si="273"/>
        <v>1</v>
      </c>
      <c r="AC446" s="642"/>
      <c r="AD446" s="7"/>
      <c r="AE446" s="7"/>
      <c r="AF446" s="7"/>
      <c r="AG446" s="7"/>
      <c r="AH446" s="7"/>
      <c r="AI446" s="7"/>
      <c r="AJ446" s="7"/>
      <c r="AK446" s="7"/>
      <c r="AL446" s="7"/>
      <c r="AM446" s="7"/>
      <c r="AN446" s="7"/>
      <c r="AO446" s="7"/>
      <c r="AP446" s="55"/>
      <c r="AQ446" s="55" t="s">
        <v>1315</v>
      </c>
      <c r="AR446" s="55"/>
      <c r="AS446" s="7"/>
      <c r="AT446" s="7"/>
      <c r="AU446" s="7"/>
      <c r="AV446" s="55"/>
      <c r="AW446" s="7"/>
      <c r="AX446" s="7"/>
      <c r="AY446" s="7"/>
      <c r="AZ446" s="7"/>
      <c r="BA446" s="7"/>
      <c r="BB446" s="7"/>
      <c r="BC446" s="7"/>
      <c r="BD446" s="55"/>
      <c r="BE446" s="7"/>
      <c r="BF446" s="7"/>
      <c r="BG446" s="7"/>
      <c r="BH446" s="7"/>
      <c r="BI446" s="7"/>
      <c r="BJ446" s="7"/>
      <c r="BK446" s="7" t="s">
        <v>1318</v>
      </c>
      <c r="BL446" s="781">
        <v>2</v>
      </c>
      <c r="BM446" s="221">
        <v>1</v>
      </c>
      <c r="BN446" s="221">
        <v>2</v>
      </c>
      <c r="BO446" s="221">
        <v>2</v>
      </c>
      <c r="BP446" s="221">
        <v>2</v>
      </c>
      <c r="BQ446" s="221">
        <v>2</v>
      </c>
      <c r="BR446" s="798">
        <v>2</v>
      </c>
      <c r="BS446" s="226">
        <v>2</v>
      </c>
      <c r="BT446" s="221">
        <v>2</v>
      </c>
      <c r="BU446" s="221">
        <v>2</v>
      </c>
      <c r="BV446" s="221">
        <v>2</v>
      </c>
      <c r="BW446" s="798">
        <v>2</v>
      </c>
      <c r="BX446" s="221">
        <v>2</v>
      </c>
      <c r="BY446" s="798">
        <v>2</v>
      </c>
      <c r="BZ446" s="798">
        <v>2</v>
      </c>
      <c r="CA446" s="221">
        <v>2</v>
      </c>
      <c r="CB446" s="221">
        <v>2</v>
      </c>
      <c r="CC446" s="221">
        <v>2</v>
      </c>
      <c r="CD446" s="337">
        <v>2</v>
      </c>
      <c r="CE446" s="221">
        <v>1</v>
      </c>
      <c r="CF446" s="221">
        <v>2</v>
      </c>
      <c r="CG446" s="221">
        <v>2</v>
      </c>
      <c r="CH446" s="221">
        <v>2</v>
      </c>
      <c r="CI446" s="221">
        <v>2</v>
      </c>
      <c r="CJ446" s="337">
        <v>2</v>
      </c>
      <c r="CK446" s="221">
        <v>2</v>
      </c>
      <c r="CL446" s="222">
        <f t="shared" si="274"/>
        <v>24</v>
      </c>
      <c r="CM446" s="237">
        <f t="shared" si="275"/>
        <v>0.92307692307692313</v>
      </c>
      <c r="CN446" s="222">
        <f t="shared" si="276"/>
        <v>2</v>
      </c>
      <c r="CO446" s="237">
        <f t="shared" si="277"/>
        <v>7.6923076923076927E-2</v>
      </c>
      <c r="CP446" s="222">
        <f t="shared" si="278"/>
        <v>0</v>
      </c>
      <c r="CQ446" s="237">
        <f t="shared" si="279"/>
        <v>0</v>
      </c>
      <c r="CR446" s="222">
        <f t="shared" si="280"/>
        <v>0</v>
      </c>
      <c r="CS446" s="237">
        <f t="shared" si="281"/>
        <v>0</v>
      </c>
      <c r="CT446" s="223">
        <f t="shared" si="282"/>
        <v>1.9230769230769231</v>
      </c>
      <c r="CU446" s="223" t="str">
        <f t="shared" si="283"/>
        <v>Đạt mục tiêu</v>
      </c>
      <c r="CV446" s="5"/>
    </row>
    <row r="447" spans="1:101" s="302" customFormat="1" ht="16.5">
      <c r="A447" s="305"/>
      <c r="B447" s="1045" t="s">
        <v>130</v>
      </c>
      <c r="C447" s="1045"/>
      <c r="D447" s="1045"/>
      <c r="E447" s="1045"/>
      <c r="F447" s="1045"/>
      <c r="G447" s="1045"/>
      <c r="H447" s="557"/>
      <c r="I447" s="429"/>
      <c r="J447" s="305"/>
      <c r="K447" s="501"/>
      <c r="L447" s="305"/>
      <c r="M447" s="305"/>
      <c r="N447" s="305"/>
      <c r="O447" s="305"/>
      <c r="P447" s="305"/>
      <c r="Q447" s="300"/>
      <c r="R447" s="300"/>
      <c r="S447" s="300"/>
      <c r="T447" s="300" t="s">
        <v>38</v>
      </c>
      <c r="U447" s="300"/>
      <c r="V447" s="300"/>
      <c r="W447" s="409"/>
      <c r="X447" s="300"/>
      <c r="Y447" s="300"/>
      <c r="Z447" s="300"/>
      <c r="AA447" s="300"/>
      <c r="AB447" s="296" t="s">
        <v>38</v>
      </c>
      <c r="AC447" s="644" t="s">
        <v>38</v>
      </c>
      <c r="AD447" s="296" t="s">
        <v>38</v>
      </c>
      <c r="AE447" s="296" t="s">
        <v>38</v>
      </c>
      <c r="AF447" s="296" t="s">
        <v>38</v>
      </c>
      <c r="AG447" s="296" t="s">
        <v>38</v>
      </c>
      <c r="AH447" s="296" t="s">
        <v>38</v>
      </c>
      <c r="AI447" s="296" t="s">
        <v>38</v>
      </c>
      <c r="AJ447" s="296" t="s">
        <v>38</v>
      </c>
      <c r="AK447" s="296" t="s">
        <v>38</v>
      </c>
      <c r="AL447" s="296" t="s">
        <v>38</v>
      </c>
      <c r="AM447" s="296" t="s">
        <v>38</v>
      </c>
      <c r="AN447" s="296" t="s">
        <v>38</v>
      </c>
      <c r="AO447" s="296" t="s">
        <v>38</v>
      </c>
      <c r="AP447" s="296" t="s">
        <v>38</v>
      </c>
      <c r="AQ447" s="296" t="s">
        <v>38</v>
      </c>
      <c r="AR447" s="296" t="s">
        <v>38</v>
      </c>
      <c r="AS447" s="296" t="s">
        <v>38</v>
      </c>
      <c r="AT447" s="296" t="s">
        <v>38</v>
      </c>
      <c r="AU447" s="296" t="s">
        <v>38</v>
      </c>
      <c r="AV447" s="296" t="s">
        <v>38</v>
      </c>
      <c r="AW447" s="296" t="s">
        <v>38</v>
      </c>
      <c r="AX447" s="296" t="s">
        <v>38</v>
      </c>
      <c r="AY447" s="296"/>
      <c r="AZ447" s="296"/>
      <c r="BA447" s="296" t="s">
        <v>38</v>
      </c>
      <c r="BB447" s="296" t="s">
        <v>38</v>
      </c>
      <c r="BC447" s="296" t="s">
        <v>38</v>
      </c>
      <c r="BD447" s="296" t="s">
        <v>38</v>
      </c>
      <c r="BE447" s="296" t="s">
        <v>38</v>
      </c>
      <c r="BF447" s="296" t="s">
        <v>38</v>
      </c>
      <c r="BG447" s="296" t="s">
        <v>38</v>
      </c>
      <c r="BH447" s="296" t="s">
        <v>38</v>
      </c>
      <c r="BI447" s="296" t="s">
        <v>38</v>
      </c>
      <c r="BJ447" s="296" t="s">
        <v>38</v>
      </c>
      <c r="BK447" s="296" t="s">
        <v>38</v>
      </c>
      <c r="BL447" s="784" t="s">
        <v>38</v>
      </c>
      <c r="BM447" s="296" t="s">
        <v>38</v>
      </c>
      <c r="BN447" s="296" t="s">
        <v>38</v>
      </c>
      <c r="BO447" s="296" t="s">
        <v>38</v>
      </c>
      <c r="BP447" s="296" t="s">
        <v>38</v>
      </c>
      <c r="BQ447" s="296" t="s">
        <v>38</v>
      </c>
      <c r="BR447" s="800" t="s">
        <v>38</v>
      </c>
      <c r="BS447" s="296" t="s">
        <v>38</v>
      </c>
      <c r="BT447" s="296" t="s">
        <v>38</v>
      </c>
      <c r="BU447" s="296" t="s">
        <v>38</v>
      </c>
      <c r="BV447" s="296" t="s">
        <v>38</v>
      </c>
      <c r="BW447" s="800" t="s">
        <v>38</v>
      </c>
      <c r="BX447" s="296" t="s">
        <v>38</v>
      </c>
      <c r="BY447" s="800" t="s">
        <v>38</v>
      </c>
      <c r="BZ447" s="800" t="s">
        <v>38</v>
      </c>
      <c r="CA447" s="296" t="s">
        <v>38</v>
      </c>
      <c r="CB447" s="296" t="s">
        <v>38</v>
      </c>
      <c r="CC447" s="296" t="s">
        <v>38</v>
      </c>
      <c r="CD447" s="297" t="s">
        <v>38</v>
      </c>
      <c r="CE447" s="296" t="s">
        <v>38</v>
      </c>
      <c r="CF447" s="296" t="s">
        <v>38</v>
      </c>
      <c r="CG447" s="296" t="s">
        <v>38</v>
      </c>
      <c r="CH447" s="296" t="s">
        <v>38</v>
      </c>
      <c r="CI447" s="296" t="s">
        <v>38</v>
      </c>
      <c r="CJ447" s="297" t="s">
        <v>38</v>
      </c>
      <c r="CK447" s="296" t="s">
        <v>38</v>
      </c>
      <c r="CL447" s="296" t="s">
        <v>38</v>
      </c>
      <c r="CM447" s="296" t="s">
        <v>38</v>
      </c>
      <c r="CN447" s="296" t="s">
        <v>38</v>
      </c>
      <c r="CO447" s="296" t="s">
        <v>38</v>
      </c>
      <c r="CP447" s="296" t="s">
        <v>38</v>
      </c>
      <c r="CQ447" s="296" t="s">
        <v>38</v>
      </c>
      <c r="CR447" s="296" t="s">
        <v>38</v>
      </c>
      <c r="CS447" s="296" t="s">
        <v>38</v>
      </c>
      <c r="CT447" s="296" t="s">
        <v>38</v>
      </c>
      <c r="CU447" s="296" t="s">
        <v>38</v>
      </c>
      <c r="CV447" s="296" t="s">
        <v>38</v>
      </c>
    </row>
    <row r="448" spans="1:101" s="1" customFormat="1" ht="57" customHeight="1">
      <c r="A448" s="1036">
        <v>157</v>
      </c>
      <c r="B448" s="1044" t="s">
        <v>2704</v>
      </c>
      <c r="C448" s="1033" t="s">
        <v>26</v>
      </c>
      <c r="D448" s="1024" t="s">
        <v>2705</v>
      </c>
      <c r="E448" s="1033" t="s">
        <v>26</v>
      </c>
      <c r="F448" s="1044" t="s">
        <v>1074</v>
      </c>
      <c r="G448" s="218" t="s">
        <v>2703</v>
      </c>
      <c r="H448" s="218"/>
      <c r="I448" s="533"/>
      <c r="J448" s="107" t="s">
        <v>753</v>
      </c>
      <c r="K448" s="473" t="s">
        <v>1654</v>
      </c>
      <c r="L448" s="5" t="s">
        <v>32</v>
      </c>
      <c r="M448" s="212" t="s">
        <v>2175</v>
      </c>
      <c r="N448" s="165" t="s">
        <v>11</v>
      </c>
      <c r="O448" s="221" t="s">
        <v>29</v>
      </c>
      <c r="P448" s="221" t="s">
        <v>24</v>
      </c>
      <c r="Q448" s="5"/>
      <c r="R448" s="5"/>
      <c r="S448" s="5"/>
      <c r="T448" s="5" t="s">
        <v>24</v>
      </c>
      <c r="U448" s="6"/>
      <c r="V448" s="5"/>
      <c r="W448" s="5"/>
      <c r="X448" s="5"/>
      <c r="Y448" s="5"/>
      <c r="Z448" s="5"/>
      <c r="AA448" s="5"/>
      <c r="AB448" s="80">
        <f t="shared" ref="AB448:AB457" si="284">COUNTIF($Q448:$AA448,"x")</f>
        <v>1</v>
      </c>
      <c r="AC448" s="658"/>
      <c r="AD448" s="80"/>
      <c r="AE448" s="80"/>
      <c r="AF448" s="80"/>
      <c r="AG448" s="80"/>
      <c r="AH448" s="80"/>
      <c r="AI448" s="80"/>
      <c r="AJ448" s="80"/>
      <c r="AK448" s="80"/>
      <c r="AL448" s="80"/>
      <c r="AM448" s="80"/>
      <c r="AN448" s="80"/>
      <c r="AO448" s="7" t="s">
        <v>1315</v>
      </c>
      <c r="AP448" s="80"/>
      <c r="AQ448" s="80"/>
      <c r="AR448" s="80"/>
      <c r="AS448" s="80"/>
      <c r="AT448" s="80"/>
      <c r="AU448" s="80"/>
      <c r="AV448" s="80"/>
      <c r="AW448" s="80"/>
      <c r="AX448" s="80"/>
      <c r="AY448" s="80"/>
      <c r="AZ448" s="80"/>
      <c r="BA448" s="80"/>
      <c r="BB448" s="80"/>
      <c r="BC448" s="80"/>
      <c r="BD448" s="80"/>
      <c r="BE448" s="80"/>
      <c r="BF448" s="80"/>
      <c r="BG448" s="80"/>
      <c r="BH448" s="80"/>
      <c r="BI448" s="80"/>
      <c r="BJ448" s="80"/>
      <c r="BK448" s="80"/>
      <c r="BL448" s="780">
        <v>2</v>
      </c>
      <c r="BM448" s="354">
        <v>2</v>
      </c>
      <c r="BN448" s="354">
        <v>2</v>
      </c>
      <c r="BO448" s="354">
        <v>1</v>
      </c>
      <c r="BP448" s="354">
        <v>2</v>
      </c>
      <c r="BQ448" s="354">
        <v>2</v>
      </c>
      <c r="BR448" s="797">
        <v>2</v>
      </c>
      <c r="BS448" s="356">
        <v>2</v>
      </c>
      <c r="BT448" s="354">
        <v>2</v>
      </c>
      <c r="BU448" s="354">
        <v>2</v>
      </c>
      <c r="BV448" s="354">
        <v>2</v>
      </c>
      <c r="BW448" s="797">
        <v>2</v>
      </c>
      <c r="BX448" s="354">
        <v>2</v>
      </c>
      <c r="BY448" s="818">
        <v>2</v>
      </c>
      <c r="BZ448" s="797">
        <v>2</v>
      </c>
      <c r="CA448" s="360">
        <v>2</v>
      </c>
      <c r="CB448" s="354">
        <v>2</v>
      </c>
      <c r="CC448" s="354">
        <v>2</v>
      </c>
      <c r="CD448" s="766">
        <v>2</v>
      </c>
      <c r="CE448" s="354">
        <v>2</v>
      </c>
      <c r="CF448" s="354">
        <v>2</v>
      </c>
      <c r="CG448" s="354">
        <v>2</v>
      </c>
      <c r="CH448" s="354">
        <v>2</v>
      </c>
      <c r="CI448" s="354">
        <v>2</v>
      </c>
      <c r="CJ448" s="766">
        <v>2</v>
      </c>
      <c r="CK448" s="354">
        <v>2</v>
      </c>
      <c r="CL448" s="222">
        <f>COUNTIF(BL448:CK448,"2")</f>
        <v>25</v>
      </c>
      <c r="CM448" s="237">
        <f t="shared" ref="CM448:CM457" si="285">CL448/(CL448+CN448+CP448+CR448)</f>
        <v>0.96153846153846156</v>
      </c>
      <c r="CN448" s="222">
        <f>COUNTIF(BL448:CK448,"1")</f>
        <v>1</v>
      </c>
      <c r="CO448" s="237">
        <f t="shared" ref="CO448:CO457" si="286">CN448/(CL448+CN448+CP448+CR448)</f>
        <v>3.8461538461538464E-2</v>
      </c>
      <c r="CP448" s="222">
        <f>COUNTIF(BL448:CK448,"0")</f>
        <v>0</v>
      </c>
      <c r="CQ448" s="237">
        <f t="shared" ref="CQ448:CQ457" si="287">CP448/(CL448+CN448+CP448+CR448)</f>
        <v>0</v>
      </c>
      <c r="CR448" s="222">
        <f>COUNTIF(BL448:CK448,"KĐG")</f>
        <v>0</v>
      </c>
      <c r="CS448" s="237">
        <f t="shared" ref="CS448:CS457" si="288">CR448/(CL448+CN448+CP448+CR448)</f>
        <v>0</v>
      </c>
      <c r="CT448" s="223">
        <f t="shared" ref="CT448:CT457" si="289">(((CL448*2)+(CN448*1)+(CP448*0)))/(CL448+CN448+CP448)</f>
        <v>1.9615384615384615</v>
      </c>
      <c r="CU448" s="223" t="str">
        <f t="shared" ref="CU448:CU457" si="290">IF(CS448&gt;=50%,"KĐG",IF(CT448&gt;=1.6,"Đạt mục tiêu",IF(CT448&gt;=1,"Cần cố gắng","Chưa đạt")))</f>
        <v>Đạt mục tiêu</v>
      </c>
      <c r="CV448" s="80"/>
      <c r="CW448" s="139"/>
    </row>
    <row r="449" spans="1:101" s="1" customFormat="1" ht="59.4" customHeight="1">
      <c r="A449" s="1036"/>
      <c r="B449" s="1044"/>
      <c r="C449" s="1033"/>
      <c r="D449" s="1024"/>
      <c r="E449" s="1033"/>
      <c r="F449" s="1044"/>
      <c r="G449" s="218" t="s">
        <v>1660</v>
      </c>
      <c r="H449" s="218"/>
      <c r="I449" s="539"/>
      <c r="J449" s="107"/>
      <c r="K449" s="473" t="s">
        <v>1659</v>
      </c>
      <c r="L449" s="5" t="s">
        <v>32</v>
      </c>
      <c r="M449" s="212" t="s">
        <v>2175</v>
      </c>
      <c r="N449" s="165"/>
      <c r="O449" s="221"/>
      <c r="P449" s="221"/>
      <c r="Q449" s="5"/>
      <c r="R449" s="5"/>
      <c r="S449" s="5"/>
      <c r="T449" s="5" t="s">
        <v>24</v>
      </c>
      <c r="U449" s="6"/>
      <c r="V449" s="5"/>
      <c r="W449" s="5"/>
      <c r="X449" s="5"/>
      <c r="Y449" s="5"/>
      <c r="Z449" s="5"/>
      <c r="AA449" s="5"/>
      <c r="AB449" s="80">
        <f t="shared" si="284"/>
        <v>1</v>
      </c>
      <c r="AC449" s="658"/>
      <c r="AD449" s="80"/>
      <c r="AE449" s="80"/>
      <c r="AF449" s="80"/>
      <c r="AG449" s="80"/>
      <c r="AH449" s="80"/>
      <c r="AI449" s="80"/>
      <c r="AJ449" s="80"/>
      <c r="AK449" s="80"/>
      <c r="AL449" s="80"/>
      <c r="AM449" s="80"/>
      <c r="AN449" s="80"/>
      <c r="AO449" s="7"/>
      <c r="AP449" s="80"/>
      <c r="AQ449" s="55" t="s">
        <v>1315</v>
      </c>
      <c r="AR449" s="80"/>
      <c r="AS449" s="80"/>
      <c r="AT449" s="80"/>
      <c r="AU449" s="80"/>
      <c r="AV449" s="80"/>
      <c r="AW449" s="80"/>
      <c r="AX449" s="80"/>
      <c r="AY449" s="80"/>
      <c r="AZ449" s="80"/>
      <c r="BA449" s="80"/>
      <c r="BB449" s="80"/>
      <c r="BC449" s="80"/>
      <c r="BD449" s="80"/>
      <c r="BE449" s="80"/>
      <c r="BF449" s="80"/>
      <c r="BG449" s="80"/>
      <c r="BH449" s="80"/>
      <c r="BI449" s="80"/>
      <c r="BJ449" s="80"/>
      <c r="BK449" s="80"/>
      <c r="BL449" s="780">
        <v>2</v>
      </c>
      <c r="BM449" s="354">
        <v>2</v>
      </c>
      <c r="BN449" s="354">
        <v>1</v>
      </c>
      <c r="BO449" s="354">
        <v>2</v>
      </c>
      <c r="BP449" s="354">
        <v>2</v>
      </c>
      <c r="BQ449" s="354">
        <v>2</v>
      </c>
      <c r="BR449" s="797">
        <v>2</v>
      </c>
      <c r="BS449" s="356">
        <v>2</v>
      </c>
      <c r="BT449" s="354">
        <v>2</v>
      </c>
      <c r="BU449" s="354">
        <v>2</v>
      </c>
      <c r="BV449" s="354">
        <v>2</v>
      </c>
      <c r="BW449" s="797">
        <v>2</v>
      </c>
      <c r="BX449" s="354">
        <v>2</v>
      </c>
      <c r="BY449" s="818">
        <v>2</v>
      </c>
      <c r="BZ449" s="797">
        <v>2</v>
      </c>
      <c r="CA449" s="360">
        <v>1</v>
      </c>
      <c r="CB449" s="354">
        <v>2</v>
      </c>
      <c r="CC449" s="354">
        <v>1</v>
      </c>
      <c r="CD449" s="766">
        <v>2</v>
      </c>
      <c r="CE449" s="354">
        <v>2</v>
      </c>
      <c r="CF449" s="354">
        <v>2</v>
      </c>
      <c r="CG449" s="354">
        <v>2</v>
      </c>
      <c r="CH449" s="354">
        <v>2</v>
      </c>
      <c r="CI449" s="354">
        <v>2</v>
      </c>
      <c r="CJ449" s="766">
        <v>2</v>
      </c>
      <c r="CK449" s="354">
        <v>2</v>
      </c>
      <c r="CL449" s="222">
        <f>COUNTIF(BL449:CK449,"2")</f>
        <v>23</v>
      </c>
      <c r="CM449" s="237">
        <f t="shared" si="285"/>
        <v>0.88461538461538458</v>
      </c>
      <c r="CN449" s="222">
        <f>COUNTIF(BL449:CK449,"1")</f>
        <v>3</v>
      </c>
      <c r="CO449" s="237">
        <f t="shared" si="286"/>
        <v>0.11538461538461539</v>
      </c>
      <c r="CP449" s="222">
        <f>COUNTIF(BL449:CK449,"0")</f>
        <v>0</v>
      </c>
      <c r="CQ449" s="237">
        <f t="shared" si="287"/>
        <v>0</v>
      </c>
      <c r="CR449" s="222">
        <f>COUNTIF(BL449:CK449,"KĐG")</f>
        <v>0</v>
      </c>
      <c r="CS449" s="237">
        <f t="shared" si="288"/>
        <v>0</v>
      </c>
      <c r="CT449" s="223">
        <f t="shared" si="289"/>
        <v>1.8846153846153846</v>
      </c>
      <c r="CU449" s="223" t="str">
        <f t="shared" si="290"/>
        <v>Đạt mục tiêu</v>
      </c>
      <c r="CV449" s="80"/>
      <c r="CW449" s="139"/>
    </row>
    <row r="450" spans="1:101" s="1" customFormat="1" ht="55.5">
      <c r="A450" s="1036"/>
      <c r="B450" s="1044"/>
      <c r="C450" s="1033"/>
      <c r="D450" s="1024"/>
      <c r="E450" s="1033"/>
      <c r="F450" s="1044"/>
      <c r="G450" s="219" t="s">
        <v>1059</v>
      </c>
      <c r="H450" s="219"/>
      <c r="I450" s="600"/>
      <c r="J450" s="107"/>
      <c r="K450" s="469"/>
      <c r="L450" s="5" t="s">
        <v>32</v>
      </c>
      <c r="M450" s="212" t="s">
        <v>31</v>
      </c>
      <c r="N450" s="165" t="s">
        <v>11</v>
      </c>
      <c r="O450" s="221" t="s">
        <v>29</v>
      </c>
      <c r="P450" s="221" t="s">
        <v>24</v>
      </c>
      <c r="Q450" s="5"/>
      <c r="R450" s="5"/>
      <c r="S450" s="5"/>
      <c r="T450" s="5" t="s">
        <v>24</v>
      </c>
      <c r="U450" s="6"/>
      <c r="V450" s="5"/>
      <c r="W450" s="5"/>
      <c r="X450" s="5"/>
      <c r="Y450" s="5"/>
      <c r="Z450" s="5"/>
      <c r="AA450" s="5"/>
      <c r="AB450" s="80">
        <f t="shared" si="284"/>
        <v>1</v>
      </c>
      <c r="AC450" s="658"/>
      <c r="AD450" s="80"/>
      <c r="AE450" s="80"/>
      <c r="AF450" s="80"/>
      <c r="AG450" s="80"/>
      <c r="AH450" s="80"/>
      <c r="AI450" s="80"/>
      <c r="AJ450" s="80"/>
      <c r="AK450" s="80"/>
      <c r="AL450" s="80"/>
      <c r="AM450" s="80"/>
      <c r="AN450" s="80"/>
      <c r="AO450" s="7" t="s">
        <v>1317</v>
      </c>
      <c r="AP450" s="80"/>
      <c r="AQ450" s="80"/>
      <c r="AR450" s="80"/>
      <c r="AS450" s="80"/>
      <c r="AT450" s="80"/>
      <c r="AU450" s="80"/>
      <c r="AV450" s="80"/>
      <c r="AW450" s="80"/>
      <c r="AX450" s="80"/>
      <c r="AY450" s="80"/>
      <c r="AZ450" s="80"/>
      <c r="BA450" s="80"/>
      <c r="BB450" s="80"/>
      <c r="BC450" s="80"/>
      <c r="BD450" s="80"/>
      <c r="BE450" s="80"/>
      <c r="BF450" s="80"/>
      <c r="BG450" s="80"/>
      <c r="BH450" s="80"/>
      <c r="BI450" s="80"/>
      <c r="BJ450" s="80"/>
      <c r="BK450" s="80"/>
      <c r="BL450" s="780">
        <v>2</v>
      </c>
      <c r="BM450" s="354">
        <v>1</v>
      </c>
      <c r="BN450" s="354">
        <v>2</v>
      </c>
      <c r="BO450" s="354">
        <v>2</v>
      </c>
      <c r="BP450" s="354">
        <v>2</v>
      </c>
      <c r="BQ450" s="354">
        <v>2</v>
      </c>
      <c r="BR450" s="797">
        <v>1</v>
      </c>
      <c r="BS450" s="356">
        <v>2</v>
      </c>
      <c r="BT450" s="354">
        <v>2</v>
      </c>
      <c r="BU450" s="354">
        <v>2</v>
      </c>
      <c r="BV450" s="354">
        <v>2</v>
      </c>
      <c r="BW450" s="797">
        <v>2</v>
      </c>
      <c r="BX450" s="354">
        <v>2</v>
      </c>
      <c r="BY450" s="818">
        <v>2</v>
      </c>
      <c r="BZ450" s="797">
        <v>2</v>
      </c>
      <c r="CA450" s="360">
        <v>2</v>
      </c>
      <c r="CB450" s="354">
        <v>2</v>
      </c>
      <c r="CC450" s="354">
        <v>2</v>
      </c>
      <c r="CD450" s="766">
        <v>2</v>
      </c>
      <c r="CE450" s="354">
        <v>2</v>
      </c>
      <c r="CF450" s="354">
        <v>2</v>
      </c>
      <c r="CG450" s="354">
        <v>2</v>
      </c>
      <c r="CH450" s="354">
        <v>2</v>
      </c>
      <c r="CI450" s="354">
        <v>2</v>
      </c>
      <c r="CJ450" s="766">
        <v>1</v>
      </c>
      <c r="CK450" s="354">
        <v>2</v>
      </c>
      <c r="CL450" s="222">
        <f>COUNTIF(BL450:CK450,"2")</f>
        <v>23</v>
      </c>
      <c r="CM450" s="237">
        <f t="shared" si="285"/>
        <v>0.88461538461538458</v>
      </c>
      <c r="CN450" s="222">
        <f>COUNTIF(BL450:CK450,"1")</f>
        <v>3</v>
      </c>
      <c r="CO450" s="237">
        <f t="shared" si="286"/>
        <v>0.11538461538461539</v>
      </c>
      <c r="CP450" s="222">
        <f>COUNTIF(BL450:CK450,"0")</f>
        <v>0</v>
      </c>
      <c r="CQ450" s="237">
        <f t="shared" si="287"/>
        <v>0</v>
      </c>
      <c r="CR450" s="222">
        <f>COUNTIF(BL450:CK450,"KĐG")</f>
        <v>0</v>
      </c>
      <c r="CS450" s="237">
        <f t="shared" si="288"/>
        <v>0</v>
      </c>
      <c r="CT450" s="223">
        <f t="shared" si="289"/>
        <v>1.8846153846153846</v>
      </c>
      <c r="CU450" s="223" t="str">
        <f t="shared" si="290"/>
        <v>Đạt mục tiêu</v>
      </c>
      <c r="CV450" s="80"/>
      <c r="CW450" s="139"/>
    </row>
    <row r="451" spans="1:101" s="1" customFormat="1" ht="62">
      <c r="A451" s="1036"/>
      <c r="B451" s="1044"/>
      <c r="C451" s="1033"/>
      <c r="D451" s="1024"/>
      <c r="E451" s="1033"/>
      <c r="F451" s="1044"/>
      <c r="G451" s="206" t="s">
        <v>2198</v>
      </c>
      <c r="H451" s="206"/>
      <c r="I451" s="608"/>
      <c r="J451" s="107"/>
      <c r="K451" s="469"/>
      <c r="L451" s="5" t="s">
        <v>32</v>
      </c>
      <c r="M451" s="212" t="s">
        <v>31</v>
      </c>
      <c r="N451" s="165" t="s">
        <v>11</v>
      </c>
      <c r="O451" s="221" t="s">
        <v>29</v>
      </c>
      <c r="P451" s="221" t="s">
        <v>24</v>
      </c>
      <c r="Q451" s="5"/>
      <c r="R451" s="5"/>
      <c r="S451" s="5"/>
      <c r="T451" s="5"/>
      <c r="U451" s="6"/>
      <c r="V451" s="5"/>
      <c r="W451" s="5"/>
      <c r="X451" s="5"/>
      <c r="Y451" s="5"/>
      <c r="Z451" s="5"/>
      <c r="AA451" s="5" t="s">
        <v>24</v>
      </c>
      <c r="AB451" s="80">
        <f t="shared" si="284"/>
        <v>1</v>
      </c>
      <c r="AC451" s="658"/>
      <c r="AD451" s="80"/>
      <c r="AE451" s="80"/>
      <c r="AF451" s="80"/>
      <c r="AG451" s="80"/>
      <c r="AH451" s="80"/>
      <c r="AI451" s="80"/>
      <c r="AJ451" s="80"/>
      <c r="AK451" s="80"/>
      <c r="AL451" s="80"/>
      <c r="AM451" s="80"/>
      <c r="AN451" s="80"/>
      <c r="AO451" s="7"/>
      <c r="AP451" s="80"/>
      <c r="AQ451" s="80"/>
      <c r="AR451" s="80"/>
      <c r="AS451" s="80"/>
      <c r="AT451" s="80"/>
      <c r="AU451" s="80"/>
      <c r="AV451" s="80"/>
      <c r="AW451" s="80"/>
      <c r="AX451" s="80"/>
      <c r="AY451" s="80"/>
      <c r="AZ451" s="80"/>
      <c r="BA451" s="80"/>
      <c r="BB451" s="80"/>
      <c r="BC451" s="80"/>
      <c r="BD451" s="80"/>
      <c r="BE451" s="80"/>
      <c r="BF451" s="80"/>
      <c r="BG451" s="80"/>
      <c r="BH451" s="80"/>
      <c r="BI451" s="80"/>
      <c r="BJ451" s="80"/>
      <c r="BK451" s="80"/>
      <c r="BL451" s="780">
        <v>1</v>
      </c>
      <c r="BM451" s="354">
        <v>2</v>
      </c>
      <c r="BN451" s="354">
        <v>1</v>
      </c>
      <c r="BO451" s="354">
        <v>2</v>
      </c>
      <c r="BP451" s="354">
        <v>2</v>
      </c>
      <c r="BQ451" s="354">
        <v>2</v>
      </c>
      <c r="BR451" s="797">
        <v>2</v>
      </c>
      <c r="BS451" s="356">
        <v>1</v>
      </c>
      <c r="BT451" s="354">
        <v>2</v>
      </c>
      <c r="BU451" s="354">
        <v>2</v>
      </c>
      <c r="BV451" s="354">
        <v>2</v>
      </c>
      <c r="BW451" s="797">
        <v>2</v>
      </c>
      <c r="BX451" s="354">
        <v>2</v>
      </c>
      <c r="BY451" s="797">
        <v>2</v>
      </c>
      <c r="BZ451" s="797">
        <v>2</v>
      </c>
      <c r="CA451" s="354">
        <v>2</v>
      </c>
      <c r="CB451" s="354">
        <v>2</v>
      </c>
      <c r="CC451" s="354">
        <v>2</v>
      </c>
      <c r="CD451" s="766">
        <v>2</v>
      </c>
      <c r="CE451" s="354">
        <v>2</v>
      </c>
      <c r="CF451" s="354">
        <v>2</v>
      </c>
      <c r="CG451" s="354">
        <v>2</v>
      </c>
      <c r="CH451" s="354">
        <v>2</v>
      </c>
      <c r="CI451" s="354">
        <v>2</v>
      </c>
      <c r="CJ451" s="766">
        <v>2</v>
      </c>
      <c r="CK451" s="354">
        <v>2</v>
      </c>
      <c r="CL451" s="222">
        <f>COUNTIF(BL451:CK451,"2")</f>
        <v>23</v>
      </c>
      <c r="CM451" s="237">
        <f t="shared" si="285"/>
        <v>0.88461538461538458</v>
      </c>
      <c r="CN451" s="222">
        <f>COUNTIF(BL451:CK451,"1")</f>
        <v>3</v>
      </c>
      <c r="CO451" s="237">
        <f t="shared" si="286"/>
        <v>0.11538461538461539</v>
      </c>
      <c r="CP451" s="222">
        <f>COUNTIF(BL451:CK451,"0")</f>
        <v>0</v>
      </c>
      <c r="CQ451" s="237">
        <f t="shared" si="287"/>
        <v>0</v>
      </c>
      <c r="CR451" s="222">
        <f>COUNTIF(BL451:CK451,"KĐG")</f>
        <v>0</v>
      </c>
      <c r="CS451" s="237">
        <f t="shared" si="288"/>
        <v>0</v>
      </c>
      <c r="CT451" s="223">
        <f t="shared" si="289"/>
        <v>1.8846153846153846</v>
      </c>
      <c r="CU451" s="223" t="str">
        <f t="shared" si="290"/>
        <v>Đạt mục tiêu</v>
      </c>
      <c r="CV451" s="80"/>
      <c r="CW451" s="139"/>
    </row>
    <row r="452" spans="1:101" s="1" customFormat="1" ht="55.5">
      <c r="A452" s="1036"/>
      <c r="B452" s="1044"/>
      <c r="C452" s="1033"/>
      <c r="D452" s="1024"/>
      <c r="E452" s="1033"/>
      <c r="F452" s="1044"/>
      <c r="G452" s="206" t="s">
        <v>2199</v>
      </c>
      <c r="H452" s="206"/>
      <c r="I452" s="608"/>
      <c r="J452" s="107"/>
      <c r="K452" s="469"/>
      <c r="L452" s="5" t="s">
        <v>32</v>
      </c>
      <c r="M452" s="212" t="s">
        <v>2244</v>
      </c>
      <c r="N452" s="165" t="s">
        <v>11</v>
      </c>
      <c r="O452" s="221" t="s">
        <v>51</v>
      </c>
      <c r="P452" s="221" t="s">
        <v>24</v>
      </c>
      <c r="Q452" s="5"/>
      <c r="R452" s="5" t="s">
        <v>24</v>
      </c>
      <c r="S452" s="5"/>
      <c r="T452" s="5" t="s">
        <v>24</v>
      </c>
      <c r="U452" s="6"/>
      <c r="V452" s="5"/>
      <c r="W452" s="5"/>
      <c r="X452" s="5"/>
      <c r="Y452" s="5"/>
      <c r="Z452" s="5"/>
      <c r="AA452" s="5"/>
      <c r="AB452" s="80">
        <f t="shared" si="284"/>
        <v>2</v>
      </c>
      <c r="AC452" s="658"/>
      <c r="AD452" s="80"/>
      <c r="AE452" s="80"/>
      <c r="AF452" s="80"/>
      <c r="AG452" s="7" t="s">
        <v>1315</v>
      </c>
      <c r="AH452" s="7"/>
      <c r="AI452" s="7" t="s">
        <v>1315</v>
      </c>
      <c r="AJ452" s="7" t="s">
        <v>1315</v>
      </c>
      <c r="AK452" s="80"/>
      <c r="AL452" s="80"/>
      <c r="AM452" s="80"/>
      <c r="AN452" s="80"/>
      <c r="AO452" s="7" t="s">
        <v>1315</v>
      </c>
      <c r="AP452" s="80"/>
      <c r="AQ452" s="7" t="s">
        <v>1315</v>
      </c>
      <c r="AR452" s="7" t="s">
        <v>1315</v>
      </c>
      <c r="AS452" s="80"/>
      <c r="AT452" s="80"/>
      <c r="AU452" s="80"/>
      <c r="AV452" s="80"/>
      <c r="AW452" s="80"/>
      <c r="AX452" s="80"/>
      <c r="AY452" s="80"/>
      <c r="AZ452" s="80"/>
      <c r="BA452" s="80"/>
      <c r="BB452" s="80"/>
      <c r="BC452" s="80"/>
      <c r="BD452" s="80"/>
      <c r="BE452" s="80"/>
      <c r="BF452" s="80"/>
      <c r="BG452" s="80"/>
      <c r="BH452" s="80"/>
      <c r="BI452" s="80"/>
      <c r="BJ452" s="80"/>
      <c r="BK452" s="80"/>
      <c r="BL452" s="780">
        <v>2</v>
      </c>
      <c r="BM452" s="354">
        <v>2</v>
      </c>
      <c r="BN452" s="354">
        <v>1</v>
      </c>
      <c r="BO452" s="354">
        <v>2</v>
      </c>
      <c r="BP452" s="354">
        <v>1</v>
      </c>
      <c r="BQ452" s="354">
        <v>2</v>
      </c>
      <c r="BR452" s="797">
        <v>2</v>
      </c>
      <c r="BS452" s="356">
        <v>2</v>
      </c>
      <c r="BT452" s="354">
        <v>2</v>
      </c>
      <c r="BU452" s="354">
        <v>2</v>
      </c>
      <c r="BV452" s="354">
        <v>2</v>
      </c>
      <c r="BW452" s="797">
        <v>2</v>
      </c>
      <c r="BX452" s="354">
        <v>2</v>
      </c>
      <c r="BY452" s="818">
        <v>1</v>
      </c>
      <c r="BZ452" s="797">
        <v>2</v>
      </c>
      <c r="CA452" s="360">
        <v>2</v>
      </c>
      <c r="CB452" s="354">
        <v>2</v>
      </c>
      <c r="CC452" s="354">
        <v>2</v>
      </c>
      <c r="CD452" s="766">
        <v>2</v>
      </c>
      <c r="CE452" s="354">
        <v>2</v>
      </c>
      <c r="CF452" s="354">
        <v>2</v>
      </c>
      <c r="CG452" s="354">
        <v>2</v>
      </c>
      <c r="CH452" s="354">
        <v>2</v>
      </c>
      <c r="CI452" s="354">
        <v>1</v>
      </c>
      <c r="CJ452" s="766">
        <v>2</v>
      </c>
      <c r="CK452" s="354">
        <v>2</v>
      </c>
      <c r="CL452" s="222">
        <f t="shared" ref="CL452:CL457" si="291">COUNTIF(BL452:CK452,"2")</f>
        <v>22</v>
      </c>
      <c r="CM452" s="237">
        <f t="shared" si="285"/>
        <v>0.84615384615384615</v>
      </c>
      <c r="CN452" s="222">
        <f t="shared" ref="CN452:CN457" si="292">COUNTIF(BL452:CK452,"1")</f>
        <v>4</v>
      </c>
      <c r="CO452" s="237">
        <f t="shared" si="286"/>
        <v>0.15384615384615385</v>
      </c>
      <c r="CP452" s="222">
        <f t="shared" ref="CP452:CP457" si="293">COUNTIF(BL452:CK452,"0")</f>
        <v>0</v>
      </c>
      <c r="CQ452" s="237">
        <f t="shared" si="287"/>
        <v>0</v>
      </c>
      <c r="CR452" s="222">
        <f t="shared" ref="CR452:CR457" si="294">COUNTIF(BL452:CK452,"KĐG")</f>
        <v>0</v>
      </c>
      <c r="CS452" s="237">
        <f t="shared" si="288"/>
        <v>0</v>
      </c>
      <c r="CT452" s="223">
        <f t="shared" si="289"/>
        <v>1.8461538461538463</v>
      </c>
      <c r="CU452" s="223" t="str">
        <f t="shared" si="290"/>
        <v>Đạt mục tiêu</v>
      </c>
      <c r="CV452" s="80"/>
      <c r="CW452" s="139"/>
    </row>
    <row r="453" spans="1:101" s="1" customFormat="1" ht="55.5">
      <c r="A453" s="1036"/>
      <c r="B453" s="1024"/>
      <c r="C453" s="1033"/>
      <c r="D453" s="1024"/>
      <c r="E453" s="1033"/>
      <c r="F453" s="1044"/>
      <c r="G453" s="219" t="s">
        <v>1075</v>
      </c>
      <c r="H453" s="219"/>
      <c r="I453" s="600"/>
      <c r="J453" s="107"/>
      <c r="K453" s="469"/>
      <c r="L453" s="5" t="s">
        <v>32</v>
      </c>
      <c r="M453" s="212" t="s">
        <v>31</v>
      </c>
      <c r="N453" s="165" t="s">
        <v>11</v>
      </c>
      <c r="O453" s="221" t="s">
        <v>29</v>
      </c>
      <c r="P453" s="221" t="s">
        <v>24</v>
      </c>
      <c r="Q453" s="5"/>
      <c r="R453" s="5" t="s">
        <v>24</v>
      </c>
      <c r="S453" s="5"/>
      <c r="T453" s="5" t="s">
        <v>24</v>
      </c>
      <c r="U453" s="6"/>
      <c r="V453" s="5"/>
      <c r="W453" s="5"/>
      <c r="X453" s="5"/>
      <c r="Y453" s="5"/>
      <c r="Z453" s="5"/>
      <c r="AA453" s="5"/>
      <c r="AB453" s="80">
        <f t="shared" si="284"/>
        <v>2</v>
      </c>
      <c r="AC453" s="642"/>
      <c r="AD453" s="7"/>
      <c r="AE453" s="7"/>
      <c r="AF453" s="7"/>
      <c r="AG453" s="7"/>
      <c r="AH453" s="7"/>
      <c r="AI453" s="7"/>
      <c r="AJ453" s="7"/>
      <c r="AK453" s="7"/>
      <c r="AL453" s="7"/>
      <c r="AM453" s="7"/>
      <c r="AN453" s="7"/>
      <c r="AO453" s="7"/>
      <c r="AP453" s="55" t="s">
        <v>1317</v>
      </c>
      <c r="AQ453" s="55"/>
      <c r="AR453" s="55"/>
      <c r="AS453" s="7"/>
      <c r="AT453" s="7"/>
      <c r="AU453" s="7"/>
      <c r="AV453" s="55"/>
      <c r="AW453" s="7"/>
      <c r="AX453" s="7"/>
      <c r="AY453" s="7"/>
      <c r="AZ453" s="7"/>
      <c r="BA453" s="7"/>
      <c r="BB453" s="7"/>
      <c r="BC453" s="7"/>
      <c r="BD453" s="55"/>
      <c r="BE453" s="7"/>
      <c r="BF453" s="7"/>
      <c r="BG453" s="7"/>
      <c r="BH453" s="7"/>
      <c r="BI453" s="7"/>
      <c r="BJ453" s="7"/>
      <c r="BK453" s="7"/>
      <c r="BL453" s="780">
        <v>2</v>
      </c>
      <c r="BM453" s="354">
        <v>2</v>
      </c>
      <c r="BN453" s="354">
        <v>2</v>
      </c>
      <c r="BO453" s="354">
        <v>2</v>
      </c>
      <c r="BP453" s="354">
        <v>2</v>
      </c>
      <c r="BQ453" s="354">
        <v>2</v>
      </c>
      <c r="BR453" s="797">
        <v>2</v>
      </c>
      <c r="BS453" s="356">
        <v>2</v>
      </c>
      <c r="BT453" s="354">
        <v>2</v>
      </c>
      <c r="BU453" s="354">
        <v>2</v>
      </c>
      <c r="BV453" s="354">
        <v>2</v>
      </c>
      <c r="BW453" s="797">
        <v>2</v>
      </c>
      <c r="BX453" s="354">
        <v>2</v>
      </c>
      <c r="BY453" s="818">
        <v>2</v>
      </c>
      <c r="BZ453" s="797">
        <v>2</v>
      </c>
      <c r="CA453" s="360">
        <v>1</v>
      </c>
      <c r="CB453" s="354">
        <v>2</v>
      </c>
      <c r="CC453" s="354">
        <v>2</v>
      </c>
      <c r="CD453" s="766">
        <v>2</v>
      </c>
      <c r="CE453" s="354">
        <v>2</v>
      </c>
      <c r="CF453" s="354">
        <v>2</v>
      </c>
      <c r="CG453" s="354">
        <v>2</v>
      </c>
      <c r="CH453" s="354">
        <v>2</v>
      </c>
      <c r="CI453" s="354">
        <v>2</v>
      </c>
      <c r="CJ453" s="766">
        <v>2</v>
      </c>
      <c r="CK453" s="354">
        <v>2</v>
      </c>
      <c r="CL453" s="222">
        <f t="shared" si="291"/>
        <v>25</v>
      </c>
      <c r="CM453" s="237">
        <f t="shared" si="285"/>
        <v>0.96153846153846156</v>
      </c>
      <c r="CN453" s="222">
        <f t="shared" si="292"/>
        <v>1</v>
      </c>
      <c r="CO453" s="237">
        <f t="shared" si="286"/>
        <v>3.8461538461538464E-2</v>
      </c>
      <c r="CP453" s="222">
        <f t="shared" si="293"/>
        <v>0</v>
      </c>
      <c r="CQ453" s="237">
        <f t="shared" si="287"/>
        <v>0</v>
      </c>
      <c r="CR453" s="222">
        <f t="shared" si="294"/>
        <v>0</v>
      </c>
      <c r="CS453" s="237">
        <f t="shared" si="288"/>
        <v>0</v>
      </c>
      <c r="CT453" s="223">
        <f t="shared" si="289"/>
        <v>1.9615384615384615</v>
      </c>
      <c r="CU453" s="223" t="str">
        <f t="shared" si="290"/>
        <v>Đạt mục tiêu</v>
      </c>
      <c r="CV453" s="5"/>
    </row>
    <row r="454" spans="1:101" s="1" customFormat="1" ht="55.5">
      <c r="A454" s="1036"/>
      <c r="B454" s="1024"/>
      <c r="C454" s="1033"/>
      <c r="D454" s="1024"/>
      <c r="E454" s="1033"/>
      <c r="F454" s="1044"/>
      <c r="G454" s="572" t="s">
        <v>1058</v>
      </c>
      <c r="H454" s="572"/>
      <c r="I454" s="550"/>
      <c r="J454" s="107"/>
      <c r="K454" s="469"/>
      <c r="L454" s="5" t="s">
        <v>32</v>
      </c>
      <c r="M454" s="212" t="s">
        <v>31</v>
      </c>
      <c r="N454" s="165" t="s">
        <v>11</v>
      </c>
      <c r="O454" s="221" t="s">
        <v>29</v>
      </c>
      <c r="P454" s="221" t="s">
        <v>24</v>
      </c>
      <c r="Q454" s="5"/>
      <c r="R454" s="5"/>
      <c r="S454" s="5"/>
      <c r="T454" s="5" t="s">
        <v>24</v>
      </c>
      <c r="U454" s="6"/>
      <c r="V454" s="5"/>
      <c r="W454" s="5"/>
      <c r="X454" s="5"/>
      <c r="Y454" s="5"/>
      <c r="Z454" s="5"/>
      <c r="AA454" s="5"/>
      <c r="AB454" s="80">
        <f t="shared" si="284"/>
        <v>1</v>
      </c>
      <c r="AC454" s="642"/>
      <c r="AD454" s="7"/>
      <c r="AE454" s="7"/>
      <c r="AF454" s="7"/>
      <c r="AG454" s="7"/>
      <c r="AH454" s="7"/>
      <c r="AI454" s="7"/>
      <c r="AJ454" s="7"/>
      <c r="AK454" s="7"/>
      <c r="AL454" s="7"/>
      <c r="AM454" s="7"/>
      <c r="AN454" s="7"/>
      <c r="AO454" s="7"/>
      <c r="AP454" s="55" t="s">
        <v>1317</v>
      </c>
      <c r="AQ454" s="55"/>
      <c r="AR454" s="55"/>
      <c r="AS454" s="7"/>
      <c r="AT454" s="7"/>
      <c r="AU454" s="7"/>
      <c r="AV454" s="55"/>
      <c r="AW454" s="7"/>
      <c r="AX454" s="7"/>
      <c r="AY454" s="7"/>
      <c r="AZ454" s="7"/>
      <c r="BA454" s="7"/>
      <c r="BB454" s="7"/>
      <c r="BC454" s="7"/>
      <c r="BD454" s="55"/>
      <c r="BE454" s="7"/>
      <c r="BF454" s="7"/>
      <c r="BG454" s="7"/>
      <c r="BH454" s="7"/>
      <c r="BI454" s="7"/>
      <c r="BJ454" s="7"/>
      <c r="BK454" s="7"/>
      <c r="BL454" s="780">
        <v>2</v>
      </c>
      <c r="BM454" s="354">
        <v>2</v>
      </c>
      <c r="BN454" s="354">
        <v>2</v>
      </c>
      <c r="BO454" s="354">
        <v>2</v>
      </c>
      <c r="BP454" s="354">
        <v>2</v>
      </c>
      <c r="BQ454" s="354">
        <v>1</v>
      </c>
      <c r="BR454" s="797">
        <v>2</v>
      </c>
      <c r="BS454" s="356">
        <v>2</v>
      </c>
      <c r="BT454" s="354">
        <v>2</v>
      </c>
      <c r="BU454" s="354">
        <v>2</v>
      </c>
      <c r="BV454" s="354">
        <v>1</v>
      </c>
      <c r="BW454" s="797">
        <v>2</v>
      </c>
      <c r="BX454" s="354">
        <v>2</v>
      </c>
      <c r="BY454" s="818">
        <v>2</v>
      </c>
      <c r="BZ454" s="797">
        <v>2</v>
      </c>
      <c r="CA454" s="360">
        <v>2</v>
      </c>
      <c r="CB454" s="354">
        <v>2</v>
      </c>
      <c r="CC454" s="354">
        <v>1</v>
      </c>
      <c r="CD454" s="766">
        <v>2</v>
      </c>
      <c r="CE454" s="354">
        <v>2</v>
      </c>
      <c r="CF454" s="354">
        <v>2</v>
      </c>
      <c r="CG454" s="354">
        <v>2</v>
      </c>
      <c r="CH454" s="354">
        <v>2</v>
      </c>
      <c r="CI454" s="354">
        <v>2</v>
      </c>
      <c r="CJ454" s="766">
        <v>2</v>
      </c>
      <c r="CK454" s="354">
        <v>2</v>
      </c>
      <c r="CL454" s="222">
        <f t="shared" si="291"/>
        <v>23</v>
      </c>
      <c r="CM454" s="237">
        <f t="shared" si="285"/>
        <v>0.88461538461538458</v>
      </c>
      <c r="CN454" s="222">
        <f t="shared" si="292"/>
        <v>3</v>
      </c>
      <c r="CO454" s="237">
        <f t="shared" si="286"/>
        <v>0.11538461538461539</v>
      </c>
      <c r="CP454" s="222">
        <f t="shared" si="293"/>
        <v>0</v>
      </c>
      <c r="CQ454" s="237">
        <f t="shared" si="287"/>
        <v>0</v>
      </c>
      <c r="CR454" s="222">
        <f t="shared" si="294"/>
        <v>0</v>
      </c>
      <c r="CS454" s="237">
        <f t="shared" si="288"/>
        <v>0</v>
      </c>
      <c r="CT454" s="223">
        <f t="shared" si="289"/>
        <v>1.8846153846153846</v>
      </c>
      <c r="CU454" s="223" t="str">
        <f t="shared" si="290"/>
        <v>Đạt mục tiêu</v>
      </c>
      <c r="CV454" s="5"/>
    </row>
    <row r="455" spans="1:101" s="1" customFormat="1" ht="77.5">
      <c r="A455" s="1036"/>
      <c r="B455" s="1024"/>
      <c r="C455" s="1033"/>
      <c r="D455" s="1024"/>
      <c r="E455" s="1033"/>
      <c r="F455" s="1044"/>
      <c r="G455" s="572" t="s">
        <v>2099</v>
      </c>
      <c r="H455" s="572"/>
      <c r="I455" s="550"/>
      <c r="J455" s="107"/>
      <c r="K455" s="469"/>
      <c r="L455" s="5" t="s">
        <v>32</v>
      </c>
      <c r="M455" s="212" t="s">
        <v>31</v>
      </c>
      <c r="N455" s="165" t="s">
        <v>11</v>
      </c>
      <c r="O455" s="221" t="s">
        <v>29</v>
      </c>
      <c r="P455" s="221" t="s">
        <v>24</v>
      </c>
      <c r="Q455" s="5"/>
      <c r="R455" s="5"/>
      <c r="S455" s="5"/>
      <c r="T455" s="5" t="s">
        <v>24</v>
      </c>
      <c r="U455" s="6"/>
      <c r="V455" s="5"/>
      <c r="W455" s="5"/>
      <c r="X455" s="5"/>
      <c r="Y455" s="5"/>
      <c r="Z455" s="5"/>
      <c r="AA455" s="5"/>
      <c r="AB455" s="80">
        <f t="shared" si="284"/>
        <v>1</v>
      </c>
      <c r="AC455" s="642"/>
      <c r="AD455" s="7"/>
      <c r="AE455" s="7"/>
      <c r="AF455" s="7"/>
      <c r="AG455" s="7"/>
      <c r="AH455" s="7"/>
      <c r="AI455" s="7"/>
      <c r="AJ455" s="7"/>
      <c r="AK455" s="7"/>
      <c r="AL455" s="7"/>
      <c r="AM455" s="7"/>
      <c r="AN455" s="7"/>
      <c r="AO455" s="7"/>
      <c r="AP455" s="55"/>
      <c r="AQ455" s="55" t="s">
        <v>1183</v>
      </c>
      <c r="AR455" s="55"/>
      <c r="AS455" s="7"/>
      <c r="AT455" s="7"/>
      <c r="AU455" s="7"/>
      <c r="AV455" s="55"/>
      <c r="AW455" s="7"/>
      <c r="AX455" s="7"/>
      <c r="AY455" s="7"/>
      <c r="AZ455" s="7"/>
      <c r="BA455" s="7"/>
      <c r="BB455" s="7"/>
      <c r="BC455" s="7"/>
      <c r="BD455" s="55"/>
      <c r="BE455" s="7"/>
      <c r="BF455" s="7"/>
      <c r="BG455" s="7"/>
      <c r="BH455" s="7"/>
      <c r="BI455" s="7"/>
      <c r="BJ455" s="7"/>
      <c r="BK455" s="7"/>
      <c r="BL455" s="780">
        <v>2</v>
      </c>
      <c r="BM455" s="354">
        <v>2</v>
      </c>
      <c r="BN455" s="354">
        <v>2</v>
      </c>
      <c r="BO455" s="354">
        <v>1</v>
      </c>
      <c r="BP455" s="354">
        <v>2</v>
      </c>
      <c r="BQ455" s="354">
        <v>2</v>
      </c>
      <c r="BR455" s="797">
        <v>2</v>
      </c>
      <c r="BS455" s="356">
        <v>2</v>
      </c>
      <c r="BT455" s="354">
        <v>2</v>
      </c>
      <c r="BU455" s="354">
        <v>2</v>
      </c>
      <c r="BV455" s="354">
        <v>2</v>
      </c>
      <c r="BW455" s="797">
        <v>2</v>
      </c>
      <c r="BX455" s="354">
        <v>2</v>
      </c>
      <c r="BY455" s="818">
        <v>2</v>
      </c>
      <c r="BZ455" s="797">
        <v>2</v>
      </c>
      <c r="CA455" s="360">
        <v>2</v>
      </c>
      <c r="CB455" s="354">
        <v>2</v>
      </c>
      <c r="CC455" s="354">
        <v>1</v>
      </c>
      <c r="CD455" s="766">
        <v>2</v>
      </c>
      <c r="CE455" s="354">
        <v>2</v>
      </c>
      <c r="CF455" s="354">
        <v>1</v>
      </c>
      <c r="CG455" s="354">
        <v>2</v>
      </c>
      <c r="CH455" s="354">
        <v>2</v>
      </c>
      <c r="CI455" s="354">
        <v>2</v>
      </c>
      <c r="CJ455" s="766">
        <v>2</v>
      </c>
      <c r="CK455" s="354">
        <v>2</v>
      </c>
      <c r="CL455" s="222">
        <f t="shared" si="291"/>
        <v>23</v>
      </c>
      <c r="CM455" s="237">
        <f t="shared" si="285"/>
        <v>0.88461538461538458</v>
      </c>
      <c r="CN455" s="222">
        <f t="shared" si="292"/>
        <v>3</v>
      </c>
      <c r="CO455" s="237">
        <f t="shared" si="286"/>
        <v>0.11538461538461539</v>
      </c>
      <c r="CP455" s="222">
        <f t="shared" si="293"/>
        <v>0</v>
      </c>
      <c r="CQ455" s="237">
        <f t="shared" si="287"/>
        <v>0</v>
      </c>
      <c r="CR455" s="222">
        <f t="shared" si="294"/>
        <v>0</v>
      </c>
      <c r="CS455" s="237">
        <f t="shared" si="288"/>
        <v>0</v>
      </c>
      <c r="CT455" s="223">
        <f t="shared" si="289"/>
        <v>1.8846153846153846</v>
      </c>
      <c r="CU455" s="223" t="str">
        <f t="shared" si="290"/>
        <v>Đạt mục tiêu</v>
      </c>
      <c r="CV455" s="5"/>
    </row>
    <row r="456" spans="1:101" s="1" customFormat="1" ht="77.5">
      <c r="A456" s="1036"/>
      <c r="B456" s="1024"/>
      <c r="C456" s="1033"/>
      <c r="D456" s="1024"/>
      <c r="E456" s="1033"/>
      <c r="F456" s="1044"/>
      <c r="G456" s="572" t="s">
        <v>1482</v>
      </c>
      <c r="H456" s="572"/>
      <c r="I456" s="550"/>
      <c r="J456" s="107"/>
      <c r="K456" s="469"/>
      <c r="L456" s="5" t="s">
        <v>32</v>
      </c>
      <c r="M456" s="212" t="s">
        <v>31</v>
      </c>
      <c r="N456" s="165" t="s">
        <v>11</v>
      </c>
      <c r="O456" s="221" t="s">
        <v>29</v>
      </c>
      <c r="P456" s="221" t="s">
        <v>24</v>
      </c>
      <c r="Q456" s="5"/>
      <c r="R456" s="5"/>
      <c r="S456" s="5"/>
      <c r="T456" s="5" t="s">
        <v>24</v>
      </c>
      <c r="U456" s="6"/>
      <c r="V456" s="5"/>
      <c r="W456" s="5"/>
      <c r="X456" s="5"/>
      <c r="Y456" s="5"/>
      <c r="Z456" s="5"/>
      <c r="AA456" s="5"/>
      <c r="AB456" s="80">
        <f t="shared" si="284"/>
        <v>1</v>
      </c>
      <c r="AC456" s="642"/>
      <c r="AD456" s="7"/>
      <c r="AE456" s="7"/>
      <c r="AF456" s="7"/>
      <c r="AG456" s="7"/>
      <c r="AH456" s="7"/>
      <c r="AI456" s="7"/>
      <c r="AJ456" s="7"/>
      <c r="AK456" s="7"/>
      <c r="AL456" s="7"/>
      <c r="AM456" s="7"/>
      <c r="AN456" s="7"/>
      <c r="AO456" s="7"/>
      <c r="AP456" s="55"/>
      <c r="AQ456" s="55"/>
      <c r="AR456" s="55" t="s">
        <v>1317</v>
      </c>
      <c r="AS456" s="7"/>
      <c r="AT456" s="7"/>
      <c r="AU456" s="7"/>
      <c r="AV456" s="55"/>
      <c r="AW456" s="7"/>
      <c r="AX456" s="7"/>
      <c r="AY456" s="7"/>
      <c r="AZ456" s="7"/>
      <c r="BA456" s="7"/>
      <c r="BB456" s="7"/>
      <c r="BC456" s="7"/>
      <c r="BD456" s="55"/>
      <c r="BE456" s="7"/>
      <c r="BF456" s="7"/>
      <c r="BG456" s="7"/>
      <c r="BH456" s="7"/>
      <c r="BI456" s="7"/>
      <c r="BJ456" s="7"/>
      <c r="BK456" s="7"/>
      <c r="BL456" s="780">
        <v>2</v>
      </c>
      <c r="BM456" s="354">
        <v>2</v>
      </c>
      <c r="BN456" s="354">
        <v>2</v>
      </c>
      <c r="BO456" s="354">
        <v>2</v>
      </c>
      <c r="BP456" s="354">
        <v>2</v>
      </c>
      <c r="BQ456" s="354">
        <v>2</v>
      </c>
      <c r="BR456" s="797">
        <v>2</v>
      </c>
      <c r="BS456" s="356">
        <v>2</v>
      </c>
      <c r="BT456" s="354">
        <v>2</v>
      </c>
      <c r="BU456" s="354">
        <v>2</v>
      </c>
      <c r="BV456" s="354">
        <v>1</v>
      </c>
      <c r="BW456" s="797">
        <v>2</v>
      </c>
      <c r="BX456" s="354">
        <v>2</v>
      </c>
      <c r="BY456" s="818">
        <v>2</v>
      </c>
      <c r="BZ456" s="797">
        <v>2</v>
      </c>
      <c r="CA456" s="360">
        <v>2</v>
      </c>
      <c r="CB456" s="354">
        <v>2</v>
      </c>
      <c r="CC456" s="354">
        <v>2</v>
      </c>
      <c r="CD456" s="766">
        <v>2</v>
      </c>
      <c r="CE456" s="354">
        <v>2</v>
      </c>
      <c r="CF456" s="354">
        <v>2</v>
      </c>
      <c r="CG456" s="354">
        <v>2</v>
      </c>
      <c r="CH456" s="354">
        <v>2</v>
      </c>
      <c r="CI456" s="354">
        <v>2</v>
      </c>
      <c r="CJ456" s="766">
        <v>2</v>
      </c>
      <c r="CK456" s="354">
        <v>2</v>
      </c>
      <c r="CL456" s="222">
        <f t="shared" si="291"/>
        <v>25</v>
      </c>
      <c r="CM456" s="237">
        <f t="shared" si="285"/>
        <v>0.96153846153846156</v>
      </c>
      <c r="CN456" s="222">
        <f t="shared" si="292"/>
        <v>1</v>
      </c>
      <c r="CO456" s="237">
        <f t="shared" si="286"/>
        <v>3.8461538461538464E-2</v>
      </c>
      <c r="CP456" s="222">
        <f t="shared" si="293"/>
        <v>0</v>
      </c>
      <c r="CQ456" s="237">
        <f t="shared" si="287"/>
        <v>0</v>
      </c>
      <c r="CR456" s="222">
        <f t="shared" si="294"/>
        <v>0</v>
      </c>
      <c r="CS456" s="237">
        <f t="shared" si="288"/>
        <v>0</v>
      </c>
      <c r="CT456" s="223">
        <f t="shared" si="289"/>
        <v>1.9615384615384615</v>
      </c>
      <c r="CU456" s="223" t="str">
        <f t="shared" si="290"/>
        <v>Đạt mục tiêu</v>
      </c>
      <c r="CV456" s="5"/>
    </row>
    <row r="457" spans="1:101" s="1" customFormat="1" ht="55.5">
      <c r="A457" s="1036"/>
      <c r="B457" s="1024"/>
      <c r="C457" s="1033"/>
      <c r="D457" s="1024"/>
      <c r="E457" s="1033"/>
      <c r="F457" s="1044"/>
      <c r="G457" s="365" t="s">
        <v>1481</v>
      </c>
      <c r="H457" s="365"/>
      <c r="I457" s="622"/>
      <c r="J457" s="107"/>
      <c r="K457" s="469"/>
      <c r="L457" s="5" t="s">
        <v>52</v>
      </c>
      <c r="M457" s="212" t="s">
        <v>31</v>
      </c>
      <c r="N457" s="165" t="s">
        <v>11</v>
      </c>
      <c r="O457" s="221" t="s">
        <v>29</v>
      </c>
      <c r="P457" s="221" t="s">
        <v>24</v>
      </c>
      <c r="Q457" s="5"/>
      <c r="R457" s="5"/>
      <c r="S457" s="5"/>
      <c r="T457" s="5" t="s">
        <v>24</v>
      </c>
      <c r="U457" s="6"/>
      <c r="V457" s="5"/>
      <c r="W457" s="5"/>
      <c r="X457" s="5"/>
      <c r="Y457" s="5"/>
      <c r="Z457" s="5"/>
      <c r="AA457" s="5"/>
      <c r="AB457" s="80">
        <f t="shared" si="284"/>
        <v>1</v>
      </c>
      <c r="AC457" s="642"/>
      <c r="AD457" s="7"/>
      <c r="AE457" s="7"/>
      <c r="AF457" s="7"/>
      <c r="AG457" s="7"/>
      <c r="AH457" s="7"/>
      <c r="AI457" s="7"/>
      <c r="AJ457" s="7"/>
      <c r="AK457" s="7"/>
      <c r="AL457" s="7"/>
      <c r="AM457" s="7"/>
      <c r="AN457" s="7"/>
      <c r="AO457" s="7"/>
      <c r="AP457" s="55"/>
      <c r="AQ457" s="55"/>
      <c r="AR457" s="55" t="s">
        <v>1317</v>
      </c>
      <c r="AS457" s="7"/>
      <c r="AT457" s="7"/>
      <c r="AU457" s="7"/>
      <c r="AV457" s="55"/>
      <c r="AW457" s="7"/>
      <c r="AX457" s="7"/>
      <c r="AY457" s="7"/>
      <c r="AZ457" s="7"/>
      <c r="BA457" s="7"/>
      <c r="BB457" s="7"/>
      <c r="BC457" s="7"/>
      <c r="BD457" s="55"/>
      <c r="BE457" s="7"/>
      <c r="BF457" s="7"/>
      <c r="BG457" s="7"/>
      <c r="BH457" s="7"/>
      <c r="BI457" s="7"/>
      <c r="BJ457" s="7"/>
      <c r="BK457" s="7"/>
      <c r="BL457" s="780">
        <v>2</v>
      </c>
      <c r="BM457" s="354">
        <v>2</v>
      </c>
      <c r="BN457" s="354">
        <v>2</v>
      </c>
      <c r="BO457" s="354">
        <v>2</v>
      </c>
      <c r="BP457" s="354">
        <v>2</v>
      </c>
      <c r="BQ457" s="354">
        <v>2</v>
      </c>
      <c r="BR457" s="797">
        <v>2</v>
      </c>
      <c r="BS457" s="356">
        <v>2</v>
      </c>
      <c r="BT457" s="354">
        <v>2</v>
      </c>
      <c r="BU457" s="354">
        <v>2</v>
      </c>
      <c r="BV457" s="354">
        <v>2</v>
      </c>
      <c r="BW457" s="797">
        <v>2</v>
      </c>
      <c r="BX457" s="354">
        <v>2</v>
      </c>
      <c r="BY457" s="818">
        <v>2</v>
      </c>
      <c r="BZ457" s="797">
        <v>2</v>
      </c>
      <c r="CA457" s="360">
        <v>2</v>
      </c>
      <c r="CB457" s="354">
        <v>2</v>
      </c>
      <c r="CC457" s="354">
        <v>2</v>
      </c>
      <c r="CD457" s="766">
        <v>2</v>
      </c>
      <c r="CE457" s="354">
        <v>2</v>
      </c>
      <c r="CF457" s="354">
        <v>2</v>
      </c>
      <c r="CG457" s="354">
        <v>2</v>
      </c>
      <c r="CH457" s="354">
        <v>2</v>
      </c>
      <c r="CI457" s="354">
        <v>2</v>
      </c>
      <c r="CJ457" s="766">
        <v>2</v>
      </c>
      <c r="CK457" s="354">
        <v>2</v>
      </c>
      <c r="CL457" s="222">
        <f t="shared" si="291"/>
        <v>26</v>
      </c>
      <c r="CM457" s="237">
        <f t="shared" si="285"/>
        <v>1</v>
      </c>
      <c r="CN457" s="222">
        <f t="shared" si="292"/>
        <v>0</v>
      </c>
      <c r="CO457" s="237">
        <f t="shared" si="286"/>
        <v>0</v>
      </c>
      <c r="CP457" s="222">
        <f t="shared" si="293"/>
        <v>0</v>
      </c>
      <c r="CQ457" s="237">
        <f t="shared" si="287"/>
        <v>0</v>
      </c>
      <c r="CR457" s="222">
        <f t="shared" si="294"/>
        <v>0</v>
      </c>
      <c r="CS457" s="237">
        <f t="shared" si="288"/>
        <v>0</v>
      </c>
      <c r="CT457" s="223">
        <f t="shared" si="289"/>
        <v>2</v>
      </c>
      <c r="CU457" s="223" t="str">
        <f t="shared" si="290"/>
        <v>Đạt mục tiêu</v>
      </c>
      <c r="CV457" s="5"/>
    </row>
    <row r="458" spans="1:101" s="302" customFormat="1" ht="16.5">
      <c r="A458" s="452"/>
      <c r="B458" s="1222" t="s">
        <v>128</v>
      </c>
      <c r="C458" s="1223"/>
      <c r="D458" s="1223"/>
      <c r="E458" s="1223"/>
      <c r="F458" s="1222"/>
      <c r="G458" s="1222"/>
      <c r="H458" s="1222"/>
      <c r="I458" s="1222"/>
      <c r="J458" s="1045"/>
      <c r="K458" s="1045"/>
      <c r="L458" s="1135"/>
      <c r="M458" s="1135"/>
      <c r="N458" s="1045"/>
      <c r="O458" s="1045"/>
      <c r="P458" s="1135"/>
      <c r="Q458" s="83" t="s">
        <v>38</v>
      </c>
      <c r="R458" s="300"/>
      <c r="S458" s="300"/>
      <c r="T458" s="300"/>
      <c r="U458" s="300"/>
      <c r="V458" s="300" t="s">
        <v>38</v>
      </c>
      <c r="W458" s="409"/>
      <c r="X458" s="300"/>
      <c r="Y458" s="300"/>
      <c r="Z458" s="300"/>
      <c r="AA458" s="300" t="s">
        <v>38</v>
      </c>
      <c r="AB458" s="296" t="s">
        <v>38</v>
      </c>
      <c r="AC458" s="647" t="s">
        <v>38</v>
      </c>
      <c r="AD458" s="83" t="s">
        <v>38</v>
      </c>
      <c r="AE458" s="83" t="s">
        <v>38</v>
      </c>
      <c r="AF458" s="83" t="s">
        <v>38</v>
      </c>
      <c r="AG458" s="296" t="s">
        <v>38</v>
      </c>
      <c r="AH458" s="296" t="s">
        <v>38</v>
      </c>
      <c r="AI458" s="296" t="s">
        <v>38</v>
      </c>
      <c r="AJ458" s="296" t="s">
        <v>38</v>
      </c>
      <c r="AK458" s="296" t="s">
        <v>38</v>
      </c>
      <c r="AL458" s="296" t="s">
        <v>38</v>
      </c>
      <c r="AM458" s="296" t="s">
        <v>38</v>
      </c>
      <c r="AN458" s="296" t="s">
        <v>38</v>
      </c>
      <c r="AO458" s="296" t="s">
        <v>38</v>
      </c>
      <c r="AP458" s="296" t="s">
        <v>38</v>
      </c>
      <c r="AQ458" s="296" t="s">
        <v>38</v>
      </c>
      <c r="AR458" s="296" t="s">
        <v>38</v>
      </c>
      <c r="AS458" s="296" t="s">
        <v>38</v>
      </c>
      <c r="AT458" s="296" t="s">
        <v>38</v>
      </c>
      <c r="AU458" s="296" t="s">
        <v>38</v>
      </c>
      <c r="AV458" s="296" t="s">
        <v>38</v>
      </c>
      <c r="AW458" s="296" t="s">
        <v>38</v>
      </c>
      <c r="AX458" s="296" t="s">
        <v>38</v>
      </c>
      <c r="AY458" s="296"/>
      <c r="AZ458" s="296"/>
      <c r="BA458" s="296" t="s">
        <v>38</v>
      </c>
      <c r="BB458" s="296" t="s">
        <v>38</v>
      </c>
      <c r="BC458" s="296" t="s">
        <v>38</v>
      </c>
      <c r="BD458" s="296" t="s">
        <v>38</v>
      </c>
      <c r="BE458" s="296" t="s">
        <v>38</v>
      </c>
      <c r="BF458" s="296" t="s">
        <v>38</v>
      </c>
      <c r="BG458" s="296" t="s">
        <v>38</v>
      </c>
      <c r="BH458" s="296" t="s">
        <v>38</v>
      </c>
      <c r="BI458" s="296" t="s">
        <v>38</v>
      </c>
      <c r="BJ458" s="296" t="s">
        <v>38</v>
      </c>
      <c r="BK458" s="296" t="s">
        <v>38</v>
      </c>
      <c r="BL458" s="784" t="s">
        <v>38</v>
      </c>
      <c r="BM458" s="296" t="s">
        <v>38</v>
      </c>
      <c r="BN458" s="296" t="s">
        <v>38</v>
      </c>
      <c r="BO458" s="296" t="s">
        <v>38</v>
      </c>
      <c r="BP458" s="296" t="s">
        <v>38</v>
      </c>
      <c r="BQ458" s="296" t="s">
        <v>38</v>
      </c>
      <c r="BR458" s="800" t="s">
        <v>38</v>
      </c>
      <c r="BS458" s="296" t="s">
        <v>38</v>
      </c>
      <c r="BT458" s="296" t="s">
        <v>38</v>
      </c>
      <c r="BU458" s="296" t="s">
        <v>38</v>
      </c>
      <c r="BV458" s="296" t="s">
        <v>38</v>
      </c>
      <c r="BW458" s="800" t="s">
        <v>38</v>
      </c>
      <c r="BX458" s="296" t="s">
        <v>38</v>
      </c>
      <c r="BY458" s="800" t="s">
        <v>38</v>
      </c>
      <c r="BZ458" s="800" t="s">
        <v>38</v>
      </c>
      <c r="CA458" s="296" t="s">
        <v>38</v>
      </c>
      <c r="CB458" s="296" t="s">
        <v>38</v>
      </c>
      <c r="CC458" s="296" t="s">
        <v>38</v>
      </c>
      <c r="CD458" s="297" t="s">
        <v>38</v>
      </c>
      <c r="CE458" s="296" t="s">
        <v>38</v>
      </c>
      <c r="CF458" s="296" t="s">
        <v>38</v>
      </c>
      <c r="CG458" s="296" t="s">
        <v>38</v>
      </c>
      <c r="CH458" s="296" t="s">
        <v>38</v>
      </c>
      <c r="CI458" s="296" t="s">
        <v>38</v>
      </c>
      <c r="CJ458" s="297" t="s">
        <v>38</v>
      </c>
      <c r="CK458" s="296" t="s">
        <v>38</v>
      </c>
      <c r="CL458" s="296" t="s">
        <v>38</v>
      </c>
      <c r="CM458" s="296" t="s">
        <v>38</v>
      </c>
      <c r="CN458" s="296" t="s">
        <v>38</v>
      </c>
      <c r="CO458" s="296" t="s">
        <v>38</v>
      </c>
      <c r="CP458" s="296" t="s">
        <v>38</v>
      </c>
      <c r="CQ458" s="296" t="s">
        <v>38</v>
      </c>
      <c r="CR458" s="296" t="s">
        <v>38</v>
      </c>
      <c r="CS458" s="296" t="s">
        <v>38</v>
      </c>
      <c r="CT458" s="296" t="s">
        <v>38</v>
      </c>
      <c r="CU458" s="296" t="s">
        <v>38</v>
      </c>
      <c r="CV458" s="83" t="s">
        <v>38</v>
      </c>
    </row>
    <row r="459" spans="1:101" s="1" customFormat="1" ht="66.650000000000006" customHeight="1">
      <c r="A459" s="1036">
        <v>158</v>
      </c>
      <c r="B459" s="1077" t="s">
        <v>2916</v>
      </c>
      <c r="C459" s="1033" t="s">
        <v>28</v>
      </c>
      <c r="D459" s="1024" t="s">
        <v>2611</v>
      </c>
      <c r="E459" s="1033" t="s">
        <v>26</v>
      </c>
      <c r="F459" s="1044" t="s">
        <v>2612</v>
      </c>
      <c r="G459" s="217" t="s">
        <v>1505</v>
      </c>
      <c r="H459" s="217"/>
      <c r="I459" s="429"/>
      <c r="J459" s="212"/>
      <c r="K459" s="465"/>
      <c r="L459" s="5" t="s">
        <v>32</v>
      </c>
      <c r="M459" s="212" t="s">
        <v>31</v>
      </c>
      <c r="N459" s="165" t="s">
        <v>11</v>
      </c>
      <c r="O459" s="221" t="s">
        <v>29</v>
      </c>
      <c r="P459" s="221" t="s">
        <v>24</v>
      </c>
      <c r="Q459" s="5" t="s">
        <v>24</v>
      </c>
      <c r="R459" s="5"/>
      <c r="S459" s="5"/>
      <c r="T459" s="5"/>
      <c r="U459" s="6"/>
      <c r="V459" s="5"/>
      <c r="W459" s="5"/>
      <c r="X459" s="5"/>
      <c r="Y459" s="5"/>
      <c r="Z459" s="5"/>
      <c r="AA459" s="5"/>
      <c r="AB459" s="80">
        <f t="shared" ref="AB459:AB466" si="295">COUNTIF($Q459:$AA459,"x")</f>
        <v>1</v>
      </c>
      <c r="AC459" s="565"/>
      <c r="AD459" s="5" t="s">
        <v>1318</v>
      </c>
      <c r="AE459" s="5"/>
      <c r="AF459" s="5"/>
      <c r="AG459" s="7"/>
      <c r="AH459" s="7"/>
      <c r="AI459" s="7"/>
      <c r="AJ459" s="7"/>
      <c r="AK459" s="7"/>
      <c r="AL459" s="7"/>
      <c r="AM459" s="7"/>
      <c r="AN459" s="7"/>
      <c r="AO459" s="7"/>
      <c r="AP459" s="7"/>
      <c r="AQ459" s="7"/>
      <c r="AR459" s="7"/>
      <c r="AS459" s="7"/>
      <c r="AT459" s="7"/>
      <c r="AU459" s="7"/>
      <c r="AV459" s="55"/>
      <c r="AW459" s="7"/>
      <c r="AX459" s="7"/>
      <c r="AY459" s="7"/>
      <c r="AZ459" s="7"/>
      <c r="BA459" s="7"/>
      <c r="BB459" s="7"/>
      <c r="BC459" s="7"/>
      <c r="BD459" s="55"/>
      <c r="BE459" s="7"/>
      <c r="BF459" s="7"/>
      <c r="BG459" s="7"/>
      <c r="BH459" s="7"/>
      <c r="BI459" s="7"/>
      <c r="BJ459" s="7"/>
      <c r="BK459" s="7"/>
      <c r="BL459" s="781">
        <v>2</v>
      </c>
      <c r="BM459" s="221">
        <v>2</v>
      </c>
      <c r="BN459" s="221">
        <v>2</v>
      </c>
      <c r="BO459" s="221">
        <v>2</v>
      </c>
      <c r="BP459" s="221">
        <v>2</v>
      </c>
      <c r="BQ459" s="221">
        <v>2</v>
      </c>
      <c r="BR459" s="798">
        <v>2</v>
      </c>
      <c r="BS459" s="226">
        <v>1</v>
      </c>
      <c r="BT459" s="221">
        <v>2</v>
      </c>
      <c r="BU459" s="221">
        <v>2</v>
      </c>
      <c r="BV459" s="221">
        <v>2</v>
      </c>
      <c r="BW459" s="798">
        <v>2</v>
      </c>
      <c r="BX459" s="221">
        <v>2</v>
      </c>
      <c r="BY459" s="798">
        <v>2</v>
      </c>
      <c r="BZ459" s="798">
        <v>2</v>
      </c>
      <c r="CA459" s="221">
        <v>2</v>
      </c>
      <c r="CB459" s="221">
        <v>2</v>
      </c>
      <c r="CC459" s="221">
        <v>2</v>
      </c>
      <c r="CD459" s="337">
        <v>2</v>
      </c>
      <c r="CE459" s="221">
        <v>2</v>
      </c>
      <c r="CF459" s="221">
        <v>2</v>
      </c>
      <c r="CG459" s="221">
        <v>2</v>
      </c>
      <c r="CH459" s="221">
        <v>2</v>
      </c>
      <c r="CI459" s="221">
        <v>2</v>
      </c>
      <c r="CJ459" s="337">
        <v>2</v>
      </c>
      <c r="CK459" s="221">
        <v>2</v>
      </c>
      <c r="CL459" s="222">
        <f t="shared" ref="CL459:CL466" si="296">COUNTIF(BL459:CK459,"2")</f>
        <v>25</v>
      </c>
      <c r="CM459" s="237">
        <f t="shared" ref="CM459:CM501" si="297">CL459/(CL459+CN459+CP459+CR459)</f>
        <v>0.96153846153846156</v>
      </c>
      <c r="CN459" s="222">
        <f t="shared" ref="CN459:CN466" si="298">COUNTIF(BL459:CK459,"1")</f>
        <v>1</v>
      </c>
      <c r="CO459" s="237">
        <f t="shared" ref="CO459:CO501" si="299">CN459/(CL459+CN459+CP459+CR459)</f>
        <v>3.8461538461538464E-2</v>
      </c>
      <c r="CP459" s="222">
        <f t="shared" ref="CP459:CP466" si="300">COUNTIF(BL459:CK459,"0")</f>
        <v>0</v>
      </c>
      <c r="CQ459" s="237">
        <f t="shared" ref="CQ459:CQ501" si="301">CP459/(CL459+CN459+CP459+CR459)</f>
        <v>0</v>
      </c>
      <c r="CR459" s="222">
        <f t="shared" ref="CR459:CR466" si="302">COUNTIF(BL459:CK459,"KĐG")</f>
        <v>0</v>
      </c>
      <c r="CS459" s="237">
        <f t="shared" ref="CS459:CS501" si="303">CR459/(CL459+CN459+CP459+CR459)</f>
        <v>0</v>
      </c>
      <c r="CT459" s="223">
        <f t="shared" ref="CT459:CT501" si="304">(((CL459*2)+(CN459*1)+(CP459*0)))/(CL459+CN459+CP459)</f>
        <v>1.9615384615384615</v>
      </c>
      <c r="CU459" s="223" t="str">
        <f t="shared" ref="CU459:CU501" si="305">IF(CS459&gt;=50%,"KĐG",IF(CT459&gt;=1.6,"Đạt mục tiêu",IF(CT459&gt;=1,"Cần cố gắng","Chưa đạt")))</f>
        <v>Đạt mục tiêu</v>
      </c>
      <c r="CV459" s="5"/>
    </row>
    <row r="460" spans="1:101" s="1" customFormat="1" ht="93">
      <c r="A460" s="1036"/>
      <c r="B460" s="1198"/>
      <c r="C460" s="1074"/>
      <c r="D460" s="1198"/>
      <c r="E460" s="1074"/>
      <c r="F460" s="1198"/>
      <c r="G460" s="51" t="s">
        <v>2106</v>
      </c>
      <c r="H460" s="51"/>
      <c r="I460" s="551" t="s">
        <v>2464</v>
      </c>
      <c r="J460" s="212"/>
      <c r="K460" s="465"/>
      <c r="L460" s="5" t="s">
        <v>32</v>
      </c>
      <c r="M460" s="212" t="s">
        <v>31</v>
      </c>
      <c r="N460" s="165" t="s">
        <v>11</v>
      </c>
      <c r="O460" s="221" t="s">
        <v>29</v>
      </c>
      <c r="P460" s="221" t="s">
        <v>24</v>
      </c>
      <c r="Q460" s="5"/>
      <c r="R460" s="5"/>
      <c r="S460" s="5"/>
      <c r="T460" s="5"/>
      <c r="U460" s="6"/>
      <c r="V460" s="5" t="s">
        <v>24</v>
      </c>
      <c r="W460" s="5"/>
      <c r="X460" s="5"/>
      <c r="Y460" s="5"/>
      <c r="Z460" s="5"/>
      <c r="AA460" s="5"/>
      <c r="AB460" s="80">
        <f t="shared" si="295"/>
        <v>1</v>
      </c>
      <c r="AC460" s="642"/>
      <c r="AD460" s="7"/>
      <c r="AE460" s="7"/>
      <c r="AF460" s="7"/>
      <c r="AG460" s="7"/>
      <c r="AH460" s="7"/>
      <c r="AI460" s="7"/>
      <c r="AJ460" s="7"/>
      <c r="AK460" s="7"/>
      <c r="AL460" s="7"/>
      <c r="AM460" s="7"/>
      <c r="AN460" s="7"/>
      <c r="AO460" s="7"/>
      <c r="AP460" s="7"/>
      <c r="AQ460" s="7"/>
      <c r="AR460" s="7"/>
      <c r="AS460" s="7"/>
      <c r="AT460" s="7"/>
      <c r="AU460" s="7"/>
      <c r="AV460" s="55" t="s">
        <v>1317</v>
      </c>
      <c r="AW460" s="7"/>
      <c r="AX460" s="7"/>
      <c r="AY460" s="7"/>
      <c r="AZ460" s="7"/>
      <c r="BA460" s="7"/>
      <c r="BB460" s="7"/>
      <c r="BC460" s="7"/>
      <c r="BD460" s="55"/>
      <c r="BE460" s="7"/>
      <c r="BF460" s="7"/>
      <c r="BG460" s="7"/>
      <c r="BH460" s="7"/>
      <c r="BI460" s="7"/>
      <c r="BJ460" s="7"/>
      <c r="BK460" s="7"/>
      <c r="BL460" s="781">
        <v>2</v>
      </c>
      <c r="BM460" s="221">
        <v>2</v>
      </c>
      <c r="BN460" s="221">
        <v>2</v>
      </c>
      <c r="BO460" s="221">
        <v>2</v>
      </c>
      <c r="BP460" s="221">
        <v>2</v>
      </c>
      <c r="BQ460" s="221">
        <v>2</v>
      </c>
      <c r="BR460" s="798">
        <v>2</v>
      </c>
      <c r="BS460" s="226">
        <v>1</v>
      </c>
      <c r="BT460" s="221">
        <v>2</v>
      </c>
      <c r="BU460" s="221">
        <v>2</v>
      </c>
      <c r="BV460" s="221">
        <v>2</v>
      </c>
      <c r="BW460" s="798">
        <v>1</v>
      </c>
      <c r="BX460" s="221">
        <v>2</v>
      </c>
      <c r="BY460" s="798">
        <v>2</v>
      </c>
      <c r="BZ460" s="798">
        <v>2</v>
      </c>
      <c r="CA460" s="221">
        <v>2</v>
      </c>
      <c r="CB460" s="221">
        <v>2</v>
      </c>
      <c r="CC460" s="221">
        <v>2</v>
      </c>
      <c r="CD460" s="337">
        <v>2</v>
      </c>
      <c r="CE460" s="221">
        <v>2</v>
      </c>
      <c r="CF460" s="221">
        <v>1</v>
      </c>
      <c r="CG460" s="221">
        <v>2</v>
      </c>
      <c r="CH460" s="221">
        <v>2</v>
      </c>
      <c r="CI460" s="221">
        <v>2</v>
      </c>
      <c r="CJ460" s="337">
        <v>2</v>
      </c>
      <c r="CK460" s="221">
        <v>2</v>
      </c>
      <c r="CL460" s="222">
        <f t="shared" si="296"/>
        <v>23</v>
      </c>
      <c r="CM460" s="237">
        <f t="shared" si="297"/>
        <v>0.88461538461538458</v>
      </c>
      <c r="CN460" s="222">
        <f t="shared" si="298"/>
        <v>3</v>
      </c>
      <c r="CO460" s="237">
        <f t="shared" si="299"/>
        <v>0.11538461538461539</v>
      </c>
      <c r="CP460" s="222">
        <f t="shared" si="300"/>
        <v>0</v>
      </c>
      <c r="CQ460" s="237">
        <f t="shared" si="301"/>
        <v>0</v>
      </c>
      <c r="CR460" s="222">
        <f t="shared" si="302"/>
        <v>0</v>
      </c>
      <c r="CS460" s="237">
        <f t="shared" si="303"/>
        <v>0</v>
      </c>
      <c r="CT460" s="223">
        <f t="shared" si="304"/>
        <v>1.8846153846153846</v>
      </c>
      <c r="CU460" s="223" t="str">
        <f t="shared" si="305"/>
        <v>Đạt mục tiêu</v>
      </c>
      <c r="CV460" s="5"/>
    </row>
    <row r="461" spans="1:101" s="1" customFormat="1" ht="62">
      <c r="A461" s="1036"/>
      <c r="B461" s="1198"/>
      <c r="C461" s="1074"/>
      <c r="D461" s="1198"/>
      <c r="E461" s="1074"/>
      <c r="F461" s="1198"/>
      <c r="G461" s="51" t="s">
        <v>1092</v>
      </c>
      <c r="H461" s="51"/>
      <c r="I461" s="718" t="s">
        <v>2464</v>
      </c>
      <c r="J461" s="212"/>
      <c r="K461" s="465"/>
      <c r="L461" s="5" t="s">
        <v>32</v>
      </c>
      <c r="M461" s="212" t="s">
        <v>31</v>
      </c>
      <c r="N461" s="165" t="s">
        <v>11</v>
      </c>
      <c r="O461" s="221" t="s">
        <v>29</v>
      </c>
      <c r="P461" s="221" t="s">
        <v>24</v>
      </c>
      <c r="Q461" s="5"/>
      <c r="R461" s="5"/>
      <c r="S461" s="5"/>
      <c r="T461" s="5"/>
      <c r="U461" s="6"/>
      <c r="V461" s="5" t="s">
        <v>24</v>
      </c>
      <c r="W461" s="5"/>
      <c r="X461" s="5"/>
      <c r="Y461" s="5"/>
      <c r="Z461" s="5"/>
      <c r="AA461" s="5"/>
      <c r="AB461" s="80">
        <f t="shared" si="295"/>
        <v>1</v>
      </c>
      <c r="AC461" s="642"/>
      <c r="AD461" s="7"/>
      <c r="AE461" s="7"/>
      <c r="AF461" s="7"/>
      <c r="AG461" s="7"/>
      <c r="AH461" s="7"/>
      <c r="AI461" s="7"/>
      <c r="AJ461" s="7"/>
      <c r="AK461" s="7"/>
      <c r="AL461" s="7"/>
      <c r="AM461" s="7"/>
      <c r="AN461" s="7"/>
      <c r="AO461" s="7"/>
      <c r="AP461" s="7"/>
      <c r="AQ461" s="7"/>
      <c r="AR461" s="7"/>
      <c r="AS461" s="7"/>
      <c r="AT461" s="7"/>
      <c r="AU461" s="7"/>
      <c r="AV461" s="7"/>
      <c r="AW461" s="7" t="s">
        <v>1316</v>
      </c>
      <c r="AX461" s="7" t="s">
        <v>1316</v>
      </c>
      <c r="AY461" s="7"/>
      <c r="AZ461" s="7"/>
      <c r="BA461" s="7"/>
      <c r="BB461" s="7"/>
      <c r="BC461" s="7"/>
      <c r="BD461" s="55"/>
      <c r="BE461" s="7"/>
      <c r="BF461" s="7"/>
      <c r="BG461" s="7"/>
      <c r="BH461" s="7"/>
      <c r="BI461" s="7"/>
      <c r="BJ461" s="7"/>
      <c r="BK461" s="7"/>
      <c r="BL461" s="781">
        <v>2</v>
      </c>
      <c r="BM461" s="221">
        <v>2</v>
      </c>
      <c r="BN461" s="221">
        <v>2</v>
      </c>
      <c r="BO461" s="221">
        <v>1</v>
      </c>
      <c r="BP461" s="221">
        <v>2</v>
      </c>
      <c r="BQ461" s="221">
        <v>2</v>
      </c>
      <c r="BR461" s="798">
        <v>2</v>
      </c>
      <c r="BS461" s="226">
        <v>1</v>
      </c>
      <c r="BT461" s="221">
        <v>2</v>
      </c>
      <c r="BU461" s="221">
        <v>2</v>
      </c>
      <c r="BV461" s="221">
        <v>2</v>
      </c>
      <c r="BW461" s="798">
        <v>2</v>
      </c>
      <c r="BX461" s="221">
        <v>2</v>
      </c>
      <c r="BY461" s="798">
        <v>2</v>
      </c>
      <c r="BZ461" s="798">
        <v>2</v>
      </c>
      <c r="CA461" s="221">
        <v>1</v>
      </c>
      <c r="CB461" s="221">
        <v>2</v>
      </c>
      <c r="CC461" s="221">
        <v>2</v>
      </c>
      <c r="CD461" s="337">
        <v>2</v>
      </c>
      <c r="CE461" s="221">
        <v>2</v>
      </c>
      <c r="CF461" s="221">
        <v>2</v>
      </c>
      <c r="CG461" s="221">
        <v>2</v>
      </c>
      <c r="CH461" s="221">
        <v>2</v>
      </c>
      <c r="CI461" s="221">
        <v>2</v>
      </c>
      <c r="CJ461" s="337">
        <v>2</v>
      </c>
      <c r="CK461" s="221">
        <v>2</v>
      </c>
      <c r="CL461" s="222">
        <f t="shared" si="296"/>
        <v>23</v>
      </c>
      <c r="CM461" s="237">
        <f t="shared" si="297"/>
        <v>0.88461538461538458</v>
      </c>
      <c r="CN461" s="222">
        <f t="shared" si="298"/>
        <v>3</v>
      </c>
      <c r="CO461" s="237">
        <f t="shared" si="299"/>
        <v>0.11538461538461539</v>
      </c>
      <c r="CP461" s="222">
        <f t="shared" si="300"/>
        <v>0</v>
      </c>
      <c r="CQ461" s="237">
        <f t="shared" si="301"/>
        <v>0</v>
      </c>
      <c r="CR461" s="222">
        <f t="shared" si="302"/>
        <v>0</v>
      </c>
      <c r="CS461" s="237">
        <f t="shared" si="303"/>
        <v>0</v>
      </c>
      <c r="CT461" s="223">
        <f t="shared" si="304"/>
        <v>1.8846153846153846</v>
      </c>
      <c r="CU461" s="223" t="str">
        <f t="shared" si="305"/>
        <v>Đạt mục tiêu</v>
      </c>
      <c r="CV461" s="5"/>
    </row>
    <row r="462" spans="1:101" s="1" customFormat="1" ht="55.5">
      <c r="A462" s="1036"/>
      <c r="B462" s="1198"/>
      <c r="C462" s="1074"/>
      <c r="D462" s="1198"/>
      <c r="E462" s="1074"/>
      <c r="F462" s="1198"/>
      <c r="G462" s="51" t="s">
        <v>2744</v>
      </c>
      <c r="H462" s="159"/>
      <c r="I462" s="719" t="s">
        <v>2464</v>
      </c>
      <c r="J462" s="69" t="s">
        <v>754</v>
      </c>
      <c r="K462" s="485"/>
      <c r="L462" s="5" t="s">
        <v>32</v>
      </c>
      <c r="M462" s="212" t="s">
        <v>31</v>
      </c>
      <c r="N462" s="165" t="s">
        <v>11</v>
      </c>
      <c r="O462" s="221" t="s">
        <v>29</v>
      </c>
      <c r="P462" s="221" t="s">
        <v>24</v>
      </c>
      <c r="Q462" s="5"/>
      <c r="R462" s="5"/>
      <c r="S462" s="5"/>
      <c r="T462" s="5"/>
      <c r="U462" s="6"/>
      <c r="V462" s="5" t="s">
        <v>24</v>
      </c>
      <c r="W462" s="5"/>
      <c r="X462" s="5"/>
      <c r="Y462" s="5"/>
      <c r="Z462" s="5"/>
      <c r="AA462" s="5"/>
      <c r="AB462" s="80">
        <f t="shared" si="295"/>
        <v>1</v>
      </c>
      <c r="AC462" s="642"/>
      <c r="AD462" s="7"/>
      <c r="AE462" s="7"/>
      <c r="AF462" s="7"/>
      <c r="AG462" s="7"/>
      <c r="AH462" s="7"/>
      <c r="AI462" s="7"/>
      <c r="AJ462" s="7"/>
      <c r="AK462" s="7"/>
      <c r="AL462" s="7"/>
      <c r="AM462" s="7"/>
      <c r="AN462" s="7"/>
      <c r="AO462" s="7"/>
      <c r="AP462" s="7"/>
      <c r="AQ462" s="7"/>
      <c r="AR462" s="7"/>
      <c r="AS462" s="7"/>
      <c r="AT462" s="7"/>
      <c r="AU462" s="7"/>
      <c r="AV462" s="55"/>
      <c r="AW462" s="7"/>
      <c r="AX462" s="7" t="s">
        <v>1183</v>
      </c>
      <c r="AY462" s="7"/>
      <c r="AZ462" s="7"/>
      <c r="BA462" s="7"/>
      <c r="BB462" s="7"/>
      <c r="BC462" s="7"/>
      <c r="BD462" s="7"/>
      <c r="BE462" s="7"/>
      <c r="BF462" s="7"/>
      <c r="BG462" s="7"/>
      <c r="BH462" s="7"/>
      <c r="BI462" s="7"/>
      <c r="BJ462" s="7"/>
      <c r="BK462" s="7"/>
      <c r="BL462" s="781">
        <v>2</v>
      </c>
      <c r="BM462" s="221">
        <v>2</v>
      </c>
      <c r="BN462" s="221">
        <v>2</v>
      </c>
      <c r="BO462" s="221">
        <v>2</v>
      </c>
      <c r="BP462" s="221">
        <v>2</v>
      </c>
      <c r="BQ462" s="221">
        <v>2</v>
      </c>
      <c r="BR462" s="798">
        <v>2</v>
      </c>
      <c r="BS462" s="226">
        <v>1</v>
      </c>
      <c r="BT462" s="221">
        <v>2</v>
      </c>
      <c r="BU462" s="221">
        <v>2</v>
      </c>
      <c r="BV462" s="221">
        <v>2</v>
      </c>
      <c r="BW462" s="798">
        <v>2</v>
      </c>
      <c r="BX462" s="221">
        <v>2</v>
      </c>
      <c r="BY462" s="798">
        <v>2</v>
      </c>
      <c r="BZ462" s="798">
        <v>2</v>
      </c>
      <c r="CA462" s="221">
        <v>2</v>
      </c>
      <c r="CB462" s="221">
        <v>2</v>
      </c>
      <c r="CC462" s="221">
        <v>2</v>
      </c>
      <c r="CD462" s="337">
        <v>2</v>
      </c>
      <c r="CE462" s="221">
        <v>2</v>
      </c>
      <c r="CF462" s="221">
        <v>2</v>
      </c>
      <c r="CG462" s="221">
        <v>2</v>
      </c>
      <c r="CH462" s="221">
        <v>2</v>
      </c>
      <c r="CI462" s="221">
        <v>2</v>
      </c>
      <c r="CJ462" s="337">
        <v>2</v>
      </c>
      <c r="CK462" s="221">
        <v>2</v>
      </c>
      <c r="CL462" s="222">
        <f t="shared" si="296"/>
        <v>25</v>
      </c>
      <c r="CM462" s="237">
        <f t="shared" si="297"/>
        <v>0.96153846153846156</v>
      </c>
      <c r="CN462" s="222">
        <f t="shared" si="298"/>
        <v>1</v>
      </c>
      <c r="CO462" s="237">
        <f t="shared" si="299"/>
        <v>3.8461538461538464E-2</v>
      </c>
      <c r="CP462" s="222">
        <f t="shared" si="300"/>
        <v>0</v>
      </c>
      <c r="CQ462" s="237">
        <f t="shared" si="301"/>
        <v>0</v>
      </c>
      <c r="CR462" s="222">
        <f t="shared" si="302"/>
        <v>0</v>
      </c>
      <c r="CS462" s="237">
        <f t="shared" si="303"/>
        <v>0</v>
      </c>
      <c r="CT462" s="223">
        <f t="shared" si="304"/>
        <v>1.9615384615384615</v>
      </c>
      <c r="CU462" s="223" t="str">
        <f t="shared" si="305"/>
        <v>Đạt mục tiêu</v>
      </c>
      <c r="CV462" s="5"/>
    </row>
    <row r="463" spans="1:101" s="1" customFormat="1" ht="108.5">
      <c r="A463" s="227">
        <v>159</v>
      </c>
      <c r="B463" s="217" t="s">
        <v>2335</v>
      </c>
      <c r="C463" s="215" t="s">
        <v>26</v>
      </c>
      <c r="D463" s="217" t="s">
        <v>2336</v>
      </c>
      <c r="E463" s="215" t="s">
        <v>26</v>
      </c>
      <c r="F463" s="217" t="s">
        <v>2337</v>
      </c>
      <c r="G463" s="217" t="s">
        <v>2436</v>
      </c>
      <c r="H463" s="217"/>
      <c r="I463" s="697" t="s">
        <v>2370</v>
      </c>
      <c r="J463" s="212"/>
      <c r="K463" s="465"/>
      <c r="L463" s="5" t="s">
        <v>32</v>
      </c>
      <c r="M463" s="212" t="s">
        <v>31</v>
      </c>
      <c r="N463" s="165" t="s">
        <v>11</v>
      </c>
      <c r="O463" s="221" t="s">
        <v>29</v>
      </c>
      <c r="P463" s="221" t="s">
        <v>24</v>
      </c>
      <c r="Q463" s="5"/>
      <c r="R463" s="5"/>
      <c r="S463" s="5"/>
      <c r="T463" s="5"/>
      <c r="U463" s="6"/>
      <c r="V463" s="5"/>
      <c r="W463" s="5"/>
      <c r="X463" s="5"/>
      <c r="Y463" s="5"/>
      <c r="Z463" s="5"/>
      <c r="AA463" s="5" t="s">
        <v>24</v>
      </c>
      <c r="AB463" s="80">
        <f t="shared" si="295"/>
        <v>1</v>
      </c>
      <c r="AC463" s="642"/>
      <c r="AD463" s="7"/>
      <c r="AE463" s="7"/>
      <c r="AF463" s="7"/>
      <c r="AG463" s="7"/>
      <c r="AH463" s="7"/>
      <c r="AI463" s="7"/>
      <c r="AJ463" s="7"/>
      <c r="AK463" s="7"/>
      <c r="AL463" s="7"/>
      <c r="AM463" s="7"/>
      <c r="AN463" s="7"/>
      <c r="AO463" s="7"/>
      <c r="AP463" s="7"/>
      <c r="AQ463" s="7"/>
      <c r="AR463" s="7"/>
      <c r="AS463" s="7"/>
      <c r="AT463" s="7"/>
      <c r="AU463" s="7"/>
      <c r="AV463" s="55"/>
      <c r="AW463" s="7"/>
      <c r="AX463" s="7"/>
      <c r="AY463" s="7"/>
      <c r="AZ463" s="7"/>
      <c r="BA463" s="7"/>
      <c r="BB463" s="7"/>
      <c r="BC463" s="7"/>
      <c r="BD463" s="7"/>
      <c r="BE463" s="7"/>
      <c r="BF463" s="7"/>
      <c r="BG463" s="7"/>
      <c r="BH463" s="7"/>
      <c r="BI463" s="7"/>
      <c r="BJ463" s="7"/>
      <c r="BK463" s="7" t="s">
        <v>1317</v>
      </c>
      <c r="BL463" s="781">
        <v>2</v>
      </c>
      <c r="BM463" s="221">
        <v>2</v>
      </c>
      <c r="BN463" s="221">
        <v>2</v>
      </c>
      <c r="BO463" s="221">
        <v>2</v>
      </c>
      <c r="BP463" s="221">
        <v>2</v>
      </c>
      <c r="BQ463" s="221">
        <v>2</v>
      </c>
      <c r="BR463" s="798">
        <v>2</v>
      </c>
      <c r="BS463" s="226">
        <v>1</v>
      </c>
      <c r="BT463" s="221">
        <v>2</v>
      </c>
      <c r="BU463" s="221">
        <v>2</v>
      </c>
      <c r="BV463" s="221">
        <v>2</v>
      </c>
      <c r="BW463" s="798">
        <v>2</v>
      </c>
      <c r="BX463" s="221">
        <v>1</v>
      </c>
      <c r="BY463" s="798">
        <v>2</v>
      </c>
      <c r="BZ463" s="798">
        <v>2</v>
      </c>
      <c r="CA463" s="221">
        <v>2</v>
      </c>
      <c r="CB463" s="221">
        <v>2</v>
      </c>
      <c r="CC463" s="221">
        <v>2</v>
      </c>
      <c r="CD463" s="337">
        <v>2</v>
      </c>
      <c r="CE463" s="221">
        <v>2</v>
      </c>
      <c r="CF463" s="221">
        <v>2</v>
      </c>
      <c r="CG463" s="221">
        <v>2</v>
      </c>
      <c r="CH463" s="221">
        <v>2</v>
      </c>
      <c r="CI463" s="221">
        <v>2</v>
      </c>
      <c r="CJ463" s="337">
        <v>2</v>
      </c>
      <c r="CK463" s="221">
        <v>2</v>
      </c>
      <c r="CL463" s="222">
        <f t="shared" si="296"/>
        <v>24</v>
      </c>
      <c r="CM463" s="237">
        <f t="shared" si="297"/>
        <v>0.92307692307692313</v>
      </c>
      <c r="CN463" s="222">
        <f t="shared" si="298"/>
        <v>2</v>
      </c>
      <c r="CO463" s="237">
        <f t="shared" si="299"/>
        <v>7.6923076923076927E-2</v>
      </c>
      <c r="CP463" s="222">
        <f t="shared" si="300"/>
        <v>0</v>
      </c>
      <c r="CQ463" s="237">
        <f t="shared" si="301"/>
        <v>0</v>
      </c>
      <c r="CR463" s="222">
        <f t="shared" si="302"/>
        <v>0</v>
      </c>
      <c r="CS463" s="237">
        <f t="shared" si="303"/>
        <v>0</v>
      </c>
      <c r="CT463" s="223">
        <f t="shared" si="304"/>
        <v>1.9230769230769231</v>
      </c>
      <c r="CU463" s="223" t="str">
        <f t="shared" si="305"/>
        <v>Đạt mục tiêu</v>
      </c>
      <c r="CV463" s="5"/>
    </row>
    <row r="464" spans="1:101" s="1" customFormat="1" ht="108.5">
      <c r="A464" s="227">
        <v>160</v>
      </c>
      <c r="B464" s="51" t="s">
        <v>3067</v>
      </c>
      <c r="C464" s="151" t="s">
        <v>41</v>
      </c>
      <c r="D464" s="51" t="s">
        <v>621</v>
      </c>
      <c r="E464" s="151" t="s">
        <v>41</v>
      </c>
      <c r="F464" s="51" t="s">
        <v>621</v>
      </c>
      <c r="G464" s="51" t="s">
        <v>2361</v>
      </c>
      <c r="H464" s="159"/>
      <c r="I464" s="697" t="s">
        <v>2464</v>
      </c>
      <c r="J464" s="63"/>
      <c r="K464" s="466"/>
      <c r="L464" s="5" t="s">
        <v>52</v>
      </c>
      <c r="M464" s="212" t="s">
        <v>31</v>
      </c>
      <c r="N464" s="165" t="s">
        <v>11</v>
      </c>
      <c r="O464" s="221" t="s">
        <v>29</v>
      </c>
      <c r="P464" s="221" t="s">
        <v>24</v>
      </c>
      <c r="Q464" s="5"/>
      <c r="R464" s="5"/>
      <c r="S464" s="5"/>
      <c r="T464" s="5"/>
      <c r="U464" s="6"/>
      <c r="V464" s="5" t="s">
        <v>24</v>
      </c>
      <c r="W464" s="5"/>
      <c r="X464" s="5"/>
      <c r="Y464" s="5"/>
      <c r="Z464" s="5"/>
      <c r="AA464" s="5"/>
      <c r="AB464" s="80">
        <f t="shared" si="295"/>
        <v>1</v>
      </c>
      <c r="AC464" s="642"/>
      <c r="AD464" s="7"/>
      <c r="AE464" s="7"/>
      <c r="AF464" s="7"/>
      <c r="AG464" s="7"/>
      <c r="AH464" s="7"/>
      <c r="AI464" s="7"/>
      <c r="AJ464" s="7"/>
      <c r="AK464" s="7"/>
      <c r="AL464" s="7"/>
      <c r="AM464" s="7"/>
      <c r="AN464" s="7"/>
      <c r="AO464" s="7"/>
      <c r="AP464" s="7"/>
      <c r="AQ464" s="7"/>
      <c r="AR464" s="7"/>
      <c r="AS464" s="7"/>
      <c r="AT464" s="7"/>
      <c r="AU464" s="7"/>
      <c r="AV464" s="55"/>
      <c r="AW464" s="7"/>
      <c r="AX464" s="7" t="s">
        <v>1318</v>
      </c>
      <c r="AY464" s="7"/>
      <c r="AZ464" s="7"/>
      <c r="BA464" s="7"/>
      <c r="BB464" s="7"/>
      <c r="BC464" s="7"/>
      <c r="BD464" s="7"/>
      <c r="BE464" s="7"/>
      <c r="BF464" s="7"/>
      <c r="BG464" s="7"/>
      <c r="BH464" s="7"/>
      <c r="BI464" s="7"/>
      <c r="BJ464" s="7"/>
      <c r="BK464" s="7"/>
      <c r="BL464" s="781">
        <v>1</v>
      </c>
      <c r="BM464" s="221">
        <v>2</v>
      </c>
      <c r="BN464" s="221">
        <v>2</v>
      </c>
      <c r="BO464" s="221">
        <v>2</v>
      </c>
      <c r="BP464" s="221">
        <v>1</v>
      </c>
      <c r="BQ464" s="221">
        <v>2</v>
      </c>
      <c r="BR464" s="798">
        <v>2</v>
      </c>
      <c r="BS464" s="226">
        <v>1</v>
      </c>
      <c r="BT464" s="221">
        <v>2</v>
      </c>
      <c r="BU464" s="221">
        <v>2</v>
      </c>
      <c r="BV464" s="221">
        <v>2</v>
      </c>
      <c r="BW464" s="798">
        <v>2</v>
      </c>
      <c r="BX464" s="221">
        <v>2</v>
      </c>
      <c r="BY464" s="798">
        <v>2</v>
      </c>
      <c r="BZ464" s="798">
        <v>2</v>
      </c>
      <c r="CA464" s="221">
        <v>1</v>
      </c>
      <c r="CB464" s="221">
        <v>2</v>
      </c>
      <c r="CC464" s="221">
        <v>1</v>
      </c>
      <c r="CD464" s="337">
        <v>2</v>
      </c>
      <c r="CE464" s="221">
        <v>2</v>
      </c>
      <c r="CF464" s="221">
        <v>2</v>
      </c>
      <c r="CG464" s="221">
        <v>2</v>
      </c>
      <c r="CH464" s="221">
        <v>2</v>
      </c>
      <c r="CI464" s="221">
        <v>2</v>
      </c>
      <c r="CJ464" s="337">
        <v>2</v>
      </c>
      <c r="CK464" s="221">
        <v>2</v>
      </c>
      <c r="CL464" s="222">
        <f t="shared" si="296"/>
        <v>21</v>
      </c>
      <c r="CM464" s="237">
        <f t="shared" si="297"/>
        <v>0.80769230769230771</v>
      </c>
      <c r="CN464" s="222">
        <f t="shared" si="298"/>
        <v>5</v>
      </c>
      <c r="CO464" s="237">
        <f t="shared" si="299"/>
        <v>0.19230769230769232</v>
      </c>
      <c r="CP464" s="222">
        <f t="shared" si="300"/>
        <v>0</v>
      </c>
      <c r="CQ464" s="237">
        <f t="shared" si="301"/>
        <v>0</v>
      </c>
      <c r="CR464" s="222">
        <f t="shared" si="302"/>
        <v>0</v>
      </c>
      <c r="CS464" s="237">
        <f t="shared" si="303"/>
        <v>0</v>
      </c>
      <c r="CT464" s="223">
        <f t="shared" si="304"/>
        <v>1.8076923076923077</v>
      </c>
      <c r="CU464" s="223" t="str">
        <f t="shared" si="305"/>
        <v>Đạt mục tiêu</v>
      </c>
      <c r="CV464" s="5"/>
    </row>
    <row r="465" spans="1:100" s="23" customFormat="1" ht="55.5">
      <c r="A465" s="1108">
        <v>161</v>
      </c>
      <c r="B465" s="1024" t="s">
        <v>2946</v>
      </c>
      <c r="C465" s="1033" t="s">
        <v>41</v>
      </c>
      <c r="D465" s="1024" t="s">
        <v>438</v>
      </c>
      <c r="E465" s="1033" t="s">
        <v>41</v>
      </c>
      <c r="F465" s="1024" t="s">
        <v>438</v>
      </c>
      <c r="G465" s="217" t="s">
        <v>1205</v>
      </c>
      <c r="H465" s="217"/>
      <c r="I465" s="551" t="s">
        <v>2464</v>
      </c>
      <c r="J465" s="63"/>
      <c r="K465" s="466"/>
      <c r="L465" s="44" t="s">
        <v>32</v>
      </c>
      <c r="M465" s="212" t="s">
        <v>31</v>
      </c>
      <c r="N465" s="165" t="s">
        <v>11</v>
      </c>
      <c r="O465" s="221" t="s">
        <v>29</v>
      </c>
      <c r="P465" s="221" t="s">
        <v>24</v>
      </c>
      <c r="Q465" s="6"/>
      <c r="R465" s="6"/>
      <c r="S465" s="6"/>
      <c r="T465" s="6"/>
      <c r="U465" s="6"/>
      <c r="V465" s="6"/>
      <c r="W465" s="6"/>
      <c r="X465" s="6"/>
      <c r="Y465" s="6"/>
      <c r="Z465" s="6"/>
      <c r="AA465" s="6" t="s">
        <v>24</v>
      </c>
      <c r="AB465" s="80">
        <f t="shared" si="295"/>
        <v>1</v>
      </c>
      <c r="AC465" s="656"/>
      <c r="AD465" s="21"/>
      <c r="AE465" s="21"/>
      <c r="AF465" s="21"/>
      <c r="AG465" s="21"/>
      <c r="AH465" s="21"/>
      <c r="AI465" s="21"/>
      <c r="AJ465" s="21"/>
      <c r="AK465" s="21"/>
      <c r="AL465" s="21"/>
      <c r="AM465" s="21"/>
      <c r="AN465" s="21"/>
      <c r="AO465" s="21"/>
      <c r="AP465" s="21"/>
      <c r="AQ465" s="21"/>
      <c r="AR465" s="21"/>
      <c r="AS465" s="21"/>
      <c r="AT465" s="21"/>
      <c r="AU465" s="21"/>
      <c r="AV465" s="59"/>
      <c r="AW465" s="21"/>
      <c r="AX465" s="21"/>
      <c r="AY465" s="21"/>
      <c r="AZ465" s="21"/>
      <c r="BA465" s="21"/>
      <c r="BB465" s="21"/>
      <c r="BC465" s="21"/>
      <c r="BD465" s="21"/>
      <c r="BE465" s="21"/>
      <c r="BF465" s="21"/>
      <c r="BG465" s="21"/>
      <c r="BH465" s="21"/>
      <c r="BI465" s="21"/>
      <c r="BJ465" s="21" t="s">
        <v>1318</v>
      </c>
      <c r="BK465" s="21"/>
      <c r="BL465" s="781">
        <v>2</v>
      </c>
      <c r="BM465" s="221">
        <v>2</v>
      </c>
      <c r="BN465" s="221">
        <v>2</v>
      </c>
      <c r="BO465" s="221">
        <v>2</v>
      </c>
      <c r="BP465" s="221">
        <v>2</v>
      </c>
      <c r="BQ465" s="221">
        <v>2</v>
      </c>
      <c r="BR465" s="798">
        <v>2</v>
      </c>
      <c r="BS465" s="226">
        <v>1</v>
      </c>
      <c r="BT465" s="221">
        <v>2</v>
      </c>
      <c r="BU465" s="221">
        <v>2</v>
      </c>
      <c r="BV465" s="221">
        <v>2</v>
      </c>
      <c r="BW465" s="798">
        <v>2</v>
      </c>
      <c r="BX465" s="221">
        <v>2</v>
      </c>
      <c r="BY465" s="798">
        <v>2</v>
      </c>
      <c r="BZ465" s="798">
        <v>2</v>
      </c>
      <c r="CA465" s="221">
        <v>2</v>
      </c>
      <c r="CB465" s="221">
        <v>2</v>
      </c>
      <c r="CC465" s="221">
        <v>2</v>
      </c>
      <c r="CD465" s="337">
        <v>2</v>
      </c>
      <c r="CE465" s="221">
        <v>2</v>
      </c>
      <c r="CF465" s="221">
        <v>2</v>
      </c>
      <c r="CG465" s="221">
        <v>2</v>
      </c>
      <c r="CH465" s="221">
        <v>2</v>
      </c>
      <c r="CI465" s="221">
        <v>2</v>
      </c>
      <c r="CJ465" s="337">
        <v>2</v>
      </c>
      <c r="CK465" s="221">
        <v>2</v>
      </c>
      <c r="CL465" s="222">
        <f t="shared" si="296"/>
        <v>25</v>
      </c>
      <c r="CM465" s="237">
        <f t="shared" si="297"/>
        <v>0.96153846153846156</v>
      </c>
      <c r="CN465" s="222">
        <f t="shared" si="298"/>
        <v>1</v>
      </c>
      <c r="CO465" s="237">
        <f t="shared" si="299"/>
        <v>3.8461538461538464E-2</v>
      </c>
      <c r="CP465" s="222">
        <f t="shared" si="300"/>
        <v>0</v>
      </c>
      <c r="CQ465" s="237">
        <f t="shared" si="301"/>
        <v>0</v>
      </c>
      <c r="CR465" s="222">
        <f t="shared" si="302"/>
        <v>0</v>
      </c>
      <c r="CS465" s="237">
        <f t="shared" si="303"/>
        <v>0</v>
      </c>
      <c r="CT465" s="223">
        <f t="shared" si="304"/>
        <v>1.9615384615384615</v>
      </c>
      <c r="CU465" s="223" t="str">
        <f t="shared" si="305"/>
        <v>Đạt mục tiêu</v>
      </c>
      <c r="CV465" s="6"/>
    </row>
    <row r="466" spans="1:100" s="23" customFormat="1" ht="55.5">
      <c r="A466" s="1108"/>
      <c r="B466" s="1024"/>
      <c r="C466" s="1033"/>
      <c r="D466" s="1024"/>
      <c r="E466" s="1033"/>
      <c r="F466" s="1024"/>
      <c r="G466" s="217" t="s">
        <v>1579</v>
      </c>
      <c r="H466" s="217"/>
      <c r="I466" s="551" t="s">
        <v>2464</v>
      </c>
      <c r="J466" s="63"/>
      <c r="K466" s="466"/>
      <c r="L466" s="44" t="s">
        <v>32</v>
      </c>
      <c r="M466" s="212" t="s">
        <v>31</v>
      </c>
      <c r="N466" s="165" t="s">
        <v>11</v>
      </c>
      <c r="O466" s="221" t="s">
        <v>29</v>
      </c>
      <c r="P466" s="221" t="s">
        <v>24</v>
      </c>
      <c r="Q466" s="6"/>
      <c r="R466" s="6"/>
      <c r="S466" s="6"/>
      <c r="T466" s="6"/>
      <c r="U466" s="6"/>
      <c r="V466" s="6"/>
      <c r="W466" s="6"/>
      <c r="X466" s="6"/>
      <c r="Y466" s="6"/>
      <c r="Z466" s="6"/>
      <c r="AA466" s="6" t="s">
        <v>24</v>
      </c>
      <c r="AB466" s="80">
        <f t="shared" si="295"/>
        <v>1</v>
      </c>
      <c r="AC466" s="656"/>
      <c r="AD466" s="21"/>
      <c r="AE466" s="21"/>
      <c r="AF466" s="21"/>
      <c r="AG466" s="21"/>
      <c r="AH466" s="21"/>
      <c r="AI466" s="21"/>
      <c r="AJ466" s="21"/>
      <c r="AK466" s="21"/>
      <c r="AL466" s="21"/>
      <c r="AM466" s="21"/>
      <c r="AN466" s="21"/>
      <c r="AO466" s="21"/>
      <c r="AP466" s="21"/>
      <c r="AQ466" s="21"/>
      <c r="AR466" s="21"/>
      <c r="AS466" s="21"/>
      <c r="AT466" s="21"/>
      <c r="AU466" s="21"/>
      <c r="AV466" s="59"/>
      <c r="AW466" s="21"/>
      <c r="AX466" s="21"/>
      <c r="AY466" s="21"/>
      <c r="AZ466" s="21"/>
      <c r="BA466" s="21"/>
      <c r="BB466" s="21"/>
      <c r="BC466" s="21"/>
      <c r="BD466" s="21"/>
      <c r="BE466" s="21"/>
      <c r="BF466" s="21"/>
      <c r="BG466" s="21"/>
      <c r="BH466" s="21"/>
      <c r="BI466" s="21"/>
      <c r="BJ466" s="21" t="s">
        <v>1318</v>
      </c>
      <c r="BK466" s="21"/>
      <c r="BL466" s="781">
        <v>2</v>
      </c>
      <c r="BM466" s="221">
        <v>2</v>
      </c>
      <c r="BN466" s="221">
        <v>2</v>
      </c>
      <c r="BO466" s="221">
        <v>2</v>
      </c>
      <c r="BP466" s="221">
        <v>2</v>
      </c>
      <c r="BQ466" s="221">
        <v>2</v>
      </c>
      <c r="BR466" s="798">
        <v>2</v>
      </c>
      <c r="BS466" s="226">
        <v>1</v>
      </c>
      <c r="BT466" s="221">
        <v>2</v>
      </c>
      <c r="BU466" s="221">
        <v>2</v>
      </c>
      <c r="BV466" s="221">
        <v>2</v>
      </c>
      <c r="BW466" s="798">
        <v>2</v>
      </c>
      <c r="BX466" s="221">
        <v>2</v>
      </c>
      <c r="BY466" s="798">
        <v>2</v>
      </c>
      <c r="BZ466" s="798">
        <v>2</v>
      </c>
      <c r="CA466" s="221">
        <v>2</v>
      </c>
      <c r="CB466" s="221">
        <v>2</v>
      </c>
      <c r="CC466" s="221">
        <v>2</v>
      </c>
      <c r="CD466" s="337">
        <v>2</v>
      </c>
      <c r="CE466" s="221">
        <v>2</v>
      </c>
      <c r="CF466" s="221">
        <v>2</v>
      </c>
      <c r="CG466" s="221">
        <v>2</v>
      </c>
      <c r="CH466" s="221">
        <v>2</v>
      </c>
      <c r="CI466" s="221">
        <v>2</v>
      </c>
      <c r="CJ466" s="337">
        <v>2</v>
      </c>
      <c r="CK466" s="221">
        <v>2</v>
      </c>
      <c r="CL466" s="222">
        <f t="shared" si="296"/>
        <v>25</v>
      </c>
      <c r="CM466" s="237">
        <f t="shared" si="297"/>
        <v>0.96153846153846156</v>
      </c>
      <c r="CN466" s="222">
        <f t="shared" si="298"/>
        <v>1</v>
      </c>
      <c r="CO466" s="237">
        <f t="shared" si="299"/>
        <v>3.8461538461538464E-2</v>
      </c>
      <c r="CP466" s="222">
        <f t="shared" si="300"/>
        <v>0</v>
      </c>
      <c r="CQ466" s="237">
        <f t="shared" si="301"/>
        <v>0</v>
      </c>
      <c r="CR466" s="222">
        <f t="shared" si="302"/>
        <v>0</v>
      </c>
      <c r="CS466" s="237">
        <f t="shared" si="303"/>
        <v>0</v>
      </c>
      <c r="CT466" s="223">
        <f t="shared" si="304"/>
        <v>1.9615384615384615</v>
      </c>
      <c r="CU466" s="223" t="str">
        <f t="shared" si="305"/>
        <v>Đạt mục tiêu</v>
      </c>
      <c r="CV466" s="6"/>
    </row>
    <row r="467" spans="1:100" s="23" customFormat="1" ht="15.5">
      <c r="A467" s="453"/>
      <c r="B467" s="1221" t="s">
        <v>1580</v>
      </c>
      <c r="C467" s="1221"/>
      <c r="D467" s="1221"/>
      <c r="E467" s="1221"/>
      <c r="F467" s="1221"/>
      <c r="G467" s="1221"/>
      <c r="H467" s="584"/>
      <c r="I467" s="431"/>
      <c r="J467" s="454"/>
      <c r="K467" s="506"/>
      <c r="L467" s="454"/>
      <c r="M467" s="454"/>
      <c r="N467" s="454"/>
      <c r="O467" s="454"/>
      <c r="P467" s="454"/>
      <c r="Q467" s="6"/>
      <c r="R467" s="6"/>
      <c r="S467" s="6"/>
      <c r="T467" s="6"/>
      <c r="U467" s="6"/>
      <c r="V467" s="6"/>
      <c r="W467" s="6"/>
      <c r="X467" s="6"/>
      <c r="Y467" s="6"/>
      <c r="Z467" s="6"/>
      <c r="AA467" s="6" t="s">
        <v>38</v>
      </c>
      <c r="AB467" s="296" t="s">
        <v>38</v>
      </c>
      <c r="AC467" s="644" t="s">
        <v>38</v>
      </c>
      <c r="AD467" s="296" t="s">
        <v>38</v>
      </c>
      <c r="AE467" s="296" t="s">
        <v>38</v>
      </c>
      <c r="AF467" s="296" t="s">
        <v>38</v>
      </c>
      <c r="AG467" s="296" t="s">
        <v>38</v>
      </c>
      <c r="AH467" s="296" t="s">
        <v>38</v>
      </c>
      <c r="AI467" s="296" t="s">
        <v>38</v>
      </c>
      <c r="AJ467" s="296" t="s">
        <v>38</v>
      </c>
      <c r="AK467" s="296" t="s">
        <v>38</v>
      </c>
      <c r="AL467" s="296" t="s">
        <v>38</v>
      </c>
      <c r="AM467" s="296" t="s">
        <v>38</v>
      </c>
      <c r="AN467" s="296" t="s">
        <v>38</v>
      </c>
      <c r="AO467" s="296" t="s">
        <v>38</v>
      </c>
      <c r="AP467" s="296" t="s">
        <v>38</v>
      </c>
      <c r="AQ467" s="296" t="s">
        <v>38</v>
      </c>
      <c r="AR467" s="296" t="s">
        <v>38</v>
      </c>
      <c r="AS467" s="296" t="s">
        <v>38</v>
      </c>
      <c r="AT467" s="296" t="s">
        <v>38</v>
      </c>
      <c r="AU467" s="296" t="s">
        <v>38</v>
      </c>
      <c r="AV467" s="296" t="s">
        <v>38</v>
      </c>
      <c r="AW467" s="296" t="s">
        <v>38</v>
      </c>
      <c r="AX467" s="296" t="s">
        <v>38</v>
      </c>
      <c r="AY467" s="296"/>
      <c r="AZ467" s="296"/>
      <c r="BA467" s="296" t="s">
        <v>38</v>
      </c>
      <c r="BB467" s="296" t="s">
        <v>38</v>
      </c>
      <c r="BC467" s="296" t="s">
        <v>38</v>
      </c>
      <c r="BD467" s="296" t="s">
        <v>38</v>
      </c>
      <c r="BE467" s="296" t="s">
        <v>38</v>
      </c>
      <c r="BF467" s="296" t="s">
        <v>38</v>
      </c>
      <c r="BG467" s="296" t="s">
        <v>38</v>
      </c>
      <c r="BH467" s="296" t="s">
        <v>38</v>
      </c>
      <c r="BI467" s="296" t="s">
        <v>38</v>
      </c>
      <c r="BJ467" s="296" t="s">
        <v>38</v>
      </c>
      <c r="BK467" s="296" t="s">
        <v>38</v>
      </c>
      <c r="BL467" s="784" t="s">
        <v>38</v>
      </c>
      <c r="BM467" s="296" t="s">
        <v>38</v>
      </c>
      <c r="BN467" s="296" t="s">
        <v>38</v>
      </c>
      <c r="BO467" s="296" t="s">
        <v>38</v>
      </c>
      <c r="BP467" s="296" t="s">
        <v>38</v>
      </c>
      <c r="BQ467" s="296" t="s">
        <v>38</v>
      </c>
      <c r="BR467" s="800" t="s">
        <v>38</v>
      </c>
      <c r="BS467" s="296" t="s">
        <v>38</v>
      </c>
      <c r="BT467" s="296" t="s">
        <v>38</v>
      </c>
      <c r="BU467" s="296" t="s">
        <v>38</v>
      </c>
      <c r="BV467" s="296" t="s">
        <v>38</v>
      </c>
      <c r="BW467" s="800" t="s">
        <v>38</v>
      </c>
      <c r="BX467" s="296" t="s">
        <v>38</v>
      </c>
      <c r="BY467" s="800" t="s">
        <v>38</v>
      </c>
      <c r="BZ467" s="800" t="s">
        <v>38</v>
      </c>
      <c r="CA467" s="296" t="s">
        <v>38</v>
      </c>
      <c r="CB467" s="296" t="s">
        <v>38</v>
      </c>
      <c r="CC467" s="296" t="s">
        <v>38</v>
      </c>
      <c r="CD467" s="297" t="s">
        <v>38</v>
      </c>
      <c r="CE467" s="296" t="s">
        <v>38</v>
      </c>
      <c r="CF467" s="296" t="s">
        <v>38</v>
      </c>
      <c r="CG467" s="296" t="s">
        <v>38</v>
      </c>
      <c r="CH467" s="296" t="s">
        <v>38</v>
      </c>
      <c r="CI467" s="296" t="s">
        <v>38</v>
      </c>
      <c r="CJ467" s="297" t="s">
        <v>38</v>
      </c>
      <c r="CK467" s="296" t="s">
        <v>38</v>
      </c>
      <c r="CL467" s="296" t="s">
        <v>38</v>
      </c>
      <c r="CM467" s="296" t="s">
        <v>38</v>
      </c>
      <c r="CN467" s="296" t="s">
        <v>38</v>
      </c>
      <c r="CO467" s="296" t="s">
        <v>38</v>
      </c>
      <c r="CP467" s="296" t="s">
        <v>38</v>
      </c>
      <c r="CQ467" s="296" t="s">
        <v>38</v>
      </c>
      <c r="CR467" s="296" t="s">
        <v>38</v>
      </c>
      <c r="CS467" s="296" t="s">
        <v>38</v>
      </c>
      <c r="CT467" s="296" t="s">
        <v>38</v>
      </c>
      <c r="CU467" s="296" t="s">
        <v>38</v>
      </c>
      <c r="CV467" s="296" t="s">
        <v>38</v>
      </c>
    </row>
    <row r="468" spans="1:100" s="23" customFormat="1" ht="77.5">
      <c r="A468" s="1108">
        <v>162</v>
      </c>
      <c r="B468" s="1044" t="s">
        <v>2944</v>
      </c>
      <c r="C468" s="1033" t="s">
        <v>41</v>
      </c>
      <c r="D468" s="217" t="s">
        <v>1145</v>
      </c>
      <c r="E468" s="1109" t="s">
        <v>35</v>
      </c>
      <c r="F468" s="217" t="s">
        <v>2102</v>
      </c>
      <c r="G468" s="217" t="s">
        <v>2945</v>
      </c>
      <c r="H468" s="217"/>
      <c r="I468" s="551" t="s">
        <v>2464</v>
      </c>
      <c r="J468" s="63"/>
      <c r="K468" s="466"/>
      <c r="L468" s="44" t="s">
        <v>32</v>
      </c>
      <c r="M468" s="212" t="s">
        <v>31</v>
      </c>
      <c r="N468" s="165" t="s">
        <v>11</v>
      </c>
      <c r="O468" s="221" t="s">
        <v>29</v>
      </c>
      <c r="P468" s="221" t="s">
        <v>24</v>
      </c>
      <c r="Q468" s="6"/>
      <c r="R468" s="6"/>
      <c r="S468" s="6"/>
      <c r="T468" s="6"/>
      <c r="U468" s="6"/>
      <c r="V468" s="6"/>
      <c r="W468" s="6"/>
      <c r="X468" s="6"/>
      <c r="Y468" s="6"/>
      <c r="Z468" s="6"/>
      <c r="AA468" s="6" t="s">
        <v>24</v>
      </c>
      <c r="AB468" s="80">
        <f>COUNTIF($Q468:$AA468,"x")</f>
        <v>1</v>
      </c>
      <c r="AC468" s="656"/>
      <c r="AD468" s="21"/>
      <c r="AE468" s="21"/>
      <c r="AF468" s="21"/>
      <c r="AG468" s="21"/>
      <c r="AH468" s="21"/>
      <c r="AI468" s="21"/>
      <c r="AJ468" s="21"/>
      <c r="AK468" s="21"/>
      <c r="AL468" s="21"/>
      <c r="AM468" s="21"/>
      <c r="AN468" s="21"/>
      <c r="AO468" s="21"/>
      <c r="AP468" s="21"/>
      <c r="AQ468" s="21"/>
      <c r="AR468" s="21"/>
      <c r="AS468" s="21"/>
      <c r="AT468" s="21"/>
      <c r="AU468" s="21"/>
      <c r="AV468" s="59"/>
      <c r="AW468" s="21"/>
      <c r="AX468" s="21"/>
      <c r="AY468" s="21"/>
      <c r="AZ468" s="21"/>
      <c r="BA468" s="21"/>
      <c r="BB468" s="21"/>
      <c r="BC468" s="21"/>
      <c r="BD468" s="21"/>
      <c r="BE468" s="21"/>
      <c r="BF468" s="21"/>
      <c r="BG468" s="21"/>
      <c r="BH468" s="21"/>
      <c r="BI468" s="21"/>
      <c r="BJ468" s="21"/>
      <c r="BK468" s="21" t="s">
        <v>1317</v>
      </c>
      <c r="BL468" s="781">
        <v>2</v>
      </c>
      <c r="BM468" s="221">
        <v>2</v>
      </c>
      <c r="BN468" s="221">
        <v>2</v>
      </c>
      <c r="BO468" s="221">
        <v>2</v>
      </c>
      <c r="BP468" s="221">
        <v>2</v>
      </c>
      <c r="BQ468" s="221">
        <v>2</v>
      </c>
      <c r="BR468" s="798">
        <v>2</v>
      </c>
      <c r="BS468" s="226">
        <v>2</v>
      </c>
      <c r="BT468" s="221">
        <v>2</v>
      </c>
      <c r="BU468" s="221">
        <v>2</v>
      </c>
      <c r="BV468" s="221">
        <v>2</v>
      </c>
      <c r="BW468" s="798">
        <v>2</v>
      </c>
      <c r="BX468" s="221">
        <v>2</v>
      </c>
      <c r="BY468" s="798">
        <v>2</v>
      </c>
      <c r="BZ468" s="798">
        <v>2</v>
      </c>
      <c r="CA468" s="221">
        <v>2</v>
      </c>
      <c r="CB468" s="221">
        <v>2</v>
      </c>
      <c r="CC468" s="221">
        <v>2</v>
      </c>
      <c r="CD468" s="337">
        <v>2</v>
      </c>
      <c r="CE468" s="221">
        <v>1</v>
      </c>
      <c r="CF468" s="221">
        <v>2</v>
      </c>
      <c r="CG468" s="221">
        <v>2</v>
      </c>
      <c r="CH468" s="221">
        <v>2</v>
      </c>
      <c r="CI468" s="221">
        <v>2</v>
      </c>
      <c r="CJ468" s="337">
        <v>2</v>
      </c>
      <c r="CK468" s="221">
        <v>2</v>
      </c>
      <c r="CL468" s="222">
        <f>COUNTIF(BL468:CK468,"2")</f>
        <v>25</v>
      </c>
      <c r="CM468" s="237">
        <f t="shared" si="297"/>
        <v>0.96153846153846156</v>
      </c>
      <c r="CN468" s="222">
        <f>COUNTIF(BL468:CK468,"1")</f>
        <v>1</v>
      </c>
      <c r="CO468" s="237">
        <f t="shared" si="299"/>
        <v>3.8461538461538464E-2</v>
      </c>
      <c r="CP468" s="222">
        <f>COUNTIF(BL468:CK468,"0")</f>
        <v>0</v>
      </c>
      <c r="CQ468" s="237">
        <f t="shared" si="301"/>
        <v>0</v>
      </c>
      <c r="CR468" s="222">
        <f>COUNTIF(BL468:CK468,"KĐG")</f>
        <v>0</v>
      </c>
      <c r="CS468" s="237">
        <f t="shared" si="303"/>
        <v>0</v>
      </c>
      <c r="CT468" s="223">
        <f t="shared" si="304"/>
        <v>1.9615384615384615</v>
      </c>
      <c r="CU468" s="223" t="str">
        <f t="shared" si="305"/>
        <v>Đạt mục tiêu</v>
      </c>
      <c r="CV468" s="6"/>
    </row>
    <row r="469" spans="1:100" s="23" customFormat="1" ht="93">
      <c r="A469" s="1108"/>
      <c r="B469" s="1044"/>
      <c r="C469" s="1033"/>
      <c r="D469" s="217" t="s">
        <v>1146</v>
      </c>
      <c r="E469" s="1109"/>
      <c r="F469" s="217" t="s">
        <v>1146</v>
      </c>
      <c r="G469" s="217" t="s">
        <v>2105</v>
      </c>
      <c r="H469" s="217"/>
      <c r="I469" s="551" t="s">
        <v>2464</v>
      </c>
      <c r="J469" s="63"/>
      <c r="K469" s="466"/>
      <c r="L469" s="44" t="s">
        <v>32</v>
      </c>
      <c r="M469" s="212" t="s">
        <v>31</v>
      </c>
      <c r="N469" s="165" t="s">
        <v>11</v>
      </c>
      <c r="O469" s="221" t="s">
        <v>29</v>
      </c>
      <c r="P469" s="221" t="s">
        <v>24</v>
      </c>
      <c r="Q469" s="6"/>
      <c r="R469" s="6"/>
      <c r="S469" s="6"/>
      <c r="T469" s="6"/>
      <c r="U469" s="6"/>
      <c r="V469" s="6"/>
      <c r="W469" s="6"/>
      <c r="X469" s="6"/>
      <c r="Y469" s="6"/>
      <c r="Z469" s="6"/>
      <c r="AA469" s="6" t="s">
        <v>24</v>
      </c>
      <c r="AB469" s="80">
        <f>COUNTIF($Q469:$AA469,"x")</f>
        <v>1</v>
      </c>
      <c r="AC469" s="656"/>
      <c r="AD469" s="21"/>
      <c r="AE469" s="21"/>
      <c r="AF469" s="21"/>
      <c r="AG469" s="21"/>
      <c r="AH469" s="21"/>
      <c r="AI469" s="21"/>
      <c r="AJ469" s="21"/>
      <c r="AK469" s="21"/>
      <c r="AL469" s="21"/>
      <c r="AM469" s="21"/>
      <c r="AN469" s="21"/>
      <c r="AO469" s="21"/>
      <c r="AP469" s="21"/>
      <c r="AQ469" s="21"/>
      <c r="AR469" s="21"/>
      <c r="AS469" s="21"/>
      <c r="AT469" s="21"/>
      <c r="AU469" s="21"/>
      <c r="AV469" s="59"/>
      <c r="AW469" s="21"/>
      <c r="AX469" s="21"/>
      <c r="AY469" s="21"/>
      <c r="AZ469" s="21"/>
      <c r="BA469" s="21"/>
      <c r="BB469" s="21"/>
      <c r="BC469" s="21"/>
      <c r="BD469" s="21"/>
      <c r="BE469" s="21"/>
      <c r="BF469" s="21"/>
      <c r="BG469" s="21"/>
      <c r="BH469" s="21"/>
      <c r="BI469" s="21"/>
      <c r="BJ469" s="21"/>
      <c r="BK469" s="21" t="s">
        <v>1316</v>
      </c>
      <c r="BL469" s="781">
        <v>1</v>
      </c>
      <c r="BM469" s="221">
        <v>2</v>
      </c>
      <c r="BN469" s="221">
        <v>2</v>
      </c>
      <c r="BO469" s="221">
        <v>2</v>
      </c>
      <c r="BP469" s="221">
        <v>1</v>
      </c>
      <c r="BQ469" s="221">
        <v>2</v>
      </c>
      <c r="BR469" s="798">
        <v>1</v>
      </c>
      <c r="BS469" s="226">
        <v>2</v>
      </c>
      <c r="BT469" s="221">
        <v>2</v>
      </c>
      <c r="BU469" s="221">
        <v>2</v>
      </c>
      <c r="BV469" s="221">
        <v>2</v>
      </c>
      <c r="BW469" s="798">
        <v>2</v>
      </c>
      <c r="BX469" s="221">
        <v>1</v>
      </c>
      <c r="BY469" s="798">
        <v>2</v>
      </c>
      <c r="BZ469" s="798">
        <v>2</v>
      </c>
      <c r="CA469" s="221">
        <v>2</v>
      </c>
      <c r="CB469" s="221">
        <v>2</v>
      </c>
      <c r="CC469" s="221">
        <v>2</v>
      </c>
      <c r="CD469" s="337">
        <v>2</v>
      </c>
      <c r="CE469" s="221">
        <v>2</v>
      </c>
      <c r="CF469" s="221">
        <v>2</v>
      </c>
      <c r="CG469" s="221">
        <v>1</v>
      </c>
      <c r="CH469" s="221">
        <v>2</v>
      </c>
      <c r="CI469" s="221">
        <v>2</v>
      </c>
      <c r="CJ469" s="337">
        <v>2</v>
      </c>
      <c r="CK469" s="221">
        <v>2</v>
      </c>
      <c r="CL469" s="222">
        <f>COUNTIF(BL469:CK469,"2")</f>
        <v>21</v>
      </c>
      <c r="CM469" s="237">
        <f t="shared" si="297"/>
        <v>0.80769230769230771</v>
      </c>
      <c r="CN469" s="222">
        <f>COUNTIF(BL469:CK469,"1")</f>
        <v>5</v>
      </c>
      <c r="CO469" s="237">
        <f t="shared" si="299"/>
        <v>0.19230769230769232</v>
      </c>
      <c r="CP469" s="222">
        <f>COUNTIF(BL469:CK469,"0")</f>
        <v>0</v>
      </c>
      <c r="CQ469" s="237">
        <f t="shared" si="301"/>
        <v>0</v>
      </c>
      <c r="CR469" s="222">
        <f>COUNTIF(BL469:CK469,"KĐG")</f>
        <v>0</v>
      </c>
      <c r="CS469" s="237">
        <f t="shared" si="303"/>
        <v>0</v>
      </c>
      <c r="CT469" s="223">
        <f t="shared" si="304"/>
        <v>1.8076923076923077</v>
      </c>
      <c r="CU469" s="223" t="str">
        <f t="shared" si="305"/>
        <v>Đạt mục tiêu</v>
      </c>
      <c r="CV469" s="6"/>
    </row>
    <row r="470" spans="1:100" s="23" customFormat="1" ht="62">
      <c r="A470" s="1108">
        <v>163</v>
      </c>
      <c r="B470" s="1044" t="s">
        <v>2943</v>
      </c>
      <c r="C470" s="1109" t="s">
        <v>35</v>
      </c>
      <c r="D470" s="1044" t="s">
        <v>1144</v>
      </c>
      <c r="E470" s="1109" t="s">
        <v>35</v>
      </c>
      <c r="F470" s="1044" t="s">
        <v>1144</v>
      </c>
      <c r="G470" s="217" t="s">
        <v>1147</v>
      </c>
      <c r="H470" s="217"/>
      <c r="I470" s="720" t="s">
        <v>2464</v>
      </c>
      <c r="J470" s="63"/>
      <c r="K470" s="466"/>
      <c r="L470" s="44" t="s">
        <v>32</v>
      </c>
      <c r="M470" s="212" t="s">
        <v>31</v>
      </c>
      <c r="N470" s="165" t="s">
        <v>11</v>
      </c>
      <c r="O470" s="221" t="s">
        <v>29</v>
      </c>
      <c r="P470" s="221" t="s">
        <v>24</v>
      </c>
      <c r="Q470" s="6"/>
      <c r="R470" s="6"/>
      <c r="S470" s="6"/>
      <c r="T470" s="6"/>
      <c r="U470" s="6"/>
      <c r="V470" s="6"/>
      <c r="W470" s="6"/>
      <c r="X470" s="6"/>
      <c r="Y470" s="6"/>
      <c r="Z470" s="6"/>
      <c r="AA470" s="6" t="s">
        <v>24</v>
      </c>
      <c r="AB470" s="80">
        <f>COUNTIF($Q470:$AA470,"x")</f>
        <v>1</v>
      </c>
      <c r="AC470" s="656"/>
      <c r="AD470" s="21"/>
      <c r="AE470" s="21"/>
      <c r="AF470" s="21"/>
      <c r="AG470" s="21"/>
      <c r="AH470" s="21"/>
      <c r="AI470" s="21"/>
      <c r="AJ470" s="21"/>
      <c r="AK470" s="21"/>
      <c r="AL470" s="21"/>
      <c r="AM470" s="21"/>
      <c r="AN470" s="21"/>
      <c r="AO470" s="21"/>
      <c r="AP470" s="21"/>
      <c r="AQ470" s="21"/>
      <c r="AR470" s="21"/>
      <c r="AS470" s="21"/>
      <c r="AT470" s="21"/>
      <c r="AU470" s="21"/>
      <c r="AV470" s="59"/>
      <c r="AW470" s="21"/>
      <c r="AX470" s="21"/>
      <c r="AY470" s="21"/>
      <c r="AZ470" s="21"/>
      <c r="BA470" s="21"/>
      <c r="BB470" s="21"/>
      <c r="BC470" s="21"/>
      <c r="BD470" s="21"/>
      <c r="BE470" s="21"/>
      <c r="BF470" s="21"/>
      <c r="BG470" s="21"/>
      <c r="BH470" s="21"/>
      <c r="BI470" s="21"/>
      <c r="BJ470" s="21"/>
      <c r="BK470" s="21" t="s">
        <v>1317</v>
      </c>
      <c r="BL470" s="781">
        <v>2</v>
      </c>
      <c r="BM470" s="221">
        <v>2</v>
      </c>
      <c r="BN470" s="221">
        <v>2</v>
      </c>
      <c r="BO470" s="221">
        <v>2</v>
      </c>
      <c r="BP470" s="221">
        <v>2</v>
      </c>
      <c r="BQ470" s="221">
        <v>2</v>
      </c>
      <c r="BR470" s="798">
        <v>2</v>
      </c>
      <c r="BS470" s="226">
        <v>2</v>
      </c>
      <c r="BT470" s="221">
        <v>2</v>
      </c>
      <c r="BU470" s="221">
        <v>2</v>
      </c>
      <c r="BV470" s="221">
        <v>1</v>
      </c>
      <c r="BW470" s="798">
        <v>2</v>
      </c>
      <c r="BX470" s="221">
        <v>2</v>
      </c>
      <c r="BY470" s="798">
        <v>2</v>
      </c>
      <c r="BZ470" s="798">
        <v>2</v>
      </c>
      <c r="CA470" s="221">
        <v>1</v>
      </c>
      <c r="CB470" s="221">
        <v>2</v>
      </c>
      <c r="CC470" s="221">
        <v>2</v>
      </c>
      <c r="CD470" s="337">
        <v>2</v>
      </c>
      <c r="CE470" s="221">
        <v>2</v>
      </c>
      <c r="CF470" s="221">
        <v>2</v>
      </c>
      <c r="CG470" s="221">
        <v>2</v>
      </c>
      <c r="CH470" s="221">
        <v>2</v>
      </c>
      <c r="CI470" s="221">
        <v>2</v>
      </c>
      <c r="CJ470" s="337">
        <v>2</v>
      </c>
      <c r="CK470" s="221">
        <v>2</v>
      </c>
      <c r="CL470" s="222">
        <f>COUNTIF(BL470:CK470,"2")</f>
        <v>24</v>
      </c>
      <c r="CM470" s="237">
        <f t="shared" si="297"/>
        <v>0.92307692307692313</v>
      </c>
      <c r="CN470" s="222">
        <f>COUNTIF(BL470:CK470,"1")</f>
        <v>2</v>
      </c>
      <c r="CO470" s="237">
        <f t="shared" si="299"/>
        <v>7.6923076923076927E-2</v>
      </c>
      <c r="CP470" s="222">
        <f>COUNTIF(BL470:CK470,"0")</f>
        <v>0</v>
      </c>
      <c r="CQ470" s="237">
        <f t="shared" si="301"/>
        <v>0</v>
      </c>
      <c r="CR470" s="222">
        <f>COUNTIF(BL470:CK470,"KĐG")</f>
        <v>0</v>
      </c>
      <c r="CS470" s="237">
        <f t="shared" si="303"/>
        <v>0</v>
      </c>
      <c r="CT470" s="223">
        <f t="shared" si="304"/>
        <v>1.9230769230769231</v>
      </c>
      <c r="CU470" s="223" t="str">
        <f t="shared" si="305"/>
        <v>Đạt mục tiêu</v>
      </c>
      <c r="CV470" s="6"/>
    </row>
    <row r="471" spans="1:100" s="23" customFormat="1" ht="62">
      <c r="A471" s="1108"/>
      <c r="B471" s="1044"/>
      <c r="C471" s="1109"/>
      <c r="D471" s="1044"/>
      <c r="E471" s="1109"/>
      <c r="F471" s="1044"/>
      <c r="G471" s="217" t="s">
        <v>1149</v>
      </c>
      <c r="H471" s="217"/>
      <c r="I471" s="720" t="s">
        <v>2464</v>
      </c>
      <c r="J471" s="63"/>
      <c r="K471" s="466"/>
      <c r="L471" s="44" t="s">
        <v>32</v>
      </c>
      <c r="M471" s="212" t="s">
        <v>31</v>
      </c>
      <c r="N471" s="165" t="s">
        <v>11</v>
      </c>
      <c r="O471" s="221" t="s">
        <v>29</v>
      </c>
      <c r="P471" s="221" t="s">
        <v>24</v>
      </c>
      <c r="Q471" s="6"/>
      <c r="R471" s="6"/>
      <c r="S471" s="6"/>
      <c r="T471" s="6"/>
      <c r="U471" s="6"/>
      <c r="V471" s="6"/>
      <c r="W471" s="6"/>
      <c r="X471" s="6"/>
      <c r="Y471" s="6"/>
      <c r="Z471" s="6"/>
      <c r="AA471" s="6" t="s">
        <v>24</v>
      </c>
      <c r="AB471" s="80">
        <f>COUNTIF($Q471:$AA471,"x")</f>
        <v>1</v>
      </c>
      <c r="AC471" s="656"/>
      <c r="AD471" s="21"/>
      <c r="AE471" s="21"/>
      <c r="AF471" s="21"/>
      <c r="AG471" s="21"/>
      <c r="AH471" s="21"/>
      <c r="AI471" s="21"/>
      <c r="AJ471" s="21"/>
      <c r="AK471" s="21"/>
      <c r="AL471" s="21"/>
      <c r="AM471" s="21"/>
      <c r="AN471" s="21"/>
      <c r="AO471" s="21"/>
      <c r="AP471" s="21"/>
      <c r="AQ471" s="21"/>
      <c r="AR471" s="21"/>
      <c r="AS471" s="21"/>
      <c r="AT471" s="21"/>
      <c r="AU471" s="21"/>
      <c r="AV471" s="59"/>
      <c r="AW471" s="21"/>
      <c r="AX471" s="21"/>
      <c r="AY471" s="21"/>
      <c r="AZ471" s="21"/>
      <c r="BA471" s="21"/>
      <c r="BB471" s="21"/>
      <c r="BC471" s="21"/>
      <c r="BD471" s="21"/>
      <c r="BE471" s="21"/>
      <c r="BF471" s="21"/>
      <c r="BG471" s="21"/>
      <c r="BH471" s="21"/>
      <c r="BI471" s="21"/>
      <c r="BJ471" s="21"/>
      <c r="BK471" s="21" t="s">
        <v>1316</v>
      </c>
      <c r="BL471" s="781">
        <v>2</v>
      </c>
      <c r="BM471" s="221">
        <v>2</v>
      </c>
      <c r="BN471" s="221">
        <v>2</v>
      </c>
      <c r="BO471" s="221">
        <v>2</v>
      </c>
      <c r="BP471" s="221">
        <v>2</v>
      </c>
      <c r="BQ471" s="221">
        <v>2</v>
      </c>
      <c r="BR471" s="798">
        <v>2</v>
      </c>
      <c r="BS471" s="226">
        <v>1</v>
      </c>
      <c r="BT471" s="221">
        <v>2</v>
      </c>
      <c r="BU471" s="221">
        <v>2</v>
      </c>
      <c r="BV471" s="221">
        <v>2</v>
      </c>
      <c r="BW471" s="798">
        <v>2</v>
      </c>
      <c r="BX471" s="221">
        <v>2</v>
      </c>
      <c r="BY471" s="798">
        <v>2</v>
      </c>
      <c r="BZ471" s="798">
        <v>2</v>
      </c>
      <c r="CA471" s="221">
        <v>2</v>
      </c>
      <c r="CB471" s="221">
        <v>2</v>
      </c>
      <c r="CC471" s="221">
        <v>2</v>
      </c>
      <c r="CD471" s="337">
        <v>2</v>
      </c>
      <c r="CE471" s="221">
        <v>2</v>
      </c>
      <c r="CF471" s="221">
        <v>2</v>
      </c>
      <c r="CG471" s="221">
        <v>2</v>
      </c>
      <c r="CH471" s="221">
        <v>2</v>
      </c>
      <c r="CI471" s="221">
        <v>2</v>
      </c>
      <c r="CJ471" s="337">
        <v>2</v>
      </c>
      <c r="CK471" s="221">
        <v>2</v>
      </c>
      <c r="CL471" s="222">
        <f>COUNTIF(BL471:CK471,"2")</f>
        <v>25</v>
      </c>
      <c r="CM471" s="237">
        <f t="shared" si="297"/>
        <v>0.96153846153846156</v>
      </c>
      <c r="CN471" s="222">
        <f>COUNTIF(BL471:CK471,"1")</f>
        <v>1</v>
      </c>
      <c r="CO471" s="237">
        <f t="shared" si="299"/>
        <v>3.8461538461538464E-2</v>
      </c>
      <c r="CP471" s="222">
        <f>COUNTIF(BL471:CK471,"0")</f>
        <v>0</v>
      </c>
      <c r="CQ471" s="237">
        <f t="shared" si="301"/>
        <v>0</v>
      </c>
      <c r="CR471" s="222">
        <f>COUNTIF(BL471:CK471,"KĐG")</f>
        <v>0</v>
      </c>
      <c r="CS471" s="237">
        <f t="shared" si="303"/>
        <v>0</v>
      </c>
      <c r="CT471" s="223">
        <f t="shared" si="304"/>
        <v>1.9615384615384615</v>
      </c>
      <c r="CU471" s="223" t="str">
        <f t="shared" si="305"/>
        <v>Đạt mục tiêu</v>
      </c>
      <c r="CV471" s="6"/>
    </row>
    <row r="472" spans="1:100" s="23" customFormat="1" ht="62">
      <c r="A472" s="1108"/>
      <c r="B472" s="1044"/>
      <c r="C472" s="1109"/>
      <c r="D472" s="1044"/>
      <c r="E472" s="1109"/>
      <c r="F472" s="1044"/>
      <c r="G472" s="217" t="s">
        <v>1148</v>
      </c>
      <c r="H472" s="217"/>
      <c r="I472" s="720" t="s">
        <v>2464</v>
      </c>
      <c r="J472" s="63"/>
      <c r="K472" s="466"/>
      <c r="L472" s="44" t="s">
        <v>32</v>
      </c>
      <c r="M472" s="212" t="s">
        <v>31</v>
      </c>
      <c r="N472" s="165" t="s">
        <v>11</v>
      </c>
      <c r="O472" s="221" t="s">
        <v>29</v>
      </c>
      <c r="P472" s="221" t="s">
        <v>24</v>
      </c>
      <c r="Q472" s="6"/>
      <c r="R472" s="6"/>
      <c r="S472" s="6"/>
      <c r="T472" s="6"/>
      <c r="U472" s="6"/>
      <c r="V472" s="6"/>
      <c r="W472" s="6"/>
      <c r="X472" s="6"/>
      <c r="Y472" s="6"/>
      <c r="Z472" s="6"/>
      <c r="AA472" s="6" t="s">
        <v>24</v>
      </c>
      <c r="AB472" s="80">
        <f>COUNTIF($Q472:$AA472,"x")</f>
        <v>1</v>
      </c>
      <c r="AC472" s="656"/>
      <c r="AD472" s="21"/>
      <c r="AE472" s="21"/>
      <c r="AF472" s="21"/>
      <c r="AG472" s="21"/>
      <c r="AH472" s="21"/>
      <c r="AI472" s="21"/>
      <c r="AJ472" s="21"/>
      <c r="AK472" s="21"/>
      <c r="AL472" s="21"/>
      <c r="AM472" s="21"/>
      <c r="AN472" s="21"/>
      <c r="AO472" s="21"/>
      <c r="AP472" s="21"/>
      <c r="AQ472" s="21"/>
      <c r="AR472" s="21"/>
      <c r="AS472" s="21"/>
      <c r="AT472" s="21"/>
      <c r="AU472" s="21"/>
      <c r="AV472" s="59"/>
      <c r="AW472" s="21"/>
      <c r="AX472" s="21"/>
      <c r="AY472" s="21"/>
      <c r="AZ472" s="21"/>
      <c r="BA472" s="21"/>
      <c r="BB472" s="21"/>
      <c r="BC472" s="21"/>
      <c r="BD472" s="21"/>
      <c r="BE472" s="21"/>
      <c r="BF472" s="21"/>
      <c r="BG472" s="21"/>
      <c r="BH472" s="21"/>
      <c r="BI472" s="21"/>
      <c r="BJ472" s="21"/>
      <c r="BK472" s="21" t="s">
        <v>1318</v>
      </c>
      <c r="BL472" s="781">
        <v>2</v>
      </c>
      <c r="BM472" s="221">
        <v>2</v>
      </c>
      <c r="BN472" s="221">
        <v>2</v>
      </c>
      <c r="BO472" s="221">
        <v>1</v>
      </c>
      <c r="BP472" s="221">
        <v>2</v>
      </c>
      <c r="BQ472" s="221">
        <v>2</v>
      </c>
      <c r="BR472" s="798">
        <v>2</v>
      </c>
      <c r="BS472" s="226">
        <v>2</v>
      </c>
      <c r="BT472" s="221">
        <v>2</v>
      </c>
      <c r="BU472" s="221">
        <v>2</v>
      </c>
      <c r="BV472" s="221">
        <v>2</v>
      </c>
      <c r="BW472" s="798">
        <v>2</v>
      </c>
      <c r="BX472" s="221">
        <v>2</v>
      </c>
      <c r="BY472" s="798">
        <v>2</v>
      </c>
      <c r="BZ472" s="798">
        <v>2</v>
      </c>
      <c r="CA472" s="221">
        <v>2</v>
      </c>
      <c r="CB472" s="221">
        <v>2</v>
      </c>
      <c r="CC472" s="221">
        <v>2</v>
      </c>
      <c r="CD472" s="337">
        <v>2</v>
      </c>
      <c r="CE472" s="221">
        <v>1</v>
      </c>
      <c r="CF472" s="221">
        <v>2</v>
      </c>
      <c r="CG472" s="221">
        <v>2</v>
      </c>
      <c r="CH472" s="221">
        <v>2</v>
      </c>
      <c r="CI472" s="221">
        <v>2</v>
      </c>
      <c r="CJ472" s="337">
        <v>2</v>
      </c>
      <c r="CK472" s="221">
        <v>2</v>
      </c>
      <c r="CL472" s="222">
        <f>COUNTIF(BL472:CK472,"2")</f>
        <v>24</v>
      </c>
      <c r="CM472" s="237">
        <f t="shared" si="297"/>
        <v>0.92307692307692313</v>
      </c>
      <c r="CN472" s="222">
        <f>COUNTIF(BL472:CK472,"1")</f>
        <v>2</v>
      </c>
      <c r="CO472" s="237">
        <f t="shared" si="299"/>
        <v>7.6923076923076927E-2</v>
      </c>
      <c r="CP472" s="222">
        <f>COUNTIF(BL472:CK472,"0")</f>
        <v>0</v>
      </c>
      <c r="CQ472" s="237">
        <f t="shared" si="301"/>
        <v>0</v>
      </c>
      <c r="CR472" s="222">
        <f>COUNTIF(BL472:CK472,"KĐG")</f>
        <v>0</v>
      </c>
      <c r="CS472" s="237">
        <f t="shared" si="303"/>
        <v>0</v>
      </c>
      <c r="CT472" s="223">
        <f t="shared" si="304"/>
        <v>1.9230769230769231</v>
      </c>
      <c r="CU472" s="223" t="str">
        <f t="shared" si="305"/>
        <v>Đạt mục tiêu</v>
      </c>
      <c r="CV472" s="6"/>
    </row>
    <row r="473" spans="1:100" s="325" customFormat="1" ht="16.5">
      <c r="A473" s="455"/>
      <c r="B473" s="1219" t="s">
        <v>1150</v>
      </c>
      <c r="C473" s="1219"/>
      <c r="D473" s="1219"/>
      <c r="E473" s="1219"/>
      <c r="F473" s="1219"/>
      <c r="G473" s="1219"/>
      <c r="H473" s="582"/>
      <c r="I473" s="431"/>
      <c r="J473" s="456"/>
      <c r="K473" s="506"/>
      <c r="L473" s="456"/>
      <c r="M473" s="456"/>
      <c r="N473" s="456"/>
      <c r="O473" s="456"/>
      <c r="P473" s="456"/>
      <c r="Q473" s="324"/>
      <c r="R473" s="324"/>
      <c r="S473" s="324"/>
      <c r="T473" s="324"/>
      <c r="U473" s="324"/>
      <c r="V473" s="324"/>
      <c r="W473" s="324"/>
      <c r="X473" s="324"/>
      <c r="Y473" s="324"/>
      <c r="Z473" s="324"/>
      <c r="AA473" s="324" t="s">
        <v>38</v>
      </c>
      <c r="AB473" s="296" t="s">
        <v>38</v>
      </c>
      <c r="AC473" s="644" t="s">
        <v>38</v>
      </c>
      <c r="AD473" s="296" t="s">
        <v>38</v>
      </c>
      <c r="AE473" s="296" t="s">
        <v>38</v>
      </c>
      <c r="AF473" s="296" t="s">
        <v>38</v>
      </c>
      <c r="AG473" s="296" t="s">
        <v>38</v>
      </c>
      <c r="AH473" s="296" t="s">
        <v>38</v>
      </c>
      <c r="AI473" s="296" t="s">
        <v>38</v>
      </c>
      <c r="AJ473" s="296" t="s">
        <v>38</v>
      </c>
      <c r="AK473" s="296" t="s">
        <v>38</v>
      </c>
      <c r="AL473" s="296" t="s">
        <v>38</v>
      </c>
      <c r="AM473" s="296" t="s">
        <v>38</v>
      </c>
      <c r="AN473" s="296" t="s">
        <v>38</v>
      </c>
      <c r="AO473" s="296" t="s">
        <v>38</v>
      </c>
      <c r="AP473" s="296" t="s">
        <v>38</v>
      </c>
      <c r="AQ473" s="296" t="s">
        <v>38</v>
      </c>
      <c r="AR473" s="296" t="s">
        <v>38</v>
      </c>
      <c r="AS473" s="296" t="s">
        <v>38</v>
      </c>
      <c r="AT473" s="296" t="s">
        <v>38</v>
      </c>
      <c r="AU473" s="296" t="s">
        <v>38</v>
      </c>
      <c r="AV473" s="296" t="s">
        <v>38</v>
      </c>
      <c r="AW473" s="296" t="s">
        <v>38</v>
      </c>
      <c r="AX473" s="296" t="s">
        <v>38</v>
      </c>
      <c r="AY473" s="296"/>
      <c r="AZ473" s="296"/>
      <c r="BA473" s="296" t="s">
        <v>38</v>
      </c>
      <c r="BB473" s="296" t="s">
        <v>38</v>
      </c>
      <c r="BC473" s="296" t="s">
        <v>38</v>
      </c>
      <c r="BD473" s="296" t="s">
        <v>38</v>
      </c>
      <c r="BE473" s="296" t="s">
        <v>38</v>
      </c>
      <c r="BF473" s="296" t="s">
        <v>38</v>
      </c>
      <c r="BG473" s="296" t="s">
        <v>38</v>
      </c>
      <c r="BH473" s="296" t="s">
        <v>38</v>
      </c>
      <c r="BI473" s="296" t="s">
        <v>38</v>
      </c>
      <c r="BJ473" s="296" t="s">
        <v>38</v>
      </c>
      <c r="BK473" s="296" t="s">
        <v>38</v>
      </c>
      <c r="BL473" s="784" t="s">
        <v>38</v>
      </c>
      <c r="BM473" s="296" t="s">
        <v>38</v>
      </c>
      <c r="BN473" s="296" t="s">
        <v>38</v>
      </c>
      <c r="BO473" s="296" t="s">
        <v>38</v>
      </c>
      <c r="BP473" s="296" t="s">
        <v>38</v>
      </c>
      <c r="BQ473" s="296" t="s">
        <v>38</v>
      </c>
      <c r="BR473" s="800" t="s">
        <v>38</v>
      </c>
      <c r="BS473" s="296" t="s">
        <v>38</v>
      </c>
      <c r="BT473" s="296" t="s">
        <v>38</v>
      </c>
      <c r="BU473" s="296" t="s">
        <v>38</v>
      </c>
      <c r="BV473" s="296" t="s">
        <v>38</v>
      </c>
      <c r="BW473" s="800" t="s">
        <v>38</v>
      </c>
      <c r="BX473" s="296" t="s">
        <v>38</v>
      </c>
      <c r="BY473" s="800" t="s">
        <v>38</v>
      </c>
      <c r="BZ473" s="800" t="s">
        <v>38</v>
      </c>
      <c r="CA473" s="296" t="s">
        <v>38</v>
      </c>
      <c r="CB473" s="296" t="s">
        <v>38</v>
      </c>
      <c r="CC473" s="296" t="s">
        <v>38</v>
      </c>
      <c r="CD473" s="297" t="s">
        <v>38</v>
      </c>
      <c r="CE473" s="296" t="s">
        <v>38</v>
      </c>
      <c r="CF473" s="296" t="s">
        <v>38</v>
      </c>
      <c r="CG473" s="296" t="s">
        <v>38</v>
      </c>
      <c r="CH473" s="296" t="s">
        <v>38</v>
      </c>
      <c r="CI473" s="296" t="s">
        <v>38</v>
      </c>
      <c r="CJ473" s="297" t="s">
        <v>38</v>
      </c>
      <c r="CK473" s="296" t="s">
        <v>38</v>
      </c>
      <c r="CL473" s="296" t="s">
        <v>38</v>
      </c>
      <c r="CM473" s="296" t="s">
        <v>38</v>
      </c>
      <c r="CN473" s="296" t="s">
        <v>38</v>
      </c>
      <c r="CO473" s="296" t="s">
        <v>38</v>
      </c>
      <c r="CP473" s="296" t="s">
        <v>38</v>
      </c>
      <c r="CQ473" s="296" t="s">
        <v>38</v>
      </c>
      <c r="CR473" s="296" t="s">
        <v>38</v>
      </c>
      <c r="CS473" s="296" t="s">
        <v>38</v>
      </c>
      <c r="CT473" s="296" t="s">
        <v>38</v>
      </c>
      <c r="CU473" s="296" t="s">
        <v>38</v>
      </c>
      <c r="CV473" s="296" t="s">
        <v>38</v>
      </c>
    </row>
    <row r="474" spans="1:100" s="23" customFormat="1" ht="139.5">
      <c r="A474" s="1108">
        <v>164</v>
      </c>
      <c r="B474" s="1044" t="s">
        <v>2338</v>
      </c>
      <c r="C474" s="1109" t="s">
        <v>41</v>
      </c>
      <c r="D474" s="1220" t="s">
        <v>2362</v>
      </c>
      <c r="E474" s="1109" t="s">
        <v>41</v>
      </c>
      <c r="F474" s="1044" t="s">
        <v>2363</v>
      </c>
      <c r="G474" s="159" t="s">
        <v>2365</v>
      </c>
      <c r="H474" s="159"/>
      <c r="I474" s="697" t="s">
        <v>2464</v>
      </c>
      <c r="J474" s="63"/>
      <c r="K474" s="466"/>
      <c r="L474" s="44" t="s">
        <v>32</v>
      </c>
      <c r="M474" s="212" t="s">
        <v>31</v>
      </c>
      <c r="N474" s="165" t="s">
        <v>11</v>
      </c>
      <c r="O474" s="221" t="s">
        <v>29</v>
      </c>
      <c r="P474" s="221" t="s">
        <v>24</v>
      </c>
      <c r="Q474" s="6"/>
      <c r="R474" s="6"/>
      <c r="S474" s="6"/>
      <c r="T474" s="6"/>
      <c r="U474" s="6"/>
      <c r="V474" s="6"/>
      <c r="W474" s="6"/>
      <c r="X474" s="6"/>
      <c r="Y474" s="6"/>
      <c r="Z474" s="6"/>
      <c r="AA474" s="6" t="s">
        <v>24</v>
      </c>
      <c r="AB474" s="80">
        <f t="shared" ref="AB474:AB479" si="306">COUNTIF($Q474:$AA474,"x")</f>
        <v>1</v>
      </c>
      <c r="AC474" s="656"/>
      <c r="AD474" s="21"/>
      <c r="AE474" s="21"/>
      <c r="AF474" s="21"/>
      <c r="AG474" s="21"/>
      <c r="AH474" s="21"/>
      <c r="AI474" s="21"/>
      <c r="AJ474" s="21"/>
      <c r="AK474" s="21"/>
      <c r="AL474" s="21"/>
      <c r="AM474" s="21"/>
      <c r="AN474" s="21"/>
      <c r="AO474" s="21"/>
      <c r="AP474" s="21"/>
      <c r="AQ474" s="21"/>
      <c r="AR474" s="21"/>
      <c r="AS474" s="21"/>
      <c r="AT474" s="21"/>
      <c r="AU474" s="21"/>
      <c r="AV474" s="59"/>
      <c r="AW474" s="21"/>
      <c r="AX474" s="21"/>
      <c r="AY474" s="21"/>
      <c r="AZ474" s="21"/>
      <c r="BA474" s="21"/>
      <c r="BB474" s="21"/>
      <c r="BC474" s="21"/>
      <c r="BD474" s="21"/>
      <c r="BE474" s="21"/>
      <c r="BF474" s="21"/>
      <c r="BG474" s="21"/>
      <c r="BH474" s="21"/>
      <c r="BI474" s="21"/>
      <c r="BJ474" s="21"/>
      <c r="BK474" s="21" t="s">
        <v>1317</v>
      </c>
      <c r="BL474" s="781">
        <v>1</v>
      </c>
      <c r="BM474" s="221">
        <v>2</v>
      </c>
      <c r="BN474" s="221">
        <v>2</v>
      </c>
      <c r="BO474" s="221">
        <v>2</v>
      </c>
      <c r="BP474" s="221">
        <v>2</v>
      </c>
      <c r="BQ474" s="221">
        <v>2</v>
      </c>
      <c r="BR474" s="798">
        <v>1</v>
      </c>
      <c r="BS474" s="226">
        <v>2</v>
      </c>
      <c r="BT474" s="221">
        <v>2</v>
      </c>
      <c r="BU474" s="221">
        <v>2</v>
      </c>
      <c r="BV474" s="221">
        <v>2</v>
      </c>
      <c r="BW474" s="798">
        <v>2</v>
      </c>
      <c r="BX474" s="221">
        <v>2</v>
      </c>
      <c r="BY474" s="798">
        <v>2</v>
      </c>
      <c r="BZ474" s="798">
        <v>1</v>
      </c>
      <c r="CA474" s="221">
        <v>2</v>
      </c>
      <c r="CB474" s="221">
        <v>2</v>
      </c>
      <c r="CC474" s="221">
        <v>2</v>
      </c>
      <c r="CD474" s="337">
        <v>2</v>
      </c>
      <c r="CE474" s="221">
        <v>1</v>
      </c>
      <c r="CF474" s="221">
        <v>2</v>
      </c>
      <c r="CG474" s="221">
        <v>2</v>
      </c>
      <c r="CH474" s="221">
        <v>2</v>
      </c>
      <c r="CI474" s="221">
        <v>2</v>
      </c>
      <c r="CJ474" s="337">
        <v>2</v>
      </c>
      <c r="CK474" s="221">
        <v>2</v>
      </c>
      <c r="CL474" s="222">
        <f t="shared" ref="CL474:CL501" si="307">COUNTIF(BL474:CK474,"2")</f>
        <v>22</v>
      </c>
      <c r="CM474" s="237">
        <f t="shared" si="297"/>
        <v>0.84615384615384615</v>
      </c>
      <c r="CN474" s="222">
        <f t="shared" ref="CN474:CN501" si="308">COUNTIF(BL474:CK474,"1")</f>
        <v>4</v>
      </c>
      <c r="CO474" s="237">
        <f t="shared" si="299"/>
        <v>0.15384615384615385</v>
      </c>
      <c r="CP474" s="222">
        <f t="shared" ref="CP474:CP501" si="309">COUNTIF(BL474:CK474,"0")</f>
        <v>0</v>
      </c>
      <c r="CQ474" s="237">
        <f t="shared" si="301"/>
        <v>0</v>
      </c>
      <c r="CR474" s="222">
        <f t="shared" ref="CR474:CR501" si="310">COUNTIF(BL474:CK474,"KĐG")</f>
        <v>0</v>
      </c>
      <c r="CS474" s="237">
        <f t="shared" si="303"/>
        <v>0</v>
      </c>
      <c r="CT474" s="223">
        <f t="shared" si="304"/>
        <v>1.8461538461538463</v>
      </c>
      <c r="CU474" s="223" t="str">
        <f t="shared" si="305"/>
        <v>Đạt mục tiêu</v>
      </c>
      <c r="CV474" s="6"/>
    </row>
    <row r="475" spans="1:100" s="23" customFormat="1" ht="124">
      <c r="A475" s="1108"/>
      <c r="B475" s="1044"/>
      <c r="C475" s="1109"/>
      <c r="D475" s="1044"/>
      <c r="E475" s="1109"/>
      <c r="F475" s="1044"/>
      <c r="G475" s="217" t="s">
        <v>2942</v>
      </c>
      <c r="H475" s="217"/>
      <c r="I475" s="551" t="s">
        <v>2464</v>
      </c>
      <c r="J475" s="63"/>
      <c r="K475" s="466"/>
      <c r="L475" s="44" t="s">
        <v>32</v>
      </c>
      <c r="M475" s="212" t="s">
        <v>31</v>
      </c>
      <c r="N475" s="165" t="s">
        <v>11</v>
      </c>
      <c r="O475" s="221" t="s">
        <v>29</v>
      </c>
      <c r="P475" s="221" t="s">
        <v>24</v>
      </c>
      <c r="Q475" s="6"/>
      <c r="R475" s="6"/>
      <c r="S475" s="6"/>
      <c r="T475" s="6"/>
      <c r="U475" s="6"/>
      <c r="V475" s="6"/>
      <c r="W475" s="6"/>
      <c r="X475" s="6"/>
      <c r="Y475" s="6"/>
      <c r="Z475" s="6"/>
      <c r="AA475" s="6" t="s">
        <v>24</v>
      </c>
      <c r="AB475" s="80">
        <f t="shared" si="306"/>
        <v>1</v>
      </c>
      <c r="AC475" s="656"/>
      <c r="AD475" s="21"/>
      <c r="AE475" s="21"/>
      <c r="AF475" s="21"/>
      <c r="AG475" s="21"/>
      <c r="AH475" s="21"/>
      <c r="AI475" s="21"/>
      <c r="AJ475" s="21"/>
      <c r="AK475" s="21"/>
      <c r="AL475" s="21"/>
      <c r="AM475" s="21"/>
      <c r="AN475" s="21"/>
      <c r="AO475" s="21"/>
      <c r="AP475" s="21"/>
      <c r="AQ475" s="21"/>
      <c r="AR475" s="21"/>
      <c r="AS475" s="21"/>
      <c r="AT475" s="21"/>
      <c r="AU475" s="21"/>
      <c r="AV475" s="59"/>
      <c r="AW475" s="21"/>
      <c r="AX475" s="21"/>
      <c r="AY475" s="21"/>
      <c r="AZ475" s="21"/>
      <c r="BA475" s="21"/>
      <c r="BB475" s="21"/>
      <c r="BC475" s="21"/>
      <c r="BD475" s="21"/>
      <c r="BE475" s="21"/>
      <c r="BF475" s="21"/>
      <c r="BG475" s="21"/>
      <c r="BH475" s="21"/>
      <c r="BI475" s="21"/>
      <c r="BJ475" s="21"/>
      <c r="BK475" s="21" t="s">
        <v>1317</v>
      </c>
      <c r="BL475" s="781">
        <v>2</v>
      </c>
      <c r="BM475" s="221">
        <v>2</v>
      </c>
      <c r="BN475" s="221">
        <v>2</v>
      </c>
      <c r="BO475" s="221">
        <v>2</v>
      </c>
      <c r="BP475" s="221">
        <v>1</v>
      </c>
      <c r="BQ475" s="221">
        <v>2</v>
      </c>
      <c r="BR475" s="798">
        <v>2</v>
      </c>
      <c r="BS475" s="226">
        <v>1</v>
      </c>
      <c r="BT475" s="221">
        <v>2</v>
      </c>
      <c r="BU475" s="221">
        <v>1</v>
      </c>
      <c r="BV475" s="221">
        <v>2</v>
      </c>
      <c r="BW475" s="798">
        <v>2</v>
      </c>
      <c r="BX475" s="221">
        <v>2</v>
      </c>
      <c r="BY475" s="798">
        <v>2</v>
      </c>
      <c r="BZ475" s="798">
        <v>2</v>
      </c>
      <c r="CA475" s="221">
        <v>2</v>
      </c>
      <c r="CB475" s="221">
        <v>2</v>
      </c>
      <c r="CC475" s="221">
        <v>2</v>
      </c>
      <c r="CD475" s="337">
        <v>1</v>
      </c>
      <c r="CE475" s="221">
        <v>2</v>
      </c>
      <c r="CF475" s="221">
        <v>2</v>
      </c>
      <c r="CG475" s="221">
        <v>1</v>
      </c>
      <c r="CH475" s="221">
        <v>2</v>
      </c>
      <c r="CI475" s="221">
        <v>2</v>
      </c>
      <c r="CJ475" s="337">
        <v>1</v>
      </c>
      <c r="CK475" s="221">
        <v>2</v>
      </c>
      <c r="CL475" s="222">
        <f t="shared" si="307"/>
        <v>20</v>
      </c>
      <c r="CM475" s="237">
        <f t="shared" si="297"/>
        <v>0.76923076923076927</v>
      </c>
      <c r="CN475" s="222">
        <f t="shared" si="308"/>
        <v>6</v>
      </c>
      <c r="CO475" s="237">
        <f t="shared" si="299"/>
        <v>0.23076923076923078</v>
      </c>
      <c r="CP475" s="222">
        <f t="shared" si="309"/>
        <v>0</v>
      </c>
      <c r="CQ475" s="237">
        <f t="shared" si="301"/>
        <v>0</v>
      </c>
      <c r="CR475" s="222">
        <f t="shared" si="310"/>
        <v>0</v>
      </c>
      <c r="CS475" s="237">
        <f t="shared" si="303"/>
        <v>0</v>
      </c>
      <c r="CT475" s="223">
        <f t="shared" si="304"/>
        <v>1.7692307692307692</v>
      </c>
      <c r="CU475" s="223" t="str">
        <f t="shared" si="305"/>
        <v>Đạt mục tiêu</v>
      </c>
      <c r="CV475" s="6"/>
    </row>
    <row r="476" spans="1:100" s="23" customFormat="1" ht="55.5">
      <c r="A476" s="1108"/>
      <c r="B476" s="1044"/>
      <c r="C476" s="1109"/>
      <c r="D476" s="1044"/>
      <c r="E476" s="1109"/>
      <c r="F476" s="1044"/>
      <c r="G476" s="217" t="s">
        <v>1156</v>
      </c>
      <c r="H476" s="217"/>
      <c r="I476" s="551" t="s">
        <v>2464</v>
      </c>
      <c r="J476" s="63"/>
      <c r="K476" s="466"/>
      <c r="L476" s="44" t="s">
        <v>32</v>
      </c>
      <c r="M476" s="212" t="s">
        <v>31</v>
      </c>
      <c r="N476" s="165" t="s">
        <v>11</v>
      </c>
      <c r="O476" s="221" t="s">
        <v>29</v>
      </c>
      <c r="P476" s="221" t="s">
        <v>24</v>
      </c>
      <c r="Q476" s="6"/>
      <c r="R476" s="6"/>
      <c r="S476" s="6"/>
      <c r="T476" s="6"/>
      <c r="U476" s="6"/>
      <c r="V476" s="6"/>
      <c r="W476" s="6"/>
      <c r="X476" s="6"/>
      <c r="Y476" s="6"/>
      <c r="Z476" s="6"/>
      <c r="AA476" s="6" t="s">
        <v>24</v>
      </c>
      <c r="AB476" s="80">
        <f t="shared" si="306"/>
        <v>1</v>
      </c>
      <c r="AC476" s="656"/>
      <c r="AD476" s="21"/>
      <c r="AE476" s="21"/>
      <c r="AF476" s="21"/>
      <c r="AG476" s="21"/>
      <c r="AH476" s="21"/>
      <c r="AI476" s="21"/>
      <c r="AJ476" s="21"/>
      <c r="AK476" s="21"/>
      <c r="AL476" s="21"/>
      <c r="AM476" s="21"/>
      <c r="AN476" s="21"/>
      <c r="AO476" s="21"/>
      <c r="AP476" s="21"/>
      <c r="AQ476" s="21"/>
      <c r="AR476" s="21"/>
      <c r="AS476" s="21"/>
      <c r="AT476" s="21"/>
      <c r="AU476" s="21"/>
      <c r="AV476" s="59"/>
      <c r="AW476" s="21"/>
      <c r="AX476" s="21"/>
      <c r="AY476" s="21"/>
      <c r="AZ476" s="21"/>
      <c r="BA476" s="21"/>
      <c r="BB476" s="21"/>
      <c r="BC476" s="21"/>
      <c r="BD476" s="21"/>
      <c r="BE476" s="21"/>
      <c r="BF476" s="21"/>
      <c r="BG476" s="21"/>
      <c r="BH476" s="21"/>
      <c r="BI476" s="21"/>
      <c r="BJ476" s="21"/>
      <c r="BK476" s="21" t="s">
        <v>1317</v>
      </c>
      <c r="BL476" s="781">
        <v>2</v>
      </c>
      <c r="BM476" s="221">
        <v>2</v>
      </c>
      <c r="BN476" s="221">
        <v>2</v>
      </c>
      <c r="BO476" s="221">
        <v>2</v>
      </c>
      <c r="BP476" s="221">
        <v>2</v>
      </c>
      <c r="BQ476" s="221">
        <v>2</v>
      </c>
      <c r="BR476" s="798">
        <v>2</v>
      </c>
      <c r="BS476" s="226">
        <v>1</v>
      </c>
      <c r="BT476" s="221">
        <v>2</v>
      </c>
      <c r="BU476" s="221">
        <v>2</v>
      </c>
      <c r="BV476" s="221">
        <v>2</v>
      </c>
      <c r="BW476" s="798">
        <v>2</v>
      </c>
      <c r="BX476" s="221">
        <v>2</v>
      </c>
      <c r="BY476" s="798">
        <v>2</v>
      </c>
      <c r="BZ476" s="798">
        <v>2</v>
      </c>
      <c r="CA476" s="221">
        <v>2</v>
      </c>
      <c r="CB476" s="221">
        <v>2</v>
      </c>
      <c r="CC476" s="221">
        <v>1</v>
      </c>
      <c r="CD476" s="337">
        <v>2</v>
      </c>
      <c r="CE476" s="221">
        <v>2</v>
      </c>
      <c r="CF476" s="221">
        <v>2</v>
      </c>
      <c r="CG476" s="221">
        <v>2</v>
      </c>
      <c r="CH476" s="221">
        <v>2</v>
      </c>
      <c r="CI476" s="221">
        <v>2</v>
      </c>
      <c r="CJ476" s="337">
        <v>2</v>
      </c>
      <c r="CK476" s="221">
        <v>2</v>
      </c>
      <c r="CL476" s="222">
        <f t="shared" si="307"/>
        <v>24</v>
      </c>
      <c r="CM476" s="237">
        <f t="shared" si="297"/>
        <v>0.92307692307692313</v>
      </c>
      <c r="CN476" s="222">
        <f t="shared" si="308"/>
        <v>2</v>
      </c>
      <c r="CO476" s="237">
        <f t="shared" si="299"/>
        <v>7.6923076923076927E-2</v>
      </c>
      <c r="CP476" s="222">
        <f t="shared" si="309"/>
        <v>0</v>
      </c>
      <c r="CQ476" s="237">
        <f t="shared" si="301"/>
        <v>0</v>
      </c>
      <c r="CR476" s="222">
        <f t="shared" si="310"/>
        <v>0</v>
      </c>
      <c r="CS476" s="237">
        <f t="shared" si="303"/>
        <v>0</v>
      </c>
      <c r="CT476" s="223">
        <f t="shared" si="304"/>
        <v>1.9230769230769231</v>
      </c>
      <c r="CU476" s="223" t="str">
        <f t="shared" si="305"/>
        <v>Đạt mục tiêu</v>
      </c>
      <c r="CV476" s="6"/>
    </row>
    <row r="477" spans="1:100" s="23" customFormat="1" ht="108.5">
      <c r="A477" s="1108"/>
      <c r="B477" s="1044"/>
      <c r="C477" s="1109"/>
      <c r="D477" s="1044"/>
      <c r="E477" s="1109"/>
      <c r="F477" s="1044"/>
      <c r="G477" s="217" t="s">
        <v>2364</v>
      </c>
      <c r="H477" s="217"/>
      <c r="I477" s="551" t="s">
        <v>2464</v>
      </c>
      <c r="J477" s="63"/>
      <c r="K477" s="466"/>
      <c r="L477" s="44" t="s">
        <v>32</v>
      </c>
      <c r="M477" s="212" t="s">
        <v>31</v>
      </c>
      <c r="N477" s="165" t="s">
        <v>11</v>
      </c>
      <c r="O477" s="221" t="s">
        <v>29</v>
      </c>
      <c r="P477" s="221" t="s">
        <v>24</v>
      </c>
      <c r="Q477" s="6"/>
      <c r="R477" s="6"/>
      <c r="S477" s="6"/>
      <c r="T477" s="6"/>
      <c r="U477" s="6"/>
      <c r="V477" s="6"/>
      <c r="W477" s="6"/>
      <c r="X477" s="6"/>
      <c r="Y477" s="6"/>
      <c r="Z477" s="6"/>
      <c r="AA477" s="6" t="s">
        <v>24</v>
      </c>
      <c r="AB477" s="80">
        <f t="shared" si="306"/>
        <v>1</v>
      </c>
      <c r="AC477" s="656"/>
      <c r="AD477" s="21"/>
      <c r="AE477" s="21"/>
      <c r="AF477" s="21"/>
      <c r="AG477" s="21"/>
      <c r="AH477" s="21"/>
      <c r="AI477" s="21"/>
      <c r="AJ477" s="21"/>
      <c r="AK477" s="21"/>
      <c r="AL477" s="21"/>
      <c r="AM477" s="21"/>
      <c r="AN477" s="21"/>
      <c r="AO477" s="21"/>
      <c r="AP477" s="21"/>
      <c r="AQ477" s="21"/>
      <c r="AR477" s="21"/>
      <c r="AS477" s="21"/>
      <c r="AT477" s="21"/>
      <c r="AU477" s="21"/>
      <c r="AV477" s="59"/>
      <c r="AW477" s="21"/>
      <c r="AX477" s="21"/>
      <c r="AY477" s="21"/>
      <c r="AZ477" s="21"/>
      <c r="BA477" s="21"/>
      <c r="BB477" s="21"/>
      <c r="BC477" s="21"/>
      <c r="BD477" s="21"/>
      <c r="BE477" s="21"/>
      <c r="BF477" s="21"/>
      <c r="BG477" s="21"/>
      <c r="BH477" s="21"/>
      <c r="BI477" s="21"/>
      <c r="BJ477" s="21"/>
      <c r="BK477" s="21" t="s">
        <v>1317</v>
      </c>
      <c r="BL477" s="781">
        <v>2</v>
      </c>
      <c r="BM477" s="221">
        <v>2</v>
      </c>
      <c r="BN477" s="221">
        <v>2</v>
      </c>
      <c r="BO477" s="221">
        <v>2</v>
      </c>
      <c r="BP477" s="221">
        <v>1</v>
      </c>
      <c r="BQ477" s="221">
        <v>2</v>
      </c>
      <c r="BR477" s="798">
        <v>1</v>
      </c>
      <c r="BS477" s="226">
        <v>2</v>
      </c>
      <c r="BT477" s="221">
        <v>2</v>
      </c>
      <c r="BU477" s="221">
        <v>2</v>
      </c>
      <c r="BV477" s="221">
        <v>2</v>
      </c>
      <c r="BW477" s="798">
        <v>2</v>
      </c>
      <c r="BX477" s="221">
        <v>2</v>
      </c>
      <c r="BY477" s="798">
        <v>2</v>
      </c>
      <c r="BZ477" s="798">
        <v>2</v>
      </c>
      <c r="CA477" s="221">
        <v>2</v>
      </c>
      <c r="CB477" s="221">
        <v>2</v>
      </c>
      <c r="CC477" s="221">
        <v>1</v>
      </c>
      <c r="CD477" s="337">
        <v>1</v>
      </c>
      <c r="CE477" s="221">
        <v>2</v>
      </c>
      <c r="CF477" s="221">
        <v>2</v>
      </c>
      <c r="CG477" s="221">
        <v>2</v>
      </c>
      <c r="CH477" s="221">
        <v>2</v>
      </c>
      <c r="CI477" s="221">
        <v>2</v>
      </c>
      <c r="CJ477" s="337">
        <v>1</v>
      </c>
      <c r="CK477" s="221">
        <v>2</v>
      </c>
      <c r="CL477" s="222">
        <f t="shared" si="307"/>
        <v>21</v>
      </c>
      <c r="CM477" s="237">
        <f t="shared" si="297"/>
        <v>0.80769230769230771</v>
      </c>
      <c r="CN477" s="222">
        <f t="shared" si="308"/>
        <v>5</v>
      </c>
      <c r="CO477" s="237">
        <f t="shared" si="299"/>
        <v>0.19230769230769232</v>
      </c>
      <c r="CP477" s="222">
        <f t="shared" si="309"/>
        <v>0</v>
      </c>
      <c r="CQ477" s="237">
        <f t="shared" si="301"/>
        <v>0</v>
      </c>
      <c r="CR477" s="222">
        <f t="shared" si="310"/>
        <v>0</v>
      </c>
      <c r="CS477" s="237">
        <f t="shared" si="303"/>
        <v>0</v>
      </c>
      <c r="CT477" s="223">
        <f t="shared" si="304"/>
        <v>1.8076923076923077</v>
      </c>
      <c r="CU477" s="223" t="str">
        <f t="shared" si="305"/>
        <v>Đạt mục tiêu</v>
      </c>
      <c r="CV477" s="6"/>
    </row>
    <row r="478" spans="1:100" s="23" customFormat="1" ht="62">
      <c r="A478" s="226">
        <v>165</v>
      </c>
      <c r="B478" s="220" t="s">
        <v>2940</v>
      </c>
      <c r="C478" s="165" t="s">
        <v>41</v>
      </c>
      <c r="D478" s="220" t="s">
        <v>1159</v>
      </c>
      <c r="E478" s="165" t="s">
        <v>41</v>
      </c>
      <c r="F478" s="220" t="s">
        <v>1159</v>
      </c>
      <c r="G478" s="217" t="s">
        <v>1589</v>
      </c>
      <c r="H478" s="217"/>
      <c r="I478" s="551" t="s">
        <v>2464</v>
      </c>
      <c r="J478" s="63"/>
      <c r="K478" s="466"/>
      <c r="L478" s="44" t="s">
        <v>32</v>
      </c>
      <c r="M478" s="212" t="s">
        <v>31</v>
      </c>
      <c r="N478" s="165" t="s">
        <v>11</v>
      </c>
      <c r="O478" s="221" t="s">
        <v>29</v>
      </c>
      <c r="P478" s="221" t="s">
        <v>24</v>
      </c>
      <c r="Q478" s="6"/>
      <c r="R478" s="6"/>
      <c r="S478" s="6"/>
      <c r="T478" s="6"/>
      <c r="U478" s="6"/>
      <c r="V478" s="6"/>
      <c r="W478" s="6"/>
      <c r="X478" s="6"/>
      <c r="Y478" s="6"/>
      <c r="Z478" s="6"/>
      <c r="AA478" s="6" t="s">
        <v>24</v>
      </c>
      <c r="AB478" s="80">
        <f t="shared" si="306"/>
        <v>1</v>
      </c>
      <c r="AC478" s="656"/>
      <c r="AD478" s="21"/>
      <c r="AE478" s="21"/>
      <c r="AF478" s="21"/>
      <c r="AG478" s="21"/>
      <c r="AH478" s="21"/>
      <c r="AI478" s="21"/>
      <c r="AJ478" s="21"/>
      <c r="AK478" s="21"/>
      <c r="AL478" s="21"/>
      <c r="AM478" s="21"/>
      <c r="AN478" s="21"/>
      <c r="AO478" s="21"/>
      <c r="AP478" s="21"/>
      <c r="AQ478" s="21"/>
      <c r="AR478" s="21"/>
      <c r="AS478" s="21"/>
      <c r="AT478" s="21"/>
      <c r="AU478" s="21"/>
      <c r="AV478" s="59"/>
      <c r="AW478" s="21"/>
      <c r="AX478" s="21"/>
      <c r="AY478" s="21"/>
      <c r="AZ478" s="21"/>
      <c r="BA478" s="21"/>
      <c r="BB478" s="21"/>
      <c r="BC478" s="21"/>
      <c r="BD478" s="21"/>
      <c r="BE478" s="21"/>
      <c r="BF478" s="21"/>
      <c r="BG478" s="21"/>
      <c r="BH478" s="21"/>
      <c r="BI478" s="21"/>
      <c r="BJ478" s="21"/>
      <c r="BK478" s="21" t="s">
        <v>1317</v>
      </c>
      <c r="BL478" s="781">
        <v>2</v>
      </c>
      <c r="BM478" s="221">
        <v>2</v>
      </c>
      <c r="BN478" s="221">
        <v>2</v>
      </c>
      <c r="BO478" s="221">
        <v>2</v>
      </c>
      <c r="BP478" s="221">
        <v>2</v>
      </c>
      <c r="BQ478" s="221">
        <v>2</v>
      </c>
      <c r="BR478" s="798">
        <v>2</v>
      </c>
      <c r="BS478" s="226">
        <v>2</v>
      </c>
      <c r="BT478" s="221">
        <v>2</v>
      </c>
      <c r="BU478" s="221">
        <v>2</v>
      </c>
      <c r="BV478" s="221">
        <v>2</v>
      </c>
      <c r="BW478" s="798">
        <v>2</v>
      </c>
      <c r="BX478" s="221">
        <v>2</v>
      </c>
      <c r="BY478" s="798">
        <v>2</v>
      </c>
      <c r="BZ478" s="798">
        <v>2</v>
      </c>
      <c r="CA478" s="221">
        <v>2</v>
      </c>
      <c r="CB478" s="221">
        <v>2</v>
      </c>
      <c r="CC478" s="221">
        <v>2</v>
      </c>
      <c r="CD478" s="337">
        <v>2</v>
      </c>
      <c r="CE478" s="221">
        <v>2</v>
      </c>
      <c r="CF478" s="221">
        <v>2</v>
      </c>
      <c r="CG478" s="221">
        <v>2</v>
      </c>
      <c r="CH478" s="221">
        <v>2</v>
      </c>
      <c r="CI478" s="221">
        <v>2</v>
      </c>
      <c r="CJ478" s="337">
        <v>2</v>
      </c>
      <c r="CK478" s="221">
        <v>2</v>
      </c>
      <c r="CL478" s="222">
        <f t="shared" si="307"/>
        <v>26</v>
      </c>
      <c r="CM478" s="237">
        <f t="shared" si="297"/>
        <v>1</v>
      </c>
      <c r="CN478" s="222">
        <f t="shared" si="308"/>
        <v>0</v>
      </c>
      <c r="CO478" s="237">
        <f t="shared" si="299"/>
        <v>0</v>
      </c>
      <c r="CP478" s="222">
        <f t="shared" si="309"/>
        <v>0</v>
      </c>
      <c r="CQ478" s="237">
        <f t="shared" si="301"/>
        <v>0</v>
      </c>
      <c r="CR478" s="222">
        <f t="shared" si="310"/>
        <v>0</v>
      </c>
      <c r="CS478" s="237">
        <f t="shared" si="303"/>
        <v>0</v>
      </c>
      <c r="CT478" s="223">
        <f t="shared" si="304"/>
        <v>2</v>
      </c>
      <c r="CU478" s="223" t="str">
        <f t="shared" si="305"/>
        <v>Đạt mục tiêu</v>
      </c>
      <c r="CV478" s="6"/>
    </row>
    <row r="479" spans="1:100" s="23" customFormat="1" ht="108.5">
      <c r="A479" s="226">
        <v>166</v>
      </c>
      <c r="B479" s="220" t="s">
        <v>1864</v>
      </c>
      <c r="C479" s="165"/>
      <c r="D479" s="220" t="s">
        <v>1864</v>
      </c>
      <c r="E479" s="165"/>
      <c r="F479" s="220" t="s">
        <v>1864</v>
      </c>
      <c r="G479" s="203" t="s">
        <v>1865</v>
      </c>
      <c r="H479" s="203"/>
      <c r="I479" s="618"/>
      <c r="J479" s="63"/>
      <c r="K479" s="466"/>
      <c r="L479" s="5" t="s">
        <v>32</v>
      </c>
      <c r="M479" s="212" t="s">
        <v>2244</v>
      </c>
      <c r="N479" s="165" t="s">
        <v>11</v>
      </c>
      <c r="O479" s="221" t="s">
        <v>29</v>
      </c>
      <c r="P479" s="221" t="s">
        <v>24</v>
      </c>
      <c r="Q479" s="6"/>
      <c r="R479" s="6"/>
      <c r="S479" s="6"/>
      <c r="T479" s="6" t="s">
        <v>24</v>
      </c>
      <c r="U479" s="6"/>
      <c r="V479" s="6"/>
      <c r="W479" s="6"/>
      <c r="X479" s="6"/>
      <c r="Y479" s="6"/>
      <c r="Z479" s="6"/>
      <c r="AA479" s="6"/>
      <c r="AB479" s="80">
        <f t="shared" si="306"/>
        <v>1</v>
      </c>
      <c r="AC479" s="656"/>
      <c r="AD479" s="21"/>
      <c r="AE479" s="21"/>
      <c r="AF479" s="21"/>
      <c r="AG479" s="21"/>
      <c r="AH479" s="21"/>
      <c r="AI479" s="21"/>
      <c r="AJ479" s="21"/>
      <c r="AK479" s="21"/>
      <c r="AL479" s="21"/>
      <c r="AM479" s="21"/>
      <c r="AN479" s="21"/>
      <c r="AO479" s="21" t="s">
        <v>1315</v>
      </c>
      <c r="AP479" s="59"/>
      <c r="AQ479" s="59"/>
      <c r="AR479" s="59"/>
      <c r="AS479" s="21"/>
      <c r="AT479" s="21"/>
      <c r="AU479" s="21"/>
      <c r="AV479" s="59"/>
      <c r="AW479" s="21"/>
      <c r="AX479" s="21"/>
      <c r="AY479" s="21"/>
      <c r="AZ479" s="21"/>
      <c r="BA479" s="21"/>
      <c r="BB479" s="21"/>
      <c r="BC479" s="21"/>
      <c r="BD479" s="21"/>
      <c r="BE479" s="21"/>
      <c r="BF479" s="21"/>
      <c r="BG479" s="21"/>
      <c r="BH479" s="21"/>
      <c r="BI479" s="21"/>
      <c r="BJ479" s="21"/>
      <c r="BK479" s="21"/>
      <c r="BL479" s="781">
        <v>2</v>
      </c>
      <c r="BM479" s="221">
        <v>2</v>
      </c>
      <c r="BN479" s="221">
        <v>2</v>
      </c>
      <c r="BO479" s="221">
        <v>1</v>
      </c>
      <c r="BP479" s="221">
        <v>2</v>
      </c>
      <c r="BQ479" s="221">
        <v>2</v>
      </c>
      <c r="BR479" s="798">
        <v>2</v>
      </c>
      <c r="BS479" s="226">
        <v>1</v>
      </c>
      <c r="BT479" s="221">
        <v>2</v>
      </c>
      <c r="BU479" s="221">
        <v>1</v>
      </c>
      <c r="BV479" s="221">
        <v>2</v>
      </c>
      <c r="BW479" s="798">
        <v>2</v>
      </c>
      <c r="BX479" s="221">
        <v>2</v>
      </c>
      <c r="BY479" s="798">
        <v>2</v>
      </c>
      <c r="BZ479" s="798">
        <v>2</v>
      </c>
      <c r="CA479" s="221">
        <v>2</v>
      </c>
      <c r="CB479" s="221">
        <v>2</v>
      </c>
      <c r="CC479" s="221">
        <v>2</v>
      </c>
      <c r="CD479" s="337">
        <v>1</v>
      </c>
      <c r="CE479" s="221">
        <v>2</v>
      </c>
      <c r="CF479" s="221">
        <v>1</v>
      </c>
      <c r="CG479" s="221">
        <v>2</v>
      </c>
      <c r="CH479" s="221">
        <v>2</v>
      </c>
      <c r="CI479" s="221">
        <v>2</v>
      </c>
      <c r="CJ479" s="337">
        <v>2</v>
      </c>
      <c r="CK479" s="221">
        <v>2</v>
      </c>
      <c r="CL479" s="222">
        <f t="shared" si="307"/>
        <v>21</v>
      </c>
      <c r="CM479" s="237">
        <f t="shared" si="297"/>
        <v>0.80769230769230771</v>
      </c>
      <c r="CN479" s="222">
        <f t="shared" si="308"/>
        <v>5</v>
      </c>
      <c r="CO479" s="237">
        <f t="shared" si="299"/>
        <v>0.19230769230769232</v>
      </c>
      <c r="CP479" s="222">
        <f t="shared" si="309"/>
        <v>0</v>
      </c>
      <c r="CQ479" s="237">
        <f t="shared" si="301"/>
        <v>0</v>
      </c>
      <c r="CR479" s="222">
        <f t="shared" si="310"/>
        <v>0</v>
      </c>
      <c r="CS479" s="237">
        <f t="shared" si="303"/>
        <v>0</v>
      </c>
      <c r="CT479" s="223">
        <f t="shared" si="304"/>
        <v>1.8076923076923077</v>
      </c>
      <c r="CU479" s="223" t="str">
        <f t="shared" si="305"/>
        <v>Đạt mục tiêu</v>
      </c>
      <c r="CV479" s="6"/>
    </row>
    <row r="480" spans="1:100" s="23" customFormat="1" ht="15.65" customHeight="1">
      <c r="A480" s="226" t="s">
        <v>1974</v>
      </c>
      <c r="B480" s="1179" t="s">
        <v>2864</v>
      </c>
      <c r="C480" s="1044"/>
      <c r="D480" s="1044"/>
      <c r="E480" s="1044"/>
      <c r="F480" s="1044"/>
      <c r="G480" s="1044"/>
      <c r="H480" s="1044"/>
      <c r="I480" s="721" t="s">
        <v>38</v>
      </c>
      <c r="J480" s="63"/>
      <c r="K480" s="466"/>
      <c r="L480" s="5"/>
      <c r="M480" s="212"/>
      <c r="N480" s="165"/>
      <c r="O480" s="221"/>
      <c r="P480" s="221"/>
      <c r="Q480" s="6"/>
      <c r="R480" s="6"/>
      <c r="S480" s="6"/>
      <c r="T480" s="6"/>
      <c r="U480" s="6"/>
      <c r="V480" s="6"/>
      <c r="W480" s="6"/>
      <c r="X480" s="6"/>
      <c r="Y480" s="6"/>
      <c r="Z480" s="6"/>
      <c r="AA480" s="6"/>
      <c r="AB480" s="80"/>
      <c r="AC480" s="656"/>
      <c r="AD480" s="21"/>
      <c r="AE480" s="21"/>
      <c r="AF480" s="21"/>
      <c r="AG480" s="21"/>
      <c r="AH480" s="21"/>
      <c r="AI480" s="21"/>
      <c r="AJ480" s="21"/>
      <c r="AK480" s="21"/>
      <c r="AL480" s="21"/>
      <c r="AM480" s="21"/>
      <c r="AN480" s="21"/>
      <c r="AO480" s="21"/>
      <c r="AP480" s="59"/>
      <c r="AQ480" s="59"/>
      <c r="AR480" s="59"/>
      <c r="AS480" s="21"/>
      <c r="AT480" s="21"/>
      <c r="AU480" s="21"/>
      <c r="AV480" s="59"/>
      <c r="AW480" s="21"/>
      <c r="AX480" s="21"/>
      <c r="AY480" s="21"/>
      <c r="AZ480" s="21"/>
      <c r="BA480" s="21"/>
      <c r="BB480" s="21"/>
      <c r="BC480" s="21"/>
      <c r="BD480" s="21"/>
      <c r="BE480" s="21"/>
      <c r="BF480" s="21"/>
      <c r="BG480" s="21"/>
      <c r="BH480" s="21"/>
      <c r="BI480" s="21"/>
      <c r="BJ480" s="21"/>
      <c r="BK480" s="21"/>
      <c r="BL480" s="786" t="s">
        <v>1974</v>
      </c>
      <c r="BM480" s="226" t="s">
        <v>1974</v>
      </c>
      <c r="BN480" s="226" t="s">
        <v>1974</v>
      </c>
      <c r="BO480" s="226" t="s">
        <v>1974</v>
      </c>
      <c r="BP480" s="226" t="s">
        <v>1974</v>
      </c>
      <c r="BQ480" s="226" t="s">
        <v>1974</v>
      </c>
      <c r="BR480" s="802" t="s">
        <v>1974</v>
      </c>
      <c r="BS480" s="226" t="s">
        <v>1974</v>
      </c>
      <c r="BT480" s="226" t="s">
        <v>1974</v>
      </c>
      <c r="BU480" s="226" t="s">
        <v>1974</v>
      </c>
      <c r="BV480" s="226" t="s">
        <v>1974</v>
      </c>
      <c r="BW480" s="802" t="s">
        <v>1974</v>
      </c>
      <c r="BX480" s="226" t="s">
        <v>1974</v>
      </c>
      <c r="BY480" s="802" t="s">
        <v>1974</v>
      </c>
      <c r="BZ480" s="802" t="s">
        <v>1974</v>
      </c>
      <c r="CA480" s="226" t="s">
        <v>1974</v>
      </c>
      <c r="CB480" s="226" t="s">
        <v>1974</v>
      </c>
      <c r="CC480" s="226" t="s">
        <v>1974</v>
      </c>
      <c r="CD480" s="226" t="s">
        <v>1974</v>
      </c>
      <c r="CE480" s="226" t="s">
        <v>1974</v>
      </c>
      <c r="CF480" s="226" t="s">
        <v>1974</v>
      </c>
      <c r="CG480" s="226" t="s">
        <v>1974</v>
      </c>
      <c r="CH480" s="226" t="s">
        <v>1974</v>
      </c>
      <c r="CI480" s="226" t="s">
        <v>1974</v>
      </c>
      <c r="CJ480" s="226" t="s">
        <v>1974</v>
      </c>
      <c r="CK480" s="226" t="s">
        <v>1974</v>
      </c>
      <c r="CL480" s="226" t="s">
        <v>1974</v>
      </c>
      <c r="CM480" s="226" t="s">
        <v>1974</v>
      </c>
      <c r="CN480" s="226" t="s">
        <v>1974</v>
      </c>
      <c r="CO480" s="226" t="s">
        <v>1974</v>
      </c>
      <c r="CP480" s="226" t="s">
        <v>1974</v>
      </c>
      <c r="CQ480" s="226" t="s">
        <v>1974</v>
      </c>
      <c r="CR480" s="226" t="s">
        <v>1974</v>
      </c>
      <c r="CS480" s="226" t="s">
        <v>1974</v>
      </c>
      <c r="CT480" s="226" t="s">
        <v>1974</v>
      </c>
      <c r="CU480" s="226" t="s">
        <v>1974</v>
      </c>
      <c r="CV480" s="6"/>
    </row>
    <row r="481" spans="1:100" s="23" customFormat="1" ht="61.75" customHeight="1">
      <c r="A481" s="226"/>
      <c r="B481" s="138" t="s">
        <v>2827</v>
      </c>
      <c r="C481" s="541" t="s">
        <v>28</v>
      </c>
      <c r="D481" s="671" t="s">
        <v>2828</v>
      </c>
      <c r="E481" s="541" t="s">
        <v>28</v>
      </c>
      <c r="F481" s="138" t="s">
        <v>2829</v>
      </c>
      <c r="G481" s="754" t="s">
        <v>2947</v>
      </c>
      <c r="H481" s="6"/>
      <c r="I481" s="722" t="s">
        <v>2829</v>
      </c>
      <c r="J481" s="63"/>
      <c r="K481" s="542"/>
      <c r="L481" s="5"/>
      <c r="M481" s="212"/>
      <c r="N481" s="165"/>
      <c r="O481" s="221"/>
      <c r="P481" s="221"/>
      <c r="Q481" s="6" t="s">
        <v>24</v>
      </c>
      <c r="R481" s="6"/>
      <c r="S481" s="6"/>
      <c r="T481" s="6"/>
      <c r="U481" s="6"/>
      <c r="V481" s="6"/>
      <c r="W481" s="6"/>
      <c r="X481" s="6"/>
      <c r="Y481" s="6"/>
      <c r="Z481" s="6"/>
      <c r="AA481" s="6"/>
      <c r="AB481" s="80"/>
      <c r="AC481" s="656"/>
      <c r="AD481" s="21"/>
      <c r="AE481" s="21"/>
      <c r="AF481" s="21"/>
      <c r="AG481" s="21"/>
      <c r="AH481" s="21"/>
      <c r="AI481" s="21"/>
      <c r="AJ481" s="21"/>
      <c r="AK481" s="21"/>
      <c r="AL481" s="21"/>
      <c r="AM481" s="21"/>
      <c r="AN481" s="21"/>
      <c r="AO481" s="21"/>
      <c r="AP481" s="59"/>
      <c r="AQ481" s="59"/>
      <c r="AR481" s="59"/>
      <c r="AS481" s="21"/>
      <c r="AT481" s="21"/>
      <c r="AU481" s="21"/>
      <c r="AV481" s="59"/>
      <c r="AW481" s="21"/>
      <c r="AX481" s="21"/>
      <c r="AY481" s="21"/>
      <c r="AZ481" s="21"/>
      <c r="BA481" s="21"/>
      <c r="BB481" s="21"/>
      <c r="BC481" s="21"/>
      <c r="BD481" s="21"/>
      <c r="BE481" s="21"/>
      <c r="BF481" s="21"/>
      <c r="BG481" s="21"/>
      <c r="BH481" s="21"/>
      <c r="BI481" s="21"/>
      <c r="BJ481" s="21"/>
      <c r="BK481" s="21"/>
      <c r="BL481" s="781" t="s">
        <v>2281</v>
      </c>
      <c r="BM481" s="221" t="s">
        <v>2281</v>
      </c>
      <c r="BN481" s="221" t="s">
        <v>2281</v>
      </c>
      <c r="BO481" s="221" t="s">
        <v>2281</v>
      </c>
      <c r="BP481" s="221" t="s">
        <v>2281</v>
      </c>
      <c r="BQ481" s="221" t="s">
        <v>2281</v>
      </c>
      <c r="BR481" s="798" t="s">
        <v>2281</v>
      </c>
      <c r="BS481" s="226" t="s">
        <v>2281</v>
      </c>
      <c r="BT481" s="221" t="s">
        <v>2281</v>
      </c>
      <c r="BU481" s="221" t="s">
        <v>2281</v>
      </c>
      <c r="BV481" s="221" t="s">
        <v>2281</v>
      </c>
      <c r="BW481" s="798" t="s">
        <v>2281</v>
      </c>
      <c r="BX481" s="221" t="s">
        <v>2281</v>
      </c>
      <c r="BY481" s="798" t="s">
        <v>2281</v>
      </c>
      <c r="BZ481" s="798" t="s">
        <v>2281</v>
      </c>
      <c r="CA481" s="221" t="s">
        <v>2281</v>
      </c>
      <c r="CB481" s="221" t="s">
        <v>2281</v>
      </c>
      <c r="CC481" s="221" t="s">
        <v>2281</v>
      </c>
      <c r="CD481" s="337" t="s">
        <v>2281</v>
      </c>
      <c r="CE481" s="221" t="s">
        <v>2281</v>
      </c>
      <c r="CF481" s="221" t="s">
        <v>2281</v>
      </c>
      <c r="CG481" s="221" t="s">
        <v>2281</v>
      </c>
      <c r="CH481" s="221" t="s">
        <v>2281</v>
      </c>
      <c r="CI481" s="221" t="s">
        <v>2281</v>
      </c>
      <c r="CJ481" s="337" t="s">
        <v>2281</v>
      </c>
      <c r="CK481" s="221" t="s">
        <v>2281</v>
      </c>
      <c r="CL481" s="222">
        <f t="shared" si="307"/>
        <v>0</v>
      </c>
      <c r="CM481" s="237">
        <f t="shared" si="297"/>
        <v>0</v>
      </c>
      <c r="CN481" s="222">
        <f t="shared" si="308"/>
        <v>0</v>
      </c>
      <c r="CO481" s="237">
        <f t="shared" si="299"/>
        <v>0</v>
      </c>
      <c r="CP481" s="222">
        <f t="shared" si="309"/>
        <v>0</v>
      </c>
      <c r="CQ481" s="237">
        <f t="shared" si="301"/>
        <v>0</v>
      </c>
      <c r="CR481" s="222">
        <f t="shared" si="310"/>
        <v>26</v>
      </c>
      <c r="CS481" s="237">
        <f t="shared" si="303"/>
        <v>1</v>
      </c>
      <c r="CT481" s="223" t="e">
        <f t="shared" si="304"/>
        <v>#DIV/0!</v>
      </c>
      <c r="CU481" s="223" t="str">
        <f t="shared" si="305"/>
        <v>KĐG</v>
      </c>
      <c r="CV481" s="6"/>
    </row>
    <row r="482" spans="1:100" s="23" customFormat="1" ht="83.4" customHeight="1">
      <c r="A482" s="226"/>
      <c r="B482" s="138" t="s">
        <v>2830</v>
      </c>
      <c r="C482" s="541" t="s">
        <v>28</v>
      </c>
      <c r="D482" s="672" t="s">
        <v>2582</v>
      </c>
      <c r="E482" s="541" t="s">
        <v>28</v>
      </c>
      <c r="F482" s="138" t="s">
        <v>2449</v>
      </c>
      <c r="G482" s="754" t="s">
        <v>2948</v>
      </c>
      <c r="H482" s="6"/>
      <c r="I482" s="551" t="s">
        <v>2449</v>
      </c>
      <c r="J482" s="63"/>
      <c r="K482" s="466"/>
      <c r="L482" s="5"/>
      <c r="M482" s="212"/>
      <c r="N482" s="165"/>
      <c r="O482" s="221"/>
      <c r="P482" s="221"/>
      <c r="Q482" s="6"/>
      <c r="R482" s="6"/>
      <c r="S482" s="6"/>
      <c r="T482" s="6" t="s">
        <v>24</v>
      </c>
      <c r="U482" s="6"/>
      <c r="V482" s="6"/>
      <c r="W482" s="6"/>
      <c r="X482" s="6"/>
      <c r="Y482" s="6"/>
      <c r="Z482" s="6"/>
      <c r="AA482" s="6"/>
      <c r="AB482" s="80"/>
      <c r="AC482" s="656"/>
      <c r="AD482" s="21"/>
      <c r="AE482" s="21"/>
      <c r="AF482" s="21"/>
      <c r="AG482" s="21"/>
      <c r="AH482" s="21"/>
      <c r="AI482" s="21"/>
      <c r="AJ482" s="21"/>
      <c r="AK482" s="21"/>
      <c r="AL482" s="21"/>
      <c r="AM482" s="21"/>
      <c r="AN482" s="21"/>
      <c r="AO482" s="21"/>
      <c r="AP482" s="59"/>
      <c r="AQ482" s="59"/>
      <c r="AR482" s="59"/>
      <c r="AS482" s="21"/>
      <c r="AT482" s="21"/>
      <c r="AU482" s="21"/>
      <c r="AV482" s="59"/>
      <c r="AW482" s="21"/>
      <c r="AX482" s="21"/>
      <c r="AY482" s="21"/>
      <c r="AZ482" s="21"/>
      <c r="BA482" s="21"/>
      <c r="BB482" s="21"/>
      <c r="BC482" s="21"/>
      <c r="BD482" s="21"/>
      <c r="BE482" s="21"/>
      <c r="BF482" s="21"/>
      <c r="BG482" s="21"/>
      <c r="BH482" s="21"/>
      <c r="BI482" s="21"/>
      <c r="BJ482" s="21"/>
      <c r="BK482" s="21"/>
      <c r="BL482" s="781" t="s">
        <v>2281</v>
      </c>
      <c r="BM482" s="221" t="s">
        <v>2281</v>
      </c>
      <c r="BN482" s="221" t="s">
        <v>2281</v>
      </c>
      <c r="BO482" s="221" t="s">
        <v>2281</v>
      </c>
      <c r="BP482" s="221" t="s">
        <v>2281</v>
      </c>
      <c r="BQ482" s="221" t="s">
        <v>2281</v>
      </c>
      <c r="BR482" s="798" t="s">
        <v>2281</v>
      </c>
      <c r="BS482" s="226" t="s">
        <v>2281</v>
      </c>
      <c r="BT482" s="221" t="s">
        <v>2281</v>
      </c>
      <c r="BU482" s="221" t="s">
        <v>2281</v>
      </c>
      <c r="BV482" s="221" t="s">
        <v>2281</v>
      </c>
      <c r="BW482" s="798" t="s">
        <v>2281</v>
      </c>
      <c r="BX482" s="221" t="s">
        <v>2281</v>
      </c>
      <c r="BY482" s="798" t="s">
        <v>2281</v>
      </c>
      <c r="BZ482" s="798" t="s">
        <v>2281</v>
      </c>
      <c r="CA482" s="221" t="s">
        <v>2281</v>
      </c>
      <c r="CB482" s="221" t="s">
        <v>2281</v>
      </c>
      <c r="CC482" s="221" t="s">
        <v>2281</v>
      </c>
      <c r="CD482" s="337" t="s">
        <v>2281</v>
      </c>
      <c r="CE482" s="221" t="s">
        <v>2281</v>
      </c>
      <c r="CF482" s="221" t="s">
        <v>2281</v>
      </c>
      <c r="CG482" s="221" t="s">
        <v>2281</v>
      </c>
      <c r="CH482" s="221" t="s">
        <v>2281</v>
      </c>
      <c r="CI482" s="221" t="s">
        <v>2281</v>
      </c>
      <c r="CJ482" s="337" t="s">
        <v>2281</v>
      </c>
      <c r="CK482" s="221" t="s">
        <v>2281</v>
      </c>
      <c r="CL482" s="222">
        <f t="shared" si="307"/>
        <v>0</v>
      </c>
      <c r="CM482" s="237">
        <f t="shared" si="297"/>
        <v>0</v>
      </c>
      <c r="CN482" s="222">
        <f t="shared" si="308"/>
        <v>0</v>
      </c>
      <c r="CO482" s="237">
        <f t="shared" si="299"/>
        <v>0</v>
      </c>
      <c r="CP482" s="222">
        <f t="shared" si="309"/>
        <v>0</v>
      </c>
      <c r="CQ482" s="237">
        <f t="shared" si="301"/>
        <v>0</v>
      </c>
      <c r="CR482" s="222">
        <f t="shared" si="310"/>
        <v>26</v>
      </c>
      <c r="CS482" s="237">
        <f t="shared" si="303"/>
        <v>1</v>
      </c>
      <c r="CT482" s="223" t="e">
        <f t="shared" si="304"/>
        <v>#DIV/0!</v>
      </c>
      <c r="CU482" s="223" t="str">
        <f t="shared" si="305"/>
        <v>KĐG</v>
      </c>
      <c r="CV482" s="6"/>
    </row>
    <row r="483" spans="1:100" s="71" customFormat="1" ht="132">
      <c r="A483" s="226"/>
      <c r="B483" s="138" t="s">
        <v>2831</v>
      </c>
      <c r="C483" s="541" t="s">
        <v>28</v>
      </c>
      <c r="D483" s="671" t="s">
        <v>2591</v>
      </c>
      <c r="E483" s="541" t="s">
        <v>28</v>
      </c>
      <c r="F483" s="138" t="s">
        <v>2832</v>
      </c>
      <c r="G483" s="754" t="s">
        <v>2949</v>
      </c>
      <c r="H483" s="226"/>
      <c r="I483" s="722" t="s">
        <v>2832</v>
      </c>
      <c r="J483" s="543"/>
      <c r="K483" s="466"/>
      <c r="L483" s="221" t="s">
        <v>32</v>
      </c>
      <c r="M483" s="212" t="s">
        <v>31</v>
      </c>
      <c r="N483" s="165"/>
      <c r="O483" s="221"/>
      <c r="P483" s="221"/>
      <c r="Q483" s="226"/>
      <c r="R483" s="226" t="s">
        <v>24</v>
      </c>
      <c r="S483" s="226"/>
      <c r="T483" s="226"/>
      <c r="U483" s="226"/>
      <c r="V483" s="226"/>
      <c r="W483" s="226"/>
      <c r="X483" s="226"/>
      <c r="Y483" s="226"/>
      <c r="Z483" s="226"/>
      <c r="AA483" s="226"/>
      <c r="AB483" s="80"/>
      <c r="AC483" s="659"/>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781" t="s">
        <v>2281</v>
      </c>
      <c r="BM483" s="221" t="s">
        <v>2281</v>
      </c>
      <c r="BN483" s="221" t="s">
        <v>2281</v>
      </c>
      <c r="BO483" s="221" t="s">
        <v>2281</v>
      </c>
      <c r="BP483" s="221" t="s">
        <v>2281</v>
      </c>
      <c r="BQ483" s="221" t="s">
        <v>2281</v>
      </c>
      <c r="BR483" s="798" t="s">
        <v>2281</v>
      </c>
      <c r="BS483" s="226" t="s">
        <v>2281</v>
      </c>
      <c r="BT483" s="221" t="s">
        <v>2281</v>
      </c>
      <c r="BU483" s="221" t="s">
        <v>2281</v>
      </c>
      <c r="BV483" s="221" t="s">
        <v>2281</v>
      </c>
      <c r="BW483" s="798" t="s">
        <v>2281</v>
      </c>
      <c r="BX483" s="221" t="s">
        <v>2281</v>
      </c>
      <c r="BY483" s="798" t="s">
        <v>2281</v>
      </c>
      <c r="BZ483" s="798" t="s">
        <v>2281</v>
      </c>
      <c r="CA483" s="221" t="s">
        <v>2281</v>
      </c>
      <c r="CB483" s="221" t="s">
        <v>2281</v>
      </c>
      <c r="CC483" s="221" t="s">
        <v>2281</v>
      </c>
      <c r="CD483" s="337" t="s">
        <v>2281</v>
      </c>
      <c r="CE483" s="221" t="s">
        <v>2281</v>
      </c>
      <c r="CF483" s="221" t="s">
        <v>2281</v>
      </c>
      <c r="CG483" s="221" t="s">
        <v>2281</v>
      </c>
      <c r="CH483" s="221" t="s">
        <v>2281</v>
      </c>
      <c r="CI483" s="221" t="s">
        <v>2281</v>
      </c>
      <c r="CJ483" s="337" t="s">
        <v>2281</v>
      </c>
      <c r="CK483" s="221" t="s">
        <v>2281</v>
      </c>
      <c r="CL483" s="222">
        <f t="shared" si="307"/>
        <v>0</v>
      </c>
      <c r="CM483" s="237">
        <f t="shared" si="297"/>
        <v>0</v>
      </c>
      <c r="CN483" s="222">
        <f t="shared" si="308"/>
        <v>0</v>
      </c>
      <c r="CO483" s="237">
        <f t="shared" si="299"/>
        <v>0</v>
      </c>
      <c r="CP483" s="222">
        <f t="shared" si="309"/>
        <v>0</v>
      </c>
      <c r="CQ483" s="237">
        <f t="shared" si="301"/>
        <v>0</v>
      </c>
      <c r="CR483" s="222">
        <f t="shared" si="310"/>
        <v>26</v>
      </c>
      <c r="CS483" s="237">
        <f t="shared" si="303"/>
        <v>1</v>
      </c>
      <c r="CT483" s="223" t="e">
        <f t="shared" si="304"/>
        <v>#DIV/0!</v>
      </c>
      <c r="CU483" s="223" t="str">
        <f t="shared" si="305"/>
        <v>KĐG</v>
      </c>
      <c r="CV483" s="226"/>
    </row>
    <row r="484" spans="1:100" s="23" customFormat="1" ht="79.75" customHeight="1">
      <c r="A484" s="226"/>
      <c r="B484" s="138" t="s">
        <v>2833</v>
      </c>
      <c r="C484" s="541" t="s">
        <v>28</v>
      </c>
      <c r="D484" s="672" t="s">
        <v>2583</v>
      </c>
      <c r="E484" s="541" t="s">
        <v>28</v>
      </c>
      <c r="F484" s="138" t="s">
        <v>2834</v>
      </c>
      <c r="G484" s="754" t="s">
        <v>2950</v>
      </c>
      <c r="H484" s="6"/>
      <c r="I484" s="722" t="s">
        <v>2465</v>
      </c>
      <c r="J484" s="63"/>
      <c r="K484" s="466"/>
      <c r="L484" s="5"/>
      <c r="M484" s="212"/>
      <c r="N484" s="165"/>
      <c r="O484" s="221"/>
      <c r="P484" s="221"/>
      <c r="Q484" s="6"/>
      <c r="R484" s="6"/>
      <c r="S484" s="6" t="s">
        <v>24</v>
      </c>
      <c r="T484" s="6"/>
      <c r="U484" s="6"/>
      <c r="V484" s="6"/>
      <c r="W484" s="6"/>
      <c r="X484" s="6"/>
      <c r="Y484" s="6"/>
      <c r="Z484" s="6"/>
      <c r="AA484" s="6"/>
      <c r="AB484" s="80"/>
      <c r="AC484" s="656"/>
      <c r="AD484" s="21"/>
      <c r="AE484" s="21"/>
      <c r="AF484" s="21"/>
      <c r="AG484" s="21"/>
      <c r="AH484" s="21"/>
      <c r="AI484" s="21"/>
      <c r="AJ484" s="21"/>
      <c r="AK484" s="21"/>
      <c r="AL484" s="21"/>
      <c r="AM484" s="21"/>
      <c r="AN484" s="21"/>
      <c r="AO484" s="21"/>
      <c r="AP484" s="59"/>
      <c r="AQ484" s="59"/>
      <c r="AR484" s="59"/>
      <c r="AS484" s="21"/>
      <c r="AT484" s="21"/>
      <c r="AU484" s="21"/>
      <c r="AV484" s="59"/>
      <c r="AW484" s="21"/>
      <c r="AX484" s="21"/>
      <c r="AY484" s="21"/>
      <c r="AZ484" s="21"/>
      <c r="BA484" s="21"/>
      <c r="BB484" s="21"/>
      <c r="BC484" s="21"/>
      <c r="BD484" s="21"/>
      <c r="BE484" s="21"/>
      <c r="BF484" s="21"/>
      <c r="BG484" s="21"/>
      <c r="BH484" s="21"/>
      <c r="BI484" s="21"/>
      <c r="BJ484" s="21"/>
      <c r="BK484" s="21"/>
      <c r="BL484" s="781" t="s">
        <v>2281</v>
      </c>
      <c r="BM484" s="221" t="s">
        <v>2281</v>
      </c>
      <c r="BN484" s="221" t="s">
        <v>2281</v>
      </c>
      <c r="BO484" s="221" t="s">
        <v>2281</v>
      </c>
      <c r="BP484" s="221" t="s">
        <v>2281</v>
      </c>
      <c r="BQ484" s="221" t="s">
        <v>2281</v>
      </c>
      <c r="BR484" s="798" t="s">
        <v>2281</v>
      </c>
      <c r="BS484" s="226" t="s">
        <v>2281</v>
      </c>
      <c r="BT484" s="221" t="s">
        <v>2281</v>
      </c>
      <c r="BU484" s="221" t="s">
        <v>2281</v>
      </c>
      <c r="BV484" s="221" t="s">
        <v>2281</v>
      </c>
      <c r="BW484" s="798" t="s">
        <v>2281</v>
      </c>
      <c r="BX484" s="221" t="s">
        <v>2281</v>
      </c>
      <c r="BY484" s="798" t="s">
        <v>2281</v>
      </c>
      <c r="BZ484" s="798" t="s">
        <v>2281</v>
      </c>
      <c r="CA484" s="221" t="s">
        <v>2281</v>
      </c>
      <c r="CB484" s="221" t="s">
        <v>2281</v>
      </c>
      <c r="CC484" s="221" t="s">
        <v>2281</v>
      </c>
      <c r="CD484" s="337" t="s">
        <v>2281</v>
      </c>
      <c r="CE484" s="221" t="s">
        <v>2281</v>
      </c>
      <c r="CF484" s="221" t="s">
        <v>2281</v>
      </c>
      <c r="CG484" s="221" t="s">
        <v>2281</v>
      </c>
      <c r="CH484" s="221" t="s">
        <v>2281</v>
      </c>
      <c r="CI484" s="221" t="s">
        <v>2281</v>
      </c>
      <c r="CJ484" s="337" t="s">
        <v>2281</v>
      </c>
      <c r="CK484" s="221" t="s">
        <v>2281</v>
      </c>
      <c r="CL484" s="222">
        <f t="shared" si="307"/>
        <v>0</v>
      </c>
      <c r="CM484" s="237">
        <f t="shared" si="297"/>
        <v>0</v>
      </c>
      <c r="CN484" s="222">
        <f t="shared" si="308"/>
        <v>0</v>
      </c>
      <c r="CO484" s="237">
        <f t="shared" si="299"/>
        <v>0</v>
      </c>
      <c r="CP484" s="222">
        <f t="shared" si="309"/>
        <v>0</v>
      </c>
      <c r="CQ484" s="237">
        <f t="shared" si="301"/>
        <v>0</v>
      </c>
      <c r="CR484" s="222">
        <f t="shared" si="310"/>
        <v>26</v>
      </c>
      <c r="CS484" s="237">
        <f t="shared" si="303"/>
        <v>1</v>
      </c>
      <c r="CT484" s="223" t="e">
        <f t="shared" si="304"/>
        <v>#DIV/0!</v>
      </c>
      <c r="CU484" s="223" t="str">
        <f t="shared" si="305"/>
        <v>KĐG</v>
      </c>
      <c r="CV484" s="6"/>
    </row>
    <row r="485" spans="1:100" s="23" customFormat="1" ht="99">
      <c r="A485" s="226"/>
      <c r="B485" s="138" t="s">
        <v>2833</v>
      </c>
      <c r="C485" s="541" t="s">
        <v>28</v>
      </c>
      <c r="D485" s="671" t="s">
        <v>2835</v>
      </c>
      <c r="E485" s="541" t="s">
        <v>28</v>
      </c>
      <c r="F485" s="138" t="s">
        <v>2836</v>
      </c>
      <c r="G485" s="754" t="s">
        <v>2951</v>
      </c>
      <c r="H485" s="6"/>
      <c r="I485" s="722" t="s">
        <v>2836</v>
      </c>
      <c r="J485" s="63"/>
      <c r="K485" s="466"/>
      <c r="L485" s="5" t="s">
        <v>32</v>
      </c>
      <c r="M485" s="212" t="s">
        <v>31</v>
      </c>
      <c r="N485" s="165"/>
      <c r="O485" s="221"/>
      <c r="P485" s="221"/>
      <c r="Q485" s="6"/>
      <c r="R485" s="6"/>
      <c r="S485" s="6" t="s">
        <v>24</v>
      </c>
      <c r="T485" s="6"/>
      <c r="U485" s="6"/>
      <c r="V485" s="6"/>
      <c r="W485" s="6"/>
      <c r="X485" s="6"/>
      <c r="Y485" s="6"/>
      <c r="Z485" s="6"/>
      <c r="AA485" s="6"/>
      <c r="AB485" s="80"/>
      <c r="AC485" s="656"/>
      <c r="AD485" s="21"/>
      <c r="AE485" s="21"/>
      <c r="AF485" s="21"/>
      <c r="AG485" s="21"/>
      <c r="AH485" s="21"/>
      <c r="AI485" s="21"/>
      <c r="AJ485" s="21"/>
      <c r="AK485" s="21"/>
      <c r="AL485" s="21"/>
      <c r="AM485" s="21"/>
      <c r="AN485" s="21"/>
      <c r="AO485" s="21"/>
      <c r="AP485" s="59"/>
      <c r="AQ485" s="59"/>
      <c r="AR485" s="59"/>
      <c r="AS485" s="21"/>
      <c r="AT485" s="21"/>
      <c r="AU485" s="21"/>
      <c r="AV485" s="59"/>
      <c r="AW485" s="21"/>
      <c r="AX485" s="21"/>
      <c r="AY485" s="21"/>
      <c r="AZ485" s="21"/>
      <c r="BA485" s="21"/>
      <c r="BB485" s="21"/>
      <c r="BC485" s="21"/>
      <c r="BD485" s="21"/>
      <c r="BE485" s="21"/>
      <c r="BF485" s="21"/>
      <c r="BG485" s="21"/>
      <c r="BH485" s="21"/>
      <c r="BI485" s="21"/>
      <c r="BJ485" s="21"/>
      <c r="BK485" s="21"/>
      <c r="BL485" s="781" t="s">
        <v>2281</v>
      </c>
      <c r="BM485" s="221" t="s">
        <v>2281</v>
      </c>
      <c r="BN485" s="221" t="s">
        <v>2281</v>
      </c>
      <c r="BO485" s="221" t="s">
        <v>2281</v>
      </c>
      <c r="BP485" s="221" t="s">
        <v>2281</v>
      </c>
      <c r="BQ485" s="221" t="s">
        <v>2281</v>
      </c>
      <c r="BR485" s="798" t="s">
        <v>2281</v>
      </c>
      <c r="BS485" s="226" t="s">
        <v>2281</v>
      </c>
      <c r="BT485" s="221" t="s">
        <v>2281</v>
      </c>
      <c r="BU485" s="221" t="s">
        <v>2281</v>
      </c>
      <c r="BV485" s="221" t="s">
        <v>2281</v>
      </c>
      <c r="BW485" s="798" t="s">
        <v>2281</v>
      </c>
      <c r="BX485" s="221" t="s">
        <v>2281</v>
      </c>
      <c r="BY485" s="798" t="s">
        <v>2281</v>
      </c>
      <c r="BZ485" s="798" t="s">
        <v>2281</v>
      </c>
      <c r="CA485" s="221" t="s">
        <v>2281</v>
      </c>
      <c r="CB485" s="221" t="s">
        <v>2281</v>
      </c>
      <c r="CC485" s="221" t="s">
        <v>2281</v>
      </c>
      <c r="CD485" s="337" t="s">
        <v>2281</v>
      </c>
      <c r="CE485" s="221" t="s">
        <v>2281</v>
      </c>
      <c r="CF485" s="221" t="s">
        <v>2281</v>
      </c>
      <c r="CG485" s="221" t="s">
        <v>2281</v>
      </c>
      <c r="CH485" s="221" t="s">
        <v>2281</v>
      </c>
      <c r="CI485" s="221" t="s">
        <v>2281</v>
      </c>
      <c r="CJ485" s="337" t="s">
        <v>2281</v>
      </c>
      <c r="CK485" s="221" t="s">
        <v>2281</v>
      </c>
      <c r="CL485" s="222">
        <f t="shared" si="307"/>
        <v>0</v>
      </c>
      <c r="CM485" s="237">
        <f t="shared" si="297"/>
        <v>0</v>
      </c>
      <c r="CN485" s="222">
        <f t="shared" si="308"/>
        <v>0</v>
      </c>
      <c r="CO485" s="237">
        <f t="shared" si="299"/>
        <v>0</v>
      </c>
      <c r="CP485" s="222">
        <f t="shared" si="309"/>
        <v>0</v>
      </c>
      <c r="CQ485" s="237">
        <f t="shared" si="301"/>
        <v>0</v>
      </c>
      <c r="CR485" s="222">
        <f t="shared" si="310"/>
        <v>26</v>
      </c>
      <c r="CS485" s="237">
        <f t="shared" si="303"/>
        <v>1</v>
      </c>
      <c r="CT485" s="223" t="e">
        <f t="shared" si="304"/>
        <v>#DIV/0!</v>
      </c>
      <c r="CU485" s="223" t="str">
        <f t="shared" si="305"/>
        <v>KĐG</v>
      </c>
      <c r="CV485" s="6"/>
    </row>
    <row r="486" spans="1:100" s="23" customFormat="1" ht="132">
      <c r="A486" s="226"/>
      <c r="B486" s="138" t="s">
        <v>2837</v>
      </c>
      <c r="C486" s="541" t="s">
        <v>28</v>
      </c>
      <c r="D486" s="672" t="s">
        <v>2584</v>
      </c>
      <c r="E486" s="541" t="s">
        <v>28</v>
      </c>
      <c r="F486" s="138" t="s">
        <v>2469</v>
      </c>
      <c r="G486" s="754" t="s">
        <v>2952</v>
      </c>
      <c r="H486" s="6"/>
      <c r="I486" s="551" t="s">
        <v>2469</v>
      </c>
      <c r="J486" s="63"/>
      <c r="K486" s="466"/>
      <c r="L486" s="5"/>
      <c r="M486" s="212"/>
      <c r="N486" s="165"/>
      <c r="O486" s="221"/>
      <c r="P486" s="221"/>
      <c r="Q486" s="6"/>
      <c r="R486" s="6"/>
      <c r="S486" s="6"/>
      <c r="T486" s="6" t="s">
        <v>24</v>
      </c>
      <c r="U486" s="6"/>
      <c r="V486" s="6"/>
      <c r="W486" s="6"/>
      <c r="X486" s="6"/>
      <c r="Y486" s="6"/>
      <c r="Z486" s="6"/>
      <c r="AA486" s="6"/>
      <c r="AB486" s="80"/>
      <c r="AC486" s="656"/>
      <c r="AD486" s="21"/>
      <c r="AE486" s="21"/>
      <c r="AF486" s="21"/>
      <c r="AG486" s="21"/>
      <c r="AH486" s="21"/>
      <c r="AI486" s="21"/>
      <c r="AJ486" s="21"/>
      <c r="AK486" s="21"/>
      <c r="AL486" s="21"/>
      <c r="AM486" s="21"/>
      <c r="AN486" s="21"/>
      <c r="AO486" s="21"/>
      <c r="AP486" s="59"/>
      <c r="AQ486" s="59"/>
      <c r="AR486" s="59"/>
      <c r="AS486" s="21"/>
      <c r="AT486" s="21"/>
      <c r="AU486" s="21"/>
      <c r="AV486" s="59"/>
      <c r="AW486" s="21"/>
      <c r="AX486" s="21"/>
      <c r="AY486" s="21"/>
      <c r="AZ486" s="21"/>
      <c r="BA486" s="21"/>
      <c r="BB486" s="21"/>
      <c r="BC486" s="21"/>
      <c r="BD486" s="21"/>
      <c r="BE486" s="21"/>
      <c r="BF486" s="21"/>
      <c r="BG486" s="21"/>
      <c r="BH486" s="21"/>
      <c r="BI486" s="21"/>
      <c r="BJ486" s="21"/>
      <c r="BK486" s="21"/>
      <c r="BL486" s="781" t="s">
        <v>2281</v>
      </c>
      <c r="BM486" s="221" t="s">
        <v>2281</v>
      </c>
      <c r="BN486" s="221" t="s">
        <v>2281</v>
      </c>
      <c r="BO486" s="221" t="s">
        <v>2281</v>
      </c>
      <c r="BP486" s="221" t="s">
        <v>2281</v>
      </c>
      <c r="BQ486" s="221" t="s">
        <v>2281</v>
      </c>
      <c r="BR486" s="798" t="s">
        <v>2281</v>
      </c>
      <c r="BS486" s="226" t="s">
        <v>2281</v>
      </c>
      <c r="BT486" s="221" t="s">
        <v>2281</v>
      </c>
      <c r="BU486" s="221" t="s">
        <v>2281</v>
      </c>
      <c r="BV486" s="221" t="s">
        <v>2281</v>
      </c>
      <c r="BW486" s="798" t="s">
        <v>2281</v>
      </c>
      <c r="BX486" s="221" t="s">
        <v>2281</v>
      </c>
      <c r="BY486" s="798" t="s">
        <v>2281</v>
      </c>
      <c r="BZ486" s="798" t="s">
        <v>2281</v>
      </c>
      <c r="CA486" s="221" t="s">
        <v>2281</v>
      </c>
      <c r="CB486" s="221" t="s">
        <v>2281</v>
      </c>
      <c r="CC486" s="221" t="s">
        <v>2281</v>
      </c>
      <c r="CD486" s="337" t="s">
        <v>2281</v>
      </c>
      <c r="CE486" s="221" t="s">
        <v>2281</v>
      </c>
      <c r="CF486" s="221" t="s">
        <v>2281</v>
      </c>
      <c r="CG486" s="221" t="s">
        <v>2281</v>
      </c>
      <c r="CH486" s="221" t="s">
        <v>2281</v>
      </c>
      <c r="CI486" s="221" t="s">
        <v>2281</v>
      </c>
      <c r="CJ486" s="337" t="s">
        <v>2281</v>
      </c>
      <c r="CK486" s="221" t="s">
        <v>2281</v>
      </c>
      <c r="CL486" s="222">
        <f t="shared" si="307"/>
        <v>0</v>
      </c>
      <c r="CM486" s="237">
        <f t="shared" si="297"/>
        <v>0</v>
      </c>
      <c r="CN486" s="222">
        <f t="shared" si="308"/>
        <v>0</v>
      </c>
      <c r="CO486" s="237">
        <f t="shared" si="299"/>
        <v>0</v>
      </c>
      <c r="CP486" s="222">
        <f t="shared" si="309"/>
        <v>0</v>
      </c>
      <c r="CQ486" s="237">
        <f t="shared" si="301"/>
        <v>0</v>
      </c>
      <c r="CR486" s="222">
        <f t="shared" si="310"/>
        <v>26</v>
      </c>
      <c r="CS486" s="237">
        <f t="shared" si="303"/>
        <v>1</v>
      </c>
      <c r="CT486" s="223" t="e">
        <f t="shared" si="304"/>
        <v>#DIV/0!</v>
      </c>
      <c r="CU486" s="223" t="str">
        <f t="shared" si="305"/>
        <v>KĐG</v>
      </c>
      <c r="CV486" s="6"/>
    </row>
    <row r="487" spans="1:100" s="23" customFormat="1" ht="92.4" customHeight="1">
      <c r="A487" s="226"/>
      <c r="B487" s="138" t="s">
        <v>2838</v>
      </c>
      <c r="C487" s="541" t="s">
        <v>28</v>
      </c>
      <c r="D487" s="672" t="s">
        <v>2585</v>
      </c>
      <c r="E487" s="541" t="s">
        <v>28</v>
      </c>
      <c r="F487" s="138" t="s">
        <v>2467</v>
      </c>
      <c r="G487" s="754" t="s">
        <v>2953</v>
      </c>
      <c r="H487" s="6"/>
      <c r="I487" s="551" t="s">
        <v>2467</v>
      </c>
      <c r="J487" s="63"/>
      <c r="K487" s="466"/>
      <c r="L487" s="5"/>
      <c r="M487" s="212"/>
      <c r="N487" s="165"/>
      <c r="O487" s="221"/>
      <c r="P487" s="221"/>
      <c r="Q487" s="6"/>
      <c r="R487" s="6"/>
      <c r="S487" s="6"/>
      <c r="T487" s="6" t="s">
        <v>24</v>
      </c>
      <c r="U487" s="6"/>
      <c r="V487" s="6"/>
      <c r="W487" s="6"/>
      <c r="X487" s="6"/>
      <c r="Y487" s="6"/>
      <c r="Z487" s="6"/>
      <c r="AA487" s="6"/>
      <c r="AB487" s="80"/>
      <c r="AC487" s="656"/>
      <c r="AD487" s="21"/>
      <c r="AE487" s="21"/>
      <c r="AF487" s="21"/>
      <c r="AG487" s="21"/>
      <c r="AH487" s="21"/>
      <c r="AI487" s="21"/>
      <c r="AJ487" s="21"/>
      <c r="AK487" s="21"/>
      <c r="AL487" s="21"/>
      <c r="AM487" s="21"/>
      <c r="AN487" s="21"/>
      <c r="AO487" s="21"/>
      <c r="AP487" s="59"/>
      <c r="AQ487" s="59"/>
      <c r="AR487" s="59"/>
      <c r="AS487" s="21"/>
      <c r="AT487" s="21"/>
      <c r="AU487" s="21"/>
      <c r="AV487" s="59"/>
      <c r="AW487" s="21"/>
      <c r="AX487" s="21"/>
      <c r="AY487" s="21"/>
      <c r="AZ487" s="21"/>
      <c r="BA487" s="21"/>
      <c r="BB487" s="21"/>
      <c r="BC487" s="21"/>
      <c r="BD487" s="21"/>
      <c r="BE487" s="21"/>
      <c r="BF487" s="21"/>
      <c r="BG487" s="21"/>
      <c r="BH487" s="21"/>
      <c r="BI487" s="21"/>
      <c r="BJ487" s="21"/>
      <c r="BK487" s="21"/>
      <c r="BL487" s="781" t="s">
        <v>2281</v>
      </c>
      <c r="BM487" s="221" t="s">
        <v>2281</v>
      </c>
      <c r="BN487" s="221" t="s">
        <v>2281</v>
      </c>
      <c r="BO487" s="221" t="s">
        <v>2281</v>
      </c>
      <c r="BP487" s="221" t="s">
        <v>2281</v>
      </c>
      <c r="BQ487" s="221" t="s">
        <v>2281</v>
      </c>
      <c r="BR487" s="798" t="s">
        <v>2281</v>
      </c>
      <c r="BS487" s="226" t="s">
        <v>2281</v>
      </c>
      <c r="BT487" s="221" t="s">
        <v>2281</v>
      </c>
      <c r="BU487" s="221" t="s">
        <v>2281</v>
      </c>
      <c r="BV487" s="221" t="s">
        <v>2281</v>
      </c>
      <c r="BW487" s="798" t="s">
        <v>2281</v>
      </c>
      <c r="BX487" s="221" t="s">
        <v>2281</v>
      </c>
      <c r="BY487" s="798" t="s">
        <v>2281</v>
      </c>
      <c r="BZ487" s="798" t="s">
        <v>2281</v>
      </c>
      <c r="CA487" s="221" t="s">
        <v>2281</v>
      </c>
      <c r="CB487" s="221" t="s">
        <v>2281</v>
      </c>
      <c r="CC487" s="221" t="s">
        <v>2281</v>
      </c>
      <c r="CD487" s="337" t="s">
        <v>2281</v>
      </c>
      <c r="CE487" s="221" t="s">
        <v>2281</v>
      </c>
      <c r="CF487" s="221" t="s">
        <v>2281</v>
      </c>
      <c r="CG487" s="221" t="s">
        <v>2281</v>
      </c>
      <c r="CH487" s="221" t="s">
        <v>2281</v>
      </c>
      <c r="CI487" s="221" t="s">
        <v>2281</v>
      </c>
      <c r="CJ487" s="337" t="s">
        <v>2281</v>
      </c>
      <c r="CK487" s="221" t="s">
        <v>2281</v>
      </c>
      <c r="CL487" s="222">
        <f t="shared" si="307"/>
        <v>0</v>
      </c>
      <c r="CM487" s="237">
        <f t="shared" si="297"/>
        <v>0</v>
      </c>
      <c r="CN487" s="222">
        <f t="shared" si="308"/>
        <v>0</v>
      </c>
      <c r="CO487" s="237">
        <f t="shared" si="299"/>
        <v>0</v>
      </c>
      <c r="CP487" s="222">
        <f t="shared" si="309"/>
        <v>0</v>
      </c>
      <c r="CQ487" s="237">
        <f t="shared" si="301"/>
        <v>0</v>
      </c>
      <c r="CR487" s="222">
        <f t="shared" si="310"/>
        <v>26</v>
      </c>
      <c r="CS487" s="237">
        <f t="shared" si="303"/>
        <v>1</v>
      </c>
      <c r="CT487" s="223" t="e">
        <f t="shared" si="304"/>
        <v>#DIV/0!</v>
      </c>
      <c r="CU487" s="223" t="str">
        <f t="shared" si="305"/>
        <v>KĐG</v>
      </c>
      <c r="CV487" s="6"/>
    </row>
    <row r="488" spans="1:100" s="23" customFormat="1" ht="120" customHeight="1">
      <c r="A488" s="226"/>
      <c r="B488" s="138" t="s">
        <v>2840</v>
      </c>
      <c r="C488" s="541" t="s">
        <v>2439</v>
      </c>
      <c r="D488" s="673" t="s">
        <v>2839</v>
      </c>
      <c r="E488" s="541" t="s">
        <v>28</v>
      </c>
      <c r="F488" s="138" t="s">
        <v>2466</v>
      </c>
      <c r="G488" s="754" t="s">
        <v>2954</v>
      </c>
      <c r="H488" s="6"/>
      <c r="I488" s="551" t="s">
        <v>2466</v>
      </c>
      <c r="J488" s="63"/>
      <c r="K488" s="466"/>
      <c r="L488" s="5"/>
      <c r="M488" s="212"/>
      <c r="N488" s="165"/>
      <c r="O488" s="221"/>
      <c r="P488" s="221"/>
      <c r="Q488" s="6"/>
      <c r="R488" s="6"/>
      <c r="S488" s="6"/>
      <c r="T488" s="6"/>
      <c r="U488" s="6"/>
      <c r="V488" s="6"/>
      <c r="W488" s="6" t="s">
        <v>24</v>
      </c>
      <c r="X488" s="6" t="s">
        <v>24</v>
      </c>
      <c r="Y488" s="6"/>
      <c r="Z488" s="6"/>
      <c r="AA488" s="6"/>
      <c r="AB488" s="80"/>
      <c r="AC488" s="656"/>
      <c r="AD488" s="21"/>
      <c r="AE488" s="21"/>
      <c r="AF488" s="21"/>
      <c r="AG488" s="21"/>
      <c r="AH488" s="21"/>
      <c r="AI488" s="21"/>
      <c r="AJ488" s="21"/>
      <c r="AK488" s="21"/>
      <c r="AL488" s="21"/>
      <c r="AM488" s="21"/>
      <c r="AN488" s="21"/>
      <c r="AO488" s="21"/>
      <c r="AP488" s="59"/>
      <c r="AQ488" s="59"/>
      <c r="AR488" s="59"/>
      <c r="AS488" s="21"/>
      <c r="AT488" s="21"/>
      <c r="AU488" s="21"/>
      <c r="AV488" s="59"/>
      <c r="AW488" s="21"/>
      <c r="AX488" s="21"/>
      <c r="AY488" s="21"/>
      <c r="AZ488" s="21"/>
      <c r="BA488" s="21"/>
      <c r="BB488" s="21"/>
      <c r="BC488" s="21" t="s">
        <v>1183</v>
      </c>
      <c r="BD488" s="21"/>
      <c r="BE488" s="21"/>
      <c r="BF488" s="21"/>
      <c r="BG488" s="21"/>
      <c r="BH488" s="21"/>
      <c r="BI488" s="21"/>
      <c r="BJ488" s="21"/>
      <c r="BK488" s="21"/>
      <c r="BL488" s="781" t="s">
        <v>2281</v>
      </c>
      <c r="BM488" s="221" t="s">
        <v>2281</v>
      </c>
      <c r="BN488" s="221" t="s">
        <v>2281</v>
      </c>
      <c r="BO488" s="221" t="s">
        <v>2281</v>
      </c>
      <c r="BP488" s="221" t="s">
        <v>2281</v>
      </c>
      <c r="BQ488" s="221" t="s">
        <v>2281</v>
      </c>
      <c r="BR488" s="798" t="s">
        <v>2281</v>
      </c>
      <c r="BS488" s="226" t="s">
        <v>2281</v>
      </c>
      <c r="BT488" s="221" t="s">
        <v>2281</v>
      </c>
      <c r="BU488" s="221" t="s">
        <v>2281</v>
      </c>
      <c r="BV488" s="221" t="s">
        <v>2281</v>
      </c>
      <c r="BW488" s="798" t="s">
        <v>2281</v>
      </c>
      <c r="BX488" s="221" t="s">
        <v>2281</v>
      </c>
      <c r="BY488" s="798" t="s">
        <v>2281</v>
      </c>
      <c r="BZ488" s="798" t="s">
        <v>2281</v>
      </c>
      <c r="CA488" s="221" t="s">
        <v>2281</v>
      </c>
      <c r="CB488" s="221" t="s">
        <v>2281</v>
      </c>
      <c r="CC488" s="221" t="s">
        <v>2281</v>
      </c>
      <c r="CD488" s="337" t="s">
        <v>2281</v>
      </c>
      <c r="CE488" s="221" t="s">
        <v>2281</v>
      </c>
      <c r="CF488" s="221" t="s">
        <v>2281</v>
      </c>
      <c r="CG488" s="221" t="s">
        <v>2281</v>
      </c>
      <c r="CH488" s="221" t="s">
        <v>2281</v>
      </c>
      <c r="CI488" s="221" t="s">
        <v>2281</v>
      </c>
      <c r="CJ488" s="337" t="s">
        <v>2281</v>
      </c>
      <c r="CK488" s="221" t="s">
        <v>2281</v>
      </c>
      <c r="CL488" s="222">
        <f t="shared" si="307"/>
        <v>0</v>
      </c>
      <c r="CM488" s="237">
        <f t="shared" si="297"/>
        <v>0</v>
      </c>
      <c r="CN488" s="222">
        <f t="shared" si="308"/>
        <v>0</v>
      </c>
      <c r="CO488" s="237">
        <f t="shared" si="299"/>
        <v>0</v>
      </c>
      <c r="CP488" s="222">
        <f t="shared" si="309"/>
        <v>0</v>
      </c>
      <c r="CQ488" s="237">
        <f t="shared" si="301"/>
        <v>0</v>
      </c>
      <c r="CR488" s="222">
        <f t="shared" si="310"/>
        <v>26</v>
      </c>
      <c r="CS488" s="237">
        <f t="shared" si="303"/>
        <v>1</v>
      </c>
      <c r="CT488" s="223" t="e">
        <f t="shared" si="304"/>
        <v>#DIV/0!</v>
      </c>
      <c r="CU488" s="223" t="str">
        <f t="shared" si="305"/>
        <v>KĐG</v>
      </c>
      <c r="CV488" s="6"/>
    </row>
    <row r="489" spans="1:100" s="23" customFormat="1" ht="231">
      <c r="A489" s="226"/>
      <c r="B489" s="138" t="s">
        <v>2841</v>
      </c>
      <c r="C489" s="541" t="s">
        <v>28</v>
      </c>
      <c r="D489" s="674" t="s">
        <v>2586</v>
      </c>
      <c r="E489" s="541" t="s">
        <v>28</v>
      </c>
      <c r="F489" s="138" t="s">
        <v>2370</v>
      </c>
      <c r="G489" s="754" t="s">
        <v>2955</v>
      </c>
      <c r="H489" s="6"/>
      <c r="I489" s="723" t="s">
        <v>2370</v>
      </c>
      <c r="J489" s="63"/>
      <c r="K489" s="466"/>
      <c r="L489" s="5"/>
      <c r="M489" s="212"/>
      <c r="N489" s="165"/>
      <c r="O489" s="221"/>
      <c r="P489" s="221"/>
      <c r="Q489" s="6"/>
      <c r="R489" s="6"/>
      <c r="S489" s="6"/>
      <c r="T489" s="6"/>
      <c r="U489" s="6" t="s">
        <v>24</v>
      </c>
      <c r="V489" s="6"/>
      <c r="W489" s="6"/>
      <c r="X489" s="6"/>
      <c r="Y489" s="6"/>
      <c r="Z489" s="6"/>
      <c r="AA489" s="6"/>
      <c r="AB489" s="80"/>
      <c r="AC489" s="656"/>
      <c r="AD489" s="21"/>
      <c r="AE489" s="21"/>
      <c r="AF489" s="21"/>
      <c r="AG489" s="21"/>
      <c r="AH489" s="21"/>
      <c r="AI489" s="21"/>
      <c r="AJ489" s="21"/>
      <c r="AK489" s="21"/>
      <c r="AL489" s="21"/>
      <c r="AM489" s="21"/>
      <c r="AN489" s="21"/>
      <c r="AO489" s="21"/>
      <c r="AP489" s="59"/>
      <c r="AQ489" s="59"/>
      <c r="AR489" s="59"/>
      <c r="AS489" s="21"/>
      <c r="AT489" s="21"/>
      <c r="AU489" s="21"/>
      <c r="AV489" s="59"/>
      <c r="AW489" s="21"/>
      <c r="AX489" s="21"/>
      <c r="AY489" s="21"/>
      <c r="AZ489" s="21"/>
      <c r="BA489" s="21"/>
      <c r="BB489" s="21"/>
      <c r="BC489" s="21"/>
      <c r="BD489" s="21"/>
      <c r="BE489" s="21"/>
      <c r="BF489" s="21"/>
      <c r="BG489" s="21"/>
      <c r="BH489" s="21"/>
      <c r="BI489" s="21"/>
      <c r="BJ489" s="21"/>
      <c r="BK489" s="21"/>
      <c r="BL489" s="781" t="s">
        <v>2281</v>
      </c>
      <c r="BM489" s="221" t="s">
        <v>2281</v>
      </c>
      <c r="BN489" s="221" t="s">
        <v>2281</v>
      </c>
      <c r="BO489" s="221" t="s">
        <v>2281</v>
      </c>
      <c r="BP489" s="221" t="s">
        <v>2281</v>
      </c>
      <c r="BQ489" s="221" t="s">
        <v>2281</v>
      </c>
      <c r="BR489" s="798" t="s">
        <v>2281</v>
      </c>
      <c r="BS489" s="226" t="s">
        <v>2281</v>
      </c>
      <c r="BT489" s="221" t="s">
        <v>2281</v>
      </c>
      <c r="BU489" s="221" t="s">
        <v>2281</v>
      </c>
      <c r="BV489" s="221" t="s">
        <v>2281</v>
      </c>
      <c r="BW489" s="798" t="s">
        <v>2281</v>
      </c>
      <c r="BX489" s="221" t="s">
        <v>2281</v>
      </c>
      <c r="BY489" s="798" t="s">
        <v>2281</v>
      </c>
      <c r="BZ489" s="798" t="s">
        <v>2281</v>
      </c>
      <c r="CA489" s="221" t="s">
        <v>2281</v>
      </c>
      <c r="CB489" s="221" t="s">
        <v>2281</v>
      </c>
      <c r="CC489" s="221" t="s">
        <v>2281</v>
      </c>
      <c r="CD489" s="337" t="s">
        <v>2281</v>
      </c>
      <c r="CE489" s="221" t="s">
        <v>2281</v>
      </c>
      <c r="CF489" s="221" t="s">
        <v>2281</v>
      </c>
      <c r="CG489" s="221" t="s">
        <v>2281</v>
      </c>
      <c r="CH489" s="221" t="s">
        <v>2281</v>
      </c>
      <c r="CI489" s="221" t="s">
        <v>2281</v>
      </c>
      <c r="CJ489" s="337" t="s">
        <v>2281</v>
      </c>
      <c r="CK489" s="221" t="s">
        <v>2281</v>
      </c>
      <c r="CL489" s="222">
        <f t="shared" si="307"/>
        <v>0</v>
      </c>
      <c r="CM489" s="237">
        <f t="shared" si="297"/>
        <v>0</v>
      </c>
      <c r="CN489" s="222">
        <f t="shared" si="308"/>
        <v>0</v>
      </c>
      <c r="CO489" s="237">
        <f t="shared" si="299"/>
        <v>0</v>
      </c>
      <c r="CP489" s="222">
        <f t="shared" si="309"/>
        <v>0</v>
      </c>
      <c r="CQ489" s="237">
        <f t="shared" si="301"/>
        <v>0</v>
      </c>
      <c r="CR489" s="222">
        <f t="shared" si="310"/>
        <v>26</v>
      </c>
      <c r="CS489" s="237">
        <f t="shared" si="303"/>
        <v>1</v>
      </c>
      <c r="CT489" s="223" t="e">
        <f t="shared" si="304"/>
        <v>#DIV/0!</v>
      </c>
      <c r="CU489" s="223" t="str">
        <f t="shared" si="305"/>
        <v>KĐG</v>
      </c>
      <c r="CV489" s="6"/>
    </row>
    <row r="490" spans="1:100" s="23" customFormat="1" ht="117" customHeight="1">
      <c r="A490" s="226"/>
      <c r="B490" s="138" t="s">
        <v>2842</v>
      </c>
      <c r="C490" s="541" t="s">
        <v>28</v>
      </c>
      <c r="D490" s="672" t="s">
        <v>2587</v>
      </c>
      <c r="E490" s="541" t="s">
        <v>28</v>
      </c>
      <c r="F490" s="138" t="s">
        <v>2405</v>
      </c>
      <c r="G490" s="286" t="s">
        <v>2956</v>
      </c>
      <c r="H490" s="6"/>
      <c r="I490" s="707" t="s">
        <v>2405</v>
      </c>
      <c r="J490" s="63"/>
      <c r="K490" s="466"/>
      <c r="L490" s="5"/>
      <c r="M490" s="212"/>
      <c r="N490" s="165"/>
      <c r="O490" s="221"/>
      <c r="P490" s="221"/>
      <c r="Q490" s="6"/>
      <c r="R490" s="6"/>
      <c r="S490" s="6"/>
      <c r="T490" s="6"/>
      <c r="U490" s="6"/>
      <c r="V490" s="6"/>
      <c r="W490" s="6"/>
      <c r="X490" s="6"/>
      <c r="Y490" s="6" t="s">
        <v>24</v>
      </c>
      <c r="Z490" s="6"/>
      <c r="AA490" s="6"/>
      <c r="AB490" s="80"/>
      <c r="AC490" s="656"/>
      <c r="AD490" s="21"/>
      <c r="AE490" s="21"/>
      <c r="AF490" s="21"/>
      <c r="AG490" s="21"/>
      <c r="AH490" s="21"/>
      <c r="AI490" s="21"/>
      <c r="AJ490" s="21"/>
      <c r="AK490" s="21"/>
      <c r="AL490" s="21"/>
      <c r="AM490" s="21"/>
      <c r="AN490" s="21"/>
      <c r="AO490" s="21"/>
      <c r="AP490" s="59"/>
      <c r="AQ490" s="59"/>
      <c r="AR490" s="59"/>
      <c r="AS490" s="21"/>
      <c r="AT490" s="21"/>
      <c r="AU490" s="21"/>
      <c r="AV490" s="59"/>
      <c r="AW490" s="21"/>
      <c r="AX490" s="21"/>
      <c r="AY490" s="21"/>
      <c r="AZ490" s="21"/>
      <c r="BA490" s="21"/>
      <c r="BB490" s="21"/>
      <c r="BC490" s="21"/>
      <c r="BD490" s="21"/>
      <c r="BE490" s="21"/>
      <c r="BF490" s="17" t="s">
        <v>1183</v>
      </c>
      <c r="BG490" s="21"/>
      <c r="BH490" s="21"/>
      <c r="BI490" s="21"/>
      <c r="BJ490" s="21"/>
      <c r="BK490" s="21"/>
      <c r="BL490" s="781">
        <v>2</v>
      </c>
      <c r="BM490" s="221">
        <v>2</v>
      </c>
      <c r="BN490" s="221">
        <v>2</v>
      </c>
      <c r="BO490" s="221">
        <v>2</v>
      </c>
      <c r="BP490" s="221">
        <v>2</v>
      </c>
      <c r="BQ490" s="221">
        <v>2</v>
      </c>
      <c r="BR490" s="798">
        <v>2</v>
      </c>
      <c r="BS490" s="226">
        <v>2</v>
      </c>
      <c r="BT490" s="221">
        <v>2</v>
      </c>
      <c r="BU490" s="221">
        <v>2</v>
      </c>
      <c r="BV490" s="221">
        <v>2</v>
      </c>
      <c r="BW490" s="798">
        <v>2</v>
      </c>
      <c r="BX490" s="221">
        <v>2</v>
      </c>
      <c r="BY490" s="798">
        <v>2</v>
      </c>
      <c r="BZ490" s="798">
        <v>2</v>
      </c>
      <c r="CA490" s="221">
        <v>2</v>
      </c>
      <c r="CB490" s="221">
        <v>2</v>
      </c>
      <c r="CC490" s="221">
        <v>2</v>
      </c>
      <c r="CD490" s="337">
        <v>2</v>
      </c>
      <c r="CE490" s="221">
        <v>2</v>
      </c>
      <c r="CF490" s="221">
        <v>2</v>
      </c>
      <c r="CG490" s="221">
        <v>2</v>
      </c>
      <c r="CH490" s="221">
        <v>2</v>
      </c>
      <c r="CI490" s="221">
        <v>2</v>
      </c>
      <c r="CJ490" s="337">
        <v>2</v>
      </c>
      <c r="CK490" s="221">
        <v>2</v>
      </c>
      <c r="CL490" s="222">
        <f t="shared" si="307"/>
        <v>26</v>
      </c>
      <c r="CM490" s="237">
        <f t="shared" si="297"/>
        <v>1</v>
      </c>
      <c r="CN490" s="222">
        <f t="shared" si="308"/>
        <v>0</v>
      </c>
      <c r="CO490" s="237">
        <f t="shared" si="299"/>
        <v>0</v>
      </c>
      <c r="CP490" s="222">
        <f t="shared" si="309"/>
        <v>0</v>
      </c>
      <c r="CQ490" s="237">
        <f t="shared" si="301"/>
        <v>0</v>
      </c>
      <c r="CR490" s="222">
        <f t="shared" si="310"/>
        <v>0</v>
      </c>
      <c r="CS490" s="237">
        <f t="shared" si="303"/>
        <v>0</v>
      </c>
      <c r="CT490" s="223">
        <f t="shared" si="304"/>
        <v>2</v>
      </c>
      <c r="CU490" s="223" t="str">
        <f t="shared" si="305"/>
        <v>Đạt mục tiêu</v>
      </c>
      <c r="CV490" s="6"/>
    </row>
    <row r="491" spans="1:100" s="23" customFormat="1" ht="134.4" customHeight="1">
      <c r="A491" s="226"/>
      <c r="B491" s="138" t="s">
        <v>2843</v>
      </c>
      <c r="C491" s="541" t="s">
        <v>28</v>
      </c>
      <c r="D491" s="674" t="s">
        <v>2588</v>
      </c>
      <c r="E491" s="541" t="s">
        <v>28</v>
      </c>
      <c r="F491" s="138" t="s">
        <v>2844</v>
      </c>
      <c r="G491" s="286" t="s">
        <v>2957</v>
      </c>
      <c r="H491" s="6" t="s">
        <v>2844</v>
      </c>
      <c r="I491" s="722" t="s">
        <v>2844</v>
      </c>
      <c r="J491" s="63"/>
      <c r="K491" s="466"/>
      <c r="L491" s="5"/>
      <c r="M491" s="212"/>
      <c r="N491" s="165"/>
      <c r="O491" s="221"/>
      <c r="P491" s="221"/>
      <c r="Q491" s="6"/>
      <c r="R491" s="6"/>
      <c r="S491" s="6"/>
      <c r="T491" s="6"/>
      <c r="U491" s="6"/>
      <c r="V491" s="6"/>
      <c r="W491" s="6"/>
      <c r="X491" s="6"/>
      <c r="Y491" s="6"/>
      <c r="Z491" s="6" t="s">
        <v>24</v>
      </c>
      <c r="AA491" s="6"/>
      <c r="AB491" s="80"/>
      <c r="AC491" s="656"/>
      <c r="AD491" s="21"/>
      <c r="AE491" s="21"/>
      <c r="AF491" s="21"/>
      <c r="AG491" s="21"/>
      <c r="AH491" s="21"/>
      <c r="AI491" s="21"/>
      <c r="AJ491" s="21"/>
      <c r="AK491" s="21"/>
      <c r="AL491" s="21"/>
      <c r="AM491" s="21"/>
      <c r="AN491" s="21"/>
      <c r="AO491" s="21"/>
      <c r="AP491" s="59"/>
      <c r="AQ491" s="59"/>
      <c r="AR491" s="59"/>
      <c r="AS491" s="21"/>
      <c r="AT491" s="21"/>
      <c r="AU491" s="21"/>
      <c r="AV491" s="59"/>
      <c r="AW491" s="21"/>
      <c r="AX491" s="21"/>
      <c r="AY491" s="21"/>
      <c r="AZ491" s="21"/>
      <c r="BA491" s="21"/>
      <c r="BB491" s="21"/>
      <c r="BC491" s="21"/>
      <c r="BD491" s="21"/>
      <c r="BE491" s="21"/>
      <c r="BF491" s="21"/>
      <c r="BG491" s="21"/>
      <c r="BH491" s="21"/>
      <c r="BI491" s="21"/>
      <c r="BJ491" s="21"/>
      <c r="BK491" s="21"/>
      <c r="BL491" s="781">
        <v>2</v>
      </c>
      <c r="BM491" s="221">
        <v>2</v>
      </c>
      <c r="BN491" s="221">
        <v>2</v>
      </c>
      <c r="BO491" s="221">
        <v>2</v>
      </c>
      <c r="BP491" s="221">
        <v>2</v>
      </c>
      <c r="BQ491" s="221">
        <v>2</v>
      </c>
      <c r="BR491" s="798">
        <v>2</v>
      </c>
      <c r="BS491" s="226">
        <v>2</v>
      </c>
      <c r="BT491" s="221">
        <v>2</v>
      </c>
      <c r="BU491" s="221">
        <v>2</v>
      </c>
      <c r="BV491" s="221">
        <v>2</v>
      </c>
      <c r="BW491" s="798">
        <v>2</v>
      </c>
      <c r="BX491" s="221">
        <v>2</v>
      </c>
      <c r="BY491" s="798">
        <v>2</v>
      </c>
      <c r="BZ491" s="798">
        <v>2</v>
      </c>
      <c r="CA491" s="221">
        <v>2</v>
      </c>
      <c r="CB491" s="221">
        <v>2</v>
      </c>
      <c r="CC491" s="221">
        <v>2</v>
      </c>
      <c r="CD491" s="337">
        <v>2</v>
      </c>
      <c r="CE491" s="221">
        <v>2</v>
      </c>
      <c r="CF491" s="221">
        <v>2</v>
      </c>
      <c r="CG491" s="221">
        <v>2</v>
      </c>
      <c r="CH491" s="221">
        <v>2</v>
      </c>
      <c r="CI491" s="221">
        <v>2</v>
      </c>
      <c r="CJ491" s="337">
        <v>2</v>
      </c>
      <c r="CK491" s="221">
        <v>2</v>
      </c>
      <c r="CL491" s="222">
        <f t="shared" si="307"/>
        <v>26</v>
      </c>
      <c r="CM491" s="237">
        <f t="shared" si="297"/>
        <v>1</v>
      </c>
      <c r="CN491" s="222">
        <f t="shared" si="308"/>
        <v>0</v>
      </c>
      <c r="CO491" s="237">
        <f t="shared" si="299"/>
        <v>0</v>
      </c>
      <c r="CP491" s="222">
        <f t="shared" si="309"/>
        <v>0</v>
      </c>
      <c r="CQ491" s="237">
        <f t="shared" si="301"/>
        <v>0</v>
      </c>
      <c r="CR491" s="222">
        <f t="shared" si="310"/>
        <v>0</v>
      </c>
      <c r="CS491" s="237">
        <f t="shared" si="303"/>
        <v>0</v>
      </c>
      <c r="CT491" s="223">
        <f t="shared" si="304"/>
        <v>2</v>
      </c>
      <c r="CU491" s="223" t="str">
        <f t="shared" si="305"/>
        <v>Đạt mục tiêu</v>
      </c>
      <c r="CV491" s="6"/>
    </row>
    <row r="492" spans="1:100" s="23" customFormat="1" ht="231">
      <c r="A492" s="226"/>
      <c r="B492" s="138" t="s">
        <v>2845</v>
      </c>
      <c r="C492" s="541" t="s">
        <v>28</v>
      </c>
      <c r="D492" s="672" t="s">
        <v>2589</v>
      </c>
      <c r="E492" s="541" t="s">
        <v>28</v>
      </c>
      <c r="F492" s="138" t="s">
        <v>2464</v>
      </c>
      <c r="G492" s="754" t="s">
        <v>2958</v>
      </c>
      <c r="H492" s="6" t="s">
        <v>2464</v>
      </c>
      <c r="I492" s="700" t="s">
        <v>2464</v>
      </c>
      <c r="J492" s="63"/>
      <c r="K492" s="466"/>
      <c r="L492" s="5"/>
      <c r="M492" s="212"/>
      <c r="N492" s="165"/>
      <c r="O492" s="221"/>
      <c r="P492" s="221"/>
      <c r="Q492" s="6"/>
      <c r="R492" s="6"/>
      <c r="S492" s="6"/>
      <c r="T492" s="6"/>
      <c r="U492" s="6"/>
      <c r="V492" s="6" t="s">
        <v>24</v>
      </c>
      <c r="W492" s="6"/>
      <c r="X492" s="6"/>
      <c r="Y492" s="6"/>
      <c r="Z492" s="6"/>
      <c r="AA492" s="6"/>
      <c r="AB492" s="80"/>
      <c r="AC492" s="656"/>
      <c r="AD492" s="21"/>
      <c r="AE492" s="21"/>
      <c r="AF492" s="21"/>
      <c r="AG492" s="21"/>
      <c r="AH492" s="21"/>
      <c r="AI492" s="21"/>
      <c r="AJ492" s="21"/>
      <c r="AK492" s="21"/>
      <c r="AL492" s="21"/>
      <c r="AM492" s="21"/>
      <c r="AN492" s="21"/>
      <c r="AO492" s="21"/>
      <c r="AP492" s="59"/>
      <c r="AQ492" s="59"/>
      <c r="AR492" s="59"/>
      <c r="AS492" s="21"/>
      <c r="AT492" s="21"/>
      <c r="AU492" s="21"/>
      <c r="AV492" s="59"/>
      <c r="AW492" s="21"/>
      <c r="AX492" s="21"/>
      <c r="AY492" s="21"/>
      <c r="AZ492" s="21"/>
      <c r="BA492" s="21"/>
      <c r="BB492" s="21"/>
      <c r="BC492" s="21"/>
      <c r="BD492" s="21"/>
      <c r="BE492" s="21"/>
      <c r="BF492" s="21"/>
      <c r="BG492" s="21"/>
      <c r="BH492" s="21"/>
      <c r="BI492" s="21"/>
      <c r="BJ492" s="21"/>
      <c r="BK492" s="21"/>
      <c r="BL492" s="781" t="s">
        <v>2281</v>
      </c>
      <c r="BM492" s="221" t="s">
        <v>2281</v>
      </c>
      <c r="BN492" s="221" t="s">
        <v>2281</v>
      </c>
      <c r="BO492" s="221" t="s">
        <v>2281</v>
      </c>
      <c r="BP492" s="221" t="s">
        <v>2281</v>
      </c>
      <c r="BQ492" s="221" t="s">
        <v>2281</v>
      </c>
      <c r="BR492" s="798" t="s">
        <v>2281</v>
      </c>
      <c r="BS492" s="226" t="s">
        <v>2281</v>
      </c>
      <c r="BT492" s="221" t="s">
        <v>2281</v>
      </c>
      <c r="BU492" s="221" t="s">
        <v>2281</v>
      </c>
      <c r="BV492" s="221" t="s">
        <v>2281</v>
      </c>
      <c r="BW492" s="798" t="s">
        <v>2281</v>
      </c>
      <c r="BX492" s="221" t="s">
        <v>2281</v>
      </c>
      <c r="BY492" s="798" t="s">
        <v>2281</v>
      </c>
      <c r="BZ492" s="798" t="s">
        <v>2281</v>
      </c>
      <c r="CA492" s="221" t="s">
        <v>2281</v>
      </c>
      <c r="CB492" s="221" t="s">
        <v>2281</v>
      </c>
      <c r="CC492" s="221" t="s">
        <v>2281</v>
      </c>
      <c r="CD492" s="337" t="s">
        <v>2281</v>
      </c>
      <c r="CE492" s="221" t="s">
        <v>2281</v>
      </c>
      <c r="CF492" s="221" t="s">
        <v>2281</v>
      </c>
      <c r="CG492" s="221" t="s">
        <v>2281</v>
      </c>
      <c r="CH492" s="221" t="s">
        <v>2281</v>
      </c>
      <c r="CI492" s="221" t="s">
        <v>2281</v>
      </c>
      <c r="CJ492" s="337" t="s">
        <v>2281</v>
      </c>
      <c r="CK492" s="221" t="s">
        <v>2281</v>
      </c>
      <c r="CL492" s="222">
        <f t="shared" si="307"/>
        <v>0</v>
      </c>
      <c r="CM492" s="237">
        <f t="shared" si="297"/>
        <v>0</v>
      </c>
      <c r="CN492" s="222">
        <f t="shared" si="308"/>
        <v>0</v>
      </c>
      <c r="CO492" s="237">
        <f t="shared" si="299"/>
        <v>0</v>
      </c>
      <c r="CP492" s="222">
        <f t="shared" si="309"/>
        <v>0</v>
      </c>
      <c r="CQ492" s="237">
        <f t="shared" si="301"/>
        <v>0</v>
      </c>
      <c r="CR492" s="222">
        <f t="shared" si="310"/>
        <v>26</v>
      </c>
      <c r="CS492" s="237">
        <f t="shared" si="303"/>
        <v>1</v>
      </c>
      <c r="CT492" s="223" t="e">
        <f t="shared" si="304"/>
        <v>#DIV/0!</v>
      </c>
      <c r="CU492" s="223" t="str">
        <f t="shared" si="305"/>
        <v>KĐG</v>
      </c>
      <c r="CV492" s="6"/>
    </row>
    <row r="493" spans="1:100" s="23" customFormat="1" ht="70.75" customHeight="1">
      <c r="A493" s="226"/>
      <c r="B493" s="138" t="s">
        <v>2846</v>
      </c>
      <c r="C493" s="541" t="s">
        <v>28</v>
      </c>
      <c r="D493" s="672" t="s">
        <v>2590</v>
      </c>
      <c r="E493" s="541" t="s">
        <v>28</v>
      </c>
      <c r="F493" s="138" t="s">
        <v>2847</v>
      </c>
      <c r="G493" s="286" t="s">
        <v>2959</v>
      </c>
      <c r="H493" s="6"/>
      <c r="I493" s="722" t="s">
        <v>2941</v>
      </c>
      <c r="J493" s="63"/>
      <c r="K493" s="466"/>
      <c r="L493" s="5"/>
      <c r="M493" s="212"/>
      <c r="N493" s="165"/>
      <c r="O493" s="221"/>
      <c r="P493" s="221"/>
      <c r="Q493" s="6"/>
      <c r="R493" s="6"/>
      <c r="S493" s="6"/>
      <c r="T493" s="6"/>
      <c r="U493" s="6"/>
      <c r="V493" s="6"/>
      <c r="W493" s="6"/>
      <c r="X493" s="6"/>
      <c r="Y493" s="6"/>
      <c r="Z493" s="6"/>
      <c r="AA493" s="6" t="s">
        <v>24</v>
      </c>
      <c r="AB493" s="80"/>
      <c r="AC493" s="656"/>
      <c r="AD493" s="21"/>
      <c r="AE493" s="21"/>
      <c r="AF493" s="21"/>
      <c r="AG493" s="21"/>
      <c r="AH493" s="21"/>
      <c r="AI493" s="21"/>
      <c r="AJ493" s="21"/>
      <c r="AK493" s="21"/>
      <c r="AL493" s="21"/>
      <c r="AM493" s="21"/>
      <c r="AN493" s="21"/>
      <c r="AO493" s="21"/>
      <c r="AP493" s="59"/>
      <c r="AQ493" s="59"/>
      <c r="AR493" s="59"/>
      <c r="AS493" s="21"/>
      <c r="AT493" s="21"/>
      <c r="AU493" s="21"/>
      <c r="AV493" s="59"/>
      <c r="AW493" s="21"/>
      <c r="AX493" s="21"/>
      <c r="AY493" s="21"/>
      <c r="AZ493" s="21"/>
      <c r="BA493" s="21"/>
      <c r="BB493" s="21"/>
      <c r="BC493" s="21"/>
      <c r="BD493" s="21"/>
      <c r="BE493" s="21"/>
      <c r="BF493" s="21"/>
      <c r="BG493" s="21"/>
      <c r="BH493" s="21"/>
      <c r="BI493" s="21"/>
      <c r="BJ493" s="21"/>
      <c r="BK493" s="21"/>
      <c r="BL493" s="781">
        <v>2</v>
      </c>
      <c r="BM493" s="221">
        <v>2</v>
      </c>
      <c r="BN493" s="221">
        <v>2</v>
      </c>
      <c r="BO493" s="221">
        <v>2</v>
      </c>
      <c r="BP493" s="221">
        <v>2</v>
      </c>
      <c r="BQ493" s="221">
        <v>2</v>
      </c>
      <c r="BR493" s="798">
        <v>2</v>
      </c>
      <c r="BS493" s="226">
        <v>2</v>
      </c>
      <c r="BT493" s="221">
        <v>2</v>
      </c>
      <c r="BU493" s="221">
        <v>2</v>
      </c>
      <c r="BV493" s="221">
        <v>2</v>
      </c>
      <c r="BW493" s="798">
        <v>2</v>
      </c>
      <c r="BX493" s="221">
        <v>2</v>
      </c>
      <c r="BY493" s="798">
        <v>2</v>
      </c>
      <c r="BZ493" s="798">
        <v>2</v>
      </c>
      <c r="CA493" s="221">
        <v>2</v>
      </c>
      <c r="CB493" s="221">
        <v>2</v>
      </c>
      <c r="CC493" s="221">
        <v>2</v>
      </c>
      <c r="CD493" s="337">
        <v>2</v>
      </c>
      <c r="CE493" s="221">
        <v>2</v>
      </c>
      <c r="CF493" s="221">
        <v>2</v>
      </c>
      <c r="CG493" s="221">
        <v>2</v>
      </c>
      <c r="CH493" s="221">
        <v>2</v>
      </c>
      <c r="CI493" s="221">
        <v>2</v>
      </c>
      <c r="CJ493" s="337">
        <v>2</v>
      </c>
      <c r="CK493" s="221">
        <v>2</v>
      </c>
      <c r="CL493" s="222">
        <f t="shared" si="307"/>
        <v>26</v>
      </c>
      <c r="CM493" s="237">
        <f t="shared" si="297"/>
        <v>1</v>
      </c>
      <c r="CN493" s="222">
        <f t="shared" si="308"/>
        <v>0</v>
      </c>
      <c r="CO493" s="237">
        <f t="shared" si="299"/>
        <v>0</v>
      </c>
      <c r="CP493" s="222">
        <f t="shared" si="309"/>
        <v>0</v>
      </c>
      <c r="CQ493" s="237">
        <f t="shared" si="301"/>
        <v>0</v>
      </c>
      <c r="CR493" s="222">
        <f t="shared" si="310"/>
        <v>0</v>
      </c>
      <c r="CS493" s="237">
        <f t="shared" si="303"/>
        <v>0</v>
      </c>
      <c r="CT493" s="223">
        <f t="shared" si="304"/>
        <v>2</v>
      </c>
      <c r="CU493" s="223" t="str">
        <f t="shared" si="305"/>
        <v>Đạt mục tiêu</v>
      </c>
      <c r="CV493" s="6"/>
    </row>
    <row r="494" spans="1:100" s="23" customFormat="1" ht="102.65" customHeight="1">
      <c r="A494" s="226"/>
      <c r="B494" s="138" t="s">
        <v>2848</v>
      </c>
      <c r="C494" s="541" t="s">
        <v>28</v>
      </c>
      <c r="D494" s="671" t="s">
        <v>2828</v>
      </c>
      <c r="E494" s="541" t="s">
        <v>28</v>
      </c>
      <c r="F494" s="138" t="s">
        <v>2829</v>
      </c>
      <c r="G494" s="286" t="s">
        <v>2947</v>
      </c>
      <c r="H494" s="6"/>
      <c r="I494" s="722" t="s">
        <v>2829</v>
      </c>
      <c r="J494" s="63"/>
      <c r="K494" s="466"/>
      <c r="L494" s="5"/>
      <c r="M494" s="212"/>
      <c r="N494" s="165"/>
      <c r="O494" s="221"/>
      <c r="P494" s="221"/>
      <c r="Q494" s="6"/>
      <c r="R494" s="6"/>
      <c r="S494" s="6"/>
      <c r="T494" s="6"/>
      <c r="U494" s="6"/>
      <c r="V494" s="6"/>
      <c r="W494" s="6"/>
      <c r="X494" s="6"/>
      <c r="Y494" s="6"/>
      <c r="Z494" s="6"/>
      <c r="AA494" s="6" t="s">
        <v>24</v>
      </c>
      <c r="AB494" s="80"/>
      <c r="AC494" s="656"/>
      <c r="AD494" s="21"/>
      <c r="AE494" s="21"/>
      <c r="AF494" s="21"/>
      <c r="AG494" s="21"/>
      <c r="AH494" s="21"/>
      <c r="AI494" s="21"/>
      <c r="AJ494" s="21"/>
      <c r="AK494" s="21"/>
      <c r="AL494" s="21"/>
      <c r="AM494" s="21"/>
      <c r="AN494" s="21"/>
      <c r="AO494" s="21"/>
      <c r="AP494" s="59"/>
      <c r="AQ494" s="59"/>
      <c r="AR494" s="59"/>
      <c r="AS494" s="21"/>
      <c r="AT494" s="21"/>
      <c r="AU494" s="21"/>
      <c r="AV494" s="59"/>
      <c r="AW494" s="21"/>
      <c r="AX494" s="21"/>
      <c r="AY494" s="21"/>
      <c r="AZ494" s="21"/>
      <c r="BA494" s="21"/>
      <c r="BB494" s="21"/>
      <c r="BC494" s="21"/>
      <c r="BD494" s="21"/>
      <c r="BE494" s="21"/>
      <c r="BF494" s="21"/>
      <c r="BG494" s="21"/>
      <c r="BH494" s="21"/>
      <c r="BI494" s="21"/>
      <c r="BJ494" s="21"/>
      <c r="BK494" s="21"/>
      <c r="BL494" s="781">
        <v>2</v>
      </c>
      <c r="BM494" s="221">
        <v>2</v>
      </c>
      <c r="BN494" s="221">
        <v>2</v>
      </c>
      <c r="BO494" s="221">
        <v>2</v>
      </c>
      <c r="BP494" s="221">
        <v>2</v>
      </c>
      <c r="BQ494" s="221">
        <v>2</v>
      </c>
      <c r="BR494" s="798">
        <v>2</v>
      </c>
      <c r="BS494" s="226">
        <v>2</v>
      </c>
      <c r="BT494" s="221">
        <v>2</v>
      </c>
      <c r="BU494" s="221">
        <v>2</v>
      </c>
      <c r="BV494" s="221">
        <v>2</v>
      </c>
      <c r="BW494" s="798">
        <v>2</v>
      </c>
      <c r="BX494" s="221">
        <v>2</v>
      </c>
      <c r="BY494" s="798">
        <v>2</v>
      </c>
      <c r="BZ494" s="798">
        <v>2</v>
      </c>
      <c r="CA494" s="221">
        <v>1</v>
      </c>
      <c r="CB494" s="221">
        <v>2</v>
      </c>
      <c r="CC494" s="221">
        <v>2</v>
      </c>
      <c r="CD494" s="337">
        <v>2</v>
      </c>
      <c r="CE494" s="221">
        <v>2</v>
      </c>
      <c r="CF494" s="221">
        <v>2</v>
      </c>
      <c r="CG494" s="221">
        <v>2</v>
      </c>
      <c r="CH494" s="221">
        <v>2</v>
      </c>
      <c r="CI494" s="221">
        <v>2</v>
      </c>
      <c r="CJ494" s="337">
        <v>2</v>
      </c>
      <c r="CK494" s="221">
        <v>2</v>
      </c>
      <c r="CL494" s="222">
        <f t="shared" si="307"/>
        <v>25</v>
      </c>
      <c r="CM494" s="237">
        <f t="shared" si="297"/>
        <v>0.96153846153846156</v>
      </c>
      <c r="CN494" s="222">
        <f t="shared" si="308"/>
        <v>1</v>
      </c>
      <c r="CO494" s="237">
        <f t="shared" si="299"/>
        <v>3.8461538461538464E-2</v>
      </c>
      <c r="CP494" s="222">
        <f t="shared" si="309"/>
        <v>0</v>
      </c>
      <c r="CQ494" s="237">
        <f t="shared" si="301"/>
        <v>0</v>
      </c>
      <c r="CR494" s="222">
        <f t="shared" si="310"/>
        <v>0</v>
      </c>
      <c r="CS494" s="237">
        <f t="shared" si="303"/>
        <v>0</v>
      </c>
      <c r="CT494" s="223">
        <f t="shared" si="304"/>
        <v>1.9615384615384615</v>
      </c>
      <c r="CU494" s="223" t="str">
        <f t="shared" si="305"/>
        <v>Đạt mục tiêu</v>
      </c>
      <c r="CV494" s="6"/>
    </row>
    <row r="495" spans="1:100" s="23" customFormat="1" ht="77.5">
      <c r="A495" s="226"/>
      <c r="B495" s="138" t="s">
        <v>2850</v>
      </c>
      <c r="C495" s="541" t="s">
        <v>28</v>
      </c>
      <c r="D495" s="673" t="s">
        <v>2849</v>
      </c>
      <c r="E495" s="541" t="s">
        <v>28</v>
      </c>
      <c r="F495" s="138" t="s">
        <v>2851</v>
      </c>
      <c r="G495" s="286" t="s">
        <v>2960</v>
      </c>
      <c r="H495" s="6"/>
      <c r="I495" s="722" t="s">
        <v>2851</v>
      </c>
      <c r="J495" s="63"/>
      <c r="K495" s="466"/>
      <c r="L495" s="5"/>
      <c r="M495" s="212"/>
      <c r="N495" s="165"/>
      <c r="O495" s="221"/>
      <c r="P495" s="221"/>
      <c r="Q495" s="6"/>
      <c r="R495" s="6"/>
      <c r="S495" s="6"/>
      <c r="T495" s="6"/>
      <c r="U495" s="6"/>
      <c r="V495" s="6"/>
      <c r="W495" s="6"/>
      <c r="X495" s="6"/>
      <c r="Y495" s="6"/>
      <c r="Z495" s="6"/>
      <c r="AA495" s="6" t="s">
        <v>24</v>
      </c>
      <c r="AB495" s="80"/>
      <c r="AC495" s="656"/>
      <c r="AD495" s="21"/>
      <c r="AE495" s="21"/>
      <c r="AF495" s="21"/>
      <c r="AG495" s="21"/>
      <c r="AH495" s="21"/>
      <c r="AI495" s="21"/>
      <c r="AJ495" s="21"/>
      <c r="AK495" s="21"/>
      <c r="AL495" s="21"/>
      <c r="AM495" s="21"/>
      <c r="AN495" s="21"/>
      <c r="AO495" s="21"/>
      <c r="AP495" s="59"/>
      <c r="AQ495" s="59"/>
      <c r="AR495" s="59"/>
      <c r="AS495" s="21"/>
      <c r="AT495" s="21"/>
      <c r="AU495" s="21"/>
      <c r="AV495" s="59"/>
      <c r="AW495" s="21"/>
      <c r="AX495" s="21"/>
      <c r="AY495" s="21"/>
      <c r="AZ495" s="21"/>
      <c r="BA495" s="21"/>
      <c r="BB495" s="21"/>
      <c r="BC495" s="21"/>
      <c r="BD495" s="21"/>
      <c r="BE495" s="21"/>
      <c r="BF495" s="21"/>
      <c r="BG495" s="21"/>
      <c r="BH495" s="21"/>
      <c r="BI495" s="21"/>
      <c r="BJ495" s="21"/>
      <c r="BK495" s="21"/>
      <c r="BL495" s="781">
        <v>2</v>
      </c>
      <c r="BM495" s="221">
        <v>2</v>
      </c>
      <c r="BN495" s="221">
        <v>2</v>
      </c>
      <c r="BO495" s="221">
        <v>2</v>
      </c>
      <c r="BP495" s="221">
        <v>2</v>
      </c>
      <c r="BQ495" s="221">
        <v>2</v>
      </c>
      <c r="BR495" s="798">
        <v>2</v>
      </c>
      <c r="BS495" s="226">
        <v>2</v>
      </c>
      <c r="BT495" s="221">
        <v>2</v>
      </c>
      <c r="BU495" s="221">
        <v>2</v>
      </c>
      <c r="BV495" s="221">
        <v>2</v>
      </c>
      <c r="BW495" s="798">
        <v>2</v>
      </c>
      <c r="BX495" s="221">
        <v>2</v>
      </c>
      <c r="BY495" s="798">
        <v>2</v>
      </c>
      <c r="BZ495" s="798">
        <v>2</v>
      </c>
      <c r="CA495" s="221">
        <v>2</v>
      </c>
      <c r="CB495" s="221">
        <v>1</v>
      </c>
      <c r="CC495" s="221">
        <v>2</v>
      </c>
      <c r="CD495" s="337">
        <v>2</v>
      </c>
      <c r="CE495" s="221">
        <v>2</v>
      </c>
      <c r="CF495" s="221">
        <v>2</v>
      </c>
      <c r="CG495" s="221">
        <v>2</v>
      </c>
      <c r="CH495" s="221">
        <v>2</v>
      </c>
      <c r="CI495" s="221">
        <v>2</v>
      </c>
      <c r="CJ495" s="337">
        <v>2</v>
      </c>
      <c r="CK495" s="221">
        <v>2</v>
      </c>
      <c r="CL495" s="222">
        <f t="shared" si="307"/>
        <v>25</v>
      </c>
      <c r="CM495" s="237">
        <f t="shared" si="297"/>
        <v>0.96153846153846156</v>
      </c>
      <c r="CN495" s="222">
        <f t="shared" si="308"/>
        <v>1</v>
      </c>
      <c r="CO495" s="237">
        <f t="shared" si="299"/>
        <v>3.8461538461538464E-2</v>
      </c>
      <c r="CP495" s="222">
        <f t="shared" si="309"/>
        <v>0</v>
      </c>
      <c r="CQ495" s="237">
        <f t="shared" si="301"/>
        <v>0</v>
      </c>
      <c r="CR495" s="222">
        <f t="shared" si="310"/>
        <v>0</v>
      </c>
      <c r="CS495" s="237">
        <f t="shared" si="303"/>
        <v>0</v>
      </c>
      <c r="CT495" s="223">
        <f t="shared" si="304"/>
        <v>1.9615384615384615</v>
      </c>
      <c r="CU495" s="223" t="str">
        <f t="shared" si="305"/>
        <v>Đạt mục tiêu</v>
      </c>
      <c r="CV495" s="6"/>
    </row>
    <row r="496" spans="1:100" s="23" customFormat="1" ht="99.65" customHeight="1">
      <c r="A496" s="226"/>
      <c r="B496" s="329" t="s">
        <v>2853</v>
      </c>
      <c r="C496" s="540" t="s">
        <v>28</v>
      </c>
      <c r="D496" s="675" t="s">
        <v>2858</v>
      </c>
      <c r="E496" s="540" t="s">
        <v>28</v>
      </c>
      <c r="F496" s="329" t="s">
        <v>2852</v>
      </c>
      <c r="G496" s="198" t="s">
        <v>2961</v>
      </c>
      <c r="H496" s="6"/>
      <c r="I496" s="722" t="s">
        <v>2857</v>
      </c>
      <c r="J496" s="63"/>
      <c r="K496" s="466"/>
      <c r="L496" s="5"/>
      <c r="M496" s="212"/>
      <c r="N496" s="165"/>
      <c r="O496" s="221"/>
      <c r="P496" s="221"/>
      <c r="Q496" s="6"/>
      <c r="R496" s="6"/>
      <c r="S496" s="6"/>
      <c r="T496" s="6"/>
      <c r="U496" s="6"/>
      <c r="V496" s="6"/>
      <c r="W496" s="6"/>
      <c r="X496" s="6"/>
      <c r="Y496" s="6"/>
      <c r="Z496" s="6"/>
      <c r="AA496" s="6" t="s">
        <v>24</v>
      </c>
      <c r="AB496" s="80"/>
      <c r="AC496" s="656"/>
      <c r="AD496" s="21"/>
      <c r="AE496" s="21"/>
      <c r="AF496" s="21"/>
      <c r="AG496" s="21"/>
      <c r="AH496" s="21"/>
      <c r="AI496" s="21"/>
      <c r="AJ496" s="21"/>
      <c r="AK496" s="21"/>
      <c r="AL496" s="21"/>
      <c r="AM496" s="21"/>
      <c r="AN496" s="21"/>
      <c r="AO496" s="21"/>
      <c r="AP496" s="59"/>
      <c r="AQ496" s="59"/>
      <c r="AR496" s="59"/>
      <c r="AS496" s="21"/>
      <c r="AT496" s="21"/>
      <c r="AU496" s="21"/>
      <c r="AV496" s="59"/>
      <c r="AW496" s="21"/>
      <c r="AX496" s="21"/>
      <c r="AY496" s="21"/>
      <c r="AZ496" s="21"/>
      <c r="BA496" s="21"/>
      <c r="BB496" s="21"/>
      <c r="BC496" s="21"/>
      <c r="BD496" s="21"/>
      <c r="BE496" s="21"/>
      <c r="BF496" s="21"/>
      <c r="BG496" s="21"/>
      <c r="BH496" s="21"/>
      <c r="BI496" s="21"/>
      <c r="BJ496" s="21"/>
      <c r="BK496" s="21"/>
      <c r="BL496" s="781">
        <v>2</v>
      </c>
      <c r="BM496" s="221">
        <v>2</v>
      </c>
      <c r="BN496" s="221">
        <v>2</v>
      </c>
      <c r="BO496" s="221">
        <v>2</v>
      </c>
      <c r="BP496" s="221">
        <v>2</v>
      </c>
      <c r="BQ496" s="221">
        <v>2</v>
      </c>
      <c r="BR496" s="798">
        <v>2</v>
      </c>
      <c r="BS496" s="226">
        <v>2</v>
      </c>
      <c r="BT496" s="221">
        <v>2</v>
      </c>
      <c r="BU496" s="221">
        <v>2</v>
      </c>
      <c r="BV496" s="221">
        <v>2</v>
      </c>
      <c r="BW496" s="798">
        <v>2</v>
      </c>
      <c r="BX496" s="221">
        <v>2</v>
      </c>
      <c r="BY496" s="798">
        <v>2</v>
      </c>
      <c r="BZ496" s="798">
        <v>2</v>
      </c>
      <c r="CA496" s="221">
        <v>2</v>
      </c>
      <c r="CB496" s="221">
        <v>2</v>
      </c>
      <c r="CC496" s="221">
        <v>2</v>
      </c>
      <c r="CD496" s="337">
        <v>2</v>
      </c>
      <c r="CE496" s="221">
        <v>2</v>
      </c>
      <c r="CF496" s="221">
        <v>2</v>
      </c>
      <c r="CG496" s="221">
        <v>2</v>
      </c>
      <c r="CH496" s="221">
        <v>2</v>
      </c>
      <c r="CI496" s="221">
        <v>2</v>
      </c>
      <c r="CJ496" s="337">
        <v>2</v>
      </c>
      <c r="CK496" s="221">
        <v>2</v>
      </c>
      <c r="CL496" s="222">
        <f t="shared" si="307"/>
        <v>26</v>
      </c>
      <c r="CM496" s="237">
        <f t="shared" si="297"/>
        <v>1</v>
      </c>
      <c r="CN496" s="222">
        <f t="shared" si="308"/>
        <v>0</v>
      </c>
      <c r="CO496" s="237">
        <f t="shared" si="299"/>
        <v>0</v>
      </c>
      <c r="CP496" s="222">
        <f t="shared" si="309"/>
        <v>0</v>
      </c>
      <c r="CQ496" s="237">
        <f t="shared" si="301"/>
        <v>0</v>
      </c>
      <c r="CR496" s="222">
        <f t="shared" si="310"/>
        <v>0</v>
      </c>
      <c r="CS496" s="237">
        <f t="shared" si="303"/>
        <v>0</v>
      </c>
      <c r="CT496" s="223">
        <f t="shared" si="304"/>
        <v>2</v>
      </c>
      <c r="CU496" s="223" t="str">
        <f t="shared" si="305"/>
        <v>Đạt mục tiêu</v>
      </c>
      <c r="CV496" s="6"/>
    </row>
    <row r="497" spans="1:100" s="23" customFormat="1" ht="119.4" customHeight="1">
      <c r="A497" s="226"/>
      <c r="B497" s="329" t="s">
        <v>2866</v>
      </c>
      <c r="C497" s="540" t="s">
        <v>28</v>
      </c>
      <c r="D497" s="329" t="s">
        <v>2859</v>
      </c>
      <c r="E497" s="540" t="s">
        <v>28</v>
      </c>
      <c r="F497" s="329" t="s">
        <v>2422</v>
      </c>
      <c r="G497" s="198" t="s">
        <v>2867</v>
      </c>
      <c r="H497" s="6"/>
      <c r="I497" s="722" t="s">
        <v>2422</v>
      </c>
      <c r="J497" s="63"/>
      <c r="K497" s="466"/>
      <c r="L497" s="5"/>
      <c r="M497" s="212"/>
      <c r="N497" s="165"/>
      <c r="O497" s="221"/>
      <c r="P497" s="221"/>
      <c r="Q497" s="6"/>
      <c r="R497" s="6"/>
      <c r="S497" s="6"/>
      <c r="T497" s="6"/>
      <c r="U497" s="6"/>
      <c r="V497" s="6"/>
      <c r="W497" s="6"/>
      <c r="X497" s="6"/>
      <c r="Y497" s="6"/>
      <c r="Z497" s="6"/>
      <c r="AA497" s="6" t="s">
        <v>24</v>
      </c>
      <c r="AB497" s="80"/>
      <c r="AC497" s="656"/>
      <c r="AD497" s="21"/>
      <c r="AE497" s="21"/>
      <c r="AF497" s="21"/>
      <c r="AG497" s="21"/>
      <c r="AH497" s="21"/>
      <c r="AI497" s="21"/>
      <c r="AJ497" s="21"/>
      <c r="AK497" s="21"/>
      <c r="AL497" s="21"/>
      <c r="AM497" s="21"/>
      <c r="AN497" s="21"/>
      <c r="AO497" s="21"/>
      <c r="AP497" s="59"/>
      <c r="AQ497" s="59"/>
      <c r="AR497" s="59"/>
      <c r="AS497" s="21"/>
      <c r="AT497" s="21"/>
      <c r="AU497" s="21"/>
      <c r="AV497" s="59"/>
      <c r="AW497" s="21"/>
      <c r="AX497" s="21"/>
      <c r="AY497" s="21"/>
      <c r="AZ497" s="21"/>
      <c r="BA497" s="21"/>
      <c r="BB497" s="21"/>
      <c r="BC497" s="21"/>
      <c r="BD497" s="21"/>
      <c r="BE497" s="21"/>
      <c r="BF497" s="21"/>
      <c r="BG497" s="21"/>
      <c r="BH497" s="21"/>
      <c r="BI497" s="21"/>
      <c r="BJ497" s="21"/>
      <c r="BK497" s="21"/>
      <c r="BL497" s="781">
        <v>2</v>
      </c>
      <c r="BM497" s="221">
        <v>2</v>
      </c>
      <c r="BN497" s="221">
        <v>2</v>
      </c>
      <c r="BO497" s="221">
        <v>2</v>
      </c>
      <c r="BP497" s="221">
        <v>2</v>
      </c>
      <c r="BQ497" s="221">
        <v>2</v>
      </c>
      <c r="BR497" s="798">
        <v>2</v>
      </c>
      <c r="BS497" s="226">
        <v>2</v>
      </c>
      <c r="BT497" s="221">
        <v>2</v>
      </c>
      <c r="BU497" s="221">
        <v>2</v>
      </c>
      <c r="BV497" s="221">
        <v>2</v>
      </c>
      <c r="BW497" s="798">
        <v>2</v>
      </c>
      <c r="BX497" s="221">
        <v>2</v>
      </c>
      <c r="BY497" s="798">
        <v>2</v>
      </c>
      <c r="BZ497" s="798">
        <v>2</v>
      </c>
      <c r="CA497" s="221">
        <v>2</v>
      </c>
      <c r="CB497" s="221">
        <v>2</v>
      </c>
      <c r="CC497" s="221">
        <v>2</v>
      </c>
      <c r="CD497" s="337">
        <v>2</v>
      </c>
      <c r="CE497" s="221">
        <v>2</v>
      </c>
      <c r="CF497" s="221">
        <v>2</v>
      </c>
      <c r="CG497" s="221">
        <v>2</v>
      </c>
      <c r="CH497" s="221">
        <v>2</v>
      </c>
      <c r="CI497" s="221">
        <v>2</v>
      </c>
      <c r="CJ497" s="337">
        <v>2</v>
      </c>
      <c r="CK497" s="221">
        <v>2</v>
      </c>
      <c r="CL497" s="222">
        <f t="shared" si="307"/>
        <v>26</v>
      </c>
      <c r="CM497" s="237">
        <f t="shared" si="297"/>
        <v>1</v>
      </c>
      <c r="CN497" s="222">
        <f t="shared" si="308"/>
        <v>0</v>
      </c>
      <c r="CO497" s="237">
        <f t="shared" si="299"/>
        <v>0</v>
      </c>
      <c r="CP497" s="222">
        <f t="shared" si="309"/>
        <v>0</v>
      </c>
      <c r="CQ497" s="237">
        <f t="shared" si="301"/>
        <v>0</v>
      </c>
      <c r="CR497" s="222">
        <f t="shared" si="310"/>
        <v>0</v>
      </c>
      <c r="CS497" s="237">
        <f t="shared" si="303"/>
        <v>0</v>
      </c>
      <c r="CT497" s="223">
        <f t="shared" si="304"/>
        <v>2</v>
      </c>
      <c r="CU497" s="223" t="str">
        <f t="shared" si="305"/>
        <v>Đạt mục tiêu</v>
      </c>
      <c r="CV497" s="6"/>
    </row>
    <row r="498" spans="1:100" s="23" customFormat="1" ht="96.65" customHeight="1">
      <c r="A498" s="226"/>
      <c r="B498" s="329" t="s">
        <v>2854</v>
      </c>
      <c r="C498" s="540" t="s">
        <v>28</v>
      </c>
      <c r="D498" s="329" t="s">
        <v>2860</v>
      </c>
      <c r="E498" s="540" t="s">
        <v>28</v>
      </c>
      <c r="F498" s="329" t="s">
        <v>2418</v>
      </c>
      <c r="G498" s="757" t="s">
        <v>2992</v>
      </c>
      <c r="H498" s="6"/>
      <c r="I498" s="722" t="s">
        <v>2418</v>
      </c>
      <c r="J498" s="63"/>
      <c r="K498" s="466"/>
      <c r="L498" s="5" t="s">
        <v>32</v>
      </c>
      <c r="M498" s="212" t="s">
        <v>31</v>
      </c>
      <c r="N498" s="165"/>
      <c r="O498" s="221"/>
      <c r="P498" s="221"/>
      <c r="Q498" s="6"/>
      <c r="R498" s="6" t="s">
        <v>24</v>
      </c>
      <c r="S498" s="6"/>
      <c r="T498" s="6"/>
      <c r="U498" s="6"/>
      <c r="V498" s="6"/>
      <c r="W498" s="6"/>
      <c r="X498" s="6"/>
      <c r="Y498" s="6"/>
      <c r="Z498" s="6"/>
      <c r="AA498" s="6"/>
      <c r="AB498" s="80"/>
      <c r="AC498" s="656"/>
      <c r="AD498" s="21"/>
      <c r="AE498" s="21"/>
      <c r="AF498" s="21"/>
      <c r="AG498" s="21"/>
      <c r="AH498" s="21"/>
      <c r="AI498" s="21"/>
      <c r="AJ498" s="21"/>
      <c r="AK498" s="21"/>
      <c r="AL498" s="21"/>
      <c r="AM498" s="21"/>
      <c r="AN498" s="21"/>
      <c r="AO498" s="21"/>
      <c r="AP498" s="59"/>
      <c r="AQ498" s="59"/>
      <c r="AR498" s="59"/>
      <c r="AS498" s="21"/>
      <c r="AT498" s="21"/>
      <c r="AU498" s="21"/>
      <c r="AV498" s="59"/>
      <c r="AW498" s="21"/>
      <c r="AX498" s="21"/>
      <c r="AY498" s="21"/>
      <c r="AZ498" s="21"/>
      <c r="BA498" s="21"/>
      <c r="BB498" s="21"/>
      <c r="BC498" s="21"/>
      <c r="BD498" s="21"/>
      <c r="BE498" s="21"/>
      <c r="BF498" s="21"/>
      <c r="BG498" s="21"/>
      <c r="BH498" s="21"/>
      <c r="BI498" s="21"/>
      <c r="BJ498" s="21"/>
      <c r="BK498" s="21"/>
      <c r="BL498" s="781" t="s">
        <v>2281</v>
      </c>
      <c r="BM498" s="221" t="s">
        <v>2281</v>
      </c>
      <c r="BN498" s="221" t="s">
        <v>2281</v>
      </c>
      <c r="BO498" s="221" t="s">
        <v>2281</v>
      </c>
      <c r="BP498" s="221" t="s">
        <v>2281</v>
      </c>
      <c r="BQ498" s="221" t="s">
        <v>2281</v>
      </c>
      <c r="BR498" s="798" t="s">
        <v>2281</v>
      </c>
      <c r="BS498" s="226" t="s">
        <v>2281</v>
      </c>
      <c r="BT498" s="221" t="s">
        <v>2281</v>
      </c>
      <c r="BU498" s="221" t="s">
        <v>2281</v>
      </c>
      <c r="BV498" s="221" t="s">
        <v>2281</v>
      </c>
      <c r="BW498" s="798" t="s">
        <v>2281</v>
      </c>
      <c r="BX498" s="221" t="s">
        <v>2281</v>
      </c>
      <c r="BY498" s="798" t="s">
        <v>2281</v>
      </c>
      <c r="BZ498" s="798" t="s">
        <v>2281</v>
      </c>
      <c r="CA498" s="221" t="s">
        <v>2281</v>
      </c>
      <c r="CB498" s="221" t="s">
        <v>2281</v>
      </c>
      <c r="CC498" s="221" t="s">
        <v>2281</v>
      </c>
      <c r="CD498" s="337" t="s">
        <v>2281</v>
      </c>
      <c r="CE498" s="221" t="s">
        <v>2281</v>
      </c>
      <c r="CF498" s="221" t="s">
        <v>2281</v>
      </c>
      <c r="CG498" s="221" t="s">
        <v>2281</v>
      </c>
      <c r="CH498" s="221" t="s">
        <v>2281</v>
      </c>
      <c r="CI498" s="221" t="s">
        <v>2281</v>
      </c>
      <c r="CJ498" s="337" t="s">
        <v>2281</v>
      </c>
      <c r="CK498" s="221" t="s">
        <v>2281</v>
      </c>
      <c r="CL498" s="222">
        <f t="shared" si="307"/>
        <v>0</v>
      </c>
      <c r="CM498" s="237">
        <f t="shared" si="297"/>
        <v>0</v>
      </c>
      <c r="CN498" s="222">
        <f t="shared" si="308"/>
        <v>0</v>
      </c>
      <c r="CO498" s="237">
        <f t="shared" si="299"/>
        <v>0</v>
      </c>
      <c r="CP498" s="222">
        <f t="shared" si="309"/>
        <v>0</v>
      </c>
      <c r="CQ498" s="237">
        <f t="shared" si="301"/>
        <v>0</v>
      </c>
      <c r="CR498" s="222">
        <f t="shared" si="310"/>
        <v>26</v>
      </c>
      <c r="CS498" s="237">
        <f t="shared" si="303"/>
        <v>1</v>
      </c>
      <c r="CT498" s="223" t="e">
        <f t="shared" si="304"/>
        <v>#DIV/0!</v>
      </c>
      <c r="CU498" s="223" t="str">
        <f t="shared" si="305"/>
        <v>KĐG</v>
      </c>
      <c r="CV498" s="6"/>
    </row>
    <row r="499" spans="1:100" s="23" customFormat="1" ht="84.65" customHeight="1">
      <c r="A499" s="226"/>
      <c r="B499" s="329" t="s">
        <v>2865</v>
      </c>
      <c r="C499" s="540" t="s">
        <v>28</v>
      </c>
      <c r="D499" s="329" t="s">
        <v>2861</v>
      </c>
      <c r="E499" s="540" t="s">
        <v>28</v>
      </c>
      <c r="F499" s="329" t="s">
        <v>2468</v>
      </c>
      <c r="G499" s="757" t="s">
        <v>2993</v>
      </c>
      <c r="H499" s="6"/>
      <c r="I499" s="722" t="s">
        <v>2468</v>
      </c>
      <c r="J499" s="63"/>
      <c r="K499" s="466"/>
      <c r="L499" s="5"/>
      <c r="M499" s="212"/>
      <c r="N499" s="165"/>
      <c r="O499" s="221"/>
      <c r="P499" s="221"/>
      <c r="Q499" s="6"/>
      <c r="R499" s="6"/>
      <c r="S499" s="6" t="s">
        <v>24</v>
      </c>
      <c r="T499" s="6"/>
      <c r="U499" s="6"/>
      <c r="V499" s="6"/>
      <c r="W499" s="6"/>
      <c r="X499" s="6"/>
      <c r="Y499" s="6"/>
      <c r="Z499" s="6"/>
      <c r="AA499" s="6"/>
      <c r="AB499" s="80"/>
      <c r="AC499" s="656"/>
      <c r="AD499" s="21"/>
      <c r="AE499" s="21"/>
      <c r="AF499" s="21"/>
      <c r="AG499" s="21"/>
      <c r="AH499" s="21"/>
      <c r="AI499" s="21"/>
      <c r="AJ499" s="21"/>
      <c r="AK499" s="21"/>
      <c r="AL499" s="21"/>
      <c r="AM499" s="21"/>
      <c r="AN499" s="21"/>
      <c r="AO499" s="21"/>
      <c r="AP499" s="59"/>
      <c r="AQ499" s="59"/>
      <c r="AR499" s="59"/>
      <c r="AS499" s="21"/>
      <c r="AT499" s="21"/>
      <c r="AU499" s="21"/>
      <c r="AV499" s="59"/>
      <c r="AW499" s="21"/>
      <c r="AX499" s="21"/>
      <c r="AY499" s="21"/>
      <c r="AZ499" s="21"/>
      <c r="BA499" s="21"/>
      <c r="BB499" s="21"/>
      <c r="BC499" s="21"/>
      <c r="BD499" s="21"/>
      <c r="BE499" s="21"/>
      <c r="BF499" s="21"/>
      <c r="BG499" s="21"/>
      <c r="BH499" s="21"/>
      <c r="BI499" s="21"/>
      <c r="BJ499" s="21"/>
      <c r="BK499" s="21"/>
      <c r="BL499" s="781" t="s">
        <v>2281</v>
      </c>
      <c r="BM499" s="221" t="s">
        <v>2281</v>
      </c>
      <c r="BN499" s="221" t="s">
        <v>2281</v>
      </c>
      <c r="BO499" s="221" t="s">
        <v>2281</v>
      </c>
      <c r="BP499" s="221" t="s">
        <v>2281</v>
      </c>
      <c r="BQ499" s="221" t="s">
        <v>2281</v>
      </c>
      <c r="BR499" s="798" t="s">
        <v>2281</v>
      </c>
      <c r="BS499" s="226" t="s">
        <v>2281</v>
      </c>
      <c r="BT499" s="221" t="s">
        <v>2281</v>
      </c>
      <c r="BU499" s="221" t="s">
        <v>2281</v>
      </c>
      <c r="BV499" s="221" t="s">
        <v>2281</v>
      </c>
      <c r="BW499" s="798" t="s">
        <v>2281</v>
      </c>
      <c r="BX499" s="221" t="s">
        <v>2281</v>
      </c>
      <c r="BY499" s="798" t="s">
        <v>2281</v>
      </c>
      <c r="BZ499" s="798" t="s">
        <v>2281</v>
      </c>
      <c r="CA499" s="221" t="s">
        <v>2281</v>
      </c>
      <c r="CB499" s="221" t="s">
        <v>2281</v>
      </c>
      <c r="CC499" s="221" t="s">
        <v>2281</v>
      </c>
      <c r="CD499" s="337" t="s">
        <v>2281</v>
      </c>
      <c r="CE499" s="221" t="s">
        <v>2281</v>
      </c>
      <c r="CF499" s="221" t="s">
        <v>2281</v>
      </c>
      <c r="CG499" s="221" t="s">
        <v>2281</v>
      </c>
      <c r="CH499" s="221" t="s">
        <v>2281</v>
      </c>
      <c r="CI499" s="221" t="s">
        <v>2281</v>
      </c>
      <c r="CJ499" s="337" t="s">
        <v>2281</v>
      </c>
      <c r="CK499" s="221" t="s">
        <v>2281</v>
      </c>
      <c r="CL499" s="222">
        <f t="shared" si="307"/>
        <v>0</v>
      </c>
      <c r="CM499" s="237">
        <f t="shared" si="297"/>
        <v>0</v>
      </c>
      <c r="CN499" s="222">
        <f t="shared" si="308"/>
        <v>0</v>
      </c>
      <c r="CO499" s="237">
        <f t="shared" si="299"/>
        <v>0</v>
      </c>
      <c r="CP499" s="222">
        <f t="shared" si="309"/>
        <v>0</v>
      </c>
      <c r="CQ499" s="237">
        <f t="shared" si="301"/>
        <v>0</v>
      </c>
      <c r="CR499" s="222">
        <f t="shared" si="310"/>
        <v>26</v>
      </c>
      <c r="CS499" s="237">
        <f t="shared" si="303"/>
        <v>1</v>
      </c>
      <c r="CT499" s="223" t="e">
        <f t="shared" si="304"/>
        <v>#DIV/0!</v>
      </c>
      <c r="CU499" s="223" t="str">
        <f t="shared" si="305"/>
        <v>KĐG</v>
      </c>
      <c r="CV499" s="6"/>
    </row>
    <row r="500" spans="1:100" s="23" customFormat="1" ht="86.4" customHeight="1">
      <c r="A500" s="226"/>
      <c r="B500" s="329" t="s">
        <v>2855</v>
      </c>
      <c r="C500" s="540" t="s">
        <v>28</v>
      </c>
      <c r="D500" s="329" t="s">
        <v>2862</v>
      </c>
      <c r="E500" s="540" t="s">
        <v>28</v>
      </c>
      <c r="F500" s="329" t="s">
        <v>2422</v>
      </c>
      <c r="G500" s="757" t="s">
        <v>3057</v>
      </c>
      <c r="H500" s="203"/>
      <c r="I500" s="722" t="s">
        <v>2422</v>
      </c>
      <c r="J500" s="63"/>
      <c r="K500" s="466"/>
      <c r="L500" s="5"/>
      <c r="M500" s="212"/>
      <c r="N500" s="165"/>
      <c r="O500" s="221"/>
      <c r="P500" s="221"/>
      <c r="Q500" s="6"/>
      <c r="R500" s="6"/>
      <c r="S500" s="6"/>
      <c r="T500" s="6"/>
      <c r="U500" s="6"/>
      <c r="V500" s="6"/>
      <c r="W500" s="6" t="s">
        <v>24</v>
      </c>
      <c r="X500" s="6"/>
      <c r="Y500" s="6" t="s">
        <v>24</v>
      </c>
      <c r="Z500" s="6"/>
      <c r="AA500" s="6"/>
      <c r="AB500" s="80"/>
      <c r="AC500" s="656"/>
      <c r="AD500" s="21"/>
      <c r="AE500" s="21"/>
      <c r="AF500" s="21"/>
      <c r="AG500" s="21"/>
      <c r="AH500" s="21"/>
      <c r="AI500" s="21"/>
      <c r="AJ500" s="21"/>
      <c r="AK500" s="21"/>
      <c r="AL500" s="21"/>
      <c r="AM500" s="21"/>
      <c r="AN500" s="21"/>
      <c r="AO500" s="21"/>
      <c r="AP500" s="59"/>
      <c r="AQ500" s="59"/>
      <c r="AR500" s="59"/>
      <c r="AS500" s="21"/>
      <c r="AT500" s="21"/>
      <c r="AU500" s="21"/>
      <c r="AV500" s="59"/>
      <c r="AW500" s="21"/>
      <c r="AX500" s="21"/>
      <c r="AY500" s="21"/>
      <c r="AZ500" s="21"/>
      <c r="BA500" s="21"/>
      <c r="BB500" s="21"/>
      <c r="BC500" s="21"/>
      <c r="BD500" s="21"/>
      <c r="BE500" s="21" t="s">
        <v>1183</v>
      </c>
      <c r="BF500" s="21" t="s">
        <v>1316</v>
      </c>
      <c r="BG500" s="21" t="s">
        <v>1316</v>
      </c>
      <c r="BH500" s="21"/>
      <c r="BI500" s="21"/>
      <c r="BJ500" s="21"/>
      <c r="BK500" s="21"/>
      <c r="BL500" s="781" t="s">
        <v>2281</v>
      </c>
      <c r="BM500" s="221" t="s">
        <v>2281</v>
      </c>
      <c r="BN500" s="221" t="s">
        <v>2281</v>
      </c>
      <c r="BO500" s="221" t="s">
        <v>2281</v>
      </c>
      <c r="BP500" s="221" t="s">
        <v>2281</v>
      </c>
      <c r="BQ500" s="221" t="s">
        <v>2281</v>
      </c>
      <c r="BR500" s="798" t="s">
        <v>2281</v>
      </c>
      <c r="BS500" s="226" t="s">
        <v>2281</v>
      </c>
      <c r="BT500" s="221" t="s">
        <v>2281</v>
      </c>
      <c r="BU500" s="221" t="s">
        <v>2281</v>
      </c>
      <c r="BV500" s="221" t="s">
        <v>2281</v>
      </c>
      <c r="BW500" s="798" t="s">
        <v>2281</v>
      </c>
      <c r="BX500" s="221" t="s">
        <v>2281</v>
      </c>
      <c r="BY500" s="798" t="s">
        <v>2281</v>
      </c>
      <c r="BZ500" s="798" t="s">
        <v>2281</v>
      </c>
      <c r="CA500" s="221" t="s">
        <v>2281</v>
      </c>
      <c r="CB500" s="221" t="s">
        <v>2281</v>
      </c>
      <c r="CC500" s="221" t="s">
        <v>2281</v>
      </c>
      <c r="CD500" s="337" t="s">
        <v>2281</v>
      </c>
      <c r="CE500" s="221" t="s">
        <v>2281</v>
      </c>
      <c r="CF500" s="221" t="s">
        <v>2281</v>
      </c>
      <c r="CG500" s="221" t="s">
        <v>2281</v>
      </c>
      <c r="CH500" s="221" t="s">
        <v>2281</v>
      </c>
      <c r="CI500" s="221" t="s">
        <v>2281</v>
      </c>
      <c r="CJ500" s="337" t="s">
        <v>2281</v>
      </c>
      <c r="CK500" s="221" t="s">
        <v>2281</v>
      </c>
      <c r="CL500" s="222">
        <f t="shared" si="307"/>
        <v>0</v>
      </c>
      <c r="CM500" s="237">
        <f t="shared" si="297"/>
        <v>0</v>
      </c>
      <c r="CN500" s="222">
        <f t="shared" si="308"/>
        <v>0</v>
      </c>
      <c r="CO500" s="237">
        <f t="shared" si="299"/>
        <v>0</v>
      </c>
      <c r="CP500" s="222">
        <f t="shared" si="309"/>
        <v>0</v>
      </c>
      <c r="CQ500" s="237">
        <f t="shared" si="301"/>
        <v>0</v>
      </c>
      <c r="CR500" s="222">
        <f t="shared" si="310"/>
        <v>26</v>
      </c>
      <c r="CS500" s="237">
        <f t="shared" si="303"/>
        <v>1</v>
      </c>
      <c r="CT500" s="223" t="e">
        <f t="shared" si="304"/>
        <v>#DIV/0!</v>
      </c>
      <c r="CU500" s="223" t="str">
        <f t="shared" si="305"/>
        <v>KĐG</v>
      </c>
      <c r="CV500" s="6"/>
    </row>
    <row r="501" spans="1:100" s="23" customFormat="1" ht="94.25" customHeight="1">
      <c r="A501" s="226"/>
      <c r="B501" s="329" t="s">
        <v>2856</v>
      </c>
      <c r="C501" s="540" t="s">
        <v>28</v>
      </c>
      <c r="D501" s="329" t="s">
        <v>2863</v>
      </c>
      <c r="E501" s="540" t="s">
        <v>28</v>
      </c>
      <c r="F501" s="329" t="s">
        <v>2857</v>
      </c>
      <c r="G501" s="198" t="s">
        <v>2961</v>
      </c>
      <c r="H501" s="203"/>
      <c r="I501" s="722" t="s">
        <v>2857</v>
      </c>
      <c r="J501" s="63"/>
      <c r="K501" s="466"/>
      <c r="L501" s="5"/>
      <c r="M501" s="212"/>
      <c r="N501" s="165"/>
      <c r="O501" s="221"/>
      <c r="P501" s="221"/>
      <c r="Q501" s="6"/>
      <c r="R501" s="6"/>
      <c r="S501" s="6"/>
      <c r="T501" s="6"/>
      <c r="U501" s="6"/>
      <c r="V501" s="6"/>
      <c r="W501" s="6"/>
      <c r="X501" s="6"/>
      <c r="Y501" s="6"/>
      <c r="Z501" s="6"/>
      <c r="AA501" s="6" t="s">
        <v>24</v>
      </c>
      <c r="AB501" s="80"/>
      <c r="AC501" s="656"/>
      <c r="AD501" s="21"/>
      <c r="AE501" s="21"/>
      <c r="AF501" s="21"/>
      <c r="AG501" s="21"/>
      <c r="AH501" s="21"/>
      <c r="AI501" s="21"/>
      <c r="AJ501" s="21"/>
      <c r="AK501" s="21"/>
      <c r="AL501" s="21"/>
      <c r="AM501" s="21"/>
      <c r="AN501" s="21"/>
      <c r="AO501" s="21"/>
      <c r="AP501" s="59"/>
      <c r="AQ501" s="59"/>
      <c r="AR501" s="59"/>
      <c r="AS501" s="21"/>
      <c r="AT501" s="21"/>
      <c r="AU501" s="21"/>
      <c r="AV501" s="59"/>
      <c r="AW501" s="21"/>
      <c r="AX501" s="21"/>
      <c r="AY501" s="21"/>
      <c r="AZ501" s="21"/>
      <c r="BA501" s="21"/>
      <c r="BB501" s="21"/>
      <c r="BC501" s="21"/>
      <c r="BD501" s="21"/>
      <c r="BE501" s="21"/>
      <c r="BF501" s="21"/>
      <c r="BG501" s="21"/>
      <c r="BH501" s="21"/>
      <c r="BI501" s="21"/>
      <c r="BJ501" s="21"/>
      <c r="BK501" s="21"/>
      <c r="BL501" s="781">
        <v>2</v>
      </c>
      <c r="BM501" s="221">
        <v>2</v>
      </c>
      <c r="BN501" s="221">
        <v>2</v>
      </c>
      <c r="BO501" s="221">
        <v>2</v>
      </c>
      <c r="BP501" s="221">
        <v>2</v>
      </c>
      <c r="BQ501" s="221">
        <v>2</v>
      </c>
      <c r="BR501" s="798">
        <v>2</v>
      </c>
      <c r="BS501" s="226">
        <v>2</v>
      </c>
      <c r="BT501" s="221">
        <v>2</v>
      </c>
      <c r="BU501" s="221">
        <v>2</v>
      </c>
      <c r="BV501" s="221">
        <v>2</v>
      </c>
      <c r="BW501" s="798">
        <v>2</v>
      </c>
      <c r="BX501" s="221">
        <v>2</v>
      </c>
      <c r="BY501" s="798">
        <v>2</v>
      </c>
      <c r="BZ501" s="798">
        <v>2</v>
      </c>
      <c r="CA501" s="221">
        <v>2</v>
      </c>
      <c r="CB501" s="221">
        <v>2</v>
      </c>
      <c r="CC501" s="221">
        <v>2</v>
      </c>
      <c r="CD501" s="337">
        <v>2</v>
      </c>
      <c r="CE501" s="221">
        <v>2</v>
      </c>
      <c r="CF501" s="221">
        <v>2</v>
      </c>
      <c r="CG501" s="221">
        <v>2</v>
      </c>
      <c r="CH501" s="221">
        <v>2</v>
      </c>
      <c r="CI501" s="221">
        <v>2</v>
      </c>
      <c r="CJ501" s="337">
        <v>2</v>
      </c>
      <c r="CK501" s="221">
        <v>2</v>
      </c>
      <c r="CL501" s="222">
        <f t="shared" si="307"/>
        <v>26</v>
      </c>
      <c r="CM501" s="237">
        <f t="shared" si="297"/>
        <v>1</v>
      </c>
      <c r="CN501" s="222">
        <f t="shared" si="308"/>
        <v>0</v>
      </c>
      <c r="CO501" s="237">
        <f t="shared" si="299"/>
        <v>0</v>
      </c>
      <c r="CP501" s="222">
        <f t="shared" si="309"/>
        <v>0</v>
      </c>
      <c r="CQ501" s="237">
        <f t="shared" si="301"/>
        <v>0</v>
      </c>
      <c r="CR501" s="222">
        <f t="shared" si="310"/>
        <v>0</v>
      </c>
      <c r="CS501" s="237">
        <f t="shared" si="303"/>
        <v>0</v>
      </c>
      <c r="CT501" s="223">
        <f t="shared" si="304"/>
        <v>2</v>
      </c>
      <c r="CU501" s="223" t="str">
        <f t="shared" si="305"/>
        <v>Đạt mục tiêu</v>
      </c>
      <c r="CV501" s="6"/>
    </row>
    <row r="502" spans="1:100" ht="15.5">
      <c r="A502" s="1218"/>
      <c r="B502" s="1121" t="s">
        <v>125</v>
      </c>
      <c r="C502" s="1135"/>
      <c r="D502" s="1135"/>
      <c r="E502" s="1135"/>
      <c r="F502" s="1121"/>
      <c r="G502" s="1121"/>
      <c r="H502" s="562"/>
      <c r="I502" s="591"/>
      <c r="J502" s="573"/>
      <c r="K502" s="501"/>
      <c r="L502" s="372"/>
      <c r="M502" s="372"/>
      <c r="N502" s="573"/>
      <c r="O502" s="573"/>
      <c r="P502" s="573"/>
      <c r="Q502" s="83" t="s">
        <v>38</v>
      </c>
      <c r="R502" s="296" t="s">
        <v>38</v>
      </c>
      <c r="S502" s="296" t="s">
        <v>38</v>
      </c>
      <c r="T502" s="296" t="s">
        <v>38</v>
      </c>
      <c r="U502" s="296" t="s">
        <v>38</v>
      </c>
      <c r="V502" s="296" t="s">
        <v>38</v>
      </c>
      <c r="W502" s="408" t="s">
        <v>38</v>
      </c>
      <c r="X502" s="296" t="s">
        <v>38</v>
      </c>
      <c r="Y502" s="296" t="s">
        <v>38</v>
      </c>
      <c r="Z502" s="296" t="s">
        <v>38</v>
      </c>
      <c r="AA502" s="296" t="s">
        <v>38</v>
      </c>
      <c r="AB502" s="296" t="s">
        <v>38</v>
      </c>
      <c r="AC502" s="647" t="s">
        <v>38</v>
      </c>
      <c r="AD502" s="83" t="s">
        <v>38</v>
      </c>
      <c r="AE502" s="83" t="s">
        <v>38</v>
      </c>
      <c r="AF502" s="83" t="s">
        <v>38</v>
      </c>
      <c r="AG502" s="296" t="s">
        <v>38</v>
      </c>
      <c r="AH502" s="296" t="s">
        <v>38</v>
      </c>
      <c r="AI502" s="296" t="s">
        <v>38</v>
      </c>
      <c r="AJ502" s="296" t="s">
        <v>38</v>
      </c>
      <c r="AK502" s="296" t="s">
        <v>38</v>
      </c>
      <c r="AL502" s="296" t="s">
        <v>38</v>
      </c>
      <c r="AM502" s="296" t="s">
        <v>38</v>
      </c>
      <c r="AN502" s="296" t="s">
        <v>38</v>
      </c>
      <c r="AO502" s="296" t="s">
        <v>38</v>
      </c>
      <c r="AP502" s="296" t="s">
        <v>38</v>
      </c>
      <c r="AQ502" s="296" t="s">
        <v>38</v>
      </c>
      <c r="AR502" s="296" t="s">
        <v>38</v>
      </c>
      <c r="AS502" s="296" t="s">
        <v>38</v>
      </c>
      <c r="AT502" s="296" t="s">
        <v>38</v>
      </c>
      <c r="AU502" s="296" t="s">
        <v>38</v>
      </c>
      <c r="AV502" s="296" t="s">
        <v>38</v>
      </c>
      <c r="AW502" s="296" t="s">
        <v>38</v>
      </c>
      <c r="AX502" s="296" t="s">
        <v>38</v>
      </c>
      <c r="AY502" s="192"/>
      <c r="AZ502" s="192"/>
      <c r="BA502" s="296" t="s">
        <v>38</v>
      </c>
      <c r="BB502" s="296" t="s">
        <v>38</v>
      </c>
      <c r="BC502" s="296" t="s">
        <v>38</v>
      </c>
      <c r="BD502" s="296" t="s">
        <v>38</v>
      </c>
      <c r="BE502" s="296" t="s">
        <v>38</v>
      </c>
      <c r="BF502" s="296" t="s">
        <v>38</v>
      </c>
      <c r="BG502" s="296" t="s">
        <v>38</v>
      </c>
      <c r="BH502" s="296" t="s">
        <v>38</v>
      </c>
      <c r="BI502" s="296" t="s">
        <v>38</v>
      </c>
      <c r="BJ502" s="296" t="s">
        <v>38</v>
      </c>
      <c r="BK502" s="296" t="s">
        <v>38</v>
      </c>
      <c r="BL502" s="784" t="s">
        <v>38</v>
      </c>
      <c r="BM502" s="296" t="s">
        <v>38</v>
      </c>
      <c r="BN502" s="296" t="s">
        <v>38</v>
      </c>
      <c r="BO502" s="296" t="s">
        <v>38</v>
      </c>
      <c r="BP502" s="296" t="s">
        <v>38</v>
      </c>
      <c r="BQ502" s="296" t="s">
        <v>38</v>
      </c>
      <c r="BR502" s="800" t="s">
        <v>38</v>
      </c>
      <c r="BS502" s="296" t="s">
        <v>38</v>
      </c>
      <c r="BT502" s="296" t="s">
        <v>38</v>
      </c>
      <c r="BU502" s="296" t="s">
        <v>38</v>
      </c>
      <c r="BV502" s="296" t="s">
        <v>38</v>
      </c>
      <c r="BW502" s="800" t="s">
        <v>38</v>
      </c>
      <c r="BX502" s="296" t="s">
        <v>38</v>
      </c>
      <c r="BY502" s="800" t="s">
        <v>38</v>
      </c>
      <c r="BZ502" s="800" t="s">
        <v>38</v>
      </c>
      <c r="CA502" s="296" t="s">
        <v>38</v>
      </c>
      <c r="CB502" s="296" t="s">
        <v>38</v>
      </c>
      <c r="CC502" s="296" t="s">
        <v>38</v>
      </c>
      <c r="CD502" s="297" t="s">
        <v>38</v>
      </c>
      <c r="CE502" s="296" t="s">
        <v>38</v>
      </c>
      <c r="CF502" s="296" t="s">
        <v>38</v>
      </c>
      <c r="CG502" s="296" t="s">
        <v>38</v>
      </c>
      <c r="CH502" s="296" t="s">
        <v>38</v>
      </c>
      <c r="CI502" s="296" t="s">
        <v>38</v>
      </c>
      <c r="CJ502" s="297" t="s">
        <v>38</v>
      </c>
      <c r="CK502" s="296" t="s">
        <v>38</v>
      </c>
      <c r="CL502" s="296" t="s">
        <v>38</v>
      </c>
      <c r="CM502" s="296" t="s">
        <v>38</v>
      </c>
      <c r="CN502" s="296" t="s">
        <v>38</v>
      </c>
      <c r="CO502" s="296" t="s">
        <v>38</v>
      </c>
      <c r="CP502" s="296" t="s">
        <v>38</v>
      </c>
      <c r="CQ502" s="296" t="s">
        <v>38</v>
      </c>
      <c r="CR502" s="296" t="s">
        <v>38</v>
      </c>
      <c r="CS502" s="296" t="s">
        <v>38</v>
      </c>
      <c r="CT502" s="296" t="s">
        <v>38</v>
      </c>
      <c r="CU502" s="296" t="s">
        <v>38</v>
      </c>
      <c r="CV502" s="423" t="s">
        <v>38</v>
      </c>
    </row>
    <row r="503" spans="1:100" ht="15.5">
      <c r="A503" s="1218"/>
      <c r="B503" s="1121" t="s">
        <v>124</v>
      </c>
      <c r="C503" s="1135"/>
      <c r="D503" s="1135"/>
      <c r="E503" s="1135"/>
      <c r="F503" s="1121"/>
      <c r="G503" s="1121"/>
      <c r="H503" s="562"/>
      <c r="I503" s="591"/>
      <c r="J503" s="573"/>
      <c r="K503" s="501"/>
      <c r="L503" s="372"/>
      <c r="M503" s="372"/>
      <c r="N503" s="573"/>
      <c r="O503" s="573"/>
      <c r="P503" s="573"/>
      <c r="Q503" s="83" t="s">
        <v>38</v>
      </c>
      <c r="R503" s="296" t="s">
        <v>38</v>
      </c>
      <c r="S503" s="296" t="s">
        <v>38</v>
      </c>
      <c r="T503" s="296" t="s">
        <v>38</v>
      </c>
      <c r="U503" s="296" t="s">
        <v>38</v>
      </c>
      <c r="V503" s="296" t="s">
        <v>38</v>
      </c>
      <c r="W503" s="408" t="s">
        <v>38</v>
      </c>
      <c r="X503" s="296" t="s">
        <v>38</v>
      </c>
      <c r="Y503" s="296" t="s">
        <v>38</v>
      </c>
      <c r="Z503" s="296" t="s">
        <v>38</v>
      </c>
      <c r="AA503" s="296" t="s">
        <v>38</v>
      </c>
      <c r="AB503" s="296" t="s">
        <v>38</v>
      </c>
      <c r="AC503" s="647" t="s">
        <v>38</v>
      </c>
      <c r="AD503" s="83" t="s">
        <v>38</v>
      </c>
      <c r="AE503" s="83" t="s">
        <v>38</v>
      </c>
      <c r="AF503" s="83" t="s">
        <v>38</v>
      </c>
      <c r="AG503" s="296" t="s">
        <v>38</v>
      </c>
      <c r="AH503" s="296" t="s">
        <v>38</v>
      </c>
      <c r="AI503" s="296" t="s">
        <v>38</v>
      </c>
      <c r="AJ503" s="296" t="s">
        <v>38</v>
      </c>
      <c r="AK503" s="296" t="s">
        <v>38</v>
      </c>
      <c r="AL503" s="296" t="s">
        <v>38</v>
      </c>
      <c r="AM503" s="296" t="s">
        <v>38</v>
      </c>
      <c r="AN503" s="296" t="s">
        <v>38</v>
      </c>
      <c r="AO503" s="296" t="s">
        <v>38</v>
      </c>
      <c r="AP503" s="296" t="s">
        <v>38</v>
      </c>
      <c r="AQ503" s="296" t="s">
        <v>38</v>
      </c>
      <c r="AR503" s="296" t="s">
        <v>38</v>
      </c>
      <c r="AS503" s="296" t="s">
        <v>38</v>
      </c>
      <c r="AT503" s="296" t="s">
        <v>38</v>
      </c>
      <c r="AU503" s="296" t="s">
        <v>38</v>
      </c>
      <c r="AV503" s="296" t="s">
        <v>38</v>
      </c>
      <c r="AW503" s="296" t="s">
        <v>38</v>
      </c>
      <c r="AX503" s="296" t="s">
        <v>38</v>
      </c>
      <c r="AY503" s="192"/>
      <c r="AZ503" s="192"/>
      <c r="BA503" s="296" t="s">
        <v>38</v>
      </c>
      <c r="BB503" s="296" t="s">
        <v>38</v>
      </c>
      <c r="BC503" s="296" t="s">
        <v>38</v>
      </c>
      <c r="BD503" s="296" t="s">
        <v>38</v>
      </c>
      <c r="BE503" s="296" t="s">
        <v>38</v>
      </c>
      <c r="BF503" s="296" t="s">
        <v>38</v>
      </c>
      <c r="BG503" s="296" t="s">
        <v>38</v>
      </c>
      <c r="BH503" s="296" t="s">
        <v>38</v>
      </c>
      <c r="BI503" s="296" t="s">
        <v>38</v>
      </c>
      <c r="BJ503" s="296" t="s">
        <v>38</v>
      </c>
      <c r="BK503" s="296" t="s">
        <v>38</v>
      </c>
      <c r="BL503" s="784" t="s">
        <v>38</v>
      </c>
      <c r="BM503" s="296" t="s">
        <v>38</v>
      </c>
      <c r="BN503" s="296" t="s">
        <v>38</v>
      </c>
      <c r="BO503" s="296" t="s">
        <v>38</v>
      </c>
      <c r="BP503" s="296" t="s">
        <v>38</v>
      </c>
      <c r="BQ503" s="296" t="s">
        <v>38</v>
      </c>
      <c r="BR503" s="800" t="s">
        <v>38</v>
      </c>
      <c r="BS503" s="296" t="s">
        <v>38</v>
      </c>
      <c r="BT503" s="296" t="s">
        <v>38</v>
      </c>
      <c r="BU503" s="296" t="s">
        <v>38</v>
      </c>
      <c r="BV503" s="296" t="s">
        <v>38</v>
      </c>
      <c r="BW503" s="800" t="s">
        <v>38</v>
      </c>
      <c r="BX503" s="296" t="s">
        <v>38</v>
      </c>
      <c r="BY503" s="800" t="s">
        <v>38</v>
      </c>
      <c r="BZ503" s="800" t="s">
        <v>38</v>
      </c>
      <c r="CA503" s="296" t="s">
        <v>38</v>
      </c>
      <c r="CB503" s="296" t="s">
        <v>38</v>
      </c>
      <c r="CC503" s="296" t="s">
        <v>38</v>
      </c>
      <c r="CD503" s="297" t="s">
        <v>38</v>
      </c>
      <c r="CE503" s="296" t="s">
        <v>38</v>
      </c>
      <c r="CF503" s="296" t="s">
        <v>38</v>
      </c>
      <c r="CG503" s="296" t="s">
        <v>38</v>
      </c>
      <c r="CH503" s="296" t="s">
        <v>38</v>
      </c>
      <c r="CI503" s="296" t="s">
        <v>38</v>
      </c>
      <c r="CJ503" s="297" t="s">
        <v>38</v>
      </c>
      <c r="CK503" s="296" t="s">
        <v>38</v>
      </c>
      <c r="CL503" s="296" t="s">
        <v>38</v>
      </c>
      <c r="CM503" s="296" t="s">
        <v>38</v>
      </c>
      <c r="CN503" s="296" t="s">
        <v>38</v>
      </c>
      <c r="CO503" s="296" t="s">
        <v>38</v>
      </c>
      <c r="CP503" s="296" t="s">
        <v>38</v>
      </c>
      <c r="CQ503" s="296" t="s">
        <v>38</v>
      </c>
      <c r="CR503" s="296" t="s">
        <v>38</v>
      </c>
      <c r="CS503" s="296" t="s">
        <v>38</v>
      </c>
      <c r="CT503" s="296" t="s">
        <v>38</v>
      </c>
      <c r="CU503" s="296" t="s">
        <v>38</v>
      </c>
      <c r="CV503" s="423" t="s">
        <v>38</v>
      </c>
    </row>
    <row r="504" spans="1:100" s="1" customFormat="1" ht="52">
      <c r="A504" s="1036">
        <v>167</v>
      </c>
      <c r="B504" s="1044" t="s">
        <v>1351</v>
      </c>
      <c r="C504" s="1033" t="s">
        <v>26</v>
      </c>
      <c r="D504" s="217" t="s">
        <v>123</v>
      </c>
      <c r="E504" s="1033" t="s">
        <v>26</v>
      </c>
      <c r="F504" s="217" t="s">
        <v>123</v>
      </c>
      <c r="G504" s="9" t="s">
        <v>348</v>
      </c>
      <c r="H504" s="9"/>
      <c r="I504" s="623"/>
      <c r="J504" s="5"/>
      <c r="K504" s="474"/>
      <c r="L504" s="5" t="s">
        <v>32</v>
      </c>
      <c r="M504" s="212" t="s">
        <v>31</v>
      </c>
      <c r="N504" s="165" t="s">
        <v>10</v>
      </c>
      <c r="O504" s="221" t="s">
        <v>29</v>
      </c>
      <c r="P504" s="221" t="s">
        <v>24</v>
      </c>
      <c r="Q504" s="5"/>
      <c r="R504" s="5"/>
      <c r="S504" s="5"/>
      <c r="T504" s="5" t="s">
        <v>24</v>
      </c>
      <c r="U504" s="6"/>
      <c r="V504" s="5"/>
      <c r="W504" s="5"/>
      <c r="X504" s="5"/>
      <c r="Y504" s="5"/>
      <c r="Z504" s="5"/>
      <c r="AA504" s="5"/>
      <c r="AB504" s="80">
        <f t="shared" ref="AB504:AB535" si="311">COUNTIF($Q504:$AA504,"x")</f>
        <v>1</v>
      </c>
      <c r="AC504" s="642"/>
      <c r="AD504" s="7"/>
      <c r="AE504" s="7"/>
      <c r="AF504" s="7"/>
      <c r="AG504" s="7"/>
      <c r="AH504" s="7"/>
      <c r="AI504" s="7"/>
      <c r="AJ504" s="7"/>
      <c r="AK504" s="7"/>
      <c r="AL504" s="7"/>
      <c r="AM504" s="7"/>
      <c r="AN504" s="7"/>
      <c r="AO504" s="7" t="s">
        <v>1317</v>
      </c>
      <c r="AP504" s="55" t="s">
        <v>1317</v>
      </c>
      <c r="AQ504" s="55" t="s">
        <v>1317</v>
      </c>
      <c r="AR504" s="55" t="s">
        <v>1317</v>
      </c>
      <c r="AS504" s="7"/>
      <c r="AT504" s="7"/>
      <c r="AU504" s="7"/>
      <c r="AV504" s="55"/>
      <c r="AW504" s="7"/>
      <c r="AX504" s="7"/>
      <c r="AY504" s="7"/>
      <c r="AZ504" s="7"/>
      <c r="BA504" s="7"/>
      <c r="BB504" s="7"/>
      <c r="BC504" s="7"/>
      <c r="BD504" s="7"/>
      <c r="BE504" s="7"/>
      <c r="BF504" s="7"/>
      <c r="BG504" s="7"/>
      <c r="BH504" s="7"/>
      <c r="BI504" s="7"/>
      <c r="BJ504" s="7"/>
      <c r="BK504" s="7"/>
      <c r="BL504" s="781">
        <v>2</v>
      </c>
      <c r="BM504" s="221">
        <v>2</v>
      </c>
      <c r="BN504" s="221">
        <v>2</v>
      </c>
      <c r="BO504" s="221">
        <v>2</v>
      </c>
      <c r="BP504" s="221">
        <v>2</v>
      </c>
      <c r="BQ504" s="221">
        <v>2</v>
      </c>
      <c r="BR504" s="798">
        <v>2</v>
      </c>
      <c r="BS504" s="226">
        <v>2</v>
      </c>
      <c r="BT504" s="221">
        <v>2</v>
      </c>
      <c r="BU504" s="221">
        <v>2</v>
      </c>
      <c r="BV504" s="221">
        <v>2</v>
      </c>
      <c r="BW504" s="798">
        <v>2</v>
      </c>
      <c r="BX504" s="221">
        <v>2</v>
      </c>
      <c r="BY504" s="798">
        <v>2</v>
      </c>
      <c r="BZ504" s="798">
        <v>2</v>
      </c>
      <c r="CA504" s="221">
        <v>2</v>
      </c>
      <c r="CB504" s="221">
        <v>2</v>
      </c>
      <c r="CC504" s="221">
        <v>2</v>
      </c>
      <c r="CD504" s="337">
        <v>2</v>
      </c>
      <c r="CE504" s="221">
        <v>2</v>
      </c>
      <c r="CF504" s="221">
        <v>1</v>
      </c>
      <c r="CG504" s="221">
        <v>2</v>
      </c>
      <c r="CH504" s="221">
        <v>2</v>
      </c>
      <c r="CI504" s="221">
        <v>2</v>
      </c>
      <c r="CJ504" s="337">
        <v>2</v>
      </c>
      <c r="CK504" s="221">
        <v>2</v>
      </c>
      <c r="CL504" s="222">
        <f t="shared" ref="CL504:CL574" si="312">COUNTIF(BL504:CK504,"2")</f>
        <v>25</v>
      </c>
      <c r="CM504" s="237">
        <f t="shared" ref="CM504:CM574" si="313">CL504/(CL504+CN504+CP504+CR504)</f>
        <v>0.96153846153846156</v>
      </c>
      <c r="CN504" s="222">
        <f t="shared" ref="CN504:CN574" si="314">COUNTIF(BL504:CK504,"1")</f>
        <v>1</v>
      </c>
      <c r="CO504" s="237">
        <f t="shared" ref="CO504:CO574" si="315">CN504/(CL504+CN504+CP504+CR504)</f>
        <v>3.8461538461538464E-2</v>
      </c>
      <c r="CP504" s="222">
        <f t="shared" ref="CP504:CP574" si="316">COUNTIF(BL504:CK504,"0")</f>
        <v>0</v>
      </c>
      <c r="CQ504" s="237">
        <f t="shared" ref="CQ504:CQ574" si="317">CP504/(CL504+CN504+CP504+CR504)</f>
        <v>0</v>
      </c>
      <c r="CR504" s="222">
        <f t="shared" ref="CR504:CR574" si="318">COUNTIF(BL504:CK504,"KĐG")</f>
        <v>0</v>
      </c>
      <c r="CS504" s="237">
        <f t="shared" ref="CS504:CS574" si="319">CR504/(CL504+CN504+CP504+CR504)</f>
        <v>0</v>
      </c>
      <c r="CT504" s="223">
        <f t="shared" ref="CT504:CT574" si="320">(((CL504*2)+(CN504*1)+(CP504*0)))/(CL504+CN504+CP504)</f>
        <v>1.9615384615384615</v>
      </c>
      <c r="CU504" s="223" t="str">
        <f t="shared" ref="CU504:CU574" si="321">IF(CS504&gt;=50%,"KĐG",IF(CT504&gt;=1.6,"Đạt mục tiêu",IF(CT504&gt;=1,"Cần cố gắng","Chưa đạt")))</f>
        <v>Đạt mục tiêu</v>
      </c>
      <c r="CV504" s="5"/>
    </row>
    <row r="505" spans="1:100" s="1" customFormat="1" ht="52">
      <c r="A505" s="1036"/>
      <c r="B505" s="1024"/>
      <c r="C505" s="1033"/>
      <c r="D505" s="217" t="s">
        <v>122</v>
      </c>
      <c r="E505" s="1033"/>
      <c r="F505" s="220" t="s">
        <v>1963</v>
      </c>
      <c r="G505" s="9" t="s">
        <v>347</v>
      </c>
      <c r="H505" s="9"/>
      <c r="I505" s="623"/>
      <c r="J505" s="5"/>
      <c r="K505" s="474"/>
      <c r="L505" s="5" t="s">
        <v>32</v>
      </c>
      <c r="M505" s="212" t="s">
        <v>31</v>
      </c>
      <c r="N505" s="165" t="s">
        <v>10</v>
      </c>
      <c r="O505" s="221" t="s">
        <v>29</v>
      </c>
      <c r="P505" s="221" t="s">
        <v>24</v>
      </c>
      <c r="Q505" s="5"/>
      <c r="R505" s="5"/>
      <c r="S505" s="5"/>
      <c r="T505" s="5" t="s">
        <v>24</v>
      </c>
      <c r="U505" s="6"/>
      <c r="V505" s="5"/>
      <c r="W505" s="5"/>
      <c r="X505" s="5"/>
      <c r="Y505" s="5"/>
      <c r="Z505" s="5"/>
      <c r="AA505" s="5"/>
      <c r="AB505" s="80">
        <f t="shared" si="311"/>
        <v>1</v>
      </c>
      <c r="AC505" s="654"/>
      <c r="AD505" s="7"/>
      <c r="AE505" s="7"/>
      <c r="AF505" s="7" t="s">
        <v>1318</v>
      </c>
      <c r="AG505" s="7"/>
      <c r="AH505" s="7"/>
      <c r="AI505" s="7"/>
      <c r="AJ505" s="7"/>
      <c r="AK505" s="7"/>
      <c r="AL505" s="7"/>
      <c r="AM505" s="7"/>
      <c r="AN505" s="7"/>
      <c r="AO505" s="7"/>
      <c r="AP505" s="55" t="s">
        <v>1318</v>
      </c>
      <c r="AQ505" s="55"/>
      <c r="AR505" s="55"/>
      <c r="AS505" s="7"/>
      <c r="AT505" s="7"/>
      <c r="AU505" s="7"/>
      <c r="AV505" s="55"/>
      <c r="AW505" s="7"/>
      <c r="AX505" s="7"/>
      <c r="AY505" s="7"/>
      <c r="AZ505" s="7"/>
      <c r="BA505" s="7"/>
      <c r="BB505" s="7"/>
      <c r="BC505" s="7"/>
      <c r="BD505" s="7"/>
      <c r="BE505" s="7"/>
      <c r="BF505" s="7"/>
      <c r="BG505" s="7"/>
      <c r="BH505" s="7"/>
      <c r="BI505" s="7"/>
      <c r="BJ505" s="7"/>
      <c r="BK505" s="7"/>
      <c r="BL505" s="781">
        <v>2</v>
      </c>
      <c r="BM505" s="221">
        <v>2</v>
      </c>
      <c r="BN505" s="221">
        <v>2</v>
      </c>
      <c r="BO505" s="221">
        <v>2</v>
      </c>
      <c r="BP505" s="221">
        <v>2</v>
      </c>
      <c r="BQ505" s="221">
        <v>1</v>
      </c>
      <c r="BR505" s="798">
        <v>2</v>
      </c>
      <c r="BS505" s="226">
        <v>2</v>
      </c>
      <c r="BT505" s="221">
        <v>2</v>
      </c>
      <c r="BU505" s="221">
        <v>2</v>
      </c>
      <c r="BV505" s="221">
        <v>2</v>
      </c>
      <c r="BW505" s="798">
        <v>2</v>
      </c>
      <c r="BX505" s="221">
        <v>2</v>
      </c>
      <c r="BY505" s="798">
        <v>2</v>
      </c>
      <c r="BZ505" s="798">
        <v>2</v>
      </c>
      <c r="CA505" s="221">
        <v>2</v>
      </c>
      <c r="CB505" s="221">
        <v>2</v>
      </c>
      <c r="CC505" s="221">
        <v>2</v>
      </c>
      <c r="CD505" s="337">
        <v>2</v>
      </c>
      <c r="CE505" s="221">
        <v>2</v>
      </c>
      <c r="CF505" s="221">
        <v>2</v>
      </c>
      <c r="CG505" s="221">
        <v>2</v>
      </c>
      <c r="CH505" s="221">
        <v>2</v>
      </c>
      <c r="CI505" s="221">
        <v>2</v>
      </c>
      <c r="CJ505" s="337">
        <v>2</v>
      </c>
      <c r="CK505" s="221">
        <v>2</v>
      </c>
      <c r="CL505" s="222">
        <f t="shared" si="312"/>
        <v>25</v>
      </c>
      <c r="CM505" s="237">
        <f t="shared" si="313"/>
        <v>0.96153846153846156</v>
      </c>
      <c r="CN505" s="222">
        <f t="shared" si="314"/>
        <v>1</v>
      </c>
      <c r="CO505" s="237">
        <f t="shared" si="315"/>
        <v>3.8461538461538464E-2</v>
      </c>
      <c r="CP505" s="222">
        <f t="shared" si="316"/>
        <v>0</v>
      </c>
      <c r="CQ505" s="237">
        <f t="shared" si="317"/>
        <v>0</v>
      </c>
      <c r="CR505" s="222">
        <f t="shared" si="318"/>
        <v>0</v>
      </c>
      <c r="CS505" s="237">
        <f t="shared" si="319"/>
        <v>0</v>
      </c>
      <c r="CT505" s="223">
        <f t="shared" si="320"/>
        <v>1.9615384615384615</v>
      </c>
      <c r="CU505" s="223" t="str">
        <f t="shared" si="321"/>
        <v>Đạt mục tiêu</v>
      </c>
      <c r="CV505" s="5"/>
    </row>
    <row r="506" spans="1:100" s="1" customFormat="1" ht="52">
      <c r="A506" s="1036">
        <v>168</v>
      </c>
      <c r="B506" s="1044" t="s">
        <v>1350</v>
      </c>
      <c r="C506" s="1033" t="s">
        <v>60</v>
      </c>
      <c r="D506" s="1024" t="s">
        <v>632</v>
      </c>
      <c r="E506" s="1033" t="s">
        <v>26</v>
      </c>
      <c r="F506" s="1044" t="s">
        <v>1349</v>
      </c>
      <c r="G506" s="74" t="s">
        <v>897</v>
      </c>
      <c r="H506" s="74"/>
      <c r="I506" s="624"/>
      <c r="J506" s="5"/>
      <c r="K506" s="474"/>
      <c r="L506" s="5" t="s">
        <v>32</v>
      </c>
      <c r="M506" s="212" t="s">
        <v>2174</v>
      </c>
      <c r="N506" s="165" t="s">
        <v>10</v>
      </c>
      <c r="O506" s="221" t="s">
        <v>29</v>
      </c>
      <c r="P506" s="221" t="s">
        <v>24</v>
      </c>
      <c r="Q506" s="5" t="s">
        <v>24</v>
      </c>
      <c r="R506" s="5"/>
      <c r="S506" s="5"/>
      <c r="T506" s="5"/>
      <c r="U506" s="6"/>
      <c r="V506" s="5"/>
      <c r="W506" s="5"/>
      <c r="X506" s="5"/>
      <c r="Y506" s="5"/>
      <c r="Z506" s="5"/>
      <c r="AA506" s="5"/>
      <c r="AB506" s="80">
        <f t="shared" si="311"/>
        <v>1</v>
      </c>
      <c r="AC506" s="565"/>
      <c r="AD506" s="5"/>
      <c r="AE506" s="5" t="s">
        <v>1315</v>
      </c>
      <c r="AF506" s="5"/>
      <c r="AG506" s="7"/>
      <c r="AH506" s="7"/>
      <c r="AI506" s="7"/>
      <c r="AJ506" s="7"/>
      <c r="AK506" s="7"/>
      <c r="AL506" s="7"/>
      <c r="AM506" s="7"/>
      <c r="AN506" s="7"/>
      <c r="AO506" s="7"/>
      <c r="AP506" s="7"/>
      <c r="AQ506" s="7"/>
      <c r="AR506" s="7"/>
      <c r="AS506" s="7"/>
      <c r="AT506" s="7"/>
      <c r="AU506" s="7"/>
      <c r="AV506" s="55"/>
      <c r="AW506" s="7"/>
      <c r="AX506" s="7"/>
      <c r="AY506" s="7"/>
      <c r="AZ506" s="7"/>
      <c r="BA506" s="7"/>
      <c r="BB506" s="7"/>
      <c r="BC506" s="7"/>
      <c r="BD506" s="7"/>
      <c r="BE506" s="7"/>
      <c r="BF506" s="7"/>
      <c r="BG506" s="7"/>
      <c r="BH506" s="7"/>
      <c r="BI506" s="7"/>
      <c r="BJ506" s="7"/>
      <c r="BK506" s="7"/>
      <c r="BL506" s="781">
        <v>2</v>
      </c>
      <c r="BM506" s="221">
        <v>2</v>
      </c>
      <c r="BN506" s="221">
        <v>2</v>
      </c>
      <c r="BO506" s="221">
        <v>2</v>
      </c>
      <c r="BP506" s="221">
        <v>2</v>
      </c>
      <c r="BQ506" s="221">
        <v>2</v>
      </c>
      <c r="BR506" s="798">
        <v>2</v>
      </c>
      <c r="BS506" s="226">
        <v>2</v>
      </c>
      <c r="BT506" s="221">
        <v>2</v>
      </c>
      <c r="BU506" s="221">
        <v>2</v>
      </c>
      <c r="BV506" s="221">
        <v>2</v>
      </c>
      <c r="BW506" s="798">
        <v>2</v>
      </c>
      <c r="BX506" s="221">
        <v>2</v>
      </c>
      <c r="BY506" s="798">
        <v>1</v>
      </c>
      <c r="BZ506" s="798">
        <v>2</v>
      </c>
      <c r="CA506" s="221">
        <v>2</v>
      </c>
      <c r="CB506" s="221">
        <v>2</v>
      </c>
      <c r="CC506" s="221">
        <v>1</v>
      </c>
      <c r="CD506" s="337">
        <v>2</v>
      </c>
      <c r="CE506" s="221">
        <v>2</v>
      </c>
      <c r="CF506" s="221">
        <v>2</v>
      </c>
      <c r="CG506" s="221">
        <v>2</v>
      </c>
      <c r="CH506" s="221">
        <v>2</v>
      </c>
      <c r="CI506" s="221">
        <v>2</v>
      </c>
      <c r="CJ506" s="337">
        <v>2</v>
      </c>
      <c r="CK506" s="221">
        <v>2</v>
      </c>
      <c r="CL506" s="222">
        <f t="shared" si="312"/>
        <v>24</v>
      </c>
      <c r="CM506" s="237">
        <f t="shared" si="313"/>
        <v>0.92307692307692313</v>
      </c>
      <c r="CN506" s="222">
        <f t="shared" si="314"/>
        <v>2</v>
      </c>
      <c r="CO506" s="237">
        <f t="shared" si="315"/>
        <v>7.6923076923076927E-2</v>
      </c>
      <c r="CP506" s="222">
        <f t="shared" si="316"/>
        <v>0</v>
      </c>
      <c r="CQ506" s="237">
        <f t="shared" si="317"/>
        <v>0</v>
      </c>
      <c r="CR506" s="222">
        <f t="shared" si="318"/>
        <v>0</v>
      </c>
      <c r="CS506" s="237">
        <f t="shared" si="319"/>
        <v>0</v>
      </c>
      <c r="CT506" s="223">
        <f t="shared" si="320"/>
        <v>1.9230769230769231</v>
      </c>
      <c r="CU506" s="223" t="str">
        <f t="shared" si="321"/>
        <v>Đạt mục tiêu</v>
      </c>
      <c r="CV506" s="5"/>
    </row>
    <row r="507" spans="1:100" ht="91.5" customHeight="1">
      <c r="A507" s="1036"/>
      <c r="B507" s="1024"/>
      <c r="C507" s="1033"/>
      <c r="D507" s="1024"/>
      <c r="E507" s="1033"/>
      <c r="F507" s="1024"/>
      <c r="G507" s="217" t="s">
        <v>633</v>
      </c>
      <c r="H507" s="217"/>
      <c r="I507" s="591"/>
      <c r="J507" s="212"/>
      <c r="K507" s="465"/>
      <c r="L507" s="5" t="s">
        <v>32</v>
      </c>
      <c r="M507" s="212" t="s">
        <v>31</v>
      </c>
      <c r="N507" s="165" t="s">
        <v>10</v>
      </c>
      <c r="O507" s="221" t="s">
        <v>29</v>
      </c>
      <c r="P507" s="221" t="s">
        <v>24</v>
      </c>
      <c r="Q507" s="5"/>
      <c r="R507" s="5"/>
      <c r="S507" s="5"/>
      <c r="T507" s="5"/>
      <c r="U507" s="6"/>
      <c r="V507" s="5"/>
      <c r="W507" s="5"/>
      <c r="X507" s="5"/>
      <c r="Y507" s="221" t="s">
        <v>24</v>
      </c>
      <c r="Z507" s="5"/>
      <c r="AA507" s="5"/>
      <c r="AB507" s="80">
        <f t="shared" si="311"/>
        <v>1</v>
      </c>
      <c r="AC507" s="642"/>
      <c r="AD507" s="7"/>
      <c r="AE507" s="7"/>
      <c r="AF507" s="7"/>
      <c r="AG507" s="7"/>
      <c r="AH507" s="7"/>
      <c r="AI507" s="7"/>
      <c r="AJ507" s="7"/>
      <c r="AK507" s="7"/>
      <c r="AL507" s="7"/>
      <c r="AM507" s="7"/>
      <c r="AN507" s="7"/>
      <c r="AO507" s="7"/>
      <c r="AP507" s="7"/>
      <c r="AQ507" s="7"/>
      <c r="AR507" s="7"/>
      <c r="AS507" s="7"/>
      <c r="AT507" s="7"/>
      <c r="AU507" s="7"/>
      <c r="AV507" s="55"/>
      <c r="AW507" s="7"/>
      <c r="AX507" s="7"/>
      <c r="AY507" s="7"/>
      <c r="AZ507" s="7"/>
      <c r="BA507" s="7"/>
      <c r="BB507" s="7"/>
      <c r="BC507" s="7"/>
      <c r="BD507" s="7"/>
      <c r="BE507" s="55" t="s">
        <v>1316</v>
      </c>
      <c r="BF507" s="55" t="s">
        <v>1316</v>
      </c>
      <c r="BG507" s="55" t="s">
        <v>1316</v>
      </c>
      <c r="BH507" s="7"/>
      <c r="BI507" s="7"/>
      <c r="BJ507" s="7"/>
      <c r="BK507" s="7"/>
      <c r="BL507" s="781">
        <v>2</v>
      </c>
      <c r="BM507" s="221">
        <v>2</v>
      </c>
      <c r="BN507" s="221">
        <v>2</v>
      </c>
      <c r="BO507" s="221">
        <v>2</v>
      </c>
      <c r="BP507" s="221">
        <v>2</v>
      </c>
      <c r="BQ507" s="221">
        <v>2</v>
      </c>
      <c r="BR507" s="798">
        <v>2</v>
      </c>
      <c r="BS507" s="226">
        <v>2</v>
      </c>
      <c r="BT507" s="221">
        <v>2</v>
      </c>
      <c r="BU507" s="221">
        <v>2</v>
      </c>
      <c r="BV507" s="221">
        <v>2</v>
      </c>
      <c r="BW507" s="798">
        <v>1</v>
      </c>
      <c r="BX507" s="221">
        <v>2</v>
      </c>
      <c r="BY507" s="798">
        <v>2</v>
      </c>
      <c r="BZ507" s="798">
        <v>1</v>
      </c>
      <c r="CA507" s="221">
        <v>2</v>
      </c>
      <c r="CB507" s="221">
        <v>1</v>
      </c>
      <c r="CC507" s="221">
        <v>2</v>
      </c>
      <c r="CD507" s="337">
        <v>2</v>
      </c>
      <c r="CE507" s="221">
        <v>2</v>
      </c>
      <c r="CF507" s="221">
        <v>2</v>
      </c>
      <c r="CG507" s="221">
        <v>1</v>
      </c>
      <c r="CH507" s="221">
        <v>2</v>
      </c>
      <c r="CI507" s="221">
        <v>2</v>
      </c>
      <c r="CJ507" s="337">
        <v>2</v>
      </c>
      <c r="CK507" s="221">
        <v>2</v>
      </c>
      <c r="CL507" s="222">
        <f t="shared" si="312"/>
        <v>22</v>
      </c>
      <c r="CM507" s="237">
        <f t="shared" si="313"/>
        <v>0.84615384615384615</v>
      </c>
      <c r="CN507" s="222">
        <f t="shared" si="314"/>
        <v>4</v>
      </c>
      <c r="CO507" s="237">
        <f t="shared" si="315"/>
        <v>0.15384615384615385</v>
      </c>
      <c r="CP507" s="222">
        <f t="shared" si="316"/>
        <v>0</v>
      </c>
      <c r="CQ507" s="237">
        <f t="shared" si="317"/>
        <v>0</v>
      </c>
      <c r="CR507" s="222">
        <f t="shared" si="318"/>
        <v>0</v>
      </c>
      <c r="CS507" s="237">
        <f t="shared" si="319"/>
        <v>0</v>
      </c>
      <c r="CT507" s="223">
        <f t="shared" si="320"/>
        <v>1.8461538461538463</v>
      </c>
      <c r="CU507" s="223" t="str">
        <f t="shared" si="321"/>
        <v>Đạt mục tiêu</v>
      </c>
      <c r="CV507" s="221"/>
    </row>
    <row r="508" spans="1:100" s="1" customFormat="1" ht="132" customHeight="1">
      <c r="A508" s="227">
        <v>169</v>
      </c>
      <c r="B508" s="217" t="s">
        <v>2339</v>
      </c>
      <c r="C508" s="215" t="s">
        <v>26</v>
      </c>
      <c r="D508" s="217" t="s">
        <v>2286</v>
      </c>
      <c r="E508" s="215" t="s">
        <v>26</v>
      </c>
      <c r="F508" s="217" t="s">
        <v>2286</v>
      </c>
      <c r="G508" s="51" t="s">
        <v>2340</v>
      </c>
      <c r="H508" s="51"/>
      <c r="I508" s="697" t="s">
        <v>2370</v>
      </c>
      <c r="J508" s="38"/>
      <c r="K508" s="484"/>
      <c r="L508" s="5" t="s">
        <v>32</v>
      </c>
      <c r="M508" s="212" t="s">
        <v>31</v>
      </c>
      <c r="N508" s="165" t="s">
        <v>10</v>
      </c>
      <c r="O508" s="221" t="s">
        <v>25</v>
      </c>
      <c r="P508" s="221" t="s">
        <v>24</v>
      </c>
      <c r="Q508" s="5"/>
      <c r="R508" s="5"/>
      <c r="S508" s="5"/>
      <c r="T508" s="5"/>
      <c r="U508" s="6"/>
      <c r="V508" s="5"/>
      <c r="W508" s="5"/>
      <c r="X508" s="5" t="s">
        <v>24</v>
      </c>
      <c r="Y508" s="5"/>
      <c r="Z508" s="5"/>
      <c r="AA508" s="5"/>
      <c r="AB508" s="80">
        <f t="shared" si="311"/>
        <v>1</v>
      </c>
      <c r="AC508" s="642"/>
      <c r="AD508" s="7"/>
      <c r="AE508" s="7"/>
      <c r="AF508" s="7"/>
      <c r="AG508" s="7"/>
      <c r="AH508" s="7"/>
      <c r="AI508" s="7"/>
      <c r="AJ508" s="7"/>
      <c r="AK508" s="7"/>
      <c r="AL508" s="7"/>
      <c r="AM508" s="7"/>
      <c r="AN508" s="7"/>
      <c r="AO508" s="7"/>
      <c r="AP508" s="7"/>
      <c r="AQ508" s="7"/>
      <c r="AR508" s="7"/>
      <c r="AS508" s="7"/>
      <c r="AT508" s="7"/>
      <c r="AU508" s="7"/>
      <c r="AV508" s="55"/>
      <c r="AW508" s="7"/>
      <c r="AX508" s="7"/>
      <c r="AY508" s="7"/>
      <c r="AZ508" s="7"/>
      <c r="BA508" s="7"/>
      <c r="BB508" s="7" t="s">
        <v>1316</v>
      </c>
      <c r="BC508" s="7" t="s">
        <v>1316</v>
      </c>
      <c r="BD508" s="7" t="s">
        <v>1316</v>
      </c>
      <c r="BE508" s="7"/>
      <c r="BF508" s="7"/>
      <c r="BG508" s="7"/>
      <c r="BH508" s="7"/>
      <c r="BI508" s="7"/>
      <c r="BJ508" s="7"/>
      <c r="BK508" s="7"/>
      <c r="BL508" s="781">
        <v>2</v>
      </c>
      <c r="BM508" s="221">
        <v>2</v>
      </c>
      <c r="BN508" s="221">
        <v>1</v>
      </c>
      <c r="BO508" s="221">
        <v>2</v>
      </c>
      <c r="BP508" s="221">
        <v>2</v>
      </c>
      <c r="BQ508" s="221">
        <v>2</v>
      </c>
      <c r="BR508" s="798">
        <v>2</v>
      </c>
      <c r="BS508" s="226">
        <v>2</v>
      </c>
      <c r="BT508" s="221">
        <v>2</v>
      </c>
      <c r="BU508" s="221">
        <v>2</v>
      </c>
      <c r="BV508" s="221">
        <v>2</v>
      </c>
      <c r="BW508" s="798">
        <v>2</v>
      </c>
      <c r="BX508" s="221">
        <v>2</v>
      </c>
      <c r="BY508" s="798">
        <v>2</v>
      </c>
      <c r="BZ508" s="798">
        <v>2</v>
      </c>
      <c r="CA508" s="221">
        <v>1</v>
      </c>
      <c r="CB508" s="221">
        <v>2</v>
      </c>
      <c r="CC508" s="221">
        <v>2</v>
      </c>
      <c r="CD508" s="337">
        <v>2</v>
      </c>
      <c r="CE508" s="221">
        <v>2</v>
      </c>
      <c r="CF508" s="221">
        <v>2</v>
      </c>
      <c r="CG508" s="221">
        <v>2</v>
      </c>
      <c r="CH508" s="221">
        <v>2</v>
      </c>
      <c r="CI508" s="221">
        <v>2</v>
      </c>
      <c r="CJ508" s="337">
        <v>2</v>
      </c>
      <c r="CK508" s="221">
        <v>2</v>
      </c>
      <c r="CL508" s="222">
        <f t="shared" si="312"/>
        <v>24</v>
      </c>
      <c r="CM508" s="237">
        <f t="shared" si="313"/>
        <v>0.92307692307692313</v>
      </c>
      <c r="CN508" s="222">
        <f t="shared" si="314"/>
        <v>2</v>
      </c>
      <c r="CO508" s="237">
        <f t="shared" si="315"/>
        <v>7.6923076923076927E-2</v>
      </c>
      <c r="CP508" s="222">
        <f t="shared" si="316"/>
        <v>0</v>
      </c>
      <c r="CQ508" s="237">
        <f t="shared" si="317"/>
        <v>0</v>
      </c>
      <c r="CR508" s="222">
        <f t="shared" si="318"/>
        <v>0</v>
      </c>
      <c r="CS508" s="237">
        <f t="shared" si="319"/>
        <v>0</v>
      </c>
      <c r="CT508" s="223">
        <f t="shared" si="320"/>
        <v>1.9230769230769231</v>
      </c>
      <c r="CU508" s="223" t="str">
        <f t="shared" si="321"/>
        <v>Đạt mục tiêu</v>
      </c>
      <c r="CV508" s="5"/>
    </row>
    <row r="509" spans="1:100" s="1" customFormat="1" ht="63" customHeight="1">
      <c r="A509" s="1036">
        <v>170</v>
      </c>
      <c r="B509" s="1044" t="s">
        <v>3045</v>
      </c>
      <c r="C509" s="1033" t="s">
        <v>26</v>
      </c>
      <c r="D509" s="1024" t="s">
        <v>2442</v>
      </c>
      <c r="E509" s="1033" t="s">
        <v>26</v>
      </c>
      <c r="F509" s="1100" t="s">
        <v>1422</v>
      </c>
      <c r="G509" s="290" t="s">
        <v>2287</v>
      </c>
      <c r="H509" s="290"/>
      <c r="I509" s="625"/>
      <c r="J509" s="44" t="s">
        <v>755</v>
      </c>
      <c r="K509" s="507" t="s">
        <v>1736</v>
      </c>
      <c r="L509" s="5" t="s">
        <v>32</v>
      </c>
      <c r="M509" s="212" t="s">
        <v>31</v>
      </c>
      <c r="N509" s="165" t="s">
        <v>10</v>
      </c>
      <c r="O509" s="221" t="s">
        <v>51</v>
      </c>
      <c r="P509" s="221" t="s">
        <v>24</v>
      </c>
      <c r="Q509" s="5" t="s">
        <v>24</v>
      </c>
      <c r="R509" s="5"/>
      <c r="S509" s="5"/>
      <c r="T509" s="5"/>
      <c r="U509" s="6"/>
      <c r="V509" s="5"/>
      <c r="W509" s="5"/>
      <c r="X509" s="5"/>
      <c r="Y509" s="5"/>
      <c r="Z509" s="5"/>
      <c r="AA509" s="5"/>
      <c r="AB509" s="80">
        <f t="shared" si="311"/>
        <v>1</v>
      </c>
      <c r="AC509" s="565" t="s">
        <v>1183</v>
      </c>
      <c r="AD509" s="221"/>
      <c r="AE509" s="221"/>
      <c r="AF509" s="221" t="s">
        <v>1318</v>
      </c>
      <c r="AG509" s="7"/>
      <c r="AH509" s="7"/>
      <c r="AI509" s="7"/>
      <c r="AJ509" s="7"/>
      <c r="AK509" s="7"/>
      <c r="AL509" s="7"/>
      <c r="AM509" s="7"/>
      <c r="AN509" s="7"/>
      <c r="AO509" s="7"/>
      <c r="AP509" s="7"/>
      <c r="AQ509" s="7"/>
      <c r="AR509" s="7"/>
      <c r="AS509" s="7"/>
      <c r="AT509" s="7"/>
      <c r="AU509" s="7"/>
      <c r="AV509" s="55"/>
      <c r="AW509" s="7"/>
      <c r="AX509" s="7"/>
      <c r="AY509" s="7"/>
      <c r="AZ509" s="7"/>
      <c r="BA509" s="7"/>
      <c r="BB509" s="7"/>
      <c r="BC509" s="7"/>
      <c r="BD509" s="7"/>
      <c r="BE509" s="7"/>
      <c r="BF509" s="7"/>
      <c r="BG509" s="7"/>
      <c r="BH509" s="7"/>
      <c r="BI509" s="7"/>
      <c r="BJ509" s="7"/>
      <c r="BK509" s="7"/>
      <c r="BL509" s="781">
        <v>2</v>
      </c>
      <c r="BM509" s="221">
        <v>1</v>
      </c>
      <c r="BN509" s="221">
        <v>1</v>
      </c>
      <c r="BO509" s="221">
        <v>2</v>
      </c>
      <c r="BP509" s="221">
        <v>1</v>
      </c>
      <c r="BQ509" s="221">
        <v>2</v>
      </c>
      <c r="BR509" s="798">
        <v>1</v>
      </c>
      <c r="BS509" s="226">
        <v>2</v>
      </c>
      <c r="BT509" s="221">
        <v>2</v>
      </c>
      <c r="BU509" s="221">
        <v>2</v>
      </c>
      <c r="BV509" s="221">
        <v>2</v>
      </c>
      <c r="BW509" s="798">
        <v>2</v>
      </c>
      <c r="BX509" s="221">
        <v>2</v>
      </c>
      <c r="BY509" s="798">
        <v>2</v>
      </c>
      <c r="BZ509" s="798">
        <v>2</v>
      </c>
      <c r="CA509" s="221">
        <v>2</v>
      </c>
      <c r="CB509" s="221">
        <v>1</v>
      </c>
      <c r="CC509" s="221">
        <v>2</v>
      </c>
      <c r="CD509" s="337">
        <v>1</v>
      </c>
      <c r="CE509" s="221">
        <v>2</v>
      </c>
      <c r="CF509" s="221">
        <v>2</v>
      </c>
      <c r="CG509" s="221">
        <v>1</v>
      </c>
      <c r="CH509" s="221">
        <v>2</v>
      </c>
      <c r="CI509" s="221">
        <v>2</v>
      </c>
      <c r="CJ509" s="337">
        <v>1</v>
      </c>
      <c r="CK509" s="221">
        <v>2</v>
      </c>
      <c r="CL509" s="222">
        <f t="shared" si="312"/>
        <v>18</v>
      </c>
      <c r="CM509" s="237">
        <f t="shared" si="313"/>
        <v>0.69230769230769229</v>
      </c>
      <c r="CN509" s="222">
        <f t="shared" si="314"/>
        <v>8</v>
      </c>
      <c r="CO509" s="237">
        <f t="shared" si="315"/>
        <v>0.30769230769230771</v>
      </c>
      <c r="CP509" s="222">
        <f t="shared" si="316"/>
        <v>0</v>
      </c>
      <c r="CQ509" s="237">
        <f t="shared" si="317"/>
        <v>0</v>
      </c>
      <c r="CR509" s="222">
        <f t="shared" si="318"/>
        <v>0</v>
      </c>
      <c r="CS509" s="237">
        <f t="shared" si="319"/>
        <v>0</v>
      </c>
      <c r="CT509" s="223">
        <f t="shared" si="320"/>
        <v>1.6923076923076923</v>
      </c>
      <c r="CU509" s="223" t="str">
        <f t="shared" si="321"/>
        <v>Đạt mục tiêu</v>
      </c>
      <c r="CV509" s="5"/>
    </row>
    <row r="510" spans="1:100" s="1" customFormat="1" ht="39.65" customHeight="1">
      <c r="A510" s="1036"/>
      <c r="B510" s="1024"/>
      <c r="C510" s="1033"/>
      <c r="D510" s="1024"/>
      <c r="E510" s="1033"/>
      <c r="F510" s="1100"/>
      <c r="G510" s="290" t="s">
        <v>1611</v>
      </c>
      <c r="H510" s="290"/>
      <c r="I510" s="625"/>
      <c r="J510" s="44"/>
      <c r="K510" s="508"/>
      <c r="L510" s="5" t="s">
        <v>32</v>
      </c>
      <c r="M510" s="212" t="s">
        <v>31</v>
      </c>
      <c r="N510" s="165" t="s">
        <v>10</v>
      </c>
      <c r="O510" s="221" t="s">
        <v>51</v>
      </c>
      <c r="P510" s="221" t="s">
        <v>24</v>
      </c>
      <c r="Q510" s="5" t="s">
        <v>24</v>
      </c>
      <c r="R510" s="5"/>
      <c r="S510" s="5"/>
      <c r="T510" s="5"/>
      <c r="U510" s="6"/>
      <c r="V510" s="5"/>
      <c r="W510" s="5"/>
      <c r="X510" s="5"/>
      <c r="Y510" s="5"/>
      <c r="Z510" s="5"/>
      <c r="AA510" s="5"/>
      <c r="AB510" s="80">
        <f t="shared" si="311"/>
        <v>1</v>
      </c>
      <c r="AC510" s="565"/>
      <c r="AD510" s="5"/>
      <c r="AE510" s="5"/>
      <c r="AF510" s="5" t="s">
        <v>1183</v>
      </c>
      <c r="AG510" s="7"/>
      <c r="AH510" s="7"/>
      <c r="AI510" s="7"/>
      <c r="AJ510" s="7"/>
      <c r="AK510" s="7"/>
      <c r="AL510" s="7"/>
      <c r="AM510" s="7"/>
      <c r="AN510" s="7"/>
      <c r="AO510" s="7"/>
      <c r="AP510" s="7"/>
      <c r="AQ510" s="7"/>
      <c r="AR510" s="7"/>
      <c r="AS510" s="7"/>
      <c r="AT510" s="7"/>
      <c r="AU510" s="7"/>
      <c r="AV510" s="55"/>
      <c r="AW510" s="7"/>
      <c r="AX510" s="7"/>
      <c r="AY510" s="7"/>
      <c r="AZ510" s="7"/>
      <c r="BA510" s="7"/>
      <c r="BB510" s="7"/>
      <c r="BC510" s="7"/>
      <c r="BD510" s="7"/>
      <c r="BE510" s="7"/>
      <c r="BF510" s="7"/>
      <c r="BG510" s="7"/>
      <c r="BH510" s="7"/>
      <c r="BI510" s="7"/>
      <c r="BJ510" s="7"/>
      <c r="BK510" s="7"/>
      <c r="BL510" s="781">
        <v>2</v>
      </c>
      <c r="BM510" s="221">
        <v>2</v>
      </c>
      <c r="BN510" s="221">
        <v>2</v>
      </c>
      <c r="BO510" s="221">
        <v>2</v>
      </c>
      <c r="BP510" s="221">
        <v>2</v>
      </c>
      <c r="BQ510" s="221">
        <v>2</v>
      </c>
      <c r="BR510" s="798">
        <v>2</v>
      </c>
      <c r="BS510" s="226">
        <v>2</v>
      </c>
      <c r="BT510" s="221">
        <v>2</v>
      </c>
      <c r="BU510" s="221">
        <v>2</v>
      </c>
      <c r="BV510" s="221">
        <v>2</v>
      </c>
      <c r="BW510" s="798">
        <v>1</v>
      </c>
      <c r="BX510" s="221">
        <v>2</v>
      </c>
      <c r="BY510" s="798">
        <v>2</v>
      </c>
      <c r="BZ510" s="798">
        <v>2</v>
      </c>
      <c r="CA510" s="221">
        <v>2</v>
      </c>
      <c r="CB510" s="221">
        <v>2</v>
      </c>
      <c r="CC510" s="221">
        <v>2</v>
      </c>
      <c r="CD510" s="337">
        <v>2</v>
      </c>
      <c r="CE510" s="221">
        <v>2</v>
      </c>
      <c r="CF510" s="221">
        <v>2</v>
      </c>
      <c r="CG510" s="221">
        <v>2</v>
      </c>
      <c r="CH510" s="221">
        <v>2</v>
      </c>
      <c r="CI510" s="221">
        <v>2</v>
      </c>
      <c r="CJ510" s="337">
        <v>2</v>
      </c>
      <c r="CK510" s="221">
        <v>2</v>
      </c>
      <c r="CL510" s="222">
        <f t="shared" si="312"/>
        <v>25</v>
      </c>
      <c r="CM510" s="237">
        <f t="shared" si="313"/>
        <v>0.96153846153846156</v>
      </c>
      <c r="CN510" s="222">
        <f t="shared" si="314"/>
        <v>1</v>
      </c>
      <c r="CO510" s="237">
        <f t="shared" si="315"/>
        <v>3.8461538461538464E-2</v>
      </c>
      <c r="CP510" s="222">
        <f t="shared" si="316"/>
        <v>0</v>
      </c>
      <c r="CQ510" s="237">
        <f t="shared" si="317"/>
        <v>0</v>
      </c>
      <c r="CR510" s="222">
        <f t="shared" si="318"/>
        <v>0</v>
      </c>
      <c r="CS510" s="237">
        <f t="shared" si="319"/>
        <v>0</v>
      </c>
      <c r="CT510" s="223">
        <f t="shared" si="320"/>
        <v>1.9615384615384615</v>
      </c>
      <c r="CU510" s="223" t="str">
        <f t="shared" si="321"/>
        <v>Đạt mục tiêu</v>
      </c>
      <c r="CV510" s="5"/>
    </row>
    <row r="511" spans="1:100" s="1" customFormat="1" ht="94.75" customHeight="1">
      <c r="A511" s="1036"/>
      <c r="B511" s="1024"/>
      <c r="C511" s="1033"/>
      <c r="D511" s="1024"/>
      <c r="E511" s="1033"/>
      <c r="F511" s="1101"/>
      <c r="G511" s="290" t="s">
        <v>2288</v>
      </c>
      <c r="H511" s="290"/>
      <c r="I511" s="625"/>
      <c r="J511" s="44" t="s">
        <v>756</v>
      </c>
      <c r="K511" s="508"/>
      <c r="L511" s="5" t="s">
        <v>32</v>
      </c>
      <c r="M511" s="212" t="s">
        <v>31</v>
      </c>
      <c r="N511" s="165" t="s">
        <v>10</v>
      </c>
      <c r="O511" s="221" t="s">
        <v>29</v>
      </c>
      <c r="P511" s="221" t="s">
        <v>24</v>
      </c>
      <c r="Q511" s="5"/>
      <c r="R511" s="5" t="s">
        <v>24</v>
      </c>
      <c r="S511" s="5"/>
      <c r="T511" s="5"/>
      <c r="U511" s="6"/>
      <c r="V511" s="5"/>
      <c r="W511" s="5"/>
      <c r="X511" s="5"/>
      <c r="Y511" s="5"/>
      <c r="Z511" s="5"/>
      <c r="AA511" s="5"/>
      <c r="AB511" s="80">
        <f t="shared" si="311"/>
        <v>1</v>
      </c>
      <c r="AC511" s="642"/>
      <c r="AD511" s="7"/>
      <c r="AE511" s="7"/>
      <c r="AF511" s="7"/>
      <c r="AG511" s="7"/>
      <c r="AH511" s="7" t="s">
        <v>1183</v>
      </c>
      <c r="AI511" s="7"/>
      <c r="AJ511" s="7" t="s">
        <v>1318</v>
      </c>
      <c r="AK511" s="7"/>
      <c r="AL511" s="7"/>
      <c r="AM511" s="7"/>
      <c r="AN511" s="7"/>
      <c r="AO511" s="7"/>
      <c r="AP511" s="7"/>
      <c r="AQ511" s="7"/>
      <c r="AR511" s="7"/>
      <c r="AS511" s="7"/>
      <c r="AT511" s="7"/>
      <c r="AU511" s="7"/>
      <c r="AV511" s="55"/>
      <c r="AW511" s="7"/>
      <c r="AX511" s="7"/>
      <c r="AY511" s="7"/>
      <c r="AZ511" s="7"/>
      <c r="BA511" s="7"/>
      <c r="BB511" s="7"/>
      <c r="BC511" s="7"/>
      <c r="BD511" s="7"/>
      <c r="BE511" s="7"/>
      <c r="BF511" s="7"/>
      <c r="BG511" s="7"/>
      <c r="BH511" s="7"/>
      <c r="BI511" s="7"/>
      <c r="BJ511" s="7"/>
      <c r="BK511" s="7"/>
      <c r="BL511" s="781">
        <v>2</v>
      </c>
      <c r="BM511" s="221">
        <v>2</v>
      </c>
      <c r="BN511" s="221">
        <v>1</v>
      </c>
      <c r="BO511" s="221">
        <v>2</v>
      </c>
      <c r="BP511" s="221">
        <v>2</v>
      </c>
      <c r="BQ511" s="221">
        <v>2</v>
      </c>
      <c r="BR511" s="798">
        <v>2</v>
      </c>
      <c r="BS511" s="226">
        <v>2</v>
      </c>
      <c r="BT511" s="221">
        <v>2</v>
      </c>
      <c r="BU511" s="221">
        <v>1</v>
      </c>
      <c r="BV511" s="221">
        <v>2</v>
      </c>
      <c r="BW511" s="798">
        <v>2</v>
      </c>
      <c r="BX511" s="221">
        <v>2</v>
      </c>
      <c r="BY511" s="798">
        <v>2</v>
      </c>
      <c r="BZ511" s="798">
        <v>2</v>
      </c>
      <c r="CA511" s="221">
        <v>2</v>
      </c>
      <c r="CB511" s="221">
        <v>2</v>
      </c>
      <c r="CC511" s="221">
        <v>2</v>
      </c>
      <c r="CD511" s="337">
        <v>2</v>
      </c>
      <c r="CE511" s="221">
        <v>2</v>
      </c>
      <c r="CF511" s="221">
        <v>2</v>
      </c>
      <c r="CG511" s="221">
        <v>2</v>
      </c>
      <c r="CH511" s="221">
        <v>2</v>
      </c>
      <c r="CI511" s="221">
        <v>2</v>
      </c>
      <c r="CJ511" s="337">
        <v>2</v>
      </c>
      <c r="CK511" s="221">
        <v>2</v>
      </c>
      <c r="CL511" s="222">
        <f t="shared" si="312"/>
        <v>24</v>
      </c>
      <c r="CM511" s="237">
        <f t="shared" si="313"/>
        <v>0.92307692307692313</v>
      </c>
      <c r="CN511" s="222">
        <f t="shared" si="314"/>
        <v>2</v>
      </c>
      <c r="CO511" s="237">
        <f t="shared" si="315"/>
        <v>7.6923076923076927E-2</v>
      </c>
      <c r="CP511" s="222">
        <f t="shared" si="316"/>
        <v>0</v>
      </c>
      <c r="CQ511" s="237">
        <f t="shared" si="317"/>
        <v>0</v>
      </c>
      <c r="CR511" s="222">
        <f t="shared" si="318"/>
        <v>0</v>
      </c>
      <c r="CS511" s="237">
        <f t="shared" si="319"/>
        <v>0</v>
      </c>
      <c r="CT511" s="223">
        <f t="shared" si="320"/>
        <v>1.9230769230769231</v>
      </c>
      <c r="CU511" s="223" t="str">
        <f t="shared" si="321"/>
        <v>Đạt mục tiêu</v>
      </c>
      <c r="CV511" s="5"/>
    </row>
    <row r="512" spans="1:100" ht="84">
      <c r="A512" s="1036"/>
      <c r="B512" s="1024"/>
      <c r="C512" s="1033"/>
      <c r="D512" s="1024"/>
      <c r="E512" s="1033"/>
      <c r="F512" s="1100"/>
      <c r="G512" s="290" t="s">
        <v>2289</v>
      </c>
      <c r="H512" s="290"/>
      <c r="I512" s="625"/>
      <c r="J512" s="44" t="s">
        <v>757</v>
      </c>
      <c r="K512" s="507" t="s">
        <v>1672</v>
      </c>
      <c r="L512" s="5" t="s">
        <v>32</v>
      </c>
      <c r="M512" s="212" t="s">
        <v>31</v>
      </c>
      <c r="N512" s="165" t="s">
        <v>10</v>
      </c>
      <c r="O512" s="221" t="s">
        <v>29</v>
      </c>
      <c r="P512" s="221" t="s">
        <v>24</v>
      </c>
      <c r="Q512" s="5"/>
      <c r="R512" s="5"/>
      <c r="S512" s="5"/>
      <c r="T512" s="5"/>
      <c r="U512" s="6"/>
      <c r="V512" s="5"/>
      <c r="W512" s="5"/>
      <c r="X512" s="5"/>
      <c r="Y512" s="221" t="s">
        <v>24</v>
      </c>
      <c r="Z512" s="5"/>
      <c r="AA512" s="5"/>
      <c r="AB512" s="80">
        <f t="shared" si="311"/>
        <v>1</v>
      </c>
      <c r="AC512" s="642"/>
      <c r="AD512" s="7"/>
      <c r="AE512" s="7"/>
      <c r="AF512" s="7"/>
      <c r="AG512" s="7"/>
      <c r="AH512" s="7"/>
      <c r="AI512" s="7"/>
      <c r="AJ512" s="7"/>
      <c r="AK512" s="7"/>
      <c r="AL512" s="7"/>
      <c r="AM512" s="7"/>
      <c r="AN512" s="7"/>
      <c r="AO512" s="7"/>
      <c r="AP512" s="7"/>
      <c r="AQ512" s="7"/>
      <c r="AR512" s="7"/>
      <c r="AS512" s="7"/>
      <c r="AT512" s="7"/>
      <c r="AU512" s="7"/>
      <c r="AV512" s="55"/>
      <c r="AW512" s="7"/>
      <c r="AX512" s="7"/>
      <c r="AY512" s="7"/>
      <c r="AZ512" s="7"/>
      <c r="BA512" s="7"/>
      <c r="BB512" s="7"/>
      <c r="BC512" s="7"/>
      <c r="BD512" s="7"/>
      <c r="BE512" s="55" t="s">
        <v>1318</v>
      </c>
      <c r="BF512" s="55"/>
      <c r="BG512" s="55"/>
      <c r="BH512" s="7"/>
      <c r="BI512" s="7"/>
      <c r="BJ512" s="7"/>
      <c r="BK512" s="7"/>
      <c r="BL512" s="781">
        <v>2</v>
      </c>
      <c r="BM512" s="221">
        <v>2</v>
      </c>
      <c r="BN512" s="221">
        <v>2</v>
      </c>
      <c r="BO512" s="221">
        <v>2</v>
      </c>
      <c r="BP512" s="221">
        <v>2</v>
      </c>
      <c r="BQ512" s="221">
        <v>1</v>
      </c>
      <c r="BR512" s="798">
        <v>2</v>
      </c>
      <c r="BS512" s="226">
        <v>2</v>
      </c>
      <c r="BT512" s="221">
        <v>1</v>
      </c>
      <c r="BU512" s="221">
        <v>2</v>
      </c>
      <c r="BV512" s="221">
        <v>2</v>
      </c>
      <c r="BW512" s="798">
        <v>2</v>
      </c>
      <c r="BX512" s="221">
        <v>2</v>
      </c>
      <c r="BY512" s="798">
        <v>2</v>
      </c>
      <c r="BZ512" s="798">
        <v>2</v>
      </c>
      <c r="CA512" s="221">
        <v>2</v>
      </c>
      <c r="CB512" s="221">
        <v>2</v>
      </c>
      <c r="CC512" s="221">
        <v>2</v>
      </c>
      <c r="CD512" s="337">
        <v>2</v>
      </c>
      <c r="CE512" s="221">
        <v>2</v>
      </c>
      <c r="CF512" s="221">
        <v>2</v>
      </c>
      <c r="CG512" s="221">
        <v>2</v>
      </c>
      <c r="CH512" s="221">
        <v>2</v>
      </c>
      <c r="CI512" s="221">
        <v>2</v>
      </c>
      <c r="CJ512" s="337">
        <v>2</v>
      </c>
      <c r="CK512" s="221">
        <v>2</v>
      </c>
      <c r="CL512" s="222">
        <f t="shared" si="312"/>
        <v>24</v>
      </c>
      <c r="CM512" s="237">
        <f t="shared" si="313"/>
        <v>0.92307692307692313</v>
      </c>
      <c r="CN512" s="222">
        <f t="shared" si="314"/>
        <v>2</v>
      </c>
      <c r="CO512" s="237">
        <f t="shared" si="315"/>
        <v>7.6923076923076927E-2</v>
      </c>
      <c r="CP512" s="222">
        <f t="shared" si="316"/>
        <v>0</v>
      </c>
      <c r="CQ512" s="237">
        <f t="shared" si="317"/>
        <v>0</v>
      </c>
      <c r="CR512" s="222">
        <f t="shared" si="318"/>
        <v>0</v>
      </c>
      <c r="CS512" s="237">
        <f t="shared" si="319"/>
        <v>0</v>
      </c>
      <c r="CT512" s="223">
        <f t="shared" si="320"/>
        <v>1.9230769230769231</v>
      </c>
      <c r="CU512" s="223" t="str">
        <f t="shared" si="321"/>
        <v>Đạt mục tiêu</v>
      </c>
      <c r="CV512" s="221"/>
    </row>
    <row r="513" spans="1:100" ht="50.5" customHeight="1">
      <c r="A513" s="1036"/>
      <c r="B513" s="1024"/>
      <c r="C513" s="1033"/>
      <c r="D513" s="1024"/>
      <c r="E513" s="1033"/>
      <c r="F513" s="1100"/>
      <c r="G513" s="290" t="s">
        <v>3052</v>
      </c>
      <c r="H513" s="290"/>
      <c r="I513" s="442"/>
      <c r="J513" s="44" t="s">
        <v>757</v>
      </c>
      <c r="K513" s="507" t="s">
        <v>1672</v>
      </c>
      <c r="L513" s="5" t="s">
        <v>32</v>
      </c>
      <c r="M513" s="212" t="s">
        <v>31</v>
      </c>
      <c r="N513" s="165" t="s">
        <v>10</v>
      </c>
      <c r="O513" s="221" t="s">
        <v>29</v>
      </c>
      <c r="P513" s="221" t="s">
        <v>24</v>
      </c>
      <c r="Q513" s="5"/>
      <c r="R513" s="5"/>
      <c r="S513" s="5"/>
      <c r="T513" s="5"/>
      <c r="U513" s="6"/>
      <c r="V513" s="5"/>
      <c r="W513" s="5"/>
      <c r="X513" s="5"/>
      <c r="Y513" s="221" t="s">
        <v>24</v>
      </c>
      <c r="Z513" s="5"/>
      <c r="AA513" s="5"/>
      <c r="AB513" s="80">
        <f t="shared" si="311"/>
        <v>1</v>
      </c>
      <c r="AC513" s="642"/>
      <c r="AD513" s="7"/>
      <c r="AE513" s="7"/>
      <c r="AF513" s="7"/>
      <c r="AG513" s="7"/>
      <c r="AH513" s="7"/>
      <c r="AI513" s="7"/>
      <c r="AJ513" s="7"/>
      <c r="AK513" s="7"/>
      <c r="AL513" s="7"/>
      <c r="AM513" s="7"/>
      <c r="AN513" s="7"/>
      <c r="AO513" s="7"/>
      <c r="AP513" s="7"/>
      <c r="AQ513" s="7"/>
      <c r="AR513" s="7"/>
      <c r="AS513" s="7"/>
      <c r="AT513" s="7"/>
      <c r="AU513" s="7"/>
      <c r="AV513" s="55"/>
      <c r="AW513" s="7"/>
      <c r="AX513" s="7"/>
      <c r="AY513" s="7"/>
      <c r="AZ513" s="7"/>
      <c r="BA513" s="7"/>
      <c r="BB513" s="7"/>
      <c r="BC513" s="7"/>
      <c r="BD513" s="7"/>
      <c r="BE513" s="55" t="s">
        <v>1183</v>
      </c>
      <c r="BF513" s="55"/>
      <c r="BG513" s="55"/>
      <c r="BH513" s="7"/>
      <c r="BI513" s="7"/>
      <c r="BJ513" s="7"/>
      <c r="BK513" s="7"/>
      <c r="BL513" s="781">
        <v>2</v>
      </c>
      <c r="BM513" s="221">
        <v>2</v>
      </c>
      <c r="BN513" s="221">
        <v>2</v>
      </c>
      <c r="BO513" s="221">
        <v>2</v>
      </c>
      <c r="BP513" s="221">
        <v>2</v>
      </c>
      <c r="BQ513" s="221">
        <v>2</v>
      </c>
      <c r="BR513" s="798">
        <v>2</v>
      </c>
      <c r="BS513" s="226">
        <v>2</v>
      </c>
      <c r="BT513" s="221">
        <v>2</v>
      </c>
      <c r="BU513" s="221">
        <v>2</v>
      </c>
      <c r="BV513" s="221">
        <v>2</v>
      </c>
      <c r="BW513" s="798">
        <v>2</v>
      </c>
      <c r="BX513" s="221">
        <v>2</v>
      </c>
      <c r="BY513" s="798">
        <v>2</v>
      </c>
      <c r="BZ513" s="798">
        <v>2</v>
      </c>
      <c r="CA513" s="221">
        <v>2</v>
      </c>
      <c r="CB513" s="221">
        <v>2</v>
      </c>
      <c r="CC513" s="221">
        <v>2</v>
      </c>
      <c r="CD513" s="337">
        <v>2</v>
      </c>
      <c r="CE513" s="221">
        <v>2</v>
      </c>
      <c r="CF513" s="221">
        <v>2</v>
      </c>
      <c r="CG513" s="221">
        <v>2</v>
      </c>
      <c r="CH513" s="221">
        <v>2</v>
      </c>
      <c r="CI513" s="221">
        <v>2</v>
      </c>
      <c r="CJ513" s="337">
        <v>2</v>
      </c>
      <c r="CK513" s="221">
        <v>2</v>
      </c>
      <c r="CL513" s="222">
        <f t="shared" si="312"/>
        <v>26</v>
      </c>
      <c r="CM513" s="237">
        <f t="shared" si="313"/>
        <v>1</v>
      </c>
      <c r="CN513" s="222">
        <f t="shared" si="314"/>
        <v>0</v>
      </c>
      <c r="CO513" s="237">
        <f t="shared" si="315"/>
        <v>0</v>
      </c>
      <c r="CP513" s="222">
        <f t="shared" si="316"/>
        <v>0</v>
      </c>
      <c r="CQ513" s="237">
        <f t="shared" si="317"/>
        <v>0</v>
      </c>
      <c r="CR513" s="222">
        <f t="shared" si="318"/>
        <v>0</v>
      </c>
      <c r="CS513" s="237">
        <f t="shared" si="319"/>
        <v>0</v>
      </c>
      <c r="CT513" s="223">
        <f t="shared" si="320"/>
        <v>2</v>
      </c>
      <c r="CU513" s="223" t="str">
        <f t="shared" si="321"/>
        <v>Đạt mục tiêu</v>
      </c>
      <c r="CV513" s="221"/>
    </row>
    <row r="514" spans="1:100" ht="61.75" customHeight="1">
      <c r="A514" s="1036"/>
      <c r="B514" s="1024"/>
      <c r="C514" s="1033"/>
      <c r="D514" s="1024"/>
      <c r="E514" s="1033"/>
      <c r="F514" s="1100"/>
      <c r="G514" s="290" t="s">
        <v>2290</v>
      </c>
      <c r="H514" s="290"/>
      <c r="I514" s="625"/>
      <c r="J514" s="44" t="s">
        <v>757</v>
      </c>
      <c r="K514" s="507" t="s">
        <v>1672</v>
      </c>
      <c r="L514" s="5" t="s">
        <v>32</v>
      </c>
      <c r="M514" s="212" t="s">
        <v>31</v>
      </c>
      <c r="N514" s="165" t="s">
        <v>10</v>
      </c>
      <c r="O514" s="221" t="s">
        <v>29</v>
      </c>
      <c r="P514" s="221" t="s">
        <v>24</v>
      </c>
      <c r="Q514" s="5"/>
      <c r="R514" s="5"/>
      <c r="S514" s="5"/>
      <c r="T514" s="5"/>
      <c r="U514" s="6"/>
      <c r="V514" s="5"/>
      <c r="W514" s="5"/>
      <c r="X514" s="5"/>
      <c r="Y514" s="221" t="s">
        <v>24</v>
      </c>
      <c r="Z514" s="5"/>
      <c r="AA514" s="5"/>
      <c r="AB514" s="80">
        <f t="shared" si="311"/>
        <v>1</v>
      </c>
      <c r="AC514" s="642"/>
      <c r="AD514" s="7"/>
      <c r="AE514" s="7"/>
      <c r="AF514" s="7"/>
      <c r="AG514" s="7"/>
      <c r="AH514" s="7"/>
      <c r="AI514" s="7"/>
      <c r="AJ514" s="7"/>
      <c r="AK514" s="7"/>
      <c r="AL514" s="7"/>
      <c r="AM514" s="7"/>
      <c r="AN514" s="7"/>
      <c r="AO514" s="7"/>
      <c r="AP514" s="7"/>
      <c r="AQ514" s="7"/>
      <c r="AR514" s="7"/>
      <c r="AS514" s="7"/>
      <c r="AT514" s="7"/>
      <c r="AU514" s="7"/>
      <c r="AV514" s="55"/>
      <c r="AW514" s="7"/>
      <c r="AX514" s="7"/>
      <c r="AY514" s="7"/>
      <c r="AZ514" s="7"/>
      <c r="BA514" s="7"/>
      <c r="BB514" s="7"/>
      <c r="BC514" s="7"/>
      <c r="BD514" s="7"/>
      <c r="BE514" s="55"/>
      <c r="BF514" s="55" t="s">
        <v>1318</v>
      </c>
      <c r="BG514" s="55"/>
      <c r="BH514" s="7"/>
      <c r="BI514" s="7"/>
      <c r="BJ514" s="7"/>
      <c r="BK514" s="7"/>
      <c r="BL514" s="781">
        <v>2</v>
      </c>
      <c r="BM514" s="221">
        <v>2</v>
      </c>
      <c r="BN514" s="221">
        <v>2</v>
      </c>
      <c r="BO514" s="221">
        <v>2</v>
      </c>
      <c r="BP514" s="221">
        <v>2</v>
      </c>
      <c r="BQ514" s="221">
        <v>2</v>
      </c>
      <c r="BR514" s="798">
        <v>2</v>
      </c>
      <c r="BS514" s="226">
        <v>2</v>
      </c>
      <c r="BT514" s="221">
        <v>2</v>
      </c>
      <c r="BU514" s="221">
        <v>2</v>
      </c>
      <c r="BV514" s="221">
        <v>2</v>
      </c>
      <c r="BW514" s="798">
        <v>2</v>
      </c>
      <c r="BX514" s="221">
        <v>2</v>
      </c>
      <c r="BY514" s="798">
        <v>2</v>
      </c>
      <c r="BZ514" s="798">
        <v>2</v>
      </c>
      <c r="CA514" s="221">
        <v>2</v>
      </c>
      <c r="CB514" s="221">
        <v>1</v>
      </c>
      <c r="CC514" s="221">
        <v>2</v>
      </c>
      <c r="CD514" s="337">
        <v>2</v>
      </c>
      <c r="CE514" s="221">
        <v>2</v>
      </c>
      <c r="CF514" s="221">
        <v>2</v>
      </c>
      <c r="CG514" s="221">
        <v>2</v>
      </c>
      <c r="CH514" s="221">
        <v>2</v>
      </c>
      <c r="CI514" s="221">
        <v>2</v>
      </c>
      <c r="CJ514" s="337">
        <v>2</v>
      </c>
      <c r="CK514" s="221">
        <v>2</v>
      </c>
      <c r="CL514" s="222">
        <f t="shared" si="312"/>
        <v>25</v>
      </c>
      <c r="CM514" s="237">
        <f t="shared" si="313"/>
        <v>0.96153846153846156</v>
      </c>
      <c r="CN514" s="222">
        <f t="shared" si="314"/>
        <v>1</v>
      </c>
      <c r="CO514" s="237">
        <f t="shared" si="315"/>
        <v>3.8461538461538464E-2</v>
      </c>
      <c r="CP514" s="222">
        <f t="shared" si="316"/>
        <v>0</v>
      </c>
      <c r="CQ514" s="237">
        <f t="shared" si="317"/>
        <v>0</v>
      </c>
      <c r="CR514" s="222">
        <f t="shared" si="318"/>
        <v>0</v>
      </c>
      <c r="CS514" s="237">
        <f t="shared" si="319"/>
        <v>0</v>
      </c>
      <c r="CT514" s="223">
        <f t="shared" si="320"/>
        <v>1.9615384615384615</v>
      </c>
      <c r="CU514" s="223" t="str">
        <f t="shared" si="321"/>
        <v>Đạt mục tiêu</v>
      </c>
      <c r="CV514" s="221"/>
    </row>
    <row r="515" spans="1:100" s="1" customFormat="1" ht="25.5" customHeight="1">
      <c r="A515" s="1036"/>
      <c r="B515" s="1024"/>
      <c r="C515" s="1033"/>
      <c r="D515" s="1024"/>
      <c r="E515" s="1033"/>
      <c r="F515" s="1100"/>
      <c r="G515" s="572" t="s">
        <v>2291</v>
      </c>
      <c r="H515" s="572"/>
      <c r="I515" s="708" t="s">
        <v>2468</v>
      </c>
      <c r="J515" s="107" t="s">
        <v>758</v>
      </c>
      <c r="K515" s="469"/>
      <c r="L515" s="16" t="s">
        <v>32</v>
      </c>
      <c r="M515" s="212" t="s">
        <v>31</v>
      </c>
      <c r="N515" s="165" t="s">
        <v>10</v>
      </c>
      <c r="O515" s="221" t="s">
        <v>29</v>
      </c>
      <c r="P515" s="221" t="s">
        <v>24</v>
      </c>
      <c r="Q515" s="5"/>
      <c r="R515" s="5"/>
      <c r="S515" s="5" t="s">
        <v>24</v>
      </c>
      <c r="T515" s="5"/>
      <c r="U515" s="6"/>
      <c r="V515" s="5"/>
      <c r="W515" s="5"/>
      <c r="X515" s="5"/>
      <c r="Y515" s="5"/>
      <c r="Z515" s="5"/>
      <c r="AA515" s="5"/>
      <c r="AB515" s="80">
        <f t="shared" si="311"/>
        <v>1</v>
      </c>
      <c r="AC515" s="642"/>
      <c r="AD515" s="7"/>
      <c r="AE515" s="7"/>
      <c r="AF515" s="7"/>
      <c r="AG515" s="7"/>
      <c r="AH515" s="7"/>
      <c r="AI515" s="7"/>
      <c r="AJ515" s="7"/>
      <c r="AK515" s="7"/>
      <c r="AL515" s="7" t="s">
        <v>1318</v>
      </c>
      <c r="AM515" s="7"/>
      <c r="AN515" s="7"/>
      <c r="AO515" s="7"/>
      <c r="AP515" s="7"/>
      <c r="AQ515" s="7"/>
      <c r="AR515" s="7"/>
      <c r="AS515" s="7"/>
      <c r="AT515" s="7"/>
      <c r="AU515" s="7"/>
      <c r="AV515" s="55"/>
      <c r="AW515" s="7"/>
      <c r="AX515" s="7"/>
      <c r="AY515" s="7"/>
      <c r="AZ515" s="7"/>
      <c r="BA515" s="7"/>
      <c r="BB515" s="7"/>
      <c r="BC515" s="7"/>
      <c r="BD515" s="7"/>
      <c r="BE515" s="7"/>
      <c r="BF515" s="7"/>
      <c r="BG515" s="7"/>
      <c r="BH515" s="7"/>
      <c r="BI515" s="7"/>
      <c r="BJ515" s="7"/>
      <c r="BK515" s="7"/>
      <c r="BL515" s="781">
        <v>2</v>
      </c>
      <c r="BM515" s="221">
        <v>2</v>
      </c>
      <c r="BN515" s="221">
        <v>2</v>
      </c>
      <c r="BO515" s="221">
        <v>2</v>
      </c>
      <c r="BP515" s="221">
        <v>2</v>
      </c>
      <c r="BQ515" s="221">
        <v>2</v>
      </c>
      <c r="BR515" s="798">
        <v>2</v>
      </c>
      <c r="BS515" s="226">
        <v>1</v>
      </c>
      <c r="BT515" s="221">
        <v>2</v>
      </c>
      <c r="BU515" s="221">
        <v>2</v>
      </c>
      <c r="BV515" s="221">
        <v>2</v>
      </c>
      <c r="BW515" s="798">
        <v>2</v>
      </c>
      <c r="BX515" s="221">
        <v>2</v>
      </c>
      <c r="BY515" s="798">
        <v>2</v>
      </c>
      <c r="BZ515" s="798">
        <v>2</v>
      </c>
      <c r="CA515" s="221">
        <v>2</v>
      </c>
      <c r="CB515" s="221">
        <v>2</v>
      </c>
      <c r="CC515" s="221">
        <v>2</v>
      </c>
      <c r="CD515" s="337">
        <v>2</v>
      </c>
      <c r="CE515" s="221">
        <v>2</v>
      </c>
      <c r="CF515" s="221">
        <v>2</v>
      </c>
      <c r="CG515" s="221">
        <v>2</v>
      </c>
      <c r="CH515" s="221">
        <v>2</v>
      </c>
      <c r="CI515" s="221">
        <v>2</v>
      </c>
      <c r="CJ515" s="337">
        <v>2</v>
      </c>
      <c r="CK515" s="221">
        <v>2</v>
      </c>
      <c r="CL515" s="222">
        <f t="shared" si="312"/>
        <v>25</v>
      </c>
      <c r="CM515" s="237">
        <f t="shared" si="313"/>
        <v>0.96153846153846156</v>
      </c>
      <c r="CN515" s="222">
        <f t="shared" si="314"/>
        <v>1</v>
      </c>
      <c r="CO515" s="237">
        <f t="shared" si="315"/>
        <v>3.8461538461538464E-2</v>
      </c>
      <c r="CP515" s="222">
        <f t="shared" si="316"/>
        <v>0</v>
      </c>
      <c r="CQ515" s="237">
        <f t="shared" si="317"/>
        <v>0</v>
      </c>
      <c r="CR515" s="222">
        <f t="shared" si="318"/>
        <v>0</v>
      </c>
      <c r="CS515" s="237">
        <f t="shared" si="319"/>
        <v>0</v>
      </c>
      <c r="CT515" s="223">
        <f t="shared" si="320"/>
        <v>1.9615384615384615</v>
      </c>
      <c r="CU515" s="223" t="str">
        <f t="shared" si="321"/>
        <v>Đạt mục tiêu</v>
      </c>
      <c r="CV515" s="5"/>
    </row>
    <row r="516" spans="1:100" s="1" customFormat="1" ht="24" customHeight="1">
      <c r="A516" s="1036"/>
      <c r="B516" s="1024"/>
      <c r="C516" s="1033"/>
      <c r="D516" s="1024"/>
      <c r="E516" s="1033"/>
      <c r="F516" s="1100"/>
      <c r="G516" s="572" t="s">
        <v>2893</v>
      </c>
      <c r="H516" s="572"/>
      <c r="I516" s="708" t="s">
        <v>2468</v>
      </c>
      <c r="J516" s="107" t="s">
        <v>758</v>
      </c>
      <c r="K516" s="469"/>
      <c r="L516" s="16" t="s">
        <v>32</v>
      </c>
      <c r="M516" s="212" t="s">
        <v>31</v>
      </c>
      <c r="N516" s="165" t="s">
        <v>10</v>
      </c>
      <c r="O516" s="221" t="s">
        <v>29</v>
      </c>
      <c r="P516" s="221" t="s">
        <v>24</v>
      </c>
      <c r="Q516" s="5"/>
      <c r="R516" s="5"/>
      <c r="S516" s="5" t="s">
        <v>24</v>
      </c>
      <c r="T516" s="5"/>
      <c r="U516" s="6"/>
      <c r="V516" s="5"/>
      <c r="W516" s="5"/>
      <c r="X516" s="5"/>
      <c r="Y516" s="5"/>
      <c r="Z516" s="5"/>
      <c r="AA516" s="5"/>
      <c r="AB516" s="80">
        <f t="shared" si="311"/>
        <v>1</v>
      </c>
      <c r="AC516" s="642"/>
      <c r="AD516" s="7"/>
      <c r="AE516" s="7"/>
      <c r="AF516" s="7"/>
      <c r="AG516" s="7"/>
      <c r="AH516" s="7"/>
      <c r="AI516" s="7"/>
      <c r="AJ516" s="7"/>
      <c r="AK516" s="7"/>
      <c r="AL516" s="7" t="s">
        <v>1318</v>
      </c>
      <c r="AM516" s="7"/>
      <c r="AN516" s="7"/>
      <c r="AO516" s="7"/>
      <c r="AP516" s="7"/>
      <c r="AQ516" s="7"/>
      <c r="AR516" s="7"/>
      <c r="AS516" s="7"/>
      <c r="AT516" s="7"/>
      <c r="AU516" s="7"/>
      <c r="AV516" s="55"/>
      <c r="AW516" s="7"/>
      <c r="AX516" s="7"/>
      <c r="AY516" s="7"/>
      <c r="AZ516" s="7"/>
      <c r="BA516" s="7"/>
      <c r="BB516" s="7"/>
      <c r="BC516" s="7"/>
      <c r="BD516" s="7"/>
      <c r="BE516" s="7"/>
      <c r="BF516" s="7"/>
      <c r="BG516" s="7"/>
      <c r="BH516" s="7"/>
      <c r="BI516" s="7"/>
      <c r="BJ516" s="7"/>
      <c r="BK516" s="7"/>
      <c r="BL516" s="781">
        <v>2</v>
      </c>
      <c r="BM516" s="221">
        <v>2</v>
      </c>
      <c r="BN516" s="221">
        <v>2</v>
      </c>
      <c r="BO516" s="221">
        <v>2</v>
      </c>
      <c r="BP516" s="221">
        <v>2</v>
      </c>
      <c r="BQ516" s="221">
        <v>2</v>
      </c>
      <c r="BR516" s="798">
        <v>2</v>
      </c>
      <c r="BS516" s="226">
        <v>2</v>
      </c>
      <c r="BT516" s="221">
        <v>2</v>
      </c>
      <c r="BU516" s="221">
        <v>2</v>
      </c>
      <c r="BV516" s="221">
        <v>2</v>
      </c>
      <c r="BW516" s="798">
        <v>2</v>
      </c>
      <c r="BX516" s="221">
        <v>2</v>
      </c>
      <c r="BY516" s="798">
        <v>2</v>
      </c>
      <c r="BZ516" s="798">
        <v>2</v>
      </c>
      <c r="CA516" s="221">
        <v>2</v>
      </c>
      <c r="CB516" s="221">
        <v>2</v>
      </c>
      <c r="CC516" s="221">
        <v>2</v>
      </c>
      <c r="CD516" s="337">
        <v>1</v>
      </c>
      <c r="CE516" s="221">
        <v>2</v>
      </c>
      <c r="CF516" s="221">
        <v>2</v>
      </c>
      <c r="CG516" s="221">
        <v>2</v>
      </c>
      <c r="CH516" s="221">
        <v>2</v>
      </c>
      <c r="CI516" s="221">
        <v>2</v>
      </c>
      <c r="CJ516" s="337">
        <v>2</v>
      </c>
      <c r="CK516" s="221">
        <v>2</v>
      </c>
      <c r="CL516" s="222">
        <f t="shared" si="312"/>
        <v>25</v>
      </c>
      <c r="CM516" s="237">
        <f t="shared" si="313"/>
        <v>0.96153846153846156</v>
      </c>
      <c r="CN516" s="222">
        <f t="shared" si="314"/>
        <v>1</v>
      </c>
      <c r="CO516" s="237">
        <f t="shared" si="315"/>
        <v>3.8461538461538464E-2</v>
      </c>
      <c r="CP516" s="222">
        <f t="shared" si="316"/>
        <v>0</v>
      </c>
      <c r="CQ516" s="237">
        <f t="shared" si="317"/>
        <v>0</v>
      </c>
      <c r="CR516" s="222">
        <f t="shared" si="318"/>
        <v>0</v>
      </c>
      <c r="CS516" s="237">
        <f t="shared" si="319"/>
        <v>0</v>
      </c>
      <c r="CT516" s="223">
        <f t="shared" si="320"/>
        <v>1.9615384615384615</v>
      </c>
      <c r="CU516" s="223" t="str">
        <f t="shared" si="321"/>
        <v>Đạt mục tiêu</v>
      </c>
      <c r="CV516" s="5"/>
    </row>
    <row r="517" spans="1:100" s="1" customFormat="1" ht="52">
      <c r="A517" s="1036"/>
      <c r="B517" s="1024"/>
      <c r="C517" s="1033"/>
      <c r="D517" s="1024"/>
      <c r="E517" s="1033"/>
      <c r="F517" s="1100"/>
      <c r="G517" s="572" t="s">
        <v>2745</v>
      </c>
      <c r="H517" s="572"/>
      <c r="I517" s="697" t="s">
        <v>2464</v>
      </c>
      <c r="J517" s="107" t="s">
        <v>759</v>
      </c>
      <c r="K517" s="469"/>
      <c r="L517" s="5" t="s">
        <v>32</v>
      </c>
      <c r="M517" s="212" t="s">
        <v>31</v>
      </c>
      <c r="N517" s="165" t="s">
        <v>10</v>
      </c>
      <c r="O517" s="221" t="s">
        <v>29</v>
      </c>
      <c r="P517" s="221" t="s">
        <v>24</v>
      </c>
      <c r="Q517" s="5"/>
      <c r="R517" s="5"/>
      <c r="S517" s="5"/>
      <c r="T517" s="5"/>
      <c r="U517" s="6"/>
      <c r="V517" s="5" t="s">
        <v>24</v>
      </c>
      <c r="W517" s="5"/>
      <c r="X517" s="5"/>
      <c r="Y517" s="5"/>
      <c r="Z517" s="5"/>
      <c r="AA517" s="5"/>
      <c r="AB517" s="80">
        <f t="shared" si="311"/>
        <v>1</v>
      </c>
      <c r="AC517" s="642"/>
      <c r="AD517" s="7"/>
      <c r="AE517" s="7"/>
      <c r="AF517" s="7"/>
      <c r="AG517" s="7"/>
      <c r="AH517" s="7"/>
      <c r="AI517" s="7"/>
      <c r="AJ517" s="7"/>
      <c r="AK517" s="7"/>
      <c r="AL517" s="7"/>
      <c r="AM517" s="7"/>
      <c r="AN517" s="7"/>
      <c r="AO517" s="7"/>
      <c r="AP517" s="7"/>
      <c r="AQ517" s="7"/>
      <c r="AR517" s="7"/>
      <c r="AS517" s="7"/>
      <c r="AT517" s="7"/>
      <c r="AU517" s="7"/>
      <c r="AV517" s="55" t="s">
        <v>1183</v>
      </c>
      <c r="AW517" s="55"/>
      <c r="AX517" s="55"/>
      <c r="AY517" s="55"/>
      <c r="AZ517" s="55"/>
      <c r="BA517" s="7"/>
      <c r="BB517" s="7"/>
      <c r="BC517" s="7"/>
      <c r="BD517" s="7"/>
      <c r="BE517" s="7"/>
      <c r="BF517" s="7"/>
      <c r="BG517" s="7"/>
      <c r="BH517" s="7"/>
      <c r="BI517" s="7"/>
      <c r="BJ517" s="7"/>
      <c r="BK517" s="7"/>
      <c r="BL517" s="781">
        <v>2</v>
      </c>
      <c r="BM517" s="221">
        <v>2</v>
      </c>
      <c r="BN517" s="221">
        <v>2</v>
      </c>
      <c r="BO517" s="221">
        <v>2</v>
      </c>
      <c r="BP517" s="221">
        <v>2</v>
      </c>
      <c r="BQ517" s="221">
        <v>2</v>
      </c>
      <c r="BR517" s="798">
        <v>1</v>
      </c>
      <c r="BS517" s="226">
        <v>1</v>
      </c>
      <c r="BT517" s="221">
        <v>2</v>
      </c>
      <c r="BU517" s="221">
        <v>2</v>
      </c>
      <c r="BV517" s="221">
        <v>2</v>
      </c>
      <c r="BW517" s="798">
        <v>2</v>
      </c>
      <c r="BX517" s="221">
        <v>2</v>
      </c>
      <c r="BY517" s="798">
        <v>2</v>
      </c>
      <c r="BZ517" s="798">
        <v>2</v>
      </c>
      <c r="CA517" s="221">
        <v>2</v>
      </c>
      <c r="CB517" s="221">
        <v>2</v>
      </c>
      <c r="CC517" s="221">
        <v>2</v>
      </c>
      <c r="CD517" s="337">
        <v>2</v>
      </c>
      <c r="CE517" s="221">
        <v>2</v>
      </c>
      <c r="CF517" s="221">
        <v>2</v>
      </c>
      <c r="CG517" s="221">
        <v>2</v>
      </c>
      <c r="CH517" s="221">
        <v>2</v>
      </c>
      <c r="CI517" s="221">
        <v>2</v>
      </c>
      <c r="CJ517" s="337">
        <v>2</v>
      </c>
      <c r="CK517" s="221">
        <v>2</v>
      </c>
      <c r="CL517" s="222">
        <f t="shared" si="312"/>
        <v>24</v>
      </c>
      <c r="CM517" s="237">
        <f t="shared" si="313"/>
        <v>0.92307692307692313</v>
      </c>
      <c r="CN517" s="222">
        <f t="shared" si="314"/>
        <v>2</v>
      </c>
      <c r="CO517" s="237">
        <f t="shared" si="315"/>
        <v>7.6923076923076927E-2</v>
      </c>
      <c r="CP517" s="222">
        <f t="shared" si="316"/>
        <v>0</v>
      </c>
      <c r="CQ517" s="237">
        <f t="shared" si="317"/>
        <v>0</v>
      </c>
      <c r="CR517" s="222">
        <f t="shared" si="318"/>
        <v>0</v>
      </c>
      <c r="CS517" s="237">
        <f t="shared" si="319"/>
        <v>0</v>
      </c>
      <c r="CT517" s="223">
        <f t="shared" si="320"/>
        <v>1.9230769230769231</v>
      </c>
      <c r="CU517" s="223" t="str">
        <f t="shared" si="321"/>
        <v>Đạt mục tiêu</v>
      </c>
      <c r="CV517" s="5"/>
    </row>
    <row r="518" spans="1:100" s="1" customFormat="1" ht="23.15" customHeight="1">
      <c r="A518" s="1036"/>
      <c r="B518" s="1024"/>
      <c r="C518" s="1033"/>
      <c r="D518" s="1024"/>
      <c r="E518" s="1033"/>
      <c r="F518" s="1100"/>
      <c r="G518" s="219" t="s">
        <v>2033</v>
      </c>
      <c r="H518" s="219"/>
      <c r="I518" s="600"/>
      <c r="J518" s="107"/>
      <c r="K518" s="469"/>
      <c r="L518" s="5" t="s">
        <v>32</v>
      </c>
      <c r="M518" s="212" t="s">
        <v>31</v>
      </c>
      <c r="N518" s="165" t="s">
        <v>11</v>
      </c>
      <c r="O518" s="221" t="s">
        <v>29</v>
      </c>
      <c r="P518" s="221" t="s">
        <v>24</v>
      </c>
      <c r="Q518" s="5"/>
      <c r="R518" s="5"/>
      <c r="S518" s="5"/>
      <c r="T518" s="5"/>
      <c r="U518" s="195"/>
      <c r="V518" s="5"/>
      <c r="W518" s="5" t="s">
        <v>24</v>
      </c>
      <c r="X518" s="5"/>
      <c r="Y518" s="5"/>
      <c r="Z518" s="5"/>
      <c r="AA518" s="5"/>
      <c r="AB518" s="80">
        <f t="shared" si="311"/>
        <v>1</v>
      </c>
      <c r="AC518" s="642"/>
      <c r="AD518" s="7"/>
      <c r="AE518" s="7"/>
      <c r="AF518" s="7"/>
      <c r="AG518" s="7"/>
      <c r="AH518" s="7"/>
      <c r="AI518" s="7"/>
      <c r="AJ518" s="7"/>
      <c r="AK518" s="7"/>
      <c r="AL518" s="7"/>
      <c r="AM518" s="7"/>
      <c r="AN518" s="7"/>
      <c r="AO518" s="7"/>
      <c r="AP518" s="7"/>
      <c r="AQ518" s="7"/>
      <c r="AR518" s="7"/>
      <c r="AS518" s="7" t="s">
        <v>1318</v>
      </c>
      <c r="AT518" s="7"/>
      <c r="AU518" s="7" t="s">
        <v>1318</v>
      </c>
      <c r="AV518" s="55"/>
      <c r="AW518" s="55"/>
      <c r="AX518" s="7"/>
      <c r="AY518" s="7"/>
      <c r="AZ518" s="7" t="s">
        <v>1318</v>
      </c>
      <c r="BA518" s="7"/>
      <c r="BB518" s="7"/>
      <c r="BC518" s="7"/>
      <c r="BD518" s="7"/>
      <c r="BE518" s="7"/>
      <c r="BF518" s="7"/>
      <c r="BG518" s="7"/>
      <c r="BH518" s="7"/>
      <c r="BI518" s="7"/>
      <c r="BJ518" s="7"/>
      <c r="BK518" s="7"/>
      <c r="BL518" s="781">
        <v>2</v>
      </c>
      <c r="BM518" s="221">
        <v>2</v>
      </c>
      <c r="BN518" s="221">
        <v>2</v>
      </c>
      <c r="BO518" s="221">
        <v>2</v>
      </c>
      <c r="BP518" s="221">
        <v>2</v>
      </c>
      <c r="BQ518" s="221">
        <v>2</v>
      </c>
      <c r="BR518" s="798">
        <v>2</v>
      </c>
      <c r="BS518" s="226">
        <v>2</v>
      </c>
      <c r="BT518" s="221">
        <v>2</v>
      </c>
      <c r="BU518" s="221">
        <v>2</v>
      </c>
      <c r="BV518" s="221">
        <v>2</v>
      </c>
      <c r="BW518" s="798">
        <v>2</v>
      </c>
      <c r="BX518" s="221">
        <v>2</v>
      </c>
      <c r="BY518" s="798">
        <v>2</v>
      </c>
      <c r="BZ518" s="798">
        <v>1</v>
      </c>
      <c r="CA518" s="221">
        <v>2</v>
      </c>
      <c r="CB518" s="221">
        <v>2</v>
      </c>
      <c r="CC518" s="221">
        <v>2</v>
      </c>
      <c r="CD518" s="337">
        <v>2</v>
      </c>
      <c r="CE518" s="221">
        <v>2</v>
      </c>
      <c r="CF518" s="221">
        <v>2</v>
      </c>
      <c r="CG518" s="221">
        <v>2</v>
      </c>
      <c r="CH518" s="221">
        <v>2</v>
      </c>
      <c r="CI518" s="221">
        <v>2</v>
      </c>
      <c r="CJ518" s="337">
        <v>2</v>
      </c>
      <c r="CK518" s="221">
        <v>2</v>
      </c>
      <c r="CL518" s="222">
        <f t="shared" si="312"/>
        <v>25</v>
      </c>
      <c r="CM518" s="237">
        <f t="shared" si="313"/>
        <v>0.96153846153846156</v>
      </c>
      <c r="CN518" s="222">
        <f t="shared" si="314"/>
        <v>1</v>
      </c>
      <c r="CO518" s="237">
        <f t="shared" si="315"/>
        <v>3.8461538461538464E-2</v>
      </c>
      <c r="CP518" s="222">
        <f t="shared" si="316"/>
        <v>0</v>
      </c>
      <c r="CQ518" s="237">
        <f t="shared" si="317"/>
        <v>0</v>
      </c>
      <c r="CR518" s="222">
        <f t="shared" si="318"/>
        <v>0</v>
      </c>
      <c r="CS518" s="237">
        <f t="shared" si="319"/>
        <v>0</v>
      </c>
      <c r="CT518" s="223">
        <f t="shared" si="320"/>
        <v>1.9615384615384615</v>
      </c>
      <c r="CU518" s="223" t="str">
        <f t="shared" si="321"/>
        <v>Đạt mục tiêu</v>
      </c>
      <c r="CV518" s="5"/>
    </row>
    <row r="519" spans="1:100" s="1" customFormat="1" ht="51" customHeight="1">
      <c r="A519" s="1036"/>
      <c r="B519" s="1024"/>
      <c r="C519" s="1033"/>
      <c r="D519" s="1024"/>
      <c r="E519" s="1033"/>
      <c r="F519" s="1100"/>
      <c r="G519" s="219" t="s">
        <v>2032</v>
      </c>
      <c r="H519" s="219"/>
      <c r="I519" s="724" t="s">
        <v>2422</v>
      </c>
      <c r="J519" s="107"/>
      <c r="K519" s="469"/>
      <c r="L519" s="5" t="s">
        <v>32</v>
      </c>
      <c r="M519" s="212" t="s">
        <v>31</v>
      </c>
      <c r="N519" s="165" t="s">
        <v>11</v>
      </c>
      <c r="O519" s="221" t="s">
        <v>29</v>
      </c>
      <c r="P519" s="221" t="s">
        <v>24</v>
      </c>
      <c r="Q519" s="5"/>
      <c r="R519" s="5"/>
      <c r="S519" s="5"/>
      <c r="T519" s="5"/>
      <c r="U519" s="195"/>
      <c r="V519" s="5"/>
      <c r="W519" s="5" t="s">
        <v>24</v>
      </c>
      <c r="X519" s="5"/>
      <c r="Y519" s="5"/>
      <c r="Z519" s="5"/>
      <c r="AA519" s="5"/>
      <c r="AB519" s="80">
        <f t="shared" si="311"/>
        <v>1</v>
      </c>
      <c r="AC519" s="642"/>
      <c r="AD519" s="7"/>
      <c r="AE519" s="7"/>
      <c r="AF519" s="7"/>
      <c r="AG519" s="7"/>
      <c r="AH519" s="7"/>
      <c r="AI519" s="7"/>
      <c r="AJ519" s="7"/>
      <c r="AK519" s="7"/>
      <c r="AL519" s="7"/>
      <c r="AM519" s="7"/>
      <c r="AN519" s="7"/>
      <c r="AO519" s="7"/>
      <c r="AP519" s="7"/>
      <c r="AQ519" s="7"/>
      <c r="AR519" s="7"/>
      <c r="AS519" s="7" t="s">
        <v>1318</v>
      </c>
      <c r="AT519" s="7"/>
      <c r="AU519" s="7" t="s">
        <v>1318</v>
      </c>
      <c r="AV519" s="55"/>
      <c r="AW519" s="55"/>
      <c r="AX519" s="7"/>
      <c r="AY519" s="7" t="s">
        <v>1318</v>
      </c>
      <c r="AZ519" s="7"/>
      <c r="BA519" s="7"/>
      <c r="BB519" s="7"/>
      <c r="BC519" s="7"/>
      <c r="BD519" s="7"/>
      <c r="BE519" s="7"/>
      <c r="BF519" s="7"/>
      <c r="BG519" s="7"/>
      <c r="BH519" s="7"/>
      <c r="BI519" s="7"/>
      <c r="BJ519" s="7"/>
      <c r="BK519" s="7"/>
      <c r="BL519" s="781">
        <v>2</v>
      </c>
      <c r="BM519" s="221">
        <v>2</v>
      </c>
      <c r="BN519" s="221">
        <v>2</v>
      </c>
      <c r="BO519" s="221">
        <v>1</v>
      </c>
      <c r="BP519" s="221">
        <v>2</v>
      </c>
      <c r="BQ519" s="221">
        <v>2</v>
      </c>
      <c r="BR519" s="798">
        <v>2</v>
      </c>
      <c r="BS519" s="226">
        <v>1</v>
      </c>
      <c r="BT519" s="221">
        <v>2</v>
      </c>
      <c r="BU519" s="221">
        <v>2</v>
      </c>
      <c r="BV519" s="221">
        <v>2</v>
      </c>
      <c r="BW519" s="798">
        <v>2</v>
      </c>
      <c r="BX519" s="221">
        <v>2</v>
      </c>
      <c r="BY519" s="798">
        <v>1</v>
      </c>
      <c r="BZ519" s="798">
        <v>2</v>
      </c>
      <c r="CA519" s="221">
        <v>2</v>
      </c>
      <c r="CB519" s="221">
        <v>2</v>
      </c>
      <c r="CC519" s="221">
        <v>2</v>
      </c>
      <c r="CD519" s="337">
        <v>1</v>
      </c>
      <c r="CE519" s="221">
        <v>2</v>
      </c>
      <c r="CF519" s="221">
        <v>2</v>
      </c>
      <c r="CG519" s="221">
        <v>2</v>
      </c>
      <c r="CH519" s="221">
        <v>2</v>
      </c>
      <c r="CI519" s="221">
        <v>2</v>
      </c>
      <c r="CJ519" s="337">
        <v>2</v>
      </c>
      <c r="CK519" s="221">
        <v>2</v>
      </c>
      <c r="CL519" s="222">
        <f t="shared" si="312"/>
        <v>22</v>
      </c>
      <c r="CM519" s="237">
        <f t="shared" si="313"/>
        <v>0.84615384615384615</v>
      </c>
      <c r="CN519" s="222">
        <f t="shared" si="314"/>
        <v>4</v>
      </c>
      <c r="CO519" s="237">
        <f t="shared" si="315"/>
        <v>0.15384615384615385</v>
      </c>
      <c r="CP519" s="222">
        <f t="shared" si="316"/>
        <v>0</v>
      </c>
      <c r="CQ519" s="237">
        <f t="shared" si="317"/>
        <v>0</v>
      </c>
      <c r="CR519" s="222">
        <f t="shared" si="318"/>
        <v>0</v>
      </c>
      <c r="CS519" s="237">
        <f t="shared" si="319"/>
        <v>0</v>
      </c>
      <c r="CT519" s="223">
        <f t="shared" si="320"/>
        <v>1.8461538461538463</v>
      </c>
      <c r="CU519" s="223" t="str">
        <f t="shared" si="321"/>
        <v>Đạt mục tiêu</v>
      </c>
      <c r="CV519" s="5"/>
    </row>
    <row r="520" spans="1:100" s="1" customFormat="1" ht="33" customHeight="1">
      <c r="A520" s="1036"/>
      <c r="B520" s="1024"/>
      <c r="C520" s="1033"/>
      <c r="D520" s="1024"/>
      <c r="E520" s="1033"/>
      <c r="F520" s="1100"/>
      <c r="G520" s="218" t="s">
        <v>1519</v>
      </c>
      <c r="H520" s="218"/>
      <c r="I520" s="725" t="s">
        <v>2464</v>
      </c>
      <c r="J520" s="94"/>
      <c r="K520" s="467"/>
      <c r="L520" s="5" t="s">
        <v>32</v>
      </c>
      <c r="M520" s="212" t="s">
        <v>31</v>
      </c>
      <c r="N520" s="165" t="s">
        <v>10</v>
      </c>
      <c r="O520" s="221" t="s">
        <v>29</v>
      </c>
      <c r="P520" s="221" t="s">
        <v>24</v>
      </c>
      <c r="Q520" s="5"/>
      <c r="R520" s="5"/>
      <c r="S520" s="5"/>
      <c r="T520" s="5"/>
      <c r="U520" s="6"/>
      <c r="V520" s="5" t="s">
        <v>24</v>
      </c>
      <c r="W520" s="5"/>
      <c r="X520" s="5"/>
      <c r="Y520" s="5"/>
      <c r="Z520" s="5"/>
      <c r="AA520" s="5"/>
      <c r="AB520" s="80">
        <f t="shared" si="311"/>
        <v>1</v>
      </c>
      <c r="AC520" s="642"/>
      <c r="AD520" s="7"/>
      <c r="AE520" s="7"/>
      <c r="AF520" s="7"/>
      <c r="AG520" s="7"/>
      <c r="AH520" s="7"/>
      <c r="AI520" s="7"/>
      <c r="AJ520" s="7"/>
      <c r="AK520" s="7"/>
      <c r="AL520" s="7"/>
      <c r="AM520" s="7"/>
      <c r="AN520" s="7"/>
      <c r="AO520" s="7"/>
      <c r="AP520" s="7"/>
      <c r="AQ520" s="7"/>
      <c r="AR520" s="7"/>
      <c r="AS520" s="7"/>
      <c r="AT520" s="7"/>
      <c r="AU520" s="7"/>
      <c r="AV520" s="55"/>
      <c r="AW520" s="55" t="s">
        <v>1404</v>
      </c>
      <c r="AX520" s="7"/>
      <c r="AY520" s="7"/>
      <c r="AZ520" s="7"/>
      <c r="BA520" s="7"/>
      <c r="BB520" s="7"/>
      <c r="BC520" s="7"/>
      <c r="BD520" s="7"/>
      <c r="BE520" s="7"/>
      <c r="BF520" s="7"/>
      <c r="BG520" s="7"/>
      <c r="BH520" s="7"/>
      <c r="BI520" s="7"/>
      <c r="BJ520" s="7"/>
      <c r="BK520" s="7"/>
      <c r="BL520" s="781">
        <v>2</v>
      </c>
      <c r="BM520" s="221">
        <v>2</v>
      </c>
      <c r="BN520" s="221">
        <v>2</v>
      </c>
      <c r="BO520" s="221">
        <v>2</v>
      </c>
      <c r="BP520" s="221">
        <v>2</v>
      </c>
      <c r="BQ520" s="221">
        <v>2</v>
      </c>
      <c r="BR520" s="798">
        <v>2</v>
      </c>
      <c r="BS520" s="226">
        <v>2</v>
      </c>
      <c r="BT520" s="221">
        <v>2</v>
      </c>
      <c r="BU520" s="221">
        <v>2</v>
      </c>
      <c r="BV520" s="221">
        <v>2</v>
      </c>
      <c r="BW520" s="798">
        <v>2</v>
      </c>
      <c r="BX520" s="221">
        <v>2</v>
      </c>
      <c r="BY520" s="798">
        <v>2</v>
      </c>
      <c r="BZ520" s="798">
        <v>2</v>
      </c>
      <c r="CA520" s="221">
        <v>2</v>
      </c>
      <c r="CB520" s="221">
        <v>2</v>
      </c>
      <c r="CC520" s="221">
        <v>2</v>
      </c>
      <c r="CD520" s="337">
        <v>2</v>
      </c>
      <c r="CE520" s="221">
        <v>2</v>
      </c>
      <c r="CF520" s="221">
        <v>2</v>
      </c>
      <c r="CG520" s="221">
        <v>2</v>
      </c>
      <c r="CH520" s="221">
        <v>2</v>
      </c>
      <c r="CI520" s="221">
        <v>2</v>
      </c>
      <c r="CJ520" s="337">
        <v>2</v>
      </c>
      <c r="CK520" s="221">
        <v>2</v>
      </c>
      <c r="CL520" s="222">
        <f t="shared" si="312"/>
        <v>26</v>
      </c>
      <c r="CM520" s="237">
        <f t="shared" si="313"/>
        <v>1</v>
      </c>
      <c r="CN520" s="222">
        <f t="shared" si="314"/>
        <v>0</v>
      </c>
      <c r="CO520" s="237">
        <f t="shared" si="315"/>
        <v>0</v>
      </c>
      <c r="CP520" s="222">
        <f t="shared" si="316"/>
        <v>0</v>
      </c>
      <c r="CQ520" s="237">
        <f t="shared" si="317"/>
        <v>0</v>
      </c>
      <c r="CR520" s="222">
        <f t="shared" si="318"/>
        <v>0</v>
      </c>
      <c r="CS520" s="237">
        <f t="shared" si="319"/>
        <v>0</v>
      </c>
      <c r="CT520" s="223">
        <f t="shared" si="320"/>
        <v>2</v>
      </c>
      <c r="CU520" s="223" t="str">
        <f t="shared" si="321"/>
        <v>Đạt mục tiêu</v>
      </c>
      <c r="CV520" s="5"/>
    </row>
    <row r="521" spans="1:100" s="1" customFormat="1" ht="55.5" customHeight="1">
      <c r="A521" s="1036"/>
      <c r="B521" s="1024"/>
      <c r="C521" s="1033"/>
      <c r="D521" s="1024"/>
      <c r="E521" s="1033"/>
      <c r="F521" s="1100"/>
      <c r="G521" s="219" t="s">
        <v>3016</v>
      </c>
      <c r="H521" s="219"/>
      <c r="I521" s="442"/>
      <c r="J521" s="94"/>
      <c r="K521" s="473" t="s">
        <v>1733</v>
      </c>
      <c r="L521" s="5" t="s">
        <v>32</v>
      </c>
      <c r="M521" s="212" t="s">
        <v>31</v>
      </c>
      <c r="N521" s="165" t="s">
        <v>10</v>
      </c>
      <c r="O521" s="221" t="s">
        <v>29</v>
      </c>
      <c r="P521" s="221" t="s">
        <v>24</v>
      </c>
      <c r="Q521" s="5"/>
      <c r="R521" s="5"/>
      <c r="S521" s="5"/>
      <c r="T521" s="5"/>
      <c r="U521" s="6"/>
      <c r="V521" s="5"/>
      <c r="W521" s="5"/>
      <c r="X521" s="5" t="s">
        <v>24</v>
      </c>
      <c r="Y521" s="5"/>
      <c r="Z521" s="5"/>
      <c r="AA521" s="5"/>
      <c r="AB521" s="80">
        <f t="shared" si="311"/>
        <v>1</v>
      </c>
      <c r="AC521" s="642"/>
      <c r="AD521" s="7"/>
      <c r="AE521" s="7"/>
      <c r="AF521" s="7"/>
      <c r="AG521" s="7"/>
      <c r="AH521" s="7"/>
      <c r="AI521" s="7"/>
      <c r="AJ521" s="7"/>
      <c r="AK521" s="7"/>
      <c r="AL521" s="7"/>
      <c r="AM521" s="7"/>
      <c r="AN521" s="7"/>
      <c r="AO521" s="7"/>
      <c r="AP521" s="7"/>
      <c r="AQ521" s="7"/>
      <c r="AR521" s="7"/>
      <c r="AS521" s="7"/>
      <c r="AT521" s="7"/>
      <c r="AU521" s="7"/>
      <c r="AV521" s="55"/>
      <c r="AW521" s="7"/>
      <c r="AX521" s="7"/>
      <c r="AY521" s="7"/>
      <c r="AZ521" s="7"/>
      <c r="BA521" s="7"/>
      <c r="BB521" s="7" t="s">
        <v>1183</v>
      </c>
      <c r="BC521" s="7"/>
      <c r="BD521" s="7"/>
      <c r="BE521" s="7"/>
      <c r="BF521" s="7"/>
      <c r="BG521" s="7"/>
      <c r="BH521" s="7"/>
      <c r="BI521" s="7"/>
      <c r="BJ521" s="7"/>
      <c r="BK521" s="7"/>
      <c r="BL521" s="781">
        <v>2</v>
      </c>
      <c r="BM521" s="221">
        <v>2</v>
      </c>
      <c r="BN521" s="221">
        <v>2</v>
      </c>
      <c r="BO521" s="221">
        <v>2</v>
      </c>
      <c r="BP521" s="221">
        <v>2</v>
      </c>
      <c r="BQ521" s="221">
        <v>2</v>
      </c>
      <c r="BR521" s="798">
        <v>2</v>
      </c>
      <c r="BS521" s="226">
        <v>2</v>
      </c>
      <c r="BT521" s="221">
        <v>2</v>
      </c>
      <c r="BU521" s="221">
        <v>2</v>
      </c>
      <c r="BV521" s="221">
        <v>2</v>
      </c>
      <c r="BW521" s="798">
        <v>2</v>
      </c>
      <c r="BX521" s="221">
        <v>2</v>
      </c>
      <c r="BY521" s="798">
        <v>2</v>
      </c>
      <c r="BZ521" s="798">
        <v>2</v>
      </c>
      <c r="CA521" s="221">
        <v>1</v>
      </c>
      <c r="CB521" s="221">
        <v>2</v>
      </c>
      <c r="CC521" s="221">
        <v>2</v>
      </c>
      <c r="CD521" s="337">
        <v>2</v>
      </c>
      <c r="CE521" s="221">
        <v>2</v>
      </c>
      <c r="CF521" s="221">
        <v>2</v>
      </c>
      <c r="CG521" s="221">
        <v>2</v>
      </c>
      <c r="CH521" s="221">
        <v>1</v>
      </c>
      <c r="CI521" s="221">
        <v>2</v>
      </c>
      <c r="CJ521" s="337">
        <v>2</v>
      </c>
      <c r="CK521" s="221">
        <v>2</v>
      </c>
      <c r="CL521" s="222">
        <f t="shared" si="312"/>
        <v>24</v>
      </c>
      <c r="CM521" s="237">
        <f t="shared" si="313"/>
        <v>0.92307692307692313</v>
      </c>
      <c r="CN521" s="222">
        <f t="shared" si="314"/>
        <v>2</v>
      </c>
      <c r="CO521" s="237">
        <f t="shared" si="315"/>
        <v>7.6923076923076927E-2</v>
      </c>
      <c r="CP521" s="222">
        <f t="shared" si="316"/>
        <v>0</v>
      </c>
      <c r="CQ521" s="237">
        <f t="shared" si="317"/>
        <v>0</v>
      </c>
      <c r="CR521" s="222">
        <f t="shared" si="318"/>
        <v>0</v>
      </c>
      <c r="CS521" s="237">
        <f t="shared" si="319"/>
        <v>0</v>
      </c>
      <c r="CT521" s="223">
        <f t="shared" si="320"/>
        <v>1.9230769230769231</v>
      </c>
      <c r="CU521" s="223" t="str">
        <f t="shared" si="321"/>
        <v>Đạt mục tiêu</v>
      </c>
      <c r="CV521" s="5"/>
    </row>
    <row r="522" spans="1:100" s="1" customFormat="1" ht="33.65" customHeight="1">
      <c r="A522" s="1036"/>
      <c r="B522" s="1024"/>
      <c r="C522" s="1033"/>
      <c r="D522" s="1024"/>
      <c r="E522" s="1033"/>
      <c r="F522" s="1100"/>
      <c r="G522" s="219" t="s">
        <v>2035</v>
      </c>
      <c r="H522" s="219"/>
      <c r="I522" s="600"/>
      <c r="J522" s="94"/>
      <c r="K522" s="473" t="s">
        <v>1733</v>
      </c>
      <c r="L522" s="5" t="s">
        <v>32</v>
      </c>
      <c r="M522" s="212" t="s">
        <v>31</v>
      </c>
      <c r="N522" s="165" t="s">
        <v>10</v>
      </c>
      <c r="O522" s="221" t="s">
        <v>29</v>
      </c>
      <c r="P522" s="221" t="s">
        <v>24</v>
      </c>
      <c r="Q522" s="5"/>
      <c r="R522" s="5"/>
      <c r="S522" s="5"/>
      <c r="T522" s="5"/>
      <c r="U522" s="6"/>
      <c r="V522" s="5"/>
      <c r="W522" s="5"/>
      <c r="X522" s="5" t="s">
        <v>24</v>
      </c>
      <c r="Y522" s="5"/>
      <c r="Z522" s="5"/>
      <c r="AA522" s="5"/>
      <c r="AB522" s="80">
        <f t="shared" si="311"/>
        <v>1</v>
      </c>
      <c r="AC522" s="642"/>
      <c r="AD522" s="7"/>
      <c r="AE522" s="7"/>
      <c r="AF522" s="7"/>
      <c r="AG522" s="7"/>
      <c r="AH522" s="7"/>
      <c r="AI522" s="7"/>
      <c r="AJ522" s="7"/>
      <c r="AK522" s="7"/>
      <c r="AL522" s="7"/>
      <c r="AM522" s="7"/>
      <c r="AN522" s="7"/>
      <c r="AO522" s="7"/>
      <c r="AP522" s="7"/>
      <c r="AQ522" s="7"/>
      <c r="AR522" s="7"/>
      <c r="AS522" s="7"/>
      <c r="AT522" s="7"/>
      <c r="AU522" s="7"/>
      <c r="AV522" s="55"/>
      <c r="AW522" s="7"/>
      <c r="AX522" s="7"/>
      <c r="AY522" s="7"/>
      <c r="AZ522" s="7"/>
      <c r="BA522" s="7"/>
      <c r="BB522" s="7"/>
      <c r="BC522" s="7" t="s">
        <v>1318</v>
      </c>
      <c r="BD522" s="7"/>
      <c r="BE522" s="7"/>
      <c r="BF522" s="7"/>
      <c r="BG522" s="7"/>
      <c r="BH522" s="7"/>
      <c r="BI522" s="7"/>
      <c r="BJ522" s="7"/>
      <c r="BK522" s="7"/>
      <c r="BL522" s="781">
        <v>2</v>
      </c>
      <c r="BM522" s="221">
        <v>2</v>
      </c>
      <c r="BN522" s="221">
        <v>2</v>
      </c>
      <c r="BO522" s="221">
        <v>2</v>
      </c>
      <c r="BP522" s="221">
        <v>2</v>
      </c>
      <c r="BQ522" s="221">
        <v>2</v>
      </c>
      <c r="BR522" s="798">
        <v>2</v>
      </c>
      <c r="BS522" s="226">
        <v>1</v>
      </c>
      <c r="BT522" s="221">
        <v>2</v>
      </c>
      <c r="BU522" s="221">
        <v>2</v>
      </c>
      <c r="BV522" s="221">
        <v>2</v>
      </c>
      <c r="BW522" s="798">
        <v>2</v>
      </c>
      <c r="BX522" s="221">
        <v>2</v>
      </c>
      <c r="BY522" s="798">
        <v>2</v>
      </c>
      <c r="BZ522" s="798">
        <v>2</v>
      </c>
      <c r="CA522" s="221">
        <v>2</v>
      </c>
      <c r="CB522" s="221">
        <v>2</v>
      </c>
      <c r="CC522" s="221">
        <v>2</v>
      </c>
      <c r="CD522" s="337">
        <v>2</v>
      </c>
      <c r="CE522" s="221">
        <v>2</v>
      </c>
      <c r="CF522" s="221">
        <v>2</v>
      </c>
      <c r="CG522" s="221">
        <v>2</v>
      </c>
      <c r="CH522" s="221">
        <v>2</v>
      </c>
      <c r="CI522" s="221">
        <v>2</v>
      </c>
      <c r="CJ522" s="337">
        <v>2</v>
      </c>
      <c r="CK522" s="221">
        <v>2</v>
      </c>
      <c r="CL522" s="222">
        <f t="shared" si="312"/>
        <v>25</v>
      </c>
      <c r="CM522" s="237">
        <f t="shared" si="313"/>
        <v>0.96153846153846156</v>
      </c>
      <c r="CN522" s="222">
        <f t="shared" si="314"/>
        <v>1</v>
      </c>
      <c r="CO522" s="237">
        <f t="shared" si="315"/>
        <v>3.8461538461538464E-2</v>
      </c>
      <c r="CP522" s="222">
        <f t="shared" si="316"/>
        <v>0</v>
      </c>
      <c r="CQ522" s="237">
        <f t="shared" si="317"/>
        <v>0</v>
      </c>
      <c r="CR522" s="222">
        <f t="shared" si="318"/>
        <v>0</v>
      </c>
      <c r="CS522" s="237">
        <f t="shared" si="319"/>
        <v>0</v>
      </c>
      <c r="CT522" s="223">
        <f t="shared" si="320"/>
        <v>1.9615384615384615</v>
      </c>
      <c r="CU522" s="223" t="str">
        <f t="shared" si="321"/>
        <v>Đạt mục tiêu</v>
      </c>
      <c r="CV522" s="5"/>
    </row>
    <row r="523" spans="1:100" s="1" customFormat="1" ht="84">
      <c r="A523" s="1036"/>
      <c r="B523" s="1024"/>
      <c r="C523" s="1033"/>
      <c r="D523" s="1024"/>
      <c r="E523" s="1033"/>
      <c r="F523" s="1100"/>
      <c r="G523" s="219" t="s">
        <v>1732</v>
      </c>
      <c r="H523" s="219"/>
      <c r="I523" s="600"/>
      <c r="J523" s="94"/>
      <c r="K523" s="473" t="s">
        <v>1733</v>
      </c>
      <c r="L523" s="5" t="s">
        <v>32</v>
      </c>
      <c r="M523" s="212" t="s">
        <v>31</v>
      </c>
      <c r="N523" s="165" t="s">
        <v>10</v>
      </c>
      <c r="O523" s="221" t="s">
        <v>29</v>
      </c>
      <c r="P523" s="221" t="s">
        <v>24</v>
      </c>
      <c r="Q523" s="5"/>
      <c r="R523" s="5"/>
      <c r="S523" s="5"/>
      <c r="T523" s="5"/>
      <c r="U523" s="6"/>
      <c r="V523" s="5"/>
      <c r="W523" s="5"/>
      <c r="X523" s="5" t="s">
        <v>24</v>
      </c>
      <c r="Y523" s="5"/>
      <c r="Z523" s="5"/>
      <c r="AA523" s="5"/>
      <c r="AB523" s="80">
        <f t="shared" si="311"/>
        <v>1</v>
      </c>
      <c r="AC523" s="642"/>
      <c r="AD523" s="7"/>
      <c r="AE523" s="7"/>
      <c r="AF523" s="7"/>
      <c r="AG523" s="7"/>
      <c r="AH523" s="7"/>
      <c r="AI523" s="7"/>
      <c r="AJ523" s="7"/>
      <c r="AK523" s="7"/>
      <c r="AL523" s="7"/>
      <c r="AM523" s="7"/>
      <c r="AN523" s="7"/>
      <c r="AO523" s="7"/>
      <c r="AP523" s="7"/>
      <c r="AQ523" s="7"/>
      <c r="AR523" s="7"/>
      <c r="AS523" s="7"/>
      <c r="AT523" s="7"/>
      <c r="AU523" s="7"/>
      <c r="AV523" s="55"/>
      <c r="AW523" s="7"/>
      <c r="AX523" s="7"/>
      <c r="AY523" s="7"/>
      <c r="AZ523" s="7"/>
      <c r="BA523" s="7" t="s">
        <v>1318</v>
      </c>
      <c r="BB523" s="7"/>
      <c r="BC523" s="7"/>
      <c r="BD523" s="7" t="s">
        <v>1318</v>
      </c>
      <c r="BE523" s="7"/>
      <c r="BF523" s="7"/>
      <c r="BG523" s="7"/>
      <c r="BH523" s="7"/>
      <c r="BI523" s="7"/>
      <c r="BJ523" s="7"/>
      <c r="BK523" s="7"/>
      <c r="BL523" s="781">
        <v>2</v>
      </c>
      <c r="BM523" s="221">
        <v>2</v>
      </c>
      <c r="BN523" s="221">
        <v>2</v>
      </c>
      <c r="BO523" s="221">
        <v>2</v>
      </c>
      <c r="BP523" s="221">
        <v>2</v>
      </c>
      <c r="BQ523" s="221">
        <v>2</v>
      </c>
      <c r="BR523" s="798">
        <v>2</v>
      </c>
      <c r="BS523" s="226">
        <v>2</v>
      </c>
      <c r="BT523" s="221">
        <v>2</v>
      </c>
      <c r="BU523" s="221">
        <v>2</v>
      </c>
      <c r="BV523" s="221">
        <v>2</v>
      </c>
      <c r="BW523" s="798">
        <v>1</v>
      </c>
      <c r="BX523" s="221">
        <v>2</v>
      </c>
      <c r="BY523" s="798">
        <v>2</v>
      </c>
      <c r="BZ523" s="798">
        <v>2</v>
      </c>
      <c r="CA523" s="221">
        <v>2</v>
      </c>
      <c r="CB523" s="221">
        <v>2</v>
      </c>
      <c r="CC523" s="221">
        <v>2</v>
      </c>
      <c r="CD523" s="337">
        <v>2</v>
      </c>
      <c r="CE523" s="221">
        <v>2</v>
      </c>
      <c r="CF523" s="221">
        <v>2</v>
      </c>
      <c r="CG523" s="221">
        <v>2</v>
      </c>
      <c r="CH523" s="221">
        <v>2</v>
      </c>
      <c r="CI523" s="221">
        <v>2</v>
      </c>
      <c r="CJ523" s="337">
        <v>2</v>
      </c>
      <c r="CK523" s="221">
        <v>2</v>
      </c>
      <c r="CL523" s="222">
        <f t="shared" si="312"/>
        <v>25</v>
      </c>
      <c r="CM523" s="237">
        <f t="shared" si="313"/>
        <v>0.96153846153846156</v>
      </c>
      <c r="CN523" s="222">
        <f t="shared" si="314"/>
        <v>1</v>
      </c>
      <c r="CO523" s="237">
        <f t="shared" si="315"/>
        <v>3.8461538461538464E-2</v>
      </c>
      <c r="CP523" s="222">
        <f t="shared" si="316"/>
        <v>0</v>
      </c>
      <c r="CQ523" s="237">
        <f t="shared" si="317"/>
        <v>0</v>
      </c>
      <c r="CR523" s="222">
        <f t="shared" si="318"/>
        <v>0</v>
      </c>
      <c r="CS523" s="237">
        <f t="shared" si="319"/>
        <v>0</v>
      </c>
      <c r="CT523" s="223">
        <f t="shared" si="320"/>
        <v>1.9615384615384615</v>
      </c>
      <c r="CU523" s="223" t="str">
        <f t="shared" si="321"/>
        <v>Đạt mục tiêu</v>
      </c>
      <c r="CV523" s="5"/>
    </row>
    <row r="524" spans="1:100" s="1" customFormat="1" ht="26.5" customHeight="1">
      <c r="A524" s="1036"/>
      <c r="B524" s="1024"/>
      <c r="C524" s="1033"/>
      <c r="D524" s="1024"/>
      <c r="E524" s="1033"/>
      <c r="F524" s="1100"/>
      <c r="G524" s="219" t="s">
        <v>2036</v>
      </c>
      <c r="H524" s="219"/>
      <c r="I524" s="600"/>
      <c r="J524" s="94"/>
      <c r="K524" s="473" t="s">
        <v>1733</v>
      </c>
      <c r="L524" s="5" t="s">
        <v>32</v>
      </c>
      <c r="M524" s="212" t="s">
        <v>31</v>
      </c>
      <c r="N524" s="165" t="s">
        <v>10</v>
      </c>
      <c r="O524" s="221" t="s">
        <v>29</v>
      </c>
      <c r="P524" s="221" t="s">
        <v>24</v>
      </c>
      <c r="Q524" s="5"/>
      <c r="R524" s="5"/>
      <c r="S524" s="5"/>
      <c r="T524" s="5"/>
      <c r="U524" s="6"/>
      <c r="V524" s="5"/>
      <c r="W524" s="5"/>
      <c r="X524" s="5" t="s">
        <v>24</v>
      </c>
      <c r="Y524" s="5"/>
      <c r="Z524" s="5"/>
      <c r="AA524" s="5"/>
      <c r="AB524" s="80">
        <f t="shared" si="311"/>
        <v>1</v>
      </c>
      <c r="AC524" s="642"/>
      <c r="AD524" s="7"/>
      <c r="AE524" s="7"/>
      <c r="AF524" s="7"/>
      <c r="AG524" s="7"/>
      <c r="AH524" s="7"/>
      <c r="AI524" s="7"/>
      <c r="AJ524" s="7"/>
      <c r="AK524" s="7"/>
      <c r="AL524" s="7"/>
      <c r="AM524" s="7"/>
      <c r="AN524" s="7"/>
      <c r="AO524" s="7"/>
      <c r="AP524" s="7"/>
      <c r="AQ524" s="7"/>
      <c r="AR524" s="7"/>
      <c r="AS524" s="7"/>
      <c r="AT524" s="7"/>
      <c r="AU524" s="7"/>
      <c r="AV524" s="55"/>
      <c r="AW524" s="7"/>
      <c r="AX524" s="7"/>
      <c r="AY524" s="7"/>
      <c r="AZ524" s="7"/>
      <c r="BA524" s="7"/>
      <c r="BB524" s="7" t="s">
        <v>1318</v>
      </c>
      <c r="BC524" s="7"/>
      <c r="BD524" s="7"/>
      <c r="BE524" s="7"/>
      <c r="BF524" s="7"/>
      <c r="BG524" s="7"/>
      <c r="BH524" s="7"/>
      <c r="BI524" s="7"/>
      <c r="BJ524" s="7"/>
      <c r="BK524" s="7"/>
      <c r="BL524" s="781">
        <v>2</v>
      </c>
      <c r="BM524" s="221">
        <v>2</v>
      </c>
      <c r="BN524" s="221">
        <v>2</v>
      </c>
      <c r="BO524" s="221">
        <v>2</v>
      </c>
      <c r="BP524" s="221">
        <v>2</v>
      </c>
      <c r="BQ524" s="221">
        <v>2</v>
      </c>
      <c r="BR524" s="798">
        <v>2</v>
      </c>
      <c r="BS524" s="226">
        <v>2</v>
      </c>
      <c r="BT524" s="221">
        <v>2</v>
      </c>
      <c r="BU524" s="221">
        <v>2</v>
      </c>
      <c r="BV524" s="221">
        <v>2</v>
      </c>
      <c r="BW524" s="798">
        <v>2</v>
      </c>
      <c r="BX524" s="221">
        <v>2</v>
      </c>
      <c r="BY524" s="798">
        <v>2</v>
      </c>
      <c r="BZ524" s="798">
        <v>2</v>
      </c>
      <c r="CA524" s="221">
        <v>2</v>
      </c>
      <c r="CB524" s="221">
        <v>2</v>
      </c>
      <c r="CC524" s="221">
        <v>2</v>
      </c>
      <c r="CD524" s="337">
        <v>2</v>
      </c>
      <c r="CE524" s="221">
        <v>2</v>
      </c>
      <c r="CF524" s="221">
        <v>2</v>
      </c>
      <c r="CG524" s="221">
        <v>2</v>
      </c>
      <c r="CH524" s="221">
        <v>2</v>
      </c>
      <c r="CI524" s="221">
        <v>2</v>
      </c>
      <c r="CJ524" s="337">
        <v>2</v>
      </c>
      <c r="CK524" s="221">
        <v>2</v>
      </c>
      <c r="CL524" s="222">
        <f t="shared" si="312"/>
        <v>26</v>
      </c>
      <c r="CM524" s="237">
        <f t="shared" si="313"/>
        <v>1</v>
      </c>
      <c r="CN524" s="222">
        <f t="shared" si="314"/>
        <v>0</v>
      </c>
      <c r="CO524" s="237">
        <f t="shared" si="315"/>
        <v>0</v>
      </c>
      <c r="CP524" s="222">
        <f t="shared" si="316"/>
        <v>0</v>
      </c>
      <c r="CQ524" s="237">
        <f t="shared" si="317"/>
        <v>0</v>
      </c>
      <c r="CR524" s="222">
        <f t="shared" si="318"/>
        <v>0</v>
      </c>
      <c r="CS524" s="237">
        <f t="shared" si="319"/>
        <v>0</v>
      </c>
      <c r="CT524" s="223">
        <f t="shared" si="320"/>
        <v>2</v>
      </c>
      <c r="CU524" s="223" t="str">
        <f t="shared" si="321"/>
        <v>Đạt mục tiêu</v>
      </c>
      <c r="CV524" s="5"/>
    </row>
    <row r="525" spans="1:100" s="1" customFormat="1" ht="27" customHeight="1">
      <c r="A525" s="1036"/>
      <c r="B525" s="1024"/>
      <c r="C525" s="1033"/>
      <c r="D525" s="1024"/>
      <c r="E525" s="1033"/>
      <c r="F525" s="1100"/>
      <c r="G525" s="572" t="s">
        <v>2292</v>
      </c>
      <c r="H525" s="572"/>
      <c r="I525" s="550"/>
      <c r="J525" s="107" t="s">
        <v>760</v>
      </c>
      <c r="K525" s="473" t="s">
        <v>1670</v>
      </c>
      <c r="L525" s="5" t="s">
        <v>32</v>
      </c>
      <c r="M525" s="212" t="s">
        <v>31</v>
      </c>
      <c r="N525" s="165" t="s">
        <v>10</v>
      </c>
      <c r="O525" s="221" t="s">
        <v>29</v>
      </c>
      <c r="P525" s="221" t="s">
        <v>24</v>
      </c>
      <c r="Q525" s="5"/>
      <c r="R525" s="5"/>
      <c r="S525" s="5"/>
      <c r="T525" s="5"/>
      <c r="U525" s="6"/>
      <c r="V525" s="5"/>
      <c r="W525" s="5"/>
      <c r="X525" s="5"/>
      <c r="Y525" s="5"/>
      <c r="Z525" s="5" t="s">
        <v>24</v>
      </c>
      <c r="AA525" s="5"/>
      <c r="AB525" s="80">
        <f t="shared" si="311"/>
        <v>1</v>
      </c>
      <c r="AC525" s="642"/>
      <c r="AD525" s="7"/>
      <c r="AE525" s="7"/>
      <c r="AF525" s="7"/>
      <c r="AG525" s="7"/>
      <c r="AH525" s="7"/>
      <c r="AI525" s="7"/>
      <c r="AJ525" s="7"/>
      <c r="AK525" s="7"/>
      <c r="AL525" s="7"/>
      <c r="AM525" s="7"/>
      <c r="AN525" s="7"/>
      <c r="AO525" s="7"/>
      <c r="AP525" s="7"/>
      <c r="AQ525" s="7"/>
      <c r="AR525" s="7"/>
      <c r="AS525" s="7"/>
      <c r="AT525" s="7"/>
      <c r="AU525" s="7"/>
      <c r="AV525" s="55"/>
      <c r="AW525" s="7"/>
      <c r="AX525" s="7"/>
      <c r="AY525" s="7"/>
      <c r="AZ525" s="7"/>
      <c r="BA525" s="7"/>
      <c r="BB525" s="7"/>
      <c r="BC525" s="7"/>
      <c r="BD525" s="7"/>
      <c r="BE525" s="7"/>
      <c r="BF525" s="7"/>
      <c r="BG525" s="7"/>
      <c r="BH525" s="7"/>
      <c r="BI525" s="7"/>
      <c r="BJ525" s="7"/>
      <c r="BK525" s="7"/>
      <c r="BL525" s="781">
        <v>2</v>
      </c>
      <c r="BM525" s="221">
        <v>2</v>
      </c>
      <c r="BN525" s="221">
        <v>2</v>
      </c>
      <c r="BO525" s="221">
        <v>2</v>
      </c>
      <c r="BP525" s="221">
        <v>2</v>
      </c>
      <c r="BQ525" s="221">
        <v>2</v>
      </c>
      <c r="BR525" s="798">
        <v>1</v>
      </c>
      <c r="BS525" s="226">
        <v>2</v>
      </c>
      <c r="BT525" s="221">
        <v>2</v>
      </c>
      <c r="BU525" s="221">
        <v>2</v>
      </c>
      <c r="BV525" s="221">
        <v>2</v>
      </c>
      <c r="BW525" s="798">
        <v>2</v>
      </c>
      <c r="BX525" s="221">
        <v>2</v>
      </c>
      <c r="BY525" s="798">
        <v>2</v>
      </c>
      <c r="BZ525" s="798">
        <v>2</v>
      </c>
      <c r="CA525" s="221">
        <v>2</v>
      </c>
      <c r="CB525" s="221">
        <v>2</v>
      </c>
      <c r="CC525" s="221">
        <v>2</v>
      </c>
      <c r="CD525" s="337">
        <v>2</v>
      </c>
      <c r="CE525" s="221">
        <v>2</v>
      </c>
      <c r="CF525" s="221">
        <v>2</v>
      </c>
      <c r="CG525" s="221">
        <v>2</v>
      </c>
      <c r="CH525" s="221">
        <v>2</v>
      </c>
      <c r="CI525" s="221">
        <v>2</v>
      </c>
      <c r="CJ525" s="337">
        <v>2</v>
      </c>
      <c r="CK525" s="221">
        <v>2</v>
      </c>
      <c r="CL525" s="222">
        <f t="shared" si="312"/>
        <v>25</v>
      </c>
      <c r="CM525" s="237">
        <f t="shared" si="313"/>
        <v>0.96153846153846156</v>
      </c>
      <c r="CN525" s="222">
        <f t="shared" si="314"/>
        <v>1</v>
      </c>
      <c r="CO525" s="237">
        <f t="shared" si="315"/>
        <v>3.8461538461538464E-2</v>
      </c>
      <c r="CP525" s="222">
        <f t="shared" si="316"/>
        <v>0</v>
      </c>
      <c r="CQ525" s="237">
        <f t="shared" si="317"/>
        <v>0</v>
      </c>
      <c r="CR525" s="222">
        <f t="shared" si="318"/>
        <v>0</v>
      </c>
      <c r="CS525" s="237">
        <f t="shared" si="319"/>
        <v>0</v>
      </c>
      <c r="CT525" s="223">
        <f t="shared" si="320"/>
        <v>1.9615384615384615</v>
      </c>
      <c r="CU525" s="223" t="str">
        <f t="shared" si="321"/>
        <v>Đạt mục tiêu</v>
      </c>
      <c r="CV525" s="5"/>
    </row>
    <row r="526" spans="1:100" s="1" customFormat="1" ht="36" customHeight="1">
      <c r="A526" s="1036"/>
      <c r="B526" s="1024"/>
      <c r="C526" s="1033"/>
      <c r="D526" s="1024"/>
      <c r="E526" s="1033"/>
      <c r="F526" s="1100"/>
      <c r="G526" s="572" t="s">
        <v>2038</v>
      </c>
      <c r="H526" s="572"/>
      <c r="I526" s="550"/>
      <c r="J526" s="107" t="s">
        <v>760</v>
      </c>
      <c r="K526" s="473" t="s">
        <v>1670</v>
      </c>
      <c r="L526" s="5" t="s">
        <v>32</v>
      </c>
      <c r="M526" s="212" t="s">
        <v>31</v>
      </c>
      <c r="N526" s="165" t="s">
        <v>10</v>
      </c>
      <c r="O526" s="221" t="s">
        <v>29</v>
      </c>
      <c r="P526" s="221" t="s">
        <v>24</v>
      </c>
      <c r="Q526" s="5"/>
      <c r="R526" s="5"/>
      <c r="S526" s="5"/>
      <c r="T526" s="5"/>
      <c r="U526" s="6"/>
      <c r="V526" s="5"/>
      <c r="W526" s="5"/>
      <c r="X526" s="5"/>
      <c r="Y526" s="5"/>
      <c r="Z526" s="5" t="s">
        <v>24</v>
      </c>
      <c r="AA526" s="5"/>
      <c r="AB526" s="80">
        <f t="shared" si="311"/>
        <v>1</v>
      </c>
      <c r="AC526" s="642"/>
      <c r="AD526" s="7"/>
      <c r="AE526" s="7"/>
      <c r="AF526" s="7"/>
      <c r="AG526" s="7"/>
      <c r="AH526" s="7"/>
      <c r="AI526" s="7"/>
      <c r="AJ526" s="7"/>
      <c r="AK526" s="7"/>
      <c r="AL526" s="7"/>
      <c r="AM526" s="7"/>
      <c r="AN526" s="7"/>
      <c r="AO526" s="7"/>
      <c r="AP526" s="7"/>
      <c r="AQ526" s="7"/>
      <c r="AR526" s="7"/>
      <c r="AS526" s="7"/>
      <c r="AT526" s="7"/>
      <c r="AU526" s="7"/>
      <c r="AV526" s="55"/>
      <c r="AW526" s="7"/>
      <c r="AX526" s="7"/>
      <c r="AY526" s="7"/>
      <c r="AZ526" s="7"/>
      <c r="BA526" s="7"/>
      <c r="BB526" s="7"/>
      <c r="BC526" s="7"/>
      <c r="BD526" s="7"/>
      <c r="BE526" s="7"/>
      <c r="BF526" s="7"/>
      <c r="BG526" s="7"/>
      <c r="BH526" s="7"/>
      <c r="BI526" s="7"/>
      <c r="BJ526" s="7"/>
      <c r="BK526" s="7"/>
      <c r="BL526" s="781">
        <v>2</v>
      </c>
      <c r="BM526" s="221">
        <v>2</v>
      </c>
      <c r="BN526" s="221">
        <v>2</v>
      </c>
      <c r="BO526" s="221">
        <v>2</v>
      </c>
      <c r="BP526" s="221">
        <v>2</v>
      </c>
      <c r="BQ526" s="221">
        <v>2</v>
      </c>
      <c r="BR526" s="798">
        <v>2</v>
      </c>
      <c r="BS526" s="226">
        <v>2</v>
      </c>
      <c r="BT526" s="221">
        <v>2</v>
      </c>
      <c r="BU526" s="221">
        <v>2</v>
      </c>
      <c r="BV526" s="221">
        <v>2</v>
      </c>
      <c r="BW526" s="798">
        <v>2</v>
      </c>
      <c r="BX526" s="221">
        <v>2</v>
      </c>
      <c r="BY526" s="798">
        <v>2</v>
      </c>
      <c r="BZ526" s="798">
        <v>2</v>
      </c>
      <c r="CA526" s="221">
        <v>2</v>
      </c>
      <c r="CB526" s="221">
        <v>2</v>
      </c>
      <c r="CC526" s="221">
        <v>1</v>
      </c>
      <c r="CD526" s="337">
        <v>2</v>
      </c>
      <c r="CE526" s="221">
        <v>2</v>
      </c>
      <c r="CF526" s="221">
        <v>2</v>
      </c>
      <c r="CG526" s="221">
        <v>2</v>
      </c>
      <c r="CH526" s="221">
        <v>2</v>
      </c>
      <c r="CI526" s="221">
        <v>2</v>
      </c>
      <c r="CJ526" s="337">
        <v>2</v>
      </c>
      <c r="CK526" s="221">
        <v>2</v>
      </c>
      <c r="CL526" s="222">
        <f t="shared" si="312"/>
        <v>25</v>
      </c>
      <c r="CM526" s="237">
        <f t="shared" si="313"/>
        <v>0.96153846153846156</v>
      </c>
      <c r="CN526" s="222">
        <f t="shared" si="314"/>
        <v>1</v>
      </c>
      <c r="CO526" s="237">
        <f t="shared" si="315"/>
        <v>3.8461538461538464E-2</v>
      </c>
      <c r="CP526" s="222">
        <f t="shared" si="316"/>
        <v>0</v>
      </c>
      <c r="CQ526" s="237">
        <f t="shared" si="317"/>
        <v>0</v>
      </c>
      <c r="CR526" s="222">
        <f t="shared" si="318"/>
        <v>0</v>
      </c>
      <c r="CS526" s="237">
        <f t="shared" si="319"/>
        <v>0</v>
      </c>
      <c r="CT526" s="223">
        <f t="shared" si="320"/>
        <v>1.9615384615384615</v>
      </c>
      <c r="CU526" s="223" t="str">
        <f t="shared" si="321"/>
        <v>Đạt mục tiêu</v>
      </c>
      <c r="CV526" s="5"/>
    </row>
    <row r="527" spans="1:100" s="1" customFormat="1" ht="36" customHeight="1">
      <c r="A527" s="1036"/>
      <c r="B527" s="1024"/>
      <c r="C527" s="1033"/>
      <c r="D527" s="1024"/>
      <c r="E527" s="1033"/>
      <c r="F527" s="1100"/>
      <c r="G527" s="572" t="s">
        <v>2293</v>
      </c>
      <c r="H527" s="572"/>
      <c r="I527" s="550"/>
      <c r="J527" s="107"/>
      <c r="K527" s="473"/>
      <c r="L527" s="5" t="s">
        <v>32</v>
      </c>
      <c r="M527" s="212" t="s">
        <v>31</v>
      </c>
      <c r="N527" s="165" t="s">
        <v>10</v>
      </c>
      <c r="O527" s="221" t="s">
        <v>29</v>
      </c>
      <c r="P527" s="221"/>
      <c r="Q527" s="5"/>
      <c r="R527" s="5"/>
      <c r="S527" s="5"/>
      <c r="T527" s="5"/>
      <c r="U527" s="6"/>
      <c r="V527" s="5"/>
      <c r="W527" s="5"/>
      <c r="X527" s="5"/>
      <c r="Y527" s="5"/>
      <c r="Z527" s="5"/>
      <c r="AA527" s="5"/>
      <c r="AB527" s="80"/>
      <c r="AC527" s="642"/>
      <c r="AD527" s="7"/>
      <c r="AE527" s="7"/>
      <c r="AF527" s="7"/>
      <c r="AG527" s="7"/>
      <c r="AH527" s="7"/>
      <c r="AI527" s="7"/>
      <c r="AJ527" s="7"/>
      <c r="AK527" s="7"/>
      <c r="AL527" s="7"/>
      <c r="AM527" s="7"/>
      <c r="AN527" s="7"/>
      <c r="AO527" s="7"/>
      <c r="AP527" s="7"/>
      <c r="AQ527" s="7"/>
      <c r="AR527" s="7"/>
      <c r="AS527" s="7"/>
      <c r="AT527" s="7"/>
      <c r="AU527" s="7"/>
      <c r="AV527" s="55"/>
      <c r="AW527" s="7"/>
      <c r="AX527" s="7"/>
      <c r="AY527" s="7"/>
      <c r="AZ527" s="7"/>
      <c r="BA527" s="7"/>
      <c r="BB527" s="7"/>
      <c r="BC527" s="7"/>
      <c r="BD527" s="7"/>
      <c r="BE527" s="7"/>
      <c r="BF527" s="7"/>
      <c r="BG527" s="7"/>
      <c r="BH527" s="7"/>
      <c r="BI527" s="7"/>
      <c r="BJ527" s="7"/>
      <c r="BK527" s="7"/>
      <c r="BL527" s="781">
        <v>2</v>
      </c>
      <c r="BM527" s="221">
        <v>2</v>
      </c>
      <c r="BN527" s="221">
        <v>2</v>
      </c>
      <c r="BO527" s="221">
        <v>2</v>
      </c>
      <c r="BP527" s="221">
        <v>2</v>
      </c>
      <c r="BQ527" s="221">
        <v>2</v>
      </c>
      <c r="BR527" s="798">
        <v>2</v>
      </c>
      <c r="BS527" s="226">
        <v>2</v>
      </c>
      <c r="BT527" s="221">
        <v>2</v>
      </c>
      <c r="BU527" s="221">
        <v>2</v>
      </c>
      <c r="BV527" s="221">
        <v>2</v>
      </c>
      <c r="BW527" s="798">
        <v>2</v>
      </c>
      <c r="BX527" s="221">
        <v>2</v>
      </c>
      <c r="BY527" s="798">
        <v>2</v>
      </c>
      <c r="BZ527" s="798">
        <v>2</v>
      </c>
      <c r="CA527" s="221">
        <v>2</v>
      </c>
      <c r="CB527" s="221">
        <v>1</v>
      </c>
      <c r="CC527" s="221">
        <v>2</v>
      </c>
      <c r="CD527" s="337">
        <v>2</v>
      </c>
      <c r="CE527" s="221">
        <v>2</v>
      </c>
      <c r="CF527" s="221">
        <v>2</v>
      </c>
      <c r="CG527" s="221">
        <v>2</v>
      </c>
      <c r="CH527" s="221">
        <v>2</v>
      </c>
      <c r="CI527" s="221">
        <v>2</v>
      </c>
      <c r="CJ527" s="337">
        <v>2</v>
      </c>
      <c r="CK527" s="221">
        <v>2</v>
      </c>
      <c r="CL527" s="222">
        <f t="shared" si="312"/>
        <v>25</v>
      </c>
      <c r="CM527" s="237">
        <f t="shared" si="313"/>
        <v>0.96153846153846156</v>
      </c>
      <c r="CN527" s="222">
        <f t="shared" si="314"/>
        <v>1</v>
      </c>
      <c r="CO527" s="237">
        <f t="shared" si="315"/>
        <v>3.8461538461538464E-2</v>
      </c>
      <c r="CP527" s="222">
        <f t="shared" si="316"/>
        <v>0</v>
      </c>
      <c r="CQ527" s="237">
        <f t="shared" si="317"/>
        <v>0</v>
      </c>
      <c r="CR527" s="222">
        <f t="shared" si="318"/>
        <v>0</v>
      </c>
      <c r="CS527" s="237">
        <f t="shared" si="319"/>
        <v>0</v>
      </c>
      <c r="CT527" s="223">
        <f t="shared" si="320"/>
        <v>1.9615384615384615</v>
      </c>
      <c r="CU527" s="223" t="str">
        <f t="shared" si="321"/>
        <v>Đạt mục tiêu</v>
      </c>
      <c r="CV527" s="5"/>
    </row>
    <row r="528" spans="1:100" s="1" customFormat="1" ht="36" customHeight="1">
      <c r="A528" s="1036"/>
      <c r="B528" s="1024"/>
      <c r="C528" s="1033"/>
      <c r="D528" s="1024"/>
      <c r="E528" s="1033"/>
      <c r="F528" s="1100"/>
      <c r="G528" s="290" t="s">
        <v>2294</v>
      </c>
      <c r="H528" s="290"/>
      <c r="I528" s="550"/>
      <c r="J528" s="107"/>
      <c r="K528" s="473"/>
      <c r="L528" s="5" t="s">
        <v>32</v>
      </c>
      <c r="M528" s="212" t="s">
        <v>31</v>
      </c>
      <c r="N528" s="165" t="s">
        <v>10</v>
      </c>
      <c r="O528" s="221" t="s">
        <v>29</v>
      </c>
      <c r="P528" s="221"/>
      <c r="Q528" s="5"/>
      <c r="R528" s="5"/>
      <c r="S528" s="5"/>
      <c r="T528" s="5"/>
      <c r="U528" s="6"/>
      <c r="V528" s="5"/>
      <c r="W528" s="5"/>
      <c r="X528" s="5"/>
      <c r="Y528" s="5"/>
      <c r="Z528" s="5"/>
      <c r="AA528" s="5"/>
      <c r="AB528" s="80"/>
      <c r="AC528" s="642"/>
      <c r="AD528" s="7"/>
      <c r="AE528" s="7"/>
      <c r="AF528" s="7"/>
      <c r="AG528" s="7"/>
      <c r="AH528" s="7"/>
      <c r="AI528" s="7"/>
      <c r="AJ528" s="7"/>
      <c r="AK528" s="7"/>
      <c r="AL528" s="7"/>
      <c r="AM528" s="7"/>
      <c r="AN528" s="7"/>
      <c r="AO528" s="7"/>
      <c r="AP528" s="7"/>
      <c r="AQ528" s="7"/>
      <c r="AR528" s="7"/>
      <c r="AS528" s="7"/>
      <c r="AT528" s="7"/>
      <c r="AU528" s="7"/>
      <c r="AV528" s="55"/>
      <c r="AW528" s="7"/>
      <c r="AX528" s="7"/>
      <c r="AY528" s="7"/>
      <c r="AZ528" s="7"/>
      <c r="BA528" s="7"/>
      <c r="BB528" s="7"/>
      <c r="BC528" s="7"/>
      <c r="BD528" s="7"/>
      <c r="BE528" s="7"/>
      <c r="BF528" s="7"/>
      <c r="BG528" s="7"/>
      <c r="BH528" s="7"/>
      <c r="BI528" s="7"/>
      <c r="BJ528" s="7"/>
      <c r="BK528" s="7"/>
      <c r="BL528" s="781">
        <v>2</v>
      </c>
      <c r="BM528" s="221">
        <v>2</v>
      </c>
      <c r="BN528" s="221">
        <v>2</v>
      </c>
      <c r="BO528" s="221">
        <v>2</v>
      </c>
      <c r="BP528" s="221">
        <v>2</v>
      </c>
      <c r="BQ528" s="221">
        <v>2</v>
      </c>
      <c r="BR528" s="798">
        <v>2</v>
      </c>
      <c r="BS528" s="226">
        <v>2</v>
      </c>
      <c r="BT528" s="221">
        <v>2</v>
      </c>
      <c r="BU528" s="221">
        <v>2</v>
      </c>
      <c r="BV528" s="221">
        <v>2</v>
      </c>
      <c r="BW528" s="798">
        <v>2</v>
      </c>
      <c r="BX528" s="221">
        <v>2</v>
      </c>
      <c r="BY528" s="798">
        <v>2</v>
      </c>
      <c r="BZ528" s="798">
        <v>2</v>
      </c>
      <c r="CA528" s="221">
        <v>2</v>
      </c>
      <c r="CB528" s="221">
        <v>2</v>
      </c>
      <c r="CC528" s="221">
        <v>2</v>
      </c>
      <c r="CD528" s="337">
        <v>2</v>
      </c>
      <c r="CE528" s="221">
        <v>2</v>
      </c>
      <c r="CF528" s="221">
        <v>2</v>
      </c>
      <c r="CG528" s="221">
        <v>2</v>
      </c>
      <c r="CH528" s="221">
        <v>2</v>
      </c>
      <c r="CI528" s="221">
        <v>2</v>
      </c>
      <c r="CJ528" s="337">
        <v>2</v>
      </c>
      <c r="CK528" s="221">
        <v>2</v>
      </c>
      <c r="CL528" s="222">
        <f t="shared" si="312"/>
        <v>26</v>
      </c>
      <c r="CM528" s="237">
        <f t="shared" si="313"/>
        <v>1</v>
      </c>
      <c r="CN528" s="222">
        <f t="shared" si="314"/>
        <v>0</v>
      </c>
      <c r="CO528" s="237">
        <f t="shared" si="315"/>
        <v>0</v>
      </c>
      <c r="CP528" s="222">
        <f t="shared" si="316"/>
        <v>0</v>
      </c>
      <c r="CQ528" s="237">
        <f t="shared" si="317"/>
        <v>0</v>
      </c>
      <c r="CR528" s="222">
        <f t="shared" si="318"/>
        <v>0</v>
      </c>
      <c r="CS528" s="237">
        <f t="shared" si="319"/>
        <v>0</v>
      </c>
      <c r="CT528" s="223">
        <f t="shared" si="320"/>
        <v>2</v>
      </c>
      <c r="CU528" s="223" t="str">
        <f t="shared" si="321"/>
        <v>Đạt mục tiêu</v>
      </c>
      <c r="CV528" s="5"/>
    </row>
    <row r="529" spans="1:100" s="1" customFormat="1" ht="36" customHeight="1">
      <c r="A529" s="1036"/>
      <c r="B529" s="1024"/>
      <c r="C529" s="1033"/>
      <c r="D529" s="1024"/>
      <c r="E529" s="1033"/>
      <c r="F529" s="1100"/>
      <c r="G529" s="290" t="s">
        <v>1820</v>
      </c>
      <c r="H529" s="290"/>
      <c r="I529" s="550"/>
      <c r="J529" s="107"/>
      <c r="K529" s="473"/>
      <c r="L529" s="5" t="s">
        <v>32</v>
      </c>
      <c r="M529" s="212" t="s">
        <v>31</v>
      </c>
      <c r="N529" s="165" t="s">
        <v>10</v>
      </c>
      <c r="O529" s="221" t="s">
        <v>29</v>
      </c>
      <c r="P529" s="221"/>
      <c r="Q529" s="5"/>
      <c r="R529" s="5"/>
      <c r="S529" s="5"/>
      <c r="T529" s="5"/>
      <c r="U529" s="6"/>
      <c r="V529" s="5"/>
      <c r="W529" s="5"/>
      <c r="X529" s="5"/>
      <c r="Y529" s="5"/>
      <c r="Z529" s="5"/>
      <c r="AA529" s="5"/>
      <c r="AB529" s="80"/>
      <c r="AC529" s="642"/>
      <c r="AD529" s="7"/>
      <c r="AE529" s="7"/>
      <c r="AF529" s="7"/>
      <c r="AG529" s="7"/>
      <c r="AH529" s="7"/>
      <c r="AI529" s="7"/>
      <c r="AJ529" s="7"/>
      <c r="AK529" s="7"/>
      <c r="AL529" s="7"/>
      <c r="AM529" s="7"/>
      <c r="AN529" s="7"/>
      <c r="AO529" s="7"/>
      <c r="AP529" s="7"/>
      <c r="AQ529" s="7"/>
      <c r="AR529" s="7"/>
      <c r="AS529" s="7"/>
      <c r="AT529" s="7"/>
      <c r="AU529" s="7"/>
      <c r="AV529" s="55"/>
      <c r="AW529" s="7"/>
      <c r="AX529" s="7"/>
      <c r="AY529" s="7"/>
      <c r="AZ529" s="7"/>
      <c r="BA529" s="7"/>
      <c r="BB529" s="7"/>
      <c r="BC529" s="7"/>
      <c r="BD529" s="7"/>
      <c r="BE529" s="7"/>
      <c r="BF529" s="7"/>
      <c r="BG529" s="7"/>
      <c r="BH529" s="7"/>
      <c r="BI529" s="7"/>
      <c r="BJ529" s="7"/>
      <c r="BK529" s="7"/>
      <c r="BL529" s="781">
        <v>2</v>
      </c>
      <c r="BM529" s="221">
        <v>2</v>
      </c>
      <c r="BN529" s="221">
        <v>2</v>
      </c>
      <c r="BO529" s="221">
        <v>2</v>
      </c>
      <c r="BP529" s="221">
        <v>2</v>
      </c>
      <c r="BQ529" s="221">
        <v>2</v>
      </c>
      <c r="BR529" s="798">
        <v>2</v>
      </c>
      <c r="BS529" s="226">
        <v>2</v>
      </c>
      <c r="BT529" s="221">
        <v>2</v>
      </c>
      <c r="BU529" s="221">
        <v>2</v>
      </c>
      <c r="BV529" s="221">
        <v>2</v>
      </c>
      <c r="BW529" s="798">
        <v>2</v>
      </c>
      <c r="BX529" s="221">
        <v>2</v>
      </c>
      <c r="BY529" s="798">
        <v>2</v>
      </c>
      <c r="BZ529" s="798">
        <v>2</v>
      </c>
      <c r="CA529" s="221">
        <v>2</v>
      </c>
      <c r="CB529" s="221">
        <v>2</v>
      </c>
      <c r="CC529" s="221">
        <v>2</v>
      </c>
      <c r="CD529" s="337">
        <v>2</v>
      </c>
      <c r="CE529" s="221">
        <v>2</v>
      </c>
      <c r="CF529" s="221">
        <v>2</v>
      </c>
      <c r="CG529" s="221">
        <v>2</v>
      </c>
      <c r="CH529" s="221">
        <v>2</v>
      </c>
      <c r="CI529" s="221">
        <v>2</v>
      </c>
      <c r="CJ529" s="337">
        <v>2</v>
      </c>
      <c r="CK529" s="221">
        <v>2</v>
      </c>
      <c r="CL529" s="222">
        <f t="shared" si="312"/>
        <v>26</v>
      </c>
      <c r="CM529" s="237">
        <f t="shared" si="313"/>
        <v>1</v>
      </c>
      <c r="CN529" s="222">
        <f t="shared" si="314"/>
        <v>0</v>
      </c>
      <c r="CO529" s="237">
        <f t="shared" si="315"/>
        <v>0</v>
      </c>
      <c r="CP529" s="222">
        <f t="shared" si="316"/>
        <v>0</v>
      </c>
      <c r="CQ529" s="237">
        <f t="shared" si="317"/>
        <v>0</v>
      </c>
      <c r="CR529" s="222">
        <f t="shared" si="318"/>
        <v>0</v>
      </c>
      <c r="CS529" s="237">
        <f t="shared" si="319"/>
        <v>0</v>
      </c>
      <c r="CT529" s="223">
        <f t="shared" si="320"/>
        <v>2</v>
      </c>
      <c r="CU529" s="223" t="str">
        <f t="shared" si="321"/>
        <v>Đạt mục tiêu</v>
      </c>
      <c r="CV529" s="5"/>
    </row>
    <row r="530" spans="1:100" s="1" customFormat="1" ht="52">
      <c r="A530" s="1036"/>
      <c r="B530" s="1024"/>
      <c r="C530" s="1033"/>
      <c r="D530" s="1024"/>
      <c r="E530" s="1033"/>
      <c r="F530" s="1100" t="s">
        <v>1517</v>
      </c>
      <c r="G530" s="290" t="s">
        <v>1423</v>
      </c>
      <c r="H530" s="290"/>
      <c r="I530" s="625"/>
      <c r="J530" s="44"/>
      <c r="K530" s="508"/>
      <c r="L530" s="5" t="s">
        <v>32</v>
      </c>
      <c r="M530" s="212" t="s">
        <v>31</v>
      </c>
      <c r="N530" s="165" t="s">
        <v>10</v>
      </c>
      <c r="O530" s="221" t="s">
        <v>29</v>
      </c>
      <c r="P530" s="221" t="s">
        <v>24</v>
      </c>
      <c r="Q530" s="5" t="s">
        <v>24</v>
      </c>
      <c r="R530" s="5"/>
      <c r="S530" s="5"/>
      <c r="T530" s="5"/>
      <c r="U530" s="6"/>
      <c r="V530" s="5"/>
      <c r="W530" s="5"/>
      <c r="X530" s="5"/>
      <c r="Y530" s="5"/>
      <c r="Z530" s="5"/>
      <c r="AA530" s="5"/>
      <c r="AB530" s="80">
        <f t="shared" si="311"/>
        <v>1</v>
      </c>
      <c r="AC530" s="565"/>
      <c r="AD530" s="5"/>
      <c r="AE530" s="5" t="s">
        <v>1318</v>
      </c>
      <c r="AF530" s="5"/>
      <c r="AG530" s="7"/>
      <c r="AH530" s="7"/>
      <c r="AI530" s="7"/>
      <c r="AJ530" s="7"/>
      <c r="AK530" s="7"/>
      <c r="AL530" s="7"/>
      <c r="AM530" s="7"/>
      <c r="AN530" s="7"/>
      <c r="AO530" s="7"/>
      <c r="AP530" s="7"/>
      <c r="AQ530" s="7"/>
      <c r="AR530" s="7"/>
      <c r="AS530" s="7"/>
      <c r="AT530" s="7"/>
      <c r="AU530" s="7"/>
      <c r="AV530" s="55"/>
      <c r="AW530" s="7"/>
      <c r="AX530" s="7"/>
      <c r="AY530" s="7"/>
      <c r="AZ530" s="7"/>
      <c r="BA530" s="7"/>
      <c r="BB530" s="7"/>
      <c r="BC530" s="7"/>
      <c r="BD530" s="7"/>
      <c r="BE530" s="7"/>
      <c r="BF530" s="7"/>
      <c r="BG530" s="7"/>
      <c r="BH530" s="7"/>
      <c r="BI530" s="7"/>
      <c r="BJ530" s="7"/>
      <c r="BK530" s="7"/>
      <c r="BL530" s="781">
        <v>2</v>
      </c>
      <c r="BM530" s="221">
        <v>2</v>
      </c>
      <c r="BN530" s="221">
        <v>2</v>
      </c>
      <c r="BO530" s="221">
        <v>2</v>
      </c>
      <c r="BP530" s="221">
        <v>2</v>
      </c>
      <c r="BQ530" s="221">
        <v>2</v>
      </c>
      <c r="BR530" s="798">
        <v>2</v>
      </c>
      <c r="BS530" s="226">
        <v>2</v>
      </c>
      <c r="BT530" s="221">
        <v>2</v>
      </c>
      <c r="BU530" s="221">
        <v>2</v>
      </c>
      <c r="BV530" s="221">
        <v>2</v>
      </c>
      <c r="BW530" s="798">
        <v>2</v>
      </c>
      <c r="BX530" s="221">
        <v>2</v>
      </c>
      <c r="BY530" s="798">
        <v>2</v>
      </c>
      <c r="BZ530" s="798">
        <v>2</v>
      </c>
      <c r="CA530" s="221">
        <v>2</v>
      </c>
      <c r="CB530" s="221">
        <v>2</v>
      </c>
      <c r="CC530" s="221">
        <v>2</v>
      </c>
      <c r="CD530" s="337">
        <v>2</v>
      </c>
      <c r="CE530" s="221">
        <v>2</v>
      </c>
      <c r="CF530" s="221">
        <v>2</v>
      </c>
      <c r="CG530" s="221">
        <v>2</v>
      </c>
      <c r="CH530" s="221">
        <v>2</v>
      </c>
      <c r="CI530" s="221">
        <v>2</v>
      </c>
      <c r="CJ530" s="337">
        <v>2</v>
      </c>
      <c r="CK530" s="221">
        <v>2</v>
      </c>
      <c r="CL530" s="222">
        <f t="shared" si="312"/>
        <v>26</v>
      </c>
      <c r="CM530" s="237">
        <f t="shared" si="313"/>
        <v>1</v>
      </c>
      <c r="CN530" s="222">
        <f t="shared" si="314"/>
        <v>0</v>
      </c>
      <c r="CO530" s="237">
        <f t="shared" si="315"/>
        <v>0</v>
      </c>
      <c r="CP530" s="222">
        <f t="shared" si="316"/>
        <v>0</v>
      </c>
      <c r="CQ530" s="237">
        <f t="shared" si="317"/>
        <v>0</v>
      </c>
      <c r="CR530" s="222">
        <f t="shared" si="318"/>
        <v>0</v>
      </c>
      <c r="CS530" s="237">
        <f t="shared" si="319"/>
        <v>0</v>
      </c>
      <c r="CT530" s="223">
        <f t="shared" si="320"/>
        <v>2</v>
      </c>
      <c r="CU530" s="223" t="str">
        <f t="shared" si="321"/>
        <v>Đạt mục tiêu</v>
      </c>
      <c r="CV530" s="5"/>
    </row>
    <row r="531" spans="1:100" s="1" customFormat="1" ht="52">
      <c r="A531" s="1036"/>
      <c r="B531" s="1024"/>
      <c r="C531" s="1033"/>
      <c r="D531" s="1024"/>
      <c r="E531" s="1033"/>
      <c r="F531" s="1101"/>
      <c r="G531" s="290" t="s">
        <v>2881</v>
      </c>
      <c r="H531" s="290"/>
      <c r="I531" s="726" t="s">
        <v>2418</v>
      </c>
      <c r="J531" s="44"/>
      <c r="K531" s="508"/>
      <c r="L531" s="44" t="s">
        <v>32</v>
      </c>
      <c r="M531" s="212" t="s">
        <v>31</v>
      </c>
      <c r="N531" s="165" t="s">
        <v>10</v>
      </c>
      <c r="O531" s="221" t="s">
        <v>29</v>
      </c>
      <c r="P531" s="221" t="s">
        <v>24</v>
      </c>
      <c r="Q531" s="5"/>
      <c r="R531" s="5" t="s">
        <v>24</v>
      </c>
      <c r="S531" s="5"/>
      <c r="T531" s="5"/>
      <c r="U531" s="6"/>
      <c r="V531" s="5"/>
      <c r="W531" s="5"/>
      <c r="X531" s="5"/>
      <c r="Y531" s="5"/>
      <c r="Z531" s="5"/>
      <c r="AA531" s="5"/>
      <c r="AB531" s="80">
        <f t="shared" si="311"/>
        <v>1</v>
      </c>
      <c r="AC531" s="642"/>
      <c r="AD531" s="7"/>
      <c r="AE531" s="7"/>
      <c r="AF531" s="7"/>
      <c r="AG531" s="7"/>
      <c r="AH531" s="7" t="s">
        <v>1318</v>
      </c>
      <c r="AI531" s="7"/>
      <c r="AJ531" s="7"/>
      <c r="AK531" s="7"/>
      <c r="AL531" s="7"/>
      <c r="AM531" s="7"/>
      <c r="AN531" s="7"/>
      <c r="AO531" s="7"/>
      <c r="AP531" s="7"/>
      <c r="AQ531" s="7"/>
      <c r="AR531" s="7"/>
      <c r="AS531" s="7"/>
      <c r="AT531" s="7"/>
      <c r="AU531" s="7"/>
      <c r="AV531" s="55"/>
      <c r="AW531" s="7"/>
      <c r="AX531" s="7"/>
      <c r="AY531" s="7"/>
      <c r="AZ531" s="7"/>
      <c r="BA531" s="7"/>
      <c r="BB531" s="7"/>
      <c r="BC531" s="7"/>
      <c r="BD531" s="7"/>
      <c r="BE531" s="7"/>
      <c r="BF531" s="7"/>
      <c r="BG531" s="7"/>
      <c r="BH531" s="7"/>
      <c r="BI531" s="7"/>
      <c r="BJ531" s="7"/>
      <c r="BK531" s="7"/>
      <c r="BL531" s="781">
        <v>2</v>
      </c>
      <c r="BM531" s="221">
        <v>2</v>
      </c>
      <c r="BN531" s="221">
        <v>2</v>
      </c>
      <c r="BO531" s="221">
        <v>2</v>
      </c>
      <c r="BP531" s="221">
        <v>2</v>
      </c>
      <c r="BQ531" s="221">
        <v>1</v>
      </c>
      <c r="BR531" s="798">
        <v>2</v>
      </c>
      <c r="BS531" s="226">
        <v>2</v>
      </c>
      <c r="BT531" s="221">
        <v>2</v>
      </c>
      <c r="BU531" s="221">
        <v>2</v>
      </c>
      <c r="BV531" s="221">
        <v>2</v>
      </c>
      <c r="BW531" s="798">
        <v>2</v>
      </c>
      <c r="BX531" s="221">
        <v>2</v>
      </c>
      <c r="BY531" s="798">
        <v>2</v>
      </c>
      <c r="BZ531" s="798">
        <v>2</v>
      </c>
      <c r="CA531" s="221">
        <v>2</v>
      </c>
      <c r="CB531" s="221">
        <v>2</v>
      </c>
      <c r="CC531" s="221">
        <v>2</v>
      </c>
      <c r="CD531" s="337">
        <v>2</v>
      </c>
      <c r="CE531" s="221">
        <v>2</v>
      </c>
      <c r="CF531" s="221">
        <v>2</v>
      </c>
      <c r="CG531" s="221">
        <v>2</v>
      </c>
      <c r="CH531" s="221">
        <v>2</v>
      </c>
      <c r="CI531" s="221">
        <v>2</v>
      </c>
      <c r="CJ531" s="337">
        <v>2</v>
      </c>
      <c r="CK531" s="221">
        <v>2</v>
      </c>
      <c r="CL531" s="222">
        <f t="shared" si="312"/>
        <v>25</v>
      </c>
      <c r="CM531" s="237">
        <f t="shared" si="313"/>
        <v>0.96153846153846156</v>
      </c>
      <c r="CN531" s="222">
        <f t="shared" si="314"/>
        <v>1</v>
      </c>
      <c r="CO531" s="237">
        <f t="shared" si="315"/>
        <v>3.8461538461538464E-2</v>
      </c>
      <c r="CP531" s="222">
        <f t="shared" si="316"/>
        <v>0</v>
      </c>
      <c r="CQ531" s="237">
        <f t="shared" si="317"/>
        <v>0</v>
      </c>
      <c r="CR531" s="222">
        <f t="shared" si="318"/>
        <v>0</v>
      </c>
      <c r="CS531" s="237">
        <f t="shared" si="319"/>
        <v>0</v>
      </c>
      <c r="CT531" s="223">
        <f t="shared" si="320"/>
        <v>1.9615384615384615</v>
      </c>
      <c r="CU531" s="223" t="str">
        <f t="shared" si="321"/>
        <v>Đạt mục tiêu</v>
      </c>
      <c r="CV531" s="5"/>
    </row>
    <row r="532" spans="1:100" s="1" customFormat="1" ht="52">
      <c r="A532" s="1036"/>
      <c r="B532" s="1024"/>
      <c r="C532" s="1033"/>
      <c r="D532" s="1024"/>
      <c r="E532" s="1033"/>
      <c r="F532" s="1100"/>
      <c r="G532" s="289" t="s">
        <v>2894</v>
      </c>
      <c r="H532" s="289"/>
      <c r="I532" s="709" t="s">
        <v>2872</v>
      </c>
      <c r="J532" s="44"/>
      <c r="K532" s="508"/>
      <c r="L532" s="16" t="s">
        <v>32</v>
      </c>
      <c r="M532" s="212" t="s">
        <v>31</v>
      </c>
      <c r="N532" s="165" t="s">
        <v>10</v>
      </c>
      <c r="O532" s="221" t="s">
        <v>29</v>
      </c>
      <c r="P532" s="221" t="s">
        <v>24</v>
      </c>
      <c r="Q532" s="5"/>
      <c r="R532" s="5"/>
      <c r="S532" s="5" t="s">
        <v>24</v>
      </c>
      <c r="T532" s="5"/>
      <c r="U532" s="6"/>
      <c r="V532" s="5"/>
      <c r="W532" s="5"/>
      <c r="X532" s="5"/>
      <c r="Y532" s="5"/>
      <c r="Z532" s="5"/>
      <c r="AA532" s="5"/>
      <c r="AB532" s="80">
        <f t="shared" si="311"/>
        <v>1</v>
      </c>
      <c r="AC532" s="642"/>
      <c r="AD532" s="7"/>
      <c r="AE532" s="7"/>
      <c r="AF532" s="7"/>
      <c r="AG532" s="7"/>
      <c r="AH532" s="7"/>
      <c r="AI532" s="7"/>
      <c r="AJ532" s="7"/>
      <c r="AK532" s="7"/>
      <c r="AL532" s="7"/>
      <c r="AM532" s="7" t="s">
        <v>1404</v>
      </c>
      <c r="AN532" s="7" t="s">
        <v>1318</v>
      </c>
      <c r="AO532" s="7"/>
      <c r="AP532" s="7"/>
      <c r="AQ532" s="7"/>
      <c r="AR532" s="7"/>
      <c r="AS532" s="7"/>
      <c r="AT532" s="7"/>
      <c r="AU532" s="7"/>
      <c r="AV532" s="55"/>
      <c r="AW532" s="7"/>
      <c r="AX532" s="7"/>
      <c r="AY532" s="7"/>
      <c r="AZ532" s="7"/>
      <c r="BA532" s="7"/>
      <c r="BB532" s="7"/>
      <c r="BC532" s="7"/>
      <c r="BD532" s="7"/>
      <c r="BE532" s="7"/>
      <c r="BF532" s="7"/>
      <c r="BG532" s="7"/>
      <c r="BH532" s="7"/>
      <c r="BI532" s="7"/>
      <c r="BJ532" s="7"/>
      <c r="BK532" s="7"/>
      <c r="BL532" s="781">
        <v>2</v>
      </c>
      <c r="BM532" s="221">
        <v>2</v>
      </c>
      <c r="BN532" s="221">
        <v>2</v>
      </c>
      <c r="BO532" s="221">
        <v>2</v>
      </c>
      <c r="BP532" s="221">
        <v>2</v>
      </c>
      <c r="BQ532" s="221">
        <v>2</v>
      </c>
      <c r="BR532" s="798">
        <v>2</v>
      </c>
      <c r="BS532" s="226">
        <v>2</v>
      </c>
      <c r="BT532" s="221">
        <v>2</v>
      </c>
      <c r="BU532" s="221">
        <v>2</v>
      </c>
      <c r="BV532" s="221">
        <v>2</v>
      </c>
      <c r="BW532" s="798">
        <v>2</v>
      </c>
      <c r="BX532" s="221">
        <v>1</v>
      </c>
      <c r="BY532" s="798">
        <v>2</v>
      </c>
      <c r="BZ532" s="798">
        <v>2</v>
      </c>
      <c r="CA532" s="221">
        <v>2</v>
      </c>
      <c r="CB532" s="221">
        <v>2</v>
      </c>
      <c r="CC532" s="221">
        <v>2</v>
      </c>
      <c r="CD532" s="337">
        <v>2</v>
      </c>
      <c r="CE532" s="221">
        <v>2</v>
      </c>
      <c r="CF532" s="221">
        <v>2</v>
      </c>
      <c r="CG532" s="221">
        <v>2</v>
      </c>
      <c r="CH532" s="221">
        <v>2</v>
      </c>
      <c r="CI532" s="221">
        <v>2</v>
      </c>
      <c r="CJ532" s="337">
        <v>2</v>
      </c>
      <c r="CK532" s="221">
        <v>2</v>
      </c>
      <c r="CL532" s="222">
        <f t="shared" si="312"/>
        <v>25</v>
      </c>
      <c r="CM532" s="237">
        <f t="shared" si="313"/>
        <v>0.96153846153846156</v>
      </c>
      <c r="CN532" s="222">
        <f t="shared" si="314"/>
        <v>1</v>
      </c>
      <c r="CO532" s="237">
        <f t="shared" si="315"/>
        <v>3.8461538461538464E-2</v>
      </c>
      <c r="CP532" s="222">
        <f t="shared" si="316"/>
        <v>0</v>
      </c>
      <c r="CQ532" s="237">
        <f t="shared" si="317"/>
        <v>0</v>
      </c>
      <c r="CR532" s="222">
        <f t="shared" si="318"/>
        <v>0</v>
      </c>
      <c r="CS532" s="237">
        <f t="shared" si="319"/>
        <v>0</v>
      </c>
      <c r="CT532" s="223">
        <f t="shared" si="320"/>
        <v>1.9615384615384615</v>
      </c>
      <c r="CU532" s="223" t="str">
        <f t="shared" si="321"/>
        <v>Đạt mục tiêu</v>
      </c>
      <c r="CV532" s="5"/>
    </row>
    <row r="533" spans="1:100" s="1" customFormat="1" ht="34.5">
      <c r="A533" s="1036"/>
      <c r="B533" s="1024"/>
      <c r="C533" s="1033"/>
      <c r="D533" s="1024"/>
      <c r="E533" s="1033"/>
      <c r="F533" s="1100"/>
      <c r="G533" s="289" t="s">
        <v>2870</v>
      </c>
      <c r="H533" s="289"/>
      <c r="I533" s="709" t="s">
        <v>2871</v>
      </c>
      <c r="J533" s="44"/>
      <c r="K533" s="508"/>
      <c r="L533" s="16"/>
      <c r="M533" s="212"/>
      <c r="N533" s="165"/>
      <c r="O533" s="221"/>
      <c r="P533" s="221"/>
      <c r="Q533" s="5"/>
      <c r="R533" s="5"/>
      <c r="S533" s="5"/>
      <c r="T533" s="5"/>
      <c r="U533" s="6"/>
      <c r="V533" s="5"/>
      <c r="W533" s="5"/>
      <c r="X533" s="5"/>
      <c r="Y533" s="5"/>
      <c r="Z533" s="5"/>
      <c r="AA533" s="5"/>
      <c r="AB533" s="80"/>
      <c r="AC533" s="642"/>
      <c r="AD533" s="7"/>
      <c r="AE533" s="7"/>
      <c r="AF533" s="7"/>
      <c r="AG533" s="7"/>
      <c r="AH533" s="7"/>
      <c r="AI533" s="7"/>
      <c r="AJ533" s="7"/>
      <c r="AK533" s="7"/>
      <c r="AL533" s="7"/>
      <c r="AM533" s="7"/>
      <c r="AN533" s="7"/>
      <c r="AO533" s="7"/>
      <c r="AP533" s="7"/>
      <c r="AQ533" s="7"/>
      <c r="AR533" s="7"/>
      <c r="AS533" s="7"/>
      <c r="AT533" s="7"/>
      <c r="AU533" s="7"/>
      <c r="AV533" s="55"/>
      <c r="AW533" s="7"/>
      <c r="AX533" s="7"/>
      <c r="AY533" s="7"/>
      <c r="AZ533" s="7"/>
      <c r="BA533" s="7"/>
      <c r="BB533" s="7"/>
      <c r="BC533" s="7"/>
      <c r="BD533" s="7"/>
      <c r="BE533" s="7"/>
      <c r="BF533" s="7"/>
      <c r="BG533" s="7"/>
      <c r="BH533" s="7"/>
      <c r="BI533" s="7"/>
      <c r="BJ533" s="7"/>
      <c r="BK533" s="7"/>
      <c r="BL533" s="781">
        <v>2</v>
      </c>
      <c r="BM533" s="221">
        <v>2</v>
      </c>
      <c r="BN533" s="221">
        <v>2</v>
      </c>
      <c r="BO533" s="221">
        <v>2</v>
      </c>
      <c r="BP533" s="221">
        <v>2</v>
      </c>
      <c r="BQ533" s="221">
        <v>2</v>
      </c>
      <c r="BR533" s="798">
        <v>2</v>
      </c>
      <c r="BS533" s="226">
        <v>2</v>
      </c>
      <c r="BT533" s="221">
        <v>2</v>
      </c>
      <c r="BU533" s="221">
        <v>2</v>
      </c>
      <c r="BV533" s="221">
        <v>2</v>
      </c>
      <c r="BW533" s="798">
        <v>2</v>
      </c>
      <c r="BX533" s="221">
        <v>2</v>
      </c>
      <c r="BY533" s="798">
        <v>1</v>
      </c>
      <c r="BZ533" s="798">
        <v>2</v>
      </c>
      <c r="CA533" s="221">
        <v>2</v>
      </c>
      <c r="CB533" s="221">
        <v>2</v>
      </c>
      <c r="CC533" s="221">
        <v>2</v>
      </c>
      <c r="CD533" s="337">
        <v>2</v>
      </c>
      <c r="CE533" s="221">
        <v>2</v>
      </c>
      <c r="CF533" s="221">
        <v>2</v>
      </c>
      <c r="CG533" s="221">
        <v>2</v>
      </c>
      <c r="CH533" s="221">
        <v>2</v>
      </c>
      <c r="CI533" s="221">
        <v>2</v>
      </c>
      <c r="CJ533" s="337">
        <v>2</v>
      </c>
      <c r="CK533" s="221">
        <v>2</v>
      </c>
      <c r="CL533" s="222">
        <f t="shared" si="312"/>
        <v>25</v>
      </c>
      <c r="CM533" s="237">
        <f t="shared" si="313"/>
        <v>0.96153846153846156</v>
      </c>
      <c r="CN533" s="222">
        <f t="shared" si="314"/>
        <v>1</v>
      </c>
      <c r="CO533" s="237">
        <f t="shared" si="315"/>
        <v>3.8461538461538464E-2</v>
      </c>
      <c r="CP533" s="222">
        <f t="shared" si="316"/>
        <v>0</v>
      </c>
      <c r="CQ533" s="237">
        <f t="shared" si="317"/>
        <v>0</v>
      </c>
      <c r="CR533" s="222">
        <f t="shared" si="318"/>
        <v>0</v>
      </c>
      <c r="CS533" s="237">
        <f t="shared" si="319"/>
        <v>0</v>
      </c>
      <c r="CT533" s="223">
        <f t="shared" si="320"/>
        <v>1.9615384615384615</v>
      </c>
      <c r="CU533" s="223" t="str">
        <f t="shared" si="321"/>
        <v>Đạt mục tiêu</v>
      </c>
      <c r="CV533" s="5"/>
    </row>
    <row r="534" spans="1:100" s="1" customFormat="1" ht="52">
      <c r="A534" s="1036"/>
      <c r="B534" s="1024"/>
      <c r="C534" s="1033"/>
      <c r="D534" s="1024"/>
      <c r="E534" s="1033"/>
      <c r="F534" s="1100"/>
      <c r="G534" s="289" t="s">
        <v>2994</v>
      </c>
      <c r="H534" s="289"/>
      <c r="I534" s="709" t="s">
        <v>2449</v>
      </c>
      <c r="J534" s="44"/>
      <c r="K534" s="508"/>
      <c r="L534" s="5" t="s">
        <v>32</v>
      </c>
      <c r="M534" s="212" t="s">
        <v>31</v>
      </c>
      <c r="N534" s="165" t="s">
        <v>10</v>
      </c>
      <c r="O534" s="221" t="s">
        <v>29</v>
      </c>
      <c r="P534" s="221" t="s">
        <v>24</v>
      </c>
      <c r="Q534" s="5"/>
      <c r="R534" s="5"/>
      <c r="S534" s="5"/>
      <c r="T534" s="5" t="s">
        <v>24</v>
      </c>
      <c r="U534" s="6"/>
      <c r="V534" s="5"/>
      <c r="W534" s="5"/>
      <c r="X534" s="5"/>
      <c r="Y534" s="5"/>
      <c r="Z534" s="5"/>
      <c r="AA534" s="5"/>
      <c r="AB534" s="80">
        <f t="shared" si="311"/>
        <v>1</v>
      </c>
      <c r="AC534" s="642"/>
      <c r="AD534" s="7"/>
      <c r="AE534" s="7"/>
      <c r="AF534" s="7"/>
      <c r="AG534" s="7"/>
      <c r="AH534" s="7"/>
      <c r="AI534" s="7"/>
      <c r="AJ534" s="7"/>
      <c r="AK534" s="7"/>
      <c r="AL534" s="7"/>
      <c r="AM534" s="7"/>
      <c r="AN534" s="7"/>
      <c r="AO534" s="7"/>
      <c r="AP534" s="55"/>
      <c r="AQ534" s="55" t="s">
        <v>1318</v>
      </c>
      <c r="AR534" s="55"/>
      <c r="AS534" s="7"/>
      <c r="AT534" s="7"/>
      <c r="AU534" s="7"/>
      <c r="AV534" s="55"/>
      <c r="AW534" s="7"/>
      <c r="AX534" s="7"/>
      <c r="AY534" s="7"/>
      <c r="AZ534" s="7"/>
      <c r="BA534" s="7"/>
      <c r="BB534" s="7"/>
      <c r="BC534" s="7"/>
      <c r="BD534" s="7"/>
      <c r="BE534" s="7"/>
      <c r="BF534" s="7"/>
      <c r="BG534" s="7"/>
      <c r="BH534" s="7"/>
      <c r="BI534" s="7"/>
      <c r="BJ534" s="7"/>
      <c r="BK534" s="7"/>
      <c r="BL534" s="781">
        <v>1</v>
      </c>
      <c r="BM534" s="221">
        <v>2</v>
      </c>
      <c r="BN534" s="221">
        <v>2</v>
      </c>
      <c r="BO534" s="221">
        <v>2</v>
      </c>
      <c r="BP534" s="221">
        <v>2</v>
      </c>
      <c r="BQ534" s="221">
        <v>2</v>
      </c>
      <c r="BR534" s="798">
        <v>2</v>
      </c>
      <c r="BS534" s="226">
        <v>2</v>
      </c>
      <c r="BT534" s="221">
        <v>2</v>
      </c>
      <c r="BU534" s="221">
        <v>2</v>
      </c>
      <c r="BV534" s="221">
        <v>2</v>
      </c>
      <c r="BW534" s="798">
        <v>1</v>
      </c>
      <c r="BX534" s="221">
        <v>1</v>
      </c>
      <c r="BY534" s="798">
        <v>2</v>
      </c>
      <c r="BZ534" s="798">
        <v>2</v>
      </c>
      <c r="CA534" s="221">
        <v>2</v>
      </c>
      <c r="CB534" s="221">
        <v>1</v>
      </c>
      <c r="CC534" s="221">
        <v>2</v>
      </c>
      <c r="CD534" s="337">
        <v>2</v>
      </c>
      <c r="CE534" s="221">
        <v>2</v>
      </c>
      <c r="CF534" s="221">
        <v>2</v>
      </c>
      <c r="CG534" s="221">
        <v>2</v>
      </c>
      <c r="CH534" s="221">
        <v>2</v>
      </c>
      <c r="CI534" s="221">
        <v>2</v>
      </c>
      <c r="CJ534" s="337">
        <v>2</v>
      </c>
      <c r="CK534" s="221">
        <v>2</v>
      </c>
      <c r="CL534" s="222">
        <f t="shared" si="312"/>
        <v>22</v>
      </c>
      <c r="CM534" s="237">
        <f t="shared" si="313"/>
        <v>0.84615384615384615</v>
      </c>
      <c r="CN534" s="222">
        <f t="shared" si="314"/>
        <v>4</v>
      </c>
      <c r="CO534" s="237">
        <f t="shared" si="315"/>
        <v>0.15384615384615385</v>
      </c>
      <c r="CP534" s="222">
        <f t="shared" si="316"/>
        <v>0</v>
      </c>
      <c r="CQ534" s="237">
        <f t="shared" si="317"/>
        <v>0</v>
      </c>
      <c r="CR534" s="222">
        <f t="shared" si="318"/>
        <v>0</v>
      </c>
      <c r="CS534" s="237">
        <f t="shared" si="319"/>
        <v>0</v>
      </c>
      <c r="CT534" s="223">
        <f t="shared" si="320"/>
        <v>1.8461538461538463</v>
      </c>
      <c r="CU534" s="223" t="str">
        <f t="shared" si="321"/>
        <v>Đạt mục tiêu</v>
      </c>
      <c r="CV534" s="5"/>
    </row>
    <row r="535" spans="1:100" s="1" customFormat="1" ht="52">
      <c r="A535" s="1036"/>
      <c r="B535" s="1024"/>
      <c r="C535" s="1033"/>
      <c r="D535" s="1024"/>
      <c r="E535" s="1033"/>
      <c r="F535" s="1100"/>
      <c r="G535" s="289" t="s">
        <v>1211</v>
      </c>
      <c r="H535" s="289"/>
      <c r="I535" s="596"/>
      <c r="J535" s="44"/>
      <c r="K535" s="508"/>
      <c r="L535" s="5" t="s">
        <v>32</v>
      </c>
      <c r="M535" s="212" t="s">
        <v>31</v>
      </c>
      <c r="N535" s="165" t="s">
        <v>10</v>
      </c>
      <c r="O535" s="221" t="s">
        <v>29</v>
      </c>
      <c r="P535" s="221" t="s">
        <v>24</v>
      </c>
      <c r="Q535" s="5"/>
      <c r="R535" s="5"/>
      <c r="S535" s="5"/>
      <c r="T535" s="5"/>
      <c r="U535" s="6"/>
      <c r="V535" s="5"/>
      <c r="W535" s="5"/>
      <c r="X535" s="5" t="s">
        <v>24</v>
      </c>
      <c r="Y535" s="5"/>
      <c r="Z535" s="5"/>
      <c r="AA535" s="5"/>
      <c r="AB535" s="80">
        <f t="shared" si="311"/>
        <v>1</v>
      </c>
      <c r="AC535" s="642"/>
      <c r="AD535" s="7"/>
      <c r="AE535" s="7"/>
      <c r="AF535" s="7"/>
      <c r="AG535" s="7"/>
      <c r="AH535" s="7"/>
      <c r="AI535" s="7"/>
      <c r="AJ535" s="7"/>
      <c r="AK535" s="7"/>
      <c r="AL535" s="7"/>
      <c r="AM535" s="7"/>
      <c r="AN535" s="7"/>
      <c r="AO535" s="7"/>
      <c r="AP535" s="7"/>
      <c r="AQ535" s="7"/>
      <c r="AR535" s="7"/>
      <c r="AS535" s="7"/>
      <c r="AT535" s="7"/>
      <c r="AU535" s="7"/>
      <c r="AV535" s="55"/>
      <c r="AW535" s="7"/>
      <c r="AX535" s="7"/>
      <c r="AY535" s="7"/>
      <c r="AZ535" s="7"/>
      <c r="BA535" s="7" t="s">
        <v>1318</v>
      </c>
      <c r="BB535" s="7"/>
      <c r="BC535" s="7" t="s">
        <v>1318</v>
      </c>
      <c r="BD535" s="7"/>
      <c r="BE535" s="7"/>
      <c r="BF535" s="7"/>
      <c r="BG535" s="7"/>
      <c r="BH535" s="7"/>
      <c r="BI535" s="7"/>
      <c r="BJ535" s="7"/>
      <c r="BK535" s="7"/>
      <c r="BL535" s="781">
        <v>2</v>
      </c>
      <c r="BM535" s="221">
        <v>2</v>
      </c>
      <c r="BN535" s="221">
        <v>2</v>
      </c>
      <c r="BO535" s="221">
        <v>2</v>
      </c>
      <c r="BP535" s="221">
        <v>2</v>
      </c>
      <c r="BQ535" s="221">
        <v>2</v>
      </c>
      <c r="BR535" s="798">
        <v>2</v>
      </c>
      <c r="BS535" s="226">
        <v>2</v>
      </c>
      <c r="BT535" s="221">
        <v>2</v>
      </c>
      <c r="BU535" s="221">
        <v>2</v>
      </c>
      <c r="BV535" s="221">
        <v>2</v>
      </c>
      <c r="BW535" s="798">
        <v>2</v>
      </c>
      <c r="BX535" s="221">
        <v>2</v>
      </c>
      <c r="BY535" s="798">
        <v>2</v>
      </c>
      <c r="BZ535" s="798">
        <v>2</v>
      </c>
      <c r="CA535" s="221">
        <v>2</v>
      </c>
      <c r="CB535" s="221">
        <v>2</v>
      </c>
      <c r="CC535" s="221">
        <v>2</v>
      </c>
      <c r="CD535" s="337">
        <v>2</v>
      </c>
      <c r="CE535" s="221">
        <v>2</v>
      </c>
      <c r="CF535" s="221">
        <v>2</v>
      </c>
      <c r="CG535" s="221">
        <v>2</v>
      </c>
      <c r="CH535" s="221">
        <v>2</v>
      </c>
      <c r="CI535" s="221">
        <v>2</v>
      </c>
      <c r="CJ535" s="337">
        <v>2</v>
      </c>
      <c r="CK535" s="221">
        <v>2</v>
      </c>
      <c r="CL535" s="222">
        <f t="shared" si="312"/>
        <v>26</v>
      </c>
      <c r="CM535" s="237">
        <f t="shared" si="313"/>
        <v>1</v>
      </c>
      <c r="CN535" s="222">
        <f t="shared" si="314"/>
        <v>0</v>
      </c>
      <c r="CO535" s="237">
        <f t="shared" si="315"/>
        <v>0</v>
      </c>
      <c r="CP535" s="222">
        <f t="shared" si="316"/>
        <v>0</v>
      </c>
      <c r="CQ535" s="237">
        <f t="shared" si="317"/>
        <v>0</v>
      </c>
      <c r="CR535" s="222">
        <f t="shared" si="318"/>
        <v>0</v>
      </c>
      <c r="CS535" s="237">
        <f t="shared" si="319"/>
        <v>0</v>
      </c>
      <c r="CT535" s="223">
        <f t="shared" si="320"/>
        <v>2</v>
      </c>
      <c r="CU535" s="223" t="str">
        <f t="shared" si="321"/>
        <v>Đạt mục tiêu</v>
      </c>
      <c r="CV535" s="5"/>
    </row>
    <row r="536" spans="1:100" s="1" customFormat="1" ht="84">
      <c r="A536" s="1036"/>
      <c r="B536" s="1024"/>
      <c r="C536" s="1033"/>
      <c r="D536" s="1024"/>
      <c r="E536" s="1033"/>
      <c r="F536" s="1100"/>
      <c r="G536" s="289" t="s">
        <v>2895</v>
      </c>
      <c r="H536" s="289"/>
      <c r="I536" s="727" t="s">
        <v>2468</v>
      </c>
      <c r="J536" s="44"/>
      <c r="K536" s="507" t="s">
        <v>1735</v>
      </c>
      <c r="L536" s="5" t="s">
        <v>32</v>
      </c>
      <c r="M536" s="212" t="s">
        <v>31</v>
      </c>
      <c r="N536" s="165"/>
      <c r="O536" s="221"/>
      <c r="P536" s="221"/>
      <c r="Q536" s="5"/>
      <c r="R536" s="5"/>
      <c r="S536" s="5" t="s">
        <v>24</v>
      </c>
      <c r="T536" s="5"/>
      <c r="U536" s="6"/>
      <c r="V536" s="5"/>
      <c r="W536" s="5"/>
      <c r="X536" s="5"/>
      <c r="Y536" s="5"/>
      <c r="Z536" s="5"/>
      <c r="AA536" s="5"/>
      <c r="AB536" s="80">
        <v>1</v>
      </c>
      <c r="AC536" s="642"/>
      <c r="AD536" s="7"/>
      <c r="AE536" s="7"/>
      <c r="AF536" s="7"/>
      <c r="AG536" s="7"/>
      <c r="AH536" s="7"/>
      <c r="AI536" s="7"/>
      <c r="AJ536" s="7"/>
      <c r="AK536" s="7"/>
      <c r="AL536" s="7"/>
      <c r="AM536" s="7" t="s">
        <v>1318</v>
      </c>
      <c r="AN536" s="7"/>
      <c r="AO536" s="7"/>
      <c r="AP536" s="7"/>
      <c r="AQ536" s="7"/>
      <c r="AR536" s="7"/>
      <c r="AS536" s="7"/>
      <c r="AT536" s="7"/>
      <c r="AU536" s="7"/>
      <c r="AV536" s="55"/>
      <c r="AW536" s="7"/>
      <c r="AX536" s="7"/>
      <c r="AY536" s="7"/>
      <c r="AZ536" s="7"/>
      <c r="BA536" s="7"/>
      <c r="BB536" s="7"/>
      <c r="BC536" s="7"/>
      <c r="BD536" s="7"/>
      <c r="BE536" s="7"/>
      <c r="BF536" s="7"/>
      <c r="BG536" s="7"/>
      <c r="BH536" s="7"/>
      <c r="BI536" s="7"/>
      <c r="BJ536" s="7"/>
      <c r="BK536" s="7"/>
      <c r="BL536" s="781">
        <v>2</v>
      </c>
      <c r="BM536" s="221">
        <v>2</v>
      </c>
      <c r="BN536" s="221">
        <v>2</v>
      </c>
      <c r="BO536" s="221">
        <v>2</v>
      </c>
      <c r="BP536" s="221">
        <v>2</v>
      </c>
      <c r="BQ536" s="221">
        <v>2</v>
      </c>
      <c r="BR536" s="798">
        <v>2</v>
      </c>
      <c r="BS536" s="226">
        <v>2</v>
      </c>
      <c r="BT536" s="221">
        <v>2</v>
      </c>
      <c r="BU536" s="221">
        <v>2</v>
      </c>
      <c r="BV536" s="221">
        <v>2</v>
      </c>
      <c r="BW536" s="798">
        <v>2</v>
      </c>
      <c r="BX536" s="221">
        <v>2</v>
      </c>
      <c r="BY536" s="798">
        <v>1</v>
      </c>
      <c r="BZ536" s="798">
        <v>2</v>
      </c>
      <c r="CA536" s="221">
        <v>2</v>
      </c>
      <c r="CB536" s="221">
        <v>2</v>
      </c>
      <c r="CC536" s="221">
        <v>2</v>
      </c>
      <c r="CD536" s="337">
        <v>2</v>
      </c>
      <c r="CE536" s="221">
        <v>2</v>
      </c>
      <c r="CF536" s="221">
        <v>2</v>
      </c>
      <c r="CG536" s="221">
        <v>2</v>
      </c>
      <c r="CH536" s="221">
        <v>2</v>
      </c>
      <c r="CI536" s="221">
        <v>2</v>
      </c>
      <c r="CJ536" s="337">
        <v>2</v>
      </c>
      <c r="CK536" s="221">
        <v>2</v>
      </c>
      <c r="CL536" s="222">
        <f t="shared" si="312"/>
        <v>25</v>
      </c>
      <c r="CM536" s="237">
        <f t="shared" si="313"/>
        <v>0.96153846153846156</v>
      </c>
      <c r="CN536" s="222">
        <f t="shared" si="314"/>
        <v>1</v>
      </c>
      <c r="CO536" s="237">
        <f t="shared" si="315"/>
        <v>3.8461538461538464E-2</v>
      </c>
      <c r="CP536" s="222">
        <f t="shared" si="316"/>
        <v>0</v>
      </c>
      <c r="CQ536" s="237">
        <f t="shared" si="317"/>
        <v>0</v>
      </c>
      <c r="CR536" s="222">
        <f t="shared" si="318"/>
        <v>0</v>
      </c>
      <c r="CS536" s="237">
        <f t="shared" si="319"/>
        <v>0</v>
      </c>
      <c r="CT536" s="223">
        <f t="shared" si="320"/>
        <v>1.9615384615384615</v>
      </c>
      <c r="CU536" s="223" t="str">
        <f t="shared" si="321"/>
        <v>Đạt mục tiêu</v>
      </c>
      <c r="CV536" s="5"/>
    </row>
    <row r="537" spans="1:100" s="1" customFormat="1" ht="52">
      <c r="A537" s="1036"/>
      <c r="B537" s="1024"/>
      <c r="C537" s="1033"/>
      <c r="D537" s="1024"/>
      <c r="E537" s="1033"/>
      <c r="F537" s="1100"/>
      <c r="G537" s="289" t="s">
        <v>2039</v>
      </c>
      <c r="H537" s="289"/>
      <c r="I537" s="727" t="s">
        <v>2464</v>
      </c>
      <c r="J537" s="44"/>
      <c r="K537" s="508"/>
      <c r="L537" s="5" t="s">
        <v>32</v>
      </c>
      <c r="M537" s="212" t="s">
        <v>31</v>
      </c>
      <c r="N537" s="165" t="s">
        <v>10</v>
      </c>
      <c r="O537" s="221" t="s">
        <v>29</v>
      </c>
      <c r="P537" s="221" t="s">
        <v>24</v>
      </c>
      <c r="Q537" s="5"/>
      <c r="R537" s="5"/>
      <c r="S537" s="5"/>
      <c r="T537" s="5"/>
      <c r="U537" s="6"/>
      <c r="V537" s="5" t="s">
        <v>24</v>
      </c>
      <c r="W537" s="5"/>
      <c r="X537" s="5"/>
      <c r="Y537" s="5"/>
      <c r="Z537" s="5"/>
      <c r="AA537" s="5"/>
      <c r="AB537" s="80">
        <f t="shared" ref="AB537:AB574" si="322">COUNTIF($Q537:$AA537,"x")</f>
        <v>1</v>
      </c>
      <c r="AC537" s="642"/>
      <c r="AD537" s="7"/>
      <c r="AE537" s="7"/>
      <c r="AF537" s="7"/>
      <c r="AG537" s="7"/>
      <c r="AH537" s="7"/>
      <c r="AI537" s="7"/>
      <c r="AJ537" s="7"/>
      <c r="AK537" s="7"/>
      <c r="AL537" s="7"/>
      <c r="AM537" s="7"/>
      <c r="AN537" s="7"/>
      <c r="AO537" s="7"/>
      <c r="AP537" s="7"/>
      <c r="AQ537" s="7"/>
      <c r="AR537" s="7"/>
      <c r="AS537" s="7"/>
      <c r="AT537" s="7"/>
      <c r="AU537" s="7"/>
      <c r="AV537" s="55" t="s">
        <v>1318</v>
      </c>
      <c r="AW537" s="55" t="s">
        <v>1318</v>
      </c>
      <c r="AX537" s="55" t="s">
        <v>1318</v>
      </c>
      <c r="AY537" s="55"/>
      <c r="AZ537" s="55"/>
      <c r="BA537" s="7"/>
      <c r="BB537" s="7"/>
      <c r="BC537" s="7"/>
      <c r="BD537" s="7"/>
      <c r="BE537" s="7"/>
      <c r="BF537" s="7"/>
      <c r="BG537" s="7"/>
      <c r="BH537" s="7"/>
      <c r="BI537" s="7"/>
      <c r="BJ537" s="7"/>
      <c r="BK537" s="7"/>
      <c r="BL537" s="781">
        <v>2</v>
      </c>
      <c r="BM537" s="221">
        <v>2</v>
      </c>
      <c r="BN537" s="221">
        <v>2</v>
      </c>
      <c r="BO537" s="221">
        <v>2</v>
      </c>
      <c r="BP537" s="221">
        <v>2</v>
      </c>
      <c r="BQ537" s="221">
        <v>2</v>
      </c>
      <c r="BR537" s="798">
        <v>2</v>
      </c>
      <c r="BS537" s="226">
        <v>2</v>
      </c>
      <c r="BT537" s="221">
        <v>2</v>
      </c>
      <c r="BU537" s="221">
        <v>2</v>
      </c>
      <c r="BV537" s="221">
        <v>2</v>
      </c>
      <c r="BW537" s="798">
        <v>2</v>
      </c>
      <c r="BX537" s="221">
        <v>1</v>
      </c>
      <c r="BY537" s="798">
        <v>2</v>
      </c>
      <c r="BZ537" s="798">
        <v>2</v>
      </c>
      <c r="CA537" s="221">
        <v>2</v>
      </c>
      <c r="CB537" s="221">
        <v>2</v>
      </c>
      <c r="CC537" s="221">
        <v>2</v>
      </c>
      <c r="CD537" s="337">
        <v>2</v>
      </c>
      <c r="CE537" s="221">
        <v>2</v>
      </c>
      <c r="CF537" s="221">
        <v>2</v>
      </c>
      <c r="CG537" s="221">
        <v>2</v>
      </c>
      <c r="CH537" s="221">
        <v>2</v>
      </c>
      <c r="CI537" s="221">
        <v>2</v>
      </c>
      <c r="CJ537" s="337">
        <v>2</v>
      </c>
      <c r="CK537" s="221">
        <v>2</v>
      </c>
      <c r="CL537" s="222">
        <f t="shared" si="312"/>
        <v>25</v>
      </c>
      <c r="CM537" s="237">
        <f t="shared" si="313"/>
        <v>0.96153846153846156</v>
      </c>
      <c r="CN537" s="222">
        <f t="shared" si="314"/>
        <v>1</v>
      </c>
      <c r="CO537" s="237">
        <f t="shared" si="315"/>
        <v>3.8461538461538464E-2</v>
      </c>
      <c r="CP537" s="222">
        <f t="shared" si="316"/>
        <v>0</v>
      </c>
      <c r="CQ537" s="237">
        <f t="shared" si="317"/>
        <v>0</v>
      </c>
      <c r="CR537" s="222">
        <f t="shared" si="318"/>
        <v>0</v>
      </c>
      <c r="CS537" s="237">
        <f t="shared" si="319"/>
        <v>0</v>
      </c>
      <c r="CT537" s="223">
        <f t="shared" si="320"/>
        <v>1.9615384615384615</v>
      </c>
      <c r="CU537" s="223" t="str">
        <f t="shared" si="321"/>
        <v>Đạt mục tiêu</v>
      </c>
      <c r="CV537" s="5"/>
    </row>
    <row r="538" spans="1:100" s="1" customFormat="1" ht="52">
      <c r="A538" s="1036"/>
      <c r="B538" s="1024"/>
      <c r="C538" s="1033"/>
      <c r="D538" s="1024"/>
      <c r="E538" s="1033"/>
      <c r="F538" s="1100"/>
      <c r="G538" s="289" t="s">
        <v>2077</v>
      </c>
      <c r="H538" s="289"/>
      <c r="I538" s="596"/>
      <c r="J538" s="44"/>
      <c r="K538" s="508"/>
      <c r="L538" s="5" t="s">
        <v>32</v>
      </c>
      <c r="M538" s="212" t="s">
        <v>31</v>
      </c>
      <c r="N538" s="165" t="s">
        <v>10</v>
      </c>
      <c r="O538" s="221" t="s">
        <v>29</v>
      </c>
      <c r="P538" s="221" t="s">
        <v>24</v>
      </c>
      <c r="Q538" s="5"/>
      <c r="R538" s="5"/>
      <c r="S538" s="5"/>
      <c r="T538" s="5"/>
      <c r="U538" s="6"/>
      <c r="V538" s="5" t="s">
        <v>24</v>
      </c>
      <c r="W538" s="5"/>
      <c r="X538" s="5"/>
      <c r="Y538" s="5"/>
      <c r="Z538" s="5"/>
      <c r="AA538" s="5"/>
      <c r="AB538" s="80">
        <f t="shared" si="322"/>
        <v>1</v>
      </c>
      <c r="AC538" s="642"/>
      <c r="AD538" s="7"/>
      <c r="AE538" s="7"/>
      <c r="AF538" s="7"/>
      <c r="AG538" s="7"/>
      <c r="AH538" s="7"/>
      <c r="AI538" s="7"/>
      <c r="AJ538" s="7"/>
      <c r="AK538" s="7"/>
      <c r="AL538" s="7"/>
      <c r="AM538" s="7"/>
      <c r="AN538" s="7"/>
      <c r="AO538" s="7"/>
      <c r="AP538" s="7"/>
      <c r="AQ538" s="7"/>
      <c r="AR538" s="7"/>
      <c r="AS538" s="7"/>
      <c r="AT538" s="7"/>
      <c r="AU538" s="7"/>
      <c r="AV538" s="55" t="s">
        <v>1318</v>
      </c>
      <c r="AW538" s="55" t="s">
        <v>1318</v>
      </c>
      <c r="AX538" s="55" t="s">
        <v>1318</v>
      </c>
      <c r="AY538" s="55"/>
      <c r="AZ538" s="55"/>
      <c r="BA538" s="7"/>
      <c r="BB538" s="7"/>
      <c r="BC538" s="7"/>
      <c r="BD538" s="7"/>
      <c r="BE538" s="7"/>
      <c r="BF538" s="7"/>
      <c r="BG538" s="7"/>
      <c r="BH538" s="7"/>
      <c r="BI538" s="7"/>
      <c r="BJ538" s="7"/>
      <c r="BK538" s="7"/>
      <c r="BL538" s="781">
        <v>2</v>
      </c>
      <c r="BM538" s="221">
        <v>2</v>
      </c>
      <c r="BN538" s="221">
        <v>2</v>
      </c>
      <c r="BO538" s="221">
        <v>2</v>
      </c>
      <c r="BP538" s="221">
        <v>2</v>
      </c>
      <c r="BQ538" s="221">
        <v>2</v>
      </c>
      <c r="BR538" s="798">
        <v>1</v>
      </c>
      <c r="BS538" s="226">
        <v>2</v>
      </c>
      <c r="BT538" s="221">
        <v>2</v>
      </c>
      <c r="BU538" s="221">
        <v>2</v>
      </c>
      <c r="BV538" s="221">
        <v>2</v>
      </c>
      <c r="BW538" s="798">
        <v>2</v>
      </c>
      <c r="BX538" s="221">
        <v>2</v>
      </c>
      <c r="BY538" s="798">
        <v>2</v>
      </c>
      <c r="BZ538" s="798">
        <v>2</v>
      </c>
      <c r="CA538" s="221">
        <v>1</v>
      </c>
      <c r="CB538" s="221">
        <v>2</v>
      </c>
      <c r="CC538" s="221">
        <v>2</v>
      </c>
      <c r="CD538" s="337">
        <v>2</v>
      </c>
      <c r="CE538" s="221">
        <v>2</v>
      </c>
      <c r="CF538" s="221">
        <v>2</v>
      </c>
      <c r="CG538" s="221">
        <v>2</v>
      </c>
      <c r="CH538" s="221">
        <v>2</v>
      </c>
      <c r="CI538" s="221">
        <v>2</v>
      </c>
      <c r="CJ538" s="337">
        <v>2</v>
      </c>
      <c r="CK538" s="221">
        <v>2</v>
      </c>
      <c r="CL538" s="222">
        <f t="shared" si="312"/>
        <v>24</v>
      </c>
      <c r="CM538" s="237">
        <f t="shared" si="313"/>
        <v>0.92307692307692313</v>
      </c>
      <c r="CN538" s="222">
        <f t="shared" si="314"/>
        <v>2</v>
      </c>
      <c r="CO538" s="237">
        <f t="shared" si="315"/>
        <v>7.6923076923076927E-2</v>
      </c>
      <c r="CP538" s="222">
        <f t="shared" si="316"/>
        <v>0</v>
      </c>
      <c r="CQ538" s="237">
        <f t="shared" si="317"/>
        <v>0</v>
      </c>
      <c r="CR538" s="222">
        <f t="shared" si="318"/>
        <v>0</v>
      </c>
      <c r="CS538" s="237">
        <f t="shared" si="319"/>
        <v>0</v>
      </c>
      <c r="CT538" s="223">
        <f t="shared" si="320"/>
        <v>1.9230769230769231</v>
      </c>
      <c r="CU538" s="223" t="str">
        <f t="shared" si="321"/>
        <v>Đạt mục tiêu</v>
      </c>
      <c r="CV538" s="5"/>
    </row>
    <row r="539" spans="1:100" s="1" customFormat="1" ht="52">
      <c r="A539" s="1036"/>
      <c r="B539" s="1024"/>
      <c r="C539" s="1033"/>
      <c r="D539" s="1024"/>
      <c r="E539" s="1033"/>
      <c r="F539" s="1100"/>
      <c r="G539" s="289" t="s">
        <v>2078</v>
      </c>
      <c r="H539" s="289"/>
      <c r="I539" s="709" t="s">
        <v>2464</v>
      </c>
      <c r="J539" s="44"/>
      <c r="K539" s="508"/>
      <c r="L539" s="5" t="s">
        <v>32</v>
      </c>
      <c r="M539" s="212" t="s">
        <v>31</v>
      </c>
      <c r="N539" s="165" t="s">
        <v>10</v>
      </c>
      <c r="O539" s="221" t="s">
        <v>29</v>
      </c>
      <c r="P539" s="221" t="s">
        <v>24</v>
      </c>
      <c r="Q539" s="5"/>
      <c r="R539" s="5"/>
      <c r="S539" s="5"/>
      <c r="T539" s="5"/>
      <c r="U539" s="6"/>
      <c r="V539" s="5" t="s">
        <v>24</v>
      </c>
      <c r="W539" s="5"/>
      <c r="X539" s="5"/>
      <c r="Y539" s="5"/>
      <c r="Z539" s="5"/>
      <c r="AA539" s="5"/>
      <c r="AB539" s="80">
        <f t="shared" si="322"/>
        <v>1</v>
      </c>
      <c r="AC539" s="642"/>
      <c r="AD539" s="7"/>
      <c r="AE539" s="7"/>
      <c r="AF539" s="7"/>
      <c r="AG539" s="7"/>
      <c r="AH539" s="7"/>
      <c r="AI539" s="7"/>
      <c r="AJ539" s="7"/>
      <c r="AK539" s="7"/>
      <c r="AL539" s="7"/>
      <c r="AM539" s="7"/>
      <c r="AN539" s="7"/>
      <c r="AO539" s="7"/>
      <c r="AP539" s="7"/>
      <c r="AQ539" s="7"/>
      <c r="AR539" s="7"/>
      <c r="AS539" s="7"/>
      <c r="AT539" s="7"/>
      <c r="AU539" s="7"/>
      <c r="AV539" s="55" t="s">
        <v>1318</v>
      </c>
      <c r="AW539" s="55" t="s">
        <v>1318</v>
      </c>
      <c r="AX539" s="55" t="s">
        <v>1318</v>
      </c>
      <c r="AY539" s="55"/>
      <c r="AZ539" s="55"/>
      <c r="BA539" s="7"/>
      <c r="BB539" s="7"/>
      <c r="BC539" s="7"/>
      <c r="BD539" s="7"/>
      <c r="BE539" s="7"/>
      <c r="BF539" s="7"/>
      <c r="BG539" s="7"/>
      <c r="BH539" s="7"/>
      <c r="BI539" s="7"/>
      <c r="BJ539" s="7"/>
      <c r="BK539" s="7"/>
      <c r="BL539" s="781">
        <v>2</v>
      </c>
      <c r="BM539" s="221">
        <v>2</v>
      </c>
      <c r="BN539" s="221">
        <v>2</v>
      </c>
      <c r="BO539" s="221">
        <v>2</v>
      </c>
      <c r="BP539" s="221">
        <v>2</v>
      </c>
      <c r="BQ539" s="221">
        <v>2</v>
      </c>
      <c r="BR539" s="798">
        <v>2</v>
      </c>
      <c r="BS539" s="226">
        <v>2</v>
      </c>
      <c r="BT539" s="221">
        <v>2</v>
      </c>
      <c r="BU539" s="221">
        <v>2</v>
      </c>
      <c r="BV539" s="221">
        <v>2</v>
      </c>
      <c r="BW539" s="798">
        <v>1</v>
      </c>
      <c r="BX539" s="221">
        <v>2</v>
      </c>
      <c r="BY539" s="798">
        <v>2</v>
      </c>
      <c r="BZ539" s="798">
        <v>2</v>
      </c>
      <c r="CA539" s="221">
        <v>2</v>
      </c>
      <c r="CB539" s="221">
        <v>2</v>
      </c>
      <c r="CC539" s="221">
        <v>2</v>
      </c>
      <c r="CD539" s="337">
        <v>2</v>
      </c>
      <c r="CE539" s="221">
        <v>2</v>
      </c>
      <c r="CF539" s="221">
        <v>2</v>
      </c>
      <c r="CG539" s="221">
        <v>2</v>
      </c>
      <c r="CH539" s="221">
        <v>2</v>
      </c>
      <c r="CI539" s="221">
        <v>2</v>
      </c>
      <c r="CJ539" s="337">
        <v>2</v>
      </c>
      <c r="CK539" s="221">
        <v>2</v>
      </c>
      <c r="CL539" s="222">
        <f t="shared" si="312"/>
        <v>25</v>
      </c>
      <c r="CM539" s="237">
        <f t="shared" si="313"/>
        <v>0.96153846153846156</v>
      </c>
      <c r="CN539" s="222">
        <f t="shared" si="314"/>
        <v>1</v>
      </c>
      <c r="CO539" s="237">
        <f t="shared" si="315"/>
        <v>3.8461538461538464E-2</v>
      </c>
      <c r="CP539" s="222">
        <f t="shared" si="316"/>
        <v>0</v>
      </c>
      <c r="CQ539" s="237">
        <f t="shared" si="317"/>
        <v>0</v>
      </c>
      <c r="CR539" s="222">
        <f t="shared" si="318"/>
        <v>0</v>
      </c>
      <c r="CS539" s="237">
        <f t="shared" si="319"/>
        <v>0</v>
      </c>
      <c r="CT539" s="223">
        <f t="shared" si="320"/>
        <v>1.9615384615384615</v>
      </c>
      <c r="CU539" s="223" t="str">
        <f t="shared" si="321"/>
        <v>Đạt mục tiêu</v>
      </c>
      <c r="CV539" s="5"/>
    </row>
    <row r="540" spans="1:100" s="1" customFormat="1" ht="84">
      <c r="A540" s="1036"/>
      <c r="B540" s="1024"/>
      <c r="C540" s="1033"/>
      <c r="D540" s="1024"/>
      <c r="E540" s="1033"/>
      <c r="F540" s="1100"/>
      <c r="G540" s="289" t="s">
        <v>1682</v>
      </c>
      <c r="H540" s="289"/>
      <c r="I540" s="727" t="s">
        <v>2370</v>
      </c>
      <c r="J540" s="44"/>
      <c r="K540" s="507" t="s">
        <v>1683</v>
      </c>
      <c r="L540" s="44" t="s">
        <v>32</v>
      </c>
      <c r="M540" s="212" t="s">
        <v>31</v>
      </c>
      <c r="N540" s="165" t="s">
        <v>10</v>
      </c>
      <c r="O540" s="221" t="s">
        <v>29</v>
      </c>
      <c r="P540" s="221" t="s">
        <v>24</v>
      </c>
      <c r="Q540" s="5"/>
      <c r="R540" s="5"/>
      <c r="S540" s="5"/>
      <c r="T540" s="5"/>
      <c r="U540" s="6" t="s">
        <v>24</v>
      </c>
      <c r="V540" s="5"/>
      <c r="W540" s="5"/>
      <c r="X540" s="5"/>
      <c r="Y540" s="5"/>
      <c r="Z540" s="5"/>
      <c r="AA540" s="5"/>
      <c r="AB540" s="80">
        <f t="shared" si="322"/>
        <v>1</v>
      </c>
      <c r="AC540" s="642"/>
      <c r="AD540" s="7"/>
      <c r="AE540" s="7"/>
      <c r="AF540" s="7"/>
      <c r="AG540" s="7"/>
      <c r="AH540" s="7"/>
      <c r="AI540" s="7"/>
      <c r="AJ540" s="7"/>
      <c r="AK540" s="7"/>
      <c r="AL540" s="7"/>
      <c r="AM540" s="7"/>
      <c r="AN540" s="7"/>
      <c r="AO540" s="7"/>
      <c r="AP540" s="7"/>
      <c r="AQ540" s="7"/>
      <c r="AR540" s="7"/>
      <c r="AS540" s="7" t="s">
        <v>1318</v>
      </c>
      <c r="AT540" s="7"/>
      <c r="AU540" s="7"/>
      <c r="AV540" s="55"/>
      <c r="AW540" s="7"/>
      <c r="AX540" s="7"/>
      <c r="AY540" s="7"/>
      <c r="AZ540" s="7"/>
      <c r="BA540" s="7"/>
      <c r="BB540" s="7"/>
      <c r="BC540" s="7"/>
      <c r="BD540" s="7"/>
      <c r="BE540" s="7"/>
      <c r="BF540" s="7"/>
      <c r="BG540" s="7"/>
      <c r="BH540" s="7"/>
      <c r="BI540" s="7"/>
      <c r="BJ540" s="7"/>
      <c r="BK540" s="7"/>
      <c r="BL540" s="781">
        <v>2</v>
      </c>
      <c r="BM540" s="221">
        <v>2</v>
      </c>
      <c r="BN540" s="221">
        <v>2</v>
      </c>
      <c r="BO540" s="221">
        <v>2</v>
      </c>
      <c r="BP540" s="221">
        <v>2</v>
      </c>
      <c r="BQ540" s="221">
        <v>2</v>
      </c>
      <c r="BR540" s="798">
        <v>2</v>
      </c>
      <c r="BS540" s="226">
        <v>2</v>
      </c>
      <c r="BT540" s="221">
        <v>2</v>
      </c>
      <c r="BU540" s="221">
        <v>2</v>
      </c>
      <c r="BV540" s="221">
        <v>2</v>
      </c>
      <c r="BW540" s="798">
        <v>2</v>
      </c>
      <c r="BX540" s="221">
        <v>2</v>
      </c>
      <c r="BY540" s="798">
        <v>1</v>
      </c>
      <c r="BZ540" s="798">
        <v>2</v>
      </c>
      <c r="CA540" s="221">
        <v>2</v>
      </c>
      <c r="CB540" s="221">
        <v>2</v>
      </c>
      <c r="CC540" s="221">
        <v>2</v>
      </c>
      <c r="CD540" s="337">
        <v>2</v>
      </c>
      <c r="CE540" s="221">
        <v>2</v>
      </c>
      <c r="CF540" s="221">
        <v>2</v>
      </c>
      <c r="CG540" s="221">
        <v>2</v>
      </c>
      <c r="CH540" s="221">
        <v>2</v>
      </c>
      <c r="CI540" s="221">
        <v>2</v>
      </c>
      <c r="CJ540" s="337">
        <v>2</v>
      </c>
      <c r="CK540" s="221">
        <v>2</v>
      </c>
      <c r="CL540" s="222">
        <f t="shared" si="312"/>
        <v>25</v>
      </c>
      <c r="CM540" s="237">
        <f t="shared" si="313"/>
        <v>0.96153846153846156</v>
      </c>
      <c r="CN540" s="222">
        <f t="shared" si="314"/>
        <v>1</v>
      </c>
      <c r="CO540" s="237">
        <f t="shared" si="315"/>
        <v>3.8461538461538464E-2</v>
      </c>
      <c r="CP540" s="222">
        <f t="shared" si="316"/>
        <v>0</v>
      </c>
      <c r="CQ540" s="237">
        <f t="shared" si="317"/>
        <v>0</v>
      </c>
      <c r="CR540" s="222">
        <f t="shared" si="318"/>
        <v>0</v>
      </c>
      <c r="CS540" s="237">
        <f t="shared" si="319"/>
        <v>0</v>
      </c>
      <c r="CT540" s="223">
        <f t="shared" si="320"/>
        <v>1.9615384615384615</v>
      </c>
      <c r="CU540" s="223" t="str">
        <f t="shared" si="321"/>
        <v>Đạt mục tiêu</v>
      </c>
      <c r="CV540" s="5"/>
    </row>
    <row r="541" spans="1:100" ht="52">
      <c r="A541" s="1036"/>
      <c r="B541" s="1024"/>
      <c r="C541" s="1033"/>
      <c r="D541" s="1024"/>
      <c r="E541" s="1033"/>
      <c r="F541" s="1100"/>
      <c r="G541" s="289" t="s">
        <v>1550</v>
      </c>
      <c r="H541" s="289"/>
      <c r="I541" s="596"/>
      <c r="J541" s="44"/>
      <c r="K541" s="508"/>
      <c r="L541" s="5" t="s">
        <v>32</v>
      </c>
      <c r="M541" s="212" t="s">
        <v>31</v>
      </c>
      <c r="N541" s="165" t="s">
        <v>10</v>
      </c>
      <c r="O541" s="221" t="s">
        <v>29</v>
      </c>
      <c r="P541" s="221" t="s">
        <v>24</v>
      </c>
      <c r="Q541" s="5"/>
      <c r="R541" s="5"/>
      <c r="S541" s="5"/>
      <c r="T541" s="5"/>
      <c r="U541" s="6"/>
      <c r="V541" s="5"/>
      <c r="W541" s="5"/>
      <c r="X541" s="5"/>
      <c r="Y541" s="221" t="s">
        <v>24</v>
      </c>
      <c r="Z541" s="5"/>
      <c r="AA541" s="5"/>
      <c r="AB541" s="80">
        <f t="shared" si="322"/>
        <v>1</v>
      </c>
      <c r="AC541" s="642"/>
      <c r="AD541" s="7"/>
      <c r="AE541" s="7"/>
      <c r="AF541" s="7"/>
      <c r="AG541" s="7"/>
      <c r="AH541" s="7"/>
      <c r="AI541" s="7"/>
      <c r="AJ541" s="7"/>
      <c r="AK541" s="7"/>
      <c r="AL541" s="7"/>
      <c r="AM541" s="7"/>
      <c r="AN541" s="7"/>
      <c r="AO541" s="7"/>
      <c r="AP541" s="7"/>
      <c r="AQ541" s="7"/>
      <c r="AR541" s="7"/>
      <c r="AS541" s="7"/>
      <c r="AT541" s="7"/>
      <c r="AU541" s="7"/>
      <c r="AV541" s="55"/>
      <c r="AW541" s="7"/>
      <c r="AX541" s="7"/>
      <c r="AY541" s="7"/>
      <c r="AZ541" s="7"/>
      <c r="BA541" s="7"/>
      <c r="BB541" s="7"/>
      <c r="BC541" s="7"/>
      <c r="BD541" s="7"/>
      <c r="BE541" s="55" t="s">
        <v>1318</v>
      </c>
      <c r="BF541" s="55"/>
      <c r="BG541" s="55" t="s">
        <v>1318</v>
      </c>
      <c r="BH541" s="7"/>
      <c r="BI541" s="7"/>
      <c r="BJ541" s="7"/>
      <c r="BK541" s="7"/>
      <c r="BL541" s="781">
        <v>2</v>
      </c>
      <c r="BM541" s="221">
        <v>2</v>
      </c>
      <c r="BN541" s="221">
        <v>2</v>
      </c>
      <c r="BO541" s="221">
        <v>1</v>
      </c>
      <c r="BP541" s="221">
        <v>2</v>
      </c>
      <c r="BQ541" s="221">
        <v>2</v>
      </c>
      <c r="BR541" s="798">
        <v>2</v>
      </c>
      <c r="BS541" s="226">
        <v>2</v>
      </c>
      <c r="BT541" s="221">
        <v>2</v>
      </c>
      <c r="BU541" s="221">
        <v>2</v>
      </c>
      <c r="BV541" s="221">
        <v>2</v>
      </c>
      <c r="BW541" s="798">
        <v>2</v>
      </c>
      <c r="BX541" s="221">
        <v>2</v>
      </c>
      <c r="BY541" s="798">
        <v>2</v>
      </c>
      <c r="BZ541" s="798">
        <v>2</v>
      </c>
      <c r="CA541" s="221">
        <v>2</v>
      </c>
      <c r="CB541" s="221">
        <v>2</v>
      </c>
      <c r="CC541" s="221">
        <v>2</v>
      </c>
      <c r="CD541" s="337">
        <v>2</v>
      </c>
      <c r="CE541" s="221">
        <v>2</v>
      </c>
      <c r="CF541" s="221">
        <v>2</v>
      </c>
      <c r="CG541" s="221">
        <v>2</v>
      </c>
      <c r="CH541" s="221">
        <v>2</v>
      </c>
      <c r="CI541" s="221">
        <v>2</v>
      </c>
      <c r="CJ541" s="337">
        <v>2</v>
      </c>
      <c r="CK541" s="221">
        <v>2</v>
      </c>
      <c r="CL541" s="222">
        <f t="shared" si="312"/>
        <v>25</v>
      </c>
      <c r="CM541" s="237">
        <f t="shared" si="313"/>
        <v>0.96153846153846156</v>
      </c>
      <c r="CN541" s="222">
        <f t="shared" si="314"/>
        <v>1</v>
      </c>
      <c r="CO541" s="237">
        <f t="shared" si="315"/>
        <v>3.8461538461538464E-2</v>
      </c>
      <c r="CP541" s="222">
        <f t="shared" si="316"/>
        <v>0</v>
      </c>
      <c r="CQ541" s="237">
        <f t="shared" si="317"/>
        <v>0</v>
      </c>
      <c r="CR541" s="222">
        <f t="shared" si="318"/>
        <v>0</v>
      </c>
      <c r="CS541" s="237">
        <f t="shared" si="319"/>
        <v>0</v>
      </c>
      <c r="CT541" s="223">
        <f t="shared" si="320"/>
        <v>1.9615384615384615</v>
      </c>
      <c r="CU541" s="223" t="str">
        <f t="shared" si="321"/>
        <v>Đạt mục tiêu</v>
      </c>
      <c r="CV541" s="221"/>
    </row>
    <row r="542" spans="1:100" ht="29.4" customHeight="1">
      <c r="A542" s="1036"/>
      <c r="B542" s="1024"/>
      <c r="C542" s="1033"/>
      <c r="D542" s="1024"/>
      <c r="E542" s="1033"/>
      <c r="F542" s="1100"/>
      <c r="G542" s="289" t="s">
        <v>1212</v>
      </c>
      <c r="H542" s="289"/>
      <c r="I542" s="596"/>
      <c r="J542" s="44"/>
      <c r="K542" s="508"/>
      <c r="L542" s="5" t="s">
        <v>32</v>
      </c>
      <c r="M542" s="212" t="s">
        <v>31</v>
      </c>
      <c r="N542" s="165" t="s">
        <v>10</v>
      </c>
      <c r="O542" s="221" t="s">
        <v>29</v>
      </c>
      <c r="P542" s="221"/>
      <c r="Q542" s="5"/>
      <c r="R542" s="5"/>
      <c r="S542" s="5"/>
      <c r="T542" s="5"/>
      <c r="U542" s="6"/>
      <c r="V542" s="5"/>
      <c r="W542" s="5"/>
      <c r="X542" s="5"/>
      <c r="Y542" s="221"/>
      <c r="Z542" s="5" t="s">
        <v>24</v>
      </c>
      <c r="AA542" s="5"/>
      <c r="AB542" s="80">
        <f t="shared" si="322"/>
        <v>1</v>
      </c>
      <c r="AC542" s="642"/>
      <c r="AD542" s="7"/>
      <c r="AE542" s="7"/>
      <c r="AF542" s="7"/>
      <c r="AG542" s="7"/>
      <c r="AH542" s="7"/>
      <c r="AI542" s="7"/>
      <c r="AJ542" s="7"/>
      <c r="AK542" s="7"/>
      <c r="AL542" s="7"/>
      <c r="AM542" s="7"/>
      <c r="AN542" s="7"/>
      <c r="AO542" s="7"/>
      <c r="AP542" s="7"/>
      <c r="AQ542" s="7"/>
      <c r="AR542" s="7"/>
      <c r="AS542" s="7"/>
      <c r="AT542" s="7"/>
      <c r="AU542" s="7"/>
      <c r="AV542" s="55"/>
      <c r="AW542" s="7"/>
      <c r="AX542" s="7"/>
      <c r="AY542" s="7"/>
      <c r="AZ542" s="7"/>
      <c r="BA542" s="7"/>
      <c r="BB542" s="7"/>
      <c r="BC542" s="7"/>
      <c r="BD542" s="7"/>
      <c r="BE542" s="55"/>
      <c r="BF542" s="55"/>
      <c r="BG542" s="55"/>
      <c r="BH542" s="7"/>
      <c r="BI542" s="7"/>
      <c r="BJ542" s="7"/>
      <c r="BK542" s="7"/>
      <c r="BL542" s="781">
        <v>2</v>
      </c>
      <c r="BM542" s="221">
        <v>2</v>
      </c>
      <c r="BN542" s="221">
        <v>2</v>
      </c>
      <c r="BO542" s="221">
        <v>2</v>
      </c>
      <c r="BP542" s="221">
        <v>2</v>
      </c>
      <c r="BQ542" s="221">
        <v>2</v>
      </c>
      <c r="BR542" s="798">
        <v>2</v>
      </c>
      <c r="BS542" s="226">
        <v>1</v>
      </c>
      <c r="BT542" s="221">
        <v>2</v>
      </c>
      <c r="BU542" s="221">
        <v>2</v>
      </c>
      <c r="BV542" s="221">
        <v>2</v>
      </c>
      <c r="BW542" s="798">
        <v>2</v>
      </c>
      <c r="BX542" s="221">
        <v>2</v>
      </c>
      <c r="BY542" s="798">
        <v>2</v>
      </c>
      <c r="BZ542" s="798">
        <v>2</v>
      </c>
      <c r="CA542" s="221">
        <v>2</v>
      </c>
      <c r="CB542" s="221">
        <v>2</v>
      </c>
      <c r="CC542" s="221">
        <v>2</v>
      </c>
      <c r="CD542" s="337">
        <v>2</v>
      </c>
      <c r="CE542" s="221">
        <v>2</v>
      </c>
      <c r="CF542" s="221">
        <v>2</v>
      </c>
      <c r="CG542" s="221">
        <v>2</v>
      </c>
      <c r="CH542" s="221">
        <v>2</v>
      </c>
      <c r="CI542" s="221">
        <v>2</v>
      </c>
      <c r="CJ542" s="337">
        <v>2</v>
      </c>
      <c r="CK542" s="221">
        <v>2</v>
      </c>
      <c r="CL542" s="222">
        <f t="shared" si="312"/>
        <v>25</v>
      </c>
      <c r="CM542" s="237">
        <f t="shared" si="313"/>
        <v>0.96153846153846156</v>
      </c>
      <c r="CN542" s="222">
        <f t="shared" si="314"/>
        <v>1</v>
      </c>
      <c r="CO542" s="237">
        <f t="shared" si="315"/>
        <v>3.8461538461538464E-2</v>
      </c>
      <c r="CP542" s="222">
        <f t="shared" si="316"/>
        <v>0</v>
      </c>
      <c r="CQ542" s="237">
        <f t="shared" si="317"/>
        <v>0</v>
      </c>
      <c r="CR542" s="222">
        <f t="shared" si="318"/>
        <v>0</v>
      </c>
      <c r="CS542" s="237">
        <f t="shared" si="319"/>
        <v>0</v>
      </c>
      <c r="CT542" s="223">
        <f t="shared" si="320"/>
        <v>1.9615384615384615</v>
      </c>
      <c r="CU542" s="223" t="str">
        <f t="shared" si="321"/>
        <v>Đạt mục tiêu</v>
      </c>
      <c r="CV542" s="221"/>
    </row>
    <row r="543" spans="1:100" ht="29.4" customHeight="1">
      <c r="A543" s="1036"/>
      <c r="B543" s="1024"/>
      <c r="C543" s="1033"/>
      <c r="D543" s="1024"/>
      <c r="E543" s="1033"/>
      <c r="F543" s="1100"/>
      <c r="G543" s="289" t="s">
        <v>1213</v>
      </c>
      <c r="H543" s="289"/>
      <c r="I543" s="596"/>
      <c r="J543" s="44"/>
      <c r="K543" s="508"/>
      <c r="L543" s="5" t="s">
        <v>32</v>
      </c>
      <c r="M543" s="212" t="s">
        <v>31</v>
      </c>
      <c r="N543" s="165" t="s">
        <v>10</v>
      </c>
      <c r="O543" s="221" t="s">
        <v>29</v>
      </c>
      <c r="P543" s="221"/>
      <c r="Q543" s="5"/>
      <c r="R543" s="5"/>
      <c r="S543" s="5"/>
      <c r="T543" s="5"/>
      <c r="U543" s="6"/>
      <c r="V543" s="5"/>
      <c r="W543" s="5"/>
      <c r="X543" s="5"/>
      <c r="Y543" s="221"/>
      <c r="Z543" s="5" t="s">
        <v>24</v>
      </c>
      <c r="AA543" s="5"/>
      <c r="AB543" s="80">
        <f t="shared" si="322"/>
        <v>1</v>
      </c>
      <c r="AC543" s="642"/>
      <c r="AD543" s="7"/>
      <c r="AE543" s="7"/>
      <c r="AF543" s="7"/>
      <c r="AG543" s="7"/>
      <c r="AH543" s="7"/>
      <c r="AI543" s="7"/>
      <c r="AJ543" s="7"/>
      <c r="AK543" s="7"/>
      <c r="AL543" s="7"/>
      <c r="AM543" s="7"/>
      <c r="AN543" s="7"/>
      <c r="AO543" s="7"/>
      <c r="AP543" s="7"/>
      <c r="AQ543" s="7"/>
      <c r="AR543" s="7"/>
      <c r="AS543" s="7"/>
      <c r="AT543" s="7"/>
      <c r="AU543" s="7"/>
      <c r="AV543" s="55"/>
      <c r="AW543" s="7"/>
      <c r="AX543" s="7"/>
      <c r="AY543" s="7"/>
      <c r="AZ543" s="7"/>
      <c r="BA543" s="7"/>
      <c r="BB543" s="7"/>
      <c r="BC543" s="7"/>
      <c r="BD543" s="7"/>
      <c r="BE543" s="55"/>
      <c r="BF543" s="55"/>
      <c r="BG543" s="55"/>
      <c r="BH543" s="7"/>
      <c r="BI543" s="7"/>
      <c r="BJ543" s="7"/>
      <c r="BK543" s="7"/>
      <c r="BL543" s="781">
        <v>1</v>
      </c>
      <c r="BM543" s="221">
        <v>2</v>
      </c>
      <c r="BN543" s="221">
        <v>2</v>
      </c>
      <c r="BO543" s="221">
        <v>2</v>
      </c>
      <c r="BP543" s="221">
        <v>2</v>
      </c>
      <c r="BQ543" s="221">
        <v>2</v>
      </c>
      <c r="BR543" s="798">
        <v>2</v>
      </c>
      <c r="BS543" s="226">
        <v>1</v>
      </c>
      <c r="BT543" s="221">
        <v>2</v>
      </c>
      <c r="BU543" s="221">
        <v>2</v>
      </c>
      <c r="BV543" s="221">
        <v>1</v>
      </c>
      <c r="BW543" s="798">
        <v>2</v>
      </c>
      <c r="BX543" s="221">
        <v>2</v>
      </c>
      <c r="BY543" s="798">
        <v>2</v>
      </c>
      <c r="BZ543" s="798">
        <v>1</v>
      </c>
      <c r="CA543" s="221">
        <v>2</v>
      </c>
      <c r="CB543" s="221">
        <v>2</v>
      </c>
      <c r="CC543" s="221">
        <v>1</v>
      </c>
      <c r="CD543" s="337">
        <v>2</v>
      </c>
      <c r="CE543" s="221">
        <v>1</v>
      </c>
      <c r="CF543" s="221">
        <v>2</v>
      </c>
      <c r="CG543" s="221">
        <v>2</v>
      </c>
      <c r="CH543" s="221">
        <v>2</v>
      </c>
      <c r="CI543" s="221">
        <v>2</v>
      </c>
      <c r="CJ543" s="337">
        <v>2</v>
      </c>
      <c r="CK543" s="221">
        <v>2</v>
      </c>
      <c r="CL543" s="222">
        <f t="shared" si="312"/>
        <v>20</v>
      </c>
      <c r="CM543" s="237">
        <f t="shared" si="313"/>
        <v>0.76923076923076927</v>
      </c>
      <c r="CN543" s="222">
        <f t="shared" si="314"/>
        <v>6</v>
      </c>
      <c r="CO543" s="237">
        <f t="shared" si="315"/>
        <v>0.23076923076923078</v>
      </c>
      <c r="CP543" s="222">
        <f t="shared" si="316"/>
        <v>0</v>
      </c>
      <c r="CQ543" s="237">
        <f t="shared" si="317"/>
        <v>0</v>
      </c>
      <c r="CR543" s="222">
        <f t="shared" si="318"/>
        <v>0</v>
      </c>
      <c r="CS543" s="237">
        <f t="shared" si="319"/>
        <v>0</v>
      </c>
      <c r="CT543" s="223">
        <f t="shared" si="320"/>
        <v>1.7692307692307692</v>
      </c>
      <c r="CU543" s="223" t="str">
        <f t="shared" si="321"/>
        <v>Đạt mục tiêu</v>
      </c>
      <c r="CV543" s="221"/>
    </row>
    <row r="544" spans="1:100" ht="29.4" customHeight="1">
      <c r="A544" s="1036"/>
      <c r="B544" s="1024"/>
      <c r="C544" s="1033"/>
      <c r="D544" s="1024"/>
      <c r="E544" s="1033"/>
      <c r="F544" s="1100"/>
      <c r="G544" s="289" t="s">
        <v>1214</v>
      </c>
      <c r="H544" s="289"/>
      <c r="I544" s="596"/>
      <c r="J544" s="44"/>
      <c r="K544" s="508"/>
      <c r="L544" s="5" t="s">
        <v>32</v>
      </c>
      <c r="M544" s="212" t="s">
        <v>31</v>
      </c>
      <c r="N544" s="165" t="s">
        <v>10</v>
      </c>
      <c r="O544" s="221" t="s">
        <v>29</v>
      </c>
      <c r="P544" s="221"/>
      <c r="Q544" s="5"/>
      <c r="R544" s="5"/>
      <c r="S544" s="5"/>
      <c r="T544" s="5"/>
      <c r="U544" s="6"/>
      <c r="V544" s="5"/>
      <c r="W544" s="5"/>
      <c r="X544" s="5"/>
      <c r="Y544" s="221"/>
      <c r="Z544" s="5"/>
      <c r="AA544" s="5" t="s">
        <v>24</v>
      </c>
      <c r="AB544" s="80">
        <f t="shared" si="322"/>
        <v>1</v>
      </c>
      <c r="AC544" s="642"/>
      <c r="AD544" s="7"/>
      <c r="AE544" s="7"/>
      <c r="AF544" s="7"/>
      <c r="AG544" s="7"/>
      <c r="AH544" s="7"/>
      <c r="AI544" s="7"/>
      <c r="AJ544" s="7"/>
      <c r="AK544" s="7"/>
      <c r="AL544" s="7"/>
      <c r="AM544" s="7"/>
      <c r="AN544" s="7"/>
      <c r="AO544" s="7"/>
      <c r="AP544" s="7"/>
      <c r="AQ544" s="7"/>
      <c r="AR544" s="7"/>
      <c r="AS544" s="7"/>
      <c r="AT544" s="7"/>
      <c r="AU544" s="7"/>
      <c r="AV544" s="55"/>
      <c r="AW544" s="7"/>
      <c r="AX544" s="7"/>
      <c r="AY544" s="7"/>
      <c r="AZ544" s="7"/>
      <c r="BA544" s="7"/>
      <c r="BB544" s="7"/>
      <c r="BC544" s="7"/>
      <c r="BD544" s="7"/>
      <c r="BE544" s="55"/>
      <c r="BF544" s="55"/>
      <c r="BG544" s="55"/>
      <c r="BH544" s="7"/>
      <c r="BI544" s="7"/>
      <c r="BJ544" s="7"/>
      <c r="BK544" s="7"/>
      <c r="BL544" s="781">
        <v>2</v>
      </c>
      <c r="BM544" s="221">
        <v>2</v>
      </c>
      <c r="BN544" s="221">
        <v>2</v>
      </c>
      <c r="BO544" s="221">
        <v>2</v>
      </c>
      <c r="BP544" s="221">
        <v>2</v>
      </c>
      <c r="BQ544" s="221">
        <v>2</v>
      </c>
      <c r="BR544" s="798">
        <v>2</v>
      </c>
      <c r="BS544" s="226">
        <v>2</v>
      </c>
      <c r="BT544" s="221">
        <v>2</v>
      </c>
      <c r="BU544" s="221">
        <v>2</v>
      </c>
      <c r="BV544" s="221">
        <v>2</v>
      </c>
      <c r="BW544" s="798">
        <v>2</v>
      </c>
      <c r="BX544" s="221">
        <v>2</v>
      </c>
      <c r="BY544" s="798">
        <v>1</v>
      </c>
      <c r="BZ544" s="798">
        <v>2</v>
      </c>
      <c r="CA544" s="221">
        <v>2</v>
      </c>
      <c r="CB544" s="221">
        <v>2</v>
      </c>
      <c r="CC544" s="221">
        <v>2</v>
      </c>
      <c r="CD544" s="337">
        <v>2</v>
      </c>
      <c r="CE544" s="221">
        <v>2</v>
      </c>
      <c r="CF544" s="221">
        <v>2</v>
      </c>
      <c r="CG544" s="221">
        <v>2</v>
      </c>
      <c r="CH544" s="221">
        <v>2</v>
      </c>
      <c r="CI544" s="221">
        <v>2</v>
      </c>
      <c r="CJ544" s="337">
        <v>2</v>
      </c>
      <c r="CK544" s="221">
        <v>2</v>
      </c>
      <c r="CL544" s="222">
        <f t="shared" si="312"/>
        <v>25</v>
      </c>
      <c r="CM544" s="237">
        <f t="shared" si="313"/>
        <v>0.96153846153846156</v>
      </c>
      <c r="CN544" s="222">
        <f t="shared" si="314"/>
        <v>1</v>
      </c>
      <c r="CO544" s="237">
        <f t="shared" si="315"/>
        <v>3.8461538461538464E-2</v>
      </c>
      <c r="CP544" s="222">
        <f t="shared" si="316"/>
        <v>0</v>
      </c>
      <c r="CQ544" s="237">
        <f t="shared" si="317"/>
        <v>0</v>
      </c>
      <c r="CR544" s="222">
        <f t="shared" si="318"/>
        <v>0</v>
      </c>
      <c r="CS544" s="237">
        <f t="shared" si="319"/>
        <v>0</v>
      </c>
      <c r="CT544" s="223">
        <f t="shared" si="320"/>
        <v>1.9615384615384615</v>
      </c>
      <c r="CU544" s="223" t="str">
        <f t="shared" si="321"/>
        <v>Đạt mục tiêu</v>
      </c>
      <c r="CV544" s="221"/>
    </row>
    <row r="545" spans="1:100" ht="52.25" customHeight="1">
      <c r="A545" s="1036"/>
      <c r="B545" s="1024"/>
      <c r="C545" s="1033"/>
      <c r="D545" s="1024"/>
      <c r="E545" s="1033"/>
      <c r="F545" s="1100"/>
      <c r="G545" s="289" t="s">
        <v>2501</v>
      </c>
      <c r="H545" s="289"/>
      <c r="I545" s="596"/>
      <c r="J545" s="44"/>
      <c r="K545" s="182" t="s">
        <v>2500</v>
      </c>
      <c r="L545" s="5" t="s">
        <v>32</v>
      </c>
      <c r="M545" s="212" t="s">
        <v>31</v>
      </c>
      <c r="N545" s="165" t="s">
        <v>10</v>
      </c>
      <c r="O545" s="221" t="s">
        <v>29</v>
      </c>
      <c r="P545" s="221"/>
      <c r="Q545" s="5" t="s">
        <v>24</v>
      </c>
      <c r="R545" s="5"/>
      <c r="S545" s="5"/>
      <c r="T545" s="5"/>
      <c r="U545" s="6"/>
      <c r="V545" s="5"/>
      <c r="W545" s="5"/>
      <c r="X545" s="5"/>
      <c r="Y545" s="221"/>
      <c r="Z545" s="5"/>
      <c r="AA545" s="5"/>
      <c r="AB545" s="80">
        <f t="shared" si="322"/>
        <v>1</v>
      </c>
      <c r="AC545" s="642"/>
      <c r="AD545" s="7"/>
      <c r="AE545" s="7"/>
      <c r="AF545" s="7"/>
      <c r="AG545" s="7"/>
      <c r="AH545" s="7"/>
      <c r="AI545" s="7"/>
      <c r="AJ545" s="7"/>
      <c r="AK545" s="7"/>
      <c r="AL545" s="7"/>
      <c r="AM545" s="7"/>
      <c r="AN545" s="7"/>
      <c r="AO545" s="7"/>
      <c r="AP545" s="7"/>
      <c r="AQ545" s="7"/>
      <c r="AR545" s="7"/>
      <c r="AS545" s="7"/>
      <c r="AT545" s="7"/>
      <c r="AU545" s="7"/>
      <c r="AV545" s="55"/>
      <c r="AW545" s="7"/>
      <c r="AX545" s="7"/>
      <c r="AY545" s="7"/>
      <c r="AZ545" s="7"/>
      <c r="BA545" s="7"/>
      <c r="BB545" s="7"/>
      <c r="BC545" s="7"/>
      <c r="BD545" s="7"/>
      <c r="BE545" s="55"/>
      <c r="BF545" s="55"/>
      <c r="BG545" s="55"/>
      <c r="BH545" s="7"/>
      <c r="BI545" s="7"/>
      <c r="BJ545" s="7"/>
      <c r="BK545" s="7"/>
      <c r="BL545" s="781">
        <v>2</v>
      </c>
      <c r="BM545" s="221">
        <v>2</v>
      </c>
      <c r="BN545" s="221">
        <v>2</v>
      </c>
      <c r="BO545" s="221">
        <v>2</v>
      </c>
      <c r="BP545" s="221">
        <v>2</v>
      </c>
      <c r="BQ545" s="221">
        <v>2</v>
      </c>
      <c r="BR545" s="798">
        <v>2</v>
      </c>
      <c r="BS545" s="226">
        <v>2</v>
      </c>
      <c r="BT545" s="221">
        <v>2</v>
      </c>
      <c r="BU545" s="221">
        <v>2</v>
      </c>
      <c r="BV545" s="221">
        <v>2</v>
      </c>
      <c r="BW545" s="798">
        <v>1</v>
      </c>
      <c r="BX545" s="221">
        <v>2</v>
      </c>
      <c r="BY545" s="798">
        <v>2</v>
      </c>
      <c r="BZ545" s="798">
        <v>2</v>
      </c>
      <c r="CA545" s="221">
        <v>2</v>
      </c>
      <c r="CB545" s="221">
        <v>1</v>
      </c>
      <c r="CC545" s="221">
        <v>2</v>
      </c>
      <c r="CD545" s="337">
        <v>2</v>
      </c>
      <c r="CE545" s="221">
        <v>2</v>
      </c>
      <c r="CF545" s="221">
        <v>2</v>
      </c>
      <c r="CG545" s="221">
        <v>2</v>
      </c>
      <c r="CH545" s="221">
        <v>2</v>
      </c>
      <c r="CI545" s="221">
        <v>2</v>
      </c>
      <c r="CJ545" s="337">
        <v>2</v>
      </c>
      <c r="CK545" s="221">
        <v>2</v>
      </c>
      <c r="CL545" s="222">
        <f t="shared" si="312"/>
        <v>24</v>
      </c>
      <c r="CM545" s="237">
        <f t="shared" si="313"/>
        <v>0.92307692307692313</v>
      </c>
      <c r="CN545" s="222">
        <f t="shared" si="314"/>
        <v>2</v>
      </c>
      <c r="CO545" s="237">
        <f t="shared" si="315"/>
        <v>7.6923076923076927E-2</v>
      </c>
      <c r="CP545" s="222">
        <f t="shared" si="316"/>
        <v>0</v>
      </c>
      <c r="CQ545" s="237">
        <f t="shared" si="317"/>
        <v>0</v>
      </c>
      <c r="CR545" s="222">
        <f t="shared" si="318"/>
        <v>0</v>
      </c>
      <c r="CS545" s="237">
        <f t="shared" si="319"/>
        <v>0</v>
      </c>
      <c r="CT545" s="223">
        <f t="shared" si="320"/>
        <v>1.9230769230769231</v>
      </c>
      <c r="CU545" s="223" t="str">
        <f t="shared" si="321"/>
        <v>Đạt mục tiêu</v>
      </c>
      <c r="CV545" s="221"/>
    </row>
    <row r="546" spans="1:100" ht="30.65" customHeight="1">
      <c r="A546" s="1036"/>
      <c r="B546" s="1024"/>
      <c r="C546" s="1033"/>
      <c r="D546" s="1024"/>
      <c r="E546" s="1033"/>
      <c r="F546" s="1100"/>
      <c r="G546" s="289" t="s">
        <v>2502</v>
      </c>
      <c r="H546" s="289"/>
      <c r="I546" s="596"/>
      <c r="J546" s="44"/>
      <c r="K546" s="182" t="s">
        <v>2521</v>
      </c>
      <c r="L546" s="5" t="s">
        <v>32</v>
      </c>
      <c r="M546" s="212" t="s">
        <v>31</v>
      </c>
      <c r="N546" s="165" t="s">
        <v>10</v>
      </c>
      <c r="O546" s="221" t="s">
        <v>29</v>
      </c>
      <c r="P546" s="221"/>
      <c r="Q546" s="5" t="s">
        <v>24</v>
      </c>
      <c r="R546" s="5"/>
      <c r="S546" s="5"/>
      <c r="T546" s="5"/>
      <c r="U546" s="6"/>
      <c r="V546" s="5"/>
      <c r="W546" s="5"/>
      <c r="X546" s="5"/>
      <c r="Y546" s="221"/>
      <c r="Z546" s="5"/>
      <c r="AA546" s="5"/>
      <c r="AB546" s="80">
        <f t="shared" si="322"/>
        <v>1</v>
      </c>
      <c r="AC546" s="642"/>
      <c r="AD546" s="7"/>
      <c r="AE546" s="7"/>
      <c r="AF546" s="7"/>
      <c r="AG546" s="7"/>
      <c r="AH546" s="7"/>
      <c r="AI546" s="7"/>
      <c r="AJ546" s="7"/>
      <c r="AK546" s="7"/>
      <c r="AL546" s="7"/>
      <c r="AM546" s="7"/>
      <c r="AN546" s="7"/>
      <c r="AO546" s="7"/>
      <c r="AP546" s="7"/>
      <c r="AQ546" s="7"/>
      <c r="AR546" s="7"/>
      <c r="AS546" s="7"/>
      <c r="AT546" s="7"/>
      <c r="AU546" s="7"/>
      <c r="AV546" s="55"/>
      <c r="AW546" s="7"/>
      <c r="AX546" s="7"/>
      <c r="AY546" s="7"/>
      <c r="AZ546" s="7"/>
      <c r="BA546" s="7"/>
      <c r="BB546" s="7"/>
      <c r="BC546" s="7"/>
      <c r="BD546" s="7"/>
      <c r="BE546" s="55"/>
      <c r="BF546" s="55"/>
      <c r="BG546" s="55"/>
      <c r="BH546" s="7"/>
      <c r="BI546" s="7"/>
      <c r="BJ546" s="7"/>
      <c r="BK546" s="7"/>
      <c r="BL546" s="781">
        <v>2</v>
      </c>
      <c r="BM546" s="221">
        <v>2</v>
      </c>
      <c r="BN546" s="221">
        <v>2</v>
      </c>
      <c r="BO546" s="221">
        <v>2</v>
      </c>
      <c r="BP546" s="221">
        <v>2</v>
      </c>
      <c r="BQ546" s="221">
        <v>2</v>
      </c>
      <c r="BR546" s="798">
        <v>2</v>
      </c>
      <c r="BS546" s="226">
        <v>2</v>
      </c>
      <c r="BT546" s="221">
        <v>2</v>
      </c>
      <c r="BU546" s="221">
        <v>2</v>
      </c>
      <c r="BV546" s="221">
        <v>2</v>
      </c>
      <c r="BW546" s="798">
        <v>2</v>
      </c>
      <c r="BX546" s="221">
        <v>2</v>
      </c>
      <c r="BY546" s="798">
        <v>2</v>
      </c>
      <c r="BZ546" s="798">
        <v>2</v>
      </c>
      <c r="CA546" s="221">
        <v>2</v>
      </c>
      <c r="CB546" s="221">
        <v>2</v>
      </c>
      <c r="CC546" s="221">
        <v>2</v>
      </c>
      <c r="CD546" s="337">
        <v>2</v>
      </c>
      <c r="CE546" s="221">
        <v>2</v>
      </c>
      <c r="CF546" s="221">
        <v>2</v>
      </c>
      <c r="CG546" s="221">
        <v>2</v>
      </c>
      <c r="CH546" s="221">
        <v>2</v>
      </c>
      <c r="CI546" s="221">
        <v>2</v>
      </c>
      <c r="CJ546" s="337">
        <v>2</v>
      </c>
      <c r="CK546" s="221">
        <v>2</v>
      </c>
      <c r="CL546" s="222">
        <f t="shared" si="312"/>
        <v>26</v>
      </c>
      <c r="CM546" s="237">
        <f t="shared" si="313"/>
        <v>1</v>
      </c>
      <c r="CN546" s="222">
        <f t="shared" si="314"/>
        <v>0</v>
      </c>
      <c r="CO546" s="237">
        <f t="shared" si="315"/>
        <v>0</v>
      </c>
      <c r="CP546" s="222">
        <f t="shared" si="316"/>
        <v>0</v>
      </c>
      <c r="CQ546" s="237">
        <f t="shared" si="317"/>
        <v>0</v>
      </c>
      <c r="CR546" s="222">
        <f t="shared" si="318"/>
        <v>0</v>
      </c>
      <c r="CS546" s="237">
        <f t="shared" si="319"/>
        <v>0</v>
      </c>
      <c r="CT546" s="223">
        <f t="shared" si="320"/>
        <v>2</v>
      </c>
      <c r="CU546" s="223" t="str">
        <f t="shared" si="321"/>
        <v>Đạt mục tiêu</v>
      </c>
      <c r="CV546" s="221"/>
    </row>
    <row r="547" spans="1:100" ht="73.25" customHeight="1">
      <c r="A547" s="1036"/>
      <c r="B547" s="1024"/>
      <c r="C547" s="1033"/>
      <c r="D547" s="1024"/>
      <c r="E547" s="1033"/>
      <c r="F547" s="1100"/>
      <c r="G547" s="289" t="s">
        <v>2882</v>
      </c>
      <c r="H547" s="289"/>
      <c r="I547" s="727" t="s">
        <v>2422</v>
      </c>
      <c r="J547" s="44"/>
      <c r="K547" s="182" t="s">
        <v>2520</v>
      </c>
      <c r="L547" s="5" t="s">
        <v>32</v>
      </c>
      <c r="M547" s="212" t="s">
        <v>31</v>
      </c>
      <c r="N547" s="165" t="s">
        <v>10</v>
      </c>
      <c r="O547" s="221" t="s">
        <v>29</v>
      </c>
      <c r="P547" s="221"/>
      <c r="Q547" s="5"/>
      <c r="R547" s="5" t="s">
        <v>24</v>
      </c>
      <c r="S547" s="5"/>
      <c r="T547" s="5"/>
      <c r="U547" s="6"/>
      <c r="V547" s="5"/>
      <c r="W547" s="5"/>
      <c r="X547" s="5"/>
      <c r="Y547" s="221"/>
      <c r="Z547" s="5"/>
      <c r="AA547" s="5"/>
      <c r="AB547" s="80">
        <f t="shared" si="322"/>
        <v>1</v>
      </c>
      <c r="AC547" s="642"/>
      <c r="AD547" s="7"/>
      <c r="AE547" s="7"/>
      <c r="AF547" s="7"/>
      <c r="AG547" s="7"/>
      <c r="AH547" s="7"/>
      <c r="AI547" s="7"/>
      <c r="AJ547" s="7"/>
      <c r="AK547" s="7"/>
      <c r="AL547" s="7"/>
      <c r="AM547" s="7"/>
      <c r="AN547" s="7"/>
      <c r="AO547" s="7"/>
      <c r="AP547" s="7"/>
      <c r="AQ547" s="7"/>
      <c r="AR547" s="7"/>
      <c r="AS547" s="7"/>
      <c r="AT547" s="7"/>
      <c r="AU547" s="7"/>
      <c r="AV547" s="55"/>
      <c r="AW547" s="7"/>
      <c r="AX547" s="7"/>
      <c r="AY547" s="7"/>
      <c r="AZ547" s="7"/>
      <c r="BA547" s="7"/>
      <c r="BB547" s="7"/>
      <c r="BC547" s="7"/>
      <c r="BD547" s="7"/>
      <c r="BE547" s="55"/>
      <c r="BF547" s="55"/>
      <c r="BG547" s="55"/>
      <c r="BH547" s="7"/>
      <c r="BI547" s="7"/>
      <c r="BJ547" s="7"/>
      <c r="BK547" s="7"/>
      <c r="BL547" s="781">
        <v>2</v>
      </c>
      <c r="BM547" s="221">
        <v>2</v>
      </c>
      <c r="BN547" s="221">
        <v>2</v>
      </c>
      <c r="BO547" s="221">
        <v>2</v>
      </c>
      <c r="BP547" s="221">
        <v>2</v>
      </c>
      <c r="BQ547" s="221">
        <v>2</v>
      </c>
      <c r="BR547" s="798">
        <v>2</v>
      </c>
      <c r="BS547" s="226">
        <v>2</v>
      </c>
      <c r="BT547" s="221">
        <v>2</v>
      </c>
      <c r="BU547" s="221">
        <v>2</v>
      </c>
      <c r="BV547" s="221">
        <v>2</v>
      </c>
      <c r="BW547" s="798">
        <v>2</v>
      </c>
      <c r="BX547" s="221">
        <v>2</v>
      </c>
      <c r="BY547" s="798">
        <v>2</v>
      </c>
      <c r="BZ547" s="798">
        <v>2</v>
      </c>
      <c r="CA547" s="221">
        <v>1</v>
      </c>
      <c r="CB547" s="221">
        <v>2</v>
      </c>
      <c r="CC547" s="221">
        <v>2</v>
      </c>
      <c r="CD547" s="337">
        <v>2</v>
      </c>
      <c r="CE547" s="221">
        <v>2</v>
      </c>
      <c r="CF547" s="221">
        <v>2</v>
      </c>
      <c r="CG547" s="221">
        <v>2</v>
      </c>
      <c r="CH547" s="221">
        <v>2</v>
      </c>
      <c r="CI547" s="221">
        <v>2</v>
      </c>
      <c r="CJ547" s="337">
        <v>2</v>
      </c>
      <c r="CK547" s="221">
        <v>2</v>
      </c>
      <c r="CL547" s="222">
        <f t="shared" si="312"/>
        <v>25</v>
      </c>
      <c r="CM547" s="237">
        <f t="shared" si="313"/>
        <v>0.96153846153846156</v>
      </c>
      <c r="CN547" s="222">
        <f t="shared" si="314"/>
        <v>1</v>
      </c>
      <c r="CO547" s="237">
        <f t="shared" si="315"/>
        <v>3.8461538461538464E-2</v>
      </c>
      <c r="CP547" s="222">
        <f t="shared" si="316"/>
        <v>0</v>
      </c>
      <c r="CQ547" s="237">
        <f t="shared" si="317"/>
        <v>0</v>
      </c>
      <c r="CR547" s="222">
        <f t="shared" si="318"/>
        <v>0</v>
      </c>
      <c r="CS547" s="237">
        <f t="shared" si="319"/>
        <v>0</v>
      </c>
      <c r="CT547" s="223">
        <f t="shared" si="320"/>
        <v>1.9615384615384615</v>
      </c>
      <c r="CU547" s="223" t="str">
        <f t="shared" si="321"/>
        <v>Đạt mục tiêu</v>
      </c>
      <c r="CV547" s="221"/>
    </row>
    <row r="548" spans="1:100" ht="72" customHeight="1">
      <c r="A548" s="1036"/>
      <c r="B548" s="1024"/>
      <c r="C548" s="1033"/>
      <c r="D548" s="1024"/>
      <c r="E548" s="1033"/>
      <c r="F548" s="1100"/>
      <c r="G548" s="289" t="s">
        <v>2883</v>
      </c>
      <c r="H548" s="289"/>
      <c r="I548" s="727" t="s">
        <v>2422</v>
      </c>
      <c r="J548" s="44"/>
      <c r="K548" s="182" t="s">
        <v>2499</v>
      </c>
      <c r="L548" s="5" t="s">
        <v>32</v>
      </c>
      <c r="M548" s="212" t="s">
        <v>31</v>
      </c>
      <c r="N548" s="165" t="s">
        <v>10</v>
      </c>
      <c r="O548" s="221" t="s">
        <v>29</v>
      </c>
      <c r="P548" s="221"/>
      <c r="Q548" s="5"/>
      <c r="R548" s="5" t="s">
        <v>24</v>
      </c>
      <c r="S548" s="5"/>
      <c r="T548" s="5"/>
      <c r="U548" s="6"/>
      <c r="V548" s="5"/>
      <c r="W548" s="5"/>
      <c r="X548" s="5"/>
      <c r="Y548" s="221"/>
      <c r="Z548" s="5"/>
      <c r="AA548" s="5"/>
      <c r="AB548" s="80">
        <f t="shared" si="322"/>
        <v>1</v>
      </c>
      <c r="AC548" s="642"/>
      <c r="AD548" s="7"/>
      <c r="AE548" s="7"/>
      <c r="AF548" s="7"/>
      <c r="AG548" s="7"/>
      <c r="AH548" s="7"/>
      <c r="AI548" s="7"/>
      <c r="AJ548" s="7"/>
      <c r="AK548" s="7"/>
      <c r="AL548" s="7"/>
      <c r="AM548" s="7"/>
      <c r="AN548" s="7"/>
      <c r="AO548" s="7"/>
      <c r="AP548" s="7"/>
      <c r="AQ548" s="7"/>
      <c r="AR548" s="7"/>
      <c r="AS548" s="7"/>
      <c r="AT548" s="7"/>
      <c r="AU548" s="7"/>
      <c r="AV548" s="55"/>
      <c r="AW548" s="7"/>
      <c r="AX548" s="7"/>
      <c r="AY548" s="7"/>
      <c r="AZ548" s="7"/>
      <c r="BA548" s="7"/>
      <c r="BB548" s="7"/>
      <c r="BC548" s="7"/>
      <c r="BD548" s="7"/>
      <c r="BE548" s="55"/>
      <c r="BF548" s="55"/>
      <c r="BG548" s="55"/>
      <c r="BH548" s="7"/>
      <c r="BI548" s="7"/>
      <c r="BJ548" s="7"/>
      <c r="BK548" s="7"/>
      <c r="BL548" s="781">
        <v>2</v>
      </c>
      <c r="BM548" s="221">
        <v>2</v>
      </c>
      <c r="BN548" s="221">
        <v>2</v>
      </c>
      <c r="BO548" s="221">
        <v>2</v>
      </c>
      <c r="BP548" s="221">
        <v>2</v>
      </c>
      <c r="BQ548" s="221">
        <v>2</v>
      </c>
      <c r="BR548" s="798">
        <v>2</v>
      </c>
      <c r="BS548" s="226">
        <v>2</v>
      </c>
      <c r="BT548" s="221">
        <v>2</v>
      </c>
      <c r="BU548" s="221">
        <v>2</v>
      </c>
      <c r="BV548" s="221">
        <v>2</v>
      </c>
      <c r="BW548" s="798">
        <v>2</v>
      </c>
      <c r="BX548" s="221">
        <v>2</v>
      </c>
      <c r="BY548" s="798">
        <v>2</v>
      </c>
      <c r="BZ548" s="798">
        <v>2</v>
      </c>
      <c r="CA548" s="221">
        <v>2</v>
      </c>
      <c r="CB548" s="221">
        <v>2</v>
      </c>
      <c r="CC548" s="221">
        <v>2</v>
      </c>
      <c r="CD548" s="337">
        <v>2</v>
      </c>
      <c r="CE548" s="221">
        <v>2</v>
      </c>
      <c r="CF548" s="221">
        <v>2</v>
      </c>
      <c r="CG548" s="221">
        <v>2</v>
      </c>
      <c r="CH548" s="221">
        <v>2</v>
      </c>
      <c r="CI548" s="221">
        <v>2</v>
      </c>
      <c r="CJ548" s="337">
        <v>2</v>
      </c>
      <c r="CK548" s="221">
        <v>2</v>
      </c>
      <c r="CL548" s="222">
        <f t="shared" si="312"/>
        <v>26</v>
      </c>
      <c r="CM548" s="237">
        <f t="shared" si="313"/>
        <v>1</v>
      </c>
      <c r="CN548" s="222">
        <f t="shared" si="314"/>
        <v>0</v>
      </c>
      <c r="CO548" s="237">
        <f t="shared" si="315"/>
        <v>0</v>
      </c>
      <c r="CP548" s="222">
        <f t="shared" si="316"/>
        <v>0</v>
      </c>
      <c r="CQ548" s="237">
        <f t="shared" si="317"/>
        <v>0</v>
      </c>
      <c r="CR548" s="222">
        <f t="shared" si="318"/>
        <v>0</v>
      </c>
      <c r="CS548" s="237">
        <f t="shared" si="319"/>
        <v>0</v>
      </c>
      <c r="CT548" s="223">
        <f t="shared" si="320"/>
        <v>2</v>
      </c>
      <c r="CU548" s="223" t="str">
        <f t="shared" si="321"/>
        <v>Đạt mục tiêu</v>
      </c>
      <c r="CV548" s="221"/>
    </row>
    <row r="549" spans="1:100" ht="48" customHeight="1">
      <c r="A549" s="1036"/>
      <c r="B549" s="1024"/>
      <c r="C549" s="1033"/>
      <c r="D549" s="1024"/>
      <c r="E549" s="1033"/>
      <c r="F549" s="1100"/>
      <c r="G549" s="289" t="s">
        <v>2504</v>
      </c>
      <c r="H549" s="289"/>
      <c r="I549" s="596"/>
      <c r="J549" s="44"/>
      <c r="K549" s="182" t="s">
        <v>2522</v>
      </c>
      <c r="L549" s="5" t="s">
        <v>32</v>
      </c>
      <c r="M549" s="212" t="s">
        <v>31</v>
      </c>
      <c r="N549" s="165" t="s">
        <v>10</v>
      </c>
      <c r="O549" s="221" t="s">
        <v>29</v>
      </c>
      <c r="P549" s="221"/>
      <c r="Q549" s="5"/>
      <c r="R549" s="5"/>
      <c r="S549" s="5" t="s">
        <v>24</v>
      </c>
      <c r="T549" s="5"/>
      <c r="U549" s="6"/>
      <c r="V549" s="5"/>
      <c r="W549" s="5"/>
      <c r="X549" s="5"/>
      <c r="Y549" s="221"/>
      <c r="Z549" s="5"/>
      <c r="AA549" s="5"/>
      <c r="AB549" s="80">
        <f t="shared" si="322"/>
        <v>1</v>
      </c>
      <c r="AC549" s="642"/>
      <c r="AD549" s="7"/>
      <c r="AE549" s="7"/>
      <c r="AF549" s="7"/>
      <c r="AG549" s="7"/>
      <c r="AH549" s="7"/>
      <c r="AI549" s="7"/>
      <c r="AJ549" s="7"/>
      <c r="AK549" s="7"/>
      <c r="AL549" s="7"/>
      <c r="AM549" s="7"/>
      <c r="AN549" s="7"/>
      <c r="AO549" s="7"/>
      <c r="AP549" s="7"/>
      <c r="AQ549" s="7"/>
      <c r="AR549" s="7"/>
      <c r="AS549" s="7"/>
      <c r="AT549" s="7"/>
      <c r="AU549" s="7"/>
      <c r="AV549" s="55"/>
      <c r="AW549" s="7"/>
      <c r="AX549" s="7"/>
      <c r="AY549" s="7"/>
      <c r="AZ549" s="7"/>
      <c r="BA549" s="7"/>
      <c r="BB549" s="7"/>
      <c r="BC549" s="7"/>
      <c r="BD549" s="7"/>
      <c r="BE549" s="55"/>
      <c r="BF549" s="55"/>
      <c r="BG549" s="55"/>
      <c r="BH549" s="7"/>
      <c r="BI549" s="7"/>
      <c r="BJ549" s="7"/>
      <c r="BK549" s="7"/>
      <c r="BL549" s="781">
        <v>2</v>
      </c>
      <c r="BM549" s="221">
        <v>2</v>
      </c>
      <c r="BN549" s="221">
        <v>2</v>
      </c>
      <c r="BO549" s="221">
        <v>2</v>
      </c>
      <c r="BP549" s="221">
        <v>2</v>
      </c>
      <c r="BQ549" s="221">
        <v>2</v>
      </c>
      <c r="BR549" s="798">
        <v>2</v>
      </c>
      <c r="BS549" s="226">
        <v>2</v>
      </c>
      <c r="BT549" s="221">
        <v>2</v>
      </c>
      <c r="BU549" s="221">
        <v>2</v>
      </c>
      <c r="BV549" s="221">
        <v>2</v>
      </c>
      <c r="BW549" s="798">
        <v>2</v>
      </c>
      <c r="BX549" s="221">
        <v>2</v>
      </c>
      <c r="BY549" s="798">
        <v>2</v>
      </c>
      <c r="BZ549" s="798">
        <v>2</v>
      </c>
      <c r="CA549" s="221">
        <v>2</v>
      </c>
      <c r="CB549" s="221">
        <v>2</v>
      </c>
      <c r="CC549" s="221">
        <v>2</v>
      </c>
      <c r="CD549" s="337">
        <v>2</v>
      </c>
      <c r="CE549" s="221">
        <v>2</v>
      </c>
      <c r="CF549" s="221">
        <v>2</v>
      </c>
      <c r="CG549" s="221">
        <v>2</v>
      </c>
      <c r="CH549" s="221">
        <v>2</v>
      </c>
      <c r="CI549" s="221">
        <v>2</v>
      </c>
      <c r="CJ549" s="337">
        <v>2</v>
      </c>
      <c r="CK549" s="221">
        <v>2</v>
      </c>
      <c r="CL549" s="222">
        <f t="shared" si="312"/>
        <v>26</v>
      </c>
      <c r="CM549" s="237">
        <f t="shared" si="313"/>
        <v>1</v>
      </c>
      <c r="CN549" s="222">
        <f t="shared" si="314"/>
        <v>0</v>
      </c>
      <c r="CO549" s="237">
        <f t="shared" si="315"/>
        <v>0</v>
      </c>
      <c r="CP549" s="222">
        <f t="shared" si="316"/>
        <v>0</v>
      </c>
      <c r="CQ549" s="237">
        <f t="shared" si="317"/>
        <v>0</v>
      </c>
      <c r="CR549" s="222">
        <f t="shared" si="318"/>
        <v>0</v>
      </c>
      <c r="CS549" s="237">
        <f t="shared" si="319"/>
        <v>0</v>
      </c>
      <c r="CT549" s="223">
        <f t="shared" si="320"/>
        <v>2</v>
      </c>
      <c r="CU549" s="223" t="str">
        <f t="shared" si="321"/>
        <v>Đạt mục tiêu</v>
      </c>
      <c r="CV549" s="221"/>
    </row>
    <row r="550" spans="1:100" ht="36" customHeight="1">
      <c r="A550" s="1036"/>
      <c r="B550" s="1024"/>
      <c r="C550" s="1033"/>
      <c r="D550" s="1024"/>
      <c r="E550" s="1033"/>
      <c r="F550" s="1100"/>
      <c r="G550" s="289" t="s">
        <v>2503</v>
      </c>
      <c r="H550" s="289"/>
      <c r="I550" s="596"/>
      <c r="J550" s="44"/>
      <c r="K550" s="182" t="s">
        <v>2523</v>
      </c>
      <c r="L550" s="5" t="s">
        <v>32</v>
      </c>
      <c r="M550" s="212" t="s">
        <v>31</v>
      </c>
      <c r="N550" s="165" t="s">
        <v>10</v>
      </c>
      <c r="O550" s="221" t="s">
        <v>29</v>
      </c>
      <c r="P550" s="221"/>
      <c r="Q550" s="5"/>
      <c r="R550" s="5"/>
      <c r="S550" s="5" t="s">
        <v>24</v>
      </c>
      <c r="T550" s="5"/>
      <c r="U550" s="6"/>
      <c r="V550" s="5"/>
      <c r="W550" s="5"/>
      <c r="X550" s="5"/>
      <c r="Y550" s="221"/>
      <c r="Z550" s="5"/>
      <c r="AA550" s="5"/>
      <c r="AB550" s="80">
        <f t="shared" si="322"/>
        <v>1</v>
      </c>
      <c r="AC550" s="642"/>
      <c r="AD550" s="7"/>
      <c r="AE550" s="7"/>
      <c r="AF550" s="7"/>
      <c r="AG550" s="7"/>
      <c r="AH550" s="7"/>
      <c r="AI550" s="7"/>
      <c r="AJ550" s="7"/>
      <c r="AK550" s="7"/>
      <c r="AL550" s="7"/>
      <c r="AM550" s="7"/>
      <c r="AN550" s="7"/>
      <c r="AO550" s="7"/>
      <c r="AP550" s="7"/>
      <c r="AQ550" s="7"/>
      <c r="AR550" s="7"/>
      <c r="AS550" s="7"/>
      <c r="AT550" s="7"/>
      <c r="AU550" s="7"/>
      <c r="AV550" s="55"/>
      <c r="AW550" s="7"/>
      <c r="AX550" s="7"/>
      <c r="AY550" s="7"/>
      <c r="AZ550" s="7"/>
      <c r="BA550" s="7"/>
      <c r="BB550" s="7"/>
      <c r="BC550" s="7"/>
      <c r="BD550" s="7"/>
      <c r="BE550" s="55"/>
      <c r="BF550" s="55"/>
      <c r="BG550" s="55"/>
      <c r="BH550" s="7"/>
      <c r="BI550" s="7"/>
      <c r="BJ550" s="7"/>
      <c r="BK550" s="7"/>
      <c r="BL550" s="781">
        <v>1</v>
      </c>
      <c r="BM550" s="221">
        <v>2</v>
      </c>
      <c r="BN550" s="221">
        <v>1</v>
      </c>
      <c r="BO550" s="221">
        <v>2</v>
      </c>
      <c r="BP550" s="221">
        <v>2</v>
      </c>
      <c r="BQ550" s="221">
        <v>2</v>
      </c>
      <c r="BR550" s="798">
        <v>2</v>
      </c>
      <c r="BS550" s="226">
        <v>2</v>
      </c>
      <c r="BT550" s="221">
        <v>2</v>
      </c>
      <c r="BU550" s="221">
        <v>2</v>
      </c>
      <c r="BV550" s="221">
        <v>2</v>
      </c>
      <c r="BW550" s="798">
        <v>2</v>
      </c>
      <c r="BX550" s="221">
        <v>2</v>
      </c>
      <c r="BY550" s="798">
        <v>1</v>
      </c>
      <c r="BZ550" s="798">
        <v>2</v>
      </c>
      <c r="CA550" s="221">
        <v>2</v>
      </c>
      <c r="CB550" s="221">
        <v>2</v>
      </c>
      <c r="CC550" s="221">
        <v>2</v>
      </c>
      <c r="CD550" s="337">
        <v>2</v>
      </c>
      <c r="CE550" s="221">
        <v>2</v>
      </c>
      <c r="CF550" s="221">
        <v>2</v>
      </c>
      <c r="CG550" s="221">
        <v>2</v>
      </c>
      <c r="CH550" s="221">
        <v>2</v>
      </c>
      <c r="CI550" s="221">
        <v>2</v>
      </c>
      <c r="CJ550" s="337">
        <v>2</v>
      </c>
      <c r="CK550" s="221">
        <v>2</v>
      </c>
      <c r="CL550" s="222">
        <f t="shared" si="312"/>
        <v>23</v>
      </c>
      <c r="CM550" s="237">
        <f t="shared" si="313"/>
        <v>0.88461538461538458</v>
      </c>
      <c r="CN550" s="222">
        <f t="shared" si="314"/>
        <v>3</v>
      </c>
      <c r="CO550" s="237">
        <f t="shared" si="315"/>
        <v>0.11538461538461539</v>
      </c>
      <c r="CP550" s="222">
        <f t="shared" si="316"/>
        <v>0</v>
      </c>
      <c r="CQ550" s="237">
        <f t="shared" si="317"/>
        <v>0</v>
      </c>
      <c r="CR550" s="222">
        <f t="shared" si="318"/>
        <v>0</v>
      </c>
      <c r="CS550" s="237">
        <f t="shared" si="319"/>
        <v>0</v>
      </c>
      <c r="CT550" s="223">
        <f t="shared" si="320"/>
        <v>1.8846153846153846</v>
      </c>
      <c r="CU550" s="223" t="str">
        <f t="shared" si="321"/>
        <v>Đạt mục tiêu</v>
      </c>
      <c r="CV550" s="221"/>
    </row>
    <row r="551" spans="1:100" ht="36" customHeight="1">
      <c r="A551" s="1036"/>
      <c r="B551" s="1024"/>
      <c r="C551" s="1033"/>
      <c r="D551" s="1024"/>
      <c r="E551" s="1033"/>
      <c r="F551" s="1100"/>
      <c r="G551" s="289" t="s">
        <v>2495</v>
      </c>
      <c r="H551" s="289"/>
      <c r="I551" s="596"/>
      <c r="J551" s="44"/>
      <c r="K551" s="182" t="s">
        <v>2524</v>
      </c>
      <c r="L551" s="5" t="s">
        <v>32</v>
      </c>
      <c r="M551" s="212" t="s">
        <v>31</v>
      </c>
      <c r="N551" s="165" t="s">
        <v>10</v>
      </c>
      <c r="O551" s="221" t="s">
        <v>29</v>
      </c>
      <c r="P551" s="221"/>
      <c r="Q551" s="5"/>
      <c r="R551" s="5"/>
      <c r="S551" s="5"/>
      <c r="T551" s="5" t="s">
        <v>24</v>
      </c>
      <c r="U551" s="6"/>
      <c r="V551" s="5"/>
      <c r="W551" s="5"/>
      <c r="X551" s="5"/>
      <c r="Y551" s="221"/>
      <c r="Z551" s="5"/>
      <c r="AA551" s="5"/>
      <c r="AB551" s="80">
        <f t="shared" si="322"/>
        <v>1</v>
      </c>
      <c r="AC551" s="642"/>
      <c r="AD551" s="7"/>
      <c r="AE551" s="7"/>
      <c r="AF551" s="7"/>
      <c r="AG551" s="7"/>
      <c r="AH551" s="7"/>
      <c r="AI551" s="7"/>
      <c r="AJ551" s="7"/>
      <c r="AK551" s="7"/>
      <c r="AL551" s="7"/>
      <c r="AM551" s="7"/>
      <c r="AN551" s="7"/>
      <c r="AO551" s="7"/>
      <c r="AP551" s="7"/>
      <c r="AQ551" s="7"/>
      <c r="AR551" s="7"/>
      <c r="AS551" s="7"/>
      <c r="AT551" s="7"/>
      <c r="AU551" s="7"/>
      <c r="AV551" s="55"/>
      <c r="AW551" s="7"/>
      <c r="AX551" s="7"/>
      <c r="AY551" s="7"/>
      <c r="AZ551" s="7"/>
      <c r="BA551" s="7"/>
      <c r="BB551" s="7"/>
      <c r="BC551" s="7"/>
      <c r="BD551" s="7"/>
      <c r="BE551" s="55"/>
      <c r="BF551" s="55"/>
      <c r="BG551" s="55"/>
      <c r="BH551" s="7"/>
      <c r="BI551" s="7"/>
      <c r="BJ551" s="7"/>
      <c r="BK551" s="7"/>
      <c r="BL551" s="781">
        <v>2</v>
      </c>
      <c r="BM551" s="221">
        <v>2</v>
      </c>
      <c r="BN551" s="221">
        <v>2</v>
      </c>
      <c r="BO551" s="221">
        <v>2</v>
      </c>
      <c r="BP551" s="221">
        <v>2</v>
      </c>
      <c r="BQ551" s="221">
        <v>2</v>
      </c>
      <c r="BR551" s="798">
        <v>2</v>
      </c>
      <c r="BS551" s="226">
        <v>2</v>
      </c>
      <c r="BT551" s="221">
        <v>2</v>
      </c>
      <c r="BU551" s="221">
        <v>2</v>
      </c>
      <c r="BV551" s="221">
        <v>2</v>
      </c>
      <c r="BW551" s="798">
        <v>2</v>
      </c>
      <c r="BX551" s="221">
        <v>1</v>
      </c>
      <c r="BY551" s="798">
        <v>2</v>
      </c>
      <c r="BZ551" s="798">
        <v>2</v>
      </c>
      <c r="CA551" s="221">
        <v>2</v>
      </c>
      <c r="CB551" s="221">
        <v>2</v>
      </c>
      <c r="CC551" s="221">
        <v>2</v>
      </c>
      <c r="CD551" s="337">
        <v>2</v>
      </c>
      <c r="CE551" s="221">
        <v>2</v>
      </c>
      <c r="CF551" s="221">
        <v>2</v>
      </c>
      <c r="CG551" s="221">
        <v>2</v>
      </c>
      <c r="CH551" s="221">
        <v>2</v>
      </c>
      <c r="CI551" s="221">
        <v>2</v>
      </c>
      <c r="CJ551" s="337">
        <v>2</v>
      </c>
      <c r="CK551" s="221">
        <v>2</v>
      </c>
      <c r="CL551" s="222">
        <f t="shared" si="312"/>
        <v>25</v>
      </c>
      <c r="CM551" s="237">
        <f t="shared" si="313"/>
        <v>0.96153846153846156</v>
      </c>
      <c r="CN551" s="222">
        <f t="shared" si="314"/>
        <v>1</v>
      </c>
      <c r="CO551" s="237">
        <f t="shared" si="315"/>
        <v>3.8461538461538464E-2</v>
      </c>
      <c r="CP551" s="222">
        <f t="shared" si="316"/>
        <v>0</v>
      </c>
      <c r="CQ551" s="237">
        <f t="shared" si="317"/>
        <v>0</v>
      </c>
      <c r="CR551" s="222">
        <f t="shared" si="318"/>
        <v>0</v>
      </c>
      <c r="CS551" s="237">
        <f t="shared" si="319"/>
        <v>0</v>
      </c>
      <c r="CT551" s="223">
        <f t="shared" si="320"/>
        <v>1.9615384615384615</v>
      </c>
      <c r="CU551" s="223" t="str">
        <f t="shared" si="321"/>
        <v>Đạt mục tiêu</v>
      </c>
      <c r="CV551" s="221"/>
    </row>
    <row r="552" spans="1:100" ht="31.75" customHeight="1">
      <c r="A552" s="1036"/>
      <c r="B552" s="1024"/>
      <c r="C552" s="1033"/>
      <c r="D552" s="1024"/>
      <c r="E552" s="1033"/>
      <c r="F552" s="1100"/>
      <c r="G552" s="289" t="s">
        <v>2505</v>
      </c>
      <c r="H552" s="289"/>
      <c r="I552" s="596"/>
      <c r="J552" s="44"/>
      <c r="K552" s="182" t="s">
        <v>2524</v>
      </c>
      <c r="L552" s="5" t="s">
        <v>32</v>
      </c>
      <c r="M552" s="212" t="s">
        <v>31</v>
      </c>
      <c r="N552" s="165" t="s">
        <v>10</v>
      </c>
      <c r="O552" s="221" t="s">
        <v>29</v>
      </c>
      <c r="P552" s="221"/>
      <c r="Q552" s="5"/>
      <c r="R552" s="5"/>
      <c r="S552" s="5"/>
      <c r="T552" s="5" t="s">
        <v>24</v>
      </c>
      <c r="U552" s="6"/>
      <c r="V552" s="5"/>
      <c r="W552" s="5"/>
      <c r="X552" s="5"/>
      <c r="Y552" s="221"/>
      <c r="Z552" s="5"/>
      <c r="AA552" s="5"/>
      <c r="AB552" s="80">
        <f t="shared" si="322"/>
        <v>1</v>
      </c>
      <c r="AC552" s="642"/>
      <c r="AD552" s="7"/>
      <c r="AE552" s="7"/>
      <c r="AF552" s="7"/>
      <c r="AG552" s="7"/>
      <c r="AH552" s="7"/>
      <c r="AI552" s="7"/>
      <c r="AJ552" s="7"/>
      <c r="AK552" s="7"/>
      <c r="AL552" s="7"/>
      <c r="AM552" s="7"/>
      <c r="AN552" s="7"/>
      <c r="AO552" s="7"/>
      <c r="AP552" s="7"/>
      <c r="AQ552" s="7"/>
      <c r="AR552" s="7"/>
      <c r="AS552" s="7"/>
      <c r="AT552" s="7"/>
      <c r="AU552" s="7"/>
      <c r="AV552" s="55"/>
      <c r="AW552" s="7"/>
      <c r="AX552" s="7"/>
      <c r="AY552" s="7"/>
      <c r="AZ552" s="7"/>
      <c r="BA552" s="7"/>
      <c r="BB552" s="7"/>
      <c r="BC552" s="7"/>
      <c r="BD552" s="7"/>
      <c r="BE552" s="55"/>
      <c r="BF552" s="55"/>
      <c r="BG552" s="55"/>
      <c r="BH552" s="7"/>
      <c r="BI552" s="7"/>
      <c r="BJ552" s="7"/>
      <c r="BK552" s="7"/>
      <c r="BL552" s="781">
        <v>2</v>
      </c>
      <c r="BM552" s="221">
        <v>2</v>
      </c>
      <c r="BN552" s="221">
        <v>2</v>
      </c>
      <c r="BO552" s="221">
        <v>2</v>
      </c>
      <c r="BP552" s="221">
        <v>2</v>
      </c>
      <c r="BQ552" s="221">
        <v>2</v>
      </c>
      <c r="BR552" s="798">
        <v>2</v>
      </c>
      <c r="BS552" s="226">
        <v>2</v>
      </c>
      <c r="BT552" s="221">
        <v>2</v>
      </c>
      <c r="BU552" s="221">
        <v>2</v>
      </c>
      <c r="BV552" s="221">
        <v>2</v>
      </c>
      <c r="BW552" s="798">
        <v>2</v>
      </c>
      <c r="BX552" s="221">
        <v>2</v>
      </c>
      <c r="BY552" s="798">
        <v>2</v>
      </c>
      <c r="BZ552" s="798">
        <v>2</v>
      </c>
      <c r="CA552" s="221">
        <v>2</v>
      </c>
      <c r="CB552" s="221">
        <v>2</v>
      </c>
      <c r="CC552" s="221">
        <v>1</v>
      </c>
      <c r="CD552" s="337">
        <v>2</v>
      </c>
      <c r="CE552" s="221">
        <v>2</v>
      </c>
      <c r="CF552" s="221">
        <v>2</v>
      </c>
      <c r="CG552" s="221">
        <v>2</v>
      </c>
      <c r="CH552" s="221">
        <v>2</v>
      </c>
      <c r="CI552" s="221">
        <v>2</v>
      </c>
      <c r="CJ552" s="337">
        <v>2</v>
      </c>
      <c r="CK552" s="221">
        <v>2</v>
      </c>
      <c r="CL552" s="222">
        <f t="shared" si="312"/>
        <v>25</v>
      </c>
      <c r="CM552" s="237">
        <f t="shared" si="313"/>
        <v>0.96153846153846156</v>
      </c>
      <c r="CN552" s="222">
        <f t="shared" si="314"/>
        <v>1</v>
      </c>
      <c r="CO552" s="237">
        <f t="shared" si="315"/>
        <v>3.8461538461538464E-2</v>
      </c>
      <c r="CP552" s="222">
        <f t="shared" si="316"/>
        <v>0</v>
      </c>
      <c r="CQ552" s="237">
        <f t="shared" si="317"/>
        <v>0</v>
      </c>
      <c r="CR552" s="222">
        <f t="shared" si="318"/>
        <v>0</v>
      </c>
      <c r="CS552" s="237">
        <f t="shared" si="319"/>
        <v>0</v>
      </c>
      <c r="CT552" s="223">
        <f t="shared" si="320"/>
        <v>1.9615384615384615</v>
      </c>
      <c r="CU552" s="223" t="str">
        <f t="shared" si="321"/>
        <v>Đạt mục tiêu</v>
      </c>
      <c r="CV552" s="221"/>
    </row>
    <row r="553" spans="1:100" ht="64.25" customHeight="1">
      <c r="A553" s="1036"/>
      <c r="B553" s="1024"/>
      <c r="C553" s="1033"/>
      <c r="D553" s="1024"/>
      <c r="E553" s="1033"/>
      <c r="F553" s="1100"/>
      <c r="G553" s="289" t="s">
        <v>2507</v>
      </c>
      <c r="H553" s="289"/>
      <c r="I553" s="709" t="s">
        <v>2370</v>
      </c>
      <c r="J553" s="44"/>
      <c r="K553" s="182" t="s">
        <v>2525</v>
      </c>
      <c r="L553" s="5" t="s">
        <v>32</v>
      </c>
      <c r="M553" s="212" t="s">
        <v>31</v>
      </c>
      <c r="N553" s="165" t="s">
        <v>10</v>
      </c>
      <c r="O553" s="221" t="s">
        <v>29</v>
      </c>
      <c r="P553" s="221"/>
      <c r="Q553" s="5"/>
      <c r="R553" s="5"/>
      <c r="S553" s="5"/>
      <c r="T553" s="5"/>
      <c r="U553" s="6" t="s">
        <v>24</v>
      </c>
      <c r="V553" s="5"/>
      <c r="W553" s="5"/>
      <c r="X553" s="5"/>
      <c r="Y553" s="221"/>
      <c r="Z553" s="5"/>
      <c r="AA553" s="5"/>
      <c r="AB553" s="80">
        <f t="shared" si="322"/>
        <v>1</v>
      </c>
      <c r="AC553" s="642"/>
      <c r="AD553" s="7"/>
      <c r="AE553" s="7"/>
      <c r="AF553" s="7"/>
      <c r="AG553" s="7"/>
      <c r="AH553" s="7"/>
      <c r="AI553" s="7"/>
      <c r="AJ553" s="7"/>
      <c r="AK553" s="7"/>
      <c r="AL553" s="7"/>
      <c r="AM553" s="7"/>
      <c r="AN553" s="7"/>
      <c r="AO553" s="7"/>
      <c r="AP553" s="7"/>
      <c r="AQ553" s="7"/>
      <c r="AR553" s="7"/>
      <c r="AS553" s="7"/>
      <c r="AT553" s="7"/>
      <c r="AU553" s="7"/>
      <c r="AV553" s="55"/>
      <c r="AW553" s="7"/>
      <c r="AX553" s="7"/>
      <c r="AY553" s="7"/>
      <c r="AZ553" s="7"/>
      <c r="BA553" s="7"/>
      <c r="BB553" s="7"/>
      <c r="BC553" s="7"/>
      <c r="BD553" s="7"/>
      <c r="BE553" s="55"/>
      <c r="BF553" s="55"/>
      <c r="BG553" s="55"/>
      <c r="BH553" s="7"/>
      <c r="BI553" s="7"/>
      <c r="BJ553" s="7"/>
      <c r="BK553" s="7"/>
      <c r="BL553" s="781">
        <v>2</v>
      </c>
      <c r="BM553" s="221">
        <v>2</v>
      </c>
      <c r="BN553" s="221">
        <v>2</v>
      </c>
      <c r="BO553" s="221">
        <v>2</v>
      </c>
      <c r="BP553" s="221">
        <v>2</v>
      </c>
      <c r="BQ553" s="221">
        <v>2</v>
      </c>
      <c r="BR553" s="798">
        <v>2</v>
      </c>
      <c r="BS553" s="226">
        <v>2</v>
      </c>
      <c r="BT553" s="221">
        <v>2</v>
      </c>
      <c r="BU553" s="221">
        <v>2</v>
      </c>
      <c r="BV553" s="221">
        <v>2</v>
      </c>
      <c r="BW553" s="798">
        <v>1</v>
      </c>
      <c r="BX553" s="221">
        <v>2</v>
      </c>
      <c r="BY553" s="798">
        <v>2</v>
      </c>
      <c r="BZ553" s="798">
        <v>2</v>
      </c>
      <c r="CA553" s="221">
        <v>2</v>
      </c>
      <c r="CB553" s="221">
        <v>2</v>
      </c>
      <c r="CC553" s="221">
        <v>2</v>
      </c>
      <c r="CD553" s="337">
        <v>2</v>
      </c>
      <c r="CE553" s="221">
        <v>2</v>
      </c>
      <c r="CF553" s="221">
        <v>2</v>
      </c>
      <c r="CG553" s="221">
        <v>2</v>
      </c>
      <c r="CH553" s="221">
        <v>2</v>
      </c>
      <c r="CI553" s="221">
        <v>2</v>
      </c>
      <c r="CJ553" s="337">
        <v>2</v>
      </c>
      <c r="CK553" s="221">
        <v>2</v>
      </c>
      <c r="CL553" s="222">
        <f t="shared" si="312"/>
        <v>25</v>
      </c>
      <c r="CM553" s="237">
        <f t="shared" si="313"/>
        <v>0.96153846153846156</v>
      </c>
      <c r="CN553" s="222">
        <f t="shared" si="314"/>
        <v>1</v>
      </c>
      <c r="CO553" s="237">
        <f t="shared" si="315"/>
        <v>3.8461538461538464E-2</v>
      </c>
      <c r="CP553" s="222">
        <f t="shared" si="316"/>
        <v>0</v>
      </c>
      <c r="CQ553" s="237">
        <f t="shared" si="317"/>
        <v>0</v>
      </c>
      <c r="CR553" s="222">
        <f t="shared" si="318"/>
        <v>0</v>
      </c>
      <c r="CS553" s="237">
        <f t="shared" si="319"/>
        <v>0</v>
      </c>
      <c r="CT553" s="223">
        <f t="shared" si="320"/>
        <v>1.9615384615384615</v>
      </c>
      <c r="CU553" s="223" t="str">
        <f t="shared" si="321"/>
        <v>Đạt mục tiêu</v>
      </c>
      <c r="CV553" s="221"/>
    </row>
    <row r="554" spans="1:100" ht="39.65" customHeight="1">
      <c r="A554" s="1036"/>
      <c r="B554" s="1024"/>
      <c r="C554" s="1033"/>
      <c r="D554" s="1024"/>
      <c r="E554" s="1033"/>
      <c r="F554" s="1100"/>
      <c r="G554" s="289" t="s">
        <v>2506</v>
      </c>
      <c r="H554" s="289"/>
      <c r="I554" s="727" t="s">
        <v>2370</v>
      </c>
      <c r="J554" s="44"/>
      <c r="K554" s="182" t="s">
        <v>2531</v>
      </c>
      <c r="L554" s="5" t="s">
        <v>32</v>
      </c>
      <c r="M554" s="212" t="s">
        <v>31</v>
      </c>
      <c r="N554" s="165" t="s">
        <v>10</v>
      </c>
      <c r="O554" s="221" t="s">
        <v>29</v>
      </c>
      <c r="P554" s="221"/>
      <c r="Q554" s="5"/>
      <c r="R554" s="5"/>
      <c r="S554" s="5"/>
      <c r="T554" s="5"/>
      <c r="U554" s="6" t="s">
        <v>24</v>
      </c>
      <c r="V554" s="5"/>
      <c r="W554" s="5"/>
      <c r="X554" s="5"/>
      <c r="Y554" s="221"/>
      <c r="Z554" s="5"/>
      <c r="AA554" s="5"/>
      <c r="AB554" s="80">
        <f t="shared" si="322"/>
        <v>1</v>
      </c>
      <c r="AC554" s="642"/>
      <c r="AD554" s="7"/>
      <c r="AE554" s="7"/>
      <c r="AF554" s="7"/>
      <c r="AG554" s="7"/>
      <c r="AH554" s="7"/>
      <c r="AI554" s="7"/>
      <c r="AJ554" s="7"/>
      <c r="AK554" s="7"/>
      <c r="AL554" s="7"/>
      <c r="AM554" s="7"/>
      <c r="AN554" s="7"/>
      <c r="AO554" s="7"/>
      <c r="AP554" s="7"/>
      <c r="AQ554" s="7"/>
      <c r="AR554" s="7"/>
      <c r="AS554" s="7"/>
      <c r="AT554" s="7"/>
      <c r="AU554" s="7"/>
      <c r="AV554" s="55"/>
      <c r="AW554" s="7"/>
      <c r="AX554" s="7"/>
      <c r="AY554" s="7"/>
      <c r="AZ554" s="7"/>
      <c r="BA554" s="7"/>
      <c r="BB554" s="7"/>
      <c r="BC554" s="7"/>
      <c r="BD554" s="7"/>
      <c r="BE554" s="55"/>
      <c r="BF554" s="55"/>
      <c r="BG554" s="55"/>
      <c r="BH554" s="7"/>
      <c r="BI554" s="7"/>
      <c r="BJ554" s="7"/>
      <c r="BK554" s="7"/>
      <c r="BL554" s="781">
        <v>2</v>
      </c>
      <c r="BM554" s="221">
        <v>2</v>
      </c>
      <c r="BN554" s="221">
        <v>2</v>
      </c>
      <c r="BO554" s="221">
        <v>2</v>
      </c>
      <c r="BP554" s="221">
        <v>2</v>
      </c>
      <c r="BQ554" s="221">
        <v>2</v>
      </c>
      <c r="BR554" s="798">
        <v>1</v>
      </c>
      <c r="BS554" s="226">
        <v>2</v>
      </c>
      <c r="BT554" s="221">
        <v>2</v>
      </c>
      <c r="BU554" s="221">
        <v>2</v>
      </c>
      <c r="BV554" s="221">
        <v>2</v>
      </c>
      <c r="BW554" s="798">
        <v>2</v>
      </c>
      <c r="BX554" s="221">
        <v>2</v>
      </c>
      <c r="BY554" s="798">
        <v>2</v>
      </c>
      <c r="BZ554" s="798">
        <v>2</v>
      </c>
      <c r="CA554" s="221">
        <v>2</v>
      </c>
      <c r="CB554" s="221">
        <v>2</v>
      </c>
      <c r="CC554" s="221">
        <v>2</v>
      </c>
      <c r="CD554" s="337">
        <v>2</v>
      </c>
      <c r="CE554" s="221">
        <v>2</v>
      </c>
      <c r="CF554" s="221">
        <v>2</v>
      </c>
      <c r="CG554" s="221">
        <v>2</v>
      </c>
      <c r="CH554" s="221">
        <v>2</v>
      </c>
      <c r="CI554" s="221">
        <v>2</v>
      </c>
      <c r="CJ554" s="337">
        <v>2</v>
      </c>
      <c r="CK554" s="221">
        <v>2</v>
      </c>
      <c r="CL554" s="222">
        <f t="shared" si="312"/>
        <v>25</v>
      </c>
      <c r="CM554" s="237">
        <f t="shared" si="313"/>
        <v>0.96153846153846156</v>
      </c>
      <c r="CN554" s="222">
        <f t="shared" si="314"/>
        <v>1</v>
      </c>
      <c r="CO554" s="237">
        <f t="shared" si="315"/>
        <v>3.8461538461538464E-2</v>
      </c>
      <c r="CP554" s="222">
        <f t="shared" si="316"/>
        <v>0</v>
      </c>
      <c r="CQ554" s="237">
        <f t="shared" si="317"/>
        <v>0</v>
      </c>
      <c r="CR554" s="222">
        <f t="shared" si="318"/>
        <v>0</v>
      </c>
      <c r="CS554" s="237">
        <f t="shared" si="319"/>
        <v>0</v>
      </c>
      <c r="CT554" s="223">
        <f t="shared" si="320"/>
        <v>1.9615384615384615</v>
      </c>
      <c r="CU554" s="223" t="str">
        <f t="shared" si="321"/>
        <v>Đạt mục tiêu</v>
      </c>
      <c r="CV554" s="221"/>
    </row>
    <row r="555" spans="1:100" ht="39.65" customHeight="1">
      <c r="A555" s="1036"/>
      <c r="B555" s="1024"/>
      <c r="C555" s="1033"/>
      <c r="D555" s="1024"/>
      <c r="E555" s="1033"/>
      <c r="F555" s="1100"/>
      <c r="G555" s="289" t="s">
        <v>2509</v>
      </c>
      <c r="H555" s="289"/>
      <c r="I555" s="596"/>
      <c r="J555" s="44"/>
      <c r="K555" s="182" t="s">
        <v>2530</v>
      </c>
      <c r="L555" s="5" t="s">
        <v>32</v>
      </c>
      <c r="M555" s="212" t="s">
        <v>31</v>
      </c>
      <c r="N555" s="165" t="s">
        <v>10</v>
      </c>
      <c r="O555" s="221" t="s">
        <v>29</v>
      </c>
      <c r="P555" s="221"/>
      <c r="Q555" s="5"/>
      <c r="R555" s="5"/>
      <c r="S555" s="5"/>
      <c r="T555" s="5"/>
      <c r="U555" s="6"/>
      <c r="V555" s="5" t="s">
        <v>24</v>
      </c>
      <c r="W555" s="5"/>
      <c r="X555" s="5"/>
      <c r="Y555" s="221"/>
      <c r="Z555" s="5"/>
      <c r="AA555" s="5"/>
      <c r="AB555" s="80">
        <f t="shared" si="322"/>
        <v>1</v>
      </c>
      <c r="AC555" s="642"/>
      <c r="AD555" s="7"/>
      <c r="AE555" s="7"/>
      <c r="AF555" s="7"/>
      <c r="AG555" s="7"/>
      <c r="AH555" s="7"/>
      <c r="AI555" s="7"/>
      <c r="AJ555" s="7"/>
      <c r="AK555" s="7"/>
      <c r="AL555" s="7"/>
      <c r="AM555" s="7"/>
      <c r="AN555" s="7"/>
      <c r="AO555" s="7"/>
      <c r="AP555" s="7"/>
      <c r="AQ555" s="7"/>
      <c r="AR555" s="7"/>
      <c r="AS555" s="7"/>
      <c r="AT555" s="7"/>
      <c r="AU555" s="7"/>
      <c r="AV555" s="55"/>
      <c r="AW555" s="7"/>
      <c r="AX555" s="7"/>
      <c r="AY555" s="7"/>
      <c r="AZ555" s="7"/>
      <c r="BA555" s="7"/>
      <c r="BB555" s="7"/>
      <c r="BC555" s="7"/>
      <c r="BD555" s="7"/>
      <c r="BE555" s="55"/>
      <c r="BF555" s="55"/>
      <c r="BG555" s="55"/>
      <c r="BH555" s="7"/>
      <c r="BI555" s="7"/>
      <c r="BJ555" s="7"/>
      <c r="BK555" s="7"/>
      <c r="BL555" s="781">
        <v>2</v>
      </c>
      <c r="BM555" s="221">
        <v>2</v>
      </c>
      <c r="BN555" s="221">
        <v>2</v>
      </c>
      <c r="BO555" s="221">
        <v>2</v>
      </c>
      <c r="BP555" s="221">
        <v>2</v>
      </c>
      <c r="BQ555" s="221">
        <v>2</v>
      </c>
      <c r="BR555" s="798">
        <v>2</v>
      </c>
      <c r="BS555" s="226">
        <v>2</v>
      </c>
      <c r="BT555" s="221">
        <v>2</v>
      </c>
      <c r="BU555" s="221">
        <v>2</v>
      </c>
      <c r="BV555" s="221">
        <v>2</v>
      </c>
      <c r="BW555" s="798">
        <v>2</v>
      </c>
      <c r="BX555" s="221">
        <v>2</v>
      </c>
      <c r="BY555" s="798">
        <v>2</v>
      </c>
      <c r="BZ555" s="798">
        <v>2</v>
      </c>
      <c r="CA555" s="221">
        <v>2</v>
      </c>
      <c r="CB555" s="221">
        <v>2</v>
      </c>
      <c r="CC555" s="221">
        <v>2</v>
      </c>
      <c r="CD555" s="337">
        <v>2</v>
      </c>
      <c r="CE555" s="221">
        <v>2</v>
      </c>
      <c r="CF555" s="221">
        <v>2</v>
      </c>
      <c r="CG555" s="221">
        <v>2</v>
      </c>
      <c r="CH555" s="221">
        <v>2</v>
      </c>
      <c r="CI555" s="221">
        <v>2</v>
      </c>
      <c r="CJ555" s="337">
        <v>2</v>
      </c>
      <c r="CK555" s="221">
        <v>2</v>
      </c>
      <c r="CL555" s="222">
        <f t="shared" si="312"/>
        <v>26</v>
      </c>
      <c r="CM555" s="237">
        <f t="shared" si="313"/>
        <v>1</v>
      </c>
      <c r="CN555" s="222">
        <f t="shared" si="314"/>
        <v>0</v>
      </c>
      <c r="CO555" s="237">
        <f t="shared" si="315"/>
        <v>0</v>
      </c>
      <c r="CP555" s="222">
        <f t="shared" si="316"/>
        <v>0</v>
      </c>
      <c r="CQ555" s="237">
        <f t="shared" si="317"/>
        <v>0</v>
      </c>
      <c r="CR555" s="222">
        <f t="shared" si="318"/>
        <v>0</v>
      </c>
      <c r="CS555" s="237">
        <f t="shared" si="319"/>
        <v>0</v>
      </c>
      <c r="CT555" s="223">
        <f t="shared" si="320"/>
        <v>2</v>
      </c>
      <c r="CU555" s="223" t="str">
        <f t="shared" si="321"/>
        <v>Đạt mục tiêu</v>
      </c>
      <c r="CV555" s="221"/>
    </row>
    <row r="556" spans="1:100" ht="31.75" customHeight="1">
      <c r="A556" s="1036"/>
      <c r="B556" s="1024"/>
      <c r="C556" s="1033"/>
      <c r="D556" s="1024"/>
      <c r="E556" s="1033"/>
      <c r="F556" s="1100"/>
      <c r="G556" s="289" t="s">
        <v>2508</v>
      </c>
      <c r="H556" s="289"/>
      <c r="I556" s="596"/>
      <c r="J556" s="44"/>
      <c r="K556" s="182" t="s">
        <v>2529</v>
      </c>
      <c r="L556" s="5" t="s">
        <v>32</v>
      </c>
      <c r="M556" s="212" t="s">
        <v>31</v>
      </c>
      <c r="N556" s="165" t="s">
        <v>10</v>
      </c>
      <c r="O556" s="221" t="s">
        <v>29</v>
      </c>
      <c r="P556" s="221"/>
      <c r="Q556" s="5"/>
      <c r="R556" s="5"/>
      <c r="S556" s="5"/>
      <c r="T556" s="5"/>
      <c r="U556" s="6"/>
      <c r="V556" s="5" t="s">
        <v>24</v>
      </c>
      <c r="W556" s="5"/>
      <c r="X556" s="5"/>
      <c r="Y556" s="221"/>
      <c r="Z556" s="5"/>
      <c r="AA556" s="5"/>
      <c r="AB556" s="80">
        <f t="shared" si="322"/>
        <v>1</v>
      </c>
      <c r="AC556" s="642"/>
      <c r="AD556" s="7"/>
      <c r="AE556" s="7"/>
      <c r="AF556" s="7"/>
      <c r="AG556" s="7"/>
      <c r="AH556" s="7"/>
      <c r="AI556" s="7"/>
      <c r="AJ556" s="7"/>
      <c r="AK556" s="7"/>
      <c r="AL556" s="7"/>
      <c r="AM556" s="7"/>
      <c r="AN556" s="7"/>
      <c r="AO556" s="7"/>
      <c r="AP556" s="7"/>
      <c r="AQ556" s="7"/>
      <c r="AR556" s="7"/>
      <c r="AS556" s="7"/>
      <c r="AT556" s="7"/>
      <c r="AU556" s="7"/>
      <c r="AV556" s="55"/>
      <c r="AW556" s="7"/>
      <c r="AX556" s="7"/>
      <c r="AY556" s="7"/>
      <c r="AZ556" s="7"/>
      <c r="BA556" s="7"/>
      <c r="BB556" s="7"/>
      <c r="BC556" s="7"/>
      <c r="BD556" s="7"/>
      <c r="BE556" s="55"/>
      <c r="BF556" s="55"/>
      <c r="BG556" s="55"/>
      <c r="BH556" s="7"/>
      <c r="BI556" s="7"/>
      <c r="BJ556" s="7"/>
      <c r="BK556" s="7"/>
      <c r="BL556" s="781">
        <v>2</v>
      </c>
      <c r="BM556" s="221">
        <v>2</v>
      </c>
      <c r="BN556" s="221">
        <v>2</v>
      </c>
      <c r="BO556" s="221">
        <v>2</v>
      </c>
      <c r="BP556" s="221">
        <v>2</v>
      </c>
      <c r="BQ556" s="221">
        <v>2</v>
      </c>
      <c r="BR556" s="798">
        <v>2</v>
      </c>
      <c r="BS556" s="226">
        <v>2</v>
      </c>
      <c r="BT556" s="221">
        <v>2</v>
      </c>
      <c r="BU556" s="221">
        <v>2</v>
      </c>
      <c r="BV556" s="221">
        <v>2</v>
      </c>
      <c r="BW556" s="798">
        <v>2</v>
      </c>
      <c r="BX556" s="221">
        <v>2</v>
      </c>
      <c r="BY556" s="798">
        <v>2</v>
      </c>
      <c r="BZ556" s="798">
        <v>2</v>
      </c>
      <c r="CA556" s="221">
        <v>2</v>
      </c>
      <c r="CB556" s="221">
        <v>2</v>
      </c>
      <c r="CC556" s="221">
        <v>2</v>
      </c>
      <c r="CD556" s="337">
        <v>2</v>
      </c>
      <c r="CE556" s="221">
        <v>2</v>
      </c>
      <c r="CF556" s="221">
        <v>2</v>
      </c>
      <c r="CG556" s="221">
        <v>2</v>
      </c>
      <c r="CH556" s="221">
        <v>2</v>
      </c>
      <c r="CI556" s="221">
        <v>2</v>
      </c>
      <c r="CJ556" s="337">
        <v>2</v>
      </c>
      <c r="CK556" s="221">
        <v>2</v>
      </c>
      <c r="CL556" s="222">
        <f t="shared" si="312"/>
        <v>26</v>
      </c>
      <c r="CM556" s="237">
        <f t="shared" si="313"/>
        <v>1</v>
      </c>
      <c r="CN556" s="222">
        <f t="shared" si="314"/>
        <v>0</v>
      </c>
      <c r="CO556" s="237">
        <f t="shared" si="315"/>
        <v>0</v>
      </c>
      <c r="CP556" s="222">
        <f t="shared" si="316"/>
        <v>0</v>
      </c>
      <c r="CQ556" s="237">
        <f t="shared" si="317"/>
        <v>0</v>
      </c>
      <c r="CR556" s="222">
        <f t="shared" si="318"/>
        <v>0</v>
      </c>
      <c r="CS556" s="237">
        <f t="shared" si="319"/>
        <v>0</v>
      </c>
      <c r="CT556" s="223">
        <f t="shared" si="320"/>
        <v>2</v>
      </c>
      <c r="CU556" s="223" t="str">
        <f t="shared" si="321"/>
        <v>Đạt mục tiêu</v>
      </c>
      <c r="CV556" s="221"/>
    </row>
    <row r="557" spans="1:100" ht="40.75" customHeight="1">
      <c r="A557" s="1036"/>
      <c r="B557" s="1024"/>
      <c r="C557" s="1033"/>
      <c r="D557" s="1024"/>
      <c r="E557" s="1033"/>
      <c r="F557" s="1100"/>
      <c r="G557" s="289" t="s">
        <v>2510</v>
      </c>
      <c r="H557" s="289"/>
      <c r="I557" s="596"/>
      <c r="J557" s="44"/>
      <c r="K557" s="182" t="s">
        <v>2528</v>
      </c>
      <c r="L557" s="5" t="s">
        <v>32</v>
      </c>
      <c r="M557" s="212" t="s">
        <v>31</v>
      </c>
      <c r="N557" s="165" t="s">
        <v>10</v>
      </c>
      <c r="O557" s="221" t="s">
        <v>29</v>
      </c>
      <c r="P557" s="221"/>
      <c r="Q557" s="5"/>
      <c r="R557" s="5"/>
      <c r="S557" s="5"/>
      <c r="T557" s="5"/>
      <c r="U557" s="6"/>
      <c r="V557" s="5"/>
      <c r="W557" s="5" t="s">
        <v>24</v>
      </c>
      <c r="X557" s="5"/>
      <c r="Y557" s="221"/>
      <c r="Z557" s="5"/>
      <c r="AA557" s="5"/>
      <c r="AB557" s="80">
        <f t="shared" si="322"/>
        <v>1</v>
      </c>
      <c r="AC557" s="642"/>
      <c r="AD557" s="7"/>
      <c r="AE557" s="7"/>
      <c r="AF557" s="7"/>
      <c r="AG557" s="7"/>
      <c r="AH557" s="7"/>
      <c r="AI557" s="7"/>
      <c r="AJ557" s="7"/>
      <c r="AK557" s="7"/>
      <c r="AL557" s="7"/>
      <c r="AM557" s="7"/>
      <c r="AN557" s="7"/>
      <c r="AO557" s="7"/>
      <c r="AP557" s="7"/>
      <c r="AQ557" s="7"/>
      <c r="AR557" s="7"/>
      <c r="AS557" s="7"/>
      <c r="AT557" s="7"/>
      <c r="AU557" s="7"/>
      <c r="AV557" s="55"/>
      <c r="AW557" s="7"/>
      <c r="AX557" s="7"/>
      <c r="AY557" s="7"/>
      <c r="AZ557" s="7"/>
      <c r="BA557" s="7"/>
      <c r="BB557" s="7"/>
      <c r="BC557" s="7"/>
      <c r="BD557" s="7"/>
      <c r="BE557" s="55"/>
      <c r="BF557" s="55"/>
      <c r="BG557" s="55"/>
      <c r="BH557" s="7"/>
      <c r="BI557" s="7"/>
      <c r="BJ557" s="7"/>
      <c r="BK557" s="7"/>
      <c r="BL557" s="781">
        <v>2</v>
      </c>
      <c r="BM557" s="221">
        <v>2</v>
      </c>
      <c r="BN557" s="221">
        <v>2</v>
      </c>
      <c r="BO557" s="221">
        <v>2</v>
      </c>
      <c r="BP557" s="221">
        <v>2</v>
      </c>
      <c r="BQ557" s="221">
        <v>2</v>
      </c>
      <c r="BR557" s="798">
        <v>2</v>
      </c>
      <c r="BS557" s="226">
        <v>2</v>
      </c>
      <c r="BT557" s="221">
        <v>2</v>
      </c>
      <c r="BU557" s="221">
        <v>2</v>
      </c>
      <c r="BV557" s="221">
        <v>2</v>
      </c>
      <c r="BW557" s="798">
        <v>2</v>
      </c>
      <c r="BX557" s="221">
        <v>2</v>
      </c>
      <c r="BY557" s="798">
        <v>2</v>
      </c>
      <c r="BZ557" s="798">
        <v>1</v>
      </c>
      <c r="CA557" s="221">
        <v>2</v>
      </c>
      <c r="CB557" s="221">
        <v>2</v>
      </c>
      <c r="CC557" s="221">
        <v>2</v>
      </c>
      <c r="CD557" s="337">
        <v>2</v>
      </c>
      <c r="CE557" s="221">
        <v>2</v>
      </c>
      <c r="CF557" s="221">
        <v>2</v>
      </c>
      <c r="CG557" s="221">
        <v>2</v>
      </c>
      <c r="CH557" s="221">
        <v>2</v>
      </c>
      <c r="CI557" s="221">
        <v>2</v>
      </c>
      <c r="CJ557" s="337">
        <v>2</v>
      </c>
      <c r="CK557" s="221">
        <v>2</v>
      </c>
      <c r="CL557" s="222">
        <f t="shared" si="312"/>
        <v>25</v>
      </c>
      <c r="CM557" s="237">
        <f t="shared" si="313"/>
        <v>0.96153846153846156</v>
      </c>
      <c r="CN557" s="222">
        <f t="shared" si="314"/>
        <v>1</v>
      </c>
      <c r="CO557" s="237">
        <f t="shared" si="315"/>
        <v>3.8461538461538464E-2</v>
      </c>
      <c r="CP557" s="222">
        <f t="shared" si="316"/>
        <v>0</v>
      </c>
      <c r="CQ557" s="237">
        <f t="shared" si="317"/>
        <v>0</v>
      </c>
      <c r="CR557" s="222">
        <f t="shared" si="318"/>
        <v>0</v>
      </c>
      <c r="CS557" s="237">
        <f t="shared" si="319"/>
        <v>0</v>
      </c>
      <c r="CT557" s="223">
        <f t="shared" si="320"/>
        <v>1.9615384615384615</v>
      </c>
      <c r="CU557" s="223" t="str">
        <f t="shared" si="321"/>
        <v>Đạt mục tiêu</v>
      </c>
      <c r="CV557" s="221"/>
    </row>
    <row r="558" spans="1:100" ht="43.25" customHeight="1">
      <c r="A558" s="1036"/>
      <c r="B558" s="1024"/>
      <c r="C558" s="1033"/>
      <c r="D558" s="1024"/>
      <c r="E558" s="1033"/>
      <c r="F558" s="1100"/>
      <c r="G558" s="289" t="s">
        <v>3069</v>
      </c>
      <c r="H558" s="289"/>
      <c r="I558" s="596"/>
      <c r="J558" s="44"/>
      <c r="K558" s="182" t="s">
        <v>2527</v>
      </c>
      <c r="L558" s="5" t="s">
        <v>32</v>
      </c>
      <c r="M558" s="212" t="s">
        <v>31</v>
      </c>
      <c r="N558" s="165" t="s">
        <v>10</v>
      </c>
      <c r="O558" s="221" t="s">
        <v>29</v>
      </c>
      <c r="P558" s="221"/>
      <c r="Q558" s="5"/>
      <c r="R558" s="5"/>
      <c r="S558" s="5"/>
      <c r="T558" s="5"/>
      <c r="U558" s="6"/>
      <c r="V558" s="5"/>
      <c r="W558" s="5" t="s">
        <v>24</v>
      </c>
      <c r="X558" s="5"/>
      <c r="Y558" s="221"/>
      <c r="Z558" s="5"/>
      <c r="AA558" s="5"/>
      <c r="AB558" s="80">
        <f t="shared" si="322"/>
        <v>1</v>
      </c>
      <c r="AC558" s="642"/>
      <c r="AD558" s="7"/>
      <c r="AE558" s="7"/>
      <c r="AF558" s="7"/>
      <c r="AG558" s="7"/>
      <c r="AH558" s="7"/>
      <c r="AI558" s="7"/>
      <c r="AJ558" s="7"/>
      <c r="AK558" s="7"/>
      <c r="AL558" s="7"/>
      <c r="AM558" s="7"/>
      <c r="AN558" s="7"/>
      <c r="AO558" s="7"/>
      <c r="AP558" s="7"/>
      <c r="AQ558" s="7"/>
      <c r="AR558" s="7"/>
      <c r="AS558" s="7"/>
      <c r="AT558" s="7"/>
      <c r="AU558" s="7"/>
      <c r="AV558" s="55"/>
      <c r="AW558" s="7"/>
      <c r="AX558" s="7"/>
      <c r="AY558" s="7"/>
      <c r="AZ558" s="7"/>
      <c r="BA558" s="7"/>
      <c r="BB558" s="7"/>
      <c r="BC558" s="7"/>
      <c r="BD558" s="7"/>
      <c r="BE558" s="55"/>
      <c r="BF558" s="55"/>
      <c r="BG558" s="55"/>
      <c r="BH558" s="7"/>
      <c r="BI558" s="7"/>
      <c r="BJ558" s="7"/>
      <c r="BK558" s="7"/>
      <c r="BL558" s="781">
        <v>2</v>
      </c>
      <c r="BM558" s="221">
        <v>2</v>
      </c>
      <c r="BN558" s="221">
        <v>2</v>
      </c>
      <c r="BO558" s="221">
        <v>2</v>
      </c>
      <c r="BP558" s="221">
        <v>2</v>
      </c>
      <c r="BQ558" s="221">
        <v>2</v>
      </c>
      <c r="BR558" s="798">
        <v>2</v>
      </c>
      <c r="BS558" s="226">
        <v>2</v>
      </c>
      <c r="BT558" s="221">
        <v>2</v>
      </c>
      <c r="BU558" s="221">
        <v>2</v>
      </c>
      <c r="BV558" s="221">
        <v>2</v>
      </c>
      <c r="BW558" s="798">
        <v>2</v>
      </c>
      <c r="BX558" s="221">
        <v>2</v>
      </c>
      <c r="BY558" s="798">
        <v>2</v>
      </c>
      <c r="BZ558" s="798">
        <v>2</v>
      </c>
      <c r="CA558" s="221">
        <v>2</v>
      </c>
      <c r="CB558" s="221">
        <v>2</v>
      </c>
      <c r="CC558" s="221">
        <v>2</v>
      </c>
      <c r="CD558" s="337">
        <v>2</v>
      </c>
      <c r="CE558" s="221">
        <v>2</v>
      </c>
      <c r="CF558" s="221">
        <v>2</v>
      </c>
      <c r="CG558" s="221">
        <v>2</v>
      </c>
      <c r="CH558" s="221">
        <v>2</v>
      </c>
      <c r="CI558" s="221">
        <v>2</v>
      </c>
      <c r="CJ558" s="337">
        <v>2</v>
      </c>
      <c r="CK558" s="221">
        <v>2</v>
      </c>
      <c r="CL558" s="222">
        <f t="shared" si="312"/>
        <v>26</v>
      </c>
      <c r="CM558" s="237">
        <f t="shared" si="313"/>
        <v>1</v>
      </c>
      <c r="CN558" s="222">
        <f t="shared" si="314"/>
        <v>0</v>
      </c>
      <c r="CO558" s="237">
        <f t="shared" si="315"/>
        <v>0</v>
      </c>
      <c r="CP558" s="222">
        <f t="shared" si="316"/>
        <v>0</v>
      </c>
      <c r="CQ558" s="237">
        <f t="shared" si="317"/>
        <v>0</v>
      </c>
      <c r="CR558" s="222">
        <f t="shared" si="318"/>
        <v>0</v>
      </c>
      <c r="CS558" s="237">
        <f t="shared" si="319"/>
        <v>0</v>
      </c>
      <c r="CT558" s="223">
        <f t="shared" si="320"/>
        <v>2</v>
      </c>
      <c r="CU558" s="223" t="str">
        <f t="shared" si="321"/>
        <v>Đạt mục tiêu</v>
      </c>
      <c r="CV558" s="221"/>
    </row>
    <row r="559" spans="1:100" ht="45.75" customHeight="1">
      <c r="A559" s="1036"/>
      <c r="B559" s="1024"/>
      <c r="C559" s="1033"/>
      <c r="D559" s="1024"/>
      <c r="E559" s="1033"/>
      <c r="F559" s="1100"/>
      <c r="G559" s="289" t="s">
        <v>2512</v>
      </c>
      <c r="H559" s="289"/>
      <c r="I559" s="596"/>
      <c r="J559" s="44"/>
      <c r="K559" s="182" t="s">
        <v>2532</v>
      </c>
      <c r="L559" s="5" t="s">
        <v>32</v>
      </c>
      <c r="M559" s="212" t="s">
        <v>31</v>
      </c>
      <c r="N559" s="165" t="s">
        <v>10</v>
      </c>
      <c r="O559" s="221" t="s">
        <v>29</v>
      </c>
      <c r="P559" s="221"/>
      <c r="Q559" s="5"/>
      <c r="R559" s="5"/>
      <c r="S559" s="5"/>
      <c r="T559" s="5"/>
      <c r="U559" s="6"/>
      <c r="V559" s="5"/>
      <c r="W559" s="5"/>
      <c r="X559" s="5" t="s">
        <v>24</v>
      </c>
      <c r="Y559" s="221"/>
      <c r="Z559" s="5"/>
      <c r="AA559" s="5"/>
      <c r="AB559" s="80">
        <f t="shared" si="322"/>
        <v>1</v>
      </c>
      <c r="AC559" s="642"/>
      <c r="AD559" s="7"/>
      <c r="AE559" s="7"/>
      <c r="AF559" s="7"/>
      <c r="AG559" s="7"/>
      <c r="AH559" s="7"/>
      <c r="AI559" s="7"/>
      <c r="AJ559" s="7"/>
      <c r="AK559" s="7"/>
      <c r="AL559" s="7"/>
      <c r="AM559" s="7"/>
      <c r="AN559" s="7"/>
      <c r="AO559" s="7"/>
      <c r="AP559" s="7"/>
      <c r="AQ559" s="7"/>
      <c r="AR559" s="7"/>
      <c r="AS559" s="7"/>
      <c r="AT559" s="7"/>
      <c r="AU559" s="7"/>
      <c r="AV559" s="55"/>
      <c r="AW559" s="7"/>
      <c r="AX559" s="7"/>
      <c r="AY559" s="7"/>
      <c r="AZ559" s="7"/>
      <c r="BA559" s="7" t="s">
        <v>1314</v>
      </c>
      <c r="BB559" s="7" t="s">
        <v>1314</v>
      </c>
      <c r="BC559" s="7" t="s">
        <v>1314</v>
      </c>
      <c r="BD559" s="7" t="s">
        <v>1314</v>
      </c>
      <c r="BE559" s="55"/>
      <c r="BF559" s="55"/>
      <c r="BG559" s="55"/>
      <c r="BH559" s="7"/>
      <c r="BI559" s="7"/>
      <c r="BJ559" s="7"/>
      <c r="BK559" s="7"/>
      <c r="BL559" s="781">
        <v>2</v>
      </c>
      <c r="BM559" s="221">
        <v>2</v>
      </c>
      <c r="BN559" s="221">
        <v>2</v>
      </c>
      <c r="BO559" s="221">
        <v>2</v>
      </c>
      <c r="BP559" s="221">
        <v>2</v>
      </c>
      <c r="BQ559" s="221">
        <v>2</v>
      </c>
      <c r="BR559" s="798">
        <v>1</v>
      </c>
      <c r="BS559" s="226">
        <v>2</v>
      </c>
      <c r="BT559" s="221">
        <v>2</v>
      </c>
      <c r="BU559" s="221">
        <v>2</v>
      </c>
      <c r="BV559" s="221">
        <v>2</v>
      </c>
      <c r="BW559" s="798">
        <v>2</v>
      </c>
      <c r="BX559" s="221">
        <v>2</v>
      </c>
      <c r="BY559" s="798">
        <v>2</v>
      </c>
      <c r="BZ559" s="798">
        <v>2</v>
      </c>
      <c r="CA559" s="221">
        <v>2</v>
      </c>
      <c r="CB559" s="221">
        <v>2</v>
      </c>
      <c r="CC559" s="221">
        <v>2</v>
      </c>
      <c r="CD559" s="337">
        <v>2</v>
      </c>
      <c r="CE559" s="221">
        <v>2</v>
      </c>
      <c r="CF559" s="221">
        <v>2</v>
      </c>
      <c r="CG559" s="221">
        <v>2</v>
      </c>
      <c r="CH559" s="221">
        <v>2</v>
      </c>
      <c r="CI559" s="221">
        <v>2</v>
      </c>
      <c r="CJ559" s="337">
        <v>2</v>
      </c>
      <c r="CK559" s="221">
        <v>2</v>
      </c>
      <c r="CL559" s="222">
        <f t="shared" si="312"/>
        <v>25</v>
      </c>
      <c r="CM559" s="237">
        <f t="shared" si="313"/>
        <v>0.96153846153846156</v>
      </c>
      <c r="CN559" s="222">
        <f t="shared" si="314"/>
        <v>1</v>
      </c>
      <c r="CO559" s="237">
        <f t="shared" si="315"/>
        <v>3.8461538461538464E-2</v>
      </c>
      <c r="CP559" s="222">
        <f t="shared" si="316"/>
        <v>0</v>
      </c>
      <c r="CQ559" s="237">
        <f t="shared" si="317"/>
        <v>0</v>
      </c>
      <c r="CR559" s="222">
        <f t="shared" si="318"/>
        <v>0</v>
      </c>
      <c r="CS559" s="237">
        <f t="shared" si="319"/>
        <v>0</v>
      </c>
      <c r="CT559" s="223">
        <f t="shared" si="320"/>
        <v>1.9615384615384615</v>
      </c>
      <c r="CU559" s="223" t="str">
        <f t="shared" si="321"/>
        <v>Đạt mục tiêu</v>
      </c>
      <c r="CV559" s="221"/>
    </row>
    <row r="560" spans="1:100" ht="44.25" customHeight="1">
      <c r="A560" s="1036"/>
      <c r="B560" s="1024"/>
      <c r="C560" s="1033"/>
      <c r="D560" s="1024"/>
      <c r="E560" s="1033"/>
      <c r="F560" s="1100"/>
      <c r="G560" s="289" t="s">
        <v>2511</v>
      </c>
      <c r="H560" s="289"/>
      <c r="I560" s="596"/>
      <c r="J560" s="44"/>
      <c r="K560" s="182" t="s">
        <v>2526</v>
      </c>
      <c r="L560" s="5" t="s">
        <v>32</v>
      </c>
      <c r="M560" s="212" t="s">
        <v>31</v>
      </c>
      <c r="N560" s="165" t="s">
        <v>10</v>
      </c>
      <c r="O560" s="221" t="s">
        <v>29</v>
      </c>
      <c r="P560" s="221"/>
      <c r="Q560" s="5"/>
      <c r="R560" s="5"/>
      <c r="S560" s="5"/>
      <c r="T560" s="5"/>
      <c r="U560" s="6"/>
      <c r="V560" s="5"/>
      <c r="W560" s="5"/>
      <c r="X560" s="5" t="s">
        <v>24</v>
      </c>
      <c r="Y560" s="221"/>
      <c r="Z560" s="5"/>
      <c r="AA560" s="5"/>
      <c r="AB560" s="80">
        <f t="shared" si="322"/>
        <v>1</v>
      </c>
      <c r="AC560" s="642"/>
      <c r="AD560" s="7"/>
      <c r="AE560" s="7"/>
      <c r="AF560" s="7"/>
      <c r="AG560" s="7"/>
      <c r="AH560" s="7"/>
      <c r="AI560" s="7"/>
      <c r="AJ560" s="7"/>
      <c r="AK560" s="7"/>
      <c r="AL560" s="7"/>
      <c r="AM560" s="7"/>
      <c r="AN560" s="7"/>
      <c r="AO560" s="7"/>
      <c r="AP560" s="7"/>
      <c r="AQ560" s="7"/>
      <c r="AR560" s="7"/>
      <c r="AS560" s="7"/>
      <c r="AT560" s="7"/>
      <c r="AU560" s="7"/>
      <c r="AV560" s="55"/>
      <c r="AW560" s="7"/>
      <c r="AX560" s="7"/>
      <c r="AY560" s="7"/>
      <c r="AZ560" s="7"/>
      <c r="BA560" s="7" t="s">
        <v>1314</v>
      </c>
      <c r="BB560" s="7" t="s">
        <v>1314</v>
      </c>
      <c r="BC560" s="7" t="s">
        <v>1314</v>
      </c>
      <c r="BD560" s="7" t="s">
        <v>1314</v>
      </c>
      <c r="BE560" s="55"/>
      <c r="BF560" s="55"/>
      <c r="BG560" s="55"/>
      <c r="BH560" s="7"/>
      <c r="BI560" s="7"/>
      <c r="BJ560" s="7"/>
      <c r="BK560" s="7"/>
      <c r="BL560" s="781">
        <v>2</v>
      </c>
      <c r="BM560" s="221">
        <v>2</v>
      </c>
      <c r="BN560" s="221">
        <v>2</v>
      </c>
      <c r="BO560" s="221">
        <v>2</v>
      </c>
      <c r="BP560" s="221">
        <v>2</v>
      </c>
      <c r="BQ560" s="221">
        <v>2</v>
      </c>
      <c r="BR560" s="798">
        <v>2</v>
      </c>
      <c r="BS560" s="226">
        <v>2</v>
      </c>
      <c r="BT560" s="221">
        <v>2</v>
      </c>
      <c r="BU560" s="221">
        <v>2</v>
      </c>
      <c r="BV560" s="221">
        <v>2</v>
      </c>
      <c r="BW560" s="798">
        <v>1</v>
      </c>
      <c r="BX560" s="221">
        <v>2</v>
      </c>
      <c r="BY560" s="798">
        <v>2</v>
      </c>
      <c r="BZ560" s="798">
        <v>2</v>
      </c>
      <c r="CA560" s="221">
        <v>1</v>
      </c>
      <c r="CB560" s="221">
        <v>2</v>
      </c>
      <c r="CC560" s="221">
        <v>2</v>
      </c>
      <c r="CD560" s="337">
        <v>2</v>
      </c>
      <c r="CE560" s="221">
        <v>2</v>
      </c>
      <c r="CF560" s="221">
        <v>2</v>
      </c>
      <c r="CG560" s="221">
        <v>2</v>
      </c>
      <c r="CH560" s="221">
        <v>2</v>
      </c>
      <c r="CI560" s="221">
        <v>2</v>
      </c>
      <c r="CJ560" s="337">
        <v>2</v>
      </c>
      <c r="CK560" s="221">
        <v>2</v>
      </c>
      <c r="CL560" s="222">
        <f t="shared" si="312"/>
        <v>24</v>
      </c>
      <c r="CM560" s="237">
        <f t="shared" si="313"/>
        <v>0.92307692307692313</v>
      </c>
      <c r="CN560" s="222">
        <f t="shared" si="314"/>
        <v>2</v>
      </c>
      <c r="CO560" s="237">
        <f t="shared" si="315"/>
        <v>7.6923076923076927E-2</v>
      </c>
      <c r="CP560" s="222">
        <f t="shared" si="316"/>
        <v>0</v>
      </c>
      <c r="CQ560" s="237">
        <f t="shared" si="317"/>
        <v>0</v>
      </c>
      <c r="CR560" s="222">
        <f t="shared" si="318"/>
        <v>0</v>
      </c>
      <c r="CS560" s="237">
        <f t="shared" si="319"/>
        <v>0</v>
      </c>
      <c r="CT560" s="223">
        <f t="shared" si="320"/>
        <v>1.9230769230769231</v>
      </c>
      <c r="CU560" s="223" t="str">
        <f t="shared" si="321"/>
        <v>Đạt mục tiêu</v>
      </c>
      <c r="CV560" s="221"/>
    </row>
    <row r="561" spans="1:100" ht="31.75" customHeight="1">
      <c r="A561" s="1036"/>
      <c r="B561" s="1024"/>
      <c r="C561" s="1033"/>
      <c r="D561" s="1024"/>
      <c r="E561" s="1033"/>
      <c r="F561" s="1100"/>
      <c r="G561" s="289" t="s">
        <v>2514</v>
      </c>
      <c r="H561" s="289"/>
      <c r="I561" s="596"/>
      <c r="J561" s="44"/>
      <c r="K561" s="182" t="s">
        <v>2533</v>
      </c>
      <c r="L561" s="5" t="s">
        <v>32</v>
      </c>
      <c r="M561" s="212" t="s">
        <v>31</v>
      </c>
      <c r="N561" s="165" t="s">
        <v>10</v>
      </c>
      <c r="O561" s="221" t="s">
        <v>29</v>
      </c>
      <c r="P561" s="221"/>
      <c r="Q561" s="5"/>
      <c r="R561" s="5"/>
      <c r="S561" s="5"/>
      <c r="T561" s="5"/>
      <c r="U561" s="6"/>
      <c r="V561" s="5"/>
      <c r="W561" s="5"/>
      <c r="X561" s="5"/>
      <c r="Y561" s="221" t="s">
        <v>24</v>
      </c>
      <c r="Z561" s="5"/>
      <c r="AA561" s="5"/>
      <c r="AB561" s="80">
        <f t="shared" si="322"/>
        <v>1</v>
      </c>
      <c r="AC561" s="642"/>
      <c r="AD561" s="7"/>
      <c r="AE561" s="7"/>
      <c r="AF561" s="7"/>
      <c r="AG561" s="7"/>
      <c r="AH561" s="7"/>
      <c r="AI561" s="7"/>
      <c r="AJ561" s="7"/>
      <c r="AK561" s="7"/>
      <c r="AL561" s="7"/>
      <c r="AM561" s="7"/>
      <c r="AN561" s="7"/>
      <c r="AO561" s="7"/>
      <c r="AP561" s="7"/>
      <c r="AQ561" s="7"/>
      <c r="AR561" s="7"/>
      <c r="AS561" s="7"/>
      <c r="AT561" s="7"/>
      <c r="AU561" s="7"/>
      <c r="AV561" s="55"/>
      <c r="AW561" s="7"/>
      <c r="AX561" s="7"/>
      <c r="AY561" s="7"/>
      <c r="AZ561" s="7"/>
      <c r="BA561" s="7"/>
      <c r="BB561" s="7"/>
      <c r="BC561" s="7"/>
      <c r="BD561" s="7"/>
      <c r="BE561" s="55" t="s">
        <v>1404</v>
      </c>
      <c r="BF561" s="55"/>
      <c r="BG561" s="55"/>
      <c r="BH561" s="7"/>
      <c r="BI561" s="7"/>
      <c r="BJ561" s="7"/>
      <c r="BK561" s="7"/>
      <c r="BL561" s="781">
        <v>2</v>
      </c>
      <c r="BM561" s="221">
        <v>2</v>
      </c>
      <c r="BN561" s="221">
        <v>2</v>
      </c>
      <c r="BO561" s="221">
        <v>2</v>
      </c>
      <c r="BP561" s="221">
        <v>2</v>
      </c>
      <c r="BQ561" s="221">
        <v>2</v>
      </c>
      <c r="BR561" s="798">
        <v>2</v>
      </c>
      <c r="BS561" s="226">
        <v>2</v>
      </c>
      <c r="BT561" s="221">
        <v>2</v>
      </c>
      <c r="BU561" s="221">
        <v>2</v>
      </c>
      <c r="BV561" s="221">
        <v>2</v>
      </c>
      <c r="BW561" s="798">
        <v>2</v>
      </c>
      <c r="BX561" s="221">
        <v>2</v>
      </c>
      <c r="BY561" s="798">
        <v>2</v>
      </c>
      <c r="BZ561" s="798">
        <v>1</v>
      </c>
      <c r="CA561" s="221">
        <v>2</v>
      </c>
      <c r="CB561" s="221">
        <v>2</v>
      </c>
      <c r="CC561" s="221">
        <v>2</v>
      </c>
      <c r="CD561" s="337">
        <v>2</v>
      </c>
      <c r="CE561" s="221">
        <v>2</v>
      </c>
      <c r="CF561" s="221">
        <v>2</v>
      </c>
      <c r="CG561" s="221">
        <v>2</v>
      </c>
      <c r="CH561" s="221">
        <v>2</v>
      </c>
      <c r="CI561" s="221">
        <v>2</v>
      </c>
      <c r="CJ561" s="337">
        <v>2</v>
      </c>
      <c r="CK561" s="221">
        <v>2</v>
      </c>
      <c r="CL561" s="222">
        <f t="shared" si="312"/>
        <v>25</v>
      </c>
      <c r="CM561" s="237">
        <f t="shared" si="313"/>
        <v>0.96153846153846156</v>
      </c>
      <c r="CN561" s="222">
        <f t="shared" si="314"/>
        <v>1</v>
      </c>
      <c r="CO561" s="237">
        <f t="shared" si="315"/>
        <v>3.8461538461538464E-2</v>
      </c>
      <c r="CP561" s="222">
        <f t="shared" si="316"/>
        <v>0</v>
      </c>
      <c r="CQ561" s="237">
        <f t="shared" si="317"/>
        <v>0</v>
      </c>
      <c r="CR561" s="222">
        <f t="shared" si="318"/>
        <v>0</v>
      </c>
      <c r="CS561" s="237">
        <f t="shared" si="319"/>
        <v>0</v>
      </c>
      <c r="CT561" s="223">
        <f t="shared" si="320"/>
        <v>1.9615384615384615</v>
      </c>
      <c r="CU561" s="223" t="str">
        <f t="shared" si="321"/>
        <v>Đạt mục tiêu</v>
      </c>
      <c r="CV561" s="221"/>
    </row>
    <row r="562" spans="1:100" ht="43.75" customHeight="1">
      <c r="A562" s="1036"/>
      <c r="B562" s="1024"/>
      <c r="C562" s="1033"/>
      <c r="D562" s="1024"/>
      <c r="E562" s="1033"/>
      <c r="F562" s="1100"/>
      <c r="G562" s="289" t="s">
        <v>2513</v>
      </c>
      <c r="H562" s="289"/>
      <c r="I562" s="596"/>
      <c r="J562" s="44"/>
      <c r="K562" s="182" t="s">
        <v>2542</v>
      </c>
      <c r="L562" s="5" t="s">
        <v>32</v>
      </c>
      <c r="M562" s="212" t="s">
        <v>31</v>
      </c>
      <c r="N562" s="165" t="s">
        <v>10</v>
      </c>
      <c r="O562" s="221" t="s">
        <v>29</v>
      </c>
      <c r="P562" s="221"/>
      <c r="Q562" s="5"/>
      <c r="R562" s="5"/>
      <c r="S562" s="5"/>
      <c r="T562" s="5"/>
      <c r="U562" s="6"/>
      <c r="V562" s="5"/>
      <c r="W562" s="5"/>
      <c r="X562" s="5"/>
      <c r="Y562" s="221" t="s">
        <v>24</v>
      </c>
      <c r="Z562" s="5"/>
      <c r="AA562" s="5"/>
      <c r="AB562" s="80">
        <f t="shared" si="322"/>
        <v>1</v>
      </c>
      <c r="AC562" s="642"/>
      <c r="AD562" s="7"/>
      <c r="AE562" s="7"/>
      <c r="AF562" s="7"/>
      <c r="AG562" s="7"/>
      <c r="AH562" s="7"/>
      <c r="AI562" s="7"/>
      <c r="AJ562" s="7"/>
      <c r="AK562" s="7"/>
      <c r="AL562" s="7"/>
      <c r="AM562" s="7"/>
      <c r="AN562" s="7"/>
      <c r="AO562" s="7"/>
      <c r="AP562" s="7"/>
      <c r="AQ562" s="7"/>
      <c r="AR562" s="7"/>
      <c r="AS562" s="7"/>
      <c r="AT562" s="7"/>
      <c r="AU562" s="7"/>
      <c r="AV562" s="55"/>
      <c r="AW562" s="7"/>
      <c r="AX562" s="7"/>
      <c r="AY562" s="7"/>
      <c r="AZ562" s="7"/>
      <c r="BA562" s="7"/>
      <c r="BB562" s="7"/>
      <c r="BC562" s="7"/>
      <c r="BD562" s="7"/>
      <c r="BE562" s="55"/>
      <c r="BF562" s="55" t="s">
        <v>1404</v>
      </c>
      <c r="BG562" s="55"/>
      <c r="BH562" s="7"/>
      <c r="BI562" s="7"/>
      <c r="BJ562" s="7"/>
      <c r="BK562" s="7"/>
      <c r="BL562" s="781">
        <v>2</v>
      </c>
      <c r="BM562" s="221">
        <v>2</v>
      </c>
      <c r="BN562" s="221">
        <v>2</v>
      </c>
      <c r="BO562" s="221">
        <v>2</v>
      </c>
      <c r="BP562" s="221">
        <v>2</v>
      </c>
      <c r="BQ562" s="221">
        <v>2</v>
      </c>
      <c r="BR562" s="798">
        <v>2</v>
      </c>
      <c r="BS562" s="226">
        <v>2</v>
      </c>
      <c r="BT562" s="221">
        <v>2</v>
      </c>
      <c r="BU562" s="221">
        <v>2</v>
      </c>
      <c r="BV562" s="221">
        <v>2</v>
      </c>
      <c r="BW562" s="798">
        <v>2</v>
      </c>
      <c r="BX562" s="221">
        <v>2</v>
      </c>
      <c r="BY562" s="798">
        <v>2</v>
      </c>
      <c r="BZ562" s="798">
        <v>2</v>
      </c>
      <c r="CA562" s="221">
        <v>2</v>
      </c>
      <c r="CB562" s="221">
        <v>2</v>
      </c>
      <c r="CC562" s="221">
        <v>2</v>
      </c>
      <c r="CD562" s="337">
        <v>2</v>
      </c>
      <c r="CE562" s="221">
        <v>2</v>
      </c>
      <c r="CF562" s="221">
        <v>2</v>
      </c>
      <c r="CG562" s="221">
        <v>2</v>
      </c>
      <c r="CH562" s="221">
        <v>2</v>
      </c>
      <c r="CI562" s="221">
        <v>2</v>
      </c>
      <c r="CJ562" s="337">
        <v>2</v>
      </c>
      <c r="CK562" s="221">
        <v>2</v>
      </c>
      <c r="CL562" s="222">
        <f t="shared" si="312"/>
        <v>26</v>
      </c>
      <c r="CM562" s="237">
        <f t="shared" si="313"/>
        <v>1</v>
      </c>
      <c r="CN562" s="222">
        <f t="shared" si="314"/>
        <v>0</v>
      </c>
      <c r="CO562" s="237">
        <f t="shared" si="315"/>
        <v>0</v>
      </c>
      <c r="CP562" s="222">
        <f t="shared" si="316"/>
        <v>0</v>
      </c>
      <c r="CQ562" s="237">
        <f t="shared" si="317"/>
        <v>0</v>
      </c>
      <c r="CR562" s="222">
        <f t="shared" si="318"/>
        <v>0</v>
      </c>
      <c r="CS562" s="237">
        <f t="shared" si="319"/>
        <v>0</v>
      </c>
      <c r="CT562" s="223">
        <f t="shared" si="320"/>
        <v>2</v>
      </c>
      <c r="CU562" s="223" t="str">
        <f t="shared" si="321"/>
        <v>Đạt mục tiêu</v>
      </c>
      <c r="CV562" s="221"/>
    </row>
    <row r="563" spans="1:100" ht="46.75" customHeight="1">
      <c r="A563" s="1036"/>
      <c r="B563" s="1024"/>
      <c r="C563" s="1033"/>
      <c r="D563" s="1024"/>
      <c r="E563" s="1033"/>
      <c r="F563" s="1100"/>
      <c r="G563" s="289" t="s">
        <v>2515</v>
      </c>
      <c r="H563" s="289"/>
      <c r="I563" s="596"/>
      <c r="J563" s="44"/>
      <c r="K563" s="182" t="s">
        <v>2541</v>
      </c>
      <c r="L563" s="5" t="s">
        <v>32</v>
      </c>
      <c r="M563" s="212" t="s">
        <v>31</v>
      </c>
      <c r="N563" s="165" t="s">
        <v>10</v>
      </c>
      <c r="O563" s="221" t="s">
        <v>29</v>
      </c>
      <c r="P563" s="221"/>
      <c r="Q563" s="5"/>
      <c r="R563" s="5"/>
      <c r="S563" s="5"/>
      <c r="T563" s="5"/>
      <c r="U563" s="6"/>
      <c r="V563" s="5"/>
      <c r="W563" s="5"/>
      <c r="X563" s="5"/>
      <c r="Y563" s="221"/>
      <c r="Z563" s="5" t="s">
        <v>24</v>
      </c>
      <c r="AA563" s="5"/>
      <c r="AB563" s="80">
        <f t="shared" si="322"/>
        <v>1</v>
      </c>
      <c r="AC563" s="642"/>
      <c r="AD563" s="7"/>
      <c r="AE563" s="7"/>
      <c r="AF563" s="7"/>
      <c r="AG563" s="7"/>
      <c r="AH563" s="7"/>
      <c r="AI563" s="7"/>
      <c r="AJ563" s="7"/>
      <c r="AK563" s="7"/>
      <c r="AL563" s="7"/>
      <c r="AM563" s="7"/>
      <c r="AN563" s="7"/>
      <c r="AO563" s="7"/>
      <c r="AP563" s="7"/>
      <c r="AQ563" s="7"/>
      <c r="AR563" s="7"/>
      <c r="AS563" s="7"/>
      <c r="AT563" s="7"/>
      <c r="AU563" s="7"/>
      <c r="AV563" s="55"/>
      <c r="AW563" s="7"/>
      <c r="AX563" s="7"/>
      <c r="AY563" s="7"/>
      <c r="AZ563" s="7"/>
      <c r="BA563" s="7"/>
      <c r="BB563" s="7"/>
      <c r="BC563" s="7"/>
      <c r="BD563" s="7"/>
      <c r="BE563" s="55"/>
      <c r="BF563" s="55"/>
      <c r="BG563" s="55"/>
      <c r="BH563" s="7"/>
      <c r="BI563" s="7"/>
      <c r="BJ563" s="7"/>
      <c r="BK563" s="7"/>
      <c r="BL563" s="781">
        <v>1</v>
      </c>
      <c r="BM563" s="221">
        <v>2</v>
      </c>
      <c r="BN563" s="221">
        <v>2</v>
      </c>
      <c r="BO563" s="221">
        <v>2</v>
      </c>
      <c r="BP563" s="221">
        <v>2</v>
      </c>
      <c r="BQ563" s="221">
        <v>2</v>
      </c>
      <c r="BR563" s="798">
        <v>2</v>
      </c>
      <c r="BS563" s="226">
        <v>2</v>
      </c>
      <c r="BT563" s="221">
        <v>2</v>
      </c>
      <c r="BU563" s="221">
        <v>2</v>
      </c>
      <c r="BV563" s="221">
        <v>2</v>
      </c>
      <c r="BW563" s="798">
        <v>2</v>
      </c>
      <c r="BX563" s="221">
        <v>2</v>
      </c>
      <c r="BY563" s="798">
        <v>2</v>
      </c>
      <c r="BZ563" s="798">
        <v>2</v>
      </c>
      <c r="CA563" s="221">
        <v>2</v>
      </c>
      <c r="CB563" s="221">
        <v>2</v>
      </c>
      <c r="CC563" s="221">
        <v>2</v>
      </c>
      <c r="CD563" s="337">
        <v>2</v>
      </c>
      <c r="CE563" s="221">
        <v>2</v>
      </c>
      <c r="CF563" s="221">
        <v>2</v>
      </c>
      <c r="CG563" s="221">
        <v>2</v>
      </c>
      <c r="CH563" s="221">
        <v>2</v>
      </c>
      <c r="CI563" s="221">
        <v>2</v>
      </c>
      <c r="CJ563" s="337">
        <v>2</v>
      </c>
      <c r="CK563" s="221">
        <v>2</v>
      </c>
      <c r="CL563" s="222">
        <f t="shared" si="312"/>
        <v>25</v>
      </c>
      <c r="CM563" s="237">
        <f t="shared" si="313"/>
        <v>0.96153846153846156</v>
      </c>
      <c r="CN563" s="222">
        <f t="shared" si="314"/>
        <v>1</v>
      </c>
      <c r="CO563" s="237">
        <f t="shared" si="315"/>
        <v>3.8461538461538464E-2</v>
      </c>
      <c r="CP563" s="222">
        <f t="shared" si="316"/>
        <v>0</v>
      </c>
      <c r="CQ563" s="237">
        <f t="shared" si="317"/>
        <v>0</v>
      </c>
      <c r="CR563" s="222">
        <f t="shared" si="318"/>
        <v>0</v>
      </c>
      <c r="CS563" s="237">
        <f t="shared" si="319"/>
        <v>0</v>
      </c>
      <c r="CT563" s="223">
        <f t="shared" si="320"/>
        <v>1.9615384615384615</v>
      </c>
      <c r="CU563" s="223" t="str">
        <f t="shared" si="321"/>
        <v>Đạt mục tiêu</v>
      </c>
      <c r="CV563" s="221"/>
    </row>
    <row r="564" spans="1:100" s="1" customFormat="1" ht="87">
      <c r="A564" s="1036"/>
      <c r="B564" s="1024"/>
      <c r="C564" s="1033"/>
      <c r="D564" s="1024"/>
      <c r="E564" s="1033"/>
      <c r="F564" s="1100"/>
      <c r="G564" s="5" t="s">
        <v>2516</v>
      </c>
      <c r="H564" s="5"/>
      <c r="I564" s="596"/>
      <c r="J564" s="44"/>
      <c r="K564" s="182" t="s">
        <v>2540</v>
      </c>
      <c r="L564" s="5" t="s">
        <v>32</v>
      </c>
      <c r="M564" s="212" t="s">
        <v>31</v>
      </c>
      <c r="N564" s="165" t="s">
        <v>10</v>
      </c>
      <c r="O564" s="221" t="s">
        <v>29</v>
      </c>
      <c r="P564" s="221" t="s">
        <v>24</v>
      </c>
      <c r="Q564" s="5"/>
      <c r="R564" s="5"/>
      <c r="S564" s="5"/>
      <c r="T564" s="5"/>
      <c r="U564" s="6"/>
      <c r="V564" s="5"/>
      <c r="W564" s="5"/>
      <c r="X564" s="5"/>
      <c r="Y564" s="5"/>
      <c r="Z564" s="5" t="s">
        <v>24</v>
      </c>
      <c r="AA564" s="5"/>
      <c r="AB564" s="80">
        <f t="shared" si="322"/>
        <v>1</v>
      </c>
      <c r="AC564" s="642"/>
      <c r="AD564" s="7"/>
      <c r="AE564" s="7"/>
      <c r="AF564" s="7"/>
      <c r="AG564" s="7"/>
      <c r="AH564" s="7"/>
      <c r="AI564" s="7"/>
      <c r="AJ564" s="7"/>
      <c r="AK564" s="7"/>
      <c r="AL564" s="7"/>
      <c r="AM564" s="7"/>
      <c r="AN564" s="7"/>
      <c r="AO564" s="7"/>
      <c r="AP564" s="7"/>
      <c r="AQ564" s="7"/>
      <c r="AR564" s="7"/>
      <c r="AS564" s="7"/>
      <c r="AT564" s="7"/>
      <c r="AU564" s="7"/>
      <c r="AV564" s="55"/>
      <c r="AW564" s="7"/>
      <c r="AX564" s="7"/>
      <c r="AY564" s="7"/>
      <c r="AZ564" s="7"/>
      <c r="BA564" s="7"/>
      <c r="BB564" s="7"/>
      <c r="BC564" s="7"/>
      <c r="BD564" s="7"/>
      <c r="BE564" s="7"/>
      <c r="BF564" s="7"/>
      <c r="BG564" s="7"/>
      <c r="BH564" s="7" t="s">
        <v>1318</v>
      </c>
      <c r="BI564" s="7"/>
      <c r="BJ564" s="7"/>
      <c r="BK564" s="7"/>
      <c r="BL564" s="781">
        <v>2</v>
      </c>
      <c r="BM564" s="221">
        <v>2</v>
      </c>
      <c r="BN564" s="221">
        <v>2</v>
      </c>
      <c r="BO564" s="221">
        <v>2</v>
      </c>
      <c r="BP564" s="221">
        <v>2</v>
      </c>
      <c r="BQ564" s="221">
        <v>2</v>
      </c>
      <c r="BR564" s="798">
        <v>2</v>
      </c>
      <c r="BS564" s="226">
        <v>2</v>
      </c>
      <c r="BT564" s="221">
        <v>2</v>
      </c>
      <c r="BU564" s="221">
        <v>2</v>
      </c>
      <c r="BV564" s="221">
        <v>2</v>
      </c>
      <c r="BW564" s="798">
        <v>2</v>
      </c>
      <c r="BX564" s="221">
        <v>2</v>
      </c>
      <c r="BY564" s="798">
        <v>2</v>
      </c>
      <c r="BZ564" s="798">
        <v>2</v>
      </c>
      <c r="CA564" s="221">
        <v>1</v>
      </c>
      <c r="CB564" s="221">
        <v>2</v>
      </c>
      <c r="CC564" s="221">
        <v>1</v>
      </c>
      <c r="CD564" s="337">
        <v>2</v>
      </c>
      <c r="CE564" s="221">
        <v>2</v>
      </c>
      <c r="CF564" s="221">
        <v>2</v>
      </c>
      <c r="CG564" s="221">
        <v>2</v>
      </c>
      <c r="CH564" s="221">
        <v>2</v>
      </c>
      <c r="CI564" s="221">
        <v>2</v>
      </c>
      <c r="CJ564" s="337">
        <v>2</v>
      </c>
      <c r="CK564" s="221">
        <v>2</v>
      </c>
      <c r="CL564" s="222">
        <f t="shared" si="312"/>
        <v>24</v>
      </c>
      <c r="CM564" s="237">
        <f t="shared" si="313"/>
        <v>0.92307692307692313</v>
      </c>
      <c r="CN564" s="222">
        <f t="shared" si="314"/>
        <v>2</v>
      </c>
      <c r="CO564" s="237">
        <f t="shared" si="315"/>
        <v>7.6923076923076927E-2</v>
      </c>
      <c r="CP564" s="222">
        <f t="shared" si="316"/>
        <v>0</v>
      </c>
      <c r="CQ564" s="237">
        <f t="shared" si="317"/>
        <v>0</v>
      </c>
      <c r="CR564" s="222">
        <f t="shared" si="318"/>
        <v>0</v>
      </c>
      <c r="CS564" s="237">
        <f t="shared" si="319"/>
        <v>0</v>
      </c>
      <c r="CT564" s="223">
        <f t="shared" si="320"/>
        <v>1.9230769230769231</v>
      </c>
      <c r="CU564" s="223" t="str">
        <f t="shared" si="321"/>
        <v>Đạt mục tiêu</v>
      </c>
      <c r="CV564" s="5"/>
    </row>
    <row r="565" spans="1:100" s="1" customFormat="1" ht="87">
      <c r="A565" s="1036"/>
      <c r="B565" s="1024"/>
      <c r="C565" s="1033"/>
      <c r="D565" s="1024"/>
      <c r="E565" s="1033"/>
      <c r="F565" s="1100"/>
      <c r="G565" s="5" t="s">
        <v>2496</v>
      </c>
      <c r="H565" s="5"/>
      <c r="I565" s="596"/>
      <c r="J565" s="44"/>
      <c r="K565" s="182" t="s">
        <v>2539</v>
      </c>
      <c r="L565" s="5" t="s">
        <v>32</v>
      </c>
      <c r="M565" s="212" t="s">
        <v>31</v>
      </c>
      <c r="N565" s="165" t="s">
        <v>10</v>
      </c>
      <c r="O565" s="221" t="s">
        <v>29</v>
      </c>
      <c r="P565" s="221"/>
      <c r="Q565" s="5"/>
      <c r="R565" s="5"/>
      <c r="S565" s="5"/>
      <c r="T565" s="5"/>
      <c r="U565" s="6"/>
      <c r="V565" s="5"/>
      <c r="W565" s="5"/>
      <c r="X565" s="5"/>
      <c r="Y565" s="5"/>
      <c r="Z565" s="5"/>
      <c r="AA565" s="5" t="s">
        <v>24</v>
      </c>
      <c r="AB565" s="80">
        <f t="shared" si="322"/>
        <v>1</v>
      </c>
      <c r="AC565" s="642"/>
      <c r="AD565" s="7"/>
      <c r="AE565" s="7"/>
      <c r="AF565" s="7"/>
      <c r="AG565" s="7"/>
      <c r="AH565" s="7"/>
      <c r="AI565" s="7"/>
      <c r="AJ565" s="7"/>
      <c r="AK565" s="7"/>
      <c r="AL565" s="7"/>
      <c r="AM565" s="7"/>
      <c r="AN565" s="7"/>
      <c r="AO565" s="7"/>
      <c r="AP565" s="7"/>
      <c r="AQ565" s="7"/>
      <c r="AR565" s="7"/>
      <c r="AS565" s="7"/>
      <c r="AT565" s="7"/>
      <c r="AU565" s="7"/>
      <c r="AV565" s="55"/>
      <c r="AW565" s="7"/>
      <c r="AX565" s="7"/>
      <c r="AY565" s="7"/>
      <c r="AZ565" s="7"/>
      <c r="BA565" s="7"/>
      <c r="BB565" s="7"/>
      <c r="BC565" s="7"/>
      <c r="BD565" s="7"/>
      <c r="BE565" s="7"/>
      <c r="BF565" s="7"/>
      <c r="BG565" s="7"/>
      <c r="BH565" s="7"/>
      <c r="BI565" s="7"/>
      <c r="BJ565" s="7"/>
      <c r="BK565" s="7"/>
      <c r="BL565" s="781">
        <v>1</v>
      </c>
      <c r="BM565" s="221">
        <v>2</v>
      </c>
      <c r="BN565" s="221">
        <v>2</v>
      </c>
      <c r="BO565" s="221">
        <v>2</v>
      </c>
      <c r="BP565" s="221">
        <v>2</v>
      </c>
      <c r="BQ565" s="221">
        <v>2</v>
      </c>
      <c r="BR565" s="798">
        <v>2</v>
      </c>
      <c r="BS565" s="226">
        <v>2</v>
      </c>
      <c r="BT565" s="221">
        <v>2</v>
      </c>
      <c r="BU565" s="221">
        <v>2</v>
      </c>
      <c r="BV565" s="221">
        <v>2</v>
      </c>
      <c r="BW565" s="798">
        <v>2</v>
      </c>
      <c r="BX565" s="221">
        <v>2</v>
      </c>
      <c r="BY565" s="798">
        <v>2</v>
      </c>
      <c r="BZ565" s="798">
        <v>2</v>
      </c>
      <c r="CA565" s="221">
        <v>2</v>
      </c>
      <c r="CB565" s="221">
        <v>2</v>
      </c>
      <c r="CC565" s="221">
        <v>1</v>
      </c>
      <c r="CD565" s="337">
        <v>2</v>
      </c>
      <c r="CE565" s="221">
        <v>2</v>
      </c>
      <c r="CF565" s="221">
        <v>2</v>
      </c>
      <c r="CG565" s="221">
        <v>2</v>
      </c>
      <c r="CH565" s="221">
        <v>2</v>
      </c>
      <c r="CI565" s="221">
        <v>2</v>
      </c>
      <c r="CJ565" s="337">
        <v>2</v>
      </c>
      <c r="CK565" s="221">
        <v>2</v>
      </c>
      <c r="CL565" s="222">
        <f t="shared" si="312"/>
        <v>24</v>
      </c>
      <c r="CM565" s="237">
        <f t="shared" si="313"/>
        <v>0.92307692307692313</v>
      </c>
      <c r="CN565" s="222">
        <f t="shared" si="314"/>
        <v>2</v>
      </c>
      <c r="CO565" s="237">
        <f t="shared" si="315"/>
        <v>7.6923076923076927E-2</v>
      </c>
      <c r="CP565" s="222">
        <f t="shared" si="316"/>
        <v>0</v>
      </c>
      <c r="CQ565" s="237">
        <f t="shared" si="317"/>
        <v>0</v>
      </c>
      <c r="CR565" s="222"/>
      <c r="CS565" s="237">
        <f t="shared" si="319"/>
        <v>0</v>
      </c>
      <c r="CT565" s="223">
        <f t="shared" si="320"/>
        <v>1.9230769230769231</v>
      </c>
      <c r="CU565" s="223" t="str">
        <f t="shared" si="321"/>
        <v>Đạt mục tiêu</v>
      </c>
      <c r="CV565" s="5"/>
    </row>
    <row r="566" spans="1:100" s="1" customFormat="1" ht="49.25" customHeight="1">
      <c r="A566" s="1036"/>
      <c r="B566" s="1024"/>
      <c r="C566" s="1033"/>
      <c r="D566" s="1024"/>
      <c r="E566" s="1033"/>
      <c r="F566" s="1100"/>
      <c r="G566" s="5" t="s">
        <v>2517</v>
      </c>
      <c r="H566" s="5"/>
      <c r="I566" s="596"/>
      <c r="J566" s="44"/>
      <c r="K566" s="182" t="s">
        <v>2538</v>
      </c>
      <c r="L566" s="5" t="s">
        <v>32</v>
      </c>
      <c r="M566" s="212" t="s">
        <v>31</v>
      </c>
      <c r="N566" s="165" t="s">
        <v>10</v>
      </c>
      <c r="O566" s="221" t="s">
        <v>29</v>
      </c>
      <c r="P566" s="221"/>
      <c r="Q566" s="5"/>
      <c r="R566" s="5"/>
      <c r="S566" s="5"/>
      <c r="T566" s="5"/>
      <c r="U566" s="6"/>
      <c r="V566" s="5"/>
      <c r="W566" s="5"/>
      <c r="X566" s="5"/>
      <c r="Y566" s="5"/>
      <c r="Z566" s="5"/>
      <c r="AA566" s="5" t="s">
        <v>24</v>
      </c>
      <c r="AB566" s="80">
        <f t="shared" si="322"/>
        <v>1</v>
      </c>
      <c r="AC566" s="642"/>
      <c r="AD566" s="7"/>
      <c r="AE566" s="7"/>
      <c r="AF566" s="7"/>
      <c r="AG566" s="7"/>
      <c r="AH566" s="7"/>
      <c r="AI566" s="7"/>
      <c r="AJ566" s="7"/>
      <c r="AK566" s="7"/>
      <c r="AL566" s="7"/>
      <c r="AM566" s="7"/>
      <c r="AN566" s="7"/>
      <c r="AO566" s="7"/>
      <c r="AP566" s="7"/>
      <c r="AQ566" s="7"/>
      <c r="AR566" s="7"/>
      <c r="AS566" s="7"/>
      <c r="AT566" s="7"/>
      <c r="AU566" s="7"/>
      <c r="AV566" s="55"/>
      <c r="AW566" s="7"/>
      <c r="AX566" s="7"/>
      <c r="AY566" s="7"/>
      <c r="AZ566" s="7"/>
      <c r="BA566" s="7"/>
      <c r="BB566" s="7"/>
      <c r="BC566" s="7"/>
      <c r="BD566" s="7"/>
      <c r="BE566" s="7"/>
      <c r="BF566" s="7"/>
      <c r="BG566" s="7"/>
      <c r="BH566" s="7"/>
      <c r="BI566" s="7"/>
      <c r="BJ566" s="7"/>
      <c r="BK566" s="7"/>
      <c r="BL566" s="781">
        <v>2</v>
      </c>
      <c r="BM566" s="221">
        <v>2</v>
      </c>
      <c r="BN566" s="221">
        <v>2</v>
      </c>
      <c r="BO566" s="221">
        <v>2</v>
      </c>
      <c r="BP566" s="221">
        <v>2</v>
      </c>
      <c r="BQ566" s="221">
        <v>2</v>
      </c>
      <c r="BR566" s="798">
        <v>2</v>
      </c>
      <c r="BS566" s="226">
        <v>2</v>
      </c>
      <c r="BT566" s="221">
        <v>2</v>
      </c>
      <c r="BU566" s="221">
        <v>2</v>
      </c>
      <c r="BV566" s="221">
        <v>2</v>
      </c>
      <c r="BW566" s="798">
        <v>2</v>
      </c>
      <c r="BX566" s="221">
        <v>2</v>
      </c>
      <c r="BY566" s="798">
        <v>2</v>
      </c>
      <c r="BZ566" s="798">
        <v>2</v>
      </c>
      <c r="CA566" s="221">
        <v>2</v>
      </c>
      <c r="CB566" s="221">
        <v>2</v>
      </c>
      <c r="CC566" s="221">
        <v>2</v>
      </c>
      <c r="CD566" s="337">
        <v>2</v>
      </c>
      <c r="CE566" s="221">
        <v>2</v>
      </c>
      <c r="CF566" s="221">
        <v>2</v>
      </c>
      <c r="CG566" s="221">
        <v>2</v>
      </c>
      <c r="CH566" s="221">
        <v>2</v>
      </c>
      <c r="CI566" s="221">
        <v>2</v>
      </c>
      <c r="CJ566" s="337">
        <v>2</v>
      </c>
      <c r="CK566" s="221">
        <v>2</v>
      </c>
      <c r="CL566" s="222">
        <f t="shared" si="312"/>
        <v>26</v>
      </c>
      <c r="CM566" s="237">
        <f t="shared" si="313"/>
        <v>1</v>
      </c>
      <c r="CN566" s="222">
        <f t="shared" si="314"/>
        <v>0</v>
      </c>
      <c r="CO566" s="237">
        <f t="shared" si="315"/>
        <v>0</v>
      </c>
      <c r="CP566" s="222">
        <f t="shared" si="316"/>
        <v>0</v>
      </c>
      <c r="CQ566" s="237">
        <f t="shared" si="317"/>
        <v>0</v>
      </c>
      <c r="CR566" s="222"/>
      <c r="CS566" s="237">
        <f t="shared" si="319"/>
        <v>0</v>
      </c>
      <c r="CT566" s="223">
        <f t="shared" si="320"/>
        <v>2</v>
      </c>
      <c r="CU566" s="223" t="str">
        <f t="shared" si="321"/>
        <v>Đạt mục tiêu</v>
      </c>
      <c r="CV566" s="5"/>
    </row>
    <row r="567" spans="1:100" s="1" customFormat="1" ht="39.75" customHeight="1">
      <c r="A567" s="1036"/>
      <c r="B567" s="1024"/>
      <c r="C567" s="1033"/>
      <c r="D567" s="1024"/>
      <c r="E567" s="1033"/>
      <c r="F567" s="1100"/>
      <c r="G567" s="5" t="s">
        <v>2497</v>
      </c>
      <c r="H567" s="5"/>
      <c r="I567" s="596"/>
      <c r="J567" s="44"/>
      <c r="K567" s="182" t="s">
        <v>2537</v>
      </c>
      <c r="L567" s="5" t="s">
        <v>32</v>
      </c>
      <c r="M567" s="212" t="s">
        <v>31</v>
      </c>
      <c r="N567" s="165" t="s">
        <v>10</v>
      </c>
      <c r="O567" s="221" t="s">
        <v>29</v>
      </c>
      <c r="P567" s="221"/>
      <c r="Q567" s="5"/>
      <c r="R567" s="5"/>
      <c r="S567" s="5"/>
      <c r="T567" s="5"/>
      <c r="U567" s="6"/>
      <c r="V567" s="5"/>
      <c r="W567" s="5"/>
      <c r="X567" s="5"/>
      <c r="Y567" s="5" t="s">
        <v>24</v>
      </c>
      <c r="Z567" s="5"/>
      <c r="AA567" s="5"/>
      <c r="AB567" s="80">
        <f t="shared" si="322"/>
        <v>1</v>
      </c>
      <c r="AC567" s="642"/>
      <c r="AD567" s="7"/>
      <c r="AE567" s="7"/>
      <c r="AF567" s="7"/>
      <c r="AG567" s="7"/>
      <c r="AH567" s="7"/>
      <c r="AI567" s="7"/>
      <c r="AJ567" s="7"/>
      <c r="AK567" s="7"/>
      <c r="AL567" s="7"/>
      <c r="AM567" s="7"/>
      <c r="AN567" s="7"/>
      <c r="AO567" s="7"/>
      <c r="AP567" s="7"/>
      <c r="AQ567" s="7"/>
      <c r="AR567" s="7"/>
      <c r="AS567" s="7"/>
      <c r="AT567" s="7"/>
      <c r="AU567" s="7"/>
      <c r="AV567" s="55"/>
      <c r="AW567" s="7"/>
      <c r="AX567" s="7"/>
      <c r="AY567" s="7"/>
      <c r="AZ567" s="7"/>
      <c r="BA567" s="7"/>
      <c r="BB567" s="7"/>
      <c r="BC567" s="7"/>
      <c r="BD567" s="7"/>
      <c r="BE567" s="7"/>
      <c r="BF567" s="7"/>
      <c r="BG567" s="7" t="s">
        <v>1404</v>
      </c>
      <c r="BH567" s="7"/>
      <c r="BI567" s="7"/>
      <c r="BJ567" s="7"/>
      <c r="BK567" s="7"/>
      <c r="BL567" s="781">
        <v>2</v>
      </c>
      <c r="BM567" s="221">
        <v>2</v>
      </c>
      <c r="BN567" s="221">
        <v>2</v>
      </c>
      <c r="BO567" s="221">
        <v>2</v>
      </c>
      <c r="BP567" s="221">
        <v>2</v>
      </c>
      <c r="BQ567" s="221">
        <v>2</v>
      </c>
      <c r="BR567" s="798">
        <v>2</v>
      </c>
      <c r="BS567" s="226">
        <v>2</v>
      </c>
      <c r="BT567" s="221">
        <v>2</v>
      </c>
      <c r="BU567" s="221">
        <v>2</v>
      </c>
      <c r="BV567" s="221">
        <v>2</v>
      </c>
      <c r="BW567" s="798">
        <v>2</v>
      </c>
      <c r="BX567" s="221">
        <v>2</v>
      </c>
      <c r="BY567" s="798">
        <v>2</v>
      </c>
      <c r="BZ567" s="798">
        <v>2</v>
      </c>
      <c r="CA567" s="221">
        <v>2</v>
      </c>
      <c r="CB567" s="221">
        <v>2</v>
      </c>
      <c r="CC567" s="221">
        <v>2</v>
      </c>
      <c r="CD567" s="337">
        <v>2</v>
      </c>
      <c r="CE567" s="221">
        <v>2</v>
      </c>
      <c r="CF567" s="221">
        <v>2</v>
      </c>
      <c r="CG567" s="221">
        <v>2</v>
      </c>
      <c r="CH567" s="221">
        <v>2</v>
      </c>
      <c r="CI567" s="221">
        <v>2</v>
      </c>
      <c r="CJ567" s="337">
        <v>2</v>
      </c>
      <c r="CK567" s="221">
        <v>2</v>
      </c>
      <c r="CL567" s="222">
        <f t="shared" si="312"/>
        <v>26</v>
      </c>
      <c r="CM567" s="237">
        <f t="shared" si="313"/>
        <v>1</v>
      </c>
      <c r="CN567" s="222">
        <f t="shared" si="314"/>
        <v>0</v>
      </c>
      <c r="CO567" s="237">
        <f t="shared" si="315"/>
        <v>0</v>
      </c>
      <c r="CP567" s="222">
        <f t="shared" si="316"/>
        <v>0</v>
      </c>
      <c r="CQ567" s="237">
        <f t="shared" si="317"/>
        <v>0</v>
      </c>
      <c r="CR567" s="222"/>
      <c r="CS567" s="237">
        <f t="shared" si="319"/>
        <v>0</v>
      </c>
      <c r="CT567" s="223">
        <f t="shared" si="320"/>
        <v>2</v>
      </c>
      <c r="CU567" s="223" t="str">
        <f t="shared" si="321"/>
        <v>Đạt mục tiêu</v>
      </c>
      <c r="CV567" s="5"/>
    </row>
    <row r="568" spans="1:100" s="1" customFormat="1" ht="31.75" customHeight="1">
      <c r="A568" s="1036"/>
      <c r="B568" s="1024"/>
      <c r="C568" s="1033"/>
      <c r="D568" s="1024"/>
      <c r="E568" s="1033"/>
      <c r="F568" s="1100"/>
      <c r="G568" s="5" t="s">
        <v>2518</v>
      </c>
      <c r="H568" s="5"/>
      <c r="I568" s="596"/>
      <c r="J568" s="44"/>
      <c r="K568" s="182" t="s">
        <v>2536</v>
      </c>
      <c r="L568" s="5" t="s">
        <v>32</v>
      </c>
      <c r="M568" s="212" t="s">
        <v>31</v>
      </c>
      <c r="N568" s="165" t="s">
        <v>10</v>
      </c>
      <c r="O568" s="221" t="s">
        <v>29</v>
      </c>
      <c r="P568" s="221"/>
      <c r="Q568" s="5"/>
      <c r="R568" s="5"/>
      <c r="S568" s="5"/>
      <c r="T568" s="5"/>
      <c r="U568" s="6"/>
      <c r="V568" s="5"/>
      <c r="W568" s="5"/>
      <c r="X568" s="5"/>
      <c r="Y568" s="5" t="s">
        <v>24</v>
      </c>
      <c r="Z568" s="5"/>
      <c r="AA568" s="5"/>
      <c r="AB568" s="80">
        <f t="shared" si="322"/>
        <v>1</v>
      </c>
      <c r="AC568" s="642"/>
      <c r="AD568" s="7"/>
      <c r="AE568" s="7"/>
      <c r="AF568" s="7"/>
      <c r="AG568" s="7"/>
      <c r="AH568" s="7"/>
      <c r="AI568" s="7"/>
      <c r="AJ568" s="7"/>
      <c r="AK568" s="7"/>
      <c r="AL568" s="7"/>
      <c r="AM568" s="7"/>
      <c r="AN568" s="7"/>
      <c r="AO568" s="7"/>
      <c r="AP568" s="7"/>
      <c r="AQ568" s="7"/>
      <c r="AR568" s="7"/>
      <c r="AS568" s="7"/>
      <c r="AT568" s="7"/>
      <c r="AU568" s="7"/>
      <c r="AV568" s="55"/>
      <c r="AW568" s="7"/>
      <c r="AX568" s="7"/>
      <c r="AY568" s="7"/>
      <c r="AZ568" s="7"/>
      <c r="BA568" s="7"/>
      <c r="BB568" s="7"/>
      <c r="BC568" s="7"/>
      <c r="BD568" s="7"/>
      <c r="BE568" s="7" t="s">
        <v>1404</v>
      </c>
      <c r="BF568" s="7"/>
      <c r="BG568" s="7"/>
      <c r="BH568" s="7"/>
      <c r="BI568" s="7"/>
      <c r="BJ568" s="7"/>
      <c r="BK568" s="7"/>
      <c r="BL568" s="781">
        <v>2</v>
      </c>
      <c r="BM568" s="221">
        <v>2</v>
      </c>
      <c r="BN568" s="221">
        <v>2</v>
      </c>
      <c r="BO568" s="221">
        <v>2</v>
      </c>
      <c r="BP568" s="221">
        <v>2</v>
      </c>
      <c r="BQ568" s="221">
        <v>2</v>
      </c>
      <c r="BR568" s="798">
        <v>2</v>
      </c>
      <c r="BS568" s="226">
        <v>2</v>
      </c>
      <c r="BT568" s="221">
        <v>2</v>
      </c>
      <c r="BU568" s="221">
        <v>2</v>
      </c>
      <c r="BV568" s="221">
        <v>2</v>
      </c>
      <c r="BW568" s="798">
        <v>2</v>
      </c>
      <c r="BX568" s="221">
        <v>2</v>
      </c>
      <c r="BY568" s="798">
        <v>2</v>
      </c>
      <c r="BZ568" s="798">
        <v>2</v>
      </c>
      <c r="CA568" s="221">
        <v>2</v>
      </c>
      <c r="CB568" s="221">
        <v>2</v>
      </c>
      <c r="CC568" s="221">
        <v>1</v>
      </c>
      <c r="CD568" s="337">
        <v>2</v>
      </c>
      <c r="CE568" s="221">
        <v>2</v>
      </c>
      <c r="CF568" s="221">
        <v>2</v>
      </c>
      <c r="CG568" s="221">
        <v>2</v>
      </c>
      <c r="CH568" s="221">
        <v>2</v>
      </c>
      <c r="CI568" s="221">
        <v>2</v>
      </c>
      <c r="CJ568" s="337">
        <v>2</v>
      </c>
      <c r="CK568" s="221">
        <v>2</v>
      </c>
      <c r="CL568" s="222">
        <f t="shared" si="312"/>
        <v>25</v>
      </c>
      <c r="CM568" s="237">
        <f t="shared" si="313"/>
        <v>0.96153846153846156</v>
      </c>
      <c r="CN568" s="222">
        <f t="shared" si="314"/>
        <v>1</v>
      </c>
      <c r="CO568" s="237">
        <f t="shared" si="315"/>
        <v>3.8461538461538464E-2</v>
      </c>
      <c r="CP568" s="222">
        <f t="shared" si="316"/>
        <v>0</v>
      </c>
      <c r="CQ568" s="237">
        <f t="shared" si="317"/>
        <v>0</v>
      </c>
      <c r="CR568" s="222"/>
      <c r="CS568" s="237">
        <f t="shared" si="319"/>
        <v>0</v>
      </c>
      <c r="CT568" s="223">
        <f t="shared" si="320"/>
        <v>1.9615384615384615</v>
      </c>
      <c r="CU568" s="223" t="str">
        <f t="shared" si="321"/>
        <v>Đạt mục tiêu</v>
      </c>
      <c r="CV568" s="5"/>
    </row>
    <row r="569" spans="1:100" s="1" customFormat="1" ht="31.75" customHeight="1">
      <c r="A569" s="1036"/>
      <c r="B569" s="1024"/>
      <c r="C569" s="1033"/>
      <c r="D569" s="1024"/>
      <c r="E569" s="1033"/>
      <c r="F569" s="1100"/>
      <c r="G569" s="5" t="s">
        <v>2519</v>
      </c>
      <c r="H569" s="5"/>
      <c r="I569" s="596"/>
      <c r="J569" s="44"/>
      <c r="K569" s="182" t="s">
        <v>2534</v>
      </c>
      <c r="L569" s="5" t="s">
        <v>32</v>
      </c>
      <c r="M569" s="212" t="s">
        <v>31</v>
      </c>
      <c r="N569" s="165" t="s">
        <v>10</v>
      </c>
      <c r="O569" s="221" t="s">
        <v>29</v>
      </c>
      <c r="P569" s="221"/>
      <c r="Q569" s="5"/>
      <c r="R569" s="5"/>
      <c r="S569" s="5"/>
      <c r="T569" s="5"/>
      <c r="U569" s="6"/>
      <c r="V569" s="5"/>
      <c r="W569" s="5"/>
      <c r="X569" s="5"/>
      <c r="Y569" s="5"/>
      <c r="Z569" s="5" t="s">
        <v>24</v>
      </c>
      <c r="AA569" s="5"/>
      <c r="AB569" s="80">
        <f t="shared" si="322"/>
        <v>1</v>
      </c>
      <c r="AC569" s="642"/>
      <c r="AD569" s="7"/>
      <c r="AE569" s="7"/>
      <c r="AF569" s="7"/>
      <c r="AG569" s="7"/>
      <c r="AH569" s="7"/>
      <c r="AI569" s="7"/>
      <c r="AJ569" s="7"/>
      <c r="AK569" s="7"/>
      <c r="AL569" s="7"/>
      <c r="AM569" s="7"/>
      <c r="AN569" s="7"/>
      <c r="AO569" s="7"/>
      <c r="AP569" s="7"/>
      <c r="AQ569" s="7"/>
      <c r="AR569" s="7"/>
      <c r="AS569" s="7"/>
      <c r="AT569" s="7"/>
      <c r="AU569" s="7"/>
      <c r="AV569" s="55"/>
      <c r="AW569" s="7"/>
      <c r="AX569" s="7"/>
      <c r="AY569" s="7"/>
      <c r="AZ569" s="7"/>
      <c r="BA569" s="7"/>
      <c r="BB569" s="7"/>
      <c r="BC569" s="7"/>
      <c r="BD569" s="7"/>
      <c r="BE569" s="7"/>
      <c r="BF569" s="7"/>
      <c r="BG569" s="7"/>
      <c r="BH569" s="7"/>
      <c r="BI569" s="7"/>
      <c r="BJ569" s="7"/>
      <c r="BK569" s="7"/>
      <c r="BL569" s="781">
        <v>2</v>
      </c>
      <c r="BM569" s="221">
        <v>2</v>
      </c>
      <c r="BN569" s="221">
        <v>2</v>
      </c>
      <c r="BO569" s="221">
        <v>2</v>
      </c>
      <c r="BP569" s="221">
        <v>2</v>
      </c>
      <c r="BQ569" s="221">
        <v>2</v>
      </c>
      <c r="BR569" s="798">
        <v>2</v>
      </c>
      <c r="BS569" s="226">
        <v>2</v>
      </c>
      <c r="BT569" s="221">
        <v>2</v>
      </c>
      <c r="BU569" s="221">
        <v>2</v>
      </c>
      <c r="BV569" s="221">
        <v>2</v>
      </c>
      <c r="BW569" s="798">
        <v>2</v>
      </c>
      <c r="BX569" s="221">
        <v>2</v>
      </c>
      <c r="BY569" s="798">
        <v>2</v>
      </c>
      <c r="BZ569" s="798">
        <v>2</v>
      </c>
      <c r="CA569" s="221">
        <v>2</v>
      </c>
      <c r="CB569" s="221">
        <v>2</v>
      </c>
      <c r="CC569" s="221">
        <v>2</v>
      </c>
      <c r="CD569" s="337">
        <v>2</v>
      </c>
      <c r="CE569" s="221">
        <v>2</v>
      </c>
      <c r="CF569" s="221">
        <v>2</v>
      </c>
      <c r="CG569" s="221">
        <v>2</v>
      </c>
      <c r="CH569" s="221">
        <v>2</v>
      </c>
      <c r="CI569" s="221">
        <v>2</v>
      </c>
      <c r="CJ569" s="337">
        <v>2</v>
      </c>
      <c r="CK569" s="221">
        <v>2</v>
      </c>
      <c r="CL569" s="222">
        <f t="shared" si="312"/>
        <v>26</v>
      </c>
      <c r="CM569" s="237">
        <f t="shared" si="313"/>
        <v>1</v>
      </c>
      <c r="CN569" s="222">
        <f t="shared" si="314"/>
        <v>0</v>
      </c>
      <c r="CO569" s="237">
        <f t="shared" si="315"/>
        <v>0</v>
      </c>
      <c r="CP569" s="222">
        <f t="shared" si="316"/>
        <v>0</v>
      </c>
      <c r="CQ569" s="237">
        <f t="shared" si="317"/>
        <v>0</v>
      </c>
      <c r="CR569" s="222"/>
      <c r="CS569" s="237">
        <f t="shared" si="319"/>
        <v>0</v>
      </c>
      <c r="CT569" s="223">
        <f t="shared" si="320"/>
        <v>2</v>
      </c>
      <c r="CU569" s="223" t="str">
        <f t="shared" si="321"/>
        <v>Đạt mục tiêu</v>
      </c>
      <c r="CV569" s="5"/>
    </row>
    <row r="570" spans="1:100" s="1" customFormat="1" ht="31.75" customHeight="1">
      <c r="A570" s="1036"/>
      <c r="B570" s="1024"/>
      <c r="C570" s="1033"/>
      <c r="D570" s="1024"/>
      <c r="E570" s="1033"/>
      <c r="F570" s="1100"/>
      <c r="G570" s="5" t="s">
        <v>3068</v>
      </c>
      <c r="H570" s="5"/>
      <c r="I570" s="596"/>
      <c r="J570" s="44"/>
      <c r="K570" s="182" t="s">
        <v>2535</v>
      </c>
      <c r="L570" s="5" t="s">
        <v>32</v>
      </c>
      <c r="M570" s="212" t="s">
        <v>31</v>
      </c>
      <c r="N570" s="165" t="s">
        <v>10</v>
      </c>
      <c r="O570" s="221" t="s">
        <v>29</v>
      </c>
      <c r="P570" s="221" t="s">
        <v>24</v>
      </c>
      <c r="Q570" s="5"/>
      <c r="R570" s="5"/>
      <c r="S570" s="5"/>
      <c r="T570" s="5"/>
      <c r="U570" s="6"/>
      <c r="V570" s="5"/>
      <c r="W570" s="5" t="s">
        <v>24</v>
      </c>
      <c r="X570" s="5"/>
      <c r="Y570" s="5"/>
      <c r="Z570" s="5"/>
      <c r="AA570" s="5"/>
      <c r="AB570" s="80">
        <f t="shared" si="322"/>
        <v>1</v>
      </c>
      <c r="AC570" s="642"/>
      <c r="AD570" s="7"/>
      <c r="AE570" s="7"/>
      <c r="AF570" s="7"/>
      <c r="AG570" s="7"/>
      <c r="AH570" s="7"/>
      <c r="AI570" s="7"/>
      <c r="AJ570" s="7"/>
      <c r="AK570" s="7"/>
      <c r="AL570" s="7"/>
      <c r="AM570" s="7"/>
      <c r="AN570" s="7"/>
      <c r="AO570" s="7"/>
      <c r="AP570" s="7"/>
      <c r="AQ570" s="7"/>
      <c r="AR570" s="7"/>
      <c r="AS570" s="7"/>
      <c r="AT570" s="7"/>
      <c r="AU570" s="7"/>
      <c r="AV570" s="55"/>
      <c r="AW570" s="7"/>
      <c r="AX570" s="7"/>
      <c r="AY570" s="7"/>
      <c r="AZ570" s="7" t="s">
        <v>1318</v>
      </c>
      <c r="BA570" s="7"/>
      <c r="BB570" s="7"/>
      <c r="BC570" s="7"/>
      <c r="BD570" s="7"/>
      <c r="BE570" s="7"/>
      <c r="BF570" s="7"/>
      <c r="BG570" s="7"/>
      <c r="BH570" s="7"/>
      <c r="BI570" s="7"/>
      <c r="BJ570" s="7"/>
      <c r="BK570" s="7"/>
      <c r="BL570" s="781">
        <v>2</v>
      </c>
      <c r="BM570" s="221">
        <v>2</v>
      </c>
      <c r="BN570" s="221">
        <v>2</v>
      </c>
      <c r="BO570" s="221">
        <v>2</v>
      </c>
      <c r="BP570" s="221">
        <v>2</v>
      </c>
      <c r="BQ570" s="221">
        <v>2</v>
      </c>
      <c r="BR570" s="798">
        <v>2</v>
      </c>
      <c r="BS570" s="226">
        <v>2</v>
      </c>
      <c r="BT570" s="221">
        <v>2</v>
      </c>
      <c r="BU570" s="221">
        <v>2</v>
      </c>
      <c r="BV570" s="221">
        <v>2</v>
      </c>
      <c r="BW570" s="798">
        <v>2</v>
      </c>
      <c r="BX570" s="221">
        <v>2</v>
      </c>
      <c r="BY570" s="798">
        <v>2</v>
      </c>
      <c r="BZ570" s="798">
        <v>2</v>
      </c>
      <c r="CA570" s="221">
        <v>2</v>
      </c>
      <c r="CB570" s="221">
        <v>2</v>
      </c>
      <c r="CC570" s="221">
        <v>2</v>
      </c>
      <c r="CD570" s="337">
        <v>2</v>
      </c>
      <c r="CE570" s="221">
        <v>2</v>
      </c>
      <c r="CF570" s="221">
        <v>2</v>
      </c>
      <c r="CG570" s="221">
        <v>2</v>
      </c>
      <c r="CH570" s="221">
        <v>2</v>
      </c>
      <c r="CI570" s="221">
        <v>2</v>
      </c>
      <c r="CJ570" s="337">
        <v>2</v>
      </c>
      <c r="CK570" s="221">
        <v>2</v>
      </c>
      <c r="CL570" s="222">
        <f t="shared" si="312"/>
        <v>26</v>
      </c>
      <c r="CM570" s="237">
        <f t="shared" si="313"/>
        <v>1</v>
      </c>
      <c r="CN570" s="222">
        <f t="shared" si="314"/>
        <v>0</v>
      </c>
      <c r="CO570" s="237">
        <f t="shared" si="315"/>
        <v>0</v>
      </c>
      <c r="CP570" s="222">
        <f t="shared" si="316"/>
        <v>0</v>
      </c>
      <c r="CQ570" s="237">
        <f t="shared" si="317"/>
        <v>0</v>
      </c>
      <c r="CR570" s="222">
        <f t="shared" si="318"/>
        <v>0</v>
      </c>
      <c r="CS570" s="237">
        <f t="shared" si="319"/>
        <v>0</v>
      </c>
      <c r="CT570" s="223">
        <f t="shared" si="320"/>
        <v>2</v>
      </c>
      <c r="CU570" s="223" t="str">
        <f t="shared" si="321"/>
        <v>Đạt mục tiêu</v>
      </c>
      <c r="CV570" s="5"/>
    </row>
    <row r="571" spans="1:100" s="1" customFormat="1" ht="77.5">
      <c r="A571" s="227">
        <v>171</v>
      </c>
      <c r="B571" s="220" t="s">
        <v>1348</v>
      </c>
      <c r="C571" s="215" t="s">
        <v>26</v>
      </c>
      <c r="D571" s="217" t="s">
        <v>119</v>
      </c>
      <c r="E571" s="215" t="s">
        <v>26</v>
      </c>
      <c r="F571" s="220" t="s">
        <v>1347</v>
      </c>
      <c r="G571" s="217" t="s">
        <v>2498</v>
      </c>
      <c r="H571" s="217"/>
      <c r="I571" s="591"/>
      <c r="J571" s="212"/>
      <c r="K571" s="465"/>
      <c r="L571" s="5" t="s">
        <v>32</v>
      </c>
      <c r="M571" s="212" t="s">
        <v>31</v>
      </c>
      <c r="N571" s="165" t="s">
        <v>10</v>
      </c>
      <c r="O571" s="221" t="s">
        <v>29</v>
      </c>
      <c r="P571" s="221" t="s">
        <v>24</v>
      </c>
      <c r="Q571" s="5" t="s">
        <v>24</v>
      </c>
      <c r="R571" s="5"/>
      <c r="S571" s="5"/>
      <c r="T571" s="5"/>
      <c r="U571" s="6"/>
      <c r="V571" s="5"/>
      <c r="W571" s="5"/>
      <c r="X571" s="5"/>
      <c r="Y571" s="5"/>
      <c r="Z571" s="5"/>
      <c r="AA571" s="5"/>
      <c r="AB571" s="80">
        <f t="shared" si="322"/>
        <v>1</v>
      </c>
      <c r="AC571" s="565" t="s">
        <v>1404</v>
      </c>
      <c r="AD571" s="221" t="s">
        <v>1404</v>
      </c>
      <c r="AE571" s="221" t="s">
        <v>1404</v>
      </c>
      <c r="AF571" s="221" t="s">
        <v>1404</v>
      </c>
      <c r="AG571" s="7"/>
      <c r="AH571" s="7"/>
      <c r="AI571" s="7"/>
      <c r="AJ571" s="7"/>
      <c r="AK571" s="7"/>
      <c r="AL571" s="7"/>
      <c r="AM571" s="7"/>
      <c r="AN571" s="7"/>
      <c r="AO571" s="7"/>
      <c r="AP571" s="7"/>
      <c r="AQ571" s="7"/>
      <c r="AR571" s="7"/>
      <c r="AS571" s="7"/>
      <c r="AT571" s="7"/>
      <c r="AU571" s="7"/>
      <c r="AV571" s="55"/>
      <c r="AW571" s="7"/>
      <c r="AX571" s="7"/>
      <c r="AY571" s="7"/>
      <c r="AZ571" s="7"/>
      <c r="BA571" s="7"/>
      <c r="BB571" s="7"/>
      <c r="BC571" s="7"/>
      <c r="BD571" s="7"/>
      <c r="BE571" s="7"/>
      <c r="BF571" s="7"/>
      <c r="BG571" s="7"/>
      <c r="BH571" s="7"/>
      <c r="BI571" s="7"/>
      <c r="BJ571" s="7"/>
      <c r="BK571" s="7"/>
      <c r="BL571" s="781">
        <v>2</v>
      </c>
      <c r="BM571" s="221">
        <v>2</v>
      </c>
      <c r="BN571" s="221">
        <v>2</v>
      </c>
      <c r="BO571" s="221">
        <v>2</v>
      </c>
      <c r="BP571" s="221">
        <v>2</v>
      </c>
      <c r="BQ571" s="221">
        <v>2</v>
      </c>
      <c r="BR571" s="798">
        <v>2</v>
      </c>
      <c r="BS571" s="226">
        <v>2</v>
      </c>
      <c r="BT571" s="221">
        <v>2</v>
      </c>
      <c r="BU571" s="221">
        <v>2</v>
      </c>
      <c r="BV571" s="221">
        <v>2</v>
      </c>
      <c r="BW571" s="798">
        <v>1</v>
      </c>
      <c r="BX571" s="221">
        <v>2</v>
      </c>
      <c r="BY571" s="798">
        <v>2</v>
      </c>
      <c r="BZ571" s="798">
        <v>2</v>
      </c>
      <c r="CA571" s="221">
        <v>2</v>
      </c>
      <c r="CB571" s="221">
        <v>2</v>
      </c>
      <c r="CC571" s="221">
        <v>2</v>
      </c>
      <c r="CD571" s="337">
        <v>2</v>
      </c>
      <c r="CE571" s="221">
        <v>2</v>
      </c>
      <c r="CF571" s="221">
        <v>2</v>
      </c>
      <c r="CG571" s="221">
        <v>2</v>
      </c>
      <c r="CH571" s="221">
        <v>2</v>
      </c>
      <c r="CI571" s="221">
        <v>2</v>
      </c>
      <c r="CJ571" s="337">
        <v>2</v>
      </c>
      <c r="CK571" s="221">
        <v>2</v>
      </c>
      <c r="CL571" s="222">
        <f t="shared" si="312"/>
        <v>25</v>
      </c>
      <c r="CM571" s="237">
        <f t="shared" si="313"/>
        <v>0.96153846153846156</v>
      </c>
      <c r="CN571" s="222">
        <f t="shared" si="314"/>
        <v>1</v>
      </c>
      <c r="CO571" s="237">
        <f t="shared" si="315"/>
        <v>3.8461538461538464E-2</v>
      </c>
      <c r="CP571" s="222">
        <f t="shared" si="316"/>
        <v>0</v>
      </c>
      <c r="CQ571" s="237">
        <f t="shared" si="317"/>
        <v>0</v>
      </c>
      <c r="CR571" s="222">
        <f t="shared" si="318"/>
        <v>0</v>
      </c>
      <c r="CS571" s="237">
        <f t="shared" si="319"/>
        <v>0</v>
      </c>
      <c r="CT571" s="223">
        <f t="shared" si="320"/>
        <v>1.9615384615384615</v>
      </c>
      <c r="CU571" s="223" t="str">
        <f t="shared" si="321"/>
        <v>Đạt mục tiêu</v>
      </c>
      <c r="CV571" s="5"/>
    </row>
    <row r="572" spans="1:100" s="90" customFormat="1" ht="83.25" customHeight="1">
      <c r="A572" s="1097">
        <v>172</v>
      </c>
      <c r="B572" s="1024" t="s">
        <v>515</v>
      </c>
      <c r="C572" s="1055" t="s">
        <v>41</v>
      </c>
      <c r="D572" s="1056" t="s">
        <v>118</v>
      </c>
      <c r="E572" s="1055" t="s">
        <v>41</v>
      </c>
      <c r="F572" s="1024" t="s">
        <v>118</v>
      </c>
      <c r="G572" s="217" t="s">
        <v>551</v>
      </c>
      <c r="H572" s="217"/>
      <c r="I572" s="591"/>
      <c r="J572" s="63"/>
      <c r="K572" s="466"/>
      <c r="L572" s="5" t="s">
        <v>32</v>
      </c>
      <c r="M572" s="212" t="s">
        <v>31</v>
      </c>
      <c r="N572" s="168" t="s">
        <v>10</v>
      </c>
      <c r="O572" s="61" t="s">
        <v>29</v>
      </c>
      <c r="P572" s="61" t="s">
        <v>24</v>
      </c>
      <c r="Q572" s="64"/>
      <c r="R572" s="64"/>
      <c r="S572" s="64"/>
      <c r="T572" s="64"/>
      <c r="U572" s="189"/>
      <c r="V572" s="64"/>
      <c r="W572" s="64"/>
      <c r="X572" s="64"/>
      <c r="Y572" s="61" t="s">
        <v>24</v>
      </c>
      <c r="Z572" s="64"/>
      <c r="AA572" s="64"/>
      <c r="AB572" s="80">
        <f t="shared" si="322"/>
        <v>1</v>
      </c>
      <c r="AC572" s="660"/>
      <c r="AD572" s="65"/>
      <c r="AE572" s="65"/>
      <c r="AF572" s="65"/>
      <c r="AG572" s="65"/>
      <c r="AH572" s="65"/>
      <c r="AI572" s="65"/>
      <c r="AJ572" s="65"/>
      <c r="AK572" s="65"/>
      <c r="AL572" s="65"/>
      <c r="AM572" s="65"/>
      <c r="AN572" s="65"/>
      <c r="AO572" s="65"/>
      <c r="AP572" s="65"/>
      <c r="AQ572" s="65"/>
      <c r="AR572" s="65"/>
      <c r="AS572" s="65"/>
      <c r="AT572" s="65"/>
      <c r="AU572" s="65"/>
      <c r="AV572" s="66"/>
      <c r="AW572" s="65"/>
      <c r="AX572" s="65"/>
      <c r="AY572" s="65"/>
      <c r="AZ572" s="65"/>
      <c r="BA572" s="65"/>
      <c r="BB572" s="65"/>
      <c r="BC572" s="65"/>
      <c r="BD572" s="65"/>
      <c r="BE572" s="55" t="s">
        <v>1316</v>
      </c>
      <c r="BF572" s="55" t="s">
        <v>1316</v>
      </c>
      <c r="BG572" s="55" t="s">
        <v>1316</v>
      </c>
      <c r="BH572" s="65"/>
      <c r="BI572" s="65"/>
      <c r="BJ572" s="65"/>
      <c r="BK572" s="65"/>
      <c r="BL572" s="781">
        <v>1</v>
      </c>
      <c r="BM572" s="221">
        <v>2</v>
      </c>
      <c r="BN572" s="221">
        <v>2</v>
      </c>
      <c r="BO572" s="221">
        <v>2</v>
      </c>
      <c r="BP572" s="221">
        <v>2</v>
      </c>
      <c r="BQ572" s="221">
        <v>2</v>
      </c>
      <c r="BR572" s="798">
        <v>2</v>
      </c>
      <c r="BS572" s="226">
        <v>2</v>
      </c>
      <c r="BT572" s="221">
        <v>2</v>
      </c>
      <c r="BU572" s="221">
        <v>2</v>
      </c>
      <c r="BV572" s="221">
        <v>2</v>
      </c>
      <c r="BW572" s="798">
        <v>2</v>
      </c>
      <c r="BX572" s="221">
        <v>2</v>
      </c>
      <c r="BY572" s="798">
        <v>2</v>
      </c>
      <c r="BZ572" s="798">
        <v>2</v>
      </c>
      <c r="CA572" s="221">
        <v>2</v>
      </c>
      <c r="CB572" s="221">
        <v>2</v>
      </c>
      <c r="CC572" s="221">
        <v>2</v>
      </c>
      <c r="CD572" s="337">
        <v>2</v>
      </c>
      <c r="CE572" s="221">
        <v>2</v>
      </c>
      <c r="CF572" s="221">
        <v>2</v>
      </c>
      <c r="CG572" s="221">
        <v>2</v>
      </c>
      <c r="CH572" s="221">
        <v>2</v>
      </c>
      <c r="CI572" s="221">
        <v>2</v>
      </c>
      <c r="CJ572" s="337">
        <v>2</v>
      </c>
      <c r="CK572" s="221">
        <v>2</v>
      </c>
      <c r="CL572" s="222">
        <f t="shared" si="312"/>
        <v>25</v>
      </c>
      <c r="CM572" s="237">
        <f t="shared" si="313"/>
        <v>0.96153846153846156</v>
      </c>
      <c r="CN572" s="222">
        <f t="shared" si="314"/>
        <v>1</v>
      </c>
      <c r="CO572" s="237">
        <f t="shared" si="315"/>
        <v>3.8461538461538464E-2</v>
      </c>
      <c r="CP572" s="222">
        <f t="shared" si="316"/>
        <v>0</v>
      </c>
      <c r="CQ572" s="237">
        <f t="shared" si="317"/>
        <v>0</v>
      </c>
      <c r="CR572" s="222">
        <f t="shared" si="318"/>
        <v>0</v>
      </c>
      <c r="CS572" s="237">
        <f t="shared" si="319"/>
        <v>0</v>
      </c>
      <c r="CT572" s="223">
        <f t="shared" si="320"/>
        <v>1.9615384615384615</v>
      </c>
      <c r="CU572" s="223" t="str">
        <f t="shared" si="321"/>
        <v>Đạt mục tiêu</v>
      </c>
      <c r="CV572" s="61"/>
    </row>
    <row r="573" spans="1:100" s="90" customFormat="1" ht="56.5">
      <c r="A573" s="1097"/>
      <c r="B573" s="1024"/>
      <c r="C573" s="1055"/>
      <c r="D573" s="1056"/>
      <c r="E573" s="1055"/>
      <c r="F573" s="1024"/>
      <c r="G573" s="217" t="s">
        <v>1822</v>
      </c>
      <c r="H573" s="217"/>
      <c r="I573" s="620"/>
      <c r="J573" s="63"/>
      <c r="K573" s="466"/>
      <c r="L573" s="5" t="s">
        <v>32</v>
      </c>
      <c r="M573" s="212" t="s">
        <v>31</v>
      </c>
      <c r="N573" s="168" t="s">
        <v>10</v>
      </c>
      <c r="O573" s="61"/>
      <c r="P573" s="61"/>
      <c r="Q573" s="64"/>
      <c r="R573" s="64"/>
      <c r="S573" s="64"/>
      <c r="T573" s="64"/>
      <c r="U573" s="189"/>
      <c r="V573" s="64"/>
      <c r="W573" s="64" t="s">
        <v>24</v>
      </c>
      <c r="X573" s="64"/>
      <c r="Y573" s="61"/>
      <c r="Z573" s="64"/>
      <c r="AA573" s="64"/>
      <c r="AB573" s="80">
        <f t="shared" si="322"/>
        <v>1</v>
      </c>
      <c r="AC573" s="660"/>
      <c r="AD573" s="65"/>
      <c r="AE573" s="65"/>
      <c r="AF573" s="65"/>
      <c r="AG573" s="65"/>
      <c r="AH573" s="65"/>
      <c r="AI573" s="65"/>
      <c r="AJ573" s="65"/>
      <c r="AK573" s="65"/>
      <c r="AL573" s="65"/>
      <c r="AM573" s="65"/>
      <c r="AN573" s="65"/>
      <c r="AO573" s="65"/>
      <c r="AP573" s="65"/>
      <c r="AQ573" s="65"/>
      <c r="AR573" s="65"/>
      <c r="AS573" s="65"/>
      <c r="AT573" s="65"/>
      <c r="AU573" s="65"/>
      <c r="AV573" s="66"/>
      <c r="AW573" s="65"/>
      <c r="AX573" s="65"/>
      <c r="AY573" s="386" t="s">
        <v>1404</v>
      </c>
      <c r="AZ573" s="65"/>
      <c r="BA573" s="65"/>
      <c r="BB573" s="65"/>
      <c r="BC573" s="65"/>
      <c r="BD573" s="65"/>
      <c r="BE573" s="55"/>
      <c r="BF573" s="55"/>
      <c r="BG573" s="55"/>
      <c r="BH573" s="65"/>
      <c r="BI573" s="65"/>
      <c r="BJ573" s="65"/>
      <c r="BK573" s="65"/>
      <c r="BL573" s="781">
        <v>2</v>
      </c>
      <c r="BM573" s="221">
        <v>2</v>
      </c>
      <c r="BN573" s="221">
        <v>2</v>
      </c>
      <c r="BO573" s="221">
        <v>2</v>
      </c>
      <c r="BP573" s="221">
        <v>2</v>
      </c>
      <c r="BQ573" s="221">
        <v>2</v>
      </c>
      <c r="BR573" s="798">
        <v>2</v>
      </c>
      <c r="BS573" s="226">
        <v>2</v>
      </c>
      <c r="BT573" s="221">
        <v>2</v>
      </c>
      <c r="BU573" s="221">
        <v>2</v>
      </c>
      <c r="BV573" s="221">
        <v>2</v>
      </c>
      <c r="BW573" s="798">
        <v>2</v>
      </c>
      <c r="BX573" s="221">
        <v>2</v>
      </c>
      <c r="BY573" s="798">
        <v>2</v>
      </c>
      <c r="BZ573" s="798">
        <v>2</v>
      </c>
      <c r="CA573" s="221">
        <v>2</v>
      </c>
      <c r="CB573" s="221">
        <v>2</v>
      </c>
      <c r="CC573" s="221">
        <v>2</v>
      </c>
      <c r="CD573" s="337">
        <v>2</v>
      </c>
      <c r="CE573" s="221">
        <v>2</v>
      </c>
      <c r="CF573" s="221">
        <v>2</v>
      </c>
      <c r="CG573" s="221">
        <v>2</v>
      </c>
      <c r="CH573" s="221">
        <v>2</v>
      </c>
      <c r="CI573" s="221">
        <v>2</v>
      </c>
      <c r="CJ573" s="337">
        <v>2</v>
      </c>
      <c r="CK573" s="221">
        <v>2</v>
      </c>
      <c r="CL573" s="222">
        <f t="shared" si="312"/>
        <v>26</v>
      </c>
      <c r="CM573" s="237">
        <f t="shared" si="313"/>
        <v>1</v>
      </c>
      <c r="CN573" s="222">
        <f t="shared" si="314"/>
        <v>0</v>
      </c>
      <c r="CO573" s="237">
        <f t="shared" si="315"/>
        <v>0</v>
      </c>
      <c r="CP573" s="222">
        <f t="shared" si="316"/>
        <v>0</v>
      </c>
      <c r="CQ573" s="237">
        <f t="shared" si="317"/>
        <v>0</v>
      </c>
      <c r="CR573" s="222">
        <f t="shared" si="318"/>
        <v>0</v>
      </c>
      <c r="CS573" s="237">
        <f t="shared" si="319"/>
        <v>0</v>
      </c>
      <c r="CT573" s="223">
        <f t="shared" si="320"/>
        <v>2</v>
      </c>
      <c r="CU573" s="223" t="str">
        <f t="shared" si="321"/>
        <v>Đạt mục tiêu</v>
      </c>
      <c r="CV573" s="61"/>
    </row>
    <row r="574" spans="1:100" s="1" customFormat="1" ht="52">
      <c r="A574" s="227">
        <v>173</v>
      </c>
      <c r="B574" s="217" t="s">
        <v>516</v>
      </c>
      <c r="C574" s="215" t="s">
        <v>28</v>
      </c>
      <c r="D574" s="217" t="s">
        <v>117</v>
      </c>
      <c r="E574" s="146" t="s">
        <v>28</v>
      </c>
      <c r="F574" s="217" t="s">
        <v>117</v>
      </c>
      <c r="G574" s="217" t="s">
        <v>349</v>
      </c>
      <c r="H574" s="217"/>
      <c r="I574" s="591"/>
      <c r="J574" s="212"/>
      <c r="K574" s="465"/>
      <c r="L574" s="5" t="s">
        <v>32</v>
      </c>
      <c r="M574" s="212" t="s">
        <v>31</v>
      </c>
      <c r="N574" s="165" t="s">
        <v>10</v>
      </c>
      <c r="O574" s="221" t="s">
        <v>25</v>
      </c>
      <c r="P574" s="221" t="s">
        <v>24</v>
      </c>
      <c r="Q574" s="5"/>
      <c r="R574" s="5"/>
      <c r="S574" s="5"/>
      <c r="T574" s="5" t="s">
        <v>24</v>
      </c>
      <c r="U574" s="6"/>
      <c r="V574" s="5"/>
      <c r="W574" s="5"/>
      <c r="X574" s="5"/>
      <c r="Y574" s="5"/>
      <c r="Z574" s="5"/>
      <c r="AA574" s="5"/>
      <c r="AB574" s="80">
        <f t="shared" si="322"/>
        <v>1</v>
      </c>
      <c r="AC574" s="642"/>
      <c r="AD574" s="7"/>
      <c r="AE574" s="7"/>
      <c r="AF574" s="7"/>
      <c r="AG574" s="7"/>
      <c r="AH574" s="7"/>
      <c r="AI574" s="7"/>
      <c r="AJ574" s="7"/>
      <c r="AK574" s="7"/>
      <c r="AL574" s="7"/>
      <c r="AM574" s="7"/>
      <c r="AN574" s="7"/>
      <c r="AO574" s="7"/>
      <c r="AP574" s="55" t="s">
        <v>1316</v>
      </c>
      <c r="AQ574" s="55"/>
      <c r="AR574" s="55"/>
      <c r="AS574" s="7"/>
      <c r="AT574" s="7"/>
      <c r="AU574" s="7"/>
      <c r="AV574" s="55"/>
      <c r="AW574" s="7"/>
      <c r="AX574" s="7"/>
      <c r="AY574" s="7"/>
      <c r="AZ574" s="7"/>
      <c r="BA574" s="7"/>
      <c r="BB574" s="7"/>
      <c r="BC574" s="7"/>
      <c r="BD574" s="7"/>
      <c r="BE574" s="7"/>
      <c r="BF574" s="7"/>
      <c r="BG574" s="7"/>
      <c r="BH574" s="7"/>
      <c r="BI574" s="7"/>
      <c r="BJ574" s="7"/>
      <c r="BK574" s="7"/>
      <c r="BL574" s="781">
        <v>2</v>
      </c>
      <c r="BM574" s="221">
        <v>2</v>
      </c>
      <c r="BN574" s="221">
        <v>2</v>
      </c>
      <c r="BO574" s="221">
        <v>2</v>
      </c>
      <c r="BP574" s="221">
        <v>2</v>
      </c>
      <c r="BQ574" s="221">
        <v>2</v>
      </c>
      <c r="BR574" s="798">
        <v>2</v>
      </c>
      <c r="BS574" s="226">
        <v>2</v>
      </c>
      <c r="BT574" s="221">
        <v>2</v>
      </c>
      <c r="BU574" s="221">
        <v>2</v>
      </c>
      <c r="BV574" s="221">
        <v>2</v>
      </c>
      <c r="BW574" s="798">
        <v>2</v>
      </c>
      <c r="BX574" s="221">
        <v>2</v>
      </c>
      <c r="BY574" s="798">
        <v>2</v>
      </c>
      <c r="BZ574" s="798">
        <v>2</v>
      </c>
      <c r="CA574" s="221">
        <v>2</v>
      </c>
      <c r="CB574" s="221">
        <v>2</v>
      </c>
      <c r="CC574" s="221">
        <v>2</v>
      </c>
      <c r="CD574" s="337">
        <v>2</v>
      </c>
      <c r="CE574" s="221">
        <v>2</v>
      </c>
      <c r="CF574" s="221">
        <v>2</v>
      </c>
      <c r="CG574" s="221">
        <v>2</v>
      </c>
      <c r="CH574" s="221">
        <v>2</v>
      </c>
      <c r="CI574" s="221">
        <v>2</v>
      </c>
      <c r="CJ574" s="337">
        <v>2</v>
      </c>
      <c r="CK574" s="221">
        <v>2</v>
      </c>
      <c r="CL574" s="222">
        <f t="shared" si="312"/>
        <v>26</v>
      </c>
      <c r="CM574" s="237">
        <f t="shared" si="313"/>
        <v>1</v>
      </c>
      <c r="CN574" s="222">
        <f t="shared" si="314"/>
        <v>0</v>
      </c>
      <c r="CO574" s="237">
        <f t="shared" si="315"/>
        <v>0</v>
      </c>
      <c r="CP574" s="222">
        <f t="shared" si="316"/>
        <v>0</v>
      </c>
      <c r="CQ574" s="237">
        <f t="shared" si="317"/>
        <v>0</v>
      </c>
      <c r="CR574" s="222">
        <f t="shared" si="318"/>
        <v>0</v>
      </c>
      <c r="CS574" s="237">
        <f t="shared" si="319"/>
        <v>0</v>
      </c>
      <c r="CT574" s="223">
        <f t="shared" si="320"/>
        <v>2</v>
      </c>
      <c r="CU574" s="223" t="str">
        <f t="shared" si="321"/>
        <v>Đạt mục tiêu</v>
      </c>
      <c r="CV574" s="5"/>
    </row>
    <row r="575" spans="1:100" s="302" customFormat="1" ht="16.5">
      <c r="A575" s="573"/>
      <c r="B575" s="1121" t="s">
        <v>116</v>
      </c>
      <c r="C575" s="1045"/>
      <c r="D575" s="1045"/>
      <c r="E575" s="1045"/>
      <c r="F575" s="1121"/>
      <c r="G575" s="1121"/>
      <c r="H575" s="562"/>
      <c r="I575" s="591"/>
      <c r="J575" s="305"/>
      <c r="K575" s="501"/>
      <c r="L575" s="372"/>
      <c r="M575" s="372"/>
      <c r="N575" s="305"/>
      <c r="O575" s="305"/>
      <c r="P575" s="573"/>
      <c r="Q575" s="83" t="s">
        <v>38</v>
      </c>
      <c r="R575" s="300" t="s">
        <v>38</v>
      </c>
      <c r="S575" s="300" t="s">
        <v>38</v>
      </c>
      <c r="T575" s="300" t="s">
        <v>38</v>
      </c>
      <c r="U575" s="301" t="s">
        <v>38</v>
      </c>
      <c r="V575" s="300" t="s">
        <v>38</v>
      </c>
      <c r="W575" s="407" t="s">
        <v>38</v>
      </c>
      <c r="X575" s="367" t="s">
        <v>38</v>
      </c>
      <c r="Y575" s="300" t="s">
        <v>38</v>
      </c>
      <c r="Z575" s="300" t="s">
        <v>38</v>
      </c>
      <c r="AA575" s="300" t="s">
        <v>38</v>
      </c>
      <c r="AB575" s="296" t="s">
        <v>38</v>
      </c>
      <c r="AC575" s="647" t="s">
        <v>38</v>
      </c>
      <c r="AD575" s="83" t="s">
        <v>38</v>
      </c>
      <c r="AE575" s="83" t="s">
        <v>38</v>
      </c>
      <c r="AF575" s="83" t="s">
        <v>38</v>
      </c>
      <c r="AG575" s="296" t="s">
        <v>38</v>
      </c>
      <c r="AH575" s="296" t="s">
        <v>38</v>
      </c>
      <c r="AI575" s="296" t="s">
        <v>38</v>
      </c>
      <c r="AJ575" s="296" t="s">
        <v>38</v>
      </c>
      <c r="AK575" s="296" t="s">
        <v>38</v>
      </c>
      <c r="AL575" s="296" t="s">
        <v>38</v>
      </c>
      <c r="AM575" s="296" t="s">
        <v>38</v>
      </c>
      <c r="AN575" s="296" t="s">
        <v>38</v>
      </c>
      <c r="AO575" s="296" t="s">
        <v>38</v>
      </c>
      <c r="AP575" s="296" t="s">
        <v>38</v>
      </c>
      <c r="AQ575" s="296" t="s">
        <v>38</v>
      </c>
      <c r="AR575" s="296" t="s">
        <v>38</v>
      </c>
      <c r="AS575" s="296" t="s">
        <v>38</v>
      </c>
      <c r="AT575" s="296" t="s">
        <v>38</v>
      </c>
      <c r="AU575" s="296" t="s">
        <v>38</v>
      </c>
      <c r="AV575" s="296" t="s">
        <v>38</v>
      </c>
      <c r="AW575" s="296" t="s">
        <v>38</v>
      </c>
      <c r="AX575" s="296" t="s">
        <v>38</v>
      </c>
      <c r="AY575" s="192"/>
      <c r="AZ575" s="192"/>
      <c r="BA575" s="192" t="s">
        <v>38</v>
      </c>
      <c r="BB575" s="192" t="s">
        <v>38</v>
      </c>
      <c r="BC575" s="192" t="s">
        <v>38</v>
      </c>
      <c r="BD575" s="192" t="s">
        <v>38</v>
      </c>
      <c r="BE575" s="296" t="s">
        <v>38</v>
      </c>
      <c r="BF575" s="296" t="s">
        <v>38</v>
      </c>
      <c r="BG575" s="296" t="s">
        <v>38</v>
      </c>
      <c r="BH575" s="296" t="s">
        <v>38</v>
      </c>
      <c r="BI575" s="296" t="s">
        <v>38</v>
      </c>
      <c r="BJ575" s="296" t="s">
        <v>38</v>
      </c>
      <c r="BK575" s="296" t="s">
        <v>38</v>
      </c>
      <c r="BL575" s="784" t="s">
        <v>38</v>
      </c>
      <c r="BM575" s="296" t="s">
        <v>38</v>
      </c>
      <c r="BN575" s="296" t="s">
        <v>38</v>
      </c>
      <c r="BO575" s="296" t="s">
        <v>38</v>
      </c>
      <c r="BP575" s="296" t="s">
        <v>38</v>
      </c>
      <c r="BQ575" s="296" t="s">
        <v>38</v>
      </c>
      <c r="BR575" s="800" t="s">
        <v>38</v>
      </c>
      <c r="BS575" s="296" t="s">
        <v>38</v>
      </c>
      <c r="BT575" s="296" t="s">
        <v>38</v>
      </c>
      <c r="BU575" s="296" t="s">
        <v>38</v>
      </c>
      <c r="BV575" s="296" t="s">
        <v>38</v>
      </c>
      <c r="BW575" s="800" t="s">
        <v>38</v>
      </c>
      <c r="BX575" s="296" t="s">
        <v>38</v>
      </c>
      <c r="BY575" s="800" t="s">
        <v>38</v>
      </c>
      <c r="BZ575" s="800" t="s">
        <v>38</v>
      </c>
      <c r="CA575" s="296" t="s">
        <v>38</v>
      </c>
      <c r="CB575" s="296" t="s">
        <v>38</v>
      </c>
      <c r="CC575" s="296" t="s">
        <v>38</v>
      </c>
      <c r="CD575" s="296" t="s">
        <v>38</v>
      </c>
      <c r="CE575" s="296" t="s">
        <v>38</v>
      </c>
      <c r="CF575" s="296" t="s">
        <v>38</v>
      </c>
      <c r="CG575" s="296" t="s">
        <v>38</v>
      </c>
      <c r="CH575" s="296" t="s">
        <v>38</v>
      </c>
      <c r="CI575" s="296" t="s">
        <v>38</v>
      </c>
      <c r="CJ575" s="296" t="s">
        <v>38</v>
      </c>
      <c r="CK575" s="296" t="s">
        <v>38</v>
      </c>
      <c r="CL575" s="296" t="s">
        <v>38</v>
      </c>
      <c r="CM575" s="296" t="s">
        <v>38</v>
      </c>
      <c r="CN575" s="296" t="s">
        <v>38</v>
      </c>
      <c r="CO575" s="296" t="s">
        <v>38</v>
      </c>
      <c r="CP575" s="296" t="s">
        <v>38</v>
      </c>
      <c r="CQ575" s="296" t="s">
        <v>38</v>
      </c>
      <c r="CR575" s="296" t="s">
        <v>38</v>
      </c>
      <c r="CS575" s="296" t="s">
        <v>38</v>
      </c>
      <c r="CT575" s="296" t="s">
        <v>38</v>
      </c>
      <c r="CU575" s="296" t="s">
        <v>38</v>
      </c>
      <c r="CV575" s="423" t="s">
        <v>38</v>
      </c>
    </row>
    <row r="576" spans="1:100" s="1" customFormat="1" ht="42" customHeight="1">
      <c r="A576" s="1036">
        <v>174</v>
      </c>
      <c r="B576" s="1024" t="s">
        <v>517</v>
      </c>
      <c r="C576" s="1058" t="s">
        <v>28</v>
      </c>
      <c r="D576" s="1024" t="s">
        <v>115</v>
      </c>
      <c r="E576" s="1033" t="s">
        <v>26</v>
      </c>
      <c r="F576" s="1096" t="s">
        <v>351</v>
      </c>
      <c r="G576" s="290" t="s">
        <v>431</v>
      </c>
      <c r="H576" s="290"/>
      <c r="I576" s="625"/>
      <c r="J576" s="227"/>
      <c r="K576" s="509"/>
      <c r="L576" s="44" t="s">
        <v>32</v>
      </c>
      <c r="M576" s="212" t="s">
        <v>31</v>
      </c>
      <c r="N576" s="165" t="s">
        <v>10</v>
      </c>
      <c r="O576" s="221" t="s">
        <v>29</v>
      </c>
      <c r="P576" s="221" t="s">
        <v>24</v>
      </c>
      <c r="Q576" s="5"/>
      <c r="R576" s="5"/>
      <c r="S576" s="5"/>
      <c r="T576" s="5"/>
      <c r="U576" s="6"/>
      <c r="V576" s="5" t="s">
        <v>24</v>
      </c>
      <c r="W576" s="5"/>
      <c r="X576" s="5"/>
      <c r="Y576" s="5"/>
      <c r="Z576" s="5"/>
      <c r="AA576" s="5"/>
      <c r="AB576" s="80">
        <f t="shared" ref="AB576:AB591" si="323">COUNTIF($Q576:$AA576,"x")</f>
        <v>1</v>
      </c>
      <c r="AC576" s="642"/>
      <c r="AD576" s="7"/>
      <c r="AE576" s="7"/>
      <c r="AF576" s="7"/>
      <c r="AG576" s="7"/>
      <c r="AH576" s="7"/>
      <c r="AI576" s="7"/>
      <c r="AJ576" s="7"/>
      <c r="AK576" s="7"/>
      <c r="AL576" s="7"/>
      <c r="AM576" s="7"/>
      <c r="AN576" s="7"/>
      <c r="AO576" s="7"/>
      <c r="AP576" s="7"/>
      <c r="AQ576" s="7"/>
      <c r="AR576" s="7"/>
      <c r="AS576" s="7"/>
      <c r="AT576" s="7"/>
      <c r="AU576" s="7"/>
      <c r="AV576" s="55"/>
      <c r="AW576" s="7"/>
      <c r="AX576" s="7" t="s">
        <v>1317</v>
      </c>
      <c r="AY576" s="7"/>
      <c r="AZ576" s="7"/>
      <c r="BA576" s="7"/>
      <c r="BB576" s="7"/>
      <c r="BC576" s="7"/>
      <c r="BD576" s="7"/>
      <c r="BE576" s="7"/>
      <c r="BF576" s="7"/>
      <c r="BG576" s="7"/>
      <c r="BH576" s="7"/>
      <c r="BI576" s="7"/>
      <c r="BJ576" s="7"/>
      <c r="BK576" s="7"/>
      <c r="BL576" s="781">
        <v>2</v>
      </c>
      <c r="BM576" s="221">
        <v>2</v>
      </c>
      <c r="BN576" s="221">
        <v>2</v>
      </c>
      <c r="BO576" s="221">
        <v>2</v>
      </c>
      <c r="BP576" s="221">
        <v>2</v>
      </c>
      <c r="BQ576" s="221">
        <v>2</v>
      </c>
      <c r="BR576" s="798">
        <v>2</v>
      </c>
      <c r="BS576" s="226">
        <v>2</v>
      </c>
      <c r="BT576" s="221">
        <v>2</v>
      </c>
      <c r="BU576" s="221">
        <v>2</v>
      </c>
      <c r="BV576" s="221">
        <v>2</v>
      </c>
      <c r="BW576" s="798">
        <v>2</v>
      </c>
      <c r="BX576" s="221">
        <v>2</v>
      </c>
      <c r="BY576" s="798">
        <v>2</v>
      </c>
      <c r="BZ576" s="798">
        <v>2</v>
      </c>
      <c r="CA576" s="221">
        <v>2</v>
      </c>
      <c r="CB576" s="221">
        <v>2</v>
      </c>
      <c r="CC576" s="221">
        <v>2</v>
      </c>
      <c r="CD576" s="337">
        <v>2</v>
      </c>
      <c r="CE576" s="221">
        <v>2</v>
      </c>
      <c r="CF576" s="221">
        <v>2</v>
      </c>
      <c r="CG576" s="221">
        <v>2</v>
      </c>
      <c r="CH576" s="221">
        <v>2</v>
      </c>
      <c r="CI576" s="221">
        <v>2</v>
      </c>
      <c r="CJ576" s="337">
        <v>2</v>
      </c>
      <c r="CK576" s="221">
        <v>2</v>
      </c>
      <c r="CL576" s="222">
        <f t="shared" ref="CL576:CL593" si="324">COUNTIF(BL576:CK576,"2")</f>
        <v>26</v>
      </c>
      <c r="CM576" s="237">
        <f t="shared" ref="CM576:CM633" si="325">CL576/(CL576+CN576+CP576+CR576)</f>
        <v>1</v>
      </c>
      <c r="CN576" s="222">
        <f t="shared" ref="CN576:CN639" si="326">COUNTIF(BL576:CK576,"1")</f>
        <v>0</v>
      </c>
      <c r="CO576" s="237">
        <f>CN576/(CL576+CN576+CP576+CR576)</f>
        <v>0</v>
      </c>
      <c r="CP576" s="222">
        <f t="shared" ref="CP576:CP639" si="327">COUNTIF(BL576:CK576,"0")</f>
        <v>0</v>
      </c>
      <c r="CQ576" s="237">
        <f t="shared" ref="CQ576:CQ649" si="328">CP576/(CL576+CN576+CP576+CR576)</f>
        <v>0</v>
      </c>
      <c r="CR576" s="222">
        <f t="shared" ref="CR576:CR639" si="329">COUNTIF(BL576:CK576,"KĐG")</f>
        <v>0</v>
      </c>
      <c r="CS576" s="237">
        <f>CR576/(CL576+CN576+CP576+CR576)</f>
        <v>0</v>
      </c>
      <c r="CT576" s="223">
        <f t="shared" ref="CT576:CT649" si="330">(((CL576*2)+(CN576*1)+(CP576*0)))/(CL576+CN576+CP576)</f>
        <v>2</v>
      </c>
      <c r="CU576" s="223" t="str">
        <f t="shared" ref="CU576:CU649" si="331">IF(CS576&gt;=50%,"KĐG",IF(CT576&gt;=1.6,"Đạt mục tiêu",IF(CT576&gt;=1,"Cần cố gắng","Chưa đạt")))</f>
        <v>Đạt mục tiêu</v>
      </c>
      <c r="CV576" s="5"/>
    </row>
    <row r="577" spans="1:100" s="1" customFormat="1" ht="42" customHeight="1">
      <c r="A577" s="1036"/>
      <c r="B577" s="1024"/>
      <c r="C577" s="1058"/>
      <c r="D577" s="1024"/>
      <c r="E577" s="1033"/>
      <c r="F577" s="1096"/>
      <c r="G577" s="290" t="s">
        <v>432</v>
      </c>
      <c r="H577" s="290"/>
      <c r="I577" s="625"/>
      <c r="J577" s="227"/>
      <c r="K577" s="509"/>
      <c r="L577" s="44" t="s">
        <v>32</v>
      </c>
      <c r="M577" s="212" t="s">
        <v>31</v>
      </c>
      <c r="N577" s="165" t="s">
        <v>10</v>
      </c>
      <c r="O577" s="221" t="s">
        <v>29</v>
      </c>
      <c r="P577" s="221" t="s">
        <v>24</v>
      </c>
      <c r="Q577" s="5"/>
      <c r="R577" s="5"/>
      <c r="S577" s="5"/>
      <c r="T577" s="5"/>
      <c r="U577" s="6"/>
      <c r="V577" s="5"/>
      <c r="W577" s="5"/>
      <c r="X577" s="5" t="s">
        <v>24</v>
      </c>
      <c r="Y577" s="5"/>
      <c r="Z577" s="5"/>
      <c r="AA577" s="5"/>
      <c r="AB577" s="80">
        <f t="shared" si="323"/>
        <v>1</v>
      </c>
      <c r="AC577" s="642"/>
      <c r="AD577" s="7"/>
      <c r="AE577" s="7"/>
      <c r="AF577" s="7"/>
      <c r="AG577" s="7"/>
      <c r="AH577" s="7"/>
      <c r="AI577" s="7"/>
      <c r="AJ577" s="7"/>
      <c r="AK577" s="7"/>
      <c r="AL577" s="7"/>
      <c r="AM577" s="7"/>
      <c r="AN577" s="7"/>
      <c r="AO577" s="7"/>
      <c r="AP577" s="7"/>
      <c r="AQ577" s="7"/>
      <c r="AR577" s="7"/>
      <c r="AS577" s="7"/>
      <c r="AT577" s="7"/>
      <c r="AU577" s="7"/>
      <c r="AV577" s="55"/>
      <c r="AW577" s="7"/>
      <c r="AX577" s="7"/>
      <c r="AY577" s="7"/>
      <c r="AZ577" s="7"/>
      <c r="BA577" s="7" t="s">
        <v>1317</v>
      </c>
      <c r="BB577" s="7" t="s">
        <v>1317</v>
      </c>
      <c r="BC577" s="7" t="s">
        <v>1317</v>
      </c>
      <c r="BD577" s="7" t="s">
        <v>1317</v>
      </c>
      <c r="BE577" s="7"/>
      <c r="BF577" s="7"/>
      <c r="BG577" s="7"/>
      <c r="BH577" s="7"/>
      <c r="BI577" s="7"/>
      <c r="BJ577" s="7"/>
      <c r="BK577" s="7"/>
      <c r="BL577" s="781">
        <v>2</v>
      </c>
      <c r="BM577" s="221">
        <v>2</v>
      </c>
      <c r="BN577" s="221">
        <v>2</v>
      </c>
      <c r="BO577" s="221">
        <v>2</v>
      </c>
      <c r="BP577" s="221">
        <v>2</v>
      </c>
      <c r="BQ577" s="221">
        <v>2</v>
      </c>
      <c r="BR577" s="798">
        <v>1</v>
      </c>
      <c r="BS577" s="226">
        <v>2</v>
      </c>
      <c r="BT577" s="221">
        <v>2</v>
      </c>
      <c r="BU577" s="221">
        <v>2</v>
      </c>
      <c r="BV577" s="221">
        <v>2</v>
      </c>
      <c r="BW577" s="798">
        <v>2</v>
      </c>
      <c r="BX577" s="221">
        <v>2</v>
      </c>
      <c r="BY577" s="798">
        <v>2</v>
      </c>
      <c r="BZ577" s="798">
        <v>2</v>
      </c>
      <c r="CA577" s="221">
        <v>2</v>
      </c>
      <c r="CB577" s="221">
        <v>2</v>
      </c>
      <c r="CC577" s="221">
        <v>2</v>
      </c>
      <c r="CD577" s="337">
        <v>2</v>
      </c>
      <c r="CE577" s="221">
        <v>2</v>
      </c>
      <c r="CF577" s="221">
        <v>2</v>
      </c>
      <c r="CG577" s="221">
        <v>2</v>
      </c>
      <c r="CH577" s="221">
        <v>2</v>
      </c>
      <c r="CI577" s="221">
        <v>2</v>
      </c>
      <c r="CJ577" s="337">
        <v>2</v>
      </c>
      <c r="CK577" s="221">
        <v>2</v>
      </c>
      <c r="CL577" s="222">
        <f t="shared" si="324"/>
        <v>25</v>
      </c>
      <c r="CM577" s="237">
        <f t="shared" si="325"/>
        <v>0.96153846153846156</v>
      </c>
      <c r="CN577" s="222">
        <f t="shared" si="326"/>
        <v>1</v>
      </c>
      <c r="CO577" s="237">
        <f t="shared" ref="CO577:CO649" si="332">CN577/(CL577+CN577+CP577+CR577)</f>
        <v>3.8461538461538464E-2</v>
      </c>
      <c r="CP577" s="222">
        <f t="shared" si="327"/>
        <v>0</v>
      </c>
      <c r="CQ577" s="237">
        <f t="shared" si="328"/>
        <v>0</v>
      </c>
      <c r="CR577" s="222">
        <f t="shared" si="329"/>
        <v>0</v>
      </c>
      <c r="CS577" s="237">
        <f>CR577/(CL577+CN577+CP577+CR577)</f>
        <v>0</v>
      </c>
      <c r="CT577" s="223">
        <f t="shared" si="330"/>
        <v>1.9615384615384615</v>
      </c>
      <c r="CU577" s="223" t="str">
        <f t="shared" si="331"/>
        <v>Đạt mục tiêu</v>
      </c>
      <c r="CV577" s="5"/>
    </row>
    <row r="578" spans="1:100" s="23" customFormat="1" ht="52">
      <c r="A578" s="227">
        <v>175</v>
      </c>
      <c r="B578" s="217" t="s">
        <v>518</v>
      </c>
      <c r="C578" s="215" t="s">
        <v>28</v>
      </c>
      <c r="D578" s="217" t="s">
        <v>114</v>
      </c>
      <c r="E578" s="146" t="s">
        <v>28</v>
      </c>
      <c r="F578" s="217" t="s">
        <v>114</v>
      </c>
      <c r="G578" s="217" t="s">
        <v>352</v>
      </c>
      <c r="H578" s="217"/>
      <c r="I578" s="591"/>
      <c r="J578" s="212"/>
      <c r="K578" s="465"/>
      <c r="L578" s="44" t="s">
        <v>32</v>
      </c>
      <c r="M578" s="212" t="s">
        <v>31</v>
      </c>
      <c r="N578" s="165" t="s">
        <v>10</v>
      </c>
      <c r="O578" s="44" t="s">
        <v>29</v>
      </c>
      <c r="P578" s="44" t="s">
        <v>24</v>
      </c>
      <c r="Q578" s="6"/>
      <c r="R578" s="6"/>
      <c r="S578" s="6" t="s">
        <v>24</v>
      </c>
      <c r="T578" s="6"/>
      <c r="U578" s="6"/>
      <c r="V578" s="6"/>
      <c r="W578" s="6"/>
      <c r="X578" s="6"/>
      <c r="Y578" s="6"/>
      <c r="Z578" s="6"/>
      <c r="AA578" s="6"/>
      <c r="AB578" s="80">
        <f t="shared" si="323"/>
        <v>1</v>
      </c>
      <c r="AC578" s="656"/>
      <c r="AD578" s="21"/>
      <c r="AE578" s="21"/>
      <c r="AF578" s="21"/>
      <c r="AG578" s="21"/>
      <c r="AH578" s="21"/>
      <c r="AI578" s="21"/>
      <c r="AJ578" s="21"/>
      <c r="AK578" s="21" t="s">
        <v>1318</v>
      </c>
      <c r="AL578" s="21"/>
      <c r="AM578" s="21"/>
      <c r="AN578" s="21"/>
      <c r="AO578" s="21"/>
      <c r="AP578" s="21"/>
      <c r="AQ578" s="21"/>
      <c r="AR578" s="21"/>
      <c r="AS578" s="21"/>
      <c r="AT578" s="21"/>
      <c r="AU578" s="21"/>
      <c r="AV578" s="59"/>
      <c r="AW578" s="21"/>
      <c r="AX578" s="21"/>
      <c r="AY578" s="21"/>
      <c r="AZ578" s="21"/>
      <c r="BA578" s="21"/>
      <c r="BB578" s="21"/>
      <c r="BC578" s="21"/>
      <c r="BD578" s="21"/>
      <c r="BE578" s="21"/>
      <c r="BF578" s="21"/>
      <c r="BG578" s="21"/>
      <c r="BH578" s="21"/>
      <c r="BI578" s="21"/>
      <c r="BJ578" s="21"/>
      <c r="BK578" s="21" t="s">
        <v>1316</v>
      </c>
      <c r="BL578" s="781">
        <v>2</v>
      </c>
      <c r="BM578" s="221">
        <v>2</v>
      </c>
      <c r="BN578" s="221">
        <v>2</v>
      </c>
      <c r="BO578" s="221">
        <v>2</v>
      </c>
      <c r="BP578" s="221">
        <v>2</v>
      </c>
      <c r="BQ578" s="221">
        <v>2</v>
      </c>
      <c r="BR578" s="798">
        <v>2</v>
      </c>
      <c r="BS578" s="226">
        <v>2</v>
      </c>
      <c r="BT578" s="221">
        <v>2</v>
      </c>
      <c r="BU578" s="221">
        <v>2</v>
      </c>
      <c r="BV578" s="221">
        <v>2</v>
      </c>
      <c r="BW578" s="798">
        <v>2</v>
      </c>
      <c r="BX578" s="221">
        <v>2</v>
      </c>
      <c r="BY578" s="798">
        <v>1</v>
      </c>
      <c r="BZ578" s="798">
        <v>2</v>
      </c>
      <c r="CA578" s="221">
        <v>2</v>
      </c>
      <c r="CB578" s="221">
        <v>2</v>
      </c>
      <c r="CC578" s="221">
        <v>2</v>
      </c>
      <c r="CD578" s="337">
        <v>2</v>
      </c>
      <c r="CE578" s="221">
        <v>2</v>
      </c>
      <c r="CF578" s="221">
        <v>2</v>
      </c>
      <c r="CG578" s="221">
        <v>2</v>
      </c>
      <c r="CH578" s="221">
        <v>2</v>
      </c>
      <c r="CI578" s="221">
        <v>2</v>
      </c>
      <c r="CJ578" s="337">
        <v>2</v>
      </c>
      <c r="CK578" s="221">
        <v>2</v>
      </c>
      <c r="CL578" s="222">
        <f t="shared" si="324"/>
        <v>25</v>
      </c>
      <c r="CM578" s="237">
        <f t="shared" si="325"/>
        <v>0.96153846153846156</v>
      </c>
      <c r="CN578" s="222">
        <f t="shared" si="326"/>
        <v>1</v>
      </c>
      <c r="CO578" s="237">
        <f t="shared" si="332"/>
        <v>3.8461538461538464E-2</v>
      </c>
      <c r="CP578" s="222">
        <f t="shared" si="327"/>
        <v>0</v>
      </c>
      <c r="CQ578" s="237">
        <f t="shared" si="328"/>
        <v>0</v>
      </c>
      <c r="CR578" s="222">
        <f t="shared" si="329"/>
        <v>0</v>
      </c>
      <c r="CS578" s="237">
        <f>CR578/(CL578+CN578+CP578+CR578)</f>
        <v>0</v>
      </c>
      <c r="CT578" s="223">
        <f t="shared" si="330"/>
        <v>1.9615384615384615</v>
      </c>
      <c r="CU578" s="223" t="str">
        <f t="shared" si="331"/>
        <v>Đạt mục tiêu</v>
      </c>
      <c r="CV578" s="6"/>
    </row>
    <row r="579" spans="1:100" ht="144" customHeight="1">
      <c r="A579" s="227">
        <v>176</v>
      </c>
      <c r="B579" s="217" t="s">
        <v>2366</v>
      </c>
      <c r="C579" s="215" t="s">
        <v>28</v>
      </c>
      <c r="D579" s="217" t="s">
        <v>2367</v>
      </c>
      <c r="E579" s="215" t="s">
        <v>26</v>
      </c>
      <c r="F579" s="159" t="s">
        <v>2368</v>
      </c>
      <c r="G579" s="217" t="s">
        <v>2369</v>
      </c>
      <c r="H579" s="217"/>
      <c r="I579" s="697" t="s">
        <v>2370</v>
      </c>
      <c r="J579" s="212"/>
      <c r="K579" s="465"/>
      <c r="L579" s="44" t="s">
        <v>32</v>
      </c>
      <c r="M579" s="212" t="s">
        <v>31</v>
      </c>
      <c r="N579" s="165" t="s">
        <v>10</v>
      </c>
      <c r="O579" s="221" t="s">
        <v>29</v>
      </c>
      <c r="P579" s="221" t="s">
        <v>24</v>
      </c>
      <c r="Q579" s="5"/>
      <c r="R579" s="5"/>
      <c r="S579" s="5"/>
      <c r="T579" s="5"/>
      <c r="U579" s="6"/>
      <c r="V579" s="5"/>
      <c r="W579" s="5"/>
      <c r="X579" s="5"/>
      <c r="Y579" s="221" t="s">
        <v>24</v>
      </c>
      <c r="Z579" s="5"/>
      <c r="AA579" s="5"/>
      <c r="AB579" s="80">
        <f t="shared" si="323"/>
        <v>1</v>
      </c>
      <c r="AC579" s="642"/>
      <c r="AD579" s="7"/>
      <c r="AE579" s="7"/>
      <c r="AF579" s="7"/>
      <c r="AG579" s="7"/>
      <c r="AH579" s="7"/>
      <c r="AI579" s="7"/>
      <c r="AJ579" s="7"/>
      <c r="AK579" s="7"/>
      <c r="AL579" s="7"/>
      <c r="AM579" s="7"/>
      <c r="AN579" s="7"/>
      <c r="AO579" s="7"/>
      <c r="AP579" s="7"/>
      <c r="AQ579" s="7"/>
      <c r="AR579" s="7"/>
      <c r="AS579" s="7"/>
      <c r="AT579" s="7"/>
      <c r="AU579" s="7"/>
      <c r="AV579" s="55"/>
      <c r="AW579" s="7"/>
      <c r="AX579" s="7"/>
      <c r="AY579" s="7"/>
      <c r="AZ579" s="7"/>
      <c r="BA579" s="7"/>
      <c r="BB579" s="7"/>
      <c r="BC579" s="7"/>
      <c r="BD579" s="7"/>
      <c r="BE579" s="55" t="s">
        <v>1316</v>
      </c>
      <c r="BF579" s="55" t="s">
        <v>1316</v>
      </c>
      <c r="BG579" s="55" t="s">
        <v>1316</v>
      </c>
      <c r="BH579" s="7"/>
      <c r="BI579" s="7"/>
      <c r="BJ579" s="7"/>
      <c r="BK579" s="7"/>
      <c r="BL579" s="781">
        <v>1</v>
      </c>
      <c r="BM579" s="221">
        <v>2</v>
      </c>
      <c r="BN579" s="221">
        <v>2</v>
      </c>
      <c r="BO579" s="221">
        <v>2</v>
      </c>
      <c r="BP579" s="221">
        <v>2</v>
      </c>
      <c r="BQ579" s="221">
        <v>2</v>
      </c>
      <c r="BR579" s="798">
        <v>2</v>
      </c>
      <c r="BS579" s="226">
        <v>2</v>
      </c>
      <c r="BT579" s="221">
        <v>2</v>
      </c>
      <c r="BU579" s="221">
        <v>2</v>
      </c>
      <c r="BV579" s="221">
        <v>2</v>
      </c>
      <c r="BW579" s="798">
        <v>2</v>
      </c>
      <c r="BX579" s="221">
        <v>2</v>
      </c>
      <c r="BY579" s="798">
        <v>2</v>
      </c>
      <c r="BZ579" s="798">
        <v>2</v>
      </c>
      <c r="CA579" s="221">
        <v>2</v>
      </c>
      <c r="CB579" s="221">
        <v>2</v>
      </c>
      <c r="CC579" s="221">
        <v>2</v>
      </c>
      <c r="CD579" s="337">
        <v>2</v>
      </c>
      <c r="CE579" s="221">
        <v>2</v>
      </c>
      <c r="CF579" s="221">
        <v>2</v>
      </c>
      <c r="CG579" s="221">
        <v>2</v>
      </c>
      <c r="CH579" s="221">
        <v>2</v>
      </c>
      <c r="CI579" s="221">
        <v>2</v>
      </c>
      <c r="CJ579" s="337">
        <v>2</v>
      </c>
      <c r="CK579" s="221">
        <v>2</v>
      </c>
      <c r="CL579" s="222">
        <f t="shared" si="324"/>
        <v>25</v>
      </c>
      <c r="CM579" s="237">
        <f t="shared" si="325"/>
        <v>0.96153846153846156</v>
      </c>
      <c r="CN579" s="222">
        <f t="shared" si="326"/>
        <v>1</v>
      </c>
      <c r="CO579" s="237">
        <f t="shared" si="332"/>
        <v>3.8461538461538464E-2</v>
      </c>
      <c r="CP579" s="222">
        <f t="shared" si="327"/>
        <v>0</v>
      </c>
      <c r="CQ579" s="237">
        <f t="shared" si="328"/>
        <v>0</v>
      </c>
      <c r="CR579" s="222">
        <f t="shared" si="329"/>
        <v>0</v>
      </c>
      <c r="CS579" s="237">
        <f>CR579/(CL579+CN579+CP579+CR579)</f>
        <v>0</v>
      </c>
      <c r="CT579" s="223">
        <f t="shared" si="330"/>
        <v>1.9615384615384615</v>
      </c>
      <c r="CU579" s="223" t="str">
        <f t="shared" si="331"/>
        <v>Đạt mục tiêu</v>
      </c>
      <c r="CV579" s="55"/>
    </row>
    <row r="580" spans="1:100" ht="90.75" customHeight="1">
      <c r="A580" s="1036">
        <v>177</v>
      </c>
      <c r="B580" s="1079" t="s">
        <v>631</v>
      </c>
      <c r="C580" s="215" t="s">
        <v>28</v>
      </c>
      <c r="D580" s="217" t="s">
        <v>112</v>
      </c>
      <c r="E580" s="215" t="s">
        <v>26</v>
      </c>
      <c r="F580" s="217" t="s">
        <v>112</v>
      </c>
      <c r="G580" s="217" t="s">
        <v>576</v>
      </c>
      <c r="H580" s="217"/>
      <c r="I580" s="591"/>
      <c r="J580" s="212"/>
      <c r="K580" s="465"/>
      <c r="L580" s="44" t="s">
        <v>32</v>
      </c>
      <c r="M580" s="212" t="s">
        <v>31</v>
      </c>
      <c r="N580" s="165" t="s">
        <v>10</v>
      </c>
      <c r="O580" s="221" t="s">
        <v>29</v>
      </c>
      <c r="P580" s="221" t="s">
        <v>24</v>
      </c>
      <c r="Q580" s="5"/>
      <c r="R580" s="5"/>
      <c r="S580" s="5"/>
      <c r="T580" s="5"/>
      <c r="U580" s="6"/>
      <c r="V580" s="5"/>
      <c r="W580" s="5"/>
      <c r="X580" s="5"/>
      <c r="Y580" s="221" t="s">
        <v>24</v>
      </c>
      <c r="Z580" s="5"/>
      <c r="AA580" s="5"/>
      <c r="AB580" s="80">
        <f t="shared" si="323"/>
        <v>1</v>
      </c>
      <c r="AC580" s="642"/>
      <c r="AD580" s="7"/>
      <c r="AE580" s="7"/>
      <c r="AF580" s="7"/>
      <c r="AG580" s="7"/>
      <c r="AH580" s="7"/>
      <c r="AI580" s="7"/>
      <c r="AJ580" s="7"/>
      <c r="AK580" s="7"/>
      <c r="AL580" s="7"/>
      <c r="AM580" s="7"/>
      <c r="AN580" s="7"/>
      <c r="AO580" s="7"/>
      <c r="AP580" s="7"/>
      <c r="AQ580" s="7"/>
      <c r="AR580" s="7"/>
      <c r="AS580" s="7"/>
      <c r="AT580" s="7"/>
      <c r="AU580" s="7"/>
      <c r="AV580" s="55"/>
      <c r="AW580" s="7"/>
      <c r="AX580" s="7"/>
      <c r="AY580" s="7"/>
      <c r="AZ580" s="7"/>
      <c r="BA580" s="7"/>
      <c r="BB580" s="7"/>
      <c r="BC580" s="7"/>
      <c r="BD580" s="7"/>
      <c r="BE580" s="55" t="s">
        <v>1316</v>
      </c>
      <c r="BF580" s="55" t="s">
        <v>1316</v>
      </c>
      <c r="BG580" s="55" t="s">
        <v>1316</v>
      </c>
      <c r="BH580" s="7"/>
      <c r="BI580" s="7"/>
      <c r="BJ580" s="7"/>
      <c r="BK580" s="7"/>
      <c r="BL580" s="781">
        <v>2</v>
      </c>
      <c r="BM580" s="221">
        <v>2</v>
      </c>
      <c r="BN580" s="221">
        <v>2</v>
      </c>
      <c r="BO580" s="221">
        <v>2</v>
      </c>
      <c r="BP580" s="221">
        <v>2</v>
      </c>
      <c r="BQ580" s="221">
        <v>2</v>
      </c>
      <c r="BR580" s="798">
        <v>2</v>
      </c>
      <c r="BS580" s="226">
        <v>2</v>
      </c>
      <c r="BT580" s="221">
        <v>2</v>
      </c>
      <c r="BU580" s="221">
        <v>2</v>
      </c>
      <c r="BV580" s="221">
        <v>2</v>
      </c>
      <c r="BW580" s="798">
        <v>2</v>
      </c>
      <c r="BX580" s="221">
        <v>2</v>
      </c>
      <c r="BY580" s="798">
        <v>2</v>
      </c>
      <c r="BZ580" s="798">
        <v>2</v>
      </c>
      <c r="CA580" s="221">
        <v>2</v>
      </c>
      <c r="CB580" s="221">
        <v>2</v>
      </c>
      <c r="CC580" s="221">
        <v>2</v>
      </c>
      <c r="CD580" s="337">
        <v>2</v>
      </c>
      <c r="CE580" s="221">
        <v>2</v>
      </c>
      <c r="CF580" s="221">
        <v>2</v>
      </c>
      <c r="CG580" s="221">
        <v>2</v>
      </c>
      <c r="CH580" s="221">
        <v>2</v>
      </c>
      <c r="CI580" s="221">
        <v>2</v>
      </c>
      <c r="CJ580" s="337">
        <v>2</v>
      </c>
      <c r="CK580" s="221">
        <v>2</v>
      </c>
      <c r="CL580" s="222">
        <f t="shared" si="324"/>
        <v>26</v>
      </c>
      <c r="CM580" s="237">
        <f t="shared" si="325"/>
        <v>1</v>
      </c>
      <c r="CN580" s="222">
        <f t="shared" si="326"/>
        <v>0</v>
      </c>
      <c r="CO580" s="237">
        <f t="shared" si="332"/>
        <v>0</v>
      </c>
      <c r="CP580" s="222">
        <f t="shared" si="327"/>
        <v>0</v>
      </c>
      <c r="CQ580" s="237">
        <f t="shared" si="328"/>
        <v>0</v>
      </c>
      <c r="CR580" s="222">
        <f t="shared" si="329"/>
        <v>0</v>
      </c>
      <c r="CS580" s="237">
        <f t="shared" ref="CS580:CS649" si="333">CR580/(CL580+CN580+CP580+CR580)</f>
        <v>0</v>
      </c>
      <c r="CT580" s="223">
        <f t="shared" si="330"/>
        <v>2</v>
      </c>
      <c r="CU580" s="223" t="str">
        <f t="shared" si="331"/>
        <v>Đạt mục tiêu</v>
      </c>
      <c r="CV580" s="221"/>
    </row>
    <row r="581" spans="1:100" ht="93">
      <c r="A581" s="1036"/>
      <c r="B581" s="1079"/>
      <c r="C581" s="215" t="s">
        <v>28</v>
      </c>
      <c r="D581" s="217" t="s">
        <v>112</v>
      </c>
      <c r="E581" s="215" t="s">
        <v>26</v>
      </c>
      <c r="F581" s="217" t="s">
        <v>112</v>
      </c>
      <c r="G581" s="217" t="s">
        <v>576</v>
      </c>
      <c r="H581" s="217"/>
      <c r="I581" s="591"/>
      <c r="J581" s="212"/>
      <c r="K581" s="465"/>
      <c r="L581" s="44" t="s">
        <v>32</v>
      </c>
      <c r="M581" s="212" t="s">
        <v>31</v>
      </c>
      <c r="N581" s="165" t="s">
        <v>10</v>
      </c>
      <c r="O581" s="221" t="s">
        <v>29</v>
      </c>
      <c r="P581" s="221" t="s">
        <v>24</v>
      </c>
      <c r="Q581" s="5"/>
      <c r="R581" s="5"/>
      <c r="S581" s="5"/>
      <c r="T581" s="5"/>
      <c r="U581" s="6"/>
      <c r="V581" s="5"/>
      <c r="W581" s="5"/>
      <c r="X581" s="5"/>
      <c r="Y581" s="221"/>
      <c r="Z581" s="5" t="s">
        <v>24</v>
      </c>
      <c r="AA581" s="5"/>
      <c r="AB581" s="80">
        <f t="shared" si="323"/>
        <v>1</v>
      </c>
      <c r="AC581" s="642"/>
      <c r="AD581" s="7"/>
      <c r="AE581" s="7"/>
      <c r="AF581" s="7"/>
      <c r="AG581" s="7"/>
      <c r="AH581" s="7"/>
      <c r="AI581" s="7"/>
      <c r="AJ581" s="7"/>
      <c r="AK581" s="7"/>
      <c r="AL581" s="7"/>
      <c r="AM581" s="7"/>
      <c r="AN581" s="7"/>
      <c r="AO581" s="7"/>
      <c r="AP581" s="7"/>
      <c r="AQ581" s="7"/>
      <c r="AR581" s="7"/>
      <c r="AS581" s="7"/>
      <c r="AT581" s="7"/>
      <c r="AU581" s="7"/>
      <c r="AV581" s="55"/>
      <c r="AW581" s="7"/>
      <c r="AX581" s="7"/>
      <c r="AY581" s="7"/>
      <c r="AZ581" s="7"/>
      <c r="BA581" s="7"/>
      <c r="BB581" s="7"/>
      <c r="BC581" s="7"/>
      <c r="BD581" s="7"/>
      <c r="BE581" s="55" t="s">
        <v>1316</v>
      </c>
      <c r="BF581" s="55" t="s">
        <v>1316</v>
      </c>
      <c r="BG581" s="55" t="s">
        <v>1316</v>
      </c>
      <c r="BH581" s="7"/>
      <c r="BI581" s="7"/>
      <c r="BJ581" s="7"/>
      <c r="BK581" s="7"/>
      <c r="BL581" s="781">
        <v>2</v>
      </c>
      <c r="BM581" s="221">
        <v>2</v>
      </c>
      <c r="BN581" s="221">
        <v>2</v>
      </c>
      <c r="BO581" s="221">
        <v>2</v>
      </c>
      <c r="BP581" s="221">
        <v>2</v>
      </c>
      <c r="BQ581" s="221">
        <v>2</v>
      </c>
      <c r="BR581" s="798">
        <v>1</v>
      </c>
      <c r="BS581" s="226">
        <v>2</v>
      </c>
      <c r="BT581" s="221">
        <v>2</v>
      </c>
      <c r="BU581" s="221">
        <v>2</v>
      </c>
      <c r="BV581" s="221">
        <v>2</v>
      </c>
      <c r="BW581" s="798">
        <v>2</v>
      </c>
      <c r="BX581" s="221">
        <v>2</v>
      </c>
      <c r="BY581" s="798">
        <v>2</v>
      </c>
      <c r="BZ581" s="798">
        <v>2</v>
      </c>
      <c r="CA581" s="221">
        <v>2</v>
      </c>
      <c r="CB581" s="221">
        <v>2</v>
      </c>
      <c r="CC581" s="221">
        <v>1</v>
      </c>
      <c r="CD581" s="337">
        <v>2</v>
      </c>
      <c r="CE581" s="221">
        <v>2</v>
      </c>
      <c r="CF581" s="221">
        <v>2</v>
      </c>
      <c r="CG581" s="221">
        <v>2</v>
      </c>
      <c r="CH581" s="221">
        <v>2</v>
      </c>
      <c r="CI581" s="221">
        <v>2</v>
      </c>
      <c r="CJ581" s="337">
        <v>2</v>
      </c>
      <c r="CK581" s="221">
        <v>2</v>
      </c>
      <c r="CL581" s="222">
        <f t="shared" si="324"/>
        <v>24</v>
      </c>
      <c r="CM581" s="237">
        <f t="shared" si="325"/>
        <v>0.92307692307692313</v>
      </c>
      <c r="CN581" s="222">
        <f t="shared" si="326"/>
        <v>2</v>
      </c>
      <c r="CO581" s="237">
        <f t="shared" si="332"/>
        <v>7.6923076923076927E-2</v>
      </c>
      <c r="CP581" s="222">
        <f t="shared" si="327"/>
        <v>0</v>
      </c>
      <c r="CQ581" s="237">
        <f t="shared" si="328"/>
        <v>0</v>
      </c>
      <c r="CR581" s="222">
        <f t="shared" si="329"/>
        <v>0</v>
      </c>
      <c r="CS581" s="237">
        <f t="shared" si="333"/>
        <v>0</v>
      </c>
      <c r="CT581" s="223">
        <f t="shared" si="330"/>
        <v>1.9230769230769231</v>
      </c>
      <c r="CU581" s="223" t="str">
        <f t="shared" si="331"/>
        <v>Đạt mục tiêu</v>
      </c>
      <c r="CV581" s="221"/>
    </row>
    <row r="582" spans="1:100" s="12" customFormat="1" ht="84">
      <c r="A582" s="1036">
        <v>178</v>
      </c>
      <c r="B582" s="1092" t="s">
        <v>2933</v>
      </c>
      <c r="C582" s="1088" t="s">
        <v>28</v>
      </c>
      <c r="D582" s="1093" t="s">
        <v>111</v>
      </c>
      <c r="E582" s="1214" t="s">
        <v>26</v>
      </c>
      <c r="F582" s="1089" t="s">
        <v>998</v>
      </c>
      <c r="G582" s="157" t="s">
        <v>2657</v>
      </c>
      <c r="H582" s="292"/>
      <c r="I582" s="430"/>
      <c r="J582" s="32" t="s">
        <v>764</v>
      </c>
      <c r="K582" s="463" t="s">
        <v>1685</v>
      </c>
      <c r="L582" s="44" t="s">
        <v>32</v>
      </c>
      <c r="M582" s="212" t="s">
        <v>31</v>
      </c>
      <c r="N582" s="165" t="s">
        <v>11</v>
      </c>
      <c r="O582" s="221" t="s">
        <v>29</v>
      </c>
      <c r="P582" s="221" t="s">
        <v>24</v>
      </c>
      <c r="Q582" s="88"/>
      <c r="R582" s="88" t="s">
        <v>24</v>
      </c>
      <c r="S582" s="88"/>
      <c r="T582" s="88"/>
      <c r="U582" s="30"/>
      <c r="V582" s="88"/>
      <c r="W582" s="88"/>
      <c r="X582" s="88"/>
      <c r="Y582" s="88"/>
      <c r="Z582" s="88"/>
      <c r="AA582" s="88"/>
      <c r="AB582" s="80">
        <f t="shared" si="323"/>
        <v>1</v>
      </c>
      <c r="AC582" s="642"/>
      <c r="AD582" s="55"/>
      <c r="AE582" s="55"/>
      <c r="AF582" s="55"/>
      <c r="AG582" s="37"/>
      <c r="AH582" s="37"/>
      <c r="AI582" s="55" t="s">
        <v>1318</v>
      </c>
      <c r="AJ582" s="55"/>
      <c r="AK582" s="37"/>
      <c r="AL582" s="37"/>
      <c r="AM582" s="37"/>
      <c r="AN582" s="37"/>
      <c r="AO582" s="37"/>
      <c r="AP582" s="37"/>
      <c r="AQ582" s="37"/>
      <c r="AR582" s="37"/>
      <c r="AS582" s="37"/>
      <c r="AT582" s="37"/>
      <c r="AU582" s="37"/>
      <c r="AV582" s="37"/>
      <c r="AW582" s="88"/>
      <c r="AX582" s="88"/>
      <c r="AY582" s="88"/>
      <c r="AZ582" s="88"/>
      <c r="BA582" s="37"/>
      <c r="BB582" s="37"/>
      <c r="BC582" s="37"/>
      <c r="BD582" s="37"/>
      <c r="BE582" s="88"/>
      <c r="BF582" s="88"/>
      <c r="BG582" s="88"/>
      <c r="BH582" s="88"/>
      <c r="BI582" s="88"/>
      <c r="BJ582" s="88"/>
      <c r="BK582" s="88"/>
      <c r="BL582" s="781">
        <v>2</v>
      </c>
      <c r="BM582" s="221">
        <v>2</v>
      </c>
      <c r="BN582" s="221">
        <v>2</v>
      </c>
      <c r="BO582" s="221">
        <v>2</v>
      </c>
      <c r="BP582" s="221">
        <v>2</v>
      </c>
      <c r="BQ582" s="221">
        <v>2</v>
      </c>
      <c r="BR582" s="798">
        <v>2</v>
      </c>
      <c r="BS582" s="226">
        <v>2</v>
      </c>
      <c r="BT582" s="221">
        <v>2</v>
      </c>
      <c r="BU582" s="221">
        <v>2</v>
      </c>
      <c r="BV582" s="221">
        <v>2</v>
      </c>
      <c r="BW582" s="798">
        <v>2</v>
      </c>
      <c r="BX582" s="221">
        <v>2</v>
      </c>
      <c r="BY582" s="798">
        <v>2</v>
      </c>
      <c r="BZ582" s="798">
        <v>2</v>
      </c>
      <c r="CA582" s="221">
        <v>2</v>
      </c>
      <c r="CB582" s="221">
        <v>2</v>
      </c>
      <c r="CC582" s="221">
        <v>2</v>
      </c>
      <c r="CD582" s="337">
        <v>2</v>
      </c>
      <c r="CE582" s="221">
        <v>2</v>
      </c>
      <c r="CF582" s="221">
        <v>2</v>
      </c>
      <c r="CG582" s="221">
        <v>2</v>
      </c>
      <c r="CH582" s="221">
        <v>2</v>
      </c>
      <c r="CI582" s="221">
        <v>2</v>
      </c>
      <c r="CJ582" s="337">
        <v>2</v>
      </c>
      <c r="CK582" s="221">
        <v>2</v>
      </c>
      <c r="CL582" s="222">
        <f t="shared" si="324"/>
        <v>26</v>
      </c>
      <c r="CM582" s="237">
        <f t="shared" si="325"/>
        <v>1</v>
      </c>
      <c r="CN582" s="222">
        <f t="shared" si="326"/>
        <v>0</v>
      </c>
      <c r="CO582" s="237">
        <f t="shared" si="332"/>
        <v>0</v>
      </c>
      <c r="CP582" s="222">
        <f t="shared" si="327"/>
        <v>0</v>
      </c>
      <c r="CQ582" s="237">
        <f t="shared" si="328"/>
        <v>0</v>
      </c>
      <c r="CR582" s="222">
        <f t="shared" si="329"/>
        <v>0</v>
      </c>
      <c r="CS582" s="237">
        <f t="shared" si="333"/>
        <v>0</v>
      </c>
      <c r="CT582" s="223">
        <f t="shared" si="330"/>
        <v>2</v>
      </c>
      <c r="CU582" s="223" t="str">
        <f t="shared" si="331"/>
        <v>Đạt mục tiêu</v>
      </c>
      <c r="CV582" s="88"/>
    </row>
    <row r="583" spans="1:100" s="12" customFormat="1" ht="55.5">
      <c r="A583" s="1036"/>
      <c r="B583" s="1093"/>
      <c r="C583" s="1088"/>
      <c r="D583" s="1093"/>
      <c r="E583" s="1088"/>
      <c r="F583" s="1090"/>
      <c r="G583" s="291" t="s">
        <v>1424</v>
      </c>
      <c r="H583" s="291"/>
      <c r="I583" s="428"/>
      <c r="J583" s="32" t="s">
        <v>765</v>
      </c>
      <c r="K583" s="464"/>
      <c r="L583" s="44" t="s">
        <v>32</v>
      </c>
      <c r="M583" s="212" t="s">
        <v>31</v>
      </c>
      <c r="N583" s="165" t="s">
        <v>11</v>
      </c>
      <c r="O583" s="221" t="s">
        <v>29</v>
      </c>
      <c r="P583" s="221" t="s">
        <v>24</v>
      </c>
      <c r="Q583" s="88" t="s">
        <v>24</v>
      </c>
      <c r="R583" s="88"/>
      <c r="S583" s="88"/>
      <c r="T583" s="88"/>
      <c r="U583" s="30"/>
      <c r="V583" s="88"/>
      <c r="W583" s="88"/>
      <c r="X583" s="88"/>
      <c r="Y583" s="88"/>
      <c r="Z583" s="88"/>
      <c r="AA583" s="88"/>
      <c r="AB583" s="80">
        <f t="shared" si="323"/>
        <v>1</v>
      </c>
      <c r="AC583" s="565"/>
      <c r="AD583" s="221" t="s">
        <v>1183</v>
      </c>
      <c r="AE583" s="221"/>
      <c r="AF583" s="221"/>
      <c r="AG583" s="37"/>
      <c r="AH583" s="37"/>
      <c r="AI583" s="7"/>
      <c r="AJ583" s="7"/>
      <c r="AK583" s="37"/>
      <c r="AL583" s="37"/>
      <c r="AM583" s="37"/>
      <c r="AN583" s="37"/>
      <c r="AO583" s="37"/>
      <c r="AP583" s="37"/>
      <c r="AQ583" s="37"/>
      <c r="AR583" s="37"/>
      <c r="AS583" s="37"/>
      <c r="AT583" s="37"/>
      <c r="AU583" s="37"/>
      <c r="AV583" s="37"/>
      <c r="AW583" s="88"/>
      <c r="AX583" s="88"/>
      <c r="AY583" s="88"/>
      <c r="AZ583" s="88"/>
      <c r="BA583" s="37"/>
      <c r="BB583" s="37"/>
      <c r="BC583" s="37"/>
      <c r="BD583" s="37"/>
      <c r="BE583" s="88"/>
      <c r="BF583" s="88"/>
      <c r="BG583" s="88"/>
      <c r="BH583" s="88"/>
      <c r="BI583" s="88"/>
      <c r="BJ583" s="88"/>
      <c r="BK583" s="88"/>
      <c r="BL583" s="781">
        <v>2</v>
      </c>
      <c r="BM583" s="221">
        <v>2</v>
      </c>
      <c r="BN583" s="221">
        <v>2</v>
      </c>
      <c r="BO583" s="221">
        <v>2</v>
      </c>
      <c r="BP583" s="221">
        <v>2</v>
      </c>
      <c r="BQ583" s="221">
        <v>2</v>
      </c>
      <c r="BR583" s="798">
        <v>2</v>
      </c>
      <c r="BS583" s="226">
        <v>2</v>
      </c>
      <c r="BT583" s="221">
        <v>2</v>
      </c>
      <c r="BU583" s="221">
        <v>2</v>
      </c>
      <c r="BV583" s="221">
        <v>2</v>
      </c>
      <c r="BW583" s="798">
        <v>2</v>
      </c>
      <c r="BX583" s="221">
        <v>2</v>
      </c>
      <c r="BY583" s="798">
        <v>2</v>
      </c>
      <c r="BZ583" s="798">
        <v>2</v>
      </c>
      <c r="CA583" s="221">
        <v>2</v>
      </c>
      <c r="CB583" s="221">
        <v>2</v>
      </c>
      <c r="CC583" s="221">
        <v>2</v>
      </c>
      <c r="CD583" s="337">
        <v>2</v>
      </c>
      <c r="CE583" s="221">
        <v>2</v>
      </c>
      <c r="CF583" s="221">
        <v>2</v>
      </c>
      <c r="CG583" s="221">
        <v>2</v>
      </c>
      <c r="CH583" s="221">
        <v>2</v>
      </c>
      <c r="CI583" s="221">
        <v>2</v>
      </c>
      <c r="CJ583" s="337">
        <v>2</v>
      </c>
      <c r="CK583" s="221">
        <v>2</v>
      </c>
      <c r="CL583" s="222">
        <f t="shared" si="324"/>
        <v>26</v>
      </c>
      <c r="CM583" s="237">
        <f t="shared" si="325"/>
        <v>1</v>
      </c>
      <c r="CN583" s="222">
        <f t="shared" si="326"/>
        <v>0</v>
      </c>
      <c r="CO583" s="237">
        <f t="shared" si="332"/>
        <v>0</v>
      </c>
      <c r="CP583" s="222">
        <f t="shared" si="327"/>
        <v>0</v>
      </c>
      <c r="CQ583" s="237">
        <f t="shared" si="328"/>
        <v>0</v>
      </c>
      <c r="CR583" s="222">
        <f t="shared" si="329"/>
        <v>0</v>
      </c>
      <c r="CS583" s="237">
        <f t="shared" si="333"/>
        <v>0</v>
      </c>
      <c r="CT583" s="223">
        <f t="shared" si="330"/>
        <v>2</v>
      </c>
      <c r="CU583" s="223" t="str">
        <f t="shared" si="331"/>
        <v>Đạt mục tiêu</v>
      </c>
      <c r="CV583" s="88"/>
    </row>
    <row r="584" spans="1:100" s="12" customFormat="1" ht="84">
      <c r="A584" s="1036"/>
      <c r="B584" s="1093"/>
      <c r="C584" s="1088"/>
      <c r="D584" s="1093"/>
      <c r="E584" s="1088"/>
      <c r="F584" s="1090"/>
      <c r="G584" s="292" t="s">
        <v>2040</v>
      </c>
      <c r="H584" s="292"/>
      <c r="I584" s="430"/>
      <c r="J584" s="32" t="s">
        <v>766</v>
      </c>
      <c r="K584" s="463" t="s">
        <v>1677</v>
      </c>
      <c r="L584" s="16" t="s">
        <v>32</v>
      </c>
      <c r="M584" s="212" t="s">
        <v>31</v>
      </c>
      <c r="N584" s="169" t="s">
        <v>10</v>
      </c>
      <c r="O584" s="93" t="s">
        <v>29</v>
      </c>
      <c r="P584" s="93" t="s">
        <v>24</v>
      </c>
      <c r="Q584" s="88"/>
      <c r="R584" s="88"/>
      <c r="S584" s="88" t="s">
        <v>24</v>
      </c>
      <c r="T584" s="88"/>
      <c r="U584" s="30"/>
      <c r="V584" s="88"/>
      <c r="W584" s="88"/>
      <c r="X584" s="88"/>
      <c r="Y584" s="88"/>
      <c r="Z584" s="88"/>
      <c r="AA584" s="88"/>
      <c r="AB584" s="80">
        <f t="shared" si="323"/>
        <v>1</v>
      </c>
      <c r="AC584" s="661"/>
      <c r="AD584" s="37"/>
      <c r="AE584" s="37"/>
      <c r="AF584" s="37"/>
      <c r="AG584" s="37"/>
      <c r="AH584" s="37"/>
      <c r="AI584" s="37"/>
      <c r="AJ584" s="37"/>
      <c r="AK584" s="55"/>
      <c r="AL584" s="55"/>
      <c r="AM584" s="55" t="s">
        <v>1318</v>
      </c>
      <c r="AN584" s="55"/>
      <c r="AO584" s="37"/>
      <c r="AP584" s="37"/>
      <c r="AQ584" s="37"/>
      <c r="AR584" s="37"/>
      <c r="AS584" s="37"/>
      <c r="AT584" s="37"/>
      <c r="AU584" s="37"/>
      <c r="AV584" s="37"/>
      <c r="AW584" s="88"/>
      <c r="AX584" s="88"/>
      <c r="AY584" s="88"/>
      <c r="AZ584" s="88"/>
      <c r="BA584" s="37"/>
      <c r="BB584" s="37"/>
      <c r="BC584" s="37"/>
      <c r="BD584" s="37"/>
      <c r="BE584" s="88"/>
      <c r="BF584" s="88"/>
      <c r="BG584" s="88"/>
      <c r="BH584" s="88"/>
      <c r="BI584" s="88"/>
      <c r="BJ584" s="88"/>
      <c r="BK584" s="88"/>
      <c r="BL584" s="781">
        <v>2</v>
      </c>
      <c r="BM584" s="221">
        <v>2</v>
      </c>
      <c r="BN584" s="221">
        <v>2</v>
      </c>
      <c r="BO584" s="221">
        <v>2</v>
      </c>
      <c r="BP584" s="221">
        <v>2</v>
      </c>
      <c r="BQ584" s="221">
        <v>2</v>
      </c>
      <c r="BR584" s="798">
        <v>2</v>
      </c>
      <c r="BS584" s="226">
        <v>2</v>
      </c>
      <c r="BT584" s="221">
        <v>2</v>
      </c>
      <c r="BU584" s="221">
        <v>2</v>
      </c>
      <c r="BV584" s="221">
        <v>2</v>
      </c>
      <c r="BW584" s="798">
        <v>2</v>
      </c>
      <c r="BX584" s="221">
        <v>2</v>
      </c>
      <c r="BY584" s="798">
        <v>2</v>
      </c>
      <c r="BZ584" s="798">
        <v>2</v>
      </c>
      <c r="CA584" s="221">
        <v>2</v>
      </c>
      <c r="CB584" s="221">
        <v>2</v>
      </c>
      <c r="CC584" s="221">
        <v>2</v>
      </c>
      <c r="CD584" s="337">
        <v>2</v>
      </c>
      <c r="CE584" s="221">
        <v>2</v>
      </c>
      <c r="CF584" s="221">
        <v>2</v>
      </c>
      <c r="CG584" s="221">
        <v>2</v>
      </c>
      <c r="CH584" s="221">
        <v>2</v>
      </c>
      <c r="CI584" s="221">
        <v>2</v>
      </c>
      <c r="CJ584" s="337">
        <v>2</v>
      </c>
      <c r="CK584" s="221">
        <v>2</v>
      </c>
      <c r="CL584" s="222">
        <f t="shared" si="324"/>
        <v>26</v>
      </c>
      <c r="CM584" s="237">
        <f t="shared" si="325"/>
        <v>1</v>
      </c>
      <c r="CN584" s="222">
        <f t="shared" si="326"/>
        <v>0</v>
      </c>
      <c r="CO584" s="237">
        <f t="shared" si="332"/>
        <v>0</v>
      </c>
      <c r="CP584" s="222">
        <f t="shared" si="327"/>
        <v>0</v>
      </c>
      <c r="CQ584" s="237">
        <f t="shared" si="328"/>
        <v>0</v>
      </c>
      <c r="CR584" s="222">
        <f t="shared" si="329"/>
        <v>0</v>
      </c>
      <c r="CS584" s="237">
        <f t="shared" si="333"/>
        <v>0</v>
      </c>
      <c r="CT584" s="223">
        <f t="shared" si="330"/>
        <v>2</v>
      </c>
      <c r="CU584" s="223" t="str">
        <f t="shared" si="331"/>
        <v>Đạt mục tiêu</v>
      </c>
      <c r="CV584" s="88"/>
    </row>
    <row r="585" spans="1:100" s="12" customFormat="1" ht="84">
      <c r="A585" s="1036"/>
      <c r="B585" s="1093"/>
      <c r="C585" s="1088"/>
      <c r="D585" s="1093"/>
      <c r="E585" s="1088"/>
      <c r="F585" s="1090"/>
      <c r="G585" s="48" t="s">
        <v>2980</v>
      </c>
      <c r="H585" s="48"/>
      <c r="I585" s="435"/>
      <c r="J585" s="32" t="s">
        <v>766</v>
      </c>
      <c r="K585" s="463" t="s">
        <v>1677</v>
      </c>
      <c r="L585" s="16" t="s">
        <v>32</v>
      </c>
      <c r="M585" s="212" t="s">
        <v>31</v>
      </c>
      <c r="N585" s="169" t="s">
        <v>10</v>
      </c>
      <c r="O585" s="93" t="s">
        <v>29</v>
      </c>
      <c r="P585" s="93" t="s">
        <v>24</v>
      </c>
      <c r="Q585" s="88"/>
      <c r="R585" s="88"/>
      <c r="S585" s="88" t="s">
        <v>24</v>
      </c>
      <c r="T585" s="88"/>
      <c r="U585" s="30"/>
      <c r="V585" s="88"/>
      <c r="W585" s="88"/>
      <c r="X585" s="88"/>
      <c r="Y585" s="88"/>
      <c r="Z585" s="88"/>
      <c r="AA585" s="88"/>
      <c r="AB585" s="80">
        <f t="shared" si="323"/>
        <v>1</v>
      </c>
      <c r="AC585" s="661"/>
      <c r="AD585" s="37"/>
      <c r="AE585" s="37"/>
      <c r="AF585" s="37"/>
      <c r="AG585" s="37"/>
      <c r="AH585" s="37"/>
      <c r="AI585" s="37"/>
      <c r="AJ585" s="37"/>
      <c r="AK585" s="55"/>
      <c r="AL585" s="55"/>
      <c r="AM585" s="55" t="s">
        <v>1183</v>
      </c>
      <c r="AN585" s="55"/>
      <c r="AO585" s="37"/>
      <c r="AP585" s="37"/>
      <c r="AQ585" s="37"/>
      <c r="AR585" s="37"/>
      <c r="AS585" s="37"/>
      <c r="AT585" s="37"/>
      <c r="AU585" s="37"/>
      <c r="AV585" s="37"/>
      <c r="AW585" s="88"/>
      <c r="AX585" s="88"/>
      <c r="AY585" s="88"/>
      <c r="AZ585" s="88"/>
      <c r="BA585" s="37"/>
      <c r="BB585" s="37"/>
      <c r="BC585" s="37"/>
      <c r="BD585" s="37"/>
      <c r="BE585" s="88"/>
      <c r="BF585" s="88"/>
      <c r="BG585" s="88"/>
      <c r="BH585" s="88"/>
      <c r="BI585" s="88"/>
      <c r="BJ585" s="88"/>
      <c r="BK585" s="88"/>
      <c r="BL585" s="781">
        <v>2</v>
      </c>
      <c r="BM585" s="221">
        <v>2</v>
      </c>
      <c r="BN585" s="221">
        <v>2</v>
      </c>
      <c r="BO585" s="221">
        <v>2</v>
      </c>
      <c r="BP585" s="221">
        <v>2</v>
      </c>
      <c r="BQ585" s="221">
        <v>2</v>
      </c>
      <c r="BR585" s="798">
        <v>2</v>
      </c>
      <c r="BS585" s="226">
        <v>2</v>
      </c>
      <c r="BT585" s="221">
        <v>2</v>
      </c>
      <c r="BU585" s="221">
        <v>2</v>
      </c>
      <c r="BV585" s="221">
        <v>2</v>
      </c>
      <c r="BW585" s="798">
        <v>2</v>
      </c>
      <c r="BX585" s="221">
        <v>2</v>
      </c>
      <c r="BY585" s="798">
        <v>2</v>
      </c>
      <c r="BZ585" s="798">
        <v>2</v>
      </c>
      <c r="CA585" s="221">
        <v>2</v>
      </c>
      <c r="CB585" s="221">
        <v>2</v>
      </c>
      <c r="CC585" s="221">
        <v>2</v>
      </c>
      <c r="CD585" s="337">
        <v>2</v>
      </c>
      <c r="CE585" s="221">
        <v>2</v>
      </c>
      <c r="CF585" s="221">
        <v>2</v>
      </c>
      <c r="CG585" s="221">
        <v>2</v>
      </c>
      <c r="CH585" s="221">
        <v>2</v>
      </c>
      <c r="CI585" s="221">
        <v>2</v>
      </c>
      <c r="CJ585" s="337">
        <v>2</v>
      </c>
      <c r="CK585" s="221">
        <v>2</v>
      </c>
      <c r="CL585" s="222">
        <f t="shared" si="324"/>
        <v>26</v>
      </c>
      <c r="CM585" s="237">
        <f t="shared" si="325"/>
        <v>1</v>
      </c>
      <c r="CN585" s="222">
        <f t="shared" si="326"/>
        <v>0</v>
      </c>
      <c r="CO585" s="237">
        <f t="shared" si="332"/>
        <v>0</v>
      </c>
      <c r="CP585" s="222">
        <f t="shared" si="327"/>
        <v>0</v>
      </c>
      <c r="CQ585" s="237">
        <f t="shared" si="328"/>
        <v>0</v>
      </c>
      <c r="CR585" s="222">
        <f t="shared" si="329"/>
        <v>0</v>
      </c>
      <c r="CS585" s="237">
        <f t="shared" si="333"/>
        <v>0</v>
      </c>
      <c r="CT585" s="223">
        <f t="shared" si="330"/>
        <v>2</v>
      </c>
      <c r="CU585" s="223" t="str">
        <f t="shared" si="331"/>
        <v>Đạt mục tiêu</v>
      </c>
      <c r="CV585" s="88"/>
    </row>
    <row r="586" spans="1:100" s="12" customFormat="1" ht="36.65" customHeight="1">
      <c r="A586" s="1036"/>
      <c r="B586" s="1093"/>
      <c r="C586" s="1088"/>
      <c r="D586" s="1093"/>
      <c r="E586" s="1088"/>
      <c r="F586" s="1090"/>
      <c r="G586" s="48" t="s">
        <v>2295</v>
      </c>
      <c r="H586" s="48"/>
      <c r="I586" s="613"/>
      <c r="J586" s="32" t="s">
        <v>766</v>
      </c>
      <c r="K586" s="463" t="s">
        <v>1677</v>
      </c>
      <c r="L586" s="16" t="s">
        <v>32</v>
      </c>
      <c r="M586" s="212" t="s">
        <v>31</v>
      </c>
      <c r="N586" s="169" t="s">
        <v>10</v>
      </c>
      <c r="O586" s="93" t="s">
        <v>29</v>
      </c>
      <c r="P586" s="93" t="s">
        <v>24</v>
      </c>
      <c r="Q586" s="88"/>
      <c r="R586" s="88"/>
      <c r="S586" s="88" t="s">
        <v>24</v>
      </c>
      <c r="T586" s="88"/>
      <c r="U586" s="30"/>
      <c r="V586" s="88"/>
      <c r="W586" s="88"/>
      <c r="X586" s="88"/>
      <c r="Y586" s="88"/>
      <c r="Z586" s="88"/>
      <c r="AA586" s="88"/>
      <c r="AB586" s="80">
        <f t="shared" si="323"/>
        <v>1</v>
      </c>
      <c r="AC586" s="661"/>
      <c r="AD586" s="37"/>
      <c r="AE586" s="37"/>
      <c r="AF586" s="37"/>
      <c r="AG586" s="37"/>
      <c r="AH586" s="37"/>
      <c r="AI586" s="37"/>
      <c r="AJ586" s="37"/>
      <c r="AK586" s="55"/>
      <c r="AL586" s="55"/>
      <c r="AM586" s="55"/>
      <c r="AN586" s="55" t="s">
        <v>1318</v>
      </c>
      <c r="AO586" s="37"/>
      <c r="AP586" s="37"/>
      <c r="AQ586" s="37"/>
      <c r="AR586" s="37"/>
      <c r="AS586" s="37"/>
      <c r="AT586" s="37"/>
      <c r="AU586" s="37"/>
      <c r="AV586" s="37"/>
      <c r="AW586" s="88"/>
      <c r="AX586" s="88"/>
      <c r="AY586" s="88"/>
      <c r="AZ586" s="88"/>
      <c r="BA586" s="37"/>
      <c r="BB586" s="37"/>
      <c r="BC586" s="37"/>
      <c r="BD586" s="37"/>
      <c r="BE586" s="88"/>
      <c r="BF586" s="88"/>
      <c r="BG586" s="88"/>
      <c r="BH586" s="88"/>
      <c r="BI586" s="88"/>
      <c r="BJ586" s="88"/>
      <c r="BK586" s="88"/>
      <c r="BL586" s="781">
        <v>2</v>
      </c>
      <c r="BM586" s="221">
        <v>2</v>
      </c>
      <c r="BN586" s="221">
        <v>2</v>
      </c>
      <c r="BO586" s="221">
        <v>2</v>
      </c>
      <c r="BP586" s="221">
        <v>2</v>
      </c>
      <c r="BQ586" s="221">
        <v>2</v>
      </c>
      <c r="BR586" s="798">
        <v>2</v>
      </c>
      <c r="BS586" s="226">
        <v>2</v>
      </c>
      <c r="BT586" s="221">
        <v>2</v>
      </c>
      <c r="BU586" s="221">
        <v>2</v>
      </c>
      <c r="BV586" s="221">
        <v>2</v>
      </c>
      <c r="BW586" s="798">
        <v>2</v>
      </c>
      <c r="BX586" s="221">
        <v>2</v>
      </c>
      <c r="BY586" s="798">
        <v>2</v>
      </c>
      <c r="BZ586" s="798">
        <v>2</v>
      </c>
      <c r="CA586" s="221">
        <v>2</v>
      </c>
      <c r="CB586" s="221">
        <v>2</v>
      </c>
      <c r="CC586" s="221">
        <v>2</v>
      </c>
      <c r="CD586" s="337">
        <v>2</v>
      </c>
      <c r="CE586" s="221">
        <v>2</v>
      </c>
      <c r="CF586" s="221">
        <v>2</v>
      </c>
      <c r="CG586" s="221">
        <v>2</v>
      </c>
      <c r="CH586" s="221">
        <v>2</v>
      </c>
      <c r="CI586" s="221">
        <v>2</v>
      </c>
      <c r="CJ586" s="337">
        <v>2</v>
      </c>
      <c r="CK586" s="221">
        <v>2</v>
      </c>
      <c r="CL586" s="222">
        <f t="shared" si="324"/>
        <v>26</v>
      </c>
      <c r="CM586" s="237">
        <f t="shared" si="325"/>
        <v>1</v>
      </c>
      <c r="CN586" s="222">
        <f t="shared" si="326"/>
        <v>0</v>
      </c>
      <c r="CO586" s="237">
        <f t="shared" si="332"/>
        <v>0</v>
      </c>
      <c r="CP586" s="222">
        <f t="shared" si="327"/>
        <v>0</v>
      </c>
      <c r="CQ586" s="237">
        <f t="shared" si="328"/>
        <v>0</v>
      </c>
      <c r="CR586" s="222">
        <f t="shared" si="329"/>
        <v>0</v>
      </c>
      <c r="CS586" s="237">
        <f t="shared" si="333"/>
        <v>0</v>
      </c>
      <c r="CT586" s="223">
        <f t="shared" si="330"/>
        <v>2</v>
      </c>
      <c r="CU586" s="223" t="str">
        <f t="shared" si="331"/>
        <v>Đạt mục tiêu</v>
      </c>
      <c r="CV586" s="88"/>
    </row>
    <row r="587" spans="1:100" s="12" customFormat="1" ht="72">
      <c r="A587" s="1036"/>
      <c r="B587" s="1093"/>
      <c r="C587" s="1088"/>
      <c r="D587" s="1093"/>
      <c r="E587" s="1088"/>
      <c r="F587" s="1090"/>
      <c r="G587" s="48" t="s">
        <v>2296</v>
      </c>
      <c r="H587" s="48"/>
      <c r="I587" s="613"/>
      <c r="J587" s="32" t="s">
        <v>767</v>
      </c>
      <c r="K587" s="463" t="s">
        <v>1675</v>
      </c>
      <c r="L587" s="44" t="s">
        <v>32</v>
      </c>
      <c r="M587" s="212" t="s">
        <v>31</v>
      </c>
      <c r="N587" s="169" t="s">
        <v>10</v>
      </c>
      <c r="O587" s="93" t="s">
        <v>29</v>
      </c>
      <c r="P587" s="93" t="s">
        <v>24</v>
      </c>
      <c r="Q587" s="88"/>
      <c r="R587" s="88"/>
      <c r="S587" s="88"/>
      <c r="T587" s="88" t="s">
        <v>24</v>
      </c>
      <c r="U587" s="30"/>
      <c r="V587" s="88"/>
      <c r="W587" s="88"/>
      <c r="X587" s="88"/>
      <c r="Y587" s="88"/>
      <c r="Z587" s="88"/>
      <c r="AA587" s="88"/>
      <c r="AB587" s="80">
        <f t="shared" si="323"/>
        <v>1</v>
      </c>
      <c r="AC587" s="661"/>
      <c r="AD587" s="37"/>
      <c r="AE587" s="37"/>
      <c r="AF587" s="37"/>
      <c r="AG587" s="37"/>
      <c r="AH587" s="37"/>
      <c r="AI587" s="37"/>
      <c r="AJ587" s="37"/>
      <c r="AK587" s="55"/>
      <c r="AL587" s="55"/>
      <c r="AM587" s="55"/>
      <c r="AN587" s="55"/>
      <c r="AO587" s="55"/>
      <c r="AP587" s="55"/>
      <c r="AQ587" s="55" t="s">
        <v>1183</v>
      </c>
      <c r="AR587" s="55"/>
      <c r="AS587" s="55"/>
      <c r="AT587" s="55"/>
      <c r="AU587" s="55"/>
      <c r="AV587" s="37"/>
      <c r="AW587" s="88"/>
      <c r="AX587" s="88"/>
      <c r="AY587" s="88"/>
      <c r="AZ587" s="88"/>
      <c r="BA587" s="37"/>
      <c r="BB587" s="37"/>
      <c r="BC587" s="37"/>
      <c r="BD587" s="37"/>
      <c r="BE587" s="88"/>
      <c r="BF587" s="88"/>
      <c r="BG587" s="88"/>
      <c r="BH587" s="88"/>
      <c r="BI587" s="88"/>
      <c r="BJ587" s="88"/>
      <c r="BK587" s="88"/>
      <c r="BL587" s="781">
        <v>2</v>
      </c>
      <c r="BM587" s="221">
        <v>2</v>
      </c>
      <c r="BN587" s="221">
        <v>2</v>
      </c>
      <c r="BO587" s="221">
        <v>2</v>
      </c>
      <c r="BP587" s="221">
        <v>2</v>
      </c>
      <c r="BQ587" s="221">
        <v>2</v>
      </c>
      <c r="BR587" s="798">
        <v>2</v>
      </c>
      <c r="BS587" s="226">
        <v>2</v>
      </c>
      <c r="BT587" s="221">
        <v>2</v>
      </c>
      <c r="BU587" s="221">
        <v>2</v>
      </c>
      <c r="BV587" s="221">
        <v>2</v>
      </c>
      <c r="BW587" s="798">
        <v>1</v>
      </c>
      <c r="BX587" s="221">
        <v>2</v>
      </c>
      <c r="BY587" s="798">
        <v>2</v>
      </c>
      <c r="BZ587" s="798">
        <v>2</v>
      </c>
      <c r="CA587" s="221">
        <v>2</v>
      </c>
      <c r="CB587" s="221">
        <v>2</v>
      </c>
      <c r="CC587" s="221">
        <v>2</v>
      </c>
      <c r="CD587" s="337">
        <v>2</v>
      </c>
      <c r="CE587" s="221">
        <v>2</v>
      </c>
      <c r="CF587" s="221">
        <v>2</v>
      </c>
      <c r="CG587" s="221">
        <v>2</v>
      </c>
      <c r="CH587" s="221">
        <v>2</v>
      </c>
      <c r="CI587" s="221">
        <v>2</v>
      </c>
      <c r="CJ587" s="337">
        <v>2</v>
      </c>
      <c r="CK587" s="221">
        <v>2</v>
      </c>
      <c r="CL587" s="222">
        <f t="shared" si="324"/>
        <v>25</v>
      </c>
      <c r="CM587" s="237">
        <f t="shared" si="325"/>
        <v>0.96153846153846156</v>
      </c>
      <c r="CN587" s="222">
        <f t="shared" si="326"/>
        <v>1</v>
      </c>
      <c r="CO587" s="237">
        <f t="shared" si="332"/>
        <v>3.8461538461538464E-2</v>
      </c>
      <c r="CP587" s="222">
        <f t="shared" si="327"/>
        <v>0</v>
      </c>
      <c r="CQ587" s="237">
        <f t="shared" si="328"/>
        <v>0</v>
      </c>
      <c r="CR587" s="222">
        <f t="shared" si="329"/>
        <v>0</v>
      </c>
      <c r="CS587" s="237">
        <f t="shared" si="333"/>
        <v>0</v>
      </c>
      <c r="CT587" s="223">
        <f t="shared" si="330"/>
        <v>1.9615384615384615</v>
      </c>
      <c r="CU587" s="223" t="str">
        <f t="shared" si="331"/>
        <v>Đạt mục tiêu</v>
      </c>
      <c r="CV587" s="88"/>
    </row>
    <row r="588" spans="1:100" s="12" customFormat="1" ht="52">
      <c r="A588" s="1036"/>
      <c r="B588" s="1093"/>
      <c r="C588" s="1088"/>
      <c r="D588" s="1093"/>
      <c r="E588" s="1088"/>
      <c r="F588" s="1090"/>
      <c r="G588" s="48" t="s">
        <v>2297</v>
      </c>
      <c r="H588" s="48"/>
      <c r="I588" s="613"/>
      <c r="J588" s="32" t="s">
        <v>768</v>
      </c>
      <c r="K588" s="464"/>
      <c r="L588" s="44" t="s">
        <v>32</v>
      </c>
      <c r="M588" s="212" t="s">
        <v>31</v>
      </c>
      <c r="N588" s="169" t="s">
        <v>10</v>
      </c>
      <c r="O588" s="93" t="s">
        <v>29</v>
      </c>
      <c r="P588" s="93" t="s">
        <v>24</v>
      </c>
      <c r="Q588" s="88"/>
      <c r="R588" s="88"/>
      <c r="S588" s="88"/>
      <c r="T588" s="88" t="s">
        <v>24</v>
      </c>
      <c r="U588" s="30"/>
      <c r="V588" s="88"/>
      <c r="W588" s="88"/>
      <c r="X588" s="88"/>
      <c r="Y588" s="88"/>
      <c r="Z588" s="88"/>
      <c r="AA588" s="88"/>
      <c r="AB588" s="80">
        <f t="shared" si="323"/>
        <v>1</v>
      </c>
      <c r="AC588" s="661"/>
      <c r="AD588" s="37"/>
      <c r="AE588" s="37"/>
      <c r="AF588" s="37"/>
      <c r="AG588" s="37"/>
      <c r="AH588" s="37"/>
      <c r="AI588" s="37"/>
      <c r="AJ588" s="37"/>
      <c r="AK588" s="37"/>
      <c r="AL588" s="37"/>
      <c r="AM588" s="37"/>
      <c r="AN588" s="37"/>
      <c r="AO588" s="55"/>
      <c r="AP588" s="55"/>
      <c r="AQ588" s="55"/>
      <c r="AR588" s="55" t="s">
        <v>1183</v>
      </c>
      <c r="AS588" s="55"/>
      <c r="AT588" s="55"/>
      <c r="AU588" s="55"/>
      <c r="AV588" s="37"/>
      <c r="AW588" s="88"/>
      <c r="AX588" s="88"/>
      <c r="AY588" s="88"/>
      <c r="AZ588" s="88"/>
      <c r="BA588" s="37"/>
      <c r="BB588" s="37"/>
      <c r="BC588" s="37"/>
      <c r="BD588" s="37"/>
      <c r="BE588" s="88"/>
      <c r="BF588" s="88"/>
      <c r="BG588" s="88"/>
      <c r="BH588" s="88"/>
      <c r="BI588" s="88"/>
      <c r="BJ588" s="88"/>
      <c r="BK588" s="88"/>
      <c r="BL588" s="781">
        <v>2</v>
      </c>
      <c r="BM588" s="221">
        <v>2</v>
      </c>
      <c r="BN588" s="221">
        <v>2</v>
      </c>
      <c r="BO588" s="221">
        <v>2</v>
      </c>
      <c r="BP588" s="221">
        <v>2</v>
      </c>
      <c r="BQ588" s="221">
        <v>2</v>
      </c>
      <c r="BR588" s="798">
        <v>2</v>
      </c>
      <c r="BS588" s="226">
        <v>2</v>
      </c>
      <c r="BT588" s="221">
        <v>2</v>
      </c>
      <c r="BU588" s="221">
        <v>2</v>
      </c>
      <c r="BV588" s="221">
        <v>2</v>
      </c>
      <c r="BW588" s="798">
        <v>2</v>
      </c>
      <c r="BX588" s="221">
        <v>2</v>
      </c>
      <c r="BY588" s="798">
        <v>2</v>
      </c>
      <c r="BZ588" s="798">
        <v>2</v>
      </c>
      <c r="CA588" s="221">
        <v>2</v>
      </c>
      <c r="CB588" s="221">
        <v>2</v>
      </c>
      <c r="CC588" s="221">
        <v>2</v>
      </c>
      <c r="CD588" s="337">
        <v>2</v>
      </c>
      <c r="CE588" s="221">
        <v>2</v>
      </c>
      <c r="CF588" s="221">
        <v>2</v>
      </c>
      <c r="CG588" s="221">
        <v>2</v>
      </c>
      <c r="CH588" s="221">
        <v>2</v>
      </c>
      <c r="CI588" s="221">
        <v>2</v>
      </c>
      <c r="CJ588" s="337">
        <v>2</v>
      </c>
      <c r="CK588" s="221">
        <v>2</v>
      </c>
      <c r="CL588" s="222">
        <f t="shared" si="324"/>
        <v>26</v>
      </c>
      <c r="CM588" s="237">
        <f t="shared" si="325"/>
        <v>1</v>
      </c>
      <c r="CN588" s="222">
        <f t="shared" si="326"/>
        <v>0</v>
      </c>
      <c r="CO588" s="237">
        <f t="shared" si="332"/>
        <v>0</v>
      </c>
      <c r="CP588" s="222">
        <f t="shared" si="327"/>
        <v>0</v>
      </c>
      <c r="CQ588" s="237">
        <f t="shared" si="328"/>
        <v>0</v>
      </c>
      <c r="CR588" s="222">
        <f t="shared" si="329"/>
        <v>0</v>
      </c>
      <c r="CS588" s="237">
        <f t="shared" si="333"/>
        <v>0</v>
      </c>
      <c r="CT588" s="223">
        <f t="shared" si="330"/>
        <v>2</v>
      </c>
      <c r="CU588" s="223" t="str">
        <f t="shared" si="331"/>
        <v>Đạt mục tiêu</v>
      </c>
      <c r="CV588" s="88"/>
    </row>
    <row r="589" spans="1:100" s="12" customFormat="1" ht="52">
      <c r="A589" s="1036"/>
      <c r="B589" s="1093"/>
      <c r="C589" s="1088"/>
      <c r="D589" s="1093"/>
      <c r="E589" s="1088"/>
      <c r="F589" s="1090"/>
      <c r="G589" s="48" t="s">
        <v>2298</v>
      </c>
      <c r="H589" s="48"/>
      <c r="I589" s="613"/>
      <c r="J589" s="32" t="s">
        <v>769</v>
      </c>
      <c r="K589" s="464"/>
      <c r="L589" s="44" t="s">
        <v>32</v>
      </c>
      <c r="M589" s="212" t="s">
        <v>31</v>
      </c>
      <c r="N589" s="169" t="s">
        <v>10</v>
      </c>
      <c r="O589" s="93" t="s">
        <v>29</v>
      </c>
      <c r="P589" s="93" t="s">
        <v>24</v>
      </c>
      <c r="Q589" s="88"/>
      <c r="R589" s="88"/>
      <c r="S589" s="88"/>
      <c r="T589" s="88"/>
      <c r="U589" s="30"/>
      <c r="V589" s="88" t="s">
        <v>24</v>
      </c>
      <c r="W589" s="88"/>
      <c r="X589" s="88"/>
      <c r="Y589" s="88"/>
      <c r="Z589" s="88"/>
      <c r="AA589" s="88"/>
      <c r="AB589" s="80">
        <f t="shared" si="323"/>
        <v>1</v>
      </c>
      <c r="AC589" s="661"/>
      <c r="AD589" s="37"/>
      <c r="AE589" s="37"/>
      <c r="AF589" s="37"/>
      <c r="AG589" s="37"/>
      <c r="AH589" s="37"/>
      <c r="AI589" s="37"/>
      <c r="AJ589" s="37"/>
      <c r="AK589" s="37"/>
      <c r="AL589" s="37"/>
      <c r="AM589" s="37"/>
      <c r="AN589" s="37"/>
      <c r="AO589" s="55"/>
      <c r="AP589" s="55"/>
      <c r="AQ589" s="55"/>
      <c r="AR589" s="55"/>
      <c r="AS589" s="55"/>
      <c r="AT589" s="55"/>
      <c r="AU589" s="55"/>
      <c r="AV589" s="55"/>
      <c r="AW589" s="55" t="s">
        <v>1318</v>
      </c>
      <c r="AX589" s="55"/>
      <c r="AY589" s="55"/>
      <c r="AZ589" s="55"/>
      <c r="BA589" s="55"/>
      <c r="BB589" s="55"/>
      <c r="BC589" s="55"/>
      <c r="BD589" s="55"/>
      <c r="BE589" s="55"/>
      <c r="BF589" s="55"/>
      <c r="BG589" s="55"/>
      <c r="BH589" s="55"/>
      <c r="BI589" s="55"/>
      <c r="BJ589" s="55"/>
      <c r="BK589" s="55"/>
      <c r="BL589" s="781">
        <v>2</v>
      </c>
      <c r="BM589" s="221">
        <v>2</v>
      </c>
      <c r="BN589" s="221">
        <v>2</v>
      </c>
      <c r="BO589" s="221">
        <v>2</v>
      </c>
      <c r="BP589" s="221">
        <v>2</v>
      </c>
      <c r="BQ589" s="221">
        <v>2</v>
      </c>
      <c r="BR589" s="798">
        <v>2</v>
      </c>
      <c r="BS589" s="226">
        <v>2</v>
      </c>
      <c r="BT589" s="221">
        <v>2</v>
      </c>
      <c r="BU589" s="221">
        <v>2</v>
      </c>
      <c r="BV589" s="221">
        <v>2</v>
      </c>
      <c r="BW589" s="798">
        <v>2</v>
      </c>
      <c r="BX589" s="221">
        <v>2</v>
      </c>
      <c r="BY589" s="798">
        <v>2</v>
      </c>
      <c r="BZ589" s="798">
        <v>2</v>
      </c>
      <c r="CA589" s="221">
        <v>2</v>
      </c>
      <c r="CB589" s="221">
        <v>2</v>
      </c>
      <c r="CC589" s="221">
        <v>2</v>
      </c>
      <c r="CD589" s="337">
        <v>2</v>
      </c>
      <c r="CE589" s="221">
        <v>2</v>
      </c>
      <c r="CF589" s="221">
        <v>2</v>
      </c>
      <c r="CG589" s="221">
        <v>2</v>
      </c>
      <c r="CH589" s="221">
        <v>2</v>
      </c>
      <c r="CI589" s="221">
        <v>2</v>
      </c>
      <c r="CJ589" s="337">
        <v>2</v>
      </c>
      <c r="CK589" s="221">
        <v>2</v>
      </c>
      <c r="CL589" s="222">
        <f t="shared" si="324"/>
        <v>26</v>
      </c>
      <c r="CM589" s="237">
        <f t="shared" si="325"/>
        <v>1</v>
      </c>
      <c r="CN589" s="222">
        <f t="shared" si="326"/>
        <v>0</v>
      </c>
      <c r="CO589" s="237">
        <f t="shared" si="332"/>
        <v>0</v>
      </c>
      <c r="CP589" s="222">
        <f t="shared" si="327"/>
        <v>0</v>
      </c>
      <c r="CQ589" s="237">
        <f t="shared" si="328"/>
        <v>0</v>
      </c>
      <c r="CR589" s="222">
        <f t="shared" si="329"/>
        <v>0</v>
      </c>
      <c r="CS589" s="237">
        <f t="shared" si="333"/>
        <v>0</v>
      </c>
      <c r="CT589" s="223">
        <f t="shared" si="330"/>
        <v>2</v>
      </c>
      <c r="CU589" s="223" t="str">
        <f t="shared" si="331"/>
        <v>Đạt mục tiêu</v>
      </c>
      <c r="CV589" s="88"/>
    </row>
    <row r="590" spans="1:100" s="12" customFormat="1" ht="52">
      <c r="A590" s="1036"/>
      <c r="B590" s="1093"/>
      <c r="C590" s="1088"/>
      <c r="D590" s="1093"/>
      <c r="E590" s="1088"/>
      <c r="F590" s="1090"/>
      <c r="G590" s="48" t="s">
        <v>2044</v>
      </c>
      <c r="H590" s="48"/>
      <c r="I590" s="613"/>
      <c r="J590" s="32" t="s">
        <v>769</v>
      </c>
      <c r="K590" s="464"/>
      <c r="L590" s="44" t="s">
        <v>32</v>
      </c>
      <c r="M590" s="212" t="s">
        <v>31</v>
      </c>
      <c r="N590" s="169" t="s">
        <v>10</v>
      </c>
      <c r="O590" s="93" t="s">
        <v>29</v>
      </c>
      <c r="P590" s="93" t="s">
        <v>24</v>
      </c>
      <c r="Q590" s="88"/>
      <c r="R590" s="88"/>
      <c r="S590" s="88"/>
      <c r="T590" s="88"/>
      <c r="U590" s="30"/>
      <c r="V590" s="88" t="s">
        <v>24</v>
      </c>
      <c r="W590" s="88"/>
      <c r="X590" s="88"/>
      <c r="Y590" s="88"/>
      <c r="Z590" s="88"/>
      <c r="AA590" s="88"/>
      <c r="AB590" s="80">
        <f t="shared" si="323"/>
        <v>1</v>
      </c>
      <c r="AC590" s="661"/>
      <c r="AD590" s="37"/>
      <c r="AE590" s="37"/>
      <c r="AF590" s="37"/>
      <c r="AG590" s="37"/>
      <c r="AH590" s="37"/>
      <c r="AI590" s="37"/>
      <c r="AJ590" s="37"/>
      <c r="AK590" s="37"/>
      <c r="AL590" s="37"/>
      <c r="AM590" s="37"/>
      <c r="AN590" s="37"/>
      <c r="AO590" s="55"/>
      <c r="AP590" s="55"/>
      <c r="AQ590" s="55"/>
      <c r="AR590" s="55"/>
      <c r="AS590" s="55"/>
      <c r="AT590" s="55"/>
      <c r="AU590" s="55"/>
      <c r="AV590" s="55"/>
      <c r="AW590" s="55" t="s">
        <v>1183</v>
      </c>
      <c r="AX590" s="55"/>
      <c r="AY590" s="55"/>
      <c r="AZ590" s="55"/>
      <c r="BA590" s="55"/>
      <c r="BB590" s="55"/>
      <c r="BC590" s="55"/>
      <c r="BD590" s="55"/>
      <c r="BE590" s="55"/>
      <c r="BF590" s="55"/>
      <c r="BG590" s="55"/>
      <c r="BH590" s="55"/>
      <c r="BI590" s="55"/>
      <c r="BJ590" s="55"/>
      <c r="BK590" s="55"/>
      <c r="BL590" s="781">
        <v>2</v>
      </c>
      <c r="BM590" s="221">
        <v>2</v>
      </c>
      <c r="BN590" s="221">
        <v>2</v>
      </c>
      <c r="BO590" s="221">
        <v>2</v>
      </c>
      <c r="BP590" s="221">
        <v>2</v>
      </c>
      <c r="BQ590" s="221">
        <v>2</v>
      </c>
      <c r="BR590" s="798">
        <v>2</v>
      </c>
      <c r="BS590" s="226">
        <v>2</v>
      </c>
      <c r="BT590" s="221">
        <v>2</v>
      </c>
      <c r="BU590" s="221">
        <v>2</v>
      </c>
      <c r="BV590" s="221">
        <v>2</v>
      </c>
      <c r="BW590" s="798">
        <v>2</v>
      </c>
      <c r="BX590" s="221">
        <v>2</v>
      </c>
      <c r="BY590" s="798">
        <v>2</v>
      </c>
      <c r="BZ590" s="798">
        <v>2</v>
      </c>
      <c r="CA590" s="221">
        <v>2</v>
      </c>
      <c r="CB590" s="221">
        <v>2</v>
      </c>
      <c r="CC590" s="221">
        <v>2</v>
      </c>
      <c r="CD590" s="337">
        <v>2</v>
      </c>
      <c r="CE590" s="221">
        <v>2</v>
      </c>
      <c r="CF590" s="221">
        <v>2</v>
      </c>
      <c r="CG590" s="221">
        <v>2</v>
      </c>
      <c r="CH590" s="221">
        <v>2</v>
      </c>
      <c r="CI590" s="221">
        <v>2</v>
      </c>
      <c r="CJ590" s="337">
        <v>2</v>
      </c>
      <c r="CK590" s="221">
        <v>2</v>
      </c>
      <c r="CL590" s="222">
        <f t="shared" si="324"/>
        <v>26</v>
      </c>
      <c r="CM590" s="237">
        <f t="shared" si="325"/>
        <v>1</v>
      </c>
      <c r="CN590" s="222">
        <f t="shared" si="326"/>
        <v>0</v>
      </c>
      <c r="CO590" s="237">
        <f t="shared" si="332"/>
        <v>0</v>
      </c>
      <c r="CP590" s="222">
        <f t="shared" si="327"/>
        <v>0</v>
      </c>
      <c r="CQ590" s="237">
        <f t="shared" si="328"/>
        <v>0</v>
      </c>
      <c r="CR590" s="222">
        <f t="shared" si="329"/>
        <v>0</v>
      </c>
      <c r="CS590" s="237">
        <f t="shared" si="333"/>
        <v>0</v>
      </c>
      <c r="CT590" s="223">
        <f t="shared" si="330"/>
        <v>2</v>
      </c>
      <c r="CU590" s="223" t="str">
        <f t="shared" si="331"/>
        <v>Đạt mục tiêu</v>
      </c>
      <c r="CV590" s="88"/>
    </row>
    <row r="591" spans="1:100" s="12" customFormat="1" ht="52">
      <c r="A591" s="1036"/>
      <c r="B591" s="1093"/>
      <c r="C591" s="1088"/>
      <c r="D591" s="1093"/>
      <c r="E591" s="1088"/>
      <c r="F591" s="1090"/>
      <c r="G591" s="48" t="s">
        <v>2045</v>
      </c>
      <c r="H591" s="48"/>
      <c r="I591" s="613"/>
      <c r="J591" s="32" t="s">
        <v>769</v>
      </c>
      <c r="K591" s="464"/>
      <c r="L591" s="44" t="s">
        <v>32</v>
      </c>
      <c r="M591" s="212" t="s">
        <v>31</v>
      </c>
      <c r="N591" s="169" t="s">
        <v>10</v>
      </c>
      <c r="O591" s="93" t="s">
        <v>29</v>
      </c>
      <c r="P591" s="93" t="s">
        <v>24</v>
      </c>
      <c r="Q591" s="88"/>
      <c r="R591" s="88"/>
      <c r="S591" s="88"/>
      <c r="T591" s="88"/>
      <c r="U591" s="30"/>
      <c r="V591" s="88" t="s">
        <v>24</v>
      </c>
      <c r="W591" s="88"/>
      <c r="X591" s="88"/>
      <c r="Y591" s="88"/>
      <c r="Z591" s="88"/>
      <c r="AA591" s="88"/>
      <c r="AB591" s="80">
        <f t="shared" si="323"/>
        <v>1</v>
      </c>
      <c r="AC591" s="661"/>
      <c r="AD591" s="37"/>
      <c r="AE591" s="37"/>
      <c r="AF591" s="37"/>
      <c r="AG591" s="37"/>
      <c r="AH591" s="37"/>
      <c r="AI591" s="37"/>
      <c r="AJ591" s="37"/>
      <c r="AK591" s="37"/>
      <c r="AL591" s="37"/>
      <c r="AM591" s="37"/>
      <c r="AN591" s="37"/>
      <c r="AO591" s="55"/>
      <c r="AP591" s="55"/>
      <c r="AQ591" s="55"/>
      <c r="AR591" s="55"/>
      <c r="AS591" s="55"/>
      <c r="AT591" s="55"/>
      <c r="AU591" s="55"/>
      <c r="AV591" s="55" t="s">
        <v>1318</v>
      </c>
      <c r="AW591" s="55"/>
      <c r="AX591" s="55"/>
      <c r="AY591" s="55"/>
      <c r="AZ591" s="55"/>
      <c r="BA591" s="55"/>
      <c r="BB591" s="55"/>
      <c r="BC591" s="55"/>
      <c r="BD591" s="55"/>
      <c r="BE591" s="55"/>
      <c r="BF591" s="55"/>
      <c r="BG591" s="55"/>
      <c r="BH591" s="55"/>
      <c r="BI591" s="55"/>
      <c r="BJ591" s="55"/>
      <c r="BK591" s="55"/>
      <c r="BL591" s="781">
        <v>2</v>
      </c>
      <c r="BM591" s="221">
        <v>2</v>
      </c>
      <c r="BN591" s="221">
        <v>2</v>
      </c>
      <c r="BO591" s="221">
        <v>2</v>
      </c>
      <c r="BP591" s="221">
        <v>2</v>
      </c>
      <c r="BQ591" s="221">
        <v>2</v>
      </c>
      <c r="BR591" s="798">
        <v>2</v>
      </c>
      <c r="BS591" s="226">
        <v>2</v>
      </c>
      <c r="BT591" s="221">
        <v>2</v>
      </c>
      <c r="BU591" s="221">
        <v>2</v>
      </c>
      <c r="BV591" s="221">
        <v>2</v>
      </c>
      <c r="BW591" s="798">
        <v>2</v>
      </c>
      <c r="BX591" s="221">
        <v>2</v>
      </c>
      <c r="BY591" s="798">
        <v>2</v>
      </c>
      <c r="BZ591" s="798">
        <v>2</v>
      </c>
      <c r="CA591" s="221">
        <v>2</v>
      </c>
      <c r="CB591" s="221">
        <v>2</v>
      </c>
      <c r="CC591" s="221">
        <v>2</v>
      </c>
      <c r="CD591" s="337">
        <v>2</v>
      </c>
      <c r="CE591" s="221">
        <v>2</v>
      </c>
      <c r="CF591" s="221">
        <v>2</v>
      </c>
      <c r="CG591" s="221">
        <v>2</v>
      </c>
      <c r="CH591" s="221">
        <v>2</v>
      </c>
      <c r="CI591" s="221">
        <v>2</v>
      </c>
      <c r="CJ591" s="337">
        <v>2</v>
      </c>
      <c r="CK591" s="221">
        <v>2</v>
      </c>
      <c r="CL591" s="222">
        <f t="shared" si="324"/>
        <v>26</v>
      </c>
      <c r="CM591" s="237">
        <f t="shared" si="325"/>
        <v>1</v>
      </c>
      <c r="CN591" s="222">
        <f t="shared" si="326"/>
        <v>0</v>
      </c>
      <c r="CO591" s="237">
        <f t="shared" si="332"/>
        <v>0</v>
      </c>
      <c r="CP591" s="222">
        <f t="shared" si="327"/>
        <v>0</v>
      </c>
      <c r="CQ591" s="237">
        <f t="shared" si="328"/>
        <v>0</v>
      </c>
      <c r="CR591" s="222">
        <f t="shared" si="329"/>
        <v>0</v>
      </c>
      <c r="CS591" s="237">
        <f t="shared" si="333"/>
        <v>0</v>
      </c>
      <c r="CT591" s="223">
        <f t="shared" si="330"/>
        <v>2</v>
      </c>
      <c r="CU591" s="223" t="str">
        <f t="shared" si="331"/>
        <v>Đạt mục tiêu</v>
      </c>
      <c r="CV591" s="88"/>
    </row>
    <row r="592" spans="1:100" s="12" customFormat="1" ht="29.4" customHeight="1">
      <c r="A592" s="1036"/>
      <c r="B592" s="1093"/>
      <c r="C592" s="1088"/>
      <c r="D592" s="1093"/>
      <c r="E592" s="1088"/>
      <c r="F592" s="1090"/>
      <c r="G592" s="48" t="s">
        <v>2455</v>
      </c>
      <c r="H592" s="48"/>
      <c r="I592" s="613"/>
      <c r="J592" s="32"/>
      <c r="K592" s="463" t="s">
        <v>1728</v>
      </c>
      <c r="L592" s="44" t="s">
        <v>32</v>
      </c>
      <c r="M592" s="212" t="s">
        <v>31</v>
      </c>
      <c r="N592" s="169" t="s">
        <v>10</v>
      </c>
      <c r="O592" s="93"/>
      <c r="P592" s="93"/>
      <c r="Q592" s="88"/>
      <c r="R592" s="88"/>
      <c r="S592" s="88"/>
      <c r="T592" s="88"/>
      <c r="U592" s="30"/>
      <c r="V592" s="88"/>
      <c r="W592" s="88"/>
      <c r="X592" s="88"/>
      <c r="Y592" s="88"/>
      <c r="Z592" s="88" t="s">
        <v>24</v>
      </c>
      <c r="AA592" s="88"/>
      <c r="AB592" s="80">
        <v>1</v>
      </c>
      <c r="AC592" s="661"/>
      <c r="AD592" s="37"/>
      <c r="AE592" s="37"/>
      <c r="AF592" s="37"/>
      <c r="AG592" s="37"/>
      <c r="AH592" s="37"/>
      <c r="AI592" s="37"/>
      <c r="AJ592" s="37"/>
      <c r="AK592" s="37"/>
      <c r="AL592" s="37"/>
      <c r="AM592" s="37"/>
      <c r="AN592" s="37"/>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781">
        <v>2</v>
      </c>
      <c r="BM592" s="221">
        <v>2</v>
      </c>
      <c r="BN592" s="221">
        <v>2</v>
      </c>
      <c r="BO592" s="221">
        <v>2</v>
      </c>
      <c r="BP592" s="221">
        <v>2</v>
      </c>
      <c r="BQ592" s="221">
        <v>2</v>
      </c>
      <c r="BR592" s="798">
        <v>2</v>
      </c>
      <c r="BS592" s="226">
        <v>2</v>
      </c>
      <c r="BT592" s="221">
        <v>2</v>
      </c>
      <c r="BU592" s="221">
        <v>2</v>
      </c>
      <c r="BV592" s="221">
        <v>2</v>
      </c>
      <c r="BW592" s="798">
        <v>2</v>
      </c>
      <c r="BX592" s="221">
        <v>2</v>
      </c>
      <c r="BY592" s="798">
        <v>2</v>
      </c>
      <c r="BZ592" s="798">
        <v>2</v>
      </c>
      <c r="CA592" s="221">
        <v>2</v>
      </c>
      <c r="CB592" s="221">
        <v>2</v>
      </c>
      <c r="CC592" s="221">
        <v>2</v>
      </c>
      <c r="CD592" s="337">
        <v>2</v>
      </c>
      <c r="CE592" s="221">
        <v>2</v>
      </c>
      <c r="CF592" s="221">
        <v>2</v>
      </c>
      <c r="CG592" s="221">
        <v>2</v>
      </c>
      <c r="CH592" s="221">
        <v>2</v>
      </c>
      <c r="CI592" s="221">
        <v>2</v>
      </c>
      <c r="CJ592" s="337">
        <v>2</v>
      </c>
      <c r="CK592" s="221">
        <v>2</v>
      </c>
      <c r="CL592" s="222">
        <f t="shared" si="324"/>
        <v>26</v>
      </c>
      <c r="CM592" s="237">
        <f t="shared" si="325"/>
        <v>1</v>
      </c>
      <c r="CN592" s="222">
        <f t="shared" si="326"/>
        <v>0</v>
      </c>
      <c r="CO592" s="237">
        <f t="shared" si="332"/>
        <v>0</v>
      </c>
      <c r="CP592" s="222">
        <f t="shared" si="327"/>
        <v>0</v>
      </c>
      <c r="CQ592" s="237">
        <f t="shared" si="328"/>
        <v>0</v>
      </c>
      <c r="CR592" s="222">
        <f t="shared" si="329"/>
        <v>0</v>
      </c>
      <c r="CS592" s="237">
        <f t="shared" si="333"/>
        <v>0</v>
      </c>
      <c r="CT592" s="223">
        <f t="shared" si="330"/>
        <v>2</v>
      </c>
      <c r="CU592" s="223" t="str">
        <f t="shared" si="331"/>
        <v>Đạt mục tiêu</v>
      </c>
      <c r="CV592" s="88"/>
    </row>
    <row r="593" spans="1:100" s="12" customFormat="1" ht="33.65" customHeight="1">
      <c r="A593" s="1036"/>
      <c r="B593" s="1093"/>
      <c r="C593" s="1088"/>
      <c r="D593" s="1093"/>
      <c r="E593" s="1088"/>
      <c r="F593" s="1090"/>
      <c r="G593" s="157" t="s">
        <v>1503</v>
      </c>
      <c r="H593" s="157"/>
      <c r="I593" s="728" t="s">
        <v>2466</v>
      </c>
      <c r="J593" s="32"/>
      <c r="K593" s="464"/>
      <c r="L593" s="44" t="s">
        <v>32</v>
      </c>
      <c r="M593" s="212" t="s">
        <v>31</v>
      </c>
      <c r="N593" s="169" t="s">
        <v>10</v>
      </c>
      <c r="O593" s="93" t="s">
        <v>29</v>
      </c>
      <c r="P593" s="221" t="s">
        <v>24</v>
      </c>
      <c r="Q593" s="88"/>
      <c r="R593" s="88"/>
      <c r="S593" s="88"/>
      <c r="T593" s="88"/>
      <c r="U593" s="196"/>
      <c r="V593" s="88"/>
      <c r="W593" s="25" t="s">
        <v>24</v>
      </c>
      <c r="X593" s="88"/>
      <c r="Y593" s="88"/>
      <c r="Z593" s="88"/>
      <c r="AA593" s="88"/>
      <c r="AB593" s="80">
        <f t="shared" ref="AB593:AB649" si="334">COUNTIF($Q593:$AA593,"x")</f>
        <v>1</v>
      </c>
      <c r="AC593" s="661"/>
      <c r="AD593" s="37"/>
      <c r="AE593" s="37"/>
      <c r="AF593" s="37"/>
      <c r="AG593" s="37"/>
      <c r="AH593" s="37"/>
      <c r="AI593" s="37"/>
      <c r="AJ593" s="37"/>
      <c r="AK593" s="37"/>
      <c r="AL593" s="37"/>
      <c r="AM593" s="37"/>
      <c r="AN593" s="37"/>
      <c r="AO593" s="55"/>
      <c r="AP593" s="55"/>
      <c r="AQ593" s="55"/>
      <c r="AR593" s="55"/>
      <c r="AS593" s="55"/>
      <c r="AT593" s="55"/>
      <c r="AU593" s="55" t="s">
        <v>1183</v>
      </c>
      <c r="AV593" s="37"/>
      <c r="AW593" s="88"/>
      <c r="AX593" s="88"/>
      <c r="AY593" s="49" t="s">
        <v>1183</v>
      </c>
      <c r="AZ593" s="88"/>
      <c r="BA593" s="37"/>
      <c r="BB593" s="59"/>
      <c r="BC593" s="59"/>
      <c r="BD593" s="59"/>
      <c r="BE593" s="88"/>
      <c r="BF593" s="88"/>
      <c r="BG593" s="88"/>
      <c r="BH593" s="88"/>
      <c r="BI593" s="88"/>
      <c r="BJ593" s="88"/>
      <c r="BK593" s="88"/>
      <c r="BL593" s="781">
        <v>2</v>
      </c>
      <c r="BM593" s="221">
        <v>2</v>
      </c>
      <c r="BN593" s="221">
        <v>2</v>
      </c>
      <c r="BO593" s="221">
        <v>2</v>
      </c>
      <c r="BP593" s="221">
        <v>2</v>
      </c>
      <c r="BQ593" s="221">
        <v>2</v>
      </c>
      <c r="BR593" s="798">
        <v>2</v>
      </c>
      <c r="BS593" s="226">
        <v>2</v>
      </c>
      <c r="BT593" s="221">
        <v>2</v>
      </c>
      <c r="BU593" s="221">
        <v>2</v>
      </c>
      <c r="BV593" s="221">
        <v>2</v>
      </c>
      <c r="BW593" s="798">
        <v>2</v>
      </c>
      <c r="BX593" s="221">
        <v>2</v>
      </c>
      <c r="BY593" s="798">
        <v>2</v>
      </c>
      <c r="BZ593" s="798">
        <v>2</v>
      </c>
      <c r="CA593" s="221">
        <v>2</v>
      </c>
      <c r="CB593" s="221">
        <v>2</v>
      </c>
      <c r="CC593" s="221">
        <v>2</v>
      </c>
      <c r="CD593" s="337">
        <v>2</v>
      </c>
      <c r="CE593" s="221">
        <v>2</v>
      </c>
      <c r="CF593" s="221">
        <v>2</v>
      </c>
      <c r="CG593" s="221">
        <v>2</v>
      </c>
      <c r="CH593" s="221">
        <v>2</v>
      </c>
      <c r="CI593" s="221">
        <v>2</v>
      </c>
      <c r="CJ593" s="337">
        <v>2</v>
      </c>
      <c r="CK593" s="221">
        <v>2</v>
      </c>
      <c r="CL593" s="222">
        <f t="shared" si="324"/>
        <v>26</v>
      </c>
      <c r="CM593" s="237">
        <f t="shared" si="325"/>
        <v>1</v>
      </c>
      <c r="CN593" s="222">
        <f t="shared" si="326"/>
        <v>0</v>
      </c>
      <c r="CO593" s="237">
        <f t="shared" si="332"/>
        <v>0</v>
      </c>
      <c r="CP593" s="222">
        <f t="shared" si="327"/>
        <v>0</v>
      </c>
      <c r="CQ593" s="237">
        <f t="shared" si="328"/>
        <v>0</v>
      </c>
      <c r="CR593" s="222">
        <f t="shared" si="329"/>
        <v>0</v>
      </c>
      <c r="CS593" s="237">
        <f t="shared" si="333"/>
        <v>0</v>
      </c>
      <c r="CT593" s="223">
        <f t="shared" si="330"/>
        <v>2</v>
      </c>
      <c r="CU593" s="223" t="str">
        <f t="shared" si="331"/>
        <v>Đạt mục tiêu</v>
      </c>
      <c r="CV593" s="25"/>
    </row>
    <row r="594" spans="1:100" s="31" customFormat="1" ht="52">
      <c r="A594" s="1036"/>
      <c r="B594" s="1093"/>
      <c r="C594" s="1088"/>
      <c r="D594" s="1093"/>
      <c r="E594" s="1088"/>
      <c r="F594" s="1090"/>
      <c r="G594" s="157" t="s">
        <v>3017</v>
      </c>
      <c r="H594" s="157"/>
      <c r="I594" s="729" t="s">
        <v>2370</v>
      </c>
      <c r="J594" s="93"/>
      <c r="K594" s="470"/>
      <c r="L594" s="44" t="s">
        <v>32</v>
      </c>
      <c r="M594" s="212" t="s">
        <v>31</v>
      </c>
      <c r="N594" s="169" t="s">
        <v>10</v>
      </c>
      <c r="O594" s="93" t="s">
        <v>29</v>
      </c>
      <c r="P594" s="221" t="s">
        <v>24</v>
      </c>
      <c r="Q594" s="30"/>
      <c r="R594" s="30"/>
      <c r="S594" s="30"/>
      <c r="T594" s="30"/>
      <c r="U594" s="30"/>
      <c r="V594" s="30"/>
      <c r="W594" s="30"/>
      <c r="X594" s="25" t="s">
        <v>24</v>
      </c>
      <c r="Y594" s="30"/>
      <c r="Z594" s="30"/>
      <c r="AA594" s="30"/>
      <c r="AB594" s="80">
        <f t="shared" si="334"/>
        <v>1</v>
      </c>
      <c r="AC594" s="662"/>
      <c r="AD594" s="32"/>
      <c r="AE594" s="32"/>
      <c r="AF594" s="32"/>
      <c r="AG594" s="32"/>
      <c r="AH594" s="32"/>
      <c r="AI594" s="32"/>
      <c r="AJ594" s="32"/>
      <c r="AK594" s="32"/>
      <c r="AL594" s="32"/>
      <c r="AM594" s="32"/>
      <c r="AN594" s="32"/>
      <c r="AO594" s="32"/>
      <c r="AP594" s="32"/>
      <c r="AQ594" s="32"/>
      <c r="AR594" s="32"/>
      <c r="AS594" s="32"/>
      <c r="AT594" s="32"/>
      <c r="AU594" s="32"/>
      <c r="AV594" s="59"/>
      <c r="AW594" s="30"/>
      <c r="AX594" s="30"/>
      <c r="AY594" s="30"/>
      <c r="AZ594" s="30"/>
      <c r="BA594" s="49" t="s">
        <v>1318</v>
      </c>
      <c r="BB594" s="49" t="s">
        <v>1318</v>
      </c>
      <c r="BC594" s="49" t="s">
        <v>1318</v>
      </c>
      <c r="BD594" s="49" t="s">
        <v>1318</v>
      </c>
      <c r="BE594" s="30"/>
      <c r="BF594" s="30"/>
      <c r="BG594" s="30"/>
      <c r="BH594" s="30"/>
      <c r="BI594" s="30"/>
      <c r="BJ594" s="30"/>
      <c r="BK594" s="30"/>
      <c r="BL594" s="781">
        <v>2</v>
      </c>
      <c r="BM594" s="221">
        <v>2</v>
      </c>
      <c r="BN594" s="221">
        <v>2</v>
      </c>
      <c r="BO594" s="221">
        <v>2</v>
      </c>
      <c r="BP594" s="221">
        <v>2</v>
      </c>
      <c r="BQ594" s="221">
        <v>2</v>
      </c>
      <c r="BR594" s="798">
        <v>2</v>
      </c>
      <c r="BS594" s="226">
        <v>2</v>
      </c>
      <c r="BT594" s="221">
        <v>2</v>
      </c>
      <c r="BU594" s="221">
        <v>2</v>
      </c>
      <c r="BV594" s="221">
        <v>2</v>
      </c>
      <c r="BW594" s="798">
        <v>2</v>
      </c>
      <c r="BX594" s="221">
        <v>2</v>
      </c>
      <c r="BY594" s="798">
        <v>2</v>
      </c>
      <c r="BZ594" s="798">
        <v>2</v>
      </c>
      <c r="CA594" s="221">
        <v>2</v>
      </c>
      <c r="CB594" s="221">
        <v>2</v>
      </c>
      <c r="CC594" s="221">
        <v>2</v>
      </c>
      <c r="CD594" s="337">
        <v>2</v>
      </c>
      <c r="CE594" s="221">
        <v>2</v>
      </c>
      <c r="CF594" s="221">
        <v>2</v>
      </c>
      <c r="CG594" s="221">
        <v>2</v>
      </c>
      <c r="CH594" s="221">
        <v>2</v>
      </c>
      <c r="CI594" s="221">
        <v>2</v>
      </c>
      <c r="CJ594" s="337">
        <v>2</v>
      </c>
      <c r="CK594" s="221">
        <v>2</v>
      </c>
      <c r="CL594" s="222">
        <f t="shared" ref="CL594:CL639" si="335">COUNTIF(BL594:CK594,"2")</f>
        <v>26</v>
      </c>
      <c r="CM594" s="237">
        <f t="shared" si="325"/>
        <v>1</v>
      </c>
      <c r="CN594" s="222">
        <f t="shared" si="326"/>
        <v>0</v>
      </c>
      <c r="CO594" s="237">
        <f t="shared" si="332"/>
        <v>0</v>
      </c>
      <c r="CP594" s="222">
        <f t="shared" si="327"/>
        <v>0</v>
      </c>
      <c r="CQ594" s="237">
        <f t="shared" si="328"/>
        <v>0</v>
      </c>
      <c r="CR594" s="222">
        <f t="shared" si="329"/>
        <v>0</v>
      </c>
      <c r="CS594" s="237">
        <f t="shared" si="333"/>
        <v>0</v>
      </c>
      <c r="CT594" s="223">
        <f t="shared" si="330"/>
        <v>2</v>
      </c>
      <c r="CU594" s="223" t="str">
        <f t="shared" si="331"/>
        <v>Đạt mục tiêu</v>
      </c>
      <c r="CV594" s="30"/>
    </row>
    <row r="595" spans="1:100" s="31" customFormat="1" ht="52">
      <c r="A595" s="1036"/>
      <c r="B595" s="1093"/>
      <c r="C595" s="1088"/>
      <c r="D595" s="1093"/>
      <c r="E595" s="1088"/>
      <c r="F595" s="1090"/>
      <c r="G595" s="157" t="s">
        <v>3022</v>
      </c>
      <c r="H595" s="157"/>
      <c r="I595" s="729" t="s">
        <v>2370</v>
      </c>
      <c r="J595" s="93"/>
      <c r="K595" s="470"/>
      <c r="L595" s="44" t="s">
        <v>32</v>
      </c>
      <c r="M595" s="212" t="s">
        <v>31</v>
      </c>
      <c r="N595" s="169" t="s">
        <v>10</v>
      </c>
      <c r="O595" s="93" t="s">
        <v>29</v>
      </c>
      <c r="P595" s="221" t="s">
        <v>24</v>
      </c>
      <c r="Q595" s="30"/>
      <c r="R595" s="30"/>
      <c r="S595" s="30"/>
      <c r="T595" s="30"/>
      <c r="U595" s="30"/>
      <c r="V595" s="30"/>
      <c r="W595" s="30"/>
      <c r="X595" s="25" t="s">
        <v>24</v>
      </c>
      <c r="Y595" s="30"/>
      <c r="Z595" s="30"/>
      <c r="AA595" s="30"/>
      <c r="AB595" s="80">
        <f t="shared" si="334"/>
        <v>1</v>
      </c>
      <c r="AC595" s="662"/>
      <c r="AD595" s="32"/>
      <c r="AE595" s="32"/>
      <c r="AF595" s="32"/>
      <c r="AG595" s="32"/>
      <c r="AH595" s="32"/>
      <c r="AI595" s="32"/>
      <c r="AJ595" s="32"/>
      <c r="AK595" s="32"/>
      <c r="AL595" s="32"/>
      <c r="AM595" s="32"/>
      <c r="AN595" s="32"/>
      <c r="AO595" s="32"/>
      <c r="AP595" s="32"/>
      <c r="AQ595" s="32"/>
      <c r="AR595" s="32"/>
      <c r="AS595" s="32"/>
      <c r="AT595" s="32"/>
      <c r="AU595" s="32"/>
      <c r="AV595" s="59"/>
      <c r="AW595" s="30"/>
      <c r="AX595" s="30"/>
      <c r="AY595" s="30"/>
      <c r="AZ595" s="30"/>
      <c r="BA595" s="49" t="s">
        <v>1318</v>
      </c>
      <c r="BB595" s="49" t="s">
        <v>1318</v>
      </c>
      <c r="BC595" s="49" t="s">
        <v>1318</v>
      </c>
      <c r="BD595" s="49" t="s">
        <v>1318</v>
      </c>
      <c r="BE595" s="30"/>
      <c r="BF595" s="30"/>
      <c r="BG595" s="30"/>
      <c r="BH595" s="30"/>
      <c r="BI595" s="30"/>
      <c r="BJ595" s="30"/>
      <c r="BK595" s="30"/>
      <c r="BL595" s="781">
        <v>2</v>
      </c>
      <c r="BM595" s="221">
        <v>2</v>
      </c>
      <c r="BN595" s="221">
        <v>2</v>
      </c>
      <c r="BO595" s="221">
        <v>2</v>
      </c>
      <c r="BP595" s="221">
        <v>2</v>
      </c>
      <c r="BQ595" s="221">
        <v>2</v>
      </c>
      <c r="BR595" s="798">
        <v>2</v>
      </c>
      <c r="BS595" s="226">
        <v>2</v>
      </c>
      <c r="BT595" s="221">
        <v>2</v>
      </c>
      <c r="BU595" s="221">
        <v>2</v>
      </c>
      <c r="BV595" s="221">
        <v>2</v>
      </c>
      <c r="BW595" s="798">
        <v>2</v>
      </c>
      <c r="BX595" s="221">
        <v>2</v>
      </c>
      <c r="BY595" s="798">
        <v>2</v>
      </c>
      <c r="BZ595" s="798">
        <v>2</v>
      </c>
      <c r="CA595" s="221">
        <v>2</v>
      </c>
      <c r="CB595" s="221">
        <v>2</v>
      </c>
      <c r="CC595" s="221">
        <v>1</v>
      </c>
      <c r="CD595" s="337">
        <v>2</v>
      </c>
      <c r="CE595" s="221">
        <v>2</v>
      </c>
      <c r="CF595" s="221">
        <v>2</v>
      </c>
      <c r="CG595" s="221">
        <v>2</v>
      </c>
      <c r="CH595" s="221">
        <v>2</v>
      </c>
      <c r="CI595" s="221">
        <v>2</v>
      </c>
      <c r="CJ595" s="337">
        <v>2</v>
      </c>
      <c r="CK595" s="221">
        <v>2</v>
      </c>
      <c r="CL595" s="222">
        <f t="shared" si="335"/>
        <v>25</v>
      </c>
      <c r="CM595" s="237">
        <f t="shared" si="325"/>
        <v>0.96153846153846156</v>
      </c>
      <c r="CN595" s="222">
        <f t="shared" si="326"/>
        <v>1</v>
      </c>
      <c r="CO595" s="237">
        <f t="shared" si="332"/>
        <v>3.8461538461538464E-2</v>
      </c>
      <c r="CP595" s="222">
        <f t="shared" si="327"/>
        <v>0</v>
      </c>
      <c r="CQ595" s="237">
        <f t="shared" si="328"/>
        <v>0</v>
      </c>
      <c r="CR595" s="222">
        <f t="shared" si="329"/>
        <v>0</v>
      </c>
      <c r="CS595" s="237">
        <f t="shared" si="333"/>
        <v>0</v>
      </c>
      <c r="CT595" s="223">
        <f t="shared" si="330"/>
        <v>1.9615384615384615</v>
      </c>
      <c r="CU595" s="223" t="str">
        <f t="shared" si="331"/>
        <v>Đạt mục tiêu</v>
      </c>
      <c r="CV595" s="30"/>
    </row>
    <row r="596" spans="1:100" s="31" customFormat="1" ht="52">
      <c r="A596" s="1036"/>
      <c r="B596" s="1093"/>
      <c r="C596" s="1088"/>
      <c r="D596" s="1093"/>
      <c r="E596" s="1088"/>
      <c r="F596" s="1090"/>
      <c r="G596" s="157" t="s">
        <v>3021</v>
      </c>
      <c r="H596" s="157"/>
      <c r="I596" s="430"/>
      <c r="J596" s="93"/>
      <c r="K596" s="470"/>
      <c r="L596" s="44" t="s">
        <v>32</v>
      </c>
      <c r="M596" s="212" t="s">
        <v>31</v>
      </c>
      <c r="N596" s="169" t="s">
        <v>10</v>
      </c>
      <c r="O596" s="93" t="s">
        <v>29</v>
      </c>
      <c r="P596" s="221" t="s">
        <v>24</v>
      </c>
      <c r="Q596" s="30"/>
      <c r="R596" s="30"/>
      <c r="S596" s="30"/>
      <c r="T596" s="30"/>
      <c r="U596" s="30"/>
      <c r="V596" s="30"/>
      <c r="W596" s="30"/>
      <c r="X596" s="30" t="s">
        <v>24</v>
      </c>
      <c r="Y596" s="30"/>
      <c r="Z596" s="30"/>
      <c r="AA596" s="30"/>
      <c r="AB596" s="80">
        <f t="shared" si="334"/>
        <v>1</v>
      </c>
      <c r="AC596" s="662"/>
      <c r="AD596" s="32"/>
      <c r="AE596" s="32"/>
      <c r="AF596" s="32"/>
      <c r="AG596" s="32"/>
      <c r="AH596" s="32"/>
      <c r="AI596" s="32"/>
      <c r="AJ596" s="32"/>
      <c r="AK596" s="32"/>
      <c r="AL596" s="32"/>
      <c r="AM596" s="32"/>
      <c r="AN596" s="32"/>
      <c r="AO596" s="32"/>
      <c r="AP596" s="32"/>
      <c r="AQ596" s="32"/>
      <c r="AR596" s="32"/>
      <c r="AS596" s="32"/>
      <c r="AT596" s="32"/>
      <c r="AU596" s="32"/>
      <c r="AV596" s="59"/>
      <c r="AW596" s="30"/>
      <c r="AX596" s="30"/>
      <c r="AY596" s="30"/>
      <c r="AZ596" s="30"/>
      <c r="BA596" s="49" t="s">
        <v>1318</v>
      </c>
      <c r="BB596" s="49" t="s">
        <v>1318</v>
      </c>
      <c r="BC596" s="49" t="s">
        <v>1318</v>
      </c>
      <c r="BD596" s="49" t="s">
        <v>1318</v>
      </c>
      <c r="BE596" s="30"/>
      <c r="BF596" s="30"/>
      <c r="BG596" s="30"/>
      <c r="BH596" s="30"/>
      <c r="BI596" s="30"/>
      <c r="BJ596" s="30"/>
      <c r="BK596" s="30"/>
      <c r="BL596" s="781">
        <v>2</v>
      </c>
      <c r="BM596" s="221">
        <v>2</v>
      </c>
      <c r="BN596" s="221">
        <v>2</v>
      </c>
      <c r="BO596" s="221">
        <v>2</v>
      </c>
      <c r="BP596" s="221">
        <v>2</v>
      </c>
      <c r="BQ596" s="221">
        <v>2</v>
      </c>
      <c r="BR596" s="798">
        <v>2</v>
      </c>
      <c r="BS596" s="226">
        <v>2</v>
      </c>
      <c r="BT596" s="221">
        <v>2</v>
      </c>
      <c r="BU596" s="221">
        <v>2</v>
      </c>
      <c r="BV596" s="221">
        <v>2</v>
      </c>
      <c r="BW596" s="798">
        <v>2</v>
      </c>
      <c r="BX596" s="221">
        <v>2</v>
      </c>
      <c r="BY596" s="798">
        <v>2</v>
      </c>
      <c r="BZ596" s="798">
        <v>2</v>
      </c>
      <c r="CA596" s="221">
        <v>2</v>
      </c>
      <c r="CB596" s="221">
        <v>2</v>
      </c>
      <c r="CC596" s="221">
        <v>2</v>
      </c>
      <c r="CD596" s="337">
        <v>2</v>
      </c>
      <c r="CE596" s="221">
        <v>2</v>
      </c>
      <c r="CF596" s="221">
        <v>2</v>
      </c>
      <c r="CG596" s="221">
        <v>2</v>
      </c>
      <c r="CH596" s="221">
        <v>2</v>
      </c>
      <c r="CI596" s="221">
        <v>2</v>
      </c>
      <c r="CJ596" s="337">
        <v>2</v>
      </c>
      <c r="CK596" s="221">
        <v>2</v>
      </c>
      <c r="CL596" s="222">
        <f t="shared" si="335"/>
        <v>26</v>
      </c>
      <c r="CM596" s="237">
        <f t="shared" si="325"/>
        <v>1</v>
      </c>
      <c r="CN596" s="222">
        <f t="shared" si="326"/>
        <v>0</v>
      </c>
      <c r="CO596" s="237">
        <f t="shared" si="332"/>
        <v>0</v>
      </c>
      <c r="CP596" s="222">
        <f t="shared" si="327"/>
        <v>0</v>
      </c>
      <c r="CQ596" s="237">
        <f t="shared" si="328"/>
        <v>0</v>
      </c>
      <c r="CR596" s="222">
        <f t="shared" si="329"/>
        <v>0</v>
      </c>
      <c r="CS596" s="237">
        <f t="shared" si="333"/>
        <v>0</v>
      </c>
      <c r="CT596" s="223">
        <f t="shared" si="330"/>
        <v>2</v>
      </c>
      <c r="CU596" s="223" t="str">
        <f t="shared" si="331"/>
        <v>Đạt mục tiêu</v>
      </c>
      <c r="CV596" s="30"/>
    </row>
    <row r="597" spans="1:100" s="31" customFormat="1" ht="52">
      <c r="A597" s="1036"/>
      <c r="B597" s="1093"/>
      <c r="C597" s="1088"/>
      <c r="D597" s="1093"/>
      <c r="E597" s="1088"/>
      <c r="F597" s="1090"/>
      <c r="G597" s="157" t="s">
        <v>1216</v>
      </c>
      <c r="H597" s="157"/>
      <c r="I597" s="609"/>
      <c r="J597" s="93"/>
      <c r="K597" s="470"/>
      <c r="L597" s="44" t="s">
        <v>32</v>
      </c>
      <c r="M597" s="212" t="s">
        <v>31</v>
      </c>
      <c r="N597" s="169" t="s">
        <v>10</v>
      </c>
      <c r="O597" s="93" t="s">
        <v>29</v>
      </c>
      <c r="P597" s="93" t="s">
        <v>24</v>
      </c>
      <c r="Q597" s="30"/>
      <c r="R597" s="30"/>
      <c r="S597" s="30"/>
      <c r="T597" s="30"/>
      <c r="U597" s="30" t="s">
        <v>24</v>
      </c>
      <c r="V597" s="30"/>
      <c r="W597" s="30"/>
      <c r="X597" s="30"/>
      <c r="Y597" s="30"/>
      <c r="Z597" s="30"/>
      <c r="AA597" s="30"/>
      <c r="AB597" s="80">
        <f t="shared" si="334"/>
        <v>1</v>
      </c>
      <c r="AC597" s="662"/>
      <c r="AD597" s="32"/>
      <c r="AE597" s="32"/>
      <c r="AF597" s="32"/>
      <c r="AG597" s="32"/>
      <c r="AH597" s="32"/>
      <c r="AI597" s="32"/>
      <c r="AJ597" s="32"/>
      <c r="AK597" s="32"/>
      <c r="AL597" s="32"/>
      <c r="AM597" s="32"/>
      <c r="AN597" s="32"/>
      <c r="AO597" s="32"/>
      <c r="AP597" s="32"/>
      <c r="AQ597" s="32"/>
      <c r="AR597" s="32"/>
      <c r="AS597" s="7" t="s">
        <v>1318</v>
      </c>
      <c r="AT597" s="7" t="s">
        <v>1318</v>
      </c>
      <c r="AU597" s="7" t="s">
        <v>1318</v>
      </c>
      <c r="AV597" s="32"/>
      <c r="AW597" s="30"/>
      <c r="AX597" s="30"/>
      <c r="AY597" s="30"/>
      <c r="AZ597" s="30"/>
      <c r="BA597" s="32"/>
      <c r="BB597" s="32"/>
      <c r="BC597" s="32"/>
      <c r="BD597" s="32"/>
      <c r="BE597" s="30"/>
      <c r="BF597" s="30"/>
      <c r="BG597" s="30"/>
      <c r="BH597" s="30"/>
      <c r="BI597" s="30"/>
      <c r="BJ597" s="30"/>
      <c r="BK597" s="30"/>
      <c r="BL597" s="781">
        <v>2</v>
      </c>
      <c r="BM597" s="221">
        <v>2</v>
      </c>
      <c r="BN597" s="221">
        <v>2</v>
      </c>
      <c r="BO597" s="221">
        <v>2</v>
      </c>
      <c r="BP597" s="221">
        <v>2</v>
      </c>
      <c r="BQ597" s="221">
        <v>2</v>
      </c>
      <c r="BR597" s="798">
        <v>2</v>
      </c>
      <c r="BS597" s="226">
        <v>2</v>
      </c>
      <c r="BT597" s="221">
        <v>2</v>
      </c>
      <c r="BU597" s="221">
        <v>2</v>
      </c>
      <c r="BV597" s="221">
        <v>2</v>
      </c>
      <c r="BW597" s="798">
        <v>2</v>
      </c>
      <c r="BX597" s="221">
        <v>2</v>
      </c>
      <c r="BY597" s="798">
        <v>2</v>
      </c>
      <c r="BZ597" s="798">
        <v>2</v>
      </c>
      <c r="CA597" s="221">
        <v>2</v>
      </c>
      <c r="CB597" s="221">
        <v>2</v>
      </c>
      <c r="CC597" s="221">
        <v>2</v>
      </c>
      <c r="CD597" s="337">
        <v>2</v>
      </c>
      <c r="CE597" s="221">
        <v>2</v>
      </c>
      <c r="CF597" s="221">
        <v>2</v>
      </c>
      <c r="CG597" s="221">
        <v>2</v>
      </c>
      <c r="CH597" s="221">
        <v>2</v>
      </c>
      <c r="CI597" s="221">
        <v>2</v>
      </c>
      <c r="CJ597" s="337">
        <v>2</v>
      </c>
      <c r="CK597" s="221">
        <v>2</v>
      </c>
      <c r="CL597" s="222">
        <f t="shared" si="335"/>
        <v>26</v>
      </c>
      <c r="CM597" s="237">
        <f t="shared" si="325"/>
        <v>1</v>
      </c>
      <c r="CN597" s="222">
        <f t="shared" si="326"/>
        <v>0</v>
      </c>
      <c r="CO597" s="237">
        <f t="shared" si="332"/>
        <v>0</v>
      </c>
      <c r="CP597" s="222">
        <f t="shared" si="327"/>
        <v>0</v>
      </c>
      <c r="CQ597" s="237">
        <f t="shared" si="328"/>
        <v>0</v>
      </c>
      <c r="CR597" s="222">
        <f t="shared" si="329"/>
        <v>0</v>
      </c>
      <c r="CS597" s="237">
        <f t="shared" si="333"/>
        <v>0</v>
      </c>
      <c r="CT597" s="223">
        <f t="shared" si="330"/>
        <v>2</v>
      </c>
      <c r="CU597" s="223" t="str">
        <f t="shared" si="331"/>
        <v>Đạt mục tiêu</v>
      </c>
      <c r="CV597" s="30"/>
    </row>
    <row r="598" spans="1:100" s="91" customFormat="1" ht="52">
      <c r="A598" s="1036"/>
      <c r="B598" s="1093"/>
      <c r="C598" s="1088"/>
      <c r="D598" s="1093"/>
      <c r="E598" s="1088"/>
      <c r="F598" s="1091"/>
      <c r="G598" s="292" t="s">
        <v>1552</v>
      </c>
      <c r="H598" s="292"/>
      <c r="I598" s="430"/>
      <c r="J598" s="32" t="s">
        <v>770</v>
      </c>
      <c r="K598" s="464"/>
      <c r="L598" s="44" t="s">
        <v>32</v>
      </c>
      <c r="M598" s="212" t="s">
        <v>31</v>
      </c>
      <c r="N598" s="169" t="s">
        <v>10</v>
      </c>
      <c r="O598" s="93" t="s">
        <v>29</v>
      </c>
      <c r="P598" s="93" t="s">
        <v>24</v>
      </c>
      <c r="Q598" s="30"/>
      <c r="R598" s="30"/>
      <c r="S598" s="30"/>
      <c r="T598" s="30"/>
      <c r="U598" s="30"/>
      <c r="V598" s="30"/>
      <c r="W598" s="30"/>
      <c r="X598" s="30"/>
      <c r="Y598" s="32" t="s">
        <v>24</v>
      </c>
      <c r="Z598" s="30"/>
      <c r="AA598" s="30"/>
      <c r="AB598" s="80">
        <f t="shared" si="334"/>
        <v>1</v>
      </c>
      <c r="AC598" s="662"/>
      <c r="AD598" s="30"/>
      <c r="AE598" s="30"/>
      <c r="AF598" s="30"/>
      <c r="AG598" s="30"/>
      <c r="AH598" s="30"/>
      <c r="AI598" s="30"/>
      <c r="AJ598" s="30"/>
      <c r="AK598" s="30"/>
      <c r="AL598" s="30"/>
      <c r="AM598" s="30"/>
      <c r="AN598" s="30"/>
      <c r="AO598" s="30"/>
      <c r="AP598" s="30"/>
      <c r="AQ598" s="30"/>
      <c r="AR598" s="30"/>
      <c r="AS598" s="30"/>
      <c r="AT598" s="30"/>
      <c r="AU598" s="30"/>
      <c r="AV598" s="32"/>
      <c r="AW598" s="30"/>
      <c r="AX598" s="30"/>
      <c r="AY598" s="30"/>
      <c r="AZ598" s="30"/>
      <c r="BA598" s="30"/>
      <c r="BB598" s="30"/>
      <c r="BC598" s="30"/>
      <c r="BD598" s="30"/>
      <c r="BE598" s="55" t="s">
        <v>1318</v>
      </c>
      <c r="BF598" s="55" t="s">
        <v>1318</v>
      </c>
      <c r="BG598" s="32"/>
      <c r="BH598" s="30"/>
      <c r="BI598" s="30"/>
      <c r="BJ598" s="30"/>
      <c r="BK598" s="30"/>
      <c r="BL598" s="781">
        <v>2</v>
      </c>
      <c r="BM598" s="221">
        <v>2</v>
      </c>
      <c r="BN598" s="221">
        <v>2</v>
      </c>
      <c r="BO598" s="221">
        <v>2</v>
      </c>
      <c r="BP598" s="221">
        <v>2</v>
      </c>
      <c r="BQ598" s="221">
        <v>2</v>
      </c>
      <c r="BR598" s="798">
        <v>1</v>
      </c>
      <c r="BS598" s="226">
        <v>2</v>
      </c>
      <c r="BT598" s="221">
        <v>2</v>
      </c>
      <c r="BU598" s="221">
        <v>2</v>
      </c>
      <c r="BV598" s="221">
        <v>2</v>
      </c>
      <c r="BW598" s="798">
        <v>2</v>
      </c>
      <c r="BX598" s="221">
        <v>2</v>
      </c>
      <c r="BY598" s="798">
        <v>2</v>
      </c>
      <c r="BZ598" s="798">
        <v>2</v>
      </c>
      <c r="CA598" s="221">
        <v>2</v>
      </c>
      <c r="CB598" s="221">
        <v>2</v>
      </c>
      <c r="CC598" s="221">
        <v>2</v>
      </c>
      <c r="CD598" s="337">
        <v>2</v>
      </c>
      <c r="CE598" s="221">
        <v>2</v>
      </c>
      <c r="CF598" s="221">
        <v>2</v>
      </c>
      <c r="CG598" s="221">
        <v>2</v>
      </c>
      <c r="CH598" s="221">
        <v>2</v>
      </c>
      <c r="CI598" s="221">
        <v>2</v>
      </c>
      <c r="CJ598" s="337">
        <v>2</v>
      </c>
      <c r="CK598" s="221">
        <v>2</v>
      </c>
      <c r="CL598" s="222">
        <f t="shared" si="335"/>
        <v>25</v>
      </c>
      <c r="CM598" s="237">
        <f t="shared" si="325"/>
        <v>0.96153846153846156</v>
      </c>
      <c r="CN598" s="222">
        <f t="shared" si="326"/>
        <v>1</v>
      </c>
      <c r="CO598" s="237">
        <f t="shared" si="332"/>
        <v>3.8461538461538464E-2</v>
      </c>
      <c r="CP598" s="222">
        <f t="shared" si="327"/>
        <v>0</v>
      </c>
      <c r="CQ598" s="237">
        <f t="shared" si="328"/>
        <v>0</v>
      </c>
      <c r="CR598" s="222">
        <f t="shared" si="329"/>
        <v>0</v>
      </c>
      <c r="CS598" s="237">
        <f t="shared" si="333"/>
        <v>0</v>
      </c>
      <c r="CT598" s="223">
        <f t="shared" si="330"/>
        <v>1.9615384615384615</v>
      </c>
      <c r="CU598" s="223" t="str">
        <f t="shared" si="331"/>
        <v>Đạt mục tiêu</v>
      </c>
      <c r="CV598" s="32"/>
    </row>
    <row r="599" spans="1:100" s="91" customFormat="1" ht="28.25" customHeight="1">
      <c r="A599" s="1036"/>
      <c r="B599" s="1093"/>
      <c r="C599" s="1088"/>
      <c r="D599" s="1093"/>
      <c r="E599" s="1088"/>
      <c r="F599" s="1091"/>
      <c r="G599" s="292" t="s">
        <v>2049</v>
      </c>
      <c r="H599" s="292"/>
      <c r="I599" s="430"/>
      <c r="J599" s="32" t="s">
        <v>771</v>
      </c>
      <c r="K599" s="464"/>
      <c r="L599" s="44" t="s">
        <v>32</v>
      </c>
      <c r="M599" s="212" t="s">
        <v>31</v>
      </c>
      <c r="N599" s="169" t="s">
        <v>10</v>
      </c>
      <c r="O599" s="93" t="s">
        <v>29</v>
      </c>
      <c r="P599" s="93" t="s">
        <v>24</v>
      </c>
      <c r="Q599" s="30"/>
      <c r="R599" s="30"/>
      <c r="S599" s="30"/>
      <c r="T599" s="30"/>
      <c r="U599" s="30"/>
      <c r="V599" s="30"/>
      <c r="W599" s="30"/>
      <c r="X599" s="30"/>
      <c r="Y599" s="32" t="s">
        <v>24</v>
      </c>
      <c r="Z599" s="30"/>
      <c r="AA599" s="30"/>
      <c r="AB599" s="80">
        <f t="shared" si="334"/>
        <v>1</v>
      </c>
      <c r="AC599" s="662"/>
      <c r="AD599" s="30"/>
      <c r="AE599" s="30"/>
      <c r="AF599" s="30"/>
      <c r="AG599" s="30"/>
      <c r="AH599" s="30"/>
      <c r="AI599" s="30"/>
      <c r="AJ599" s="30"/>
      <c r="AK599" s="30"/>
      <c r="AL599" s="30"/>
      <c r="AM599" s="30"/>
      <c r="AN599" s="30"/>
      <c r="AO599" s="30"/>
      <c r="AP599" s="30"/>
      <c r="AQ599" s="30"/>
      <c r="AR599" s="30"/>
      <c r="AS599" s="30"/>
      <c r="AT599" s="30"/>
      <c r="AU599" s="30"/>
      <c r="AV599" s="32"/>
      <c r="AW599" s="30"/>
      <c r="AX599" s="30"/>
      <c r="AY599" s="30"/>
      <c r="AZ599" s="30"/>
      <c r="BA599" s="30"/>
      <c r="BB599" s="30"/>
      <c r="BC599" s="30"/>
      <c r="BD599" s="30"/>
      <c r="BE599" s="55"/>
      <c r="BF599" s="55"/>
      <c r="BG599" s="55" t="s">
        <v>1318</v>
      </c>
      <c r="BH599" s="30"/>
      <c r="BI599" s="30"/>
      <c r="BJ599" s="30"/>
      <c r="BK599" s="30"/>
      <c r="BL599" s="781">
        <v>2</v>
      </c>
      <c r="BM599" s="221">
        <v>2</v>
      </c>
      <c r="BN599" s="221">
        <v>2</v>
      </c>
      <c r="BO599" s="221">
        <v>2</v>
      </c>
      <c r="BP599" s="221">
        <v>2</v>
      </c>
      <c r="BQ599" s="221">
        <v>2</v>
      </c>
      <c r="BR599" s="798">
        <v>2</v>
      </c>
      <c r="BS599" s="226">
        <v>2</v>
      </c>
      <c r="BT599" s="221">
        <v>2</v>
      </c>
      <c r="BU599" s="221">
        <v>2</v>
      </c>
      <c r="BV599" s="221">
        <v>2</v>
      </c>
      <c r="BW599" s="798">
        <v>2</v>
      </c>
      <c r="BX599" s="221">
        <v>2</v>
      </c>
      <c r="BY599" s="798">
        <v>2</v>
      </c>
      <c r="BZ599" s="798">
        <v>2</v>
      </c>
      <c r="CA599" s="221">
        <v>2</v>
      </c>
      <c r="CB599" s="221">
        <v>2</v>
      </c>
      <c r="CC599" s="221">
        <v>2</v>
      </c>
      <c r="CD599" s="337">
        <v>2</v>
      </c>
      <c r="CE599" s="221">
        <v>2</v>
      </c>
      <c r="CF599" s="221">
        <v>2</v>
      </c>
      <c r="CG599" s="221">
        <v>2</v>
      </c>
      <c r="CH599" s="221">
        <v>2</v>
      </c>
      <c r="CI599" s="221">
        <v>2</v>
      </c>
      <c r="CJ599" s="337">
        <v>2</v>
      </c>
      <c r="CK599" s="221">
        <v>2</v>
      </c>
      <c r="CL599" s="222">
        <f t="shared" si="335"/>
        <v>26</v>
      </c>
      <c r="CM599" s="237">
        <f t="shared" si="325"/>
        <v>1</v>
      </c>
      <c r="CN599" s="222">
        <f t="shared" si="326"/>
        <v>0</v>
      </c>
      <c r="CO599" s="237">
        <f t="shared" si="332"/>
        <v>0</v>
      </c>
      <c r="CP599" s="222">
        <f t="shared" si="327"/>
        <v>0</v>
      </c>
      <c r="CQ599" s="237">
        <f t="shared" si="328"/>
        <v>0</v>
      </c>
      <c r="CR599" s="222">
        <f t="shared" si="329"/>
        <v>0</v>
      </c>
      <c r="CS599" s="237">
        <f t="shared" si="333"/>
        <v>0</v>
      </c>
      <c r="CT599" s="223">
        <f t="shared" si="330"/>
        <v>2</v>
      </c>
      <c r="CU599" s="223" t="str">
        <f t="shared" si="331"/>
        <v>Đạt mục tiêu</v>
      </c>
      <c r="CV599" s="32"/>
    </row>
    <row r="600" spans="1:100" s="91" customFormat="1" ht="50.4" customHeight="1">
      <c r="A600" s="1036"/>
      <c r="B600" s="1093"/>
      <c r="C600" s="1088"/>
      <c r="D600" s="1093"/>
      <c r="E600" s="1088"/>
      <c r="F600" s="1091"/>
      <c r="G600" s="48" t="s">
        <v>2299</v>
      </c>
      <c r="H600" s="48"/>
      <c r="I600" s="613"/>
      <c r="J600" s="32" t="s">
        <v>771</v>
      </c>
      <c r="K600" s="464"/>
      <c r="L600" s="44" t="s">
        <v>32</v>
      </c>
      <c r="M600" s="212" t="s">
        <v>31</v>
      </c>
      <c r="N600" s="169" t="s">
        <v>10</v>
      </c>
      <c r="O600" s="93" t="s">
        <v>29</v>
      </c>
      <c r="P600" s="93" t="s">
        <v>24</v>
      </c>
      <c r="Q600" s="30"/>
      <c r="R600" s="30"/>
      <c r="S600" s="30"/>
      <c r="T600" s="30"/>
      <c r="U600" s="30"/>
      <c r="V600" s="30"/>
      <c r="W600" s="30"/>
      <c r="X600" s="30"/>
      <c r="Y600" s="32" t="s">
        <v>24</v>
      </c>
      <c r="Z600" s="30"/>
      <c r="AA600" s="30"/>
      <c r="AB600" s="80">
        <f t="shared" si="334"/>
        <v>1</v>
      </c>
      <c r="AC600" s="662"/>
      <c r="AD600" s="30"/>
      <c r="AE600" s="30"/>
      <c r="AF600" s="30"/>
      <c r="AG600" s="30"/>
      <c r="AH600" s="30"/>
      <c r="AI600" s="30"/>
      <c r="AJ600" s="30"/>
      <c r="AK600" s="30"/>
      <c r="AL600" s="30"/>
      <c r="AM600" s="30"/>
      <c r="AN600" s="30"/>
      <c r="AO600" s="30"/>
      <c r="AP600" s="30"/>
      <c r="AQ600" s="30"/>
      <c r="AR600" s="30"/>
      <c r="AS600" s="30"/>
      <c r="AT600" s="30"/>
      <c r="AU600" s="30"/>
      <c r="AV600" s="32"/>
      <c r="AW600" s="30"/>
      <c r="AX600" s="30"/>
      <c r="AY600" s="30"/>
      <c r="AZ600" s="30"/>
      <c r="BA600" s="30"/>
      <c r="BB600" s="30"/>
      <c r="BC600" s="30"/>
      <c r="BD600" s="30"/>
      <c r="BE600" s="55"/>
      <c r="BF600" s="55"/>
      <c r="BG600" s="55" t="s">
        <v>1318</v>
      </c>
      <c r="BH600" s="30"/>
      <c r="BI600" s="30"/>
      <c r="BJ600" s="30"/>
      <c r="BK600" s="30"/>
      <c r="BL600" s="781">
        <v>2</v>
      </c>
      <c r="BM600" s="221">
        <v>2</v>
      </c>
      <c r="BN600" s="221">
        <v>2</v>
      </c>
      <c r="BO600" s="221">
        <v>2</v>
      </c>
      <c r="BP600" s="221">
        <v>2</v>
      </c>
      <c r="BQ600" s="221">
        <v>2</v>
      </c>
      <c r="BR600" s="798">
        <v>2</v>
      </c>
      <c r="BS600" s="226">
        <v>2</v>
      </c>
      <c r="BT600" s="221">
        <v>2</v>
      </c>
      <c r="BU600" s="221">
        <v>2</v>
      </c>
      <c r="BV600" s="221">
        <v>2</v>
      </c>
      <c r="BW600" s="798">
        <v>2</v>
      </c>
      <c r="BX600" s="221">
        <v>2</v>
      </c>
      <c r="BY600" s="798">
        <v>2</v>
      </c>
      <c r="BZ600" s="798">
        <v>2</v>
      </c>
      <c r="CA600" s="221">
        <v>2</v>
      </c>
      <c r="CB600" s="221">
        <v>2</v>
      </c>
      <c r="CC600" s="221">
        <v>2</v>
      </c>
      <c r="CD600" s="337">
        <v>2</v>
      </c>
      <c r="CE600" s="221">
        <v>2</v>
      </c>
      <c r="CF600" s="221">
        <v>2</v>
      </c>
      <c r="CG600" s="221">
        <v>2</v>
      </c>
      <c r="CH600" s="221">
        <v>2</v>
      </c>
      <c r="CI600" s="221">
        <v>2</v>
      </c>
      <c r="CJ600" s="337">
        <v>2</v>
      </c>
      <c r="CK600" s="221">
        <v>2</v>
      </c>
      <c r="CL600" s="222">
        <f t="shared" si="335"/>
        <v>26</v>
      </c>
      <c r="CM600" s="237">
        <f t="shared" si="325"/>
        <v>1</v>
      </c>
      <c r="CN600" s="222">
        <f t="shared" si="326"/>
        <v>0</v>
      </c>
      <c r="CO600" s="237">
        <f t="shared" si="332"/>
        <v>0</v>
      </c>
      <c r="CP600" s="222">
        <f t="shared" si="327"/>
        <v>0</v>
      </c>
      <c r="CQ600" s="237">
        <f t="shared" si="328"/>
        <v>0</v>
      </c>
      <c r="CR600" s="222">
        <f t="shared" si="329"/>
        <v>0</v>
      </c>
      <c r="CS600" s="237">
        <f t="shared" si="333"/>
        <v>0</v>
      </c>
      <c r="CT600" s="223">
        <f t="shared" si="330"/>
        <v>2</v>
      </c>
      <c r="CU600" s="223" t="str">
        <f t="shared" si="331"/>
        <v>Đạt mục tiêu</v>
      </c>
      <c r="CV600" s="32"/>
    </row>
    <row r="601" spans="1:100" s="31" customFormat="1" ht="52">
      <c r="A601" s="1036"/>
      <c r="B601" s="1093"/>
      <c r="C601" s="1088"/>
      <c r="D601" s="1093"/>
      <c r="E601" s="1088"/>
      <c r="F601" s="1090"/>
      <c r="G601" s="48" t="s">
        <v>2300</v>
      </c>
      <c r="H601" s="48"/>
      <c r="I601" s="613"/>
      <c r="J601" s="32" t="s">
        <v>772</v>
      </c>
      <c r="K601" s="464"/>
      <c r="L601" s="44" t="s">
        <v>32</v>
      </c>
      <c r="M601" s="212" t="s">
        <v>31</v>
      </c>
      <c r="N601" s="169" t="s">
        <v>10</v>
      </c>
      <c r="O601" s="93" t="s">
        <v>29</v>
      </c>
      <c r="P601" s="93" t="s">
        <v>24</v>
      </c>
      <c r="Q601" s="30"/>
      <c r="R601" s="30"/>
      <c r="S601" s="30"/>
      <c r="T601" s="30"/>
      <c r="U601" s="30"/>
      <c r="V601" s="30"/>
      <c r="W601" s="30"/>
      <c r="X601" s="30"/>
      <c r="Y601" s="30"/>
      <c r="Z601" s="30"/>
      <c r="AA601" s="30" t="s">
        <v>24</v>
      </c>
      <c r="AB601" s="80">
        <f t="shared" si="334"/>
        <v>1</v>
      </c>
      <c r="AC601" s="662"/>
      <c r="AD601" s="30"/>
      <c r="AE601" s="30"/>
      <c r="AF601" s="30"/>
      <c r="AG601" s="30"/>
      <c r="AH601" s="30"/>
      <c r="AI601" s="30"/>
      <c r="AJ601" s="30"/>
      <c r="AK601" s="30"/>
      <c r="AL601" s="30"/>
      <c r="AM601" s="30"/>
      <c r="AN601" s="30"/>
      <c r="AO601" s="30"/>
      <c r="AP601" s="30"/>
      <c r="AQ601" s="30"/>
      <c r="AR601" s="30"/>
      <c r="AS601" s="30"/>
      <c r="AT601" s="30"/>
      <c r="AU601" s="30"/>
      <c r="AV601" s="32"/>
      <c r="AW601" s="30"/>
      <c r="AX601" s="30"/>
      <c r="AY601" s="30"/>
      <c r="AZ601" s="30"/>
      <c r="BA601" s="30"/>
      <c r="BB601" s="30"/>
      <c r="BC601" s="30"/>
      <c r="BD601" s="30"/>
      <c r="BE601" s="30"/>
      <c r="BF601" s="30"/>
      <c r="BG601" s="30"/>
      <c r="BH601" s="30"/>
      <c r="BI601" s="30"/>
      <c r="BJ601" s="21"/>
      <c r="BK601" s="21" t="s">
        <v>1318</v>
      </c>
      <c r="BL601" s="781">
        <v>2</v>
      </c>
      <c r="BM601" s="221">
        <v>2</v>
      </c>
      <c r="BN601" s="221">
        <v>2</v>
      </c>
      <c r="BO601" s="221">
        <v>2</v>
      </c>
      <c r="BP601" s="221">
        <v>2</v>
      </c>
      <c r="BQ601" s="221">
        <v>2</v>
      </c>
      <c r="BR601" s="798">
        <v>2</v>
      </c>
      <c r="BS601" s="226">
        <v>2</v>
      </c>
      <c r="BT601" s="221">
        <v>2</v>
      </c>
      <c r="BU601" s="221">
        <v>2</v>
      </c>
      <c r="BV601" s="221">
        <v>2</v>
      </c>
      <c r="BW601" s="798">
        <v>2</v>
      </c>
      <c r="BX601" s="221">
        <v>2</v>
      </c>
      <c r="BY601" s="798">
        <v>2</v>
      </c>
      <c r="BZ601" s="798">
        <v>2</v>
      </c>
      <c r="CA601" s="221">
        <v>2</v>
      </c>
      <c r="CB601" s="221">
        <v>2</v>
      </c>
      <c r="CC601" s="221">
        <v>1</v>
      </c>
      <c r="CD601" s="337">
        <v>2</v>
      </c>
      <c r="CE601" s="221">
        <v>2</v>
      </c>
      <c r="CF601" s="221">
        <v>2</v>
      </c>
      <c r="CG601" s="221">
        <v>2</v>
      </c>
      <c r="CH601" s="221">
        <v>2</v>
      </c>
      <c r="CI601" s="221">
        <v>2</v>
      </c>
      <c r="CJ601" s="337">
        <v>2</v>
      </c>
      <c r="CK601" s="221">
        <v>2</v>
      </c>
      <c r="CL601" s="222">
        <f t="shared" si="335"/>
        <v>25</v>
      </c>
      <c r="CM601" s="237">
        <f t="shared" si="325"/>
        <v>0.96153846153846156</v>
      </c>
      <c r="CN601" s="222">
        <f t="shared" si="326"/>
        <v>1</v>
      </c>
      <c r="CO601" s="237">
        <f t="shared" si="332"/>
        <v>3.8461538461538464E-2</v>
      </c>
      <c r="CP601" s="222">
        <f t="shared" si="327"/>
        <v>0</v>
      </c>
      <c r="CQ601" s="237">
        <f t="shared" si="328"/>
        <v>0</v>
      </c>
      <c r="CR601" s="222">
        <f t="shared" si="329"/>
        <v>0</v>
      </c>
      <c r="CS601" s="237">
        <f t="shared" si="333"/>
        <v>0</v>
      </c>
      <c r="CT601" s="223">
        <f t="shared" si="330"/>
        <v>1.9615384615384615</v>
      </c>
      <c r="CU601" s="223" t="str">
        <f t="shared" si="331"/>
        <v>Đạt mục tiêu</v>
      </c>
      <c r="CV601" s="30"/>
    </row>
    <row r="602" spans="1:100" s="31" customFormat="1" ht="52">
      <c r="A602" s="1036"/>
      <c r="B602" s="1093"/>
      <c r="C602" s="1088"/>
      <c r="D602" s="1093"/>
      <c r="E602" s="1088"/>
      <c r="F602" s="1090"/>
      <c r="G602" s="48" t="s">
        <v>2301</v>
      </c>
      <c r="H602" s="48"/>
      <c r="I602" s="613"/>
      <c r="J602" s="32" t="s">
        <v>773</v>
      </c>
      <c r="K602" s="464"/>
      <c r="L602" s="44" t="s">
        <v>32</v>
      </c>
      <c r="M602" s="212" t="s">
        <v>31</v>
      </c>
      <c r="N602" s="169" t="s">
        <v>10</v>
      </c>
      <c r="O602" s="93" t="s">
        <v>29</v>
      </c>
      <c r="P602" s="93" t="s">
        <v>24</v>
      </c>
      <c r="Q602" s="30"/>
      <c r="R602" s="30"/>
      <c r="S602" s="30"/>
      <c r="T602" s="30"/>
      <c r="U602" s="30"/>
      <c r="V602" s="30"/>
      <c r="W602" s="30"/>
      <c r="X602" s="30"/>
      <c r="Y602" s="30"/>
      <c r="Z602" s="30"/>
      <c r="AA602" s="30" t="s">
        <v>24</v>
      </c>
      <c r="AB602" s="80">
        <f t="shared" si="334"/>
        <v>1</v>
      </c>
      <c r="AC602" s="662"/>
      <c r="AD602" s="30"/>
      <c r="AE602" s="30"/>
      <c r="AF602" s="30"/>
      <c r="AG602" s="30"/>
      <c r="AH602" s="30"/>
      <c r="AI602" s="30"/>
      <c r="AJ602" s="30"/>
      <c r="AK602" s="30"/>
      <c r="AL602" s="30"/>
      <c r="AM602" s="30"/>
      <c r="AN602" s="30"/>
      <c r="AO602" s="30"/>
      <c r="AP602" s="30"/>
      <c r="AQ602" s="30"/>
      <c r="AR602" s="30"/>
      <c r="AS602" s="30"/>
      <c r="AT602" s="30"/>
      <c r="AU602" s="30"/>
      <c r="AV602" s="32"/>
      <c r="AW602" s="30"/>
      <c r="AX602" s="30"/>
      <c r="AY602" s="30"/>
      <c r="AZ602" s="30"/>
      <c r="BA602" s="30"/>
      <c r="BB602" s="30"/>
      <c r="BC602" s="30"/>
      <c r="BD602" s="30"/>
      <c r="BE602" s="30"/>
      <c r="BF602" s="30"/>
      <c r="BG602" s="30"/>
      <c r="BH602" s="30"/>
      <c r="BI602" s="30"/>
      <c r="BJ602" s="21" t="s">
        <v>1318</v>
      </c>
      <c r="BK602" s="21"/>
      <c r="BL602" s="781">
        <v>2</v>
      </c>
      <c r="BM602" s="221">
        <v>2</v>
      </c>
      <c r="BN602" s="221">
        <v>2</v>
      </c>
      <c r="BO602" s="221">
        <v>2</v>
      </c>
      <c r="BP602" s="221">
        <v>2</v>
      </c>
      <c r="BQ602" s="221">
        <v>2</v>
      </c>
      <c r="BR602" s="798">
        <v>2</v>
      </c>
      <c r="BS602" s="226">
        <v>2</v>
      </c>
      <c r="BT602" s="221">
        <v>2</v>
      </c>
      <c r="BU602" s="221">
        <v>2</v>
      </c>
      <c r="BV602" s="221">
        <v>2</v>
      </c>
      <c r="BW602" s="798">
        <v>2</v>
      </c>
      <c r="BX602" s="221">
        <v>2</v>
      </c>
      <c r="BY602" s="798">
        <v>2</v>
      </c>
      <c r="BZ602" s="798">
        <v>2</v>
      </c>
      <c r="CA602" s="221">
        <v>2</v>
      </c>
      <c r="CB602" s="221">
        <v>2</v>
      </c>
      <c r="CC602" s="221">
        <v>2</v>
      </c>
      <c r="CD602" s="337">
        <v>2</v>
      </c>
      <c r="CE602" s="221">
        <v>2</v>
      </c>
      <c r="CF602" s="221">
        <v>2</v>
      </c>
      <c r="CG602" s="221">
        <v>2</v>
      </c>
      <c r="CH602" s="221">
        <v>2</v>
      </c>
      <c r="CI602" s="221">
        <v>2</v>
      </c>
      <c r="CJ602" s="337">
        <v>2</v>
      </c>
      <c r="CK602" s="221">
        <v>2</v>
      </c>
      <c r="CL602" s="222">
        <f t="shared" si="335"/>
        <v>26</v>
      </c>
      <c r="CM602" s="237">
        <f t="shared" si="325"/>
        <v>1</v>
      </c>
      <c r="CN602" s="222">
        <f t="shared" si="326"/>
        <v>0</v>
      </c>
      <c r="CO602" s="237">
        <f t="shared" si="332"/>
        <v>0</v>
      </c>
      <c r="CP602" s="222">
        <f t="shared" si="327"/>
        <v>0</v>
      </c>
      <c r="CQ602" s="237">
        <f t="shared" si="328"/>
        <v>0</v>
      </c>
      <c r="CR602" s="222">
        <f t="shared" si="329"/>
        <v>0</v>
      </c>
      <c r="CS602" s="237">
        <f t="shared" si="333"/>
        <v>0</v>
      </c>
      <c r="CT602" s="223">
        <f t="shared" si="330"/>
        <v>2</v>
      </c>
      <c r="CU602" s="223" t="str">
        <f t="shared" si="331"/>
        <v>Đạt mục tiêu</v>
      </c>
      <c r="CV602" s="30"/>
    </row>
    <row r="603" spans="1:100" s="12" customFormat="1" ht="52">
      <c r="A603" s="1036"/>
      <c r="B603" s="1093"/>
      <c r="C603" s="1088"/>
      <c r="D603" s="1093"/>
      <c r="E603" s="1088"/>
      <c r="F603" s="1089" t="s">
        <v>1239</v>
      </c>
      <c r="G603" s="48" t="s">
        <v>2302</v>
      </c>
      <c r="H603" s="48"/>
      <c r="I603" s="613"/>
      <c r="J603" s="32" t="s">
        <v>774</v>
      </c>
      <c r="K603" s="464"/>
      <c r="L603" s="16" t="s">
        <v>32</v>
      </c>
      <c r="M603" s="212" t="s">
        <v>31</v>
      </c>
      <c r="N603" s="169" t="s">
        <v>10</v>
      </c>
      <c r="O603" s="93" t="s">
        <v>29</v>
      </c>
      <c r="P603" s="93" t="s">
        <v>24</v>
      </c>
      <c r="Q603" s="88"/>
      <c r="R603" s="88"/>
      <c r="S603" s="88" t="s">
        <v>24</v>
      </c>
      <c r="T603" s="88"/>
      <c r="U603" s="30"/>
      <c r="V603" s="88"/>
      <c r="W603" s="88"/>
      <c r="X603" s="88"/>
      <c r="Y603" s="88"/>
      <c r="Z603" s="88"/>
      <c r="AA603" s="88"/>
      <c r="AB603" s="80">
        <f t="shared" si="334"/>
        <v>1</v>
      </c>
      <c r="AC603" s="661"/>
      <c r="AD603" s="88"/>
      <c r="AE603" s="88"/>
      <c r="AF603" s="88"/>
      <c r="AG603" s="7"/>
      <c r="AH603" s="7"/>
      <c r="AI603" s="7"/>
      <c r="AJ603" s="7"/>
      <c r="AK603" s="88"/>
      <c r="AL603" s="55"/>
      <c r="AM603" s="55" t="s">
        <v>1318</v>
      </c>
      <c r="AN603" s="55"/>
      <c r="AO603" s="88"/>
      <c r="AP603" s="88"/>
      <c r="AQ603" s="88"/>
      <c r="AR603" s="88"/>
      <c r="AS603" s="88"/>
      <c r="AT603" s="88"/>
      <c r="AU603" s="88"/>
      <c r="AV603" s="37"/>
      <c r="AW603" s="88"/>
      <c r="AX603" s="88"/>
      <c r="AY603" s="88"/>
      <c r="AZ603" s="88"/>
      <c r="BA603" s="88"/>
      <c r="BB603" s="88"/>
      <c r="BC603" s="88"/>
      <c r="BD603" s="88"/>
      <c r="BE603" s="88"/>
      <c r="BF603" s="88"/>
      <c r="BG603" s="88"/>
      <c r="BH603" s="88"/>
      <c r="BI603" s="88"/>
      <c r="BJ603" s="88"/>
      <c r="BK603" s="88"/>
      <c r="BL603" s="781">
        <v>2</v>
      </c>
      <c r="BM603" s="221">
        <v>2</v>
      </c>
      <c r="BN603" s="221">
        <v>2</v>
      </c>
      <c r="BO603" s="221">
        <v>2</v>
      </c>
      <c r="BP603" s="221">
        <v>2</v>
      </c>
      <c r="BQ603" s="221">
        <v>2</v>
      </c>
      <c r="BR603" s="798">
        <v>2</v>
      </c>
      <c r="BS603" s="226">
        <v>2</v>
      </c>
      <c r="BT603" s="221">
        <v>2</v>
      </c>
      <c r="BU603" s="221">
        <v>2</v>
      </c>
      <c r="BV603" s="221">
        <v>2</v>
      </c>
      <c r="BW603" s="798">
        <v>2</v>
      </c>
      <c r="BX603" s="221">
        <v>2</v>
      </c>
      <c r="BY603" s="798">
        <v>2</v>
      </c>
      <c r="BZ603" s="798">
        <v>2</v>
      </c>
      <c r="CA603" s="221">
        <v>2</v>
      </c>
      <c r="CB603" s="221">
        <v>2</v>
      </c>
      <c r="CC603" s="221">
        <v>2</v>
      </c>
      <c r="CD603" s="337">
        <v>2</v>
      </c>
      <c r="CE603" s="221">
        <v>2</v>
      </c>
      <c r="CF603" s="221">
        <v>2</v>
      </c>
      <c r="CG603" s="221">
        <v>2</v>
      </c>
      <c r="CH603" s="221">
        <v>2</v>
      </c>
      <c r="CI603" s="221">
        <v>2</v>
      </c>
      <c r="CJ603" s="337">
        <v>2</v>
      </c>
      <c r="CK603" s="221">
        <v>2</v>
      </c>
      <c r="CL603" s="222">
        <f t="shared" si="335"/>
        <v>26</v>
      </c>
      <c r="CM603" s="237">
        <f t="shared" si="325"/>
        <v>1</v>
      </c>
      <c r="CN603" s="222">
        <f t="shared" si="326"/>
        <v>0</v>
      </c>
      <c r="CO603" s="237">
        <f t="shared" si="332"/>
        <v>0</v>
      </c>
      <c r="CP603" s="222">
        <f t="shared" si="327"/>
        <v>0</v>
      </c>
      <c r="CQ603" s="237">
        <f t="shared" si="328"/>
        <v>0</v>
      </c>
      <c r="CR603" s="222">
        <f t="shared" si="329"/>
        <v>0</v>
      </c>
      <c r="CS603" s="237">
        <f t="shared" si="333"/>
        <v>0</v>
      </c>
      <c r="CT603" s="223">
        <f t="shared" si="330"/>
        <v>2</v>
      </c>
      <c r="CU603" s="223" t="str">
        <f t="shared" si="331"/>
        <v>Đạt mục tiêu</v>
      </c>
      <c r="CV603" s="88"/>
    </row>
    <row r="604" spans="1:100" s="12" customFormat="1" ht="31">
      <c r="A604" s="1036"/>
      <c r="B604" s="1093"/>
      <c r="C604" s="1088"/>
      <c r="D604" s="1093"/>
      <c r="E604" s="1214"/>
      <c r="F604" s="1215"/>
      <c r="G604" s="157" t="s">
        <v>2303</v>
      </c>
      <c r="H604" s="48"/>
      <c r="I604" s="613"/>
      <c r="J604" s="32"/>
      <c r="K604" s="464"/>
      <c r="L604" s="44" t="s">
        <v>32</v>
      </c>
      <c r="M604" s="212" t="s">
        <v>31</v>
      </c>
      <c r="N604" s="169"/>
      <c r="O604" s="93"/>
      <c r="P604" s="93"/>
      <c r="Q604" s="88"/>
      <c r="R604" s="88" t="s">
        <v>24</v>
      </c>
      <c r="S604" s="88"/>
      <c r="T604" s="88"/>
      <c r="U604" s="30"/>
      <c r="V604" s="88"/>
      <c r="W604" s="88"/>
      <c r="X604" s="88"/>
      <c r="Y604" s="88"/>
      <c r="Z604" s="88"/>
      <c r="AA604" s="88"/>
      <c r="AB604" s="80">
        <f t="shared" si="334"/>
        <v>1</v>
      </c>
      <c r="AC604" s="661"/>
      <c r="AD604" s="88"/>
      <c r="AE604" s="88"/>
      <c r="AF604" s="88"/>
      <c r="AG604" s="7"/>
      <c r="AH604" s="7"/>
      <c r="AI604" s="7"/>
      <c r="AJ604" s="7"/>
      <c r="AK604" s="88"/>
      <c r="AL604" s="88"/>
      <c r="AM604" s="88"/>
      <c r="AN604" s="88"/>
      <c r="AO604" s="88"/>
      <c r="AP604" s="88"/>
      <c r="AQ604" s="88"/>
      <c r="AR604" s="88"/>
      <c r="AS604" s="88"/>
      <c r="AT604" s="88"/>
      <c r="AU604" s="88"/>
      <c r="AV604" s="37"/>
      <c r="AW604" s="88"/>
      <c r="AX604" s="88"/>
      <c r="AY604" s="88"/>
      <c r="AZ604" s="88"/>
      <c r="BA604" s="88"/>
      <c r="BB604" s="88"/>
      <c r="BC604" s="88"/>
      <c r="BD604" s="88"/>
      <c r="BE604" s="88"/>
      <c r="BF604" s="88"/>
      <c r="BG604" s="88"/>
      <c r="BH604" s="88"/>
      <c r="BI604" s="88"/>
      <c r="BJ604" s="88"/>
      <c r="BK604" s="88"/>
      <c r="BL604" s="781">
        <v>2</v>
      </c>
      <c r="BM604" s="221">
        <v>2</v>
      </c>
      <c r="BN604" s="221">
        <v>2</v>
      </c>
      <c r="BO604" s="221">
        <v>2</v>
      </c>
      <c r="BP604" s="221">
        <v>2</v>
      </c>
      <c r="BQ604" s="221">
        <v>2</v>
      </c>
      <c r="BR604" s="798">
        <v>2</v>
      </c>
      <c r="BS604" s="226">
        <v>2</v>
      </c>
      <c r="BT604" s="221">
        <v>2</v>
      </c>
      <c r="BU604" s="221">
        <v>2</v>
      </c>
      <c r="BV604" s="221">
        <v>2</v>
      </c>
      <c r="BW604" s="798">
        <v>2</v>
      </c>
      <c r="BX604" s="221">
        <v>2</v>
      </c>
      <c r="BY604" s="798">
        <v>2</v>
      </c>
      <c r="BZ604" s="798">
        <v>2</v>
      </c>
      <c r="CA604" s="221">
        <v>2</v>
      </c>
      <c r="CB604" s="221">
        <v>2</v>
      </c>
      <c r="CC604" s="221">
        <v>2</v>
      </c>
      <c r="CD604" s="337">
        <v>2</v>
      </c>
      <c r="CE604" s="221">
        <v>2</v>
      </c>
      <c r="CF604" s="221">
        <v>2</v>
      </c>
      <c r="CG604" s="221">
        <v>2</v>
      </c>
      <c r="CH604" s="221">
        <v>2</v>
      </c>
      <c r="CI604" s="221">
        <v>2</v>
      </c>
      <c r="CJ604" s="337">
        <v>2</v>
      </c>
      <c r="CK604" s="221">
        <v>2</v>
      </c>
      <c r="CL604" s="222">
        <f t="shared" si="335"/>
        <v>26</v>
      </c>
      <c r="CM604" s="237">
        <f t="shared" si="325"/>
        <v>1</v>
      </c>
      <c r="CN604" s="222">
        <f t="shared" si="326"/>
        <v>0</v>
      </c>
      <c r="CO604" s="237">
        <f t="shared" si="332"/>
        <v>0</v>
      </c>
      <c r="CP604" s="222">
        <f t="shared" si="327"/>
        <v>0</v>
      </c>
      <c r="CQ604" s="237">
        <f t="shared" si="328"/>
        <v>0</v>
      </c>
      <c r="CR604" s="222">
        <f t="shared" si="329"/>
        <v>0</v>
      </c>
      <c r="CS604" s="237">
        <f t="shared" si="333"/>
        <v>0</v>
      </c>
      <c r="CT604" s="223">
        <f t="shared" si="330"/>
        <v>2</v>
      </c>
      <c r="CU604" s="223" t="str">
        <f t="shared" si="331"/>
        <v>Đạt mục tiêu</v>
      </c>
      <c r="CV604" s="88"/>
    </row>
    <row r="605" spans="1:100" s="31" customFormat="1" ht="37.75" customHeight="1">
      <c r="A605" s="1036"/>
      <c r="B605" s="1093"/>
      <c r="C605" s="1088"/>
      <c r="D605" s="1093"/>
      <c r="E605" s="1088"/>
      <c r="F605" s="1089"/>
      <c r="G605" s="48" t="s">
        <v>2304</v>
      </c>
      <c r="H605" s="48"/>
      <c r="I605" s="613"/>
      <c r="J605" s="32" t="s">
        <v>775</v>
      </c>
      <c r="K605" s="464"/>
      <c r="L605" s="44" t="s">
        <v>32</v>
      </c>
      <c r="M605" s="212" t="s">
        <v>31</v>
      </c>
      <c r="N605" s="169" t="s">
        <v>10</v>
      </c>
      <c r="O605" s="93" t="s">
        <v>25</v>
      </c>
      <c r="P605" s="93" t="s">
        <v>24</v>
      </c>
      <c r="Q605" s="30"/>
      <c r="R605" s="30"/>
      <c r="S605" s="30"/>
      <c r="T605" s="30" t="s">
        <v>24</v>
      </c>
      <c r="U605" s="30"/>
      <c r="V605" s="30"/>
      <c r="W605" s="30"/>
      <c r="X605" s="30"/>
      <c r="Y605" s="30"/>
      <c r="Z605" s="30"/>
      <c r="AA605" s="30"/>
      <c r="AB605" s="80">
        <f t="shared" si="334"/>
        <v>1</v>
      </c>
      <c r="AC605" s="662"/>
      <c r="AD605" s="30"/>
      <c r="AE605" s="30"/>
      <c r="AF605" s="30"/>
      <c r="AG605" s="30"/>
      <c r="AH605" s="30"/>
      <c r="AI605" s="30"/>
      <c r="AJ605" s="30"/>
      <c r="AK605" s="30"/>
      <c r="AL605" s="30"/>
      <c r="AM605" s="30"/>
      <c r="AN605" s="30"/>
      <c r="AO605" s="55"/>
      <c r="AP605" s="55" t="s">
        <v>1318</v>
      </c>
      <c r="AQ605" s="55"/>
      <c r="AR605" s="55"/>
      <c r="AS605" s="7"/>
      <c r="AT605" s="7"/>
      <c r="AU605" s="7"/>
      <c r="AV605" s="32"/>
      <c r="AW605" s="30"/>
      <c r="AX605" s="30"/>
      <c r="AY605" s="30"/>
      <c r="AZ605" s="30"/>
      <c r="BA605" s="30"/>
      <c r="BB605" s="30"/>
      <c r="BC605" s="30"/>
      <c r="BD605" s="30"/>
      <c r="BE605" s="30"/>
      <c r="BF605" s="30"/>
      <c r="BG605" s="30"/>
      <c r="BH605" s="30"/>
      <c r="BI605" s="30"/>
      <c r="BJ605" s="30"/>
      <c r="BK605" s="30"/>
      <c r="BL605" s="781">
        <v>2</v>
      </c>
      <c r="BM605" s="221">
        <v>2</v>
      </c>
      <c r="BN605" s="221">
        <v>2</v>
      </c>
      <c r="BO605" s="221">
        <v>2</v>
      </c>
      <c r="BP605" s="221">
        <v>2</v>
      </c>
      <c r="BQ605" s="221">
        <v>2</v>
      </c>
      <c r="BR605" s="798">
        <v>2</v>
      </c>
      <c r="BS605" s="226">
        <v>2</v>
      </c>
      <c r="BT605" s="221">
        <v>2</v>
      </c>
      <c r="BU605" s="221">
        <v>2</v>
      </c>
      <c r="BV605" s="221">
        <v>2</v>
      </c>
      <c r="BW605" s="798">
        <v>2</v>
      </c>
      <c r="BX605" s="221">
        <v>2</v>
      </c>
      <c r="BY605" s="798">
        <v>2</v>
      </c>
      <c r="BZ605" s="798">
        <v>2</v>
      </c>
      <c r="CA605" s="221">
        <v>2</v>
      </c>
      <c r="CB605" s="221">
        <v>2</v>
      </c>
      <c r="CC605" s="221">
        <v>2</v>
      </c>
      <c r="CD605" s="337">
        <v>2</v>
      </c>
      <c r="CE605" s="221">
        <v>2</v>
      </c>
      <c r="CF605" s="221">
        <v>2</v>
      </c>
      <c r="CG605" s="221">
        <v>2</v>
      </c>
      <c r="CH605" s="221">
        <v>2</v>
      </c>
      <c r="CI605" s="221">
        <v>2</v>
      </c>
      <c r="CJ605" s="337">
        <v>2</v>
      </c>
      <c r="CK605" s="221">
        <v>2</v>
      </c>
      <c r="CL605" s="222">
        <f t="shared" si="335"/>
        <v>26</v>
      </c>
      <c r="CM605" s="237">
        <f t="shared" si="325"/>
        <v>1</v>
      </c>
      <c r="CN605" s="222">
        <f t="shared" si="326"/>
        <v>0</v>
      </c>
      <c r="CO605" s="237">
        <f t="shared" si="332"/>
        <v>0</v>
      </c>
      <c r="CP605" s="222">
        <f t="shared" si="327"/>
        <v>0</v>
      </c>
      <c r="CQ605" s="237">
        <f t="shared" si="328"/>
        <v>0</v>
      </c>
      <c r="CR605" s="222">
        <f t="shared" si="329"/>
        <v>0</v>
      </c>
      <c r="CS605" s="237">
        <f t="shared" si="333"/>
        <v>0</v>
      </c>
      <c r="CT605" s="223">
        <f t="shared" si="330"/>
        <v>2</v>
      </c>
      <c r="CU605" s="223" t="str">
        <f t="shared" si="331"/>
        <v>Đạt mục tiêu</v>
      </c>
      <c r="CV605" s="30"/>
    </row>
    <row r="606" spans="1:100" s="31" customFormat="1" ht="37.75" customHeight="1">
      <c r="A606" s="1036"/>
      <c r="B606" s="1093"/>
      <c r="C606" s="1088"/>
      <c r="D606" s="1093"/>
      <c r="E606" s="1088"/>
      <c r="F606" s="1089"/>
      <c r="G606" s="48" t="s">
        <v>2052</v>
      </c>
      <c r="H606" s="48"/>
      <c r="I606" s="613"/>
      <c r="J606" s="32" t="s">
        <v>775</v>
      </c>
      <c r="K606" s="464"/>
      <c r="L606" s="44" t="s">
        <v>32</v>
      </c>
      <c r="M606" s="212" t="s">
        <v>31</v>
      </c>
      <c r="N606" s="169" t="s">
        <v>10</v>
      </c>
      <c r="O606" s="93" t="s">
        <v>25</v>
      </c>
      <c r="P606" s="93" t="s">
        <v>24</v>
      </c>
      <c r="Q606" s="30"/>
      <c r="R606" s="30"/>
      <c r="S606" s="30"/>
      <c r="T606" s="30" t="s">
        <v>24</v>
      </c>
      <c r="U606" s="30"/>
      <c r="V606" s="30"/>
      <c r="W606" s="30"/>
      <c r="X606" s="30"/>
      <c r="Y606" s="30"/>
      <c r="Z606" s="30"/>
      <c r="AA606" s="30"/>
      <c r="AB606" s="80">
        <f t="shared" si="334"/>
        <v>1</v>
      </c>
      <c r="AC606" s="662"/>
      <c r="AD606" s="30"/>
      <c r="AE606" s="30"/>
      <c r="AF606" s="30"/>
      <c r="AG606" s="30"/>
      <c r="AH606" s="30"/>
      <c r="AI606" s="30"/>
      <c r="AJ606" s="30"/>
      <c r="AK606" s="30"/>
      <c r="AL606" s="30"/>
      <c r="AM606" s="30"/>
      <c r="AN606" s="30"/>
      <c r="AO606" s="55" t="s">
        <v>1318</v>
      </c>
      <c r="AP606" s="55" t="s">
        <v>1318</v>
      </c>
      <c r="AQ606" s="55"/>
      <c r="AR606" s="55" t="s">
        <v>1318</v>
      </c>
      <c r="AS606" s="7"/>
      <c r="AT606" s="7"/>
      <c r="AU606" s="7"/>
      <c r="AV606" s="32"/>
      <c r="AW606" s="30"/>
      <c r="AX606" s="30"/>
      <c r="AY606" s="30"/>
      <c r="AZ606" s="30"/>
      <c r="BA606" s="30"/>
      <c r="BB606" s="30"/>
      <c r="BC606" s="30"/>
      <c r="BD606" s="30"/>
      <c r="BE606" s="30"/>
      <c r="BF606" s="30"/>
      <c r="BG606" s="30"/>
      <c r="BH606" s="30"/>
      <c r="BI606" s="30"/>
      <c r="BJ606" s="30"/>
      <c r="BK606" s="30"/>
      <c r="BL606" s="781">
        <v>2</v>
      </c>
      <c r="BM606" s="221">
        <v>2</v>
      </c>
      <c r="BN606" s="221">
        <v>2</v>
      </c>
      <c r="BO606" s="221">
        <v>2</v>
      </c>
      <c r="BP606" s="221">
        <v>2</v>
      </c>
      <c r="BQ606" s="221">
        <v>2</v>
      </c>
      <c r="BR606" s="798">
        <v>1</v>
      </c>
      <c r="BS606" s="226">
        <v>2</v>
      </c>
      <c r="BT606" s="221">
        <v>2</v>
      </c>
      <c r="BU606" s="221">
        <v>2</v>
      </c>
      <c r="BV606" s="221">
        <v>2</v>
      </c>
      <c r="BW606" s="798">
        <v>2</v>
      </c>
      <c r="BX606" s="221">
        <v>2</v>
      </c>
      <c r="BY606" s="798">
        <v>2</v>
      </c>
      <c r="BZ606" s="798">
        <v>2</v>
      </c>
      <c r="CA606" s="221">
        <v>2</v>
      </c>
      <c r="CB606" s="221">
        <v>2</v>
      </c>
      <c r="CC606" s="221">
        <v>2</v>
      </c>
      <c r="CD606" s="337">
        <v>2</v>
      </c>
      <c r="CE606" s="221">
        <v>2</v>
      </c>
      <c r="CF606" s="221">
        <v>2</v>
      </c>
      <c r="CG606" s="221">
        <v>2</v>
      </c>
      <c r="CH606" s="221">
        <v>2</v>
      </c>
      <c r="CI606" s="221">
        <v>2</v>
      </c>
      <c r="CJ606" s="337">
        <v>2</v>
      </c>
      <c r="CK606" s="221">
        <v>2</v>
      </c>
      <c r="CL606" s="222">
        <f t="shared" si="335"/>
        <v>25</v>
      </c>
      <c r="CM606" s="237">
        <f t="shared" si="325"/>
        <v>0.96153846153846156</v>
      </c>
      <c r="CN606" s="222">
        <f t="shared" si="326"/>
        <v>1</v>
      </c>
      <c r="CO606" s="237">
        <f t="shared" si="332"/>
        <v>3.8461538461538464E-2</v>
      </c>
      <c r="CP606" s="222">
        <f t="shared" si="327"/>
        <v>0</v>
      </c>
      <c r="CQ606" s="237">
        <f t="shared" si="328"/>
        <v>0</v>
      </c>
      <c r="CR606" s="222">
        <f t="shared" si="329"/>
        <v>0</v>
      </c>
      <c r="CS606" s="237">
        <f t="shared" si="333"/>
        <v>0</v>
      </c>
      <c r="CT606" s="223">
        <f t="shared" si="330"/>
        <v>1.9615384615384615</v>
      </c>
      <c r="CU606" s="223" t="str">
        <f t="shared" si="331"/>
        <v>Đạt mục tiêu</v>
      </c>
      <c r="CV606" s="30"/>
    </row>
    <row r="607" spans="1:100" s="12" customFormat="1" ht="37.75" customHeight="1">
      <c r="A607" s="1036"/>
      <c r="B607" s="1093"/>
      <c r="C607" s="1088"/>
      <c r="D607" s="1093"/>
      <c r="E607" s="1088"/>
      <c r="F607" s="1089"/>
      <c r="G607" s="52" t="s">
        <v>2054</v>
      </c>
      <c r="H607" s="52"/>
      <c r="I607" s="595"/>
      <c r="J607" s="88"/>
      <c r="K607" s="479"/>
      <c r="L607" s="16" t="s">
        <v>32</v>
      </c>
      <c r="M607" s="212" t="s">
        <v>31</v>
      </c>
      <c r="N607" s="169" t="s">
        <v>10</v>
      </c>
      <c r="O607" s="93" t="s">
        <v>29</v>
      </c>
      <c r="P607" s="37" t="s">
        <v>24</v>
      </c>
      <c r="Q607" s="88"/>
      <c r="R607" s="88"/>
      <c r="S607" s="88" t="s">
        <v>24</v>
      </c>
      <c r="T607" s="88"/>
      <c r="U607" s="30"/>
      <c r="V607" s="88"/>
      <c r="W607" s="88"/>
      <c r="X607" s="88"/>
      <c r="Y607" s="88"/>
      <c r="Z607" s="88"/>
      <c r="AA607" s="88"/>
      <c r="AB607" s="80">
        <f t="shared" si="334"/>
        <v>1</v>
      </c>
      <c r="AC607" s="661"/>
      <c r="AD607" s="88"/>
      <c r="AE607" s="88"/>
      <c r="AF607" s="88"/>
      <c r="AG607" s="88"/>
      <c r="AH607" s="88"/>
      <c r="AI607" s="88"/>
      <c r="AJ607" s="88"/>
      <c r="AK607" s="7"/>
      <c r="AL607" s="7"/>
      <c r="AM607" s="7" t="s">
        <v>1318</v>
      </c>
      <c r="AN607" s="7"/>
      <c r="AO607" s="88"/>
      <c r="AP607" s="88"/>
      <c r="AQ607" s="88"/>
      <c r="AR607" s="88"/>
      <c r="AS607" s="88"/>
      <c r="AT607" s="88"/>
      <c r="AU607" s="88"/>
      <c r="AV607" s="37"/>
      <c r="AW607" s="88"/>
      <c r="AX607" s="88"/>
      <c r="AY607" s="88"/>
      <c r="AZ607" s="88"/>
      <c r="BA607" s="88"/>
      <c r="BB607" s="88"/>
      <c r="BC607" s="88"/>
      <c r="BD607" s="88"/>
      <c r="BE607" s="88"/>
      <c r="BF607" s="88"/>
      <c r="BG607" s="88"/>
      <c r="BH607" s="88"/>
      <c r="BI607" s="88"/>
      <c r="BJ607" s="88"/>
      <c r="BK607" s="88"/>
      <c r="BL607" s="781">
        <v>2</v>
      </c>
      <c r="BM607" s="221">
        <v>2</v>
      </c>
      <c r="BN607" s="221">
        <v>2</v>
      </c>
      <c r="BO607" s="221">
        <v>2</v>
      </c>
      <c r="BP607" s="221">
        <v>2</v>
      </c>
      <c r="BQ607" s="221">
        <v>2</v>
      </c>
      <c r="BR607" s="798">
        <v>2</v>
      </c>
      <c r="BS607" s="226">
        <v>2</v>
      </c>
      <c r="BT607" s="221">
        <v>2</v>
      </c>
      <c r="BU607" s="221">
        <v>2</v>
      </c>
      <c r="BV607" s="221">
        <v>2</v>
      </c>
      <c r="BW607" s="798">
        <v>2</v>
      </c>
      <c r="BX607" s="221">
        <v>2</v>
      </c>
      <c r="BY607" s="798">
        <v>2</v>
      </c>
      <c r="BZ607" s="798">
        <v>2</v>
      </c>
      <c r="CA607" s="221">
        <v>2</v>
      </c>
      <c r="CB607" s="221">
        <v>2</v>
      </c>
      <c r="CC607" s="221">
        <v>2</v>
      </c>
      <c r="CD607" s="337">
        <v>2</v>
      </c>
      <c r="CE607" s="221">
        <v>2</v>
      </c>
      <c r="CF607" s="221">
        <v>2</v>
      </c>
      <c r="CG607" s="221">
        <v>2</v>
      </c>
      <c r="CH607" s="221">
        <v>2</v>
      </c>
      <c r="CI607" s="221">
        <v>2</v>
      </c>
      <c r="CJ607" s="337">
        <v>2</v>
      </c>
      <c r="CK607" s="221">
        <v>2</v>
      </c>
      <c r="CL607" s="222">
        <f t="shared" si="335"/>
        <v>26</v>
      </c>
      <c r="CM607" s="237">
        <f t="shared" si="325"/>
        <v>1</v>
      </c>
      <c r="CN607" s="222">
        <f t="shared" si="326"/>
        <v>0</v>
      </c>
      <c r="CO607" s="237">
        <f t="shared" si="332"/>
        <v>0</v>
      </c>
      <c r="CP607" s="222">
        <f t="shared" si="327"/>
        <v>0</v>
      </c>
      <c r="CQ607" s="237">
        <f t="shared" si="328"/>
        <v>0</v>
      </c>
      <c r="CR607" s="222">
        <f t="shared" si="329"/>
        <v>0</v>
      </c>
      <c r="CS607" s="237">
        <f t="shared" si="333"/>
        <v>0</v>
      </c>
      <c r="CT607" s="223">
        <f t="shared" si="330"/>
        <v>2</v>
      </c>
      <c r="CU607" s="223" t="str">
        <f t="shared" si="331"/>
        <v>Đạt mục tiêu</v>
      </c>
      <c r="CV607" s="88"/>
    </row>
    <row r="608" spans="1:100" s="12" customFormat="1" ht="37.75" customHeight="1">
      <c r="A608" s="1036"/>
      <c r="B608" s="1093"/>
      <c r="C608" s="1088"/>
      <c r="D608" s="1093"/>
      <c r="E608" s="1088"/>
      <c r="F608" s="1089"/>
      <c r="G608" s="52" t="s">
        <v>2053</v>
      </c>
      <c r="H608" s="52"/>
      <c r="I608" s="595"/>
      <c r="J608" s="88"/>
      <c r="K608" s="479"/>
      <c r="L608" s="16" t="s">
        <v>32</v>
      </c>
      <c r="M608" s="212" t="s">
        <v>31</v>
      </c>
      <c r="N608" s="169" t="s">
        <v>10</v>
      </c>
      <c r="O608" s="93" t="s">
        <v>29</v>
      </c>
      <c r="P608" s="37" t="s">
        <v>24</v>
      </c>
      <c r="Q608" s="88"/>
      <c r="R608" s="88"/>
      <c r="S608" s="88" t="s">
        <v>24</v>
      </c>
      <c r="T608" s="88"/>
      <c r="U608" s="30"/>
      <c r="V608" s="88"/>
      <c r="W608" s="88"/>
      <c r="X608" s="88"/>
      <c r="Y608" s="88"/>
      <c r="Z608" s="88"/>
      <c r="AA608" s="88"/>
      <c r="AB608" s="80">
        <f t="shared" si="334"/>
        <v>1</v>
      </c>
      <c r="AC608" s="661"/>
      <c r="AD608" s="88"/>
      <c r="AE608" s="88"/>
      <c r="AF608" s="88"/>
      <c r="AG608" s="88"/>
      <c r="AH608" s="88"/>
      <c r="AI608" s="88"/>
      <c r="AJ608" s="88"/>
      <c r="AK608" s="7"/>
      <c r="AL608" s="7"/>
      <c r="AM608" s="7" t="s">
        <v>1318</v>
      </c>
      <c r="AN608" s="7"/>
      <c r="AO608" s="88"/>
      <c r="AP608" s="88"/>
      <c r="AQ608" s="88"/>
      <c r="AR608" s="88"/>
      <c r="AS608" s="88"/>
      <c r="AT608" s="88"/>
      <c r="AU608" s="88"/>
      <c r="AV608" s="37"/>
      <c r="AW608" s="88"/>
      <c r="AX608" s="88"/>
      <c r="AY608" s="88"/>
      <c r="AZ608" s="88"/>
      <c r="BA608" s="88"/>
      <c r="BB608" s="88"/>
      <c r="BC608" s="88"/>
      <c r="BD608" s="88"/>
      <c r="BE608" s="88"/>
      <c r="BF608" s="88"/>
      <c r="BG608" s="88"/>
      <c r="BH608" s="88"/>
      <c r="BI608" s="88"/>
      <c r="BJ608" s="88"/>
      <c r="BK608" s="88"/>
      <c r="BL608" s="781">
        <v>2</v>
      </c>
      <c r="BM608" s="221">
        <v>2</v>
      </c>
      <c r="BN608" s="221">
        <v>2</v>
      </c>
      <c r="BO608" s="221">
        <v>2</v>
      </c>
      <c r="BP608" s="221">
        <v>2</v>
      </c>
      <c r="BQ608" s="221">
        <v>2</v>
      </c>
      <c r="BR608" s="798">
        <v>2</v>
      </c>
      <c r="BS608" s="226">
        <v>2</v>
      </c>
      <c r="BT608" s="221">
        <v>2</v>
      </c>
      <c r="BU608" s="221">
        <v>2</v>
      </c>
      <c r="BV608" s="221">
        <v>2</v>
      </c>
      <c r="BW608" s="798">
        <v>2</v>
      </c>
      <c r="BX608" s="221">
        <v>2</v>
      </c>
      <c r="BY608" s="798">
        <v>2</v>
      </c>
      <c r="BZ608" s="798">
        <v>2</v>
      </c>
      <c r="CA608" s="221">
        <v>2</v>
      </c>
      <c r="CB608" s="221">
        <v>2</v>
      </c>
      <c r="CC608" s="221">
        <v>1</v>
      </c>
      <c r="CD608" s="337">
        <v>2</v>
      </c>
      <c r="CE608" s="221">
        <v>2</v>
      </c>
      <c r="CF608" s="221">
        <v>2</v>
      </c>
      <c r="CG608" s="221">
        <v>2</v>
      </c>
      <c r="CH608" s="221">
        <v>2</v>
      </c>
      <c r="CI608" s="221">
        <v>2</v>
      </c>
      <c r="CJ608" s="337">
        <v>2</v>
      </c>
      <c r="CK608" s="221">
        <v>2</v>
      </c>
      <c r="CL608" s="222">
        <f t="shared" si="335"/>
        <v>25</v>
      </c>
      <c r="CM608" s="237">
        <f t="shared" si="325"/>
        <v>0.96153846153846156</v>
      </c>
      <c r="CN608" s="222">
        <f t="shared" si="326"/>
        <v>1</v>
      </c>
      <c r="CO608" s="237">
        <f t="shared" si="332"/>
        <v>3.8461538461538464E-2</v>
      </c>
      <c r="CP608" s="222">
        <f t="shared" si="327"/>
        <v>0</v>
      </c>
      <c r="CQ608" s="237">
        <f t="shared" si="328"/>
        <v>0</v>
      </c>
      <c r="CR608" s="222">
        <f t="shared" si="329"/>
        <v>0</v>
      </c>
      <c r="CS608" s="237">
        <f t="shared" si="333"/>
        <v>0</v>
      </c>
      <c r="CT608" s="223">
        <f t="shared" si="330"/>
        <v>1.9615384615384615</v>
      </c>
      <c r="CU608" s="223" t="str">
        <f t="shared" si="331"/>
        <v>Đạt mục tiêu</v>
      </c>
      <c r="CV608" s="88"/>
    </row>
    <row r="609" spans="1:100" s="12" customFormat="1" ht="37.75" customHeight="1">
      <c r="A609" s="1036"/>
      <c r="B609" s="1093"/>
      <c r="C609" s="1088"/>
      <c r="D609" s="1093"/>
      <c r="E609" s="1088"/>
      <c r="F609" s="1089"/>
      <c r="G609" s="559" t="s">
        <v>1609</v>
      </c>
      <c r="H609" s="559"/>
      <c r="I609" s="626"/>
      <c r="J609" s="93"/>
      <c r="K609" s="470"/>
      <c r="L609" s="44" t="s">
        <v>32</v>
      </c>
      <c r="M609" s="212" t="s">
        <v>31</v>
      </c>
      <c r="N609" s="169" t="s">
        <v>10</v>
      </c>
      <c r="O609" s="93" t="s">
        <v>29</v>
      </c>
      <c r="P609" s="37" t="s">
        <v>24</v>
      </c>
      <c r="Q609" s="88" t="s">
        <v>24</v>
      </c>
      <c r="R609" s="88"/>
      <c r="S609" s="88"/>
      <c r="T609" s="88"/>
      <c r="U609" s="30"/>
      <c r="V609" s="88"/>
      <c r="W609" s="88"/>
      <c r="X609" s="88"/>
      <c r="Y609" s="88"/>
      <c r="Z609" s="88"/>
      <c r="AA609" s="88"/>
      <c r="AB609" s="80">
        <f t="shared" si="334"/>
        <v>1</v>
      </c>
      <c r="AC609" s="565"/>
      <c r="AD609" s="221" t="s">
        <v>1318</v>
      </c>
      <c r="AE609" s="221"/>
      <c r="AF609" s="221"/>
      <c r="AG609" s="88"/>
      <c r="AH609" s="88"/>
      <c r="AI609" s="88"/>
      <c r="AJ609" s="88"/>
      <c r="AK609" s="7"/>
      <c r="AL609" s="7"/>
      <c r="AM609" s="7"/>
      <c r="AN609" s="7"/>
      <c r="AO609" s="88"/>
      <c r="AP609" s="88"/>
      <c r="AQ609" s="88"/>
      <c r="AR609" s="88"/>
      <c r="AS609" s="88"/>
      <c r="AT609" s="88"/>
      <c r="AU609" s="88"/>
      <c r="AV609" s="37"/>
      <c r="AW609" s="88"/>
      <c r="AX609" s="88"/>
      <c r="AY609" s="88"/>
      <c r="AZ609" s="88"/>
      <c r="BA609" s="88"/>
      <c r="BB609" s="88"/>
      <c r="BC609" s="88"/>
      <c r="BD609" s="88"/>
      <c r="BE609" s="88"/>
      <c r="BF609" s="88"/>
      <c r="BG609" s="88"/>
      <c r="BH609" s="88"/>
      <c r="BI609" s="88"/>
      <c r="BJ609" s="88"/>
      <c r="BK609" s="88"/>
      <c r="BL609" s="781">
        <v>2</v>
      </c>
      <c r="BM609" s="221">
        <v>2</v>
      </c>
      <c r="BN609" s="221">
        <v>2</v>
      </c>
      <c r="BO609" s="221">
        <v>2</v>
      </c>
      <c r="BP609" s="221">
        <v>2</v>
      </c>
      <c r="BQ609" s="221">
        <v>2</v>
      </c>
      <c r="BR609" s="798">
        <v>2</v>
      </c>
      <c r="BS609" s="226">
        <v>2</v>
      </c>
      <c r="BT609" s="221">
        <v>2</v>
      </c>
      <c r="BU609" s="221">
        <v>2</v>
      </c>
      <c r="BV609" s="221">
        <v>2</v>
      </c>
      <c r="BW609" s="798">
        <v>2</v>
      </c>
      <c r="BX609" s="221">
        <v>2</v>
      </c>
      <c r="BY609" s="798">
        <v>2</v>
      </c>
      <c r="BZ609" s="798">
        <v>2</v>
      </c>
      <c r="CA609" s="221">
        <v>2</v>
      </c>
      <c r="CB609" s="221">
        <v>2</v>
      </c>
      <c r="CC609" s="221">
        <v>2</v>
      </c>
      <c r="CD609" s="337">
        <v>2</v>
      </c>
      <c r="CE609" s="221">
        <v>2</v>
      </c>
      <c r="CF609" s="221">
        <v>2</v>
      </c>
      <c r="CG609" s="221">
        <v>2</v>
      </c>
      <c r="CH609" s="221">
        <v>2</v>
      </c>
      <c r="CI609" s="221">
        <v>2</v>
      </c>
      <c r="CJ609" s="337">
        <v>2</v>
      </c>
      <c r="CK609" s="221">
        <v>2</v>
      </c>
      <c r="CL609" s="222">
        <f t="shared" si="335"/>
        <v>26</v>
      </c>
      <c r="CM609" s="237">
        <f t="shared" si="325"/>
        <v>1</v>
      </c>
      <c r="CN609" s="222">
        <f t="shared" si="326"/>
        <v>0</v>
      </c>
      <c r="CO609" s="237">
        <f t="shared" si="332"/>
        <v>0</v>
      </c>
      <c r="CP609" s="222">
        <f t="shared" si="327"/>
        <v>0</v>
      </c>
      <c r="CQ609" s="237">
        <f t="shared" si="328"/>
        <v>0</v>
      </c>
      <c r="CR609" s="222">
        <f t="shared" si="329"/>
        <v>0</v>
      </c>
      <c r="CS609" s="237">
        <f t="shared" si="333"/>
        <v>0</v>
      </c>
      <c r="CT609" s="223">
        <f t="shared" si="330"/>
        <v>2</v>
      </c>
      <c r="CU609" s="223" t="str">
        <f t="shared" si="331"/>
        <v>Đạt mục tiêu</v>
      </c>
      <c r="CV609" s="88"/>
    </row>
    <row r="610" spans="1:100" s="12" customFormat="1" ht="22.75" customHeight="1">
      <c r="A610" s="1036"/>
      <c r="B610" s="1093"/>
      <c r="C610" s="1088"/>
      <c r="D610" s="1093"/>
      <c r="E610" s="1088"/>
      <c r="F610" s="1089"/>
      <c r="G610" s="52" t="s">
        <v>2055</v>
      </c>
      <c r="H610" s="52"/>
      <c r="I610" s="595"/>
      <c r="J610" s="88"/>
      <c r="K610" s="479"/>
      <c r="L610" s="44" t="s">
        <v>32</v>
      </c>
      <c r="M610" s="212" t="s">
        <v>31</v>
      </c>
      <c r="N610" s="169" t="s">
        <v>10</v>
      </c>
      <c r="O610" s="93" t="s">
        <v>29</v>
      </c>
      <c r="P610" s="37" t="s">
        <v>24</v>
      </c>
      <c r="Q610" s="88"/>
      <c r="R610" s="88"/>
      <c r="S610" s="88"/>
      <c r="T610" s="88"/>
      <c r="U610" s="30" t="s">
        <v>24</v>
      </c>
      <c r="V610" s="88"/>
      <c r="W610" s="88"/>
      <c r="X610" s="88"/>
      <c r="Y610" s="88"/>
      <c r="Z610" s="88"/>
      <c r="AA610" s="88"/>
      <c r="AB610" s="80">
        <f t="shared" si="334"/>
        <v>1</v>
      </c>
      <c r="AC610" s="661"/>
      <c r="AD610" s="88"/>
      <c r="AE610" s="88"/>
      <c r="AF610" s="88"/>
      <c r="AG610" s="88"/>
      <c r="AH610" s="88"/>
      <c r="AI610" s="88"/>
      <c r="AJ610" s="88"/>
      <c r="AK610" s="88"/>
      <c r="AL610" s="88"/>
      <c r="AM610" s="88"/>
      <c r="AN610" s="88"/>
      <c r="AO610" s="88"/>
      <c r="AP610" s="88"/>
      <c r="AQ610" s="88"/>
      <c r="AR610" s="88"/>
      <c r="AS610" s="88"/>
      <c r="AT610" s="7" t="s">
        <v>1183</v>
      </c>
      <c r="AU610" s="88"/>
      <c r="AV610" s="37"/>
      <c r="AW610" s="88"/>
      <c r="AX610" s="88"/>
      <c r="AY610" s="88"/>
      <c r="AZ610" s="88"/>
      <c r="BA610" s="88"/>
      <c r="BB610" s="88"/>
      <c r="BC610" s="88"/>
      <c r="BD610" s="88"/>
      <c r="BE610" s="88"/>
      <c r="BF610" s="88"/>
      <c r="BG610" s="88"/>
      <c r="BH610" s="88"/>
      <c r="BI610" s="88"/>
      <c r="BJ610" s="88"/>
      <c r="BK610" s="88"/>
      <c r="BL610" s="781">
        <v>2</v>
      </c>
      <c r="BM610" s="221">
        <v>2</v>
      </c>
      <c r="BN610" s="221">
        <v>2</v>
      </c>
      <c r="BO610" s="221">
        <v>2</v>
      </c>
      <c r="BP610" s="221">
        <v>2</v>
      </c>
      <c r="BQ610" s="221">
        <v>2</v>
      </c>
      <c r="BR610" s="798">
        <v>2</v>
      </c>
      <c r="BS610" s="226">
        <v>2</v>
      </c>
      <c r="BT610" s="221">
        <v>2</v>
      </c>
      <c r="BU610" s="221">
        <v>2</v>
      </c>
      <c r="BV610" s="221">
        <v>2</v>
      </c>
      <c r="BW610" s="798">
        <v>2</v>
      </c>
      <c r="BX610" s="221">
        <v>2</v>
      </c>
      <c r="BY610" s="798">
        <v>2</v>
      </c>
      <c r="BZ610" s="798">
        <v>2</v>
      </c>
      <c r="CA610" s="221">
        <v>2</v>
      </c>
      <c r="CB610" s="221">
        <v>2</v>
      </c>
      <c r="CC610" s="221">
        <v>2</v>
      </c>
      <c r="CD610" s="337">
        <v>2</v>
      </c>
      <c r="CE610" s="221">
        <v>2</v>
      </c>
      <c r="CF610" s="221">
        <v>2</v>
      </c>
      <c r="CG610" s="221">
        <v>2</v>
      </c>
      <c r="CH610" s="221">
        <v>2</v>
      </c>
      <c r="CI610" s="221">
        <v>2</v>
      </c>
      <c r="CJ610" s="337">
        <v>2</v>
      </c>
      <c r="CK610" s="221">
        <v>2</v>
      </c>
      <c r="CL610" s="222">
        <f t="shared" si="335"/>
        <v>26</v>
      </c>
      <c r="CM610" s="237">
        <f t="shared" si="325"/>
        <v>1</v>
      </c>
      <c r="CN610" s="222">
        <f t="shared" si="326"/>
        <v>0</v>
      </c>
      <c r="CO610" s="237">
        <f t="shared" si="332"/>
        <v>0</v>
      </c>
      <c r="CP610" s="222">
        <f t="shared" si="327"/>
        <v>0</v>
      </c>
      <c r="CQ610" s="237">
        <f t="shared" si="328"/>
        <v>0</v>
      </c>
      <c r="CR610" s="222">
        <f t="shared" si="329"/>
        <v>0</v>
      </c>
      <c r="CS610" s="237">
        <f t="shared" si="333"/>
        <v>0</v>
      </c>
      <c r="CT610" s="223">
        <f t="shared" si="330"/>
        <v>2</v>
      </c>
      <c r="CU610" s="223" t="str">
        <f t="shared" si="331"/>
        <v>Đạt mục tiêu</v>
      </c>
      <c r="CV610" s="88"/>
    </row>
    <row r="611" spans="1:100" s="12" customFormat="1" ht="22.75" customHeight="1">
      <c r="A611" s="1036"/>
      <c r="B611" s="1093"/>
      <c r="C611" s="1088"/>
      <c r="D611" s="1093"/>
      <c r="E611" s="1088"/>
      <c r="F611" s="1089"/>
      <c r="G611" s="52" t="s">
        <v>2056</v>
      </c>
      <c r="H611" s="52"/>
      <c r="I611" s="595"/>
      <c r="J611" s="88"/>
      <c r="K611" s="479"/>
      <c r="L611" s="44" t="s">
        <v>32</v>
      </c>
      <c r="M611" s="212" t="s">
        <v>31</v>
      </c>
      <c r="N611" s="169" t="s">
        <v>10</v>
      </c>
      <c r="O611" s="93" t="s">
        <v>29</v>
      </c>
      <c r="P611" s="37" t="s">
        <v>24</v>
      </c>
      <c r="Q611" s="88"/>
      <c r="R611" s="88"/>
      <c r="S611" s="88"/>
      <c r="T611" s="88"/>
      <c r="U611" s="30" t="s">
        <v>24</v>
      </c>
      <c r="V611" s="88"/>
      <c r="W611" s="88"/>
      <c r="X611" s="88"/>
      <c r="Y611" s="88"/>
      <c r="Z611" s="88"/>
      <c r="AA611" s="88"/>
      <c r="AB611" s="80">
        <f t="shared" si="334"/>
        <v>1</v>
      </c>
      <c r="AC611" s="661"/>
      <c r="AD611" s="88"/>
      <c r="AE611" s="88"/>
      <c r="AF611" s="88"/>
      <c r="AG611" s="88"/>
      <c r="AH611" s="88"/>
      <c r="AI611" s="88"/>
      <c r="AJ611" s="88"/>
      <c r="AK611" s="88"/>
      <c r="AL611" s="88"/>
      <c r="AM611" s="88"/>
      <c r="AN611" s="88"/>
      <c r="AO611" s="88"/>
      <c r="AP611" s="88"/>
      <c r="AQ611" s="88"/>
      <c r="AR611" s="88"/>
      <c r="AS611" s="88"/>
      <c r="AT611" s="7" t="s">
        <v>1183</v>
      </c>
      <c r="AU611" s="88"/>
      <c r="AV611" s="37"/>
      <c r="AW611" s="88"/>
      <c r="AX611" s="88"/>
      <c r="AY611" s="88"/>
      <c r="AZ611" s="88"/>
      <c r="BA611" s="88"/>
      <c r="BB611" s="88"/>
      <c r="BC611" s="88"/>
      <c r="BD611" s="88"/>
      <c r="BE611" s="88"/>
      <c r="BF611" s="88"/>
      <c r="BG611" s="88"/>
      <c r="BH611" s="88"/>
      <c r="BI611" s="88"/>
      <c r="BJ611" s="88"/>
      <c r="BK611" s="88"/>
      <c r="BL611" s="781">
        <v>2</v>
      </c>
      <c r="BM611" s="221">
        <v>2</v>
      </c>
      <c r="BN611" s="221">
        <v>2</v>
      </c>
      <c r="BO611" s="221">
        <v>2</v>
      </c>
      <c r="BP611" s="221">
        <v>2</v>
      </c>
      <c r="BQ611" s="221">
        <v>2</v>
      </c>
      <c r="BR611" s="798">
        <v>2</v>
      </c>
      <c r="BS611" s="226">
        <v>2</v>
      </c>
      <c r="BT611" s="221">
        <v>2</v>
      </c>
      <c r="BU611" s="221">
        <v>2</v>
      </c>
      <c r="BV611" s="221">
        <v>2</v>
      </c>
      <c r="BW611" s="798">
        <v>2</v>
      </c>
      <c r="BX611" s="221">
        <v>2</v>
      </c>
      <c r="BY611" s="798">
        <v>2</v>
      </c>
      <c r="BZ611" s="798">
        <v>2</v>
      </c>
      <c r="CA611" s="221">
        <v>2</v>
      </c>
      <c r="CB611" s="221">
        <v>2</v>
      </c>
      <c r="CC611" s="221">
        <v>2</v>
      </c>
      <c r="CD611" s="337">
        <v>2</v>
      </c>
      <c r="CE611" s="221">
        <v>2</v>
      </c>
      <c r="CF611" s="221">
        <v>2</v>
      </c>
      <c r="CG611" s="221">
        <v>2</v>
      </c>
      <c r="CH611" s="221">
        <v>2</v>
      </c>
      <c r="CI611" s="221">
        <v>2</v>
      </c>
      <c r="CJ611" s="337">
        <v>2</v>
      </c>
      <c r="CK611" s="221">
        <v>2</v>
      </c>
      <c r="CL611" s="222">
        <f t="shared" si="335"/>
        <v>26</v>
      </c>
      <c r="CM611" s="237">
        <f t="shared" si="325"/>
        <v>1</v>
      </c>
      <c r="CN611" s="222">
        <f t="shared" si="326"/>
        <v>0</v>
      </c>
      <c r="CO611" s="237">
        <f t="shared" si="332"/>
        <v>0</v>
      </c>
      <c r="CP611" s="222">
        <f t="shared" si="327"/>
        <v>0</v>
      </c>
      <c r="CQ611" s="237">
        <f t="shared" si="328"/>
        <v>0</v>
      </c>
      <c r="CR611" s="222">
        <f t="shared" si="329"/>
        <v>0</v>
      </c>
      <c r="CS611" s="237">
        <f t="shared" si="333"/>
        <v>0</v>
      </c>
      <c r="CT611" s="223">
        <f t="shared" si="330"/>
        <v>2</v>
      </c>
      <c r="CU611" s="223" t="str">
        <f t="shared" si="331"/>
        <v>Đạt mục tiêu</v>
      </c>
      <c r="CV611" s="88"/>
    </row>
    <row r="612" spans="1:100" s="12" customFormat="1" ht="52">
      <c r="A612" s="1036"/>
      <c r="B612" s="1093"/>
      <c r="C612" s="1088"/>
      <c r="D612" s="1093"/>
      <c r="E612" s="1088"/>
      <c r="F612" s="1089"/>
      <c r="G612" s="52" t="s">
        <v>1219</v>
      </c>
      <c r="H612" s="52"/>
      <c r="I612" s="595"/>
      <c r="J612" s="88"/>
      <c r="K612" s="479"/>
      <c r="L612" s="44" t="s">
        <v>32</v>
      </c>
      <c r="M612" s="212" t="s">
        <v>31</v>
      </c>
      <c r="N612" s="169" t="s">
        <v>10</v>
      </c>
      <c r="O612" s="93" t="s">
        <v>29</v>
      </c>
      <c r="P612" s="37" t="s">
        <v>24</v>
      </c>
      <c r="Q612" s="88"/>
      <c r="R612" s="88"/>
      <c r="S612" s="88" t="s">
        <v>24</v>
      </c>
      <c r="T612" s="88"/>
      <c r="U612" s="30"/>
      <c r="V612" s="88"/>
      <c r="W612" s="88"/>
      <c r="X612" s="88"/>
      <c r="Y612" s="88"/>
      <c r="Z612" s="88"/>
      <c r="AA612" s="88"/>
      <c r="AB612" s="80">
        <f t="shared" si="334"/>
        <v>1</v>
      </c>
      <c r="AC612" s="661"/>
      <c r="AD612" s="88"/>
      <c r="AE612" s="88"/>
      <c r="AF612" s="88"/>
      <c r="AG612" s="88"/>
      <c r="AH612" s="88"/>
      <c r="AI612" s="88"/>
      <c r="AJ612" s="88"/>
      <c r="AK612" s="88"/>
      <c r="AL612" s="7" t="s">
        <v>1318</v>
      </c>
      <c r="AM612" s="88"/>
      <c r="AN612" s="88"/>
      <c r="AO612" s="88"/>
      <c r="AP612" s="88"/>
      <c r="AQ612" s="88"/>
      <c r="AR612" s="88"/>
      <c r="AS612" s="88"/>
      <c r="AT612" s="88"/>
      <c r="AU612" s="88"/>
      <c r="AV612" s="37"/>
      <c r="AW612" s="88"/>
      <c r="AX612" s="88"/>
      <c r="AY612" s="88"/>
      <c r="AZ612" s="88"/>
      <c r="BA612" s="88"/>
      <c r="BB612" s="88"/>
      <c r="BC612" s="88"/>
      <c r="BD612" s="88"/>
      <c r="BE612" s="88"/>
      <c r="BF612" s="88"/>
      <c r="BG612" s="88"/>
      <c r="BH612" s="88"/>
      <c r="BI612" s="88"/>
      <c r="BJ612" s="7"/>
      <c r="BK612" s="21" t="s">
        <v>1404</v>
      </c>
      <c r="BL612" s="781">
        <v>2</v>
      </c>
      <c r="BM612" s="221">
        <v>2</v>
      </c>
      <c r="BN612" s="221">
        <v>2</v>
      </c>
      <c r="BO612" s="221">
        <v>2</v>
      </c>
      <c r="BP612" s="221">
        <v>2</v>
      </c>
      <c r="BQ612" s="221">
        <v>2</v>
      </c>
      <c r="BR612" s="798">
        <v>2</v>
      </c>
      <c r="BS612" s="226">
        <v>2</v>
      </c>
      <c r="BT612" s="221">
        <v>2</v>
      </c>
      <c r="BU612" s="221">
        <v>2</v>
      </c>
      <c r="BV612" s="221">
        <v>2</v>
      </c>
      <c r="BW612" s="798">
        <v>1</v>
      </c>
      <c r="BX612" s="221">
        <v>2</v>
      </c>
      <c r="BY612" s="798">
        <v>2</v>
      </c>
      <c r="BZ612" s="798">
        <v>2</v>
      </c>
      <c r="CA612" s="221">
        <v>2</v>
      </c>
      <c r="CB612" s="221">
        <v>2</v>
      </c>
      <c r="CC612" s="221">
        <v>2</v>
      </c>
      <c r="CD612" s="337">
        <v>2</v>
      </c>
      <c r="CE612" s="221">
        <v>2</v>
      </c>
      <c r="CF612" s="221">
        <v>2</v>
      </c>
      <c r="CG612" s="221">
        <v>2</v>
      </c>
      <c r="CH612" s="221">
        <v>2</v>
      </c>
      <c r="CI612" s="221">
        <v>2</v>
      </c>
      <c r="CJ612" s="337">
        <v>2</v>
      </c>
      <c r="CK612" s="221">
        <v>2</v>
      </c>
      <c r="CL612" s="222">
        <f t="shared" si="335"/>
        <v>25</v>
      </c>
      <c r="CM612" s="237">
        <f t="shared" si="325"/>
        <v>0.96153846153846156</v>
      </c>
      <c r="CN612" s="222">
        <f t="shared" si="326"/>
        <v>1</v>
      </c>
      <c r="CO612" s="237">
        <f t="shared" si="332"/>
        <v>3.8461538461538464E-2</v>
      </c>
      <c r="CP612" s="222">
        <f t="shared" si="327"/>
        <v>0</v>
      </c>
      <c r="CQ612" s="237">
        <f t="shared" si="328"/>
        <v>0</v>
      </c>
      <c r="CR612" s="222">
        <f t="shared" si="329"/>
        <v>0</v>
      </c>
      <c r="CS612" s="237">
        <f t="shared" si="333"/>
        <v>0</v>
      </c>
      <c r="CT612" s="223">
        <f t="shared" si="330"/>
        <v>1.9615384615384615</v>
      </c>
      <c r="CU612" s="223" t="str">
        <f t="shared" si="331"/>
        <v>Đạt mục tiêu</v>
      </c>
      <c r="CV612" s="88"/>
    </row>
    <row r="613" spans="1:100" s="12" customFormat="1" ht="45" customHeight="1">
      <c r="A613" s="1036"/>
      <c r="B613" s="1093"/>
      <c r="C613" s="1088"/>
      <c r="D613" s="1093"/>
      <c r="E613" s="1088"/>
      <c r="F613" s="1089"/>
      <c r="G613" s="52" t="s">
        <v>3020</v>
      </c>
      <c r="H613" s="52"/>
      <c r="I613" s="730" t="s">
        <v>2370</v>
      </c>
      <c r="J613" s="88"/>
      <c r="K613" s="479"/>
      <c r="L613" s="44" t="s">
        <v>32</v>
      </c>
      <c r="M613" s="212" t="s">
        <v>31</v>
      </c>
      <c r="N613" s="169" t="s">
        <v>10</v>
      </c>
      <c r="O613" s="93" t="s">
        <v>29</v>
      </c>
      <c r="P613" s="37" t="s">
        <v>24</v>
      </c>
      <c r="Q613" s="88"/>
      <c r="R613" s="88"/>
      <c r="S613" s="88"/>
      <c r="T613" s="88"/>
      <c r="U613" s="30"/>
      <c r="V613" s="88"/>
      <c r="W613" s="88"/>
      <c r="X613" s="88" t="s">
        <v>24</v>
      </c>
      <c r="Y613" s="88"/>
      <c r="Z613" s="88"/>
      <c r="AA613" s="88"/>
      <c r="AB613" s="80">
        <f t="shared" si="334"/>
        <v>1</v>
      </c>
      <c r="AC613" s="661"/>
      <c r="AD613" s="88"/>
      <c r="AE613" s="88"/>
      <c r="AF613" s="88"/>
      <c r="AG613" s="88"/>
      <c r="AH613" s="88"/>
      <c r="AI613" s="88"/>
      <c r="AJ613" s="88"/>
      <c r="AK613" s="88"/>
      <c r="AL613" s="88"/>
      <c r="AM613" s="88"/>
      <c r="AN613" s="88"/>
      <c r="AO613" s="88"/>
      <c r="AP613" s="88"/>
      <c r="AQ613" s="88"/>
      <c r="AR613" s="88"/>
      <c r="AS613" s="88"/>
      <c r="AT613" s="88"/>
      <c r="AU613" s="88"/>
      <c r="AV613" s="37"/>
      <c r="AW613" s="88"/>
      <c r="AX613" s="88"/>
      <c r="AY613" s="88"/>
      <c r="AZ613" s="88"/>
      <c r="BA613" s="49"/>
      <c r="BB613" s="49"/>
      <c r="BC613" s="49" t="s">
        <v>1183</v>
      </c>
      <c r="BD613" s="25"/>
      <c r="BE613" s="88"/>
      <c r="BF613" s="88"/>
      <c r="BG613" s="88"/>
      <c r="BH613" s="88"/>
      <c r="BI613" s="88"/>
      <c r="BJ613" s="7"/>
      <c r="BK613" s="7"/>
      <c r="BL613" s="781">
        <v>2</v>
      </c>
      <c r="BM613" s="221">
        <v>2</v>
      </c>
      <c r="BN613" s="221">
        <v>2</v>
      </c>
      <c r="BO613" s="221">
        <v>2</v>
      </c>
      <c r="BP613" s="221">
        <v>2</v>
      </c>
      <c r="BQ613" s="221">
        <v>2</v>
      </c>
      <c r="BR613" s="798">
        <v>2</v>
      </c>
      <c r="BS613" s="226">
        <v>2</v>
      </c>
      <c r="BT613" s="221">
        <v>2</v>
      </c>
      <c r="BU613" s="221">
        <v>2</v>
      </c>
      <c r="BV613" s="221">
        <v>2</v>
      </c>
      <c r="BW613" s="798">
        <v>2</v>
      </c>
      <c r="BX613" s="221">
        <v>2</v>
      </c>
      <c r="BY613" s="798">
        <v>2</v>
      </c>
      <c r="BZ613" s="798">
        <v>2</v>
      </c>
      <c r="CA613" s="221">
        <v>2</v>
      </c>
      <c r="CB613" s="221">
        <v>2</v>
      </c>
      <c r="CC613" s="221">
        <v>2</v>
      </c>
      <c r="CD613" s="337">
        <v>2</v>
      </c>
      <c r="CE613" s="221">
        <v>2</v>
      </c>
      <c r="CF613" s="221">
        <v>2</v>
      </c>
      <c r="CG613" s="221">
        <v>2</v>
      </c>
      <c r="CH613" s="221">
        <v>2</v>
      </c>
      <c r="CI613" s="221">
        <v>2</v>
      </c>
      <c r="CJ613" s="337">
        <v>2</v>
      </c>
      <c r="CK613" s="221">
        <v>2</v>
      </c>
      <c r="CL613" s="222">
        <f t="shared" si="335"/>
        <v>26</v>
      </c>
      <c r="CM613" s="237">
        <f t="shared" si="325"/>
        <v>1</v>
      </c>
      <c r="CN613" s="222">
        <f t="shared" si="326"/>
        <v>0</v>
      </c>
      <c r="CO613" s="237">
        <f t="shared" si="332"/>
        <v>0</v>
      </c>
      <c r="CP613" s="222">
        <f t="shared" si="327"/>
        <v>0</v>
      </c>
      <c r="CQ613" s="237">
        <f t="shared" si="328"/>
        <v>0</v>
      </c>
      <c r="CR613" s="222">
        <f t="shared" si="329"/>
        <v>0</v>
      </c>
      <c r="CS613" s="237">
        <f t="shared" si="333"/>
        <v>0</v>
      </c>
      <c r="CT613" s="223">
        <f t="shared" si="330"/>
        <v>2</v>
      </c>
      <c r="CU613" s="223" t="str">
        <f t="shared" si="331"/>
        <v>Đạt mục tiêu</v>
      </c>
      <c r="CV613" s="88"/>
    </row>
    <row r="614" spans="1:100" s="12" customFormat="1" ht="35.4" customHeight="1">
      <c r="A614" s="1036"/>
      <c r="B614" s="1093"/>
      <c r="C614" s="1088"/>
      <c r="D614" s="1093"/>
      <c r="E614" s="1088"/>
      <c r="F614" s="1089"/>
      <c r="G614" s="52" t="s">
        <v>3019</v>
      </c>
      <c r="H614" s="52"/>
      <c r="I614" s="730" t="s">
        <v>2370</v>
      </c>
      <c r="J614" s="88"/>
      <c r="K614" s="479"/>
      <c r="L614" s="44" t="s">
        <v>32</v>
      </c>
      <c r="M614" s="212" t="s">
        <v>31</v>
      </c>
      <c r="N614" s="169" t="s">
        <v>10</v>
      </c>
      <c r="O614" s="93" t="s">
        <v>29</v>
      </c>
      <c r="P614" s="221" t="s">
        <v>24</v>
      </c>
      <c r="Q614" s="88"/>
      <c r="R614" s="88"/>
      <c r="S614" s="88"/>
      <c r="T614" s="88"/>
      <c r="U614" s="30"/>
      <c r="V614" s="88"/>
      <c r="W614" s="88"/>
      <c r="X614" s="88" t="s">
        <v>24</v>
      </c>
      <c r="Y614" s="88"/>
      <c r="Z614" s="88"/>
      <c r="AA614" s="88"/>
      <c r="AB614" s="80">
        <f t="shared" si="334"/>
        <v>1</v>
      </c>
      <c r="AC614" s="661"/>
      <c r="AD614" s="88"/>
      <c r="AE614" s="88"/>
      <c r="AF614" s="88"/>
      <c r="AG614" s="88"/>
      <c r="AH614" s="88"/>
      <c r="AI614" s="88"/>
      <c r="AJ614" s="88"/>
      <c r="AK614" s="88"/>
      <c r="AL614" s="88"/>
      <c r="AM614" s="88"/>
      <c r="AN614" s="88"/>
      <c r="AO614" s="88"/>
      <c r="AP614" s="88"/>
      <c r="AQ614" s="88"/>
      <c r="AR614" s="88"/>
      <c r="AS614" s="88"/>
      <c r="AT614" s="88"/>
      <c r="AU614" s="88"/>
      <c r="AV614" s="55"/>
      <c r="AW614" s="88"/>
      <c r="AX614" s="88"/>
      <c r="AY614" s="88"/>
      <c r="AZ614" s="88"/>
      <c r="BA614" s="17"/>
      <c r="BB614" s="49"/>
      <c r="BC614" s="49"/>
      <c r="BD614" s="17" t="s">
        <v>1318</v>
      </c>
      <c r="BE614" s="88"/>
      <c r="BF614" s="88"/>
      <c r="BG614" s="88"/>
      <c r="BH614" s="88"/>
      <c r="BI614" s="88"/>
      <c r="BJ614" s="88"/>
      <c r="BK614" s="88"/>
      <c r="BL614" s="781">
        <v>2</v>
      </c>
      <c r="BM614" s="221">
        <v>2</v>
      </c>
      <c r="BN614" s="221">
        <v>2</v>
      </c>
      <c r="BO614" s="221">
        <v>2</v>
      </c>
      <c r="BP614" s="221">
        <v>2</v>
      </c>
      <c r="BQ614" s="221">
        <v>2</v>
      </c>
      <c r="BR614" s="798">
        <v>2</v>
      </c>
      <c r="BS614" s="226">
        <v>2</v>
      </c>
      <c r="BT614" s="221">
        <v>2</v>
      </c>
      <c r="BU614" s="221">
        <v>2</v>
      </c>
      <c r="BV614" s="221">
        <v>2</v>
      </c>
      <c r="BW614" s="798">
        <v>2</v>
      </c>
      <c r="BX614" s="221">
        <v>2</v>
      </c>
      <c r="BY614" s="798">
        <v>2</v>
      </c>
      <c r="BZ614" s="798">
        <v>2</v>
      </c>
      <c r="CA614" s="221">
        <v>2</v>
      </c>
      <c r="CB614" s="221">
        <v>2</v>
      </c>
      <c r="CC614" s="221">
        <v>2</v>
      </c>
      <c r="CD614" s="337">
        <v>2</v>
      </c>
      <c r="CE614" s="221">
        <v>2</v>
      </c>
      <c r="CF614" s="221">
        <v>2</v>
      </c>
      <c r="CG614" s="221">
        <v>2</v>
      </c>
      <c r="CH614" s="221">
        <v>2</v>
      </c>
      <c r="CI614" s="221">
        <v>2</v>
      </c>
      <c r="CJ614" s="337">
        <v>2</v>
      </c>
      <c r="CK614" s="221">
        <v>2</v>
      </c>
      <c r="CL614" s="222">
        <f t="shared" si="335"/>
        <v>26</v>
      </c>
      <c r="CM614" s="237">
        <f t="shared" si="325"/>
        <v>1</v>
      </c>
      <c r="CN614" s="222">
        <f t="shared" si="326"/>
        <v>0</v>
      </c>
      <c r="CO614" s="237">
        <f t="shared" si="332"/>
        <v>0</v>
      </c>
      <c r="CP614" s="222">
        <f t="shared" si="327"/>
        <v>0</v>
      </c>
      <c r="CQ614" s="237">
        <f t="shared" si="328"/>
        <v>0</v>
      </c>
      <c r="CR614" s="222">
        <f t="shared" si="329"/>
        <v>0</v>
      </c>
      <c r="CS614" s="237">
        <f t="shared" si="333"/>
        <v>0</v>
      </c>
      <c r="CT614" s="223">
        <f t="shared" si="330"/>
        <v>2</v>
      </c>
      <c r="CU614" s="223" t="str">
        <f t="shared" si="331"/>
        <v>Đạt mục tiêu</v>
      </c>
      <c r="CV614" s="88"/>
    </row>
    <row r="615" spans="1:100" s="1" customFormat="1" ht="35.4" customHeight="1">
      <c r="A615" s="1036">
        <v>179</v>
      </c>
      <c r="B615" s="1044" t="s">
        <v>2981</v>
      </c>
      <c r="C615" s="1033" t="s">
        <v>28</v>
      </c>
      <c r="D615" s="1024" t="s">
        <v>2658</v>
      </c>
      <c r="E615" s="1033" t="s">
        <v>26</v>
      </c>
      <c r="F615" s="1044" t="s">
        <v>1345</v>
      </c>
      <c r="G615" s="559" t="s">
        <v>2057</v>
      </c>
      <c r="H615" s="559"/>
      <c r="I615" s="626"/>
      <c r="J615" s="32" t="s">
        <v>776</v>
      </c>
      <c r="K615" s="464" t="s">
        <v>1673</v>
      </c>
      <c r="L615" s="44" t="s">
        <v>32</v>
      </c>
      <c r="M615" s="212" t="s">
        <v>31</v>
      </c>
      <c r="N615" s="169" t="s">
        <v>10</v>
      </c>
      <c r="O615" s="221" t="s">
        <v>29</v>
      </c>
      <c r="P615" s="221" t="s">
        <v>24</v>
      </c>
      <c r="Q615" s="5" t="s">
        <v>24</v>
      </c>
      <c r="R615" s="5"/>
      <c r="S615" s="5"/>
      <c r="T615" s="5"/>
      <c r="U615" s="6"/>
      <c r="V615" s="5"/>
      <c r="W615" s="5"/>
      <c r="X615" s="5"/>
      <c r="Y615" s="5"/>
      <c r="Z615" s="5"/>
      <c r="AA615" s="5"/>
      <c r="AB615" s="80">
        <f t="shared" si="334"/>
        <v>1</v>
      </c>
      <c r="AC615" s="565"/>
      <c r="AD615" s="5"/>
      <c r="AE615" s="5" t="s">
        <v>1183</v>
      </c>
      <c r="AF615" s="5"/>
      <c r="AG615" s="7"/>
      <c r="AH615" s="7"/>
      <c r="AI615" s="7"/>
      <c r="AJ615" s="7"/>
      <c r="AK615" s="7"/>
      <c r="AL615" s="7" t="s">
        <v>1183</v>
      </c>
      <c r="AM615" s="7"/>
      <c r="AN615" s="7" t="s">
        <v>1318</v>
      </c>
      <c r="AO615" s="7"/>
      <c r="AP615" s="7"/>
      <c r="AQ615" s="7"/>
      <c r="AR615" s="7"/>
      <c r="AS615" s="7"/>
      <c r="AT615" s="7"/>
      <c r="AU615" s="7"/>
      <c r="AV615" s="55"/>
      <c r="AW615" s="7"/>
      <c r="AX615" s="7"/>
      <c r="AY615" s="7"/>
      <c r="AZ615" s="7"/>
      <c r="BA615" s="7"/>
      <c r="BB615" s="7"/>
      <c r="BC615" s="7"/>
      <c r="BD615" s="7"/>
      <c r="BE615" s="7"/>
      <c r="BF615" s="7"/>
      <c r="BG615" s="7"/>
      <c r="BH615" s="7"/>
      <c r="BI615" s="7"/>
      <c r="BJ615" s="7"/>
      <c r="BK615" s="7"/>
      <c r="BL615" s="781">
        <v>2</v>
      </c>
      <c r="BM615" s="221">
        <v>2</v>
      </c>
      <c r="BN615" s="221">
        <v>2</v>
      </c>
      <c r="BO615" s="221">
        <v>2</v>
      </c>
      <c r="BP615" s="221">
        <v>2</v>
      </c>
      <c r="BQ615" s="221">
        <v>2</v>
      </c>
      <c r="BR615" s="798">
        <v>2</v>
      </c>
      <c r="BS615" s="226">
        <v>2</v>
      </c>
      <c r="BT615" s="221">
        <v>2</v>
      </c>
      <c r="BU615" s="221">
        <v>2</v>
      </c>
      <c r="BV615" s="221">
        <v>2</v>
      </c>
      <c r="BW615" s="798">
        <v>2</v>
      </c>
      <c r="BX615" s="221">
        <v>2</v>
      </c>
      <c r="BY615" s="798">
        <v>2</v>
      </c>
      <c r="BZ615" s="798">
        <v>2</v>
      </c>
      <c r="CA615" s="221">
        <v>2</v>
      </c>
      <c r="CB615" s="221">
        <v>2</v>
      </c>
      <c r="CC615" s="221">
        <v>2</v>
      </c>
      <c r="CD615" s="337">
        <v>2</v>
      </c>
      <c r="CE615" s="221">
        <v>2</v>
      </c>
      <c r="CF615" s="221">
        <v>2</v>
      </c>
      <c r="CG615" s="221">
        <v>2</v>
      </c>
      <c r="CH615" s="221">
        <v>2</v>
      </c>
      <c r="CI615" s="221">
        <v>2</v>
      </c>
      <c r="CJ615" s="337">
        <v>2</v>
      </c>
      <c r="CK615" s="221">
        <v>2</v>
      </c>
      <c r="CL615" s="222">
        <f t="shared" si="335"/>
        <v>26</v>
      </c>
      <c r="CM615" s="237">
        <f t="shared" si="325"/>
        <v>1</v>
      </c>
      <c r="CN615" s="222">
        <f t="shared" si="326"/>
        <v>0</v>
      </c>
      <c r="CO615" s="237">
        <f t="shared" si="332"/>
        <v>0</v>
      </c>
      <c r="CP615" s="222">
        <f t="shared" si="327"/>
        <v>0</v>
      </c>
      <c r="CQ615" s="237">
        <f t="shared" si="328"/>
        <v>0</v>
      </c>
      <c r="CR615" s="222">
        <f t="shared" si="329"/>
        <v>0</v>
      </c>
      <c r="CS615" s="237">
        <f t="shared" si="333"/>
        <v>0</v>
      </c>
      <c r="CT615" s="223">
        <f t="shared" si="330"/>
        <v>2</v>
      </c>
      <c r="CU615" s="223" t="str">
        <f t="shared" si="331"/>
        <v>Đạt mục tiêu</v>
      </c>
      <c r="CV615" s="5"/>
    </row>
    <row r="616" spans="1:100" s="1" customFormat="1" ht="35.4" customHeight="1">
      <c r="A616" s="1036"/>
      <c r="B616" s="1044"/>
      <c r="C616" s="1033"/>
      <c r="D616" s="1212"/>
      <c r="E616" s="1216"/>
      <c r="F616" s="1217"/>
      <c r="G616" s="532" t="s">
        <v>2243</v>
      </c>
      <c r="H616" s="559"/>
      <c r="I616" s="626"/>
      <c r="J616" s="32" t="s">
        <v>776</v>
      </c>
      <c r="K616" s="464" t="s">
        <v>1673</v>
      </c>
      <c r="L616" s="44" t="s">
        <v>32</v>
      </c>
      <c r="M616" s="212" t="s">
        <v>31</v>
      </c>
      <c r="N616" s="169" t="s">
        <v>10</v>
      </c>
      <c r="O616" s="221" t="s">
        <v>29</v>
      </c>
      <c r="P616" s="221" t="s">
        <v>24</v>
      </c>
      <c r="Q616" s="5"/>
      <c r="R616" s="5" t="s">
        <v>24</v>
      </c>
      <c r="S616" s="5"/>
      <c r="T616" s="5"/>
      <c r="U616" s="6"/>
      <c r="V616" s="5"/>
      <c r="W616" s="5"/>
      <c r="X616" s="5"/>
      <c r="Y616" s="5"/>
      <c r="Z616" s="5"/>
      <c r="AA616" s="5"/>
      <c r="AB616" s="80">
        <f t="shared" si="334"/>
        <v>1</v>
      </c>
      <c r="AC616" s="642"/>
      <c r="AD616" s="7"/>
      <c r="AE616" s="7"/>
      <c r="AF616" s="7"/>
      <c r="AG616" s="7"/>
      <c r="AH616" s="7"/>
      <c r="AI616" s="7" t="s">
        <v>1183</v>
      </c>
      <c r="AJ616" s="7"/>
      <c r="AK616" s="7"/>
      <c r="AL616" s="7"/>
      <c r="AM616" s="7"/>
      <c r="AN616" s="7"/>
      <c r="AO616" s="7"/>
      <c r="AP616" s="7"/>
      <c r="AQ616" s="7"/>
      <c r="AR616" s="7"/>
      <c r="AS616" s="7"/>
      <c r="AT616" s="7" t="s">
        <v>1318</v>
      </c>
      <c r="AU616" s="7"/>
      <c r="AV616" s="55"/>
      <c r="AW616" s="7"/>
      <c r="AX616" s="7"/>
      <c r="AY616" s="7"/>
      <c r="AZ616" s="7"/>
      <c r="BA616" s="7"/>
      <c r="BB616" s="7"/>
      <c r="BC616" s="7"/>
      <c r="BD616" s="7"/>
      <c r="BE616" s="7"/>
      <c r="BF616" s="7"/>
      <c r="BG616" s="7"/>
      <c r="BH616" s="7"/>
      <c r="BI616" s="7"/>
      <c r="BJ616" s="7"/>
      <c r="BK616" s="7"/>
      <c r="BL616" s="781">
        <v>2</v>
      </c>
      <c r="BM616" s="221">
        <v>2</v>
      </c>
      <c r="BN616" s="221">
        <v>2</v>
      </c>
      <c r="BO616" s="221">
        <v>2</v>
      </c>
      <c r="BP616" s="221">
        <v>2</v>
      </c>
      <c r="BQ616" s="221">
        <v>2</v>
      </c>
      <c r="BR616" s="798">
        <v>2</v>
      </c>
      <c r="BS616" s="226">
        <v>2</v>
      </c>
      <c r="BT616" s="221">
        <v>2</v>
      </c>
      <c r="BU616" s="221">
        <v>2</v>
      </c>
      <c r="BV616" s="221">
        <v>2</v>
      </c>
      <c r="BW616" s="798">
        <v>2</v>
      </c>
      <c r="BX616" s="221">
        <v>2</v>
      </c>
      <c r="BY616" s="798">
        <v>1</v>
      </c>
      <c r="BZ616" s="798">
        <v>2</v>
      </c>
      <c r="CA616" s="221">
        <v>2</v>
      </c>
      <c r="CB616" s="221">
        <v>2</v>
      </c>
      <c r="CC616" s="221">
        <v>2</v>
      </c>
      <c r="CD616" s="337">
        <v>2</v>
      </c>
      <c r="CE616" s="221">
        <v>2</v>
      </c>
      <c r="CF616" s="221">
        <v>2</v>
      </c>
      <c r="CG616" s="221">
        <v>2</v>
      </c>
      <c r="CH616" s="221">
        <v>2</v>
      </c>
      <c r="CI616" s="221">
        <v>2</v>
      </c>
      <c r="CJ616" s="337">
        <v>2</v>
      </c>
      <c r="CK616" s="221">
        <v>2</v>
      </c>
      <c r="CL616" s="222">
        <f t="shared" si="335"/>
        <v>25</v>
      </c>
      <c r="CM616" s="237">
        <f t="shared" si="325"/>
        <v>0.96153846153846156</v>
      </c>
      <c r="CN616" s="222">
        <f t="shared" si="326"/>
        <v>1</v>
      </c>
      <c r="CO616" s="237">
        <f t="shared" si="332"/>
        <v>3.8461538461538464E-2</v>
      </c>
      <c r="CP616" s="222">
        <f t="shared" si="327"/>
        <v>0</v>
      </c>
      <c r="CQ616" s="237">
        <f t="shared" si="328"/>
        <v>0</v>
      </c>
      <c r="CR616" s="222">
        <f t="shared" si="329"/>
        <v>0</v>
      </c>
      <c r="CS616" s="237">
        <f t="shared" si="333"/>
        <v>0</v>
      </c>
      <c r="CT616" s="223">
        <f t="shared" si="330"/>
        <v>1.9615384615384615</v>
      </c>
      <c r="CU616" s="223" t="str">
        <f t="shared" si="331"/>
        <v>Đạt mục tiêu</v>
      </c>
      <c r="CV616" s="5"/>
    </row>
    <row r="617" spans="1:100" s="1" customFormat="1" ht="60" customHeight="1">
      <c r="A617" s="1036"/>
      <c r="B617" s="1044"/>
      <c r="C617" s="1033"/>
      <c r="D617" s="1024"/>
      <c r="E617" s="1033"/>
      <c r="F617" s="1044"/>
      <c r="G617" s="157" t="s">
        <v>2445</v>
      </c>
      <c r="H617" s="292"/>
      <c r="I617" s="442"/>
      <c r="J617" s="93"/>
      <c r="K617" s="470"/>
      <c r="L617" s="16" t="s">
        <v>32</v>
      </c>
      <c r="M617" s="212" t="s">
        <v>31</v>
      </c>
      <c r="N617" s="169" t="s">
        <v>10</v>
      </c>
      <c r="O617" s="221" t="s">
        <v>29</v>
      </c>
      <c r="P617" s="221" t="s">
        <v>24</v>
      </c>
      <c r="Q617" s="5"/>
      <c r="R617" s="5"/>
      <c r="S617" s="5" t="s">
        <v>24</v>
      </c>
      <c r="T617" s="5"/>
      <c r="U617" s="6"/>
      <c r="V617" s="5"/>
      <c r="W617" s="5"/>
      <c r="X617" s="5"/>
      <c r="Y617" s="5"/>
      <c r="Z617" s="5"/>
      <c r="AA617" s="5"/>
      <c r="AB617" s="80">
        <f t="shared" si="334"/>
        <v>1</v>
      </c>
      <c r="AC617" s="642"/>
      <c r="AD617" s="7"/>
      <c r="AE617" s="7"/>
      <c r="AF617" s="7"/>
      <c r="AG617" s="7"/>
      <c r="AH617" s="7"/>
      <c r="AI617" s="7"/>
      <c r="AJ617" s="7"/>
      <c r="AK617" s="7"/>
      <c r="AL617" s="7" t="s">
        <v>1183</v>
      </c>
      <c r="AM617" s="7"/>
      <c r="AN617" s="7"/>
      <c r="AO617" s="7"/>
      <c r="AP617" s="7"/>
      <c r="AQ617" s="7"/>
      <c r="AR617" s="7"/>
      <c r="AS617" s="7"/>
      <c r="AT617" s="7" t="s">
        <v>1318</v>
      </c>
      <c r="AU617" s="7"/>
      <c r="AV617" s="55"/>
      <c r="AW617" s="7"/>
      <c r="AX617" s="7"/>
      <c r="AY617" s="7"/>
      <c r="AZ617" s="7"/>
      <c r="BA617" s="7"/>
      <c r="BB617" s="7"/>
      <c r="BC617" s="7"/>
      <c r="BD617" s="7"/>
      <c r="BE617" s="7"/>
      <c r="BF617" s="7"/>
      <c r="BG617" s="7"/>
      <c r="BH617" s="7"/>
      <c r="BI617" s="7"/>
      <c r="BJ617" s="7"/>
      <c r="BK617" s="7"/>
      <c r="BL617" s="781">
        <v>2</v>
      </c>
      <c r="BM617" s="221">
        <v>2</v>
      </c>
      <c r="BN617" s="221">
        <v>2</v>
      </c>
      <c r="BO617" s="221">
        <v>2</v>
      </c>
      <c r="BP617" s="221">
        <v>2</v>
      </c>
      <c r="BQ617" s="221">
        <v>2</v>
      </c>
      <c r="BR617" s="798">
        <v>2</v>
      </c>
      <c r="BS617" s="226">
        <v>2</v>
      </c>
      <c r="BT617" s="221">
        <v>2</v>
      </c>
      <c r="BU617" s="221">
        <v>2</v>
      </c>
      <c r="BV617" s="221">
        <v>2</v>
      </c>
      <c r="BW617" s="798">
        <v>2</v>
      </c>
      <c r="BX617" s="221">
        <v>2</v>
      </c>
      <c r="BY617" s="798">
        <v>2</v>
      </c>
      <c r="BZ617" s="798">
        <v>2</v>
      </c>
      <c r="CA617" s="221">
        <v>2</v>
      </c>
      <c r="CB617" s="221">
        <v>2</v>
      </c>
      <c r="CC617" s="221">
        <v>1</v>
      </c>
      <c r="CD617" s="337">
        <v>2</v>
      </c>
      <c r="CE617" s="221">
        <v>2</v>
      </c>
      <c r="CF617" s="221">
        <v>2</v>
      </c>
      <c r="CG617" s="221">
        <v>2</v>
      </c>
      <c r="CH617" s="221">
        <v>2</v>
      </c>
      <c r="CI617" s="221">
        <v>2</v>
      </c>
      <c r="CJ617" s="337">
        <v>2</v>
      </c>
      <c r="CK617" s="221">
        <v>2</v>
      </c>
      <c r="CL617" s="222">
        <f t="shared" si="335"/>
        <v>25</v>
      </c>
      <c r="CM617" s="237">
        <f t="shared" si="325"/>
        <v>0.96153846153846156</v>
      </c>
      <c r="CN617" s="222">
        <f t="shared" si="326"/>
        <v>1</v>
      </c>
      <c r="CO617" s="237">
        <f t="shared" si="332"/>
        <v>3.8461538461538464E-2</v>
      </c>
      <c r="CP617" s="222">
        <f t="shared" si="327"/>
        <v>0</v>
      </c>
      <c r="CQ617" s="237">
        <f t="shared" si="328"/>
        <v>0</v>
      </c>
      <c r="CR617" s="222">
        <f t="shared" si="329"/>
        <v>0</v>
      </c>
      <c r="CS617" s="237">
        <f t="shared" si="333"/>
        <v>0</v>
      </c>
      <c r="CT617" s="223">
        <f t="shared" si="330"/>
        <v>1.9615384615384615</v>
      </c>
      <c r="CU617" s="223" t="str">
        <f t="shared" si="331"/>
        <v>Đạt mục tiêu</v>
      </c>
      <c r="CV617" s="5"/>
    </row>
    <row r="618" spans="1:100" s="1" customFormat="1" ht="44.15" customHeight="1">
      <c r="A618" s="1036"/>
      <c r="B618" s="1044"/>
      <c r="C618" s="1033"/>
      <c r="D618" s="1024"/>
      <c r="E618" s="1033"/>
      <c r="F618" s="1044"/>
      <c r="G618" s="559" t="s">
        <v>2371</v>
      </c>
      <c r="H618" s="559"/>
      <c r="I618" s="626"/>
      <c r="J618" s="93"/>
      <c r="K618" s="470"/>
      <c r="L618" s="44" t="s">
        <v>32</v>
      </c>
      <c r="M618" s="212" t="s">
        <v>31</v>
      </c>
      <c r="N618" s="169" t="s">
        <v>10</v>
      </c>
      <c r="O618" s="221" t="s">
        <v>29</v>
      </c>
      <c r="P618" s="221" t="s">
        <v>24</v>
      </c>
      <c r="Q618" s="5"/>
      <c r="R618" s="5"/>
      <c r="S618" s="5"/>
      <c r="T618" s="5" t="s">
        <v>24</v>
      </c>
      <c r="U618" s="6"/>
      <c r="V618" s="5"/>
      <c r="W618" s="5"/>
      <c r="X618" s="5"/>
      <c r="Y618" s="5"/>
      <c r="Z618" s="5"/>
      <c r="AA618" s="5"/>
      <c r="AB618" s="80">
        <f t="shared" si="334"/>
        <v>1</v>
      </c>
      <c r="AC618" s="642"/>
      <c r="AD618" s="7"/>
      <c r="AE618" s="7"/>
      <c r="AF618" s="7"/>
      <c r="AG618" s="7"/>
      <c r="AH618" s="7"/>
      <c r="AI618" s="7"/>
      <c r="AJ618" s="7"/>
      <c r="AK618" s="7"/>
      <c r="AL618" s="7"/>
      <c r="AM618" s="7"/>
      <c r="AN618" s="7"/>
      <c r="AO618" s="7"/>
      <c r="AP618" s="55" t="s">
        <v>1318</v>
      </c>
      <c r="AQ618" s="55"/>
      <c r="AR618" s="55"/>
      <c r="AS618" s="7"/>
      <c r="AT618" s="7" t="s">
        <v>1318</v>
      </c>
      <c r="AU618" s="7"/>
      <c r="AV618" s="55"/>
      <c r="AW618" s="7"/>
      <c r="AX618" s="7"/>
      <c r="AY618" s="7"/>
      <c r="AZ618" s="7"/>
      <c r="BA618" s="7"/>
      <c r="BB618" s="7"/>
      <c r="BC618" s="7"/>
      <c r="BD618" s="7"/>
      <c r="BE618" s="7"/>
      <c r="BF618" s="7"/>
      <c r="BG618" s="7"/>
      <c r="BH618" s="7"/>
      <c r="BI618" s="7"/>
      <c r="BJ618" s="7"/>
      <c r="BK618" s="7"/>
      <c r="BL618" s="781">
        <v>2</v>
      </c>
      <c r="BM618" s="221">
        <v>2</v>
      </c>
      <c r="BN618" s="221">
        <v>2</v>
      </c>
      <c r="BO618" s="221">
        <v>2</v>
      </c>
      <c r="BP618" s="221">
        <v>2</v>
      </c>
      <c r="BQ618" s="221">
        <v>2</v>
      </c>
      <c r="BR618" s="798">
        <v>2</v>
      </c>
      <c r="BS618" s="226">
        <v>2</v>
      </c>
      <c r="BT618" s="221">
        <v>2</v>
      </c>
      <c r="BU618" s="221">
        <v>2</v>
      </c>
      <c r="BV618" s="221">
        <v>2</v>
      </c>
      <c r="BW618" s="798">
        <v>2</v>
      </c>
      <c r="BX618" s="221">
        <v>2</v>
      </c>
      <c r="BY618" s="798">
        <v>2</v>
      </c>
      <c r="BZ618" s="798">
        <v>2</v>
      </c>
      <c r="CA618" s="221">
        <v>2</v>
      </c>
      <c r="CB618" s="221">
        <v>2</v>
      </c>
      <c r="CC618" s="221">
        <v>2</v>
      </c>
      <c r="CD618" s="337">
        <v>2</v>
      </c>
      <c r="CE618" s="221">
        <v>2</v>
      </c>
      <c r="CF618" s="221">
        <v>2</v>
      </c>
      <c r="CG618" s="221">
        <v>2</v>
      </c>
      <c r="CH618" s="221">
        <v>2</v>
      </c>
      <c r="CI618" s="221">
        <v>2</v>
      </c>
      <c r="CJ618" s="337">
        <v>2</v>
      </c>
      <c r="CK618" s="221">
        <v>2</v>
      </c>
      <c r="CL618" s="222">
        <f t="shared" si="335"/>
        <v>26</v>
      </c>
      <c r="CM618" s="237">
        <f t="shared" si="325"/>
        <v>1</v>
      </c>
      <c r="CN618" s="222">
        <f t="shared" si="326"/>
        <v>0</v>
      </c>
      <c r="CO618" s="237">
        <f t="shared" si="332"/>
        <v>0</v>
      </c>
      <c r="CP618" s="222">
        <f t="shared" si="327"/>
        <v>0</v>
      </c>
      <c r="CQ618" s="237">
        <f t="shared" si="328"/>
        <v>0</v>
      </c>
      <c r="CR618" s="222">
        <f t="shared" si="329"/>
        <v>0</v>
      </c>
      <c r="CS618" s="237">
        <f t="shared" si="333"/>
        <v>0</v>
      </c>
      <c r="CT618" s="223">
        <f t="shared" si="330"/>
        <v>2</v>
      </c>
      <c r="CU618" s="223" t="str">
        <f t="shared" si="331"/>
        <v>Đạt mục tiêu</v>
      </c>
      <c r="CV618" s="5"/>
    </row>
    <row r="619" spans="1:100" s="1" customFormat="1" ht="58.5" customHeight="1">
      <c r="A619" s="1036"/>
      <c r="B619" s="1044"/>
      <c r="C619" s="1033"/>
      <c r="D619" s="1024"/>
      <c r="E619" s="1033"/>
      <c r="F619" s="1044"/>
      <c r="G619" s="559" t="s">
        <v>2372</v>
      </c>
      <c r="H619" s="559"/>
      <c r="I619" s="626"/>
      <c r="J619" s="93"/>
      <c r="K619" s="470"/>
      <c r="L619" s="44" t="s">
        <v>32</v>
      </c>
      <c r="M619" s="212" t="s">
        <v>31</v>
      </c>
      <c r="N619" s="169" t="s">
        <v>10</v>
      </c>
      <c r="O619" s="221" t="s">
        <v>29</v>
      </c>
      <c r="P619" s="221" t="s">
        <v>24</v>
      </c>
      <c r="Q619" s="5"/>
      <c r="R619" s="5"/>
      <c r="S619" s="5"/>
      <c r="T619" s="5"/>
      <c r="U619" s="6"/>
      <c r="V619" s="5"/>
      <c r="W619" s="5"/>
      <c r="X619" s="5"/>
      <c r="Y619" s="5"/>
      <c r="Z619" s="5" t="s">
        <v>24</v>
      </c>
      <c r="AA619" s="5"/>
      <c r="AB619" s="80">
        <f t="shared" si="334"/>
        <v>1</v>
      </c>
      <c r="AC619" s="642"/>
      <c r="AD619" s="7"/>
      <c r="AE619" s="7"/>
      <c r="AF619" s="7"/>
      <c r="AG619" s="7"/>
      <c r="AH619" s="7"/>
      <c r="AI619" s="7"/>
      <c r="AJ619" s="7"/>
      <c r="AK619" s="7"/>
      <c r="AL619" s="7"/>
      <c r="AM619" s="7"/>
      <c r="AN619" s="7"/>
      <c r="AO619" s="7"/>
      <c r="AP619" s="7"/>
      <c r="AQ619" s="7"/>
      <c r="AR619" s="7"/>
      <c r="AS619" s="7"/>
      <c r="AT619" s="7" t="s">
        <v>1318</v>
      </c>
      <c r="AU619" s="7"/>
      <c r="AV619" s="55"/>
      <c r="AW619" s="7"/>
      <c r="AX619" s="7"/>
      <c r="AY619" s="7"/>
      <c r="AZ619" s="7"/>
      <c r="BA619" s="7"/>
      <c r="BB619" s="7"/>
      <c r="BC619" s="7"/>
      <c r="BD619" s="7"/>
      <c r="BE619" s="7"/>
      <c r="BF619" s="7"/>
      <c r="BG619" s="7"/>
      <c r="BH619" s="7"/>
      <c r="BI619" s="7"/>
      <c r="BJ619" s="7"/>
      <c r="BK619" s="7"/>
      <c r="BL619" s="781">
        <v>2</v>
      </c>
      <c r="BM619" s="221">
        <v>2</v>
      </c>
      <c r="BN619" s="221">
        <v>2</v>
      </c>
      <c r="BO619" s="221">
        <v>2</v>
      </c>
      <c r="BP619" s="221">
        <v>2</v>
      </c>
      <c r="BQ619" s="221">
        <v>2</v>
      </c>
      <c r="BR619" s="798">
        <v>1</v>
      </c>
      <c r="BS619" s="226">
        <v>2</v>
      </c>
      <c r="BT619" s="221">
        <v>2</v>
      </c>
      <c r="BU619" s="221">
        <v>2</v>
      </c>
      <c r="BV619" s="221">
        <v>2</v>
      </c>
      <c r="BW619" s="798">
        <v>2</v>
      </c>
      <c r="BX619" s="221">
        <v>2</v>
      </c>
      <c r="BY619" s="798">
        <v>2</v>
      </c>
      <c r="BZ619" s="798">
        <v>2</v>
      </c>
      <c r="CA619" s="221">
        <v>2</v>
      </c>
      <c r="CB619" s="221">
        <v>2</v>
      </c>
      <c r="CC619" s="221">
        <v>2</v>
      </c>
      <c r="CD619" s="337">
        <v>2</v>
      </c>
      <c r="CE619" s="221">
        <v>2</v>
      </c>
      <c r="CF619" s="221">
        <v>2</v>
      </c>
      <c r="CG619" s="221">
        <v>2</v>
      </c>
      <c r="CH619" s="221">
        <v>2</v>
      </c>
      <c r="CI619" s="221">
        <v>2</v>
      </c>
      <c r="CJ619" s="337">
        <v>2</v>
      </c>
      <c r="CK619" s="221">
        <v>2</v>
      </c>
      <c r="CL619" s="222">
        <f t="shared" si="335"/>
        <v>25</v>
      </c>
      <c r="CM619" s="237">
        <f t="shared" si="325"/>
        <v>0.96153846153846156</v>
      </c>
      <c r="CN619" s="222">
        <f t="shared" si="326"/>
        <v>1</v>
      </c>
      <c r="CO619" s="237">
        <f t="shared" si="332"/>
        <v>3.8461538461538464E-2</v>
      </c>
      <c r="CP619" s="222">
        <f t="shared" si="327"/>
        <v>0</v>
      </c>
      <c r="CQ619" s="237">
        <f t="shared" si="328"/>
        <v>0</v>
      </c>
      <c r="CR619" s="222">
        <f t="shared" si="329"/>
        <v>0</v>
      </c>
      <c r="CS619" s="237">
        <f t="shared" si="333"/>
        <v>0</v>
      </c>
      <c r="CT619" s="223">
        <f t="shared" si="330"/>
        <v>1.9615384615384615</v>
      </c>
      <c r="CU619" s="223" t="str">
        <f t="shared" si="331"/>
        <v>Đạt mục tiêu</v>
      </c>
      <c r="CV619" s="5"/>
    </row>
    <row r="620" spans="1:100" s="1" customFormat="1" ht="58.5" customHeight="1">
      <c r="A620" s="1036"/>
      <c r="B620" s="1044"/>
      <c r="C620" s="1033"/>
      <c r="D620" s="1024"/>
      <c r="E620" s="1033"/>
      <c r="F620" s="1044"/>
      <c r="G620" s="293" t="s">
        <v>3010</v>
      </c>
      <c r="H620" s="291"/>
      <c r="I620" s="697" t="s">
        <v>2370</v>
      </c>
      <c r="J620" s="93"/>
      <c r="K620" s="470"/>
      <c r="L620" s="44" t="s">
        <v>32</v>
      </c>
      <c r="M620" s="212" t="s">
        <v>31</v>
      </c>
      <c r="N620" s="169" t="s">
        <v>10</v>
      </c>
      <c r="O620" s="221" t="s">
        <v>29</v>
      </c>
      <c r="P620" s="221" t="s">
        <v>24</v>
      </c>
      <c r="Q620" s="5"/>
      <c r="R620" s="5"/>
      <c r="S620" s="5"/>
      <c r="T620" s="5"/>
      <c r="U620" s="6" t="s">
        <v>24</v>
      </c>
      <c r="V620" s="5"/>
      <c r="W620" s="5"/>
      <c r="X620" s="5"/>
      <c r="Y620" s="5"/>
      <c r="Z620" s="5"/>
      <c r="AA620" s="5"/>
      <c r="AB620" s="80">
        <f t="shared" si="334"/>
        <v>1</v>
      </c>
      <c r="AC620" s="642"/>
      <c r="AD620" s="7"/>
      <c r="AE620" s="7"/>
      <c r="AF620" s="7"/>
      <c r="AG620" s="7"/>
      <c r="AH620" s="7"/>
      <c r="AI620" s="7"/>
      <c r="AJ620" s="7"/>
      <c r="AK620" s="7"/>
      <c r="AL620" s="7"/>
      <c r="AM620" s="7"/>
      <c r="AN620" s="7"/>
      <c r="AO620" s="7"/>
      <c r="AP620" s="7"/>
      <c r="AQ620" s="7"/>
      <c r="AR620" s="7"/>
      <c r="AS620" s="7"/>
      <c r="AT620" s="7" t="s">
        <v>1318</v>
      </c>
      <c r="AU620" s="7"/>
      <c r="AV620" s="55"/>
      <c r="AW620" s="7"/>
      <c r="AX620" s="7"/>
      <c r="AY620" s="7"/>
      <c r="AZ620" s="7"/>
      <c r="BA620" s="7"/>
      <c r="BB620" s="7"/>
      <c r="BC620" s="7"/>
      <c r="BD620" s="7"/>
      <c r="BE620" s="7"/>
      <c r="BF620" s="7"/>
      <c r="BG620" s="7"/>
      <c r="BH620" s="7"/>
      <c r="BI620" s="7"/>
      <c r="BJ620" s="7"/>
      <c r="BK620" s="7"/>
      <c r="BL620" s="781">
        <v>2</v>
      </c>
      <c r="BM620" s="221">
        <v>2</v>
      </c>
      <c r="BN620" s="221">
        <v>2</v>
      </c>
      <c r="BO620" s="221">
        <v>2</v>
      </c>
      <c r="BP620" s="221">
        <v>2</v>
      </c>
      <c r="BQ620" s="221">
        <v>2</v>
      </c>
      <c r="BR620" s="798">
        <v>2</v>
      </c>
      <c r="BS620" s="226">
        <v>2</v>
      </c>
      <c r="BT620" s="221">
        <v>2</v>
      </c>
      <c r="BU620" s="221">
        <v>2</v>
      </c>
      <c r="BV620" s="221">
        <v>2</v>
      </c>
      <c r="BW620" s="798">
        <v>2</v>
      </c>
      <c r="BX620" s="221">
        <v>2</v>
      </c>
      <c r="BY620" s="798">
        <v>2</v>
      </c>
      <c r="BZ620" s="798">
        <v>2</v>
      </c>
      <c r="CA620" s="221">
        <v>2</v>
      </c>
      <c r="CB620" s="221">
        <v>2</v>
      </c>
      <c r="CC620" s="221">
        <v>2</v>
      </c>
      <c r="CD620" s="337">
        <v>2</v>
      </c>
      <c r="CE620" s="221">
        <v>2</v>
      </c>
      <c r="CF620" s="221">
        <v>2</v>
      </c>
      <c r="CG620" s="221">
        <v>2</v>
      </c>
      <c r="CH620" s="221">
        <v>2</v>
      </c>
      <c r="CI620" s="221">
        <v>2</v>
      </c>
      <c r="CJ620" s="337">
        <v>2</v>
      </c>
      <c r="CK620" s="221">
        <v>2</v>
      </c>
      <c r="CL620" s="222">
        <f t="shared" si="335"/>
        <v>26</v>
      </c>
      <c r="CM620" s="237">
        <f t="shared" si="325"/>
        <v>1</v>
      </c>
      <c r="CN620" s="222">
        <f t="shared" si="326"/>
        <v>0</v>
      </c>
      <c r="CO620" s="237">
        <f t="shared" si="332"/>
        <v>0</v>
      </c>
      <c r="CP620" s="222">
        <f t="shared" si="327"/>
        <v>0</v>
      </c>
      <c r="CQ620" s="237">
        <f t="shared" si="328"/>
        <v>0</v>
      </c>
      <c r="CR620" s="222">
        <f t="shared" si="329"/>
        <v>0</v>
      </c>
      <c r="CS620" s="237">
        <f t="shared" si="333"/>
        <v>0</v>
      </c>
      <c r="CT620" s="223">
        <f t="shared" si="330"/>
        <v>2</v>
      </c>
      <c r="CU620" s="223" t="str">
        <f t="shared" si="331"/>
        <v>Đạt mục tiêu</v>
      </c>
      <c r="CV620" s="5"/>
    </row>
    <row r="621" spans="1:100" s="1" customFormat="1" ht="49.5" customHeight="1">
      <c r="A621" s="1036"/>
      <c r="B621" s="1044"/>
      <c r="C621" s="1033"/>
      <c r="D621" s="1024"/>
      <c r="E621" s="1033"/>
      <c r="F621" s="1044"/>
      <c r="G621" s="559" t="s">
        <v>2373</v>
      </c>
      <c r="H621" s="559"/>
      <c r="I621" s="626"/>
      <c r="J621" s="93"/>
      <c r="K621" s="470"/>
      <c r="L621" s="44" t="s">
        <v>32</v>
      </c>
      <c r="M621" s="212" t="s">
        <v>31</v>
      </c>
      <c r="N621" s="169" t="s">
        <v>10</v>
      </c>
      <c r="O621" s="221" t="s">
        <v>29</v>
      </c>
      <c r="P621" s="221" t="s">
        <v>24</v>
      </c>
      <c r="Q621" s="5"/>
      <c r="R621" s="5"/>
      <c r="S621" s="5"/>
      <c r="T621" s="5"/>
      <c r="U621" s="6"/>
      <c r="V621" s="5"/>
      <c r="W621" s="5" t="s">
        <v>24</v>
      </c>
      <c r="X621" s="5"/>
      <c r="Y621" s="5"/>
      <c r="Z621" s="5"/>
      <c r="AA621" s="5"/>
      <c r="AB621" s="80">
        <f t="shared" si="334"/>
        <v>1</v>
      </c>
      <c r="AC621" s="642"/>
      <c r="AD621" s="7"/>
      <c r="AE621" s="7"/>
      <c r="AF621" s="7"/>
      <c r="AG621" s="7"/>
      <c r="AH621" s="7"/>
      <c r="AI621" s="7"/>
      <c r="AJ621" s="7"/>
      <c r="AK621" s="7"/>
      <c r="AL621" s="7"/>
      <c r="AM621" s="7"/>
      <c r="AN621" s="7"/>
      <c r="AO621" s="7"/>
      <c r="AP621" s="7"/>
      <c r="AQ621" s="7"/>
      <c r="AR621" s="7"/>
      <c r="AS621" s="7"/>
      <c r="AT621" s="7" t="s">
        <v>1318</v>
      </c>
      <c r="AU621" s="7"/>
      <c r="AV621" s="55"/>
      <c r="AW621" s="7"/>
      <c r="AX621" s="7"/>
      <c r="AY621" s="5"/>
      <c r="AZ621" s="7" t="s">
        <v>1318</v>
      </c>
      <c r="BA621" s="7"/>
      <c r="BB621" s="7"/>
      <c r="BC621" s="7"/>
      <c r="BD621" s="7"/>
      <c r="BE621" s="7"/>
      <c r="BF621" s="7"/>
      <c r="BG621" s="7"/>
      <c r="BH621" s="7"/>
      <c r="BI621" s="7"/>
      <c r="BJ621" s="7"/>
      <c r="BK621" s="7"/>
      <c r="BL621" s="781">
        <v>2</v>
      </c>
      <c r="BM621" s="221">
        <v>2</v>
      </c>
      <c r="BN621" s="221">
        <v>2</v>
      </c>
      <c r="BO621" s="221">
        <v>2</v>
      </c>
      <c r="BP621" s="221">
        <v>1</v>
      </c>
      <c r="BQ621" s="221">
        <v>2</v>
      </c>
      <c r="BR621" s="798">
        <v>2</v>
      </c>
      <c r="BS621" s="226">
        <v>2</v>
      </c>
      <c r="BT621" s="221">
        <v>2</v>
      </c>
      <c r="BU621" s="221">
        <v>1</v>
      </c>
      <c r="BV621" s="221">
        <v>2</v>
      </c>
      <c r="BW621" s="798">
        <v>2</v>
      </c>
      <c r="BX621" s="221">
        <v>2</v>
      </c>
      <c r="BY621" s="798">
        <v>2</v>
      </c>
      <c r="BZ621" s="798">
        <v>2</v>
      </c>
      <c r="CA621" s="221">
        <v>2</v>
      </c>
      <c r="CB621" s="221">
        <v>2</v>
      </c>
      <c r="CC621" s="221">
        <v>2</v>
      </c>
      <c r="CD621" s="337">
        <v>2</v>
      </c>
      <c r="CE621" s="221">
        <v>2</v>
      </c>
      <c r="CF621" s="221">
        <v>2</v>
      </c>
      <c r="CG621" s="221">
        <v>1</v>
      </c>
      <c r="CH621" s="221">
        <v>2</v>
      </c>
      <c r="CI621" s="221">
        <v>2</v>
      </c>
      <c r="CJ621" s="337">
        <v>2</v>
      </c>
      <c r="CK621" s="221">
        <v>2</v>
      </c>
      <c r="CL621" s="222">
        <f t="shared" si="335"/>
        <v>23</v>
      </c>
      <c r="CM621" s="237">
        <f t="shared" si="325"/>
        <v>0.88461538461538458</v>
      </c>
      <c r="CN621" s="222">
        <f t="shared" si="326"/>
        <v>3</v>
      </c>
      <c r="CO621" s="237">
        <f t="shared" si="332"/>
        <v>0.11538461538461539</v>
      </c>
      <c r="CP621" s="222">
        <f t="shared" si="327"/>
        <v>0</v>
      </c>
      <c r="CQ621" s="237">
        <f t="shared" si="328"/>
        <v>0</v>
      </c>
      <c r="CR621" s="222">
        <f t="shared" si="329"/>
        <v>0</v>
      </c>
      <c r="CS621" s="237">
        <f t="shared" si="333"/>
        <v>0</v>
      </c>
      <c r="CT621" s="223">
        <f t="shared" si="330"/>
        <v>1.8846153846153846</v>
      </c>
      <c r="CU621" s="223" t="str">
        <f t="shared" si="331"/>
        <v>Đạt mục tiêu</v>
      </c>
      <c r="CV621" s="5"/>
    </row>
    <row r="622" spans="1:100" s="1" customFormat="1" ht="69" customHeight="1">
      <c r="A622" s="1036"/>
      <c r="B622" s="1044"/>
      <c r="C622" s="1033"/>
      <c r="D622" s="1024"/>
      <c r="E622" s="1033"/>
      <c r="F622" s="1044"/>
      <c r="G622" s="559" t="s">
        <v>2746</v>
      </c>
      <c r="H622" s="291"/>
      <c r="I622" s="535"/>
      <c r="J622" s="93"/>
      <c r="K622" s="470"/>
      <c r="L622" s="44" t="s">
        <v>32</v>
      </c>
      <c r="M622" s="212" t="s">
        <v>31</v>
      </c>
      <c r="N622" s="169" t="s">
        <v>10</v>
      </c>
      <c r="O622" s="221" t="s">
        <v>29</v>
      </c>
      <c r="P622" s="221" t="s">
        <v>24</v>
      </c>
      <c r="Q622" s="5"/>
      <c r="R622" s="5"/>
      <c r="S622" s="5"/>
      <c r="T622" s="5"/>
      <c r="U622" s="6"/>
      <c r="V622" s="5" t="s">
        <v>24</v>
      </c>
      <c r="W622" s="5"/>
      <c r="X622" s="5"/>
      <c r="Y622" s="5"/>
      <c r="Z622" s="5"/>
      <c r="AA622" s="5"/>
      <c r="AB622" s="80">
        <f t="shared" si="334"/>
        <v>1</v>
      </c>
      <c r="AC622" s="642"/>
      <c r="AD622" s="7"/>
      <c r="AE622" s="7"/>
      <c r="AF622" s="7"/>
      <c r="AG622" s="7"/>
      <c r="AH622" s="7"/>
      <c r="AI622" s="7"/>
      <c r="AJ622" s="7"/>
      <c r="AK622" s="7"/>
      <c r="AL622" s="7"/>
      <c r="AM622" s="7"/>
      <c r="AN622" s="7"/>
      <c r="AO622" s="7"/>
      <c r="AP622" s="7"/>
      <c r="AQ622" s="7"/>
      <c r="AR622" s="7"/>
      <c r="AS622" s="7"/>
      <c r="AT622" s="7" t="s">
        <v>1318</v>
      </c>
      <c r="AU622" s="7"/>
      <c r="AV622" s="55"/>
      <c r="AW622" s="7"/>
      <c r="AX622" s="7"/>
      <c r="AY622" s="7"/>
      <c r="AZ622" s="7"/>
      <c r="BA622" s="7"/>
      <c r="BB622" s="7"/>
      <c r="BC622" s="7"/>
      <c r="BD622" s="7"/>
      <c r="BE622" s="7"/>
      <c r="BF622" s="7"/>
      <c r="BG622" s="7"/>
      <c r="BH622" s="7"/>
      <c r="BI622" s="7"/>
      <c r="BJ622" s="7"/>
      <c r="BK622" s="7"/>
      <c r="BL622" s="781">
        <v>2</v>
      </c>
      <c r="BM622" s="221">
        <v>2</v>
      </c>
      <c r="BN622" s="221">
        <v>2</v>
      </c>
      <c r="BO622" s="221">
        <v>2</v>
      </c>
      <c r="BP622" s="221">
        <v>2</v>
      </c>
      <c r="BQ622" s="221">
        <v>2</v>
      </c>
      <c r="BR622" s="798">
        <v>2</v>
      </c>
      <c r="BS622" s="226">
        <v>2</v>
      </c>
      <c r="BT622" s="221">
        <v>2</v>
      </c>
      <c r="BU622" s="221">
        <v>2</v>
      </c>
      <c r="BV622" s="221">
        <v>2</v>
      </c>
      <c r="BW622" s="798">
        <v>1</v>
      </c>
      <c r="BX622" s="221">
        <v>2</v>
      </c>
      <c r="BY622" s="798">
        <v>2</v>
      </c>
      <c r="BZ622" s="798">
        <v>2</v>
      </c>
      <c r="CA622" s="221">
        <v>2</v>
      </c>
      <c r="CB622" s="221">
        <v>2</v>
      </c>
      <c r="CC622" s="221">
        <v>2</v>
      </c>
      <c r="CD622" s="337">
        <v>2</v>
      </c>
      <c r="CE622" s="221">
        <v>2</v>
      </c>
      <c r="CF622" s="221">
        <v>2</v>
      </c>
      <c r="CG622" s="221">
        <v>2</v>
      </c>
      <c r="CH622" s="221">
        <v>2</v>
      </c>
      <c r="CI622" s="221">
        <v>2</v>
      </c>
      <c r="CJ622" s="337">
        <v>2</v>
      </c>
      <c r="CK622" s="221">
        <v>2</v>
      </c>
      <c r="CL622" s="222">
        <f t="shared" si="335"/>
        <v>25</v>
      </c>
      <c r="CM622" s="237">
        <f t="shared" si="325"/>
        <v>0.96153846153846156</v>
      </c>
      <c r="CN622" s="222">
        <f t="shared" si="326"/>
        <v>1</v>
      </c>
      <c r="CO622" s="237">
        <f t="shared" si="332"/>
        <v>3.8461538461538464E-2</v>
      </c>
      <c r="CP622" s="222">
        <f t="shared" si="327"/>
        <v>0</v>
      </c>
      <c r="CQ622" s="237">
        <f t="shared" si="328"/>
        <v>0</v>
      </c>
      <c r="CR622" s="222">
        <f t="shared" si="329"/>
        <v>0</v>
      </c>
      <c r="CS622" s="237">
        <f t="shared" si="333"/>
        <v>0</v>
      </c>
      <c r="CT622" s="223">
        <f t="shared" si="330"/>
        <v>1.9615384615384615</v>
      </c>
      <c r="CU622" s="223" t="str">
        <f t="shared" si="331"/>
        <v>Đạt mục tiêu</v>
      </c>
      <c r="CV622" s="5"/>
    </row>
    <row r="623" spans="1:100" s="1" customFormat="1" ht="55.75" customHeight="1">
      <c r="A623" s="1036"/>
      <c r="B623" s="1044"/>
      <c r="C623" s="1033"/>
      <c r="D623" s="1024"/>
      <c r="E623" s="1033"/>
      <c r="F623" s="1044"/>
      <c r="G623" s="293" t="s">
        <v>2926</v>
      </c>
      <c r="H623" s="291"/>
      <c r="I623" s="704" t="s">
        <v>2422</v>
      </c>
      <c r="J623" s="32" t="s">
        <v>776</v>
      </c>
      <c r="K623" s="470" t="s">
        <v>1673</v>
      </c>
      <c r="L623" s="44" t="s">
        <v>32</v>
      </c>
      <c r="M623" s="212" t="s">
        <v>31</v>
      </c>
      <c r="N623" s="169" t="s">
        <v>10</v>
      </c>
      <c r="O623" s="44" t="s">
        <v>29</v>
      </c>
      <c r="P623" s="44" t="s">
        <v>24</v>
      </c>
      <c r="Q623" s="5"/>
      <c r="R623" s="5"/>
      <c r="S623" s="5"/>
      <c r="T623" s="5"/>
      <c r="U623" s="6"/>
      <c r="V623" s="5"/>
      <c r="W623" s="5" t="s">
        <v>24</v>
      </c>
      <c r="X623" s="5"/>
      <c r="Y623" s="5"/>
      <c r="Z623" s="5"/>
      <c r="AA623" s="5"/>
      <c r="AB623" s="80">
        <f t="shared" si="334"/>
        <v>1</v>
      </c>
      <c r="AC623" s="642"/>
      <c r="AD623" s="7" t="s">
        <v>1183</v>
      </c>
      <c r="AE623" s="7"/>
      <c r="AF623" s="7"/>
      <c r="AG623" s="7"/>
      <c r="AH623" s="7"/>
      <c r="AI623" s="7"/>
      <c r="AJ623" s="7"/>
      <c r="AK623" s="7"/>
      <c r="AL623" s="7"/>
      <c r="AM623" s="7"/>
      <c r="AN623" s="7"/>
      <c r="AO623" s="7"/>
      <c r="AP623" s="7"/>
      <c r="AQ623" s="7"/>
      <c r="AR623" s="7"/>
      <c r="AS623" s="7"/>
      <c r="AT623" s="7"/>
      <c r="AU623" s="7"/>
      <c r="AV623" s="55"/>
      <c r="AW623" s="7"/>
      <c r="AX623" s="7"/>
      <c r="AY623" s="7"/>
      <c r="AZ623" s="7"/>
      <c r="BA623" s="17"/>
      <c r="BB623" s="17"/>
      <c r="BC623" s="17"/>
      <c r="BD623" s="17"/>
      <c r="BE623" s="7"/>
      <c r="BF623" s="7"/>
      <c r="BG623" s="7"/>
      <c r="BH623" s="7"/>
      <c r="BI623" s="7"/>
      <c r="BJ623" s="7"/>
      <c r="BK623" s="7"/>
      <c r="BL623" s="781">
        <v>1</v>
      </c>
      <c r="BM623" s="221">
        <v>2</v>
      </c>
      <c r="BN623" s="221">
        <v>2</v>
      </c>
      <c r="BO623" s="221">
        <v>2</v>
      </c>
      <c r="BP623" s="221">
        <v>2</v>
      </c>
      <c r="BQ623" s="221">
        <v>2</v>
      </c>
      <c r="BR623" s="798">
        <v>2</v>
      </c>
      <c r="BS623" s="226">
        <v>2</v>
      </c>
      <c r="BT623" s="221">
        <v>2</v>
      </c>
      <c r="BU623" s="221">
        <v>2</v>
      </c>
      <c r="BV623" s="221">
        <v>2</v>
      </c>
      <c r="BW623" s="798">
        <v>2</v>
      </c>
      <c r="BX623" s="221">
        <v>2</v>
      </c>
      <c r="BY623" s="798">
        <v>2</v>
      </c>
      <c r="BZ623" s="798">
        <v>2</v>
      </c>
      <c r="CA623" s="221">
        <v>2</v>
      </c>
      <c r="CB623" s="221">
        <v>2</v>
      </c>
      <c r="CC623" s="221">
        <v>2</v>
      </c>
      <c r="CD623" s="337">
        <v>2</v>
      </c>
      <c r="CE623" s="221">
        <v>1</v>
      </c>
      <c r="CF623" s="221">
        <v>2</v>
      </c>
      <c r="CG623" s="221">
        <v>2</v>
      </c>
      <c r="CH623" s="221">
        <v>2</v>
      </c>
      <c r="CI623" s="221">
        <v>2</v>
      </c>
      <c r="CJ623" s="337">
        <v>2</v>
      </c>
      <c r="CK623" s="221">
        <v>2</v>
      </c>
      <c r="CL623" s="222">
        <f t="shared" si="335"/>
        <v>24</v>
      </c>
      <c r="CM623" s="237">
        <f t="shared" si="325"/>
        <v>0.92307692307692313</v>
      </c>
      <c r="CN623" s="222">
        <f t="shared" si="326"/>
        <v>2</v>
      </c>
      <c r="CO623" s="237">
        <f t="shared" si="332"/>
        <v>7.6923076923076927E-2</v>
      </c>
      <c r="CP623" s="222">
        <f t="shared" si="327"/>
        <v>0</v>
      </c>
      <c r="CQ623" s="237">
        <f t="shared" si="328"/>
        <v>0</v>
      </c>
      <c r="CR623" s="222">
        <f t="shared" si="329"/>
        <v>0</v>
      </c>
      <c r="CS623" s="237">
        <f t="shared" si="333"/>
        <v>0</v>
      </c>
      <c r="CT623" s="223">
        <f t="shared" si="330"/>
        <v>1.9230769230769231</v>
      </c>
      <c r="CU623" s="223" t="str">
        <f t="shared" si="331"/>
        <v>Đạt mục tiêu</v>
      </c>
      <c r="CV623" s="5"/>
    </row>
    <row r="624" spans="1:100" s="1" customFormat="1" ht="55.75" customHeight="1">
      <c r="A624" s="1036"/>
      <c r="B624" s="1044"/>
      <c r="C624" s="1033"/>
      <c r="D624" s="1024"/>
      <c r="E624" s="1033"/>
      <c r="F624" s="1044"/>
      <c r="G624" s="293" t="s">
        <v>2374</v>
      </c>
      <c r="H624" s="291"/>
      <c r="I624" s="442"/>
      <c r="J624" s="93"/>
      <c r="K624" s="470"/>
      <c r="L624" s="44" t="s">
        <v>32</v>
      </c>
      <c r="M624" s="212" t="s">
        <v>31</v>
      </c>
      <c r="N624" s="169" t="s">
        <v>10</v>
      </c>
      <c r="O624" s="221" t="s">
        <v>29</v>
      </c>
      <c r="P624" s="221" t="s">
        <v>24</v>
      </c>
      <c r="Q624" s="5"/>
      <c r="R624" s="5"/>
      <c r="S624" s="5"/>
      <c r="T624" s="5"/>
      <c r="U624" s="6"/>
      <c r="V624" s="5"/>
      <c r="W624" s="5"/>
      <c r="X624" s="5"/>
      <c r="Y624" s="5" t="s">
        <v>24</v>
      </c>
      <c r="Z624" s="5"/>
      <c r="AA624" s="5"/>
      <c r="AB624" s="80">
        <f t="shared" si="334"/>
        <v>1</v>
      </c>
      <c r="AC624" s="642"/>
      <c r="AD624" s="7"/>
      <c r="AE624" s="7"/>
      <c r="AF624" s="7"/>
      <c r="AG624" s="7"/>
      <c r="AH624" s="7"/>
      <c r="AI624" s="7"/>
      <c r="AJ624" s="7"/>
      <c r="AK624" s="7"/>
      <c r="AL624" s="7"/>
      <c r="AM624" s="7"/>
      <c r="AN624" s="7"/>
      <c r="AO624" s="7"/>
      <c r="AP624" s="7"/>
      <c r="AQ624" s="7"/>
      <c r="AR624" s="7"/>
      <c r="AS624" s="7"/>
      <c r="AT624" s="7" t="s">
        <v>1318</v>
      </c>
      <c r="AU624" s="7"/>
      <c r="AV624" s="55"/>
      <c r="AW624" s="7"/>
      <c r="AX624" s="7"/>
      <c r="AY624" s="7"/>
      <c r="AZ624" s="7"/>
      <c r="BA624" s="7"/>
      <c r="BB624" s="7"/>
      <c r="BC624" s="7"/>
      <c r="BD624" s="7"/>
      <c r="BE624" s="7"/>
      <c r="BF624" s="7"/>
      <c r="BG624" s="7"/>
      <c r="BH624" s="7"/>
      <c r="BI624" s="7"/>
      <c r="BJ624" s="7"/>
      <c r="BK624" s="7"/>
      <c r="BL624" s="781">
        <v>2</v>
      </c>
      <c r="BM624" s="221">
        <v>2</v>
      </c>
      <c r="BN624" s="221">
        <v>2</v>
      </c>
      <c r="BO624" s="221">
        <v>2</v>
      </c>
      <c r="BP624" s="221">
        <v>2</v>
      </c>
      <c r="BQ624" s="221">
        <v>2</v>
      </c>
      <c r="BR624" s="798">
        <v>2</v>
      </c>
      <c r="BS624" s="226">
        <v>2</v>
      </c>
      <c r="BT624" s="221">
        <v>2</v>
      </c>
      <c r="BU624" s="221">
        <v>2</v>
      </c>
      <c r="BV624" s="221">
        <v>2</v>
      </c>
      <c r="BW624" s="798">
        <v>2</v>
      </c>
      <c r="BX624" s="221">
        <v>2</v>
      </c>
      <c r="BY624" s="798">
        <v>2</v>
      </c>
      <c r="BZ624" s="798">
        <v>2</v>
      </c>
      <c r="CA624" s="221">
        <v>2</v>
      </c>
      <c r="CB624" s="221">
        <v>2</v>
      </c>
      <c r="CC624" s="221">
        <v>2</v>
      </c>
      <c r="CD624" s="337">
        <v>2</v>
      </c>
      <c r="CE624" s="221">
        <v>2</v>
      </c>
      <c r="CF624" s="221">
        <v>2</v>
      </c>
      <c r="CG624" s="221">
        <v>2</v>
      </c>
      <c r="CH624" s="221">
        <v>2</v>
      </c>
      <c r="CI624" s="221">
        <v>2</v>
      </c>
      <c r="CJ624" s="337">
        <v>2</v>
      </c>
      <c r="CK624" s="221">
        <v>2</v>
      </c>
      <c r="CL624" s="222">
        <f t="shared" si="335"/>
        <v>26</v>
      </c>
      <c r="CM624" s="237">
        <f t="shared" si="325"/>
        <v>1</v>
      </c>
      <c r="CN624" s="222">
        <f t="shared" si="326"/>
        <v>0</v>
      </c>
      <c r="CO624" s="237">
        <f t="shared" si="332"/>
        <v>0</v>
      </c>
      <c r="CP624" s="222">
        <f t="shared" si="327"/>
        <v>0</v>
      </c>
      <c r="CQ624" s="237">
        <f t="shared" si="328"/>
        <v>0</v>
      </c>
      <c r="CR624" s="222">
        <f t="shared" si="329"/>
        <v>0</v>
      </c>
      <c r="CS624" s="237">
        <f t="shared" si="333"/>
        <v>0</v>
      </c>
      <c r="CT624" s="223">
        <f t="shared" si="330"/>
        <v>2</v>
      </c>
      <c r="CU624" s="223" t="str">
        <f t="shared" si="331"/>
        <v>Đạt mục tiêu</v>
      </c>
      <c r="CV624" s="5"/>
    </row>
    <row r="625" spans="1:100" s="1" customFormat="1" ht="45.65" customHeight="1">
      <c r="A625" s="1036"/>
      <c r="B625" s="1024"/>
      <c r="C625" s="1033"/>
      <c r="D625" s="1024"/>
      <c r="E625" s="1033"/>
      <c r="F625" s="1024"/>
      <c r="G625" s="559" t="s">
        <v>2813</v>
      </c>
      <c r="H625" s="559"/>
      <c r="I625" s="442"/>
      <c r="J625" s="32" t="s">
        <v>776</v>
      </c>
      <c r="K625" s="464" t="s">
        <v>1673</v>
      </c>
      <c r="L625" s="44" t="s">
        <v>32</v>
      </c>
      <c r="M625" s="212" t="s">
        <v>31</v>
      </c>
      <c r="N625" s="169" t="s">
        <v>10</v>
      </c>
      <c r="O625" s="221" t="s">
        <v>29</v>
      </c>
      <c r="P625" s="221" t="s">
        <v>24</v>
      </c>
      <c r="Q625" s="5"/>
      <c r="R625" s="5"/>
      <c r="S625" s="5"/>
      <c r="T625" s="5"/>
      <c r="U625" s="6"/>
      <c r="V625" s="5"/>
      <c r="W625" s="5"/>
      <c r="X625" s="5"/>
      <c r="Y625" s="5"/>
      <c r="Z625" s="5" t="s">
        <v>24</v>
      </c>
      <c r="AA625" s="5"/>
      <c r="AB625" s="80">
        <f t="shared" si="334"/>
        <v>1</v>
      </c>
      <c r="AC625" s="642"/>
      <c r="AD625" s="7" t="s">
        <v>1183</v>
      </c>
      <c r="AE625" s="7"/>
      <c r="AF625" s="7"/>
      <c r="AG625" s="7"/>
      <c r="AH625" s="7"/>
      <c r="AI625" s="7"/>
      <c r="AJ625" s="7"/>
      <c r="AK625" s="7"/>
      <c r="AL625" s="7"/>
      <c r="AM625" s="7"/>
      <c r="AN625" s="7"/>
      <c r="AO625" s="7"/>
      <c r="AP625" s="7"/>
      <c r="AQ625" s="7"/>
      <c r="AR625" s="7"/>
      <c r="AS625" s="7"/>
      <c r="AT625" s="7"/>
      <c r="AU625" s="7"/>
      <c r="AV625" s="55"/>
      <c r="AW625" s="7"/>
      <c r="AX625" s="7"/>
      <c r="AY625" s="7"/>
      <c r="AZ625" s="7"/>
      <c r="BA625" s="7"/>
      <c r="BB625" s="7"/>
      <c r="BC625" s="7"/>
      <c r="BD625" s="7"/>
      <c r="BE625" s="7"/>
      <c r="BF625" s="7"/>
      <c r="BG625" s="7"/>
      <c r="BH625" s="7"/>
      <c r="BI625" s="7"/>
      <c r="BJ625" s="7"/>
      <c r="BK625" s="7"/>
      <c r="BL625" s="781">
        <v>2</v>
      </c>
      <c r="BM625" s="221">
        <v>2</v>
      </c>
      <c r="BN625" s="221">
        <v>2</v>
      </c>
      <c r="BO625" s="221">
        <v>2</v>
      </c>
      <c r="BP625" s="221">
        <v>2</v>
      </c>
      <c r="BQ625" s="221">
        <v>2</v>
      </c>
      <c r="BR625" s="798">
        <v>2</v>
      </c>
      <c r="BS625" s="226">
        <v>2</v>
      </c>
      <c r="BT625" s="221">
        <v>2</v>
      </c>
      <c r="BU625" s="221">
        <v>2</v>
      </c>
      <c r="BV625" s="221">
        <v>2</v>
      </c>
      <c r="BW625" s="798">
        <v>2</v>
      </c>
      <c r="BX625" s="221">
        <v>2</v>
      </c>
      <c r="BY625" s="798">
        <v>2</v>
      </c>
      <c r="BZ625" s="798">
        <v>2</v>
      </c>
      <c r="CA625" s="221">
        <v>2</v>
      </c>
      <c r="CB625" s="221">
        <v>2</v>
      </c>
      <c r="CC625" s="221">
        <v>2</v>
      </c>
      <c r="CD625" s="337">
        <v>2</v>
      </c>
      <c r="CE625" s="221">
        <v>2</v>
      </c>
      <c r="CF625" s="221">
        <v>2</v>
      </c>
      <c r="CG625" s="221">
        <v>2</v>
      </c>
      <c r="CH625" s="221">
        <v>2</v>
      </c>
      <c r="CI625" s="221">
        <v>2</v>
      </c>
      <c r="CJ625" s="337">
        <v>2</v>
      </c>
      <c r="CK625" s="221">
        <v>2</v>
      </c>
      <c r="CL625" s="222">
        <f t="shared" si="335"/>
        <v>26</v>
      </c>
      <c r="CM625" s="237">
        <f t="shared" si="325"/>
        <v>1</v>
      </c>
      <c r="CN625" s="222">
        <f t="shared" si="326"/>
        <v>0</v>
      </c>
      <c r="CO625" s="237">
        <f t="shared" si="332"/>
        <v>0</v>
      </c>
      <c r="CP625" s="222">
        <f t="shared" si="327"/>
        <v>0</v>
      </c>
      <c r="CQ625" s="237">
        <f t="shared" si="328"/>
        <v>0</v>
      </c>
      <c r="CR625" s="222">
        <f t="shared" si="329"/>
        <v>0</v>
      </c>
      <c r="CS625" s="237">
        <f t="shared" si="333"/>
        <v>0</v>
      </c>
      <c r="CT625" s="223">
        <f t="shared" si="330"/>
        <v>2</v>
      </c>
      <c r="CU625" s="223" t="str">
        <f t="shared" si="331"/>
        <v>Đạt mục tiêu</v>
      </c>
      <c r="CV625" s="5"/>
    </row>
    <row r="626" spans="1:100" s="1" customFormat="1" ht="45.65" customHeight="1">
      <c r="A626" s="1036"/>
      <c r="B626" s="1024"/>
      <c r="C626" s="1033"/>
      <c r="D626" s="1024"/>
      <c r="E626" s="1033"/>
      <c r="F626" s="1199"/>
      <c r="G626" s="559" t="s">
        <v>2079</v>
      </c>
      <c r="H626" s="559"/>
      <c r="I626" s="442"/>
      <c r="J626" s="93"/>
      <c r="K626" s="470"/>
      <c r="L626" s="44" t="s">
        <v>32</v>
      </c>
      <c r="M626" s="212" t="s">
        <v>31</v>
      </c>
      <c r="N626" s="169" t="s">
        <v>10</v>
      </c>
      <c r="O626" s="221" t="s">
        <v>29</v>
      </c>
      <c r="P626" s="221" t="s">
        <v>24</v>
      </c>
      <c r="Q626" s="5"/>
      <c r="R626" s="5"/>
      <c r="S626" s="5"/>
      <c r="T626" s="5"/>
      <c r="U626" s="6"/>
      <c r="V626" s="5"/>
      <c r="W626" s="5"/>
      <c r="X626" s="5"/>
      <c r="Y626" s="5"/>
      <c r="Z626" s="5"/>
      <c r="AA626" s="5" t="s">
        <v>24</v>
      </c>
      <c r="AB626" s="80">
        <f t="shared" si="334"/>
        <v>1</v>
      </c>
      <c r="AC626" s="642"/>
      <c r="AD626" s="7"/>
      <c r="AE626" s="7"/>
      <c r="AF626" s="7"/>
      <c r="AG626" s="7"/>
      <c r="AH626" s="7"/>
      <c r="AI626" s="7"/>
      <c r="AJ626" s="7"/>
      <c r="AK626" s="7"/>
      <c r="AL626" s="7"/>
      <c r="AM626" s="7"/>
      <c r="AN626" s="7"/>
      <c r="AO626" s="7"/>
      <c r="AP626" s="7"/>
      <c r="AQ626" s="7"/>
      <c r="AR626" s="7"/>
      <c r="AS626" s="7"/>
      <c r="AT626" s="7" t="s">
        <v>1318</v>
      </c>
      <c r="AU626" s="7"/>
      <c r="AV626" s="55"/>
      <c r="AW626" s="7"/>
      <c r="AX626" s="7"/>
      <c r="AY626" s="7"/>
      <c r="AZ626" s="7"/>
      <c r="BA626" s="7"/>
      <c r="BB626" s="7"/>
      <c r="BC626" s="7"/>
      <c r="BD626" s="7"/>
      <c r="BE626" s="7"/>
      <c r="BF626" s="7"/>
      <c r="BG626" s="7"/>
      <c r="BH626" s="7"/>
      <c r="BI626" s="7"/>
      <c r="BJ626" s="7"/>
      <c r="BK626" s="7"/>
      <c r="BL626" s="781">
        <v>2</v>
      </c>
      <c r="BM626" s="221">
        <v>2</v>
      </c>
      <c r="BN626" s="221">
        <v>2</v>
      </c>
      <c r="BO626" s="221">
        <v>2</v>
      </c>
      <c r="BP626" s="221">
        <v>2</v>
      </c>
      <c r="BQ626" s="221">
        <v>2</v>
      </c>
      <c r="BR626" s="798">
        <v>2</v>
      </c>
      <c r="BS626" s="226">
        <v>2</v>
      </c>
      <c r="BT626" s="221">
        <v>1</v>
      </c>
      <c r="BU626" s="221">
        <v>2</v>
      </c>
      <c r="BV626" s="221">
        <v>2</v>
      </c>
      <c r="BW626" s="798">
        <v>1</v>
      </c>
      <c r="BX626" s="221">
        <v>2</v>
      </c>
      <c r="BY626" s="798">
        <v>2</v>
      </c>
      <c r="BZ626" s="798">
        <v>2</v>
      </c>
      <c r="CA626" s="221">
        <v>2</v>
      </c>
      <c r="CB626" s="221">
        <v>2</v>
      </c>
      <c r="CC626" s="221">
        <v>1</v>
      </c>
      <c r="CD626" s="337">
        <v>2</v>
      </c>
      <c r="CE626" s="221">
        <v>2</v>
      </c>
      <c r="CF626" s="221">
        <v>2</v>
      </c>
      <c r="CG626" s="221">
        <v>2</v>
      </c>
      <c r="CH626" s="221">
        <v>2</v>
      </c>
      <c r="CI626" s="221">
        <v>2</v>
      </c>
      <c r="CJ626" s="337">
        <v>2</v>
      </c>
      <c r="CK626" s="221">
        <v>2</v>
      </c>
      <c r="CL626" s="222">
        <f t="shared" si="335"/>
        <v>23</v>
      </c>
      <c r="CM626" s="237">
        <f t="shared" si="325"/>
        <v>0.88461538461538458</v>
      </c>
      <c r="CN626" s="222">
        <f t="shared" si="326"/>
        <v>3</v>
      </c>
      <c r="CO626" s="237">
        <f t="shared" si="332"/>
        <v>0.11538461538461539</v>
      </c>
      <c r="CP626" s="222">
        <f t="shared" si="327"/>
        <v>0</v>
      </c>
      <c r="CQ626" s="237">
        <f t="shared" si="328"/>
        <v>0</v>
      </c>
      <c r="CR626" s="222">
        <f t="shared" si="329"/>
        <v>0</v>
      </c>
      <c r="CS626" s="237">
        <f t="shared" si="333"/>
        <v>0</v>
      </c>
      <c r="CT626" s="223">
        <f t="shared" si="330"/>
        <v>1.8846153846153846</v>
      </c>
      <c r="CU626" s="223" t="str">
        <f t="shared" si="331"/>
        <v>Đạt mục tiêu</v>
      </c>
      <c r="CV626" s="5"/>
    </row>
    <row r="627" spans="1:100" s="1" customFormat="1" ht="45.65" customHeight="1">
      <c r="A627" s="1036">
        <v>180</v>
      </c>
      <c r="B627" s="1079" t="s">
        <v>2999</v>
      </c>
      <c r="C627" s="215" t="s">
        <v>60</v>
      </c>
      <c r="D627" s="217" t="s">
        <v>109</v>
      </c>
      <c r="E627" s="215" t="s">
        <v>26</v>
      </c>
      <c r="F627" s="217" t="s">
        <v>354</v>
      </c>
      <c r="G627" s="292" t="s">
        <v>2170</v>
      </c>
      <c r="H627" s="292"/>
      <c r="I627" s="442"/>
      <c r="J627" s="93"/>
      <c r="K627" s="470"/>
      <c r="L627" s="44" t="s">
        <v>32</v>
      </c>
      <c r="M627" s="212" t="s">
        <v>31</v>
      </c>
      <c r="N627" s="165" t="s">
        <v>10</v>
      </c>
      <c r="O627" s="221" t="s">
        <v>29</v>
      </c>
      <c r="P627" s="221" t="s">
        <v>24</v>
      </c>
      <c r="Q627" s="5" t="s">
        <v>24</v>
      </c>
      <c r="R627" s="5"/>
      <c r="S627" s="5"/>
      <c r="T627" s="5"/>
      <c r="U627" s="6"/>
      <c r="V627" s="5"/>
      <c r="W627" s="5"/>
      <c r="X627" s="5"/>
      <c r="Y627" s="5"/>
      <c r="Z627" s="5"/>
      <c r="AA627" s="5"/>
      <c r="AB627" s="80">
        <f t="shared" si="334"/>
        <v>1</v>
      </c>
      <c r="AC627" s="565"/>
      <c r="AD627" s="5"/>
      <c r="AE627" s="5" t="s">
        <v>1318</v>
      </c>
      <c r="AF627" s="5"/>
      <c r="AG627" s="7"/>
      <c r="AH627" s="7"/>
      <c r="AI627" s="7"/>
      <c r="AJ627" s="7"/>
      <c r="AK627" s="7"/>
      <c r="AL627" s="7"/>
      <c r="AM627" s="7"/>
      <c r="AN627" s="7"/>
      <c r="AO627" s="7" t="s">
        <v>1183</v>
      </c>
      <c r="AP627" s="7"/>
      <c r="AQ627" s="7" t="s">
        <v>1318</v>
      </c>
      <c r="AR627" s="7"/>
      <c r="AS627" s="7"/>
      <c r="AT627" s="7"/>
      <c r="AU627" s="7"/>
      <c r="AV627" s="55"/>
      <c r="AW627" s="7"/>
      <c r="AX627" s="7"/>
      <c r="AY627" s="7"/>
      <c r="AZ627" s="7"/>
      <c r="BA627" s="7"/>
      <c r="BB627" s="7"/>
      <c r="BC627" s="7"/>
      <c r="BD627" s="7"/>
      <c r="BE627" s="7"/>
      <c r="BF627" s="7"/>
      <c r="BG627" s="7"/>
      <c r="BH627" s="7"/>
      <c r="BI627" s="7"/>
      <c r="BJ627" s="7"/>
      <c r="BK627" s="7"/>
      <c r="BL627" s="781">
        <v>2</v>
      </c>
      <c r="BM627" s="221">
        <v>2</v>
      </c>
      <c r="BN627" s="221">
        <v>2</v>
      </c>
      <c r="BO627" s="221">
        <v>2</v>
      </c>
      <c r="BP627" s="221">
        <v>2</v>
      </c>
      <c r="BQ627" s="221">
        <v>2</v>
      </c>
      <c r="BR627" s="798">
        <v>1</v>
      </c>
      <c r="BS627" s="226">
        <v>2</v>
      </c>
      <c r="BT627" s="221">
        <v>2</v>
      </c>
      <c r="BU627" s="221">
        <v>2</v>
      </c>
      <c r="BV627" s="221">
        <v>2</v>
      </c>
      <c r="BW627" s="798">
        <v>2</v>
      </c>
      <c r="BX627" s="221">
        <v>2</v>
      </c>
      <c r="BY627" s="798">
        <v>2</v>
      </c>
      <c r="BZ627" s="798">
        <v>2</v>
      </c>
      <c r="CA627" s="221">
        <v>2</v>
      </c>
      <c r="CB627" s="221">
        <v>2</v>
      </c>
      <c r="CC627" s="221">
        <v>2</v>
      </c>
      <c r="CD627" s="337">
        <v>2</v>
      </c>
      <c r="CE627" s="221">
        <v>2</v>
      </c>
      <c r="CF627" s="221">
        <v>2</v>
      </c>
      <c r="CG627" s="221">
        <v>1</v>
      </c>
      <c r="CH627" s="221">
        <v>2</v>
      </c>
      <c r="CI627" s="221">
        <v>2</v>
      </c>
      <c r="CJ627" s="337">
        <v>2</v>
      </c>
      <c r="CK627" s="221">
        <v>2</v>
      </c>
      <c r="CL627" s="222">
        <f t="shared" si="335"/>
        <v>24</v>
      </c>
      <c r="CM627" s="237">
        <f t="shared" si="325"/>
        <v>0.92307692307692313</v>
      </c>
      <c r="CN627" s="222">
        <f t="shared" si="326"/>
        <v>2</v>
      </c>
      <c r="CO627" s="237">
        <f t="shared" si="332"/>
        <v>7.6923076923076927E-2</v>
      </c>
      <c r="CP627" s="222">
        <f t="shared" si="327"/>
        <v>0</v>
      </c>
      <c r="CQ627" s="237">
        <f t="shared" si="328"/>
        <v>0</v>
      </c>
      <c r="CR627" s="222">
        <f t="shared" si="329"/>
        <v>0</v>
      </c>
      <c r="CS627" s="237">
        <f t="shared" si="333"/>
        <v>0</v>
      </c>
      <c r="CT627" s="223">
        <f t="shared" si="330"/>
        <v>1.9230769230769231</v>
      </c>
      <c r="CU627" s="223" t="str">
        <f t="shared" si="331"/>
        <v>Đạt mục tiêu</v>
      </c>
      <c r="CV627" s="5"/>
    </row>
    <row r="628" spans="1:100" s="1" customFormat="1" ht="45.65" customHeight="1">
      <c r="A628" s="1036"/>
      <c r="B628" s="1079"/>
      <c r="C628" s="215" t="s">
        <v>60</v>
      </c>
      <c r="D628" s="217" t="s">
        <v>109</v>
      </c>
      <c r="E628" s="215" t="s">
        <v>26</v>
      </c>
      <c r="F628" s="217" t="s">
        <v>354</v>
      </c>
      <c r="G628" s="157" t="s">
        <v>2242</v>
      </c>
      <c r="H628" s="157"/>
      <c r="I628" s="609"/>
      <c r="J628" s="93"/>
      <c r="K628" s="470"/>
      <c r="L628" s="44" t="s">
        <v>32</v>
      </c>
      <c r="M628" s="212" t="s">
        <v>31</v>
      </c>
      <c r="N628" s="165" t="s">
        <v>10</v>
      </c>
      <c r="O628" s="221" t="s">
        <v>29</v>
      </c>
      <c r="P628" s="221" t="s">
        <v>24</v>
      </c>
      <c r="Q628" s="5"/>
      <c r="R628" s="5" t="s">
        <v>24</v>
      </c>
      <c r="S628" s="5"/>
      <c r="T628" s="5"/>
      <c r="U628" s="6"/>
      <c r="V628" s="5"/>
      <c r="W628" s="5"/>
      <c r="X628" s="5"/>
      <c r="Y628" s="5"/>
      <c r="Z628" s="5"/>
      <c r="AA628" s="5"/>
      <c r="AB628" s="80">
        <f t="shared" si="334"/>
        <v>1</v>
      </c>
      <c r="AC628" s="642"/>
      <c r="AD628" s="7"/>
      <c r="AE628" s="7"/>
      <c r="AF628" s="7"/>
      <c r="AG628" s="7"/>
      <c r="AH628" s="7"/>
      <c r="AI628" s="7" t="s">
        <v>1318</v>
      </c>
      <c r="AJ628" s="7"/>
      <c r="AK628" s="7"/>
      <c r="AL628" s="7"/>
      <c r="AM628" s="7"/>
      <c r="AN628" s="7"/>
      <c r="AO628" s="7" t="s">
        <v>1183</v>
      </c>
      <c r="AP628" s="7"/>
      <c r="AQ628" s="7" t="s">
        <v>1318</v>
      </c>
      <c r="AR628" s="7"/>
      <c r="AS628" s="7"/>
      <c r="AT628" s="7"/>
      <c r="AU628" s="7"/>
      <c r="AV628" s="55"/>
      <c r="AW628" s="7"/>
      <c r="AX628" s="7"/>
      <c r="AY628" s="7"/>
      <c r="AZ628" s="7"/>
      <c r="BA628" s="7"/>
      <c r="BB628" s="7"/>
      <c r="BC628" s="7"/>
      <c r="BD628" s="7"/>
      <c r="BE628" s="7"/>
      <c r="BF628" s="7"/>
      <c r="BG628" s="7"/>
      <c r="BH628" s="7"/>
      <c r="BI628" s="7"/>
      <c r="BJ628" s="7"/>
      <c r="BK628" s="7"/>
      <c r="BL628" s="781">
        <v>2</v>
      </c>
      <c r="BM628" s="221">
        <v>2</v>
      </c>
      <c r="BN628" s="221">
        <v>2</v>
      </c>
      <c r="BO628" s="221">
        <v>2</v>
      </c>
      <c r="BP628" s="221">
        <v>2</v>
      </c>
      <c r="BQ628" s="221">
        <v>2</v>
      </c>
      <c r="BR628" s="798">
        <v>2</v>
      </c>
      <c r="BS628" s="226">
        <v>2</v>
      </c>
      <c r="BT628" s="221">
        <v>2</v>
      </c>
      <c r="BU628" s="221">
        <v>2</v>
      </c>
      <c r="BV628" s="221">
        <v>2</v>
      </c>
      <c r="BW628" s="798">
        <v>2</v>
      </c>
      <c r="BX628" s="221">
        <v>2</v>
      </c>
      <c r="BY628" s="798">
        <v>2</v>
      </c>
      <c r="BZ628" s="798">
        <v>2</v>
      </c>
      <c r="CA628" s="221">
        <v>2</v>
      </c>
      <c r="CB628" s="221">
        <v>1</v>
      </c>
      <c r="CC628" s="221">
        <v>2</v>
      </c>
      <c r="CD628" s="337">
        <v>1</v>
      </c>
      <c r="CE628" s="221">
        <v>2</v>
      </c>
      <c r="CF628" s="221">
        <v>2</v>
      </c>
      <c r="CG628" s="221">
        <v>2</v>
      </c>
      <c r="CH628" s="221">
        <v>2</v>
      </c>
      <c r="CI628" s="221">
        <v>2</v>
      </c>
      <c r="CJ628" s="337">
        <v>2</v>
      </c>
      <c r="CK628" s="221">
        <v>2</v>
      </c>
      <c r="CL628" s="222">
        <f t="shared" si="335"/>
        <v>24</v>
      </c>
      <c r="CM628" s="237">
        <f t="shared" si="325"/>
        <v>0.92307692307692313</v>
      </c>
      <c r="CN628" s="222">
        <f t="shared" si="326"/>
        <v>2</v>
      </c>
      <c r="CO628" s="237">
        <f t="shared" si="332"/>
        <v>7.6923076923076927E-2</v>
      </c>
      <c r="CP628" s="222">
        <f t="shared" si="327"/>
        <v>0</v>
      </c>
      <c r="CQ628" s="237">
        <f t="shared" si="328"/>
        <v>0</v>
      </c>
      <c r="CR628" s="222">
        <f t="shared" si="329"/>
        <v>0</v>
      </c>
      <c r="CS628" s="237">
        <f t="shared" si="333"/>
        <v>0</v>
      </c>
      <c r="CT628" s="223">
        <f t="shared" si="330"/>
        <v>1.9230769230769231</v>
      </c>
      <c r="CU628" s="223" t="str">
        <f t="shared" si="331"/>
        <v>Đạt mục tiêu</v>
      </c>
      <c r="CV628" s="5"/>
    </row>
    <row r="629" spans="1:100" s="1" customFormat="1" ht="45.65" customHeight="1">
      <c r="A629" s="1036"/>
      <c r="B629" s="1079"/>
      <c r="C629" s="215" t="s">
        <v>60</v>
      </c>
      <c r="D629" s="217" t="s">
        <v>109</v>
      </c>
      <c r="E629" s="215" t="s">
        <v>26</v>
      </c>
      <c r="F629" s="217" t="s">
        <v>354</v>
      </c>
      <c r="G629" s="157" t="s">
        <v>2896</v>
      </c>
      <c r="H629" s="292"/>
      <c r="I629" s="731" t="s">
        <v>2468</v>
      </c>
      <c r="J629" s="93"/>
      <c r="K629" s="470"/>
      <c r="L629" s="44" t="s">
        <v>32</v>
      </c>
      <c r="M629" s="212" t="s">
        <v>31</v>
      </c>
      <c r="N629" s="165" t="s">
        <v>10</v>
      </c>
      <c r="O629" s="221" t="s">
        <v>29</v>
      </c>
      <c r="P629" s="221" t="s">
        <v>24</v>
      </c>
      <c r="Q629" s="5"/>
      <c r="R629" s="5"/>
      <c r="S629" s="5" t="s">
        <v>24</v>
      </c>
      <c r="T629" s="5"/>
      <c r="U629" s="6"/>
      <c r="V629" s="5"/>
      <c r="W629" s="5"/>
      <c r="X629" s="5"/>
      <c r="Y629" s="5"/>
      <c r="Z629" s="5"/>
      <c r="AA629" s="5"/>
      <c r="AB629" s="80">
        <f t="shared" si="334"/>
        <v>1</v>
      </c>
      <c r="AC629" s="642"/>
      <c r="AD629" s="7"/>
      <c r="AE629" s="7"/>
      <c r="AF629" s="7"/>
      <c r="AG629" s="7"/>
      <c r="AH629" s="7"/>
      <c r="AI629" s="7"/>
      <c r="AJ629" s="7"/>
      <c r="AK629" s="7" t="s">
        <v>1318</v>
      </c>
      <c r="AL629" s="7"/>
      <c r="AM629" s="7"/>
      <c r="AN629" s="7"/>
      <c r="AO629" s="7" t="s">
        <v>1183</v>
      </c>
      <c r="AP629" s="7"/>
      <c r="AQ629" s="7" t="s">
        <v>1318</v>
      </c>
      <c r="AR629" s="7"/>
      <c r="AS629" s="7"/>
      <c r="AT629" s="7"/>
      <c r="AU629" s="7"/>
      <c r="AV629" s="55"/>
      <c r="AW629" s="7"/>
      <c r="AX629" s="7"/>
      <c r="AY629" s="7"/>
      <c r="AZ629" s="7"/>
      <c r="BA629" s="7"/>
      <c r="BB629" s="7"/>
      <c r="BC629" s="7"/>
      <c r="BD629" s="7"/>
      <c r="BE629" s="7"/>
      <c r="BF629" s="7"/>
      <c r="BG629" s="7"/>
      <c r="BH629" s="7"/>
      <c r="BI629" s="7"/>
      <c r="BJ629" s="7"/>
      <c r="BK629" s="7"/>
      <c r="BL629" s="781">
        <v>2</v>
      </c>
      <c r="BM629" s="221">
        <v>2</v>
      </c>
      <c r="BN629" s="221">
        <v>2</v>
      </c>
      <c r="BO629" s="221">
        <v>2</v>
      </c>
      <c r="BP629" s="221">
        <v>1</v>
      </c>
      <c r="BQ629" s="221">
        <v>2</v>
      </c>
      <c r="BR629" s="798">
        <v>2</v>
      </c>
      <c r="BS629" s="226">
        <v>2</v>
      </c>
      <c r="BT629" s="221">
        <v>1</v>
      </c>
      <c r="BU629" s="221">
        <v>2</v>
      </c>
      <c r="BV629" s="221">
        <v>2</v>
      </c>
      <c r="BW629" s="798">
        <v>2</v>
      </c>
      <c r="BX629" s="221">
        <v>2</v>
      </c>
      <c r="BY629" s="798">
        <v>2</v>
      </c>
      <c r="BZ629" s="798">
        <v>1</v>
      </c>
      <c r="CA629" s="221">
        <v>2</v>
      </c>
      <c r="CB629" s="221">
        <v>2</v>
      </c>
      <c r="CC629" s="221">
        <v>2</v>
      </c>
      <c r="CD629" s="337">
        <v>2</v>
      </c>
      <c r="CE629" s="221">
        <v>2</v>
      </c>
      <c r="CF629" s="221">
        <v>2</v>
      </c>
      <c r="CG629" s="221">
        <v>2</v>
      </c>
      <c r="CH629" s="221">
        <v>2</v>
      </c>
      <c r="CI629" s="221">
        <v>2</v>
      </c>
      <c r="CJ629" s="337">
        <v>2</v>
      </c>
      <c r="CK629" s="221">
        <v>2</v>
      </c>
      <c r="CL629" s="222">
        <f t="shared" si="335"/>
        <v>23</v>
      </c>
      <c r="CM629" s="237">
        <f t="shared" si="325"/>
        <v>0.88461538461538458</v>
      </c>
      <c r="CN629" s="222">
        <f t="shared" si="326"/>
        <v>3</v>
      </c>
      <c r="CO629" s="237">
        <f t="shared" si="332"/>
        <v>0.11538461538461539</v>
      </c>
      <c r="CP629" s="222">
        <f t="shared" si="327"/>
        <v>0</v>
      </c>
      <c r="CQ629" s="237">
        <f t="shared" si="328"/>
        <v>0</v>
      </c>
      <c r="CR629" s="222">
        <f t="shared" si="329"/>
        <v>0</v>
      </c>
      <c r="CS629" s="237">
        <f t="shared" si="333"/>
        <v>0</v>
      </c>
      <c r="CT629" s="223">
        <f t="shared" si="330"/>
        <v>1.8846153846153846</v>
      </c>
      <c r="CU629" s="223" t="str">
        <f t="shared" si="331"/>
        <v>Đạt mục tiêu</v>
      </c>
      <c r="CV629" s="5"/>
    </row>
    <row r="630" spans="1:100" s="1" customFormat="1" ht="45.65" customHeight="1">
      <c r="A630" s="1036"/>
      <c r="B630" s="1079"/>
      <c r="C630" s="215" t="s">
        <v>60</v>
      </c>
      <c r="D630" s="217" t="s">
        <v>2375</v>
      </c>
      <c r="E630" s="215" t="s">
        <v>26</v>
      </c>
      <c r="F630" s="217" t="s">
        <v>354</v>
      </c>
      <c r="G630" s="292" t="s">
        <v>2998</v>
      </c>
      <c r="H630" s="391"/>
      <c r="I630" s="729" t="s">
        <v>2469</v>
      </c>
      <c r="J630" s="93"/>
      <c r="K630" s="470"/>
      <c r="L630" s="44" t="s">
        <v>32</v>
      </c>
      <c r="M630" s="212" t="s">
        <v>31</v>
      </c>
      <c r="N630" s="165" t="s">
        <v>10</v>
      </c>
      <c r="O630" s="221" t="s">
        <v>29</v>
      </c>
      <c r="P630" s="221" t="s">
        <v>24</v>
      </c>
      <c r="Q630" s="5"/>
      <c r="R630" s="5"/>
      <c r="S630" s="5"/>
      <c r="T630" s="5" t="s">
        <v>24</v>
      </c>
      <c r="U630" s="6"/>
      <c r="V630" s="5"/>
      <c r="W630" s="5"/>
      <c r="X630" s="5"/>
      <c r="Y630" s="5"/>
      <c r="Z630" s="5"/>
      <c r="AA630" s="5"/>
      <c r="AB630" s="80">
        <f t="shared" si="334"/>
        <v>1</v>
      </c>
      <c r="AC630" s="642"/>
      <c r="AD630" s="7"/>
      <c r="AE630" s="7"/>
      <c r="AF630" s="7"/>
      <c r="AG630" s="7"/>
      <c r="AH630" s="7"/>
      <c r="AI630" s="7"/>
      <c r="AJ630" s="7"/>
      <c r="AK630" s="7"/>
      <c r="AL630" s="7"/>
      <c r="AM630" s="7"/>
      <c r="AN630" s="7"/>
      <c r="AO630" s="7"/>
      <c r="AP630" s="55" t="s">
        <v>1183</v>
      </c>
      <c r="AQ630" s="55" t="s">
        <v>1318</v>
      </c>
      <c r="AR630" s="55"/>
      <c r="AS630" s="7"/>
      <c r="AT630" s="7"/>
      <c r="AU630" s="7"/>
      <c r="AV630" s="55"/>
      <c r="AW630" s="7"/>
      <c r="AX630" s="7"/>
      <c r="AY630" s="7"/>
      <c r="AZ630" s="7"/>
      <c r="BA630" s="7"/>
      <c r="BB630" s="7"/>
      <c r="BC630" s="7"/>
      <c r="BD630" s="7"/>
      <c r="BE630" s="7"/>
      <c r="BF630" s="7"/>
      <c r="BG630" s="7"/>
      <c r="BH630" s="7"/>
      <c r="BI630" s="7"/>
      <c r="BJ630" s="7"/>
      <c r="BK630" s="7"/>
      <c r="BL630" s="781">
        <v>2</v>
      </c>
      <c r="BM630" s="221">
        <v>2</v>
      </c>
      <c r="BN630" s="221">
        <v>2</v>
      </c>
      <c r="BO630" s="221">
        <v>2</v>
      </c>
      <c r="BP630" s="221">
        <v>2</v>
      </c>
      <c r="BQ630" s="221">
        <v>2</v>
      </c>
      <c r="BR630" s="798">
        <v>2</v>
      </c>
      <c r="BS630" s="226">
        <v>2</v>
      </c>
      <c r="BT630" s="221">
        <v>2</v>
      </c>
      <c r="BU630" s="221">
        <v>2</v>
      </c>
      <c r="BV630" s="221">
        <v>2</v>
      </c>
      <c r="BW630" s="798">
        <v>2</v>
      </c>
      <c r="BX630" s="221">
        <v>2</v>
      </c>
      <c r="BY630" s="798">
        <v>2</v>
      </c>
      <c r="BZ630" s="798">
        <v>2</v>
      </c>
      <c r="CA630" s="221">
        <v>2</v>
      </c>
      <c r="CB630" s="221">
        <v>2</v>
      </c>
      <c r="CC630" s="221">
        <v>2</v>
      </c>
      <c r="CD630" s="337">
        <v>2</v>
      </c>
      <c r="CE630" s="221">
        <v>2</v>
      </c>
      <c r="CF630" s="221">
        <v>2</v>
      </c>
      <c r="CG630" s="221">
        <v>2</v>
      </c>
      <c r="CH630" s="221">
        <v>2</v>
      </c>
      <c r="CI630" s="221">
        <v>2</v>
      </c>
      <c r="CJ630" s="337">
        <v>2</v>
      </c>
      <c r="CK630" s="221">
        <v>2</v>
      </c>
      <c r="CL630" s="222">
        <f t="shared" si="335"/>
        <v>26</v>
      </c>
      <c r="CM630" s="237">
        <f t="shared" si="325"/>
        <v>1</v>
      </c>
      <c r="CN630" s="222">
        <f t="shared" si="326"/>
        <v>0</v>
      </c>
      <c r="CO630" s="237">
        <f t="shared" si="332"/>
        <v>0</v>
      </c>
      <c r="CP630" s="222">
        <f t="shared" si="327"/>
        <v>0</v>
      </c>
      <c r="CQ630" s="237">
        <f t="shared" si="328"/>
        <v>0</v>
      </c>
      <c r="CR630" s="222">
        <f t="shared" si="329"/>
        <v>0</v>
      </c>
      <c r="CS630" s="237">
        <f t="shared" si="333"/>
        <v>0</v>
      </c>
      <c r="CT630" s="223">
        <f t="shared" si="330"/>
        <v>2</v>
      </c>
      <c r="CU630" s="223" t="str">
        <f t="shared" si="331"/>
        <v>Đạt mục tiêu</v>
      </c>
      <c r="CV630" s="5"/>
    </row>
    <row r="631" spans="1:100" s="1" customFormat="1" ht="45.65" customHeight="1">
      <c r="A631" s="1036"/>
      <c r="B631" s="1079"/>
      <c r="C631" s="215" t="s">
        <v>60</v>
      </c>
      <c r="D631" s="217" t="s">
        <v>109</v>
      </c>
      <c r="E631" s="215" t="s">
        <v>26</v>
      </c>
      <c r="F631" s="217" t="s">
        <v>2868</v>
      </c>
      <c r="G631" s="760" t="s">
        <v>3009</v>
      </c>
      <c r="H631" s="391"/>
      <c r="I631" s="697" t="s">
        <v>2370</v>
      </c>
      <c r="J631" s="93"/>
      <c r="K631" s="470"/>
      <c r="L631" s="44" t="s">
        <v>32</v>
      </c>
      <c r="M631" s="212" t="s">
        <v>31</v>
      </c>
      <c r="N631" s="165" t="s">
        <v>10</v>
      </c>
      <c r="O631" s="221" t="s">
        <v>29</v>
      </c>
      <c r="P631" s="221" t="s">
        <v>24</v>
      </c>
      <c r="Q631" s="5"/>
      <c r="R631" s="5"/>
      <c r="S631" s="5"/>
      <c r="T631" s="5"/>
      <c r="U631" s="6" t="s">
        <v>24</v>
      </c>
      <c r="V631" s="5"/>
      <c r="W631" s="5"/>
      <c r="X631" s="5"/>
      <c r="Y631" s="5"/>
      <c r="Z631" s="5"/>
      <c r="AA631" s="5"/>
      <c r="AB631" s="80">
        <f t="shared" si="334"/>
        <v>1</v>
      </c>
      <c r="AC631" s="642"/>
      <c r="AD631" s="7"/>
      <c r="AE631" s="7"/>
      <c r="AF631" s="7"/>
      <c r="AG631" s="7"/>
      <c r="AH631" s="7"/>
      <c r="AI631" s="7"/>
      <c r="AJ631" s="7"/>
      <c r="AK631" s="7"/>
      <c r="AL631" s="7"/>
      <c r="AM631" s="7"/>
      <c r="AN631" s="7"/>
      <c r="AO631" s="7" t="s">
        <v>1183</v>
      </c>
      <c r="AP631" s="7"/>
      <c r="AQ631" s="7" t="s">
        <v>1318</v>
      </c>
      <c r="AR631" s="7"/>
      <c r="AS631" s="7"/>
      <c r="AT631" s="7"/>
      <c r="AU631" s="7"/>
      <c r="AV631" s="55"/>
      <c r="AW631" s="7"/>
      <c r="AX631" s="7"/>
      <c r="AY631" s="7"/>
      <c r="AZ631" s="7"/>
      <c r="BA631" s="7"/>
      <c r="BB631" s="7"/>
      <c r="BC631" s="7"/>
      <c r="BD631" s="7"/>
      <c r="BE631" s="7"/>
      <c r="BF631" s="7"/>
      <c r="BG631" s="7"/>
      <c r="BH631" s="7"/>
      <c r="BI631" s="7"/>
      <c r="BJ631" s="7"/>
      <c r="BK631" s="7"/>
      <c r="BL631" s="781" t="s">
        <v>2281</v>
      </c>
      <c r="BM631" s="221" t="s">
        <v>2281</v>
      </c>
      <c r="BN631" s="221" t="s">
        <v>2281</v>
      </c>
      <c r="BO631" s="221" t="s">
        <v>2281</v>
      </c>
      <c r="BP631" s="221" t="s">
        <v>2281</v>
      </c>
      <c r="BQ631" s="221" t="s">
        <v>2281</v>
      </c>
      <c r="BR631" s="798" t="s">
        <v>2281</v>
      </c>
      <c r="BS631" s="226" t="s">
        <v>2281</v>
      </c>
      <c r="BT631" s="221" t="s">
        <v>2281</v>
      </c>
      <c r="BU631" s="221" t="s">
        <v>2281</v>
      </c>
      <c r="BV631" s="221" t="s">
        <v>2281</v>
      </c>
      <c r="BW631" s="798" t="s">
        <v>2281</v>
      </c>
      <c r="BX631" s="221" t="s">
        <v>2281</v>
      </c>
      <c r="BY631" s="798" t="s">
        <v>2281</v>
      </c>
      <c r="BZ631" s="798" t="s">
        <v>2281</v>
      </c>
      <c r="CA631" s="221" t="s">
        <v>2281</v>
      </c>
      <c r="CB631" s="221" t="s">
        <v>2281</v>
      </c>
      <c r="CC631" s="221" t="s">
        <v>2281</v>
      </c>
      <c r="CD631" s="337" t="s">
        <v>2281</v>
      </c>
      <c r="CE631" s="221" t="s">
        <v>2281</v>
      </c>
      <c r="CF631" s="221" t="s">
        <v>2281</v>
      </c>
      <c r="CG631" s="221" t="s">
        <v>2281</v>
      </c>
      <c r="CH631" s="221" t="s">
        <v>2281</v>
      </c>
      <c r="CI631" s="221" t="s">
        <v>2281</v>
      </c>
      <c r="CJ631" s="337" t="s">
        <v>2281</v>
      </c>
      <c r="CK631" s="221" t="s">
        <v>2281</v>
      </c>
      <c r="CL631" s="222">
        <f t="shared" si="335"/>
        <v>0</v>
      </c>
      <c r="CM631" s="237">
        <f t="shared" si="325"/>
        <v>0</v>
      </c>
      <c r="CN631" s="222">
        <f t="shared" si="326"/>
        <v>0</v>
      </c>
      <c r="CO631" s="237">
        <f t="shared" si="332"/>
        <v>0</v>
      </c>
      <c r="CP631" s="222">
        <f t="shared" si="327"/>
        <v>0</v>
      </c>
      <c r="CQ631" s="237">
        <f t="shared" si="328"/>
        <v>0</v>
      </c>
      <c r="CR631" s="222">
        <f t="shared" si="329"/>
        <v>26</v>
      </c>
      <c r="CS631" s="237">
        <f t="shared" si="333"/>
        <v>1</v>
      </c>
      <c r="CT631" s="223" t="e">
        <f t="shared" si="330"/>
        <v>#DIV/0!</v>
      </c>
      <c r="CU631" s="223" t="str">
        <f t="shared" si="331"/>
        <v>KĐG</v>
      </c>
      <c r="CV631" s="5"/>
    </row>
    <row r="632" spans="1:100" s="1" customFormat="1" ht="45.65" customHeight="1">
      <c r="A632" s="1036"/>
      <c r="B632" s="1079"/>
      <c r="C632" s="215" t="s">
        <v>60</v>
      </c>
      <c r="D632" s="217" t="s">
        <v>109</v>
      </c>
      <c r="E632" s="215" t="s">
        <v>26</v>
      </c>
      <c r="F632" s="217" t="s">
        <v>354</v>
      </c>
      <c r="G632" s="157" t="s">
        <v>2376</v>
      </c>
      <c r="H632" s="157"/>
      <c r="I632" s="609"/>
      <c r="J632" s="93"/>
      <c r="K632" s="470"/>
      <c r="L632" s="44" t="s">
        <v>32</v>
      </c>
      <c r="M632" s="212" t="s">
        <v>31</v>
      </c>
      <c r="N632" s="165" t="s">
        <v>10</v>
      </c>
      <c r="O632" s="221" t="s">
        <v>29</v>
      </c>
      <c r="P632" s="221" t="s">
        <v>24</v>
      </c>
      <c r="Q632" s="5"/>
      <c r="R632" s="5"/>
      <c r="S632" s="5"/>
      <c r="T632" s="5"/>
      <c r="U632" s="6"/>
      <c r="V632" s="5"/>
      <c r="W632" s="5"/>
      <c r="X632" s="5"/>
      <c r="Y632" s="5" t="s">
        <v>24</v>
      </c>
      <c r="Z632" s="5"/>
      <c r="AA632" s="5"/>
      <c r="AB632" s="80">
        <f t="shared" si="334"/>
        <v>1</v>
      </c>
      <c r="AC632" s="642"/>
      <c r="AD632" s="7"/>
      <c r="AE632" s="7"/>
      <c r="AF632" s="7"/>
      <c r="AG632" s="7"/>
      <c r="AH632" s="7"/>
      <c r="AI632" s="7"/>
      <c r="AJ632" s="7"/>
      <c r="AK632" s="7"/>
      <c r="AL632" s="7"/>
      <c r="AM632" s="7"/>
      <c r="AN632" s="7"/>
      <c r="AO632" s="7" t="s">
        <v>1183</v>
      </c>
      <c r="AP632" s="7"/>
      <c r="AQ632" s="7" t="s">
        <v>1318</v>
      </c>
      <c r="AR632" s="7"/>
      <c r="AS632" s="7"/>
      <c r="AT632" s="7"/>
      <c r="AU632" s="7"/>
      <c r="AV632" s="55"/>
      <c r="AW632" s="7"/>
      <c r="AX632" s="7"/>
      <c r="AY632" s="7" t="s">
        <v>1318</v>
      </c>
      <c r="AZ632" s="7" t="s">
        <v>1318</v>
      </c>
      <c r="BA632" s="7"/>
      <c r="BB632" s="7"/>
      <c r="BC632" s="7"/>
      <c r="BD632" s="7"/>
      <c r="BE632" s="7"/>
      <c r="BF632" s="7" t="s">
        <v>1318</v>
      </c>
      <c r="BG632" s="7"/>
      <c r="BH632" s="7"/>
      <c r="BI632" s="7"/>
      <c r="BJ632" s="7"/>
      <c r="BK632" s="7"/>
      <c r="BL632" s="781">
        <v>2</v>
      </c>
      <c r="BM632" s="221">
        <v>2</v>
      </c>
      <c r="BN632" s="221">
        <v>2</v>
      </c>
      <c r="BO632" s="221">
        <v>2</v>
      </c>
      <c r="BP632" s="221">
        <v>2</v>
      </c>
      <c r="BQ632" s="221">
        <v>2</v>
      </c>
      <c r="BR632" s="798">
        <v>2</v>
      </c>
      <c r="BS632" s="226">
        <v>2</v>
      </c>
      <c r="BT632" s="221">
        <v>2</v>
      </c>
      <c r="BU632" s="221">
        <v>2</v>
      </c>
      <c r="BV632" s="221">
        <v>2</v>
      </c>
      <c r="BW632" s="798">
        <v>2</v>
      </c>
      <c r="BX632" s="221">
        <v>2</v>
      </c>
      <c r="BY632" s="798">
        <v>2</v>
      </c>
      <c r="BZ632" s="798">
        <v>2</v>
      </c>
      <c r="CA632" s="221">
        <v>2</v>
      </c>
      <c r="CB632" s="221">
        <v>2</v>
      </c>
      <c r="CC632" s="221">
        <v>2</v>
      </c>
      <c r="CD632" s="337">
        <v>2</v>
      </c>
      <c r="CE632" s="221">
        <v>2</v>
      </c>
      <c r="CF632" s="221">
        <v>2</v>
      </c>
      <c r="CG632" s="221">
        <v>2</v>
      </c>
      <c r="CH632" s="221">
        <v>2</v>
      </c>
      <c r="CI632" s="221">
        <v>2</v>
      </c>
      <c r="CJ632" s="337">
        <v>2</v>
      </c>
      <c r="CK632" s="221">
        <v>2</v>
      </c>
      <c r="CL632" s="222">
        <f t="shared" si="335"/>
        <v>26</v>
      </c>
      <c r="CM632" s="237">
        <f t="shared" si="325"/>
        <v>1</v>
      </c>
      <c r="CN632" s="222">
        <f t="shared" si="326"/>
        <v>0</v>
      </c>
      <c r="CO632" s="237">
        <f t="shared" si="332"/>
        <v>0</v>
      </c>
      <c r="CP632" s="222">
        <f t="shared" si="327"/>
        <v>0</v>
      </c>
      <c r="CQ632" s="237">
        <f t="shared" si="328"/>
        <v>0</v>
      </c>
      <c r="CR632" s="222">
        <f t="shared" si="329"/>
        <v>0</v>
      </c>
      <c r="CS632" s="237">
        <f t="shared" si="333"/>
        <v>0</v>
      </c>
      <c r="CT632" s="223">
        <f t="shared" si="330"/>
        <v>2</v>
      </c>
      <c r="CU632" s="223" t="str">
        <f t="shared" si="331"/>
        <v>Đạt mục tiêu</v>
      </c>
      <c r="CV632" s="5"/>
    </row>
    <row r="633" spans="1:100" s="1" customFormat="1" ht="45.65" customHeight="1">
      <c r="A633" s="1036"/>
      <c r="B633" s="1079"/>
      <c r="C633" s="215" t="s">
        <v>60</v>
      </c>
      <c r="D633" s="217" t="s">
        <v>109</v>
      </c>
      <c r="E633" s="215" t="s">
        <v>26</v>
      </c>
      <c r="F633" s="217" t="s">
        <v>354</v>
      </c>
      <c r="G633" s="391" t="s">
        <v>2816</v>
      </c>
      <c r="H633" s="391"/>
      <c r="I633" s="442"/>
      <c r="J633" s="93"/>
      <c r="K633" s="470"/>
      <c r="L633" s="44" t="s">
        <v>32</v>
      </c>
      <c r="M633" s="212" t="s">
        <v>31</v>
      </c>
      <c r="N633" s="165" t="s">
        <v>10</v>
      </c>
      <c r="O633" s="221" t="s">
        <v>29</v>
      </c>
      <c r="P633" s="221" t="s">
        <v>24</v>
      </c>
      <c r="Q633" s="5"/>
      <c r="R633" s="5"/>
      <c r="S633" s="5"/>
      <c r="T633" s="5"/>
      <c r="U633" s="6"/>
      <c r="V633" s="5"/>
      <c r="W633" s="5"/>
      <c r="X633" s="5"/>
      <c r="Y633" s="5"/>
      <c r="Z633" s="5"/>
      <c r="AA633" s="5" t="s">
        <v>24</v>
      </c>
      <c r="AB633" s="80">
        <f t="shared" si="334"/>
        <v>1</v>
      </c>
      <c r="AC633" s="642"/>
      <c r="AD633" s="7"/>
      <c r="AE633" s="7"/>
      <c r="AF633" s="7"/>
      <c r="AG633" s="7"/>
      <c r="AH633" s="7"/>
      <c r="AI633" s="7"/>
      <c r="AJ633" s="7"/>
      <c r="AK633" s="7"/>
      <c r="AL633" s="7"/>
      <c r="AM633" s="7"/>
      <c r="AN633" s="7"/>
      <c r="AO633" s="7" t="s">
        <v>1183</v>
      </c>
      <c r="AP633" s="7"/>
      <c r="AQ633" s="7" t="s">
        <v>1318</v>
      </c>
      <c r="AR633" s="7"/>
      <c r="AS633" s="7"/>
      <c r="AT633" s="7"/>
      <c r="AU633" s="7"/>
      <c r="AV633" s="55"/>
      <c r="AW633" s="7"/>
      <c r="AX633" s="7"/>
      <c r="AY633" s="7"/>
      <c r="AZ633" s="7"/>
      <c r="BA633" s="7"/>
      <c r="BB633" s="7"/>
      <c r="BC633" s="7"/>
      <c r="BD633" s="7"/>
      <c r="BE633" s="7"/>
      <c r="BF633" s="7"/>
      <c r="BG633" s="7"/>
      <c r="BH633" s="7"/>
      <c r="BI633" s="7"/>
      <c r="BJ633" s="7"/>
      <c r="BK633" s="7"/>
      <c r="BL633" s="781">
        <v>2</v>
      </c>
      <c r="BM633" s="221">
        <v>2</v>
      </c>
      <c r="BN633" s="221">
        <v>2</v>
      </c>
      <c r="BO633" s="221">
        <v>1</v>
      </c>
      <c r="BP633" s="221">
        <v>2</v>
      </c>
      <c r="BQ633" s="221">
        <v>2</v>
      </c>
      <c r="BR633" s="798">
        <v>2</v>
      </c>
      <c r="BS633" s="226">
        <v>2</v>
      </c>
      <c r="BT633" s="221">
        <v>2</v>
      </c>
      <c r="BU633" s="221">
        <v>1</v>
      </c>
      <c r="BV633" s="221">
        <v>2</v>
      </c>
      <c r="BW633" s="798">
        <v>2</v>
      </c>
      <c r="BX633" s="221">
        <v>2</v>
      </c>
      <c r="BY633" s="798">
        <v>2</v>
      </c>
      <c r="BZ633" s="798">
        <v>2</v>
      </c>
      <c r="CA633" s="221">
        <v>2</v>
      </c>
      <c r="CB633" s="221">
        <v>2</v>
      </c>
      <c r="CC633" s="221">
        <v>2</v>
      </c>
      <c r="CD633" s="337">
        <v>1</v>
      </c>
      <c r="CE633" s="221">
        <v>2</v>
      </c>
      <c r="CF633" s="221">
        <v>2</v>
      </c>
      <c r="CG633" s="221">
        <v>2</v>
      </c>
      <c r="CH633" s="221">
        <v>2</v>
      </c>
      <c r="CI633" s="221">
        <v>2</v>
      </c>
      <c r="CJ633" s="337">
        <v>2</v>
      </c>
      <c r="CK633" s="221">
        <v>2</v>
      </c>
      <c r="CL633" s="222">
        <f t="shared" si="335"/>
        <v>23</v>
      </c>
      <c r="CM633" s="237">
        <f t="shared" si="325"/>
        <v>0.88461538461538458</v>
      </c>
      <c r="CN633" s="222">
        <f t="shared" si="326"/>
        <v>3</v>
      </c>
      <c r="CO633" s="237">
        <f t="shared" si="332"/>
        <v>0.11538461538461539</v>
      </c>
      <c r="CP633" s="222">
        <f t="shared" si="327"/>
        <v>0</v>
      </c>
      <c r="CQ633" s="237">
        <f t="shared" si="328"/>
        <v>0</v>
      </c>
      <c r="CR633" s="222">
        <f t="shared" si="329"/>
        <v>0</v>
      </c>
      <c r="CS633" s="237">
        <f t="shared" si="333"/>
        <v>0</v>
      </c>
      <c r="CT633" s="223">
        <f t="shared" si="330"/>
        <v>1.8846153846153846</v>
      </c>
      <c r="CU633" s="223" t="str">
        <f t="shared" si="331"/>
        <v>Đạt mục tiêu</v>
      </c>
      <c r="CV633" s="5"/>
    </row>
    <row r="634" spans="1:100" s="1" customFormat="1" ht="45.65" customHeight="1">
      <c r="A634" s="1036"/>
      <c r="B634" s="1079"/>
      <c r="C634" s="215" t="s">
        <v>60</v>
      </c>
      <c r="D634" s="217" t="s">
        <v>109</v>
      </c>
      <c r="E634" s="215" t="s">
        <v>26</v>
      </c>
      <c r="F634" s="217" t="s">
        <v>354</v>
      </c>
      <c r="G634" s="391" t="s">
        <v>3018</v>
      </c>
      <c r="H634" s="391"/>
      <c r="I634" s="697" t="s">
        <v>2370</v>
      </c>
      <c r="J634" s="93"/>
      <c r="K634" s="470"/>
      <c r="L634" s="44" t="s">
        <v>32</v>
      </c>
      <c r="M634" s="212" t="s">
        <v>31</v>
      </c>
      <c r="N634" s="165" t="s">
        <v>10</v>
      </c>
      <c r="O634" s="221" t="s">
        <v>29</v>
      </c>
      <c r="P634" s="221" t="s">
        <v>24</v>
      </c>
      <c r="Q634" s="5"/>
      <c r="R634" s="5"/>
      <c r="S634" s="5"/>
      <c r="T634" s="5"/>
      <c r="U634" s="6"/>
      <c r="V634" s="5"/>
      <c r="W634" s="5"/>
      <c r="X634" s="5" t="s">
        <v>24</v>
      </c>
      <c r="Y634" s="5"/>
      <c r="Z634" s="5"/>
      <c r="AA634" s="5"/>
      <c r="AB634" s="80">
        <f t="shared" si="334"/>
        <v>1</v>
      </c>
      <c r="AC634" s="642"/>
      <c r="AD634" s="7"/>
      <c r="AE634" s="7"/>
      <c r="AF634" s="7"/>
      <c r="AG634" s="7"/>
      <c r="AH634" s="7"/>
      <c r="AI634" s="7"/>
      <c r="AJ634" s="7"/>
      <c r="AK634" s="7"/>
      <c r="AL634" s="7"/>
      <c r="AM634" s="7"/>
      <c r="AN634" s="7"/>
      <c r="AO634" s="7" t="s">
        <v>1183</v>
      </c>
      <c r="AP634" s="7"/>
      <c r="AQ634" s="7" t="s">
        <v>1318</v>
      </c>
      <c r="AR634" s="7"/>
      <c r="AS634" s="7"/>
      <c r="AT634" s="7"/>
      <c r="AU634" s="7"/>
      <c r="AV634" s="55"/>
      <c r="AW634" s="7"/>
      <c r="AX634" s="7"/>
      <c r="AY634" s="7"/>
      <c r="AZ634" s="7"/>
      <c r="BA634" s="7" t="s">
        <v>1318</v>
      </c>
      <c r="BB634" s="7"/>
      <c r="BC634" s="7"/>
      <c r="BD634" s="7"/>
      <c r="BE634" s="7"/>
      <c r="BF634" s="7"/>
      <c r="BG634" s="7"/>
      <c r="BH634" s="7"/>
      <c r="BI634" s="7"/>
      <c r="BJ634" s="7"/>
      <c r="BK634" s="7"/>
      <c r="BL634" s="781">
        <v>2</v>
      </c>
      <c r="BM634" s="221">
        <v>2</v>
      </c>
      <c r="BN634" s="221">
        <v>2</v>
      </c>
      <c r="BO634" s="221">
        <v>2</v>
      </c>
      <c r="BP634" s="221">
        <v>2</v>
      </c>
      <c r="BQ634" s="221">
        <v>2</v>
      </c>
      <c r="BR634" s="798">
        <v>2</v>
      </c>
      <c r="BS634" s="226">
        <v>2</v>
      </c>
      <c r="BT634" s="221">
        <v>2</v>
      </c>
      <c r="BU634" s="221">
        <v>2</v>
      </c>
      <c r="BV634" s="221">
        <v>2</v>
      </c>
      <c r="BW634" s="798">
        <v>2</v>
      </c>
      <c r="BX634" s="221">
        <v>2</v>
      </c>
      <c r="BY634" s="798">
        <v>1</v>
      </c>
      <c r="BZ634" s="798">
        <v>2</v>
      </c>
      <c r="CA634" s="221">
        <v>2</v>
      </c>
      <c r="CB634" s="221">
        <v>2</v>
      </c>
      <c r="CC634" s="221">
        <v>2</v>
      </c>
      <c r="CD634" s="337">
        <v>2</v>
      </c>
      <c r="CE634" s="221">
        <v>2</v>
      </c>
      <c r="CF634" s="221">
        <v>2</v>
      </c>
      <c r="CG634" s="221">
        <v>2</v>
      </c>
      <c r="CH634" s="221">
        <v>2</v>
      </c>
      <c r="CI634" s="221">
        <v>2</v>
      </c>
      <c r="CJ634" s="337">
        <v>2</v>
      </c>
      <c r="CK634" s="221">
        <v>2</v>
      </c>
      <c r="CL634" s="222">
        <f t="shared" si="335"/>
        <v>25</v>
      </c>
      <c r="CM634" s="237">
        <f t="shared" ref="CM634:CM649" si="336">CL634/(CL634+CN634+CP634+CR634)</f>
        <v>0.96153846153846156</v>
      </c>
      <c r="CN634" s="222">
        <f t="shared" si="326"/>
        <v>1</v>
      </c>
      <c r="CO634" s="237">
        <f t="shared" si="332"/>
        <v>3.8461538461538464E-2</v>
      </c>
      <c r="CP634" s="222">
        <f t="shared" si="327"/>
        <v>0</v>
      </c>
      <c r="CQ634" s="237">
        <f t="shared" si="328"/>
        <v>0</v>
      </c>
      <c r="CR634" s="222">
        <f t="shared" si="329"/>
        <v>0</v>
      </c>
      <c r="CS634" s="237">
        <f t="shared" si="333"/>
        <v>0</v>
      </c>
      <c r="CT634" s="223">
        <f t="shared" si="330"/>
        <v>1.9615384615384615</v>
      </c>
      <c r="CU634" s="223" t="str">
        <f t="shared" si="331"/>
        <v>Đạt mục tiêu</v>
      </c>
      <c r="CV634" s="5"/>
    </row>
    <row r="635" spans="1:100" s="1" customFormat="1" ht="45.65" customHeight="1">
      <c r="A635" s="1036"/>
      <c r="B635" s="1079"/>
      <c r="C635" s="215" t="s">
        <v>60</v>
      </c>
      <c r="D635" s="217" t="s">
        <v>109</v>
      </c>
      <c r="E635" s="215" t="s">
        <v>26</v>
      </c>
      <c r="F635" s="217" t="s">
        <v>354</v>
      </c>
      <c r="G635" s="391" t="s">
        <v>2869</v>
      </c>
      <c r="H635" s="391"/>
      <c r="I635" s="697" t="s">
        <v>2370</v>
      </c>
      <c r="J635" s="93"/>
      <c r="K635" s="470"/>
      <c r="L635" s="44" t="s">
        <v>32</v>
      </c>
      <c r="M635" s="212" t="s">
        <v>31</v>
      </c>
      <c r="N635" s="165" t="s">
        <v>10</v>
      </c>
      <c r="O635" s="221" t="s">
        <v>29</v>
      </c>
      <c r="P635" s="221" t="s">
        <v>24</v>
      </c>
      <c r="Q635" s="5"/>
      <c r="R635" s="5"/>
      <c r="S635" s="5"/>
      <c r="T635" s="5"/>
      <c r="U635" s="6"/>
      <c r="V635" s="5"/>
      <c r="W635" s="5"/>
      <c r="X635" s="5"/>
      <c r="Y635" s="5" t="s">
        <v>24</v>
      </c>
      <c r="Z635" s="5"/>
      <c r="AA635" s="5"/>
      <c r="AB635" s="80">
        <f t="shared" si="334"/>
        <v>1</v>
      </c>
      <c r="AC635" s="642"/>
      <c r="AD635" s="7"/>
      <c r="AE635" s="7"/>
      <c r="AF635" s="7"/>
      <c r="AG635" s="7"/>
      <c r="AH635" s="7"/>
      <c r="AI635" s="7"/>
      <c r="AJ635" s="7"/>
      <c r="AK635" s="7"/>
      <c r="AL635" s="7"/>
      <c r="AM635" s="7"/>
      <c r="AN635" s="7"/>
      <c r="AO635" s="7" t="s">
        <v>1183</v>
      </c>
      <c r="AP635" s="7"/>
      <c r="AQ635" s="7" t="s">
        <v>1318</v>
      </c>
      <c r="AR635" s="7"/>
      <c r="AS635" s="7"/>
      <c r="AT635" s="7"/>
      <c r="AU635" s="7"/>
      <c r="AV635" s="55"/>
      <c r="AW635" s="7"/>
      <c r="AX635" s="7"/>
      <c r="AY635" s="7"/>
      <c r="AZ635" s="7"/>
      <c r="BA635" s="7"/>
      <c r="BB635" s="7"/>
      <c r="BC635" s="7"/>
      <c r="BD635" s="7"/>
      <c r="BE635" s="7"/>
      <c r="BF635" s="7"/>
      <c r="BG635" s="7" t="s">
        <v>1318</v>
      </c>
      <c r="BH635" s="7"/>
      <c r="BI635" s="7"/>
      <c r="BJ635" s="7"/>
      <c r="BK635" s="7"/>
      <c r="BL635" s="781">
        <v>2</v>
      </c>
      <c r="BM635" s="221">
        <v>2</v>
      </c>
      <c r="BN635" s="221">
        <v>2</v>
      </c>
      <c r="BO635" s="221">
        <v>1</v>
      </c>
      <c r="BP635" s="221">
        <v>2</v>
      </c>
      <c r="BQ635" s="221">
        <v>2</v>
      </c>
      <c r="BR635" s="798">
        <v>2</v>
      </c>
      <c r="BS635" s="226">
        <v>2</v>
      </c>
      <c r="BT635" s="221">
        <v>2</v>
      </c>
      <c r="BU635" s="221">
        <v>2</v>
      </c>
      <c r="BV635" s="221">
        <v>2</v>
      </c>
      <c r="BW635" s="798">
        <v>2</v>
      </c>
      <c r="BX635" s="221">
        <v>2</v>
      </c>
      <c r="BY635" s="798">
        <v>2</v>
      </c>
      <c r="BZ635" s="798">
        <v>2</v>
      </c>
      <c r="CA635" s="221">
        <v>2</v>
      </c>
      <c r="CB635" s="221">
        <v>2</v>
      </c>
      <c r="CC635" s="221">
        <v>2</v>
      </c>
      <c r="CD635" s="337">
        <v>2</v>
      </c>
      <c r="CE635" s="221">
        <v>2</v>
      </c>
      <c r="CF635" s="221">
        <v>1</v>
      </c>
      <c r="CG635" s="221">
        <v>2</v>
      </c>
      <c r="CH635" s="221">
        <v>2</v>
      </c>
      <c r="CI635" s="221">
        <v>2</v>
      </c>
      <c r="CJ635" s="337">
        <v>2</v>
      </c>
      <c r="CK635" s="221">
        <v>2</v>
      </c>
      <c r="CL635" s="222">
        <f t="shared" si="335"/>
        <v>24</v>
      </c>
      <c r="CM635" s="237">
        <f t="shared" si="336"/>
        <v>0.92307692307692313</v>
      </c>
      <c r="CN635" s="222">
        <f t="shared" si="326"/>
        <v>2</v>
      </c>
      <c r="CO635" s="237">
        <f t="shared" si="332"/>
        <v>7.6923076923076927E-2</v>
      </c>
      <c r="CP635" s="222">
        <f t="shared" si="327"/>
        <v>0</v>
      </c>
      <c r="CQ635" s="237">
        <f t="shared" si="328"/>
        <v>0</v>
      </c>
      <c r="CR635" s="222">
        <f t="shared" si="329"/>
        <v>0</v>
      </c>
      <c r="CS635" s="237">
        <f t="shared" si="333"/>
        <v>0</v>
      </c>
      <c r="CT635" s="223">
        <f t="shared" si="330"/>
        <v>1.9230769230769231</v>
      </c>
      <c r="CU635" s="223" t="str">
        <f t="shared" si="331"/>
        <v>Đạt mục tiêu</v>
      </c>
      <c r="CV635" s="5"/>
    </row>
    <row r="636" spans="1:100" s="18" customFormat="1" ht="45.65" customHeight="1">
      <c r="A636" s="1036">
        <v>181</v>
      </c>
      <c r="B636" s="1024" t="s">
        <v>2932</v>
      </c>
      <c r="C636" s="1033" t="s">
        <v>28</v>
      </c>
      <c r="D636" s="1024" t="s">
        <v>2659</v>
      </c>
      <c r="E636" s="1033" t="s">
        <v>26</v>
      </c>
      <c r="F636" s="1024" t="s">
        <v>2684</v>
      </c>
      <c r="G636" s="157" t="s">
        <v>2242</v>
      </c>
      <c r="H636" s="157"/>
      <c r="I636" s="609"/>
      <c r="J636" s="93"/>
      <c r="K636" s="470"/>
      <c r="L636" s="16" t="s">
        <v>32</v>
      </c>
      <c r="M636" s="212" t="s">
        <v>31</v>
      </c>
      <c r="N636" s="165" t="s">
        <v>10</v>
      </c>
      <c r="O636" s="44" t="s">
        <v>29</v>
      </c>
      <c r="P636" s="44" t="s">
        <v>24</v>
      </c>
      <c r="Q636" s="16"/>
      <c r="R636" s="16" t="s">
        <v>24</v>
      </c>
      <c r="S636" s="16"/>
      <c r="T636" s="16"/>
      <c r="U636" s="6"/>
      <c r="V636" s="16"/>
      <c r="W636" s="16"/>
      <c r="X636" s="16"/>
      <c r="Y636" s="16"/>
      <c r="Z636" s="16"/>
      <c r="AA636" s="16"/>
      <c r="AB636" s="80">
        <f t="shared" si="334"/>
        <v>1</v>
      </c>
      <c r="AC636" s="642"/>
      <c r="AD636" s="7"/>
      <c r="AE636" s="7"/>
      <c r="AF636" s="7"/>
      <c r="AG636" s="7"/>
      <c r="AH636" s="7"/>
      <c r="AI636" s="7"/>
      <c r="AJ636" s="7" t="s">
        <v>1183</v>
      </c>
      <c r="AK636" s="7" t="s">
        <v>1318</v>
      </c>
      <c r="AL636" s="7"/>
      <c r="AM636" s="7"/>
      <c r="AN636" s="7"/>
      <c r="AO636" s="7"/>
      <c r="AP636" s="7"/>
      <c r="AQ636" s="7"/>
      <c r="AR636" s="7"/>
      <c r="AS636" s="7"/>
      <c r="AT636" s="7"/>
      <c r="AU636" s="7"/>
      <c r="AV636" s="59"/>
      <c r="AW636" s="17"/>
      <c r="AX636" s="17"/>
      <c r="AY636" s="17"/>
      <c r="AZ636" s="17"/>
      <c r="BA636" s="21"/>
      <c r="BB636" s="21"/>
      <c r="BC636" s="21"/>
      <c r="BD636" s="21"/>
      <c r="BE636" s="7"/>
      <c r="BF636" s="7"/>
      <c r="BG636" s="7"/>
      <c r="BH636" s="7"/>
      <c r="BI636" s="7"/>
      <c r="BJ636" s="7"/>
      <c r="BK636" s="7"/>
      <c r="BL636" s="781">
        <v>2</v>
      </c>
      <c r="BM636" s="221">
        <v>2</v>
      </c>
      <c r="BN636" s="221">
        <v>2</v>
      </c>
      <c r="BO636" s="221">
        <v>2</v>
      </c>
      <c r="BP636" s="221">
        <v>2</v>
      </c>
      <c r="BQ636" s="221">
        <v>2</v>
      </c>
      <c r="BR636" s="798">
        <v>2</v>
      </c>
      <c r="BS636" s="226">
        <v>2</v>
      </c>
      <c r="BT636" s="221">
        <v>2</v>
      </c>
      <c r="BU636" s="221">
        <v>2</v>
      </c>
      <c r="BV636" s="221">
        <v>2</v>
      </c>
      <c r="BW636" s="798">
        <v>2</v>
      </c>
      <c r="BX636" s="221">
        <v>2</v>
      </c>
      <c r="BY636" s="798">
        <v>1</v>
      </c>
      <c r="BZ636" s="798">
        <v>2</v>
      </c>
      <c r="CA636" s="221">
        <v>2</v>
      </c>
      <c r="CB636" s="221">
        <v>2</v>
      </c>
      <c r="CC636" s="221">
        <v>2</v>
      </c>
      <c r="CD636" s="337">
        <v>2</v>
      </c>
      <c r="CE636" s="221">
        <v>2</v>
      </c>
      <c r="CF636" s="221">
        <v>2</v>
      </c>
      <c r="CG636" s="221">
        <v>2</v>
      </c>
      <c r="CH636" s="221">
        <v>2</v>
      </c>
      <c r="CI636" s="221">
        <v>2</v>
      </c>
      <c r="CJ636" s="337">
        <v>2</v>
      </c>
      <c r="CK636" s="221">
        <v>2</v>
      </c>
      <c r="CL636" s="222">
        <f t="shared" si="335"/>
        <v>25</v>
      </c>
      <c r="CM636" s="237">
        <f t="shared" si="336"/>
        <v>0.96153846153846156</v>
      </c>
      <c r="CN636" s="222">
        <f t="shared" si="326"/>
        <v>1</v>
      </c>
      <c r="CO636" s="237">
        <f t="shared" si="332"/>
        <v>3.8461538461538464E-2</v>
      </c>
      <c r="CP636" s="222">
        <f t="shared" si="327"/>
        <v>0</v>
      </c>
      <c r="CQ636" s="237">
        <f t="shared" si="328"/>
        <v>0</v>
      </c>
      <c r="CR636" s="222">
        <f t="shared" si="329"/>
        <v>0</v>
      </c>
      <c r="CS636" s="237">
        <f t="shared" si="333"/>
        <v>0</v>
      </c>
      <c r="CT636" s="223">
        <f t="shared" si="330"/>
        <v>1.9615384615384615</v>
      </c>
      <c r="CU636" s="223" t="str">
        <f t="shared" si="331"/>
        <v>Đạt mục tiêu</v>
      </c>
      <c r="CV636" s="5"/>
    </row>
    <row r="637" spans="1:100" s="18" customFormat="1" ht="45.65" customHeight="1">
      <c r="A637" s="1036"/>
      <c r="B637" s="1024"/>
      <c r="C637" s="1033"/>
      <c r="D637" s="1024"/>
      <c r="E637" s="1033"/>
      <c r="F637" s="1024"/>
      <c r="G637" s="157" t="s">
        <v>2685</v>
      </c>
      <c r="H637" s="391"/>
      <c r="I637" s="442"/>
      <c r="J637" s="93"/>
      <c r="K637" s="470"/>
      <c r="L637" s="16" t="s">
        <v>32</v>
      </c>
      <c r="M637" s="212" t="s">
        <v>31</v>
      </c>
      <c r="N637" s="165"/>
      <c r="O637" s="44"/>
      <c r="P637" s="44"/>
      <c r="Q637" s="16"/>
      <c r="R637" s="16"/>
      <c r="S637" s="16" t="s">
        <v>24</v>
      </c>
      <c r="T637" s="16"/>
      <c r="U637" s="6"/>
      <c r="V637" s="16"/>
      <c r="W637" s="16"/>
      <c r="X637" s="16"/>
      <c r="Y637" s="16"/>
      <c r="Z637" s="16"/>
      <c r="AA637" s="16"/>
      <c r="AB637" s="80">
        <f t="shared" si="334"/>
        <v>1</v>
      </c>
      <c r="AC637" s="642"/>
      <c r="AD637" s="7"/>
      <c r="AE637" s="7"/>
      <c r="AF637" s="7"/>
      <c r="AG637" s="7"/>
      <c r="AH637" s="7"/>
      <c r="AI637" s="7"/>
      <c r="AJ637" s="7"/>
      <c r="AK637" s="7"/>
      <c r="AL637" s="7"/>
      <c r="AM637" s="7"/>
      <c r="AN637" s="7" t="s">
        <v>1183</v>
      </c>
      <c r="AO637" s="7"/>
      <c r="AP637" s="7"/>
      <c r="AQ637" s="7"/>
      <c r="AR637" s="7"/>
      <c r="AS637" s="7"/>
      <c r="AT637" s="7"/>
      <c r="AU637" s="7"/>
      <c r="AV637" s="59"/>
      <c r="AW637" s="17"/>
      <c r="AX637" s="17"/>
      <c r="AY637" s="17"/>
      <c r="AZ637" s="17"/>
      <c r="BA637" s="21"/>
      <c r="BB637" s="21"/>
      <c r="BC637" s="21"/>
      <c r="BD637" s="21"/>
      <c r="BE637" s="7"/>
      <c r="BF637" s="7"/>
      <c r="BG637" s="7"/>
      <c r="BH637" s="7"/>
      <c r="BI637" s="7"/>
      <c r="BJ637" s="7"/>
      <c r="BK637" s="7"/>
      <c r="BL637" s="781">
        <v>2</v>
      </c>
      <c r="BM637" s="221">
        <v>2</v>
      </c>
      <c r="BN637" s="221">
        <v>2</v>
      </c>
      <c r="BO637" s="221">
        <v>2</v>
      </c>
      <c r="BP637" s="221">
        <v>2</v>
      </c>
      <c r="BQ637" s="221">
        <v>2</v>
      </c>
      <c r="BR637" s="798">
        <v>1</v>
      </c>
      <c r="BS637" s="226">
        <v>2</v>
      </c>
      <c r="BT637" s="221">
        <v>2</v>
      </c>
      <c r="BU637" s="221">
        <v>2</v>
      </c>
      <c r="BV637" s="221">
        <v>2</v>
      </c>
      <c r="BW637" s="798">
        <v>2</v>
      </c>
      <c r="BX637" s="221">
        <v>2</v>
      </c>
      <c r="BY637" s="798">
        <v>2</v>
      </c>
      <c r="BZ637" s="798">
        <v>2</v>
      </c>
      <c r="CA637" s="221">
        <v>2</v>
      </c>
      <c r="CB637" s="221">
        <v>2</v>
      </c>
      <c r="CC637" s="221">
        <v>2</v>
      </c>
      <c r="CD637" s="337">
        <v>2</v>
      </c>
      <c r="CE637" s="221">
        <v>2</v>
      </c>
      <c r="CF637" s="221">
        <v>2</v>
      </c>
      <c r="CG637" s="221">
        <v>1</v>
      </c>
      <c r="CH637" s="221">
        <v>2</v>
      </c>
      <c r="CI637" s="221">
        <v>2</v>
      </c>
      <c r="CJ637" s="337">
        <v>2</v>
      </c>
      <c r="CK637" s="221">
        <v>1</v>
      </c>
      <c r="CL637" s="222">
        <f t="shared" si="335"/>
        <v>23</v>
      </c>
      <c r="CM637" s="237">
        <f t="shared" si="336"/>
        <v>0.88461538461538458</v>
      </c>
      <c r="CN637" s="222">
        <f t="shared" si="326"/>
        <v>3</v>
      </c>
      <c r="CO637" s="237">
        <f t="shared" si="332"/>
        <v>0.11538461538461539</v>
      </c>
      <c r="CP637" s="222">
        <f t="shared" si="327"/>
        <v>0</v>
      </c>
      <c r="CQ637" s="237">
        <f t="shared" si="328"/>
        <v>0</v>
      </c>
      <c r="CR637" s="222">
        <f t="shared" si="329"/>
        <v>0</v>
      </c>
      <c r="CS637" s="237">
        <f t="shared" si="333"/>
        <v>0</v>
      </c>
      <c r="CT637" s="223">
        <f t="shared" si="330"/>
        <v>1.8846153846153846</v>
      </c>
      <c r="CU637" s="223" t="str">
        <f t="shared" si="331"/>
        <v>Đạt mục tiêu</v>
      </c>
      <c r="CV637" s="5"/>
    </row>
    <row r="638" spans="1:100" s="18" customFormat="1" ht="45.65" customHeight="1">
      <c r="A638" s="1036"/>
      <c r="B638" s="1024"/>
      <c r="C638" s="1033"/>
      <c r="D638" s="1024"/>
      <c r="E638" s="1033"/>
      <c r="F638" s="1024"/>
      <c r="G638" s="157" t="s">
        <v>2252</v>
      </c>
      <c r="H638" s="157"/>
      <c r="I638" s="609"/>
      <c r="J638" s="93"/>
      <c r="K638" s="470"/>
      <c r="L638" s="16" t="s">
        <v>32</v>
      </c>
      <c r="M638" s="212" t="s">
        <v>31</v>
      </c>
      <c r="N638" s="165"/>
      <c r="O638" s="44"/>
      <c r="P638" s="44"/>
      <c r="Q638" s="16"/>
      <c r="R638" s="16"/>
      <c r="S638" s="16"/>
      <c r="T638" s="16" t="s">
        <v>24</v>
      </c>
      <c r="U638" s="6"/>
      <c r="V638" s="16"/>
      <c r="W638" s="16"/>
      <c r="X638" s="16"/>
      <c r="Y638" s="16"/>
      <c r="Z638" s="16"/>
      <c r="AA638" s="16"/>
      <c r="AB638" s="80">
        <f t="shared" si="334"/>
        <v>1</v>
      </c>
      <c r="AC638" s="642"/>
      <c r="AD638" s="7"/>
      <c r="AE638" s="7"/>
      <c r="AF638" s="7"/>
      <c r="AG638" s="7"/>
      <c r="AH638" s="7"/>
      <c r="AI638" s="7"/>
      <c r="AJ638" s="7"/>
      <c r="AK638" s="7"/>
      <c r="AL638" s="7"/>
      <c r="AM638" s="7" t="s">
        <v>1183</v>
      </c>
      <c r="AN638" s="7"/>
      <c r="AO638" s="7"/>
      <c r="AP638" s="55" t="s">
        <v>1318</v>
      </c>
      <c r="AQ638" s="55"/>
      <c r="AR638" s="55"/>
      <c r="AS638" s="7"/>
      <c r="AT638" s="7"/>
      <c r="AU638" s="7"/>
      <c r="AV638" s="59"/>
      <c r="AW638" s="17"/>
      <c r="AX638" s="17"/>
      <c r="AY638" s="17"/>
      <c r="AZ638" s="17"/>
      <c r="BA638" s="21"/>
      <c r="BB638" s="21"/>
      <c r="BC638" s="21"/>
      <c r="BD638" s="21"/>
      <c r="BE638" s="7"/>
      <c r="BF638" s="7"/>
      <c r="BG638" s="7"/>
      <c r="BH638" s="7"/>
      <c r="BI638" s="7"/>
      <c r="BJ638" s="7"/>
      <c r="BK638" s="7"/>
      <c r="BL638" s="781">
        <v>2</v>
      </c>
      <c r="BM638" s="221">
        <v>2</v>
      </c>
      <c r="BN638" s="221">
        <v>1</v>
      </c>
      <c r="BO638" s="221">
        <v>2</v>
      </c>
      <c r="BP638" s="221">
        <v>2</v>
      </c>
      <c r="BQ638" s="221">
        <v>2</v>
      </c>
      <c r="BR638" s="798">
        <v>2</v>
      </c>
      <c r="BS638" s="226">
        <v>2</v>
      </c>
      <c r="BT638" s="221">
        <v>2</v>
      </c>
      <c r="BU638" s="221">
        <v>2</v>
      </c>
      <c r="BV638" s="221">
        <v>2</v>
      </c>
      <c r="BW638" s="798">
        <v>2</v>
      </c>
      <c r="BX638" s="221">
        <v>2</v>
      </c>
      <c r="BY638" s="798">
        <v>2</v>
      </c>
      <c r="BZ638" s="798">
        <v>2</v>
      </c>
      <c r="CA638" s="221">
        <v>2</v>
      </c>
      <c r="CB638" s="221">
        <v>2</v>
      </c>
      <c r="CC638" s="221">
        <v>2</v>
      </c>
      <c r="CD638" s="337">
        <v>2</v>
      </c>
      <c r="CE638" s="221">
        <v>2</v>
      </c>
      <c r="CF638" s="221">
        <v>1</v>
      </c>
      <c r="CG638" s="221">
        <v>2</v>
      </c>
      <c r="CH638" s="221">
        <v>2</v>
      </c>
      <c r="CI638" s="221">
        <v>2</v>
      </c>
      <c r="CJ638" s="337">
        <v>1</v>
      </c>
      <c r="CK638" s="221">
        <v>2</v>
      </c>
      <c r="CL638" s="222">
        <f t="shared" si="335"/>
        <v>23</v>
      </c>
      <c r="CM638" s="237">
        <f t="shared" si="336"/>
        <v>0.88461538461538458</v>
      </c>
      <c r="CN638" s="222">
        <f t="shared" si="326"/>
        <v>3</v>
      </c>
      <c r="CO638" s="237">
        <f t="shared" si="332"/>
        <v>0.11538461538461539</v>
      </c>
      <c r="CP638" s="222">
        <f t="shared" si="327"/>
        <v>0</v>
      </c>
      <c r="CQ638" s="237">
        <f t="shared" si="328"/>
        <v>0</v>
      </c>
      <c r="CR638" s="222">
        <f t="shared" si="329"/>
        <v>0</v>
      </c>
      <c r="CS638" s="237">
        <f t="shared" si="333"/>
        <v>0</v>
      </c>
      <c r="CT638" s="223">
        <f t="shared" si="330"/>
        <v>1.8846153846153846</v>
      </c>
      <c r="CU638" s="223" t="str">
        <f t="shared" si="331"/>
        <v>Đạt mục tiêu</v>
      </c>
      <c r="CV638" s="5"/>
    </row>
    <row r="639" spans="1:100" s="1" customFormat="1" ht="45.65" customHeight="1">
      <c r="A639" s="1036"/>
      <c r="B639" s="1056"/>
      <c r="C639" s="1055"/>
      <c r="D639" s="1056"/>
      <c r="E639" s="1055"/>
      <c r="F639" s="1056"/>
      <c r="G639" s="157" t="s">
        <v>2761</v>
      </c>
      <c r="H639" s="391"/>
      <c r="I639" s="442"/>
      <c r="J639" s="93"/>
      <c r="K639" s="470"/>
      <c r="L639" s="44" t="s">
        <v>32</v>
      </c>
      <c r="M639" s="212" t="s">
        <v>31</v>
      </c>
      <c r="N639" s="165" t="s">
        <v>10</v>
      </c>
      <c r="O639" s="221" t="s">
        <v>29</v>
      </c>
      <c r="P639" s="221" t="s">
        <v>24</v>
      </c>
      <c r="Q639" s="5"/>
      <c r="R639" s="5"/>
      <c r="S639" s="5"/>
      <c r="T639" s="5"/>
      <c r="U639" s="6"/>
      <c r="V639" s="5"/>
      <c r="W639" s="5" t="s">
        <v>24</v>
      </c>
      <c r="X639" s="5"/>
      <c r="Y639" s="5"/>
      <c r="Z639" s="5"/>
      <c r="AA639" s="5"/>
      <c r="AB639" s="80">
        <f t="shared" si="334"/>
        <v>1</v>
      </c>
      <c r="AC639" s="642"/>
      <c r="AD639" s="7"/>
      <c r="AE639" s="7"/>
      <c r="AF639" s="7"/>
      <c r="AG639" s="7"/>
      <c r="AH639" s="7"/>
      <c r="AI639" s="7"/>
      <c r="AJ639" s="7"/>
      <c r="AK639" s="7"/>
      <c r="AL639" s="7"/>
      <c r="AM639" s="7"/>
      <c r="AN639" s="7"/>
      <c r="AO639" s="7"/>
      <c r="AP639" s="7"/>
      <c r="AQ639" s="7"/>
      <c r="AR639" s="7"/>
      <c r="AS639" s="7"/>
      <c r="AT639" s="7"/>
      <c r="AU639" s="7" t="s">
        <v>1183</v>
      </c>
      <c r="AV639" s="55"/>
      <c r="AW639" s="7"/>
      <c r="AX639" s="7"/>
      <c r="AY639" s="7" t="s">
        <v>1404</v>
      </c>
      <c r="AZ639" s="7" t="s">
        <v>1404</v>
      </c>
      <c r="BA639" s="7"/>
      <c r="BB639" s="7"/>
      <c r="BC639" s="7"/>
      <c r="BD639" s="7"/>
      <c r="BE639" s="7"/>
      <c r="BF639" s="7"/>
      <c r="BG639" s="7"/>
      <c r="BH639" s="7"/>
      <c r="BI639" s="7"/>
      <c r="BJ639" s="7"/>
      <c r="BK639" s="7"/>
      <c r="BL639" s="781">
        <v>2</v>
      </c>
      <c r="BM639" s="221">
        <v>2</v>
      </c>
      <c r="BN639" s="221">
        <v>2</v>
      </c>
      <c r="BO639" s="221">
        <v>2</v>
      </c>
      <c r="BP639" s="221">
        <v>2</v>
      </c>
      <c r="BQ639" s="221">
        <v>2</v>
      </c>
      <c r="BR639" s="798">
        <v>1</v>
      </c>
      <c r="BS639" s="226">
        <v>2</v>
      </c>
      <c r="BT639" s="221">
        <v>2</v>
      </c>
      <c r="BU639" s="221">
        <v>2</v>
      </c>
      <c r="BV639" s="221">
        <v>2</v>
      </c>
      <c r="BW639" s="798">
        <v>2</v>
      </c>
      <c r="BX639" s="221">
        <v>2</v>
      </c>
      <c r="BY639" s="798">
        <v>2</v>
      </c>
      <c r="BZ639" s="798">
        <v>2</v>
      </c>
      <c r="CA639" s="221">
        <v>2</v>
      </c>
      <c r="CB639" s="221">
        <v>2</v>
      </c>
      <c r="CC639" s="221">
        <v>2</v>
      </c>
      <c r="CD639" s="337">
        <v>2</v>
      </c>
      <c r="CE639" s="221">
        <v>2</v>
      </c>
      <c r="CF639" s="221">
        <v>2</v>
      </c>
      <c r="CG639" s="221">
        <v>2</v>
      </c>
      <c r="CH639" s="221">
        <v>2</v>
      </c>
      <c r="CI639" s="221">
        <v>2</v>
      </c>
      <c r="CJ639" s="337">
        <v>2</v>
      </c>
      <c r="CK639" s="221">
        <v>2</v>
      </c>
      <c r="CL639" s="222">
        <f t="shared" si="335"/>
        <v>25</v>
      </c>
      <c r="CM639" s="237">
        <f t="shared" si="336"/>
        <v>0.96153846153846156</v>
      </c>
      <c r="CN639" s="222">
        <f t="shared" si="326"/>
        <v>1</v>
      </c>
      <c r="CO639" s="237">
        <f t="shared" si="332"/>
        <v>3.8461538461538464E-2</v>
      </c>
      <c r="CP639" s="222">
        <f t="shared" si="327"/>
        <v>0</v>
      </c>
      <c r="CQ639" s="237">
        <f t="shared" si="328"/>
        <v>0</v>
      </c>
      <c r="CR639" s="222">
        <f t="shared" si="329"/>
        <v>0</v>
      </c>
      <c r="CS639" s="237">
        <f t="shared" si="333"/>
        <v>0</v>
      </c>
      <c r="CT639" s="223">
        <f t="shared" si="330"/>
        <v>1.9615384615384615</v>
      </c>
      <c r="CU639" s="223" t="str">
        <f t="shared" si="331"/>
        <v>Đạt mục tiêu</v>
      </c>
      <c r="CV639" s="5"/>
    </row>
    <row r="640" spans="1:100" s="1" customFormat="1" ht="45.65" customHeight="1">
      <c r="A640" s="1036"/>
      <c r="B640" s="1024"/>
      <c r="C640" s="1033"/>
      <c r="D640" s="1024"/>
      <c r="E640" s="1033"/>
      <c r="F640" s="1024"/>
      <c r="G640" s="292" t="s">
        <v>2432</v>
      </c>
      <c r="H640" s="391"/>
      <c r="I640" s="697" t="s">
        <v>2370</v>
      </c>
      <c r="J640" s="93"/>
      <c r="K640" s="470"/>
      <c r="L640" s="44" t="s">
        <v>32</v>
      </c>
      <c r="M640" s="212" t="s">
        <v>31</v>
      </c>
      <c r="N640" s="165" t="s">
        <v>10</v>
      </c>
      <c r="O640" s="221" t="s">
        <v>29</v>
      </c>
      <c r="P640" s="221" t="s">
        <v>24</v>
      </c>
      <c r="Q640" s="5"/>
      <c r="R640" s="5"/>
      <c r="S640" s="5"/>
      <c r="T640" s="5"/>
      <c r="U640" s="6"/>
      <c r="V640" s="5"/>
      <c r="W640" s="5"/>
      <c r="X640" s="5" t="s">
        <v>24</v>
      </c>
      <c r="Y640" s="5"/>
      <c r="Z640" s="5"/>
      <c r="AA640" s="5"/>
      <c r="AB640" s="80">
        <f t="shared" si="334"/>
        <v>1</v>
      </c>
      <c r="AC640" s="642"/>
      <c r="AD640" s="7"/>
      <c r="AE640" s="7"/>
      <c r="AF640" s="7"/>
      <c r="AG640" s="7"/>
      <c r="AH640" s="7"/>
      <c r="AI640" s="7"/>
      <c r="AJ640" s="7"/>
      <c r="AK640" s="7"/>
      <c r="AL640" s="7"/>
      <c r="AM640" s="7"/>
      <c r="AN640" s="7"/>
      <c r="AO640" s="7"/>
      <c r="AP640" s="7"/>
      <c r="AQ640" s="7"/>
      <c r="AR640" s="7"/>
      <c r="AS640" s="7"/>
      <c r="AT640" s="7"/>
      <c r="AU640" s="7" t="s">
        <v>1183</v>
      </c>
      <c r="AV640" s="55"/>
      <c r="AW640" s="7"/>
      <c r="AX640" s="7"/>
      <c r="AY640" s="7"/>
      <c r="AZ640" s="7"/>
      <c r="BA640" s="7"/>
      <c r="BB640" s="7"/>
      <c r="BC640" s="7"/>
      <c r="BD640" s="7" t="s">
        <v>1183</v>
      </c>
      <c r="BE640" s="7"/>
      <c r="BF640" s="7"/>
      <c r="BG640" s="7"/>
      <c r="BH640" s="7"/>
      <c r="BI640" s="7"/>
      <c r="BJ640" s="7"/>
      <c r="BK640" s="7"/>
      <c r="BL640" s="781">
        <v>2</v>
      </c>
      <c r="BM640" s="221">
        <v>2</v>
      </c>
      <c r="BN640" s="221">
        <v>1</v>
      </c>
      <c r="BO640" s="221">
        <v>2</v>
      </c>
      <c r="BP640" s="221">
        <v>2</v>
      </c>
      <c r="BQ640" s="221">
        <v>2</v>
      </c>
      <c r="BR640" s="798">
        <v>2</v>
      </c>
      <c r="BS640" s="226">
        <v>2</v>
      </c>
      <c r="BT640" s="221">
        <v>2</v>
      </c>
      <c r="BU640" s="221">
        <v>2</v>
      </c>
      <c r="BV640" s="221">
        <v>2</v>
      </c>
      <c r="BW640" s="798">
        <v>2</v>
      </c>
      <c r="BX640" s="221">
        <v>2</v>
      </c>
      <c r="BY640" s="798">
        <v>2</v>
      </c>
      <c r="BZ640" s="798">
        <v>2</v>
      </c>
      <c r="CA640" s="221">
        <v>2</v>
      </c>
      <c r="CB640" s="221">
        <v>2</v>
      </c>
      <c r="CC640" s="221">
        <v>2</v>
      </c>
      <c r="CD640" s="337">
        <v>2</v>
      </c>
      <c r="CE640" s="221">
        <v>2</v>
      </c>
      <c r="CF640" s="221">
        <v>2</v>
      </c>
      <c r="CG640" s="221">
        <v>2</v>
      </c>
      <c r="CH640" s="221">
        <v>2</v>
      </c>
      <c r="CI640" s="221">
        <v>2</v>
      </c>
      <c r="CJ640" s="337">
        <v>2</v>
      </c>
      <c r="CK640" s="221">
        <v>2</v>
      </c>
      <c r="CL640" s="222">
        <f t="shared" ref="CL640:CL649" si="337">COUNTIF(BL640:CK640,"2")</f>
        <v>25</v>
      </c>
      <c r="CM640" s="237">
        <f t="shared" si="336"/>
        <v>0.96153846153846156</v>
      </c>
      <c r="CN640" s="222">
        <f t="shared" ref="CN640:CN649" si="338">COUNTIF(BL640:CK640,"1")</f>
        <v>1</v>
      </c>
      <c r="CO640" s="237">
        <f t="shared" si="332"/>
        <v>3.8461538461538464E-2</v>
      </c>
      <c r="CP640" s="222">
        <f t="shared" ref="CP640:CP649" si="339">COUNTIF(BL640:CK640,"0")</f>
        <v>0</v>
      </c>
      <c r="CQ640" s="237">
        <f t="shared" si="328"/>
        <v>0</v>
      </c>
      <c r="CR640" s="222">
        <f t="shared" ref="CR640:CR649" si="340">COUNTIF(BL640:CK640,"KĐG")</f>
        <v>0</v>
      </c>
      <c r="CS640" s="237">
        <f t="shared" si="333"/>
        <v>0</v>
      </c>
      <c r="CT640" s="223">
        <f t="shared" si="330"/>
        <v>1.9615384615384615</v>
      </c>
      <c r="CU640" s="223" t="str">
        <f t="shared" si="331"/>
        <v>Đạt mục tiêu</v>
      </c>
      <c r="CV640" s="5"/>
    </row>
    <row r="641" spans="1:101" s="1" customFormat="1" ht="45.65" customHeight="1">
      <c r="A641" s="1036"/>
      <c r="B641" s="1024"/>
      <c r="C641" s="1033"/>
      <c r="D641" s="1024"/>
      <c r="E641" s="1033"/>
      <c r="F641" s="1024"/>
      <c r="G641" s="157" t="s">
        <v>2804</v>
      </c>
      <c r="H641" s="391"/>
      <c r="I641" s="442"/>
      <c r="J641" s="93"/>
      <c r="K641" s="470"/>
      <c r="L641" s="44" t="s">
        <v>32</v>
      </c>
      <c r="M641" s="212" t="s">
        <v>31</v>
      </c>
      <c r="N641" s="165" t="s">
        <v>10</v>
      </c>
      <c r="O641" s="221" t="s">
        <v>29</v>
      </c>
      <c r="P641" s="221" t="s">
        <v>24</v>
      </c>
      <c r="Q641" s="5"/>
      <c r="R641" s="5"/>
      <c r="S641" s="5"/>
      <c r="T641" s="5"/>
      <c r="U641" s="6"/>
      <c r="V641" s="5"/>
      <c r="W641" s="5"/>
      <c r="X641" s="5"/>
      <c r="Y641" s="5" t="s">
        <v>24</v>
      </c>
      <c r="Z641" s="5"/>
      <c r="AA641" s="5"/>
      <c r="AB641" s="80">
        <f t="shared" si="334"/>
        <v>1</v>
      </c>
      <c r="AC641" s="642"/>
      <c r="AD641" s="7"/>
      <c r="AE641" s="7"/>
      <c r="AF641" s="7"/>
      <c r="AG641" s="7"/>
      <c r="AH641" s="7"/>
      <c r="AI641" s="7"/>
      <c r="AJ641" s="7"/>
      <c r="AK641" s="7"/>
      <c r="AL641" s="7"/>
      <c r="AM641" s="7"/>
      <c r="AN641" s="7"/>
      <c r="AO641" s="7"/>
      <c r="AP641" s="7"/>
      <c r="AQ641" s="7"/>
      <c r="AR641" s="7"/>
      <c r="AS641" s="7"/>
      <c r="AT641" s="7"/>
      <c r="AU641" s="7" t="s">
        <v>1183</v>
      </c>
      <c r="AV641" s="55"/>
      <c r="AW641" s="7"/>
      <c r="AX641" s="7"/>
      <c r="AY641" s="7"/>
      <c r="AZ641" s="7"/>
      <c r="BA641" s="7"/>
      <c r="BB641" s="7"/>
      <c r="BC641" s="7"/>
      <c r="BD641" s="7"/>
      <c r="BE641" s="7" t="s">
        <v>1317</v>
      </c>
      <c r="BF641" s="7" t="s">
        <v>1317</v>
      </c>
      <c r="BG641" s="7" t="s">
        <v>1317</v>
      </c>
      <c r="BH641" s="7"/>
      <c r="BI641" s="7"/>
      <c r="BJ641" s="7"/>
      <c r="BK641" s="7"/>
      <c r="BL641" s="781">
        <v>2</v>
      </c>
      <c r="BM641" s="221">
        <v>2</v>
      </c>
      <c r="BN641" s="221">
        <v>2</v>
      </c>
      <c r="BO641" s="221">
        <v>2</v>
      </c>
      <c r="BP641" s="221">
        <v>2</v>
      </c>
      <c r="BQ641" s="221">
        <v>2</v>
      </c>
      <c r="BR641" s="798">
        <v>2</v>
      </c>
      <c r="BS641" s="226">
        <v>2</v>
      </c>
      <c r="BT641" s="221">
        <v>2</v>
      </c>
      <c r="BU641" s="221">
        <v>1</v>
      </c>
      <c r="BV641" s="221">
        <v>2</v>
      </c>
      <c r="BW641" s="798">
        <v>2</v>
      </c>
      <c r="BX641" s="221">
        <v>2</v>
      </c>
      <c r="BY641" s="798">
        <v>2</v>
      </c>
      <c r="BZ641" s="798">
        <v>2</v>
      </c>
      <c r="CA641" s="221">
        <v>2</v>
      </c>
      <c r="CB641" s="221">
        <v>2</v>
      </c>
      <c r="CC641" s="221">
        <v>2</v>
      </c>
      <c r="CD641" s="337">
        <v>1</v>
      </c>
      <c r="CE641" s="221">
        <v>2</v>
      </c>
      <c r="CF641" s="221">
        <v>2</v>
      </c>
      <c r="CG641" s="221">
        <v>2</v>
      </c>
      <c r="CH641" s="221">
        <v>2</v>
      </c>
      <c r="CI641" s="221">
        <v>2</v>
      </c>
      <c r="CJ641" s="337">
        <v>2</v>
      </c>
      <c r="CK641" s="221">
        <v>2</v>
      </c>
      <c r="CL641" s="222">
        <f t="shared" si="337"/>
        <v>24</v>
      </c>
      <c r="CM641" s="237">
        <f t="shared" si="336"/>
        <v>0.92307692307692313</v>
      </c>
      <c r="CN641" s="222">
        <f t="shared" si="338"/>
        <v>2</v>
      </c>
      <c r="CO641" s="237">
        <f t="shared" si="332"/>
        <v>7.6923076923076927E-2</v>
      </c>
      <c r="CP641" s="222">
        <f t="shared" si="339"/>
        <v>0</v>
      </c>
      <c r="CQ641" s="237">
        <f t="shared" si="328"/>
        <v>0</v>
      </c>
      <c r="CR641" s="222">
        <f t="shared" si="340"/>
        <v>0</v>
      </c>
      <c r="CS641" s="237">
        <f t="shared" si="333"/>
        <v>0</v>
      </c>
      <c r="CT641" s="223">
        <f t="shared" si="330"/>
        <v>1.9230769230769231</v>
      </c>
      <c r="CU641" s="223" t="str">
        <f t="shared" si="331"/>
        <v>Đạt mục tiêu</v>
      </c>
      <c r="CV641" s="5"/>
    </row>
    <row r="642" spans="1:101" s="1" customFormat="1" ht="52" customHeight="1">
      <c r="A642" s="227">
        <v>182</v>
      </c>
      <c r="B642" s="217" t="s">
        <v>522</v>
      </c>
      <c r="C642" s="215" t="s">
        <v>28</v>
      </c>
      <c r="D642" s="217" t="s">
        <v>107</v>
      </c>
      <c r="E642" s="215" t="s">
        <v>26</v>
      </c>
      <c r="F642" s="217" t="s">
        <v>106</v>
      </c>
      <c r="G642" s="217" t="s">
        <v>433</v>
      </c>
      <c r="H642" s="217"/>
      <c r="I642" s="591"/>
      <c r="J642" s="212"/>
      <c r="K642" s="465"/>
      <c r="L642" s="44" t="s">
        <v>32</v>
      </c>
      <c r="M642" s="212" t="s">
        <v>31</v>
      </c>
      <c r="N642" s="165" t="s">
        <v>10</v>
      </c>
      <c r="O642" s="221" t="s">
        <v>51</v>
      </c>
      <c r="P642" s="221" t="s">
        <v>24</v>
      </c>
      <c r="Q642" s="5"/>
      <c r="R642" s="5"/>
      <c r="S642" s="5"/>
      <c r="T642" s="5"/>
      <c r="U642" s="6"/>
      <c r="V642" s="5"/>
      <c r="W642" s="5"/>
      <c r="X642" s="5" t="s">
        <v>24</v>
      </c>
      <c r="Y642" s="5"/>
      <c r="Z642" s="5"/>
      <c r="AA642" s="5"/>
      <c r="AB642" s="80">
        <f t="shared" si="334"/>
        <v>1</v>
      </c>
      <c r="AC642" s="642"/>
      <c r="AD642" s="7"/>
      <c r="AE642" s="7"/>
      <c r="AF642" s="7"/>
      <c r="AG642" s="7"/>
      <c r="AH642" s="7"/>
      <c r="AI642" s="7"/>
      <c r="AJ642" s="7"/>
      <c r="AK642" s="7"/>
      <c r="AL642" s="7"/>
      <c r="AM642" s="7"/>
      <c r="AN642" s="7"/>
      <c r="AO642" s="7"/>
      <c r="AP642" s="7"/>
      <c r="AQ642" s="7"/>
      <c r="AR642" s="7"/>
      <c r="AS642" s="7"/>
      <c r="AT642" s="7"/>
      <c r="AU642" s="7"/>
      <c r="AV642" s="55"/>
      <c r="AW642" s="7"/>
      <c r="AX642" s="7"/>
      <c r="AY642" s="7"/>
      <c r="AZ642" s="7"/>
      <c r="BA642" s="7" t="s">
        <v>1317</v>
      </c>
      <c r="BB642" s="7"/>
      <c r="BC642" s="7"/>
      <c r="BD642" s="7"/>
      <c r="BE642" s="7"/>
      <c r="BF642" s="7"/>
      <c r="BG642" s="7"/>
      <c r="BH642" s="7"/>
      <c r="BI642" s="7"/>
      <c r="BJ642" s="7"/>
      <c r="BK642" s="7"/>
      <c r="BL642" s="781">
        <v>2</v>
      </c>
      <c r="BM642" s="221">
        <v>1</v>
      </c>
      <c r="BN642" s="221">
        <v>2</v>
      </c>
      <c r="BO642" s="221">
        <v>2</v>
      </c>
      <c r="BP642" s="221">
        <v>2</v>
      </c>
      <c r="BQ642" s="221">
        <v>2</v>
      </c>
      <c r="BR642" s="798">
        <v>2</v>
      </c>
      <c r="BS642" s="226">
        <v>1</v>
      </c>
      <c r="BT642" s="221">
        <v>2</v>
      </c>
      <c r="BU642" s="221">
        <v>2</v>
      </c>
      <c r="BV642" s="221">
        <v>2</v>
      </c>
      <c r="BW642" s="798">
        <v>2</v>
      </c>
      <c r="BX642" s="221">
        <v>2</v>
      </c>
      <c r="BY642" s="798">
        <v>2</v>
      </c>
      <c r="BZ642" s="798">
        <v>2</v>
      </c>
      <c r="CA642" s="221">
        <v>2</v>
      </c>
      <c r="CB642" s="221">
        <v>2</v>
      </c>
      <c r="CC642" s="221">
        <v>2</v>
      </c>
      <c r="CD642" s="337">
        <v>2</v>
      </c>
      <c r="CE642" s="221">
        <v>2</v>
      </c>
      <c r="CF642" s="221">
        <v>2</v>
      </c>
      <c r="CG642" s="221">
        <v>1</v>
      </c>
      <c r="CH642" s="221">
        <v>2</v>
      </c>
      <c r="CI642" s="221">
        <v>2</v>
      </c>
      <c r="CJ642" s="337">
        <v>2</v>
      </c>
      <c r="CK642" s="221">
        <v>2</v>
      </c>
      <c r="CL642" s="222">
        <f t="shared" si="337"/>
        <v>23</v>
      </c>
      <c r="CM642" s="237">
        <f t="shared" si="336"/>
        <v>0.88461538461538458</v>
      </c>
      <c r="CN642" s="222">
        <f t="shared" si="338"/>
        <v>3</v>
      </c>
      <c r="CO642" s="237">
        <f t="shared" si="332"/>
        <v>0.11538461538461539</v>
      </c>
      <c r="CP642" s="222">
        <f t="shared" si="339"/>
        <v>0</v>
      </c>
      <c r="CQ642" s="237">
        <f t="shared" si="328"/>
        <v>0</v>
      </c>
      <c r="CR642" s="222">
        <f t="shared" si="340"/>
        <v>0</v>
      </c>
      <c r="CS642" s="237">
        <f t="shared" si="333"/>
        <v>0</v>
      </c>
      <c r="CT642" s="223">
        <f t="shared" si="330"/>
        <v>1.8846153846153846</v>
      </c>
      <c r="CU642" s="223" t="str">
        <f t="shared" si="331"/>
        <v>Đạt mục tiêu</v>
      </c>
      <c r="CV642" s="5"/>
    </row>
    <row r="643" spans="1:101" s="1" customFormat="1" ht="101.25" customHeight="1">
      <c r="A643" s="227">
        <v>183</v>
      </c>
      <c r="B643" s="217" t="s">
        <v>523</v>
      </c>
      <c r="C643" s="215" t="s">
        <v>26</v>
      </c>
      <c r="D643" s="217" t="s">
        <v>105</v>
      </c>
      <c r="E643" s="215" t="s">
        <v>28</v>
      </c>
      <c r="F643" s="217" t="s">
        <v>105</v>
      </c>
      <c r="G643" s="217" t="s">
        <v>356</v>
      </c>
      <c r="H643" s="217"/>
      <c r="I643" s="591"/>
      <c r="J643" s="212"/>
      <c r="K643" s="465"/>
      <c r="L643" s="16" t="s">
        <v>32</v>
      </c>
      <c r="M643" s="212" t="s">
        <v>31</v>
      </c>
      <c r="N643" s="165" t="s">
        <v>10</v>
      </c>
      <c r="O643" s="221" t="s">
        <v>29</v>
      </c>
      <c r="P643" s="221" t="s">
        <v>24</v>
      </c>
      <c r="Q643" s="5"/>
      <c r="R643" s="5"/>
      <c r="S643" s="5" t="s">
        <v>24</v>
      </c>
      <c r="T643" s="5"/>
      <c r="U643" s="6"/>
      <c r="V643" s="5"/>
      <c r="W643" s="5"/>
      <c r="X643" s="5"/>
      <c r="Y643" s="5"/>
      <c r="Z643" s="5"/>
      <c r="AA643" s="5"/>
      <c r="AB643" s="80">
        <f t="shared" si="334"/>
        <v>1</v>
      </c>
      <c r="AC643" s="642"/>
      <c r="AD643" s="7"/>
      <c r="AE643" s="7"/>
      <c r="AF643" s="7"/>
      <c r="AG643" s="7"/>
      <c r="AH643" s="7"/>
      <c r="AI643" s="7"/>
      <c r="AJ643" s="7"/>
      <c r="AK643" s="7" t="s">
        <v>1404</v>
      </c>
      <c r="AL643" s="7" t="s">
        <v>1404</v>
      </c>
      <c r="AM643" s="7" t="s">
        <v>1404</v>
      </c>
      <c r="AN643" s="7" t="s">
        <v>1404</v>
      </c>
      <c r="AO643" s="7"/>
      <c r="AP643" s="7"/>
      <c r="AQ643" s="7"/>
      <c r="AR643" s="7"/>
      <c r="AS643" s="7"/>
      <c r="AT643" s="7"/>
      <c r="AU643" s="7"/>
      <c r="AV643" s="55"/>
      <c r="AW643" s="7"/>
      <c r="AX643" s="7"/>
      <c r="AY643" s="7"/>
      <c r="AZ643" s="7"/>
      <c r="BA643" s="7"/>
      <c r="BB643" s="7"/>
      <c r="BC643" s="7"/>
      <c r="BD643" s="7"/>
      <c r="BE643" s="7"/>
      <c r="BF643" s="7"/>
      <c r="BG643" s="7"/>
      <c r="BH643" s="7"/>
      <c r="BI643" s="7"/>
      <c r="BJ643" s="7"/>
      <c r="BK643" s="7"/>
      <c r="BL643" s="781">
        <v>2</v>
      </c>
      <c r="BM643" s="221">
        <v>1</v>
      </c>
      <c r="BN643" s="221">
        <v>2</v>
      </c>
      <c r="BO643" s="221">
        <v>2</v>
      </c>
      <c r="BP643" s="221">
        <v>1</v>
      </c>
      <c r="BQ643" s="221">
        <v>2</v>
      </c>
      <c r="BR643" s="798">
        <v>2</v>
      </c>
      <c r="BS643" s="226">
        <v>2</v>
      </c>
      <c r="BT643" s="221">
        <v>2</v>
      </c>
      <c r="BU643" s="221">
        <v>2</v>
      </c>
      <c r="BV643" s="221">
        <v>2</v>
      </c>
      <c r="BW643" s="798">
        <v>2</v>
      </c>
      <c r="BX643" s="221">
        <v>1</v>
      </c>
      <c r="BY643" s="798">
        <v>2</v>
      </c>
      <c r="BZ643" s="798">
        <v>2</v>
      </c>
      <c r="CA643" s="221">
        <v>2</v>
      </c>
      <c r="CB643" s="221">
        <v>2</v>
      </c>
      <c r="CC643" s="221">
        <v>2</v>
      </c>
      <c r="CD643" s="337">
        <v>2</v>
      </c>
      <c r="CE643" s="221">
        <v>1</v>
      </c>
      <c r="CF643" s="221">
        <v>2</v>
      </c>
      <c r="CG643" s="221">
        <v>2</v>
      </c>
      <c r="CH643" s="221">
        <v>2</v>
      </c>
      <c r="CI643" s="221">
        <v>2</v>
      </c>
      <c r="CJ643" s="337">
        <v>2</v>
      </c>
      <c r="CK643" s="221">
        <v>2</v>
      </c>
      <c r="CL643" s="222">
        <f t="shared" si="337"/>
        <v>22</v>
      </c>
      <c r="CM643" s="237">
        <f t="shared" si="336"/>
        <v>0.84615384615384615</v>
      </c>
      <c r="CN643" s="222">
        <f t="shared" si="338"/>
        <v>4</v>
      </c>
      <c r="CO643" s="237">
        <f t="shared" si="332"/>
        <v>0.15384615384615385</v>
      </c>
      <c r="CP643" s="222">
        <f t="shared" si="339"/>
        <v>0</v>
      </c>
      <c r="CQ643" s="237">
        <f t="shared" si="328"/>
        <v>0</v>
      </c>
      <c r="CR643" s="222">
        <f t="shared" si="340"/>
        <v>0</v>
      </c>
      <c r="CS643" s="237">
        <f t="shared" si="333"/>
        <v>0</v>
      </c>
      <c r="CT643" s="223">
        <f t="shared" si="330"/>
        <v>1.8461538461538463</v>
      </c>
      <c r="CU643" s="223" t="str">
        <f t="shared" si="331"/>
        <v>Đạt mục tiêu</v>
      </c>
      <c r="CV643" s="7"/>
    </row>
    <row r="644" spans="1:101" s="1" customFormat="1" ht="60" customHeight="1">
      <c r="A644" s="1036">
        <v>184</v>
      </c>
      <c r="B644" s="1024" t="s">
        <v>524</v>
      </c>
      <c r="C644" s="1033" t="s">
        <v>28</v>
      </c>
      <c r="D644" s="1024" t="s">
        <v>104</v>
      </c>
      <c r="E644" s="1058" t="s">
        <v>28</v>
      </c>
      <c r="F644" s="1024" t="s">
        <v>104</v>
      </c>
      <c r="G644" s="158" t="s">
        <v>1459</v>
      </c>
      <c r="H644" s="158"/>
      <c r="I644" s="627"/>
      <c r="J644" s="8"/>
      <c r="K644" s="510"/>
      <c r="L644" s="16" t="s">
        <v>32</v>
      </c>
      <c r="M644" s="212" t="s">
        <v>31</v>
      </c>
      <c r="N644" s="165" t="s">
        <v>10</v>
      </c>
      <c r="O644" s="221" t="s">
        <v>29</v>
      </c>
      <c r="P644" s="221" t="s">
        <v>24</v>
      </c>
      <c r="Q644" s="5"/>
      <c r="R644" s="5"/>
      <c r="S644" s="5" t="s">
        <v>24</v>
      </c>
      <c r="T644" s="5"/>
      <c r="U644" s="6"/>
      <c r="V644" s="5"/>
      <c r="W644" s="5"/>
      <c r="X644" s="5"/>
      <c r="Y644" s="5"/>
      <c r="Z644" s="5"/>
      <c r="AA644" s="5"/>
      <c r="AB644" s="80">
        <f t="shared" si="334"/>
        <v>1</v>
      </c>
      <c r="AC644" s="642"/>
      <c r="AD644" s="7"/>
      <c r="AE644" s="7"/>
      <c r="AF644" s="7"/>
      <c r="AG644" s="7"/>
      <c r="AH644" s="7"/>
      <c r="AI644" s="7"/>
      <c r="AJ644" s="7"/>
      <c r="AK644" s="7" t="s">
        <v>1317</v>
      </c>
      <c r="AL644" s="7" t="s">
        <v>1317</v>
      </c>
      <c r="AM644" s="7" t="s">
        <v>1317</v>
      </c>
      <c r="AN644" s="7" t="s">
        <v>1317</v>
      </c>
      <c r="AO644" s="7"/>
      <c r="AP644" s="7"/>
      <c r="AQ644" s="7"/>
      <c r="AR644" s="7"/>
      <c r="AS644" s="7"/>
      <c r="AT644" s="7"/>
      <c r="AU644" s="7"/>
      <c r="AV644" s="55"/>
      <c r="AW644" s="7"/>
      <c r="AX644" s="7"/>
      <c r="AY644" s="7"/>
      <c r="AZ644" s="7"/>
      <c r="BA644" s="7"/>
      <c r="BB644" s="7"/>
      <c r="BC644" s="7"/>
      <c r="BD644" s="7"/>
      <c r="BE644" s="7"/>
      <c r="BF644" s="7"/>
      <c r="BG644" s="7"/>
      <c r="BH644" s="7"/>
      <c r="BI644" s="7"/>
      <c r="BJ644" s="7"/>
      <c r="BK644" s="7"/>
      <c r="BL644" s="781">
        <v>1</v>
      </c>
      <c r="BM644" s="221">
        <v>2</v>
      </c>
      <c r="BN644" s="221">
        <v>2</v>
      </c>
      <c r="BO644" s="221">
        <v>2</v>
      </c>
      <c r="BP644" s="221">
        <v>1</v>
      </c>
      <c r="BQ644" s="221">
        <v>2</v>
      </c>
      <c r="BR644" s="798">
        <v>2</v>
      </c>
      <c r="BS644" s="226">
        <v>2</v>
      </c>
      <c r="BT644" s="221">
        <v>1</v>
      </c>
      <c r="BU644" s="221">
        <v>2</v>
      </c>
      <c r="BV644" s="221">
        <v>2</v>
      </c>
      <c r="BW644" s="798">
        <v>2</v>
      </c>
      <c r="BX644" s="221">
        <v>2</v>
      </c>
      <c r="BY644" s="798">
        <v>2</v>
      </c>
      <c r="BZ644" s="798">
        <v>2</v>
      </c>
      <c r="CA644" s="221">
        <v>1</v>
      </c>
      <c r="CB644" s="221">
        <v>2</v>
      </c>
      <c r="CC644" s="221">
        <v>2</v>
      </c>
      <c r="CD644" s="337">
        <v>2</v>
      </c>
      <c r="CE644" s="221">
        <v>1</v>
      </c>
      <c r="CF644" s="221">
        <v>2</v>
      </c>
      <c r="CG644" s="221">
        <v>2</v>
      </c>
      <c r="CH644" s="221">
        <v>2</v>
      </c>
      <c r="CI644" s="221">
        <v>2</v>
      </c>
      <c r="CJ644" s="337">
        <v>2</v>
      </c>
      <c r="CK644" s="221">
        <v>2</v>
      </c>
      <c r="CL644" s="222">
        <f t="shared" si="337"/>
        <v>21</v>
      </c>
      <c r="CM644" s="237">
        <f t="shared" si="336"/>
        <v>0.80769230769230771</v>
      </c>
      <c r="CN644" s="222">
        <f t="shared" si="338"/>
        <v>5</v>
      </c>
      <c r="CO644" s="237">
        <f t="shared" si="332"/>
        <v>0.19230769230769232</v>
      </c>
      <c r="CP644" s="222">
        <f t="shared" si="339"/>
        <v>0</v>
      </c>
      <c r="CQ644" s="237">
        <f t="shared" si="328"/>
        <v>0</v>
      </c>
      <c r="CR644" s="222">
        <f t="shared" si="340"/>
        <v>0</v>
      </c>
      <c r="CS644" s="237">
        <f t="shared" si="333"/>
        <v>0</v>
      </c>
      <c r="CT644" s="223">
        <f t="shared" si="330"/>
        <v>1.8076923076923077</v>
      </c>
      <c r="CU644" s="223" t="str">
        <f t="shared" si="331"/>
        <v>Đạt mục tiêu</v>
      </c>
      <c r="CV644" s="5"/>
    </row>
    <row r="645" spans="1:101" s="1" customFormat="1" ht="51.75" customHeight="1">
      <c r="A645" s="1036"/>
      <c r="B645" s="1024"/>
      <c r="C645" s="1033"/>
      <c r="D645" s="1024"/>
      <c r="E645" s="1058"/>
      <c r="F645" s="1024"/>
      <c r="G645" s="137" t="s">
        <v>357</v>
      </c>
      <c r="H645" s="137"/>
      <c r="I645" s="628"/>
      <c r="J645" s="8"/>
      <c r="K645" s="510"/>
      <c r="L645" s="44" t="s">
        <v>32</v>
      </c>
      <c r="M645" s="212" t="s">
        <v>31</v>
      </c>
      <c r="N645" s="165" t="s">
        <v>10</v>
      </c>
      <c r="O645" s="221" t="s">
        <v>29</v>
      </c>
      <c r="P645" s="221" t="s">
        <v>24</v>
      </c>
      <c r="Q645" s="5"/>
      <c r="R645" s="5"/>
      <c r="S645" s="5"/>
      <c r="T645" s="5" t="s">
        <v>24</v>
      </c>
      <c r="U645" s="6"/>
      <c r="V645" s="5"/>
      <c r="W645" s="5"/>
      <c r="X645" s="5"/>
      <c r="Y645" s="5"/>
      <c r="Z645" s="5"/>
      <c r="AA645" s="5"/>
      <c r="AB645" s="80">
        <f t="shared" si="334"/>
        <v>1</v>
      </c>
      <c r="AC645" s="642"/>
      <c r="AD645" s="7"/>
      <c r="AE645" s="7"/>
      <c r="AF645" s="7"/>
      <c r="AG645" s="7"/>
      <c r="AH645" s="7"/>
      <c r="AI645" s="7"/>
      <c r="AJ645" s="7"/>
      <c r="AK645" s="7"/>
      <c r="AL645" s="7"/>
      <c r="AM645" s="7"/>
      <c r="AN645" s="7"/>
      <c r="AO645" s="7"/>
      <c r="AP645" s="55" t="s">
        <v>1318</v>
      </c>
      <c r="AQ645" s="55"/>
      <c r="AR645" s="55"/>
      <c r="AS645" s="7"/>
      <c r="AT645" s="7"/>
      <c r="AU645" s="7"/>
      <c r="AV645" s="55"/>
      <c r="AW645" s="7"/>
      <c r="AX645" s="7"/>
      <c r="AY645" s="7"/>
      <c r="AZ645" s="7"/>
      <c r="BA645" s="7"/>
      <c r="BB645" s="7"/>
      <c r="BC645" s="7"/>
      <c r="BD645" s="7"/>
      <c r="BE645" s="7"/>
      <c r="BF645" s="7"/>
      <c r="BG645" s="7"/>
      <c r="BH645" s="7"/>
      <c r="BI645" s="7"/>
      <c r="BJ645" s="7"/>
      <c r="BK645" s="7"/>
      <c r="BL645" s="781">
        <v>2</v>
      </c>
      <c r="BM645" s="221">
        <v>2</v>
      </c>
      <c r="BN645" s="221">
        <v>1</v>
      </c>
      <c r="BO645" s="221">
        <v>2</v>
      </c>
      <c r="BP645" s="221">
        <v>2</v>
      </c>
      <c r="BQ645" s="221">
        <v>2</v>
      </c>
      <c r="BR645" s="798">
        <v>2</v>
      </c>
      <c r="BS645" s="226">
        <v>2</v>
      </c>
      <c r="BT645" s="221">
        <v>2</v>
      </c>
      <c r="BU645" s="221">
        <v>2</v>
      </c>
      <c r="BV645" s="221">
        <v>2</v>
      </c>
      <c r="BW645" s="798">
        <v>2</v>
      </c>
      <c r="BX645" s="221">
        <v>1</v>
      </c>
      <c r="BY645" s="798">
        <v>2</v>
      </c>
      <c r="BZ645" s="798">
        <v>2</v>
      </c>
      <c r="CA645" s="221">
        <v>2</v>
      </c>
      <c r="CB645" s="221">
        <v>2</v>
      </c>
      <c r="CC645" s="221">
        <v>2</v>
      </c>
      <c r="CD645" s="337">
        <v>2</v>
      </c>
      <c r="CE645" s="221">
        <v>2</v>
      </c>
      <c r="CF645" s="221">
        <v>2</v>
      </c>
      <c r="CG645" s="221">
        <v>2</v>
      </c>
      <c r="CH645" s="221">
        <v>2</v>
      </c>
      <c r="CI645" s="221">
        <v>2</v>
      </c>
      <c r="CJ645" s="337">
        <v>2</v>
      </c>
      <c r="CK645" s="221">
        <v>2</v>
      </c>
      <c r="CL645" s="222">
        <f t="shared" si="337"/>
        <v>24</v>
      </c>
      <c r="CM645" s="237">
        <f t="shared" si="336"/>
        <v>0.92307692307692313</v>
      </c>
      <c r="CN645" s="222">
        <f t="shared" si="338"/>
        <v>2</v>
      </c>
      <c r="CO645" s="237">
        <f t="shared" si="332"/>
        <v>7.6923076923076927E-2</v>
      </c>
      <c r="CP645" s="222">
        <f t="shared" si="339"/>
        <v>0</v>
      </c>
      <c r="CQ645" s="237">
        <f t="shared" si="328"/>
        <v>0</v>
      </c>
      <c r="CR645" s="222">
        <f t="shared" si="340"/>
        <v>0</v>
      </c>
      <c r="CS645" s="237">
        <f t="shared" si="333"/>
        <v>0</v>
      </c>
      <c r="CT645" s="223">
        <f t="shared" si="330"/>
        <v>1.9230769230769231</v>
      </c>
      <c r="CU645" s="223" t="str">
        <f t="shared" si="331"/>
        <v>Đạt mục tiêu</v>
      </c>
      <c r="CV645" s="5"/>
    </row>
    <row r="646" spans="1:101" s="45" customFormat="1" ht="90.65" customHeight="1">
      <c r="A646" s="1036">
        <v>185</v>
      </c>
      <c r="B646" s="1044" t="s">
        <v>2910</v>
      </c>
      <c r="C646" s="1033" t="s">
        <v>26</v>
      </c>
      <c r="D646" s="217" t="s">
        <v>103</v>
      </c>
      <c r="E646" s="1033" t="s">
        <v>26</v>
      </c>
      <c r="F646" s="220" t="s">
        <v>1344</v>
      </c>
      <c r="G646" s="203" t="s">
        <v>1425</v>
      </c>
      <c r="H646" s="203"/>
      <c r="I646" s="618"/>
      <c r="J646" s="212"/>
      <c r="K646" s="465"/>
      <c r="L646" s="44" t="s">
        <v>32</v>
      </c>
      <c r="M646" s="212" t="s">
        <v>2177</v>
      </c>
      <c r="N646" s="149" t="s">
        <v>10</v>
      </c>
      <c r="O646" s="78" t="s">
        <v>29</v>
      </c>
      <c r="P646" s="78" t="s">
        <v>24</v>
      </c>
      <c r="Q646" s="5"/>
      <c r="R646" s="33"/>
      <c r="S646" s="33"/>
      <c r="T646" s="33" t="s">
        <v>24</v>
      </c>
      <c r="U646" s="6"/>
      <c r="V646" s="33"/>
      <c r="W646" s="33"/>
      <c r="X646" s="33"/>
      <c r="Y646" s="33"/>
      <c r="Z646" s="78"/>
      <c r="AA646" s="33"/>
      <c r="AB646" s="80">
        <f t="shared" si="334"/>
        <v>1</v>
      </c>
      <c r="AC646" s="642" t="s">
        <v>1315</v>
      </c>
      <c r="AD646" s="55"/>
      <c r="AE646" s="55"/>
      <c r="AF646" s="55"/>
      <c r="AG646" s="55"/>
      <c r="AH646" s="55"/>
      <c r="AI646" s="55"/>
      <c r="AJ646" s="55"/>
      <c r="AK646" s="55"/>
      <c r="AL646" s="55"/>
      <c r="AM646" s="55"/>
      <c r="AN646" s="55"/>
      <c r="AO646" s="55"/>
      <c r="AP646" s="55"/>
      <c r="AQ646" s="55" t="s">
        <v>1315</v>
      </c>
      <c r="AR646" s="55"/>
      <c r="AS646" s="55"/>
      <c r="AT646" s="55"/>
      <c r="AU646" s="55"/>
      <c r="AV646" s="55"/>
      <c r="AW646" s="55"/>
      <c r="AX646" s="55"/>
      <c r="AY646" s="55"/>
      <c r="AZ646" s="55"/>
      <c r="BA646" s="55"/>
      <c r="BB646" s="55"/>
      <c r="BC646" s="55"/>
      <c r="BD646" s="55"/>
      <c r="BE646" s="55"/>
      <c r="BF646" s="55"/>
      <c r="BG646" s="55"/>
      <c r="BH646" s="55"/>
      <c r="BI646" s="55"/>
      <c r="BJ646" s="140"/>
      <c r="BK646" s="140"/>
      <c r="BL646" s="781">
        <v>2</v>
      </c>
      <c r="BM646" s="221">
        <v>2</v>
      </c>
      <c r="BN646" s="221">
        <v>2</v>
      </c>
      <c r="BO646" s="221">
        <v>2</v>
      </c>
      <c r="BP646" s="221">
        <v>2</v>
      </c>
      <c r="BQ646" s="221">
        <v>1</v>
      </c>
      <c r="BR646" s="798">
        <v>1</v>
      </c>
      <c r="BS646" s="226">
        <v>2</v>
      </c>
      <c r="BT646" s="221">
        <v>2</v>
      </c>
      <c r="BU646" s="221">
        <v>2</v>
      </c>
      <c r="BV646" s="221">
        <v>2</v>
      </c>
      <c r="BW646" s="798">
        <v>1</v>
      </c>
      <c r="BX646" s="221">
        <v>2</v>
      </c>
      <c r="BY646" s="798">
        <v>2</v>
      </c>
      <c r="BZ646" s="798">
        <v>2</v>
      </c>
      <c r="CA646" s="221">
        <v>2</v>
      </c>
      <c r="CB646" s="221">
        <v>2</v>
      </c>
      <c r="CC646" s="221">
        <v>2</v>
      </c>
      <c r="CD646" s="337">
        <v>2</v>
      </c>
      <c r="CE646" s="221">
        <v>2</v>
      </c>
      <c r="CF646" s="221">
        <v>2</v>
      </c>
      <c r="CG646" s="221">
        <v>2</v>
      </c>
      <c r="CH646" s="221">
        <v>2</v>
      </c>
      <c r="CI646" s="221">
        <v>2</v>
      </c>
      <c r="CJ646" s="337">
        <v>2</v>
      </c>
      <c r="CK646" s="221">
        <v>2</v>
      </c>
      <c r="CL646" s="222">
        <f t="shared" si="337"/>
        <v>23</v>
      </c>
      <c r="CM646" s="237">
        <f t="shared" si="336"/>
        <v>0.88461538461538458</v>
      </c>
      <c r="CN646" s="222">
        <f t="shared" si="338"/>
        <v>3</v>
      </c>
      <c r="CO646" s="237">
        <f t="shared" si="332"/>
        <v>0.11538461538461539</v>
      </c>
      <c r="CP646" s="222">
        <f t="shared" si="339"/>
        <v>0</v>
      </c>
      <c r="CQ646" s="237">
        <f t="shared" si="328"/>
        <v>0</v>
      </c>
      <c r="CR646" s="222">
        <f t="shared" si="340"/>
        <v>0</v>
      </c>
      <c r="CS646" s="237">
        <f t="shared" si="333"/>
        <v>0</v>
      </c>
      <c r="CT646" s="223">
        <f t="shared" si="330"/>
        <v>1.8846153846153846</v>
      </c>
      <c r="CU646" s="223" t="str">
        <f t="shared" si="331"/>
        <v>Đạt mục tiêu</v>
      </c>
      <c r="CV646" s="78"/>
      <c r="CW646" s="4"/>
    </row>
    <row r="647" spans="1:101" s="1" customFormat="1" ht="148.75" customHeight="1">
      <c r="A647" s="1036"/>
      <c r="B647" s="1024"/>
      <c r="C647" s="1033"/>
      <c r="D647" s="217" t="s">
        <v>102</v>
      </c>
      <c r="E647" s="1033"/>
      <c r="F647" s="220" t="s">
        <v>1000</v>
      </c>
      <c r="G647" s="217" t="s">
        <v>3006</v>
      </c>
      <c r="H647" s="217"/>
      <c r="I647" s="700" t="s">
        <v>2370</v>
      </c>
      <c r="J647" s="212"/>
      <c r="K647" s="465"/>
      <c r="L647" s="44" t="s">
        <v>32</v>
      </c>
      <c r="M647" s="212" t="s">
        <v>31</v>
      </c>
      <c r="N647" s="149" t="s">
        <v>10</v>
      </c>
      <c r="O647" s="78" t="s">
        <v>29</v>
      </c>
      <c r="P647" s="78" t="s">
        <v>24</v>
      </c>
      <c r="Q647" s="33"/>
      <c r="R647" s="5"/>
      <c r="S647" s="33"/>
      <c r="T647" s="33"/>
      <c r="U647" s="6" t="s">
        <v>24</v>
      </c>
      <c r="V647" s="33"/>
      <c r="W647" s="33"/>
      <c r="X647" s="5"/>
      <c r="Y647" s="33"/>
      <c r="Z647" s="78"/>
      <c r="AA647" s="33"/>
      <c r="AB647" s="80">
        <f t="shared" si="334"/>
        <v>1</v>
      </c>
      <c r="AC647" s="642"/>
      <c r="AD647" s="55"/>
      <c r="AE647" s="55" t="s">
        <v>1318</v>
      </c>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140"/>
      <c r="BK647" s="140"/>
      <c r="BL647" s="781">
        <v>1</v>
      </c>
      <c r="BM647" s="221">
        <v>2</v>
      </c>
      <c r="BN647" s="221">
        <v>1</v>
      </c>
      <c r="BO647" s="221">
        <v>2</v>
      </c>
      <c r="BP647" s="221">
        <v>2</v>
      </c>
      <c r="BQ647" s="221">
        <v>2</v>
      </c>
      <c r="BR647" s="798">
        <v>1</v>
      </c>
      <c r="BS647" s="226">
        <v>2</v>
      </c>
      <c r="BT647" s="221">
        <v>2</v>
      </c>
      <c r="BU647" s="221">
        <v>1</v>
      </c>
      <c r="BV647" s="221">
        <v>2</v>
      </c>
      <c r="BW647" s="798">
        <v>2</v>
      </c>
      <c r="BX647" s="221">
        <v>2</v>
      </c>
      <c r="BY647" s="798">
        <v>2</v>
      </c>
      <c r="BZ647" s="798">
        <v>2</v>
      </c>
      <c r="CA647" s="221">
        <v>2</v>
      </c>
      <c r="CB647" s="221">
        <v>2</v>
      </c>
      <c r="CC647" s="221">
        <v>1</v>
      </c>
      <c r="CD647" s="337">
        <v>1</v>
      </c>
      <c r="CE647" s="221">
        <v>2</v>
      </c>
      <c r="CF647" s="221">
        <v>2</v>
      </c>
      <c r="CG647" s="221">
        <v>2</v>
      </c>
      <c r="CH647" s="221">
        <v>2</v>
      </c>
      <c r="CI647" s="221">
        <v>2</v>
      </c>
      <c r="CJ647" s="337">
        <v>2</v>
      </c>
      <c r="CK647" s="221">
        <v>2</v>
      </c>
      <c r="CL647" s="222">
        <f t="shared" si="337"/>
        <v>20</v>
      </c>
      <c r="CM647" s="237">
        <f t="shared" si="336"/>
        <v>0.76923076923076927</v>
      </c>
      <c r="CN647" s="222">
        <f t="shared" si="338"/>
        <v>6</v>
      </c>
      <c r="CO647" s="237">
        <f t="shared" si="332"/>
        <v>0.23076923076923078</v>
      </c>
      <c r="CP647" s="222">
        <f t="shared" si="339"/>
        <v>0</v>
      </c>
      <c r="CQ647" s="237">
        <f t="shared" si="328"/>
        <v>0</v>
      </c>
      <c r="CR647" s="222">
        <f t="shared" si="340"/>
        <v>0</v>
      </c>
      <c r="CS647" s="237">
        <f t="shared" si="333"/>
        <v>0</v>
      </c>
      <c r="CT647" s="223">
        <f t="shared" si="330"/>
        <v>1.7692307692307692</v>
      </c>
      <c r="CU647" s="223" t="str">
        <f t="shared" si="331"/>
        <v>Đạt mục tiêu</v>
      </c>
      <c r="CV647" s="78"/>
    </row>
    <row r="648" spans="1:101" s="1" customFormat="1" ht="44.5" customHeight="1">
      <c r="A648" s="1036">
        <v>186</v>
      </c>
      <c r="B648" s="1044" t="s">
        <v>1002</v>
      </c>
      <c r="C648" s="1033" t="s">
        <v>60</v>
      </c>
      <c r="D648" s="1024" t="s">
        <v>101</v>
      </c>
      <c r="E648" s="1033" t="s">
        <v>60</v>
      </c>
      <c r="F648" s="1044" t="s">
        <v>1001</v>
      </c>
      <c r="G648" s="48" t="s">
        <v>898</v>
      </c>
      <c r="H648" s="48"/>
      <c r="I648" s="613"/>
      <c r="J648" s="212"/>
      <c r="K648" s="465"/>
      <c r="L648" s="44" t="s">
        <v>32</v>
      </c>
      <c r="M648" s="212" t="s">
        <v>31</v>
      </c>
      <c r="N648" s="165" t="s">
        <v>10</v>
      </c>
      <c r="O648" s="221" t="s">
        <v>29</v>
      </c>
      <c r="P648" s="221" t="s">
        <v>24</v>
      </c>
      <c r="Q648" s="5"/>
      <c r="R648" s="5" t="s">
        <v>24</v>
      </c>
      <c r="S648" s="5"/>
      <c r="T648" s="5"/>
      <c r="U648" s="6"/>
      <c r="V648" s="5"/>
      <c r="W648" s="5"/>
      <c r="X648" s="5"/>
      <c r="Y648" s="5"/>
      <c r="Z648" s="221"/>
      <c r="AA648" s="5"/>
      <c r="AB648" s="80">
        <f t="shared" si="334"/>
        <v>1</v>
      </c>
      <c r="AC648" s="642"/>
      <c r="AD648" s="55"/>
      <c r="AE648" s="55"/>
      <c r="AF648" s="55"/>
      <c r="AG648" s="55"/>
      <c r="AH648" s="55"/>
      <c r="AI648" s="55"/>
      <c r="AJ648" s="55" t="s">
        <v>1318</v>
      </c>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781">
        <v>2</v>
      </c>
      <c r="BM648" s="221">
        <v>2</v>
      </c>
      <c r="BN648" s="221">
        <v>2</v>
      </c>
      <c r="BO648" s="221">
        <v>2</v>
      </c>
      <c r="BP648" s="221">
        <v>2</v>
      </c>
      <c r="BQ648" s="221">
        <v>2</v>
      </c>
      <c r="BR648" s="798">
        <v>1</v>
      </c>
      <c r="BS648" s="226">
        <v>2</v>
      </c>
      <c r="BT648" s="221">
        <v>2</v>
      </c>
      <c r="BU648" s="221">
        <v>2</v>
      </c>
      <c r="BV648" s="221">
        <v>2</v>
      </c>
      <c r="BW648" s="798">
        <v>2</v>
      </c>
      <c r="BX648" s="221">
        <v>2</v>
      </c>
      <c r="BY648" s="798">
        <v>2</v>
      </c>
      <c r="BZ648" s="798">
        <v>2</v>
      </c>
      <c r="CA648" s="221">
        <v>2</v>
      </c>
      <c r="CB648" s="221">
        <v>2</v>
      </c>
      <c r="CC648" s="221">
        <v>1</v>
      </c>
      <c r="CD648" s="337">
        <v>2</v>
      </c>
      <c r="CE648" s="221">
        <v>2</v>
      </c>
      <c r="CF648" s="221">
        <v>2</v>
      </c>
      <c r="CG648" s="221">
        <v>2</v>
      </c>
      <c r="CH648" s="221">
        <v>2</v>
      </c>
      <c r="CI648" s="221">
        <v>2</v>
      </c>
      <c r="CJ648" s="337">
        <v>2</v>
      </c>
      <c r="CK648" s="221">
        <v>2</v>
      </c>
      <c r="CL648" s="222">
        <f t="shared" si="337"/>
        <v>24</v>
      </c>
      <c r="CM648" s="237">
        <f t="shared" si="336"/>
        <v>0.92307692307692313</v>
      </c>
      <c r="CN648" s="222">
        <f t="shared" si="338"/>
        <v>2</v>
      </c>
      <c r="CO648" s="237">
        <f t="shared" si="332"/>
        <v>7.6923076923076927E-2</v>
      </c>
      <c r="CP648" s="222">
        <f t="shared" si="339"/>
        <v>0</v>
      </c>
      <c r="CQ648" s="237">
        <f t="shared" si="328"/>
        <v>0</v>
      </c>
      <c r="CR648" s="222">
        <f t="shared" si="340"/>
        <v>0</v>
      </c>
      <c r="CS648" s="237">
        <f t="shared" si="333"/>
        <v>0</v>
      </c>
      <c r="CT648" s="223">
        <f t="shared" si="330"/>
        <v>1.9230769230769231</v>
      </c>
      <c r="CU648" s="223" t="str">
        <f t="shared" si="331"/>
        <v>Đạt mục tiêu</v>
      </c>
      <c r="CV648" s="221"/>
    </row>
    <row r="649" spans="1:101" s="1" customFormat="1" ht="58" customHeight="1">
      <c r="A649" s="1036"/>
      <c r="B649" s="1024"/>
      <c r="C649" s="1033"/>
      <c r="D649" s="1024"/>
      <c r="E649" s="1033"/>
      <c r="F649" s="1024"/>
      <c r="G649" s="48" t="s">
        <v>899</v>
      </c>
      <c r="H649" s="48"/>
      <c r="I649" s="613"/>
      <c r="J649" s="212"/>
      <c r="K649" s="465"/>
      <c r="L649" s="16" t="s">
        <v>32</v>
      </c>
      <c r="M649" s="212" t="s">
        <v>31</v>
      </c>
      <c r="N649" s="165" t="s">
        <v>10</v>
      </c>
      <c r="O649" s="221" t="s">
        <v>29</v>
      </c>
      <c r="P649" s="221" t="s">
        <v>24</v>
      </c>
      <c r="Q649" s="5"/>
      <c r="R649" s="5"/>
      <c r="S649" s="5" t="s">
        <v>24</v>
      </c>
      <c r="T649" s="5"/>
      <c r="U649" s="6"/>
      <c r="V649" s="5"/>
      <c r="W649" s="5"/>
      <c r="X649" s="5"/>
      <c r="Y649" s="5"/>
      <c r="Z649" s="5"/>
      <c r="AA649" s="5"/>
      <c r="AB649" s="80">
        <f t="shared" si="334"/>
        <v>1</v>
      </c>
      <c r="AC649" s="642"/>
      <c r="AD649" s="7"/>
      <c r="AE649" s="7"/>
      <c r="AF649" s="7"/>
      <c r="AG649" s="7"/>
      <c r="AH649" s="7"/>
      <c r="AI649" s="7"/>
      <c r="AJ649" s="7"/>
      <c r="AK649" s="7" t="s">
        <v>1316</v>
      </c>
      <c r="AL649" s="7" t="s">
        <v>1316</v>
      </c>
      <c r="AM649" s="7" t="s">
        <v>1316</v>
      </c>
      <c r="AN649" s="7" t="s">
        <v>1316</v>
      </c>
      <c r="AO649" s="7"/>
      <c r="AP649" s="7"/>
      <c r="AQ649" s="7"/>
      <c r="AR649" s="7"/>
      <c r="AS649" s="7"/>
      <c r="AT649" s="7"/>
      <c r="AU649" s="7"/>
      <c r="AV649" s="55"/>
      <c r="AW649" s="7"/>
      <c r="AX649" s="7"/>
      <c r="AY649" s="7"/>
      <c r="AZ649" s="7"/>
      <c r="BA649" s="7"/>
      <c r="BB649" s="7"/>
      <c r="BC649" s="7"/>
      <c r="BD649" s="7"/>
      <c r="BE649" s="7"/>
      <c r="BF649" s="7"/>
      <c r="BG649" s="7"/>
      <c r="BH649" s="7"/>
      <c r="BI649" s="7"/>
      <c r="BJ649" s="7"/>
      <c r="BK649" s="7"/>
      <c r="BL649" s="781">
        <v>2</v>
      </c>
      <c r="BM649" s="221">
        <v>2</v>
      </c>
      <c r="BN649" s="221">
        <v>1</v>
      </c>
      <c r="BO649" s="221">
        <v>2</v>
      </c>
      <c r="BP649" s="221">
        <v>2</v>
      </c>
      <c r="BQ649" s="221">
        <v>2</v>
      </c>
      <c r="BR649" s="798">
        <v>2</v>
      </c>
      <c r="BS649" s="226">
        <v>2</v>
      </c>
      <c r="BT649" s="221">
        <v>2</v>
      </c>
      <c r="BU649" s="221">
        <v>2</v>
      </c>
      <c r="BV649" s="221">
        <v>2</v>
      </c>
      <c r="BW649" s="798">
        <v>2</v>
      </c>
      <c r="BX649" s="221">
        <v>2</v>
      </c>
      <c r="BY649" s="798">
        <v>2</v>
      </c>
      <c r="BZ649" s="798">
        <v>2</v>
      </c>
      <c r="CA649" s="221">
        <v>2</v>
      </c>
      <c r="CB649" s="221">
        <v>2</v>
      </c>
      <c r="CC649" s="221">
        <v>2</v>
      </c>
      <c r="CD649" s="337">
        <v>2</v>
      </c>
      <c r="CE649" s="221">
        <v>2</v>
      </c>
      <c r="CF649" s="221">
        <v>2</v>
      </c>
      <c r="CG649" s="221">
        <v>2</v>
      </c>
      <c r="CH649" s="221">
        <v>2</v>
      </c>
      <c r="CI649" s="221">
        <v>2</v>
      </c>
      <c r="CJ649" s="337">
        <v>2</v>
      </c>
      <c r="CK649" s="221">
        <v>2</v>
      </c>
      <c r="CL649" s="222">
        <f t="shared" si="337"/>
        <v>25</v>
      </c>
      <c r="CM649" s="237">
        <f t="shared" si="336"/>
        <v>0.96153846153846156</v>
      </c>
      <c r="CN649" s="222">
        <f t="shared" si="338"/>
        <v>1</v>
      </c>
      <c r="CO649" s="237">
        <f t="shared" si="332"/>
        <v>3.8461538461538464E-2</v>
      </c>
      <c r="CP649" s="222">
        <f t="shared" si="339"/>
        <v>0</v>
      </c>
      <c r="CQ649" s="237">
        <f t="shared" si="328"/>
        <v>0</v>
      </c>
      <c r="CR649" s="222">
        <f t="shared" si="340"/>
        <v>0</v>
      </c>
      <c r="CS649" s="237">
        <f t="shared" si="333"/>
        <v>0</v>
      </c>
      <c r="CT649" s="223">
        <f t="shared" si="330"/>
        <v>1.9615384615384615</v>
      </c>
      <c r="CU649" s="223" t="str">
        <f t="shared" si="331"/>
        <v>Đạt mục tiêu</v>
      </c>
      <c r="CV649" s="5"/>
    </row>
    <row r="650" spans="1:101" s="302" customFormat="1" ht="21" customHeight="1">
      <c r="A650" s="44"/>
      <c r="B650" s="1212" t="s">
        <v>100</v>
      </c>
      <c r="C650" s="1213"/>
      <c r="D650" s="1213"/>
      <c r="E650" s="1213"/>
      <c r="F650" s="1212"/>
      <c r="G650" s="1212"/>
      <c r="H650" s="562"/>
      <c r="I650" s="591"/>
      <c r="J650" s="300"/>
      <c r="K650" s="498"/>
      <c r="L650" s="423"/>
      <c r="M650" s="212"/>
      <c r="N650" s="304" t="s">
        <v>38</v>
      </c>
      <c r="O650" s="300"/>
      <c r="P650" s="83"/>
      <c r="Q650" s="83" t="s">
        <v>38</v>
      </c>
      <c r="R650" s="83" t="s">
        <v>38</v>
      </c>
      <c r="S650" s="83" t="s">
        <v>38</v>
      </c>
      <c r="T650" s="83" t="s">
        <v>38</v>
      </c>
      <c r="U650" s="83" t="s">
        <v>38</v>
      </c>
      <c r="V650" s="83" t="s">
        <v>38</v>
      </c>
      <c r="W650" s="411" t="s">
        <v>38</v>
      </c>
      <c r="X650" s="83" t="s">
        <v>38</v>
      </c>
      <c r="Y650" s="83" t="s">
        <v>38</v>
      </c>
      <c r="Z650" s="83" t="s">
        <v>38</v>
      </c>
      <c r="AA650" s="83" t="s">
        <v>38</v>
      </c>
      <c r="AB650" s="83" t="s">
        <v>38</v>
      </c>
      <c r="AC650" s="647" t="s">
        <v>38</v>
      </c>
      <c r="AD650" s="83" t="s">
        <v>38</v>
      </c>
      <c r="AE650" s="83" t="s">
        <v>38</v>
      </c>
      <c r="AF650" s="83" t="s">
        <v>38</v>
      </c>
      <c r="AG650" s="296" t="s">
        <v>38</v>
      </c>
      <c r="AH650" s="296" t="s">
        <v>38</v>
      </c>
      <c r="AI650" s="296" t="s">
        <v>38</v>
      </c>
      <c r="AJ650" s="296" t="s">
        <v>38</v>
      </c>
      <c r="AK650" s="296" t="s">
        <v>38</v>
      </c>
      <c r="AL650" s="296" t="s">
        <v>38</v>
      </c>
      <c r="AM650" s="296" t="s">
        <v>38</v>
      </c>
      <c r="AN650" s="296" t="s">
        <v>38</v>
      </c>
      <c r="AO650" s="296" t="s">
        <v>38</v>
      </c>
      <c r="AP650" s="296" t="s">
        <v>38</v>
      </c>
      <c r="AQ650" s="296" t="s">
        <v>38</v>
      </c>
      <c r="AR650" s="296" t="s">
        <v>38</v>
      </c>
      <c r="AS650" s="296" t="s">
        <v>38</v>
      </c>
      <c r="AT650" s="296" t="s">
        <v>38</v>
      </c>
      <c r="AU650" s="296" t="s">
        <v>38</v>
      </c>
      <c r="AV650" s="296" t="s">
        <v>38</v>
      </c>
      <c r="AW650" s="296" t="s">
        <v>38</v>
      </c>
      <c r="AX650" s="296" t="s">
        <v>38</v>
      </c>
      <c r="AY650" s="192"/>
      <c r="AZ650" s="192"/>
      <c r="BA650" s="296" t="s">
        <v>38</v>
      </c>
      <c r="BB650" s="296" t="s">
        <v>38</v>
      </c>
      <c r="BC650" s="296" t="s">
        <v>38</v>
      </c>
      <c r="BD650" s="296" t="s">
        <v>38</v>
      </c>
      <c r="BE650" s="296" t="s">
        <v>38</v>
      </c>
      <c r="BF650" s="296" t="s">
        <v>38</v>
      </c>
      <c r="BG650" s="296" t="s">
        <v>38</v>
      </c>
      <c r="BH650" s="296" t="s">
        <v>38</v>
      </c>
      <c r="BI650" s="296" t="s">
        <v>38</v>
      </c>
      <c r="BJ650" s="296" t="s">
        <v>38</v>
      </c>
      <c r="BK650" s="296" t="s">
        <v>38</v>
      </c>
      <c r="BL650" s="781">
        <v>2</v>
      </c>
      <c r="BM650" s="221">
        <v>2</v>
      </c>
      <c r="BN650" s="221">
        <v>2</v>
      </c>
      <c r="BO650" s="221">
        <v>2</v>
      </c>
      <c r="BP650" s="221">
        <v>2</v>
      </c>
      <c r="BQ650" s="221">
        <v>2</v>
      </c>
      <c r="BR650" s="798">
        <v>2</v>
      </c>
      <c r="BS650" s="226">
        <v>2</v>
      </c>
      <c r="BT650" s="221">
        <v>2</v>
      </c>
      <c r="BU650" s="221">
        <v>2</v>
      </c>
      <c r="BV650" s="221">
        <v>2</v>
      </c>
      <c r="BW650" s="798">
        <v>2</v>
      </c>
      <c r="BX650" s="221">
        <v>2</v>
      </c>
      <c r="BY650" s="798">
        <v>2</v>
      </c>
      <c r="BZ650" s="798">
        <v>2</v>
      </c>
      <c r="CA650" s="221">
        <v>2</v>
      </c>
      <c r="CB650" s="221">
        <v>2</v>
      </c>
      <c r="CC650" s="221">
        <v>2</v>
      </c>
      <c r="CD650" s="337">
        <v>2</v>
      </c>
      <c r="CE650" s="221">
        <v>2</v>
      </c>
      <c r="CF650" s="221">
        <v>2</v>
      </c>
      <c r="CG650" s="221">
        <v>2</v>
      </c>
      <c r="CH650" s="221">
        <v>2</v>
      </c>
      <c r="CI650" s="221">
        <v>2</v>
      </c>
      <c r="CJ650" s="337">
        <v>2</v>
      </c>
      <c r="CK650" s="221">
        <v>2</v>
      </c>
      <c r="CL650" s="296" t="s">
        <v>38</v>
      </c>
      <c r="CM650" s="296" t="s">
        <v>38</v>
      </c>
      <c r="CN650" s="296" t="s">
        <v>38</v>
      </c>
      <c r="CO650" s="296" t="s">
        <v>38</v>
      </c>
      <c r="CP650" s="296" t="s">
        <v>38</v>
      </c>
      <c r="CQ650" s="296" t="s">
        <v>38</v>
      </c>
      <c r="CR650" s="296" t="s">
        <v>38</v>
      </c>
      <c r="CS650" s="296" t="s">
        <v>38</v>
      </c>
      <c r="CT650" s="296" t="s">
        <v>38</v>
      </c>
      <c r="CU650" s="296" t="s">
        <v>38</v>
      </c>
      <c r="CV650" s="423" t="s">
        <v>38</v>
      </c>
    </row>
    <row r="651" spans="1:101" s="1" customFormat="1" ht="36.75" customHeight="1">
      <c r="A651" s="1036">
        <v>187</v>
      </c>
      <c r="B651" s="1044" t="s">
        <v>2876</v>
      </c>
      <c r="C651" s="1033" t="s">
        <v>28</v>
      </c>
      <c r="D651" s="1024" t="s">
        <v>2765</v>
      </c>
      <c r="E651" s="1058" t="s">
        <v>28</v>
      </c>
      <c r="F651" s="1044" t="s">
        <v>2764</v>
      </c>
      <c r="G651" s="217" t="s">
        <v>900</v>
      </c>
      <c r="H651" s="217"/>
      <c r="I651" s="591"/>
      <c r="J651" s="212"/>
      <c r="K651" s="465"/>
      <c r="L651" s="5" t="s">
        <v>32</v>
      </c>
      <c r="M651" s="212" t="s">
        <v>31</v>
      </c>
      <c r="N651" s="165" t="s">
        <v>10</v>
      </c>
      <c r="O651" s="221" t="s">
        <v>29</v>
      </c>
      <c r="P651" s="221" t="s">
        <v>24</v>
      </c>
      <c r="Q651" s="5" t="s">
        <v>24</v>
      </c>
      <c r="R651" s="5"/>
      <c r="S651" s="5"/>
      <c r="T651" s="5"/>
      <c r="U651" s="6"/>
      <c r="V651" s="5"/>
      <c r="W651" s="5"/>
      <c r="X651" s="5"/>
      <c r="Y651" s="5"/>
      <c r="Z651" s="5"/>
      <c r="AA651" s="5"/>
      <c r="AB651" s="80">
        <f t="shared" ref="AB651:AB684" si="341">COUNTIF($Q651:$AA651,"x")</f>
        <v>1</v>
      </c>
      <c r="AC651" s="565" t="s">
        <v>1317</v>
      </c>
      <c r="AD651" s="5"/>
      <c r="AE651" s="5"/>
      <c r="AF651" s="5"/>
      <c r="AG651" s="7"/>
      <c r="AH651" s="7"/>
      <c r="AI651" s="7"/>
      <c r="AJ651" s="7"/>
      <c r="AK651" s="7"/>
      <c r="AL651" s="7"/>
      <c r="AM651" s="7"/>
      <c r="AN651" s="7"/>
      <c r="AO651" s="7"/>
      <c r="AP651" s="7"/>
      <c r="AQ651" s="7"/>
      <c r="AR651" s="7"/>
      <c r="AS651" s="7"/>
      <c r="AT651" s="7"/>
      <c r="AU651" s="7"/>
      <c r="AV651" s="55"/>
      <c r="AW651" s="7"/>
      <c r="AX651" s="7"/>
      <c r="AY651" s="7"/>
      <c r="AZ651" s="7"/>
      <c r="BA651" s="7"/>
      <c r="BB651" s="7"/>
      <c r="BC651" s="7"/>
      <c r="BD651" s="7"/>
      <c r="BE651" s="7"/>
      <c r="BF651" s="7"/>
      <c r="BG651" s="7"/>
      <c r="BH651" s="7"/>
      <c r="BI651" s="7"/>
      <c r="BJ651" s="7"/>
      <c r="BK651" s="7"/>
      <c r="BL651" s="781">
        <v>1</v>
      </c>
      <c r="BM651" s="221">
        <v>2</v>
      </c>
      <c r="BN651" s="221">
        <v>2</v>
      </c>
      <c r="BO651" s="221">
        <v>2</v>
      </c>
      <c r="BP651" s="221">
        <v>2</v>
      </c>
      <c r="BQ651" s="221">
        <v>1</v>
      </c>
      <c r="BR651" s="798">
        <v>2</v>
      </c>
      <c r="BS651" s="226">
        <v>2</v>
      </c>
      <c r="BT651" s="221">
        <v>2</v>
      </c>
      <c r="BU651" s="221">
        <v>2</v>
      </c>
      <c r="BV651" s="221">
        <v>2</v>
      </c>
      <c r="BW651" s="798">
        <v>2</v>
      </c>
      <c r="BX651" s="221">
        <v>2</v>
      </c>
      <c r="BY651" s="798">
        <v>2</v>
      </c>
      <c r="BZ651" s="798">
        <v>2</v>
      </c>
      <c r="CA651" s="221">
        <v>2</v>
      </c>
      <c r="CB651" s="221">
        <v>2</v>
      </c>
      <c r="CC651" s="221">
        <v>2</v>
      </c>
      <c r="CD651" s="337">
        <v>2</v>
      </c>
      <c r="CE651" s="221">
        <v>2</v>
      </c>
      <c r="CF651" s="221">
        <v>2</v>
      </c>
      <c r="CG651" s="221">
        <v>2</v>
      </c>
      <c r="CH651" s="221">
        <v>2</v>
      </c>
      <c r="CI651" s="221">
        <v>2</v>
      </c>
      <c r="CJ651" s="337">
        <v>2</v>
      </c>
      <c r="CK651" s="221">
        <v>2</v>
      </c>
      <c r="CL651" s="222">
        <f t="shared" ref="CL651:CL684" si="342">COUNTIF(BL651:CK651,"2")</f>
        <v>24</v>
      </c>
      <c r="CM651" s="237">
        <f t="shared" ref="CM651:CM684" si="343">CL651/(CL651+CN651+CP651+CR651)</f>
        <v>0.92307692307692313</v>
      </c>
      <c r="CN651" s="222">
        <f t="shared" ref="CN651:CN684" si="344">COUNTIF(BL651:CK651,"1")</f>
        <v>2</v>
      </c>
      <c r="CO651" s="237">
        <f t="shared" ref="CO651:CO684" si="345">CN651/(CL651+CN651+CP651+CR651)</f>
        <v>7.6923076923076927E-2</v>
      </c>
      <c r="CP651" s="222">
        <f t="shared" ref="CP651:CP684" si="346">COUNTIF(BL651:CK651,"0")</f>
        <v>0</v>
      </c>
      <c r="CQ651" s="237">
        <f t="shared" ref="CQ651:CQ684" si="347">CP651/(CL651+CN651+CP651+CR651)</f>
        <v>0</v>
      </c>
      <c r="CR651" s="222">
        <f t="shared" ref="CR651:CR684" si="348">COUNTIF(BL651:CK651,"KĐG")</f>
        <v>0</v>
      </c>
      <c r="CS651" s="237">
        <f t="shared" ref="CS651:CS684" si="349">CR651/(CL651+CN651+CP651+CR651)</f>
        <v>0</v>
      </c>
      <c r="CT651" s="223">
        <f t="shared" ref="CT651:CT684" si="350">(((CL651*2)+(CN651*1)+(CP651*0)))/(CL651+CN651+CP651)</f>
        <v>1.9230769230769231</v>
      </c>
      <c r="CU651" s="223" t="str">
        <f t="shared" ref="CU651:CU684" si="351">IF(CS651&gt;=50%,"KĐG",IF(CT651&gt;=1.6,"Đạt mục tiêu",IF(CT651&gt;=1,"Cần cố gắng","Chưa đạt")))</f>
        <v>Đạt mục tiêu</v>
      </c>
      <c r="CV651" s="5"/>
    </row>
    <row r="652" spans="1:101" s="1" customFormat="1" ht="48" customHeight="1">
      <c r="A652" s="1036"/>
      <c r="B652" s="1024"/>
      <c r="C652" s="1033"/>
      <c r="D652" s="1024"/>
      <c r="E652" s="1058"/>
      <c r="F652" s="1024"/>
      <c r="G652" s="159" t="s">
        <v>2474</v>
      </c>
      <c r="H652" s="159"/>
      <c r="I652" s="697" t="s">
        <v>2319</v>
      </c>
      <c r="J652" s="212"/>
      <c r="K652" s="465"/>
      <c r="L652" s="5" t="s">
        <v>32</v>
      </c>
      <c r="M652" s="212" t="s">
        <v>31</v>
      </c>
      <c r="N652" s="165" t="s">
        <v>10</v>
      </c>
      <c r="O652" s="221" t="s">
        <v>29</v>
      </c>
      <c r="P652" s="221" t="s">
        <v>24</v>
      </c>
      <c r="Q652" s="5" t="s">
        <v>24</v>
      </c>
      <c r="R652" s="5"/>
      <c r="S652" s="5"/>
      <c r="T652" s="5"/>
      <c r="U652" s="6"/>
      <c r="V652" s="5"/>
      <c r="W652" s="5"/>
      <c r="X652" s="5"/>
      <c r="Y652" s="5"/>
      <c r="Z652" s="5"/>
      <c r="AA652" s="5"/>
      <c r="AB652" s="80">
        <f t="shared" si="341"/>
        <v>1</v>
      </c>
      <c r="AC652" s="565"/>
      <c r="AD652" s="5"/>
      <c r="AE652" s="5"/>
      <c r="AF652" s="5" t="s">
        <v>1318</v>
      </c>
      <c r="AG652" s="7"/>
      <c r="AH652" s="7"/>
      <c r="AI652" s="7"/>
      <c r="AJ652" s="7"/>
      <c r="AK652" s="7"/>
      <c r="AL652" s="7"/>
      <c r="AM652" s="7"/>
      <c r="AN652" s="7"/>
      <c r="AO652" s="7"/>
      <c r="AP652" s="7"/>
      <c r="AQ652" s="7"/>
      <c r="AR652" s="7"/>
      <c r="AS652" s="7"/>
      <c r="AT652" s="7"/>
      <c r="AU652" s="7"/>
      <c r="AV652" s="55"/>
      <c r="AW652" s="7"/>
      <c r="AX652" s="7"/>
      <c r="AY652" s="7"/>
      <c r="AZ652" s="7"/>
      <c r="BA652" s="7"/>
      <c r="BB652" s="7"/>
      <c r="BC652" s="7"/>
      <c r="BD652" s="7"/>
      <c r="BE652" s="7"/>
      <c r="BF652" s="7"/>
      <c r="BG652" s="7"/>
      <c r="BH652" s="7"/>
      <c r="BI652" s="7"/>
      <c r="BJ652" s="7"/>
      <c r="BK652" s="7"/>
      <c r="BL652" s="781">
        <v>2</v>
      </c>
      <c r="BM652" s="221">
        <v>2</v>
      </c>
      <c r="BN652" s="221">
        <v>2</v>
      </c>
      <c r="BO652" s="221">
        <v>2</v>
      </c>
      <c r="BP652" s="221">
        <v>2</v>
      </c>
      <c r="BQ652" s="221">
        <v>2</v>
      </c>
      <c r="BR652" s="798">
        <v>2</v>
      </c>
      <c r="BS652" s="226">
        <v>2</v>
      </c>
      <c r="BT652" s="221">
        <v>2</v>
      </c>
      <c r="BU652" s="221">
        <v>2</v>
      </c>
      <c r="BV652" s="221">
        <v>2</v>
      </c>
      <c r="BW652" s="798">
        <v>2</v>
      </c>
      <c r="BX652" s="221">
        <v>2</v>
      </c>
      <c r="BY652" s="798">
        <v>2</v>
      </c>
      <c r="BZ652" s="798">
        <v>2</v>
      </c>
      <c r="CA652" s="221">
        <v>2</v>
      </c>
      <c r="CB652" s="221">
        <v>2</v>
      </c>
      <c r="CC652" s="221">
        <v>1</v>
      </c>
      <c r="CD652" s="337">
        <v>2</v>
      </c>
      <c r="CE652" s="221">
        <v>2</v>
      </c>
      <c r="CF652" s="221">
        <v>2</v>
      </c>
      <c r="CG652" s="221">
        <v>2</v>
      </c>
      <c r="CH652" s="221">
        <v>2</v>
      </c>
      <c r="CI652" s="221">
        <v>2</v>
      </c>
      <c r="CJ652" s="337">
        <v>2</v>
      </c>
      <c r="CK652" s="221">
        <v>2</v>
      </c>
      <c r="CL652" s="222">
        <f t="shared" si="342"/>
        <v>25</v>
      </c>
      <c r="CM652" s="237">
        <f t="shared" si="343"/>
        <v>0.96153846153846156</v>
      </c>
      <c r="CN652" s="222">
        <f t="shared" si="344"/>
        <v>1</v>
      </c>
      <c r="CO652" s="237">
        <f t="shared" si="345"/>
        <v>3.8461538461538464E-2</v>
      </c>
      <c r="CP652" s="222">
        <f t="shared" si="346"/>
        <v>0</v>
      </c>
      <c r="CQ652" s="237">
        <f t="shared" si="347"/>
        <v>0</v>
      </c>
      <c r="CR652" s="222">
        <f t="shared" si="348"/>
        <v>0</v>
      </c>
      <c r="CS652" s="237">
        <f t="shared" si="349"/>
        <v>0</v>
      </c>
      <c r="CT652" s="223">
        <f t="shared" si="350"/>
        <v>1.9615384615384615</v>
      </c>
      <c r="CU652" s="223" t="str">
        <f t="shared" si="351"/>
        <v>Đạt mục tiêu</v>
      </c>
      <c r="CV652" s="5"/>
    </row>
    <row r="653" spans="1:101" s="1" customFormat="1" ht="60" customHeight="1">
      <c r="A653" s="1036"/>
      <c r="B653" s="1024"/>
      <c r="C653" s="1033"/>
      <c r="D653" s="1024"/>
      <c r="E653" s="1058"/>
      <c r="F653" s="1024"/>
      <c r="G653" s="217" t="s">
        <v>3053</v>
      </c>
      <c r="H653" s="159"/>
      <c r="I653" s="442"/>
      <c r="J653" s="212"/>
      <c r="K653" s="465"/>
      <c r="L653" s="5" t="s">
        <v>32</v>
      </c>
      <c r="M653" s="212" t="s">
        <v>31</v>
      </c>
      <c r="N653" s="165" t="s">
        <v>10</v>
      </c>
      <c r="O653" s="221" t="s">
        <v>29</v>
      </c>
      <c r="P653" s="221" t="s">
        <v>24</v>
      </c>
      <c r="Q653" s="5"/>
      <c r="R653" s="5"/>
      <c r="S653" s="5"/>
      <c r="T653" s="5"/>
      <c r="U653" s="6"/>
      <c r="V653" s="5"/>
      <c r="W653" s="5"/>
      <c r="X653" s="5"/>
      <c r="Y653" s="5" t="s">
        <v>24</v>
      </c>
      <c r="Z653" s="5"/>
      <c r="AA653" s="5"/>
      <c r="AB653" s="80">
        <f t="shared" si="341"/>
        <v>1</v>
      </c>
      <c r="AC653" s="642"/>
      <c r="AD653" s="7"/>
      <c r="AE653" s="7"/>
      <c r="AF653" s="7"/>
      <c r="AG653" s="7"/>
      <c r="AH653" s="7"/>
      <c r="AI653" s="7"/>
      <c r="AJ653" s="7"/>
      <c r="AK653" s="7"/>
      <c r="AL653" s="7"/>
      <c r="AM653" s="7"/>
      <c r="AN653" s="7"/>
      <c r="AO653" s="7"/>
      <c r="AP653" s="7"/>
      <c r="AQ653" s="7"/>
      <c r="AR653" s="7"/>
      <c r="AS653" s="7"/>
      <c r="AT653" s="7"/>
      <c r="AU653" s="7"/>
      <c r="AV653" s="55"/>
      <c r="AW653" s="7"/>
      <c r="AX653" s="7"/>
      <c r="AY653" s="7"/>
      <c r="AZ653" s="7"/>
      <c r="BA653" s="7"/>
      <c r="BB653" s="7"/>
      <c r="BC653" s="7"/>
      <c r="BD653" s="7"/>
      <c r="BE653" s="7" t="s">
        <v>1316</v>
      </c>
      <c r="BF653" s="7" t="s">
        <v>1316</v>
      </c>
      <c r="BG653" s="7" t="s">
        <v>1316</v>
      </c>
      <c r="BH653" s="7"/>
      <c r="BI653" s="7"/>
      <c r="BJ653" s="7"/>
      <c r="BK653" s="7"/>
      <c r="BL653" s="781">
        <v>2</v>
      </c>
      <c r="BM653" s="221">
        <v>2</v>
      </c>
      <c r="BN653" s="221">
        <v>1</v>
      </c>
      <c r="BO653" s="221">
        <v>2</v>
      </c>
      <c r="BP653" s="221">
        <v>2</v>
      </c>
      <c r="BQ653" s="221">
        <v>2</v>
      </c>
      <c r="BR653" s="798">
        <v>2</v>
      </c>
      <c r="BS653" s="226">
        <v>2</v>
      </c>
      <c r="BT653" s="221">
        <v>2</v>
      </c>
      <c r="BU653" s="221">
        <v>2</v>
      </c>
      <c r="BV653" s="221">
        <v>2</v>
      </c>
      <c r="BW653" s="798">
        <v>2</v>
      </c>
      <c r="BX653" s="221">
        <v>1</v>
      </c>
      <c r="BY653" s="798">
        <v>2</v>
      </c>
      <c r="BZ653" s="798">
        <v>2</v>
      </c>
      <c r="CA653" s="221">
        <v>2</v>
      </c>
      <c r="CB653" s="221">
        <v>2</v>
      </c>
      <c r="CC653" s="221">
        <v>2</v>
      </c>
      <c r="CD653" s="337">
        <v>2</v>
      </c>
      <c r="CE653" s="221">
        <v>2</v>
      </c>
      <c r="CF653" s="221">
        <v>2</v>
      </c>
      <c r="CG653" s="221">
        <v>2</v>
      </c>
      <c r="CH653" s="221">
        <v>2</v>
      </c>
      <c r="CI653" s="221">
        <v>2</v>
      </c>
      <c r="CJ653" s="337">
        <v>2</v>
      </c>
      <c r="CK653" s="221">
        <v>2</v>
      </c>
      <c r="CL653" s="222">
        <f t="shared" si="342"/>
        <v>24</v>
      </c>
      <c r="CM653" s="237">
        <f t="shared" si="343"/>
        <v>0.92307692307692313</v>
      </c>
      <c r="CN653" s="222">
        <f t="shared" si="344"/>
        <v>2</v>
      </c>
      <c r="CO653" s="237">
        <f t="shared" si="345"/>
        <v>7.6923076923076927E-2</v>
      </c>
      <c r="CP653" s="222">
        <f t="shared" si="346"/>
        <v>0</v>
      </c>
      <c r="CQ653" s="237">
        <f t="shared" si="347"/>
        <v>0</v>
      </c>
      <c r="CR653" s="222">
        <f t="shared" si="348"/>
        <v>0</v>
      </c>
      <c r="CS653" s="237">
        <f t="shared" si="349"/>
        <v>0</v>
      </c>
      <c r="CT653" s="223">
        <f t="shared" si="350"/>
        <v>1.9230769230769231</v>
      </c>
      <c r="CU653" s="223" t="str">
        <f t="shared" si="351"/>
        <v>Đạt mục tiêu</v>
      </c>
      <c r="CV653" s="5"/>
    </row>
    <row r="654" spans="1:101" s="1" customFormat="1" ht="60" customHeight="1">
      <c r="A654" s="1036"/>
      <c r="B654" s="1056"/>
      <c r="C654" s="1055"/>
      <c r="D654" s="1056"/>
      <c r="E654" s="1210"/>
      <c r="F654" s="1056"/>
      <c r="G654" s="217" t="s">
        <v>886</v>
      </c>
      <c r="H654" s="159"/>
      <c r="I654" s="442"/>
      <c r="J654" s="212"/>
      <c r="K654" s="465"/>
      <c r="L654" s="5" t="s">
        <v>32</v>
      </c>
      <c r="M654" s="212" t="s">
        <v>31</v>
      </c>
      <c r="N654" s="165" t="s">
        <v>10</v>
      </c>
      <c r="O654" s="221" t="s">
        <v>29</v>
      </c>
      <c r="P654" s="221" t="s">
        <v>24</v>
      </c>
      <c r="Q654" s="5"/>
      <c r="R654" s="5"/>
      <c r="S654" s="5"/>
      <c r="T654" s="5"/>
      <c r="U654" s="195"/>
      <c r="V654" s="5"/>
      <c r="W654" s="5" t="s">
        <v>24</v>
      </c>
      <c r="X654" s="5"/>
      <c r="Y654" s="5"/>
      <c r="Z654" s="5"/>
      <c r="AA654" s="5"/>
      <c r="AB654" s="80">
        <f t="shared" si="341"/>
        <v>1</v>
      </c>
      <c r="AC654" s="642"/>
      <c r="AD654" s="7"/>
      <c r="AE654" s="7"/>
      <c r="AF654" s="7"/>
      <c r="AG654" s="7"/>
      <c r="AH654" s="7"/>
      <c r="AI654" s="7"/>
      <c r="AJ654" s="7"/>
      <c r="AK654" s="7"/>
      <c r="AL654" s="7"/>
      <c r="AM654" s="7"/>
      <c r="AN654" s="7"/>
      <c r="AO654" s="7"/>
      <c r="AP654" s="7"/>
      <c r="AQ654" s="7"/>
      <c r="AR654" s="7"/>
      <c r="AS654" s="7" t="s">
        <v>1316</v>
      </c>
      <c r="AT654" s="7"/>
      <c r="AU654" s="7" t="s">
        <v>1316</v>
      </c>
      <c r="AV654" s="55"/>
      <c r="AW654" s="7"/>
      <c r="AX654" s="7"/>
      <c r="AY654" s="7" t="s">
        <v>1317</v>
      </c>
      <c r="AZ654" s="7" t="s">
        <v>1317</v>
      </c>
      <c r="BA654" s="7"/>
      <c r="BB654" s="7"/>
      <c r="BC654" s="7"/>
      <c r="BD654" s="7"/>
      <c r="BE654" s="7"/>
      <c r="BF654" s="7"/>
      <c r="BG654" s="7"/>
      <c r="BH654" s="7"/>
      <c r="BI654" s="7"/>
      <c r="BJ654" s="7"/>
      <c r="BK654" s="7"/>
      <c r="BL654" s="781">
        <v>2</v>
      </c>
      <c r="BM654" s="221">
        <v>2</v>
      </c>
      <c r="BN654" s="221">
        <v>2</v>
      </c>
      <c r="BO654" s="221">
        <v>2</v>
      </c>
      <c r="BP654" s="221">
        <v>2</v>
      </c>
      <c r="BQ654" s="221">
        <v>2</v>
      </c>
      <c r="BR654" s="798">
        <v>2</v>
      </c>
      <c r="BS654" s="226">
        <v>2</v>
      </c>
      <c r="BT654" s="221">
        <v>2</v>
      </c>
      <c r="BU654" s="221">
        <v>2</v>
      </c>
      <c r="BV654" s="221">
        <v>2</v>
      </c>
      <c r="BW654" s="798">
        <v>2</v>
      </c>
      <c r="BX654" s="221">
        <v>2</v>
      </c>
      <c r="BY654" s="798">
        <v>2</v>
      </c>
      <c r="BZ654" s="798">
        <v>2</v>
      </c>
      <c r="CA654" s="221">
        <v>2</v>
      </c>
      <c r="CB654" s="221">
        <v>2</v>
      </c>
      <c r="CC654" s="221">
        <v>1</v>
      </c>
      <c r="CD654" s="337">
        <v>2</v>
      </c>
      <c r="CE654" s="221">
        <v>2</v>
      </c>
      <c r="CF654" s="221">
        <v>2</v>
      </c>
      <c r="CG654" s="221">
        <v>2</v>
      </c>
      <c r="CH654" s="221">
        <v>2</v>
      </c>
      <c r="CI654" s="221">
        <v>2</v>
      </c>
      <c r="CJ654" s="337">
        <v>2</v>
      </c>
      <c r="CK654" s="221">
        <v>2</v>
      </c>
      <c r="CL654" s="222">
        <f t="shared" si="342"/>
        <v>25</v>
      </c>
      <c r="CM654" s="237">
        <f t="shared" si="343"/>
        <v>0.96153846153846156</v>
      </c>
      <c r="CN654" s="222">
        <f t="shared" si="344"/>
        <v>1</v>
      </c>
      <c r="CO654" s="237">
        <f t="shared" si="345"/>
        <v>3.8461538461538464E-2</v>
      </c>
      <c r="CP654" s="222">
        <f t="shared" si="346"/>
        <v>0</v>
      </c>
      <c r="CQ654" s="237">
        <f t="shared" si="347"/>
        <v>0</v>
      </c>
      <c r="CR654" s="222">
        <f t="shared" si="348"/>
        <v>0</v>
      </c>
      <c r="CS654" s="237">
        <f t="shared" si="349"/>
        <v>0</v>
      </c>
      <c r="CT654" s="223">
        <f t="shared" si="350"/>
        <v>1.9615384615384615</v>
      </c>
      <c r="CU654" s="223" t="str">
        <f t="shared" si="351"/>
        <v>Đạt mục tiêu</v>
      </c>
      <c r="CV654" s="5"/>
    </row>
    <row r="655" spans="1:101" s="1" customFormat="1" ht="60" customHeight="1">
      <c r="A655" s="1036"/>
      <c r="B655" s="1024"/>
      <c r="C655" s="1033"/>
      <c r="D655" s="1024"/>
      <c r="E655" s="1058"/>
      <c r="F655" s="1024"/>
      <c r="G655" s="217" t="s">
        <v>902</v>
      </c>
      <c r="H655" s="217"/>
      <c r="I655" s="442"/>
      <c r="J655" s="212"/>
      <c r="K655" s="465"/>
      <c r="L655" s="5" t="s">
        <v>32</v>
      </c>
      <c r="M655" s="212" t="s">
        <v>31</v>
      </c>
      <c r="N655" s="165" t="s">
        <v>10</v>
      </c>
      <c r="O655" s="221" t="s">
        <v>29</v>
      </c>
      <c r="P655" s="221" t="s">
        <v>24</v>
      </c>
      <c r="Q655" s="5"/>
      <c r="R655" s="5"/>
      <c r="S655" s="5"/>
      <c r="T655" s="5"/>
      <c r="U655" s="6"/>
      <c r="V655" s="5"/>
      <c r="W655" s="5"/>
      <c r="X655" s="5"/>
      <c r="Y655" s="5"/>
      <c r="Z655" s="5"/>
      <c r="AA655" s="5" t="s">
        <v>24</v>
      </c>
      <c r="AB655" s="80">
        <f t="shared" si="341"/>
        <v>1</v>
      </c>
      <c r="AC655" s="642"/>
      <c r="AD655" s="7"/>
      <c r="AE655" s="7"/>
      <c r="AF655" s="7"/>
      <c r="AG655" s="7"/>
      <c r="AH655" s="7"/>
      <c r="AI655" s="7"/>
      <c r="AJ655" s="7"/>
      <c r="AK655" s="7"/>
      <c r="AL655" s="7"/>
      <c r="AM655" s="7"/>
      <c r="AN655" s="7"/>
      <c r="AO655" s="7"/>
      <c r="AP655" s="7"/>
      <c r="AQ655" s="7"/>
      <c r="AR655" s="7"/>
      <c r="AS655" s="7"/>
      <c r="AT655" s="7"/>
      <c r="AU655" s="7"/>
      <c r="AV655" s="55"/>
      <c r="AW655" s="7"/>
      <c r="AX655" s="7"/>
      <c r="AY655" s="7"/>
      <c r="AZ655" s="7"/>
      <c r="BA655" s="7"/>
      <c r="BB655" s="7"/>
      <c r="BC655" s="7"/>
      <c r="BD655" s="7"/>
      <c r="BE655" s="7"/>
      <c r="BF655" s="7"/>
      <c r="BG655" s="7"/>
      <c r="BH655" s="7"/>
      <c r="BI655" s="7"/>
      <c r="BJ655" s="7" t="s">
        <v>1317</v>
      </c>
      <c r="BK655" s="7"/>
      <c r="BL655" s="781">
        <v>2</v>
      </c>
      <c r="BM655" s="221">
        <v>2</v>
      </c>
      <c r="BN655" s="221">
        <v>2</v>
      </c>
      <c r="BO655" s="221">
        <v>2</v>
      </c>
      <c r="BP655" s="221">
        <v>2</v>
      </c>
      <c r="BQ655" s="221">
        <v>2</v>
      </c>
      <c r="BR655" s="798">
        <v>2</v>
      </c>
      <c r="BS655" s="226">
        <v>2</v>
      </c>
      <c r="BT655" s="221">
        <v>2</v>
      </c>
      <c r="BU655" s="221">
        <v>2</v>
      </c>
      <c r="BV655" s="221">
        <v>2</v>
      </c>
      <c r="BW655" s="798">
        <v>2</v>
      </c>
      <c r="BX655" s="221">
        <v>2</v>
      </c>
      <c r="BY655" s="798">
        <v>2</v>
      </c>
      <c r="BZ655" s="798">
        <v>2</v>
      </c>
      <c r="CA655" s="221">
        <v>2</v>
      </c>
      <c r="CB655" s="221">
        <v>2</v>
      </c>
      <c r="CC655" s="221">
        <v>2</v>
      </c>
      <c r="CD655" s="337">
        <v>2</v>
      </c>
      <c r="CE655" s="221">
        <v>2</v>
      </c>
      <c r="CF655" s="221">
        <v>2</v>
      </c>
      <c r="CG655" s="221">
        <v>2</v>
      </c>
      <c r="CH655" s="221">
        <v>2</v>
      </c>
      <c r="CI655" s="221">
        <v>2</v>
      </c>
      <c r="CJ655" s="337">
        <v>2</v>
      </c>
      <c r="CK655" s="221">
        <v>2</v>
      </c>
      <c r="CL655" s="222">
        <f t="shared" si="342"/>
        <v>26</v>
      </c>
      <c r="CM655" s="237">
        <f t="shared" si="343"/>
        <v>1</v>
      </c>
      <c r="CN655" s="222">
        <f t="shared" si="344"/>
        <v>0</v>
      </c>
      <c r="CO655" s="237">
        <f t="shared" si="345"/>
        <v>0</v>
      </c>
      <c r="CP655" s="222">
        <f t="shared" si="346"/>
        <v>0</v>
      </c>
      <c r="CQ655" s="237">
        <f t="shared" si="347"/>
        <v>0</v>
      </c>
      <c r="CR655" s="222">
        <f t="shared" si="348"/>
        <v>0</v>
      </c>
      <c r="CS655" s="237">
        <f t="shared" si="349"/>
        <v>0</v>
      </c>
      <c r="CT655" s="223">
        <f t="shared" si="350"/>
        <v>2</v>
      </c>
      <c r="CU655" s="223" t="str">
        <f t="shared" si="351"/>
        <v>Đạt mục tiêu</v>
      </c>
      <c r="CV655" s="5"/>
    </row>
    <row r="656" spans="1:101" s="1" customFormat="1" ht="60" customHeight="1">
      <c r="A656" s="1036">
        <v>188</v>
      </c>
      <c r="B656" s="1197" t="s">
        <v>2982</v>
      </c>
      <c r="C656" s="215"/>
      <c r="D656" s="217"/>
      <c r="E656" s="146"/>
      <c r="F656" s="217"/>
      <c r="G656" s="51" t="s">
        <v>888</v>
      </c>
      <c r="H656" s="51"/>
      <c r="I656" s="592"/>
      <c r="J656" s="38"/>
      <c r="K656" s="484"/>
      <c r="L656" s="5" t="s">
        <v>32</v>
      </c>
      <c r="M656" s="212" t="s">
        <v>31</v>
      </c>
      <c r="N656" s="165" t="s">
        <v>10</v>
      </c>
      <c r="O656" s="221" t="s">
        <v>29</v>
      </c>
      <c r="P656" s="221" t="s">
        <v>24</v>
      </c>
      <c r="Q656" s="5" t="s">
        <v>24</v>
      </c>
      <c r="R656" s="5"/>
      <c r="S656" s="5"/>
      <c r="T656" s="5"/>
      <c r="U656" s="6"/>
      <c r="V656" s="5"/>
      <c r="W656" s="5"/>
      <c r="X656" s="5"/>
      <c r="Y656" s="5"/>
      <c r="Z656" s="5"/>
      <c r="AA656" s="5"/>
      <c r="AB656" s="80">
        <f t="shared" si="341"/>
        <v>1</v>
      </c>
      <c r="AC656" s="565" t="s">
        <v>1318</v>
      </c>
      <c r="AD656" s="5"/>
      <c r="AE656" s="5"/>
      <c r="AF656" s="5" t="s">
        <v>1317</v>
      </c>
      <c r="AG656" s="7"/>
      <c r="AH656" s="7"/>
      <c r="AI656" s="7"/>
      <c r="AJ656" s="7"/>
      <c r="AK656" s="7"/>
      <c r="AL656" s="7"/>
      <c r="AM656" s="7"/>
      <c r="AN656" s="7"/>
      <c r="AO656" s="7"/>
      <c r="AP656" s="7"/>
      <c r="AQ656" s="7"/>
      <c r="AR656" s="7"/>
      <c r="AS656" s="7"/>
      <c r="AT656" s="7"/>
      <c r="AU656" s="7"/>
      <c r="AV656" s="55"/>
      <c r="AW656" s="7"/>
      <c r="AX656" s="7"/>
      <c r="AY656" s="7"/>
      <c r="AZ656" s="7"/>
      <c r="BA656" s="7"/>
      <c r="BB656" s="7"/>
      <c r="BC656" s="7"/>
      <c r="BD656" s="7"/>
      <c r="BE656" s="7"/>
      <c r="BF656" s="7"/>
      <c r="BG656" s="7"/>
      <c r="BH656" s="7"/>
      <c r="BI656" s="7"/>
      <c r="BJ656" s="7"/>
      <c r="BK656" s="7"/>
      <c r="BL656" s="781">
        <v>1</v>
      </c>
      <c r="BM656" s="221">
        <v>2</v>
      </c>
      <c r="BN656" s="221">
        <v>2</v>
      </c>
      <c r="BO656" s="221">
        <v>1</v>
      </c>
      <c r="BP656" s="221">
        <v>2</v>
      </c>
      <c r="BQ656" s="221">
        <v>2</v>
      </c>
      <c r="BR656" s="798">
        <v>1</v>
      </c>
      <c r="BS656" s="226">
        <v>2</v>
      </c>
      <c r="BT656" s="221">
        <v>2</v>
      </c>
      <c r="BU656" s="221">
        <v>2</v>
      </c>
      <c r="BV656" s="221">
        <v>2</v>
      </c>
      <c r="BW656" s="798">
        <v>2</v>
      </c>
      <c r="BX656" s="221">
        <v>1</v>
      </c>
      <c r="BY656" s="798">
        <v>2</v>
      </c>
      <c r="BZ656" s="798">
        <v>2</v>
      </c>
      <c r="CA656" s="221">
        <v>2</v>
      </c>
      <c r="CB656" s="221">
        <v>2</v>
      </c>
      <c r="CC656" s="221">
        <v>2</v>
      </c>
      <c r="CD656" s="337">
        <v>2</v>
      </c>
      <c r="CE656" s="221">
        <v>2</v>
      </c>
      <c r="CF656" s="221">
        <v>2</v>
      </c>
      <c r="CG656" s="221">
        <v>2</v>
      </c>
      <c r="CH656" s="221">
        <v>2</v>
      </c>
      <c r="CI656" s="221">
        <v>2</v>
      </c>
      <c r="CJ656" s="337">
        <v>2</v>
      </c>
      <c r="CK656" s="221">
        <v>2</v>
      </c>
      <c r="CL656" s="222">
        <f t="shared" si="342"/>
        <v>22</v>
      </c>
      <c r="CM656" s="237">
        <f t="shared" si="343"/>
        <v>0.84615384615384615</v>
      </c>
      <c r="CN656" s="222">
        <f t="shared" si="344"/>
        <v>4</v>
      </c>
      <c r="CO656" s="237">
        <f t="shared" si="345"/>
        <v>0.15384615384615385</v>
      </c>
      <c r="CP656" s="222">
        <f t="shared" si="346"/>
        <v>0</v>
      </c>
      <c r="CQ656" s="237">
        <f t="shared" si="347"/>
        <v>0</v>
      </c>
      <c r="CR656" s="222">
        <f t="shared" si="348"/>
        <v>0</v>
      </c>
      <c r="CS656" s="237">
        <f t="shared" si="349"/>
        <v>0</v>
      </c>
      <c r="CT656" s="223">
        <f t="shared" si="350"/>
        <v>1.8461538461538463</v>
      </c>
      <c r="CU656" s="223" t="str">
        <f t="shared" si="351"/>
        <v>Đạt mục tiêu</v>
      </c>
      <c r="CV656" s="5"/>
    </row>
    <row r="657" spans="1:100" s="1" customFormat="1" ht="48" customHeight="1">
      <c r="A657" s="1036"/>
      <c r="B657" s="1197"/>
      <c r="C657" s="1033" t="s">
        <v>28</v>
      </c>
      <c r="D657" s="1056" t="s">
        <v>2660</v>
      </c>
      <c r="E657" s="1058" t="s">
        <v>28</v>
      </c>
      <c r="F657" s="1044" t="s">
        <v>2661</v>
      </c>
      <c r="G657" s="51" t="s">
        <v>553</v>
      </c>
      <c r="H657" s="51"/>
      <c r="I657" s="592"/>
      <c r="J657" s="38"/>
      <c r="K657" s="484"/>
      <c r="L657" s="5" t="s">
        <v>32</v>
      </c>
      <c r="M657" s="212" t="s">
        <v>31</v>
      </c>
      <c r="N657" s="165" t="s">
        <v>10</v>
      </c>
      <c r="O657" s="221" t="s">
        <v>29</v>
      </c>
      <c r="P657" s="221" t="s">
        <v>24</v>
      </c>
      <c r="Q657" s="5"/>
      <c r="R657" s="5" t="s">
        <v>24</v>
      </c>
      <c r="S657" s="5"/>
      <c r="T657" s="5"/>
      <c r="U657" s="6"/>
      <c r="V657" s="5"/>
      <c r="W657" s="5"/>
      <c r="X657" s="5"/>
      <c r="Y657" s="5"/>
      <c r="Z657" s="5"/>
      <c r="AA657" s="5"/>
      <c r="AB657" s="80">
        <f t="shared" si="341"/>
        <v>1</v>
      </c>
      <c r="AC657" s="642"/>
      <c r="AD657" s="7"/>
      <c r="AE657" s="7"/>
      <c r="AF657" s="7"/>
      <c r="AG657" s="7" t="s">
        <v>1404</v>
      </c>
      <c r="AH657" s="7" t="s">
        <v>1404</v>
      </c>
      <c r="AI657" s="7" t="s">
        <v>1404</v>
      </c>
      <c r="AJ657" s="7" t="s">
        <v>1404</v>
      </c>
      <c r="AK657" s="7"/>
      <c r="AL657" s="7"/>
      <c r="AM657" s="7"/>
      <c r="AN657" s="7"/>
      <c r="AO657" s="7"/>
      <c r="AP657" s="7"/>
      <c r="AQ657" s="7"/>
      <c r="AR657" s="7"/>
      <c r="AS657" s="7"/>
      <c r="AT657" s="7"/>
      <c r="AU657" s="7"/>
      <c r="AV657" s="55"/>
      <c r="AW657" s="7"/>
      <c r="AX657" s="7"/>
      <c r="AY657" s="7"/>
      <c r="AZ657" s="7"/>
      <c r="BA657" s="7"/>
      <c r="BB657" s="7"/>
      <c r="BC657" s="7"/>
      <c r="BD657" s="7"/>
      <c r="BE657" s="7"/>
      <c r="BF657" s="7"/>
      <c r="BG657" s="7"/>
      <c r="BH657" s="7"/>
      <c r="BI657" s="7"/>
      <c r="BJ657" s="7"/>
      <c r="BK657" s="7"/>
      <c r="BL657" s="781">
        <v>2</v>
      </c>
      <c r="BM657" s="221">
        <v>2</v>
      </c>
      <c r="BN657" s="221">
        <v>2</v>
      </c>
      <c r="BO657" s="221">
        <v>1</v>
      </c>
      <c r="BP657" s="221">
        <v>2</v>
      </c>
      <c r="BQ657" s="221">
        <v>2</v>
      </c>
      <c r="BR657" s="798">
        <v>2</v>
      </c>
      <c r="BS657" s="226">
        <v>2</v>
      </c>
      <c r="BT657" s="221">
        <v>2</v>
      </c>
      <c r="BU657" s="221">
        <v>2</v>
      </c>
      <c r="BV657" s="221">
        <v>2</v>
      </c>
      <c r="BW657" s="798">
        <v>1</v>
      </c>
      <c r="BX657" s="221">
        <v>2</v>
      </c>
      <c r="BY657" s="798">
        <v>2</v>
      </c>
      <c r="BZ657" s="798">
        <v>2</v>
      </c>
      <c r="CA657" s="221">
        <v>1</v>
      </c>
      <c r="CB657" s="221">
        <v>2</v>
      </c>
      <c r="CC657" s="221">
        <v>2</v>
      </c>
      <c r="CD657" s="337">
        <v>2</v>
      </c>
      <c r="CE657" s="221">
        <v>2</v>
      </c>
      <c r="CF657" s="221">
        <v>2</v>
      </c>
      <c r="CG657" s="221">
        <v>1</v>
      </c>
      <c r="CH657" s="221">
        <v>2</v>
      </c>
      <c r="CI657" s="221">
        <v>2</v>
      </c>
      <c r="CJ657" s="337">
        <v>2</v>
      </c>
      <c r="CK657" s="221">
        <v>2</v>
      </c>
      <c r="CL657" s="222">
        <f t="shared" si="342"/>
        <v>22</v>
      </c>
      <c r="CM657" s="237">
        <f t="shared" si="343"/>
        <v>0.84615384615384615</v>
      </c>
      <c r="CN657" s="222">
        <f t="shared" si="344"/>
        <v>4</v>
      </c>
      <c r="CO657" s="237">
        <f t="shared" si="345"/>
        <v>0.15384615384615385</v>
      </c>
      <c r="CP657" s="222">
        <f t="shared" si="346"/>
        <v>0</v>
      </c>
      <c r="CQ657" s="237">
        <f t="shared" si="347"/>
        <v>0</v>
      </c>
      <c r="CR657" s="222">
        <f t="shared" si="348"/>
        <v>0</v>
      </c>
      <c r="CS657" s="237">
        <f t="shared" si="349"/>
        <v>0</v>
      </c>
      <c r="CT657" s="223">
        <f t="shared" si="350"/>
        <v>1.8461538461538463</v>
      </c>
      <c r="CU657" s="223" t="str">
        <f t="shared" si="351"/>
        <v>Đạt mục tiêu</v>
      </c>
      <c r="CV657" s="5"/>
    </row>
    <row r="658" spans="1:100" s="1" customFormat="1" ht="52">
      <c r="A658" s="1036"/>
      <c r="B658" s="1197"/>
      <c r="C658" s="1033"/>
      <c r="D658" s="1024"/>
      <c r="E658" s="1058"/>
      <c r="F658" s="1044"/>
      <c r="G658" s="159" t="s">
        <v>2706</v>
      </c>
      <c r="H658" s="159"/>
      <c r="I658" s="442"/>
      <c r="J658" s="38"/>
      <c r="K658" s="484"/>
      <c r="L658" s="5" t="s">
        <v>32</v>
      </c>
      <c r="M658" s="212" t="s">
        <v>31</v>
      </c>
      <c r="N658" s="165" t="s">
        <v>10</v>
      </c>
      <c r="O658" s="221" t="s">
        <v>29</v>
      </c>
      <c r="P658" s="221" t="s">
        <v>24</v>
      </c>
      <c r="Q658" s="5"/>
      <c r="R658" s="5"/>
      <c r="S658" s="5"/>
      <c r="T658" s="5" t="s">
        <v>24</v>
      </c>
      <c r="U658" s="6"/>
      <c r="V658" s="5"/>
      <c r="W658" s="5"/>
      <c r="X658" s="5"/>
      <c r="Y658" s="5"/>
      <c r="Z658" s="5"/>
      <c r="AA658" s="5"/>
      <c r="AB658" s="80">
        <f t="shared" si="341"/>
        <v>1</v>
      </c>
      <c r="AC658" s="642" t="s">
        <v>1318</v>
      </c>
      <c r="AD658" s="7" t="s">
        <v>1317</v>
      </c>
      <c r="AE658" s="7" t="s">
        <v>1317</v>
      </c>
      <c r="AF658" s="7"/>
      <c r="AG658" s="7"/>
      <c r="AH658" s="7"/>
      <c r="AI658" s="7"/>
      <c r="AJ658" s="7"/>
      <c r="AK658" s="7"/>
      <c r="AL658" s="7"/>
      <c r="AM658" s="7"/>
      <c r="AN658" s="7"/>
      <c r="AO658" s="7"/>
      <c r="AP658" s="55"/>
      <c r="AQ658" s="55"/>
      <c r="AR658" s="55" t="s">
        <v>1317</v>
      </c>
      <c r="AS658" s="7"/>
      <c r="AT658" s="7"/>
      <c r="AU658" s="7"/>
      <c r="AV658" s="55"/>
      <c r="AW658" s="7"/>
      <c r="AX658" s="7"/>
      <c r="AY658" s="7"/>
      <c r="AZ658" s="7"/>
      <c r="BA658" s="7"/>
      <c r="BB658" s="7"/>
      <c r="BC658" s="7"/>
      <c r="BD658" s="7"/>
      <c r="BE658" s="7"/>
      <c r="BF658" s="7"/>
      <c r="BG658" s="7"/>
      <c r="BH658" s="7"/>
      <c r="BI658" s="7"/>
      <c r="BJ658" s="7"/>
      <c r="BK658" s="7"/>
      <c r="BL658" s="781">
        <v>2</v>
      </c>
      <c r="BM658" s="221">
        <v>1</v>
      </c>
      <c r="BN658" s="221">
        <v>2</v>
      </c>
      <c r="BO658" s="221">
        <v>2</v>
      </c>
      <c r="BP658" s="221">
        <v>2</v>
      </c>
      <c r="BQ658" s="221">
        <v>1</v>
      </c>
      <c r="BR658" s="798">
        <v>2</v>
      </c>
      <c r="BS658" s="226">
        <v>2</v>
      </c>
      <c r="BT658" s="221">
        <v>2</v>
      </c>
      <c r="BU658" s="221">
        <v>2</v>
      </c>
      <c r="BV658" s="221">
        <v>2</v>
      </c>
      <c r="BW658" s="798">
        <v>2</v>
      </c>
      <c r="BX658" s="221">
        <v>2</v>
      </c>
      <c r="BY658" s="798">
        <v>2</v>
      </c>
      <c r="BZ658" s="798">
        <v>2</v>
      </c>
      <c r="CA658" s="221">
        <v>2</v>
      </c>
      <c r="CB658" s="221">
        <v>2</v>
      </c>
      <c r="CC658" s="221">
        <v>2</v>
      </c>
      <c r="CD658" s="337">
        <v>2</v>
      </c>
      <c r="CE658" s="221">
        <v>2</v>
      </c>
      <c r="CF658" s="221">
        <v>2</v>
      </c>
      <c r="CG658" s="221">
        <v>2</v>
      </c>
      <c r="CH658" s="221">
        <v>2</v>
      </c>
      <c r="CI658" s="221">
        <v>2</v>
      </c>
      <c r="CJ658" s="337">
        <v>2</v>
      </c>
      <c r="CK658" s="221">
        <v>2</v>
      </c>
      <c r="CL658" s="222">
        <f t="shared" si="342"/>
        <v>24</v>
      </c>
      <c r="CM658" s="237">
        <f t="shared" si="343"/>
        <v>0.92307692307692313</v>
      </c>
      <c r="CN658" s="222">
        <f t="shared" si="344"/>
        <v>2</v>
      </c>
      <c r="CO658" s="237">
        <f t="shared" si="345"/>
        <v>7.6923076923076927E-2</v>
      </c>
      <c r="CP658" s="222">
        <f t="shared" si="346"/>
        <v>0</v>
      </c>
      <c r="CQ658" s="237">
        <f t="shared" si="347"/>
        <v>0</v>
      </c>
      <c r="CR658" s="222">
        <f t="shared" si="348"/>
        <v>0</v>
      </c>
      <c r="CS658" s="237">
        <f t="shared" si="349"/>
        <v>0</v>
      </c>
      <c r="CT658" s="223">
        <f t="shared" si="350"/>
        <v>1.9230769230769231</v>
      </c>
      <c r="CU658" s="223" t="str">
        <f t="shared" si="351"/>
        <v>Đạt mục tiêu</v>
      </c>
      <c r="CV658" s="5"/>
    </row>
    <row r="659" spans="1:100" s="1" customFormat="1" ht="52">
      <c r="A659" s="1036"/>
      <c r="B659" s="1197"/>
      <c r="C659" s="1033"/>
      <c r="D659" s="1024"/>
      <c r="E659" s="1058"/>
      <c r="F659" s="1044"/>
      <c r="G659" s="51" t="s">
        <v>2722</v>
      </c>
      <c r="H659" s="51"/>
      <c r="I659" s="442"/>
      <c r="J659" s="38"/>
      <c r="K659" s="484"/>
      <c r="L659" s="5" t="s">
        <v>32</v>
      </c>
      <c r="M659" s="212" t="s">
        <v>31</v>
      </c>
      <c r="N659" s="165" t="s">
        <v>10</v>
      </c>
      <c r="O659" s="221" t="s">
        <v>29</v>
      </c>
      <c r="P659" s="221" t="s">
        <v>24</v>
      </c>
      <c r="Q659" s="5"/>
      <c r="R659" s="5"/>
      <c r="S659" s="5"/>
      <c r="T659" s="5"/>
      <c r="U659" s="6" t="s">
        <v>24</v>
      </c>
      <c r="V659" s="5"/>
      <c r="W659" s="5"/>
      <c r="X659" s="5"/>
      <c r="Y659" s="5"/>
      <c r="Z659" s="5"/>
      <c r="AA659" s="5"/>
      <c r="AB659" s="80">
        <f t="shared" si="341"/>
        <v>1</v>
      </c>
      <c r="AC659" s="642"/>
      <c r="AD659" s="7"/>
      <c r="AE659" s="7"/>
      <c r="AF659" s="7"/>
      <c r="AG659" s="7"/>
      <c r="AH659" s="7"/>
      <c r="AI659" s="7"/>
      <c r="AJ659" s="7"/>
      <c r="AK659" s="7"/>
      <c r="AL659" s="7"/>
      <c r="AM659" s="7"/>
      <c r="AN659" s="7"/>
      <c r="AO659" s="7"/>
      <c r="AP659" s="7"/>
      <c r="AQ659" s="7"/>
      <c r="AR659" s="7"/>
      <c r="AS659" s="7"/>
      <c r="AT659" s="7" t="s">
        <v>1318</v>
      </c>
      <c r="AU659" s="7" t="s">
        <v>1318</v>
      </c>
      <c r="AV659" s="55"/>
      <c r="AW659" s="7"/>
      <c r="AX659" s="7"/>
      <c r="AY659" s="7"/>
      <c r="AZ659" s="7"/>
      <c r="BA659" s="7"/>
      <c r="BB659" s="7"/>
      <c r="BC659" s="7"/>
      <c r="BD659" s="7"/>
      <c r="BE659" s="7"/>
      <c r="BF659" s="7"/>
      <c r="BG659" s="7"/>
      <c r="BH659" s="7"/>
      <c r="BI659" s="7"/>
      <c r="BJ659" s="7"/>
      <c r="BK659" s="7"/>
      <c r="BL659" s="781">
        <v>1</v>
      </c>
      <c r="BM659" s="221">
        <v>2</v>
      </c>
      <c r="BN659" s="221">
        <v>2</v>
      </c>
      <c r="BO659" s="221">
        <v>2</v>
      </c>
      <c r="BP659" s="221">
        <v>2</v>
      </c>
      <c r="BQ659" s="221">
        <v>2</v>
      </c>
      <c r="BR659" s="798">
        <v>2</v>
      </c>
      <c r="BS659" s="226">
        <v>2</v>
      </c>
      <c r="BT659" s="221">
        <v>2</v>
      </c>
      <c r="BU659" s="221">
        <v>2</v>
      </c>
      <c r="BV659" s="221">
        <v>2</v>
      </c>
      <c r="BW659" s="798">
        <v>2</v>
      </c>
      <c r="BX659" s="221">
        <v>2</v>
      </c>
      <c r="BY659" s="798">
        <v>2</v>
      </c>
      <c r="BZ659" s="798">
        <v>2</v>
      </c>
      <c r="CA659" s="221">
        <v>2</v>
      </c>
      <c r="CB659" s="221">
        <v>2</v>
      </c>
      <c r="CC659" s="221">
        <v>2</v>
      </c>
      <c r="CD659" s="337">
        <v>2</v>
      </c>
      <c r="CE659" s="221">
        <v>2</v>
      </c>
      <c r="CF659" s="221">
        <v>2</v>
      </c>
      <c r="CG659" s="221">
        <v>2</v>
      </c>
      <c r="CH659" s="221">
        <v>2</v>
      </c>
      <c r="CI659" s="221">
        <v>2</v>
      </c>
      <c r="CJ659" s="337">
        <v>2</v>
      </c>
      <c r="CK659" s="221">
        <v>2</v>
      </c>
      <c r="CL659" s="222">
        <f t="shared" si="342"/>
        <v>25</v>
      </c>
      <c r="CM659" s="237">
        <f t="shared" si="343"/>
        <v>0.96153846153846156</v>
      </c>
      <c r="CN659" s="222">
        <f t="shared" si="344"/>
        <v>1</v>
      </c>
      <c r="CO659" s="237">
        <f t="shared" si="345"/>
        <v>3.8461538461538464E-2</v>
      </c>
      <c r="CP659" s="222">
        <f t="shared" si="346"/>
        <v>0</v>
      </c>
      <c r="CQ659" s="237">
        <f t="shared" si="347"/>
        <v>0</v>
      </c>
      <c r="CR659" s="222">
        <f t="shared" si="348"/>
        <v>0</v>
      </c>
      <c r="CS659" s="237">
        <f t="shared" si="349"/>
        <v>0</v>
      </c>
      <c r="CT659" s="223">
        <f t="shared" si="350"/>
        <v>1.9615384615384615</v>
      </c>
      <c r="CU659" s="223" t="str">
        <f t="shared" si="351"/>
        <v>Đạt mục tiêu</v>
      </c>
      <c r="CV659" s="5"/>
    </row>
    <row r="660" spans="1:100" s="1" customFormat="1" ht="52">
      <c r="A660" s="1036"/>
      <c r="B660" s="1209"/>
      <c r="C660" s="1055"/>
      <c r="D660" s="1056"/>
      <c r="E660" s="1210"/>
      <c r="F660" s="1211"/>
      <c r="G660" s="62" t="s">
        <v>2762</v>
      </c>
      <c r="H660" s="51"/>
      <c r="I660" s="592"/>
      <c r="J660" s="38"/>
      <c r="K660" s="484"/>
      <c r="L660" s="5" t="s">
        <v>32</v>
      </c>
      <c r="M660" s="212" t="s">
        <v>31</v>
      </c>
      <c r="N660" s="165" t="s">
        <v>10</v>
      </c>
      <c r="O660" s="221" t="s">
        <v>29</v>
      </c>
      <c r="P660" s="221" t="s">
        <v>24</v>
      </c>
      <c r="Q660" s="5"/>
      <c r="R660" s="5"/>
      <c r="S660" s="5"/>
      <c r="T660" s="5"/>
      <c r="U660" s="6"/>
      <c r="V660" s="5"/>
      <c r="W660" s="5" t="s">
        <v>24</v>
      </c>
      <c r="X660" s="5"/>
      <c r="Y660" s="5"/>
      <c r="Z660" s="5"/>
      <c r="AA660" s="5"/>
      <c r="AB660" s="80">
        <f t="shared" si="341"/>
        <v>1</v>
      </c>
      <c r="AC660" s="642"/>
      <c r="AD660" s="7"/>
      <c r="AE660" s="7"/>
      <c r="AF660" s="7"/>
      <c r="AG660" s="7"/>
      <c r="AH660" s="7"/>
      <c r="AI660" s="7"/>
      <c r="AJ660" s="7"/>
      <c r="AK660" s="7"/>
      <c r="AL660" s="7"/>
      <c r="AM660" s="7"/>
      <c r="AN660" s="7"/>
      <c r="AO660" s="7"/>
      <c r="AP660" s="7"/>
      <c r="AQ660" s="7"/>
      <c r="AR660" s="7"/>
      <c r="AS660" s="7"/>
      <c r="AT660" s="7" t="s">
        <v>1318</v>
      </c>
      <c r="AU660" s="7" t="s">
        <v>1318</v>
      </c>
      <c r="AV660" s="55"/>
      <c r="AW660" s="7"/>
      <c r="AX660" s="7"/>
      <c r="AY660" s="7" t="s">
        <v>1317</v>
      </c>
      <c r="AZ660" s="7" t="s">
        <v>1317</v>
      </c>
      <c r="BA660" s="7"/>
      <c r="BB660" s="7"/>
      <c r="BC660" s="7"/>
      <c r="BD660" s="7"/>
      <c r="BE660" s="7"/>
      <c r="BF660" s="7"/>
      <c r="BG660" s="7"/>
      <c r="BH660" s="7"/>
      <c r="BI660" s="7"/>
      <c r="BJ660" s="7"/>
      <c r="BK660" s="7"/>
      <c r="BL660" s="781">
        <v>2</v>
      </c>
      <c r="BM660" s="221">
        <v>2</v>
      </c>
      <c r="BN660" s="221">
        <v>2</v>
      </c>
      <c r="BO660" s="221">
        <v>2</v>
      </c>
      <c r="BP660" s="221">
        <v>2</v>
      </c>
      <c r="BQ660" s="221">
        <v>2</v>
      </c>
      <c r="BR660" s="798">
        <v>2</v>
      </c>
      <c r="BS660" s="226">
        <v>2</v>
      </c>
      <c r="BT660" s="221">
        <v>2</v>
      </c>
      <c r="BU660" s="221">
        <v>2</v>
      </c>
      <c r="BV660" s="221">
        <v>2</v>
      </c>
      <c r="BW660" s="798">
        <v>2</v>
      </c>
      <c r="BX660" s="221">
        <v>2</v>
      </c>
      <c r="BY660" s="798">
        <v>2</v>
      </c>
      <c r="BZ660" s="798">
        <v>2</v>
      </c>
      <c r="CA660" s="221">
        <v>2</v>
      </c>
      <c r="CB660" s="221">
        <v>2</v>
      </c>
      <c r="CC660" s="221">
        <v>2</v>
      </c>
      <c r="CD660" s="337">
        <v>2</v>
      </c>
      <c r="CE660" s="221">
        <v>2</v>
      </c>
      <c r="CF660" s="221">
        <v>2</v>
      </c>
      <c r="CG660" s="221">
        <v>2</v>
      </c>
      <c r="CH660" s="221">
        <v>2</v>
      </c>
      <c r="CI660" s="221">
        <v>2</v>
      </c>
      <c r="CJ660" s="337">
        <v>2</v>
      </c>
      <c r="CK660" s="221">
        <v>2</v>
      </c>
      <c r="CL660" s="222">
        <f t="shared" si="342"/>
        <v>26</v>
      </c>
      <c r="CM660" s="237">
        <f t="shared" si="343"/>
        <v>1</v>
      </c>
      <c r="CN660" s="222">
        <f t="shared" si="344"/>
        <v>0</v>
      </c>
      <c r="CO660" s="237">
        <f t="shared" si="345"/>
        <v>0</v>
      </c>
      <c r="CP660" s="222">
        <f t="shared" si="346"/>
        <v>0</v>
      </c>
      <c r="CQ660" s="237">
        <f t="shared" si="347"/>
        <v>0</v>
      </c>
      <c r="CR660" s="222">
        <f t="shared" si="348"/>
        <v>0</v>
      </c>
      <c r="CS660" s="237">
        <f t="shared" si="349"/>
        <v>0</v>
      </c>
      <c r="CT660" s="223">
        <f t="shared" si="350"/>
        <v>2</v>
      </c>
      <c r="CU660" s="223" t="str">
        <f t="shared" si="351"/>
        <v>Đạt mục tiêu</v>
      </c>
      <c r="CV660" s="5"/>
    </row>
    <row r="661" spans="1:100" s="1" customFormat="1" ht="52">
      <c r="A661" s="1036"/>
      <c r="B661" s="1197"/>
      <c r="C661" s="1033"/>
      <c r="D661" s="1024"/>
      <c r="E661" s="1058"/>
      <c r="F661" s="1024"/>
      <c r="G661" s="287" t="s">
        <v>3042</v>
      </c>
      <c r="H661" s="287"/>
      <c r="I661" s="442"/>
      <c r="J661" s="38"/>
      <c r="K661" s="484"/>
      <c r="L661" s="5" t="s">
        <v>32</v>
      </c>
      <c r="M661" s="212" t="s">
        <v>31</v>
      </c>
      <c r="N661" s="165" t="s">
        <v>10</v>
      </c>
      <c r="O661" s="221" t="s">
        <v>29</v>
      </c>
      <c r="P661" s="221" t="s">
        <v>24</v>
      </c>
      <c r="Q661" s="5"/>
      <c r="R661" s="5"/>
      <c r="S661" s="5"/>
      <c r="T661" s="5"/>
      <c r="U661" s="6"/>
      <c r="V661" s="5"/>
      <c r="W661" s="5"/>
      <c r="X661" s="5" t="s">
        <v>24</v>
      </c>
      <c r="Y661" s="5"/>
      <c r="Z661" s="5"/>
      <c r="AA661" s="5"/>
      <c r="AB661" s="80">
        <f t="shared" si="341"/>
        <v>1</v>
      </c>
      <c r="AC661" s="642"/>
      <c r="AD661" s="7"/>
      <c r="AE661" s="7"/>
      <c r="AF661" s="7"/>
      <c r="AG661" s="7"/>
      <c r="AH661" s="7"/>
      <c r="AI661" s="7"/>
      <c r="AJ661" s="7"/>
      <c r="AK661" s="7"/>
      <c r="AL661" s="7"/>
      <c r="AM661" s="7"/>
      <c r="AN661" s="7"/>
      <c r="AO661" s="7"/>
      <c r="AP661" s="7"/>
      <c r="AQ661" s="7"/>
      <c r="AR661" s="7"/>
      <c r="AS661" s="7"/>
      <c r="AT661" s="7"/>
      <c r="AU661" s="7"/>
      <c r="AV661" s="55"/>
      <c r="AW661" s="7"/>
      <c r="AX661" s="7"/>
      <c r="AY661" s="7"/>
      <c r="AZ661" s="7"/>
      <c r="BA661" s="7" t="s">
        <v>1317</v>
      </c>
      <c r="BB661" s="7" t="s">
        <v>1317</v>
      </c>
      <c r="BC661" s="7" t="s">
        <v>1317</v>
      </c>
      <c r="BD661" s="7" t="s">
        <v>1317</v>
      </c>
      <c r="BE661" s="7"/>
      <c r="BF661" s="7"/>
      <c r="BG661" s="7"/>
      <c r="BH661" s="7"/>
      <c r="BI661" s="7"/>
      <c r="BJ661" s="7"/>
      <c r="BK661" s="7"/>
      <c r="BL661" s="781">
        <v>2</v>
      </c>
      <c r="BM661" s="221">
        <v>2</v>
      </c>
      <c r="BN661" s="221">
        <v>2</v>
      </c>
      <c r="BO661" s="221">
        <v>1</v>
      </c>
      <c r="BP661" s="221">
        <v>2</v>
      </c>
      <c r="BQ661" s="221">
        <v>2</v>
      </c>
      <c r="BR661" s="798">
        <v>2</v>
      </c>
      <c r="BS661" s="226">
        <v>2</v>
      </c>
      <c r="BT661" s="221">
        <v>2</v>
      </c>
      <c r="BU661" s="221">
        <v>2</v>
      </c>
      <c r="BV661" s="221">
        <v>2</v>
      </c>
      <c r="BW661" s="798">
        <v>1</v>
      </c>
      <c r="BX661" s="221">
        <v>2</v>
      </c>
      <c r="BY661" s="798">
        <v>2</v>
      </c>
      <c r="BZ661" s="798">
        <v>2</v>
      </c>
      <c r="CA661" s="221">
        <v>2</v>
      </c>
      <c r="CB661" s="221">
        <v>1</v>
      </c>
      <c r="CC661" s="221">
        <v>2</v>
      </c>
      <c r="CD661" s="337">
        <v>2</v>
      </c>
      <c r="CE661" s="221">
        <v>2</v>
      </c>
      <c r="CF661" s="221">
        <v>2</v>
      </c>
      <c r="CG661" s="221">
        <v>2</v>
      </c>
      <c r="CH661" s="221">
        <v>2</v>
      </c>
      <c r="CI661" s="221">
        <v>2</v>
      </c>
      <c r="CJ661" s="337">
        <v>2</v>
      </c>
      <c r="CK661" s="221">
        <v>2</v>
      </c>
      <c r="CL661" s="222">
        <f t="shared" si="342"/>
        <v>23</v>
      </c>
      <c r="CM661" s="237">
        <f t="shared" si="343"/>
        <v>0.88461538461538458</v>
      </c>
      <c r="CN661" s="222">
        <f t="shared" si="344"/>
        <v>3</v>
      </c>
      <c r="CO661" s="237">
        <f t="shared" si="345"/>
        <v>0.11538461538461539</v>
      </c>
      <c r="CP661" s="222">
        <f t="shared" si="346"/>
        <v>0</v>
      </c>
      <c r="CQ661" s="237">
        <f t="shared" si="347"/>
        <v>0</v>
      </c>
      <c r="CR661" s="222">
        <f t="shared" si="348"/>
        <v>0</v>
      </c>
      <c r="CS661" s="237">
        <f t="shared" si="349"/>
        <v>0</v>
      </c>
      <c r="CT661" s="223">
        <f t="shared" si="350"/>
        <v>1.8846153846153846</v>
      </c>
      <c r="CU661" s="223" t="str">
        <f t="shared" si="351"/>
        <v>Đạt mục tiêu</v>
      </c>
      <c r="CV661" s="5"/>
    </row>
    <row r="662" spans="1:100" s="1" customFormat="1" ht="52">
      <c r="A662" s="1036"/>
      <c r="B662" s="1197"/>
      <c r="C662" s="1033"/>
      <c r="D662" s="1024"/>
      <c r="E662" s="1058"/>
      <c r="F662" s="1024"/>
      <c r="G662" s="217" t="s">
        <v>3054</v>
      </c>
      <c r="H662" s="286"/>
      <c r="I662" s="442"/>
      <c r="J662" s="38"/>
      <c r="K662" s="484"/>
      <c r="L662" s="5" t="s">
        <v>32</v>
      </c>
      <c r="M662" s="212" t="s">
        <v>31</v>
      </c>
      <c r="N662" s="165" t="s">
        <v>10</v>
      </c>
      <c r="O662" s="221" t="s">
        <v>29</v>
      </c>
      <c r="P662" s="221" t="s">
        <v>24</v>
      </c>
      <c r="Q662" s="5"/>
      <c r="R662" s="5"/>
      <c r="S662" s="5"/>
      <c r="T662" s="5"/>
      <c r="U662" s="6"/>
      <c r="V662" s="5"/>
      <c r="W662" s="5"/>
      <c r="X662" s="5"/>
      <c r="Y662" s="5" t="s">
        <v>24</v>
      </c>
      <c r="Z662" s="5"/>
      <c r="AA662" s="5"/>
      <c r="AB662" s="80">
        <f t="shared" si="341"/>
        <v>1</v>
      </c>
      <c r="AC662" s="642"/>
      <c r="AD662" s="7"/>
      <c r="AE662" s="7"/>
      <c r="AF662" s="7"/>
      <c r="AG662" s="7"/>
      <c r="AH662" s="7"/>
      <c r="AI662" s="7"/>
      <c r="AJ662" s="7"/>
      <c r="AK662" s="7"/>
      <c r="AL662" s="7"/>
      <c r="AM662" s="7"/>
      <c r="AN662" s="7"/>
      <c r="AO662" s="7"/>
      <c r="AP662" s="7"/>
      <c r="AQ662" s="7"/>
      <c r="AR662" s="7"/>
      <c r="AS662" s="7"/>
      <c r="AT662" s="7"/>
      <c r="AU662" s="7"/>
      <c r="AV662" s="55"/>
      <c r="AW662" s="7"/>
      <c r="AX662" s="7"/>
      <c r="AY662" s="7"/>
      <c r="AZ662" s="7"/>
      <c r="BA662" s="7"/>
      <c r="BB662" s="7"/>
      <c r="BC662" s="7"/>
      <c r="BD662" s="7"/>
      <c r="BE662" s="7" t="s">
        <v>1317</v>
      </c>
      <c r="BF662" s="7" t="s">
        <v>1317</v>
      </c>
      <c r="BG662" s="7" t="s">
        <v>1317</v>
      </c>
      <c r="BH662" s="7"/>
      <c r="BI662" s="7"/>
      <c r="BJ662" s="7"/>
      <c r="BK662" s="7"/>
      <c r="BL662" s="781">
        <v>2</v>
      </c>
      <c r="BM662" s="221">
        <v>2</v>
      </c>
      <c r="BN662" s="221">
        <v>2</v>
      </c>
      <c r="BO662" s="221">
        <v>2</v>
      </c>
      <c r="BP662" s="221">
        <v>2</v>
      </c>
      <c r="BQ662" s="221">
        <v>2</v>
      </c>
      <c r="BR662" s="798">
        <v>2</v>
      </c>
      <c r="BS662" s="226">
        <v>2</v>
      </c>
      <c r="BT662" s="221">
        <v>2</v>
      </c>
      <c r="BU662" s="221">
        <v>2</v>
      </c>
      <c r="BV662" s="221">
        <v>1</v>
      </c>
      <c r="BW662" s="798">
        <v>2</v>
      </c>
      <c r="BX662" s="221">
        <v>2</v>
      </c>
      <c r="BY662" s="798">
        <v>2</v>
      </c>
      <c r="BZ662" s="798">
        <v>2</v>
      </c>
      <c r="CA662" s="221">
        <v>2</v>
      </c>
      <c r="CB662" s="221">
        <v>2</v>
      </c>
      <c r="CC662" s="221">
        <v>2</v>
      </c>
      <c r="CD662" s="337">
        <v>2</v>
      </c>
      <c r="CE662" s="221">
        <v>2</v>
      </c>
      <c r="CF662" s="221">
        <v>2</v>
      </c>
      <c r="CG662" s="221">
        <v>2</v>
      </c>
      <c r="CH662" s="221">
        <v>2</v>
      </c>
      <c r="CI662" s="221">
        <v>2</v>
      </c>
      <c r="CJ662" s="337">
        <v>2</v>
      </c>
      <c r="CK662" s="221">
        <v>2</v>
      </c>
      <c r="CL662" s="222">
        <f t="shared" si="342"/>
        <v>25</v>
      </c>
      <c r="CM662" s="237">
        <f t="shared" si="343"/>
        <v>0.96153846153846156</v>
      </c>
      <c r="CN662" s="222">
        <f t="shared" si="344"/>
        <v>1</v>
      </c>
      <c r="CO662" s="237">
        <f t="shared" si="345"/>
        <v>3.8461538461538464E-2</v>
      </c>
      <c r="CP662" s="222">
        <f t="shared" si="346"/>
        <v>0</v>
      </c>
      <c r="CQ662" s="237">
        <f t="shared" si="347"/>
        <v>0</v>
      </c>
      <c r="CR662" s="222">
        <f t="shared" si="348"/>
        <v>0</v>
      </c>
      <c r="CS662" s="237">
        <f t="shared" si="349"/>
        <v>0</v>
      </c>
      <c r="CT662" s="223">
        <f t="shared" si="350"/>
        <v>1.9615384615384615</v>
      </c>
      <c r="CU662" s="223" t="str">
        <f t="shared" si="351"/>
        <v>Đạt mục tiêu</v>
      </c>
      <c r="CV662" s="5"/>
    </row>
    <row r="663" spans="1:100" s="1" customFormat="1" ht="52">
      <c r="A663" s="1036"/>
      <c r="B663" s="1197"/>
      <c r="C663" s="1033"/>
      <c r="D663" s="1024"/>
      <c r="E663" s="1058"/>
      <c r="F663" s="1024"/>
      <c r="G663" s="286" t="s">
        <v>2937</v>
      </c>
      <c r="H663" s="286"/>
      <c r="I663" s="442"/>
      <c r="J663" s="38"/>
      <c r="K663" s="484"/>
      <c r="L663" s="5" t="s">
        <v>32</v>
      </c>
      <c r="M663" s="212" t="s">
        <v>31</v>
      </c>
      <c r="N663" s="165" t="s">
        <v>10</v>
      </c>
      <c r="O663" s="221" t="s">
        <v>29</v>
      </c>
      <c r="P663" s="221" t="s">
        <v>24</v>
      </c>
      <c r="Q663" s="5"/>
      <c r="R663" s="5"/>
      <c r="S663" s="5"/>
      <c r="T663" s="5"/>
      <c r="U663" s="6"/>
      <c r="V663" s="5"/>
      <c r="W663" s="5"/>
      <c r="X663" s="5"/>
      <c r="Y663" s="5"/>
      <c r="Z663" s="5" t="s">
        <v>24</v>
      </c>
      <c r="AA663" s="5"/>
      <c r="AB663" s="80">
        <f t="shared" si="341"/>
        <v>1</v>
      </c>
      <c r="AC663" s="642" t="s">
        <v>1318</v>
      </c>
      <c r="AD663" s="7" t="s">
        <v>1317</v>
      </c>
      <c r="AE663" s="7" t="s">
        <v>1317</v>
      </c>
      <c r="AF663" s="7"/>
      <c r="AG663" s="7"/>
      <c r="AH663" s="7"/>
      <c r="AI663" s="7"/>
      <c r="AJ663" s="7"/>
      <c r="AK663" s="7"/>
      <c r="AL663" s="7"/>
      <c r="AM663" s="7"/>
      <c r="AN663" s="7"/>
      <c r="AO663" s="7"/>
      <c r="AP663" s="7"/>
      <c r="AQ663" s="7"/>
      <c r="AR663" s="7"/>
      <c r="AS663" s="7"/>
      <c r="AT663" s="7"/>
      <c r="AU663" s="7"/>
      <c r="AV663" s="55"/>
      <c r="AW663" s="7"/>
      <c r="AX663" s="7"/>
      <c r="AY663" s="7"/>
      <c r="AZ663" s="7"/>
      <c r="BA663" s="7"/>
      <c r="BB663" s="7"/>
      <c r="BC663" s="7"/>
      <c r="BD663" s="7"/>
      <c r="BE663" s="7"/>
      <c r="BF663" s="7"/>
      <c r="BG663" s="7"/>
      <c r="BH663" s="7"/>
      <c r="BI663" s="7"/>
      <c r="BJ663" s="7"/>
      <c r="BK663" s="7"/>
      <c r="BL663" s="781">
        <v>2</v>
      </c>
      <c r="BM663" s="221">
        <v>2</v>
      </c>
      <c r="BN663" s="221">
        <v>2</v>
      </c>
      <c r="BO663" s="221">
        <v>2</v>
      </c>
      <c r="BP663" s="221">
        <v>2</v>
      </c>
      <c r="BQ663" s="221">
        <v>2</v>
      </c>
      <c r="BR663" s="798">
        <v>2</v>
      </c>
      <c r="BS663" s="226">
        <v>2</v>
      </c>
      <c r="BT663" s="221">
        <v>2</v>
      </c>
      <c r="BU663" s="221">
        <v>2</v>
      </c>
      <c r="BV663" s="221">
        <v>2</v>
      </c>
      <c r="BW663" s="798">
        <v>2</v>
      </c>
      <c r="BX663" s="221">
        <v>2</v>
      </c>
      <c r="BY663" s="798">
        <v>2</v>
      </c>
      <c r="BZ663" s="798">
        <v>2</v>
      </c>
      <c r="CA663" s="221">
        <v>1</v>
      </c>
      <c r="CB663" s="221">
        <v>2</v>
      </c>
      <c r="CC663" s="221">
        <v>2</v>
      </c>
      <c r="CD663" s="337">
        <v>2</v>
      </c>
      <c r="CE663" s="221">
        <v>2</v>
      </c>
      <c r="CF663" s="221">
        <v>2</v>
      </c>
      <c r="CG663" s="221">
        <v>2</v>
      </c>
      <c r="CH663" s="221">
        <v>1</v>
      </c>
      <c r="CI663" s="221">
        <v>2</v>
      </c>
      <c r="CJ663" s="337">
        <v>2</v>
      </c>
      <c r="CK663" s="221">
        <v>2</v>
      </c>
      <c r="CL663" s="222">
        <f t="shared" si="342"/>
        <v>24</v>
      </c>
      <c r="CM663" s="237">
        <f t="shared" si="343"/>
        <v>0.92307692307692313</v>
      </c>
      <c r="CN663" s="222">
        <f t="shared" si="344"/>
        <v>2</v>
      </c>
      <c r="CO663" s="237">
        <f t="shared" si="345"/>
        <v>7.6923076923076927E-2</v>
      </c>
      <c r="CP663" s="222">
        <f t="shared" si="346"/>
        <v>0</v>
      </c>
      <c r="CQ663" s="237">
        <f t="shared" si="347"/>
        <v>0</v>
      </c>
      <c r="CR663" s="222">
        <f t="shared" si="348"/>
        <v>0</v>
      </c>
      <c r="CS663" s="237">
        <f t="shared" si="349"/>
        <v>0</v>
      </c>
      <c r="CT663" s="223">
        <f t="shared" si="350"/>
        <v>1.9230769230769231</v>
      </c>
      <c r="CU663" s="223" t="str">
        <f t="shared" si="351"/>
        <v>Đạt mục tiêu</v>
      </c>
      <c r="CV663" s="5"/>
    </row>
    <row r="664" spans="1:100" s="1" customFormat="1" ht="52">
      <c r="A664" s="1036"/>
      <c r="B664" s="1209"/>
      <c r="C664" s="1055"/>
      <c r="D664" s="1056"/>
      <c r="E664" s="1210"/>
      <c r="F664" s="1056"/>
      <c r="G664" s="62" t="s">
        <v>2763</v>
      </c>
      <c r="H664" s="286"/>
      <c r="I664" s="442"/>
      <c r="J664" s="38"/>
      <c r="K664" s="484"/>
      <c r="L664" s="5" t="s">
        <v>32</v>
      </c>
      <c r="M664" s="212" t="s">
        <v>31</v>
      </c>
      <c r="N664" s="165" t="s">
        <v>10</v>
      </c>
      <c r="O664" s="221" t="s">
        <v>29</v>
      </c>
      <c r="P664" s="221" t="s">
        <v>24</v>
      </c>
      <c r="Q664" s="5"/>
      <c r="R664" s="5"/>
      <c r="S664" s="5"/>
      <c r="T664" s="5"/>
      <c r="U664" s="6"/>
      <c r="V664" s="5"/>
      <c r="W664" s="5" t="s">
        <v>24</v>
      </c>
      <c r="X664" s="5"/>
      <c r="Y664" s="5"/>
      <c r="Z664" s="5"/>
      <c r="AA664" s="5"/>
      <c r="AB664" s="80">
        <f t="shared" si="341"/>
        <v>1</v>
      </c>
      <c r="AC664" s="642"/>
      <c r="AD664" s="7"/>
      <c r="AE664" s="7"/>
      <c r="AF664" s="7"/>
      <c r="AG664" s="7"/>
      <c r="AH664" s="7"/>
      <c r="AI664" s="7"/>
      <c r="AJ664" s="7"/>
      <c r="AK664" s="7"/>
      <c r="AL664" s="7"/>
      <c r="AM664" s="7"/>
      <c r="AN664" s="7"/>
      <c r="AO664" s="7"/>
      <c r="AP664" s="7"/>
      <c r="AQ664" s="7"/>
      <c r="AR664" s="7"/>
      <c r="AS664" s="7"/>
      <c r="AT664" s="7" t="s">
        <v>1318</v>
      </c>
      <c r="AU664" s="7" t="s">
        <v>1318</v>
      </c>
      <c r="AV664" s="55"/>
      <c r="AW664" s="7"/>
      <c r="AX664" s="7"/>
      <c r="AY664" s="7" t="s">
        <v>1317</v>
      </c>
      <c r="AZ664" s="7" t="s">
        <v>1317</v>
      </c>
      <c r="BA664" s="7"/>
      <c r="BB664" s="7"/>
      <c r="BC664" s="7"/>
      <c r="BD664" s="7"/>
      <c r="BE664" s="7"/>
      <c r="BF664" s="7"/>
      <c r="BG664" s="7"/>
      <c r="BH664" s="7"/>
      <c r="BI664" s="7"/>
      <c r="BJ664" s="7"/>
      <c r="BK664" s="7"/>
      <c r="BL664" s="781">
        <v>2</v>
      </c>
      <c r="BM664" s="221">
        <v>2</v>
      </c>
      <c r="BN664" s="221">
        <v>1</v>
      </c>
      <c r="BO664" s="221">
        <v>2</v>
      </c>
      <c r="BP664" s="221">
        <v>2</v>
      </c>
      <c r="BQ664" s="221">
        <v>2</v>
      </c>
      <c r="BR664" s="798">
        <v>2</v>
      </c>
      <c r="BS664" s="226">
        <v>2</v>
      </c>
      <c r="BT664" s="221">
        <v>2</v>
      </c>
      <c r="BU664" s="221">
        <v>2</v>
      </c>
      <c r="BV664" s="221">
        <v>2</v>
      </c>
      <c r="BW664" s="798">
        <v>2</v>
      </c>
      <c r="BX664" s="221">
        <v>2</v>
      </c>
      <c r="BY664" s="798">
        <v>2</v>
      </c>
      <c r="BZ664" s="798">
        <v>1</v>
      </c>
      <c r="CA664" s="221">
        <v>2</v>
      </c>
      <c r="CB664" s="221">
        <v>2</v>
      </c>
      <c r="CC664" s="221">
        <v>2</v>
      </c>
      <c r="CD664" s="337">
        <v>2</v>
      </c>
      <c r="CE664" s="221">
        <v>2</v>
      </c>
      <c r="CF664" s="221">
        <v>2</v>
      </c>
      <c r="CG664" s="221">
        <v>2</v>
      </c>
      <c r="CH664" s="221">
        <v>2</v>
      </c>
      <c r="CI664" s="221">
        <v>2</v>
      </c>
      <c r="CJ664" s="337">
        <v>2</v>
      </c>
      <c r="CK664" s="221">
        <v>2</v>
      </c>
      <c r="CL664" s="222">
        <f t="shared" si="342"/>
        <v>24</v>
      </c>
      <c r="CM664" s="237">
        <f t="shared" si="343"/>
        <v>0.92307692307692313</v>
      </c>
      <c r="CN664" s="222">
        <f t="shared" si="344"/>
        <v>2</v>
      </c>
      <c r="CO664" s="237">
        <f t="shared" si="345"/>
        <v>7.6923076923076927E-2</v>
      </c>
      <c r="CP664" s="222">
        <f t="shared" si="346"/>
        <v>0</v>
      </c>
      <c r="CQ664" s="237">
        <f t="shared" si="347"/>
        <v>0</v>
      </c>
      <c r="CR664" s="222">
        <f t="shared" si="348"/>
        <v>0</v>
      </c>
      <c r="CS664" s="237">
        <f t="shared" si="349"/>
        <v>0</v>
      </c>
      <c r="CT664" s="223">
        <f t="shared" si="350"/>
        <v>1.9230769230769231</v>
      </c>
      <c r="CU664" s="223" t="str">
        <f t="shared" si="351"/>
        <v>Đạt mục tiêu</v>
      </c>
      <c r="CV664" s="5"/>
    </row>
    <row r="665" spans="1:100" s="1" customFormat="1" ht="52">
      <c r="A665" s="1036"/>
      <c r="B665" s="1197"/>
      <c r="C665" s="1033"/>
      <c r="D665" s="1024"/>
      <c r="E665" s="1058"/>
      <c r="F665" s="1024"/>
      <c r="G665" s="51" t="s">
        <v>2817</v>
      </c>
      <c r="H665" s="51"/>
      <c r="I665" s="442"/>
      <c r="J665" s="38"/>
      <c r="K665" s="484"/>
      <c r="L665" s="5" t="s">
        <v>32</v>
      </c>
      <c r="M665" s="212" t="s">
        <v>31</v>
      </c>
      <c r="N665" s="165" t="s">
        <v>10</v>
      </c>
      <c r="O665" s="221" t="s">
        <v>29</v>
      </c>
      <c r="P665" s="221" t="s">
        <v>24</v>
      </c>
      <c r="Q665" s="5"/>
      <c r="R665" s="5"/>
      <c r="S665" s="5"/>
      <c r="T665" s="5"/>
      <c r="U665" s="6"/>
      <c r="V665" s="5"/>
      <c r="W665" s="5"/>
      <c r="X665" s="5"/>
      <c r="Y665" s="5"/>
      <c r="Z665" s="5"/>
      <c r="AA665" s="5" t="s">
        <v>24</v>
      </c>
      <c r="AB665" s="80">
        <f t="shared" si="341"/>
        <v>1</v>
      </c>
      <c r="AC665" s="642" t="s">
        <v>1318</v>
      </c>
      <c r="AD665" s="7" t="s">
        <v>1317</v>
      </c>
      <c r="AE665" s="7" t="s">
        <v>1317</v>
      </c>
      <c r="AF665" s="7"/>
      <c r="AG665" s="7"/>
      <c r="AH665" s="7"/>
      <c r="AI665" s="7"/>
      <c r="AJ665" s="7"/>
      <c r="AK665" s="7"/>
      <c r="AL665" s="7"/>
      <c r="AM665" s="7"/>
      <c r="AN665" s="7"/>
      <c r="AO665" s="7"/>
      <c r="AP665" s="7"/>
      <c r="AQ665" s="7"/>
      <c r="AR665" s="7"/>
      <c r="AS665" s="7"/>
      <c r="AT665" s="7"/>
      <c r="AU665" s="7"/>
      <c r="AV665" s="55"/>
      <c r="AW665" s="7"/>
      <c r="AX665" s="7"/>
      <c r="AY665" s="7"/>
      <c r="AZ665" s="7"/>
      <c r="BA665" s="7"/>
      <c r="BB665" s="7"/>
      <c r="BC665" s="7"/>
      <c r="BD665" s="7"/>
      <c r="BE665" s="7"/>
      <c r="BF665" s="7"/>
      <c r="BG665" s="7"/>
      <c r="BH665" s="7"/>
      <c r="BI665" s="7"/>
      <c r="BJ665" s="7"/>
      <c r="BK665" s="7"/>
      <c r="BL665" s="781">
        <v>2</v>
      </c>
      <c r="BM665" s="221">
        <v>2</v>
      </c>
      <c r="BN665" s="221">
        <v>2</v>
      </c>
      <c r="BO665" s="221">
        <v>2</v>
      </c>
      <c r="BP665" s="221">
        <v>2</v>
      </c>
      <c r="BQ665" s="221">
        <v>2</v>
      </c>
      <c r="BR665" s="798">
        <v>1</v>
      </c>
      <c r="BS665" s="226">
        <v>2</v>
      </c>
      <c r="BT665" s="221">
        <v>2</v>
      </c>
      <c r="BU665" s="221">
        <v>2</v>
      </c>
      <c r="BV665" s="221">
        <v>2</v>
      </c>
      <c r="BW665" s="798">
        <v>2</v>
      </c>
      <c r="BX665" s="221">
        <v>2</v>
      </c>
      <c r="BY665" s="798">
        <v>2</v>
      </c>
      <c r="BZ665" s="798">
        <v>2</v>
      </c>
      <c r="CA665" s="221">
        <v>2</v>
      </c>
      <c r="CB665" s="221">
        <v>2</v>
      </c>
      <c r="CC665" s="221">
        <v>2</v>
      </c>
      <c r="CD665" s="337">
        <v>2</v>
      </c>
      <c r="CE665" s="221">
        <v>2</v>
      </c>
      <c r="CF665" s="221">
        <v>2</v>
      </c>
      <c r="CG665" s="221">
        <v>2</v>
      </c>
      <c r="CH665" s="221">
        <v>2</v>
      </c>
      <c r="CI665" s="221">
        <v>2</v>
      </c>
      <c r="CJ665" s="337">
        <v>2</v>
      </c>
      <c r="CK665" s="221">
        <v>2</v>
      </c>
      <c r="CL665" s="222">
        <f t="shared" si="342"/>
        <v>25</v>
      </c>
      <c r="CM665" s="237">
        <f t="shared" si="343"/>
        <v>0.96153846153846156</v>
      </c>
      <c r="CN665" s="222">
        <f t="shared" si="344"/>
        <v>1</v>
      </c>
      <c r="CO665" s="237">
        <f t="shared" si="345"/>
        <v>3.8461538461538464E-2</v>
      </c>
      <c r="CP665" s="222">
        <f t="shared" si="346"/>
        <v>0</v>
      </c>
      <c r="CQ665" s="237">
        <f t="shared" si="347"/>
        <v>0</v>
      </c>
      <c r="CR665" s="222">
        <f t="shared" si="348"/>
        <v>0</v>
      </c>
      <c r="CS665" s="237">
        <f t="shared" si="349"/>
        <v>0</v>
      </c>
      <c r="CT665" s="223">
        <f t="shared" si="350"/>
        <v>1.9615384615384615</v>
      </c>
      <c r="CU665" s="223" t="str">
        <f t="shared" si="351"/>
        <v>Đạt mục tiêu</v>
      </c>
      <c r="CV665" s="5"/>
    </row>
    <row r="666" spans="1:100" s="1" customFormat="1" ht="75" customHeight="1">
      <c r="A666" s="227">
        <v>189</v>
      </c>
      <c r="B666" s="217" t="s">
        <v>525</v>
      </c>
      <c r="C666" s="215" t="s">
        <v>28</v>
      </c>
      <c r="D666" s="217" t="s">
        <v>97</v>
      </c>
      <c r="E666" s="215" t="s">
        <v>26</v>
      </c>
      <c r="F666" s="217" t="s">
        <v>97</v>
      </c>
      <c r="G666" s="48" t="s">
        <v>562</v>
      </c>
      <c r="H666" s="48"/>
      <c r="I666" s="613"/>
      <c r="J666" s="32" t="s">
        <v>777</v>
      </c>
      <c r="K666" s="464"/>
      <c r="L666" s="5" t="s">
        <v>32</v>
      </c>
      <c r="M666" s="212" t="s">
        <v>31</v>
      </c>
      <c r="N666" s="165" t="s">
        <v>10</v>
      </c>
      <c r="O666" s="221" t="s">
        <v>29</v>
      </c>
      <c r="P666" s="221" t="s">
        <v>24</v>
      </c>
      <c r="Q666" s="5"/>
      <c r="R666" s="5"/>
      <c r="S666" s="5"/>
      <c r="T666" s="5"/>
      <c r="U666" s="6"/>
      <c r="V666" s="5"/>
      <c r="W666" s="5"/>
      <c r="X666" s="5"/>
      <c r="Y666" s="5"/>
      <c r="Z666" s="5"/>
      <c r="AA666" s="5" t="s">
        <v>24</v>
      </c>
      <c r="AB666" s="80">
        <f t="shared" si="341"/>
        <v>1</v>
      </c>
      <c r="AC666" s="642"/>
      <c r="AD666" s="7"/>
      <c r="AE666" s="7"/>
      <c r="AF666" s="7"/>
      <c r="AG666" s="7"/>
      <c r="AH666" s="7"/>
      <c r="AI666" s="7"/>
      <c r="AJ666" s="7"/>
      <c r="AK666" s="7"/>
      <c r="AL666" s="7"/>
      <c r="AM666" s="7"/>
      <c r="AN666" s="7"/>
      <c r="AO666" s="7"/>
      <c r="AP666" s="7"/>
      <c r="AQ666" s="7"/>
      <c r="AR666" s="7"/>
      <c r="AS666" s="7"/>
      <c r="AT666" s="7"/>
      <c r="AU666" s="7"/>
      <c r="AV666" s="55"/>
      <c r="AW666" s="7"/>
      <c r="AX666" s="7"/>
      <c r="AY666" s="7"/>
      <c r="AZ666" s="7"/>
      <c r="BA666" s="7"/>
      <c r="BB666" s="7"/>
      <c r="BC666" s="7"/>
      <c r="BD666" s="7"/>
      <c r="BE666" s="7"/>
      <c r="BF666" s="7"/>
      <c r="BG666" s="7"/>
      <c r="BH666" s="7"/>
      <c r="BI666" s="7"/>
      <c r="BJ666" s="7" t="s">
        <v>1317</v>
      </c>
      <c r="BK666" s="7"/>
      <c r="BL666" s="781">
        <v>2</v>
      </c>
      <c r="BM666" s="221">
        <v>2</v>
      </c>
      <c r="BN666" s="221">
        <v>2</v>
      </c>
      <c r="BO666" s="221">
        <v>2</v>
      </c>
      <c r="BP666" s="221">
        <v>2</v>
      </c>
      <c r="BQ666" s="221">
        <v>2</v>
      </c>
      <c r="BR666" s="798">
        <v>2</v>
      </c>
      <c r="BS666" s="226">
        <v>2</v>
      </c>
      <c r="BT666" s="221">
        <v>2</v>
      </c>
      <c r="BU666" s="221">
        <v>2</v>
      </c>
      <c r="BV666" s="221">
        <v>2</v>
      </c>
      <c r="BW666" s="798">
        <v>2</v>
      </c>
      <c r="BX666" s="221">
        <v>1</v>
      </c>
      <c r="BY666" s="798">
        <v>2</v>
      </c>
      <c r="BZ666" s="798">
        <v>2</v>
      </c>
      <c r="CA666" s="221">
        <v>2</v>
      </c>
      <c r="CB666" s="221">
        <v>2</v>
      </c>
      <c r="CC666" s="221">
        <v>2</v>
      </c>
      <c r="CD666" s="337">
        <v>2</v>
      </c>
      <c r="CE666" s="221">
        <v>2</v>
      </c>
      <c r="CF666" s="221">
        <v>2</v>
      </c>
      <c r="CG666" s="221">
        <v>2</v>
      </c>
      <c r="CH666" s="221">
        <v>2</v>
      </c>
      <c r="CI666" s="221">
        <v>2</v>
      </c>
      <c r="CJ666" s="337">
        <v>2</v>
      </c>
      <c r="CK666" s="221">
        <v>2</v>
      </c>
      <c r="CL666" s="222">
        <f t="shared" si="342"/>
        <v>25</v>
      </c>
      <c r="CM666" s="237">
        <f t="shared" si="343"/>
        <v>0.96153846153846156</v>
      </c>
      <c r="CN666" s="222">
        <f t="shared" si="344"/>
        <v>1</v>
      </c>
      <c r="CO666" s="237">
        <f t="shared" si="345"/>
        <v>3.8461538461538464E-2</v>
      </c>
      <c r="CP666" s="222">
        <f t="shared" si="346"/>
        <v>0</v>
      </c>
      <c r="CQ666" s="237">
        <f t="shared" si="347"/>
        <v>0</v>
      </c>
      <c r="CR666" s="222">
        <f t="shared" si="348"/>
        <v>0</v>
      </c>
      <c r="CS666" s="237">
        <f t="shared" si="349"/>
        <v>0</v>
      </c>
      <c r="CT666" s="223">
        <f t="shared" si="350"/>
        <v>1.9615384615384615</v>
      </c>
      <c r="CU666" s="223" t="str">
        <f t="shared" si="351"/>
        <v>Đạt mục tiêu</v>
      </c>
      <c r="CV666" s="5"/>
    </row>
    <row r="667" spans="1:100" s="1" customFormat="1" ht="77.5">
      <c r="A667" s="227">
        <v>190</v>
      </c>
      <c r="B667" s="220" t="s">
        <v>1343</v>
      </c>
      <c r="C667" s="215" t="s">
        <v>26</v>
      </c>
      <c r="D667" s="217" t="s">
        <v>96</v>
      </c>
      <c r="E667" s="215" t="s">
        <v>26</v>
      </c>
      <c r="F667" s="220" t="s">
        <v>1342</v>
      </c>
      <c r="G667" s="51" t="s">
        <v>358</v>
      </c>
      <c r="H667" s="51"/>
      <c r="I667" s="592"/>
      <c r="J667" s="212"/>
      <c r="K667" s="465"/>
      <c r="L667" s="5" t="s">
        <v>32</v>
      </c>
      <c r="M667" s="212" t="s">
        <v>31</v>
      </c>
      <c r="N667" s="165" t="s">
        <v>10</v>
      </c>
      <c r="O667" s="221" t="s">
        <v>29</v>
      </c>
      <c r="P667" s="221" t="s">
        <v>24</v>
      </c>
      <c r="Q667" s="5" t="s">
        <v>24</v>
      </c>
      <c r="R667" s="5"/>
      <c r="S667" s="5"/>
      <c r="T667" s="5"/>
      <c r="U667" s="6"/>
      <c r="V667" s="5"/>
      <c r="W667" s="5"/>
      <c r="X667" s="5"/>
      <c r="Y667" s="5"/>
      <c r="Z667" s="5"/>
      <c r="AA667" s="5"/>
      <c r="AB667" s="80">
        <f t="shared" si="341"/>
        <v>1</v>
      </c>
      <c r="AC667" s="565"/>
      <c r="AD667" s="5" t="s">
        <v>1317</v>
      </c>
      <c r="AE667" s="5"/>
      <c r="AF667" s="5"/>
      <c r="AG667" s="7"/>
      <c r="AH667" s="7"/>
      <c r="AI667" s="7"/>
      <c r="AJ667" s="7"/>
      <c r="AK667" s="7"/>
      <c r="AL667" s="7"/>
      <c r="AM667" s="7"/>
      <c r="AN667" s="7"/>
      <c r="AO667" s="7"/>
      <c r="AP667" s="7"/>
      <c r="AQ667" s="7"/>
      <c r="AR667" s="7"/>
      <c r="AS667" s="7"/>
      <c r="AT667" s="7"/>
      <c r="AU667" s="7"/>
      <c r="AV667" s="55"/>
      <c r="AW667" s="7"/>
      <c r="AX667" s="7"/>
      <c r="AY667" s="7"/>
      <c r="AZ667" s="7"/>
      <c r="BA667" s="7"/>
      <c r="BB667" s="7"/>
      <c r="BC667" s="7"/>
      <c r="BD667" s="7"/>
      <c r="BE667" s="7"/>
      <c r="BF667" s="7"/>
      <c r="BG667" s="7"/>
      <c r="BH667" s="7"/>
      <c r="BI667" s="7"/>
      <c r="BJ667" s="7"/>
      <c r="BK667" s="7"/>
      <c r="BL667" s="781">
        <v>2</v>
      </c>
      <c r="BM667" s="221">
        <v>2</v>
      </c>
      <c r="BN667" s="221">
        <v>2</v>
      </c>
      <c r="BO667" s="221">
        <v>2</v>
      </c>
      <c r="BP667" s="221">
        <v>2</v>
      </c>
      <c r="BQ667" s="221">
        <v>1</v>
      </c>
      <c r="BR667" s="798">
        <v>2</v>
      </c>
      <c r="BS667" s="226">
        <v>2</v>
      </c>
      <c r="BT667" s="221">
        <v>2</v>
      </c>
      <c r="BU667" s="221">
        <v>2</v>
      </c>
      <c r="BV667" s="221">
        <v>2</v>
      </c>
      <c r="BW667" s="798">
        <v>2</v>
      </c>
      <c r="BX667" s="221">
        <v>1</v>
      </c>
      <c r="BY667" s="798">
        <v>2</v>
      </c>
      <c r="BZ667" s="798">
        <v>2</v>
      </c>
      <c r="CA667" s="221">
        <v>2</v>
      </c>
      <c r="CB667" s="221">
        <v>2</v>
      </c>
      <c r="CC667" s="221">
        <v>2</v>
      </c>
      <c r="CD667" s="337">
        <v>2</v>
      </c>
      <c r="CE667" s="221">
        <v>2</v>
      </c>
      <c r="CF667" s="221">
        <v>2</v>
      </c>
      <c r="CG667" s="221">
        <v>1</v>
      </c>
      <c r="CH667" s="221">
        <v>2</v>
      </c>
      <c r="CI667" s="221">
        <v>2</v>
      </c>
      <c r="CJ667" s="337">
        <v>2</v>
      </c>
      <c r="CK667" s="221">
        <v>2</v>
      </c>
      <c r="CL667" s="222">
        <f t="shared" si="342"/>
        <v>23</v>
      </c>
      <c r="CM667" s="237">
        <f t="shared" si="343"/>
        <v>0.88461538461538458</v>
      </c>
      <c r="CN667" s="222">
        <f t="shared" si="344"/>
        <v>3</v>
      </c>
      <c r="CO667" s="237">
        <f t="shared" si="345"/>
        <v>0.11538461538461539</v>
      </c>
      <c r="CP667" s="222">
        <f t="shared" si="346"/>
        <v>0</v>
      </c>
      <c r="CQ667" s="237">
        <f t="shared" si="347"/>
        <v>0</v>
      </c>
      <c r="CR667" s="222">
        <f t="shared" si="348"/>
        <v>0</v>
      </c>
      <c r="CS667" s="237">
        <f t="shared" si="349"/>
        <v>0</v>
      </c>
      <c r="CT667" s="223">
        <f t="shared" si="350"/>
        <v>1.8846153846153846</v>
      </c>
      <c r="CU667" s="223" t="str">
        <f t="shared" si="351"/>
        <v>Đạt mục tiêu</v>
      </c>
      <c r="CV667" s="5"/>
    </row>
    <row r="668" spans="1:100" s="1" customFormat="1" ht="124">
      <c r="A668" s="227">
        <v>191</v>
      </c>
      <c r="B668" s="217" t="s">
        <v>634</v>
      </c>
      <c r="C668" s="215" t="s">
        <v>28</v>
      </c>
      <c r="D668" s="217" t="s">
        <v>635</v>
      </c>
      <c r="E668" s="215" t="s">
        <v>26</v>
      </c>
      <c r="F668" s="217" t="s">
        <v>636</v>
      </c>
      <c r="G668" s="51" t="s">
        <v>1473</v>
      </c>
      <c r="H668" s="51"/>
      <c r="I668" s="592"/>
      <c r="J668" s="38"/>
      <c r="K668" s="484"/>
      <c r="L668" s="16" t="s">
        <v>32</v>
      </c>
      <c r="M668" s="212" t="s">
        <v>31</v>
      </c>
      <c r="N668" s="165" t="s">
        <v>10</v>
      </c>
      <c r="O668" s="221" t="s">
        <v>29</v>
      </c>
      <c r="P668" s="221" t="s">
        <v>24</v>
      </c>
      <c r="Q668" s="5"/>
      <c r="R668" s="5"/>
      <c r="S668" s="5"/>
      <c r="T668" s="5"/>
      <c r="U668" s="6" t="s">
        <v>24</v>
      </c>
      <c r="V668" s="5"/>
      <c r="W668" s="5"/>
      <c r="X668" s="5"/>
      <c r="Y668" s="5"/>
      <c r="Z668" s="5"/>
      <c r="AA668" s="5"/>
      <c r="AB668" s="80">
        <f t="shared" si="341"/>
        <v>1</v>
      </c>
      <c r="AC668" s="642"/>
      <c r="AD668" s="7"/>
      <c r="AE668" s="7"/>
      <c r="AF668" s="7"/>
      <c r="AG668" s="7"/>
      <c r="AH668" s="7"/>
      <c r="AI668" s="7"/>
      <c r="AJ668" s="7"/>
      <c r="AK668" s="7" t="s">
        <v>1315</v>
      </c>
      <c r="AL668" s="7"/>
      <c r="AM668" s="7"/>
      <c r="AN668" s="7"/>
      <c r="AO668" s="7"/>
      <c r="AP668" s="7"/>
      <c r="AQ668" s="7"/>
      <c r="AR668" s="7"/>
      <c r="AS668" s="7"/>
      <c r="AT668" s="7"/>
      <c r="AU668" s="7"/>
      <c r="AV668" s="55"/>
      <c r="AW668" s="7"/>
      <c r="AX668" s="7"/>
      <c r="AY668" s="7"/>
      <c r="AZ668" s="7"/>
      <c r="BA668" s="7"/>
      <c r="BB668" s="7"/>
      <c r="BC668" s="7"/>
      <c r="BD668" s="7"/>
      <c r="BE668" s="7"/>
      <c r="BF668" s="7"/>
      <c r="BG668" s="7"/>
      <c r="BH668" s="7"/>
      <c r="BI668" s="7"/>
      <c r="BJ668" s="7"/>
      <c r="BK668" s="7"/>
      <c r="BL668" s="781">
        <v>2</v>
      </c>
      <c r="BM668" s="221">
        <v>2</v>
      </c>
      <c r="BN668" s="221">
        <v>2</v>
      </c>
      <c r="BO668" s="221">
        <v>2</v>
      </c>
      <c r="BP668" s="221">
        <v>2</v>
      </c>
      <c r="BQ668" s="221">
        <v>2</v>
      </c>
      <c r="BR668" s="798">
        <v>1</v>
      </c>
      <c r="BS668" s="226">
        <v>2</v>
      </c>
      <c r="BT668" s="221">
        <v>2</v>
      </c>
      <c r="BU668" s="221">
        <v>2</v>
      </c>
      <c r="BV668" s="221">
        <v>2</v>
      </c>
      <c r="BW668" s="798">
        <v>2</v>
      </c>
      <c r="BX668" s="221">
        <v>2</v>
      </c>
      <c r="BY668" s="798">
        <v>2</v>
      </c>
      <c r="BZ668" s="798">
        <v>1</v>
      </c>
      <c r="CA668" s="221">
        <v>2</v>
      </c>
      <c r="CB668" s="221">
        <v>2</v>
      </c>
      <c r="CC668" s="221">
        <v>1</v>
      </c>
      <c r="CD668" s="337">
        <v>2</v>
      </c>
      <c r="CE668" s="221">
        <v>2</v>
      </c>
      <c r="CF668" s="221">
        <v>2</v>
      </c>
      <c r="CG668" s="221">
        <v>2</v>
      </c>
      <c r="CH668" s="221">
        <v>2</v>
      </c>
      <c r="CI668" s="221">
        <v>2</v>
      </c>
      <c r="CJ668" s="337">
        <v>2</v>
      </c>
      <c r="CK668" s="221">
        <v>2</v>
      </c>
      <c r="CL668" s="222">
        <f t="shared" si="342"/>
        <v>23</v>
      </c>
      <c r="CM668" s="237">
        <f t="shared" si="343"/>
        <v>0.88461538461538458</v>
      </c>
      <c r="CN668" s="222">
        <f t="shared" si="344"/>
        <v>3</v>
      </c>
      <c r="CO668" s="237">
        <f t="shared" si="345"/>
        <v>0.11538461538461539</v>
      </c>
      <c r="CP668" s="222">
        <f t="shared" si="346"/>
        <v>0</v>
      </c>
      <c r="CQ668" s="237">
        <f t="shared" si="347"/>
        <v>0</v>
      </c>
      <c r="CR668" s="222">
        <f t="shared" si="348"/>
        <v>0</v>
      </c>
      <c r="CS668" s="237">
        <f t="shared" si="349"/>
        <v>0</v>
      </c>
      <c r="CT668" s="223">
        <f t="shared" si="350"/>
        <v>1.8846153846153846</v>
      </c>
      <c r="CU668" s="223" t="str">
        <f t="shared" si="351"/>
        <v>Đạt mục tiêu</v>
      </c>
      <c r="CV668" s="5"/>
    </row>
    <row r="669" spans="1:100" s="1" customFormat="1" ht="52">
      <c r="A669" s="227">
        <v>192</v>
      </c>
      <c r="B669" s="217" t="s">
        <v>2446</v>
      </c>
      <c r="C669" s="215" t="s">
        <v>60</v>
      </c>
      <c r="D669" s="217" t="s">
        <v>2447</v>
      </c>
      <c r="E669" s="215" t="s">
        <v>60</v>
      </c>
      <c r="F669" s="217" t="s">
        <v>389</v>
      </c>
      <c r="G669" s="572" t="s">
        <v>563</v>
      </c>
      <c r="H669" s="572"/>
      <c r="I669" s="550"/>
      <c r="J669" s="107" t="s">
        <v>778</v>
      </c>
      <c r="K669" s="469"/>
      <c r="L669" s="5" t="s">
        <v>32</v>
      </c>
      <c r="M669" s="212" t="s">
        <v>31</v>
      </c>
      <c r="N669" s="165" t="s">
        <v>10</v>
      </c>
      <c r="O669" s="221" t="s">
        <v>29</v>
      </c>
      <c r="P669" s="221" t="s">
        <v>24</v>
      </c>
      <c r="Q669" s="5"/>
      <c r="R669" s="5"/>
      <c r="S669" s="5"/>
      <c r="T669" s="5" t="s">
        <v>24</v>
      </c>
      <c r="U669" s="6"/>
      <c r="V669" s="5"/>
      <c r="W669" s="5"/>
      <c r="X669" s="5"/>
      <c r="Y669" s="5"/>
      <c r="Z669" s="5"/>
      <c r="AA669" s="5"/>
      <c r="AB669" s="80">
        <f t="shared" si="341"/>
        <v>1</v>
      </c>
      <c r="AC669" s="642"/>
      <c r="AD669" s="7"/>
      <c r="AE669" s="7"/>
      <c r="AF669" s="7"/>
      <c r="AG669" s="7"/>
      <c r="AH669" s="7"/>
      <c r="AI669" s="7"/>
      <c r="AJ669" s="7"/>
      <c r="AK669" s="7"/>
      <c r="AL669" s="7"/>
      <c r="AM669" s="7"/>
      <c r="AN669" s="7"/>
      <c r="AO669" s="7"/>
      <c r="AP669" s="55"/>
      <c r="AQ669" s="55"/>
      <c r="AR669" s="55" t="s">
        <v>1318</v>
      </c>
      <c r="AS669" s="7"/>
      <c r="AT669" s="7"/>
      <c r="AU669" s="7"/>
      <c r="AV669" s="55"/>
      <c r="AW669" s="7"/>
      <c r="AX669" s="7"/>
      <c r="AY669" s="7"/>
      <c r="AZ669" s="7"/>
      <c r="BA669" s="7"/>
      <c r="BB669" s="7"/>
      <c r="BC669" s="7"/>
      <c r="BD669" s="7"/>
      <c r="BE669" s="7"/>
      <c r="BF669" s="7"/>
      <c r="BG669" s="7"/>
      <c r="BH669" s="7"/>
      <c r="BI669" s="7"/>
      <c r="BJ669" s="7"/>
      <c r="BK669" s="7"/>
      <c r="BL669" s="781">
        <v>2</v>
      </c>
      <c r="BM669" s="221">
        <v>1</v>
      </c>
      <c r="BN669" s="221">
        <v>2</v>
      </c>
      <c r="BO669" s="221">
        <v>2</v>
      </c>
      <c r="BP669" s="221">
        <v>2</v>
      </c>
      <c r="BQ669" s="221">
        <v>2</v>
      </c>
      <c r="BR669" s="798">
        <v>2</v>
      </c>
      <c r="BS669" s="226">
        <v>2</v>
      </c>
      <c r="BT669" s="221">
        <v>2</v>
      </c>
      <c r="BU669" s="221">
        <v>2</v>
      </c>
      <c r="BV669" s="221">
        <v>2</v>
      </c>
      <c r="BW669" s="798">
        <v>2</v>
      </c>
      <c r="BX669" s="221">
        <v>1</v>
      </c>
      <c r="BY669" s="798">
        <v>2</v>
      </c>
      <c r="BZ669" s="798">
        <v>2</v>
      </c>
      <c r="CA669" s="221">
        <v>2</v>
      </c>
      <c r="CB669" s="221">
        <v>2</v>
      </c>
      <c r="CC669" s="221">
        <v>2</v>
      </c>
      <c r="CD669" s="337">
        <v>2</v>
      </c>
      <c r="CE669" s="221">
        <v>2</v>
      </c>
      <c r="CF669" s="221">
        <v>2</v>
      </c>
      <c r="CG669" s="221">
        <v>2</v>
      </c>
      <c r="CH669" s="221">
        <v>1</v>
      </c>
      <c r="CI669" s="221">
        <v>2</v>
      </c>
      <c r="CJ669" s="337">
        <v>2</v>
      </c>
      <c r="CK669" s="221">
        <v>2</v>
      </c>
      <c r="CL669" s="222">
        <f t="shared" si="342"/>
        <v>23</v>
      </c>
      <c r="CM669" s="237">
        <f t="shared" si="343"/>
        <v>0.88461538461538458</v>
      </c>
      <c r="CN669" s="222">
        <f t="shared" si="344"/>
        <v>3</v>
      </c>
      <c r="CO669" s="237">
        <f t="shared" si="345"/>
        <v>0.11538461538461539</v>
      </c>
      <c r="CP669" s="222">
        <f t="shared" si="346"/>
        <v>0</v>
      </c>
      <c r="CQ669" s="237">
        <f t="shared" si="347"/>
        <v>0</v>
      </c>
      <c r="CR669" s="222">
        <f t="shared" si="348"/>
        <v>0</v>
      </c>
      <c r="CS669" s="237">
        <f t="shared" si="349"/>
        <v>0</v>
      </c>
      <c r="CT669" s="223">
        <f t="shared" si="350"/>
        <v>1.8846153846153846</v>
      </c>
      <c r="CU669" s="223" t="str">
        <f t="shared" si="351"/>
        <v>Đạt mục tiêu</v>
      </c>
      <c r="CV669" s="5"/>
    </row>
    <row r="670" spans="1:100" s="1" customFormat="1" ht="72" customHeight="1">
      <c r="A670" s="1036">
        <v>193</v>
      </c>
      <c r="B670" s="1044" t="s">
        <v>2983</v>
      </c>
      <c r="C670" s="1033" t="s">
        <v>2439</v>
      </c>
      <c r="D670" s="1024" t="s">
        <v>2448</v>
      </c>
      <c r="E670" s="1033" t="s">
        <v>2439</v>
      </c>
      <c r="F670" s="136" t="s">
        <v>2440</v>
      </c>
      <c r="G670" s="285" t="s">
        <v>2475</v>
      </c>
      <c r="H670" s="285"/>
      <c r="I670" s="697" t="s">
        <v>2319</v>
      </c>
      <c r="J670" s="226" t="s">
        <v>779</v>
      </c>
      <c r="K670" s="511" t="s">
        <v>1730</v>
      </c>
      <c r="L670" s="5" t="s">
        <v>32</v>
      </c>
      <c r="M670" s="212" t="s">
        <v>31</v>
      </c>
      <c r="N670" s="165" t="s">
        <v>10</v>
      </c>
      <c r="O670" s="221" t="s">
        <v>29</v>
      </c>
      <c r="P670" s="221" t="s">
        <v>24</v>
      </c>
      <c r="Q670" s="5" t="s">
        <v>24</v>
      </c>
      <c r="R670" s="5"/>
      <c r="S670" s="5"/>
      <c r="T670" s="5"/>
      <c r="U670" s="6"/>
      <c r="V670" s="5"/>
      <c r="W670" s="5"/>
      <c r="X670" s="5"/>
      <c r="Y670" s="5"/>
      <c r="Z670" s="5"/>
      <c r="AA670" s="5"/>
      <c r="AB670" s="80">
        <f t="shared" si="341"/>
        <v>1</v>
      </c>
      <c r="AC670" s="565" t="s">
        <v>1183</v>
      </c>
      <c r="AD670" s="5"/>
      <c r="AE670" s="5"/>
      <c r="AF670" s="5"/>
      <c r="AG670" s="7"/>
      <c r="AH670" s="7"/>
      <c r="AI670" s="7"/>
      <c r="AJ670" s="7"/>
      <c r="AK670" s="7"/>
      <c r="AL670" s="7"/>
      <c r="AM670" s="7"/>
      <c r="AN670" s="7"/>
      <c r="AO670" s="7"/>
      <c r="AP670" s="7"/>
      <c r="AQ670" s="7"/>
      <c r="AR670" s="7"/>
      <c r="AS670" s="7"/>
      <c r="AT670" s="7"/>
      <c r="AU670" s="7"/>
      <c r="AV670" s="55"/>
      <c r="AW670" s="7"/>
      <c r="AX670" s="7"/>
      <c r="AY670" s="7"/>
      <c r="AZ670" s="7"/>
      <c r="BA670" s="7"/>
      <c r="BB670" s="7"/>
      <c r="BC670" s="7"/>
      <c r="BD670" s="7"/>
      <c r="BE670" s="7"/>
      <c r="BF670" s="7"/>
      <c r="BG670" s="7"/>
      <c r="BH670" s="7"/>
      <c r="BI670" s="7"/>
      <c r="BJ670" s="7"/>
      <c r="BK670" s="7"/>
      <c r="BL670" s="781">
        <v>2</v>
      </c>
      <c r="BM670" s="221">
        <v>2</v>
      </c>
      <c r="BN670" s="221">
        <v>2</v>
      </c>
      <c r="BO670" s="221">
        <v>2</v>
      </c>
      <c r="BP670" s="221">
        <v>2</v>
      </c>
      <c r="BQ670" s="221">
        <v>2</v>
      </c>
      <c r="BR670" s="798">
        <v>1</v>
      </c>
      <c r="BS670" s="226">
        <v>2</v>
      </c>
      <c r="BT670" s="221">
        <v>1</v>
      </c>
      <c r="BU670" s="221">
        <v>2</v>
      </c>
      <c r="BV670" s="221">
        <v>2</v>
      </c>
      <c r="BW670" s="798">
        <v>2</v>
      </c>
      <c r="BX670" s="221">
        <v>2</v>
      </c>
      <c r="BY670" s="798">
        <v>2</v>
      </c>
      <c r="BZ670" s="798">
        <v>2</v>
      </c>
      <c r="CA670" s="221">
        <v>2</v>
      </c>
      <c r="CB670" s="221">
        <v>2</v>
      </c>
      <c r="CC670" s="221">
        <v>2</v>
      </c>
      <c r="CD670" s="337">
        <v>1</v>
      </c>
      <c r="CE670" s="221">
        <v>1</v>
      </c>
      <c r="CF670" s="221">
        <v>2</v>
      </c>
      <c r="CG670" s="221">
        <v>2</v>
      </c>
      <c r="CH670" s="221">
        <v>2</v>
      </c>
      <c r="CI670" s="221">
        <v>2</v>
      </c>
      <c r="CJ670" s="337">
        <v>2</v>
      </c>
      <c r="CK670" s="221">
        <v>2</v>
      </c>
      <c r="CL670" s="222">
        <f t="shared" si="342"/>
        <v>22</v>
      </c>
      <c r="CM670" s="237">
        <f t="shared" si="343"/>
        <v>0.84615384615384615</v>
      </c>
      <c r="CN670" s="222">
        <f t="shared" si="344"/>
        <v>4</v>
      </c>
      <c r="CO670" s="237">
        <f t="shared" si="345"/>
        <v>0.15384615384615385</v>
      </c>
      <c r="CP670" s="222">
        <f t="shared" si="346"/>
        <v>0</v>
      </c>
      <c r="CQ670" s="237">
        <f t="shared" si="347"/>
        <v>0</v>
      </c>
      <c r="CR670" s="222">
        <f t="shared" si="348"/>
        <v>0</v>
      </c>
      <c r="CS670" s="237">
        <f t="shared" si="349"/>
        <v>0</v>
      </c>
      <c r="CT670" s="223">
        <f t="shared" si="350"/>
        <v>1.8461538461538463</v>
      </c>
      <c r="CU670" s="223" t="str">
        <f t="shared" si="351"/>
        <v>Đạt mục tiêu</v>
      </c>
      <c r="CV670" s="5"/>
    </row>
    <row r="671" spans="1:100" s="1" customFormat="1" ht="69.75" customHeight="1">
      <c r="A671" s="1036"/>
      <c r="B671" s="1024"/>
      <c r="C671" s="1033"/>
      <c r="D671" s="1024"/>
      <c r="E671" s="1033"/>
      <c r="F671" s="136" t="s">
        <v>1340</v>
      </c>
      <c r="G671" s="377" t="s">
        <v>1339</v>
      </c>
      <c r="H671" s="377"/>
      <c r="I671" s="629"/>
      <c r="J671" s="226"/>
      <c r="K671" s="493"/>
      <c r="L671" s="5" t="s">
        <v>32</v>
      </c>
      <c r="M671" s="212" t="s">
        <v>31</v>
      </c>
      <c r="N671" s="165" t="s">
        <v>10</v>
      </c>
      <c r="O671" s="221" t="s">
        <v>29</v>
      </c>
      <c r="P671" s="221" t="s">
        <v>24</v>
      </c>
      <c r="Q671" s="5" t="s">
        <v>24</v>
      </c>
      <c r="R671" s="5"/>
      <c r="S671" s="5"/>
      <c r="T671" s="5"/>
      <c r="U671" s="6"/>
      <c r="V671" s="5"/>
      <c r="W671" s="5"/>
      <c r="X671" s="5"/>
      <c r="Y671" s="5"/>
      <c r="Z671" s="5"/>
      <c r="AA671" s="5"/>
      <c r="AB671" s="80">
        <f t="shared" si="341"/>
        <v>1</v>
      </c>
      <c r="AC671" s="565" t="s">
        <v>1317</v>
      </c>
      <c r="AD671" s="5"/>
      <c r="AE671" s="5"/>
      <c r="AF671" s="5"/>
      <c r="AG671" s="7"/>
      <c r="AH671" s="7"/>
      <c r="AI671" s="7"/>
      <c r="AJ671" s="7"/>
      <c r="AK671" s="7"/>
      <c r="AL671" s="7"/>
      <c r="AM671" s="7"/>
      <c r="AN671" s="7"/>
      <c r="AO671" s="7"/>
      <c r="AP671" s="7"/>
      <c r="AQ671" s="7"/>
      <c r="AR671" s="7"/>
      <c r="AS671" s="7"/>
      <c r="AT671" s="7"/>
      <c r="AU671" s="7"/>
      <c r="AV671" s="55"/>
      <c r="AW671" s="7"/>
      <c r="AX671" s="7"/>
      <c r="AY671" s="7"/>
      <c r="AZ671" s="7"/>
      <c r="BA671" s="7"/>
      <c r="BB671" s="7"/>
      <c r="BC671" s="7"/>
      <c r="BD671" s="7"/>
      <c r="BE671" s="7"/>
      <c r="BF671" s="7"/>
      <c r="BG671" s="7"/>
      <c r="BH671" s="7"/>
      <c r="BI671" s="7"/>
      <c r="BJ671" s="7"/>
      <c r="BK671" s="7"/>
      <c r="BL671" s="781">
        <v>2</v>
      </c>
      <c r="BM671" s="221">
        <v>2</v>
      </c>
      <c r="BN671" s="221">
        <v>2</v>
      </c>
      <c r="BO671" s="221">
        <v>1</v>
      </c>
      <c r="BP671" s="221">
        <v>2</v>
      </c>
      <c r="BQ671" s="221">
        <v>2</v>
      </c>
      <c r="BR671" s="798">
        <v>2</v>
      </c>
      <c r="BS671" s="226">
        <v>2</v>
      </c>
      <c r="BT671" s="221">
        <v>2</v>
      </c>
      <c r="BU671" s="221">
        <v>2</v>
      </c>
      <c r="BV671" s="221">
        <v>2</v>
      </c>
      <c r="BW671" s="798">
        <v>1</v>
      </c>
      <c r="BX671" s="221">
        <v>2</v>
      </c>
      <c r="BY671" s="798">
        <v>2</v>
      </c>
      <c r="BZ671" s="798">
        <v>2</v>
      </c>
      <c r="CA671" s="221">
        <v>2</v>
      </c>
      <c r="CB671" s="221">
        <v>2</v>
      </c>
      <c r="CC671" s="221">
        <v>2</v>
      </c>
      <c r="CD671" s="337">
        <v>2</v>
      </c>
      <c r="CE671" s="221">
        <v>2</v>
      </c>
      <c r="CF671" s="221">
        <v>2</v>
      </c>
      <c r="CG671" s="221">
        <v>1</v>
      </c>
      <c r="CH671" s="221">
        <v>2</v>
      </c>
      <c r="CI671" s="221">
        <v>2</v>
      </c>
      <c r="CJ671" s="337">
        <v>2</v>
      </c>
      <c r="CK671" s="221">
        <v>2</v>
      </c>
      <c r="CL671" s="222">
        <f t="shared" si="342"/>
        <v>23</v>
      </c>
      <c r="CM671" s="237">
        <f t="shared" si="343"/>
        <v>0.88461538461538458</v>
      </c>
      <c r="CN671" s="222">
        <f t="shared" si="344"/>
        <v>3</v>
      </c>
      <c r="CO671" s="237">
        <f t="shared" si="345"/>
        <v>0.11538461538461539</v>
      </c>
      <c r="CP671" s="222">
        <f t="shared" si="346"/>
        <v>0</v>
      </c>
      <c r="CQ671" s="237">
        <f t="shared" si="347"/>
        <v>0</v>
      </c>
      <c r="CR671" s="222">
        <f t="shared" si="348"/>
        <v>0</v>
      </c>
      <c r="CS671" s="237">
        <f t="shared" si="349"/>
        <v>0</v>
      </c>
      <c r="CT671" s="223">
        <f t="shared" si="350"/>
        <v>1.8846153846153846</v>
      </c>
      <c r="CU671" s="223" t="str">
        <f t="shared" si="351"/>
        <v>Đạt mục tiêu</v>
      </c>
      <c r="CV671" s="5"/>
    </row>
    <row r="672" spans="1:100" s="1" customFormat="1" ht="70.5" customHeight="1">
      <c r="A672" s="1036"/>
      <c r="B672" s="1024"/>
      <c r="C672" s="1033"/>
      <c r="D672" s="1024"/>
      <c r="E672" s="1033"/>
      <c r="F672" s="136" t="s">
        <v>1008</v>
      </c>
      <c r="G672" s="290" t="s">
        <v>1680</v>
      </c>
      <c r="H672" s="290"/>
      <c r="I672" s="625"/>
      <c r="J672" s="226" t="s">
        <v>780</v>
      </c>
      <c r="K672" s="511" t="s">
        <v>1681</v>
      </c>
      <c r="L672" s="5" t="s">
        <v>32</v>
      </c>
      <c r="M672" s="212" t="s">
        <v>31</v>
      </c>
      <c r="N672" s="165" t="s">
        <v>10</v>
      </c>
      <c r="O672" s="221" t="s">
        <v>29</v>
      </c>
      <c r="P672" s="221" t="s">
        <v>24</v>
      </c>
      <c r="Q672" s="5"/>
      <c r="R672" s="5" t="s">
        <v>24</v>
      </c>
      <c r="S672" s="5"/>
      <c r="T672" s="5"/>
      <c r="U672" s="6"/>
      <c r="V672" s="5"/>
      <c r="W672" s="5"/>
      <c r="X672" s="5"/>
      <c r="Y672" s="5"/>
      <c r="Z672" s="5"/>
      <c r="AA672" s="5"/>
      <c r="AB672" s="80">
        <f t="shared" si="341"/>
        <v>1</v>
      </c>
      <c r="AC672" s="642"/>
      <c r="AD672" s="7"/>
      <c r="AE672" s="7"/>
      <c r="AF672" s="7"/>
      <c r="AG672" s="7" t="s">
        <v>1183</v>
      </c>
      <c r="AH672" s="7"/>
      <c r="AI672" s="7"/>
      <c r="AJ672" s="7"/>
      <c r="AK672" s="7"/>
      <c r="AL672" s="7"/>
      <c r="AM672" s="7"/>
      <c r="AN672" s="7"/>
      <c r="AO672" s="7"/>
      <c r="AP672" s="7"/>
      <c r="AQ672" s="7"/>
      <c r="AR672" s="7"/>
      <c r="AS672" s="7"/>
      <c r="AT672" s="7"/>
      <c r="AU672" s="7"/>
      <c r="AV672" s="55"/>
      <c r="AW672" s="7"/>
      <c r="AX672" s="7"/>
      <c r="AY672" s="7"/>
      <c r="AZ672" s="7"/>
      <c r="BA672" s="7"/>
      <c r="BB672" s="7"/>
      <c r="BC672" s="7"/>
      <c r="BD672" s="7"/>
      <c r="BE672" s="7"/>
      <c r="BF672" s="7"/>
      <c r="BG672" s="7"/>
      <c r="BH672" s="7"/>
      <c r="BI672" s="7"/>
      <c r="BJ672" s="7"/>
      <c r="BK672" s="7"/>
      <c r="BL672" s="781">
        <v>2</v>
      </c>
      <c r="BM672" s="221">
        <v>2</v>
      </c>
      <c r="BN672" s="221">
        <v>2</v>
      </c>
      <c r="BO672" s="221">
        <v>2</v>
      </c>
      <c r="BP672" s="221">
        <v>2</v>
      </c>
      <c r="BQ672" s="221">
        <v>2</v>
      </c>
      <c r="BR672" s="798">
        <v>1</v>
      </c>
      <c r="BS672" s="226">
        <v>2</v>
      </c>
      <c r="BT672" s="221">
        <v>2</v>
      </c>
      <c r="BU672" s="221">
        <v>2</v>
      </c>
      <c r="BV672" s="221">
        <v>2</v>
      </c>
      <c r="BW672" s="798">
        <v>2</v>
      </c>
      <c r="BX672" s="221">
        <v>2</v>
      </c>
      <c r="BY672" s="798">
        <v>2</v>
      </c>
      <c r="BZ672" s="798">
        <v>2</v>
      </c>
      <c r="CA672" s="221">
        <v>1</v>
      </c>
      <c r="CB672" s="221">
        <v>2</v>
      </c>
      <c r="CC672" s="221">
        <v>2</v>
      </c>
      <c r="CD672" s="337">
        <v>2</v>
      </c>
      <c r="CE672" s="221">
        <v>2</v>
      </c>
      <c r="CF672" s="221">
        <v>2</v>
      </c>
      <c r="CG672" s="221">
        <v>2</v>
      </c>
      <c r="CH672" s="221">
        <v>2</v>
      </c>
      <c r="CI672" s="221">
        <v>2</v>
      </c>
      <c r="CJ672" s="337">
        <v>2</v>
      </c>
      <c r="CK672" s="221">
        <v>2</v>
      </c>
      <c r="CL672" s="222">
        <f t="shared" si="342"/>
        <v>24</v>
      </c>
      <c r="CM672" s="237">
        <f t="shared" si="343"/>
        <v>0.92307692307692313</v>
      </c>
      <c r="CN672" s="222">
        <f t="shared" si="344"/>
        <v>2</v>
      </c>
      <c r="CO672" s="237">
        <f t="shared" si="345"/>
        <v>7.6923076923076927E-2</v>
      </c>
      <c r="CP672" s="222">
        <f t="shared" si="346"/>
        <v>0</v>
      </c>
      <c r="CQ672" s="237">
        <f t="shared" si="347"/>
        <v>0</v>
      </c>
      <c r="CR672" s="222">
        <f t="shared" si="348"/>
        <v>0</v>
      </c>
      <c r="CS672" s="237">
        <f t="shared" si="349"/>
        <v>0</v>
      </c>
      <c r="CT672" s="223">
        <f t="shared" si="350"/>
        <v>1.9230769230769231</v>
      </c>
      <c r="CU672" s="223" t="str">
        <f t="shared" si="351"/>
        <v>Đạt mục tiêu</v>
      </c>
      <c r="CV672" s="5"/>
    </row>
    <row r="673" spans="1:100" s="1" customFormat="1" ht="116.15" customHeight="1">
      <c r="A673" s="1036"/>
      <c r="B673" s="1024"/>
      <c r="C673" s="1033"/>
      <c r="D673" s="1024"/>
      <c r="E673" s="1033"/>
      <c r="F673" s="9" t="s">
        <v>916</v>
      </c>
      <c r="G673" s="285" t="s">
        <v>2686</v>
      </c>
      <c r="H673" s="285"/>
      <c r="I673" s="442"/>
      <c r="J673" s="226" t="s">
        <v>781</v>
      </c>
      <c r="K673" s="511" t="s">
        <v>1725</v>
      </c>
      <c r="L673" s="16" t="s">
        <v>32</v>
      </c>
      <c r="M673" s="212" t="s">
        <v>31</v>
      </c>
      <c r="N673" s="165" t="s">
        <v>10</v>
      </c>
      <c r="O673" s="221" t="s">
        <v>29</v>
      </c>
      <c r="P673" s="221" t="s">
        <v>24</v>
      </c>
      <c r="Q673" s="5"/>
      <c r="R673" s="5"/>
      <c r="S673" s="5" t="s">
        <v>24</v>
      </c>
      <c r="T673" s="5"/>
      <c r="U673" s="6"/>
      <c r="V673" s="5"/>
      <c r="W673" s="5"/>
      <c r="X673" s="5"/>
      <c r="Y673" s="5"/>
      <c r="Z673" s="5"/>
      <c r="AA673" s="5"/>
      <c r="AB673" s="80">
        <f t="shared" si="341"/>
        <v>1</v>
      </c>
      <c r="AC673" s="642"/>
      <c r="AD673" s="7"/>
      <c r="AE673" s="7"/>
      <c r="AF673" s="7"/>
      <c r="AG673" s="7"/>
      <c r="AH673" s="7"/>
      <c r="AI673" s="7"/>
      <c r="AJ673" s="7"/>
      <c r="AK673" s="7" t="s">
        <v>1183</v>
      </c>
      <c r="AL673" s="7" t="s">
        <v>1317</v>
      </c>
      <c r="AM673" s="7" t="s">
        <v>1317</v>
      </c>
      <c r="AN673" s="7" t="s">
        <v>1317</v>
      </c>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81">
        <v>2</v>
      </c>
      <c r="BM673" s="221">
        <v>2</v>
      </c>
      <c r="BN673" s="221">
        <v>2</v>
      </c>
      <c r="BO673" s="221">
        <v>2</v>
      </c>
      <c r="BP673" s="221">
        <v>2</v>
      </c>
      <c r="BQ673" s="221">
        <v>2</v>
      </c>
      <c r="BR673" s="798">
        <v>2</v>
      </c>
      <c r="BS673" s="226">
        <v>2</v>
      </c>
      <c r="BT673" s="221">
        <v>2</v>
      </c>
      <c r="BU673" s="221">
        <v>2</v>
      </c>
      <c r="BV673" s="221">
        <v>2</v>
      </c>
      <c r="BW673" s="798">
        <v>1</v>
      </c>
      <c r="BX673" s="221">
        <v>2</v>
      </c>
      <c r="BY673" s="798">
        <v>1</v>
      </c>
      <c r="BZ673" s="798">
        <v>2</v>
      </c>
      <c r="CA673" s="221">
        <v>2</v>
      </c>
      <c r="CB673" s="221">
        <v>2</v>
      </c>
      <c r="CC673" s="221">
        <v>2</v>
      </c>
      <c r="CD673" s="337">
        <v>2</v>
      </c>
      <c r="CE673" s="221">
        <v>2</v>
      </c>
      <c r="CF673" s="221">
        <v>2</v>
      </c>
      <c r="CG673" s="221">
        <v>2</v>
      </c>
      <c r="CH673" s="221">
        <v>2</v>
      </c>
      <c r="CI673" s="221">
        <v>2</v>
      </c>
      <c r="CJ673" s="337">
        <v>2</v>
      </c>
      <c r="CK673" s="221">
        <v>2</v>
      </c>
      <c r="CL673" s="222">
        <f t="shared" si="342"/>
        <v>24</v>
      </c>
      <c r="CM673" s="237">
        <f t="shared" si="343"/>
        <v>0.92307692307692313</v>
      </c>
      <c r="CN673" s="222">
        <f t="shared" si="344"/>
        <v>2</v>
      </c>
      <c r="CO673" s="237">
        <f t="shared" si="345"/>
        <v>7.6923076923076927E-2</v>
      </c>
      <c r="CP673" s="222">
        <f t="shared" si="346"/>
        <v>0</v>
      </c>
      <c r="CQ673" s="237">
        <f t="shared" si="347"/>
        <v>0</v>
      </c>
      <c r="CR673" s="222">
        <f t="shared" si="348"/>
        <v>0</v>
      </c>
      <c r="CS673" s="237">
        <f t="shared" si="349"/>
        <v>0</v>
      </c>
      <c r="CT673" s="223">
        <f t="shared" si="350"/>
        <v>1.9230769230769231</v>
      </c>
      <c r="CU673" s="223" t="str">
        <f t="shared" si="351"/>
        <v>Đạt mục tiêu</v>
      </c>
      <c r="CV673" s="5"/>
    </row>
    <row r="674" spans="1:100" s="1" customFormat="1" ht="69" customHeight="1">
      <c r="A674" s="1036"/>
      <c r="B674" s="1024"/>
      <c r="C674" s="1033"/>
      <c r="D674" s="1198"/>
      <c r="E674" s="1033"/>
      <c r="F674" s="9" t="s">
        <v>917</v>
      </c>
      <c r="G674" s="290" t="s">
        <v>1679</v>
      </c>
      <c r="H674" s="290"/>
      <c r="I674" s="625"/>
      <c r="J674" s="226" t="s">
        <v>782</v>
      </c>
      <c r="K674" s="511" t="s">
        <v>1678</v>
      </c>
      <c r="L674" s="5" t="s">
        <v>32</v>
      </c>
      <c r="M674" s="212" t="s">
        <v>31</v>
      </c>
      <c r="N674" s="165" t="s">
        <v>10</v>
      </c>
      <c r="O674" s="221" t="s">
        <v>29</v>
      </c>
      <c r="P674" s="221" t="s">
        <v>24</v>
      </c>
      <c r="Q674" s="5"/>
      <c r="R674" s="5"/>
      <c r="S674" s="5"/>
      <c r="T674" s="5" t="s">
        <v>24</v>
      </c>
      <c r="U674" s="6"/>
      <c r="V674" s="5"/>
      <c r="W674" s="5"/>
      <c r="X674" s="5"/>
      <c r="Y674" s="5"/>
      <c r="Z674" s="5"/>
      <c r="AA674" s="5"/>
      <c r="AB674" s="80">
        <f t="shared" si="341"/>
        <v>1</v>
      </c>
      <c r="AC674" s="642"/>
      <c r="AD674" s="7"/>
      <c r="AE674" s="7"/>
      <c r="AF674" s="7"/>
      <c r="AG674" s="7"/>
      <c r="AH674" s="7"/>
      <c r="AI674" s="7"/>
      <c r="AJ674" s="7"/>
      <c r="AK674" s="7"/>
      <c r="AL674" s="7"/>
      <c r="AM674" s="7"/>
      <c r="AN674" s="7"/>
      <c r="AO674" s="7" t="s">
        <v>1183</v>
      </c>
      <c r="AP674" s="55"/>
      <c r="AQ674" s="55"/>
      <c r="AR674" s="55"/>
      <c r="AS674" s="7"/>
      <c r="AT674" s="7"/>
      <c r="AU674" s="7"/>
      <c r="AV674" s="55"/>
      <c r="AW674" s="7"/>
      <c r="AX674" s="7"/>
      <c r="AY674" s="7"/>
      <c r="AZ674" s="7"/>
      <c r="BA674" s="7"/>
      <c r="BB674" s="7"/>
      <c r="BC674" s="7"/>
      <c r="BD674" s="7"/>
      <c r="BE674" s="7"/>
      <c r="BF674" s="7"/>
      <c r="BG674" s="7"/>
      <c r="BH674" s="7"/>
      <c r="BI674" s="7"/>
      <c r="BJ674" s="7"/>
      <c r="BK674" s="7"/>
      <c r="BL674" s="780">
        <v>1</v>
      </c>
      <c r="BM674" s="354">
        <v>2</v>
      </c>
      <c r="BN674" s="354">
        <v>2</v>
      </c>
      <c r="BO674" s="354">
        <v>2</v>
      </c>
      <c r="BP674" s="356" t="s">
        <v>2281</v>
      </c>
      <c r="BQ674" s="354">
        <v>2</v>
      </c>
      <c r="BR674" s="797">
        <v>2</v>
      </c>
      <c r="BS674" s="356">
        <v>2</v>
      </c>
      <c r="BT674" s="354">
        <v>2</v>
      </c>
      <c r="BU674" s="354">
        <v>2</v>
      </c>
      <c r="BV674" s="354">
        <v>1</v>
      </c>
      <c r="BW674" s="797">
        <v>2</v>
      </c>
      <c r="BX674" s="354">
        <v>2</v>
      </c>
      <c r="BY674" s="818">
        <v>1</v>
      </c>
      <c r="BZ674" s="797">
        <v>2</v>
      </c>
      <c r="CA674" s="360">
        <v>1</v>
      </c>
      <c r="CB674" s="354">
        <v>2</v>
      </c>
      <c r="CC674" s="354">
        <v>2</v>
      </c>
      <c r="CD674" s="766">
        <v>2</v>
      </c>
      <c r="CE674" s="354">
        <v>2</v>
      </c>
      <c r="CF674" s="354">
        <v>2</v>
      </c>
      <c r="CG674" s="354">
        <v>1</v>
      </c>
      <c r="CH674" s="354">
        <v>2</v>
      </c>
      <c r="CI674" s="354">
        <v>2</v>
      </c>
      <c r="CJ674" s="766">
        <v>2</v>
      </c>
      <c r="CK674" s="354">
        <v>2</v>
      </c>
      <c r="CL674" s="222">
        <f t="shared" si="342"/>
        <v>20</v>
      </c>
      <c r="CM674" s="237">
        <f t="shared" si="343"/>
        <v>0.76923076923076927</v>
      </c>
      <c r="CN674" s="222">
        <f t="shared" si="344"/>
        <v>5</v>
      </c>
      <c r="CO674" s="237">
        <f t="shared" si="345"/>
        <v>0.19230769230769232</v>
      </c>
      <c r="CP674" s="222">
        <f t="shared" si="346"/>
        <v>0</v>
      </c>
      <c r="CQ674" s="237">
        <f t="shared" si="347"/>
        <v>0</v>
      </c>
      <c r="CR674" s="222">
        <f t="shared" si="348"/>
        <v>1</v>
      </c>
      <c r="CS674" s="237">
        <f t="shared" si="349"/>
        <v>3.8461538461538464E-2</v>
      </c>
      <c r="CT674" s="223">
        <f t="shared" si="350"/>
        <v>1.8</v>
      </c>
      <c r="CU674" s="223" t="str">
        <f t="shared" si="351"/>
        <v>Đạt mục tiêu</v>
      </c>
      <c r="CV674" s="5"/>
    </row>
    <row r="675" spans="1:100" s="1" customFormat="1" ht="170.15" customHeight="1">
      <c r="A675" s="1036"/>
      <c r="B675" s="1024"/>
      <c r="C675" s="1033"/>
      <c r="D675" s="1024"/>
      <c r="E675" s="1033"/>
      <c r="F675" s="9" t="s">
        <v>918</v>
      </c>
      <c r="G675" s="378" t="s">
        <v>919</v>
      </c>
      <c r="H675" s="378"/>
      <c r="I675" s="593"/>
      <c r="J675" s="226"/>
      <c r="K675" s="493"/>
      <c r="L675" s="5" t="s">
        <v>32</v>
      </c>
      <c r="M675" s="212" t="s">
        <v>31</v>
      </c>
      <c r="N675" s="165" t="s">
        <v>10</v>
      </c>
      <c r="O675" s="221" t="s">
        <v>29</v>
      </c>
      <c r="P675" s="221" t="s">
        <v>24</v>
      </c>
      <c r="Q675" s="5"/>
      <c r="R675" s="5"/>
      <c r="S675" s="5"/>
      <c r="T675" s="5"/>
      <c r="U675" s="195" t="s">
        <v>24</v>
      </c>
      <c r="V675" s="5"/>
      <c r="W675" s="5"/>
      <c r="X675" s="5"/>
      <c r="Y675" s="5"/>
      <c r="Z675" s="5"/>
      <c r="AA675" s="5"/>
      <c r="AB675" s="80">
        <f t="shared" si="341"/>
        <v>1</v>
      </c>
      <c r="AC675" s="642"/>
      <c r="AD675" s="7"/>
      <c r="AE675" s="7"/>
      <c r="AF675" s="7"/>
      <c r="AG675" s="7"/>
      <c r="AH675" s="7"/>
      <c r="AI675" s="7"/>
      <c r="AJ675" s="7"/>
      <c r="AK675" s="7"/>
      <c r="AL675" s="7"/>
      <c r="AM675" s="7"/>
      <c r="AN675" s="7"/>
      <c r="AO675" s="7"/>
      <c r="AP675" s="7"/>
      <c r="AQ675" s="7"/>
      <c r="AR675" s="7"/>
      <c r="AS675" s="7" t="s">
        <v>1183</v>
      </c>
      <c r="AT675" s="7"/>
      <c r="AU675" s="7"/>
      <c r="AV675" s="55"/>
      <c r="AW675" s="7"/>
      <c r="AX675" s="7"/>
      <c r="AY675" s="7"/>
      <c r="AZ675" s="7"/>
      <c r="BA675" s="7"/>
      <c r="BB675" s="7"/>
      <c r="BC675" s="7"/>
      <c r="BD675" s="7"/>
      <c r="BE675" s="7"/>
      <c r="BF675" s="7"/>
      <c r="BG675" s="7"/>
      <c r="BH675" s="7"/>
      <c r="BI675" s="7"/>
      <c r="BJ675" s="7"/>
      <c r="BK675" s="7"/>
      <c r="BL675" s="781" t="s">
        <v>2281</v>
      </c>
      <c r="BM675" s="221">
        <v>2</v>
      </c>
      <c r="BN675" s="221">
        <v>2</v>
      </c>
      <c r="BO675" s="221">
        <v>2</v>
      </c>
      <c r="BP675" s="221">
        <v>2</v>
      </c>
      <c r="BQ675" s="221">
        <v>2</v>
      </c>
      <c r="BR675" s="798">
        <v>2</v>
      </c>
      <c r="BS675" s="226">
        <v>2</v>
      </c>
      <c r="BT675" s="221">
        <v>2</v>
      </c>
      <c r="BU675" s="221">
        <v>2</v>
      </c>
      <c r="BV675" s="221">
        <v>2</v>
      </c>
      <c r="BW675" s="798">
        <v>2</v>
      </c>
      <c r="BX675" s="221">
        <v>2</v>
      </c>
      <c r="BY675" s="798">
        <v>2</v>
      </c>
      <c r="BZ675" s="798">
        <v>2</v>
      </c>
      <c r="CA675" s="221">
        <v>2</v>
      </c>
      <c r="CB675" s="221">
        <v>2</v>
      </c>
      <c r="CC675" s="221">
        <v>2</v>
      </c>
      <c r="CD675" s="337">
        <v>2</v>
      </c>
      <c r="CE675" s="221">
        <v>2</v>
      </c>
      <c r="CF675" s="221">
        <v>2</v>
      </c>
      <c r="CG675" s="221">
        <v>2</v>
      </c>
      <c r="CH675" s="221">
        <v>2</v>
      </c>
      <c r="CI675" s="221">
        <v>2</v>
      </c>
      <c r="CJ675" s="337">
        <v>2</v>
      </c>
      <c r="CK675" s="221">
        <v>2</v>
      </c>
      <c r="CL675" s="222">
        <f t="shared" si="342"/>
        <v>25</v>
      </c>
      <c r="CM675" s="237">
        <f t="shared" si="343"/>
        <v>0.96153846153846156</v>
      </c>
      <c r="CN675" s="222">
        <f t="shared" si="344"/>
        <v>0</v>
      </c>
      <c r="CO675" s="237">
        <f t="shared" si="345"/>
        <v>0</v>
      </c>
      <c r="CP675" s="222">
        <f t="shared" si="346"/>
        <v>0</v>
      </c>
      <c r="CQ675" s="237">
        <f t="shared" si="347"/>
        <v>0</v>
      </c>
      <c r="CR675" s="222">
        <f t="shared" si="348"/>
        <v>1</v>
      </c>
      <c r="CS675" s="237">
        <f t="shared" si="349"/>
        <v>3.8461538461538464E-2</v>
      </c>
      <c r="CT675" s="223">
        <f t="shared" si="350"/>
        <v>2</v>
      </c>
      <c r="CU675" s="223" t="str">
        <f t="shared" si="351"/>
        <v>Đạt mục tiêu</v>
      </c>
      <c r="CV675" s="5"/>
    </row>
    <row r="676" spans="1:100" s="1" customFormat="1" ht="84">
      <c r="A676" s="1036"/>
      <c r="B676" s="1024"/>
      <c r="C676" s="1033"/>
      <c r="D676" s="1024"/>
      <c r="E676" s="1033"/>
      <c r="F676" s="9" t="s">
        <v>317</v>
      </c>
      <c r="G676" s="290" t="s">
        <v>1274</v>
      </c>
      <c r="H676" s="290"/>
      <c r="I676" s="594"/>
      <c r="J676" s="226" t="s">
        <v>783</v>
      </c>
      <c r="K676" s="511" t="s">
        <v>1731</v>
      </c>
      <c r="L676" s="5" t="s">
        <v>32</v>
      </c>
      <c r="M676" s="212" t="s">
        <v>31</v>
      </c>
      <c r="N676" s="165" t="s">
        <v>10</v>
      </c>
      <c r="O676" s="221" t="s">
        <v>29</v>
      </c>
      <c r="P676" s="221" t="s">
        <v>24</v>
      </c>
      <c r="Q676" s="5"/>
      <c r="R676" s="5"/>
      <c r="S676" s="5"/>
      <c r="T676" s="5"/>
      <c r="U676" s="6"/>
      <c r="V676" s="5" t="s">
        <v>24</v>
      </c>
      <c r="W676" s="5"/>
      <c r="X676" s="5"/>
      <c r="Y676" s="5"/>
      <c r="Z676" s="5"/>
      <c r="AA676" s="5"/>
      <c r="AB676" s="80">
        <f t="shared" si="341"/>
        <v>1</v>
      </c>
      <c r="AC676" s="642"/>
      <c r="AD676" s="7"/>
      <c r="AE676" s="7"/>
      <c r="AF676" s="7"/>
      <c r="AG676" s="7"/>
      <c r="AH676" s="7"/>
      <c r="AI676" s="7"/>
      <c r="AJ676" s="7"/>
      <c r="AK676" s="7"/>
      <c r="AL676" s="7"/>
      <c r="AM676" s="7"/>
      <c r="AN676" s="7"/>
      <c r="AO676" s="7"/>
      <c r="AP676" s="7"/>
      <c r="AQ676" s="7"/>
      <c r="AR676" s="7"/>
      <c r="AS676" s="7"/>
      <c r="AT676" s="7"/>
      <c r="AU676" s="7"/>
      <c r="AV676" s="55"/>
      <c r="AW676" s="7"/>
      <c r="AX676" s="7" t="s">
        <v>1183</v>
      </c>
      <c r="AY676" s="7"/>
      <c r="AZ676" s="7"/>
      <c r="BA676" s="7"/>
      <c r="BB676" s="7"/>
      <c r="BC676" s="7"/>
      <c r="BD676" s="7"/>
      <c r="BE676" s="7"/>
      <c r="BF676" s="7"/>
      <c r="BG676" s="7"/>
      <c r="BH676" s="7"/>
      <c r="BI676" s="7"/>
      <c r="BJ676" s="7"/>
      <c r="BK676" s="7"/>
      <c r="BL676" s="781">
        <v>2</v>
      </c>
      <c r="BM676" s="221">
        <v>2</v>
      </c>
      <c r="BN676" s="221">
        <v>2</v>
      </c>
      <c r="BO676" s="221">
        <v>2</v>
      </c>
      <c r="BP676" s="221">
        <v>2</v>
      </c>
      <c r="BQ676" s="221">
        <v>2</v>
      </c>
      <c r="BR676" s="798">
        <v>2</v>
      </c>
      <c r="BS676" s="226">
        <v>2</v>
      </c>
      <c r="BT676" s="221">
        <v>2</v>
      </c>
      <c r="BU676" s="221">
        <v>2</v>
      </c>
      <c r="BV676" s="221">
        <v>2</v>
      </c>
      <c r="BW676" s="798">
        <v>2</v>
      </c>
      <c r="BX676" s="221">
        <v>2</v>
      </c>
      <c r="BY676" s="798">
        <v>2</v>
      </c>
      <c r="BZ676" s="798">
        <v>2</v>
      </c>
      <c r="CA676" s="221">
        <v>2</v>
      </c>
      <c r="CB676" s="221">
        <v>2</v>
      </c>
      <c r="CC676" s="221">
        <v>2</v>
      </c>
      <c r="CD676" s="337">
        <v>2</v>
      </c>
      <c r="CE676" s="221">
        <v>2</v>
      </c>
      <c r="CF676" s="221">
        <v>2</v>
      </c>
      <c r="CG676" s="221">
        <v>2</v>
      </c>
      <c r="CH676" s="221">
        <v>2</v>
      </c>
      <c r="CI676" s="221">
        <v>2</v>
      </c>
      <c r="CJ676" s="337">
        <v>2</v>
      </c>
      <c r="CK676" s="221">
        <v>2</v>
      </c>
      <c r="CL676" s="222">
        <f t="shared" si="342"/>
        <v>26</v>
      </c>
      <c r="CM676" s="237">
        <f t="shared" si="343"/>
        <v>1</v>
      </c>
      <c r="CN676" s="222">
        <f t="shared" si="344"/>
        <v>0</v>
      </c>
      <c r="CO676" s="237">
        <f t="shared" si="345"/>
        <v>0</v>
      </c>
      <c r="CP676" s="222">
        <f t="shared" si="346"/>
        <v>0</v>
      </c>
      <c r="CQ676" s="237">
        <f t="shared" si="347"/>
        <v>0</v>
      </c>
      <c r="CR676" s="222">
        <f t="shared" si="348"/>
        <v>0</v>
      </c>
      <c r="CS676" s="237">
        <f t="shared" si="349"/>
        <v>0</v>
      </c>
      <c r="CT676" s="223">
        <f t="shared" si="350"/>
        <v>2</v>
      </c>
      <c r="CU676" s="223" t="str">
        <f t="shared" si="351"/>
        <v>Đạt mục tiêu</v>
      </c>
      <c r="CV676" s="5"/>
    </row>
    <row r="677" spans="1:100" s="1" customFormat="1" ht="84">
      <c r="A677" s="1036"/>
      <c r="B677" s="1024"/>
      <c r="C677" s="1033"/>
      <c r="D677" s="1024"/>
      <c r="E677" s="1033"/>
      <c r="F677" s="9" t="s">
        <v>318</v>
      </c>
      <c r="G677" s="289" t="s">
        <v>1275</v>
      </c>
      <c r="H677" s="290"/>
      <c r="I677" s="625"/>
      <c r="J677" s="226" t="s">
        <v>784</v>
      </c>
      <c r="K677" s="511" t="s">
        <v>1726</v>
      </c>
      <c r="L677" s="5" t="s">
        <v>32</v>
      </c>
      <c r="M677" s="212" t="s">
        <v>31</v>
      </c>
      <c r="N677" s="165" t="s">
        <v>10</v>
      </c>
      <c r="O677" s="221" t="s">
        <v>29</v>
      </c>
      <c r="P677" s="221" t="s">
        <v>24</v>
      </c>
      <c r="Q677" s="5"/>
      <c r="R677" s="5"/>
      <c r="S677" s="5"/>
      <c r="T677" s="5"/>
      <c r="U677" s="6"/>
      <c r="V677" s="5"/>
      <c r="W677" s="5"/>
      <c r="X677" s="5" t="s">
        <v>24</v>
      </c>
      <c r="Y677" s="5"/>
      <c r="Z677" s="5"/>
      <c r="AA677" s="5"/>
      <c r="AB677" s="80">
        <f t="shared" si="341"/>
        <v>1</v>
      </c>
      <c r="AC677" s="642"/>
      <c r="AD677" s="7"/>
      <c r="AE677" s="7"/>
      <c r="AF677" s="7"/>
      <c r="AG677" s="7"/>
      <c r="AH677" s="7"/>
      <c r="AI677" s="7"/>
      <c r="AJ677" s="7"/>
      <c r="AK677" s="7"/>
      <c r="AL677" s="7"/>
      <c r="AM677" s="7"/>
      <c r="AN677" s="7"/>
      <c r="AO677" s="7"/>
      <c r="AP677" s="7"/>
      <c r="AQ677" s="7"/>
      <c r="AR677" s="7"/>
      <c r="AS677" s="7"/>
      <c r="AT677" s="7"/>
      <c r="AU677" s="7"/>
      <c r="AV677" s="55"/>
      <c r="AW677" s="7"/>
      <c r="AX677" s="7"/>
      <c r="AY677" s="7"/>
      <c r="AZ677" s="7"/>
      <c r="BA677" s="7" t="s">
        <v>1183</v>
      </c>
      <c r="BB677" s="7"/>
      <c r="BC677" s="7"/>
      <c r="BD677" s="7"/>
      <c r="BE677" s="7"/>
      <c r="BF677" s="7"/>
      <c r="BG677" s="7"/>
      <c r="BH677" s="7"/>
      <c r="BI677" s="7"/>
      <c r="BJ677" s="7"/>
      <c r="BK677" s="7"/>
      <c r="BL677" s="781">
        <v>2</v>
      </c>
      <c r="BM677" s="221">
        <v>2</v>
      </c>
      <c r="BN677" s="221">
        <v>2</v>
      </c>
      <c r="BO677" s="221">
        <v>2</v>
      </c>
      <c r="BP677" s="221">
        <v>2</v>
      </c>
      <c r="BQ677" s="221">
        <v>2</v>
      </c>
      <c r="BR677" s="798">
        <v>2</v>
      </c>
      <c r="BS677" s="226">
        <v>2</v>
      </c>
      <c r="BT677" s="221">
        <v>2</v>
      </c>
      <c r="BU677" s="221">
        <v>2</v>
      </c>
      <c r="BV677" s="221">
        <v>2</v>
      </c>
      <c r="BW677" s="798">
        <v>2</v>
      </c>
      <c r="BX677" s="221">
        <v>2</v>
      </c>
      <c r="BY677" s="798">
        <v>2</v>
      </c>
      <c r="BZ677" s="798">
        <v>2</v>
      </c>
      <c r="CA677" s="221">
        <v>2</v>
      </c>
      <c r="CB677" s="221">
        <v>2</v>
      </c>
      <c r="CC677" s="221">
        <v>2</v>
      </c>
      <c r="CD677" s="337">
        <v>2</v>
      </c>
      <c r="CE677" s="221">
        <v>2</v>
      </c>
      <c r="CF677" s="221">
        <v>2</v>
      </c>
      <c r="CG677" s="221">
        <v>2</v>
      </c>
      <c r="CH677" s="221">
        <v>2</v>
      </c>
      <c r="CI677" s="221">
        <v>2</v>
      </c>
      <c r="CJ677" s="337">
        <v>2</v>
      </c>
      <c r="CK677" s="221">
        <v>2</v>
      </c>
      <c r="CL677" s="222">
        <f t="shared" si="342"/>
        <v>26</v>
      </c>
      <c r="CM677" s="237">
        <f t="shared" si="343"/>
        <v>1</v>
      </c>
      <c r="CN677" s="222">
        <f t="shared" si="344"/>
        <v>0</v>
      </c>
      <c r="CO677" s="237">
        <f t="shared" si="345"/>
        <v>0</v>
      </c>
      <c r="CP677" s="222">
        <f t="shared" si="346"/>
        <v>0</v>
      </c>
      <c r="CQ677" s="237">
        <f t="shared" si="347"/>
        <v>0</v>
      </c>
      <c r="CR677" s="222">
        <f t="shared" si="348"/>
        <v>0</v>
      </c>
      <c r="CS677" s="237">
        <f t="shared" si="349"/>
        <v>0</v>
      </c>
      <c r="CT677" s="223">
        <f t="shared" si="350"/>
        <v>2</v>
      </c>
      <c r="CU677" s="223" t="str">
        <f t="shared" si="351"/>
        <v>Đạt mục tiêu</v>
      </c>
      <c r="CV677" s="5"/>
    </row>
    <row r="678" spans="1:100" s="1" customFormat="1" ht="72">
      <c r="A678" s="1036"/>
      <c r="B678" s="1024"/>
      <c r="C678" s="1033"/>
      <c r="D678" s="1024"/>
      <c r="E678" s="1033"/>
      <c r="F678" s="9" t="s">
        <v>319</v>
      </c>
      <c r="G678" s="34" t="s">
        <v>2923</v>
      </c>
      <c r="H678" s="427"/>
      <c r="I678" s="594"/>
      <c r="J678" s="226" t="s">
        <v>785</v>
      </c>
      <c r="K678" s="511" t="s">
        <v>1671</v>
      </c>
      <c r="L678" s="5" t="s">
        <v>32</v>
      </c>
      <c r="M678" s="212" t="s">
        <v>31</v>
      </c>
      <c r="N678" s="165" t="s">
        <v>10</v>
      </c>
      <c r="O678" s="221" t="s">
        <v>29</v>
      </c>
      <c r="P678" s="221" t="s">
        <v>24</v>
      </c>
      <c r="Q678" s="5"/>
      <c r="R678" s="5"/>
      <c r="S678" s="5"/>
      <c r="T678" s="5"/>
      <c r="U678" s="6"/>
      <c r="V678" s="5"/>
      <c r="W678" s="5" t="s">
        <v>24</v>
      </c>
      <c r="X678" s="5"/>
      <c r="Y678" s="5"/>
      <c r="Z678" s="5"/>
      <c r="AA678" s="5"/>
      <c r="AB678" s="80">
        <f t="shared" si="341"/>
        <v>1</v>
      </c>
      <c r="AC678" s="642"/>
      <c r="AD678" s="7"/>
      <c r="AE678" s="7"/>
      <c r="AF678" s="7"/>
      <c r="AG678" s="7"/>
      <c r="AH678" s="7"/>
      <c r="AI678" s="7"/>
      <c r="AJ678" s="7"/>
      <c r="AK678" s="7"/>
      <c r="AL678" s="7"/>
      <c r="AM678" s="7"/>
      <c r="AN678" s="7"/>
      <c r="AO678" s="7"/>
      <c r="AP678" s="7"/>
      <c r="AQ678" s="7"/>
      <c r="AR678" s="7"/>
      <c r="AS678" s="7"/>
      <c r="AT678" s="7"/>
      <c r="AU678" s="7"/>
      <c r="AV678" s="55"/>
      <c r="AW678" s="7"/>
      <c r="AX678" s="7"/>
      <c r="AY678" s="7"/>
      <c r="AZ678" s="7" t="s">
        <v>1183</v>
      </c>
      <c r="BA678" s="7"/>
      <c r="BB678" s="7"/>
      <c r="BC678" s="7"/>
      <c r="BD678" s="7"/>
      <c r="BE678" s="7"/>
      <c r="BF678" s="7"/>
      <c r="BG678" s="7"/>
      <c r="BH678" s="7"/>
      <c r="BI678" s="7"/>
      <c r="BJ678" s="7"/>
      <c r="BK678" s="7"/>
      <c r="BL678" s="781">
        <v>2</v>
      </c>
      <c r="BM678" s="221">
        <v>2</v>
      </c>
      <c r="BN678" s="221">
        <v>2</v>
      </c>
      <c r="BO678" s="221">
        <v>2</v>
      </c>
      <c r="BP678" s="221">
        <v>2</v>
      </c>
      <c r="BQ678" s="221">
        <v>2</v>
      </c>
      <c r="BR678" s="798">
        <v>2</v>
      </c>
      <c r="BS678" s="226">
        <v>2</v>
      </c>
      <c r="BT678" s="221">
        <v>2</v>
      </c>
      <c r="BU678" s="221">
        <v>1</v>
      </c>
      <c r="BV678" s="221">
        <v>2</v>
      </c>
      <c r="BW678" s="798">
        <v>2</v>
      </c>
      <c r="BX678" s="221">
        <v>2</v>
      </c>
      <c r="BY678" s="798">
        <v>2</v>
      </c>
      <c r="BZ678" s="798">
        <v>2</v>
      </c>
      <c r="CA678" s="221">
        <v>2</v>
      </c>
      <c r="CB678" s="221">
        <v>2</v>
      </c>
      <c r="CC678" s="221">
        <v>2</v>
      </c>
      <c r="CD678" s="337">
        <v>2</v>
      </c>
      <c r="CE678" s="221">
        <v>2</v>
      </c>
      <c r="CF678" s="221">
        <v>2</v>
      </c>
      <c r="CG678" s="221">
        <v>1</v>
      </c>
      <c r="CH678" s="221">
        <v>2</v>
      </c>
      <c r="CI678" s="221">
        <v>2</v>
      </c>
      <c r="CJ678" s="337">
        <v>2</v>
      </c>
      <c r="CK678" s="221">
        <v>2</v>
      </c>
      <c r="CL678" s="222">
        <f t="shared" si="342"/>
        <v>24</v>
      </c>
      <c r="CM678" s="237">
        <f t="shared" si="343"/>
        <v>0.92307692307692313</v>
      </c>
      <c r="CN678" s="222">
        <f t="shared" si="344"/>
        <v>2</v>
      </c>
      <c r="CO678" s="237">
        <f t="shared" si="345"/>
        <v>7.6923076923076927E-2</v>
      </c>
      <c r="CP678" s="222">
        <f t="shared" si="346"/>
        <v>0</v>
      </c>
      <c r="CQ678" s="237">
        <f t="shared" si="347"/>
        <v>0</v>
      </c>
      <c r="CR678" s="222">
        <f t="shared" si="348"/>
        <v>0</v>
      </c>
      <c r="CS678" s="237">
        <f t="shared" si="349"/>
        <v>0</v>
      </c>
      <c r="CT678" s="223">
        <f t="shared" si="350"/>
        <v>1.9230769230769231</v>
      </c>
      <c r="CU678" s="223" t="str">
        <f t="shared" si="351"/>
        <v>Đạt mục tiêu</v>
      </c>
      <c r="CV678" s="5"/>
    </row>
    <row r="679" spans="1:100" ht="84">
      <c r="A679" s="1036"/>
      <c r="B679" s="1024"/>
      <c r="C679" s="1033"/>
      <c r="D679" s="1024"/>
      <c r="E679" s="1033"/>
      <c r="F679" s="74" t="s">
        <v>378</v>
      </c>
      <c r="G679" s="289" t="s">
        <v>3055</v>
      </c>
      <c r="H679" s="290"/>
      <c r="I679" s="625"/>
      <c r="J679" s="226" t="s">
        <v>786</v>
      </c>
      <c r="K679" s="511" t="s">
        <v>1729</v>
      </c>
      <c r="L679" s="5" t="s">
        <v>32</v>
      </c>
      <c r="M679" s="212" t="s">
        <v>31</v>
      </c>
      <c r="N679" s="165" t="s">
        <v>10</v>
      </c>
      <c r="O679" s="221" t="s">
        <v>29</v>
      </c>
      <c r="P679" s="221" t="s">
        <v>24</v>
      </c>
      <c r="Q679" s="5"/>
      <c r="R679" s="5"/>
      <c r="S679" s="5"/>
      <c r="T679" s="5"/>
      <c r="U679" s="6"/>
      <c r="V679" s="5"/>
      <c r="W679" s="5"/>
      <c r="X679" s="5"/>
      <c r="Y679" s="221" t="s">
        <v>24</v>
      </c>
      <c r="Z679" s="5"/>
      <c r="AA679" s="5"/>
      <c r="AB679" s="80">
        <f t="shared" si="341"/>
        <v>1</v>
      </c>
      <c r="AC679" s="642"/>
      <c r="AD679" s="7"/>
      <c r="AE679" s="7"/>
      <c r="AF679" s="7"/>
      <c r="AG679" s="7"/>
      <c r="AH679" s="7"/>
      <c r="AI679" s="7"/>
      <c r="AJ679" s="7"/>
      <c r="AK679" s="7"/>
      <c r="AL679" s="7"/>
      <c r="AM679" s="7"/>
      <c r="AN679" s="7"/>
      <c r="AO679" s="7"/>
      <c r="AP679" s="7"/>
      <c r="AQ679" s="7"/>
      <c r="AR679" s="7"/>
      <c r="AS679" s="7"/>
      <c r="AT679" s="7"/>
      <c r="AU679" s="7"/>
      <c r="AV679" s="55"/>
      <c r="AW679" s="7"/>
      <c r="AX679" s="7"/>
      <c r="AY679" s="7"/>
      <c r="AZ679" s="7"/>
      <c r="BA679" s="7"/>
      <c r="BB679" s="7"/>
      <c r="BC679" s="7"/>
      <c r="BD679" s="7"/>
      <c r="BE679" s="55"/>
      <c r="BF679" s="55" t="s">
        <v>1183</v>
      </c>
      <c r="BG679" s="55"/>
      <c r="BH679" s="7"/>
      <c r="BI679" s="7"/>
      <c r="BJ679" s="7"/>
      <c r="BK679" s="7"/>
      <c r="BL679" s="781">
        <v>2</v>
      </c>
      <c r="BM679" s="221">
        <v>2</v>
      </c>
      <c r="BN679" s="221">
        <v>2</v>
      </c>
      <c r="BO679" s="221">
        <v>2</v>
      </c>
      <c r="BP679" s="221">
        <v>2</v>
      </c>
      <c r="BQ679" s="221">
        <v>2</v>
      </c>
      <c r="BR679" s="798">
        <v>1</v>
      </c>
      <c r="BS679" s="226">
        <v>2</v>
      </c>
      <c r="BT679" s="221">
        <v>2</v>
      </c>
      <c r="BU679" s="221">
        <v>2</v>
      </c>
      <c r="BV679" s="221">
        <v>2</v>
      </c>
      <c r="BW679" s="798">
        <v>2</v>
      </c>
      <c r="BX679" s="221">
        <v>2</v>
      </c>
      <c r="BY679" s="798">
        <v>2</v>
      </c>
      <c r="BZ679" s="798">
        <v>2</v>
      </c>
      <c r="CA679" s="221">
        <v>2</v>
      </c>
      <c r="CB679" s="221">
        <v>1</v>
      </c>
      <c r="CC679" s="221">
        <v>2</v>
      </c>
      <c r="CD679" s="337">
        <v>2</v>
      </c>
      <c r="CE679" s="221">
        <v>2</v>
      </c>
      <c r="CF679" s="221">
        <v>2</v>
      </c>
      <c r="CG679" s="221">
        <v>2</v>
      </c>
      <c r="CH679" s="221">
        <v>2</v>
      </c>
      <c r="CI679" s="221">
        <v>2</v>
      </c>
      <c r="CJ679" s="337">
        <v>2</v>
      </c>
      <c r="CK679" s="221">
        <v>2</v>
      </c>
      <c r="CL679" s="222">
        <f t="shared" si="342"/>
        <v>24</v>
      </c>
      <c r="CM679" s="237">
        <f t="shared" si="343"/>
        <v>0.92307692307692313</v>
      </c>
      <c r="CN679" s="222">
        <f t="shared" si="344"/>
        <v>2</v>
      </c>
      <c r="CO679" s="237">
        <f t="shared" si="345"/>
        <v>7.6923076923076927E-2</v>
      </c>
      <c r="CP679" s="222">
        <f t="shared" si="346"/>
        <v>0</v>
      </c>
      <c r="CQ679" s="237">
        <f t="shared" si="347"/>
        <v>0</v>
      </c>
      <c r="CR679" s="222">
        <f t="shared" si="348"/>
        <v>0</v>
      </c>
      <c r="CS679" s="237">
        <f t="shared" si="349"/>
        <v>0</v>
      </c>
      <c r="CT679" s="223">
        <f t="shared" si="350"/>
        <v>1.9230769230769231</v>
      </c>
      <c r="CU679" s="223" t="str">
        <f t="shared" si="351"/>
        <v>Đạt mục tiêu</v>
      </c>
      <c r="CV679" s="221"/>
    </row>
    <row r="680" spans="1:100" ht="84">
      <c r="A680" s="1036"/>
      <c r="B680" s="1024"/>
      <c r="C680" s="1033"/>
      <c r="D680" s="1024"/>
      <c r="E680" s="1033"/>
      <c r="F680" s="74" t="s">
        <v>320</v>
      </c>
      <c r="G680" s="289" t="s">
        <v>2805</v>
      </c>
      <c r="H680" s="285"/>
      <c r="I680" s="442"/>
      <c r="J680" s="226" t="s">
        <v>787</v>
      </c>
      <c r="K680" s="511" t="s">
        <v>1676</v>
      </c>
      <c r="L680" s="5" t="s">
        <v>32</v>
      </c>
      <c r="M680" s="212" t="s">
        <v>31</v>
      </c>
      <c r="N680" s="165" t="s">
        <v>10</v>
      </c>
      <c r="O680" s="221" t="s">
        <v>29</v>
      </c>
      <c r="P680" s="221" t="s">
        <v>24</v>
      </c>
      <c r="Q680" s="5"/>
      <c r="R680" s="5"/>
      <c r="S680" s="5"/>
      <c r="T680" s="5"/>
      <c r="U680" s="6"/>
      <c r="V680" s="5"/>
      <c r="W680" s="5"/>
      <c r="X680" s="5"/>
      <c r="Y680" s="221" t="s">
        <v>24</v>
      </c>
      <c r="Z680" s="5"/>
      <c r="AA680" s="5"/>
      <c r="AB680" s="80">
        <f t="shared" si="341"/>
        <v>1</v>
      </c>
      <c r="AC680" s="642"/>
      <c r="AD680" s="7"/>
      <c r="AE680" s="7"/>
      <c r="AF680" s="7"/>
      <c r="AG680" s="7"/>
      <c r="AH680" s="7"/>
      <c r="AI680" s="7"/>
      <c r="AJ680" s="7"/>
      <c r="AK680" s="7"/>
      <c r="AL680" s="7"/>
      <c r="AM680" s="7"/>
      <c r="AN680" s="7"/>
      <c r="AO680" s="7"/>
      <c r="AP680" s="7"/>
      <c r="AQ680" s="7"/>
      <c r="AR680" s="7"/>
      <c r="AS680" s="7"/>
      <c r="AT680" s="7"/>
      <c r="AU680" s="7"/>
      <c r="AV680" s="55"/>
      <c r="AW680" s="7"/>
      <c r="AX680" s="7"/>
      <c r="AY680" s="7"/>
      <c r="AZ680" s="7"/>
      <c r="BA680" s="7"/>
      <c r="BB680" s="7"/>
      <c r="BC680" s="7"/>
      <c r="BD680" s="7"/>
      <c r="BE680" s="55"/>
      <c r="BF680" s="55"/>
      <c r="BG680" s="55" t="s">
        <v>1183</v>
      </c>
      <c r="BH680" s="7"/>
      <c r="BI680" s="7"/>
      <c r="BJ680" s="7"/>
      <c r="BK680" s="7"/>
      <c r="BL680" s="781">
        <v>2</v>
      </c>
      <c r="BM680" s="221">
        <v>2</v>
      </c>
      <c r="BN680" s="221">
        <v>2</v>
      </c>
      <c r="BO680" s="221">
        <v>2</v>
      </c>
      <c r="BP680" s="221">
        <v>2</v>
      </c>
      <c r="BQ680" s="221">
        <v>2</v>
      </c>
      <c r="BR680" s="798">
        <v>2</v>
      </c>
      <c r="BS680" s="226">
        <v>2</v>
      </c>
      <c r="BT680" s="221">
        <v>2</v>
      </c>
      <c r="BU680" s="221">
        <v>2</v>
      </c>
      <c r="BV680" s="221">
        <v>2</v>
      </c>
      <c r="BW680" s="798">
        <v>2</v>
      </c>
      <c r="BX680" s="221">
        <v>2</v>
      </c>
      <c r="BY680" s="798">
        <v>2</v>
      </c>
      <c r="BZ680" s="798">
        <v>2</v>
      </c>
      <c r="CA680" s="221">
        <v>2</v>
      </c>
      <c r="CB680" s="221">
        <v>2</v>
      </c>
      <c r="CC680" s="221">
        <v>2</v>
      </c>
      <c r="CD680" s="337">
        <v>2</v>
      </c>
      <c r="CE680" s="221">
        <v>2</v>
      </c>
      <c r="CF680" s="221">
        <v>2</v>
      </c>
      <c r="CG680" s="221">
        <v>2</v>
      </c>
      <c r="CH680" s="221">
        <v>2</v>
      </c>
      <c r="CI680" s="221">
        <v>2</v>
      </c>
      <c r="CJ680" s="337">
        <v>2</v>
      </c>
      <c r="CK680" s="221">
        <v>2</v>
      </c>
      <c r="CL680" s="222">
        <f t="shared" si="342"/>
        <v>26</v>
      </c>
      <c r="CM680" s="237">
        <f t="shared" si="343"/>
        <v>1</v>
      </c>
      <c r="CN680" s="222">
        <f t="shared" si="344"/>
        <v>0</v>
      </c>
      <c r="CO680" s="237">
        <f t="shared" si="345"/>
        <v>0</v>
      </c>
      <c r="CP680" s="222">
        <f t="shared" si="346"/>
        <v>0</v>
      </c>
      <c r="CQ680" s="237">
        <f t="shared" si="347"/>
        <v>0</v>
      </c>
      <c r="CR680" s="222">
        <f t="shared" si="348"/>
        <v>0</v>
      </c>
      <c r="CS680" s="237">
        <f t="shared" si="349"/>
        <v>0</v>
      </c>
      <c r="CT680" s="223">
        <f t="shared" si="350"/>
        <v>2</v>
      </c>
      <c r="CU680" s="223" t="str">
        <f t="shared" si="351"/>
        <v>Đạt mục tiêu</v>
      </c>
      <c r="CV680" s="221"/>
    </row>
    <row r="681" spans="1:100" s="1" customFormat="1" ht="84">
      <c r="A681" s="1036"/>
      <c r="B681" s="1024"/>
      <c r="C681" s="1033"/>
      <c r="D681" s="1024"/>
      <c r="E681" s="1033"/>
      <c r="F681" s="9" t="s">
        <v>321</v>
      </c>
      <c r="G681" s="290" t="s">
        <v>1279</v>
      </c>
      <c r="H681" s="290"/>
      <c r="I681" s="625"/>
      <c r="J681" s="226" t="s">
        <v>788</v>
      </c>
      <c r="K681" s="511" t="s">
        <v>1674</v>
      </c>
      <c r="L681" s="5" t="s">
        <v>32</v>
      </c>
      <c r="M681" s="212" t="s">
        <v>31</v>
      </c>
      <c r="N681" s="165" t="s">
        <v>10</v>
      </c>
      <c r="O681" s="221" t="s">
        <v>29</v>
      </c>
      <c r="P681" s="221" t="s">
        <v>24</v>
      </c>
      <c r="Q681" s="5"/>
      <c r="R681" s="5"/>
      <c r="S681" s="5"/>
      <c r="T681" s="5"/>
      <c r="U681" s="6"/>
      <c r="V681" s="5"/>
      <c r="W681" s="5"/>
      <c r="X681" s="5"/>
      <c r="Y681" s="5"/>
      <c r="Z681" s="5" t="s">
        <v>24</v>
      </c>
      <c r="AA681" s="5"/>
      <c r="AB681" s="80">
        <f t="shared" si="341"/>
        <v>1</v>
      </c>
      <c r="AC681" s="642"/>
      <c r="AD681" s="7"/>
      <c r="AE681" s="7"/>
      <c r="AF681" s="7"/>
      <c r="AG681" s="7"/>
      <c r="AH681" s="7"/>
      <c r="AI681" s="7"/>
      <c r="AJ681" s="7"/>
      <c r="AK681" s="7"/>
      <c r="AL681" s="7"/>
      <c r="AM681" s="7"/>
      <c r="AN681" s="7"/>
      <c r="AO681" s="7"/>
      <c r="AP681" s="7"/>
      <c r="AQ681" s="7"/>
      <c r="AR681" s="7"/>
      <c r="AS681" s="7"/>
      <c r="AT681" s="7"/>
      <c r="AU681" s="7"/>
      <c r="AV681" s="55"/>
      <c r="AW681" s="7"/>
      <c r="AX681" s="7"/>
      <c r="AY681" s="7"/>
      <c r="AZ681" s="7"/>
      <c r="BA681" s="7"/>
      <c r="BB681" s="7"/>
      <c r="BC681" s="7"/>
      <c r="BD681" s="7"/>
      <c r="BE681" s="7"/>
      <c r="BF681" s="7"/>
      <c r="BG681" s="7"/>
      <c r="BH681" s="7"/>
      <c r="BI681" s="7" t="s">
        <v>1183</v>
      </c>
      <c r="BJ681" s="7"/>
      <c r="BK681" s="7"/>
      <c r="BL681" s="781">
        <v>2</v>
      </c>
      <c r="BM681" s="221">
        <v>2</v>
      </c>
      <c r="BN681" s="221">
        <v>2</v>
      </c>
      <c r="BO681" s="221">
        <v>2</v>
      </c>
      <c r="BP681" s="221">
        <v>2</v>
      </c>
      <c r="BQ681" s="221">
        <v>2</v>
      </c>
      <c r="BR681" s="798">
        <v>2</v>
      </c>
      <c r="BS681" s="226">
        <v>2</v>
      </c>
      <c r="BT681" s="221">
        <v>2</v>
      </c>
      <c r="BU681" s="221">
        <v>2</v>
      </c>
      <c r="BV681" s="221">
        <v>2</v>
      </c>
      <c r="BW681" s="798">
        <v>2</v>
      </c>
      <c r="BX681" s="221">
        <v>2</v>
      </c>
      <c r="BY681" s="798">
        <v>2</v>
      </c>
      <c r="BZ681" s="798">
        <v>2</v>
      </c>
      <c r="CA681" s="221">
        <v>2</v>
      </c>
      <c r="CB681" s="221">
        <v>2</v>
      </c>
      <c r="CC681" s="221">
        <v>2</v>
      </c>
      <c r="CD681" s="337">
        <v>2</v>
      </c>
      <c r="CE681" s="221">
        <v>2</v>
      </c>
      <c r="CF681" s="221">
        <v>2</v>
      </c>
      <c r="CG681" s="221">
        <v>2</v>
      </c>
      <c r="CH681" s="221">
        <v>2</v>
      </c>
      <c r="CI681" s="221">
        <v>1</v>
      </c>
      <c r="CJ681" s="337">
        <v>2</v>
      </c>
      <c r="CK681" s="221">
        <v>2</v>
      </c>
      <c r="CL681" s="222">
        <f t="shared" si="342"/>
        <v>25</v>
      </c>
      <c r="CM681" s="237">
        <f t="shared" si="343"/>
        <v>0.96153846153846156</v>
      </c>
      <c r="CN681" s="222">
        <f t="shared" si="344"/>
        <v>1</v>
      </c>
      <c r="CO681" s="237">
        <f t="shared" si="345"/>
        <v>3.8461538461538464E-2</v>
      </c>
      <c r="CP681" s="222">
        <f t="shared" si="346"/>
        <v>0</v>
      </c>
      <c r="CQ681" s="237">
        <f t="shared" si="347"/>
        <v>0</v>
      </c>
      <c r="CR681" s="222">
        <f t="shared" si="348"/>
        <v>0</v>
      </c>
      <c r="CS681" s="237">
        <f t="shared" si="349"/>
        <v>0</v>
      </c>
      <c r="CT681" s="223">
        <f t="shared" si="350"/>
        <v>1.9615384615384615</v>
      </c>
      <c r="CU681" s="223" t="str">
        <f t="shared" si="351"/>
        <v>Đạt mục tiêu</v>
      </c>
      <c r="CV681" s="5"/>
    </row>
    <row r="682" spans="1:100" s="1" customFormat="1" ht="72">
      <c r="A682" s="1036"/>
      <c r="B682" s="1024"/>
      <c r="C682" s="1033"/>
      <c r="D682" s="1024"/>
      <c r="E682" s="1033"/>
      <c r="F682" s="9" t="s">
        <v>322</v>
      </c>
      <c r="G682" s="290" t="s">
        <v>1280</v>
      </c>
      <c r="H682" s="290"/>
      <c r="I682" s="594"/>
      <c r="J682" s="226" t="s">
        <v>789</v>
      </c>
      <c r="K682" s="511" t="s">
        <v>1724</v>
      </c>
      <c r="L682" s="5" t="s">
        <v>32</v>
      </c>
      <c r="M682" s="212" t="s">
        <v>31</v>
      </c>
      <c r="N682" s="165" t="s">
        <v>10</v>
      </c>
      <c r="O682" s="221" t="s">
        <v>29</v>
      </c>
      <c r="P682" s="221" t="s">
        <v>24</v>
      </c>
      <c r="Q682" s="5"/>
      <c r="R682" s="5"/>
      <c r="S682" s="5"/>
      <c r="T682" s="5"/>
      <c r="U682" s="6"/>
      <c r="V682" s="5"/>
      <c r="W682" s="5"/>
      <c r="X682" s="5"/>
      <c r="Y682" s="5"/>
      <c r="Z682" s="5"/>
      <c r="AA682" s="5" t="s">
        <v>24</v>
      </c>
      <c r="AB682" s="80">
        <f t="shared" si="341"/>
        <v>1</v>
      </c>
      <c r="AC682" s="642"/>
      <c r="AD682" s="7"/>
      <c r="AE682" s="7"/>
      <c r="AF682" s="7"/>
      <c r="AG682" s="7"/>
      <c r="AH682" s="7"/>
      <c r="AI682" s="7"/>
      <c r="AJ682" s="7"/>
      <c r="AK682" s="7"/>
      <c r="AL682" s="7"/>
      <c r="AM682" s="7"/>
      <c r="AN682" s="7"/>
      <c r="AO682" s="7"/>
      <c r="AP682" s="7"/>
      <c r="AQ682" s="7"/>
      <c r="AR682" s="7"/>
      <c r="AS682" s="7"/>
      <c r="AT682" s="7"/>
      <c r="AU682" s="7"/>
      <c r="AV682" s="55"/>
      <c r="AW682" s="7"/>
      <c r="AX682" s="7"/>
      <c r="AY682" s="7"/>
      <c r="AZ682" s="7"/>
      <c r="BA682" s="7"/>
      <c r="BB682" s="7"/>
      <c r="BC682" s="7"/>
      <c r="BD682" s="7"/>
      <c r="BE682" s="7"/>
      <c r="BF682" s="7"/>
      <c r="BG682" s="7"/>
      <c r="BH682" s="7"/>
      <c r="BI682" s="7"/>
      <c r="BJ682" s="7" t="s">
        <v>1183</v>
      </c>
      <c r="BK682" s="7"/>
      <c r="BL682" s="781">
        <v>2</v>
      </c>
      <c r="BM682" s="221">
        <v>2</v>
      </c>
      <c r="BN682" s="221">
        <v>1</v>
      </c>
      <c r="BO682" s="221">
        <v>2</v>
      </c>
      <c r="BP682" s="221">
        <v>2</v>
      </c>
      <c r="BQ682" s="221">
        <v>2</v>
      </c>
      <c r="BR682" s="798">
        <v>2</v>
      </c>
      <c r="BS682" s="226">
        <v>2</v>
      </c>
      <c r="BT682" s="221">
        <v>2</v>
      </c>
      <c r="BU682" s="221">
        <v>2</v>
      </c>
      <c r="BV682" s="221">
        <v>2</v>
      </c>
      <c r="BW682" s="798">
        <v>2</v>
      </c>
      <c r="BX682" s="221">
        <v>1</v>
      </c>
      <c r="BY682" s="798">
        <v>2</v>
      </c>
      <c r="BZ682" s="798">
        <v>2</v>
      </c>
      <c r="CA682" s="221">
        <v>2</v>
      </c>
      <c r="CB682" s="221">
        <v>1</v>
      </c>
      <c r="CC682" s="221">
        <v>2</v>
      </c>
      <c r="CD682" s="337">
        <v>2</v>
      </c>
      <c r="CE682" s="221">
        <v>2</v>
      </c>
      <c r="CF682" s="221">
        <v>2</v>
      </c>
      <c r="CG682" s="221">
        <v>2</v>
      </c>
      <c r="CH682" s="221">
        <v>2</v>
      </c>
      <c r="CI682" s="221">
        <v>2</v>
      </c>
      <c r="CJ682" s="337">
        <v>2</v>
      </c>
      <c r="CK682" s="221">
        <v>2</v>
      </c>
      <c r="CL682" s="222">
        <f t="shared" si="342"/>
        <v>23</v>
      </c>
      <c r="CM682" s="237">
        <f t="shared" si="343"/>
        <v>0.88461538461538458</v>
      </c>
      <c r="CN682" s="222">
        <f t="shared" si="344"/>
        <v>3</v>
      </c>
      <c r="CO682" s="237">
        <f t="shared" si="345"/>
        <v>0.11538461538461539</v>
      </c>
      <c r="CP682" s="222">
        <f t="shared" si="346"/>
        <v>0</v>
      </c>
      <c r="CQ682" s="237">
        <f t="shared" si="347"/>
        <v>0</v>
      </c>
      <c r="CR682" s="222">
        <f t="shared" si="348"/>
        <v>0</v>
      </c>
      <c r="CS682" s="237">
        <f t="shared" si="349"/>
        <v>0</v>
      </c>
      <c r="CT682" s="223">
        <f t="shared" si="350"/>
        <v>1.8846153846153846</v>
      </c>
      <c r="CU682" s="223" t="str">
        <f t="shared" si="351"/>
        <v>Đạt mục tiêu</v>
      </c>
      <c r="CV682" s="5"/>
    </row>
    <row r="683" spans="1:100" s="1" customFormat="1" ht="52">
      <c r="A683" s="227">
        <v>194</v>
      </c>
      <c r="B683" s="217" t="s">
        <v>527</v>
      </c>
      <c r="C683" s="215" t="s">
        <v>28</v>
      </c>
      <c r="D683" s="217" t="s">
        <v>93</v>
      </c>
      <c r="E683" s="215" t="s">
        <v>26</v>
      </c>
      <c r="F683" s="217" t="s">
        <v>93</v>
      </c>
      <c r="G683" s="572" t="s">
        <v>93</v>
      </c>
      <c r="H683" s="572"/>
      <c r="I683" s="550"/>
      <c r="J683" s="107" t="s">
        <v>790</v>
      </c>
      <c r="K683" s="469"/>
      <c r="L683" s="5" t="s">
        <v>32</v>
      </c>
      <c r="M683" s="212" t="s">
        <v>31</v>
      </c>
      <c r="N683" s="165" t="s">
        <v>10</v>
      </c>
      <c r="O683" s="221" t="s">
        <v>29</v>
      </c>
      <c r="P683" s="221" t="s">
        <v>24</v>
      </c>
      <c r="Q683" s="5"/>
      <c r="R683" s="5"/>
      <c r="S683" s="5"/>
      <c r="T683" s="5"/>
      <c r="U683" s="6"/>
      <c r="V683" s="5"/>
      <c r="W683" s="5"/>
      <c r="X683" s="5"/>
      <c r="Y683" s="5"/>
      <c r="Z683" s="5"/>
      <c r="AA683" s="5" t="s">
        <v>24</v>
      </c>
      <c r="AB683" s="80">
        <f t="shared" si="341"/>
        <v>1</v>
      </c>
      <c r="AC683" s="642"/>
      <c r="AD683" s="7"/>
      <c r="AE683" s="7"/>
      <c r="AF683" s="7"/>
      <c r="AG683" s="7"/>
      <c r="AH683" s="7"/>
      <c r="AI683" s="7"/>
      <c r="AJ683" s="7"/>
      <c r="AK683" s="7"/>
      <c r="AL683" s="7"/>
      <c r="AM683" s="7"/>
      <c r="AN683" s="7"/>
      <c r="AO683" s="7"/>
      <c r="AP683" s="7"/>
      <c r="AQ683" s="7"/>
      <c r="AR683" s="7"/>
      <c r="AS683" s="7"/>
      <c r="AT683" s="7"/>
      <c r="AU683" s="7"/>
      <c r="AV683" s="55"/>
      <c r="AW683" s="7"/>
      <c r="AX683" s="7"/>
      <c r="AY683" s="7"/>
      <c r="AZ683" s="7"/>
      <c r="BA683" s="7"/>
      <c r="BB683" s="7"/>
      <c r="BC683" s="7"/>
      <c r="BD683" s="7"/>
      <c r="BE683" s="7"/>
      <c r="BF683" s="7"/>
      <c r="BG683" s="7"/>
      <c r="BH683" s="7"/>
      <c r="BI683" s="7"/>
      <c r="BJ683" s="7" t="s">
        <v>1317</v>
      </c>
      <c r="BK683" s="7"/>
      <c r="BL683" s="781">
        <v>2</v>
      </c>
      <c r="BM683" s="221">
        <v>2</v>
      </c>
      <c r="BN683" s="221">
        <v>2</v>
      </c>
      <c r="BO683" s="221">
        <v>2</v>
      </c>
      <c r="BP683" s="221">
        <v>1</v>
      </c>
      <c r="BQ683" s="221">
        <v>2</v>
      </c>
      <c r="BR683" s="798">
        <v>2</v>
      </c>
      <c r="BS683" s="226">
        <v>2</v>
      </c>
      <c r="BT683" s="221">
        <v>2</v>
      </c>
      <c r="BU683" s="221">
        <v>2</v>
      </c>
      <c r="BV683" s="221">
        <v>2</v>
      </c>
      <c r="BW683" s="798">
        <v>2</v>
      </c>
      <c r="BX683" s="221">
        <v>2</v>
      </c>
      <c r="BY683" s="798">
        <v>2</v>
      </c>
      <c r="BZ683" s="798">
        <v>2</v>
      </c>
      <c r="CA683" s="221">
        <v>2</v>
      </c>
      <c r="CB683" s="221">
        <v>2</v>
      </c>
      <c r="CC683" s="221">
        <v>2</v>
      </c>
      <c r="CD683" s="337">
        <v>2</v>
      </c>
      <c r="CE683" s="221">
        <v>2</v>
      </c>
      <c r="CF683" s="221">
        <v>2</v>
      </c>
      <c r="CG683" s="221">
        <v>2</v>
      </c>
      <c r="CH683" s="221">
        <v>2</v>
      </c>
      <c r="CI683" s="221">
        <v>2</v>
      </c>
      <c r="CJ683" s="337">
        <v>2</v>
      </c>
      <c r="CK683" s="221">
        <v>2</v>
      </c>
      <c r="CL683" s="222">
        <f t="shared" si="342"/>
        <v>25</v>
      </c>
      <c r="CM683" s="237">
        <f t="shared" si="343"/>
        <v>0.96153846153846156</v>
      </c>
      <c r="CN683" s="222">
        <f t="shared" si="344"/>
        <v>1</v>
      </c>
      <c r="CO683" s="237">
        <f t="shared" si="345"/>
        <v>3.8461538461538464E-2</v>
      </c>
      <c r="CP683" s="222">
        <f t="shared" si="346"/>
        <v>0</v>
      </c>
      <c r="CQ683" s="237">
        <f t="shared" si="347"/>
        <v>0</v>
      </c>
      <c r="CR683" s="222">
        <f t="shared" si="348"/>
        <v>0</v>
      </c>
      <c r="CS683" s="237">
        <f t="shared" si="349"/>
        <v>0</v>
      </c>
      <c r="CT683" s="223">
        <f t="shared" si="350"/>
        <v>1.9615384615384615</v>
      </c>
      <c r="CU683" s="223" t="str">
        <f t="shared" si="351"/>
        <v>Đạt mục tiêu</v>
      </c>
      <c r="CV683" s="5"/>
    </row>
    <row r="684" spans="1:100" s="1" customFormat="1" ht="52">
      <c r="A684" s="227">
        <v>195</v>
      </c>
      <c r="B684" s="217" t="s">
        <v>528</v>
      </c>
      <c r="C684" s="215" t="s">
        <v>60</v>
      </c>
      <c r="D684" s="217" t="s">
        <v>92</v>
      </c>
      <c r="E684" s="215" t="s">
        <v>60</v>
      </c>
      <c r="F684" s="217" t="s">
        <v>92</v>
      </c>
      <c r="G684" s="51" t="s">
        <v>359</v>
      </c>
      <c r="H684" s="51"/>
      <c r="I684" s="592"/>
      <c r="J684" s="212"/>
      <c r="K684" s="465"/>
      <c r="L684" s="5" t="s">
        <v>32</v>
      </c>
      <c r="M684" s="212" t="s">
        <v>31</v>
      </c>
      <c r="N684" s="165" t="s">
        <v>10</v>
      </c>
      <c r="O684" s="221" t="s">
        <v>29</v>
      </c>
      <c r="P684" s="221" t="s">
        <v>24</v>
      </c>
      <c r="Q684" s="5"/>
      <c r="R684" s="5"/>
      <c r="S684" s="5"/>
      <c r="T684" s="5"/>
      <c r="U684" s="6"/>
      <c r="V684" s="5"/>
      <c r="W684" s="5"/>
      <c r="X684" s="5"/>
      <c r="Y684" s="5"/>
      <c r="Z684" s="5"/>
      <c r="AA684" s="5" t="s">
        <v>24</v>
      </c>
      <c r="AB684" s="80">
        <f t="shared" si="341"/>
        <v>1</v>
      </c>
      <c r="AC684" s="642"/>
      <c r="AD684" s="7"/>
      <c r="AE684" s="7"/>
      <c r="AF684" s="7"/>
      <c r="AG684" s="7"/>
      <c r="AH684" s="7"/>
      <c r="AI684" s="7"/>
      <c r="AJ684" s="7"/>
      <c r="AK684" s="7"/>
      <c r="AL684" s="7"/>
      <c r="AM684" s="7"/>
      <c r="AN684" s="7"/>
      <c r="AO684" s="7"/>
      <c r="AP684" s="7"/>
      <c r="AQ684" s="7"/>
      <c r="AR684" s="7"/>
      <c r="AS684" s="7"/>
      <c r="AT684" s="7"/>
      <c r="AU684" s="7"/>
      <c r="AV684" s="55"/>
      <c r="AW684" s="7"/>
      <c r="AX684" s="7"/>
      <c r="AY684" s="7"/>
      <c r="AZ684" s="7"/>
      <c r="BA684" s="7"/>
      <c r="BB684" s="7"/>
      <c r="BC684" s="7"/>
      <c r="BD684" s="7"/>
      <c r="BE684" s="7"/>
      <c r="BF684" s="7"/>
      <c r="BG684" s="7"/>
      <c r="BH684" s="7"/>
      <c r="BI684" s="7"/>
      <c r="BJ684" s="7"/>
      <c r="BK684" s="7" t="s">
        <v>1317</v>
      </c>
      <c r="BL684" s="781">
        <v>2</v>
      </c>
      <c r="BM684" s="221">
        <v>2</v>
      </c>
      <c r="BN684" s="221">
        <v>2</v>
      </c>
      <c r="BO684" s="221">
        <v>2</v>
      </c>
      <c r="BP684" s="221">
        <v>2</v>
      </c>
      <c r="BQ684" s="221">
        <v>2</v>
      </c>
      <c r="BR684" s="798">
        <v>2</v>
      </c>
      <c r="BS684" s="226">
        <v>2</v>
      </c>
      <c r="BT684" s="221">
        <v>2</v>
      </c>
      <c r="BU684" s="221">
        <v>2</v>
      </c>
      <c r="BV684" s="221">
        <v>2</v>
      </c>
      <c r="BW684" s="798">
        <v>2</v>
      </c>
      <c r="BX684" s="221">
        <v>2</v>
      </c>
      <c r="BY684" s="798">
        <v>2</v>
      </c>
      <c r="BZ684" s="798">
        <v>2</v>
      </c>
      <c r="CA684" s="221">
        <v>2</v>
      </c>
      <c r="CB684" s="221">
        <v>2</v>
      </c>
      <c r="CC684" s="221">
        <v>2</v>
      </c>
      <c r="CD684" s="337">
        <v>2</v>
      </c>
      <c r="CE684" s="221">
        <v>2</v>
      </c>
      <c r="CF684" s="221">
        <v>2</v>
      </c>
      <c r="CG684" s="221">
        <v>2</v>
      </c>
      <c r="CH684" s="221">
        <v>2</v>
      </c>
      <c r="CI684" s="221">
        <v>2</v>
      </c>
      <c r="CJ684" s="337">
        <v>2</v>
      </c>
      <c r="CK684" s="221">
        <v>2</v>
      </c>
      <c r="CL684" s="222">
        <f t="shared" si="342"/>
        <v>26</v>
      </c>
      <c r="CM684" s="237">
        <f t="shared" si="343"/>
        <v>1</v>
      </c>
      <c r="CN684" s="222">
        <f t="shared" si="344"/>
        <v>0</v>
      </c>
      <c r="CO684" s="237">
        <f t="shared" si="345"/>
        <v>0</v>
      </c>
      <c r="CP684" s="222">
        <f t="shared" si="346"/>
        <v>0</v>
      </c>
      <c r="CQ684" s="237">
        <f t="shared" si="347"/>
        <v>0</v>
      </c>
      <c r="CR684" s="222">
        <f t="shared" si="348"/>
        <v>0</v>
      </c>
      <c r="CS684" s="237">
        <f t="shared" si="349"/>
        <v>0</v>
      </c>
      <c r="CT684" s="223">
        <f t="shared" si="350"/>
        <v>2</v>
      </c>
      <c r="CU684" s="223" t="str">
        <f t="shared" si="351"/>
        <v>Đạt mục tiêu</v>
      </c>
      <c r="CV684" s="5"/>
    </row>
    <row r="685" spans="1:100" s="302" customFormat="1" ht="16.5">
      <c r="A685" s="995"/>
      <c r="B685" s="1121" t="s">
        <v>396</v>
      </c>
      <c r="C685" s="1061"/>
      <c r="D685" s="1061"/>
      <c r="E685" s="1061"/>
      <c r="F685" s="1121"/>
      <c r="G685" s="1121"/>
      <c r="H685" s="1121"/>
      <c r="I685" s="1121"/>
      <c r="J685" s="1061"/>
      <c r="K685" s="1061"/>
      <c r="L685" s="1121"/>
      <c r="M685" s="1121"/>
      <c r="N685" s="1061"/>
      <c r="O685" s="1061"/>
      <c r="P685" s="1200"/>
      <c r="Q685" s="83" t="s">
        <v>38</v>
      </c>
      <c r="R685" s="300" t="s">
        <v>38</v>
      </c>
      <c r="S685" s="300" t="s">
        <v>38</v>
      </c>
      <c r="T685" s="300" t="s">
        <v>38</v>
      </c>
      <c r="U685" s="301" t="s">
        <v>38</v>
      </c>
      <c r="V685" s="300" t="s">
        <v>38</v>
      </c>
      <c r="W685" s="407" t="s">
        <v>38</v>
      </c>
      <c r="X685" s="367" t="s">
        <v>38</v>
      </c>
      <c r="Y685" s="300" t="s">
        <v>38</v>
      </c>
      <c r="Z685" s="300" t="s">
        <v>38</v>
      </c>
      <c r="AA685" s="300" t="s">
        <v>38</v>
      </c>
      <c r="AB685" s="296" t="s">
        <v>38</v>
      </c>
      <c r="AC685" s="647" t="s">
        <v>38</v>
      </c>
      <c r="AD685" s="83" t="s">
        <v>38</v>
      </c>
      <c r="AE685" s="83" t="s">
        <v>38</v>
      </c>
      <c r="AF685" s="83" t="s">
        <v>38</v>
      </c>
      <c r="AG685" s="296" t="s">
        <v>38</v>
      </c>
      <c r="AH685" s="296" t="s">
        <v>38</v>
      </c>
      <c r="AI685" s="296" t="s">
        <v>38</v>
      </c>
      <c r="AJ685" s="296" t="s">
        <v>38</v>
      </c>
      <c r="AK685" s="296" t="s">
        <v>38</v>
      </c>
      <c r="AL685" s="296" t="s">
        <v>38</v>
      </c>
      <c r="AM685" s="296" t="s">
        <v>38</v>
      </c>
      <c r="AN685" s="296" t="s">
        <v>38</v>
      </c>
      <c r="AO685" s="296" t="s">
        <v>38</v>
      </c>
      <c r="AP685" s="296" t="s">
        <v>38</v>
      </c>
      <c r="AQ685" s="296" t="s">
        <v>38</v>
      </c>
      <c r="AR685" s="296" t="s">
        <v>38</v>
      </c>
      <c r="AS685" s="296" t="s">
        <v>38</v>
      </c>
      <c r="AT685" s="296" t="s">
        <v>38</v>
      </c>
      <c r="AU685" s="296" t="s">
        <v>38</v>
      </c>
      <c r="AV685" s="296" t="s">
        <v>38</v>
      </c>
      <c r="AW685" s="296" t="s">
        <v>38</v>
      </c>
      <c r="AX685" s="296" t="s">
        <v>38</v>
      </c>
      <c r="AY685" s="192"/>
      <c r="AZ685" s="192"/>
      <c r="BA685" s="192" t="s">
        <v>38</v>
      </c>
      <c r="BB685" s="192" t="s">
        <v>38</v>
      </c>
      <c r="BC685" s="192" t="s">
        <v>38</v>
      </c>
      <c r="BD685" s="192" t="s">
        <v>38</v>
      </c>
      <c r="BE685" s="296" t="s">
        <v>38</v>
      </c>
      <c r="BF685" s="296" t="s">
        <v>38</v>
      </c>
      <c r="BG685" s="296" t="s">
        <v>38</v>
      </c>
      <c r="BH685" s="296" t="s">
        <v>38</v>
      </c>
      <c r="BI685" s="296" t="s">
        <v>38</v>
      </c>
      <c r="BJ685" s="296" t="s">
        <v>38</v>
      </c>
      <c r="BK685" s="296" t="s">
        <v>38</v>
      </c>
      <c r="BL685" s="784" t="s">
        <v>38</v>
      </c>
      <c r="BM685" s="296" t="s">
        <v>38</v>
      </c>
      <c r="BN685" s="296" t="s">
        <v>38</v>
      </c>
      <c r="BO685" s="296" t="s">
        <v>38</v>
      </c>
      <c r="BP685" s="296" t="s">
        <v>38</v>
      </c>
      <c r="BQ685" s="296" t="s">
        <v>38</v>
      </c>
      <c r="BR685" s="800" t="s">
        <v>38</v>
      </c>
      <c r="BS685" s="296" t="s">
        <v>38</v>
      </c>
      <c r="BT685" s="296" t="s">
        <v>38</v>
      </c>
      <c r="BU685" s="296" t="s">
        <v>38</v>
      </c>
      <c r="BV685" s="296" t="s">
        <v>38</v>
      </c>
      <c r="BW685" s="800" t="s">
        <v>38</v>
      </c>
      <c r="BX685" s="296" t="s">
        <v>38</v>
      </c>
      <c r="BY685" s="800" t="s">
        <v>38</v>
      </c>
      <c r="BZ685" s="800" t="s">
        <v>38</v>
      </c>
      <c r="CA685" s="296" t="s">
        <v>38</v>
      </c>
      <c r="CB685" s="296" t="s">
        <v>38</v>
      </c>
      <c r="CC685" s="296" t="s">
        <v>38</v>
      </c>
      <c r="CD685" s="296" t="s">
        <v>38</v>
      </c>
      <c r="CE685" s="296" t="s">
        <v>38</v>
      </c>
      <c r="CF685" s="296" t="s">
        <v>38</v>
      </c>
      <c r="CG685" s="296" t="s">
        <v>38</v>
      </c>
      <c r="CH685" s="296" t="s">
        <v>38</v>
      </c>
      <c r="CI685" s="296" t="s">
        <v>38</v>
      </c>
      <c r="CJ685" s="296" t="s">
        <v>38</v>
      </c>
      <c r="CK685" s="296" t="s">
        <v>38</v>
      </c>
      <c r="CL685" s="296" t="s">
        <v>38</v>
      </c>
      <c r="CM685" s="296" t="s">
        <v>38</v>
      </c>
      <c r="CN685" s="296" t="s">
        <v>38</v>
      </c>
      <c r="CO685" s="296" t="s">
        <v>38</v>
      </c>
      <c r="CP685" s="296" t="s">
        <v>38</v>
      </c>
      <c r="CQ685" s="296" t="s">
        <v>38</v>
      </c>
      <c r="CR685" s="296" t="s">
        <v>38</v>
      </c>
      <c r="CS685" s="296" t="s">
        <v>38</v>
      </c>
      <c r="CT685" s="296" t="s">
        <v>38</v>
      </c>
      <c r="CU685" s="296" t="s">
        <v>38</v>
      </c>
      <c r="CV685" s="423" t="s">
        <v>38</v>
      </c>
    </row>
    <row r="686" spans="1:100" s="302" customFormat="1" ht="16.5">
      <c r="A686" s="995"/>
      <c r="B686" s="1121" t="s">
        <v>91</v>
      </c>
      <c r="C686" s="1061"/>
      <c r="D686" s="1061"/>
      <c r="E686" s="1061"/>
      <c r="F686" s="1121"/>
      <c r="G686" s="1121"/>
      <c r="H686" s="1121"/>
      <c r="I686" s="1121"/>
      <c r="J686" s="1061"/>
      <c r="K686" s="1061"/>
      <c r="L686" s="1121"/>
      <c r="M686" s="1121"/>
      <c r="N686" s="1061"/>
      <c r="O686" s="1061"/>
      <c r="P686" s="1200"/>
      <c r="Q686" s="83" t="s">
        <v>38</v>
      </c>
      <c r="R686" s="300" t="s">
        <v>38</v>
      </c>
      <c r="S686" s="300" t="s">
        <v>38</v>
      </c>
      <c r="T686" s="300" t="s">
        <v>38</v>
      </c>
      <c r="U686" s="301" t="s">
        <v>38</v>
      </c>
      <c r="V686" s="300" t="s">
        <v>38</v>
      </c>
      <c r="W686" s="407" t="s">
        <v>38</v>
      </c>
      <c r="X686" s="367" t="s">
        <v>38</v>
      </c>
      <c r="Y686" s="300" t="s">
        <v>38</v>
      </c>
      <c r="Z686" s="300" t="s">
        <v>38</v>
      </c>
      <c r="AA686" s="300" t="s">
        <v>38</v>
      </c>
      <c r="AB686" s="296" t="s">
        <v>38</v>
      </c>
      <c r="AC686" s="647" t="s">
        <v>38</v>
      </c>
      <c r="AD686" s="83" t="s">
        <v>38</v>
      </c>
      <c r="AE686" s="83" t="s">
        <v>38</v>
      </c>
      <c r="AF686" s="83" t="s">
        <v>38</v>
      </c>
      <c r="AG686" s="296" t="s">
        <v>38</v>
      </c>
      <c r="AH686" s="296" t="s">
        <v>38</v>
      </c>
      <c r="AI686" s="296" t="s">
        <v>38</v>
      </c>
      <c r="AJ686" s="296" t="s">
        <v>38</v>
      </c>
      <c r="AK686" s="296" t="s">
        <v>38</v>
      </c>
      <c r="AL686" s="296" t="s">
        <v>38</v>
      </c>
      <c r="AM686" s="296" t="s">
        <v>38</v>
      </c>
      <c r="AN686" s="296" t="s">
        <v>38</v>
      </c>
      <c r="AO686" s="296" t="s">
        <v>38</v>
      </c>
      <c r="AP686" s="296" t="s">
        <v>38</v>
      </c>
      <c r="AQ686" s="296" t="s">
        <v>38</v>
      </c>
      <c r="AR686" s="296" t="s">
        <v>38</v>
      </c>
      <c r="AS686" s="296" t="s">
        <v>38</v>
      </c>
      <c r="AT686" s="296" t="s">
        <v>38</v>
      </c>
      <c r="AU686" s="296" t="s">
        <v>38</v>
      </c>
      <c r="AV686" s="296" t="s">
        <v>38</v>
      </c>
      <c r="AW686" s="296" t="s">
        <v>38</v>
      </c>
      <c r="AX686" s="296" t="s">
        <v>38</v>
      </c>
      <c r="AY686" s="192"/>
      <c r="AZ686" s="192"/>
      <c r="BA686" s="192" t="s">
        <v>38</v>
      </c>
      <c r="BB686" s="192" t="s">
        <v>38</v>
      </c>
      <c r="BC686" s="192" t="s">
        <v>38</v>
      </c>
      <c r="BD686" s="192" t="s">
        <v>38</v>
      </c>
      <c r="BE686" s="296" t="s">
        <v>38</v>
      </c>
      <c r="BF686" s="296" t="s">
        <v>38</v>
      </c>
      <c r="BG686" s="296" t="s">
        <v>38</v>
      </c>
      <c r="BH686" s="296" t="s">
        <v>38</v>
      </c>
      <c r="BI686" s="296" t="s">
        <v>38</v>
      </c>
      <c r="BJ686" s="296" t="s">
        <v>38</v>
      </c>
      <c r="BK686" s="296" t="s">
        <v>38</v>
      </c>
      <c r="BL686" s="784" t="s">
        <v>38</v>
      </c>
      <c r="BM686" s="296" t="s">
        <v>38</v>
      </c>
      <c r="BN686" s="296" t="s">
        <v>38</v>
      </c>
      <c r="BO686" s="296" t="s">
        <v>38</v>
      </c>
      <c r="BP686" s="296" t="s">
        <v>38</v>
      </c>
      <c r="BQ686" s="296" t="s">
        <v>38</v>
      </c>
      <c r="BR686" s="800" t="s">
        <v>38</v>
      </c>
      <c r="BS686" s="296" t="s">
        <v>38</v>
      </c>
      <c r="BT686" s="296" t="s">
        <v>38</v>
      </c>
      <c r="BU686" s="296" t="s">
        <v>38</v>
      </c>
      <c r="BV686" s="296" t="s">
        <v>38</v>
      </c>
      <c r="BW686" s="800" t="s">
        <v>38</v>
      </c>
      <c r="BX686" s="296" t="s">
        <v>38</v>
      </c>
      <c r="BY686" s="800" t="s">
        <v>38</v>
      </c>
      <c r="BZ686" s="800" t="s">
        <v>38</v>
      </c>
      <c r="CA686" s="296" t="s">
        <v>38</v>
      </c>
      <c r="CB686" s="296" t="s">
        <v>38</v>
      </c>
      <c r="CC686" s="296" t="s">
        <v>38</v>
      </c>
      <c r="CD686" s="296" t="s">
        <v>38</v>
      </c>
      <c r="CE686" s="296" t="s">
        <v>38</v>
      </c>
      <c r="CF686" s="296" t="s">
        <v>38</v>
      </c>
      <c r="CG686" s="296" t="s">
        <v>38</v>
      </c>
      <c r="CH686" s="296" t="s">
        <v>38</v>
      </c>
      <c r="CI686" s="296" t="s">
        <v>38</v>
      </c>
      <c r="CJ686" s="296" t="s">
        <v>38</v>
      </c>
      <c r="CK686" s="296" t="s">
        <v>38</v>
      </c>
      <c r="CL686" s="296" t="s">
        <v>38</v>
      </c>
      <c r="CM686" s="296" t="s">
        <v>38</v>
      </c>
      <c r="CN686" s="296" t="s">
        <v>38</v>
      </c>
      <c r="CO686" s="296" t="s">
        <v>38</v>
      </c>
      <c r="CP686" s="296" t="s">
        <v>38</v>
      </c>
      <c r="CQ686" s="296" t="s">
        <v>38</v>
      </c>
      <c r="CR686" s="296" t="s">
        <v>38</v>
      </c>
      <c r="CS686" s="296" t="s">
        <v>38</v>
      </c>
      <c r="CT686" s="296" t="s">
        <v>38</v>
      </c>
      <c r="CU686" s="296" t="s">
        <v>38</v>
      </c>
      <c r="CV686" s="423" t="s">
        <v>38</v>
      </c>
    </row>
    <row r="687" spans="1:100" s="302" customFormat="1" ht="16.5">
      <c r="A687" s="995"/>
      <c r="B687" s="1121" t="s">
        <v>90</v>
      </c>
      <c r="C687" s="1061"/>
      <c r="D687" s="1061"/>
      <c r="E687" s="1061"/>
      <c r="F687" s="1121"/>
      <c r="G687" s="1121"/>
      <c r="H687" s="1121"/>
      <c r="I687" s="1121"/>
      <c r="J687" s="1061"/>
      <c r="K687" s="1061"/>
      <c r="L687" s="1121"/>
      <c r="M687" s="1121"/>
      <c r="N687" s="1061"/>
      <c r="O687" s="1061"/>
      <c r="P687" s="1200"/>
      <c r="Q687" s="83" t="s">
        <v>38</v>
      </c>
      <c r="R687" s="300" t="s">
        <v>38</v>
      </c>
      <c r="S687" s="300" t="s">
        <v>38</v>
      </c>
      <c r="T687" s="300" t="s">
        <v>38</v>
      </c>
      <c r="U687" s="301" t="s">
        <v>38</v>
      </c>
      <c r="V687" s="300" t="s">
        <v>38</v>
      </c>
      <c r="W687" s="407" t="s">
        <v>38</v>
      </c>
      <c r="X687" s="367" t="s">
        <v>38</v>
      </c>
      <c r="Y687" s="300" t="s">
        <v>38</v>
      </c>
      <c r="Z687" s="300"/>
      <c r="AA687" s="300" t="s">
        <v>38</v>
      </c>
      <c r="AB687" s="296" t="s">
        <v>38</v>
      </c>
      <c r="AC687" s="647" t="s">
        <v>38</v>
      </c>
      <c r="AD687" s="83" t="s">
        <v>38</v>
      </c>
      <c r="AE687" s="83" t="s">
        <v>38</v>
      </c>
      <c r="AF687" s="83" t="s">
        <v>38</v>
      </c>
      <c r="AG687" s="296" t="s">
        <v>38</v>
      </c>
      <c r="AH687" s="296" t="s">
        <v>38</v>
      </c>
      <c r="AI687" s="296" t="s">
        <v>38</v>
      </c>
      <c r="AJ687" s="296" t="s">
        <v>38</v>
      </c>
      <c r="AK687" s="296" t="s">
        <v>38</v>
      </c>
      <c r="AL687" s="296" t="s">
        <v>38</v>
      </c>
      <c r="AM687" s="296" t="s">
        <v>38</v>
      </c>
      <c r="AN687" s="296" t="s">
        <v>38</v>
      </c>
      <c r="AO687" s="296" t="s">
        <v>38</v>
      </c>
      <c r="AP687" s="296" t="s">
        <v>38</v>
      </c>
      <c r="AQ687" s="296" t="s">
        <v>38</v>
      </c>
      <c r="AR687" s="296" t="s">
        <v>38</v>
      </c>
      <c r="AS687" s="296" t="s">
        <v>38</v>
      </c>
      <c r="AT687" s="296" t="s">
        <v>38</v>
      </c>
      <c r="AU687" s="296" t="s">
        <v>38</v>
      </c>
      <c r="AV687" s="296" t="s">
        <v>38</v>
      </c>
      <c r="AW687" s="296" t="s">
        <v>38</v>
      </c>
      <c r="AX687" s="296" t="s">
        <v>38</v>
      </c>
      <c r="AY687" s="192"/>
      <c r="AZ687" s="192"/>
      <c r="BA687" s="192" t="s">
        <v>38</v>
      </c>
      <c r="BB687" s="192" t="s">
        <v>38</v>
      </c>
      <c r="BC687" s="192" t="s">
        <v>38</v>
      </c>
      <c r="BD687" s="192" t="s">
        <v>38</v>
      </c>
      <c r="BE687" s="296" t="s">
        <v>38</v>
      </c>
      <c r="BF687" s="296" t="s">
        <v>38</v>
      </c>
      <c r="BG687" s="296" t="s">
        <v>38</v>
      </c>
      <c r="BH687" s="296" t="s">
        <v>38</v>
      </c>
      <c r="BI687" s="296" t="s">
        <v>38</v>
      </c>
      <c r="BJ687" s="296" t="s">
        <v>38</v>
      </c>
      <c r="BK687" s="296" t="s">
        <v>38</v>
      </c>
      <c r="BL687" s="784" t="s">
        <v>38</v>
      </c>
      <c r="BM687" s="296" t="s">
        <v>38</v>
      </c>
      <c r="BN687" s="296" t="s">
        <v>38</v>
      </c>
      <c r="BO687" s="296" t="s">
        <v>38</v>
      </c>
      <c r="BP687" s="296" t="s">
        <v>38</v>
      </c>
      <c r="BQ687" s="296" t="s">
        <v>38</v>
      </c>
      <c r="BR687" s="800" t="s">
        <v>38</v>
      </c>
      <c r="BS687" s="296" t="s">
        <v>38</v>
      </c>
      <c r="BT687" s="296" t="s">
        <v>38</v>
      </c>
      <c r="BU687" s="296" t="s">
        <v>38</v>
      </c>
      <c r="BV687" s="296" t="s">
        <v>38</v>
      </c>
      <c r="BW687" s="800" t="s">
        <v>38</v>
      </c>
      <c r="BX687" s="296" t="s">
        <v>38</v>
      </c>
      <c r="BY687" s="800" t="s">
        <v>38</v>
      </c>
      <c r="BZ687" s="800" t="s">
        <v>38</v>
      </c>
      <c r="CA687" s="296" t="s">
        <v>38</v>
      </c>
      <c r="CB687" s="296" t="s">
        <v>38</v>
      </c>
      <c r="CC687" s="296" t="s">
        <v>38</v>
      </c>
      <c r="CD687" s="296" t="s">
        <v>38</v>
      </c>
      <c r="CE687" s="296" t="s">
        <v>38</v>
      </c>
      <c r="CF687" s="296" t="s">
        <v>38</v>
      </c>
      <c r="CG687" s="296" t="s">
        <v>38</v>
      </c>
      <c r="CH687" s="296" t="s">
        <v>38</v>
      </c>
      <c r="CI687" s="296" t="s">
        <v>38</v>
      </c>
      <c r="CJ687" s="296" t="s">
        <v>38</v>
      </c>
      <c r="CK687" s="296" t="s">
        <v>38</v>
      </c>
      <c r="CL687" s="296" t="s">
        <v>38</v>
      </c>
      <c r="CM687" s="296" t="s">
        <v>38</v>
      </c>
      <c r="CN687" s="296" t="s">
        <v>38</v>
      </c>
      <c r="CO687" s="296" t="s">
        <v>38</v>
      </c>
      <c r="CP687" s="296" t="s">
        <v>38</v>
      </c>
      <c r="CQ687" s="296" t="s">
        <v>38</v>
      </c>
      <c r="CR687" s="296" t="s">
        <v>38</v>
      </c>
      <c r="CS687" s="296" t="s">
        <v>38</v>
      </c>
      <c r="CT687" s="296" t="s">
        <v>38</v>
      </c>
      <c r="CU687" s="296" t="s">
        <v>38</v>
      </c>
      <c r="CV687" s="423" t="s">
        <v>38</v>
      </c>
    </row>
    <row r="688" spans="1:100" s="1" customFormat="1" ht="84">
      <c r="A688" s="1036">
        <v>196</v>
      </c>
      <c r="B688" s="1044" t="s">
        <v>1009</v>
      </c>
      <c r="C688" s="1033" t="s">
        <v>28</v>
      </c>
      <c r="D688" s="1024" t="s">
        <v>89</v>
      </c>
      <c r="E688" s="1033" t="s">
        <v>60</v>
      </c>
      <c r="F688" s="1044" t="s">
        <v>1010</v>
      </c>
      <c r="G688" s="51" t="s">
        <v>1695</v>
      </c>
      <c r="H688" s="51"/>
      <c r="I688" s="592"/>
      <c r="J688" s="38"/>
      <c r="K688" s="468" t="s">
        <v>1696</v>
      </c>
      <c r="L688" s="5" t="s">
        <v>32</v>
      </c>
      <c r="M688" s="212" t="s">
        <v>31</v>
      </c>
      <c r="N688" s="215" t="s">
        <v>9</v>
      </c>
      <c r="O688" s="221" t="s">
        <v>29</v>
      </c>
      <c r="P688" s="221" t="s">
        <v>24</v>
      </c>
      <c r="Q688" s="5"/>
      <c r="R688" s="5" t="s">
        <v>24</v>
      </c>
      <c r="S688" s="5"/>
      <c r="T688" s="5"/>
      <c r="U688" s="6"/>
      <c r="V688" s="5"/>
      <c r="W688" s="5"/>
      <c r="X688" s="5"/>
      <c r="Y688" s="5"/>
      <c r="Z688" s="5"/>
      <c r="AA688" s="5"/>
      <c r="AB688" s="80">
        <f>COUNTIF($Q688:$AA688,"x")</f>
        <v>1</v>
      </c>
      <c r="AC688" s="642"/>
      <c r="AD688" s="7"/>
      <c r="AE688" s="7"/>
      <c r="AF688" s="7"/>
      <c r="AG688" s="7" t="s">
        <v>1316</v>
      </c>
      <c r="AH688" s="7" t="s">
        <v>1316</v>
      </c>
      <c r="AI688" s="7" t="s">
        <v>1316</v>
      </c>
      <c r="AJ688" s="7"/>
      <c r="AK688" s="7"/>
      <c r="AL688" s="7"/>
      <c r="AM688" s="7"/>
      <c r="AN688" s="7"/>
      <c r="AO688" s="7"/>
      <c r="AP688" s="7"/>
      <c r="AQ688" s="7"/>
      <c r="AR688" s="7"/>
      <c r="AS688" s="7"/>
      <c r="AT688" s="7"/>
      <c r="AU688" s="7"/>
      <c r="AV688" s="55"/>
      <c r="AW688" s="7"/>
      <c r="AX688" s="7"/>
      <c r="AY688" s="7"/>
      <c r="AZ688" s="7"/>
      <c r="BA688" s="7"/>
      <c r="BB688" s="7"/>
      <c r="BC688" s="7"/>
      <c r="BD688" s="7"/>
      <c r="BE688" s="7"/>
      <c r="BF688" s="7"/>
      <c r="BG688" s="7"/>
      <c r="BH688" s="7"/>
      <c r="BI688" s="7"/>
      <c r="BJ688" s="7"/>
      <c r="BK688" s="7"/>
      <c r="BL688" s="781">
        <v>2</v>
      </c>
      <c r="BM688" s="221">
        <v>2</v>
      </c>
      <c r="BN688" s="221">
        <v>2</v>
      </c>
      <c r="BO688" s="221">
        <v>2</v>
      </c>
      <c r="BP688" s="221">
        <v>2</v>
      </c>
      <c r="BQ688" s="221">
        <v>2</v>
      </c>
      <c r="BR688" s="798">
        <v>2</v>
      </c>
      <c r="BS688" s="226">
        <v>2</v>
      </c>
      <c r="BT688" s="221">
        <v>2</v>
      </c>
      <c r="BU688" s="221">
        <v>2</v>
      </c>
      <c r="BV688" s="221">
        <v>2</v>
      </c>
      <c r="BW688" s="798">
        <v>1</v>
      </c>
      <c r="BX688" s="221">
        <v>2</v>
      </c>
      <c r="BY688" s="798">
        <v>2</v>
      </c>
      <c r="BZ688" s="798">
        <v>2</v>
      </c>
      <c r="CA688" s="221">
        <v>2</v>
      </c>
      <c r="CB688" s="221">
        <v>2</v>
      </c>
      <c r="CC688" s="221">
        <v>2</v>
      </c>
      <c r="CD688" s="337">
        <v>2</v>
      </c>
      <c r="CE688" s="221">
        <v>2</v>
      </c>
      <c r="CF688" s="221">
        <v>2</v>
      </c>
      <c r="CG688" s="221">
        <v>2</v>
      </c>
      <c r="CH688" s="221">
        <v>2</v>
      </c>
      <c r="CI688" s="221">
        <v>2</v>
      </c>
      <c r="CJ688" s="337">
        <v>2</v>
      </c>
      <c r="CK688" s="221">
        <v>2</v>
      </c>
      <c r="CL688" s="222">
        <f>COUNTIF(BL688:CK688,"2")</f>
        <v>25</v>
      </c>
      <c r="CM688" s="237">
        <f t="shared" ref="CM688:CM721" si="352">CL688/(CL688+CN688+CP688+CR688)</f>
        <v>0.96153846153846156</v>
      </c>
      <c r="CN688" s="222">
        <f>COUNTIF(BL688:CK688,"1")</f>
        <v>1</v>
      </c>
      <c r="CO688" s="237">
        <f t="shared" ref="CO688:CO721" si="353">CN688/(CL688+CN688+CP688+CR688)</f>
        <v>3.8461538461538464E-2</v>
      </c>
      <c r="CP688" s="222">
        <f>COUNTIF(BL688:CK688,"0")</f>
        <v>0</v>
      </c>
      <c r="CQ688" s="237">
        <f t="shared" ref="CQ688:CQ721" si="354">CP688/(CL688+CN688+CP688+CR688)</f>
        <v>0</v>
      </c>
      <c r="CR688" s="222">
        <f>COUNTIF(BL688:CK688,"KĐG")</f>
        <v>0</v>
      </c>
      <c r="CS688" s="237">
        <f t="shared" ref="CS688:CS721" si="355">CR688/(CL688+CN688+CP688+CR688)</f>
        <v>0</v>
      </c>
      <c r="CT688" s="223">
        <f t="shared" ref="CT688:CT721" si="356">(((CL688*2)+(CN688*1)+(CP688*0)))/(CL688+CN688+CP688)</f>
        <v>1.9615384615384615</v>
      </c>
      <c r="CU688" s="223" t="str">
        <f t="shared" ref="CU688:CU721" si="357">IF(CS688&gt;=50%,"KĐG",IF(CT688&gt;=1.6,"Đạt mục tiêu",IF(CT688&gt;=1,"Cần cố gắng","Chưa đạt")))</f>
        <v>Đạt mục tiêu</v>
      </c>
      <c r="CV688" s="5"/>
    </row>
    <row r="689" spans="1:100" s="1" customFormat="1" ht="62">
      <c r="A689" s="1036"/>
      <c r="B689" s="1024"/>
      <c r="C689" s="1033"/>
      <c r="D689" s="1024"/>
      <c r="E689" s="1033"/>
      <c r="F689" s="1024"/>
      <c r="G689" s="51" t="s">
        <v>440</v>
      </c>
      <c r="H689" s="51"/>
      <c r="I689" s="592"/>
      <c r="J689" s="38"/>
      <c r="K689" s="484"/>
      <c r="L689" s="16" t="s">
        <v>32</v>
      </c>
      <c r="M689" s="212" t="s">
        <v>31</v>
      </c>
      <c r="N689" s="215" t="s">
        <v>9</v>
      </c>
      <c r="O689" s="221" t="s">
        <v>29</v>
      </c>
      <c r="P689" s="221" t="s">
        <v>24</v>
      </c>
      <c r="Q689" s="5"/>
      <c r="R689" s="5"/>
      <c r="S689" s="5" t="s">
        <v>24</v>
      </c>
      <c r="T689" s="5"/>
      <c r="U689" s="6"/>
      <c r="V689" s="5"/>
      <c r="W689" s="5"/>
      <c r="X689" s="5"/>
      <c r="Y689" s="5"/>
      <c r="Z689" s="5"/>
      <c r="AA689" s="5"/>
      <c r="AB689" s="80">
        <f>COUNTIF($Q689:$AA689,"x")</f>
        <v>1</v>
      </c>
      <c r="AC689" s="642"/>
      <c r="AD689" s="7"/>
      <c r="AE689" s="7"/>
      <c r="AF689" s="7"/>
      <c r="AG689" s="7"/>
      <c r="AH689" s="7"/>
      <c r="AI689" s="7"/>
      <c r="AJ689" s="7"/>
      <c r="AK689" s="7" t="s">
        <v>1404</v>
      </c>
      <c r="AL689" s="7" t="s">
        <v>1404</v>
      </c>
      <c r="AM689" s="7"/>
      <c r="AN689" s="7"/>
      <c r="AO689" s="7"/>
      <c r="AP689" s="7"/>
      <c r="AQ689" s="7"/>
      <c r="AR689" s="7"/>
      <c r="AS689" s="7"/>
      <c r="AT689" s="7"/>
      <c r="AU689" s="7"/>
      <c r="AV689" s="55"/>
      <c r="AW689" s="7"/>
      <c r="AX689" s="7"/>
      <c r="AY689" s="7"/>
      <c r="AZ689" s="7"/>
      <c r="BA689" s="7"/>
      <c r="BB689" s="7"/>
      <c r="BC689" s="7"/>
      <c r="BD689" s="7"/>
      <c r="BE689" s="7"/>
      <c r="BF689" s="7"/>
      <c r="BG689" s="7"/>
      <c r="BH689" s="7"/>
      <c r="BI689" s="7"/>
      <c r="BJ689" s="7"/>
      <c r="BK689" s="7"/>
      <c r="BL689" s="781">
        <v>2</v>
      </c>
      <c r="BM689" s="221">
        <v>2</v>
      </c>
      <c r="BN689" s="221">
        <v>2</v>
      </c>
      <c r="BO689" s="221">
        <v>2</v>
      </c>
      <c r="BP689" s="221">
        <v>2</v>
      </c>
      <c r="BQ689" s="221">
        <v>2</v>
      </c>
      <c r="BR689" s="798">
        <v>2</v>
      </c>
      <c r="BS689" s="226">
        <v>2</v>
      </c>
      <c r="BT689" s="221">
        <v>2</v>
      </c>
      <c r="BU689" s="221">
        <v>2</v>
      </c>
      <c r="BV689" s="221">
        <v>2</v>
      </c>
      <c r="BW689" s="798">
        <v>2</v>
      </c>
      <c r="BX689" s="221">
        <v>2</v>
      </c>
      <c r="BY689" s="798">
        <v>2</v>
      </c>
      <c r="BZ689" s="798">
        <v>2</v>
      </c>
      <c r="CA689" s="221">
        <v>2</v>
      </c>
      <c r="CB689" s="221">
        <v>2</v>
      </c>
      <c r="CC689" s="221">
        <v>2</v>
      </c>
      <c r="CD689" s="337">
        <v>2</v>
      </c>
      <c r="CE689" s="221">
        <v>2</v>
      </c>
      <c r="CF689" s="221">
        <v>2</v>
      </c>
      <c r="CG689" s="221">
        <v>2</v>
      </c>
      <c r="CH689" s="221">
        <v>2</v>
      </c>
      <c r="CI689" s="221">
        <v>2</v>
      </c>
      <c r="CJ689" s="337">
        <v>2</v>
      </c>
      <c r="CK689" s="221">
        <v>2</v>
      </c>
      <c r="CL689" s="222">
        <f>COUNTIF(BL689:CK689,"2")</f>
        <v>26</v>
      </c>
      <c r="CM689" s="237">
        <f t="shared" si="352"/>
        <v>1</v>
      </c>
      <c r="CN689" s="222">
        <f>COUNTIF(BL689:CK689,"1")</f>
        <v>0</v>
      </c>
      <c r="CO689" s="237">
        <f t="shared" si="353"/>
        <v>0</v>
      </c>
      <c r="CP689" s="222">
        <f>COUNTIF(BL689:CK689,"0")</f>
        <v>0</v>
      </c>
      <c r="CQ689" s="237">
        <f t="shared" si="354"/>
        <v>0</v>
      </c>
      <c r="CR689" s="222">
        <f>COUNTIF(BL689:CK689,"KĐG")</f>
        <v>0</v>
      </c>
      <c r="CS689" s="237">
        <f t="shared" si="355"/>
        <v>0</v>
      </c>
      <c r="CT689" s="223">
        <f t="shared" si="356"/>
        <v>2</v>
      </c>
      <c r="CU689" s="223" t="str">
        <f t="shared" si="357"/>
        <v>Đạt mục tiêu</v>
      </c>
      <c r="CV689" s="5"/>
    </row>
    <row r="690" spans="1:100" s="1" customFormat="1" ht="84">
      <c r="A690" s="227">
        <v>197</v>
      </c>
      <c r="B690" s="220" t="s">
        <v>1338</v>
      </c>
      <c r="C690" s="215" t="s">
        <v>28</v>
      </c>
      <c r="D690" s="217" t="s">
        <v>88</v>
      </c>
      <c r="E690" s="215" t="s">
        <v>26</v>
      </c>
      <c r="F690" s="220" t="s">
        <v>1337</v>
      </c>
      <c r="G690" s="145" t="s">
        <v>1294</v>
      </c>
      <c r="H690" s="145"/>
      <c r="I690" s="610"/>
      <c r="J690" s="38"/>
      <c r="K690" s="468" t="s">
        <v>1688</v>
      </c>
      <c r="L690" s="5" t="s">
        <v>32</v>
      </c>
      <c r="M690" s="212" t="s">
        <v>31</v>
      </c>
      <c r="N690" s="215" t="s">
        <v>9</v>
      </c>
      <c r="O690" s="221" t="s">
        <v>29</v>
      </c>
      <c r="P690" s="221" t="s">
        <v>24</v>
      </c>
      <c r="Q690" s="5" t="s">
        <v>24</v>
      </c>
      <c r="R690" s="5"/>
      <c r="S690" s="5"/>
      <c r="T690" s="5"/>
      <c r="U690" s="6"/>
      <c r="V690" s="5"/>
      <c r="W690" s="5"/>
      <c r="X690" s="5"/>
      <c r="Y690" s="5"/>
      <c r="Z690" s="5"/>
      <c r="AA690" s="5"/>
      <c r="AB690" s="80">
        <f>COUNTIF($Q690:$AA690,"x")</f>
        <v>1</v>
      </c>
      <c r="AC690" s="565"/>
      <c r="AD690" s="5"/>
      <c r="AE690" s="5" t="s">
        <v>1183</v>
      </c>
      <c r="AF690" s="5"/>
      <c r="AG690" s="7"/>
      <c r="AH690" s="7"/>
      <c r="AI690" s="7"/>
      <c r="AJ690" s="7"/>
      <c r="AK690" s="7"/>
      <c r="AL690" s="7"/>
      <c r="AM690" s="7"/>
      <c r="AN690" s="7"/>
      <c r="AO690" s="7"/>
      <c r="AP690" s="7"/>
      <c r="AQ690" s="7"/>
      <c r="AR690" s="7"/>
      <c r="AS690" s="7"/>
      <c r="AT690" s="7"/>
      <c r="AU690" s="7"/>
      <c r="AV690" s="55"/>
      <c r="AW690" s="7"/>
      <c r="AX690" s="7"/>
      <c r="AY690" s="7"/>
      <c r="AZ690" s="7"/>
      <c r="BA690" s="7"/>
      <c r="BB690" s="7"/>
      <c r="BC690" s="7"/>
      <c r="BD690" s="7"/>
      <c r="BE690" s="7"/>
      <c r="BF690" s="7"/>
      <c r="BG690" s="7"/>
      <c r="BH690" s="7"/>
      <c r="BI690" s="7"/>
      <c r="BJ690" s="7"/>
      <c r="BK690" s="7"/>
      <c r="BL690" s="781">
        <v>2</v>
      </c>
      <c r="BM690" s="221">
        <v>2</v>
      </c>
      <c r="BN690" s="221">
        <v>2</v>
      </c>
      <c r="BO690" s="221">
        <v>2</v>
      </c>
      <c r="BP690" s="221">
        <v>2</v>
      </c>
      <c r="BQ690" s="221">
        <v>2</v>
      </c>
      <c r="BR690" s="798">
        <v>2</v>
      </c>
      <c r="BS690" s="226">
        <v>2</v>
      </c>
      <c r="BT690" s="221">
        <v>2</v>
      </c>
      <c r="BU690" s="221">
        <v>2</v>
      </c>
      <c r="BV690" s="221">
        <v>1</v>
      </c>
      <c r="BW690" s="798">
        <v>2</v>
      </c>
      <c r="BX690" s="221">
        <v>2</v>
      </c>
      <c r="BY690" s="798">
        <v>2</v>
      </c>
      <c r="BZ690" s="798">
        <v>2</v>
      </c>
      <c r="CA690" s="221">
        <v>2</v>
      </c>
      <c r="CB690" s="221">
        <v>2</v>
      </c>
      <c r="CC690" s="221">
        <v>2</v>
      </c>
      <c r="CD690" s="337">
        <v>1</v>
      </c>
      <c r="CE690" s="221">
        <v>2</v>
      </c>
      <c r="CF690" s="221">
        <v>2</v>
      </c>
      <c r="CG690" s="221">
        <v>2</v>
      </c>
      <c r="CH690" s="221">
        <v>2</v>
      </c>
      <c r="CI690" s="221">
        <v>2</v>
      </c>
      <c r="CJ690" s="337">
        <v>2</v>
      </c>
      <c r="CK690" s="221">
        <v>2</v>
      </c>
      <c r="CL690" s="222">
        <f>COUNTIF(BL690:CK690,"2")</f>
        <v>24</v>
      </c>
      <c r="CM690" s="237">
        <f t="shared" si="352"/>
        <v>0.92307692307692313</v>
      </c>
      <c r="CN690" s="222">
        <f>COUNTIF(BL690:CK690,"1")</f>
        <v>2</v>
      </c>
      <c r="CO690" s="237">
        <f t="shared" si="353"/>
        <v>7.6923076923076927E-2</v>
      </c>
      <c r="CP690" s="222">
        <f>COUNTIF(BL690:CK690,"0")</f>
        <v>0</v>
      </c>
      <c r="CQ690" s="237">
        <f t="shared" si="354"/>
        <v>0</v>
      </c>
      <c r="CR690" s="222">
        <f>COUNTIF(BL690:CK690,"KĐG")</f>
        <v>0</v>
      </c>
      <c r="CS690" s="237">
        <f t="shared" si="355"/>
        <v>0</v>
      </c>
      <c r="CT690" s="223">
        <f t="shared" si="356"/>
        <v>1.9230769230769231</v>
      </c>
      <c r="CU690" s="223" t="str">
        <f t="shared" si="357"/>
        <v>Đạt mục tiêu</v>
      </c>
      <c r="CV690" s="5"/>
    </row>
    <row r="691" spans="1:100" s="1" customFormat="1" ht="62">
      <c r="A691" s="227"/>
      <c r="B691" s="1197" t="s">
        <v>1011</v>
      </c>
      <c r="C691" s="215"/>
      <c r="D691" s="217"/>
      <c r="E691" s="215"/>
      <c r="F691" s="1197" t="s">
        <v>1012</v>
      </c>
      <c r="G691" s="145" t="s">
        <v>2240</v>
      </c>
      <c r="H691" s="145"/>
      <c r="I691" s="610"/>
      <c r="J691" s="38"/>
      <c r="K691" s="468"/>
      <c r="L691" s="5" t="s">
        <v>32</v>
      </c>
      <c r="M691" s="212" t="s">
        <v>31</v>
      </c>
      <c r="N691" s="215" t="s">
        <v>9</v>
      </c>
      <c r="O691" s="221" t="s">
        <v>29</v>
      </c>
      <c r="P691" s="221"/>
      <c r="Q691" s="5"/>
      <c r="R691" s="5"/>
      <c r="S691" s="5"/>
      <c r="T691" s="5"/>
      <c r="U691" s="6"/>
      <c r="V691" s="5"/>
      <c r="W691" s="5"/>
      <c r="X691" s="5"/>
      <c r="Y691" s="5"/>
      <c r="Z691" s="5"/>
      <c r="AA691" s="5"/>
      <c r="AB691" s="80"/>
      <c r="AC691" s="565"/>
      <c r="AD691" s="5"/>
      <c r="AE691" s="5"/>
      <c r="AF691" s="5"/>
      <c r="AG691" s="7" t="s">
        <v>1318</v>
      </c>
      <c r="AH691" s="7"/>
      <c r="AI691" s="7"/>
      <c r="AJ691" s="7"/>
      <c r="AK691" s="7"/>
      <c r="AL691" s="7"/>
      <c r="AM691" s="7"/>
      <c r="AN691" s="7"/>
      <c r="AO691" s="7"/>
      <c r="AP691" s="7"/>
      <c r="AQ691" s="7"/>
      <c r="AR691" s="7"/>
      <c r="AS691" s="7"/>
      <c r="AT691" s="7"/>
      <c r="AU691" s="7"/>
      <c r="AV691" s="55"/>
      <c r="AW691" s="7"/>
      <c r="AX691" s="7"/>
      <c r="AY691" s="7"/>
      <c r="AZ691" s="7"/>
      <c r="BA691" s="7"/>
      <c r="BB691" s="7"/>
      <c r="BC691" s="7"/>
      <c r="BD691" s="7"/>
      <c r="BE691" s="7"/>
      <c r="BF691" s="7"/>
      <c r="BG691" s="7"/>
      <c r="BH691" s="7"/>
      <c r="BI691" s="7"/>
      <c r="BJ691" s="7"/>
      <c r="BK691" s="7"/>
      <c r="BL691" s="781">
        <v>2</v>
      </c>
      <c r="BM691" s="221">
        <v>2</v>
      </c>
      <c r="BN691" s="221">
        <v>2</v>
      </c>
      <c r="BO691" s="221">
        <v>2</v>
      </c>
      <c r="BP691" s="221">
        <v>2</v>
      </c>
      <c r="BQ691" s="221">
        <v>2</v>
      </c>
      <c r="BR691" s="798">
        <v>2</v>
      </c>
      <c r="BS691" s="226">
        <v>2</v>
      </c>
      <c r="BT691" s="221">
        <v>2</v>
      </c>
      <c r="BU691" s="221">
        <v>2</v>
      </c>
      <c r="BV691" s="221">
        <v>2</v>
      </c>
      <c r="BW691" s="798">
        <v>2</v>
      </c>
      <c r="BX691" s="221">
        <v>2</v>
      </c>
      <c r="BY691" s="798">
        <v>1</v>
      </c>
      <c r="BZ691" s="798">
        <v>2</v>
      </c>
      <c r="CA691" s="221">
        <v>2</v>
      </c>
      <c r="CB691" s="221">
        <v>2</v>
      </c>
      <c r="CC691" s="221">
        <v>2</v>
      </c>
      <c r="CD691" s="337">
        <v>2</v>
      </c>
      <c r="CE691" s="221">
        <v>2</v>
      </c>
      <c r="CF691" s="221">
        <v>2</v>
      </c>
      <c r="CG691" s="221">
        <v>2</v>
      </c>
      <c r="CH691" s="221">
        <v>2</v>
      </c>
      <c r="CI691" s="221">
        <v>2</v>
      </c>
      <c r="CJ691" s="337">
        <v>2</v>
      </c>
      <c r="CK691" s="221">
        <v>2</v>
      </c>
      <c r="CL691" s="222">
        <f>COUNTIF(BL691:CK691,"2")</f>
        <v>25</v>
      </c>
      <c r="CM691" s="237">
        <f t="shared" si="352"/>
        <v>0.96153846153846156</v>
      </c>
      <c r="CN691" s="222">
        <f>COUNTIF(BL691:CK691,"1")</f>
        <v>1</v>
      </c>
      <c r="CO691" s="237">
        <f t="shared" si="353"/>
        <v>3.8461538461538464E-2</v>
      </c>
      <c r="CP691" s="222">
        <f>COUNTIF(BL691:CK691,"0")</f>
        <v>0</v>
      </c>
      <c r="CQ691" s="237">
        <f t="shared" si="354"/>
        <v>0</v>
      </c>
      <c r="CR691" s="222">
        <f>COUNTIF(BL691:CK691,"KĐG")</f>
        <v>0</v>
      </c>
      <c r="CS691" s="237">
        <f t="shared" si="355"/>
        <v>0</v>
      </c>
      <c r="CT691" s="223">
        <f t="shared" si="356"/>
        <v>1.9615384615384615</v>
      </c>
      <c r="CU691" s="223" t="str">
        <f t="shared" si="357"/>
        <v>Đạt mục tiêu</v>
      </c>
      <c r="CV691" s="5"/>
    </row>
    <row r="692" spans="1:100" s="1" customFormat="1" ht="42.5">
      <c r="A692" s="227">
        <v>198</v>
      </c>
      <c r="B692" s="1197"/>
      <c r="C692" s="215" t="s">
        <v>28</v>
      </c>
      <c r="D692" s="217" t="s">
        <v>87</v>
      </c>
      <c r="E692" s="215" t="s">
        <v>26</v>
      </c>
      <c r="F692" s="1197"/>
      <c r="G692" s="218" t="s">
        <v>2241</v>
      </c>
      <c r="H692" s="218"/>
      <c r="I692" s="539"/>
      <c r="J692" s="107" t="s">
        <v>791</v>
      </c>
      <c r="K692" s="469"/>
      <c r="L692" s="5" t="s">
        <v>32</v>
      </c>
      <c r="M692" s="212" t="s">
        <v>31</v>
      </c>
      <c r="N692" s="215" t="s">
        <v>9</v>
      </c>
      <c r="O692" s="221" t="s">
        <v>29</v>
      </c>
      <c r="P692" s="221" t="s">
        <v>24</v>
      </c>
      <c r="Q692" s="5"/>
      <c r="R692" s="5" t="s">
        <v>24</v>
      </c>
      <c r="S692" s="5"/>
      <c r="T692" s="5"/>
      <c r="U692" s="6"/>
      <c r="V692" s="5"/>
      <c r="W692" s="5"/>
      <c r="X692" s="5"/>
      <c r="Y692" s="5"/>
      <c r="Z692" s="5"/>
      <c r="AA692" s="5"/>
      <c r="AB692" s="80">
        <f t="shared" ref="AB692:AB721" si="358">COUNTIF($Q692:$AA692,"x")</f>
        <v>1</v>
      </c>
      <c r="AC692" s="642"/>
      <c r="AD692" s="7"/>
      <c r="AE692" s="7"/>
      <c r="AF692" s="7"/>
      <c r="AG692" s="7"/>
      <c r="AH692" s="7"/>
      <c r="AI692" s="7" t="s">
        <v>1183</v>
      </c>
      <c r="AJ692" s="7"/>
      <c r="AK692" s="7"/>
      <c r="AL692" s="7"/>
      <c r="AM692" s="7"/>
      <c r="AN692" s="7"/>
      <c r="AO692" s="7"/>
      <c r="AP692" s="7"/>
      <c r="AQ692" s="7"/>
      <c r="AR692" s="7"/>
      <c r="AS692" s="7"/>
      <c r="AT692" s="7"/>
      <c r="AU692" s="7"/>
      <c r="AV692" s="55"/>
      <c r="AW692" s="7"/>
      <c r="AX692" s="7"/>
      <c r="AY692" s="7"/>
      <c r="AZ692" s="7"/>
      <c r="BA692" s="7"/>
      <c r="BB692" s="7"/>
      <c r="BC692" s="7"/>
      <c r="BD692" s="7"/>
      <c r="BE692" s="7"/>
      <c r="BF692" s="7"/>
      <c r="BG692" s="7"/>
      <c r="BH692" s="7"/>
      <c r="BI692" s="7"/>
      <c r="BJ692" s="7"/>
      <c r="BK692" s="7"/>
      <c r="BL692" s="781">
        <v>2</v>
      </c>
      <c r="BM692" s="221">
        <v>2</v>
      </c>
      <c r="BN692" s="221">
        <v>2</v>
      </c>
      <c r="BO692" s="221">
        <v>2</v>
      </c>
      <c r="BP692" s="221">
        <v>2</v>
      </c>
      <c r="BQ692" s="221">
        <v>1</v>
      </c>
      <c r="BR692" s="798">
        <v>2</v>
      </c>
      <c r="BS692" s="226">
        <v>1</v>
      </c>
      <c r="BT692" s="221">
        <v>2</v>
      </c>
      <c r="BU692" s="221">
        <v>2</v>
      </c>
      <c r="BV692" s="221">
        <v>2</v>
      </c>
      <c r="BW692" s="798">
        <v>2</v>
      </c>
      <c r="BX692" s="221">
        <v>2</v>
      </c>
      <c r="BY692" s="798">
        <v>2</v>
      </c>
      <c r="BZ692" s="798">
        <v>2</v>
      </c>
      <c r="CA692" s="221">
        <v>2</v>
      </c>
      <c r="CB692" s="221">
        <v>2</v>
      </c>
      <c r="CC692" s="221">
        <v>2</v>
      </c>
      <c r="CD692" s="337">
        <v>1</v>
      </c>
      <c r="CE692" s="221">
        <v>2</v>
      </c>
      <c r="CF692" s="221">
        <v>2</v>
      </c>
      <c r="CG692" s="221">
        <v>2</v>
      </c>
      <c r="CH692" s="221">
        <v>1</v>
      </c>
      <c r="CI692" s="221">
        <v>2</v>
      </c>
      <c r="CJ692" s="337">
        <v>2</v>
      </c>
      <c r="CK692" s="221">
        <v>2</v>
      </c>
      <c r="CL692" s="222">
        <f t="shared" ref="CL692:CL721" si="359">COUNTIF(BL692:CK692,"2")</f>
        <v>22</v>
      </c>
      <c r="CM692" s="237">
        <f t="shared" si="352"/>
        <v>0.84615384615384615</v>
      </c>
      <c r="CN692" s="222">
        <f t="shared" ref="CN692:CN721" si="360">COUNTIF(BL692:CK692,"1")</f>
        <v>4</v>
      </c>
      <c r="CO692" s="237">
        <f t="shared" si="353"/>
        <v>0.15384615384615385</v>
      </c>
      <c r="CP692" s="222">
        <f t="shared" ref="CP692:CP721" si="361">COUNTIF(BL692:CK692,"0")</f>
        <v>0</v>
      </c>
      <c r="CQ692" s="237">
        <f t="shared" si="354"/>
        <v>0</v>
      </c>
      <c r="CR692" s="222">
        <f t="shared" ref="CR692:CR721" si="362">COUNTIF(BL692:CK692,"KĐG")</f>
        <v>0</v>
      </c>
      <c r="CS692" s="237">
        <f t="shared" si="355"/>
        <v>0</v>
      </c>
      <c r="CT692" s="223">
        <f t="shared" si="356"/>
        <v>1.8461538461538463</v>
      </c>
      <c r="CU692" s="223" t="str">
        <f t="shared" si="357"/>
        <v>Đạt mục tiêu</v>
      </c>
      <c r="CV692" s="5"/>
    </row>
    <row r="693" spans="1:100" s="1" customFormat="1" ht="62">
      <c r="A693" s="1036">
        <v>199</v>
      </c>
      <c r="B693" s="1024" t="s">
        <v>2984</v>
      </c>
      <c r="C693" s="1033" t="s">
        <v>28</v>
      </c>
      <c r="D693" s="1024" t="s">
        <v>2687</v>
      </c>
      <c r="E693" s="1033" t="s">
        <v>26</v>
      </c>
      <c r="F693" s="1080" t="s">
        <v>2688</v>
      </c>
      <c r="G693" s="561" t="s">
        <v>2476</v>
      </c>
      <c r="H693" s="561"/>
      <c r="I693" s="697" t="s">
        <v>2319</v>
      </c>
      <c r="J693" s="118"/>
      <c r="K693" s="496"/>
      <c r="L693" s="5" t="s">
        <v>32</v>
      </c>
      <c r="M693" s="212" t="s">
        <v>31</v>
      </c>
      <c r="N693" s="215" t="s">
        <v>9</v>
      </c>
      <c r="O693" s="221" t="s">
        <v>29</v>
      </c>
      <c r="P693" s="221" t="s">
        <v>24</v>
      </c>
      <c r="Q693" s="5" t="s">
        <v>24</v>
      </c>
      <c r="R693" s="5"/>
      <c r="S693" s="5"/>
      <c r="T693" s="5"/>
      <c r="U693" s="6"/>
      <c r="V693" s="5"/>
      <c r="W693" s="5"/>
      <c r="X693" s="5"/>
      <c r="Y693" s="5"/>
      <c r="Z693" s="5"/>
      <c r="AA693" s="5"/>
      <c r="AB693" s="80">
        <f t="shared" si="358"/>
        <v>1</v>
      </c>
      <c r="AC693" s="565"/>
      <c r="AD693" s="5"/>
      <c r="AE693" s="5" t="s">
        <v>1317</v>
      </c>
      <c r="AF693" s="5"/>
      <c r="AG693" s="7"/>
      <c r="AH693" s="7"/>
      <c r="AI693" s="7"/>
      <c r="AJ693" s="7"/>
      <c r="AK693" s="7"/>
      <c r="AL693" s="7"/>
      <c r="AM693" s="7"/>
      <c r="AN693" s="7"/>
      <c r="AO693" s="7"/>
      <c r="AP693" s="7"/>
      <c r="AQ693" s="7"/>
      <c r="AR693" s="7"/>
      <c r="AS693" s="7"/>
      <c r="AT693" s="7"/>
      <c r="AU693" s="7"/>
      <c r="AV693" s="55"/>
      <c r="AW693" s="7"/>
      <c r="AX693" s="7"/>
      <c r="AY693" s="7"/>
      <c r="AZ693" s="7"/>
      <c r="BA693" s="7"/>
      <c r="BB693" s="7"/>
      <c r="BC693" s="7"/>
      <c r="BD693" s="7"/>
      <c r="BE693" s="7"/>
      <c r="BF693" s="7"/>
      <c r="BG693" s="7"/>
      <c r="BH693" s="7"/>
      <c r="BI693" s="7"/>
      <c r="BJ693" s="7"/>
      <c r="BK693" s="7" t="s">
        <v>1316</v>
      </c>
      <c r="BL693" s="781">
        <v>2</v>
      </c>
      <c r="BM693" s="221">
        <v>2</v>
      </c>
      <c r="BN693" s="221">
        <v>2</v>
      </c>
      <c r="BO693" s="221">
        <v>1</v>
      </c>
      <c r="BP693" s="221">
        <v>2</v>
      </c>
      <c r="BQ693" s="221">
        <v>2</v>
      </c>
      <c r="BR693" s="798">
        <v>2</v>
      </c>
      <c r="BS693" s="226">
        <v>2</v>
      </c>
      <c r="BT693" s="221">
        <v>2</v>
      </c>
      <c r="BU693" s="221">
        <v>1</v>
      </c>
      <c r="BV693" s="221">
        <v>2</v>
      </c>
      <c r="BW693" s="798">
        <v>2</v>
      </c>
      <c r="BX693" s="221">
        <v>2</v>
      </c>
      <c r="BY693" s="798">
        <v>2</v>
      </c>
      <c r="BZ693" s="798">
        <v>2</v>
      </c>
      <c r="CA693" s="221">
        <v>2</v>
      </c>
      <c r="CB693" s="221">
        <v>1</v>
      </c>
      <c r="CC693" s="221">
        <v>2</v>
      </c>
      <c r="CD693" s="337">
        <v>2</v>
      </c>
      <c r="CE693" s="221">
        <v>2</v>
      </c>
      <c r="CF693" s="221">
        <v>2</v>
      </c>
      <c r="CG693" s="221">
        <v>2</v>
      </c>
      <c r="CH693" s="221">
        <v>2</v>
      </c>
      <c r="CI693" s="221">
        <v>2</v>
      </c>
      <c r="CJ693" s="337">
        <v>1</v>
      </c>
      <c r="CK693" s="221">
        <v>2</v>
      </c>
      <c r="CL693" s="222">
        <f t="shared" si="359"/>
        <v>22</v>
      </c>
      <c r="CM693" s="237">
        <f t="shared" si="352"/>
        <v>0.84615384615384615</v>
      </c>
      <c r="CN693" s="222">
        <f t="shared" si="360"/>
        <v>4</v>
      </c>
      <c r="CO693" s="237">
        <f t="shared" si="353"/>
        <v>0.15384615384615385</v>
      </c>
      <c r="CP693" s="222">
        <f t="shared" si="361"/>
        <v>0</v>
      </c>
      <c r="CQ693" s="237">
        <f t="shared" si="354"/>
        <v>0</v>
      </c>
      <c r="CR693" s="222">
        <f t="shared" si="362"/>
        <v>0</v>
      </c>
      <c r="CS693" s="237">
        <f t="shared" si="355"/>
        <v>0</v>
      </c>
      <c r="CT693" s="223">
        <f t="shared" si="356"/>
        <v>1.8461538461538463</v>
      </c>
      <c r="CU693" s="223" t="str">
        <f t="shared" si="357"/>
        <v>Đạt mục tiêu</v>
      </c>
      <c r="CV693" s="5"/>
    </row>
    <row r="694" spans="1:100" s="1" customFormat="1" ht="46.5">
      <c r="A694" s="1036"/>
      <c r="B694" s="1024"/>
      <c r="C694" s="1033"/>
      <c r="D694" s="1024"/>
      <c r="E694" s="1033"/>
      <c r="F694" s="1080"/>
      <c r="G694" s="561" t="s">
        <v>2689</v>
      </c>
      <c r="H694" s="561"/>
      <c r="I694" s="442"/>
      <c r="J694" s="118"/>
      <c r="K694" s="496"/>
      <c r="L694" s="16" t="s">
        <v>32</v>
      </c>
      <c r="M694" s="212" t="s">
        <v>31</v>
      </c>
      <c r="N694" s="215" t="s">
        <v>9</v>
      </c>
      <c r="O694" s="221" t="s">
        <v>29</v>
      </c>
      <c r="P694" s="221" t="s">
        <v>24</v>
      </c>
      <c r="Q694" s="5"/>
      <c r="R694" s="5"/>
      <c r="S694" s="5" t="s">
        <v>24</v>
      </c>
      <c r="T694" s="5"/>
      <c r="U694" s="6"/>
      <c r="V694" s="5"/>
      <c r="W694" s="5"/>
      <c r="X694" s="5"/>
      <c r="Y694" s="5"/>
      <c r="Z694" s="5"/>
      <c r="AA694" s="5"/>
      <c r="AB694" s="80">
        <f t="shared" si="358"/>
        <v>1</v>
      </c>
      <c r="AC694" s="642"/>
      <c r="AD694" s="7"/>
      <c r="AE694" s="7"/>
      <c r="AF694" s="7"/>
      <c r="AG694" s="7"/>
      <c r="AH694" s="7"/>
      <c r="AI694" s="7"/>
      <c r="AJ694" s="7"/>
      <c r="AK694" s="7" t="s">
        <v>1318</v>
      </c>
      <c r="AL694" s="7"/>
      <c r="AM694" s="7"/>
      <c r="AN694" s="7"/>
      <c r="AO694" s="7"/>
      <c r="AP694" s="7"/>
      <c r="AQ694" s="7"/>
      <c r="AR694" s="7"/>
      <c r="AS694" s="7"/>
      <c r="AT694" s="7"/>
      <c r="AU694" s="7"/>
      <c r="AV694" s="55"/>
      <c r="AW694" s="7"/>
      <c r="AX694" s="7"/>
      <c r="AY694" s="7"/>
      <c r="AZ694" s="7"/>
      <c r="BA694" s="7"/>
      <c r="BB694" s="7"/>
      <c r="BC694" s="7"/>
      <c r="BD694" s="7"/>
      <c r="BE694" s="7"/>
      <c r="BF694" s="7"/>
      <c r="BG694" s="7"/>
      <c r="BH694" s="7"/>
      <c r="BI694" s="7"/>
      <c r="BJ694" s="7"/>
      <c r="BK694" s="7"/>
      <c r="BL694" s="781">
        <v>2</v>
      </c>
      <c r="BM694" s="221">
        <v>2</v>
      </c>
      <c r="BN694" s="221">
        <v>2</v>
      </c>
      <c r="BO694" s="221">
        <v>2</v>
      </c>
      <c r="BP694" s="221">
        <v>2</v>
      </c>
      <c r="BQ694" s="221">
        <v>2</v>
      </c>
      <c r="BR694" s="798">
        <v>2</v>
      </c>
      <c r="BS694" s="226">
        <v>1</v>
      </c>
      <c r="BT694" s="221">
        <v>2</v>
      </c>
      <c r="BU694" s="221">
        <v>2</v>
      </c>
      <c r="BV694" s="221">
        <v>2</v>
      </c>
      <c r="BW694" s="798">
        <v>2</v>
      </c>
      <c r="BX694" s="221">
        <v>2</v>
      </c>
      <c r="BY694" s="798">
        <v>2</v>
      </c>
      <c r="BZ694" s="798">
        <v>1</v>
      </c>
      <c r="CA694" s="221">
        <v>2</v>
      </c>
      <c r="CB694" s="221">
        <v>2</v>
      </c>
      <c r="CC694" s="221">
        <v>2</v>
      </c>
      <c r="CD694" s="337">
        <v>1</v>
      </c>
      <c r="CE694" s="221">
        <v>2</v>
      </c>
      <c r="CF694" s="221">
        <v>2</v>
      </c>
      <c r="CG694" s="221">
        <v>2</v>
      </c>
      <c r="CH694" s="221">
        <v>2</v>
      </c>
      <c r="CI694" s="221">
        <v>2</v>
      </c>
      <c r="CJ694" s="337">
        <v>1</v>
      </c>
      <c r="CK694" s="221">
        <v>2</v>
      </c>
      <c r="CL694" s="222">
        <f t="shared" si="359"/>
        <v>22</v>
      </c>
      <c r="CM694" s="237">
        <f t="shared" si="352"/>
        <v>0.84615384615384615</v>
      </c>
      <c r="CN694" s="222">
        <f t="shared" si="360"/>
        <v>4</v>
      </c>
      <c r="CO694" s="237">
        <f t="shared" si="353"/>
        <v>0.15384615384615385</v>
      </c>
      <c r="CP694" s="222">
        <f t="shared" si="361"/>
        <v>0</v>
      </c>
      <c r="CQ694" s="237">
        <f t="shared" si="354"/>
        <v>0</v>
      </c>
      <c r="CR694" s="222">
        <f t="shared" si="362"/>
        <v>0</v>
      </c>
      <c r="CS694" s="237">
        <f t="shared" si="355"/>
        <v>0</v>
      </c>
      <c r="CT694" s="223">
        <f t="shared" si="356"/>
        <v>1.8461538461538463</v>
      </c>
      <c r="CU694" s="223" t="str">
        <f t="shared" si="357"/>
        <v>Đạt mục tiêu</v>
      </c>
      <c r="CV694" s="5"/>
    </row>
    <row r="695" spans="1:100" s="1" customFormat="1" ht="84">
      <c r="A695" s="1036">
        <v>200</v>
      </c>
      <c r="B695" s="1044" t="s">
        <v>3000</v>
      </c>
      <c r="C695" s="1033" t="s">
        <v>28</v>
      </c>
      <c r="D695" s="1044" t="s">
        <v>2662</v>
      </c>
      <c r="E695" s="1033" t="s">
        <v>26</v>
      </c>
      <c r="F695" s="1044" t="s">
        <v>2663</v>
      </c>
      <c r="G695" s="294" t="s">
        <v>1384</v>
      </c>
      <c r="H695" s="294"/>
      <c r="I695" s="539"/>
      <c r="J695" s="111" t="s">
        <v>792</v>
      </c>
      <c r="K695" s="469"/>
      <c r="L695" s="5" t="s">
        <v>32</v>
      </c>
      <c r="M695" s="212" t="s">
        <v>31</v>
      </c>
      <c r="N695" s="215" t="s">
        <v>9</v>
      </c>
      <c r="O695" s="221" t="s">
        <v>29</v>
      </c>
      <c r="P695" s="221" t="s">
        <v>24</v>
      </c>
      <c r="Q695" s="5"/>
      <c r="R695" s="5"/>
      <c r="S695" s="5"/>
      <c r="T695" s="5" t="s">
        <v>24</v>
      </c>
      <c r="U695" s="6"/>
      <c r="V695" s="5"/>
      <c r="W695" s="5"/>
      <c r="X695" s="5"/>
      <c r="Y695" s="5"/>
      <c r="Z695" s="5"/>
      <c r="AA695" s="5"/>
      <c r="AB695" s="80">
        <f t="shared" si="358"/>
        <v>1</v>
      </c>
      <c r="AC695" s="642" t="s">
        <v>1405</v>
      </c>
      <c r="AD695" s="55" t="s">
        <v>1405</v>
      </c>
      <c r="AE695" s="55"/>
      <c r="AF695" s="55" t="s">
        <v>1405</v>
      </c>
      <c r="AG695" s="7"/>
      <c r="AH695" s="7"/>
      <c r="AI695" s="7"/>
      <c r="AJ695" s="7"/>
      <c r="AK695" s="7"/>
      <c r="AL695" s="7"/>
      <c r="AM695" s="7"/>
      <c r="AN695" s="7"/>
      <c r="AO695" s="7" t="s">
        <v>1404</v>
      </c>
      <c r="AP695" s="55"/>
      <c r="AQ695" s="55"/>
      <c r="AR695" s="55"/>
      <c r="AS695" s="7"/>
      <c r="AT695" s="7"/>
      <c r="AU695" s="7"/>
      <c r="AV695" s="55"/>
      <c r="AW695" s="7"/>
      <c r="AX695" s="7"/>
      <c r="AY695" s="7"/>
      <c r="AZ695" s="7"/>
      <c r="BA695" s="7"/>
      <c r="BB695" s="7"/>
      <c r="BC695" s="7"/>
      <c r="BD695" s="7"/>
      <c r="BE695" s="7"/>
      <c r="BF695" s="7"/>
      <c r="BG695" s="7"/>
      <c r="BH695" s="7"/>
      <c r="BI695" s="7"/>
      <c r="BJ695" s="7"/>
      <c r="BK695" s="7"/>
      <c r="BL695" s="781">
        <v>2</v>
      </c>
      <c r="BM695" s="221">
        <v>2</v>
      </c>
      <c r="BN695" s="221">
        <v>1</v>
      </c>
      <c r="BO695" s="221">
        <v>2</v>
      </c>
      <c r="BP695" s="221">
        <v>2</v>
      </c>
      <c r="BQ695" s="221">
        <v>2</v>
      </c>
      <c r="BR695" s="798">
        <v>2</v>
      </c>
      <c r="BS695" s="226">
        <v>2</v>
      </c>
      <c r="BT695" s="221">
        <v>2</v>
      </c>
      <c r="BU695" s="221">
        <v>2</v>
      </c>
      <c r="BV695" s="221">
        <v>1</v>
      </c>
      <c r="BW695" s="798">
        <v>2</v>
      </c>
      <c r="BX695" s="221">
        <v>2</v>
      </c>
      <c r="BY695" s="798">
        <v>2</v>
      </c>
      <c r="BZ695" s="798">
        <v>2</v>
      </c>
      <c r="CA695" s="221">
        <v>2</v>
      </c>
      <c r="CB695" s="221">
        <v>2</v>
      </c>
      <c r="CC695" s="221">
        <v>2</v>
      </c>
      <c r="CD695" s="337">
        <v>1</v>
      </c>
      <c r="CE695" s="221">
        <v>2</v>
      </c>
      <c r="CF695" s="221">
        <v>2</v>
      </c>
      <c r="CG695" s="221">
        <v>2</v>
      </c>
      <c r="CH695" s="221">
        <v>2</v>
      </c>
      <c r="CI695" s="221">
        <v>1</v>
      </c>
      <c r="CJ695" s="337">
        <v>2</v>
      </c>
      <c r="CK695" s="221">
        <v>2</v>
      </c>
      <c r="CL695" s="222">
        <f t="shared" si="359"/>
        <v>22</v>
      </c>
      <c r="CM695" s="237">
        <f t="shared" si="352"/>
        <v>0.84615384615384615</v>
      </c>
      <c r="CN695" s="222">
        <f t="shared" si="360"/>
        <v>4</v>
      </c>
      <c r="CO695" s="237">
        <f t="shared" si="353"/>
        <v>0.15384615384615385</v>
      </c>
      <c r="CP695" s="222">
        <f t="shared" si="361"/>
        <v>0</v>
      </c>
      <c r="CQ695" s="237">
        <f t="shared" si="354"/>
        <v>0</v>
      </c>
      <c r="CR695" s="222">
        <f t="shared" si="362"/>
        <v>0</v>
      </c>
      <c r="CS695" s="237">
        <f t="shared" si="355"/>
        <v>0</v>
      </c>
      <c r="CT695" s="223">
        <f t="shared" si="356"/>
        <v>1.8461538461538463</v>
      </c>
      <c r="CU695" s="223" t="str">
        <f t="shared" si="357"/>
        <v>Đạt mục tiêu</v>
      </c>
      <c r="CV695" s="5"/>
    </row>
    <row r="696" spans="1:100" s="1" customFormat="1" ht="98">
      <c r="A696" s="1036"/>
      <c r="B696" s="1024"/>
      <c r="C696" s="1033"/>
      <c r="D696" s="1024"/>
      <c r="E696" s="1033"/>
      <c r="F696" s="1024"/>
      <c r="G696" s="294" t="s">
        <v>1471</v>
      </c>
      <c r="H696" s="294"/>
      <c r="I696" s="539"/>
      <c r="J696" s="111"/>
      <c r="K696" s="469"/>
      <c r="L696" s="16" t="s">
        <v>32</v>
      </c>
      <c r="M696" s="212" t="s">
        <v>31</v>
      </c>
      <c r="N696" s="215" t="s">
        <v>9</v>
      </c>
      <c r="O696" s="221" t="s">
        <v>29</v>
      </c>
      <c r="P696" s="221" t="s">
        <v>24</v>
      </c>
      <c r="Q696" s="5"/>
      <c r="R696" s="5"/>
      <c r="S696" s="5" t="s">
        <v>24</v>
      </c>
      <c r="T696" s="5"/>
      <c r="U696" s="6"/>
      <c r="V696" s="5"/>
      <c r="W696" s="5"/>
      <c r="X696" s="5"/>
      <c r="Y696" s="5"/>
      <c r="Z696" s="5"/>
      <c r="AA696" s="5"/>
      <c r="AB696" s="80">
        <f t="shared" si="358"/>
        <v>1</v>
      </c>
      <c r="AC696" s="642"/>
      <c r="AD696" s="7"/>
      <c r="AE696" s="7"/>
      <c r="AF696" s="7"/>
      <c r="AG696" s="7"/>
      <c r="AH696" s="7"/>
      <c r="AI696" s="7"/>
      <c r="AJ696" s="7"/>
      <c r="AK696" s="7" t="s">
        <v>1315</v>
      </c>
      <c r="AL696" s="7" t="s">
        <v>1315</v>
      </c>
      <c r="AM696" s="7" t="s">
        <v>1315</v>
      </c>
      <c r="AN696" s="7" t="s">
        <v>1315</v>
      </c>
      <c r="AO696" s="7"/>
      <c r="AP696" s="7"/>
      <c r="AQ696" s="7"/>
      <c r="AR696" s="7"/>
      <c r="AS696" s="7"/>
      <c r="AT696" s="7"/>
      <c r="AU696" s="7"/>
      <c r="AV696" s="55"/>
      <c r="AW696" s="7"/>
      <c r="AX696" s="7"/>
      <c r="AY696" s="7"/>
      <c r="AZ696" s="7"/>
      <c r="BA696" s="7"/>
      <c r="BB696" s="7"/>
      <c r="BC696" s="7"/>
      <c r="BD696" s="7"/>
      <c r="BE696" s="7"/>
      <c r="BF696" s="7"/>
      <c r="BG696" s="7"/>
      <c r="BH696" s="7"/>
      <c r="BI696" s="7"/>
      <c r="BJ696" s="7"/>
      <c r="BK696" s="7"/>
      <c r="BL696" s="781">
        <v>2</v>
      </c>
      <c r="BM696" s="221">
        <v>1</v>
      </c>
      <c r="BN696" s="221">
        <v>2</v>
      </c>
      <c r="BO696" s="221">
        <v>2</v>
      </c>
      <c r="BP696" s="221">
        <v>2</v>
      </c>
      <c r="BQ696" s="221">
        <v>2</v>
      </c>
      <c r="BR696" s="798">
        <v>2</v>
      </c>
      <c r="BS696" s="226">
        <v>2</v>
      </c>
      <c r="BT696" s="221">
        <v>2</v>
      </c>
      <c r="BU696" s="221">
        <v>2</v>
      </c>
      <c r="BV696" s="221">
        <v>2</v>
      </c>
      <c r="BW696" s="798">
        <v>2</v>
      </c>
      <c r="BX696" s="221">
        <v>2</v>
      </c>
      <c r="BY696" s="798">
        <v>1</v>
      </c>
      <c r="BZ696" s="798">
        <v>2</v>
      </c>
      <c r="CA696" s="221">
        <v>2</v>
      </c>
      <c r="CB696" s="221">
        <v>2</v>
      </c>
      <c r="CC696" s="221">
        <v>2</v>
      </c>
      <c r="CD696" s="337">
        <v>2</v>
      </c>
      <c r="CE696" s="221">
        <v>2</v>
      </c>
      <c r="CF696" s="221">
        <v>2</v>
      </c>
      <c r="CG696" s="221">
        <v>2</v>
      </c>
      <c r="CH696" s="221">
        <v>2</v>
      </c>
      <c r="CI696" s="221">
        <v>2</v>
      </c>
      <c r="CJ696" s="337">
        <v>2</v>
      </c>
      <c r="CK696" s="221">
        <v>2</v>
      </c>
      <c r="CL696" s="222">
        <f t="shared" si="359"/>
        <v>24</v>
      </c>
      <c r="CM696" s="237">
        <f t="shared" si="352"/>
        <v>0.92307692307692313</v>
      </c>
      <c r="CN696" s="222">
        <f t="shared" si="360"/>
        <v>2</v>
      </c>
      <c r="CO696" s="237">
        <f t="shared" si="353"/>
        <v>7.6923076923076927E-2</v>
      </c>
      <c r="CP696" s="222">
        <f t="shared" si="361"/>
        <v>0</v>
      </c>
      <c r="CQ696" s="237">
        <f t="shared" si="354"/>
        <v>0</v>
      </c>
      <c r="CR696" s="222">
        <f t="shared" si="362"/>
        <v>0</v>
      </c>
      <c r="CS696" s="237">
        <f t="shared" si="355"/>
        <v>0</v>
      </c>
      <c r="CT696" s="223">
        <f t="shared" si="356"/>
        <v>1.9230769230769231</v>
      </c>
      <c r="CU696" s="223" t="str">
        <f t="shared" si="357"/>
        <v>Đạt mục tiêu</v>
      </c>
      <c r="CV696" s="5"/>
    </row>
    <row r="697" spans="1:100" s="1" customFormat="1" ht="62">
      <c r="A697" s="1036"/>
      <c r="B697" s="1024"/>
      <c r="C697" s="1033"/>
      <c r="D697" s="1024"/>
      <c r="E697" s="1033"/>
      <c r="F697" s="1024"/>
      <c r="G697" s="219" t="s">
        <v>845</v>
      </c>
      <c r="H697" s="219"/>
      <c r="I697" s="600"/>
      <c r="J697" s="111"/>
      <c r="K697" s="469"/>
      <c r="L697" s="5" t="s">
        <v>32</v>
      </c>
      <c r="M697" s="212" t="s">
        <v>31</v>
      </c>
      <c r="N697" s="215" t="s">
        <v>9</v>
      </c>
      <c r="O697" s="221" t="s">
        <v>29</v>
      </c>
      <c r="P697" s="221" t="s">
        <v>24</v>
      </c>
      <c r="Q697" s="5" t="s">
        <v>24</v>
      </c>
      <c r="R697" s="5"/>
      <c r="S697" s="5"/>
      <c r="T697" s="5"/>
      <c r="U697" s="6"/>
      <c r="V697" s="5"/>
      <c r="W697" s="5"/>
      <c r="X697" s="5"/>
      <c r="Y697" s="5"/>
      <c r="Z697" s="5"/>
      <c r="AA697" s="5"/>
      <c r="AB697" s="80">
        <f t="shared" si="358"/>
        <v>1</v>
      </c>
      <c r="AC697" s="565" t="s">
        <v>1405</v>
      </c>
      <c r="AD697" s="221" t="s">
        <v>1405</v>
      </c>
      <c r="AE697" s="221" t="s">
        <v>1405</v>
      </c>
      <c r="AF697" s="221" t="s">
        <v>1405</v>
      </c>
      <c r="AG697" s="7"/>
      <c r="AH697" s="7"/>
      <c r="AI697" s="7"/>
      <c r="AJ697" s="7"/>
      <c r="AK697" s="7"/>
      <c r="AL697" s="7"/>
      <c r="AM697" s="7"/>
      <c r="AN697" s="7"/>
      <c r="AO697" s="7"/>
      <c r="AP697" s="7"/>
      <c r="AQ697" s="7"/>
      <c r="AR697" s="7"/>
      <c r="AS697" s="7"/>
      <c r="AT697" s="7"/>
      <c r="AU697" s="7"/>
      <c r="AV697" s="55"/>
      <c r="AW697" s="7"/>
      <c r="AX697" s="7"/>
      <c r="AY697" s="7"/>
      <c r="AZ697" s="7"/>
      <c r="BA697" s="7"/>
      <c r="BB697" s="7"/>
      <c r="BC697" s="7"/>
      <c r="BD697" s="7"/>
      <c r="BE697" s="7"/>
      <c r="BF697" s="7"/>
      <c r="BG697" s="7"/>
      <c r="BH697" s="7"/>
      <c r="BI697" s="7"/>
      <c r="BJ697" s="7"/>
      <c r="BK697" s="7"/>
      <c r="BL697" s="781">
        <v>2</v>
      </c>
      <c r="BM697" s="221">
        <v>2</v>
      </c>
      <c r="BN697" s="221">
        <v>2</v>
      </c>
      <c r="BO697" s="221">
        <v>2</v>
      </c>
      <c r="BP697" s="221">
        <v>2</v>
      </c>
      <c r="BQ697" s="221">
        <v>2</v>
      </c>
      <c r="BR697" s="798">
        <v>2</v>
      </c>
      <c r="BS697" s="226">
        <v>1</v>
      </c>
      <c r="BT697" s="221">
        <v>2</v>
      </c>
      <c r="BU697" s="221">
        <v>2</v>
      </c>
      <c r="BV697" s="221">
        <v>2</v>
      </c>
      <c r="BW697" s="798">
        <v>2</v>
      </c>
      <c r="BX697" s="221">
        <v>2</v>
      </c>
      <c r="BY697" s="798">
        <v>2</v>
      </c>
      <c r="BZ697" s="798">
        <v>2</v>
      </c>
      <c r="CA697" s="221">
        <v>2</v>
      </c>
      <c r="CB697" s="221">
        <v>2</v>
      </c>
      <c r="CC697" s="221">
        <v>2</v>
      </c>
      <c r="CD697" s="337">
        <v>1</v>
      </c>
      <c r="CE697" s="221">
        <v>2</v>
      </c>
      <c r="CF697" s="221">
        <v>2</v>
      </c>
      <c r="CG697" s="221">
        <v>2</v>
      </c>
      <c r="CH697" s="221">
        <v>2</v>
      </c>
      <c r="CI697" s="221">
        <v>2</v>
      </c>
      <c r="CJ697" s="337">
        <v>2</v>
      </c>
      <c r="CK697" s="221">
        <v>2</v>
      </c>
      <c r="CL697" s="222">
        <f t="shared" si="359"/>
        <v>24</v>
      </c>
      <c r="CM697" s="237">
        <f t="shared" si="352"/>
        <v>0.92307692307692313</v>
      </c>
      <c r="CN697" s="222">
        <f t="shared" si="360"/>
        <v>2</v>
      </c>
      <c r="CO697" s="237">
        <f t="shared" si="353"/>
        <v>7.6923076923076927E-2</v>
      </c>
      <c r="CP697" s="222">
        <f t="shared" si="361"/>
        <v>0</v>
      </c>
      <c r="CQ697" s="237">
        <f t="shared" si="354"/>
        <v>0</v>
      </c>
      <c r="CR697" s="222">
        <f t="shared" si="362"/>
        <v>0</v>
      </c>
      <c r="CS697" s="237">
        <f t="shared" si="355"/>
        <v>0</v>
      </c>
      <c r="CT697" s="223">
        <f t="shared" si="356"/>
        <v>1.9230769230769231</v>
      </c>
      <c r="CU697" s="223" t="str">
        <f t="shared" si="357"/>
        <v>Đạt mục tiêu</v>
      </c>
      <c r="CV697" s="5"/>
    </row>
    <row r="698" spans="1:100" s="1" customFormat="1" ht="42.5">
      <c r="A698" s="1036"/>
      <c r="B698" s="1024"/>
      <c r="C698" s="1033"/>
      <c r="D698" s="1024"/>
      <c r="E698" s="1033"/>
      <c r="F698" s="1024"/>
      <c r="G698" s="395" t="s">
        <v>846</v>
      </c>
      <c r="H698" s="395"/>
      <c r="I698" s="715" t="s">
        <v>2490</v>
      </c>
      <c r="J698" s="111"/>
      <c r="K698" s="469"/>
      <c r="L698" s="5" t="s">
        <v>32</v>
      </c>
      <c r="M698" s="212" t="s">
        <v>31</v>
      </c>
      <c r="N698" s="215" t="s">
        <v>9</v>
      </c>
      <c r="O698" s="221" t="s">
        <v>29</v>
      </c>
      <c r="P698" s="221" t="s">
        <v>24</v>
      </c>
      <c r="Q698" s="5"/>
      <c r="R698" s="5" t="s">
        <v>24</v>
      </c>
      <c r="S698" s="5"/>
      <c r="T698" s="5"/>
      <c r="U698" s="6"/>
      <c r="V698" s="5"/>
      <c r="W698" s="5"/>
      <c r="X698" s="5"/>
      <c r="Y698" s="5"/>
      <c r="Z698" s="5"/>
      <c r="AA698" s="5"/>
      <c r="AB698" s="80">
        <f t="shared" si="358"/>
        <v>1</v>
      </c>
      <c r="AC698" s="642"/>
      <c r="AD698" s="7"/>
      <c r="AE698" s="7"/>
      <c r="AF698" s="7"/>
      <c r="AG698" s="7" t="s">
        <v>1316</v>
      </c>
      <c r="AH698" s="7"/>
      <c r="AI698" s="7"/>
      <c r="AJ698" s="7"/>
      <c r="AK698" s="7"/>
      <c r="AL698" s="7"/>
      <c r="AM698" s="7"/>
      <c r="AN698" s="7"/>
      <c r="AO698" s="7"/>
      <c r="AP698" s="7"/>
      <c r="AQ698" s="7"/>
      <c r="AR698" s="7"/>
      <c r="AS698" s="7"/>
      <c r="AT698" s="7"/>
      <c r="AU698" s="7"/>
      <c r="AV698" s="55"/>
      <c r="AW698" s="7"/>
      <c r="AX698" s="7"/>
      <c r="AY698" s="7"/>
      <c r="AZ698" s="7"/>
      <c r="BA698" s="7"/>
      <c r="BB698" s="7"/>
      <c r="BC698" s="7"/>
      <c r="BD698" s="7"/>
      <c r="BE698" s="7"/>
      <c r="BF698" s="7"/>
      <c r="BG698" s="7"/>
      <c r="BH698" s="7"/>
      <c r="BI698" s="7"/>
      <c r="BJ698" s="7"/>
      <c r="BK698" s="7"/>
      <c r="BL698" s="781">
        <v>2</v>
      </c>
      <c r="BM698" s="221">
        <v>2</v>
      </c>
      <c r="BN698" s="221">
        <v>2</v>
      </c>
      <c r="BO698" s="221">
        <v>2</v>
      </c>
      <c r="BP698" s="221">
        <v>2</v>
      </c>
      <c r="BQ698" s="221">
        <v>2</v>
      </c>
      <c r="BR698" s="798">
        <v>2</v>
      </c>
      <c r="BS698" s="226">
        <v>2</v>
      </c>
      <c r="BT698" s="221">
        <v>2</v>
      </c>
      <c r="BU698" s="221">
        <v>2</v>
      </c>
      <c r="BV698" s="221">
        <v>2</v>
      </c>
      <c r="BW698" s="798">
        <v>2</v>
      </c>
      <c r="BX698" s="221">
        <v>2</v>
      </c>
      <c r="BY698" s="798">
        <v>2</v>
      </c>
      <c r="BZ698" s="798">
        <v>2</v>
      </c>
      <c r="CA698" s="221">
        <v>2</v>
      </c>
      <c r="CB698" s="221">
        <v>2</v>
      </c>
      <c r="CC698" s="221">
        <v>2</v>
      </c>
      <c r="CD698" s="337">
        <v>1</v>
      </c>
      <c r="CE698" s="221">
        <v>2</v>
      </c>
      <c r="CF698" s="221">
        <v>2</v>
      </c>
      <c r="CG698" s="221">
        <v>2</v>
      </c>
      <c r="CH698" s="221">
        <v>2</v>
      </c>
      <c r="CI698" s="221">
        <v>2</v>
      </c>
      <c r="CJ698" s="337">
        <v>2</v>
      </c>
      <c r="CK698" s="221">
        <v>2</v>
      </c>
      <c r="CL698" s="222">
        <f t="shared" si="359"/>
        <v>25</v>
      </c>
      <c r="CM698" s="237">
        <f t="shared" si="352"/>
        <v>0.96153846153846156</v>
      </c>
      <c r="CN698" s="222">
        <f t="shared" si="360"/>
        <v>1</v>
      </c>
      <c r="CO698" s="237">
        <f t="shared" si="353"/>
        <v>3.8461538461538464E-2</v>
      </c>
      <c r="CP698" s="222">
        <f t="shared" si="361"/>
        <v>0</v>
      </c>
      <c r="CQ698" s="237">
        <f t="shared" si="354"/>
        <v>0</v>
      </c>
      <c r="CR698" s="222">
        <f t="shared" si="362"/>
        <v>0</v>
      </c>
      <c r="CS698" s="237">
        <f t="shared" si="355"/>
        <v>0</v>
      </c>
      <c r="CT698" s="223">
        <f t="shared" si="356"/>
        <v>1.9615384615384615</v>
      </c>
      <c r="CU698" s="223" t="str">
        <f t="shared" si="357"/>
        <v>Đạt mục tiêu</v>
      </c>
      <c r="CV698" s="5"/>
    </row>
    <row r="699" spans="1:100" s="1" customFormat="1" ht="37.5" customHeight="1">
      <c r="A699" s="1036"/>
      <c r="B699" s="1024"/>
      <c r="C699" s="1033"/>
      <c r="D699" s="1024"/>
      <c r="E699" s="1033"/>
      <c r="F699" s="1024"/>
      <c r="G699" s="759" t="s">
        <v>2423</v>
      </c>
      <c r="H699" s="401"/>
      <c r="I699" s="715" t="s">
        <v>2468</v>
      </c>
      <c r="J699" s="111"/>
      <c r="K699" s="469"/>
      <c r="L699" s="16" t="s">
        <v>32</v>
      </c>
      <c r="M699" s="212" t="s">
        <v>31</v>
      </c>
      <c r="N699" s="215" t="s">
        <v>9</v>
      </c>
      <c r="O699" s="221" t="s">
        <v>29</v>
      </c>
      <c r="P699" s="221" t="s">
        <v>24</v>
      </c>
      <c r="Q699" s="5"/>
      <c r="R699" s="5"/>
      <c r="S699" s="5" t="s">
        <v>24</v>
      </c>
      <c r="T699" s="5"/>
      <c r="U699" s="6"/>
      <c r="V699" s="5"/>
      <c r="W699" s="5"/>
      <c r="X699" s="5"/>
      <c r="Y699" s="5"/>
      <c r="Z699" s="5"/>
      <c r="AA699" s="5"/>
      <c r="AB699" s="80">
        <f t="shared" si="358"/>
        <v>1</v>
      </c>
      <c r="AC699" s="642"/>
      <c r="AD699" s="7"/>
      <c r="AE699" s="7"/>
      <c r="AF699" s="7"/>
      <c r="AG699" s="7"/>
      <c r="AH699" s="7"/>
      <c r="AI699" s="7"/>
      <c r="AJ699" s="7"/>
      <c r="AK699" s="7" t="s">
        <v>1316</v>
      </c>
      <c r="AL699" s="7" t="s">
        <v>1316</v>
      </c>
      <c r="AM699" s="7" t="s">
        <v>1316</v>
      </c>
      <c r="AN699" s="7" t="s">
        <v>1316</v>
      </c>
      <c r="AO699" s="7"/>
      <c r="AP699" s="7"/>
      <c r="AQ699" s="7"/>
      <c r="AR699" s="7"/>
      <c r="AS699" s="7"/>
      <c r="AT699" s="7"/>
      <c r="AU699" s="7"/>
      <c r="AV699" s="55"/>
      <c r="AW699" s="7"/>
      <c r="AX699" s="7"/>
      <c r="AY699" s="7"/>
      <c r="AZ699" s="7"/>
      <c r="BA699" s="7"/>
      <c r="BB699" s="7"/>
      <c r="BC699" s="7"/>
      <c r="BD699" s="7"/>
      <c r="BE699" s="7"/>
      <c r="BF699" s="7"/>
      <c r="BG699" s="7"/>
      <c r="BH699" s="7"/>
      <c r="BI699" s="7"/>
      <c r="BJ699" s="7"/>
      <c r="BK699" s="7"/>
      <c r="BL699" s="781" t="s">
        <v>2281</v>
      </c>
      <c r="BM699" s="221" t="s">
        <v>2281</v>
      </c>
      <c r="BN699" s="221" t="s">
        <v>2281</v>
      </c>
      <c r="BO699" s="221" t="s">
        <v>2281</v>
      </c>
      <c r="BP699" s="221" t="s">
        <v>2281</v>
      </c>
      <c r="BQ699" s="221" t="s">
        <v>2281</v>
      </c>
      <c r="BR699" s="798" t="s">
        <v>2281</v>
      </c>
      <c r="BS699" s="226" t="s">
        <v>2281</v>
      </c>
      <c r="BT699" s="221" t="s">
        <v>2281</v>
      </c>
      <c r="BU699" s="221" t="s">
        <v>2281</v>
      </c>
      <c r="BV699" s="221" t="s">
        <v>2281</v>
      </c>
      <c r="BW699" s="798" t="s">
        <v>2281</v>
      </c>
      <c r="BX699" s="221" t="s">
        <v>2281</v>
      </c>
      <c r="BY699" s="798" t="s">
        <v>2281</v>
      </c>
      <c r="BZ699" s="798" t="s">
        <v>2281</v>
      </c>
      <c r="CA699" s="221" t="s">
        <v>2281</v>
      </c>
      <c r="CB699" s="221" t="s">
        <v>2281</v>
      </c>
      <c r="CC699" s="221" t="s">
        <v>2281</v>
      </c>
      <c r="CD699" s="337" t="s">
        <v>2281</v>
      </c>
      <c r="CE699" s="221" t="s">
        <v>2281</v>
      </c>
      <c r="CF699" s="221" t="s">
        <v>2281</v>
      </c>
      <c r="CG699" s="221" t="s">
        <v>2281</v>
      </c>
      <c r="CH699" s="221" t="s">
        <v>2281</v>
      </c>
      <c r="CI699" s="221" t="s">
        <v>2281</v>
      </c>
      <c r="CJ699" s="337" t="s">
        <v>2281</v>
      </c>
      <c r="CK699" s="221" t="s">
        <v>2281</v>
      </c>
      <c r="CL699" s="222">
        <f t="shared" si="359"/>
        <v>0</v>
      </c>
      <c r="CM699" s="237">
        <f t="shared" si="352"/>
        <v>0</v>
      </c>
      <c r="CN699" s="222">
        <f t="shared" si="360"/>
        <v>0</v>
      </c>
      <c r="CO699" s="237">
        <f t="shared" si="353"/>
        <v>0</v>
      </c>
      <c r="CP699" s="222">
        <f t="shared" si="361"/>
        <v>0</v>
      </c>
      <c r="CQ699" s="237">
        <f t="shared" si="354"/>
        <v>0</v>
      </c>
      <c r="CR699" s="222">
        <f t="shared" si="362"/>
        <v>26</v>
      </c>
      <c r="CS699" s="237">
        <f t="shared" si="355"/>
        <v>1</v>
      </c>
      <c r="CT699" s="223" t="e">
        <f t="shared" si="356"/>
        <v>#DIV/0!</v>
      </c>
      <c r="CU699" s="223" t="str">
        <f t="shared" si="357"/>
        <v>KĐG</v>
      </c>
      <c r="CV699" s="5"/>
    </row>
    <row r="700" spans="1:100" s="1" customFormat="1" ht="62">
      <c r="A700" s="1036"/>
      <c r="B700" s="1024"/>
      <c r="C700" s="1033"/>
      <c r="D700" s="1024"/>
      <c r="E700" s="1033"/>
      <c r="F700" s="1024"/>
      <c r="G700" s="755" t="s">
        <v>2477</v>
      </c>
      <c r="H700" s="402"/>
      <c r="I700" s="732" t="s">
        <v>2490</v>
      </c>
      <c r="J700" s="111"/>
      <c r="K700" s="469"/>
      <c r="L700" s="5" t="s">
        <v>32</v>
      </c>
      <c r="M700" s="212" t="s">
        <v>31</v>
      </c>
      <c r="N700" s="215" t="s">
        <v>9</v>
      </c>
      <c r="O700" s="221" t="s">
        <v>29</v>
      </c>
      <c r="P700" s="221" t="s">
        <v>24</v>
      </c>
      <c r="Q700" s="5" t="s">
        <v>24</v>
      </c>
      <c r="R700" s="5"/>
      <c r="S700" s="5"/>
      <c r="T700" s="5"/>
      <c r="U700" s="6"/>
      <c r="V700" s="5"/>
      <c r="W700" s="5"/>
      <c r="X700" s="5"/>
      <c r="Y700" s="5"/>
      <c r="Z700" s="5"/>
      <c r="AA700" s="5"/>
      <c r="AB700" s="80">
        <f t="shared" si="358"/>
        <v>1</v>
      </c>
      <c r="AC700" s="565" t="s">
        <v>1316</v>
      </c>
      <c r="AD700" s="221" t="s">
        <v>1316</v>
      </c>
      <c r="AE700" s="221" t="s">
        <v>1316</v>
      </c>
      <c r="AF700" s="221" t="s">
        <v>1316</v>
      </c>
      <c r="AG700" s="7"/>
      <c r="AH700" s="7"/>
      <c r="AI700" s="7"/>
      <c r="AJ700" s="7"/>
      <c r="AK700" s="7"/>
      <c r="AL700" s="7"/>
      <c r="AM700" s="7"/>
      <c r="AN700" s="7"/>
      <c r="AO700" s="7"/>
      <c r="AP700" s="7"/>
      <c r="AQ700" s="7"/>
      <c r="AR700" s="7"/>
      <c r="AS700" s="7"/>
      <c r="AT700" s="7"/>
      <c r="AU700" s="7"/>
      <c r="AV700" s="55"/>
      <c r="AW700" s="7"/>
      <c r="AX700" s="7"/>
      <c r="AY700" s="7"/>
      <c r="AZ700" s="7"/>
      <c r="BA700" s="7"/>
      <c r="BB700" s="7"/>
      <c r="BC700" s="7"/>
      <c r="BD700" s="7"/>
      <c r="BE700" s="7"/>
      <c r="BF700" s="7"/>
      <c r="BG700" s="7"/>
      <c r="BH700" s="7"/>
      <c r="BI700" s="7"/>
      <c r="BJ700" s="7"/>
      <c r="BK700" s="7"/>
      <c r="BL700" s="781" t="s">
        <v>2281</v>
      </c>
      <c r="BM700" s="221" t="s">
        <v>2281</v>
      </c>
      <c r="BN700" s="221" t="s">
        <v>2281</v>
      </c>
      <c r="BO700" s="221" t="s">
        <v>2281</v>
      </c>
      <c r="BP700" s="221" t="s">
        <v>2281</v>
      </c>
      <c r="BQ700" s="221" t="s">
        <v>2281</v>
      </c>
      <c r="BR700" s="798" t="s">
        <v>2281</v>
      </c>
      <c r="BS700" s="226" t="s">
        <v>2281</v>
      </c>
      <c r="BT700" s="221" t="s">
        <v>2281</v>
      </c>
      <c r="BU700" s="221" t="s">
        <v>2281</v>
      </c>
      <c r="BV700" s="221" t="s">
        <v>2281</v>
      </c>
      <c r="BW700" s="798" t="s">
        <v>2281</v>
      </c>
      <c r="BX700" s="221" t="s">
        <v>2281</v>
      </c>
      <c r="BY700" s="798" t="s">
        <v>2281</v>
      </c>
      <c r="BZ700" s="798" t="s">
        <v>2281</v>
      </c>
      <c r="CA700" s="221" t="s">
        <v>2281</v>
      </c>
      <c r="CB700" s="221" t="s">
        <v>2281</v>
      </c>
      <c r="CC700" s="221" t="s">
        <v>2281</v>
      </c>
      <c r="CD700" s="337" t="s">
        <v>2281</v>
      </c>
      <c r="CE700" s="221" t="s">
        <v>2281</v>
      </c>
      <c r="CF700" s="221" t="s">
        <v>2281</v>
      </c>
      <c r="CG700" s="221" t="s">
        <v>2281</v>
      </c>
      <c r="CH700" s="221" t="s">
        <v>2281</v>
      </c>
      <c r="CI700" s="221" t="s">
        <v>2281</v>
      </c>
      <c r="CJ700" s="337" t="s">
        <v>2281</v>
      </c>
      <c r="CK700" s="221" t="s">
        <v>2281</v>
      </c>
      <c r="CL700" s="222">
        <f t="shared" si="359"/>
        <v>0</v>
      </c>
      <c r="CM700" s="237">
        <f t="shared" si="352"/>
        <v>0</v>
      </c>
      <c r="CN700" s="222">
        <f t="shared" si="360"/>
        <v>0</v>
      </c>
      <c r="CO700" s="237">
        <f t="shared" si="353"/>
        <v>0</v>
      </c>
      <c r="CP700" s="222">
        <f t="shared" si="361"/>
        <v>0</v>
      </c>
      <c r="CQ700" s="237">
        <f t="shared" si="354"/>
        <v>0</v>
      </c>
      <c r="CR700" s="222">
        <f t="shared" si="362"/>
        <v>26</v>
      </c>
      <c r="CS700" s="237">
        <f t="shared" si="355"/>
        <v>1</v>
      </c>
      <c r="CT700" s="223" t="e">
        <f t="shared" si="356"/>
        <v>#DIV/0!</v>
      </c>
      <c r="CU700" s="223" t="str">
        <f t="shared" si="357"/>
        <v>KĐG</v>
      </c>
      <c r="CV700" s="5"/>
    </row>
    <row r="701" spans="1:100" s="1" customFormat="1" ht="42.5">
      <c r="A701" s="1036"/>
      <c r="B701" s="1024"/>
      <c r="C701" s="1033"/>
      <c r="D701" s="1024"/>
      <c r="E701" s="1033"/>
      <c r="F701" s="1024"/>
      <c r="G701" s="366" t="s">
        <v>1095</v>
      </c>
      <c r="H701" s="366"/>
      <c r="I701" s="550"/>
      <c r="J701" s="111"/>
      <c r="K701" s="469"/>
      <c r="L701" s="5" t="s">
        <v>32</v>
      </c>
      <c r="M701" s="212" t="s">
        <v>31</v>
      </c>
      <c r="N701" s="215" t="s">
        <v>9</v>
      </c>
      <c r="O701" s="221" t="s">
        <v>29</v>
      </c>
      <c r="P701" s="221" t="s">
        <v>24</v>
      </c>
      <c r="Q701" s="5"/>
      <c r="R701" s="5" t="s">
        <v>24</v>
      </c>
      <c r="S701" s="5"/>
      <c r="T701" s="5"/>
      <c r="U701" s="6"/>
      <c r="V701" s="5"/>
      <c r="W701" s="5"/>
      <c r="X701" s="5"/>
      <c r="Y701" s="5"/>
      <c r="Z701" s="5"/>
      <c r="AA701" s="5"/>
      <c r="AB701" s="80">
        <f t="shared" si="358"/>
        <v>1</v>
      </c>
      <c r="AC701" s="642"/>
      <c r="AD701" s="7"/>
      <c r="AE701" s="7"/>
      <c r="AF701" s="7"/>
      <c r="AG701" s="7" t="s">
        <v>1316</v>
      </c>
      <c r="AH701" s="7"/>
      <c r="AI701" s="7"/>
      <c r="AJ701" s="7"/>
      <c r="AK701" s="7"/>
      <c r="AL701" s="7"/>
      <c r="AM701" s="7"/>
      <c r="AN701" s="7"/>
      <c r="AO701" s="7"/>
      <c r="AP701" s="7"/>
      <c r="AQ701" s="7"/>
      <c r="AR701" s="7"/>
      <c r="AS701" s="7"/>
      <c r="AT701" s="7"/>
      <c r="AU701" s="7"/>
      <c r="AV701" s="55"/>
      <c r="AW701" s="7"/>
      <c r="AX701" s="7"/>
      <c r="AY701" s="7"/>
      <c r="AZ701" s="7"/>
      <c r="BA701" s="7"/>
      <c r="BB701" s="7"/>
      <c r="BC701" s="7"/>
      <c r="BD701" s="7"/>
      <c r="BE701" s="7"/>
      <c r="BF701" s="7"/>
      <c r="BG701" s="7"/>
      <c r="BH701" s="7"/>
      <c r="BI701" s="7"/>
      <c r="BJ701" s="7"/>
      <c r="BK701" s="7"/>
      <c r="BL701" s="781">
        <v>2</v>
      </c>
      <c r="BM701" s="221">
        <v>2</v>
      </c>
      <c r="BN701" s="221">
        <v>2</v>
      </c>
      <c r="BO701" s="221">
        <v>2</v>
      </c>
      <c r="BP701" s="221">
        <v>2</v>
      </c>
      <c r="BQ701" s="221">
        <v>2</v>
      </c>
      <c r="BR701" s="798">
        <v>2</v>
      </c>
      <c r="BS701" s="226">
        <v>2</v>
      </c>
      <c r="BT701" s="221">
        <v>2</v>
      </c>
      <c r="BU701" s="221">
        <v>2</v>
      </c>
      <c r="BV701" s="221">
        <v>2</v>
      </c>
      <c r="BW701" s="798">
        <v>2</v>
      </c>
      <c r="BX701" s="221">
        <v>2</v>
      </c>
      <c r="BY701" s="798">
        <v>1</v>
      </c>
      <c r="BZ701" s="798">
        <v>2</v>
      </c>
      <c r="CA701" s="221">
        <v>2</v>
      </c>
      <c r="CB701" s="221">
        <v>2</v>
      </c>
      <c r="CC701" s="221">
        <v>2</v>
      </c>
      <c r="CD701" s="337">
        <v>2</v>
      </c>
      <c r="CE701" s="221">
        <v>2</v>
      </c>
      <c r="CF701" s="221">
        <v>2</v>
      </c>
      <c r="CG701" s="221">
        <v>2</v>
      </c>
      <c r="CH701" s="221">
        <v>2</v>
      </c>
      <c r="CI701" s="221">
        <v>2</v>
      </c>
      <c r="CJ701" s="337">
        <v>2</v>
      </c>
      <c r="CK701" s="221">
        <v>2</v>
      </c>
      <c r="CL701" s="222">
        <f t="shared" si="359"/>
        <v>25</v>
      </c>
      <c r="CM701" s="237">
        <f t="shared" si="352"/>
        <v>0.96153846153846156</v>
      </c>
      <c r="CN701" s="222">
        <f t="shared" si="360"/>
        <v>1</v>
      </c>
      <c r="CO701" s="237">
        <f t="shared" si="353"/>
        <v>3.8461538461538464E-2</v>
      </c>
      <c r="CP701" s="222">
        <f t="shared" si="361"/>
        <v>0</v>
      </c>
      <c r="CQ701" s="237">
        <f t="shared" si="354"/>
        <v>0</v>
      </c>
      <c r="CR701" s="222">
        <f t="shared" si="362"/>
        <v>0</v>
      </c>
      <c r="CS701" s="237">
        <f t="shared" si="355"/>
        <v>0</v>
      </c>
      <c r="CT701" s="223">
        <f t="shared" si="356"/>
        <v>1.9615384615384615</v>
      </c>
      <c r="CU701" s="223" t="str">
        <f t="shared" si="357"/>
        <v>Đạt mục tiêu</v>
      </c>
      <c r="CV701" s="5"/>
    </row>
    <row r="702" spans="1:100" s="1" customFormat="1" ht="42.5">
      <c r="A702" s="1036"/>
      <c r="B702" s="1024"/>
      <c r="C702" s="1033"/>
      <c r="D702" s="1024"/>
      <c r="E702" s="1033"/>
      <c r="F702" s="1024"/>
      <c r="G702" s="366" t="s">
        <v>1096</v>
      </c>
      <c r="H702" s="366"/>
      <c r="I702" s="550"/>
      <c r="J702" s="111"/>
      <c r="K702" s="469"/>
      <c r="L702" s="5" t="s">
        <v>32</v>
      </c>
      <c r="M702" s="212" t="s">
        <v>31</v>
      </c>
      <c r="N702" s="215" t="s">
        <v>9</v>
      </c>
      <c r="O702" s="221" t="s">
        <v>29</v>
      </c>
      <c r="P702" s="221" t="s">
        <v>24</v>
      </c>
      <c r="Q702" s="5"/>
      <c r="R702" s="5"/>
      <c r="S702" s="5"/>
      <c r="T702" s="5"/>
      <c r="U702" s="6"/>
      <c r="V702" s="5" t="s">
        <v>24</v>
      </c>
      <c r="W702" s="5"/>
      <c r="X702" s="5"/>
      <c r="Y702" s="5"/>
      <c r="Z702" s="5"/>
      <c r="AA702" s="5"/>
      <c r="AB702" s="80">
        <f t="shared" si="358"/>
        <v>1</v>
      </c>
      <c r="AC702" s="642"/>
      <c r="AD702" s="7"/>
      <c r="AE702" s="7"/>
      <c r="AF702" s="7"/>
      <c r="AG702" s="7"/>
      <c r="AH702" s="7"/>
      <c r="AI702" s="7"/>
      <c r="AJ702" s="7"/>
      <c r="AK702" s="7"/>
      <c r="AL702" s="7"/>
      <c r="AM702" s="7"/>
      <c r="AN702" s="7"/>
      <c r="AO702" s="7"/>
      <c r="AP702" s="7"/>
      <c r="AQ702" s="7"/>
      <c r="AR702" s="7"/>
      <c r="AS702" s="7"/>
      <c r="AT702" s="7"/>
      <c r="AU702" s="7"/>
      <c r="AV702" s="55" t="s">
        <v>1404</v>
      </c>
      <c r="AW702" s="55" t="s">
        <v>1404</v>
      </c>
      <c r="AX702" s="55" t="s">
        <v>1404</v>
      </c>
      <c r="AY702" s="55"/>
      <c r="AZ702" s="55"/>
      <c r="BA702" s="7"/>
      <c r="BB702" s="7"/>
      <c r="BC702" s="7"/>
      <c r="BD702" s="7"/>
      <c r="BE702" s="7"/>
      <c r="BF702" s="7"/>
      <c r="BG702" s="7"/>
      <c r="BH702" s="7"/>
      <c r="BI702" s="7"/>
      <c r="BJ702" s="7"/>
      <c r="BK702" s="7"/>
      <c r="BL702" s="781">
        <v>2</v>
      </c>
      <c r="BM702" s="221">
        <v>2</v>
      </c>
      <c r="BN702" s="221">
        <v>2</v>
      </c>
      <c r="BO702" s="221">
        <v>2</v>
      </c>
      <c r="BP702" s="221">
        <v>2</v>
      </c>
      <c r="BQ702" s="221">
        <v>2</v>
      </c>
      <c r="BR702" s="798">
        <v>2</v>
      </c>
      <c r="BS702" s="226">
        <v>2</v>
      </c>
      <c r="BT702" s="221">
        <v>2</v>
      </c>
      <c r="BU702" s="221">
        <v>2</v>
      </c>
      <c r="BV702" s="221">
        <v>2</v>
      </c>
      <c r="BW702" s="798">
        <v>2</v>
      </c>
      <c r="BX702" s="221">
        <v>2</v>
      </c>
      <c r="BY702" s="798">
        <v>2</v>
      </c>
      <c r="BZ702" s="798">
        <v>2</v>
      </c>
      <c r="CA702" s="221">
        <v>2</v>
      </c>
      <c r="CB702" s="221">
        <v>2</v>
      </c>
      <c r="CC702" s="221">
        <v>2</v>
      </c>
      <c r="CD702" s="337">
        <v>2</v>
      </c>
      <c r="CE702" s="221">
        <v>2</v>
      </c>
      <c r="CF702" s="221">
        <v>2</v>
      </c>
      <c r="CG702" s="221">
        <v>2</v>
      </c>
      <c r="CH702" s="221">
        <v>2</v>
      </c>
      <c r="CI702" s="221">
        <v>2</v>
      </c>
      <c r="CJ702" s="337">
        <v>2</v>
      </c>
      <c r="CK702" s="221">
        <v>2</v>
      </c>
      <c r="CL702" s="222">
        <f t="shared" si="359"/>
        <v>26</v>
      </c>
      <c r="CM702" s="237">
        <f t="shared" si="352"/>
        <v>1</v>
      </c>
      <c r="CN702" s="222">
        <f t="shared" si="360"/>
        <v>0</v>
      </c>
      <c r="CO702" s="237">
        <f t="shared" si="353"/>
        <v>0</v>
      </c>
      <c r="CP702" s="222">
        <f t="shared" si="361"/>
        <v>0</v>
      </c>
      <c r="CQ702" s="237">
        <f t="shared" si="354"/>
        <v>0</v>
      </c>
      <c r="CR702" s="222">
        <f t="shared" si="362"/>
        <v>0</v>
      </c>
      <c r="CS702" s="237">
        <f t="shared" si="355"/>
        <v>0</v>
      </c>
      <c r="CT702" s="223">
        <f t="shared" si="356"/>
        <v>2</v>
      </c>
      <c r="CU702" s="223" t="str">
        <f t="shared" si="357"/>
        <v>Đạt mục tiêu</v>
      </c>
      <c r="CV702" s="5"/>
    </row>
    <row r="703" spans="1:100" s="1" customFormat="1" ht="42.5">
      <c r="A703" s="1036"/>
      <c r="B703" s="1024"/>
      <c r="C703" s="1033"/>
      <c r="D703" s="1024"/>
      <c r="E703" s="1033"/>
      <c r="F703" s="1208"/>
      <c r="G703" s="552" t="s">
        <v>2930</v>
      </c>
      <c r="H703" s="395"/>
      <c r="I703" s="434"/>
      <c r="J703" s="111"/>
      <c r="K703" s="469"/>
      <c r="L703" s="5" t="s">
        <v>32</v>
      </c>
      <c r="M703" s="212" t="s">
        <v>31</v>
      </c>
      <c r="N703" s="215" t="s">
        <v>9</v>
      </c>
      <c r="O703" s="221" t="s">
        <v>29</v>
      </c>
      <c r="P703" s="221" t="s">
        <v>24</v>
      </c>
      <c r="Q703" s="5"/>
      <c r="R703" s="5"/>
      <c r="S703" s="5"/>
      <c r="T703" s="5"/>
      <c r="U703" s="6"/>
      <c r="V703" s="5"/>
      <c r="W703" s="5"/>
      <c r="X703" s="5" t="s">
        <v>24</v>
      </c>
      <c r="Y703" s="5"/>
      <c r="Z703" s="5"/>
      <c r="AA703" s="5"/>
      <c r="AB703" s="80">
        <f t="shared" si="358"/>
        <v>1</v>
      </c>
      <c r="AC703" s="642"/>
      <c r="AD703" s="7"/>
      <c r="AE703" s="7"/>
      <c r="AF703" s="7"/>
      <c r="AG703" s="7"/>
      <c r="AH703" s="7"/>
      <c r="AI703" s="7"/>
      <c r="AJ703" s="7"/>
      <c r="AK703" s="7"/>
      <c r="AL703" s="7"/>
      <c r="AM703" s="7"/>
      <c r="AN703" s="7"/>
      <c r="AO703" s="7"/>
      <c r="AP703" s="7"/>
      <c r="AQ703" s="7"/>
      <c r="AR703" s="7"/>
      <c r="AS703" s="7"/>
      <c r="AT703" s="7"/>
      <c r="AU703" s="7"/>
      <c r="AV703" s="55"/>
      <c r="AW703" s="7"/>
      <c r="AX703" s="7"/>
      <c r="AY703" s="7"/>
      <c r="AZ703" s="7"/>
      <c r="BA703" s="7"/>
      <c r="BB703" s="7" t="s">
        <v>1315</v>
      </c>
      <c r="BC703" s="7"/>
      <c r="BD703" s="7" t="s">
        <v>1315</v>
      </c>
      <c r="BE703" s="7"/>
      <c r="BF703" s="7"/>
      <c r="BG703" s="7"/>
      <c r="BH703" s="7"/>
      <c r="BI703" s="7"/>
      <c r="BJ703" s="7"/>
      <c r="BK703" s="7"/>
      <c r="BL703" s="781">
        <v>2</v>
      </c>
      <c r="BM703" s="221">
        <v>2</v>
      </c>
      <c r="BN703" s="221">
        <v>2</v>
      </c>
      <c r="BO703" s="221">
        <v>1</v>
      </c>
      <c r="BP703" s="221">
        <v>2</v>
      </c>
      <c r="BQ703" s="221">
        <v>2</v>
      </c>
      <c r="BR703" s="798">
        <v>2</v>
      </c>
      <c r="BS703" s="226">
        <v>2</v>
      </c>
      <c r="BT703" s="221">
        <v>2</v>
      </c>
      <c r="BU703" s="221">
        <v>2</v>
      </c>
      <c r="BV703" s="221">
        <v>1</v>
      </c>
      <c r="BW703" s="798">
        <v>2</v>
      </c>
      <c r="BX703" s="221">
        <v>2</v>
      </c>
      <c r="BY703" s="798">
        <v>2</v>
      </c>
      <c r="BZ703" s="798">
        <v>2</v>
      </c>
      <c r="CA703" s="221">
        <v>2</v>
      </c>
      <c r="CB703" s="221">
        <v>2</v>
      </c>
      <c r="CC703" s="221">
        <v>1</v>
      </c>
      <c r="CD703" s="337">
        <v>2</v>
      </c>
      <c r="CE703" s="221">
        <v>2</v>
      </c>
      <c r="CF703" s="221">
        <v>2</v>
      </c>
      <c r="CG703" s="221">
        <v>2</v>
      </c>
      <c r="CH703" s="221">
        <v>2</v>
      </c>
      <c r="CI703" s="221">
        <v>2</v>
      </c>
      <c r="CJ703" s="337">
        <v>2</v>
      </c>
      <c r="CK703" s="221">
        <v>2</v>
      </c>
      <c r="CL703" s="222">
        <f t="shared" si="359"/>
        <v>23</v>
      </c>
      <c r="CM703" s="237">
        <f t="shared" si="352"/>
        <v>0.88461538461538458</v>
      </c>
      <c r="CN703" s="222">
        <f t="shared" si="360"/>
        <v>3</v>
      </c>
      <c r="CO703" s="237">
        <f t="shared" si="353"/>
        <v>0.11538461538461539</v>
      </c>
      <c r="CP703" s="222">
        <f t="shared" si="361"/>
        <v>0</v>
      </c>
      <c r="CQ703" s="237">
        <f t="shared" si="354"/>
        <v>0</v>
      </c>
      <c r="CR703" s="222">
        <f t="shared" si="362"/>
        <v>0</v>
      </c>
      <c r="CS703" s="237">
        <f t="shared" si="355"/>
        <v>0</v>
      </c>
      <c r="CT703" s="223">
        <f t="shared" si="356"/>
        <v>1.8846153846153846</v>
      </c>
      <c r="CU703" s="223" t="str">
        <f t="shared" si="357"/>
        <v>Đạt mục tiêu</v>
      </c>
      <c r="CV703" s="5"/>
    </row>
    <row r="704" spans="1:100" s="1" customFormat="1" ht="56">
      <c r="A704" s="1036"/>
      <c r="B704" s="1024"/>
      <c r="C704" s="1033"/>
      <c r="D704" s="1024"/>
      <c r="E704" s="1033"/>
      <c r="F704" s="1024"/>
      <c r="G704" s="294" t="s">
        <v>2819</v>
      </c>
      <c r="H704" s="294"/>
      <c r="I704" s="539"/>
      <c r="J704" s="110"/>
      <c r="K704" s="467"/>
      <c r="L704" s="16" t="s">
        <v>32</v>
      </c>
      <c r="M704" s="212" t="s">
        <v>31</v>
      </c>
      <c r="N704" s="215" t="s">
        <v>9</v>
      </c>
      <c r="O704" s="44" t="s">
        <v>29</v>
      </c>
      <c r="P704" s="44" t="s">
        <v>24</v>
      </c>
      <c r="Q704" s="5"/>
      <c r="R704" s="5"/>
      <c r="S704" s="5"/>
      <c r="T704" s="5"/>
      <c r="U704" s="6"/>
      <c r="V704" s="5"/>
      <c r="W704" s="5"/>
      <c r="X704" s="5"/>
      <c r="Y704" s="5"/>
      <c r="Z704" s="5"/>
      <c r="AA704" s="5" t="s">
        <v>24</v>
      </c>
      <c r="AB704" s="80">
        <f t="shared" si="358"/>
        <v>1</v>
      </c>
      <c r="AC704" s="642"/>
      <c r="AD704" s="7"/>
      <c r="AE704" s="7"/>
      <c r="AF704" s="7"/>
      <c r="AG704" s="7"/>
      <c r="AH704" s="7"/>
      <c r="AI704" s="7"/>
      <c r="AJ704" s="7"/>
      <c r="AK704" s="7"/>
      <c r="AL704" s="7"/>
      <c r="AM704" s="7"/>
      <c r="AN704" s="7"/>
      <c r="AO704" s="7"/>
      <c r="AP704" s="7"/>
      <c r="AQ704" s="7"/>
      <c r="AR704" s="7"/>
      <c r="AS704" s="7"/>
      <c r="AT704" s="7"/>
      <c r="AU704" s="7"/>
      <c r="AV704" s="55"/>
      <c r="AW704" s="7"/>
      <c r="AX704" s="7"/>
      <c r="AY704" s="7"/>
      <c r="AZ704" s="7"/>
      <c r="BA704" s="7"/>
      <c r="BB704" s="7"/>
      <c r="BC704" s="7"/>
      <c r="BD704" s="7"/>
      <c r="BE704" s="7"/>
      <c r="BF704" s="7"/>
      <c r="BG704" s="7"/>
      <c r="BH704" s="7"/>
      <c r="BI704" s="7"/>
      <c r="BJ704" s="7" t="s">
        <v>1404</v>
      </c>
      <c r="BK704" s="7"/>
      <c r="BL704" s="781">
        <v>2</v>
      </c>
      <c r="BM704" s="221">
        <v>2</v>
      </c>
      <c r="BN704" s="221">
        <v>2</v>
      </c>
      <c r="BO704" s="221">
        <v>2</v>
      </c>
      <c r="BP704" s="221">
        <v>2</v>
      </c>
      <c r="BQ704" s="221">
        <v>2</v>
      </c>
      <c r="BR704" s="798">
        <v>1</v>
      </c>
      <c r="BS704" s="226">
        <v>2</v>
      </c>
      <c r="BT704" s="221">
        <v>2</v>
      </c>
      <c r="BU704" s="221">
        <v>2</v>
      </c>
      <c r="BV704" s="221">
        <v>2</v>
      </c>
      <c r="BW704" s="798">
        <v>2</v>
      </c>
      <c r="BX704" s="221">
        <v>2</v>
      </c>
      <c r="BY704" s="798">
        <v>2</v>
      </c>
      <c r="BZ704" s="798">
        <v>2</v>
      </c>
      <c r="CA704" s="221">
        <v>2</v>
      </c>
      <c r="CB704" s="221">
        <v>2</v>
      </c>
      <c r="CC704" s="221">
        <v>2</v>
      </c>
      <c r="CD704" s="337">
        <v>2</v>
      </c>
      <c r="CE704" s="221">
        <v>2</v>
      </c>
      <c r="CF704" s="221">
        <v>2</v>
      </c>
      <c r="CG704" s="221">
        <v>2</v>
      </c>
      <c r="CH704" s="221">
        <v>2</v>
      </c>
      <c r="CI704" s="221">
        <v>2</v>
      </c>
      <c r="CJ704" s="337">
        <v>2</v>
      </c>
      <c r="CK704" s="221">
        <v>2</v>
      </c>
      <c r="CL704" s="222">
        <f t="shared" si="359"/>
        <v>25</v>
      </c>
      <c r="CM704" s="237">
        <f t="shared" si="352"/>
        <v>0.96153846153846156</v>
      </c>
      <c r="CN704" s="222">
        <f t="shared" si="360"/>
        <v>1</v>
      </c>
      <c r="CO704" s="237">
        <f t="shared" si="353"/>
        <v>3.8461538461538464E-2</v>
      </c>
      <c r="CP704" s="222">
        <f t="shared" si="361"/>
        <v>0</v>
      </c>
      <c r="CQ704" s="237">
        <f t="shared" si="354"/>
        <v>0</v>
      </c>
      <c r="CR704" s="222">
        <f t="shared" si="362"/>
        <v>0</v>
      </c>
      <c r="CS704" s="237">
        <f t="shared" si="355"/>
        <v>0</v>
      </c>
      <c r="CT704" s="223">
        <f t="shared" si="356"/>
        <v>1.9615384615384615</v>
      </c>
      <c r="CU704" s="223" t="str">
        <f t="shared" si="357"/>
        <v>Đạt mục tiêu</v>
      </c>
      <c r="CV704" s="5"/>
    </row>
    <row r="705" spans="1:100" s="1" customFormat="1" ht="42.5">
      <c r="A705" s="1036"/>
      <c r="B705" s="1024"/>
      <c r="C705" s="1033"/>
      <c r="D705" s="1024"/>
      <c r="E705" s="1033"/>
      <c r="F705" s="1024"/>
      <c r="G705" s="217" t="s">
        <v>1097</v>
      </c>
      <c r="H705" s="425"/>
      <c r="I705" s="436"/>
      <c r="J705" s="212"/>
      <c r="K705" s="465"/>
      <c r="L705" s="5" t="s">
        <v>32</v>
      </c>
      <c r="M705" s="212" t="s">
        <v>31</v>
      </c>
      <c r="N705" s="215" t="s">
        <v>9</v>
      </c>
      <c r="O705" s="221" t="s">
        <v>29</v>
      </c>
      <c r="P705" s="221" t="s">
        <v>24</v>
      </c>
      <c r="Q705" s="5"/>
      <c r="R705" s="5"/>
      <c r="S705" s="5"/>
      <c r="T705" s="5" t="s">
        <v>24</v>
      </c>
      <c r="U705" s="6"/>
      <c r="V705" s="5"/>
      <c r="W705" s="5"/>
      <c r="X705" s="5"/>
      <c r="Y705" s="5"/>
      <c r="Z705" s="5"/>
      <c r="AA705" s="5"/>
      <c r="AB705" s="80">
        <f t="shared" si="358"/>
        <v>1</v>
      </c>
      <c r="AC705" s="642"/>
      <c r="AD705" s="7"/>
      <c r="AE705" s="7"/>
      <c r="AF705" s="7"/>
      <c r="AG705" s="7"/>
      <c r="AH705" s="7"/>
      <c r="AI705" s="7"/>
      <c r="AJ705" s="7"/>
      <c r="AK705" s="7"/>
      <c r="AL705" s="7"/>
      <c r="AM705" s="7"/>
      <c r="AN705" s="7"/>
      <c r="AO705" s="7" t="s">
        <v>1404</v>
      </c>
      <c r="AP705" s="55" t="s">
        <v>1404</v>
      </c>
      <c r="AQ705" s="55" t="s">
        <v>1404</v>
      </c>
      <c r="AR705" s="55" t="s">
        <v>1404</v>
      </c>
      <c r="AS705" s="7"/>
      <c r="AT705" s="7"/>
      <c r="AU705" s="7"/>
      <c r="AV705" s="55"/>
      <c r="AW705" s="7"/>
      <c r="AX705" s="7"/>
      <c r="AY705" s="7"/>
      <c r="AZ705" s="7"/>
      <c r="BA705" s="7"/>
      <c r="BB705" s="7"/>
      <c r="BC705" s="7"/>
      <c r="BD705" s="7"/>
      <c r="BE705" s="7"/>
      <c r="BF705" s="7"/>
      <c r="BG705" s="7"/>
      <c r="BH705" s="7"/>
      <c r="BI705" s="7"/>
      <c r="BJ705" s="7"/>
      <c r="BK705" s="7"/>
      <c r="BL705" s="781">
        <v>2</v>
      </c>
      <c r="BM705" s="221">
        <v>2</v>
      </c>
      <c r="BN705" s="221">
        <v>2</v>
      </c>
      <c r="BO705" s="221">
        <v>2</v>
      </c>
      <c r="BP705" s="221">
        <v>2</v>
      </c>
      <c r="BQ705" s="221">
        <v>2</v>
      </c>
      <c r="BR705" s="798">
        <v>2</v>
      </c>
      <c r="BS705" s="226">
        <v>1</v>
      </c>
      <c r="BT705" s="221">
        <v>2</v>
      </c>
      <c r="BU705" s="221">
        <v>2</v>
      </c>
      <c r="BV705" s="221">
        <v>1</v>
      </c>
      <c r="BW705" s="798">
        <v>2</v>
      </c>
      <c r="BX705" s="221">
        <v>2</v>
      </c>
      <c r="BY705" s="798">
        <v>2</v>
      </c>
      <c r="BZ705" s="798">
        <v>2</v>
      </c>
      <c r="CA705" s="221">
        <v>2</v>
      </c>
      <c r="CB705" s="221">
        <v>2</v>
      </c>
      <c r="CC705" s="221">
        <v>1</v>
      </c>
      <c r="CD705" s="337">
        <v>2</v>
      </c>
      <c r="CE705" s="221">
        <v>2</v>
      </c>
      <c r="CF705" s="221">
        <v>2</v>
      </c>
      <c r="CG705" s="221">
        <v>2</v>
      </c>
      <c r="CH705" s="221">
        <v>2</v>
      </c>
      <c r="CI705" s="221">
        <v>2</v>
      </c>
      <c r="CJ705" s="337">
        <v>2</v>
      </c>
      <c r="CK705" s="221">
        <v>2</v>
      </c>
      <c r="CL705" s="222">
        <f t="shared" si="359"/>
        <v>23</v>
      </c>
      <c r="CM705" s="237">
        <f t="shared" si="352"/>
        <v>0.88461538461538458</v>
      </c>
      <c r="CN705" s="222">
        <f t="shared" si="360"/>
        <v>3</v>
      </c>
      <c r="CO705" s="237">
        <f t="shared" si="353"/>
        <v>0.11538461538461539</v>
      </c>
      <c r="CP705" s="222">
        <f t="shared" si="361"/>
        <v>0</v>
      </c>
      <c r="CQ705" s="237">
        <f t="shared" si="354"/>
        <v>0</v>
      </c>
      <c r="CR705" s="222">
        <f t="shared" si="362"/>
        <v>0</v>
      </c>
      <c r="CS705" s="237">
        <f t="shared" si="355"/>
        <v>0</v>
      </c>
      <c r="CT705" s="223">
        <f t="shared" si="356"/>
        <v>1.8846153846153846</v>
      </c>
      <c r="CU705" s="223" t="str">
        <f t="shared" si="357"/>
        <v>Đạt mục tiêu</v>
      </c>
      <c r="CV705" s="5"/>
    </row>
    <row r="706" spans="1:100" s="1" customFormat="1" ht="46.5">
      <c r="A706" s="227">
        <v>201</v>
      </c>
      <c r="B706" s="217" t="s">
        <v>628</v>
      </c>
      <c r="C706" s="215" t="s">
        <v>60</v>
      </c>
      <c r="D706" s="217" t="s">
        <v>85</v>
      </c>
      <c r="E706" s="215" t="s">
        <v>26</v>
      </c>
      <c r="F706" s="217" t="s">
        <v>85</v>
      </c>
      <c r="G706" s="217" t="s">
        <v>361</v>
      </c>
      <c r="H706" s="217"/>
      <c r="I706" s="591"/>
      <c r="J706" s="212"/>
      <c r="K706" s="465"/>
      <c r="L706" s="5" t="s">
        <v>32</v>
      </c>
      <c r="M706" s="212" t="s">
        <v>31</v>
      </c>
      <c r="N706" s="215" t="s">
        <v>9</v>
      </c>
      <c r="O706" s="221" t="s">
        <v>29</v>
      </c>
      <c r="P706" s="221" t="s">
        <v>24</v>
      </c>
      <c r="Q706" s="5"/>
      <c r="R706" s="5"/>
      <c r="S706" s="5"/>
      <c r="T706" s="5"/>
      <c r="U706" s="6"/>
      <c r="V706" s="5"/>
      <c r="W706" s="5"/>
      <c r="X706" s="5" t="s">
        <v>24</v>
      </c>
      <c r="Y706" s="5"/>
      <c r="Z706" s="5"/>
      <c r="AA706" s="5"/>
      <c r="AB706" s="80">
        <f t="shared" si="358"/>
        <v>1</v>
      </c>
      <c r="AC706" s="642"/>
      <c r="AD706" s="7"/>
      <c r="AE706" s="7"/>
      <c r="AF706" s="7"/>
      <c r="AG706" s="7"/>
      <c r="AH706" s="7"/>
      <c r="AI706" s="7"/>
      <c r="AJ706" s="7"/>
      <c r="AK706" s="7"/>
      <c r="AL706" s="7"/>
      <c r="AM706" s="7"/>
      <c r="AN706" s="7"/>
      <c r="AO706" s="7"/>
      <c r="AP706" s="7"/>
      <c r="AQ706" s="7"/>
      <c r="AR706" s="7"/>
      <c r="AS706" s="7"/>
      <c r="AT706" s="7"/>
      <c r="AU706" s="7"/>
      <c r="AV706" s="55"/>
      <c r="AW706" s="55"/>
      <c r="AX706" s="55"/>
      <c r="AY706" s="55"/>
      <c r="AZ706" s="55"/>
      <c r="BA706" s="7" t="s">
        <v>1316</v>
      </c>
      <c r="BB706" s="7" t="s">
        <v>1316</v>
      </c>
      <c r="BC706" s="7" t="s">
        <v>1316</v>
      </c>
      <c r="BD706" s="7" t="s">
        <v>1316</v>
      </c>
      <c r="BE706" s="7"/>
      <c r="BF706" s="7"/>
      <c r="BG706" s="7"/>
      <c r="BH706" s="7"/>
      <c r="BI706" s="7"/>
      <c r="BJ706" s="7"/>
      <c r="BK706" s="7"/>
      <c r="BL706" s="781">
        <v>2</v>
      </c>
      <c r="BM706" s="221">
        <v>2</v>
      </c>
      <c r="BN706" s="221">
        <v>1</v>
      </c>
      <c r="BO706" s="221">
        <v>2</v>
      </c>
      <c r="BP706" s="221">
        <v>2</v>
      </c>
      <c r="BQ706" s="221">
        <v>2</v>
      </c>
      <c r="BR706" s="798">
        <v>2</v>
      </c>
      <c r="BS706" s="226">
        <v>2</v>
      </c>
      <c r="BT706" s="221">
        <v>2</v>
      </c>
      <c r="BU706" s="221">
        <v>2</v>
      </c>
      <c r="BV706" s="221">
        <v>2</v>
      </c>
      <c r="BW706" s="798">
        <v>2</v>
      </c>
      <c r="BX706" s="221">
        <v>2</v>
      </c>
      <c r="BY706" s="798">
        <v>2</v>
      </c>
      <c r="BZ706" s="798">
        <v>2</v>
      </c>
      <c r="CA706" s="221">
        <v>1</v>
      </c>
      <c r="CB706" s="221">
        <v>2</v>
      </c>
      <c r="CC706" s="221">
        <v>2</v>
      </c>
      <c r="CD706" s="337">
        <v>1</v>
      </c>
      <c r="CE706" s="221">
        <v>2</v>
      </c>
      <c r="CF706" s="221">
        <v>2</v>
      </c>
      <c r="CG706" s="221">
        <v>2</v>
      </c>
      <c r="CH706" s="221">
        <v>2</v>
      </c>
      <c r="CI706" s="221">
        <v>2</v>
      </c>
      <c r="CJ706" s="337">
        <v>2</v>
      </c>
      <c r="CK706" s="221">
        <v>2</v>
      </c>
      <c r="CL706" s="222">
        <f t="shared" si="359"/>
        <v>23</v>
      </c>
      <c r="CM706" s="237">
        <f t="shared" si="352"/>
        <v>0.88461538461538458</v>
      </c>
      <c r="CN706" s="222">
        <f t="shared" si="360"/>
        <v>3</v>
      </c>
      <c r="CO706" s="237">
        <f t="shared" si="353"/>
        <v>0.11538461538461539</v>
      </c>
      <c r="CP706" s="222">
        <f t="shared" si="361"/>
        <v>0</v>
      </c>
      <c r="CQ706" s="237">
        <f t="shared" si="354"/>
        <v>0</v>
      </c>
      <c r="CR706" s="222">
        <f t="shared" si="362"/>
        <v>0</v>
      </c>
      <c r="CS706" s="237">
        <f t="shared" si="355"/>
        <v>0</v>
      </c>
      <c r="CT706" s="223">
        <f t="shared" si="356"/>
        <v>1.8846153846153846</v>
      </c>
      <c r="CU706" s="223" t="str">
        <f t="shared" si="357"/>
        <v>Đạt mục tiêu</v>
      </c>
      <c r="CV706" s="5"/>
    </row>
    <row r="707" spans="1:100" s="1" customFormat="1" ht="55.5">
      <c r="A707" s="1036">
        <v>202</v>
      </c>
      <c r="B707" s="1024" t="s">
        <v>920</v>
      </c>
      <c r="C707" s="1033" t="s">
        <v>60</v>
      </c>
      <c r="D707" s="1024" t="s">
        <v>920</v>
      </c>
      <c r="E707" s="1033" t="s">
        <v>60</v>
      </c>
      <c r="F707" s="1024" t="s">
        <v>920</v>
      </c>
      <c r="G707" s="217" t="s">
        <v>921</v>
      </c>
      <c r="H707" s="217"/>
      <c r="I707" s="591"/>
      <c r="J707" s="212"/>
      <c r="K707" s="465"/>
      <c r="L707" s="5" t="s">
        <v>32</v>
      </c>
      <c r="M707" s="212" t="s">
        <v>31</v>
      </c>
      <c r="N707" s="165" t="s">
        <v>11</v>
      </c>
      <c r="O707" s="221" t="s">
        <v>29</v>
      </c>
      <c r="P707" s="221" t="s">
        <v>24</v>
      </c>
      <c r="Q707" s="5"/>
      <c r="R707" s="5"/>
      <c r="S707" s="5"/>
      <c r="T707" s="5" t="s">
        <v>24</v>
      </c>
      <c r="U707" s="6"/>
      <c r="V707" s="5"/>
      <c r="W707" s="5"/>
      <c r="X707" s="5"/>
      <c r="Y707" s="5"/>
      <c r="Z707" s="5"/>
      <c r="AA707" s="5"/>
      <c r="AB707" s="80">
        <f t="shared" si="358"/>
        <v>1</v>
      </c>
      <c r="AC707" s="642"/>
      <c r="AD707" s="7"/>
      <c r="AE707" s="7"/>
      <c r="AF707" s="7"/>
      <c r="AG707" s="7"/>
      <c r="AH707" s="7"/>
      <c r="AI707" s="7"/>
      <c r="AJ707" s="7"/>
      <c r="AK707" s="7"/>
      <c r="AL707" s="7"/>
      <c r="AM707" s="7"/>
      <c r="AN707" s="7"/>
      <c r="AO707" s="7" t="s">
        <v>1183</v>
      </c>
      <c r="AP707" s="55"/>
      <c r="AQ707" s="55"/>
      <c r="AR707" s="55"/>
      <c r="AS707" s="7"/>
      <c r="AT707" s="7"/>
      <c r="AU707" s="7"/>
      <c r="AV707" s="55"/>
      <c r="AW707" s="7"/>
      <c r="AX707" s="7"/>
      <c r="AY707" s="7"/>
      <c r="AZ707" s="7"/>
      <c r="BA707" s="7"/>
      <c r="BB707" s="7"/>
      <c r="BC707" s="7"/>
      <c r="BD707" s="7"/>
      <c r="BE707" s="7"/>
      <c r="BF707" s="7"/>
      <c r="BG707" s="7"/>
      <c r="BH707" s="7"/>
      <c r="BI707" s="7"/>
      <c r="BJ707" s="7"/>
      <c r="BK707" s="7"/>
      <c r="BL707" s="781">
        <v>2</v>
      </c>
      <c r="BM707" s="221">
        <v>2</v>
      </c>
      <c r="BN707" s="221">
        <v>2</v>
      </c>
      <c r="BO707" s="221">
        <v>2</v>
      </c>
      <c r="BP707" s="221">
        <v>1</v>
      </c>
      <c r="BQ707" s="221">
        <v>2</v>
      </c>
      <c r="BR707" s="798">
        <v>2</v>
      </c>
      <c r="BS707" s="226">
        <v>2</v>
      </c>
      <c r="BT707" s="221">
        <v>2</v>
      </c>
      <c r="BU707" s="221">
        <v>2</v>
      </c>
      <c r="BV707" s="221">
        <v>2</v>
      </c>
      <c r="BW707" s="798">
        <v>2</v>
      </c>
      <c r="BX707" s="221">
        <v>2</v>
      </c>
      <c r="BY707" s="798">
        <v>2</v>
      </c>
      <c r="BZ707" s="798">
        <v>2</v>
      </c>
      <c r="CA707" s="221">
        <v>2</v>
      </c>
      <c r="CB707" s="221">
        <v>2</v>
      </c>
      <c r="CC707" s="221">
        <v>2</v>
      </c>
      <c r="CD707" s="337">
        <v>2</v>
      </c>
      <c r="CE707" s="221">
        <v>2</v>
      </c>
      <c r="CF707" s="221">
        <v>2</v>
      </c>
      <c r="CG707" s="221">
        <v>2</v>
      </c>
      <c r="CH707" s="221">
        <v>2</v>
      </c>
      <c r="CI707" s="221">
        <v>2</v>
      </c>
      <c r="CJ707" s="337">
        <v>2</v>
      </c>
      <c r="CK707" s="221">
        <v>2</v>
      </c>
      <c r="CL707" s="222">
        <f t="shared" si="359"/>
        <v>25</v>
      </c>
      <c r="CM707" s="237">
        <f t="shared" si="352"/>
        <v>0.96153846153846156</v>
      </c>
      <c r="CN707" s="222">
        <f t="shared" si="360"/>
        <v>1</v>
      </c>
      <c r="CO707" s="237">
        <f t="shared" si="353"/>
        <v>3.8461538461538464E-2</v>
      </c>
      <c r="CP707" s="222">
        <f t="shared" si="361"/>
        <v>0</v>
      </c>
      <c r="CQ707" s="237">
        <f t="shared" si="354"/>
        <v>0</v>
      </c>
      <c r="CR707" s="222">
        <f t="shared" si="362"/>
        <v>0</v>
      </c>
      <c r="CS707" s="237">
        <f t="shared" si="355"/>
        <v>0</v>
      </c>
      <c r="CT707" s="223">
        <f t="shared" si="356"/>
        <v>1.9615384615384615</v>
      </c>
      <c r="CU707" s="223" t="str">
        <f t="shared" si="357"/>
        <v>Đạt mục tiêu</v>
      </c>
      <c r="CV707" s="5"/>
    </row>
    <row r="708" spans="1:100" s="1" customFormat="1" ht="55.5">
      <c r="A708" s="1036"/>
      <c r="B708" s="1024"/>
      <c r="C708" s="1033"/>
      <c r="D708" s="1024"/>
      <c r="E708" s="1033"/>
      <c r="F708" s="1024"/>
      <c r="G708" s="217" t="s">
        <v>922</v>
      </c>
      <c r="H708" s="217"/>
      <c r="I708" s="591"/>
      <c r="J708" s="212"/>
      <c r="K708" s="465"/>
      <c r="L708" s="5" t="s">
        <v>32</v>
      </c>
      <c r="M708" s="212" t="s">
        <v>31</v>
      </c>
      <c r="N708" s="165" t="s">
        <v>11</v>
      </c>
      <c r="O708" s="221" t="s">
        <v>29</v>
      </c>
      <c r="P708" s="221" t="s">
        <v>24</v>
      </c>
      <c r="Q708" s="5"/>
      <c r="R708" s="5"/>
      <c r="S708" s="5"/>
      <c r="T708" s="5" t="s">
        <v>24</v>
      </c>
      <c r="U708" s="6"/>
      <c r="V708" s="5"/>
      <c r="W708" s="5"/>
      <c r="X708" s="5"/>
      <c r="Y708" s="5"/>
      <c r="Z708" s="5"/>
      <c r="AA708" s="5"/>
      <c r="AB708" s="80">
        <f t="shared" si="358"/>
        <v>1</v>
      </c>
      <c r="AC708" s="642"/>
      <c r="AD708" s="7"/>
      <c r="AE708" s="7"/>
      <c r="AF708" s="7"/>
      <c r="AG708" s="7"/>
      <c r="AH708" s="7"/>
      <c r="AI708" s="7"/>
      <c r="AJ708" s="7"/>
      <c r="AK708" s="7"/>
      <c r="AL708" s="7"/>
      <c r="AM708" s="7"/>
      <c r="AN708" s="7"/>
      <c r="AO708" s="7"/>
      <c r="AP708" s="55"/>
      <c r="AQ708" s="55" t="s">
        <v>1316</v>
      </c>
      <c r="AR708" s="55"/>
      <c r="AS708" s="7"/>
      <c r="AT708" s="7"/>
      <c r="AU708" s="7"/>
      <c r="AV708" s="55"/>
      <c r="AW708" s="7"/>
      <c r="AX708" s="7"/>
      <c r="AY708" s="7"/>
      <c r="AZ708" s="7"/>
      <c r="BA708" s="7"/>
      <c r="BB708" s="7"/>
      <c r="BC708" s="7"/>
      <c r="BD708" s="7"/>
      <c r="BE708" s="7"/>
      <c r="BF708" s="7"/>
      <c r="BG708" s="7"/>
      <c r="BH708" s="7"/>
      <c r="BI708" s="7"/>
      <c r="BJ708" s="7"/>
      <c r="BK708" s="7"/>
      <c r="BL708" s="781">
        <v>2</v>
      </c>
      <c r="BM708" s="221">
        <v>2</v>
      </c>
      <c r="BN708" s="221">
        <v>2</v>
      </c>
      <c r="BO708" s="221">
        <v>2</v>
      </c>
      <c r="BP708" s="221">
        <v>2</v>
      </c>
      <c r="BQ708" s="221">
        <v>2</v>
      </c>
      <c r="BR708" s="798">
        <v>2</v>
      </c>
      <c r="BS708" s="226">
        <v>2</v>
      </c>
      <c r="BT708" s="221">
        <v>2</v>
      </c>
      <c r="BU708" s="221">
        <v>2</v>
      </c>
      <c r="BV708" s="221">
        <v>2</v>
      </c>
      <c r="BW708" s="798">
        <v>2</v>
      </c>
      <c r="BX708" s="221">
        <v>2</v>
      </c>
      <c r="BY708" s="798">
        <v>1</v>
      </c>
      <c r="BZ708" s="798">
        <v>2</v>
      </c>
      <c r="CA708" s="221">
        <v>2</v>
      </c>
      <c r="CB708" s="221">
        <v>2</v>
      </c>
      <c r="CC708" s="221">
        <v>2</v>
      </c>
      <c r="CD708" s="337">
        <v>2</v>
      </c>
      <c r="CE708" s="221">
        <v>2</v>
      </c>
      <c r="CF708" s="221">
        <v>2</v>
      </c>
      <c r="CG708" s="221">
        <v>2</v>
      </c>
      <c r="CH708" s="221">
        <v>2</v>
      </c>
      <c r="CI708" s="221">
        <v>2</v>
      </c>
      <c r="CJ708" s="337">
        <v>2</v>
      </c>
      <c r="CK708" s="221">
        <v>2</v>
      </c>
      <c r="CL708" s="222">
        <f t="shared" si="359"/>
        <v>25</v>
      </c>
      <c r="CM708" s="237">
        <f t="shared" si="352"/>
        <v>0.96153846153846156</v>
      </c>
      <c r="CN708" s="222">
        <f t="shared" si="360"/>
        <v>1</v>
      </c>
      <c r="CO708" s="237">
        <f t="shared" si="353"/>
        <v>3.8461538461538464E-2</v>
      </c>
      <c r="CP708" s="222">
        <f t="shared" si="361"/>
        <v>0</v>
      </c>
      <c r="CQ708" s="237">
        <f t="shared" si="354"/>
        <v>0</v>
      </c>
      <c r="CR708" s="222">
        <f t="shared" si="362"/>
        <v>0</v>
      </c>
      <c r="CS708" s="237">
        <f t="shared" si="355"/>
        <v>0</v>
      </c>
      <c r="CT708" s="223">
        <f t="shared" si="356"/>
        <v>1.9615384615384615</v>
      </c>
      <c r="CU708" s="223" t="str">
        <f t="shared" si="357"/>
        <v>Đạt mục tiêu</v>
      </c>
      <c r="CV708" s="5"/>
    </row>
    <row r="709" spans="1:100" s="1" customFormat="1" ht="55.5">
      <c r="A709" s="1036"/>
      <c r="B709" s="1024"/>
      <c r="C709" s="1033"/>
      <c r="D709" s="1024"/>
      <c r="E709" s="1033"/>
      <c r="F709" s="1024"/>
      <c r="G709" s="217" t="s">
        <v>923</v>
      </c>
      <c r="H709" s="217"/>
      <c r="I709" s="591"/>
      <c r="J709" s="212"/>
      <c r="K709" s="465"/>
      <c r="L709" s="5" t="s">
        <v>32</v>
      </c>
      <c r="M709" s="212" t="s">
        <v>31</v>
      </c>
      <c r="N709" s="165" t="s">
        <v>11</v>
      </c>
      <c r="O709" s="221" t="s">
        <v>29</v>
      </c>
      <c r="P709" s="221" t="s">
        <v>24</v>
      </c>
      <c r="Q709" s="5"/>
      <c r="R709" s="5"/>
      <c r="S709" s="5"/>
      <c r="T709" s="5" t="s">
        <v>24</v>
      </c>
      <c r="U709" s="6"/>
      <c r="V709" s="5"/>
      <c r="W709" s="5"/>
      <c r="X709" s="5"/>
      <c r="Y709" s="5"/>
      <c r="Z709" s="5"/>
      <c r="AA709" s="5"/>
      <c r="AB709" s="80">
        <f t="shared" si="358"/>
        <v>1</v>
      </c>
      <c r="AC709" s="642"/>
      <c r="AD709" s="7"/>
      <c r="AE709" s="7"/>
      <c r="AF709" s="7"/>
      <c r="AG709" s="7"/>
      <c r="AH709" s="7"/>
      <c r="AI709" s="7"/>
      <c r="AJ709" s="7"/>
      <c r="AK709" s="7"/>
      <c r="AL709" s="7"/>
      <c r="AM709" s="7"/>
      <c r="AN709" s="7"/>
      <c r="AO709" s="7"/>
      <c r="AP709" s="55"/>
      <c r="AQ709" s="55"/>
      <c r="AR709" s="55" t="s">
        <v>1183</v>
      </c>
      <c r="AS709" s="7"/>
      <c r="AT709" s="7"/>
      <c r="AU709" s="7"/>
      <c r="AV709" s="55"/>
      <c r="AW709" s="7"/>
      <c r="AX709" s="7"/>
      <c r="AY709" s="7"/>
      <c r="AZ709" s="7"/>
      <c r="BA709" s="7"/>
      <c r="BB709" s="7"/>
      <c r="BC709" s="7"/>
      <c r="BD709" s="7"/>
      <c r="BE709" s="7"/>
      <c r="BF709" s="7"/>
      <c r="BG709" s="7"/>
      <c r="BH709" s="7"/>
      <c r="BI709" s="7"/>
      <c r="BJ709" s="7"/>
      <c r="BK709" s="7"/>
      <c r="BL709" s="781">
        <v>1</v>
      </c>
      <c r="BM709" s="221">
        <v>2</v>
      </c>
      <c r="BN709" s="221">
        <v>2</v>
      </c>
      <c r="BO709" s="221">
        <v>2</v>
      </c>
      <c r="BP709" s="221">
        <v>2</v>
      </c>
      <c r="BQ709" s="221">
        <v>2</v>
      </c>
      <c r="BR709" s="798">
        <v>2</v>
      </c>
      <c r="BS709" s="226">
        <v>1</v>
      </c>
      <c r="BT709" s="221">
        <v>2</v>
      </c>
      <c r="BU709" s="221">
        <v>2</v>
      </c>
      <c r="BV709" s="221">
        <v>2</v>
      </c>
      <c r="BW709" s="798">
        <v>2</v>
      </c>
      <c r="BX709" s="221">
        <v>2</v>
      </c>
      <c r="BY709" s="798">
        <v>2</v>
      </c>
      <c r="BZ709" s="798">
        <v>2</v>
      </c>
      <c r="CA709" s="221">
        <v>2</v>
      </c>
      <c r="CB709" s="221">
        <v>2</v>
      </c>
      <c r="CC709" s="221">
        <v>2</v>
      </c>
      <c r="CD709" s="337">
        <v>1</v>
      </c>
      <c r="CE709" s="221">
        <v>1</v>
      </c>
      <c r="CF709" s="221">
        <v>2</v>
      </c>
      <c r="CG709" s="221">
        <v>2</v>
      </c>
      <c r="CH709" s="221">
        <v>2</v>
      </c>
      <c r="CI709" s="221">
        <v>1</v>
      </c>
      <c r="CJ709" s="337">
        <v>2</v>
      </c>
      <c r="CK709" s="221">
        <v>2</v>
      </c>
      <c r="CL709" s="222">
        <f t="shared" si="359"/>
        <v>21</v>
      </c>
      <c r="CM709" s="237">
        <f t="shared" si="352"/>
        <v>0.80769230769230771</v>
      </c>
      <c r="CN709" s="222">
        <f t="shared" si="360"/>
        <v>5</v>
      </c>
      <c r="CO709" s="237">
        <f t="shared" si="353"/>
        <v>0.19230769230769232</v>
      </c>
      <c r="CP709" s="222">
        <f t="shared" si="361"/>
        <v>0</v>
      </c>
      <c r="CQ709" s="237">
        <f t="shared" si="354"/>
        <v>0</v>
      </c>
      <c r="CR709" s="222">
        <f t="shared" si="362"/>
        <v>0</v>
      </c>
      <c r="CS709" s="237">
        <f t="shared" si="355"/>
        <v>0</v>
      </c>
      <c r="CT709" s="223">
        <f t="shared" si="356"/>
        <v>1.8076923076923077</v>
      </c>
      <c r="CU709" s="223" t="str">
        <f t="shared" si="357"/>
        <v>Đạt mục tiêu</v>
      </c>
      <c r="CV709" s="5"/>
    </row>
    <row r="710" spans="1:100" s="1" customFormat="1" ht="42.5">
      <c r="A710" s="1036"/>
      <c r="B710" s="1024"/>
      <c r="C710" s="1033"/>
      <c r="D710" s="1024"/>
      <c r="E710" s="1033"/>
      <c r="F710" s="1024"/>
      <c r="G710" s="217" t="s">
        <v>924</v>
      </c>
      <c r="H710" s="217"/>
      <c r="I710" s="591"/>
      <c r="J710" s="212"/>
      <c r="K710" s="465"/>
      <c r="L710" s="5" t="s">
        <v>32</v>
      </c>
      <c r="M710" s="212" t="s">
        <v>31</v>
      </c>
      <c r="N710" s="215" t="s">
        <v>9</v>
      </c>
      <c r="O710" s="221" t="s">
        <v>29</v>
      </c>
      <c r="P710" s="221" t="s">
        <v>24</v>
      </c>
      <c r="Q710" s="5"/>
      <c r="R710" s="5"/>
      <c r="S710" s="5"/>
      <c r="T710" s="5" t="s">
        <v>24</v>
      </c>
      <c r="U710" s="6"/>
      <c r="V710" s="5"/>
      <c r="W710" s="5"/>
      <c r="X710" s="5"/>
      <c r="Y710" s="5"/>
      <c r="Z710" s="5"/>
      <c r="AA710" s="5"/>
      <c r="AB710" s="80">
        <f t="shared" si="358"/>
        <v>1</v>
      </c>
      <c r="AC710" s="642"/>
      <c r="AD710" s="7"/>
      <c r="AE710" s="7"/>
      <c r="AF710" s="7"/>
      <c r="AG710" s="7"/>
      <c r="AH710" s="7"/>
      <c r="AI710" s="7"/>
      <c r="AJ710" s="7"/>
      <c r="AK710" s="7"/>
      <c r="AL710" s="7"/>
      <c r="AM710" s="7"/>
      <c r="AN710" s="7"/>
      <c r="AO710" s="7"/>
      <c r="AP710" s="55" t="s">
        <v>1316</v>
      </c>
      <c r="AQ710" s="55"/>
      <c r="AR710" s="55"/>
      <c r="AS710" s="7"/>
      <c r="AT710" s="7"/>
      <c r="AU710" s="7"/>
      <c r="AV710" s="55"/>
      <c r="AW710" s="7"/>
      <c r="AX710" s="7"/>
      <c r="AY710" s="7"/>
      <c r="AZ710" s="7"/>
      <c r="BA710" s="7"/>
      <c r="BB710" s="7"/>
      <c r="BC710" s="7"/>
      <c r="BD710" s="7"/>
      <c r="BE710" s="7"/>
      <c r="BF710" s="7"/>
      <c r="BG710" s="7"/>
      <c r="BH710" s="7"/>
      <c r="BI710" s="7"/>
      <c r="BJ710" s="7"/>
      <c r="BK710" s="7"/>
      <c r="BL710" s="781">
        <v>2</v>
      </c>
      <c r="BM710" s="221">
        <v>2</v>
      </c>
      <c r="BN710" s="221">
        <v>2</v>
      </c>
      <c r="BO710" s="221">
        <v>2</v>
      </c>
      <c r="BP710" s="221">
        <v>2</v>
      </c>
      <c r="BQ710" s="221">
        <v>2</v>
      </c>
      <c r="BR710" s="798">
        <v>1</v>
      </c>
      <c r="BS710" s="226">
        <v>2</v>
      </c>
      <c r="BT710" s="221">
        <v>2</v>
      </c>
      <c r="BU710" s="221">
        <v>2</v>
      </c>
      <c r="BV710" s="221">
        <v>2</v>
      </c>
      <c r="BW710" s="798">
        <v>2</v>
      </c>
      <c r="BX710" s="221">
        <v>2</v>
      </c>
      <c r="BY710" s="798">
        <v>2</v>
      </c>
      <c r="BZ710" s="798">
        <v>2</v>
      </c>
      <c r="CA710" s="221">
        <v>2</v>
      </c>
      <c r="CB710" s="221">
        <v>2</v>
      </c>
      <c r="CC710" s="221">
        <v>2</v>
      </c>
      <c r="CD710" s="337">
        <v>1</v>
      </c>
      <c r="CE710" s="221">
        <v>2</v>
      </c>
      <c r="CF710" s="221">
        <v>2</v>
      </c>
      <c r="CG710" s="221">
        <v>2</v>
      </c>
      <c r="CH710" s="221">
        <v>2</v>
      </c>
      <c r="CI710" s="221">
        <v>2</v>
      </c>
      <c r="CJ710" s="337">
        <v>1</v>
      </c>
      <c r="CK710" s="221">
        <v>2</v>
      </c>
      <c r="CL710" s="222">
        <f t="shared" si="359"/>
        <v>23</v>
      </c>
      <c r="CM710" s="237">
        <f t="shared" si="352"/>
        <v>0.88461538461538458</v>
      </c>
      <c r="CN710" s="222">
        <f t="shared" si="360"/>
        <v>3</v>
      </c>
      <c r="CO710" s="237">
        <f t="shared" si="353"/>
        <v>0.11538461538461539</v>
      </c>
      <c r="CP710" s="222">
        <f t="shared" si="361"/>
        <v>0</v>
      </c>
      <c r="CQ710" s="237">
        <f t="shared" si="354"/>
        <v>0</v>
      </c>
      <c r="CR710" s="222">
        <f t="shared" si="362"/>
        <v>0</v>
      </c>
      <c r="CS710" s="237">
        <f t="shared" si="355"/>
        <v>0</v>
      </c>
      <c r="CT710" s="223">
        <f t="shared" si="356"/>
        <v>1.8846153846153846</v>
      </c>
      <c r="CU710" s="223" t="str">
        <f t="shared" si="357"/>
        <v>Đạt mục tiêu</v>
      </c>
      <c r="CV710" s="5"/>
    </row>
    <row r="711" spans="1:100" s="1" customFormat="1" ht="96">
      <c r="A711" s="227">
        <v>203</v>
      </c>
      <c r="B711" s="220" t="s">
        <v>1015</v>
      </c>
      <c r="C711" s="215" t="s">
        <v>60</v>
      </c>
      <c r="D711" s="217" t="s">
        <v>84</v>
      </c>
      <c r="E711" s="215" t="s">
        <v>60</v>
      </c>
      <c r="F711" s="220" t="s">
        <v>1016</v>
      </c>
      <c r="G711" s="51" t="s">
        <v>427</v>
      </c>
      <c r="H711" s="51"/>
      <c r="I711" s="592"/>
      <c r="J711" s="69" t="s">
        <v>793</v>
      </c>
      <c r="K711" s="468" t="s">
        <v>1686</v>
      </c>
      <c r="L711" s="5" t="s">
        <v>32</v>
      </c>
      <c r="M711" s="212" t="s">
        <v>31</v>
      </c>
      <c r="N711" s="215" t="s">
        <v>9</v>
      </c>
      <c r="O711" s="221" t="s">
        <v>29</v>
      </c>
      <c r="P711" s="221" t="s">
        <v>24</v>
      </c>
      <c r="Q711" s="5"/>
      <c r="R711" s="5" t="s">
        <v>24</v>
      </c>
      <c r="S711" s="5"/>
      <c r="T711" s="5"/>
      <c r="U711" s="6"/>
      <c r="V711" s="5"/>
      <c r="W711" s="5"/>
      <c r="X711" s="5"/>
      <c r="Y711" s="5"/>
      <c r="Z711" s="5"/>
      <c r="AA711" s="5"/>
      <c r="AB711" s="80">
        <f t="shared" si="358"/>
        <v>1</v>
      </c>
      <c r="AC711" s="642"/>
      <c r="AD711" s="7"/>
      <c r="AE711" s="7"/>
      <c r="AF711" s="7"/>
      <c r="AG711" s="7"/>
      <c r="AH711" s="7" t="s">
        <v>1318</v>
      </c>
      <c r="AI711" s="7"/>
      <c r="AJ711" s="7"/>
      <c r="AK711" s="7"/>
      <c r="AL711" s="7"/>
      <c r="AM711" s="7"/>
      <c r="AN711" s="7"/>
      <c r="AO711" s="7"/>
      <c r="AP711" s="7"/>
      <c r="AQ711" s="7"/>
      <c r="AR711" s="7"/>
      <c r="AS711" s="7"/>
      <c r="AT711" s="7"/>
      <c r="AU711" s="7"/>
      <c r="AV711" s="55"/>
      <c r="AW711" s="7"/>
      <c r="AX711" s="7"/>
      <c r="AY711" s="7"/>
      <c r="AZ711" s="7"/>
      <c r="BA711" s="7"/>
      <c r="BB711" s="7"/>
      <c r="BC711" s="7"/>
      <c r="BD711" s="7"/>
      <c r="BE711" s="7"/>
      <c r="BF711" s="7"/>
      <c r="BG711" s="7"/>
      <c r="BH711" s="7"/>
      <c r="BI711" s="7"/>
      <c r="BJ711" s="7"/>
      <c r="BK711" s="7"/>
      <c r="BL711" s="781">
        <v>2</v>
      </c>
      <c r="BM711" s="221">
        <v>2</v>
      </c>
      <c r="BN711" s="221">
        <v>2</v>
      </c>
      <c r="BO711" s="221">
        <v>1</v>
      </c>
      <c r="BP711" s="221">
        <v>2</v>
      </c>
      <c r="BQ711" s="221">
        <v>2</v>
      </c>
      <c r="BR711" s="798">
        <v>2</v>
      </c>
      <c r="BS711" s="226">
        <v>2</v>
      </c>
      <c r="BT711" s="221">
        <v>2</v>
      </c>
      <c r="BU711" s="221">
        <v>2</v>
      </c>
      <c r="BV711" s="221">
        <v>2</v>
      </c>
      <c r="BW711" s="798">
        <v>2</v>
      </c>
      <c r="BX711" s="221">
        <v>2</v>
      </c>
      <c r="BY711" s="798">
        <v>2</v>
      </c>
      <c r="BZ711" s="798">
        <v>2</v>
      </c>
      <c r="CA711" s="221">
        <v>2</v>
      </c>
      <c r="CB711" s="221">
        <v>2</v>
      </c>
      <c r="CC711" s="221">
        <v>1</v>
      </c>
      <c r="CD711" s="337">
        <v>2</v>
      </c>
      <c r="CE711" s="221">
        <v>2</v>
      </c>
      <c r="CF711" s="221">
        <v>1</v>
      </c>
      <c r="CG711" s="221">
        <v>2</v>
      </c>
      <c r="CH711" s="221">
        <v>2</v>
      </c>
      <c r="CI711" s="221">
        <v>2</v>
      </c>
      <c r="CJ711" s="337">
        <v>2</v>
      </c>
      <c r="CK711" s="221">
        <v>2</v>
      </c>
      <c r="CL711" s="222">
        <f t="shared" si="359"/>
        <v>23</v>
      </c>
      <c r="CM711" s="237">
        <f t="shared" si="352"/>
        <v>0.88461538461538458</v>
      </c>
      <c r="CN711" s="222">
        <f t="shared" si="360"/>
        <v>3</v>
      </c>
      <c r="CO711" s="237">
        <f t="shared" si="353"/>
        <v>0.11538461538461539</v>
      </c>
      <c r="CP711" s="222">
        <f t="shared" si="361"/>
        <v>0</v>
      </c>
      <c r="CQ711" s="237">
        <f t="shared" si="354"/>
        <v>0</v>
      </c>
      <c r="CR711" s="222">
        <f t="shared" si="362"/>
        <v>0</v>
      </c>
      <c r="CS711" s="237">
        <f t="shared" si="355"/>
        <v>0</v>
      </c>
      <c r="CT711" s="223">
        <f t="shared" si="356"/>
        <v>1.8846153846153846</v>
      </c>
      <c r="CU711" s="223" t="str">
        <f t="shared" si="357"/>
        <v>Đạt mục tiêu</v>
      </c>
      <c r="CV711" s="5"/>
    </row>
    <row r="712" spans="1:100" s="1" customFormat="1" ht="62">
      <c r="A712" s="1036">
        <v>204</v>
      </c>
      <c r="B712" s="1044" t="s">
        <v>3001</v>
      </c>
      <c r="C712" s="1033" t="s">
        <v>35</v>
      </c>
      <c r="D712" s="1024" t="s">
        <v>2377</v>
      </c>
      <c r="E712" s="1033" t="s">
        <v>35</v>
      </c>
      <c r="F712" s="1044" t="s">
        <v>2614</v>
      </c>
      <c r="G712" s="220" t="s">
        <v>2613</v>
      </c>
      <c r="H712" s="138"/>
      <c r="I712" s="442"/>
      <c r="J712" s="69"/>
      <c r="K712" s="485"/>
      <c r="L712" s="5" t="s">
        <v>32</v>
      </c>
      <c r="M712" s="212" t="s">
        <v>31</v>
      </c>
      <c r="N712" s="215" t="s">
        <v>9</v>
      </c>
      <c r="O712" s="221" t="s">
        <v>29</v>
      </c>
      <c r="P712" s="221" t="s">
        <v>24</v>
      </c>
      <c r="Q712" s="5" t="s">
        <v>24</v>
      </c>
      <c r="R712" s="5"/>
      <c r="S712" s="5"/>
      <c r="T712" s="5"/>
      <c r="U712" s="6"/>
      <c r="V712" s="5"/>
      <c r="W712" s="5"/>
      <c r="X712" s="5"/>
      <c r="Y712" s="5"/>
      <c r="Z712" s="5"/>
      <c r="AA712" s="5"/>
      <c r="AB712" s="80">
        <f t="shared" si="358"/>
        <v>1</v>
      </c>
      <c r="AC712" s="565"/>
      <c r="AD712" s="221" t="s">
        <v>1317</v>
      </c>
      <c r="AE712" s="221" t="s">
        <v>1317</v>
      </c>
      <c r="AF712" s="221" t="s">
        <v>1317</v>
      </c>
      <c r="AG712" s="7"/>
      <c r="AH712" s="7"/>
      <c r="AI712" s="7"/>
      <c r="AJ712" s="7"/>
      <c r="AK712" s="7"/>
      <c r="AL712" s="7"/>
      <c r="AM712" s="7"/>
      <c r="AN712" s="7"/>
      <c r="AO712" s="7"/>
      <c r="AP712" s="7"/>
      <c r="AQ712" s="7"/>
      <c r="AR712" s="7"/>
      <c r="AS712" s="7"/>
      <c r="AT712" s="7"/>
      <c r="AU712" s="7"/>
      <c r="AV712" s="55"/>
      <c r="AW712" s="7"/>
      <c r="AX712" s="7"/>
      <c r="AY712" s="7"/>
      <c r="AZ712" s="7"/>
      <c r="BA712" s="7"/>
      <c r="BB712" s="7"/>
      <c r="BC712" s="7"/>
      <c r="BD712" s="7"/>
      <c r="BE712" s="7"/>
      <c r="BF712" s="7"/>
      <c r="BG712" s="7"/>
      <c r="BH712" s="7"/>
      <c r="BI712" s="7"/>
      <c r="BJ712" s="7"/>
      <c r="BK712" s="7"/>
      <c r="BL712" s="781">
        <v>2</v>
      </c>
      <c r="BM712" s="221">
        <v>2</v>
      </c>
      <c r="BN712" s="221">
        <v>2</v>
      </c>
      <c r="BO712" s="221">
        <v>2</v>
      </c>
      <c r="BP712" s="221">
        <v>2</v>
      </c>
      <c r="BQ712" s="221">
        <v>2</v>
      </c>
      <c r="BR712" s="798">
        <v>2</v>
      </c>
      <c r="BS712" s="226">
        <v>2</v>
      </c>
      <c r="BT712" s="221">
        <v>2</v>
      </c>
      <c r="BU712" s="221">
        <v>2</v>
      </c>
      <c r="BV712" s="221">
        <v>2</v>
      </c>
      <c r="BW712" s="798">
        <v>2</v>
      </c>
      <c r="BX712" s="221">
        <v>2</v>
      </c>
      <c r="BY712" s="798">
        <v>2</v>
      </c>
      <c r="BZ712" s="798">
        <v>2</v>
      </c>
      <c r="CA712" s="221">
        <v>2</v>
      </c>
      <c r="CB712" s="221">
        <v>2</v>
      </c>
      <c r="CC712" s="221">
        <v>2</v>
      </c>
      <c r="CD712" s="337">
        <v>2</v>
      </c>
      <c r="CE712" s="221">
        <v>2</v>
      </c>
      <c r="CF712" s="221">
        <v>2</v>
      </c>
      <c r="CG712" s="221">
        <v>2</v>
      </c>
      <c r="CH712" s="221">
        <v>2</v>
      </c>
      <c r="CI712" s="221">
        <v>2</v>
      </c>
      <c r="CJ712" s="337">
        <v>1</v>
      </c>
      <c r="CK712" s="221">
        <v>2</v>
      </c>
      <c r="CL712" s="222">
        <f t="shared" si="359"/>
        <v>25</v>
      </c>
      <c r="CM712" s="237">
        <f t="shared" si="352"/>
        <v>0.96153846153846156</v>
      </c>
      <c r="CN712" s="222">
        <f t="shared" si="360"/>
        <v>1</v>
      </c>
      <c r="CO712" s="237">
        <f t="shared" si="353"/>
        <v>3.8461538461538464E-2</v>
      </c>
      <c r="CP712" s="222">
        <f t="shared" si="361"/>
        <v>0</v>
      </c>
      <c r="CQ712" s="237">
        <f t="shared" si="354"/>
        <v>0</v>
      </c>
      <c r="CR712" s="222">
        <f t="shared" si="362"/>
        <v>0</v>
      </c>
      <c r="CS712" s="237">
        <f t="shared" si="355"/>
        <v>0</v>
      </c>
      <c r="CT712" s="223">
        <f t="shared" si="356"/>
        <v>1.9615384615384615</v>
      </c>
      <c r="CU712" s="223" t="str">
        <f t="shared" si="357"/>
        <v>Đạt mục tiêu</v>
      </c>
      <c r="CV712" s="5"/>
    </row>
    <row r="713" spans="1:100" s="1" customFormat="1" ht="62">
      <c r="A713" s="1036"/>
      <c r="B713" s="1024"/>
      <c r="C713" s="1033"/>
      <c r="D713" s="1024"/>
      <c r="E713" s="1033"/>
      <c r="F713" s="1024"/>
      <c r="G713" s="217" t="s">
        <v>2481</v>
      </c>
      <c r="H713" s="286"/>
      <c r="I713" s="442"/>
      <c r="J713" s="69"/>
      <c r="K713" s="485"/>
      <c r="L713" s="5" t="s">
        <v>32</v>
      </c>
      <c r="M713" s="212" t="s">
        <v>31</v>
      </c>
      <c r="N713" s="215" t="s">
        <v>9</v>
      </c>
      <c r="O713" s="221" t="s">
        <v>29</v>
      </c>
      <c r="P713" s="221" t="s">
        <v>24</v>
      </c>
      <c r="Q713" s="5"/>
      <c r="R713" s="5" t="s">
        <v>24</v>
      </c>
      <c r="S713" s="5"/>
      <c r="T713" s="5"/>
      <c r="U713" s="6"/>
      <c r="V713" s="5"/>
      <c r="W713" s="5"/>
      <c r="X713" s="5"/>
      <c r="Y713" s="5"/>
      <c r="Z713" s="5"/>
      <c r="AA713" s="5"/>
      <c r="AB713" s="80">
        <f t="shared" si="358"/>
        <v>1</v>
      </c>
      <c r="AC713" s="642"/>
      <c r="AD713" s="7"/>
      <c r="AE713" s="7"/>
      <c r="AF713" s="7"/>
      <c r="AG713" s="7" t="s">
        <v>1317</v>
      </c>
      <c r="AH713" s="7" t="s">
        <v>1317</v>
      </c>
      <c r="AI713" s="7" t="s">
        <v>1317</v>
      </c>
      <c r="AJ713" s="7" t="s">
        <v>1317</v>
      </c>
      <c r="AK713" s="7"/>
      <c r="AL713" s="7"/>
      <c r="AM713" s="7"/>
      <c r="AN713" s="7"/>
      <c r="AO713" s="7"/>
      <c r="AP713" s="7"/>
      <c r="AQ713" s="7"/>
      <c r="AR713" s="7"/>
      <c r="AS713" s="7"/>
      <c r="AT713" s="7"/>
      <c r="AU713" s="7"/>
      <c r="AV713" s="55"/>
      <c r="AW713" s="7"/>
      <c r="AX713" s="7"/>
      <c r="AY713" s="7"/>
      <c r="AZ713" s="7"/>
      <c r="BA713" s="7"/>
      <c r="BB713" s="7"/>
      <c r="BC713" s="7"/>
      <c r="BD713" s="7"/>
      <c r="BE713" s="7"/>
      <c r="BF713" s="7"/>
      <c r="BG713" s="7"/>
      <c r="BH713" s="7"/>
      <c r="BI713" s="7"/>
      <c r="BJ713" s="7"/>
      <c r="BK713" s="7"/>
      <c r="BL713" s="781">
        <v>2</v>
      </c>
      <c r="BM713" s="221">
        <v>2</v>
      </c>
      <c r="BN713" s="221">
        <v>2</v>
      </c>
      <c r="BO713" s="221">
        <v>2</v>
      </c>
      <c r="BP713" s="221">
        <v>2</v>
      </c>
      <c r="BQ713" s="221">
        <v>2</v>
      </c>
      <c r="BR713" s="798">
        <v>2</v>
      </c>
      <c r="BS713" s="226">
        <v>2</v>
      </c>
      <c r="BT713" s="221">
        <v>2</v>
      </c>
      <c r="BU713" s="221">
        <v>2</v>
      </c>
      <c r="BV713" s="221">
        <v>2</v>
      </c>
      <c r="BW713" s="798">
        <v>1</v>
      </c>
      <c r="BX713" s="221">
        <v>2</v>
      </c>
      <c r="BY713" s="798">
        <v>2</v>
      </c>
      <c r="BZ713" s="798">
        <v>2</v>
      </c>
      <c r="CA713" s="221">
        <v>2</v>
      </c>
      <c r="CB713" s="221">
        <v>2</v>
      </c>
      <c r="CC713" s="221">
        <v>2</v>
      </c>
      <c r="CD713" s="337">
        <v>2</v>
      </c>
      <c r="CE713" s="221">
        <v>2</v>
      </c>
      <c r="CF713" s="221">
        <v>2</v>
      </c>
      <c r="CG713" s="221">
        <v>2</v>
      </c>
      <c r="CH713" s="221">
        <v>1</v>
      </c>
      <c r="CI713" s="221">
        <v>2</v>
      </c>
      <c r="CJ713" s="337">
        <v>2</v>
      </c>
      <c r="CK713" s="221">
        <v>1</v>
      </c>
      <c r="CL713" s="222">
        <f t="shared" si="359"/>
        <v>23</v>
      </c>
      <c r="CM713" s="237">
        <f t="shared" si="352"/>
        <v>0.88461538461538458</v>
      </c>
      <c r="CN713" s="222">
        <f t="shared" si="360"/>
        <v>3</v>
      </c>
      <c r="CO713" s="237">
        <f t="shared" si="353"/>
        <v>0.11538461538461539</v>
      </c>
      <c r="CP713" s="222">
        <f t="shared" si="361"/>
        <v>0</v>
      </c>
      <c r="CQ713" s="237">
        <f t="shared" si="354"/>
        <v>0</v>
      </c>
      <c r="CR713" s="222">
        <f t="shared" si="362"/>
        <v>0</v>
      </c>
      <c r="CS713" s="237">
        <f t="shared" si="355"/>
        <v>0</v>
      </c>
      <c r="CT713" s="223">
        <f t="shared" si="356"/>
        <v>1.8846153846153846</v>
      </c>
      <c r="CU713" s="223" t="str">
        <f t="shared" si="357"/>
        <v>Đạt mục tiêu</v>
      </c>
      <c r="CV713" s="5"/>
    </row>
    <row r="714" spans="1:100" s="1" customFormat="1" ht="62">
      <c r="A714" s="1036"/>
      <c r="B714" s="1024"/>
      <c r="C714" s="1033"/>
      <c r="D714" s="1024"/>
      <c r="E714" s="1033"/>
      <c r="F714" s="1024"/>
      <c r="G714" s="217" t="s">
        <v>2690</v>
      </c>
      <c r="H714" s="286"/>
      <c r="I714" s="442"/>
      <c r="J714" s="69"/>
      <c r="K714" s="485"/>
      <c r="L714" s="16" t="s">
        <v>32</v>
      </c>
      <c r="M714" s="212" t="s">
        <v>31</v>
      </c>
      <c r="N714" s="215" t="s">
        <v>9</v>
      </c>
      <c r="O714" s="221" t="s">
        <v>29</v>
      </c>
      <c r="P714" s="221" t="s">
        <v>24</v>
      </c>
      <c r="Q714" s="5"/>
      <c r="R714" s="5"/>
      <c r="S714" s="5" t="s">
        <v>24</v>
      </c>
      <c r="T714" s="5"/>
      <c r="U714" s="6"/>
      <c r="V714" s="5"/>
      <c r="W714" s="5"/>
      <c r="X714" s="5"/>
      <c r="Y714" s="5"/>
      <c r="Z714" s="5"/>
      <c r="AA714" s="5"/>
      <c r="AB714" s="80">
        <f t="shared" si="358"/>
        <v>1</v>
      </c>
      <c r="AC714" s="642"/>
      <c r="AD714" s="7"/>
      <c r="AE714" s="7"/>
      <c r="AF714" s="7"/>
      <c r="AG714" s="7"/>
      <c r="AH714" s="7"/>
      <c r="AI714" s="7"/>
      <c r="AJ714" s="7"/>
      <c r="AK714" s="7" t="s">
        <v>1317</v>
      </c>
      <c r="AL714" s="7" t="s">
        <v>1317</v>
      </c>
      <c r="AM714" s="7" t="s">
        <v>1317</v>
      </c>
      <c r="AN714" s="7" t="s">
        <v>1317</v>
      </c>
      <c r="AO714" s="7"/>
      <c r="AP714" s="7"/>
      <c r="AQ714" s="7"/>
      <c r="AR714" s="7"/>
      <c r="AS714" s="7"/>
      <c r="AT714" s="7"/>
      <c r="AU714" s="7"/>
      <c r="AV714" s="55"/>
      <c r="AW714" s="7"/>
      <c r="AX714" s="7"/>
      <c r="AY714" s="7"/>
      <c r="AZ714" s="7"/>
      <c r="BA714" s="7"/>
      <c r="BB714" s="7"/>
      <c r="BC714" s="7"/>
      <c r="BD714" s="7"/>
      <c r="BE714" s="7"/>
      <c r="BF714" s="7"/>
      <c r="BG714" s="7"/>
      <c r="BH714" s="7"/>
      <c r="BI714" s="7"/>
      <c r="BJ714" s="7"/>
      <c r="BK714" s="7"/>
      <c r="BL714" s="781">
        <v>2</v>
      </c>
      <c r="BM714" s="221">
        <v>2</v>
      </c>
      <c r="BN714" s="221">
        <v>2</v>
      </c>
      <c r="BO714" s="221">
        <v>1</v>
      </c>
      <c r="BP714" s="221">
        <v>2</v>
      </c>
      <c r="BQ714" s="221">
        <v>2</v>
      </c>
      <c r="BR714" s="798">
        <v>2</v>
      </c>
      <c r="BS714" s="226">
        <v>2</v>
      </c>
      <c r="BT714" s="221">
        <v>2</v>
      </c>
      <c r="BU714" s="221">
        <v>2</v>
      </c>
      <c r="BV714" s="221">
        <v>2</v>
      </c>
      <c r="BW714" s="798">
        <v>2</v>
      </c>
      <c r="BX714" s="221">
        <v>2</v>
      </c>
      <c r="BY714" s="798">
        <v>2</v>
      </c>
      <c r="BZ714" s="798">
        <v>2</v>
      </c>
      <c r="CA714" s="221">
        <v>2</v>
      </c>
      <c r="CB714" s="221">
        <v>2</v>
      </c>
      <c r="CC714" s="221">
        <v>2</v>
      </c>
      <c r="CD714" s="337">
        <v>2</v>
      </c>
      <c r="CE714" s="221">
        <v>2</v>
      </c>
      <c r="CF714" s="221">
        <v>2</v>
      </c>
      <c r="CG714" s="221">
        <v>2</v>
      </c>
      <c r="CH714" s="221">
        <v>2</v>
      </c>
      <c r="CI714" s="221">
        <v>2</v>
      </c>
      <c r="CJ714" s="337">
        <v>2</v>
      </c>
      <c r="CK714" s="221">
        <v>2</v>
      </c>
      <c r="CL714" s="222">
        <f t="shared" si="359"/>
        <v>25</v>
      </c>
      <c r="CM714" s="237">
        <f t="shared" si="352"/>
        <v>0.96153846153846156</v>
      </c>
      <c r="CN714" s="222">
        <f t="shared" si="360"/>
        <v>1</v>
      </c>
      <c r="CO714" s="237">
        <f t="shared" si="353"/>
        <v>3.8461538461538464E-2</v>
      </c>
      <c r="CP714" s="222">
        <f t="shared" si="361"/>
        <v>0</v>
      </c>
      <c r="CQ714" s="237">
        <f t="shared" si="354"/>
        <v>0</v>
      </c>
      <c r="CR714" s="222">
        <f t="shared" si="362"/>
        <v>0</v>
      </c>
      <c r="CS714" s="237">
        <f t="shared" si="355"/>
        <v>0</v>
      </c>
      <c r="CT714" s="223">
        <f t="shared" si="356"/>
        <v>1.9615384615384615</v>
      </c>
      <c r="CU714" s="223" t="str">
        <f t="shared" si="357"/>
        <v>Đạt mục tiêu</v>
      </c>
      <c r="CV714" s="5"/>
    </row>
    <row r="715" spans="1:100" s="1" customFormat="1" ht="62">
      <c r="A715" s="1036"/>
      <c r="B715" s="1024"/>
      <c r="C715" s="1033"/>
      <c r="D715" s="1024"/>
      <c r="E715" s="1033"/>
      <c r="F715" s="1024"/>
      <c r="G715" s="217" t="s">
        <v>2478</v>
      </c>
      <c r="H715" s="286"/>
      <c r="I715" s="442"/>
      <c r="J715" s="69"/>
      <c r="K715" s="485"/>
      <c r="L715" s="5" t="s">
        <v>32</v>
      </c>
      <c r="M715" s="212" t="s">
        <v>31</v>
      </c>
      <c r="N715" s="215" t="s">
        <v>9</v>
      </c>
      <c r="O715" s="221" t="s">
        <v>29</v>
      </c>
      <c r="P715" s="221" t="s">
        <v>24</v>
      </c>
      <c r="Q715" s="5"/>
      <c r="R715" s="5"/>
      <c r="S715" s="5"/>
      <c r="T715" s="5" t="s">
        <v>24</v>
      </c>
      <c r="U715" s="6"/>
      <c r="V715" s="5"/>
      <c r="W715" s="5"/>
      <c r="X715" s="5"/>
      <c r="Y715" s="5"/>
      <c r="Z715" s="5"/>
      <c r="AA715" s="5"/>
      <c r="AB715" s="80">
        <f t="shared" si="358"/>
        <v>1</v>
      </c>
      <c r="AC715" s="642"/>
      <c r="AD715" s="7"/>
      <c r="AE715" s="7"/>
      <c r="AF715" s="7"/>
      <c r="AG715" s="7"/>
      <c r="AH715" s="7"/>
      <c r="AI715" s="7"/>
      <c r="AJ715" s="7"/>
      <c r="AK715" s="7"/>
      <c r="AL715" s="7"/>
      <c r="AM715" s="7"/>
      <c r="AN715" s="7"/>
      <c r="AO715" s="7" t="s">
        <v>1317</v>
      </c>
      <c r="AP715" s="55" t="s">
        <v>1317</v>
      </c>
      <c r="AQ715" s="55" t="s">
        <v>1317</v>
      </c>
      <c r="AR715" s="55" t="s">
        <v>1317</v>
      </c>
      <c r="AS715" s="7"/>
      <c r="AT715" s="7"/>
      <c r="AU715" s="7"/>
      <c r="AV715" s="7"/>
      <c r="AW715" s="7"/>
      <c r="AX715" s="7"/>
      <c r="AY715" s="7"/>
      <c r="AZ715" s="7"/>
      <c r="BA715" s="7"/>
      <c r="BB715" s="7"/>
      <c r="BC715" s="7"/>
      <c r="BD715" s="7"/>
      <c r="BE715" s="7"/>
      <c r="BF715" s="7"/>
      <c r="BG715" s="7"/>
      <c r="BH715" s="7"/>
      <c r="BI715" s="7"/>
      <c r="BJ715" s="7"/>
      <c r="BK715" s="7"/>
      <c r="BL715" s="781">
        <v>2</v>
      </c>
      <c r="BM715" s="221">
        <v>2</v>
      </c>
      <c r="BN715" s="221">
        <v>2</v>
      </c>
      <c r="BO715" s="221">
        <v>2</v>
      </c>
      <c r="BP715" s="221">
        <v>2</v>
      </c>
      <c r="BQ715" s="221">
        <v>2</v>
      </c>
      <c r="BR715" s="798">
        <v>2</v>
      </c>
      <c r="BS715" s="226">
        <v>1</v>
      </c>
      <c r="BT715" s="221">
        <v>2</v>
      </c>
      <c r="BU715" s="221">
        <v>2</v>
      </c>
      <c r="BV715" s="221">
        <v>2</v>
      </c>
      <c r="BW715" s="798">
        <v>2</v>
      </c>
      <c r="BX715" s="221">
        <v>2</v>
      </c>
      <c r="BY715" s="798">
        <v>2</v>
      </c>
      <c r="BZ715" s="798">
        <v>2</v>
      </c>
      <c r="CA715" s="221">
        <v>2</v>
      </c>
      <c r="CB715" s="221">
        <v>2</v>
      </c>
      <c r="CC715" s="221">
        <v>2</v>
      </c>
      <c r="CD715" s="337">
        <v>1</v>
      </c>
      <c r="CE715" s="221">
        <v>2</v>
      </c>
      <c r="CF715" s="221">
        <v>2</v>
      </c>
      <c r="CG715" s="221">
        <v>2</v>
      </c>
      <c r="CH715" s="221">
        <v>2</v>
      </c>
      <c r="CI715" s="221">
        <v>2</v>
      </c>
      <c r="CJ715" s="337">
        <v>2</v>
      </c>
      <c r="CK715" s="221">
        <v>2</v>
      </c>
      <c r="CL715" s="222">
        <f t="shared" si="359"/>
        <v>24</v>
      </c>
      <c r="CM715" s="237">
        <f t="shared" si="352"/>
        <v>0.92307692307692313</v>
      </c>
      <c r="CN715" s="222">
        <f t="shared" si="360"/>
        <v>2</v>
      </c>
      <c r="CO715" s="237">
        <f t="shared" si="353"/>
        <v>7.6923076923076927E-2</v>
      </c>
      <c r="CP715" s="222">
        <f t="shared" si="361"/>
        <v>0</v>
      </c>
      <c r="CQ715" s="237">
        <f t="shared" si="354"/>
        <v>0</v>
      </c>
      <c r="CR715" s="222">
        <f t="shared" si="362"/>
        <v>0</v>
      </c>
      <c r="CS715" s="237">
        <f t="shared" si="355"/>
        <v>0</v>
      </c>
      <c r="CT715" s="223">
        <f t="shared" si="356"/>
        <v>1.9230769230769231</v>
      </c>
      <c r="CU715" s="223" t="str">
        <f t="shared" si="357"/>
        <v>Đạt mục tiêu</v>
      </c>
      <c r="CV715" s="5"/>
    </row>
    <row r="716" spans="1:100" s="1" customFormat="1" ht="62">
      <c r="A716" s="1036"/>
      <c r="B716" s="1024"/>
      <c r="C716" s="1033"/>
      <c r="D716" s="1024"/>
      <c r="E716" s="1033"/>
      <c r="F716" s="1024"/>
      <c r="G716" s="286" t="s">
        <v>2453</v>
      </c>
      <c r="H716" s="286"/>
      <c r="I716" s="697" t="s">
        <v>2435</v>
      </c>
      <c r="J716" s="69"/>
      <c r="K716" s="485"/>
      <c r="L716" s="5" t="s">
        <v>32</v>
      </c>
      <c r="M716" s="212" t="s">
        <v>31</v>
      </c>
      <c r="N716" s="215" t="s">
        <v>9</v>
      </c>
      <c r="O716" s="221" t="s">
        <v>29</v>
      </c>
      <c r="P716" s="221" t="s">
        <v>24</v>
      </c>
      <c r="Q716" s="5"/>
      <c r="R716" s="5"/>
      <c r="S716" s="5"/>
      <c r="T716" s="5"/>
      <c r="U716" s="6"/>
      <c r="V716" s="5" t="s">
        <v>24</v>
      </c>
      <c r="W716" s="5"/>
      <c r="X716" s="5"/>
      <c r="Y716" s="5"/>
      <c r="Z716" s="5"/>
      <c r="AA716" s="5"/>
      <c r="AB716" s="80">
        <f t="shared" si="358"/>
        <v>1</v>
      </c>
      <c r="AC716" s="642"/>
      <c r="AD716" s="7"/>
      <c r="AE716" s="7"/>
      <c r="AF716" s="7"/>
      <c r="AG716" s="7"/>
      <c r="AH716" s="7"/>
      <c r="AI716" s="7"/>
      <c r="AJ716" s="7"/>
      <c r="AK716" s="7"/>
      <c r="AL716" s="7"/>
      <c r="AM716" s="7"/>
      <c r="AN716" s="7"/>
      <c r="AO716" s="7"/>
      <c r="AP716" s="7"/>
      <c r="AQ716" s="7"/>
      <c r="AR716" s="7"/>
      <c r="AS716" s="7"/>
      <c r="AT716" s="7"/>
      <c r="AU716" s="7"/>
      <c r="AV716" s="55"/>
      <c r="AW716" s="55" t="s">
        <v>1317</v>
      </c>
      <c r="AX716" s="55" t="s">
        <v>1317</v>
      </c>
      <c r="AY716" s="55"/>
      <c r="AZ716" s="55"/>
      <c r="BA716" s="7"/>
      <c r="BB716" s="7"/>
      <c r="BC716" s="7"/>
      <c r="BD716" s="7"/>
      <c r="BE716" s="7"/>
      <c r="BF716" s="7"/>
      <c r="BG716" s="7"/>
      <c r="BH716" s="7"/>
      <c r="BI716" s="7"/>
      <c r="BJ716" s="7"/>
      <c r="BK716" s="7"/>
      <c r="BL716" s="781">
        <v>2</v>
      </c>
      <c r="BM716" s="221">
        <v>2</v>
      </c>
      <c r="BN716" s="221">
        <v>2</v>
      </c>
      <c r="BO716" s="221">
        <v>2</v>
      </c>
      <c r="BP716" s="221">
        <v>1</v>
      </c>
      <c r="BQ716" s="221">
        <v>2</v>
      </c>
      <c r="BR716" s="798">
        <v>2</v>
      </c>
      <c r="BS716" s="226">
        <v>2</v>
      </c>
      <c r="BT716" s="221">
        <v>2</v>
      </c>
      <c r="BU716" s="221">
        <v>2</v>
      </c>
      <c r="BV716" s="221">
        <v>1</v>
      </c>
      <c r="BW716" s="798">
        <v>2</v>
      </c>
      <c r="BX716" s="221">
        <v>2</v>
      </c>
      <c r="BY716" s="798">
        <v>2</v>
      </c>
      <c r="BZ716" s="798">
        <v>2</v>
      </c>
      <c r="CA716" s="221">
        <v>2</v>
      </c>
      <c r="CB716" s="221">
        <v>2</v>
      </c>
      <c r="CC716" s="221">
        <v>2</v>
      </c>
      <c r="CD716" s="337">
        <v>2</v>
      </c>
      <c r="CE716" s="221">
        <v>2</v>
      </c>
      <c r="CF716" s="221">
        <v>2</v>
      </c>
      <c r="CG716" s="221">
        <v>2</v>
      </c>
      <c r="CH716" s="221">
        <v>2</v>
      </c>
      <c r="CI716" s="221">
        <v>1</v>
      </c>
      <c r="CJ716" s="337">
        <v>2</v>
      </c>
      <c r="CK716" s="221">
        <v>2</v>
      </c>
      <c r="CL716" s="222">
        <f t="shared" si="359"/>
        <v>23</v>
      </c>
      <c r="CM716" s="237">
        <f t="shared" si="352"/>
        <v>0.88461538461538458</v>
      </c>
      <c r="CN716" s="222">
        <f t="shared" si="360"/>
        <v>3</v>
      </c>
      <c r="CO716" s="237">
        <f t="shared" si="353"/>
        <v>0.11538461538461539</v>
      </c>
      <c r="CP716" s="222">
        <f t="shared" si="361"/>
        <v>0</v>
      </c>
      <c r="CQ716" s="237">
        <f t="shared" si="354"/>
        <v>0</v>
      </c>
      <c r="CR716" s="222">
        <f t="shared" si="362"/>
        <v>0</v>
      </c>
      <c r="CS716" s="237">
        <f t="shared" si="355"/>
        <v>0</v>
      </c>
      <c r="CT716" s="223">
        <f t="shared" si="356"/>
        <v>1.8846153846153846</v>
      </c>
      <c r="CU716" s="223" t="str">
        <f t="shared" si="357"/>
        <v>Đạt mục tiêu</v>
      </c>
      <c r="CV716" s="5"/>
    </row>
    <row r="717" spans="1:100" s="1" customFormat="1" ht="62">
      <c r="A717" s="1036"/>
      <c r="B717" s="1024"/>
      <c r="C717" s="1033"/>
      <c r="D717" s="1024"/>
      <c r="E717" s="1033"/>
      <c r="F717" s="1024"/>
      <c r="G717" s="217" t="s">
        <v>1102</v>
      </c>
      <c r="H717" s="286"/>
      <c r="I717" s="704" t="s">
        <v>2422</v>
      </c>
      <c r="J717" s="69"/>
      <c r="K717" s="465"/>
      <c r="L717" s="16" t="s">
        <v>32</v>
      </c>
      <c r="M717" s="212" t="s">
        <v>31</v>
      </c>
      <c r="N717" s="215" t="s">
        <v>9</v>
      </c>
      <c r="O717" s="44" t="s">
        <v>29</v>
      </c>
      <c r="P717" s="44" t="s">
        <v>24</v>
      </c>
      <c r="Q717" s="5"/>
      <c r="R717" s="5"/>
      <c r="S717" s="5"/>
      <c r="T717" s="5"/>
      <c r="U717" s="195"/>
      <c r="V717" s="5"/>
      <c r="W717" s="5" t="s">
        <v>24</v>
      </c>
      <c r="X717" s="5"/>
      <c r="Y717" s="5"/>
      <c r="Z717" s="5"/>
      <c r="AA717" s="5"/>
      <c r="AB717" s="80">
        <f t="shared" si="358"/>
        <v>1</v>
      </c>
      <c r="AC717" s="642"/>
      <c r="AD717" s="7"/>
      <c r="AE717" s="7"/>
      <c r="AF717" s="7"/>
      <c r="AG717" s="7"/>
      <c r="AH717" s="7"/>
      <c r="AI717" s="7"/>
      <c r="AJ717" s="7"/>
      <c r="AK717" s="7"/>
      <c r="AL717" s="7"/>
      <c r="AM717" s="7"/>
      <c r="AN717" s="7"/>
      <c r="AO717" s="7"/>
      <c r="AP717" s="7"/>
      <c r="AQ717" s="7"/>
      <c r="AR717" s="7"/>
      <c r="AS717" s="7" t="s">
        <v>1317</v>
      </c>
      <c r="AT717" s="7"/>
      <c r="AU717" s="7" t="s">
        <v>1317</v>
      </c>
      <c r="AV717" s="55"/>
      <c r="AW717" s="7"/>
      <c r="AX717" s="7"/>
      <c r="AY717" s="7" t="s">
        <v>1317</v>
      </c>
      <c r="AZ717" s="7" t="s">
        <v>1317</v>
      </c>
      <c r="BA717" s="7"/>
      <c r="BB717" s="7"/>
      <c r="BC717" s="7"/>
      <c r="BD717" s="7"/>
      <c r="BE717" s="7"/>
      <c r="BF717" s="7"/>
      <c r="BG717" s="7"/>
      <c r="BH717" s="7"/>
      <c r="BI717" s="7"/>
      <c r="BJ717" s="7"/>
      <c r="BK717" s="7"/>
      <c r="BL717" s="781">
        <v>2</v>
      </c>
      <c r="BM717" s="221">
        <v>2</v>
      </c>
      <c r="BN717" s="221">
        <v>2</v>
      </c>
      <c r="BO717" s="221">
        <v>2</v>
      </c>
      <c r="BP717" s="221">
        <v>2</v>
      </c>
      <c r="BQ717" s="221">
        <v>1</v>
      </c>
      <c r="BR717" s="798">
        <v>1</v>
      </c>
      <c r="BS717" s="226">
        <v>2</v>
      </c>
      <c r="BT717" s="221">
        <v>2</v>
      </c>
      <c r="BU717" s="221">
        <v>2</v>
      </c>
      <c r="BV717" s="221">
        <v>1</v>
      </c>
      <c r="BW717" s="798">
        <v>2</v>
      </c>
      <c r="BX717" s="221">
        <v>2</v>
      </c>
      <c r="BY717" s="798">
        <v>2</v>
      </c>
      <c r="BZ717" s="798">
        <v>1</v>
      </c>
      <c r="CA717" s="221">
        <v>2</v>
      </c>
      <c r="CB717" s="221">
        <v>2</v>
      </c>
      <c r="CC717" s="221">
        <v>2</v>
      </c>
      <c r="CD717" s="337">
        <v>2</v>
      </c>
      <c r="CE717" s="221">
        <v>2</v>
      </c>
      <c r="CF717" s="221">
        <v>2</v>
      </c>
      <c r="CG717" s="221">
        <v>2</v>
      </c>
      <c r="CH717" s="221">
        <v>2</v>
      </c>
      <c r="CI717" s="221">
        <v>2</v>
      </c>
      <c r="CJ717" s="337">
        <v>1</v>
      </c>
      <c r="CK717" s="221">
        <v>2</v>
      </c>
      <c r="CL717" s="222">
        <f t="shared" si="359"/>
        <v>21</v>
      </c>
      <c r="CM717" s="237">
        <f t="shared" si="352"/>
        <v>0.80769230769230771</v>
      </c>
      <c r="CN717" s="222">
        <f t="shared" si="360"/>
        <v>5</v>
      </c>
      <c r="CO717" s="237">
        <f t="shared" si="353"/>
        <v>0.19230769230769232</v>
      </c>
      <c r="CP717" s="222">
        <f t="shared" si="361"/>
        <v>0</v>
      </c>
      <c r="CQ717" s="237">
        <f t="shared" si="354"/>
        <v>0</v>
      </c>
      <c r="CR717" s="222">
        <f t="shared" si="362"/>
        <v>0</v>
      </c>
      <c r="CS717" s="237">
        <f t="shared" si="355"/>
        <v>0</v>
      </c>
      <c r="CT717" s="223">
        <f t="shared" si="356"/>
        <v>1.8076923076923077</v>
      </c>
      <c r="CU717" s="223" t="str">
        <f t="shared" si="357"/>
        <v>Đạt mục tiêu</v>
      </c>
      <c r="CV717" s="5"/>
    </row>
    <row r="718" spans="1:100" s="1" customFormat="1" ht="62">
      <c r="A718" s="1036"/>
      <c r="B718" s="1024"/>
      <c r="C718" s="1033"/>
      <c r="D718" s="1024"/>
      <c r="E718" s="1033"/>
      <c r="F718" s="1024"/>
      <c r="G718" s="217" t="s">
        <v>2723</v>
      </c>
      <c r="H718" s="217"/>
      <c r="I718" s="534"/>
      <c r="J718" s="212"/>
      <c r="K718" s="465"/>
      <c r="L718" s="16" t="s">
        <v>32</v>
      </c>
      <c r="M718" s="212" t="s">
        <v>31</v>
      </c>
      <c r="N718" s="215" t="s">
        <v>9</v>
      </c>
      <c r="O718" s="44" t="s">
        <v>29</v>
      </c>
      <c r="P718" s="44" t="s">
        <v>24</v>
      </c>
      <c r="Q718" s="5"/>
      <c r="R718" s="5"/>
      <c r="S718" s="5"/>
      <c r="T718" s="5"/>
      <c r="U718" s="6" t="s">
        <v>24</v>
      </c>
      <c r="V718" s="5"/>
      <c r="W718" s="5"/>
      <c r="X718" s="5"/>
      <c r="Y718" s="5"/>
      <c r="Z718" s="5"/>
      <c r="AA718" s="5"/>
      <c r="AB718" s="80">
        <f t="shared" si="358"/>
        <v>1</v>
      </c>
      <c r="AC718" s="642"/>
      <c r="AD718" s="7"/>
      <c r="AE718" s="7"/>
      <c r="AF718" s="7"/>
      <c r="AG718" s="7"/>
      <c r="AH718" s="7"/>
      <c r="AI718" s="7"/>
      <c r="AJ718" s="7"/>
      <c r="AK718" s="7"/>
      <c r="AL718" s="7"/>
      <c r="AM718" s="7"/>
      <c r="AN718" s="7"/>
      <c r="AO718" s="7"/>
      <c r="AP718" s="7"/>
      <c r="AQ718" s="7"/>
      <c r="AR718" s="7"/>
      <c r="AS718" s="7" t="s">
        <v>1317</v>
      </c>
      <c r="AT718" s="7" t="s">
        <v>1317</v>
      </c>
      <c r="AU718" s="7" t="s">
        <v>1317</v>
      </c>
      <c r="AV718" s="55"/>
      <c r="AW718" s="7"/>
      <c r="AX718" s="7"/>
      <c r="AY718" s="7"/>
      <c r="AZ718" s="7"/>
      <c r="BA718" s="7"/>
      <c r="BB718" s="7"/>
      <c r="BC718" s="7"/>
      <c r="BD718" s="7"/>
      <c r="BE718" s="7"/>
      <c r="BF718" s="7"/>
      <c r="BG718" s="7"/>
      <c r="BH718" s="7"/>
      <c r="BI718" s="7"/>
      <c r="BJ718" s="7"/>
      <c r="BK718" s="7"/>
      <c r="BL718" s="781">
        <v>2</v>
      </c>
      <c r="BM718" s="221">
        <v>2</v>
      </c>
      <c r="BN718" s="221">
        <v>2</v>
      </c>
      <c r="BO718" s="221">
        <v>2</v>
      </c>
      <c r="BP718" s="221">
        <v>2</v>
      </c>
      <c r="BQ718" s="221">
        <v>2</v>
      </c>
      <c r="BR718" s="798">
        <v>2</v>
      </c>
      <c r="BS718" s="226">
        <v>2</v>
      </c>
      <c r="BT718" s="221">
        <v>2</v>
      </c>
      <c r="BU718" s="221">
        <v>2</v>
      </c>
      <c r="BV718" s="221">
        <v>2</v>
      </c>
      <c r="BW718" s="798">
        <v>2</v>
      </c>
      <c r="BX718" s="221">
        <v>2</v>
      </c>
      <c r="BY718" s="798">
        <v>2</v>
      </c>
      <c r="BZ718" s="798">
        <v>2</v>
      </c>
      <c r="CA718" s="221">
        <v>2</v>
      </c>
      <c r="CB718" s="221">
        <v>2</v>
      </c>
      <c r="CC718" s="221">
        <v>2</v>
      </c>
      <c r="CD718" s="337">
        <v>2</v>
      </c>
      <c r="CE718" s="221">
        <v>2</v>
      </c>
      <c r="CF718" s="221">
        <v>2</v>
      </c>
      <c r="CG718" s="221">
        <v>2</v>
      </c>
      <c r="CH718" s="221">
        <v>2</v>
      </c>
      <c r="CI718" s="221">
        <v>2</v>
      </c>
      <c r="CJ718" s="337">
        <v>2</v>
      </c>
      <c r="CK718" s="221">
        <v>2</v>
      </c>
      <c r="CL718" s="222">
        <f t="shared" si="359"/>
        <v>26</v>
      </c>
      <c r="CM718" s="237">
        <f t="shared" si="352"/>
        <v>1</v>
      </c>
      <c r="CN718" s="222">
        <f t="shared" si="360"/>
        <v>0</v>
      </c>
      <c r="CO718" s="237">
        <f t="shared" si="353"/>
        <v>0</v>
      </c>
      <c r="CP718" s="222">
        <f t="shared" si="361"/>
        <v>0</v>
      </c>
      <c r="CQ718" s="237">
        <f t="shared" si="354"/>
        <v>0</v>
      </c>
      <c r="CR718" s="222">
        <f t="shared" si="362"/>
        <v>0</v>
      </c>
      <c r="CS718" s="237">
        <f t="shared" si="355"/>
        <v>0</v>
      </c>
      <c r="CT718" s="223">
        <f t="shared" si="356"/>
        <v>2</v>
      </c>
      <c r="CU718" s="223" t="str">
        <f t="shared" si="357"/>
        <v>Đạt mục tiêu</v>
      </c>
      <c r="CV718" s="5"/>
    </row>
    <row r="719" spans="1:100" s="1" customFormat="1" ht="62">
      <c r="A719" s="1036"/>
      <c r="B719" s="1024"/>
      <c r="C719" s="1033"/>
      <c r="D719" s="1024"/>
      <c r="E719" s="1033"/>
      <c r="F719" s="1024"/>
      <c r="G719" s="217" t="s">
        <v>2787</v>
      </c>
      <c r="H719" s="159"/>
      <c r="I719" s="442"/>
      <c r="J719" s="69"/>
      <c r="K719" s="485"/>
      <c r="L719" s="5" t="s">
        <v>32</v>
      </c>
      <c r="M719" s="212" t="s">
        <v>31</v>
      </c>
      <c r="N719" s="215" t="s">
        <v>9</v>
      </c>
      <c r="O719" s="221" t="s">
        <v>29</v>
      </c>
      <c r="P719" s="221" t="s">
        <v>24</v>
      </c>
      <c r="Q719" s="5"/>
      <c r="R719" s="5"/>
      <c r="S719" s="5"/>
      <c r="T719" s="5"/>
      <c r="U719" s="6"/>
      <c r="V719" s="5"/>
      <c r="W719" s="5"/>
      <c r="X719" s="5" t="s">
        <v>24</v>
      </c>
      <c r="Y719" s="5"/>
      <c r="Z719" s="5"/>
      <c r="AA719" s="5"/>
      <c r="AB719" s="80">
        <f t="shared" si="358"/>
        <v>1</v>
      </c>
      <c r="AC719" s="642"/>
      <c r="AD719" s="7"/>
      <c r="AE719" s="7"/>
      <c r="AF719" s="7"/>
      <c r="AG719" s="7"/>
      <c r="AH719" s="7"/>
      <c r="AI719" s="7"/>
      <c r="AJ719" s="7"/>
      <c r="AK719" s="7"/>
      <c r="AL719" s="7"/>
      <c r="AM719" s="7"/>
      <c r="AN719" s="7"/>
      <c r="AO719" s="7"/>
      <c r="AP719" s="7"/>
      <c r="AQ719" s="7"/>
      <c r="AR719" s="7"/>
      <c r="AS719" s="7"/>
      <c r="AT719" s="7"/>
      <c r="AU719" s="7"/>
      <c r="AV719" s="55"/>
      <c r="AW719" s="7"/>
      <c r="AX719" s="7"/>
      <c r="AY719" s="7"/>
      <c r="AZ719" s="7"/>
      <c r="BA719" s="7" t="s">
        <v>1317</v>
      </c>
      <c r="BB719" s="7" t="s">
        <v>1317</v>
      </c>
      <c r="BC719" s="7" t="s">
        <v>1317</v>
      </c>
      <c r="BD719" s="7" t="s">
        <v>1317</v>
      </c>
      <c r="BE719" s="7"/>
      <c r="BF719" s="7"/>
      <c r="BG719" s="7"/>
      <c r="BH719" s="7"/>
      <c r="BI719" s="7"/>
      <c r="BJ719" s="7"/>
      <c r="BK719" s="7"/>
      <c r="BL719" s="781">
        <v>2</v>
      </c>
      <c r="BM719" s="221">
        <v>2</v>
      </c>
      <c r="BN719" s="221">
        <v>2</v>
      </c>
      <c r="BO719" s="221">
        <v>2</v>
      </c>
      <c r="BP719" s="221">
        <v>2</v>
      </c>
      <c r="BQ719" s="221">
        <v>2</v>
      </c>
      <c r="BR719" s="798">
        <v>2</v>
      </c>
      <c r="BS719" s="226">
        <v>2</v>
      </c>
      <c r="BT719" s="221">
        <v>2</v>
      </c>
      <c r="BU719" s="221">
        <v>2</v>
      </c>
      <c r="BV719" s="221">
        <v>2</v>
      </c>
      <c r="BW719" s="798">
        <v>2</v>
      </c>
      <c r="BX719" s="221">
        <v>2</v>
      </c>
      <c r="BY719" s="798">
        <v>2</v>
      </c>
      <c r="BZ719" s="798">
        <v>2</v>
      </c>
      <c r="CA719" s="221">
        <v>2</v>
      </c>
      <c r="CB719" s="221">
        <v>2</v>
      </c>
      <c r="CC719" s="221">
        <v>2</v>
      </c>
      <c r="CD719" s="337">
        <v>2</v>
      </c>
      <c r="CE719" s="221">
        <v>2</v>
      </c>
      <c r="CF719" s="221">
        <v>2</v>
      </c>
      <c r="CG719" s="221">
        <v>2</v>
      </c>
      <c r="CH719" s="221">
        <v>2</v>
      </c>
      <c r="CI719" s="221">
        <v>2</v>
      </c>
      <c r="CJ719" s="337">
        <v>2</v>
      </c>
      <c r="CK719" s="221">
        <v>2</v>
      </c>
      <c r="CL719" s="222">
        <f t="shared" si="359"/>
        <v>26</v>
      </c>
      <c r="CM719" s="237">
        <f t="shared" si="352"/>
        <v>1</v>
      </c>
      <c r="CN719" s="222">
        <f t="shared" si="360"/>
        <v>0</v>
      </c>
      <c r="CO719" s="237">
        <f t="shared" si="353"/>
        <v>0</v>
      </c>
      <c r="CP719" s="222">
        <f t="shared" si="361"/>
        <v>0</v>
      </c>
      <c r="CQ719" s="237">
        <f t="shared" si="354"/>
        <v>0</v>
      </c>
      <c r="CR719" s="222">
        <f t="shared" si="362"/>
        <v>0</v>
      </c>
      <c r="CS719" s="237">
        <f t="shared" si="355"/>
        <v>0</v>
      </c>
      <c r="CT719" s="223">
        <f t="shared" si="356"/>
        <v>2</v>
      </c>
      <c r="CU719" s="223" t="str">
        <f t="shared" si="357"/>
        <v>Đạt mục tiêu</v>
      </c>
      <c r="CV719" s="5"/>
    </row>
    <row r="720" spans="1:100" s="1" customFormat="1" ht="62">
      <c r="A720" s="1036"/>
      <c r="B720" s="1024"/>
      <c r="C720" s="1033"/>
      <c r="D720" s="1024"/>
      <c r="E720" s="1033"/>
      <c r="F720" s="1024"/>
      <c r="G720" s="217" t="s">
        <v>2479</v>
      </c>
      <c r="H720" s="217"/>
      <c r="I720" s="442"/>
      <c r="J720" s="69"/>
      <c r="K720" s="485"/>
      <c r="L720" s="5" t="s">
        <v>32</v>
      </c>
      <c r="M720" s="212" t="s">
        <v>31</v>
      </c>
      <c r="N720" s="215" t="s">
        <v>9</v>
      </c>
      <c r="O720" s="221" t="s">
        <v>29</v>
      </c>
      <c r="P720" s="221" t="s">
        <v>24</v>
      </c>
      <c r="Q720" s="5"/>
      <c r="R720" s="5"/>
      <c r="S720" s="5"/>
      <c r="T720" s="5"/>
      <c r="U720" s="6"/>
      <c r="V720" s="5"/>
      <c r="W720" s="5"/>
      <c r="X720" s="5"/>
      <c r="Y720" s="5" t="s">
        <v>24</v>
      </c>
      <c r="Z720" s="5"/>
      <c r="AA720" s="5"/>
      <c r="AB720" s="80">
        <f t="shared" si="358"/>
        <v>1</v>
      </c>
      <c r="AC720" s="642"/>
      <c r="AD720" s="7"/>
      <c r="AE720" s="7"/>
      <c r="AF720" s="7"/>
      <c r="AG720" s="7"/>
      <c r="AH720" s="7"/>
      <c r="AI720" s="7"/>
      <c r="AJ720" s="7"/>
      <c r="AK720" s="7"/>
      <c r="AL720" s="7"/>
      <c r="AM720" s="7"/>
      <c r="AN720" s="7"/>
      <c r="AO720" s="7"/>
      <c r="AP720" s="7"/>
      <c r="AQ720" s="7"/>
      <c r="AR720" s="7"/>
      <c r="AS720" s="7"/>
      <c r="AT720" s="7"/>
      <c r="AU720" s="7"/>
      <c r="AV720" s="55"/>
      <c r="AW720" s="7"/>
      <c r="AX720" s="7"/>
      <c r="AY720" s="7"/>
      <c r="AZ720" s="7"/>
      <c r="BA720" s="7"/>
      <c r="BB720" s="7"/>
      <c r="BC720" s="7"/>
      <c r="BD720" s="7"/>
      <c r="BE720" s="7" t="s">
        <v>1317</v>
      </c>
      <c r="BF720" s="7" t="s">
        <v>1317</v>
      </c>
      <c r="BG720" s="7" t="s">
        <v>1317</v>
      </c>
      <c r="BH720" s="7"/>
      <c r="BI720" s="7"/>
      <c r="BJ720" s="7"/>
      <c r="BK720" s="7"/>
      <c r="BL720" s="781">
        <v>2</v>
      </c>
      <c r="BM720" s="221">
        <v>2</v>
      </c>
      <c r="BN720" s="221">
        <v>2</v>
      </c>
      <c r="BO720" s="221">
        <v>2</v>
      </c>
      <c r="BP720" s="221">
        <v>2</v>
      </c>
      <c r="BQ720" s="221">
        <v>2</v>
      </c>
      <c r="BR720" s="798">
        <v>2</v>
      </c>
      <c r="BS720" s="226">
        <v>2</v>
      </c>
      <c r="BT720" s="221">
        <v>2</v>
      </c>
      <c r="BU720" s="221">
        <v>2</v>
      </c>
      <c r="BV720" s="221">
        <v>2</v>
      </c>
      <c r="BW720" s="798">
        <v>2</v>
      </c>
      <c r="BX720" s="221">
        <v>2</v>
      </c>
      <c r="BY720" s="798">
        <v>1</v>
      </c>
      <c r="BZ720" s="798">
        <v>2</v>
      </c>
      <c r="CA720" s="221">
        <v>2</v>
      </c>
      <c r="CB720" s="221">
        <v>2</v>
      </c>
      <c r="CC720" s="221">
        <v>2</v>
      </c>
      <c r="CD720" s="337">
        <v>2</v>
      </c>
      <c r="CE720" s="221">
        <v>2</v>
      </c>
      <c r="CF720" s="221">
        <v>2</v>
      </c>
      <c r="CG720" s="221">
        <v>2</v>
      </c>
      <c r="CH720" s="221">
        <v>2</v>
      </c>
      <c r="CI720" s="221">
        <v>2</v>
      </c>
      <c r="CJ720" s="337">
        <v>2</v>
      </c>
      <c r="CK720" s="221">
        <v>2</v>
      </c>
      <c r="CL720" s="222">
        <f t="shared" si="359"/>
        <v>25</v>
      </c>
      <c r="CM720" s="237">
        <f t="shared" si="352"/>
        <v>0.96153846153846156</v>
      </c>
      <c r="CN720" s="222">
        <f t="shared" si="360"/>
        <v>1</v>
      </c>
      <c r="CO720" s="237">
        <f t="shared" si="353"/>
        <v>3.8461538461538464E-2</v>
      </c>
      <c r="CP720" s="222">
        <f t="shared" si="361"/>
        <v>0</v>
      </c>
      <c r="CQ720" s="237">
        <f t="shared" si="354"/>
        <v>0</v>
      </c>
      <c r="CR720" s="222">
        <f t="shared" si="362"/>
        <v>0</v>
      </c>
      <c r="CS720" s="237">
        <f t="shared" si="355"/>
        <v>0</v>
      </c>
      <c r="CT720" s="223">
        <f t="shared" si="356"/>
        <v>1.9615384615384615</v>
      </c>
      <c r="CU720" s="223" t="str">
        <f t="shared" si="357"/>
        <v>Đạt mục tiêu</v>
      </c>
      <c r="CV720" s="5"/>
    </row>
    <row r="721" spans="1:100" s="1" customFormat="1" ht="62">
      <c r="A721" s="1036"/>
      <c r="B721" s="1024"/>
      <c r="C721" s="1033"/>
      <c r="D721" s="1024"/>
      <c r="E721" s="1033"/>
      <c r="F721" s="1024"/>
      <c r="G721" s="217" t="s">
        <v>3037</v>
      </c>
      <c r="H721" s="217"/>
      <c r="I721" s="442"/>
      <c r="J721" s="69"/>
      <c r="K721" s="485"/>
      <c r="L721" s="5" t="s">
        <v>32</v>
      </c>
      <c r="M721" s="212" t="s">
        <v>31</v>
      </c>
      <c r="N721" s="215" t="s">
        <v>9</v>
      </c>
      <c r="O721" s="221" t="s">
        <v>29</v>
      </c>
      <c r="P721" s="221" t="s">
        <v>24</v>
      </c>
      <c r="Q721" s="5"/>
      <c r="R721" s="5"/>
      <c r="S721" s="5"/>
      <c r="T721" s="5"/>
      <c r="U721" s="6"/>
      <c r="V721" s="5"/>
      <c r="W721" s="5"/>
      <c r="X721" s="5"/>
      <c r="Y721" s="5"/>
      <c r="Z721" s="5" t="s">
        <v>24</v>
      </c>
      <c r="AA721" s="5"/>
      <c r="AB721" s="80">
        <f t="shared" si="358"/>
        <v>1</v>
      </c>
      <c r="AC721" s="642"/>
      <c r="AD721" s="7"/>
      <c r="AE721" s="7"/>
      <c r="AF721" s="7"/>
      <c r="AG721" s="7"/>
      <c r="AH721" s="7"/>
      <c r="AI721" s="7"/>
      <c r="AJ721" s="7"/>
      <c r="AK721" s="7"/>
      <c r="AL721" s="7"/>
      <c r="AM721" s="7"/>
      <c r="AN721" s="7"/>
      <c r="AO721" s="7"/>
      <c r="AP721" s="7"/>
      <c r="AQ721" s="7"/>
      <c r="AR721" s="7"/>
      <c r="AS721" s="7"/>
      <c r="AT721" s="7"/>
      <c r="AU721" s="7"/>
      <c r="AV721" s="55"/>
      <c r="AW721" s="7"/>
      <c r="AX721" s="7"/>
      <c r="AY721" s="7"/>
      <c r="AZ721" s="7"/>
      <c r="BA721" s="7"/>
      <c r="BB721" s="7"/>
      <c r="BC721" s="7"/>
      <c r="BD721" s="7"/>
      <c r="BE721" s="7"/>
      <c r="BF721" s="7"/>
      <c r="BG721" s="7"/>
      <c r="BH721" s="7" t="s">
        <v>1317</v>
      </c>
      <c r="BI721" s="7"/>
      <c r="BJ721" s="7"/>
      <c r="BK721" s="7"/>
      <c r="BL721" s="781">
        <v>2</v>
      </c>
      <c r="BM721" s="221">
        <v>2</v>
      </c>
      <c r="BN721" s="221">
        <v>2</v>
      </c>
      <c r="BO721" s="221">
        <v>2</v>
      </c>
      <c r="BP721" s="221">
        <v>2</v>
      </c>
      <c r="BQ721" s="221">
        <v>2</v>
      </c>
      <c r="BR721" s="798">
        <v>2</v>
      </c>
      <c r="BS721" s="226">
        <v>2</v>
      </c>
      <c r="BT721" s="221">
        <v>2</v>
      </c>
      <c r="BU721" s="221">
        <v>2</v>
      </c>
      <c r="BV721" s="221">
        <v>2</v>
      </c>
      <c r="BW721" s="798">
        <v>2</v>
      </c>
      <c r="BX721" s="221">
        <v>2</v>
      </c>
      <c r="BY721" s="798">
        <v>2</v>
      </c>
      <c r="BZ721" s="798">
        <v>2</v>
      </c>
      <c r="CA721" s="221">
        <v>2</v>
      </c>
      <c r="CB721" s="221">
        <v>2</v>
      </c>
      <c r="CC721" s="221">
        <v>2</v>
      </c>
      <c r="CD721" s="337">
        <v>2</v>
      </c>
      <c r="CE721" s="221">
        <v>2</v>
      </c>
      <c r="CF721" s="221">
        <v>2</v>
      </c>
      <c r="CG721" s="221">
        <v>2</v>
      </c>
      <c r="CH721" s="221">
        <v>2</v>
      </c>
      <c r="CI721" s="221">
        <v>2</v>
      </c>
      <c r="CJ721" s="337">
        <v>2</v>
      </c>
      <c r="CK721" s="221">
        <v>2</v>
      </c>
      <c r="CL721" s="222">
        <f t="shared" si="359"/>
        <v>26</v>
      </c>
      <c r="CM721" s="237">
        <f t="shared" si="352"/>
        <v>1</v>
      </c>
      <c r="CN721" s="222">
        <f t="shared" si="360"/>
        <v>0</v>
      </c>
      <c r="CO721" s="237">
        <f t="shared" si="353"/>
        <v>0</v>
      </c>
      <c r="CP721" s="222">
        <f t="shared" si="361"/>
        <v>0</v>
      </c>
      <c r="CQ721" s="237">
        <f t="shared" si="354"/>
        <v>0</v>
      </c>
      <c r="CR721" s="222">
        <f t="shared" si="362"/>
        <v>0</v>
      </c>
      <c r="CS721" s="237">
        <f t="shared" si="355"/>
        <v>0</v>
      </c>
      <c r="CT721" s="223">
        <f t="shared" si="356"/>
        <v>2</v>
      </c>
      <c r="CU721" s="223" t="str">
        <f t="shared" si="357"/>
        <v>Đạt mục tiêu</v>
      </c>
      <c r="CV721" s="5"/>
    </row>
    <row r="722" spans="1:100" s="302" customFormat="1" ht="16.5">
      <c r="A722" s="44"/>
      <c r="B722" s="1121" t="s">
        <v>82</v>
      </c>
      <c r="C722" s="1206"/>
      <c r="D722" s="1206"/>
      <c r="E722" s="1206"/>
      <c r="F722" s="1121"/>
      <c r="G722" s="1121"/>
      <c r="H722" s="1121"/>
      <c r="I722" s="1121"/>
      <c r="J722" s="1206"/>
      <c r="K722" s="1206"/>
      <c r="L722" s="1121"/>
      <c r="M722" s="1121"/>
      <c r="N722" s="1206"/>
      <c r="O722" s="1206"/>
      <c r="P722" s="1207"/>
      <c r="Q722" s="83" t="s">
        <v>38</v>
      </c>
      <c r="R722" s="300" t="s">
        <v>38</v>
      </c>
      <c r="S722" s="300" t="s">
        <v>38</v>
      </c>
      <c r="T722" s="300" t="s">
        <v>38</v>
      </c>
      <c r="U722" s="301" t="s">
        <v>38</v>
      </c>
      <c r="V722" s="300" t="s">
        <v>38</v>
      </c>
      <c r="W722" s="407" t="s">
        <v>38</v>
      </c>
      <c r="X722" s="367" t="s">
        <v>38</v>
      </c>
      <c r="Y722" s="300" t="s">
        <v>38</v>
      </c>
      <c r="Z722" s="300"/>
      <c r="AA722" s="300" t="s">
        <v>38</v>
      </c>
      <c r="AB722" s="296" t="s">
        <v>38</v>
      </c>
      <c r="AC722" s="647" t="s">
        <v>38</v>
      </c>
      <c r="AD722" s="83" t="s">
        <v>38</v>
      </c>
      <c r="AE722" s="83" t="s">
        <v>38</v>
      </c>
      <c r="AF722" s="83" t="s">
        <v>38</v>
      </c>
      <c r="AG722" s="296" t="s">
        <v>38</v>
      </c>
      <c r="AH722" s="296" t="s">
        <v>38</v>
      </c>
      <c r="AI722" s="296" t="s">
        <v>38</v>
      </c>
      <c r="AJ722" s="296" t="s">
        <v>38</v>
      </c>
      <c r="AK722" s="296" t="s">
        <v>38</v>
      </c>
      <c r="AL722" s="296" t="s">
        <v>38</v>
      </c>
      <c r="AM722" s="296" t="s">
        <v>38</v>
      </c>
      <c r="AN722" s="296" t="s">
        <v>38</v>
      </c>
      <c r="AO722" s="296" t="s">
        <v>38</v>
      </c>
      <c r="AP722" s="296" t="s">
        <v>38</v>
      </c>
      <c r="AQ722" s="296" t="s">
        <v>38</v>
      </c>
      <c r="AR722" s="296" t="s">
        <v>38</v>
      </c>
      <c r="AS722" s="296" t="s">
        <v>38</v>
      </c>
      <c r="AT722" s="296" t="s">
        <v>38</v>
      </c>
      <c r="AU722" s="296" t="s">
        <v>38</v>
      </c>
      <c r="AV722" s="296" t="s">
        <v>38</v>
      </c>
      <c r="AW722" s="296" t="s">
        <v>38</v>
      </c>
      <c r="AX722" s="296" t="s">
        <v>38</v>
      </c>
      <c r="AY722" s="192"/>
      <c r="AZ722" s="192"/>
      <c r="BA722" s="192" t="s">
        <v>38</v>
      </c>
      <c r="BB722" s="192" t="s">
        <v>38</v>
      </c>
      <c r="BC722" s="192" t="s">
        <v>38</v>
      </c>
      <c r="BD722" s="192" t="s">
        <v>38</v>
      </c>
      <c r="BE722" s="296" t="s">
        <v>38</v>
      </c>
      <c r="BF722" s="296" t="s">
        <v>38</v>
      </c>
      <c r="BG722" s="296" t="s">
        <v>38</v>
      </c>
      <c r="BH722" s="296" t="s">
        <v>38</v>
      </c>
      <c r="BI722" s="296" t="s">
        <v>38</v>
      </c>
      <c r="BJ722" s="296" t="s">
        <v>38</v>
      </c>
      <c r="BK722" s="296" t="s">
        <v>38</v>
      </c>
      <c r="BL722" s="784" t="s">
        <v>38</v>
      </c>
      <c r="BM722" s="296" t="s">
        <v>38</v>
      </c>
      <c r="BN722" s="296" t="s">
        <v>38</v>
      </c>
      <c r="BO722" s="296" t="s">
        <v>38</v>
      </c>
      <c r="BP722" s="296" t="s">
        <v>38</v>
      </c>
      <c r="BQ722" s="296" t="s">
        <v>38</v>
      </c>
      <c r="BR722" s="800" t="s">
        <v>38</v>
      </c>
      <c r="BS722" s="296" t="s">
        <v>38</v>
      </c>
      <c r="BT722" s="296" t="s">
        <v>38</v>
      </c>
      <c r="BU722" s="296" t="s">
        <v>38</v>
      </c>
      <c r="BV722" s="296" t="s">
        <v>38</v>
      </c>
      <c r="BW722" s="800" t="s">
        <v>38</v>
      </c>
      <c r="BX722" s="296" t="s">
        <v>38</v>
      </c>
      <c r="BY722" s="800" t="s">
        <v>38</v>
      </c>
      <c r="BZ722" s="800" t="s">
        <v>38</v>
      </c>
      <c r="CA722" s="296" t="s">
        <v>38</v>
      </c>
      <c r="CB722" s="296" t="s">
        <v>38</v>
      </c>
      <c r="CC722" s="296" t="s">
        <v>38</v>
      </c>
      <c r="CD722" s="296" t="s">
        <v>38</v>
      </c>
      <c r="CE722" s="296" t="s">
        <v>38</v>
      </c>
      <c r="CF722" s="296" t="s">
        <v>38</v>
      </c>
      <c r="CG722" s="296" t="s">
        <v>38</v>
      </c>
      <c r="CH722" s="296" t="s">
        <v>38</v>
      </c>
      <c r="CI722" s="296" t="s">
        <v>38</v>
      </c>
      <c r="CJ722" s="296" t="s">
        <v>38</v>
      </c>
      <c r="CK722" s="296" t="s">
        <v>38</v>
      </c>
      <c r="CL722" s="296" t="s">
        <v>38</v>
      </c>
      <c r="CM722" s="296" t="s">
        <v>38</v>
      </c>
      <c r="CN722" s="296" t="s">
        <v>38</v>
      </c>
      <c r="CO722" s="296" t="s">
        <v>38</v>
      </c>
      <c r="CP722" s="296" t="s">
        <v>38</v>
      </c>
      <c r="CQ722" s="296" t="s">
        <v>38</v>
      </c>
      <c r="CR722" s="296" t="s">
        <v>38</v>
      </c>
      <c r="CS722" s="296" t="s">
        <v>38</v>
      </c>
      <c r="CT722" s="296" t="s">
        <v>38</v>
      </c>
      <c r="CU722" s="296" t="s">
        <v>38</v>
      </c>
      <c r="CV722" s="423" t="s">
        <v>38</v>
      </c>
    </row>
    <row r="723" spans="1:100" s="1" customFormat="1" ht="62">
      <c r="A723" s="1036">
        <v>205</v>
      </c>
      <c r="B723" s="1044" t="s">
        <v>2927</v>
      </c>
      <c r="C723" s="1058" t="s">
        <v>28</v>
      </c>
      <c r="D723" s="1024" t="s">
        <v>2430</v>
      </c>
      <c r="E723" s="1033" t="s">
        <v>35</v>
      </c>
      <c r="F723" s="1044" t="s">
        <v>2691</v>
      </c>
      <c r="G723" s="286" t="s">
        <v>2480</v>
      </c>
      <c r="H723" s="286"/>
      <c r="I723" s="697" t="s">
        <v>2466</v>
      </c>
      <c r="J723" s="69" t="s">
        <v>794</v>
      </c>
      <c r="K723" s="485"/>
      <c r="L723" s="212" t="s">
        <v>32</v>
      </c>
      <c r="M723" s="212" t="s">
        <v>31</v>
      </c>
      <c r="N723" s="215" t="s">
        <v>9</v>
      </c>
      <c r="O723" s="221" t="s">
        <v>29</v>
      </c>
      <c r="P723" s="221" t="s">
        <v>24</v>
      </c>
      <c r="Q723" s="5" t="s">
        <v>24</v>
      </c>
      <c r="R723" s="5"/>
      <c r="S723" s="5"/>
      <c r="T723" s="5"/>
      <c r="U723" s="6"/>
      <c r="V723" s="5"/>
      <c r="W723" s="413" t="s">
        <v>38</v>
      </c>
      <c r="X723" s="5"/>
      <c r="Y723" s="5"/>
      <c r="Z723" s="5"/>
      <c r="AA723" s="5"/>
      <c r="AB723" s="80">
        <f>COUNTIF($Q723:$AA723,"x")</f>
        <v>1</v>
      </c>
      <c r="AC723" s="565" t="s">
        <v>1405</v>
      </c>
      <c r="AD723" s="221" t="s">
        <v>1405</v>
      </c>
      <c r="AE723" s="221" t="s">
        <v>1405</v>
      </c>
      <c r="AF723" s="221" t="s">
        <v>1405</v>
      </c>
      <c r="AG723" s="7"/>
      <c r="AH723" s="7"/>
      <c r="AI723" s="7"/>
      <c r="AJ723" s="7"/>
      <c r="AK723" s="7"/>
      <c r="AL723" s="7"/>
      <c r="AM723" s="7"/>
      <c r="AN723" s="7"/>
      <c r="AO723" s="7"/>
      <c r="AP723" s="7"/>
      <c r="AQ723" s="7"/>
      <c r="AR723" s="7"/>
      <c r="AS723" s="7"/>
      <c r="AT723" s="7"/>
      <c r="AU723" s="7"/>
      <c r="AV723" s="55"/>
      <c r="AW723" s="7"/>
      <c r="AX723" s="7"/>
      <c r="AY723" s="7" t="s">
        <v>1405</v>
      </c>
      <c r="AZ723" s="7" t="s">
        <v>1405</v>
      </c>
      <c r="BA723" s="7"/>
      <c r="BB723" s="7"/>
      <c r="BC723" s="7"/>
      <c r="BD723" s="7"/>
      <c r="BE723" s="7"/>
      <c r="BF723" s="7"/>
      <c r="BG723" s="7"/>
      <c r="BH723" s="7"/>
      <c r="BI723" s="7"/>
      <c r="BJ723" s="7"/>
      <c r="BK723" s="7"/>
      <c r="BL723" s="781">
        <v>2</v>
      </c>
      <c r="BM723" s="221">
        <v>2</v>
      </c>
      <c r="BN723" s="221">
        <v>2</v>
      </c>
      <c r="BO723" s="221">
        <v>2</v>
      </c>
      <c r="BP723" s="221">
        <v>2</v>
      </c>
      <c r="BQ723" s="221">
        <v>2</v>
      </c>
      <c r="BR723" s="798">
        <v>2</v>
      </c>
      <c r="BS723" s="226">
        <v>2</v>
      </c>
      <c r="BT723" s="221">
        <v>2</v>
      </c>
      <c r="BU723" s="221">
        <v>2</v>
      </c>
      <c r="BV723" s="221">
        <v>2</v>
      </c>
      <c r="BW723" s="798">
        <v>2</v>
      </c>
      <c r="BX723" s="221">
        <v>2</v>
      </c>
      <c r="BY723" s="798">
        <v>2</v>
      </c>
      <c r="BZ723" s="798">
        <v>2</v>
      </c>
      <c r="CA723" s="221">
        <v>2</v>
      </c>
      <c r="CB723" s="221">
        <v>2</v>
      </c>
      <c r="CC723" s="221">
        <v>2</v>
      </c>
      <c r="CD723" s="337">
        <v>2</v>
      </c>
      <c r="CE723" s="221">
        <v>2</v>
      </c>
      <c r="CF723" s="221">
        <v>2</v>
      </c>
      <c r="CG723" s="221">
        <v>2</v>
      </c>
      <c r="CH723" s="221">
        <v>2</v>
      </c>
      <c r="CI723" s="221">
        <v>2</v>
      </c>
      <c r="CJ723" s="337">
        <v>2</v>
      </c>
      <c r="CK723" s="221">
        <v>2</v>
      </c>
      <c r="CL723" s="222">
        <f t="shared" ref="CL723:CL766" si="363">COUNTIF(BL723:CK723,"2")</f>
        <v>26</v>
      </c>
      <c r="CM723" s="237">
        <f t="shared" ref="CM723:CM766" si="364">CL723/(CL723+CN723+CP723+CR723)</f>
        <v>1</v>
      </c>
      <c r="CN723" s="222">
        <f t="shared" ref="CN723:CN766" si="365">COUNTIF(BL723:CK723,"1")</f>
        <v>0</v>
      </c>
      <c r="CO723" s="237">
        <f t="shared" ref="CO723:CO766" si="366">CN723/(CL723+CN723+CP723+CR723)</f>
        <v>0</v>
      </c>
      <c r="CP723" s="222">
        <f t="shared" ref="CP723:CP766" si="367">COUNTIF(BL723:CK723,"0")</f>
        <v>0</v>
      </c>
      <c r="CQ723" s="237">
        <f t="shared" ref="CQ723:CQ766" si="368">CP723/(CL723+CN723+CP723+CR723)</f>
        <v>0</v>
      </c>
      <c r="CR723" s="222">
        <f t="shared" ref="CR723:CR766" si="369">COUNTIF(BL723:CK723,"KĐG")</f>
        <v>0</v>
      </c>
      <c r="CS723" s="237">
        <f t="shared" ref="CS723:CS766" si="370">CR723/(CL723+CN723+CP723+CR723)</f>
        <v>0</v>
      </c>
      <c r="CT723" s="223">
        <f t="shared" ref="CT723:CT766" si="371">(((CL723*2)+(CN723*1)+(CP723*0)))/(CL723+CN723+CP723)</f>
        <v>2</v>
      </c>
      <c r="CU723" s="223" t="str">
        <f t="shared" ref="CU723:CU766" si="372">IF(CS723&gt;=50%,"KĐG",IF(CT723&gt;=1.6,"Đạt mục tiêu",IF(CT723&gt;=1,"Cần cố gắng","Chưa đạt")))</f>
        <v>Đạt mục tiêu</v>
      </c>
      <c r="CV723" s="5"/>
    </row>
    <row r="724" spans="1:100" ht="84">
      <c r="A724" s="1036"/>
      <c r="B724" s="1024"/>
      <c r="C724" s="1058"/>
      <c r="D724" s="1024"/>
      <c r="E724" s="1033"/>
      <c r="F724" s="1024"/>
      <c r="G724" s="286" t="s">
        <v>2806</v>
      </c>
      <c r="H724" s="286"/>
      <c r="I724" s="697" t="s">
        <v>2466</v>
      </c>
      <c r="J724" s="69" t="s">
        <v>801</v>
      </c>
      <c r="K724" s="468" t="s">
        <v>1697</v>
      </c>
      <c r="L724" s="212" t="s">
        <v>32</v>
      </c>
      <c r="M724" s="212" t="s">
        <v>31</v>
      </c>
      <c r="N724" s="215" t="s">
        <v>9</v>
      </c>
      <c r="O724" s="221" t="s">
        <v>29</v>
      </c>
      <c r="P724" s="221" t="s">
        <v>24</v>
      </c>
      <c r="Q724" s="5"/>
      <c r="R724" s="5"/>
      <c r="S724" s="5"/>
      <c r="T724" s="5"/>
      <c r="U724" s="6"/>
      <c r="V724" s="5"/>
      <c r="W724" s="413" t="s">
        <v>38</v>
      </c>
      <c r="X724" s="5"/>
      <c r="Y724" s="221" t="s">
        <v>24</v>
      </c>
      <c r="Z724" s="5"/>
      <c r="AA724" s="5"/>
      <c r="AB724" s="80">
        <f>COUNTIF($Q724:$AA724,"x")</f>
        <v>1</v>
      </c>
      <c r="AC724" s="642"/>
      <c r="AD724" s="7"/>
      <c r="AE724" s="7"/>
      <c r="AF724" s="7"/>
      <c r="AG724" s="7"/>
      <c r="AH724" s="7"/>
      <c r="AI724" s="7"/>
      <c r="AJ724" s="7"/>
      <c r="AK724" s="7"/>
      <c r="AL724" s="7"/>
      <c r="AM724" s="7"/>
      <c r="AN724" s="7"/>
      <c r="AO724" s="7"/>
      <c r="AP724" s="7"/>
      <c r="AQ724" s="7"/>
      <c r="AR724" s="7"/>
      <c r="AS724" s="7"/>
      <c r="AT724" s="7"/>
      <c r="AU724" s="7"/>
      <c r="AV724" s="55"/>
      <c r="AW724" s="7"/>
      <c r="AX724" s="7"/>
      <c r="AY724" s="7" t="s">
        <v>1405</v>
      </c>
      <c r="AZ724" s="7" t="s">
        <v>1405</v>
      </c>
      <c r="BA724" s="7"/>
      <c r="BB724" s="7"/>
      <c r="BC724" s="7"/>
      <c r="BD724" s="7"/>
      <c r="BE724" s="55" t="s">
        <v>1404</v>
      </c>
      <c r="BF724" s="55" t="s">
        <v>1404</v>
      </c>
      <c r="BG724" s="55" t="s">
        <v>1404</v>
      </c>
      <c r="BH724" s="7"/>
      <c r="BI724" s="7"/>
      <c r="BJ724" s="7"/>
      <c r="BK724" s="7"/>
      <c r="BL724" s="781">
        <v>2</v>
      </c>
      <c r="BM724" s="221">
        <v>2</v>
      </c>
      <c r="BN724" s="221">
        <v>1</v>
      </c>
      <c r="BO724" s="221">
        <v>2</v>
      </c>
      <c r="BP724" s="221">
        <v>2</v>
      </c>
      <c r="BQ724" s="221">
        <v>2</v>
      </c>
      <c r="BR724" s="798">
        <v>2</v>
      </c>
      <c r="BS724" s="226">
        <v>2</v>
      </c>
      <c r="BT724" s="221">
        <v>2</v>
      </c>
      <c r="BU724" s="221">
        <v>1</v>
      </c>
      <c r="BV724" s="221">
        <v>2</v>
      </c>
      <c r="BW724" s="798">
        <v>2</v>
      </c>
      <c r="BX724" s="221">
        <v>2</v>
      </c>
      <c r="BY724" s="798">
        <v>2</v>
      </c>
      <c r="BZ724" s="798">
        <v>1</v>
      </c>
      <c r="CA724" s="221">
        <v>2</v>
      </c>
      <c r="CB724" s="221">
        <v>2</v>
      </c>
      <c r="CC724" s="221">
        <v>2</v>
      </c>
      <c r="CD724" s="337">
        <v>1</v>
      </c>
      <c r="CE724" s="221">
        <v>2</v>
      </c>
      <c r="CF724" s="221">
        <v>2</v>
      </c>
      <c r="CG724" s="221">
        <v>1</v>
      </c>
      <c r="CH724" s="221">
        <v>2</v>
      </c>
      <c r="CI724" s="221">
        <v>2</v>
      </c>
      <c r="CJ724" s="337">
        <v>2</v>
      </c>
      <c r="CK724" s="221">
        <v>2</v>
      </c>
      <c r="CL724" s="222">
        <f t="shared" si="363"/>
        <v>21</v>
      </c>
      <c r="CM724" s="237">
        <f t="shared" si="364"/>
        <v>0.80769230769230771</v>
      </c>
      <c r="CN724" s="222">
        <f t="shared" si="365"/>
        <v>5</v>
      </c>
      <c r="CO724" s="237">
        <f t="shared" si="366"/>
        <v>0.19230769230769232</v>
      </c>
      <c r="CP724" s="222">
        <f t="shared" si="367"/>
        <v>0</v>
      </c>
      <c r="CQ724" s="237">
        <f t="shared" si="368"/>
        <v>0</v>
      </c>
      <c r="CR724" s="222">
        <f t="shared" si="369"/>
        <v>0</v>
      </c>
      <c r="CS724" s="237">
        <f t="shared" si="370"/>
        <v>0</v>
      </c>
      <c r="CT724" s="223">
        <f t="shared" si="371"/>
        <v>1.8076923076923077</v>
      </c>
      <c r="CU724" s="223" t="str">
        <f t="shared" si="372"/>
        <v>Đạt mục tiêu</v>
      </c>
      <c r="CV724" s="221"/>
    </row>
    <row r="725" spans="1:100" s="1" customFormat="1" ht="46.5">
      <c r="A725" s="1036"/>
      <c r="B725" s="1024"/>
      <c r="C725" s="1058"/>
      <c r="D725" s="1024"/>
      <c r="E725" s="1033"/>
      <c r="F725" s="1024"/>
      <c r="G725" s="217" t="s">
        <v>2724</v>
      </c>
      <c r="H725" s="217"/>
      <c r="I725" s="534"/>
      <c r="J725" s="212" t="s">
        <v>797</v>
      </c>
      <c r="K725" s="465"/>
      <c r="L725" s="212" t="s">
        <v>32</v>
      </c>
      <c r="M725" s="212" t="s">
        <v>31</v>
      </c>
      <c r="N725" s="215" t="s">
        <v>9</v>
      </c>
      <c r="O725" s="44" t="s">
        <v>29</v>
      </c>
      <c r="P725" s="44" t="s">
        <v>24</v>
      </c>
      <c r="Q725" s="5"/>
      <c r="R725" s="5"/>
      <c r="S725" s="5"/>
      <c r="T725" s="5"/>
      <c r="U725" s="6" t="s">
        <v>24</v>
      </c>
      <c r="V725" s="5"/>
      <c r="W725" s="413"/>
      <c r="X725" s="5"/>
      <c r="Y725" s="5"/>
      <c r="Z725" s="5"/>
      <c r="AA725" s="5"/>
      <c r="AB725" s="80">
        <f>COUNTIF($Q725:$AA725,"x")</f>
        <v>1</v>
      </c>
      <c r="AC725" s="642"/>
      <c r="AD725" s="7"/>
      <c r="AE725" s="7"/>
      <c r="AF725" s="7"/>
      <c r="AG725" s="7"/>
      <c r="AH725" s="7"/>
      <c r="AI725" s="7"/>
      <c r="AJ725" s="7"/>
      <c r="AK725" s="7"/>
      <c r="AL725" s="7"/>
      <c r="AM725" s="7"/>
      <c r="AN725" s="7"/>
      <c r="AO725" s="7"/>
      <c r="AP725" s="7" t="s">
        <v>1318</v>
      </c>
      <c r="AQ725" s="7"/>
      <c r="AR725" s="7"/>
      <c r="AS725" s="7"/>
      <c r="AT725" s="7"/>
      <c r="AU725" s="7"/>
      <c r="AV725" s="55"/>
      <c r="AW725" s="7"/>
      <c r="AX725" s="7"/>
      <c r="AY725" s="7" t="s">
        <v>1405</v>
      </c>
      <c r="AZ725" s="7" t="s">
        <v>1405</v>
      </c>
      <c r="BA725" s="7"/>
      <c r="BB725" s="7"/>
      <c r="BC725" s="7"/>
      <c r="BD725" s="7"/>
      <c r="BE725" s="7"/>
      <c r="BF725" s="7"/>
      <c r="BG725" s="7"/>
      <c r="BH725" s="7"/>
      <c r="BI725" s="7"/>
      <c r="BJ725" s="7"/>
      <c r="BK725" s="7"/>
      <c r="BL725" s="781">
        <v>2</v>
      </c>
      <c r="BM725" s="221">
        <v>2</v>
      </c>
      <c r="BN725" s="221">
        <v>2</v>
      </c>
      <c r="BO725" s="221">
        <v>2</v>
      </c>
      <c r="BP725" s="221">
        <v>2</v>
      </c>
      <c r="BQ725" s="221">
        <v>2</v>
      </c>
      <c r="BR725" s="798">
        <v>2</v>
      </c>
      <c r="BS725" s="226">
        <v>2</v>
      </c>
      <c r="BT725" s="221">
        <v>2</v>
      </c>
      <c r="BU725" s="221">
        <v>2</v>
      </c>
      <c r="BV725" s="221">
        <v>2</v>
      </c>
      <c r="BW725" s="798">
        <v>2</v>
      </c>
      <c r="BX725" s="221">
        <v>2</v>
      </c>
      <c r="BY725" s="798">
        <v>2</v>
      </c>
      <c r="BZ725" s="798">
        <v>2</v>
      </c>
      <c r="CA725" s="221">
        <v>2</v>
      </c>
      <c r="CB725" s="221">
        <v>2</v>
      </c>
      <c r="CC725" s="221">
        <v>2</v>
      </c>
      <c r="CD725" s="337">
        <v>2</v>
      </c>
      <c r="CE725" s="221">
        <v>2</v>
      </c>
      <c r="CF725" s="221">
        <v>2</v>
      </c>
      <c r="CG725" s="221">
        <v>2</v>
      </c>
      <c r="CH725" s="221">
        <v>2</v>
      </c>
      <c r="CI725" s="221">
        <v>2</v>
      </c>
      <c r="CJ725" s="337">
        <v>2</v>
      </c>
      <c r="CK725" s="221">
        <v>2</v>
      </c>
      <c r="CL725" s="222">
        <f t="shared" si="363"/>
        <v>26</v>
      </c>
      <c r="CM725" s="237">
        <f t="shared" si="364"/>
        <v>1</v>
      </c>
      <c r="CN725" s="222">
        <f t="shared" si="365"/>
        <v>0</v>
      </c>
      <c r="CO725" s="237">
        <f t="shared" si="366"/>
        <v>0</v>
      </c>
      <c r="CP725" s="222">
        <f t="shared" si="367"/>
        <v>0</v>
      </c>
      <c r="CQ725" s="237">
        <f t="shared" si="368"/>
        <v>0</v>
      </c>
      <c r="CR725" s="222">
        <f t="shared" si="369"/>
        <v>0</v>
      </c>
      <c r="CS725" s="237">
        <f t="shared" si="370"/>
        <v>0</v>
      </c>
      <c r="CT725" s="223">
        <f t="shared" si="371"/>
        <v>2</v>
      </c>
      <c r="CU725" s="223" t="str">
        <f t="shared" si="372"/>
        <v>Đạt mục tiêu</v>
      </c>
      <c r="CV725" s="7"/>
    </row>
    <row r="726" spans="1:100" s="1" customFormat="1" ht="84">
      <c r="A726" s="1036"/>
      <c r="B726" s="1024"/>
      <c r="C726" s="1058"/>
      <c r="D726" s="1024"/>
      <c r="E726" s="1033"/>
      <c r="F726" s="1024"/>
      <c r="G726" s="217" t="s">
        <v>567</v>
      </c>
      <c r="H726" s="159"/>
      <c r="I726" s="697" t="s">
        <v>2466</v>
      </c>
      <c r="J726" s="69" t="s">
        <v>798</v>
      </c>
      <c r="K726" s="468" t="s">
        <v>1687</v>
      </c>
      <c r="L726" s="212" t="s">
        <v>32</v>
      </c>
      <c r="M726" s="212" t="s">
        <v>31</v>
      </c>
      <c r="N726" s="215" t="s">
        <v>9</v>
      </c>
      <c r="O726" s="221" t="s">
        <v>29</v>
      </c>
      <c r="P726" s="221" t="s">
        <v>24</v>
      </c>
      <c r="Q726" s="5"/>
      <c r="R726" s="5"/>
      <c r="S726" s="5"/>
      <c r="T726" s="5"/>
      <c r="U726" s="6"/>
      <c r="V726" s="5" t="s">
        <v>24</v>
      </c>
      <c r="W726" s="413" t="s">
        <v>38</v>
      </c>
      <c r="X726" s="5"/>
      <c r="Y726" s="5"/>
      <c r="Z726" s="5"/>
      <c r="AA726" s="5"/>
      <c r="AB726" s="80">
        <f>COUNTIF($Q726:$AA726,"x")</f>
        <v>1</v>
      </c>
      <c r="AC726" s="642"/>
      <c r="AD726" s="7"/>
      <c r="AE726" s="7"/>
      <c r="AF726" s="7"/>
      <c r="AG726" s="7"/>
      <c r="AH726" s="7"/>
      <c r="AI726" s="7"/>
      <c r="AJ726" s="7"/>
      <c r="AK726" s="7"/>
      <c r="AL726" s="7"/>
      <c r="AM726" s="7"/>
      <c r="AN726" s="7"/>
      <c r="AO726" s="7"/>
      <c r="AP726" s="7"/>
      <c r="AQ726" s="7"/>
      <c r="AR726" s="7"/>
      <c r="AS726" s="7"/>
      <c r="AT726" s="7"/>
      <c r="AU726" s="7"/>
      <c r="AV726" s="55" t="s">
        <v>1405</v>
      </c>
      <c r="AW726" s="55"/>
      <c r="AX726" s="55" t="s">
        <v>1405</v>
      </c>
      <c r="AY726" s="55" t="s">
        <v>1405</v>
      </c>
      <c r="AZ726" s="55" t="s">
        <v>1405</v>
      </c>
      <c r="BA726" s="7"/>
      <c r="BB726" s="7"/>
      <c r="BC726" s="7"/>
      <c r="BD726" s="7"/>
      <c r="BE726" s="7"/>
      <c r="BF726" s="7"/>
      <c r="BG726" s="7"/>
      <c r="BH726" s="7"/>
      <c r="BI726" s="7"/>
      <c r="BJ726" s="7"/>
      <c r="BK726" s="7"/>
      <c r="BL726" s="781">
        <v>2</v>
      </c>
      <c r="BM726" s="221">
        <v>2</v>
      </c>
      <c r="BN726" s="221">
        <v>1</v>
      </c>
      <c r="BO726" s="221">
        <v>2</v>
      </c>
      <c r="BP726" s="221">
        <v>2</v>
      </c>
      <c r="BQ726" s="221">
        <v>1</v>
      </c>
      <c r="BR726" s="798">
        <v>1</v>
      </c>
      <c r="BS726" s="226">
        <v>2</v>
      </c>
      <c r="BT726" s="221">
        <v>2</v>
      </c>
      <c r="BU726" s="221">
        <v>2</v>
      </c>
      <c r="BV726" s="221">
        <v>2</v>
      </c>
      <c r="BW726" s="798">
        <v>2</v>
      </c>
      <c r="BX726" s="221">
        <v>2</v>
      </c>
      <c r="BY726" s="798">
        <v>2</v>
      </c>
      <c r="BZ726" s="798">
        <v>2</v>
      </c>
      <c r="CA726" s="221">
        <v>2</v>
      </c>
      <c r="CB726" s="221">
        <v>2</v>
      </c>
      <c r="CC726" s="221">
        <v>2</v>
      </c>
      <c r="CD726" s="337">
        <v>2</v>
      </c>
      <c r="CE726" s="221">
        <v>2</v>
      </c>
      <c r="CF726" s="221">
        <v>1</v>
      </c>
      <c r="CG726" s="221">
        <v>2</v>
      </c>
      <c r="CH726" s="221">
        <v>2</v>
      </c>
      <c r="CI726" s="221">
        <v>2</v>
      </c>
      <c r="CJ726" s="337">
        <v>2</v>
      </c>
      <c r="CK726" s="221">
        <v>2</v>
      </c>
      <c r="CL726" s="222">
        <f t="shared" si="363"/>
        <v>22</v>
      </c>
      <c r="CM726" s="237">
        <f t="shared" si="364"/>
        <v>0.84615384615384615</v>
      </c>
      <c r="CN726" s="222">
        <f t="shared" si="365"/>
        <v>4</v>
      </c>
      <c r="CO726" s="237">
        <f t="shared" si="366"/>
        <v>0.15384615384615385</v>
      </c>
      <c r="CP726" s="222">
        <f t="shared" si="367"/>
        <v>0</v>
      </c>
      <c r="CQ726" s="237">
        <f t="shared" si="368"/>
        <v>0</v>
      </c>
      <c r="CR726" s="222">
        <f t="shared" si="369"/>
        <v>0</v>
      </c>
      <c r="CS726" s="237">
        <f t="shared" si="370"/>
        <v>0</v>
      </c>
      <c r="CT726" s="223">
        <f t="shared" si="371"/>
        <v>1.8461538461538463</v>
      </c>
      <c r="CU726" s="223" t="str">
        <f t="shared" si="372"/>
        <v>Đạt mục tiêu</v>
      </c>
      <c r="CV726" s="7"/>
    </row>
    <row r="727" spans="1:100" s="1" customFormat="1" ht="42.5">
      <c r="A727" s="1036"/>
      <c r="B727" s="1024"/>
      <c r="C727" s="1058"/>
      <c r="D727" s="1024"/>
      <c r="E727" s="1033"/>
      <c r="F727" s="1024"/>
      <c r="G727" s="51" t="s">
        <v>2305</v>
      </c>
      <c r="H727" s="51"/>
      <c r="I727" s="592"/>
      <c r="J727" s="69"/>
      <c r="K727" s="468"/>
      <c r="L727" s="212"/>
      <c r="M727" s="212" t="s">
        <v>31</v>
      </c>
      <c r="N727" s="215" t="s">
        <v>9</v>
      </c>
      <c r="O727" s="221"/>
      <c r="P727" s="221"/>
      <c r="Q727" s="5"/>
      <c r="R727" s="5"/>
      <c r="S727" s="5" t="s">
        <v>24</v>
      </c>
      <c r="T727" s="5"/>
      <c r="U727" s="6"/>
      <c r="V727" s="5"/>
      <c r="W727" s="413" t="s">
        <v>38</v>
      </c>
      <c r="X727" s="5"/>
      <c r="Y727" s="5"/>
      <c r="Z727" s="5"/>
      <c r="AA727" s="5"/>
      <c r="AB727" s="80">
        <v>1</v>
      </c>
      <c r="AC727" s="642"/>
      <c r="AD727" s="7"/>
      <c r="AE727" s="7"/>
      <c r="AF727" s="7"/>
      <c r="AG727" s="7"/>
      <c r="AH727" s="7"/>
      <c r="AI727" s="7"/>
      <c r="AJ727" s="7"/>
      <c r="AK727" s="7"/>
      <c r="AL727" s="7"/>
      <c r="AM727" s="7"/>
      <c r="AN727" s="7" t="s">
        <v>1183</v>
      </c>
      <c r="AO727" s="7"/>
      <c r="AP727" s="7"/>
      <c r="AQ727" s="7"/>
      <c r="AR727" s="7"/>
      <c r="AS727" s="7"/>
      <c r="AT727" s="7"/>
      <c r="AU727" s="7"/>
      <c r="AV727" s="55"/>
      <c r="AW727" s="55"/>
      <c r="AX727" s="55"/>
      <c r="AY727" s="55"/>
      <c r="AZ727" s="55"/>
      <c r="BA727" s="7"/>
      <c r="BB727" s="7"/>
      <c r="BC727" s="7"/>
      <c r="BD727" s="7"/>
      <c r="BE727" s="7"/>
      <c r="BF727" s="7"/>
      <c r="BG727" s="7"/>
      <c r="BH727" s="7"/>
      <c r="BI727" s="7"/>
      <c r="BJ727" s="7"/>
      <c r="BK727" s="7"/>
      <c r="BL727" s="781">
        <v>2</v>
      </c>
      <c r="BM727" s="221">
        <v>2</v>
      </c>
      <c r="BN727" s="221">
        <v>2</v>
      </c>
      <c r="BO727" s="221">
        <v>2</v>
      </c>
      <c r="BP727" s="221">
        <v>2</v>
      </c>
      <c r="BQ727" s="221">
        <v>2</v>
      </c>
      <c r="BR727" s="798">
        <v>2</v>
      </c>
      <c r="BS727" s="226">
        <v>1</v>
      </c>
      <c r="BT727" s="221">
        <v>2</v>
      </c>
      <c r="BU727" s="221">
        <v>2</v>
      </c>
      <c r="BV727" s="221">
        <v>2</v>
      </c>
      <c r="BW727" s="798">
        <v>2</v>
      </c>
      <c r="BX727" s="221">
        <v>2</v>
      </c>
      <c r="BY727" s="798">
        <v>2</v>
      </c>
      <c r="BZ727" s="798">
        <v>2</v>
      </c>
      <c r="CA727" s="221">
        <v>2</v>
      </c>
      <c r="CB727" s="221">
        <v>2</v>
      </c>
      <c r="CC727" s="221">
        <v>2</v>
      </c>
      <c r="CD727" s="337">
        <v>2</v>
      </c>
      <c r="CE727" s="221">
        <v>2</v>
      </c>
      <c r="CF727" s="221">
        <v>2</v>
      </c>
      <c r="CG727" s="221">
        <v>2</v>
      </c>
      <c r="CH727" s="221">
        <v>2</v>
      </c>
      <c r="CI727" s="221">
        <v>2</v>
      </c>
      <c r="CJ727" s="337">
        <v>2</v>
      </c>
      <c r="CK727" s="221">
        <v>2</v>
      </c>
      <c r="CL727" s="222">
        <f t="shared" si="363"/>
        <v>25</v>
      </c>
      <c r="CM727" s="237">
        <f t="shared" si="364"/>
        <v>0.96153846153846156</v>
      </c>
      <c r="CN727" s="222">
        <f t="shared" si="365"/>
        <v>1</v>
      </c>
      <c r="CO727" s="237">
        <f t="shared" si="366"/>
        <v>3.8461538461538464E-2</v>
      </c>
      <c r="CP727" s="222">
        <f t="shared" si="367"/>
        <v>0</v>
      </c>
      <c r="CQ727" s="237">
        <f t="shared" si="368"/>
        <v>0</v>
      </c>
      <c r="CR727" s="222">
        <f t="shared" si="369"/>
        <v>0</v>
      </c>
      <c r="CS727" s="237">
        <f t="shared" si="370"/>
        <v>0</v>
      </c>
      <c r="CT727" s="223">
        <f t="shared" si="371"/>
        <v>1.9615384615384615</v>
      </c>
      <c r="CU727" s="223" t="str">
        <f t="shared" si="372"/>
        <v>Đạt mục tiêu</v>
      </c>
      <c r="CV727" s="7"/>
    </row>
    <row r="728" spans="1:100" s="1" customFormat="1" ht="42.5">
      <c r="A728" s="1036"/>
      <c r="B728" s="1024"/>
      <c r="C728" s="1058"/>
      <c r="D728" s="1024"/>
      <c r="E728" s="1033"/>
      <c r="F728" s="1024"/>
      <c r="G728" s="51" t="s">
        <v>2433</v>
      </c>
      <c r="H728" s="51"/>
      <c r="I728" s="429"/>
      <c r="J728" s="69"/>
      <c r="K728" s="468"/>
      <c r="L728" s="212" t="s">
        <v>32</v>
      </c>
      <c r="M728" s="212" t="s">
        <v>31</v>
      </c>
      <c r="N728" s="215" t="s">
        <v>9</v>
      </c>
      <c r="O728" s="221"/>
      <c r="P728" s="221"/>
      <c r="Q728" s="5"/>
      <c r="R728" s="5"/>
      <c r="S728" s="5"/>
      <c r="T728" s="5"/>
      <c r="U728" s="6"/>
      <c r="V728" s="5"/>
      <c r="W728" s="413" t="s">
        <v>38</v>
      </c>
      <c r="X728" s="5"/>
      <c r="Y728" s="5" t="s">
        <v>24</v>
      </c>
      <c r="Z728" s="5"/>
      <c r="AA728" s="5"/>
      <c r="AB728" s="80">
        <v>1</v>
      </c>
      <c r="AC728" s="642"/>
      <c r="AD728" s="7"/>
      <c r="AE728" s="7"/>
      <c r="AF728" s="7"/>
      <c r="AG728" s="7"/>
      <c r="AH728" s="7"/>
      <c r="AI728" s="7"/>
      <c r="AJ728" s="7"/>
      <c r="AK728" s="7"/>
      <c r="AL728" s="7"/>
      <c r="AM728" s="7"/>
      <c r="AN728" s="7"/>
      <c r="AO728" s="7"/>
      <c r="AP728" s="7"/>
      <c r="AQ728" s="7"/>
      <c r="AR728" s="7"/>
      <c r="AS728" s="7"/>
      <c r="AT728" s="7"/>
      <c r="AU728" s="7"/>
      <c r="AV728" s="55"/>
      <c r="AW728" s="55"/>
      <c r="AX728" s="55"/>
      <c r="AY728" s="55"/>
      <c r="AZ728" s="55"/>
      <c r="BA728" s="7"/>
      <c r="BB728" s="7"/>
      <c r="BC728" s="7"/>
      <c r="BD728" s="7"/>
      <c r="BE728" s="7"/>
      <c r="BF728" s="7"/>
      <c r="BG728" s="7"/>
      <c r="BH728" s="7"/>
      <c r="BI728" s="7"/>
      <c r="BJ728" s="7"/>
      <c r="BK728" s="7"/>
      <c r="BL728" s="781">
        <v>2</v>
      </c>
      <c r="BM728" s="221">
        <v>2</v>
      </c>
      <c r="BN728" s="221">
        <v>2</v>
      </c>
      <c r="BO728" s="221">
        <v>2</v>
      </c>
      <c r="BP728" s="221">
        <v>2</v>
      </c>
      <c r="BQ728" s="221">
        <v>2</v>
      </c>
      <c r="BR728" s="798">
        <v>2</v>
      </c>
      <c r="BS728" s="226">
        <v>2</v>
      </c>
      <c r="BT728" s="221">
        <v>2</v>
      </c>
      <c r="BU728" s="221">
        <v>2</v>
      </c>
      <c r="BV728" s="221">
        <v>2</v>
      </c>
      <c r="BW728" s="798">
        <v>2</v>
      </c>
      <c r="BX728" s="221">
        <v>2</v>
      </c>
      <c r="BY728" s="798">
        <v>2</v>
      </c>
      <c r="BZ728" s="798">
        <v>2</v>
      </c>
      <c r="CA728" s="221">
        <v>1</v>
      </c>
      <c r="CB728" s="221">
        <v>2</v>
      </c>
      <c r="CC728" s="221">
        <v>2</v>
      </c>
      <c r="CD728" s="337">
        <v>2</v>
      </c>
      <c r="CE728" s="221">
        <v>2</v>
      </c>
      <c r="CF728" s="221">
        <v>2</v>
      </c>
      <c r="CG728" s="221">
        <v>2</v>
      </c>
      <c r="CH728" s="221">
        <v>2</v>
      </c>
      <c r="CI728" s="221">
        <v>2</v>
      </c>
      <c r="CJ728" s="337">
        <v>1</v>
      </c>
      <c r="CK728" s="221">
        <v>2</v>
      </c>
      <c r="CL728" s="222">
        <f t="shared" si="363"/>
        <v>24</v>
      </c>
      <c r="CM728" s="237">
        <f t="shared" si="364"/>
        <v>0.92307692307692313</v>
      </c>
      <c r="CN728" s="222">
        <f t="shared" si="365"/>
        <v>2</v>
      </c>
      <c r="CO728" s="237">
        <f t="shared" si="366"/>
        <v>7.6923076923076927E-2</v>
      </c>
      <c r="CP728" s="222">
        <f t="shared" si="367"/>
        <v>0</v>
      </c>
      <c r="CQ728" s="237">
        <f t="shared" si="368"/>
        <v>0</v>
      </c>
      <c r="CR728" s="222">
        <f t="shared" si="369"/>
        <v>0</v>
      </c>
      <c r="CS728" s="237">
        <f t="shared" si="370"/>
        <v>0</v>
      </c>
      <c r="CT728" s="223">
        <f t="shared" si="371"/>
        <v>1.9230769230769231</v>
      </c>
      <c r="CU728" s="223" t="str">
        <f t="shared" si="372"/>
        <v>Đạt mục tiêu</v>
      </c>
      <c r="CV728" s="7"/>
    </row>
    <row r="729" spans="1:100" s="1" customFormat="1" ht="80.5">
      <c r="A729" s="1036"/>
      <c r="B729" s="1024"/>
      <c r="C729" s="1058"/>
      <c r="D729" s="1024"/>
      <c r="E729" s="1033"/>
      <c r="F729" s="1024"/>
      <c r="G729" s="51" t="s">
        <v>568</v>
      </c>
      <c r="H729" s="51"/>
      <c r="I729" s="592"/>
      <c r="J729" s="69" t="s">
        <v>799</v>
      </c>
      <c r="K729" s="485" t="s">
        <v>1689</v>
      </c>
      <c r="L729" s="212" t="s">
        <v>32</v>
      </c>
      <c r="M729" s="212" t="s">
        <v>31</v>
      </c>
      <c r="N729" s="215" t="s">
        <v>9</v>
      </c>
      <c r="O729" s="221" t="s">
        <v>29</v>
      </c>
      <c r="P729" s="221" t="s">
        <v>24</v>
      </c>
      <c r="Q729" s="5"/>
      <c r="R729" s="5"/>
      <c r="S729" s="5"/>
      <c r="T729" s="5"/>
      <c r="U729" s="6"/>
      <c r="V729" s="5"/>
      <c r="W729" s="5" t="s">
        <v>24</v>
      </c>
      <c r="X729" s="5"/>
      <c r="Y729" s="5"/>
      <c r="Z729" s="5"/>
      <c r="AA729" s="5"/>
      <c r="AB729" s="80">
        <f>COUNTIF($Q729:$AA729,"x")</f>
        <v>1</v>
      </c>
      <c r="AC729" s="642"/>
      <c r="AD729" s="7"/>
      <c r="AE729" s="7"/>
      <c r="AF729" s="7"/>
      <c r="AG729" s="7"/>
      <c r="AH729" s="7"/>
      <c r="AI729" s="7"/>
      <c r="AJ729" s="7"/>
      <c r="AK729" s="7"/>
      <c r="AL729" s="7"/>
      <c r="AM729" s="7"/>
      <c r="AN729" s="7"/>
      <c r="AO729" s="7"/>
      <c r="AP729" s="7"/>
      <c r="AQ729" s="7"/>
      <c r="AR729" s="7"/>
      <c r="AS729" s="7"/>
      <c r="AT729" s="7"/>
      <c r="AU729" s="7"/>
      <c r="AV729" s="55"/>
      <c r="AW729" s="7"/>
      <c r="AX729" s="7"/>
      <c r="AY729" s="7" t="s">
        <v>1317</v>
      </c>
      <c r="AZ729" s="7"/>
      <c r="BA729" s="7"/>
      <c r="BB729" s="7"/>
      <c r="BC729" s="7"/>
      <c r="BD729" s="7"/>
      <c r="BE729" s="7"/>
      <c r="BF729" s="7"/>
      <c r="BG729" s="7"/>
      <c r="BH729" s="7"/>
      <c r="BI729" s="7"/>
      <c r="BJ729" s="7"/>
      <c r="BK729" s="7"/>
      <c r="BL729" s="781">
        <v>2</v>
      </c>
      <c r="BM729" s="221">
        <v>2</v>
      </c>
      <c r="BN729" s="221">
        <v>2</v>
      </c>
      <c r="BO729" s="221">
        <v>2</v>
      </c>
      <c r="BP729" s="221">
        <v>2</v>
      </c>
      <c r="BQ729" s="221">
        <v>2</v>
      </c>
      <c r="BR729" s="798">
        <v>2</v>
      </c>
      <c r="BS729" s="226">
        <v>2</v>
      </c>
      <c r="BT729" s="221">
        <v>2</v>
      </c>
      <c r="BU729" s="221">
        <v>2</v>
      </c>
      <c r="BV729" s="221">
        <v>2</v>
      </c>
      <c r="BW729" s="798">
        <v>2</v>
      </c>
      <c r="BX729" s="221">
        <v>2</v>
      </c>
      <c r="BY729" s="798">
        <v>1</v>
      </c>
      <c r="BZ729" s="798">
        <v>2</v>
      </c>
      <c r="CA729" s="221">
        <v>2</v>
      </c>
      <c r="CB729" s="221">
        <v>2</v>
      </c>
      <c r="CC729" s="221">
        <v>2</v>
      </c>
      <c r="CD729" s="337">
        <v>2</v>
      </c>
      <c r="CE729" s="221">
        <v>2</v>
      </c>
      <c r="CF729" s="221">
        <v>2</v>
      </c>
      <c r="CG729" s="221">
        <v>2</v>
      </c>
      <c r="CH729" s="221">
        <v>2</v>
      </c>
      <c r="CI729" s="221">
        <v>2</v>
      </c>
      <c r="CJ729" s="337">
        <v>2</v>
      </c>
      <c r="CK729" s="221">
        <v>2</v>
      </c>
      <c r="CL729" s="222">
        <f t="shared" si="363"/>
        <v>25</v>
      </c>
      <c r="CM729" s="237">
        <f t="shared" si="364"/>
        <v>0.96153846153846156</v>
      </c>
      <c r="CN729" s="222">
        <f t="shared" si="365"/>
        <v>1</v>
      </c>
      <c r="CO729" s="237">
        <f t="shared" si="366"/>
        <v>3.8461538461538464E-2</v>
      </c>
      <c r="CP729" s="222">
        <f t="shared" si="367"/>
        <v>0</v>
      </c>
      <c r="CQ729" s="237">
        <f t="shared" si="368"/>
        <v>0</v>
      </c>
      <c r="CR729" s="222">
        <f t="shared" si="369"/>
        <v>0</v>
      </c>
      <c r="CS729" s="237">
        <f t="shared" si="370"/>
        <v>0</v>
      </c>
      <c r="CT729" s="223">
        <f t="shared" si="371"/>
        <v>1.9615384615384615</v>
      </c>
      <c r="CU729" s="223" t="str">
        <f t="shared" si="372"/>
        <v>Đạt mục tiêu</v>
      </c>
      <c r="CV729" s="7"/>
    </row>
    <row r="730" spans="1:100" s="1" customFormat="1" ht="26" customHeight="1">
      <c r="A730" s="1036"/>
      <c r="B730" s="1024"/>
      <c r="C730" s="1058"/>
      <c r="D730" s="1024"/>
      <c r="E730" s="1033"/>
      <c r="F730" s="1024"/>
      <c r="G730" s="286" t="s">
        <v>3023</v>
      </c>
      <c r="H730" s="286"/>
      <c r="I730" s="697" t="s">
        <v>2466</v>
      </c>
      <c r="J730" s="69" t="s">
        <v>796</v>
      </c>
      <c r="K730" s="468" t="s">
        <v>1690</v>
      </c>
      <c r="L730" s="212" t="s">
        <v>32</v>
      </c>
      <c r="M730" s="212" t="s">
        <v>31</v>
      </c>
      <c r="N730" s="215" t="s">
        <v>9</v>
      </c>
      <c r="O730" s="221" t="s">
        <v>29</v>
      </c>
      <c r="P730" s="221" t="s">
        <v>24</v>
      </c>
      <c r="Q730" s="5"/>
      <c r="R730" s="5"/>
      <c r="S730" s="5"/>
      <c r="T730" s="5"/>
      <c r="U730" s="6"/>
      <c r="V730" s="5"/>
      <c r="W730" s="5"/>
      <c r="X730" s="5" t="s">
        <v>24</v>
      </c>
      <c r="Y730" s="5"/>
      <c r="Z730" s="5"/>
      <c r="AA730" s="5"/>
      <c r="AB730" s="80">
        <f>COUNTIF($Q730:$AA730,"x")</f>
        <v>1</v>
      </c>
      <c r="AC730" s="642"/>
      <c r="AD730" s="7"/>
      <c r="AE730" s="7"/>
      <c r="AF730" s="7"/>
      <c r="AG730" s="7"/>
      <c r="AH730" s="7"/>
      <c r="AI730" s="7"/>
      <c r="AJ730" s="7"/>
      <c r="AK730" s="7"/>
      <c r="AL730" s="7"/>
      <c r="AM730" s="7"/>
      <c r="AN730" s="7"/>
      <c r="AO730" s="7"/>
      <c r="AP730" s="7"/>
      <c r="AQ730" s="7"/>
      <c r="AR730" s="7"/>
      <c r="AS730" s="7"/>
      <c r="AT730" s="7"/>
      <c r="AU730" s="7"/>
      <c r="AV730" s="55"/>
      <c r="AW730" s="7"/>
      <c r="AX730" s="7"/>
      <c r="AY730" s="7"/>
      <c r="AZ730" s="7"/>
      <c r="BA730" s="7"/>
      <c r="BB730" s="7"/>
      <c r="BC730" s="7" t="s">
        <v>1317</v>
      </c>
      <c r="BD730" s="7"/>
      <c r="BE730" s="7"/>
      <c r="BF730" s="7"/>
      <c r="BG730" s="7"/>
      <c r="BH730" s="7"/>
      <c r="BI730" s="7"/>
      <c r="BJ730" s="7"/>
      <c r="BK730" s="7"/>
      <c r="BL730" s="781">
        <v>2</v>
      </c>
      <c r="BM730" s="221">
        <v>2</v>
      </c>
      <c r="BN730" s="221">
        <v>2</v>
      </c>
      <c r="BO730" s="221">
        <v>2</v>
      </c>
      <c r="BP730" s="221">
        <v>2</v>
      </c>
      <c r="BQ730" s="221">
        <v>2</v>
      </c>
      <c r="BR730" s="798">
        <v>2</v>
      </c>
      <c r="BS730" s="226">
        <v>2</v>
      </c>
      <c r="BT730" s="221">
        <v>2</v>
      </c>
      <c r="BU730" s="221">
        <v>2</v>
      </c>
      <c r="BV730" s="221">
        <v>2</v>
      </c>
      <c r="BW730" s="798">
        <v>2</v>
      </c>
      <c r="BX730" s="221">
        <v>2</v>
      </c>
      <c r="BY730" s="798">
        <v>2</v>
      </c>
      <c r="BZ730" s="798">
        <v>2</v>
      </c>
      <c r="CA730" s="221">
        <v>2</v>
      </c>
      <c r="CB730" s="221">
        <v>2</v>
      </c>
      <c r="CC730" s="221">
        <v>2</v>
      </c>
      <c r="CD730" s="337">
        <v>2</v>
      </c>
      <c r="CE730" s="221">
        <v>2</v>
      </c>
      <c r="CF730" s="221">
        <v>2</v>
      </c>
      <c r="CG730" s="221">
        <v>2</v>
      </c>
      <c r="CH730" s="221">
        <v>2</v>
      </c>
      <c r="CI730" s="221">
        <v>2</v>
      </c>
      <c r="CJ730" s="337">
        <v>2</v>
      </c>
      <c r="CK730" s="221">
        <v>2</v>
      </c>
      <c r="CL730" s="222">
        <f t="shared" si="363"/>
        <v>26</v>
      </c>
      <c r="CM730" s="237">
        <f t="shared" si="364"/>
        <v>1</v>
      </c>
      <c r="CN730" s="222">
        <f t="shared" si="365"/>
        <v>0</v>
      </c>
      <c r="CO730" s="237">
        <f t="shared" si="366"/>
        <v>0</v>
      </c>
      <c r="CP730" s="222">
        <f t="shared" si="367"/>
        <v>0</v>
      </c>
      <c r="CQ730" s="237">
        <f t="shared" si="368"/>
        <v>0</v>
      </c>
      <c r="CR730" s="222">
        <f t="shared" si="369"/>
        <v>0</v>
      </c>
      <c r="CS730" s="237">
        <f t="shared" si="370"/>
        <v>0</v>
      </c>
      <c r="CT730" s="223">
        <f t="shared" si="371"/>
        <v>2</v>
      </c>
      <c r="CU730" s="223" t="str">
        <f t="shared" si="372"/>
        <v>Đạt mục tiêu</v>
      </c>
      <c r="CV730" s="5"/>
    </row>
    <row r="731" spans="1:100" s="1" customFormat="1" ht="84">
      <c r="A731" s="1036"/>
      <c r="B731" s="1024"/>
      <c r="C731" s="1058"/>
      <c r="D731" s="1024"/>
      <c r="E731" s="1033"/>
      <c r="F731" s="1024"/>
      <c r="G731" s="51" t="s">
        <v>2897</v>
      </c>
      <c r="H731" s="51"/>
      <c r="I731" s="705" t="s">
        <v>2468</v>
      </c>
      <c r="J731" s="69"/>
      <c r="K731" s="468" t="s">
        <v>1718</v>
      </c>
      <c r="L731" s="212" t="s">
        <v>32</v>
      </c>
      <c r="M731" s="212" t="s">
        <v>31</v>
      </c>
      <c r="N731" s="215" t="s">
        <v>9</v>
      </c>
      <c r="O731" s="221"/>
      <c r="P731" s="221"/>
      <c r="Q731" s="5"/>
      <c r="R731" s="5"/>
      <c r="S731" s="5" t="s">
        <v>24</v>
      </c>
      <c r="T731" s="5"/>
      <c r="U731" s="6"/>
      <c r="V731" s="5"/>
      <c r="W731" s="5"/>
      <c r="X731" s="5"/>
      <c r="Y731" s="5"/>
      <c r="Z731" s="5"/>
      <c r="AA731" s="5"/>
      <c r="AB731" s="80">
        <v>1</v>
      </c>
      <c r="AC731" s="642"/>
      <c r="AD731" s="7"/>
      <c r="AE731" s="7"/>
      <c r="AF731" s="7"/>
      <c r="AG731" s="7"/>
      <c r="AH731" s="7"/>
      <c r="AI731" s="7"/>
      <c r="AJ731" s="7"/>
      <c r="AK731" s="7"/>
      <c r="AL731" s="7"/>
      <c r="AM731" s="7" t="s">
        <v>1317</v>
      </c>
      <c r="AN731" s="7"/>
      <c r="AO731" s="7"/>
      <c r="AP731" s="7"/>
      <c r="AQ731" s="7"/>
      <c r="AR731" s="7"/>
      <c r="AS731" s="7"/>
      <c r="AT731" s="7"/>
      <c r="AU731" s="7"/>
      <c r="AV731" s="55"/>
      <c r="AW731" s="7"/>
      <c r="AX731" s="7"/>
      <c r="AY731" s="7"/>
      <c r="AZ731" s="7"/>
      <c r="BA731" s="7"/>
      <c r="BB731" s="7"/>
      <c r="BC731" s="7"/>
      <c r="BD731" s="7"/>
      <c r="BE731" s="7"/>
      <c r="BF731" s="7"/>
      <c r="BG731" s="7"/>
      <c r="BH731" s="7"/>
      <c r="BI731" s="7"/>
      <c r="BJ731" s="7"/>
      <c r="BK731" s="7"/>
      <c r="BL731" s="781">
        <v>2</v>
      </c>
      <c r="BM731" s="221">
        <v>2</v>
      </c>
      <c r="BN731" s="221">
        <v>2</v>
      </c>
      <c r="BO731" s="221">
        <v>1</v>
      </c>
      <c r="BP731" s="221">
        <v>2</v>
      </c>
      <c r="BQ731" s="221">
        <v>2</v>
      </c>
      <c r="BR731" s="798">
        <v>2</v>
      </c>
      <c r="BS731" s="226">
        <v>1</v>
      </c>
      <c r="BT731" s="221">
        <v>2</v>
      </c>
      <c r="BU731" s="221">
        <v>2</v>
      </c>
      <c r="BV731" s="221">
        <v>2</v>
      </c>
      <c r="BW731" s="798">
        <v>1</v>
      </c>
      <c r="BX731" s="221">
        <v>2</v>
      </c>
      <c r="BY731" s="798">
        <v>2</v>
      </c>
      <c r="BZ731" s="798">
        <v>2</v>
      </c>
      <c r="CA731" s="221">
        <v>2</v>
      </c>
      <c r="CB731" s="221">
        <v>2</v>
      </c>
      <c r="CC731" s="221">
        <v>2</v>
      </c>
      <c r="CD731" s="337">
        <v>1</v>
      </c>
      <c r="CE731" s="221">
        <v>2</v>
      </c>
      <c r="CF731" s="221">
        <v>1</v>
      </c>
      <c r="CG731" s="221">
        <v>2</v>
      </c>
      <c r="CH731" s="221">
        <v>2</v>
      </c>
      <c r="CI731" s="221">
        <v>2</v>
      </c>
      <c r="CJ731" s="337">
        <v>2</v>
      </c>
      <c r="CK731" s="221">
        <v>2</v>
      </c>
      <c r="CL731" s="222">
        <f t="shared" si="363"/>
        <v>21</v>
      </c>
      <c r="CM731" s="237">
        <f t="shared" si="364"/>
        <v>0.80769230769230771</v>
      </c>
      <c r="CN731" s="222">
        <f t="shared" si="365"/>
        <v>5</v>
      </c>
      <c r="CO731" s="237">
        <f t="shared" si="366"/>
        <v>0.19230769230769232</v>
      </c>
      <c r="CP731" s="222">
        <f t="shared" si="367"/>
        <v>0</v>
      </c>
      <c r="CQ731" s="237">
        <f t="shared" si="368"/>
        <v>0</v>
      </c>
      <c r="CR731" s="222">
        <f t="shared" si="369"/>
        <v>0</v>
      </c>
      <c r="CS731" s="237">
        <f t="shared" si="370"/>
        <v>0</v>
      </c>
      <c r="CT731" s="223">
        <f t="shared" si="371"/>
        <v>1.8076923076923077</v>
      </c>
      <c r="CU731" s="223" t="str">
        <f t="shared" si="372"/>
        <v>Đạt mục tiêu</v>
      </c>
      <c r="CV731" s="5"/>
    </row>
    <row r="732" spans="1:100" s="1" customFormat="1" ht="42.5">
      <c r="A732" s="1036"/>
      <c r="B732" s="1024"/>
      <c r="C732" s="1058"/>
      <c r="D732" s="1024"/>
      <c r="E732" s="1033"/>
      <c r="F732" s="1024"/>
      <c r="G732" s="217" t="s">
        <v>566</v>
      </c>
      <c r="H732" s="286"/>
      <c r="I732" s="442"/>
      <c r="J732" s="69" t="s">
        <v>795</v>
      </c>
      <c r="K732" s="485"/>
      <c r="L732" s="212" t="s">
        <v>32</v>
      </c>
      <c r="M732" s="212" t="s">
        <v>31</v>
      </c>
      <c r="N732" s="215" t="s">
        <v>9</v>
      </c>
      <c r="O732" s="221" t="s">
        <v>29</v>
      </c>
      <c r="P732" s="221" t="s">
        <v>24</v>
      </c>
      <c r="Q732" s="5"/>
      <c r="R732" s="5"/>
      <c r="S732" s="5" t="s">
        <v>24</v>
      </c>
      <c r="T732" s="5"/>
      <c r="U732" s="6"/>
      <c r="V732" s="5"/>
      <c r="W732" s="5"/>
      <c r="X732" s="5"/>
      <c r="Y732" s="5"/>
      <c r="Z732" s="5"/>
      <c r="AA732" s="5"/>
      <c r="AB732" s="80">
        <f>COUNTIF($Q732:$AA732,"x")</f>
        <v>1</v>
      </c>
      <c r="AC732" s="642"/>
      <c r="AD732" s="7"/>
      <c r="AE732" s="7"/>
      <c r="AF732" s="7"/>
      <c r="AG732" s="7"/>
      <c r="AH732" s="7"/>
      <c r="AI732" s="7"/>
      <c r="AJ732" s="7"/>
      <c r="AK732" s="7"/>
      <c r="AL732" s="7"/>
      <c r="AM732" s="7" t="s">
        <v>1317</v>
      </c>
      <c r="AN732" s="7" t="s">
        <v>1317</v>
      </c>
      <c r="AO732" s="7"/>
      <c r="AP732" s="7"/>
      <c r="AQ732" s="7"/>
      <c r="AR732" s="7"/>
      <c r="AS732" s="7"/>
      <c r="AT732" s="7"/>
      <c r="AU732" s="7"/>
      <c r="AV732" s="55"/>
      <c r="AW732" s="7"/>
      <c r="AX732" s="7"/>
      <c r="AY732" s="7"/>
      <c r="AZ732" s="7"/>
      <c r="BA732" s="7"/>
      <c r="BB732" s="7"/>
      <c r="BC732" s="7"/>
      <c r="BD732" s="7"/>
      <c r="BE732" s="7"/>
      <c r="BF732" s="7"/>
      <c r="BG732" s="7"/>
      <c r="BH732" s="7"/>
      <c r="BI732" s="7"/>
      <c r="BJ732" s="7"/>
      <c r="BK732" s="7"/>
      <c r="BL732" s="781">
        <v>2</v>
      </c>
      <c r="BM732" s="221">
        <v>2</v>
      </c>
      <c r="BN732" s="221">
        <v>2</v>
      </c>
      <c r="BO732" s="221">
        <v>2</v>
      </c>
      <c r="BP732" s="221">
        <v>2</v>
      </c>
      <c r="BQ732" s="221">
        <v>2</v>
      </c>
      <c r="BR732" s="798">
        <v>2</v>
      </c>
      <c r="BS732" s="226">
        <v>2</v>
      </c>
      <c r="BT732" s="221">
        <v>2</v>
      </c>
      <c r="BU732" s="221">
        <v>2</v>
      </c>
      <c r="BV732" s="221">
        <v>2</v>
      </c>
      <c r="BW732" s="798">
        <v>2</v>
      </c>
      <c r="BX732" s="221">
        <v>2</v>
      </c>
      <c r="BY732" s="798">
        <v>2</v>
      </c>
      <c r="BZ732" s="798">
        <v>2</v>
      </c>
      <c r="CA732" s="221">
        <v>2</v>
      </c>
      <c r="CB732" s="221">
        <v>2</v>
      </c>
      <c r="CC732" s="221">
        <v>2</v>
      </c>
      <c r="CD732" s="337">
        <v>2</v>
      </c>
      <c r="CE732" s="221">
        <v>2</v>
      </c>
      <c r="CF732" s="221">
        <v>2</v>
      </c>
      <c r="CG732" s="221">
        <v>2</v>
      </c>
      <c r="CH732" s="221">
        <v>2</v>
      </c>
      <c r="CI732" s="221">
        <v>2</v>
      </c>
      <c r="CJ732" s="337">
        <v>2</v>
      </c>
      <c r="CK732" s="221">
        <v>2</v>
      </c>
      <c r="CL732" s="222">
        <f t="shared" si="363"/>
        <v>26</v>
      </c>
      <c r="CM732" s="237">
        <f t="shared" si="364"/>
        <v>1</v>
      </c>
      <c r="CN732" s="222">
        <f t="shared" si="365"/>
        <v>0</v>
      </c>
      <c r="CO732" s="237">
        <f t="shared" si="366"/>
        <v>0</v>
      </c>
      <c r="CP732" s="222">
        <f t="shared" si="367"/>
        <v>0</v>
      </c>
      <c r="CQ732" s="237">
        <f t="shared" si="368"/>
        <v>0</v>
      </c>
      <c r="CR732" s="222">
        <f t="shared" si="369"/>
        <v>0</v>
      </c>
      <c r="CS732" s="237">
        <f t="shared" si="370"/>
        <v>0</v>
      </c>
      <c r="CT732" s="223">
        <f t="shared" si="371"/>
        <v>2</v>
      </c>
      <c r="CU732" s="223" t="str">
        <f t="shared" si="372"/>
        <v>Đạt mục tiêu</v>
      </c>
      <c r="CV732" s="5"/>
    </row>
    <row r="733" spans="1:100" ht="84">
      <c r="A733" s="1036"/>
      <c r="B733" s="1024"/>
      <c r="C733" s="1058"/>
      <c r="D733" s="1024"/>
      <c r="E733" s="1033"/>
      <c r="F733" s="1024"/>
      <c r="G733" s="51" t="s">
        <v>569</v>
      </c>
      <c r="H733" s="51"/>
      <c r="I733" s="592"/>
      <c r="J733" s="69" t="s">
        <v>800</v>
      </c>
      <c r="K733" s="468" t="s">
        <v>1691</v>
      </c>
      <c r="L733" s="212" t="s">
        <v>32</v>
      </c>
      <c r="M733" s="212" t="s">
        <v>31</v>
      </c>
      <c r="N733" s="215" t="s">
        <v>9</v>
      </c>
      <c r="O733" s="221" t="s">
        <v>25</v>
      </c>
      <c r="P733" s="221" t="s">
        <v>24</v>
      </c>
      <c r="Q733" s="5"/>
      <c r="R733" s="5"/>
      <c r="S733" s="5"/>
      <c r="T733" s="5"/>
      <c r="U733" s="6"/>
      <c r="V733" s="5"/>
      <c r="W733" s="5"/>
      <c r="X733" s="5"/>
      <c r="Y733" s="221" t="s">
        <v>24</v>
      </c>
      <c r="Z733" s="5"/>
      <c r="AA733" s="5"/>
      <c r="AB733" s="80">
        <f>COUNTIF($Q733:$AA733,"x")</f>
        <v>1</v>
      </c>
      <c r="AC733" s="642"/>
      <c r="AD733" s="7"/>
      <c r="AE733" s="7"/>
      <c r="AF733" s="7"/>
      <c r="AG733" s="7"/>
      <c r="AH733" s="7"/>
      <c r="AI733" s="7"/>
      <c r="AJ733" s="7"/>
      <c r="AK733" s="7"/>
      <c r="AL733" s="7"/>
      <c r="AM733" s="7"/>
      <c r="AN733" s="7"/>
      <c r="AO733" s="7"/>
      <c r="AP733" s="7"/>
      <c r="AQ733" s="7"/>
      <c r="AR733" s="7"/>
      <c r="AS733" s="7"/>
      <c r="AT733" s="7"/>
      <c r="AU733" s="7"/>
      <c r="AV733" s="55"/>
      <c r="AW733" s="7"/>
      <c r="AX733" s="7"/>
      <c r="AY733" s="7"/>
      <c r="AZ733" s="7"/>
      <c r="BA733" s="7"/>
      <c r="BB733" s="7"/>
      <c r="BC733" s="7"/>
      <c r="BD733" s="7"/>
      <c r="BE733" s="55" t="s">
        <v>1317</v>
      </c>
      <c r="BF733" s="55"/>
      <c r="BG733" s="55"/>
      <c r="BH733" s="7"/>
      <c r="BI733" s="7"/>
      <c r="BJ733" s="7"/>
      <c r="BK733" s="7"/>
      <c r="BL733" s="781">
        <v>2</v>
      </c>
      <c r="BM733" s="221">
        <v>2</v>
      </c>
      <c r="BN733" s="221">
        <v>2</v>
      </c>
      <c r="BO733" s="221">
        <v>2</v>
      </c>
      <c r="BP733" s="221">
        <v>2</v>
      </c>
      <c r="BQ733" s="221">
        <v>2</v>
      </c>
      <c r="BR733" s="798">
        <v>2</v>
      </c>
      <c r="BS733" s="226">
        <v>2</v>
      </c>
      <c r="BT733" s="221">
        <v>2</v>
      </c>
      <c r="BU733" s="221">
        <v>2</v>
      </c>
      <c r="BV733" s="221">
        <v>2</v>
      </c>
      <c r="BW733" s="798">
        <v>2</v>
      </c>
      <c r="BX733" s="221">
        <v>2</v>
      </c>
      <c r="BY733" s="798">
        <v>2</v>
      </c>
      <c r="BZ733" s="798">
        <v>2</v>
      </c>
      <c r="CA733" s="221">
        <v>2</v>
      </c>
      <c r="CB733" s="221">
        <v>2</v>
      </c>
      <c r="CC733" s="221">
        <v>2</v>
      </c>
      <c r="CD733" s="337">
        <v>1</v>
      </c>
      <c r="CE733" s="221">
        <v>2</v>
      </c>
      <c r="CF733" s="221">
        <v>2</v>
      </c>
      <c r="CG733" s="221">
        <v>2</v>
      </c>
      <c r="CH733" s="221">
        <v>2</v>
      </c>
      <c r="CI733" s="221">
        <v>2</v>
      </c>
      <c r="CJ733" s="337">
        <v>2</v>
      </c>
      <c r="CK733" s="221">
        <v>2</v>
      </c>
      <c r="CL733" s="222">
        <f t="shared" si="363"/>
        <v>25</v>
      </c>
      <c r="CM733" s="237">
        <f t="shared" si="364"/>
        <v>0.96153846153846156</v>
      </c>
      <c r="CN733" s="222">
        <f t="shared" si="365"/>
        <v>1</v>
      </c>
      <c r="CO733" s="237">
        <f t="shared" si="366"/>
        <v>3.8461538461538464E-2</v>
      </c>
      <c r="CP733" s="222">
        <f t="shared" si="367"/>
        <v>0</v>
      </c>
      <c r="CQ733" s="237">
        <f t="shared" si="368"/>
        <v>0</v>
      </c>
      <c r="CR733" s="222">
        <f t="shared" si="369"/>
        <v>0</v>
      </c>
      <c r="CS733" s="237">
        <f t="shared" si="370"/>
        <v>0</v>
      </c>
      <c r="CT733" s="223">
        <f t="shared" si="371"/>
        <v>1.9615384615384615</v>
      </c>
      <c r="CU733" s="223" t="str">
        <f t="shared" si="372"/>
        <v>Đạt mục tiêu</v>
      </c>
      <c r="CV733" s="221"/>
    </row>
    <row r="734" spans="1:100" ht="93">
      <c r="A734" s="227">
        <v>206</v>
      </c>
      <c r="B734" s="217" t="s">
        <v>2664</v>
      </c>
      <c r="C734" s="212" t="s">
        <v>28</v>
      </c>
      <c r="D734" s="217" t="s">
        <v>2665</v>
      </c>
      <c r="E734" s="212" t="s">
        <v>28</v>
      </c>
      <c r="F734" s="217" t="s">
        <v>2378</v>
      </c>
      <c r="G734" s="217" t="s">
        <v>2666</v>
      </c>
      <c r="H734" s="159"/>
      <c r="I734" s="442"/>
      <c r="J734" s="69"/>
      <c r="K734" s="468" t="s">
        <v>1694</v>
      </c>
      <c r="L734" s="212" t="s">
        <v>32</v>
      </c>
      <c r="M734" s="212" t="s">
        <v>31</v>
      </c>
      <c r="N734" s="215" t="s">
        <v>9</v>
      </c>
      <c r="O734" s="221"/>
      <c r="P734" s="221"/>
      <c r="Q734" s="5"/>
      <c r="R734" s="5" t="s">
        <v>24</v>
      </c>
      <c r="S734" s="5"/>
      <c r="T734" s="5"/>
      <c r="U734" s="6"/>
      <c r="V734" s="5"/>
      <c r="W734" s="5"/>
      <c r="X734" s="5"/>
      <c r="Y734" s="221"/>
      <c r="Z734" s="5"/>
      <c r="AA734" s="5"/>
      <c r="AB734" s="80">
        <v>1</v>
      </c>
      <c r="AC734" s="642"/>
      <c r="AD734" s="7"/>
      <c r="AE734" s="7"/>
      <c r="AF734" s="7"/>
      <c r="AG734" s="7"/>
      <c r="AH734" s="7"/>
      <c r="AI734" s="7"/>
      <c r="AJ734" s="7" t="s">
        <v>1318</v>
      </c>
      <c r="AK734" s="7"/>
      <c r="AL734" s="7"/>
      <c r="AM734" s="7"/>
      <c r="AN734" s="7"/>
      <c r="AO734" s="7"/>
      <c r="AP734" s="7"/>
      <c r="AQ734" s="7"/>
      <c r="AR734" s="7"/>
      <c r="AS734" s="7"/>
      <c r="AT734" s="7"/>
      <c r="AU734" s="7"/>
      <c r="AV734" s="55"/>
      <c r="AW734" s="7"/>
      <c r="AX734" s="7"/>
      <c r="AY734" s="7"/>
      <c r="AZ734" s="7"/>
      <c r="BA734" s="7"/>
      <c r="BB734" s="7"/>
      <c r="BC734" s="7"/>
      <c r="BD734" s="7"/>
      <c r="BE734" s="55"/>
      <c r="BF734" s="55"/>
      <c r="BG734" s="55"/>
      <c r="BH734" s="7"/>
      <c r="BI734" s="7"/>
      <c r="BJ734" s="7"/>
      <c r="BK734" s="7"/>
      <c r="BL734" s="781">
        <v>2</v>
      </c>
      <c r="BM734" s="221">
        <v>2</v>
      </c>
      <c r="BN734" s="221">
        <v>2</v>
      </c>
      <c r="BO734" s="221">
        <v>2</v>
      </c>
      <c r="BP734" s="221">
        <v>2</v>
      </c>
      <c r="BQ734" s="221">
        <v>2</v>
      </c>
      <c r="BR734" s="798">
        <v>2</v>
      </c>
      <c r="BS734" s="226">
        <v>2</v>
      </c>
      <c r="BT734" s="221">
        <v>2</v>
      </c>
      <c r="BU734" s="221">
        <v>2</v>
      </c>
      <c r="BV734" s="221">
        <v>2</v>
      </c>
      <c r="BW734" s="798">
        <v>2</v>
      </c>
      <c r="BX734" s="221">
        <v>2</v>
      </c>
      <c r="BY734" s="798">
        <v>2</v>
      </c>
      <c r="BZ734" s="798">
        <v>2</v>
      </c>
      <c r="CA734" s="221">
        <v>2</v>
      </c>
      <c r="CB734" s="221">
        <v>2</v>
      </c>
      <c r="CC734" s="221">
        <v>2</v>
      </c>
      <c r="CD734" s="337">
        <v>2</v>
      </c>
      <c r="CE734" s="221">
        <v>2</v>
      </c>
      <c r="CF734" s="221">
        <v>2</v>
      </c>
      <c r="CG734" s="221">
        <v>2</v>
      </c>
      <c r="CH734" s="221">
        <v>2</v>
      </c>
      <c r="CI734" s="221">
        <v>2</v>
      </c>
      <c r="CJ734" s="337">
        <v>2</v>
      </c>
      <c r="CK734" s="221">
        <v>2</v>
      </c>
      <c r="CL734" s="222">
        <f t="shared" si="363"/>
        <v>26</v>
      </c>
      <c r="CM734" s="237">
        <f t="shared" si="364"/>
        <v>1</v>
      </c>
      <c r="CN734" s="222">
        <f t="shared" si="365"/>
        <v>0</v>
      </c>
      <c r="CO734" s="237">
        <f t="shared" si="366"/>
        <v>0</v>
      </c>
      <c r="CP734" s="222">
        <f t="shared" si="367"/>
        <v>0</v>
      </c>
      <c r="CQ734" s="237">
        <f t="shared" si="368"/>
        <v>0</v>
      </c>
      <c r="CR734" s="222">
        <f t="shared" si="369"/>
        <v>0</v>
      </c>
      <c r="CS734" s="237">
        <f t="shared" si="370"/>
        <v>0</v>
      </c>
      <c r="CT734" s="223">
        <f t="shared" si="371"/>
        <v>2</v>
      </c>
      <c r="CU734" s="223" t="str">
        <f t="shared" si="372"/>
        <v>Đạt mục tiêu</v>
      </c>
      <c r="CV734" s="221"/>
    </row>
    <row r="735" spans="1:100" ht="46.5">
      <c r="A735" s="1036">
        <v>207</v>
      </c>
      <c r="B735" s="1024"/>
      <c r="C735" s="1079" t="s">
        <v>28</v>
      </c>
      <c r="D735" s="1024" t="s">
        <v>1719</v>
      </c>
      <c r="E735" s="1079" t="s">
        <v>28</v>
      </c>
      <c r="F735" s="1024" t="s">
        <v>1719</v>
      </c>
      <c r="G735" s="51" t="s">
        <v>1721</v>
      </c>
      <c r="H735" s="51"/>
      <c r="I735" s="592"/>
      <c r="J735" s="69"/>
      <c r="K735" s="468"/>
      <c r="L735" s="212"/>
      <c r="M735" s="212" t="s">
        <v>31</v>
      </c>
      <c r="N735" s="215" t="s">
        <v>9</v>
      </c>
      <c r="O735" s="221"/>
      <c r="P735" s="221"/>
      <c r="Q735" s="5" t="s">
        <v>24</v>
      </c>
      <c r="R735" s="5"/>
      <c r="S735" s="5"/>
      <c r="T735" s="5"/>
      <c r="U735" s="6"/>
      <c r="V735" s="5"/>
      <c r="W735" s="5"/>
      <c r="X735" s="5"/>
      <c r="Y735" s="221"/>
      <c r="Z735" s="5"/>
      <c r="AA735" s="5"/>
      <c r="AB735" s="80">
        <v>1</v>
      </c>
      <c r="AC735" s="565"/>
      <c r="AD735" s="5"/>
      <c r="AE735" s="5"/>
      <c r="AF735" s="5" t="s">
        <v>1318</v>
      </c>
      <c r="AG735" s="7"/>
      <c r="AH735" s="7"/>
      <c r="AI735" s="7"/>
      <c r="AJ735" s="7"/>
      <c r="AK735" s="7"/>
      <c r="AL735" s="7"/>
      <c r="AM735" s="7"/>
      <c r="AN735" s="7"/>
      <c r="AO735" s="7"/>
      <c r="AP735" s="7"/>
      <c r="AQ735" s="7"/>
      <c r="AR735" s="7"/>
      <c r="AS735" s="7"/>
      <c r="AT735" s="7"/>
      <c r="AU735" s="7"/>
      <c r="AV735" s="55"/>
      <c r="AW735" s="7"/>
      <c r="AX735" s="7"/>
      <c r="AY735" s="7"/>
      <c r="AZ735" s="7"/>
      <c r="BA735" s="7"/>
      <c r="BB735" s="7"/>
      <c r="BC735" s="7"/>
      <c r="BD735" s="7"/>
      <c r="BE735" s="55"/>
      <c r="BF735" s="55"/>
      <c r="BG735" s="55"/>
      <c r="BH735" s="7"/>
      <c r="BI735" s="7"/>
      <c r="BJ735" s="7"/>
      <c r="BK735" s="7"/>
      <c r="BL735" s="781">
        <v>2</v>
      </c>
      <c r="BM735" s="221">
        <v>2</v>
      </c>
      <c r="BN735" s="221">
        <v>1</v>
      </c>
      <c r="BO735" s="221">
        <v>2</v>
      </c>
      <c r="BP735" s="221">
        <v>2</v>
      </c>
      <c r="BQ735" s="221">
        <v>2</v>
      </c>
      <c r="BR735" s="798">
        <v>2</v>
      </c>
      <c r="BS735" s="226">
        <v>1</v>
      </c>
      <c r="BT735" s="221">
        <v>2</v>
      </c>
      <c r="BU735" s="221">
        <v>2</v>
      </c>
      <c r="BV735" s="221">
        <v>2</v>
      </c>
      <c r="BW735" s="798">
        <v>2</v>
      </c>
      <c r="BX735" s="221">
        <v>2</v>
      </c>
      <c r="BY735" s="798">
        <v>2</v>
      </c>
      <c r="BZ735" s="798">
        <v>2</v>
      </c>
      <c r="CA735" s="221">
        <v>2</v>
      </c>
      <c r="CB735" s="221">
        <v>2</v>
      </c>
      <c r="CC735" s="221">
        <v>2</v>
      </c>
      <c r="CD735" s="337">
        <v>1</v>
      </c>
      <c r="CE735" s="221">
        <v>2</v>
      </c>
      <c r="CF735" s="221">
        <v>2</v>
      </c>
      <c r="CG735" s="221">
        <v>2</v>
      </c>
      <c r="CH735" s="221">
        <v>2</v>
      </c>
      <c r="CI735" s="221">
        <v>2</v>
      </c>
      <c r="CJ735" s="337">
        <v>1</v>
      </c>
      <c r="CK735" s="221">
        <v>2</v>
      </c>
      <c r="CL735" s="222">
        <f t="shared" si="363"/>
        <v>22</v>
      </c>
      <c r="CM735" s="237">
        <f t="shared" si="364"/>
        <v>0.84615384615384615</v>
      </c>
      <c r="CN735" s="222">
        <f t="shared" si="365"/>
        <v>4</v>
      </c>
      <c r="CO735" s="237">
        <f t="shared" si="366"/>
        <v>0.15384615384615385</v>
      </c>
      <c r="CP735" s="222">
        <f t="shared" si="367"/>
        <v>0</v>
      </c>
      <c r="CQ735" s="237">
        <f t="shared" si="368"/>
        <v>0</v>
      </c>
      <c r="CR735" s="222">
        <f t="shared" si="369"/>
        <v>0</v>
      </c>
      <c r="CS735" s="237">
        <f t="shared" si="370"/>
        <v>0</v>
      </c>
      <c r="CT735" s="223">
        <f t="shared" si="371"/>
        <v>1.8461538461538463</v>
      </c>
      <c r="CU735" s="223" t="str">
        <f t="shared" si="372"/>
        <v>Đạt mục tiêu</v>
      </c>
      <c r="CV735" s="221"/>
    </row>
    <row r="736" spans="1:100" ht="84">
      <c r="A736" s="1036"/>
      <c r="B736" s="1024"/>
      <c r="C736" s="1079"/>
      <c r="D736" s="1024"/>
      <c r="E736" s="1079"/>
      <c r="F736" s="1024"/>
      <c r="G736" s="217" t="s">
        <v>1720</v>
      </c>
      <c r="H736" s="286"/>
      <c r="I736" s="429"/>
      <c r="J736" s="69"/>
      <c r="K736" s="468" t="s">
        <v>1722</v>
      </c>
      <c r="L736" s="212" t="s">
        <v>32</v>
      </c>
      <c r="M736" s="212" t="s">
        <v>31</v>
      </c>
      <c r="N736" s="215" t="s">
        <v>9</v>
      </c>
      <c r="O736" s="221"/>
      <c r="P736" s="221"/>
      <c r="Q736" s="5"/>
      <c r="R736" s="5"/>
      <c r="S736" s="5" t="s">
        <v>24</v>
      </c>
      <c r="T736" s="5"/>
      <c r="U736" s="6"/>
      <c r="V736" s="5"/>
      <c r="W736" s="5"/>
      <c r="X736" s="5"/>
      <c r="Y736" s="221"/>
      <c r="Z736" s="5"/>
      <c r="AA736" s="5"/>
      <c r="AB736" s="80">
        <v>1</v>
      </c>
      <c r="AC736" s="642"/>
      <c r="AD736" s="7"/>
      <c r="AE736" s="7"/>
      <c r="AF736" s="7"/>
      <c r="AG736" s="7"/>
      <c r="AH736" s="7"/>
      <c r="AI736" s="7"/>
      <c r="AJ736" s="7"/>
      <c r="AK736" s="7" t="s">
        <v>1318</v>
      </c>
      <c r="AL736" s="7"/>
      <c r="AM736" s="7"/>
      <c r="AN736" s="7"/>
      <c r="AO736" s="7"/>
      <c r="AP736" s="7"/>
      <c r="AQ736" s="7"/>
      <c r="AR736" s="7"/>
      <c r="AS736" s="7"/>
      <c r="AT736" s="7"/>
      <c r="AU736" s="7"/>
      <c r="AV736" s="55"/>
      <c r="AW736" s="7"/>
      <c r="AX736" s="7"/>
      <c r="AY736" s="7"/>
      <c r="AZ736" s="7"/>
      <c r="BA736" s="7"/>
      <c r="BB736" s="7"/>
      <c r="BC736" s="7"/>
      <c r="BD736" s="7"/>
      <c r="BE736" s="55"/>
      <c r="BF736" s="55"/>
      <c r="BG736" s="55"/>
      <c r="BH736" s="7"/>
      <c r="BI736" s="7"/>
      <c r="BJ736" s="7"/>
      <c r="BK736" s="7"/>
      <c r="BL736" s="781">
        <v>2</v>
      </c>
      <c r="BM736" s="221">
        <v>2</v>
      </c>
      <c r="BN736" s="221">
        <v>2</v>
      </c>
      <c r="BO736" s="221">
        <v>2</v>
      </c>
      <c r="BP736" s="221">
        <v>2</v>
      </c>
      <c r="BQ736" s="221">
        <v>2</v>
      </c>
      <c r="BR736" s="798">
        <v>2</v>
      </c>
      <c r="BS736" s="226">
        <v>1</v>
      </c>
      <c r="BT736" s="221">
        <v>2</v>
      </c>
      <c r="BU736" s="221">
        <v>2</v>
      </c>
      <c r="BV736" s="221">
        <v>2</v>
      </c>
      <c r="BW736" s="798">
        <v>2</v>
      </c>
      <c r="BX736" s="221">
        <v>2</v>
      </c>
      <c r="BY736" s="798">
        <v>2</v>
      </c>
      <c r="BZ736" s="798">
        <v>2</v>
      </c>
      <c r="CA736" s="221">
        <v>2</v>
      </c>
      <c r="CB736" s="221">
        <v>2</v>
      </c>
      <c r="CC736" s="221">
        <v>2</v>
      </c>
      <c r="CD736" s="337">
        <v>1</v>
      </c>
      <c r="CE736" s="221">
        <v>2</v>
      </c>
      <c r="CF736" s="221">
        <v>2</v>
      </c>
      <c r="CG736" s="221">
        <v>2</v>
      </c>
      <c r="CH736" s="221">
        <v>2</v>
      </c>
      <c r="CI736" s="221">
        <v>2</v>
      </c>
      <c r="CJ736" s="337">
        <v>2</v>
      </c>
      <c r="CK736" s="221">
        <v>2</v>
      </c>
      <c r="CL736" s="222">
        <f t="shared" si="363"/>
        <v>24</v>
      </c>
      <c r="CM736" s="237">
        <f t="shared" si="364"/>
        <v>0.92307692307692313</v>
      </c>
      <c r="CN736" s="222">
        <f t="shared" si="365"/>
        <v>2</v>
      </c>
      <c r="CO736" s="237">
        <f t="shared" si="366"/>
        <v>7.6923076923076927E-2</v>
      </c>
      <c r="CP736" s="222">
        <f t="shared" si="367"/>
        <v>0</v>
      </c>
      <c r="CQ736" s="237">
        <f t="shared" si="368"/>
        <v>0</v>
      </c>
      <c r="CR736" s="222">
        <f t="shared" si="369"/>
        <v>0</v>
      </c>
      <c r="CS736" s="237">
        <f t="shared" si="370"/>
        <v>0</v>
      </c>
      <c r="CT736" s="223">
        <f t="shared" si="371"/>
        <v>1.9230769230769231</v>
      </c>
      <c r="CU736" s="223" t="str">
        <f t="shared" si="372"/>
        <v>Đạt mục tiêu</v>
      </c>
      <c r="CV736" s="221"/>
    </row>
    <row r="737" spans="1:100" ht="42.5">
      <c r="A737" s="227">
        <v>208</v>
      </c>
      <c r="B737" s="217" t="s">
        <v>1076</v>
      </c>
      <c r="C737" s="146" t="s">
        <v>28</v>
      </c>
      <c r="D737" s="217" t="s">
        <v>1076</v>
      </c>
      <c r="E737" s="215" t="s">
        <v>28</v>
      </c>
      <c r="F737" s="217" t="s">
        <v>1076</v>
      </c>
      <c r="G737" s="51" t="s">
        <v>1077</v>
      </c>
      <c r="H737" s="51"/>
      <c r="I737" s="592"/>
      <c r="J737" s="69"/>
      <c r="K737" s="485"/>
      <c r="L737" s="5" t="s">
        <v>32</v>
      </c>
      <c r="M737" s="212" t="s">
        <v>31</v>
      </c>
      <c r="N737" s="215" t="s">
        <v>9</v>
      </c>
      <c r="O737" s="221" t="s">
        <v>29</v>
      </c>
      <c r="P737" s="221" t="s">
        <v>24</v>
      </c>
      <c r="Q737" s="5"/>
      <c r="R737" s="5"/>
      <c r="S737" s="5"/>
      <c r="T737" s="5"/>
      <c r="U737" s="195"/>
      <c r="V737" s="5"/>
      <c r="W737" s="5" t="s">
        <v>24</v>
      </c>
      <c r="X737" s="5"/>
      <c r="Y737" s="221"/>
      <c r="Z737" s="5"/>
      <c r="AA737" s="5"/>
      <c r="AB737" s="80">
        <f t="shared" ref="AB737:AB766" si="373">COUNTIF($Q737:$AA737,"x")</f>
        <v>1</v>
      </c>
      <c r="AC737" s="642"/>
      <c r="AD737" s="7"/>
      <c r="AE737" s="7"/>
      <c r="AF737" s="7"/>
      <c r="AG737" s="7"/>
      <c r="AH737" s="7"/>
      <c r="AI737" s="7"/>
      <c r="AJ737" s="7"/>
      <c r="AK737" s="7"/>
      <c r="AL737" s="7"/>
      <c r="AM737" s="7"/>
      <c r="AN737" s="7"/>
      <c r="AO737" s="7"/>
      <c r="AP737" s="7"/>
      <c r="AQ737" s="7"/>
      <c r="AR737" s="7"/>
      <c r="AS737" s="7" t="s">
        <v>1316</v>
      </c>
      <c r="AT737" s="7"/>
      <c r="AU737" s="7" t="s">
        <v>1316</v>
      </c>
      <c r="AV737" s="55"/>
      <c r="AW737" s="7"/>
      <c r="AX737" s="7"/>
      <c r="AY737" s="7" t="s">
        <v>1317</v>
      </c>
      <c r="AZ737" s="7" t="s">
        <v>1317</v>
      </c>
      <c r="BA737" s="7"/>
      <c r="BB737" s="7"/>
      <c r="BC737" s="7"/>
      <c r="BD737" s="7"/>
      <c r="BE737" s="55"/>
      <c r="BF737" s="55"/>
      <c r="BG737" s="55"/>
      <c r="BH737" s="7"/>
      <c r="BI737" s="7"/>
      <c r="BJ737" s="7"/>
      <c r="BK737" s="7"/>
      <c r="BL737" s="781">
        <v>2</v>
      </c>
      <c r="BM737" s="221">
        <v>1</v>
      </c>
      <c r="BN737" s="221">
        <v>2</v>
      </c>
      <c r="BO737" s="221">
        <v>2</v>
      </c>
      <c r="BP737" s="221">
        <v>2</v>
      </c>
      <c r="BQ737" s="221">
        <v>2</v>
      </c>
      <c r="BR737" s="798">
        <v>2</v>
      </c>
      <c r="BS737" s="226">
        <v>2</v>
      </c>
      <c r="BT737" s="221">
        <v>2</v>
      </c>
      <c r="BU737" s="221">
        <v>2</v>
      </c>
      <c r="BV737" s="221">
        <v>2</v>
      </c>
      <c r="BW737" s="798">
        <v>1</v>
      </c>
      <c r="BX737" s="221">
        <v>2</v>
      </c>
      <c r="BY737" s="798">
        <v>2</v>
      </c>
      <c r="BZ737" s="798">
        <v>2</v>
      </c>
      <c r="CA737" s="221">
        <v>2</v>
      </c>
      <c r="CB737" s="221">
        <v>2</v>
      </c>
      <c r="CC737" s="221">
        <v>2</v>
      </c>
      <c r="CD737" s="337">
        <v>2</v>
      </c>
      <c r="CE737" s="221">
        <v>2</v>
      </c>
      <c r="CF737" s="221">
        <v>1</v>
      </c>
      <c r="CG737" s="221">
        <v>2</v>
      </c>
      <c r="CH737" s="221">
        <v>2</v>
      </c>
      <c r="CI737" s="221">
        <v>2</v>
      </c>
      <c r="CJ737" s="337">
        <v>2</v>
      </c>
      <c r="CK737" s="221">
        <v>2</v>
      </c>
      <c r="CL737" s="222">
        <f t="shared" si="363"/>
        <v>23</v>
      </c>
      <c r="CM737" s="237">
        <f t="shared" si="364"/>
        <v>0.88461538461538458</v>
      </c>
      <c r="CN737" s="222">
        <f t="shared" si="365"/>
        <v>3</v>
      </c>
      <c r="CO737" s="237">
        <f t="shared" si="366"/>
        <v>0.11538461538461539</v>
      </c>
      <c r="CP737" s="222">
        <f t="shared" si="367"/>
        <v>0</v>
      </c>
      <c r="CQ737" s="237">
        <f t="shared" si="368"/>
        <v>0</v>
      </c>
      <c r="CR737" s="222">
        <f t="shared" si="369"/>
        <v>0</v>
      </c>
      <c r="CS737" s="237">
        <f t="shared" si="370"/>
        <v>0</v>
      </c>
      <c r="CT737" s="223">
        <f t="shared" si="371"/>
        <v>1.8846153846153846</v>
      </c>
      <c r="CU737" s="223" t="str">
        <f t="shared" si="372"/>
        <v>Đạt mục tiêu</v>
      </c>
      <c r="CV737" s="221"/>
    </row>
    <row r="738" spans="1:100" ht="62">
      <c r="A738" s="1036">
        <v>209</v>
      </c>
      <c r="B738" s="1044" t="s">
        <v>2985</v>
      </c>
      <c r="C738" s="1058" t="s">
        <v>28</v>
      </c>
      <c r="D738" s="1024" t="s">
        <v>2615</v>
      </c>
      <c r="E738" s="1033" t="s">
        <v>28</v>
      </c>
      <c r="F738" s="1044" t="s">
        <v>2616</v>
      </c>
      <c r="G738" s="220" t="s">
        <v>1324</v>
      </c>
      <c r="H738" s="138"/>
      <c r="I738" s="442"/>
      <c r="J738" s="69"/>
      <c r="K738" s="485"/>
      <c r="L738" s="212" t="s">
        <v>32</v>
      </c>
      <c r="M738" s="212" t="s">
        <v>31</v>
      </c>
      <c r="N738" s="215" t="s">
        <v>9</v>
      </c>
      <c r="O738" s="221" t="s">
        <v>29</v>
      </c>
      <c r="P738" s="221" t="s">
        <v>24</v>
      </c>
      <c r="Q738" s="5" t="s">
        <v>24</v>
      </c>
      <c r="R738" s="5"/>
      <c r="S738" s="5"/>
      <c r="T738" s="5"/>
      <c r="U738" s="6"/>
      <c r="V738" s="5"/>
      <c r="W738" s="5"/>
      <c r="X738" s="5"/>
      <c r="Y738" s="221"/>
      <c r="Z738" s="5"/>
      <c r="AA738" s="5"/>
      <c r="AB738" s="80">
        <f t="shared" si="373"/>
        <v>1</v>
      </c>
      <c r="AC738" s="565" t="s">
        <v>1404</v>
      </c>
      <c r="AD738" s="221"/>
      <c r="AE738" s="221"/>
      <c r="AF738" s="221"/>
      <c r="AG738" s="7"/>
      <c r="AH738" s="7"/>
      <c r="AI738" s="7"/>
      <c r="AJ738" s="7"/>
      <c r="AK738" s="7"/>
      <c r="AL738" s="7"/>
      <c r="AM738" s="7"/>
      <c r="AN738" s="7"/>
      <c r="AO738" s="7"/>
      <c r="AP738" s="7"/>
      <c r="AQ738" s="7"/>
      <c r="AR738" s="7"/>
      <c r="AS738" s="7"/>
      <c r="AT738" s="7"/>
      <c r="AU738" s="7"/>
      <c r="AV738" s="55"/>
      <c r="AW738" s="7"/>
      <c r="AX738" s="7"/>
      <c r="AY738" s="7"/>
      <c r="AZ738" s="7"/>
      <c r="BA738" s="7"/>
      <c r="BB738" s="7"/>
      <c r="BC738" s="7"/>
      <c r="BD738" s="7"/>
      <c r="BE738" s="55"/>
      <c r="BF738" s="55"/>
      <c r="BG738" s="55"/>
      <c r="BH738" s="7"/>
      <c r="BI738" s="7"/>
      <c r="BJ738" s="7"/>
      <c r="BK738" s="7"/>
      <c r="BL738" s="781">
        <v>2</v>
      </c>
      <c r="BM738" s="221">
        <v>2</v>
      </c>
      <c r="BN738" s="221">
        <v>2</v>
      </c>
      <c r="BO738" s="221">
        <v>2</v>
      </c>
      <c r="BP738" s="221">
        <v>2</v>
      </c>
      <c r="BQ738" s="221">
        <v>2</v>
      </c>
      <c r="BR738" s="798">
        <v>2</v>
      </c>
      <c r="BS738" s="226">
        <v>2</v>
      </c>
      <c r="BT738" s="221">
        <v>2</v>
      </c>
      <c r="BU738" s="221">
        <v>2</v>
      </c>
      <c r="BV738" s="221">
        <v>2</v>
      </c>
      <c r="BW738" s="798">
        <v>2</v>
      </c>
      <c r="BX738" s="221">
        <v>1</v>
      </c>
      <c r="BY738" s="798">
        <v>2</v>
      </c>
      <c r="BZ738" s="798">
        <v>2</v>
      </c>
      <c r="CA738" s="221">
        <v>2</v>
      </c>
      <c r="CB738" s="221">
        <v>2</v>
      </c>
      <c r="CC738" s="221">
        <v>1</v>
      </c>
      <c r="CD738" s="337">
        <v>2</v>
      </c>
      <c r="CE738" s="221">
        <v>2</v>
      </c>
      <c r="CF738" s="221">
        <v>2</v>
      </c>
      <c r="CG738" s="221">
        <v>2</v>
      </c>
      <c r="CH738" s="221">
        <v>2</v>
      </c>
      <c r="CI738" s="221">
        <v>2</v>
      </c>
      <c r="CJ738" s="337">
        <v>1</v>
      </c>
      <c r="CK738" s="221">
        <v>2</v>
      </c>
      <c r="CL738" s="222">
        <f t="shared" si="363"/>
        <v>23</v>
      </c>
      <c r="CM738" s="237">
        <f t="shared" si="364"/>
        <v>0.88461538461538458</v>
      </c>
      <c r="CN738" s="222">
        <f t="shared" si="365"/>
        <v>3</v>
      </c>
      <c r="CO738" s="237">
        <f t="shared" si="366"/>
        <v>0.11538461538461539</v>
      </c>
      <c r="CP738" s="222">
        <f t="shared" si="367"/>
        <v>0</v>
      </c>
      <c r="CQ738" s="237">
        <f t="shared" si="368"/>
        <v>0</v>
      </c>
      <c r="CR738" s="222">
        <f t="shared" si="369"/>
        <v>0</v>
      </c>
      <c r="CS738" s="237">
        <f t="shared" si="370"/>
        <v>0</v>
      </c>
      <c r="CT738" s="223">
        <f t="shared" si="371"/>
        <v>1.8846153846153846</v>
      </c>
      <c r="CU738" s="223" t="str">
        <f t="shared" si="372"/>
        <v>Đạt mục tiêu</v>
      </c>
      <c r="CV738" s="221"/>
    </row>
    <row r="739" spans="1:100" ht="62">
      <c r="A739" s="1036"/>
      <c r="B739" s="1024"/>
      <c r="C739" s="1058"/>
      <c r="D739" s="1024"/>
      <c r="E739" s="1033"/>
      <c r="F739" s="1024"/>
      <c r="G739" s="217" t="s">
        <v>1080</v>
      </c>
      <c r="H739" s="286"/>
      <c r="I739" s="442"/>
      <c r="J739" s="69"/>
      <c r="K739" s="485"/>
      <c r="L739" s="5" t="s">
        <v>32</v>
      </c>
      <c r="M739" s="212" t="s">
        <v>31</v>
      </c>
      <c r="N739" s="215" t="s">
        <v>9</v>
      </c>
      <c r="O739" s="221" t="s">
        <v>29</v>
      </c>
      <c r="P739" s="221" t="s">
        <v>24</v>
      </c>
      <c r="Q739" s="5"/>
      <c r="R739" s="5"/>
      <c r="S739" s="5"/>
      <c r="T739" s="5"/>
      <c r="U739" s="195"/>
      <c r="V739" s="5"/>
      <c r="W739" s="5" t="s">
        <v>24</v>
      </c>
      <c r="X739" s="5"/>
      <c r="Y739" s="221"/>
      <c r="Z739" s="5"/>
      <c r="AA739" s="5"/>
      <c r="AB739" s="80">
        <f t="shared" si="373"/>
        <v>1</v>
      </c>
      <c r="AC739" s="642"/>
      <c r="AD739" s="7"/>
      <c r="AE739" s="7"/>
      <c r="AF739" s="7"/>
      <c r="AG739" s="7"/>
      <c r="AH739" s="7"/>
      <c r="AI739" s="7"/>
      <c r="AJ739" s="7"/>
      <c r="AK739" s="7"/>
      <c r="AL739" s="7"/>
      <c r="AM739" s="7"/>
      <c r="AN739" s="7"/>
      <c r="AO739" s="7"/>
      <c r="AP739" s="7"/>
      <c r="AQ739" s="7"/>
      <c r="AR739" s="7"/>
      <c r="AS739" s="7" t="s">
        <v>1404</v>
      </c>
      <c r="AT739" s="7"/>
      <c r="AU739" s="7" t="s">
        <v>1404</v>
      </c>
      <c r="AV739" s="55"/>
      <c r="AW739" s="7"/>
      <c r="AX739" s="7"/>
      <c r="AY739" s="7" t="s">
        <v>1404</v>
      </c>
      <c r="AZ739" s="7"/>
      <c r="BA739" s="7"/>
      <c r="BB739" s="7"/>
      <c r="BC739" s="7"/>
      <c r="BD739" s="7"/>
      <c r="BE739" s="55"/>
      <c r="BF739" s="55"/>
      <c r="BG739" s="55"/>
      <c r="BH739" s="7"/>
      <c r="BI739" s="7"/>
      <c r="BJ739" s="7"/>
      <c r="BK739" s="7"/>
      <c r="BL739" s="781">
        <v>2</v>
      </c>
      <c r="BM739" s="221">
        <v>2</v>
      </c>
      <c r="BN739" s="221">
        <v>2</v>
      </c>
      <c r="BO739" s="221">
        <v>2</v>
      </c>
      <c r="BP739" s="221">
        <v>2</v>
      </c>
      <c r="BQ739" s="221">
        <v>1</v>
      </c>
      <c r="BR739" s="798">
        <v>2</v>
      </c>
      <c r="BS739" s="226">
        <v>2</v>
      </c>
      <c r="BT739" s="221">
        <v>1</v>
      </c>
      <c r="BU739" s="221">
        <v>2</v>
      </c>
      <c r="BV739" s="221">
        <v>2</v>
      </c>
      <c r="BW739" s="798">
        <v>2</v>
      </c>
      <c r="BX739" s="221">
        <v>2</v>
      </c>
      <c r="BY739" s="798">
        <v>1</v>
      </c>
      <c r="BZ739" s="798">
        <v>2</v>
      </c>
      <c r="CA739" s="221">
        <v>1</v>
      </c>
      <c r="CB739" s="221">
        <v>2</v>
      </c>
      <c r="CC739" s="221">
        <v>2</v>
      </c>
      <c r="CD739" s="337">
        <v>2</v>
      </c>
      <c r="CE739" s="221">
        <v>2</v>
      </c>
      <c r="CF739" s="221">
        <v>2</v>
      </c>
      <c r="CG739" s="221">
        <v>2</v>
      </c>
      <c r="CH739" s="221">
        <v>2</v>
      </c>
      <c r="CI739" s="221">
        <v>2</v>
      </c>
      <c r="CJ739" s="337">
        <v>2</v>
      </c>
      <c r="CK739" s="221">
        <v>2</v>
      </c>
      <c r="CL739" s="222">
        <f t="shared" si="363"/>
        <v>22</v>
      </c>
      <c r="CM739" s="237">
        <f t="shared" si="364"/>
        <v>0.84615384615384615</v>
      </c>
      <c r="CN739" s="222">
        <f t="shared" si="365"/>
        <v>4</v>
      </c>
      <c r="CO739" s="237">
        <f t="shared" si="366"/>
        <v>0.15384615384615385</v>
      </c>
      <c r="CP739" s="222">
        <f t="shared" si="367"/>
        <v>0</v>
      </c>
      <c r="CQ739" s="237">
        <f t="shared" si="368"/>
        <v>0</v>
      </c>
      <c r="CR739" s="222">
        <f t="shared" si="369"/>
        <v>0</v>
      </c>
      <c r="CS739" s="237">
        <f t="shared" si="370"/>
        <v>0</v>
      </c>
      <c r="CT739" s="223">
        <f t="shared" si="371"/>
        <v>1.8461538461538463</v>
      </c>
      <c r="CU739" s="223" t="str">
        <f t="shared" si="372"/>
        <v>Đạt mục tiêu</v>
      </c>
      <c r="CV739" s="221"/>
    </row>
    <row r="740" spans="1:100" ht="77.5">
      <c r="A740" s="1036"/>
      <c r="B740" s="1024"/>
      <c r="C740" s="1058"/>
      <c r="D740" s="1024"/>
      <c r="E740" s="1033"/>
      <c r="F740" s="1024"/>
      <c r="G740" s="286" t="s">
        <v>3025</v>
      </c>
      <c r="H740" s="286"/>
      <c r="I740" s="697" t="s">
        <v>2370</v>
      </c>
      <c r="J740" s="69"/>
      <c r="K740" s="485"/>
      <c r="L740" s="212" t="s">
        <v>32</v>
      </c>
      <c r="M740" s="212" t="s">
        <v>31</v>
      </c>
      <c r="N740" s="215" t="s">
        <v>9</v>
      </c>
      <c r="O740" s="221" t="s">
        <v>29</v>
      </c>
      <c r="P740" s="221" t="s">
        <v>24</v>
      </c>
      <c r="Q740" s="5"/>
      <c r="R740" s="5"/>
      <c r="S740" s="5"/>
      <c r="T740" s="5"/>
      <c r="U740" s="6"/>
      <c r="V740" s="5"/>
      <c r="W740" s="5"/>
      <c r="X740" s="5"/>
      <c r="Y740" s="221" t="s">
        <v>24</v>
      </c>
      <c r="Z740" s="5"/>
      <c r="AA740" s="5"/>
      <c r="AB740" s="80">
        <f t="shared" si="373"/>
        <v>1</v>
      </c>
      <c r="AC740" s="642"/>
      <c r="AD740" s="7"/>
      <c r="AE740" s="7"/>
      <c r="AF740" s="7"/>
      <c r="AG740" s="7"/>
      <c r="AH740" s="7"/>
      <c r="AI740" s="7"/>
      <c r="AJ740" s="7"/>
      <c r="AK740" s="7"/>
      <c r="AL740" s="7"/>
      <c r="AM740" s="7"/>
      <c r="AN740" s="7"/>
      <c r="AO740" s="7"/>
      <c r="AP740" s="7"/>
      <c r="AQ740" s="7"/>
      <c r="AR740" s="7"/>
      <c r="AS740" s="7"/>
      <c r="AT740" s="7"/>
      <c r="AU740" s="7"/>
      <c r="AV740" s="55"/>
      <c r="AW740" s="7"/>
      <c r="AX740" s="7"/>
      <c r="AY740" s="7"/>
      <c r="AZ740" s="7"/>
      <c r="BA740" s="7"/>
      <c r="BB740" s="7"/>
      <c r="BC740" s="7"/>
      <c r="BD740" s="7"/>
      <c r="BE740" s="55" t="s">
        <v>1316</v>
      </c>
      <c r="BF740" s="55" t="s">
        <v>1316</v>
      </c>
      <c r="BG740" s="55" t="s">
        <v>1316</v>
      </c>
      <c r="BH740" s="7"/>
      <c r="BI740" s="7"/>
      <c r="BJ740" s="7"/>
      <c r="BK740" s="7"/>
      <c r="BL740" s="781">
        <v>2</v>
      </c>
      <c r="BM740" s="221">
        <v>2</v>
      </c>
      <c r="BN740" s="221">
        <v>2</v>
      </c>
      <c r="BO740" s="221">
        <v>1</v>
      </c>
      <c r="BP740" s="221">
        <v>2</v>
      </c>
      <c r="BQ740" s="221">
        <v>2</v>
      </c>
      <c r="BR740" s="798">
        <v>1</v>
      </c>
      <c r="BS740" s="226">
        <v>2</v>
      </c>
      <c r="BT740" s="221">
        <v>2</v>
      </c>
      <c r="BU740" s="221">
        <v>2</v>
      </c>
      <c r="BV740" s="221">
        <v>1</v>
      </c>
      <c r="BW740" s="798">
        <v>2</v>
      </c>
      <c r="BX740" s="221">
        <v>2</v>
      </c>
      <c r="BY740" s="798">
        <v>2</v>
      </c>
      <c r="BZ740" s="798">
        <v>1</v>
      </c>
      <c r="CA740" s="221">
        <v>2</v>
      </c>
      <c r="CB740" s="221">
        <v>2</v>
      </c>
      <c r="CC740" s="221">
        <v>2</v>
      </c>
      <c r="CD740" s="337">
        <v>1</v>
      </c>
      <c r="CE740" s="221">
        <v>2</v>
      </c>
      <c r="CF740" s="221">
        <v>2</v>
      </c>
      <c r="CG740" s="221">
        <v>2</v>
      </c>
      <c r="CH740" s="221">
        <v>2</v>
      </c>
      <c r="CI740" s="221">
        <v>2</v>
      </c>
      <c r="CJ740" s="337">
        <v>2</v>
      </c>
      <c r="CK740" s="221">
        <v>2</v>
      </c>
      <c r="CL740" s="222">
        <f t="shared" si="363"/>
        <v>21</v>
      </c>
      <c r="CM740" s="237">
        <f t="shared" si="364"/>
        <v>0.80769230769230771</v>
      </c>
      <c r="CN740" s="222">
        <f t="shared" si="365"/>
        <v>5</v>
      </c>
      <c r="CO740" s="237">
        <f t="shared" si="366"/>
        <v>0.19230769230769232</v>
      </c>
      <c r="CP740" s="222">
        <f t="shared" si="367"/>
        <v>0</v>
      </c>
      <c r="CQ740" s="237">
        <f t="shared" si="368"/>
        <v>0</v>
      </c>
      <c r="CR740" s="222">
        <f t="shared" si="369"/>
        <v>0</v>
      </c>
      <c r="CS740" s="237">
        <f t="shared" si="370"/>
        <v>0</v>
      </c>
      <c r="CT740" s="223">
        <f t="shared" si="371"/>
        <v>1.8076923076923077</v>
      </c>
      <c r="CU740" s="223" t="str">
        <f t="shared" si="372"/>
        <v>Đạt mục tiêu</v>
      </c>
      <c r="CV740" s="221"/>
    </row>
    <row r="741" spans="1:100" ht="77.5">
      <c r="A741" s="1036"/>
      <c r="B741" s="1024"/>
      <c r="C741" s="1058"/>
      <c r="D741" s="1024"/>
      <c r="E741" s="1033"/>
      <c r="F741" s="1024"/>
      <c r="G741" s="217" t="s">
        <v>2818</v>
      </c>
      <c r="H741" s="217"/>
      <c r="I741" s="534"/>
      <c r="J741" s="212"/>
      <c r="K741" s="465"/>
      <c r="L741" s="16" t="s">
        <v>32</v>
      </c>
      <c r="M741" s="212" t="s">
        <v>31</v>
      </c>
      <c r="N741" s="215" t="s">
        <v>9</v>
      </c>
      <c r="O741" s="44" t="s">
        <v>29</v>
      </c>
      <c r="P741" s="44" t="s">
        <v>24</v>
      </c>
      <c r="Q741" s="5"/>
      <c r="R741" s="5"/>
      <c r="S741" s="5"/>
      <c r="T741" s="5"/>
      <c r="U741" s="6"/>
      <c r="V741" s="5"/>
      <c r="W741" s="5"/>
      <c r="X741" s="5"/>
      <c r="Y741" s="221"/>
      <c r="Z741" s="5"/>
      <c r="AA741" s="5" t="s">
        <v>24</v>
      </c>
      <c r="AB741" s="80">
        <f t="shared" si="373"/>
        <v>1</v>
      </c>
      <c r="AC741" s="642"/>
      <c r="AD741" s="7"/>
      <c r="AE741" s="7"/>
      <c r="AF741" s="7"/>
      <c r="AG741" s="7"/>
      <c r="AH741" s="7"/>
      <c r="AI741" s="7"/>
      <c r="AJ741" s="7"/>
      <c r="AK741" s="7"/>
      <c r="AL741" s="7"/>
      <c r="AM741" s="7"/>
      <c r="AN741" s="7"/>
      <c r="AO741" s="7"/>
      <c r="AP741" s="7"/>
      <c r="AQ741" s="7"/>
      <c r="AR741" s="7"/>
      <c r="AS741" s="7"/>
      <c r="AT741" s="7"/>
      <c r="AU741" s="7"/>
      <c r="AV741" s="55"/>
      <c r="AW741" s="7"/>
      <c r="AX741" s="7"/>
      <c r="AY741" s="7"/>
      <c r="AZ741" s="7"/>
      <c r="BA741" s="7"/>
      <c r="BB741" s="7"/>
      <c r="BC741" s="7"/>
      <c r="BD741" s="7"/>
      <c r="BE741" s="55"/>
      <c r="BF741" s="55"/>
      <c r="BG741" s="55"/>
      <c r="BH741" s="7"/>
      <c r="BI741" s="7"/>
      <c r="BJ741" s="7" t="s">
        <v>1316</v>
      </c>
      <c r="BK741" s="7"/>
      <c r="BL741" s="781">
        <v>2</v>
      </c>
      <c r="BM741" s="221">
        <v>2</v>
      </c>
      <c r="BN741" s="221">
        <v>2</v>
      </c>
      <c r="BO741" s="221">
        <v>2</v>
      </c>
      <c r="BP741" s="221">
        <v>2</v>
      </c>
      <c r="BQ741" s="221">
        <v>2</v>
      </c>
      <c r="BR741" s="798">
        <v>2</v>
      </c>
      <c r="BS741" s="226">
        <v>1</v>
      </c>
      <c r="BT741" s="221">
        <v>2</v>
      </c>
      <c r="BU741" s="221">
        <v>2</v>
      </c>
      <c r="BV741" s="221">
        <v>2</v>
      </c>
      <c r="BW741" s="798">
        <v>2</v>
      </c>
      <c r="BX741" s="221">
        <v>2</v>
      </c>
      <c r="BY741" s="798">
        <v>2</v>
      </c>
      <c r="BZ741" s="798">
        <v>2</v>
      </c>
      <c r="CA741" s="221">
        <v>2</v>
      </c>
      <c r="CB741" s="221">
        <v>2</v>
      </c>
      <c r="CC741" s="221">
        <v>2</v>
      </c>
      <c r="CD741" s="337">
        <v>1</v>
      </c>
      <c r="CE741" s="221">
        <v>2</v>
      </c>
      <c r="CF741" s="221">
        <v>2</v>
      </c>
      <c r="CG741" s="221">
        <v>2</v>
      </c>
      <c r="CH741" s="221">
        <v>2</v>
      </c>
      <c r="CI741" s="221">
        <v>2</v>
      </c>
      <c r="CJ741" s="337">
        <v>2</v>
      </c>
      <c r="CK741" s="221">
        <v>2</v>
      </c>
      <c r="CL741" s="222">
        <f t="shared" si="363"/>
        <v>24</v>
      </c>
      <c r="CM741" s="237">
        <f t="shared" si="364"/>
        <v>0.92307692307692313</v>
      </c>
      <c r="CN741" s="222">
        <f t="shared" si="365"/>
        <v>2</v>
      </c>
      <c r="CO741" s="237">
        <f t="shared" si="366"/>
        <v>7.6923076923076927E-2</v>
      </c>
      <c r="CP741" s="222">
        <f t="shared" si="367"/>
        <v>0</v>
      </c>
      <c r="CQ741" s="237">
        <f t="shared" si="368"/>
        <v>0</v>
      </c>
      <c r="CR741" s="222">
        <f t="shared" si="369"/>
        <v>0</v>
      </c>
      <c r="CS741" s="237">
        <f t="shared" si="370"/>
        <v>0</v>
      </c>
      <c r="CT741" s="223">
        <f t="shared" si="371"/>
        <v>1.9230769230769231</v>
      </c>
      <c r="CU741" s="223" t="str">
        <f t="shared" si="372"/>
        <v>Đạt mục tiêu</v>
      </c>
      <c r="CV741" s="221"/>
    </row>
    <row r="742" spans="1:100" ht="62">
      <c r="A742" s="1036"/>
      <c r="B742" s="1024"/>
      <c r="C742" s="1058"/>
      <c r="D742" s="1024"/>
      <c r="E742" s="1033"/>
      <c r="F742" s="1024"/>
      <c r="G742" s="217" t="s">
        <v>2692</v>
      </c>
      <c r="H742" s="286"/>
      <c r="I742" s="442"/>
      <c r="J742" s="69"/>
      <c r="K742" s="485"/>
      <c r="L742" s="212" t="s">
        <v>32</v>
      </c>
      <c r="M742" s="212" t="s">
        <v>31</v>
      </c>
      <c r="N742" s="215" t="s">
        <v>9</v>
      </c>
      <c r="O742" s="221" t="s">
        <v>29</v>
      </c>
      <c r="P742" s="221" t="s">
        <v>24</v>
      </c>
      <c r="Q742" s="5"/>
      <c r="R742" s="5"/>
      <c r="S742" s="5" t="s">
        <v>24</v>
      </c>
      <c r="T742" s="5"/>
      <c r="U742" s="6"/>
      <c r="V742" s="5"/>
      <c r="W742" s="5"/>
      <c r="X742" s="5"/>
      <c r="Y742" s="221"/>
      <c r="Z742" s="5"/>
      <c r="AA742" s="5"/>
      <c r="AB742" s="80">
        <f t="shared" si="373"/>
        <v>1</v>
      </c>
      <c r="AC742" s="642"/>
      <c r="AD742" s="7"/>
      <c r="AE742" s="7"/>
      <c r="AF742" s="7"/>
      <c r="AG742" s="7"/>
      <c r="AH742" s="7"/>
      <c r="AI742" s="7"/>
      <c r="AJ742" s="7"/>
      <c r="AK742" s="7"/>
      <c r="AL742" s="7" t="s">
        <v>1316</v>
      </c>
      <c r="AM742" s="7"/>
      <c r="AN742" s="7"/>
      <c r="AO742" s="7"/>
      <c r="AP742" s="7"/>
      <c r="AQ742" s="7"/>
      <c r="AR742" s="7"/>
      <c r="AS742" s="7"/>
      <c r="AT742" s="7"/>
      <c r="AU742" s="7"/>
      <c r="AV742" s="55"/>
      <c r="AW742" s="7"/>
      <c r="AX742" s="7"/>
      <c r="AY742" s="7"/>
      <c r="AZ742" s="7"/>
      <c r="BA742" s="7"/>
      <c r="BB742" s="7"/>
      <c r="BC742" s="7"/>
      <c r="BD742" s="7"/>
      <c r="BE742" s="55"/>
      <c r="BF742" s="55"/>
      <c r="BG742" s="55"/>
      <c r="BH742" s="7"/>
      <c r="BI742" s="7"/>
      <c r="BJ742" s="7"/>
      <c r="BK742" s="7"/>
      <c r="BL742" s="781">
        <v>2</v>
      </c>
      <c r="BM742" s="221">
        <v>2</v>
      </c>
      <c r="BN742" s="221">
        <v>2</v>
      </c>
      <c r="BO742" s="221">
        <v>2</v>
      </c>
      <c r="BP742" s="221">
        <v>1</v>
      </c>
      <c r="BQ742" s="221">
        <v>2</v>
      </c>
      <c r="BR742" s="798">
        <v>2</v>
      </c>
      <c r="BS742" s="226">
        <v>2</v>
      </c>
      <c r="BT742" s="221">
        <v>2</v>
      </c>
      <c r="BU742" s="221">
        <v>2</v>
      </c>
      <c r="BV742" s="221">
        <v>2</v>
      </c>
      <c r="BW742" s="798">
        <v>2</v>
      </c>
      <c r="BX742" s="221">
        <v>2</v>
      </c>
      <c r="BY742" s="798">
        <v>2</v>
      </c>
      <c r="BZ742" s="798">
        <v>1</v>
      </c>
      <c r="CA742" s="221">
        <v>2</v>
      </c>
      <c r="CB742" s="221">
        <v>2</v>
      </c>
      <c r="CC742" s="221">
        <v>2</v>
      </c>
      <c r="CD742" s="337">
        <v>2</v>
      </c>
      <c r="CE742" s="221">
        <v>2</v>
      </c>
      <c r="CF742" s="221">
        <v>2</v>
      </c>
      <c r="CG742" s="221">
        <v>1</v>
      </c>
      <c r="CH742" s="221">
        <v>2</v>
      </c>
      <c r="CI742" s="221">
        <v>2</v>
      </c>
      <c r="CJ742" s="337">
        <v>2</v>
      </c>
      <c r="CK742" s="221">
        <v>2</v>
      </c>
      <c r="CL742" s="222">
        <f t="shared" si="363"/>
        <v>23</v>
      </c>
      <c r="CM742" s="237">
        <f t="shared" si="364"/>
        <v>0.88461538461538458</v>
      </c>
      <c r="CN742" s="222">
        <f t="shared" si="365"/>
        <v>3</v>
      </c>
      <c r="CO742" s="237">
        <f t="shared" si="366"/>
        <v>0.11538461538461539</v>
      </c>
      <c r="CP742" s="222">
        <f t="shared" si="367"/>
        <v>0</v>
      </c>
      <c r="CQ742" s="237">
        <f t="shared" si="368"/>
        <v>0</v>
      </c>
      <c r="CR742" s="222">
        <f t="shared" si="369"/>
        <v>0</v>
      </c>
      <c r="CS742" s="237">
        <f t="shared" si="370"/>
        <v>0</v>
      </c>
      <c r="CT742" s="223">
        <f t="shared" si="371"/>
        <v>1.8846153846153846</v>
      </c>
      <c r="CU742" s="223" t="str">
        <f t="shared" si="372"/>
        <v>Đạt mục tiêu</v>
      </c>
      <c r="CV742" s="221"/>
    </row>
    <row r="743" spans="1:100" ht="46.5">
      <c r="A743" s="1036">
        <v>210</v>
      </c>
      <c r="B743" s="1044" t="s">
        <v>2986</v>
      </c>
      <c r="C743" s="1058" t="s">
        <v>28</v>
      </c>
      <c r="D743" s="1024" t="s">
        <v>1083</v>
      </c>
      <c r="E743" s="1033" t="s">
        <v>28</v>
      </c>
      <c r="F743" s="1044" t="s">
        <v>1330</v>
      </c>
      <c r="G743" s="762" t="s">
        <v>3024</v>
      </c>
      <c r="H743" s="51"/>
      <c r="I743" s="705" t="s">
        <v>2988</v>
      </c>
      <c r="J743" s="69"/>
      <c r="K743" s="485"/>
      <c r="L743" s="212" t="s">
        <v>32</v>
      </c>
      <c r="M743" s="212" t="s">
        <v>31</v>
      </c>
      <c r="N743" s="215" t="s">
        <v>9</v>
      </c>
      <c r="O743" s="221" t="s">
        <v>29</v>
      </c>
      <c r="P743" s="221" t="s">
        <v>24</v>
      </c>
      <c r="Q743" s="5"/>
      <c r="R743" s="5"/>
      <c r="S743" s="5"/>
      <c r="T743" s="5"/>
      <c r="U743" s="6"/>
      <c r="V743" s="5"/>
      <c r="W743" s="5" t="s">
        <v>24</v>
      </c>
      <c r="X743" s="5" t="s">
        <v>24</v>
      </c>
      <c r="Y743" s="221"/>
      <c r="Z743" s="5"/>
      <c r="AA743" s="5"/>
      <c r="AB743" s="80">
        <f t="shared" si="373"/>
        <v>2</v>
      </c>
      <c r="AC743" s="642"/>
      <c r="AD743" s="7"/>
      <c r="AE743" s="7"/>
      <c r="AF743" s="7"/>
      <c r="AG743" s="7"/>
      <c r="AH743" s="7"/>
      <c r="AI743" s="7"/>
      <c r="AJ743" s="7"/>
      <c r="AK743" s="7" t="s">
        <v>1315</v>
      </c>
      <c r="AL743" s="7" t="s">
        <v>1315</v>
      </c>
      <c r="AM743" s="7" t="s">
        <v>1315</v>
      </c>
      <c r="AN743" s="7" t="s">
        <v>1315</v>
      </c>
      <c r="AO743" s="7"/>
      <c r="AP743" s="7"/>
      <c r="AQ743" s="7"/>
      <c r="AR743" s="7"/>
      <c r="AS743" s="7"/>
      <c r="AT743" s="7"/>
      <c r="AU743" s="7"/>
      <c r="AV743" s="55"/>
      <c r="AW743" s="7"/>
      <c r="AX743" s="7"/>
      <c r="AY743" s="7"/>
      <c r="AZ743" s="7"/>
      <c r="BA743" s="7" t="s">
        <v>1405</v>
      </c>
      <c r="BB743" s="7" t="s">
        <v>1405</v>
      </c>
      <c r="BC743" s="7" t="s">
        <v>1405</v>
      </c>
      <c r="BD743" s="7" t="s">
        <v>1405</v>
      </c>
      <c r="BE743" s="55"/>
      <c r="BF743" s="55"/>
      <c r="BG743" s="55"/>
      <c r="BH743" s="7"/>
      <c r="BI743" s="7"/>
      <c r="BJ743" s="7"/>
      <c r="BK743" s="7"/>
      <c r="BL743" s="781" t="s">
        <v>2281</v>
      </c>
      <c r="BM743" s="221" t="s">
        <v>2281</v>
      </c>
      <c r="BN743" s="221" t="s">
        <v>2281</v>
      </c>
      <c r="BO743" s="221" t="s">
        <v>2281</v>
      </c>
      <c r="BP743" s="221" t="s">
        <v>2281</v>
      </c>
      <c r="BQ743" s="221" t="s">
        <v>2281</v>
      </c>
      <c r="BR743" s="798" t="s">
        <v>2281</v>
      </c>
      <c r="BS743" s="226" t="s">
        <v>2281</v>
      </c>
      <c r="BT743" s="221" t="s">
        <v>2281</v>
      </c>
      <c r="BU743" s="221" t="s">
        <v>2281</v>
      </c>
      <c r="BV743" s="221" t="s">
        <v>2281</v>
      </c>
      <c r="BW743" s="798" t="s">
        <v>2281</v>
      </c>
      <c r="BX743" s="221" t="s">
        <v>2281</v>
      </c>
      <c r="BY743" s="798" t="s">
        <v>2281</v>
      </c>
      <c r="BZ743" s="798" t="s">
        <v>2281</v>
      </c>
      <c r="CA743" s="221" t="s">
        <v>2281</v>
      </c>
      <c r="CB743" s="221" t="s">
        <v>2281</v>
      </c>
      <c r="CC743" s="221" t="s">
        <v>2281</v>
      </c>
      <c r="CD743" s="337" t="s">
        <v>2281</v>
      </c>
      <c r="CE743" s="221" t="s">
        <v>2281</v>
      </c>
      <c r="CF743" s="221" t="s">
        <v>2281</v>
      </c>
      <c r="CG743" s="221" t="s">
        <v>2281</v>
      </c>
      <c r="CH743" s="221" t="s">
        <v>2281</v>
      </c>
      <c r="CI743" s="221" t="s">
        <v>2281</v>
      </c>
      <c r="CJ743" s="337" t="s">
        <v>2281</v>
      </c>
      <c r="CK743" s="221" t="s">
        <v>2281</v>
      </c>
      <c r="CL743" s="222">
        <f t="shared" si="363"/>
        <v>0</v>
      </c>
      <c r="CM743" s="237">
        <f t="shared" si="364"/>
        <v>0</v>
      </c>
      <c r="CN743" s="222">
        <f t="shared" si="365"/>
        <v>0</v>
      </c>
      <c r="CO743" s="237">
        <f t="shared" si="366"/>
        <v>0</v>
      </c>
      <c r="CP743" s="222">
        <f t="shared" si="367"/>
        <v>0</v>
      </c>
      <c r="CQ743" s="237">
        <f t="shared" si="368"/>
        <v>0</v>
      </c>
      <c r="CR743" s="222">
        <f t="shared" si="369"/>
        <v>26</v>
      </c>
      <c r="CS743" s="237">
        <f t="shared" si="370"/>
        <v>1</v>
      </c>
      <c r="CT743" s="223" t="e">
        <f t="shared" si="371"/>
        <v>#DIV/0!</v>
      </c>
      <c r="CU743" s="223" t="str">
        <f t="shared" si="372"/>
        <v>KĐG</v>
      </c>
      <c r="CV743" s="221"/>
    </row>
    <row r="744" spans="1:100" ht="62">
      <c r="A744" s="1036"/>
      <c r="B744" s="1024"/>
      <c r="C744" s="1058"/>
      <c r="D744" s="1024"/>
      <c r="E744" s="1033"/>
      <c r="F744" s="1024"/>
      <c r="G744" s="145" t="s">
        <v>1329</v>
      </c>
      <c r="H744" s="145"/>
      <c r="I744" s="610"/>
      <c r="J744" s="69"/>
      <c r="K744" s="485"/>
      <c r="L744" s="212" t="s">
        <v>32</v>
      </c>
      <c r="M744" s="212" t="s">
        <v>2175</v>
      </c>
      <c r="N744" s="215" t="s">
        <v>9</v>
      </c>
      <c r="O744" s="221" t="s">
        <v>29</v>
      </c>
      <c r="P744" s="221" t="s">
        <v>24</v>
      </c>
      <c r="Q744" s="5" t="s">
        <v>24</v>
      </c>
      <c r="R744" s="5"/>
      <c r="S744" s="5"/>
      <c r="T744" s="5"/>
      <c r="U744" s="6"/>
      <c r="V744" s="5"/>
      <c r="W744" s="5"/>
      <c r="X744" s="5"/>
      <c r="Y744" s="221"/>
      <c r="Z744" s="5"/>
      <c r="AA744" s="5"/>
      <c r="AB744" s="80">
        <f t="shared" si="373"/>
        <v>1</v>
      </c>
      <c r="AC744" s="565" t="s">
        <v>1315</v>
      </c>
      <c r="AD744" s="221"/>
      <c r="AE744" s="221" t="s">
        <v>1315</v>
      </c>
      <c r="AF744" s="5" t="s">
        <v>1315</v>
      </c>
      <c r="AG744" s="7"/>
      <c r="AH744" s="7"/>
      <c r="AI744" s="7"/>
      <c r="AJ744" s="7"/>
      <c r="AK744" s="7"/>
      <c r="AL744" s="7"/>
      <c r="AM744" s="7"/>
      <c r="AN744" s="7"/>
      <c r="AO744" s="7"/>
      <c r="AP744" s="7"/>
      <c r="AQ744" s="7"/>
      <c r="AR744" s="7"/>
      <c r="AS744" s="7"/>
      <c r="AT744" s="7"/>
      <c r="AU744" s="7"/>
      <c r="AV744" s="55"/>
      <c r="AW744" s="7"/>
      <c r="AX744" s="7"/>
      <c r="AY744" s="7"/>
      <c r="AZ744" s="7"/>
      <c r="BA744" s="7"/>
      <c r="BB744" s="7"/>
      <c r="BC744" s="7"/>
      <c r="BD744" s="7"/>
      <c r="BE744" s="55"/>
      <c r="BF744" s="55"/>
      <c r="BG744" s="55"/>
      <c r="BH744" s="7"/>
      <c r="BI744" s="7"/>
      <c r="BJ744" s="7"/>
      <c r="BK744" s="7"/>
      <c r="BL744" s="781">
        <v>2</v>
      </c>
      <c r="BM744" s="221">
        <v>2</v>
      </c>
      <c r="BN744" s="221">
        <v>2</v>
      </c>
      <c r="BO744" s="221">
        <v>2</v>
      </c>
      <c r="BP744" s="221">
        <v>2</v>
      </c>
      <c r="BQ744" s="221">
        <v>2</v>
      </c>
      <c r="BR744" s="798">
        <v>2</v>
      </c>
      <c r="BS744" s="226">
        <v>2</v>
      </c>
      <c r="BT744" s="221">
        <v>2</v>
      </c>
      <c r="BU744" s="221">
        <v>2</v>
      </c>
      <c r="BV744" s="221">
        <v>2</v>
      </c>
      <c r="BW744" s="798">
        <v>2</v>
      </c>
      <c r="BX744" s="221">
        <v>1</v>
      </c>
      <c r="BY744" s="798">
        <v>1</v>
      </c>
      <c r="BZ744" s="798">
        <v>2</v>
      </c>
      <c r="CA744" s="221">
        <v>2</v>
      </c>
      <c r="CB744" s="221">
        <v>2</v>
      </c>
      <c r="CC744" s="221">
        <v>2</v>
      </c>
      <c r="CD744" s="337">
        <v>2</v>
      </c>
      <c r="CE744" s="221">
        <v>2</v>
      </c>
      <c r="CF744" s="221">
        <v>2</v>
      </c>
      <c r="CG744" s="221">
        <v>1</v>
      </c>
      <c r="CH744" s="221">
        <v>2</v>
      </c>
      <c r="CI744" s="221">
        <v>2</v>
      </c>
      <c r="CJ744" s="337">
        <v>2</v>
      </c>
      <c r="CK744" s="221">
        <v>2</v>
      </c>
      <c r="CL744" s="222">
        <f t="shared" si="363"/>
        <v>23</v>
      </c>
      <c r="CM744" s="237">
        <f t="shared" si="364"/>
        <v>0.88461538461538458</v>
      </c>
      <c r="CN744" s="222">
        <f t="shared" si="365"/>
        <v>3</v>
      </c>
      <c r="CO744" s="237">
        <f t="shared" si="366"/>
        <v>0.11538461538461539</v>
      </c>
      <c r="CP744" s="222">
        <f t="shared" si="367"/>
        <v>0</v>
      </c>
      <c r="CQ744" s="237">
        <f t="shared" si="368"/>
        <v>0</v>
      </c>
      <c r="CR744" s="222">
        <f t="shared" si="369"/>
        <v>0</v>
      </c>
      <c r="CS744" s="237">
        <f t="shared" si="370"/>
        <v>0</v>
      </c>
      <c r="CT744" s="223">
        <f t="shared" si="371"/>
        <v>1.8846153846153846</v>
      </c>
      <c r="CU744" s="223" t="str">
        <f t="shared" si="372"/>
        <v>Đạt mục tiêu</v>
      </c>
      <c r="CV744" s="221"/>
    </row>
    <row r="745" spans="1:100" ht="77.5">
      <c r="A745" s="1036"/>
      <c r="B745" s="1024"/>
      <c r="C745" s="1058"/>
      <c r="D745" s="1024"/>
      <c r="E745" s="1033"/>
      <c r="F745" s="1024"/>
      <c r="G745" s="51" t="s">
        <v>1488</v>
      </c>
      <c r="H745" s="51"/>
      <c r="I745" s="592"/>
      <c r="J745" s="69"/>
      <c r="K745" s="485"/>
      <c r="L745" s="212" t="s">
        <v>32</v>
      </c>
      <c r="M745" s="212" t="s">
        <v>31</v>
      </c>
      <c r="N745" s="215" t="s">
        <v>9</v>
      </c>
      <c r="O745" s="221" t="s">
        <v>29</v>
      </c>
      <c r="P745" s="221" t="s">
        <v>24</v>
      </c>
      <c r="Q745" s="5"/>
      <c r="R745" s="5"/>
      <c r="S745" s="5"/>
      <c r="T745" s="5" t="s">
        <v>24</v>
      </c>
      <c r="U745" s="6"/>
      <c r="V745" s="5"/>
      <c r="W745" s="5"/>
      <c r="X745" s="5"/>
      <c r="Y745" s="221"/>
      <c r="Z745" s="5"/>
      <c r="AA745" s="5"/>
      <c r="AB745" s="80">
        <f t="shared" si="373"/>
        <v>1</v>
      </c>
      <c r="AC745" s="642"/>
      <c r="AD745" s="7"/>
      <c r="AE745" s="7"/>
      <c r="AF745" s="7"/>
      <c r="AG745" s="7"/>
      <c r="AH745" s="7"/>
      <c r="AI745" s="7"/>
      <c r="AJ745" s="7"/>
      <c r="AK745" s="7"/>
      <c r="AL745" s="7"/>
      <c r="AM745" s="7"/>
      <c r="AN745" s="7"/>
      <c r="AO745" s="7"/>
      <c r="AP745" s="55"/>
      <c r="AQ745" s="55" t="s">
        <v>1316</v>
      </c>
      <c r="AR745" s="55" t="s">
        <v>1316</v>
      </c>
      <c r="AS745" s="7"/>
      <c r="AT745" s="7"/>
      <c r="AU745" s="7"/>
      <c r="AV745" s="55"/>
      <c r="AW745" s="7"/>
      <c r="AX745" s="7"/>
      <c r="AY745" s="7"/>
      <c r="AZ745" s="7"/>
      <c r="BA745" s="7"/>
      <c r="BB745" s="7"/>
      <c r="BC745" s="7"/>
      <c r="BD745" s="7"/>
      <c r="BE745" s="55"/>
      <c r="BF745" s="55"/>
      <c r="BG745" s="55"/>
      <c r="BH745" s="7"/>
      <c r="BI745" s="7"/>
      <c r="BJ745" s="7"/>
      <c r="BK745" s="7"/>
      <c r="BL745" s="781">
        <v>2</v>
      </c>
      <c r="BM745" s="221">
        <v>2</v>
      </c>
      <c r="BN745" s="221">
        <v>1</v>
      </c>
      <c r="BO745" s="221">
        <v>2</v>
      </c>
      <c r="BP745" s="221">
        <v>2</v>
      </c>
      <c r="BQ745" s="221">
        <v>2</v>
      </c>
      <c r="BR745" s="798">
        <v>2</v>
      </c>
      <c r="BS745" s="226">
        <v>2</v>
      </c>
      <c r="BT745" s="221">
        <v>2</v>
      </c>
      <c r="BU745" s="221">
        <v>1</v>
      </c>
      <c r="BV745" s="221">
        <v>2</v>
      </c>
      <c r="BW745" s="798">
        <v>2</v>
      </c>
      <c r="BX745" s="221">
        <v>2</v>
      </c>
      <c r="BY745" s="798">
        <v>2</v>
      </c>
      <c r="BZ745" s="798">
        <v>2</v>
      </c>
      <c r="CA745" s="221">
        <v>2</v>
      </c>
      <c r="CB745" s="221">
        <v>2</v>
      </c>
      <c r="CC745" s="221">
        <v>1</v>
      </c>
      <c r="CD745" s="337">
        <v>2</v>
      </c>
      <c r="CE745" s="221">
        <v>2</v>
      </c>
      <c r="CF745" s="221">
        <v>2</v>
      </c>
      <c r="CG745" s="221">
        <v>2</v>
      </c>
      <c r="CH745" s="221">
        <v>2</v>
      </c>
      <c r="CI745" s="221">
        <v>2</v>
      </c>
      <c r="CJ745" s="337">
        <v>2</v>
      </c>
      <c r="CK745" s="221">
        <v>2</v>
      </c>
      <c r="CL745" s="222">
        <f t="shared" si="363"/>
        <v>23</v>
      </c>
      <c r="CM745" s="237">
        <f t="shared" si="364"/>
        <v>0.88461538461538458</v>
      </c>
      <c r="CN745" s="222">
        <f t="shared" si="365"/>
        <v>3</v>
      </c>
      <c r="CO745" s="237">
        <f t="shared" si="366"/>
        <v>0.11538461538461539</v>
      </c>
      <c r="CP745" s="222">
        <f t="shared" si="367"/>
        <v>0</v>
      </c>
      <c r="CQ745" s="237">
        <f t="shared" si="368"/>
        <v>0</v>
      </c>
      <c r="CR745" s="222">
        <f t="shared" si="369"/>
        <v>0</v>
      </c>
      <c r="CS745" s="237">
        <f t="shared" si="370"/>
        <v>0</v>
      </c>
      <c r="CT745" s="223">
        <f t="shared" si="371"/>
        <v>1.8846153846153846</v>
      </c>
      <c r="CU745" s="223" t="str">
        <f t="shared" si="372"/>
        <v>Đạt mục tiêu</v>
      </c>
      <c r="CV745" s="221"/>
    </row>
    <row r="746" spans="1:100" ht="46.5">
      <c r="A746" s="1036"/>
      <c r="B746" s="1024"/>
      <c r="C746" s="1058"/>
      <c r="D746" s="1024"/>
      <c r="E746" s="1033"/>
      <c r="F746" s="1024"/>
      <c r="G746" s="51" t="s">
        <v>1084</v>
      </c>
      <c r="H746" s="51"/>
      <c r="I746" s="592"/>
      <c r="J746" s="69"/>
      <c r="K746" s="485"/>
      <c r="L746" s="212" t="s">
        <v>32</v>
      </c>
      <c r="M746" s="212" t="s">
        <v>31</v>
      </c>
      <c r="N746" s="215" t="s">
        <v>9</v>
      </c>
      <c r="O746" s="221" t="s">
        <v>29</v>
      </c>
      <c r="P746" s="221" t="s">
        <v>24</v>
      </c>
      <c r="Q746" s="5"/>
      <c r="R746" s="5"/>
      <c r="S746" s="5"/>
      <c r="T746" s="5"/>
      <c r="U746" s="6"/>
      <c r="V746" s="5"/>
      <c r="W746" s="5"/>
      <c r="X746" s="5" t="s">
        <v>24</v>
      </c>
      <c r="Y746" s="221"/>
      <c r="Z746" s="5"/>
      <c r="AA746" s="5"/>
      <c r="AB746" s="80">
        <f t="shared" si="373"/>
        <v>1</v>
      </c>
      <c r="AC746" s="642"/>
      <c r="AD746" s="7"/>
      <c r="AE746" s="7"/>
      <c r="AF746" s="7"/>
      <c r="AG746" s="7"/>
      <c r="AH746" s="7"/>
      <c r="AI746" s="7"/>
      <c r="AJ746" s="7"/>
      <c r="AK746" s="7"/>
      <c r="AL746" s="7"/>
      <c r="AM746" s="7"/>
      <c r="AN746" s="7"/>
      <c r="AO746" s="7"/>
      <c r="AP746" s="7"/>
      <c r="AQ746" s="7"/>
      <c r="AR746" s="7"/>
      <c r="AS746" s="7"/>
      <c r="AT746" s="7"/>
      <c r="AU746" s="7"/>
      <c r="AV746" s="55"/>
      <c r="AW746" s="7"/>
      <c r="AX746" s="7"/>
      <c r="AY746" s="7"/>
      <c r="AZ746" s="7"/>
      <c r="BA746" s="7" t="s">
        <v>1315</v>
      </c>
      <c r="BB746" s="7"/>
      <c r="BC746" s="7"/>
      <c r="BD746" s="7"/>
      <c r="BE746" s="55"/>
      <c r="BF746" s="55"/>
      <c r="BG746" s="55"/>
      <c r="BH746" s="7"/>
      <c r="BI746" s="7"/>
      <c r="BJ746" s="7"/>
      <c r="BK746" s="7"/>
      <c r="BL746" s="781">
        <v>2</v>
      </c>
      <c r="BM746" s="221">
        <v>2</v>
      </c>
      <c r="BN746" s="221">
        <v>2</v>
      </c>
      <c r="BO746" s="221">
        <v>2</v>
      </c>
      <c r="BP746" s="221">
        <v>2</v>
      </c>
      <c r="BQ746" s="221">
        <v>2</v>
      </c>
      <c r="BR746" s="798">
        <v>2</v>
      </c>
      <c r="BS746" s="226">
        <v>2</v>
      </c>
      <c r="BT746" s="221">
        <v>2</v>
      </c>
      <c r="BU746" s="221">
        <v>2</v>
      </c>
      <c r="BV746" s="221">
        <v>2</v>
      </c>
      <c r="BW746" s="798">
        <v>2</v>
      </c>
      <c r="BX746" s="221">
        <v>2</v>
      </c>
      <c r="BY746" s="798">
        <v>2</v>
      </c>
      <c r="BZ746" s="798">
        <v>2</v>
      </c>
      <c r="CA746" s="221">
        <v>2</v>
      </c>
      <c r="CB746" s="221">
        <v>2</v>
      </c>
      <c r="CC746" s="221">
        <v>2</v>
      </c>
      <c r="CD746" s="337">
        <v>2</v>
      </c>
      <c r="CE746" s="221">
        <v>2</v>
      </c>
      <c r="CF746" s="221">
        <v>2</v>
      </c>
      <c r="CG746" s="221">
        <v>2</v>
      </c>
      <c r="CH746" s="221">
        <v>2</v>
      </c>
      <c r="CI746" s="221">
        <v>2</v>
      </c>
      <c r="CJ746" s="337">
        <v>2</v>
      </c>
      <c r="CK746" s="221">
        <v>2</v>
      </c>
      <c r="CL746" s="222">
        <f t="shared" si="363"/>
        <v>26</v>
      </c>
      <c r="CM746" s="237">
        <f t="shared" si="364"/>
        <v>1</v>
      </c>
      <c r="CN746" s="222">
        <f t="shared" si="365"/>
        <v>0</v>
      </c>
      <c r="CO746" s="237">
        <f t="shared" si="366"/>
        <v>0</v>
      </c>
      <c r="CP746" s="222">
        <f t="shared" si="367"/>
        <v>0</v>
      </c>
      <c r="CQ746" s="237">
        <f t="shared" si="368"/>
        <v>0</v>
      </c>
      <c r="CR746" s="222">
        <f t="shared" si="369"/>
        <v>0</v>
      </c>
      <c r="CS746" s="237">
        <f t="shared" si="370"/>
        <v>0</v>
      </c>
      <c r="CT746" s="223">
        <f t="shared" si="371"/>
        <v>2</v>
      </c>
      <c r="CU746" s="223" t="str">
        <f t="shared" si="372"/>
        <v>Đạt mục tiêu</v>
      </c>
      <c r="CV746" s="221"/>
    </row>
    <row r="747" spans="1:100" ht="62">
      <c r="A747" s="1036"/>
      <c r="B747" s="1024"/>
      <c r="C747" s="1058"/>
      <c r="D747" s="1024"/>
      <c r="E747" s="1033"/>
      <c r="F747" s="1024"/>
      <c r="G747" s="51" t="s">
        <v>2082</v>
      </c>
      <c r="H747" s="51"/>
      <c r="I747" s="592"/>
      <c r="J747" s="69"/>
      <c r="K747" s="485"/>
      <c r="L747" s="5" t="s">
        <v>32</v>
      </c>
      <c r="M747" s="212" t="s">
        <v>31</v>
      </c>
      <c r="N747" s="215" t="s">
        <v>9</v>
      </c>
      <c r="O747" s="221" t="s">
        <v>29</v>
      </c>
      <c r="P747" s="221" t="s">
        <v>24</v>
      </c>
      <c r="Q747" s="5"/>
      <c r="R747" s="5"/>
      <c r="S747" s="5"/>
      <c r="T747" s="5"/>
      <c r="U747" s="6"/>
      <c r="V747" s="5"/>
      <c r="W747" s="5"/>
      <c r="X747" s="5"/>
      <c r="Y747" s="221"/>
      <c r="Z747" s="5"/>
      <c r="AA747" s="5" t="s">
        <v>24</v>
      </c>
      <c r="AB747" s="80">
        <f t="shared" si="373"/>
        <v>1</v>
      </c>
      <c r="AC747" s="642"/>
      <c r="AD747" s="7"/>
      <c r="AE747" s="7"/>
      <c r="AF747" s="7"/>
      <c r="AG747" s="7"/>
      <c r="AH747" s="7"/>
      <c r="AI747" s="7"/>
      <c r="AJ747" s="7"/>
      <c r="AK747" s="7"/>
      <c r="AL747" s="7"/>
      <c r="AM747" s="7"/>
      <c r="AN747" s="7"/>
      <c r="AO747" s="7"/>
      <c r="AP747" s="7"/>
      <c r="AQ747" s="7"/>
      <c r="AR747" s="7"/>
      <c r="AS747" s="7"/>
      <c r="AT747" s="7"/>
      <c r="AU747" s="7"/>
      <c r="AV747" s="55"/>
      <c r="AW747" s="7"/>
      <c r="AX747" s="7"/>
      <c r="AY747" s="7"/>
      <c r="AZ747" s="7"/>
      <c r="BA747" s="7"/>
      <c r="BB747" s="7"/>
      <c r="BC747" s="7"/>
      <c r="BD747" s="7"/>
      <c r="BE747" s="55"/>
      <c r="BF747" s="55"/>
      <c r="BG747" s="55"/>
      <c r="BH747" s="7"/>
      <c r="BI747" s="7"/>
      <c r="BJ747" s="7" t="s">
        <v>1315</v>
      </c>
      <c r="BK747" s="7"/>
      <c r="BL747" s="781">
        <v>2</v>
      </c>
      <c r="BM747" s="221">
        <v>2</v>
      </c>
      <c r="BN747" s="221">
        <v>1</v>
      </c>
      <c r="BO747" s="221">
        <v>2</v>
      </c>
      <c r="BP747" s="221">
        <v>2</v>
      </c>
      <c r="BQ747" s="221">
        <v>2</v>
      </c>
      <c r="BR747" s="798">
        <v>2</v>
      </c>
      <c r="BS747" s="226">
        <v>2</v>
      </c>
      <c r="BT747" s="221">
        <v>1</v>
      </c>
      <c r="BU747" s="221">
        <v>2</v>
      </c>
      <c r="BV747" s="221">
        <v>2</v>
      </c>
      <c r="BW747" s="798">
        <v>1</v>
      </c>
      <c r="BX747" s="221">
        <v>2</v>
      </c>
      <c r="BY747" s="798">
        <v>2</v>
      </c>
      <c r="BZ747" s="798">
        <v>2</v>
      </c>
      <c r="CA747" s="221">
        <v>2</v>
      </c>
      <c r="CB747" s="221">
        <v>2</v>
      </c>
      <c r="CC747" s="221">
        <v>1</v>
      </c>
      <c r="CD747" s="337">
        <v>2</v>
      </c>
      <c r="CE747" s="221">
        <v>2</v>
      </c>
      <c r="CF747" s="221">
        <v>2</v>
      </c>
      <c r="CG747" s="221">
        <v>2</v>
      </c>
      <c r="CH747" s="221">
        <v>2</v>
      </c>
      <c r="CI747" s="221">
        <v>2</v>
      </c>
      <c r="CJ747" s="337">
        <v>2</v>
      </c>
      <c r="CK747" s="221">
        <v>2</v>
      </c>
      <c r="CL747" s="222">
        <f t="shared" si="363"/>
        <v>22</v>
      </c>
      <c r="CM747" s="237">
        <f t="shared" si="364"/>
        <v>0.84615384615384615</v>
      </c>
      <c r="CN747" s="222">
        <f t="shared" si="365"/>
        <v>4</v>
      </c>
      <c r="CO747" s="237">
        <f t="shared" si="366"/>
        <v>0.15384615384615385</v>
      </c>
      <c r="CP747" s="222">
        <f t="shared" si="367"/>
        <v>0</v>
      </c>
      <c r="CQ747" s="237">
        <f t="shared" si="368"/>
        <v>0</v>
      </c>
      <c r="CR747" s="222">
        <f t="shared" si="369"/>
        <v>0</v>
      </c>
      <c r="CS747" s="237">
        <f t="shared" si="370"/>
        <v>0</v>
      </c>
      <c r="CT747" s="223">
        <f t="shared" si="371"/>
        <v>1.8461538461538463</v>
      </c>
      <c r="CU747" s="223" t="str">
        <f t="shared" si="372"/>
        <v>Đạt mục tiêu</v>
      </c>
      <c r="CV747" s="221"/>
    </row>
    <row r="748" spans="1:100" ht="62">
      <c r="A748" s="1036"/>
      <c r="B748" s="1024"/>
      <c r="C748" s="1058"/>
      <c r="D748" s="1024"/>
      <c r="E748" s="1033"/>
      <c r="F748" s="1024"/>
      <c r="G748" s="51" t="s">
        <v>3056</v>
      </c>
      <c r="H748" s="51"/>
      <c r="I748" s="592"/>
      <c r="J748" s="69"/>
      <c r="K748" s="485"/>
      <c r="L748" s="212" t="s">
        <v>32</v>
      </c>
      <c r="M748" s="212" t="s">
        <v>31</v>
      </c>
      <c r="N748" s="215" t="s">
        <v>9</v>
      </c>
      <c r="O748" s="221" t="s">
        <v>29</v>
      </c>
      <c r="P748" s="221" t="s">
        <v>24</v>
      </c>
      <c r="Q748" s="5"/>
      <c r="R748" s="5"/>
      <c r="S748" s="5"/>
      <c r="T748" s="5"/>
      <c r="U748" s="6"/>
      <c r="V748" s="5"/>
      <c r="W748" s="5"/>
      <c r="X748" s="5"/>
      <c r="Y748" s="221" t="s">
        <v>24</v>
      </c>
      <c r="Z748" s="5"/>
      <c r="AA748" s="5"/>
      <c r="AB748" s="80">
        <f t="shared" si="373"/>
        <v>1</v>
      </c>
      <c r="AC748" s="642"/>
      <c r="AD748" s="7"/>
      <c r="AE748" s="7"/>
      <c r="AF748" s="7"/>
      <c r="AG748" s="7"/>
      <c r="AH748" s="7"/>
      <c r="AI748" s="7"/>
      <c r="AJ748" s="7"/>
      <c r="AK748" s="7"/>
      <c r="AL748" s="7"/>
      <c r="AM748" s="7"/>
      <c r="AN748" s="7"/>
      <c r="AO748" s="7"/>
      <c r="AP748" s="7"/>
      <c r="AQ748" s="7"/>
      <c r="AR748" s="7"/>
      <c r="AS748" s="7"/>
      <c r="AT748" s="7"/>
      <c r="AU748" s="7"/>
      <c r="AV748" s="55"/>
      <c r="AW748" s="7"/>
      <c r="AX748" s="7"/>
      <c r="AY748" s="7"/>
      <c r="AZ748" s="7"/>
      <c r="BA748" s="7"/>
      <c r="BB748" s="7"/>
      <c r="BC748" s="7"/>
      <c r="BD748" s="7"/>
      <c r="BE748" s="55" t="s">
        <v>1315</v>
      </c>
      <c r="BF748" s="55" t="s">
        <v>1315</v>
      </c>
      <c r="BG748" s="55" t="s">
        <v>1315</v>
      </c>
      <c r="BH748" s="7"/>
      <c r="BI748" s="7"/>
      <c r="BJ748" s="7"/>
      <c r="BK748" s="7"/>
      <c r="BL748" s="781">
        <v>2</v>
      </c>
      <c r="BM748" s="221">
        <v>2</v>
      </c>
      <c r="BN748" s="221">
        <v>2</v>
      </c>
      <c r="BO748" s="221">
        <v>2</v>
      </c>
      <c r="BP748" s="221">
        <v>2</v>
      </c>
      <c r="BQ748" s="221">
        <v>2</v>
      </c>
      <c r="BR748" s="798">
        <v>1</v>
      </c>
      <c r="BS748" s="226">
        <v>2</v>
      </c>
      <c r="BT748" s="221">
        <v>2</v>
      </c>
      <c r="BU748" s="221">
        <v>2</v>
      </c>
      <c r="BV748" s="221">
        <v>1</v>
      </c>
      <c r="BW748" s="798">
        <v>2</v>
      </c>
      <c r="BX748" s="221">
        <v>2</v>
      </c>
      <c r="BY748" s="798">
        <v>2</v>
      </c>
      <c r="BZ748" s="798">
        <v>2</v>
      </c>
      <c r="CA748" s="221">
        <v>2</v>
      </c>
      <c r="CB748" s="221">
        <v>2</v>
      </c>
      <c r="CC748" s="221">
        <v>2</v>
      </c>
      <c r="CD748" s="337">
        <v>2</v>
      </c>
      <c r="CE748" s="221">
        <v>2</v>
      </c>
      <c r="CF748" s="221">
        <v>2</v>
      </c>
      <c r="CG748" s="221">
        <v>2</v>
      </c>
      <c r="CH748" s="221">
        <v>2</v>
      </c>
      <c r="CI748" s="221">
        <v>2</v>
      </c>
      <c r="CJ748" s="337">
        <v>2</v>
      </c>
      <c r="CK748" s="221">
        <v>2</v>
      </c>
      <c r="CL748" s="222">
        <f t="shared" si="363"/>
        <v>24</v>
      </c>
      <c r="CM748" s="237">
        <f t="shared" si="364"/>
        <v>0.92307692307692313</v>
      </c>
      <c r="CN748" s="222">
        <f t="shared" si="365"/>
        <v>2</v>
      </c>
      <c r="CO748" s="237">
        <f t="shared" si="366"/>
        <v>7.6923076923076927E-2</v>
      </c>
      <c r="CP748" s="222">
        <f t="shared" si="367"/>
        <v>0</v>
      </c>
      <c r="CQ748" s="237">
        <f t="shared" si="368"/>
        <v>0</v>
      </c>
      <c r="CR748" s="222">
        <f t="shared" si="369"/>
        <v>0</v>
      </c>
      <c r="CS748" s="237">
        <f t="shared" si="370"/>
        <v>0</v>
      </c>
      <c r="CT748" s="223">
        <f t="shared" si="371"/>
        <v>1.9230769230769231</v>
      </c>
      <c r="CU748" s="223" t="str">
        <f t="shared" si="372"/>
        <v>Đạt mục tiêu</v>
      </c>
      <c r="CV748" s="221"/>
    </row>
    <row r="749" spans="1:100" ht="62">
      <c r="A749" s="1036"/>
      <c r="B749" s="1024"/>
      <c r="C749" s="1058"/>
      <c r="D749" s="1024"/>
      <c r="E749" s="1033"/>
      <c r="F749" s="1024"/>
      <c r="G749" s="51" t="s">
        <v>1520</v>
      </c>
      <c r="H749" s="51"/>
      <c r="I749" s="592"/>
      <c r="J749" s="69"/>
      <c r="K749" s="485"/>
      <c r="L749" s="212" t="s">
        <v>32</v>
      </c>
      <c r="M749" s="212" t="s">
        <v>31</v>
      </c>
      <c r="N749" s="215" t="s">
        <v>9</v>
      </c>
      <c r="O749" s="221" t="s">
        <v>29</v>
      </c>
      <c r="P749" s="221" t="s">
        <v>24</v>
      </c>
      <c r="Q749" s="5"/>
      <c r="R749" s="5"/>
      <c r="S749" s="5"/>
      <c r="T749" s="5"/>
      <c r="U749" s="6"/>
      <c r="V749" s="5" t="s">
        <v>24</v>
      </c>
      <c r="W749" s="5"/>
      <c r="X749" s="5"/>
      <c r="Y749" s="221"/>
      <c r="Z749" s="5"/>
      <c r="AA749" s="5"/>
      <c r="AB749" s="80">
        <f t="shared" si="373"/>
        <v>1</v>
      </c>
      <c r="AC749" s="642"/>
      <c r="AD749" s="7"/>
      <c r="AE749" s="7"/>
      <c r="AF749" s="7"/>
      <c r="AG749" s="7"/>
      <c r="AH749" s="7"/>
      <c r="AI749" s="7"/>
      <c r="AJ749" s="7"/>
      <c r="AK749" s="7"/>
      <c r="AL749" s="7"/>
      <c r="AM749" s="7"/>
      <c r="AN749" s="7"/>
      <c r="AO749" s="7"/>
      <c r="AP749" s="7"/>
      <c r="AQ749" s="7"/>
      <c r="AR749" s="7"/>
      <c r="AS749" s="7"/>
      <c r="AT749" s="7"/>
      <c r="AU749" s="7"/>
      <c r="AV749" s="55" t="s">
        <v>1404</v>
      </c>
      <c r="AW749" s="55" t="s">
        <v>1404</v>
      </c>
      <c r="AX749" s="55" t="s">
        <v>1404</v>
      </c>
      <c r="AY749" s="55"/>
      <c r="AZ749" s="55"/>
      <c r="BA749" s="7"/>
      <c r="BB749" s="7"/>
      <c r="BC749" s="7"/>
      <c r="BD749" s="7"/>
      <c r="BE749" s="55"/>
      <c r="BF749" s="55"/>
      <c r="BG749" s="55"/>
      <c r="BH749" s="7"/>
      <c r="BI749" s="7"/>
      <c r="BJ749" s="7"/>
      <c r="BK749" s="7"/>
      <c r="BL749" s="781">
        <v>2</v>
      </c>
      <c r="BM749" s="221">
        <v>2</v>
      </c>
      <c r="BN749" s="221">
        <v>2</v>
      </c>
      <c r="BO749" s="221">
        <v>2</v>
      </c>
      <c r="BP749" s="221">
        <v>1</v>
      </c>
      <c r="BQ749" s="221">
        <v>2</v>
      </c>
      <c r="BR749" s="798">
        <v>2</v>
      </c>
      <c r="BS749" s="226">
        <v>2</v>
      </c>
      <c r="BT749" s="221">
        <v>2</v>
      </c>
      <c r="BU749" s="221">
        <v>2</v>
      </c>
      <c r="BV749" s="221">
        <v>2</v>
      </c>
      <c r="BW749" s="798">
        <v>2</v>
      </c>
      <c r="BX749" s="221">
        <v>2</v>
      </c>
      <c r="BY749" s="798">
        <v>2</v>
      </c>
      <c r="BZ749" s="798">
        <v>1</v>
      </c>
      <c r="CA749" s="221">
        <v>2</v>
      </c>
      <c r="CB749" s="221">
        <v>2</v>
      </c>
      <c r="CC749" s="221">
        <v>2</v>
      </c>
      <c r="CD749" s="337">
        <v>2</v>
      </c>
      <c r="CE749" s="221">
        <v>2</v>
      </c>
      <c r="CF749" s="221">
        <v>2</v>
      </c>
      <c r="CG749" s="221">
        <v>2</v>
      </c>
      <c r="CH749" s="221">
        <v>1</v>
      </c>
      <c r="CI749" s="221">
        <v>2</v>
      </c>
      <c r="CJ749" s="337">
        <v>2</v>
      </c>
      <c r="CK749" s="221">
        <v>2</v>
      </c>
      <c r="CL749" s="222">
        <f t="shared" si="363"/>
        <v>23</v>
      </c>
      <c r="CM749" s="237">
        <f t="shared" si="364"/>
        <v>0.88461538461538458</v>
      </c>
      <c r="CN749" s="222">
        <f t="shared" si="365"/>
        <v>3</v>
      </c>
      <c r="CO749" s="237">
        <f t="shared" si="366"/>
        <v>0.11538461538461539</v>
      </c>
      <c r="CP749" s="222">
        <f t="shared" si="367"/>
        <v>0</v>
      </c>
      <c r="CQ749" s="237">
        <f t="shared" si="368"/>
        <v>0</v>
      </c>
      <c r="CR749" s="222">
        <f t="shared" si="369"/>
        <v>0</v>
      </c>
      <c r="CS749" s="237">
        <f t="shared" si="370"/>
        <v>0</v>
      </c>
      <c r="CT749" s="223">
        <f t="shared" si="371"/>
        <v>1.8846153846153846</v>
      </c>
      <c r="CU749" s="223" t="str">
        <f t="shared" si="372"/>
        <v>Đạt mục tiêu</v>
      </c>
      <c r="CV749" s="221"/>
    </row>
    <row r="750" spans="1:100" ht="46.5">
      <c r="A750" s="1036"/>
      <c r="B750" s="1024"/>
      <c r="C750" s="1058"/>
      <c r="D750" s="1024"/>
      <c r="E750" s="1033"/>
      <c r="F750" s="1024"/>
      <c r="G750" s="51" t="s">
        <v>1084</v>
      </c>
      <c r="H750" s="51"/>
      <c r="I750" s="592"/>
      <c r="J750" s="69"/>
      <c r="K750" s="485"/>
      <c r="L750" s="5" t="s">
        <v>32</v>
      </c>
      <c r="M750" s="212" t="s">
        <v>2175</v>
      </c>
      <c r="N750" s="215" t="s">
        <v>9</v>
      </c>
      <c r="O750" s="221" t="s">
        <v>29</v>
      </c>
      <c r="P750" s="221" t="s">
        <v>24</v>
      </c>
      <c r="Q750" s="5"/>
      <c r="R750" s="5"/>
      <c r="S750" s="5"/>
      <c r="T750" s="5" t="s">
        <v>24</v>
      </c>
      <c r="U750" s="6"/>
      <c r="V750" s="5"/>
      <c r="W750" s="5"/>
      <c r="X750" s="5"/>
      <c r="Y750" s="221"/>
      <c r="Z750" s="5"/>
      <c r="AA750" s="5"/>
      <c r="AB750" s="80">
        <f t="shared" si="373"/>
        <v>1</v>
      </c>
      <c r="AC750" s="642"/>
      <c r="AD750" s="7"/>
      <c r="AE750" s="7"/>
      <c r="AF750" s="7"/>
      <c r="AG750" s="7"/>
      <c r="AH750" s="7"/>
      <c r="AI750" s="7"/>
      <c r="AJ750" s="7"/>
      <c r="AK750" s="7"/>
      <c r="AL750" s="7"/>
      <c r="AM750" s="7"/>
      <c r="AN750" s="7"/>
      <c r="AO750" s="7"/>
      <c r="AP750" s="55"/>
      <c r="AQ750" s="55" t="s">
        <v>1315</v>
      </c>
      <c r="AR750" s="55"/>
      <c r="AS750" s="7" t="s">
        <v>1404</v>
      </c>
      <c r="AT750" s="7"/>
      <c r="AU750" s="7" t="s">
        <v>1404</v>
      </c>
      <c r="AV750" s="55"/>
      <c r="AW750" s="7"/>
      <c r="AX750" s="7"/>
      <c r="AY750" s="7"/>
      <c r="AZ750" s="7"/>
      <c r="BA750" s="7"/>
      <c r="BB750" s="7"/>
      <c r="BC750" s="7"/>
      <c r="BD750" s="7"/>
      <c r="BE750" s="55"/>
      <c r="BF750" s="55"/>
      <c r="BG750" s="55"/>
      <c r="BH750" s="7"/>
      <c r="BI750" s="7"/>
      <c r="BJ750" s="7"/>
      <c r="BK750" s="7"/>
      <c r="BL750" s="781">
        <v>2</v>
      </c>
      <c r="BM750" s="221">
        <v>2</v>
      </c>
      <c r="BN750" s="221">
        <v>2</v>
      </c>
      <c r="BO750" s="221">
        <v>2</v>
      </c>
      <c r="BP750" s="221">
        <v>2</v>
      </c>
      <c r="BQ750" s="221">
        <v>2</v>
      </c>
      <c r="BR750" s="798">
        <v>1</v>
      </c>
      <c r="BS750" s="226">
        <v>2</v>
      </c>
      <c r="BT750" s="221">
        <v>2</v>
      </c>
      <c r="BU750" s="221">
        <v>2</v>
      </c>
      <c r="BV750" s="221">
        <v>2</v>
      </c>
      <c r="BW750" s="798">
        <v>2</v>
      </c>
      <c r="BX750" s="221">
        <v>2</v>
      </c>
      <c r="BY750" s="798">
        <v>2</v>
      </c>
      <c r="BZ750" s="798">
        <v>2</v>
      </c>
      <c r="CA750" s="221">
        <v>2</v>
      </c>
      <c r="CB750" s="221">
        <v>2</v>
      </c>
      <c r="CC750" s="221">
        <v>1</v>
      </c>
      <c r="CD750" s="337">
        <v>2</v>
      </c>
      <c r="CE750" s="221">
        <v>2</v>
      </c>
      <c r="CF750" s="221">
        <v>2</v>
      </c>
      <c r="CG750" s="221">
        <v>2</v>
      </c>
      <c r="CH750" s="221">
        <v>2</v>
      </c>
      <c r="CI750" s="221">
        <v>2</v>
      </c>
      <c r="CJ750" s="337">
        <v>2</v>
      </c>
      <c r="CK750" s="221">
        <v>2</v>
      </c>
      <c r="CL750" s="222">
        <f t="shared" si="363"/>
        <v>24</v>
      </c>
      <c r="CM750" s="237">
        <f t="shared" si="364"/>
        <v>0.92307692307692313</v>
      </c>
      <c r="CN750" s="222">
        <f t="shared" si="365"/>
        <v>2</v>
      </c>
      <c r="CO750" s="237">
        <f t="shared" si="366"/>
        <v>7.6923076923076927E-2</v>
      </c>
      <c r="CP750" s="222">
        <f t="shared" si="367"/>
        <v>0</v>
      </c>
      <c r="CQ750" s="237">
        <f t="shared" si="368"/>
        <v>0</v>
      </c>
      <c r="CR750" s="222">
        <f t="shared" si="369"/>
        <v>0</v>
      </c>
      <c r="CS750" s="237">
        <f t="shared" si="370"/>
        <v>0</v>
      </c>
      <c r="CT750" s="223">
        <f t="shared" si="371"/>
        <v>1.9230769230769231</v>
      </c>
      <c r="CU750" s="223" t="str">
        <f t="shared" si="372"/>
        <v>Đạt mục tiêu</v>
      </c>
      <c r="CV750" s="221"/>
    </row>
    <row r="751" spans="1:100" ht="93">
      <c r="A751" s="1036">
        <v>211</v>
      </c>
      <c r="B751" s="1044" t="s">
        <v>1328</v>
      </c>
      <c r="C751" s="1058" t="s">
        <v>28</v>
      </c>
      <c r="D751" s="1024" t="s">
        <v>1085</v>
      </c>
      <c r="E751" s="1033" t="s">
        <v>28</v>
      </c>
      <c r="F751" s="1044" t="s">
        <v>1328</v>
      </c>
      <c r="G751" s="217" t="s">
        <v>1086</v>
      </c>
      <c r="H751" s="217"/>
      <c r="I751" s="591"/>
      <c r="J751" s="69"/>
      <c r="K751" s="485"/>
      <c r="L751" s="5" t="s">
        <v>32</v>
      </c>
      <c r="M751" s="212" t="s">
        <v>31</v>
      </c>
      <c r="N751" s="215" t="s">
        <v>9</v>
      </c>
      <c r="O751" s="221" t="s">
        <v>29</v>
      </c>
      <c r="P751" s="221" t="s">
        <v>24</v>
      </c>
      <c r="Q751" s="5"/>
      <c r="R751" s="5"/>
      <c r="S751" s="5"/>
      <c r="T751" s="5"/>
      <c r="U751" s="195"/>
      <c r="V751" s="5"/>
      <c r="W751" s="5" t="s">
        <v>24</v>
      </c>
      <c r="X751" s="5"/>
      <c r="Y751" s="221"/>
      <c r="Z751" s="5"/>
      <c r="AA751" s="5"/>
      <c r="AB751" s="80">
        <f t="shared" si="373"/>
        <v>1</v>
      </c>
      <c r="AC751" s="642"/>
      <c r="AD751" s="7"/>
      <c r="AE751" s="7"/>
      <c r="AF751" s="7"/>
      <c r="AG751" s="7"/>
      <c r="AH751" s="7"/>
      <c r="AI751" s="7"/>
      <c r="AJ751" s="7"/>
      <c r="AK751" s="7"/>
      <c r="AL751" s="7"/>
      <c r="AM751" s="7"/>
      <c r="AN751" s="7"/>
      <c r="AO751" s="7"/>
      <c r="AP751" s="7"/>
      <c r="AQ751" s="7"/>
      <c r="AR751" s="7"/>
      <c r="AS751" s="7" t="s">
        <v>1404</v>
      </c>
      <c r="AT751" s="7"/>
      <c r="AU751" s="7" t="s">
        <v>1404</v>
      </c>
      <c r="AV751" s="55"/>
      <c r="AW751" s="7"/>
      <c r="AX751" s="7"/>
      <c r="AY751" s="7" t="s">
        <v>1404</v>
      </c>
      <c r="AZ751" s="7" t="s">
        <v>1404</v>
      </c>
      <c r="BA751" s="7"/>
      <c r="BB751" s="7"/>
      <c r="BC751" s="7"/>
      <c r="BD751" s="7"/>
      <c r="BE751" s="55"/>
      <c r="BF751" s="55"/>
      <c r="BG751" s="55"/>
      <c r="BH751" s="7"/>
      <c r="BI751" s="7"/>
      <c r="BJ751" s="7"/>
      <c r="BK751" s="7"/>
      <c r="BL751" s="781">
        <v>2</v>
      </c>
      <c r="BM751" s="221">
        <v>2</v>
      </c>
      <c r="BN751" s="221">
        <v>2</v>
      </c>
      <c r="BO751" s="221">
        <v>2</v>
      </c>
      <c r="BP751" s="221">
        <v>2</v>
      </c>
      <c r="BQ751" s="221">
        <v>2</v>
      </c>
      <c r="BR751" s="798">
        <v>2</v>
      </c>
      <c r="BS751" s="226">
        <v>2</v>
      </c>
      <c r="BT751" s="221">
        <v>2</v>
      </c>
      <c r="BU751" s="221">
        <v>2</v>
      </c>
      <c r="BV751" s="221">
        <v>2</v>
      </c>
      <c r="BW751" s="798">
        <v>2</v>
      </c>
      <c r="BX751" s="221">
        <v>2</v>
      </c>
      <c r="BY751" s="798">
        <v>2</v>
      </c>
      <c r="BZ751" s="798">
        <v>2</v>
      </c>
      <c r="CA751" s="221">
        <v>2</v>
      </c>
      <c r="CB751" s="221">
        <v>2</v>
      </c>
      <c r="CC751" s="221">
        <v>2</v>
      </c>
      <c r="CD751" s="337">
        <v>2</v>
      </c>
      <c r="CE751" s="221">
        <v>2</v>
      </c>
      <c r="CF751" s="221">
        <v>2</v>
      </c>
      <c r="CG751" s="221">
        <v>2</v>
      </c>
      <c r="CH751" s="221">
        <v>2</v>
      </c>
      <c r="CI751" s="221">
        <v>2</v>
      </c>
      <c r="CJ751" s="337">
        <v>2</v>
      </c>
      <c r="CK751" s="221">
        <v>2</v>
      </c>
      <c r="CL751" s="222">
        <f t="shared" si="363"/>
        <v>26</v>
      </c>
      <c r="CM751" s="237">
        <f t="shared" si="364"/>
        <v>1</v>
      </c>
      <c r="CN751" s="222">
        <f t="shared" si="365"/>
        <v>0</v>
      </c>
      <c r="CO751" s="237">
        <f t="shared" si="366"/>
        <v>0</v>
      </c>
      <c r="CP751" s="222">
        <f t="shared" si="367"/>
        <v>0</v>
      </c>
      <c r="CQ751" s="237">
        <f t="shared" si="368"/>
        <v>0</v>
      </c>
      <c r="CR751" s="222">
        <f t="shared" si="369"/>
        <v>0</v>
      </c>
      <c r="CS751" s="237">
        <f t="shared" si="370"/>
        <v>0</v>
      </c>
      <c r="CT751" s="223">
        <f t="shared" si="371"/>
        <v>2</v>
      </c>
      <c r="CU751" s="223" t="str">
        <f t="shared" si="372"/>
        <v>Đạt mục tiêu</v>
      </c>
      <c r="CV751" s="221"/>
    </row>
    <row r="752" spans="1:100" ht="93">
      <c r="A752" s="1036"/>
      <c r="B752" s="1024"/>
      <c r="C752" s="1058"/>
      <c r="D752" s="1024"/>
      <c r="E752" s="1033"/>
      <c r="F752" s="1024"/>
      <c r="G752" s="217" t="s">
        <v>1461</v>
      </c>
      <c r="H752" s="217"/>
      <c r="I752" s="591"/>
      <c r="J752" s="69"/>
      <c r="K752" s="485"/>
      <c r="L752" s="212" t="s">
        <v>32</v>
      </c>
      <c r="M752" s="212" t="s">
        <v>31</v>
      </c>
      <c r="N752" s="215" t="s">
        <v>9</v>
      </c>
      <c r="O752" s="221" t="s">
        <v>29</v>
      </c>
      <c r="P752" s="221" t="s">
        <v>24</v>
      </c>
      <c r="Q752" s="5"/>
      <c r="R752" s="5"/>
      <c r="S752" s="5"/>
      <c r="T752" s="5"/>
      <c r="U752" s="6"/>
      <c r="V752" s="5"/>
      <c r="W752" s="5"/>
      <c r="X752" s="5" t="s">
        <v>24</v>
      </c>
      <c r="Y752" s="221"/>
      <c r="Z752" s="5"/>
      <c r="AA752" s="5"/>
      <c r="AB752" s="80">
        <f t="shared" si="373"/>
        <v>1</v>
      </c>
      <c r="AC752" s="642"/>
      <c r="AD752" s="7"/>
      <c r="AE752" s="7"/>
      <c r="AF752" s="7"/>
      <c r="AG752" s="7"/>
      <c r="AH752" s="7"/>
      <c r="AI752" s="7"/>
      <c r="AJ752" s="7"/>
      <c r="AK752" s="7"/>
      <c r="AL752" s="7"/>
      <c r="AM752" s="7" t="s">
        <v>1315</v>
      </c>
      <c r="AN752" s="7" t="s">
        <v>1315</v>
      </c>
      <c r="AO752" s="7"/>
      <c r="AP752" s="7"/>
      <c r="AQ752" s="7"/>
      <c r="AR752" s="7"/>
      <c r="AS752" s="7"/>
      <c r="AT752" s="7"/>
      <c r="AU752" s="7"/>
      <c r="AV752" s="55"/>
      <c r="AW752" s="7"/>
      <c r="AX752" s="7"/>
      <c r="AY752" s="7"/>
      <c r="AZ752" s="7"/>
      <c r="BA752" s="7" t="s">
        <v>1405</v>
      </c>
      <c r="BB752" s="7" t="s">
        <v>1405</v>
      </c>
      <c r="BC752" s="7" t="s">
        <v>1405</v>
      </c>
      <c r="BD752" s="7" t="s">
        <v>1405</v>
      </c>
      <c r="BE752" s="55"/>
      <c r="BF752" s="55"/>
      <c r="BG752" s="55"/>
      <c r="BH752" s="7"/>
      <c r="BI752" s="7"/>
      <c r="BJ752" s="7"/>
      <c r="BK752" s="7"/>
      <c r="BL752" s="781">
        <v>2</v>
      </c>
      <c r="BM752" s="221">
        <v>2</v>
      </c>
      <c r="BN752" s="221">
        <v>2</v>
      </c>
      <c r="BO752" s="221">
        <v>2</v>
      </c>
      <c r="BP752" s="221">
        <v>2</v>
      </c>
      <c r="BQ752" s="221">
        <v>2</v>
      </c>
      <c r="BR752" s="798">
        <v>2</v>
      </c>
      <c r="BS752" s="226">
        <v>2</v>
      </c>
      <c r="BT752" s="221">
        <v>2</v>
      </c>
      <c r="BU752" s="221">
        <v>2</v>
      </c>
      <c r="BV752" s="221">
        <v>2</v>
      </c>
      <c r="BW752" s="798">
        <v>1</v>
      </c>
      <c r="BX752" s="221">
        <v>2</v>
      </c>
      <c r="BY752" s="798">
        <v>2</v>
      </c>
      <c r="BZ752" s="798">
        <v>2</v>
      </c>
      <c r="CA752" s="221">
        <v>2</v>
      </c>
      <c r="CB752" s="221">
        <v>2</v>
      </c>
      <c r="CC752" s="221">
        <v>2</v>
      </c>
      <c r="CD752" s="337">
        <v>2</v>
      </c>
      <c r="CE752" s="221">
        <v>2</v>
      </c>
      <c r="CF752" s="221">
        <v>2</v>
      </c>
      <c r="CG752" s="221">
        <v>2</v>
      </c>
      <c r="CH752" s="221">
        <v>2</v>
      </c>
      <c r="CI752" s="221">
        <v>2</v>
      </c>
      <c r="CJ752" s="337">
        <v>2</v>
      </c>
      <c r="CK752" s="221">
        <v>2</v>
      </c>
      <c r="CL752" s="222">
        <f t="shared" si="363"/>
        <v>25</v>
      </c>
      <c r="CM752" s="237">
        <f t="shared" si="364"/>
        <v>0.96153846153846156</v>
      </c>
      <c r="CN752" s="222">
        <f t="shared" si="365"/>
        <v>1</v>
      </c>
      <c r="CO752" s="237">
        <f t="shared" si="366"/>
        <v>3.8461538461538464E-2</v>
      </c>
      <c r="CP752" s="222">
        <f t="shared" si="367"/>
        <v>0</v>
      </c>
      <c r="CQ752" s="237">
        <f t="shared" si="368"/>
        <v>0</v>
      </c>
      <c r="CR752" s="222">
        <f t="shared" si="369"/>
        <v>0</v>
      </c>
      <c r="CS752" s="237">
        <f t="shared" si="370"/>
        <v>0</v>
      </c>
      <c r="CT752" s="223">
        <f t="shared" si="371"/>
        <v>1.9615384615384615</v>
      </c>
      <c r="CU752" s="223" t="str">
        <f t="shared" si="372"/>
        <v>Đạt mục tiêu</v>
      </c>
      <c r="CV752" s="221"/>
    </row>
    <row r="753" spans="1:100" ht="77.5">
      <c r="A753" s="1036"/>
      <c r="B753" s="1024"/>
      <c r="C753" s="1058"/>
      <c r="D753" s="1024"/>
      <c r="E753" s="1033"/>
      <c r="F753" s="1024"/>
      <c r="G753" s="220" t="s">
        <v>1327</v>
      </c>
      <c r="H753" s="220"/>
      <c r="I753" s="601"/>
      <c r="J753" s="69"/>
      <c r="K753" s="485"/>
      <c r="L753" s="212" t="s">
        <v>32</v>
      </c>
      <c r="M753" s="212" t="s">
        <v>31</v>
      </c>
      <c r="N753" s="215" t="s">
        <v>9</v>
      </c>
      <c r="O753" s="221" t="s">
        <v>29</v>
      </c>
      <c r="P753" s="221" t="s">
        <v>24</v>
      </c>
      <c r="Q753" s="5" t="s">
        <v>24</v>
      </c>
      <c r="R753" s="5"/>
      <c r="S753" s="5"/>
      <c r="T753" s="5"/>
      <c r="U753" s="6"/>
      <c r="V753" s="5"/>
      <c r="W753" s="5"/>
      <c r="X753" s="5"/>
      <c r="Y753" s="221"/>
      <c r="Z753" s="5"/>
      <c r="AA753" s="5"/>
      <c r="AB753" s="80">
        <f t="shared" si="373"/>
        <v>1</v>
      </c>
      <c r="AC753" s="565" t="s">
        <v>1318</v>
      </c>
      <c r="AD753" s="5"/>
      <c r="AE753" s="5"/>
      <c r="AF753" s="5"/>
      <c r="AG753" s="7"/>
      <c r="AH753" s="7"/>
      <c r="AI753" s="7"/>
      <c r="AJ753" s="7"/>
      <c r="AK753" s="7"/>
      <c r="AL753" s="7"/>
      <c r="AM753" s="7"/>
      <c r="AN753" s="7"/>
      <c r="AO753" s="7"/>
      <c r="AP753" s="7"/>
      <c r="AQ753" s="7"/>
      <c r="AR753" s="7"/>
      <c r="AS753" s="7"/>
      <c r="AT753" s="7"/>
      <c r="AU753" s="7"/>
      <c r="AV753" s="55"/>
      <c r="AW753" s="7"/>
      <c r="AX753" s="7"/>
      <c r="AY753" s="7"/>
      <c r="AZ753" s="7"/>
      <c r="BA753" s="7"/>
      <c r="BB753" s="7"/>
      <c r="BC753" s="7"/>
      <c r="BD753" s="7"/>
      <c r="BE753" s="55"/>
      <c r="BF753" s="55"/>
      <c r="BG753" s="55"/>
      <c r="BH753" s="7"/>
      <c r="BI753" s="7"/>
      <c r="BJ753" s="7"/>
      <c r="BK753" s="7"/>
      <c r="BL753" s="781">
        <v>2</v>
      </c>
      <c r="BM753" s="221">
        <v>2</v>
      </c>
      <c r="BN753" s="221">
        <v>2</v>
      </c>
      <c r="BO753" s="221">
        <v>2</v>
      </c>
      <c r="BP753" s="221">
        <v>2</v>
      </c>
      <c r="BQ753" s="221">
        <v>2</v>
      </c>
      <c r="BR753" s="798">
        <v>2</v>
      </c>
      <c r="BS753" s="226">
        <v>1</v>
      </c>
      <c r="BT753" s="221">
        <v>1</v>
      </c>
      <c r="BU753" s="221">
        <v>2</v>
      </c>
      <c r="BV753" s="221">
        <v>2</v>
      </c>
      <c r="BW753" s="798">
        <v>2</v>
      </c>
      <c r="BX753" s="221">
        <v>2</v>
      </c>
      <c r="BY753" s="798">
        <v>2</v>
      </c>
      <c r="BZ753" s="798">
        <v>2</v>
      </c>
      <c r="CA753" s="221">
        <v>2</v>
      </c>
      <c r="CB753" s="221">
        <v>2</v>
      </c>
      <c r="CC753" s="221">
        <v>2</v>
      </c>
      <c r="CD753" s="337">
        <v>1</v>
      </c>
      <c r="CE753" s="221">
        <v>2</v>
      </c>
      <c r="CF753" s="221">
        <v>2</v>
      </c>
      <c r="CG753" s="221">
        <v>1</v>
      </c>
      <c r="CH753" s="221">
        <v>2</v>
      </c>
      <c r="CI753" s="221">
        <v>2</v>
      </c>
      <c r="CJ753" s="337">
        <v>2</v>
      </c>
      <c r="CK753" s="221">
        <v>2</v>
      </c>
      <c r="CL753" s="222">
        <f t="shared" si="363"/>
        <v>22</v>
      </c>
      <c r="CM753" s="237">
        <f t="shared" si="364"/>
        <v>0.84615384615384615</v>
      </c>
      <c r="CN753" s="222">
        <f t="shared" si="365"/>
        <v>4</v>
      </c>
      <c r="CO753" s="237">
        <f t="shared" si="366"/>
        <v>0.15384615384615385</v>
      </c>
      <c r="CP753" s="222">
        <f t="shared" si="367"/>
        <v>0</v>
      </c>
      <c r="CQ753" s="237">
        <f t="shared" si="368"/>
        <v>0</v>
      </c>
      <c r="CR753" s="222">
        <f t="shared" si="369"/>
        <v>0</v>
      </c>
      <c r="CS753" s="237">
        <f t="shared" si="370"/>
        <v>0</v>
      </c>
      <c r="CT753" s="223">
        <f t="shared" si="371"/>
        <v>1.8461538461538463</v>
      </c>
      <c r="CU753" s="223" t="str">
        <f t="shared" si="372"/>
        <v>Đạt mục tiêu</v>
      </c>
      <c r="CV753" s="221"/>
    </row>
    <row r="754" spans="1:100" ht="62">
      <c r="A754" s="1036"/>
      <c r="B754" s="1024"/>
      <c r="C754" s="1058"/>
      <c r="D754" s="1024"/>
      <c r="E754" s="1033"/>
      <c r="F754" s="1024"/>
      <c r="G754" s="217" t="s">
        <v>1087</v>
      </c>
      <c r="H754" s="217"/>
      <c r="I754" s="591"/>
      <c r="J754" s="69"/>
      <c r="K754" s="485"/>
      <c r="L754" s="212" t="s">
        <v>32</v>
      </c>
      <c r="M754" s="212" t="s">
        <v>31</v>
      </c>
      <c r="N754" s="215" t="s">
        <v>9</v>
      </c>
      <c r="O754" s="221" t="s">
        <v>29</v>
      </c>
      <c r="P754" s="221" t="s">
        <v>24</v>
      </c>
      <c r="Q754" s="5"/>
      <c r="R754" s="5"/>
      <c r="S754" s="5"/>
      <c r="T754" s="5"/>
      <c r="U754" s="6"/>
      <c r="V754" s="5"/>
      <c r="W754" s="5"/>
      <c r="X754" s="5"/>
      <c r="Y754" s="221" t="s">
        <v>24</v>
      </c>
      <c r="Z754" s="5"/>
      <c r="AA754" s="5"/>
      <c r="AB754" s="80">
        <f t="shared" si="373"/>
        <v>1</v>
      </c>
      <c r="AC754" s="642"/>
      <c r="AD754" s="7"/>
      <c r="AE754" s="7"/>
      <c r="AF754" s="7"/>
      <c r="AG754" s="7"/>
      <c r="AH754" s="7"/>
      <c r="AI754" s="7"/>
      <c r="AJ754" s="7"/>
      <c r="AK754" s="7"/>
      <c r="AL754" s="7"/>
      <c r="AM754" s="7"/>
      <c r="AN754" s="7"/>
      <c r="AO754" s="7"/>
      <c r="AP754" s="7"/>
      <c r="AQ754" s="7"/>
      <c r="AR754" s="7"/>
      <c r="AS754" s="7"/>
      <c r="AT754" s="7"/>
      <c r="AU754" s="7"/>
      <c r="AV754" s="55"/>
      <c r="AW754" s="7"/>
      <c r="AX754" s="7"/>
      <c r="AY754" s="7"/>
      <c r="AZ754" s="7"/>
      <c r="BA754" s="7"/>
      <c r="BB754" s="7"/>
      <c r="BC754" s="7"/>
      <c r="BD754" s="7"/>
      <c r="BE754" s="55" t="s">
        <v>1315</v>
      </c>
      <c r="BF754" s="55" t="s">
        <v>1315</v>
      </c>
      <c r="BG754" s="55" t="s">
        <v>1315</v>
      </c>
      <c r="BH754" s="7"/>
      <c r="BI754" s="7"/>
      <c r="BJ754" s="7"/>
      <c r="BK754" s="7"/>
      <c r="BL754" s="781">
        <v>2</v>
      </c>
      <c r="BM754" s="221">
        <v>2</v>
      </c>
      <c r="BN754" s="221">
        <v>2</v>
      </c>
      <c r="BO754" s="221">
        <v>2</v>
      </c>
      <c r="BP754" s="221">
        <v>2</v>
      </c>
      <c r="BQ754" s="221">
        <v>2</v>
      </c>
      <c r="BR754" s="798">
        <v>2</v>
      </c>
      <c r="BS754" s="226">
        <v>2</v>
      </c>
      <c r="BT754" s="221">
        <v>2</v>
      </c>
      <c r="BU754" s="221">
        <v>2</v>
      </c>
      <c r="BV754" s="221">
        <v>2</v>
      </c>
      <c r="BW754" s="798">
        <v>2</v>
      </c>
      <c r="BX754" s="221">
        <v>2</v>
      </c>
      <c r="BY754" s="798">
        <v>2</v>
      </c>
      <c r="BZ754" s="798">
        <v>2</v>
      </c>
      <c r="CA754" s="221">
        <v>2</v>
      </c>
      <c r="CB754" s="221">
        <v>2</v>
      </c>
      <c r="CC754" s="221">
        <v>1</v>
      </c>
      <c r="CD754" s="337">
        <v>2</v>
      </c>
      <c r="CE754" s="221">
        <v>2</v>
      </c>
      <c r="CF754" s="221">
        <v>2</v>
      </c>
      <c r="CG754" s="221">
        <v>1</v>
      </c>
      <c r="CH754" s="221">
        <v>2</v>
      </c>
      <c r="CI754" s="221">
        <v>2</v>
      </c>
      <c r="CJ754" s="337">
        <v>2</v>
      </c>
      <c r="CK754" s="221">
        <v>2</v>
      </c>
      <c r="CL754" s="222">
        <f t="shared" si="363"/>
        <v>24</v>
      </c>
      <c r="CM754" s="237">
        <f t="shared" si="364"/>
        <v>0.92307692307692313</v>
      </c>
      <c r="CN754" s="222">
        <f t="shared" si="365"/>
        <v>2</v>
      </c>
      <c r="CO754" s="237">
        <f t="shared" si="366"/>
        <v>7.6923076923076927E-2</v>
      </c>
      <c r="CP754" s="222">
        <f t="shared" si="367"/>
        <v>0</v>
      </c>
      <c r="CQ754" s="237">
        <f t="shared" si="368"/>
        <v>0</v>
      </c>
      <c r="CR754" s="222">
        <f t="shared" si="369"/>
        <v>0</v>
      </c>
      <c r="CS754" s="237">
        <f t="shared" si="370"/>
        <v>0</v>
      </c>
      <c r="CT754" s="223">
        <f t="shared" si="371"/>
        <v>1.9230769230769231</v>
      </c>
      <c r="CU754" s="223" t="str">
        <f t="shared" si="372"/>
        <v>Đạt mục tiêu</v>
      </c>
      <c r="CV754" s="221"/>
    </row>
    <row r="755" spans="1:100" ht="93">
      <c r="A755" s="1036"/>
      <c r="B755" s="1024"/>
      <c r="C755" s="1058"/>
      <c r="D755" s="1024"/>
      <c r="E755" s="1033"/>
      <c r="F755" s="1024"/>
      <c r="G755" s="217" t="s">
        <v>1535</v>
      </c>
      <c r="H755" s="217"/>
      <c r="I755" s="591"/>
      <c r="J755" s="69"/>
      <c r="K755" s="485"/>
      <c r="L755" s="212" t="s">
        <v>32</v>
      </c>
      <c r="M755" s="212" t="s">
        <v>31</v>
      </c>
      <c r="N755" s="215" t="s">
        <v>9</v>
      </c>
      <c r="O755" s="221" t="s">
        <v>29</v>
      </c>
      <c r="P755" s="221" t="s">
        <v>24</v>
      </c>
      <c r="Q755" s="5"/>
      <c r="R755" s="5"/>
      <c r="S755" s="5"/>
      <c r="T755" s="5"/>
      <c r="U755" s="6"/>
      <c r="V755" s="5"/>
      <c r="W755" s="5"/>
      <c r="X755" s="5" t="s">
        <v>24</v>
      </c>
      <c r="Y755" s="221"/>
      <c r="Z755" s="5"/>
      <c r="AA755" s="5"/>
      <c r="AB755" s="80">
        <f t="shared" si="373"/>
        <v>1</v>
      </c>
      <c r="AC755" s="642"/>
      <c r="AD755" s="7"/>
      <c r="AE755" s="7"/>
      <c r="AF755" s="7"/>
      <c r="AG755" s="7"/>
      <c r="AH755" s="7"/>
      <c r="AI755" s="7"/>
      <c r="AJ755" s="7"/>
      <c r="AK755" s="7"/>
      <c r="AL755" s="7"/>
      <c r="AM755" s="7"/>
      <c r="AN755" s="7"/>
      <c r="AO755" s="7"/>
      <c r="AP755" s="7"/>
      <c r="AQ755" s="7"/>
      <c r="AR755" s="7"/>
      <c r="AS755" s="7"/>
      <c r="AT755" s="7"/>
      <c r="AU755" s="7"/>
      <c r="AV755" s="55"/>
      <c r="AW755" s="7"/>
      <c r="AX755" s="7"/>
      <c r="AY755" s="7"/>
      <c r="AZ755" s="7"/>
      <c r="BA755" s="7" t="s">
        <v>1315</v>
      </c>
      <c r="BB755" s="7"/>
      <c r="BC755" s="7" t="s">
        <v>1315</v>
      </c>
      <c r="BD755" s="7" t="s">
        <v>1315</v>
      </c>
      <c r="BE755" s="55"/>
      <c r="BF755" s="55"/>
      <c r="BG755" s="55"/>
      <c r="BH755" s="7"/>
      <c r="BI755" s="7"/>
      <c r="BJ755" s="7"/>
      <c r="BK755" s="7"/>
      <c r="BL755" s="781">
        <v>2</v>
      </c>
      <c r="BM755" s="221">
        <v>2</v>
      </c>
      <c r="BN755" s="221">
        <v>2</v>
      </c>
      <c r="BO755" s="221">
        <v>2</v>
      </c>
      <c r="BP755" s="221">
        <v>2</v>
      </c>
      <c r="BQ755" s="221">
        <v>1</v>
      </c>
      <c r="BR755" s="798">
        <v>2</v>
      </c>
      <c r="BS755" s="226">
        <v>2</v>
      </c>
      <c r="BT755" s="221">
        <v>2</v>
      </c>
      <c r="BU755" s="221">
        <v>2</v>
      </c>
      <c r="BV755" s="221">
        <v>2</v>
      </c>
      <c r="BW755" s="798">
        <v>1</v>
      </c>
      <c r="BX755" s="221">
        <v>2</v>
      </c>
      <c r="BY755" s="798">
        <v>2</v>
      </c>
      <c r="BZ755" s="798">
        <v>2</v>
      </c>
      <c r="CA755" s="221">
        <v>2</v>
      </c>
      <c r="CB755" s="221">
        <v>2</v>
      </c>
      <c r="CC755" s="221">
        <v>2</v>
      </c>
      <c r="CD755" s="337">
        <v>2</v>
      </c>
      <c r="CE755" s="221">
        <v>2</v>
      </c>
      <c r="CF755" s="221">
        <v>2</v>
      </c>
      <c r="CG755" s="221">
        <v>2</v>
      </c>
      <c r="CH755" s="221">
        <v>2</v>
      </c>
      <c r="CI755" s="221">
        <v>2</v>
      </c>
      <c r="CJ755" s="337">
        <v>2</v>
      </c>
      <c r="CK755" s="221">
        <v>2</v>
      </c>
      <c r="CL755" s="222">
        <f t="shared" si="363"/>
        <v>24</v>
      </c>
      <c r="CM755" s="237">
        <f t="shared" si="364"/>
        <v>0.92307692307692313</v>
      </c>
      <c r="CN755" s="222">
        <f t="shared" si="365"/>
        <v>2</v>
      </c>
      <c r="CO755" s="237">
        <f t="shared" si="366"/>
        <v>7.6923076923076927E-2</v>
      </c>
      <c r="CP755" s="222">
        <f t="shared" si="367"/>
        <v>0</v>
      </c>
      <c r="CQ755" s="237">
        <f t="shared" si="368"/>
        <v>0</v>
      </c>
      <c r="CR755" s="222">
        <f t="shared" si="369"/>
        <v>0</v>
      </c>
      <c r="CS755" s="237">
        <f t="shared" si="370"/>
        <v>0</v>
      </c>
      <c r="CT755" s="223">
        <f t="shared" si="371"/>
        <v>1.9230769230769231</v>
      </c>
      <c r="CU755" s="223" t="str">
        <f t="shared" si="372"/>
        <v>Đạt mục tiêu</v>
      </c>
      <c r="CV755" s="221"/>
    </row>
    <row r="756" spans="1:100" ht="62">
      <c r="A756" s="1036">
        <v>212</v>
      </c>
      <c r="B756" s="1044" t="s">
        <v>1326</v>
      </c>
      <c r="C756" s="1058" t="s">
        <v>28</v>
      </c>
      <c r="D756" s="1024" t="s">
        <v>1088</v>
      </c>
      <c r="E756" s="1033" t="s">
        <v>28</v>
      </c>
      <c r="F756" s="1044" t="s">
        <v>1326</v>
      </c>
      <c r="G756" s="217" t="s">
        <v>1089</v>
      </c>
      <c r="H756" s="217"/>
      <c r="I756" s="591"/>
      <c r="J756" s="69"/>
      <c r="K756" s="485"/>
      <c r="L756" s="212" t="s">
        <v>32</v>
      </c>
      <c r="M756" s="212" t="s">
        <v>31</v>
      </c>
      <c r="N756" s="215" t="s">
        <v>9</v>
      </c>
      <c r="O756" s="221" t="s">
        <v>29</v>
      </c>
      <c r="P756" s="221" t="s">
        <v>24</v>
      </c>
      <c r="Q756" s="5"/>
      <c r="R756" s="5"/>
      <c r="S756" s="5" t="s">
        <v>24</v>
      </c>
      <c r="T756" s="5"/>
      <c r="U756" s="6"/>
      <c r="V756" s="5"/>
      <c r="W756" s="5"/>
      <c r="X756" s="5"/>
      <c r="Y756" s="221"/>
      <c r="Z756" s="5"/>
      <c r="AA756" s="5"/>
      <c r="AB756" s="80">
        <f t="shared" si="373"/>
        <v>1</v>
      </c>
      <c r="AC756" s="642"/>
      <c r="AD756" s="7"/>
      <c r="AE756" s="7"/>
      <c r="AF756" s="7"/>
      <c r="AG756" s="7"/>
      <c r="AH756" s="7"/>
      <c r="AI756" s="7"/>
      <c r="AJ756" s="7"/>
      <c r="AK756" s="7"/>
      <c r="AL756" s="7"/>
      <c r="AM756" s="7" t="s">
        <v>1404</v>
      </c>
      <c r="AN756" s="7"/>
      <c r="AO756" s="7"/>
      <c r="AP756" s="7"/>
      <c r="AQ756" s="7"/>
      <c r="AR756" s="7"/>
      <c r="AS756" s="7"/>
      <c r="AT756" s="7"/>
      <c r="AU756" s="7"/>
      <c r="AV756" s="55"/>
      <c r="AW756" s="7"/>
      <c r="AX756" s="7"/>
      <c r="AY756" s="7"/>
      <c r="AZ756" s="7"/>
      <c r="BA756" s="7"/>
      <c r="BB756" s="7"/>
      <c r="BC756" s="7"/>
      <c r="BD756" s="7"/>
      <c r="BE756" s="55"/>
      <c r="BF756" s="55"/>
      <c r="BG756" s="55"/>
      <c r="BH756" s="7"/>
      <c r="BI756" s="7"/>
      <c r="BJ756" s="7"/>
      <c r="BK756" s="7"/>
      <c r="BL756" s="781">
        <v>2</v>
      </c>
      <c r="BM756" s="221">
        <v>2</v>
      </c>
      <c r="BN756" s="221">
        <v>1</v>
      </c>
      <c r="BO756" s="221">
        <v>2</v>
      </c>
      <c r="BP756" s="221">
        <v>1</v>
      </c>
      <c r="BQ756" s="221">
        <v>2</v>
      </c>
      <c r="BR756" s="798">
        <v>1</v>
      </c>
      <c r="BS756" s="226">
        <v>2</v>
      </c>
      <c r="BT756" s="221">
        <v>2</v>
      </c>
      <c r="BU756" s="221">
        <v>2</v>
      </c>
      <c r="BV756" s="221">
        <v>2</v>
      </c>
      <c r="BW756" s="798">
        <v>2</v>
      </c>
      <c r="BX756" s="221">
        <v>2</v>
      </c>
      <c r="BY756" s="798">
        <v>2</v>
      </c>
      <c r="BZ756" s="798">
        <v>2</v>
      </c>
      <c r="CA756" s="221">
        <v>2</v>
      </c>
      <c r="CB756" s="221">
        <v>2</v>
      </c>
      <c r="CC756" s="221">
        <v>2</v>
      </c>
      <c r="CD756" s="337">
        <v>2</v>
      </c>
      <c r="CE756" s="221">
        <v>2</v>
      </c>
      <c r="CF756" s="221">
        <v>2</v>
      </c>
      <c r="CG756" s="221">
        <v>2</v>
      </c>
      <c r="CH756" s="221">
        <v>2</v>
      </c>
      <c r="CI756" s="221">
        <v>2</v>
      </c>
      <c r="CJ756" s="337">
        <v>2</v>
      </c>
      <c r="CK756" s="221">
        <v>2</v>
      </c>
      <c r="CL756" s="222">
        <f t="shared" si="363"/>
        <v>23</v>
      </c>
      <c r="CM756" s="237">
        <f t="shared" si="364"/>
        <v>0.88461538461538458</v>
      </c>
      <c r="CN756" s="222">
        <f t="shared" si="365"/>
        <v>3</v>
      </c>
      <c r="CO756" s="237">
        <f t="shared" si="366"/>
        <v>0.11538461538461539</v>
      </c>
      <c r="CP756" s="222">
        <f t="shared" si="367"/>
        <v>0</v>
      </c>
      <c r="CQ756" s="237">
        <f t="shared" si="368"/>
        <v>0</v>
      </c>
      <c r="CR756" s="222">
        <f t="shared" si="369"/>
        <v>0</v>
      </c>
      <c r="CS756" s="237">
        <f t="shared" si="370"/>
        <v>0</v>
      </c>
      <c r="CT756" s="223">
        <f t="shared" si="371"/>
        <v>1.8846153846153846</v>
      </c>
      <c r="CU756" s="223" t="str">
        <f t="shared" si="372"/>
        <v>Đạt mục tiêu</v>
      </c>
      <c r="CV756" s="221"/>
    </row>
    <row r="757" spans="1:100" ht="46.5">
      <c r="A757" s="1036"/>
      <c r="B757" s="1024"/>
      <c r="C757" s="1058"/>
      <c r="D757" s="1024"/>
      <c r="E757" s="1033"/>
      <c r="F757" s="1024"/>
      <c r="G757" s="217" t="s">
        <v>1090</v>
      </c>
      <c r="H757" s="217"/>
      <c r="I757" s="591"/>
      <c r="J757" s="69"/>
      <c r="K757" s="485"/>
      <c r="L757" s="5" t="s">
        <v>32</v>
      </c>
      <c r="M757" s="212" t="s">
        <v>31</v>
      </c>
      <c r="N757" s="215" t="s">
        <v>9</v>
      </c>
      <c r="O757" s="221" t="s">
        <v>29</v>
      </c>
      <c r="P757" s="221" t="s">
        <v>24</v>
      </c>
      <c r="Q757" s="5"/>
      <c r="R757" s="5"/>
      <c r="S757" s="5"/>
      <c r="T757" s="5"/>
      <c r="U757" s="6" t="s">
        <v>24</v>
      </c>
      <c r="V757" s="5"/>
      <c r="W757" s="5"/>
      <c r="X757" s="5"/>
      <c r="Y757" s="221"/>
      <c r="Z757" s="5"/>
      <c r="AA757" s="5"/>
      <c r="AB757" s="80">
        <f t="shared" si="373"/>
        <v>1</v>
      </c>
      <c r="AC757" s="642"/>
      <c r="AD757" s="7"/>
      <c r="AE757" s="7"/>
      <c r="AF757" s="7"/>
      <c r="AG757" s="7" t="s">
        <v>1405</v>
      </c>
      <c r="AH757" s="7" t="s">
        <v>1405</v>
      </c>
      <c r="AI757" s="7" t="s">
        <v>1405</v>
      </c>
      <c r="AJ757" s="7" t="s">
        <v>1405</v>
      </c>
      <c r="AK757" s="7"/>
      <c r="AL757" s="7"/>
      <c r="AM757" s="7"/>
      <c r="AN757" s="7"/>
      <c r="AO757" s="7"/>
      <c r="AP757" s="7"/>
      <c r="AQ757" s="7"/>
      <c r="AR757" s="7"/>
      <c r="AS757" s="7"/>
      <c r="AT757" s="7"/>
      <c r="AU757" s="7"/>
      <c r="AV757" s="55"/>
      <c r="AW757" s="7"/>
      <c r="AX757" s="7"/>
      <c r="AY757" s="7"/>
      <c r="AZ757" s="7"/>
      <c r="BA757" s="7"/>
      <c r="BB757" s="7"/>
      <c r="BC757" s="7"/>
      <c r="BD757" s="7"/>
      <c r="BE757" s="55"/>
      <c r="BF757" s="55"/>
      <c r="BG757" s="55"/>
      <c r="BH757" s="7"/>
      <c r="BI757" s="7"/>
      <c r="BJ757" s="7"/>
      <c r="BK757" s="7"/>
      <c r="BL757" s="781">
        <v>2</v>
      </c>
      <c r="BM757" s="221">
        <v>2</v>
      </c>
      <c r="BN757" s="221">
        <v>2</v>
      </c>
      <c r="BO757" s="221">
        <v>2</v>
      </c>
      <c r="BP757" s="221">
        <v>2</v>
      </c>
      <c r="BQ757" s="221">
        <v>2</v>
      </c>
      <c r="BR757" s="798">
        <v>2</v>
      </c>
      <c r="BS757" s="226">
        <v>2</v>
      </c>
      <c r="BT757" s="221">
        <v>2</v>
      </c>
      <c r="BU757" s="221">
        <v>2</v>
      </c>
      <c r="BV757" s="221">
        <v>2</v>
      </c>
      <c r="BW757" s="798">
        <v>2</v>
      </c>
      <c r="BX757" s="221">
        <v>2</v>
      </c>
      <c r="BY757" s="798">
        <v>2</v>
      </c>
      <c r="BZ757" s="798">
        <v>2</v>
      </c>
      <c r="CA757" s="221">
        <v>2</v>
      </c>
      <c r="CB757" s="221">
        <v>2</v>
      </c>
      <c r="CC757" s="221">
        <v>2</v>
      </c>
      <c r="CD757" s="337">
        <v>2</v>
      </c>
      <c r="CE757" s="221">
        <v>2</v>
      </c>
      <c r="CF757" s="221">
        <v>2</v>
      </c>
      <c r="CG757" s="221">
        <v>2</v>
      </c>
      <c r="CH757" s="221">
        <v>2</v>
      </c>
      <c r="CI757" s="221">
        <v>1</v>
      </c>
      <c r="CJ757" s="337">
        <v>2</v>
      </c>
      <c r="CK757" s="221">
        <v>2</v>
      </c>
      <c r="CL757" s="222">
        <f t="shared" si="363"/>
        <v>25</v>
      </c>
      <c r="CM757" s="237">
        <f t="shared" si="364"/>
        <v>0.96153846153846156</v>
      </c>
      <c r="CN757" s="222">
        <f t="shared" si="365"/>
        <v>1</v>
      </c>
      <c r="CO757" s="237">
        <f t="shared" si="366"/>
        <v>3.8461538461538464E-2</v>
      </c>
      <c r="CP757" s="222">
        <f t="shared" si="367"/>
        <v>0</v>
      </c>
      <c r="CQ757" s="237">
        <f t="shared" si="368"/>
        <v>0</v>
      </c>
      <c r="CR757" s="222">
        <f t="shared" si="369"/>
        <v>0</v>
      </c>
      <c r="CS757" s="237">
        <f t="shared" si="370"/>
        <v>0</v>
      </c>
      <c r="CT757" s="223">
        <f t="shared" si="371"/>
        <v>1.9615384615384615</v>
      </c>
      <c r="CU757" s="223" t="str">
        <f t="shared" si="372"/>
        <v>Đạt mục tiêu</v>
      </c>
      <c r="CV757" s="221"/>
    </row>
    <row r="758" spans="1:100" ht="46.5">
      <c r="A758" s="1036"/>
      <c r="B758" s="1024"/>
      <c r="C758" s="1058"/>
      <c r="D758" s="1024"/>
      <c r="E758" s="1033"/>
      <c r="F758" s="1024"/>
      <c r="G758" s="217" t="s">
        <v>1091</v>
      </c>
      <c r="H758" s="217"/>
      <c r="I758" s="591"/>
      <c r="J758" s="69"/>
      <c r="K758" s="485"/>
      <c r="L758" s="212" t="s">
        <v>32</v>
      </c>
      <c r="M758" s="212" t="s">
        <v>31</v>
      </c>
      <c r="N758" s="215" t="s">
        <v>9</v>
      </c>
      <c r="O758" s="221" t="s">
        <v>29</v>
      </c>
      <c r="P758" s="221" t="s">
        <v>24</v>
      </c>
      <c r="Q758" s="5"/>
      <c r="R758" s="5"/>
      <c r="S758" s="5" t="s">
        <v>24</v>
      </c>
      <c r="T758" s="5"/>
      <c r="U758" s="6"/>
      <c r="V758" s="5"/>
      <c r="W758" s="5"/>
      <c r="X758" s="5"/>
      <c r="Y758" s="221"/>
      <c r="Z758" s="5"/>
      <c r="AA758" s="5"/>
      <c r="AB758" s="80">
        <f t="shared" si="373"/>
        <v>1</v>
      </c>
      <c r="AC758" s="642"/>
      <c r="AD758" s="7"/>
      <c r="AE758" s="7"/>
      <c r="AF758" s="7"/>
      <c r="AG758" s="7"/>
      <c r="AH758" s="7"/>
      <c r="AI758" s="7"/>
      <c r="AJ758" s="7"/>
      <c r="AK758" s="7"/>
      <c r="AL758" s="7" t="s">
        <v>1404</v>
      </c>
      <c r="AM758" s="7"/>
      <c r="AN758" s="7"/>
      <c r="AO758" s="7"/>
      <c r="AP758" s="7"/>
      <c r="AQ758" s="7"/>
      <c r="AR758" s="7"/>
      <c r="AS758" s="7"/>
      <c r="AT758" s="7"/>
      <c r="AU758" s="7"/>
      <c r="AV758" s="55"/>
      <c r="AW758" s="7"/>
      <c r="AX758" s="7"/>
      <c r="AY758" s="7"/>
      <c r="AZ758" s="7"/>
      <c r="BA758" s="7"/>
      <c r="BB758" s="7"/>
      <c r="BC758" s="7"/>
      <c r="BD758" s="7"/>
      <c r="BE758" s="55"/>
      <c r="BF758" s="55"/>
      <c r="BG758" s="55"/>
      <c r="BH758" s="7"/>
      <c r="BI758" s="7"/>
      <c r="BJ758" s="7"/>
      <c r="BK758" s="7"/>
      <c r="BL758" s="781">
        <v>2</v>
      </c>
      <c r="BM758" s="221">
        <v>2</v>
      </c>
      <c r="BN758" s="221">
        <v>2</v>
      </c>
      <c r="BO758" s="221">
        <v>2</v>
      </c>
      <c r="BP758" s="221">
        <v>2</v>
      </c>
      <c r="BQ758" s="221">
        <v>2</v>
      </c>
      <c r="BR758" s="798">
        <v>2</v>
      </c>
      <c r="BS758" s="226">
        <v>2</v>
      </c>
      <c r="BT758" s="221">
        <v>2</v>
      </c>
      <c r="BU758" s="221">
        <v>2</v>
      </c>
      <c r="BV758" s="221">
        <v>2</v>
      </c>
      <c r="BW758" s="798">
        <v>2</v>
      </c>
      <c r="BX758" s="221">
        <v>1</v>
      </c>
      <c r="BY758" s="798">
        <v>2</v>
      </c>
      <c r="BZ758" s="798">
        <v>2</v>
      </c>
      <c r="CA758" s="221">
        <v>2</v>
      </c>
      <c r="CB758" s="221">
        <v>2</v>
      </c>
      <c r="CC758" s="221">
        <v>1</v>
      </c>
      <c r="CD758" s="337">
        <v>2</v>
      </c>
      <c r="CE758" s="221">
        <v>2</v>
      </c>
      <c r="CF758" s="221">
        <v>2</v>
      </c>
      <c r="CG758" s="221">
        <v>2</v>
      </c>
      <c r="CH758" s="221">
        <v>2</v>
      </c>
      <c r="CI758" s="221">
        <v>2</v>
      </c>
      <c r="CJ758" s="337">
        <v>2</v>
      </c>
      <c r="CK758" s="221">
        <v>2</v>
      </c>
      <c r="CL758" s="222">
        <f t="shared" si="363"/>
        <v>24</v>
      </c>
      <c r="CM758" s="237">
        <f t="shared" si="364"/>
        <v>0.92307692307692313</v>
      </c>
      <c r="CN758" s="222">
        <f t="shared" si="365"/>
        <v>2</v>
      </c>
      <c r="CO758" s="237">
        <f t="shared" si="366"/>
        <v>7.6923076923076927E-2</v>
      </c>
      <c r="CP758" s="222">
        <f t="shared" si="367"/>
        <v>0</v>
      </c>
      <c r="CQ758" s="237">
        <f t="shared" si="368"/>
        <v>0</v>
      </c>
      <c r="CR758" s="222">
        <f t="shared" si="369"/>
        <v>0</v>
      </c>
      <c r="CS758" s="237">
        <f t="shared" si="370"/>
        <v>0</v>
      </c>
      <c r="CT758" s="223">
        <f t="shared" si="371"/>
        <v>1.9230769230769231</v>
      </c>
      <c r="CU758" s="223" t="str">
        <f t="shared" si="372"/>
        <v>Đạt mục tiêu</v>
      </c>
      <c r="CV758" s="221"/>
    </row>
    <row r="759" spans="1:100" ht="72">
      <c r="A759" s="1036"/>
      <c r="B759" s="1024"/>
      <c r="C759" s="1058"/>
      <c r="D759" s="1024"/>
      <c r="E759" s="1033"/>
      <c r="F759" s="1024"/>
      <c r="G759" s="220" t="s">
        <v>1571</v>
      </c>
      <c r="H759" s="220"/>
      <c r="I759" s="601"/>
      <c r="J759" s="69"/>
      <c r="K759" s="468" t="s">
        <v>1713</v>
      </c>
      <c r="L759" s="5" t="s">
        <v>32</v>
      </c>
      <c r="M759" s="212" t="s">
        <v>31</v>
      </c>
      <c r="N759" s="215" t="s">
        <v>9</v>
      </c>
      <c r="O759" s="221" t="s">
        <v>29</v>
      </c>
      <c r="P759" s="221" t="s">
        <v>24</v>
      </c>
      <c r="Q759" s="5"/>
      <c r="R759" s="5"/>
      <c r="S759" s="5"/>
      <c r="T759" s="5"/>
      <c r="U759" s="6"/>
      <c r="V759" s="5"/>
      <c r="W759" s="5"/>
      <c r="X759" s="5"/>
      <c r="Y759" s="221"/>
      <c r="Z759" s="5" t="s">
        <v>24</v>
      </c>
      <c r="AA759" s="5"/>
      <c r="AB759" s="80">
        <f t="shared" si="373"/>
        <v>1</v>
      </c>
      <c r="AC759" s="642"/>
      <c r="AD759" s="7"/>
      <c r="AE759" s="7"/>
      <c r="AF759" s="7"/>
      <c r="AG759" s="7"/>
      <c r="AH759" s="7"/>
      <c r="AI759" s="7"/>
      <c r="AJ759" s="7"/>
      <c r="AK759" s="7"/>
      <c r="AL759" s="7"/>
      <c r="AM759" s="7"/>
      <c r="AN759" s="7"/>
      <c r="AO759" s="7"/>
      <c r="AP759" s="7"/>
      <c r="AQ759" s="7"/>
      <c r="AR759" s="7"/>
      <c r="AS759" s="7"/>
      <c r="AT759" s="7"/>
      <c r="AU759" s="7"/>
      <c r="AV759" s="55"/>
      <c r="AW759" s="7"/>
      <c r="AX759" s="7"/>
      <c r="AY759" s="7"/>
      <c r="AZ759" s="7"/>
      <c r="BA759" s="7"/>
      <c r="BB759" s="7"/>
      <c r="BC759" s="7"/>
      <c r="BD759" s="7"/>
      <c r="BE759" s="55"/>
      <c r="BF759" s="55"/>
      <c r="BG759" s="55"/>
      <c r="BH759" s="7"/>
      <c r="BI759" s="7" t="s">
        <v>1316</v>
      </c>
      <c r="BJ759" s="7"/>
      <c r="BK759" s="7"/>
      <c r="BL759" s="781">
        <v>2</v>
      </c>
      <c r="BM759" s="221">
        <v>2</v>
      </c>
      <c r="BN759" s="221">
        <v>2</v>
      </c>
      <c r="BO759" s="221">
        <v>2</v>
      </c>
      <c r="BP759" s="221">
        <v>2</v>
      </c>
      <c r="BQ759" s="221">
        <v>2</v>
      </c>
      <c r="BR759" s="798">
        <v>2</v>
      </c>
      <c r="BS759" s="226">
        <v>2</v>
      </c>
      <c r="BT759" s="221">
        <v>2</v>
      </c>
      <c r="BU759" s="221">
        <v>2</v>
      </c>
      <c r="BV759" s="221">
        <v>2</v>
      </c>
      <c r="BW759" s="798">
        <v>2</v>
      </c>
      <c r="BX759" s="221">
        <v>2</v>
      </c>
      <c r="BY759" s="798">
        <v>2</v>
      </c>
      <c r="BZ759" s="798">
        <v>2</v>
      </c>
      <c r="CA759" s="221">
        <v>2</v>
      </c>
      <c r="CB759" s="221">
        <v>2</v>
      </c>
      <c r="CC759" s="221">
        <v>1</v>
      </c>
      <c r="CD759" s="337">
        <v>2</v>
      </c>
      <c r="CE759" s="221">
        <v>2</v>
      </c>
      <c r="CF759" s="221">
        <v>2</v>
      </c>
      <c r="CG759" s="221">
        <v>2</v>
      </c>
      <c r="CH759" s="221">
        <v>2</v>
      </c>
      <c r="CI759" s="221">
        <v>2</v>
      </c>
      <c r="CJ759" s="337">
        <v>2</v>
      </c>
      <c r="CK759" s="221">
        <v>2</v>
      </c>
      <c r="CL759" s="222">
        <f t="shared" si="363"/>
        <v>25</v>
      </c>
      <c r="CM759" s="237">
        <f t="shared" si="364"/>
        <v>0.96153846153846156</v>
      </c>
      <c r="CN759" s="222">
        <f t="shared" si="365"/>
        <v>1</v>
      </c>
      <c r="CO759" s="237">
        <f t="shared" si="366"/>
        <v>3.8461538461538464E-2</v>
      </c>
      <c r="CP759" s="222">
        <f t="shared" si="367"/>
        <v>0</v>
      </c>
      <c r="CQ759" s="237">
        <f t="shared" si="368"/>
        <v>0</v>
      </c>
      <c r="CR759" s="222">
        <f t="shared" si="369"/>
        <v>0</v>
      </c>
      <c r="CS759" s="237">
        <f t="shared" si="370"/>
        <v>0</v>
      </c>
      <c r="CT759" s="223">
        <f t="shared" si="371"/>
        <v>1.9615384615384615</v>
      </c>
      <c r="CU759" s="223" t="str">
        <f t="shared" si="372"/>
        <v>Đạt mục tiêu</v>
      </c>
      <c r="CV759" s="221"/>
    </row>
    <row r="760" spans="1:100" ht="46.5">
      <c r="A760" s="1036"/>
      <c r="B760" s="1024"/>
      <c r="C760" s="1058"/>
      <c r="D760" s="1024"/>
      <c r="E760" s="1033"/>
      <c r="F760" s="1024"/>
      <c r="G760" s="220" t="s">
        <v>1325</v>
      </c>
      <c r="H760" s="220"/>
      <c r="I760" s="601"/>
      <c r="J760" s="69"/>
      <c r="K760" s="485"/>
      <c r="L760" s="212" t="s">
        <v>32</v>
      </c>
      <c r="M760" s="212" t="s">
        <v>31</v>
      </c>
      <c r="N760" s="215" t="s">
        <v>9</v>
      </c>
      <c r="O760" s="221" t="s">
        <v>29</v>
      </c>
      <c r="P760" s="221" t="s">
        <v>24</v>
      </c>
      <c r="Q760" s="5"/>
      <c r="R760" s="5"/>
      <c r="S760" s="5"/>
      <c r="T760" s="5"/>
      <c r="U760" s="6"/>
      <c r="V760" s="5"/>
      <c r="W760" s="5"/>
      <c r="X760" s="5"/>
      <c r="Y760" s="221"/>
      <c r="Z760" s="5" t="s">
        <v>24</v>
      </c>
      <c r="AA760" s="5"/>
      <c r="AB760" s="80">
        <f t="shared" si="373"/>
        <v>1</v>
      </c>
      <c r="AC760" s="642"/>
      <c r="AD760" s="7"/>
      <c r="AE760" s="7"/>
      <c r="AF760" s="7" t="s">
        <v>1318</v>
      </c>
      <c r="AG760" s="7"/>
      <c r="AH760" s="7"/>
      <c r="AI760" s="7"/>
      <c r="AJ760" s="7"/>
      <c r="AK760" s="7"/>
      <c r="AL760" s="7"/>
      <c r="AM760" s="7"/>
      <c r="AN760" s="7"/>
      <c r="AO760" s="7"/>
      <c r="AP760" s="7"/>
      <c r="AQ760" s="7"/>
      <c r="AR760" s="7"/>
      <c r="AS760" s="7"/>
      <c r="AT760" s="7"/>
      <c r="AU760" s="7"/>
      <c r="AV760" s="55"/>
      <c r="AW760" s="7"/>
      <c r="AX760" s="7"/>
      <c r="AY760" s="7"/>
      <c r="AZ760" s="7"/>
      <c r="BA760" s="7"/>
      <c r="BB760" s="7"/>
      <c r="BC760" s="7"/>
      <c r="BD760" s="7"/>
      <c r="BE760" s="55"/>
      <c r="BF760" s="55"/>
      <c r="BG760" s="55"/>
      <c r="BH760" s="7"/>
      <c r="BI760" s="7"/>
      <c r="BJ760" s="7"/>
      <c r="BK760" s="7"/>
      <c r="BL760" s="781">
        <v>2</v>
      </c>
      <c r="BM760" s="221">
        <v>2</v>
      </c>
      <c r="BN760" s="221">
        <v>2</v>
      </c>
      <c r="BO760" s="221">
        <v>2</v>
      </c>
      <c r="BP760" s="221">
        <v>2</v>
      </c>
      <c r="BQ760" s="221">
        <v>2</v>
      </c>
      <c r="BR760" s="798">
        <v>2</v>
      </c>
      <c r="BS760" s="226">
        <v>2</v>
      </c>
      <c r="BT760" s="221">
        <v>2</v>
      </c>
      <c r="BU760" s="221">
        <v>2</v>
      </c>
      <c r="BV760" s="221">
        <v>2</v>
      </c>
      <c r="BW760" s="798">
        <v>2</v>
      </c>
      <c r="BX760" s="221">
        <v>2</v>
      </c>
      <c r="BY760" s="798">
        <v>2</v>
      </c>
      <c r="BZ760" s="798">
        <v>2</v>
      </c>
      <c r="CA760" s="221">
        <v>2</v>
      </c>
      <c r="CB760" s="221">
        <v>2</v>
      </c>
      <c r="CC760" s="221">
        <v>2</v>
      </c>
      <c r="CD760" s="337">
        <v>2</v>
      </c>
      <c r="CE760" s="221">
        <v>2</v>
      </c>
      <c r="CF760" s="221">
        <v>2</v>
      </c>
      <c r="CG760" s="221">
        <v>2</v>
      </c>
      <c r="CH760" s="221">
        <v>2</v>
      </c>
      <c r="CI760" s="221">
        <v>2</v>
      </c>
      <c r="CJ760" s="337">
        <v>2</v>
      </c>
      <c r="CK760" s="221">
        <v>2</v>
      </c>
      <c r="CL760" s="222">
        <f t="shared" si="363"/>
        <v>26</v>
      </c>
      <c r="CM760" s="237">
        <f t="shared" si="364"/>
        <v>1</v>
      </c>
      <c r="CN760" s="222">
        <f t="shared" si="365"/>
        <v>0</v>
      </c>
      <c r="CO760" s="237">
        <f t="shared" si="366"/>
        <v>0</v>
      </c>
      <c r="CP760" s="222">
        <f t="shared" si="367"/>
        <v>0</v>
      </c>
      <c r="CQ760" s="237">
        <f t="shared" si="368"/>
        <v>0</v>
      </c>
      <c r="CR760" s="222">
        <f t="shared" si="369"/>
        <v>0</v>
      </c>
      <c r="CS760" s="237">
        <f t="shared" si="370"/>
        <v>0</v>
      </c>
      <c r="CT760" s="223">
        <f t="shared" si="371"/>
        <v>2</v>
      </c>
      <c r="CU760" s="223" t="str">
        <f t="shared" si="372"/>
        <v>Đạt mục tiêu</v>
      </c>
      <c r="CV760" s="221"/>
    </row>
    <row r="761" spans="1:100" s="1" customFormat="1" ht="124">
      <c r="A761" s="227">
        <v>213</v>
      </c>
      <c r="B761" s="217" t="s">
        <v>530</v>
      </c>
      <c r="C761" s="215" t="s">
        <v>28</v>
      </c>
      <c r="D761" s="217" t="s">
        <v>80</v>
      </c>
      <c r="E761" s="215" t="s">
        <v>35</v>
      </c>
      <c r="F761" s="217" t="s">
        <v>80</v>
      </c>
      <c r="G761" s="217" t="s">
        <v>362</v>
      </c>
      <c r="H761" s="217"/>
      <c r="I761" s="591"/>
      <c r="J761" s="212"/>
      <c r="K761" s="465"/>
      <c r="L761" s="5" t="s">
        <v>32</v>
      </c>
      <c r="M761" s="212" t="s">
        <v>31</v>
      </c>
      <c r="N761" s="215" t="s">
        <v>9</v>
      </c>
      <c r="O761" s="221" t="s">
        <v>29</v>
      </c>
      <c r="P761" s="221" t="s">
        <v>24</v>
      </c>
      <c r="Q761" s="5"/>
      <c r="R761" s="5"/>
      <c r="S761" s="5"/>
      <c r="T761" s="5"/>
      <c r="U761" s="6"/>
      <c r="V761" s="5"/>
      <c r="W761" s="5"/>
      <c r="X761" s="5" t="s">
        <v>24</v>
      </c>
      <c r="Y761" s="5"/>
      <c r="Z761" s="5"/>
      <c r="AA761" s="5"/>
      <c r="AB761" s="80">
        <f t="shared" si="373"/>
        <v>1</v>
      </c>
      <c r="AC761" s="642"/>
      <c r="AD761" s="7"/>
      <c r="AE761" s="7"/>
      <c r="AF761" s="7"/>
      <c r="AG761" s="7"/>
      <c r="AH761" s="7"/>
      <c r="AI761" s="7"/>
      <c r="AJ761" s="7"/>
      <c r="AK761" s="7"/>
      <c r="AL761" s="7"/>
      <c r="AM761" s="7"/>
      <c r="AN761" s="7"/>
      <c r="AO761" s="7"/>
      <c r="AP761" s="7"/>
      <c r="AQ761" s="7"/>
      <c r="AR761" s="7"/>
      <c r="AS761" s="7"/>
      <c r="AT761" s="7"/>
      <c r="AU761" s="7"/>
      <c r="AV761" s="55"/>
      <c r="AW761" s="55"/>
      <c r="AX761" s="55"/>
      <c r="AY761" s="55"/>
      <c r="AZ761" s="55"/>
      <c r="BA761" s="55" t="s">
        <v>1316</v>
      </c>
      <c r="BB761" s="55" t="s">
        <v>1316</v>
      </c>
      <c r="BC761" s="55" t="s">
        <v>1316</v>
      </c>
      <c r="BD761" s="55" t="s">
        <v>1316</v>
      </c>
      <c r="BE761" s="7"/>
      <c r="BF761" s="7"/>
      <c r="BG761" s="7"/>
      <c r="BH761" s="7"/>
      <c r="BI761" s="7"/>
      <c r="BJ761" s="7"/>
      <c r="BK761" s="7"/>
      <c r="BL761" s="781">
        <v>2</v>
      </c>
      <c r="BM761" s="221">
        <v>2</v>
      </c>
      <c r="BN761" s="221">
        <v>2</v>
      </c>
      <c r="BO761" s="221">
        <v>2</v>
      </c>
      <c r="BP761" s="221">
        <v>1</v>
      </c>
      <c r="BQ761" s="221">
        <v>2</v>
      </c>
      <c r="BR761" s="798">
        <v>2</v>
      </c>
      <c r="BS761" s="226">
        <v>2</v>
      </c>
      <c r="BT761" s="221">
        <v>2</v>
      </c>
      <c r="BU761" s="221">
        <v>2</v>
      </c>
      <c r="BV761" s="221">
        <v>2</v>
      </c>
      <c r="BW761" s="798">
        <v>2</v>
      </c>
      <c r="BX761" s="221">
        <v>2</v>
      </c>
      <c r="BY761" s="798">
        <v>1</v>
      </c>
      <c r="BZ761" s="798">
        <v>2</v>
      </c>
      <c r="CA761" s="221">
        <v>2</v>
      </c>
      <c r="CB761" s="221">
        <v>2</v>
      </c>
      <c r="CC761" s="221">
        <v>2</v>
      </c>
      <c r="CD761" s="337">
        <v>2</v>
      </c>
      <c r="CE761" s="221">
        <v>2</v>
      </c>
      <c r="CF761" s="221">
        <v>2</v>
      </c>
      <c r="CG761" s="221">
        <v>2</v>
      </c>
      <c r="CH761" s="221">
        <v>2</v>
      </c>
      <c r="CI761" s="221">
        <v>2</v>
      </c>
      <c r="CJ761" s="337">
        <v>1</v>
      </c>
      <c r="CK761" s="221">
        <v>2</v>
      </c>
      <c r="CL761" s="222">
        <f t="shared" si="363"/>
        <v>23</v>
      </c>
      <c r="CM761" s="237">
        <f t="shared" si="364"/>
        <v>0.88461538461538458</v>
      </c>
      <c r="CN761" s="222">
        <f t="shared" si="365"/>
        <v>3</v>
      </c>
      <c r="CO761" s="237">
        <f t="shared" si="366"/>
        <v>0.11538461538461539</v>
      </c>
      <c r="CP761" s="222">
        <f t="shared" si="367"/>
        <v>0</v>
      </c>
      <c r="CQ761" s="237">
        <f t="shared" si="368"/>
        <v>0</v>
      </c>
      <c r="CR761" s="222">
        <f t="shared" si="369"/>
        <v>0</v>
      </c>
      <c r="CS761" s="237">
        <f t="shared" si="370"/>
        <v>0</v>
      </c>
      <c r="CT761" s="223">
        <f t="shared" si="371"/>
        <v>1.8846153846153846</v>
      </c>
      <c r="CU761" s="223" t="str">
        <f t="shared" si="372"/>
        <v>Đạt mục tiêu</v>
      </c>
      <c r="CV761" s="5"/>
    </row>
    <row r="762" spans="1:100" s="1" customFormat="1" ht="62">
      <c r="A762" s="1036">
        <v>214</v>
      </c>
      <c r="B762" s="1076" t="s">
        <v>1386</v>
      </c>
      <c r="C762" s="1078" t="s">
        <v>41</v>
      </c>
      <c r="D762" s="1077" t="s">
        <v>673</v>
      </c>
      <c r="E762" s="1078" t="s">
        <v>41</v>
      </c>
      <c r="F762" s="145" t="s">
        <v>1385</v>
      </c>
      <c r="G762" s="145" t="s">
        <v>1406</v>
      </c>
      <c r="H762" s="145"/>
      <c r="I762" s="610"/>
      <c r="J762" s="38"/>
      <c r="K762" s="484"/>
      <c r="L762" s="227" t="s">
        <v>32</v>
      </c>
      <c r="M762" s="212" t="s">
        <v>31</v>
      </c>
      <c r="N762" s="215" t="s">
        <v>9</v>
      </c>
      <c r="O762" s="221" t="s">
        <v>29</v>
      </c>
      <c r="P762" s="221" t="s">
        <v>24</v>
      </c>
      <c r="Q762" s="5" t="s">
        <v>24</v>
      </c>
      <c r="R762" s="5"/>
      <c r="S762" s="5"/>
      <c r="T762" s="5"/>
      <c r="U762" s="6"/>
      <c r="V762" s="5"/>
      <c r="W762" s="5"/>
      <c r="X762" s="5"/>
      <c r="Y762" s="5"/>
      <c r="Z762" s="5"/>
      <c r="AA762" s="5"/>
      <c r="AB762" s="80">
        <f t="shared" si="373"/>
        <v>1</v>
      </c>
      <c r="AC762" s="565" t="s">
        <v>1318</v>
      </c>
      <c r="AD762" s="5"/>
      <c r="AE762" s="5"/>
      <c r="AF762" s="5"/>
      <c r="AG762" s="7"/>
      <c r="AH762" s="7"/>
      <c r="AI762" s="7"/>
      <c r="AJ762" s="7"/>
      <c r="AK762" s="7"/>
      <c r="AL762" s="7"/>
      <c r="AM762" s="7"/>
      <c r="AN762" s="7"/>
      <c r="AO762" s="7"/>
      <c r="AP762" s="7"/>
      <c r="AQ762" s="7"/>
      <c r="AR762" s="7"/>
      <c r="AS762" s="7"/>
      <c r="AT762" s="7"/>
      <c r="AU762" s="7"/>
      <c r="AV762" s="55"/>
      <c r="AW762" s="55"/>
      <c r="AX762" s="55"/>
      <c r="AY762" s="55"/>
      <c r="AZ762" s="55"/>
      <c r="BA762" s="55"/>
      <c r="BB762" s="55"/>
      <c r="BC762" s="55"/>
      <c r="BD762" s="55"/>
      <c r="BE762" s="7"/>
      <c r="BF762" s="7"/>
      <c r="BG762" s="7"/>
      <c r="BH762" s="7"/>
      <c r="BI762" s="7"/>
      <c r="BJ762" s="7"/>
      <c r="BK762" s="7"/>
      <c r="BL762" s="781">
        <v>2</v>
      </c>
      <c r="BM762" s="221">
        <v>2</v>
      </c>
      <c r="BN762" s="221">
        <v>2</v>
      </c>
      <c r="BO762" s="221">
        <v>2</v>
      </c>
      <c r="BP762" s="221">
        <v>2</v>
      </c>
      <c r="BQ762" s="221">
        <v>2</v>
      </c>
      <c r="BR762" s="798">
        <v>2</v>
      </c>
      <c r="BS762" s="226">
        <v>2</v>
      </c>
      <c r="BT762" s="221">
        <v>2</v>
      </c>
      <c r="BU762" s="221">
        <v>2</v>
      </c>
      <c r="BV762" s="221">
        <v>2</v>
      </c>
      <c r="BW762" s="798">
        <v>2</v>
      </c>
      <c r="BX762" s="221">
        <v>2</v>
      </c>
      <c r="BY762" s="798">
        <v>2</v>
      </c>
      <c r="BZ762" s="798">
        <v>2</v>
      </c>
      <c r="CA762" s="221">
        <v>2</v>
      </c>
      <c r="CB762" s="221">
        <v>2</v>
      </c>
      <c r="CC762" s="221">
        <v>1</v>
      </c>
      <c r="CD762" s="337">
        <v>2</v>
      </c>
      <c r="CE762" s="221">
        <v>2</v>
      </c>
      <c r="CF762" s="221">
        <v>2</v>
      </c>
      <c r="CG762" s="221">
        <v>2</v>
      </c>
      <c r="CH762" s="221">
        <v>2</v>
      </c>
      <c r="CI762" s="221">
        <v>2</v>
      </c>
      <c r="CJ762" s="337">
        <v>2</v>
      </c>
      <c r="CK762" s="221">
        <v>2</v>
      </c>
      <c r="CL762" s="222">
        <f t="shared" si="363"/>
        <v>25</v>
      </c>
      <c r="CM762" s="237">
        <f t="shared" si="364"/>
        <v>0.96153846153846156</v>
      </c>
      <c r="CN762" s="222">
        <f t="shared" si="365"/>
        <v>1</v>
      </c>
      <c r="CO762" s="237">
        <f t="shared" si="366"/>
        <v>3.8461538461538464E-2</v>
      </c>
      <c r="CP762" s="222">
        <f t="shared" si="367"/>
        <v>0</v>
      </c>
      <c r="CQ762" s="237">
        <f t="shared" si="368"/>
        <v>0</v>
      </c>
      <c r="CR762" s="222">
        <f t="shared" si="369"/>
        <v>0</v>
      </c>
      <c r="CS762" s="237">
        <f t="shared" si="370"/>
        <v>0</v>
      </c>
      <c r="CT762" s="223">
        <f t="shared" si="371"/>
        <v>1.9615384615384615</v>
      </c>
      <c r="CU762" s="223" t="str">
        <f t="shared" si="372"/>
        <v>Đạt mục tiêu</v>
      </c>
      <c r="CV762" s="5"/>
    </row>
    <row r="763" spans="1:100" s="1" customFormat="1" ht="62">
      <c r="A763" s="1036"/>
      <c r="B763" s="1077"/>
      <c r="C763" s="1078"/>
      <c r="D763" s="1077"/>
      <c r="E763" s="1078"/>
      <c r="F763" s="1076" t="s">
        <v>1388</v>
      </c>
      <c r="G763" s="145" t="s">
        <v>1426</v>
      </c>
      <c r="H763" s="145"/>
      <c r="I763" s="610"/>
      <c r="J763" s="38"/>
      <c r="K763" s="484"/>
      <c r="L763" s="227" t="s">
        <v>32</v>
      </c>
      <c r="M763" s="212" t="s">
        <v>31</v>
      </c>
      <c r="N763" s="215" t="s">
        <v>9</v>
      </c>
      <c r="O763" s="221" t="s">
        <v>29</v>
      </c>
      <c r="P763" s="221" t="s">
        <v>24</v>
      </c>
      <c r="Q763" s="5" t="s">
        <v>24</v>
      </c>
      <c r="R763" s="5"/>
      <c r="S763" s="5"/>
      <c r="T763" s="5"/>
      <c r="U763" s="6"/>
      <c r="V763" s="5"/>
      <c r="W763" s="5"/>
      <c r="X763" s="5"/>
      <c r="Y763" s="5"/>
      <c r="Z763" s="5"/>
      <c r="AA763" s="5"/>
      <c r="AB763" s="80">
        <f t="shared" si="373"/>
        <v>1</v>
      </c>
      <c r="AC763" s="565"/>
      <c r="AD763" s="5" t="s">
        <v>1318</v>
      </c>
      <c r="AE763" s="5"/>
      <c r="AF763" s="5"/>
      <c r="AG763" s="7"/>
      <c r="AH763" s="7"/>
      <c r="AI763" s="7"/>
      <c r="AJ763" s="7"/>
      <c r="AK763" s="7"/>
      <c r="AL763" s="7"/>
      <c r="AM763" s="7"/>
      <c r="AN763" s="7"/>
      <c r="AO763" s="7"/>
      <c r="AP763" s="7"/>
      <c r="AQ763" s="7"/>
      <c r="AR763" s="7"/>
      <c r="AS763" s="7"/>
      <c r="AT763" s="7"/>
      <c r="AU763" s="7"/>
      <c r="AV763" s="55"/>
      <c r="AW763" s="55"/>
      <c r="AX763" s="55"/>
      <c r="AY763" s="55"/>
      <c r="AZ763" s="55"/>
      <c r="BA763" s="55"/>
      <c r="BB763" s="55"/>
      <c r="BC763" s="55"/>
      <c r="BD763" s="55"/>
      <c r="BE763" s="7"/>
      <c r="BF763" s="7"/>
      <c r="BG763" s="7"/>
      <c r="BH763" s="7"/>
      <c r="BI763" s="7"/>
      <c r="BJ763" s="7"/>
      <c r="BK763" s="7"/>
      <c r="BL763" s="781">
        <v>2</v>
      </c>
      <c r="BM763" s="221">
        <v>2</v>
      </c>
      <c r="BN763" s="221">
        <v>2</v>
      </c>
      <c r="BO763" s="221">
        <v>2</v>
      </c>
      <c r="BP763" s="221">
        <v>2</v>
      </c>
      <c r="BQ763" s="221">
        <v>1</v>
      </c>
      <c r="BR763" s="798">
        <v>2</v>
      </c>
      <c r="BS763" s="226">
        <v>2</v>
      </c>
      <c r="BT763" s="221">
        <v>2</v>
      </c>
      <c r="BU763" s="221">
        <v>2</v>
      </c>
      <c r="BV763" s="221">
        <v>2</v>
      </c>
      <c r="BW763" s="798">
        <v>2</v>
      </c>
      <c r="BX763" s="221">
        <v>1</v>
      </c>
      <c r="BY763" s="798">
        <v>2</v>
      </c>
      <c r="BZ763" s="798">
        <v>2</v>
      </c>
      <c r="CA763" s="221">
        <v>2</v>
      </c>
      <c r="CB763" s="221">
        <v>2</v>
      </c>
      <c r="CC763" s="221">
        <v>1</v>
      </c>
      <c r="CD763" s="337">
        <v>2</v>
      </c>
      <c r="CE763" s="221">
        <v>2</v>
      </c>
      <c r="CF763" s="221">
        <v>2</v>
      </c>
      <c r="CG763" s="221">
        <v>2</v>
      </c>
      <c r="CH763" s="221">
        <v>2</v>
      </c>
      <c r="CI763" s="221">
        <v>2</v>
      </c>
      <c r="CJ763" s="337">
        <v>2</v>
      </c>
      <c r="CK763" s="221">
        <v>2</v>
      </c>
      <c r="CL763" s="222">
        <f t="shared" si="363"/>
        <v>23</v>
      </c>
      <c r="CM763" s="237">
        <f t="shared" si="364"/>
        <v>0.88461538461538458</v>
      </c>
      <c r="CN763" s="222">
        <f t="shared" si="365"/>
        <v>3</v>
      </c>
      <c r="CO763" s="237">
        <f t="shared" si="366"/>
        <v>0.11538461538461539</v>
      </c>
      <c r="CP763" s="222">
        <f t="shared" si="367"/>
        <v>0</v>
      </c>
      <c r="CQ763" s="237">
        <f t="shared" si="368"/>
        <v>0</v>
      </c>
      <c r="CR763" s="222">
        <f t="shared" si="369"/>
        <v>0</v>
      </c>
      <c r="CS763" s="237">
        <f t="shared" si="370"/>
        <v>0</v>
      </c>
      <c r="CT763" s="223">
        <f t="shared" si="371"/>
        <v>1.8846153846153846</v>
      </c>
      <c r="CU763" s="223" t="str">
        <f t="shared" si="372"/>
        <v>Đạt mục tiêu</v>
      </c>
      <c r="CV763" s="5"/>
    </row>
    <row r="764" spans="1:100" s="1" customFormat="1" ht="46.5">
      <c r="A764" s="1036"/>
      <c r="B764" s="1077"/>
      <c r="C764" s="1078"/>
      <c r="D764" s="1077"/>
      <c r="E764" s="1078"/>
      <c r="F764" s="1077"/>
      <c r="G764" s="145" t="s">
        <v>1387</v>
      </c>
      <c r="H764" s="145"/>
      <c r="I764" s="610"/>
      <c r="J764" s="38"/>
      <c r="K764" s="484"/>
      <c r="L764" s="227" t="s">
        <v>32</v>
      </c>
      <c r="M764" s="212" t="s">
        <v>2173</v>
      </c>
      <c r="N764" s="215" t="s">
        <v>9</v>
      </c>
      <c r="O764" s="221" t="s">
        <v>29</v>
      </c>
      <c r="P764" s="221" t="s">
        <v>24</v>
      </c>
      <c r="Q764" s="5" t="s">
        <v>24</v>
      </c>
      <c r="R764" s="5"/>
      <c r="S764" s="5"/>
      <c r="T764" s="5"/>
      <c r="U764" s="6"/>
      <c r="V764" s="5"/>
      <c r="W764" s="5"/>
      <c r="X764" s="5"/>
      <c r="Y764" s="5"/>
      <c r="Z764" s="5"/>
      <c r="AA764" s="5"/>
      <c r="AB764" s="80">
        <f t="shared" si="373"/>
        <v>1</v>
      </c>
      <c r="AC764" s="565"/>
      <c r="AD764" s="221" t="s">
        <v>1315</v>
      </c>
      <c r="AE764" s="221"/>
      <c r="AF764" s="221"/>
      <c r="AG764" s="7"/>
      <c r="AH764" s="7"/>
      <c r="AI764" s="7"/>
      <c r="AJ764" s="7"/>
      <c r="AK764" s="7"/>
      <c r="AL764" s="7"/>
      <c r="AM764" s="7"/>
      <c r="AN764" s="7"/>
      <c r="AO764" s="7"/>
      <c r="AP764" s="7"/>
      <c r="AQ764" s="7"/>
      <c r="AR764" s="7"/>
      <c r="AS764" s="7"/>
      <c r="AT764" s="7"/>
      <c r="AU764" s="7"/>
      <c r="AV764" s="55"/>
      <c r="AW764" s="55"/>
      <c r="AX764" s="55"/>
      <c r="AY764" s="55"/>
      <c r="AZ764" s="55"/>
      <c r="BA764" s="55"/>
      <c r="BB764" s="55"/>
      <c r="BC764" s="55"/>
      <c r="BD764" s="55"/>
      <c r="BE764" s="7"/>
      <c r="BF764" s="7"/>
      <c r="BG764" s="7"/>
      <c r="BH764" s="7"/>
      <c r="BI764" s="7"/>
      <c r="BJ764" s="7"/>
      <c r="BK764" s="7"/>
      <c r="BL764" s="781">
        <v>2</v>
      </c>
      <c r="BM764" s="221">
        <v>2</v>
      </c>
      <c r="BN764" s="221">
        <v>1</v>
      </c>
      <c r="BO764" s="221">
        <v>2</v>
      </c>
      <c r="BP764" s="221">
        <v>2</v>
      </c>
      <c r="BQ764" s="221">
        <v>2</v>
      </c>
      <c r="BR764" s="798">
        <v>2</v>
      </c>
      <c r="BS764" s="226">
        <v>2</v>
      </c>
      <c r="BT764" s="221">
        <v>2</v>
      </c>
      <c r="BU764" s="221">
        <v>2</v>
      </c>
      <c r="BV764" s="221">
        <v>2</v>
      </c>
      <c r="BW764" s="798">
        <v>2</v>
      </c>
      <c r="BX764" s="221">
        <v>2</v>
      </c>
      <c r="BY764" s="798">
        <v>2</v>
      </c>
      <c r="BZ764" s="798">
        <v>2</v>
      </c>
      <c r="CA764" s="221">
        <v>2</v>
      </c>
      <c r="CB764" s="221">
        <v>2</v>
      </c>
      <c r="CC764" s="221">
        <v>2</v>
      </c>
      <c r="CD764" s="337">
        <v>2</v>
      </c>
      <c r="CE764" s="221">
        <v>2</v>
      </c>
      <c r="CF764" s="221">
        <v>2</v>
      </c>
      <c r="CG764" s="221">
        <v>2</v>
      </c>
      <c r="CH764" s="221">
        <v>2</v>
      </c>
      <c r="CI764" s="221">
        <v>2</v>
      </c>
      <c r="CJ764" s="337">
        <v>2</v>
      </c>
      <c r="CK764" s="221">
        <v>2</v>
      </c>
      <c r="CL764" s="222">
        <f t="shared" si="363"/>
        <v>25</v>
      </c>
      <c r="CM764" s="237">
        <f t="shared" si="364"/>
        <v>0.96153846153846156</v>
      </c>
      <c r="CN764" s="222">
        <f t="shared" si="365"/>
        <v>1</v>
      </c>
      <c r="CO764" s="237">
        <f t="shared" si="366"/>
        <v>3.8461538461538464E-2</v>
      </c>
      <c r="CP764" s="222">
        <f t="shared" si="367"/>
        <v>0</v>
      </c>
      <c r="CQ764" s="237">
        <f t="shared" si="368"/>
        <v>0</v>
      </c>
      <c r="CR764" s="222">
        <f t="shared" si="369"/>
        <v>0</v>
      </c>
      <c r="CS764" s="237">
        <f t="shared" si="370"/>
        <v>0</v>
      </c>
      <c r="CT764" s="223">
        <f t="shared" si="371"/>
        <v>1.9615384615384615</v>
      </c>
      <c r="CU764" s="223" t="str">
        <f t="shared" si="372"/>
        <v>Đạt mục tiêu</v>
      </c>
      <c r="CV764" s="5"/>
    </row>
    <row r="765" spans="1:100" s="1" customFormat="1" ht="46.5">
      <c r="A765" s="1036"/>
      <c r="B765" s="1077"/>
      <c r="C765" s="1078"/>
      <c r="D765" s="1077"/>
      <c r="E765" s="1078"/>
      <c r="F765" s="1077"/>
      <c r="G765" s="51" t="s">
        <v>848</v>
      </c>
      <c r="H765" s="51"/>
      <c r="I765" s="592"/>
      <c r="J765" s="38"/>
      <c r="K765" s="484"/>
      <c r="L765" s="227" t="s">
        <v>32</v>
      </c>
      <c r="M765" s="212" t="s">
        <v>2173</v>
      </c>
      <c r="N765" s="215" t="s">
        <v>9</v>
      </c>
      <c r="O765" s="221" t="s">
        <v>29</v>
      </c>
      <c r="P765" s="221" t="s">
        <v>24</v>
      </c>
      <c r="Q765" s="5" t="s">
        <v>24</v>
      </c>
      <c r="R765" s="5"/>
      <c r="S765" s="5"/>
      <c r="T765" s="5"/>
      <c r="U765" s="6"/>
      <c r="V765" s="5"/>
      <c r="W765" s="5"/>
      <c r="X765" s="5"/>
      <c r="Y765" s="5"/>
      <c r="Z765" s="5"/>
      <c r="AA765" s="5"/>
      <c r="AB765" s="80">
        <f t="shared" si="373"/>
        <v>1</v>
      </c>
      <c r="AC765" s="565"/>
      <c r="AD765" s="5" t="s">
        <v>915</v>
      </c>
      <c r="AE765" s="5"/>
      <c r="AF765" s="5"/>
      <c r="AG765" s="7"/>
      <c r="AH765" s="7"/>
      <c r="AI765" s="7"/>
      <c r="AJ765" s="7"/>
      <c r="AK765" s="7"/>
      <c r="AL765" s="7"/>
      <c r="AM765" s="7"/>
      <c r="AN765" s="7"/>
      <c r="AO765" s="7"/>
      <c r="AP765" s="7"/>
      <c r="AQ765" s="7"/>
      <c r="AR765" s="7"/>
      <c r="AS765" s="7"/>
      <c r="AT765" s="7"/>
      <c r="AU765" s="7"/>
      <c r="AV765" s="55"/>
      <c r="AW765" s="55"/>
      <c r="AX765" s="55"/>
      <c r="AY765" s="55"/>
      <c r="AZ765" s="55"/>
      <c r="BA765" s="55"/>
      <c r="BB765" s="55"/>
      <c r="BC765" s="55"/>
      <c r="BD765" s="55"/>
      <c r="BE765" s="7"/>
      <c r="BF765" s="7"/>
      <c r="BG765" s="7"/>
      <c r="BH765" s="7"/>
      <c r="BI765" s="7"/>
      <c r="BJ765" s="7"/>
      <c r="BK765" s="7"/>
      <c r="BL765" s="781">
        <v>2</v>
      </c>
      <c r="BM765" s="221">
        <v>2</v>
      </c>
      <c r="BN765" s="221">
        <v>2</v>
      </c>
      <c r="BO765" s="221">
        <v>2</v>
      </c>
      <c r="BP765" s="221">
        <v>2</v>
      </c>
      <c r="BQ765" s="221">
        <v>2</v>
      </c>
      <c r="BR765" s="798">
        <v>2</v>
      </c>
      <c r="BS765" s="226">
        <v>2</v>
      </c>
      <c r="BT765" s="221">
        <v>2</v>
      </c>
      <c r="BU765" s="221">
        <v>2</v>
      </c>
      <c r="BV765" s="221">
        <v>2</v>
      </c>
      <c r="BW765" s="798">
        <v>2</v>
      </c>
      <c r="BX765" s="221">
        <v>1</v>
      </c>
      <c r="BY765" s="798">
        <v>1</v>
      </c>
      <c r="BZ765" s="798">
        <v>2</v>
      </c>
      <c r="CA765" s="221">
        <v>2</v>
      </c>
      <c r="CB765" s="221">
        <v>2</v>
      </c>
      <c r="CC765" s="221">
        <v>2</v>
      </c>
      <c r="CD765" s="337">
        <v>1</v>
      </c>
      <c r="CE765" s="221">
        <v>2</v>
      </c>
      <c r="CF765" s="221">
        <v>2</v>
      </c>
      <c r="CG765" s="221">
        <v>2</v>
      </c>
      <c r="CH765" s="221">
        <v>2</v>
      </c>
      <c r="CI765" s="221">
        <v>2</v>
      </c>
      <c r="CJ765" s="337">
        <v>2</v>
      </c>
      <c r="CK765" s="221">
        <v>2</v>
      </c>
      <c r="CL765" s="222">
        <f t="shared" si="363"/>
        <v>23</v>
      </c>
      <c r="CM765" s="237">
        <f t="shared" si="364"/>
        <v>0.88461538461538458</v>
      </c>
      <c r="CN765" s="222">
        <f t="shared" si="365"/>
        <v>3</v>
      </c>
      <c r="CO765" s="237">
        <f t="shared" si="366"/>
        <v>0.11538461538461539</v>
      </c>
      <c r="CP765" s="222">
        <f t="shared" si="367"/>
        <v>0</v>
      </c>
      <c r="CQ765" s="237">
        <f t="shared" si="368"/>
        <v>0</v>
      </c>
      <c r="CR765" s="222">
        <f t="shared" si="369"/>
        <v>0</v>
      </c>
      <c r="CS765" s="237">
        <f t="shared" si="370"/>
        <v>0</v>
      </c>
      <c r="CT765" s="223">
        <f t="shared" si="371"/>
        <v>1.8846153846153846</v>
      </c>
      <c r="CU765" s="223" t="str">
        <f t="shared" si="372"/>
        <v>Đạt mục tiêu</v>
      </c>
      <c r="CV765" s="5"/>
    </row>
    <row r="766" spans="1:100" s="1" customFormat="1" ht="46.5">
      <c r="A766" s="1036"/>
      <c r="B766" s="1077"/>
      <c r="C766" s="1078"/>
      <c r="D766" s="1077"/>
      <c r="E766" s="1078"/>
      <c r="F766" s="51" t="s">
        <v>672</v>
      </c>
      <c r="G766" s="51" t="s">
        <v>671</v>
      </c>
      <c r="H766" s="51"/>
      <c r="I766" s="592"/>
      <c r="J766" s="38"/>
      <c r="K766" s="484"/>
      <c r="L766" s="227" t="s">
        <v>32</v>
      </c>
      <c r="M766" s="212" t="s">
        <v>31</v>
      </c>
      <c r="N766" s="215" t="s">
        <v>9</v>
      </c>
      <c r="O766" s="221" t="s">
        <v>29</v>
      </c>
      <c r="P766" s="221" t="s">
        <v>24</v>
      </c>
      <c r="Q766" s="5"/>
      <c r="R766" s="5"/>
      <c r="S766" s="5"/>
      <c r="T766" s="5"/>
      <c r="U766" s="6"/>
      <c r="V766" s="5"/>
      <c r="W766" s="5"/>
      <c r="X766" s="5"/>
      <c r="Y766" s="5"/>
      <c r="Z766" s="5"/>
      <c r="AA766" s="5" t="s">
        <v>24</v>
      </c>
      <c r="AB766" s="80">
        <f t="shared" si="373"/>
        <v>1</v>
      </c>
      <c r="AC766" s="642"/>
      <c r="AD766" s="7"/>
      <c r="AE766" s="7"/>
      <c r="AF766" s="7"/>
      <c r="AG766" s="7"/>
      <c r="AH766" s="7"/>
      <c r="AI766" s="7"/>
      <c r="AJ766" s="7"/>
      <c r="AK766" s="7"/>
      <c r="AL766" s="7"/>
      <c r="AM766" s="7"/>
      <c r="AN766" s="7"/>
      <c r="AO766" s="7"/>
      <c r="AP766" s="7"/>
      <c r="AQ766" s="7"/>
      <c r="AR766" s="7"/>
      <c r="AS766" s="7"/>
      <c r="AT766" s="7"/>
      <c r="AU766" s="7"/>
      <c r="AV766" s="55"/>
      <c r="AW766" s="55"/>
      <c r="AX766" s="55"/>
      <c r="AY766" s="55"/>
      <c r="AZ766" s="55"/>
      <c r="BA766" s="55"/>
      <c r="BB766" s="55"/>
      <c r="BC766" s="55"/>
      <c r="BD766" s="55"/>
      <c r="BE766" s="7"/>
      <c r="BF766" s="7"/>
      <c r="BG766" s="7"/>
      <c r="BH766" s="7"/>
      <c r="BI766" s="7"/>
      <c r="BJ766" s="7"/>
      <c r="BK766" s="7" t="s">
        <v>1315</v>
      </c>
      <c r="BL766" s="781">
        <v>2</v>
      </c>
      <c r="BM766" s="221">
        <v>2</v>
      </c>
      <c r="BN766" s="221">
        <v>2</v>
      </c>
      <c r="BO766" s="221">
        <v>2</v>
      </c>
      <c r="BP766" s="221">
        <v>2</v>
      </c>
      <c r="BQ766" s="221">
        <v>2</v>
      </c>
      <c r="BR766" s="798">
        <v>2</v>
      </c>
      <c r="BS766" s="226">
        <v>2</v>
      </c>
      <c r="BT766" s="221">
        <v>2</v>
      </c>
      <c r="BU766" s="221">
        <v>2</v>
      </c>
      <c r="BV766" s="221">
        <v>2</v>
      </c>
      <c r="BW766" s="798">
        <v>2</v>
      </c>
      <c r="BX766" s="221">
        <v>2</v>
      </c>
      <c r="BY766" s="798">
        <v>2</v>
      </c>
      <c r="BZ766" s="798">
        <v>2</v>
      </c>
      <c r="CA766" s="221">
        <v>2</v>
      </c>
      <c r="CB766" s="221">
        <v>2</v>
      </c>
      <c r="CC766" s="221">
        <v>2</v>
      </c>
      <c r="CD766" s="337">
        <v>2</v>
      </c>
      <c r="CE766" s="221">
        <v>2</v>
      </c>
      <c r="CF766" s="221">
        <v>2</v>
      </c>
      <c r="CG766" s="221">
        <v>2</v>
      </c>
      <c r="CH766" s="221">
        <v>2</v>
      </c>
      <c r="CI766" s="221">
        <v>2</v>
      </c>
      <c r="CJ766" s="337">
        <v>2</v>
      </c>
      <c r="CK766" s="221">
        <v>2</v>
      </c>
      <c r="CL766" s="222">
        <f t="shared" si="363"/>
        <v>26</v>
      </c>
      <c r="CM766" s="237">
        <f t="shared" si="364"/>
        <v>1</v>
      </c>
      <c r="CN766" s="222">
        <f t="shared" si="365"/>
        <v>0</v>
      </c>
      <c r="CO766" s="237">
        <f t="shared" si="366"/>
        <v>0</v>
      </c>
      <c r="CP766" s="222">
        <f t="shared" si="367"/>
        <v>0</v>
      </c>
      <c r="CQ766" s="237">
        <f t="shared" si="368"/>
        <v>0</v>
      </c>
      <c r="CR766" s="222">
        <f t="shared" si="369"/>
        <v>0</v>
      </c>
      <c r="CS766" s="237">
        <f t="shared" si="370"/>
        <v>0</v>
      </c>
      <c r="CT766" s="223">
        <f t="shared" si="371"/>
        <v>2</v>
      </c>
      <c r="CU766" s="223" t="str">
        <f t="shared" si="372"/>
        <v>Đạt mục tiêu</v>
      </c>
      <c r="CV766" s="5"/>
    </row>
    <row r="767" spans="1:100" s="302" customFormat="1" ht="16.5">
      <c r="A767" s="307"/>
      <c r="B767" s="1195" t="s">
        <v>79</v>
      </c>
      <c r="C767" s="1195"/>
      <c r="D767" s="1195"/>
      <c r="E767" s="1195"/>
      <c r="F767" s="1195"/>
      <c r="G767" s="1195"/>
      <c r="H767" s="1195"/>
      <c r="I767" s="1195"/>
      <c r="J767" s="1195"/>
      <c r="K767" s="1195"/>
      <c r="L767" s="1195"/>
      <c r="M767" s="1195"/>
      <c r="N767" s="1195"/>
      <c r="O767" s="1195"/>
      <c r="P767" s="1195"/>
      <c r="Q767" s="300"/>
      <c r="R767" s="300" t="s">
        <v>38</v>
      </c>
      <c r="S767" s="300" t="s">
        <v>38</v>
      </c>
      <c r="T767" s="300" t="s">
        <v>38</v>
      </c>
      <c r="U767" s="300"/>
      <c r="V767" s="300" t="s">
        <v>38</v>
      </c>
      <c r="W767" s="407" t="s">
        <v>38</v>
      </c>
      <c r="X767" s="300"/>
      <c r="Y767" s="300" t="s">
        <v>38</v>
      </c>
      <c r="Z767" s="300" t="s">
        <v>38</v>
      </c>
      <c r="AA767" s="300" t="s">
        <v>38</v>
      </c>
      <c r="AB767" s="296" t="s">
        <v>38</v>
      </c>
      <c r="AC767" s="644" t="s">
        <v>38</v>
      </c>
      <c r="AD767" s="296" t="s">
        <v>38</v>
      </c>
      <c r="AE767" s="296" t="s">
        <v>38</v>
      </c>
      <c r="AF767" s="296" t="s">
        <v>38</v>
      </c>
      <c r="AG767" s="296" t="s">
        <v>38</v>
      </c>
      <c r="AH767" s="296" t="s">
        <v>38</v>
      </c>
      <c r="AI767" s="296" t="s">
        <v>38</v>
      </c>
      <c r="AJ767" s="296" t="s">
        <v>38</v>
      </c>
      <c r="AK767" s="296" t="s">
        <v>38</v>
      </c>
      <c r="AL767" s="296" t="s">
        <v>38</v>
      </c>
      <c r="AM767" s="296" t="s">
        <v>38</v>
      </c>
      <c r="AN767" s="296" t="s">
        <v>38</v>
      </c>
      <c r="AO767" s="296" t="s">
        <v>38</v>
      </c>
      <c r="AP767" s="296" t="s">
        <v>38</v>
      </c>
      <c r="AQ767" s="296" t="s">
        <v>38</v>
      </c>
      <c r="AR767" s="296" t="s">
        <v>38</v>
      </c>
      <c r="AS767" s="296" t="s">
        <v>38</v>
      </c>
      <c r="AT767" s="296" t="s">
        <v>38</v>
      </c>
      <c r="AU767" s="296" t="s">
        <v>38</v>
      </c>
      <c r="AV767" s="296" t="s">
        <v>38</v>
      </c>
      <c r="AW767" s="296" t="s">
        <v>38</v>
      </c>
      <c r="AX767" s="296" t="s">
        <v>38</v>
      </c>
      <c r="AY767" s="192"/>
      <c r="AZ767" s="192"/>
      <c r="BA767" s="296" t="s">
        <v>38</v>
      </c>
      <c r="BB767" s="296" t="s">
        <v>38</v>
      </c>
      <c r="BC767" s="296" t="s">
        <v>38</v>
      </c>
      <c r="BD767" s="296" t="s">
        <v>38</v>
      </c>
      <c r="BE767" s="296" t="s">
        <v>38</v>
      </c>
      <c r="BF767" s="296" t="s">
        <v>38</v>
      </c>
      <c r="BG767" s="296" t="s">
        <v>38</v>
      </c>
      <c r="BH767" s="296" t="s">
        <v>38</v>
      </c>
      <c r="BI767" s="296" t="s">
        <v>38</v>
      </c>
      <c r="BJ767" s="296" t="s">
        <v>38</v>
      </c>
      <c r="BK767" s="296" t="s">
        <v>38</v>
      </c>
      <c r="BL767" s="781">
        <v>2</v>
      </c>
      <c r="BM767" s="221">
        <v>2</v>
      </c>
      <c r="BN767" s="221">
        <v>2</v>
      </c>
      <c r="BO767" s="221">
        <v>2</v>
      </c>
      <c r="BP767" s="221">
        <v>2</v>
      </c>
      <c r="BQ767" s="221">
        <v>2</v>
      </c>
      <c r="BR767" s="798">
        <v>2</v>
      </c>
      <c r="BS767" s="226">
        <v>2</v>
      </c>
      <c r="BT767" s="221">
        <v>2</v>
      </c>
      <c r="BU767" s="221">
        <v>2</v>
      </c>
      <c r="BV767" s="221">
        <v>2</v>
      </c>
      <c r="BW767" s="798">
        <v>2</v>
      </c>
      <c r="BX767" s="221">
        <v>2</v>
      </c>
      <c r="BY767" s="798">
        <v>2</v>
      </c>
      <c r="BZ767" s="798">
        <v>2</v>
      </c>
      <c r="CA767" s="221">
        <v>2</v>
      </c>
      <c r="CB767" s="221">
        <v>2</v>
      </c>
      <c r="CC767" s="221">
        <v>2</v>
      </c>
      <c r="CD767" s="337">
        <v>2</v>
      </c>
      <c r="CE767" s="221">
        <v>2</v>
      </c>
      <c r="CF767" s="221">
        <v>2</v>
      </c>
      <c r="CG767" s="221">
        <v>2</v>
      </c>
      <c r="CH767" s="221">
        <v>2</v>
      </c>
      <c r="CI767" s="221">
        <v>1</v>
      </c>
      <c r="CJ767" s="337">
        <v>2</v>
      </c>
      <c r="CK767" s="221">
        <v>2</v>
      </c>
      <c r="CL767" s="296" t="s">
        <v>38</v>
      </c>
      <c r="CM767" s="296" t="s">
        <v>38</v>
      </c>
      <c r="CN767" s="296" t="s">
        <v>38</v>
      </c>
      <c r="CO767" s="296" t="s">
        <v>38</v>
      </c>
      <c r="CP767" s="296" t="s">
        <v>38</v>
      </c>
      <c r="CQ767" s="296" t="s">
        <v>38</v>
      </c>
      <c r="CR767" s="296" t="s">
        <v>38</v>
      </c>
      <c r="CS767" s="296" t="s">
        <v>38</v>
      </c>
      <c r="CT767" s="296" t="s">
        <v>38</v>
      </c>
      <c r="CU767" s="296" t="s">
        <v>38</v>
      </c>
      <c r="CV767" s="192" t="s">
        <v>38</v>
      </c>
    </row>
    <row r="768" spans="1:100" s="1" customFormat="1" ht="108.5">
      <c r="A768" s="227">
        <v>215</v>
      </c>
      <c r="B768" s="220" t="s">
        <v>2667</v>
      </c>
      <c r="C768" s="215" t="s">
        <v>28</v>
      </c>
      <c r="D768" s="217" t="s">
        <v>78</v>
      </c>
      <c r="E768" s="215" t="s">
        <v>26</v>
      </c>
      <c r="F768" s="220" t="s">
        <v>1018</v>
      </c>
      <c r="G768" s="583" t="s">
        <v>2668</v>
      </c>
      <c r="H768" s="583"/>
      <c r="I768" s="533"/>
      <c r="J768" s="212"/>
      <c r="K768" s="465"/>
      <c r="L768" s="5" t="s">
        <v>32</v>
      </c>
      <c r="M768" s="212" t="s">
        <v>31</v>
      </c>
      <c r="N768" s="215" t="s">
        <v>9</v>
      </c>
      <c r="O768" s="221" t="s">
        <v>29</v>
      </c>
      <c r="P768" s="221" t="s">
        <v>24</v>
      </c>
      <c r="Q768" s="5"/>
      <c r="R768" s="5" t="s">
        <v>24</v>
      </c>
      <c r="S768" s="5"/>
      <c r="T768" s="5"/>
      <c r="U768" s="6"/>
      <c r="V768" s="5"/>
      <c r="W768" s="5"/>
      <c r="X768" s="5"/>
      <c r="Y768" s="5"/>
      <c r="Z768" s="5"/>
      <c r="AA768" s="5"/>
      <c r="AB768" s="80">
        <f t="shared" ref="AB768:AB788" si="374">COUNTIF($Q768:$AA768,"x")</f>
        <v>1</v>
      </c>
      <c r="AC768" s="642"/>
      <c r="AD768" s="7"/>
      <c r="AE768" s="7"/>
      <c r="AF768" s="7"/>
      <c r="AG768" s="7" t="s">
        <v>1317</v>
      </c>
      <c r="AH768" s="7"/>
      <c r="AI768" s="7"/>
      <c r="AJ768" s="7"/>
      <c r="AK768" s="7"/>
      <c r="AL768" s="7"/>
      <c r="AM768" s="7"/>
      <c r="AN768" s="7"/>
      <c r="AO768" s="7"/>
      <c r="AP768" s="7"/>
      <c r="AQ768" s="7"/>
      <c r="AR768" s="7"/>
      <c r="AS768" s="7"/>
      <c r="AT768" s="7"/>
      <c r="AU768" s="7"/>
      <c r="AV768" s="55"/>
      <c r="AW768" s="7"/>
      <c r="AX768" s="7"/>
      <c r="AY768" s="7"/>
      <c r="AZ768" s="7"/>
      <c r="BA768" s="7"/>
      <c r="BB768" s="7"/>
      <c r="BC768" s="7"/>
      <c r="BD768" s="55"/>
      <c r="BE768" s="7"/>
      <c r="BF768" s="7"/>
      <c r="BG768" s="7"/>
      <c r="BH768" s="7"/>
      <c r="BI768" s="7"/>
      <c r="BJ768" s="7"/>
      <c r="BK768" s="7"/>
      <c r="BL768" s="781">
        <v>2</v>
      </c>
      <c r="BM768" s="221">
        <v>2</v>
      </c>
      <c r="BN768" s="221">
        <v>1</v>
      </c>
      <c r="BO768" s="221">
        <v>2</v>
      </c>
      <c r="BP768" s="221">
        <v>2</v>
      </c>
      <c r="BQ768" s="221">
        <v>2</v>
      </c>
      <c r="BR768" s="798">
        <v>2</v>
      </c>
      <c r="BS768" s="226">
        <v>1</v>
      </c>
      <c r="BT768" s="221">
        <v>2</v>
      </c>
      <c r="BU768" s="221">
        <v>2</v>
      </c>
      <c r="BV768" s="221">
        <v>2</v>
      </c>
      <c r="BW768" s="798">
        <v>2</v>
      </c>
      <c r="BX768" s="221">
        <v>2</v>
      </c>
      <c r="BY768" s="798">
        <v>2</v>
      </c>
      <c r="BZ768" s="798">
        <v>2</v>
      </c>
      <c r="CA768" s="221">
        <v>2</v>
      </c>
      <c r="CB768" s="221">
        <v>2</v>
      </c>
      <c r="CC768" s="221">
        <v>2</v>
      </c>
      <c r="CD768" s="337">
        <v>2</v>
      </c>
      <c r="CE768" s="221">
        <v>2</v>
      </c>
      <c r="CF768" s="221">
        <v>2</v>
      </c>
      <c r="CG768" s="221">
        <v>2</v>
      </c>
      <c r="CH768" s="221">
        <v>2</v>
      </c>
      <c r="CI768" s="221">
        <v>2</v>
      </c>
      <c r="CJ768" s="337">
        <v>2</v>
      </c>
      <c r="CK768" s="221">
        <v>2</v>
      </c>
      <c r="CL768" s="222">
        <f t="shared" ref="CL768:CL788" si="375">COUNTIF(BL768:CK768,"2")</f>
        <v>24</v>
      </c>
      <c r="CM768" s="237">
        <f t="shared" ref="CM768:CM788" si="376">CL768/(CL768+CN768+CP768+CR768)</f>
        <v>0.92307692307692313</v>
      </c>
      <c r="CN768" s="222">
        <f t="shared" ref="CN768:CN788" si="377">COUNTIF(BL768:CK768,"1")</f>
        <v>2</v>
      </c>
      <c r="CO768" s="237">
        <f t="shared" ref="CO768:CO788" si="378">CN768/(CL768+CN768+CP768+CR768)</f>
        <v>7.6923076923076927E-2</v>
      </c>
      <c r="CP768" s="222">
        <f t="shared" ref="CP768:CP788" si="379">COUNTIF(BL768:CK768,"0")</f>
        <v>0</v>
      </c>
      <c r="CQ768" s="237">
        <f t="shared" ref="CQ768:CQ788" si="380">CP768/(CL768+CN768+CP768+CR768)</f>
        <v>0</v>
      </c>
      <c r="CR768" s="222">
        <f t="shared" ref="CR768:CR788" si="381">COUNTIF(BL768:CK768,"KĐG")</f>
        <v>0</v>
      </c>
      <c r="CS768" s="237">
        <f t="shared" ref="CS768:CS788" si="382">CR768/(CL768+CN768+CP768+CR768)</f>
        <v>0</v>
      </c>
      <c r="CT768" s="223">
        <f t="shared" ref="CT768:CT788" si="383">(((CL768*2)+(CN768*1)+(CP768*0)))/(CL768+CN768+CP768)</f>
        <v>1.9230769230769231</v>
      </c>
      <c r="CU768" s="223" t="str">
        <f t="shared" ref="CU768:CU788" si="384">IF(CS768&gt;=50%,"KĐG",IF(CT768&gt;=1.6,"Đạt mục tiêu",IF(CT768&gt;=1,"Cần cố gắng","Chưa đạt")))</f>
        <v>Đạt mục tiêu</v>
      </c>
      <c r="CV768" s="5"/>
    </row>
    <row r="769" spans="1:100" s="1" customFormat="1" ht="108.5">
      <c r="A769" s="227">
        <v>216</v>
      </c>
      <c r="B769" s="217" t="s">
        <v>2989</v>
      </c>
      <c r="C769" s="215" t="s">
        <v>28</v>
      </c>
      <c r="D769" s="217" t="s">
        <v>77</v>
      </c>
      <c r="E769" s="215" t="s">
        <v>26</v>
      </c>
      <c r="F769" s="217" t="s">
        <v>77</v>
      </c>
      <c r="G769" s="51" t="s">
        <v>3005</v>
      </c>
      <c r="H769" s="51"/>
      <c r="I769" s="551" t="s">
        <v>2370</v>
      </c>
      <c r="J769" s="38"/>
      <c r="K769" s="484"/>
      <c r="L769" s="5" t="s">
        <v>32</v>
      </c>
      <c r="M769" s="212" t="s">
        <v>31</v>
      </c>
      <c r="N769" s="215" t="s">
        <v>9</v>
      </c>
      <c r="O769" s="221" t="s">
        <v>29</v>
      </c>
      <c r="P769" s="221" t="s">
        <v>24</v>
      </c>
      <c r="Q769" s="5"/>
      <c r="R769" s="5"/>
      <c r="S769" s="5"/>
      <c r="T769" s="5"/>
      <c r="U769" s="6" t="s">
        <v>24</v>
      </c>
      <c r="V769" s="5"/>
      <c r="W769" s="5"/>
      <c r="X769" s="5"/>
      <c r="Y769" s="5"/>
      <c r="Z769" s="5"/>
      <c r="AA769" s="5"/>
      <c r="AB769" s="80">
        <f t="shared" si="374"/>
        <v>1</v>
      </c>
      <c r="AC769" s="642"/>
      <c r="AD769" s="7"/>
      <c r="AE769" s="7"/>
      <c r="AF769" s="7"/>
      <c r="AG769" s="7"/>
      <c r="AH769" s="7"/>
      <c r="AI769" s="7"/>
      <c r="AJ769" s="7"/>
      <c r="AK769" s="7"/>
      <c r="AL769" s="7"/>
      <c r="AM769" s="7"/>
      <c r="AN769" s="7"/>
      <c r="AO769" s="7" t="s">
        <v>1404</v>
      </c>
      <c r="AP769" s="7" t="s">
        <v>1404</v>
      </c>
      <c r="AQ769" s="7" t="s">
        <v>1404</v>
      </c>
      <c r="AR769" s="7" t="s">
        <v>1404</v>
      </c>
      <c r="AS769" s="7"/>
      <c r="AT769" s="7"/>
      <c r="AU769" s="7"/>
      <c r="AV769" s="55"/>
      <c r="AW769" s="7"/>
      <c r="AX769" s="7"/>
      <c r="AY769" s="7"/>
      <c r="AZ769" s="7"/>
      <c r="BA769" s="7"/>
      <c r="BB769" s="7"/>
      <c r="BC769" s="7"/>
      <c r="BD769" s="55"/>
      <c r="BE769" s="7"/>
      <c r="BF769" s="7"/>
      <c r="BG769" s="7"/>
      <c r="BH769" s="7"/>
      <c r="BI769" s="7"/>
      <c r="BJ769" s="7"/>
      <c r="BK769" s="7"/>
      <c r="BL769" s="781">
        <v>2</v>
      </c>
      <c r="BM769" s="221">
        <v>2</v>
      </c>
      <c r="BN769" s="221">
        <v>2</v>
      </c>
      <c r="BO769" s="221">
        <v>2</v>
      </c>
      <c r="BP769" s="221">
        <v>2</v>
      </c>
      <c r="BQ769" s="221">
        <v>2</v>
      </c>
      <c r="BR769" s="798">
        <v>1</v>
      </c>
      <c r="BS769" s="226">
        <v>2</v>
      </c>
      <c r="BT769" s="221">
        <v>1</v>
      </c>
      <c r="BU769" s="221">
        <v>2</v>
      </c>
      <c r="BV769" s="221">
        <v>2</v>
      </c>
      <c r="BW769" s="798">
        <v>2</v>
      </c>
      <c r="BX769" s="221">
        <v>2</v>
      </c>
      <c r="BY769" s="798">
        <v>1</v>
      </c>
      <c r="BZ769" s="798">
        <v>2</v>
      </c>
      <c r="CA769" s="221">
        <v>2</v>
      </c>
      <c r="CB769" s="221">
        <v>1</v>
      </c>
      <c r="CC769" s="221">
        <v>2</v>
      </c>
      <c r="CD769" s="337">
        <v>2</v>
      </c>
      <c r="CE769" s="221">
        <v>2</v>
      </c>
      <c r="CF769" s="221">
        <v>2</v>
      </c>
      <c r="CG769" s="221">
        <v>2</v>
      </c>
      <c r="CH769" s="221">
        <v>2</v>
      </c>
      <c r="CI769" s="221">
        <v>2</v>
      </c>
      <c r="CJ769" s="337">
        <v>2</v>
      </c>
      <c r="CK769" s="221">
        <v>2</v>
      </c>
      <c r="CL769" s="222">
        <f t="shared" si="375"/>
        <v>22</v>
      </c>
      <c r="CM769" s="237">
        <f t="shared" si="376"/>
        <v>0.84615384615384615</v>
      </c>
      <c r="CN769" s="222">
        <f t="shared" si="377"/>
        <v>4</v>
      </c>
      <c r="CO769" s="237">
        <f t="shared" si="378"/>
        <v>0.15384615384615385</v>
      </c>
      <c r="CP769" s="222">
        <f t="shared" si="379"/>
        <v>0</v>
      </c>
      <c r="CQ769" s="237">
        <f t="shared" si="380"/>
        <v>0</v>
      </c>
      <c r="CR769" s="222">
        <f t="shared" si="381"/>
        <v>0</v>
      </c>
      <c r="CS769" s="237">
        <f t="shared" si="382"/>
        <v>0</v>
      </c>
      <c r="CT769" s="223">
        <f t="shared" si="383"/>
        <v>1.8461538461538463</v>
      </c>
      <c r="CU769" s="223" t="str">
        <f t="shared" si="384"/>
        <v>Đạt mục tiêu</v>
      </c>
      <c r="CV769" s="5"/>
    </row>
    <row r="770" spans="1:100" s="1" customFormat="1" ht="46.5">
      <c r="A770" s="227">
        <v>217</v>
      </c>
      <c r="B770" s="217" t="s">
        <v>532</v>
      </c>
      <c r="C770" s="215" t="s">
        <v>28</v>
      </c>
      <c r="D770" s="217" t="s">
        <v>76</v>
      </c>
      <c r="E770" s="215" t="s">
        <v>26</v>
      </c>
      <c r="F770" s="217" t="s">
        <v>76</v>
      </c>
      <c r="G770" s="51" t="s">
        <v>418</v>
      </c>
      <c r="H770" s="51"/>
      <c r="I770" s="592"/>
      <c r="J770" s="38"/>
      <c r="K770" s="484"/>
      <c r="L770" s="5" t="s">
        <v>32</v>
      </c>
      <c r="M770" s="212" t="s">
        <v>31</v>
      </c>
      <c r="N770" s="215" t="s">
        <v>9</v>
      </c>
      <c r="O770" s="221" t="s">
        <v>29</v>
      </c>
      <c r="P770" s="221" t="s">
        <v>24</v>
      </c>
      <c r="Q770" s="5"/>
      <c r="R770" s="5"/>
      <c r="S770" s="5"/>
      <c r="T770" s="5"/>
      <c r="U770" s="6" t="s">
        <v>24</v>
      </c>
      <c r="V770" s="5"/>
      <c r="W770" s="5"/>
      <c r="X770" s="5"/>
      <c r="Y770" s="5"/>
      <c r="Z770" s="5"/>
      <c r="AA770" s="5"/>
      <c r="AB770" s="80">
        <f t="shared" si="374"/>
        <v>1</v>
      </c>
      <c r="AC770" s="642"/>
      <c r="AD770" s="7"/>
      <c r="AE770" s="7"/>
      <c r="AF770" s="7"/>
      <c r="AG770" s="7"/>
      <c r="AH770" s="7"/>
      <c r="AI770" s="7"/>
      <c r="AJ770" s="7"/>
      <c r="AK770" s="7"/>
      <c r="AL770" s="7"/>
      <c r="AM770" s="7"/>
      <c r="AN770" s="7"/>
      <c r="AO770" s="7"/>
      <c r="AP770" s="7"/>
      <c r="AQ770" s="7"/>
      <c r="AR770" s="7"/>
      <c r="AS770" s="7"/>
      <c r="AT770" s="7" t="s">
        <v>1315</v>
      </c>
      <c r="AU770" s="7" t="s">
        <v>1318</v>
      </c>
      <c r="AV770" s="55"/>
      <c r="AW770" s="7"/>
      <c r="AX770" s="7"/>
      <c r="AY770" s="7"/>
      <c r="AZ770" s="7"/>
      <c r="BA770" s="7"/>
      <c r="BB770" s="7"/>
      <c r="BC770" s="7"/>
      <c r="BD770" s="55"/>
      <c r="BE770" s="7"/>
      <c r="BF770" s="7"/>
      <c r="BG770" s="7"/>
      <c r="BH770" s="7"/>
      <c r="BI770" s="7"/>
      <c r="BJ770" s="7"/>
      <c r="BK770" s="7"/>
      <c r="BL770" s="781">
        <v>2</v>
      </c>
      <c r="BM770" s="221">
        <v>2</v>
      </c>
      <c r="BN770" s="221">
        <v>2</v>
      </c>
      <c r="BO770" s="221">
        <v>2</v>
      </c>
      <c r="BP770" s="221">
        <v>2</v>
      </c>
      <c r="BQ770" s="221">
        <v>2</v>
      </c>
      <c r="BR770" s="798">
        <v>2</v>
      </c>
      <c r="BS770" s="226">
        <v>2</v>
      </c>
      <c r="BT770" s="221">
        <v>2</v>
      </c>
      <c r="BU770" s="221">
        <v>2</v>
      </c>
      <c r="BV770" s="221">
        <v>2</v>
      </c>
      <c r="BW770" s="798">
        <v>2</v>
      </c>
      <c r="BX770" s="221">
        <v>2</v>
      </c>
      <c r="BY770" s="798">
        <v>2</v>
      </c>
      <c r="BZ770" s="798">
        <v>2</v>
      </c>
      <c r="CA770" s="221">
        <v>2</v>
      </c>
      <c r="CB770" s="221">
        <v>2</v>
      </c>
      <c r="CC770" s="221">
        <v>2</v>
      </c>
      <c r="CD770" s="337">
        <v>2</v>
      </c>
      <c r="CE770" s="221">
        <v>2</v>
      </c>
      <c r="CF770" s="221">
        <v>2</v>
      </c>
      <c r="CG770" s="221">
        <v>2</v>
      </c>
      <c r="CH770" s="221">
        <v>2</v>
      </c>
      <c r="CI770" s="221">
        <v>2</v>
      </c>
      <c r="CJ770" s="337">
        <v>2</v>
      </c>
      <c r="CK770" s="221">
        <v>2</v>
      </c>
      <c r="CL770" s="222">
        <f t="shared" si="375"/>
        <v>26</v>
      </c>
      <c r="CM770" s="237">
        <f t="shared" si="376"/>
        <v>1</v>
      </c>
      <c r="CN770" s="222">
        <f t="shared" si="377"/>
        <v>0</v>
      </c>
      <c r="CO770" s="237">
        <f t="shared" si="378"/>
        <v>0</v>
      </c>
      <c r="CP770" s="222">
        <f t="shared" si="379"/>
        <v>0</v>
      </c>
      <c r="CQ770" s="237">
        <f t="shared" si="380"/>
        <v>0</v>
      </c>
      <c r="CR770" s="222">
        <f t="shared" si="381"/>
        <v>0</v>
      </c>
      <c r="CS770" s="237">
        <f t="shared" si="382"/>
        <v>0</v>
      </c>
      <c r="CT770" s="223">
        <f t="shared" si="383"/>
        <v>2</v>
      </c>
      <c r="CU770" s="223" t="str">
        <f t="shared" si="384"/>
        <v>Đạt mục tiêu</v>
      </c>
      <c r="CV770" s="5"/>
    </row>
    <row r="771" spans="1:100" ht="62">
      <c r="A771" s="227">
        <v>218</v>
      </c>
      <c r="B771" s="217" t="s">
        <v>533</v>
      </c>
      <c r="C771" s="215" t="s">
        <v>60</v>
      </c>
      <c r="D771" s="217" t="s">
        <v>75</v>
      </c>
      <c r="E771" s="215" t="s">
        <v>28</v>
      </c>
      <c r="F771" s="217" t="s">
        <v>75</v>
      </c>
      <c r="G771" s="51" t="s">
        <v>570</v>
      </c>
      <c r="H771" s="51"/>
      <c r="I771" s="592"/>
      <c r="J771" s="38"/>
      <c r="K771" s="484"/>
      <c r="L771" s="5" t="s">
        <v>32</v>
      </c>
      <c r="M771" s="212" t="s">
        <v>31</v>
      </c>
      <c r="N771" s="215" t="s">
        <v>9</v>
      </c>
      <c r="O771" s="221" t="s">
        <v>29</v>
      </c>
      <c r="P771" s="221" t="s">
        <v>24</v>
      </c>
      <c r="Q771" s="5"/>
      <c r="R771" s="5"/>
      <c r="S771" s="5"/>
      <c r="T771" s="5"/>
      <c r="U771" s="6"/>
      <c r="V771" s="5"/>
      <c r="W771" s="5"/>
      <c r="X771" s="5"/>
      <c r="Y771" s="221" t="s">
        <v>24</v>
      </c>
      <c r="Z771" s="5"/>
      <c r="AA771" s="5"/>
      <c r="AB771" s="80">
        <f t="shared" si="374"/>
        <v>1</v>
      </c>
      <c r="AC771" s="642"/>
      <c r="AD771" s="7"/>
      <c r="AE771" s="7"/>
      <c r="AF771" s="7"/>
      <c r="AG771" s="7"/>
      <c r="AH771" s="7"/>
      <c r="AI771" s="7"/>
      <c r="AJ771" s="7"/>
      <c r="AK771" s="7"/>
      <c r="AL771" s="7"/>
      <c r="AM771" s="7"/>
      <c r="AN771" s="7"/>
      <c r="AO771" s="7"/>
      <c r="AP771" s="7"/>
      <c r="AQ771" s="7"/>
      <c r="AR771" s="7"/>
      <c r="AS771" s="7"/>
      <c r="AT771" s="7"/>
      <c r="AU771" s="7"/>
      <c r="AV771" s="55"/>
      <c r="AW771" s="7"/>
      <c r="AX771" s="7"/>
      <c r="AY771" s="7"/>
      <c r="AZ771" s="7"/>
      <c r="BA771" s="7"/>
      <c r="BB771" s="7"/>
      <c r="BC771" s="7"/>
      <c r="BD771" s="55"/>
      <c r="BE771" s="55"/>
      <c r="BF771" s="55"/>
      <c r="BG771" s="55" t="s">
        <v>1318</v>
      </c>
      <c r="BH771" s="7"/>
      <c r="BI771" s="7"/>
      <c r="BJ771" s="7"/>
      <c r="BK771" s="7"/>
      <c r="BL771" s="781">
        <v>2</v>
      </c>
      <c r="BM771" s="221">
        <v>2</v>
      </c>
      <c r="BN771" s="221">
        <v>2</v>
      </c>
      <c r="BO771" s="221">
        <v>2</v>
      </c>
      <c r="BP771" s="221">
        <v>2</v>
      </c>
      <c r="BQ771" s="221">
        <v>2</v>
      </c>
      <c r="BR771" s="798">
        <v>2</v>
      </c>
      <c r="BS771" s="226">
        <v>2</v>
      </c>
      <c r="BT771" s="221">
        <v>2</v>
      </c>
      <c r="BU771" s="221">
        <v>2</v>
      </c>
      <c r="BV771" s="221">
        <v>1</v>
      </c>
      <c r="BW771" s="798">
        <v>2</v>
      </c>
      <c r="BX771" s="221">
        <v>2</v>
      </c>
      <c r="BY771" s="798">
        <v>1</v>
      </c>
      <c r="BZ771" s="798">
        <v>2</v>
      </c>
      <c r="CA771" s="221">
        <v>2</v>
      </c>
      <c r="CB771" s="221">
        <v>2</v>
      </c>
      <c r="CC771" s="221">
        <v>2</v>
      </c>
      <c r="CD771" s="337">
        <v>1</v>
      </c>
      <c r="CE771" s="221">
        <v>2</v>
      </c>
      <c r="CF771" s="221">
        <v>2</v>
      </c>
      <c r="CG771" s="221">
        <v>2</v>
      </c>
      <c r="CH771" s="221">
        <v>2</v>
      </c>
      <c r="CI771" s="221">
        <v>1</v>
      </c>
      <c r="CJ771" s="337">
        <v>2</v>
      </c>
      <c r="CK771" s="221">
        <v>2</v>
      </c>
      <c r="CL771" s="222">
        <f t="shared" si="375"/>
        <v>22</v>
      </c>
      <c r="CM771" s="237">
        <f t="shared" si="376"/>
        <v>0.84615384615384615</v>
      </c>
      <c r="CN771" s="222">
        <f t="shared" si="377"/>
        <v>4</v>
      </c>
      <c r="CO771" s="237">
        <f t="shared" si="378"/>
        <v>0.15384615384615385</v>
      </c>
      <c r="CP771" s="222">
        <f t="shared" si="379"/>
        <v>0</v>
      </c>
      <c r="CQ771" s="237">
        <f t="shared" si="380"/>
        <v>0</v>
      </c>
      <c r="CR771" s="222">
        <f t="shared" si="381"/>
        <v>0</v>
      </c>
      <c r="CS771" s="237">
        <f t="shared" si="382"/>
        <v>0</v>
      </c>
      <c r="CT771" s="223">
        <f t="shared" si="383"/>
        <v>1.8461538461538463</v>
      </c>
      <c r="CU771" s="223" t="str">
        <f t="shared" si="384"/>
        <v>Đạt mục tiêu</v>
      </c>
      <c r="CV771" s="221"/>
    </row>
    <row r="772" spans="1:100" s="1" customFormat="1" ht="46.5">
      <c r="A772" s="227">
        <v>219</v>
      </c>
      <c r="B772" s="217" t="s">
        <v>534</v>
      </c>
      <c r="C772" s="215" t="s">
        <v>60</v>
      </c>
      <c r="D772" s="217" t="s">
        <v>74</v>
      </c>
      <c r="E772" s="215" t="s">
        <v>60</v>
      </c>
      <c r="F772" s="217" t="s">
        <v>74</v>
      </c>
      <c r="G772" s="217" t="s">
        <v>365</v>
      </c>
      <c r="H772" s="217"/>
      <c r="I772" s="591"/>
      <c r="J772" s="212"/>
      <c r="K772" s="465"/>
      <c r="L772" s="5" t="s">
        <v>32</v>
      </c>
      <c r="M772" s="212" t="s">
        <v>31</v>
      </c>
      <c r="N772" s="215" t="s">
        <v>9</v>
      </c>
      <c r="O772" s="221" t="s">
        <v>29</v>
      </c>
      <c r="P772" s="221" t="s">
        <v>24</v>
      </c>
      <c r="Q772" s="5"/>
      <c r="R772" s="5"/>
      <c r="S772" s="5"/>
      <c r="T772" s="5"/>
      <c r="U772" s="6" t="s">
        <v>24</v>
      </c>
      <c r="V772" s="5"/>
      <c r="W772" s="5"/>
      <c r="X772" s="5"/>
      <c r="Y772" s="5"/>
      <c r="Z772" s="5"/>
      <c r="AA772" s="5"/>
      <c r="AB772" s="80">
        <f t="shared" si="374"/>
        <v>1</v>
      </c>
      <c r="AC772" s="642"/>
      <c r="AD772" s="7"/>
      <c r="AE772" s="7"/>
      <c r="AF772" s="7"/>
      <c r="AG772" s="7"/>
      <c r="AH772" s="7"/>
      <c r="AI772" s="7"/>
      <c r="AJ772" s="7"/>
      <c r="AK772" s="7"/>
      <c r="AL772" s="7"/>
      <c r="AM772" s="7"/>
      <c r="AN772" s="7"/>
      <c r="AO772" s="7"/>
      <c r="AP772" s="7"/>
      <c r="AQ772" s="7"/>
      <c r="AR772" s="7"/>
      <c r="AS772" s="7" t="s">
        <v>1318</v>
      </c>
      <c r="AT772" s="7"/>
      <c r="AU772" s="7"/>
      <c r="AV772" s="55"/>
      <c r="AW772" s="7"/>
      <c r="AX772" s="7"/>
      <c r="AY772" s="7"/>
      <c r="AZ772" s="7"/>
      <c r="BA772" s="7"/>
      <c r="BB772" s="7"/>
      <c r="BC772" s="7"/>
      <c r="BD772" s="55"/>
      <c r="BE772" s="7"/>
      <c r="BF772" s="7"/>
      <c r="BG772" s="7"/>
      <c r="BH772" s="7"/>
      <c r="BI772" s="7"/>
      <c r="BJ772" s="7"/>
      <c r="BK772" s="7"/>
      <c r="BL772" s="781">
        <v>2</v>
      </c>
      <c r="BM772" s="221">
        <v>2</v>
      </c>
      <c r="BN772" s="221">
        <v>2</v>
      </c>
      <c r="BO772" s="221">
        <v>2</v>
      </c>
      <c r="BP772" s="221">
        <v>2</v>
      </c>
      <c r="BQ772" s="221">
        <v>2</v>
      </c>
      <c r="BR772" s="798">
        <v>2</v>
      </c>
      <c r="BS772" s="226">
        <v>2</v>
      </c>
      <c r="BT772" s="221">
        <v>2</v>
      </c>
      <c r="BU772" s="221">
        <v>2</v>
      </c>
      <c r="BV772" s="221">
        <v>2</v>
      </c>
      <c r="BW772" s="798">
        <v>2</v>
      </c>
      <c r="BX772" s="221">
        <v>2</v>
      </c>
      <c r="BY772" s="798">
        <v>2</v>
      </c>
      <c r="BZ772" s="798">
        <v>2</v>
      </c>
      <c r="CA772" s="221">
        <v>2</v>
      </c>
      <c r="CB772" s="221">
        <v>2</v>
      </c>
      <c r="CC772" s="221">
        <v>2</v>
      </c>
      <c r="CD772" s="337">
        <v>2</v>
      </c>
      <c r="CE772" s="221">
        <v>2</v>
      </c>
      <c r="CF772" s="221">
        <v>2</v>
      </c>
      <c r="CG772" s="221">
        <v>2</v>
      </c>
      <c r="CH772" s="221">
        <v>2</v>
      </c>
      <c r="CI772" s="221">
        <v>2</v>
      </c>
      <c r="CJ772" s="337">
        <v>2</v>
      </c>
      <c r="CK772" s="221">
        <v>2</v>
      </c>
      <c r="CL772" s="222">
        <f t="shared" si="375"/>
        <v>26</v>
      </c>
      <c r="CM772" s="237">
        <f t="shared" si="376"/>
        <v>1</v>
      </c>
      <c r="CN772" s="222">
        <f t="shared" si="377"/>
        <v>0</v>
      </c>
      <c r="CO772" s="237">
        <f t="shared" si="378"/>
        <v>0</v>
      </c>
      <c r="CP772" s="222">
        <f t="shared" si="379"/>
        <v>0</v>
      </c>
      <c r="CQ772" s="237">
        <f t="shared" si="380"/>
        <v>0</v>
      </c>
      <c r="CR772" s="222">
        <f t="shared" si="381"/>
        <v>0</v>
      </c>
      <c r="CS772" s="237">
        <f t="shared" si="382"/>
        <v>0</v>
      </c>
      <c r="CT772" s="223">
        <f t="shared" si="383"/>
        <v>2</v>
      </c>
      <c r="CU772" s="223" t="str">
        <f t="shared" si="384"/>
        <v>Đạt mục tiêu</v>
      </c>
      <c r="CV772" s="5"/>
    </row>
    <row r="773" spans="1:100" s="1" customFormat="1" ht="62">
      <c r="A773" s="1036">
        <v>220</v>
      </c>
      <c r="B773" s="1024" t="s">
        <v>2380</v>
      </c>
      <c r="C773" s="1033" t="s">
        <v>60</v>
      </c>
      <c r="D773" s="1024" t="s">
        <v>2379</v>
      </c>
      <c r="E773" s="1033" t="s">
        <v>60</v>
      </c>
      <c r="F773" s="217" t="s">
        <v>382</v>
      </c>
      <c r="G773" s="51" t="s">
        <v>366</v>
      </c>
      <c r="H773" s="51"/>
      <c r="I773" s="592"/>
      <c r="J773" s="38"/>
      <c r="K773" s="484"/>
      <c r="L773" s="38" t="s">
        <v>32</v>
      </c>
      <c r="M773" s="212" t="s">
        <v>31</v>
      </c>
      <c r="N773" s="215" t="s">
        <v>9</v>
      </c>
      <c r="O773" s="221" t="s">
        <v>29</v>
      </c>
      <c r="P773" s="221" t="s">
        <v>24</v>
      </c>
      <c r="Q773" s="5"/>
      <c r="R773" s="5"/>
      <c r="S773" s="5"/>
      <c r="T773" s="5"/>
      <c r="U773" s="6"/>
      <c r="V773" s="5"/>
      <c r="W773" s="5"/>
      <c r="X773" s="5" t="s">
        <v>24</v>
      </c>
      <c r="Y773" s="5"/>
      <c r="Z773" s="5"/>
      <c r="AA773" s="5"/>
      <c r="AB773" s="80">
        <f t="shared" si="374"/>
        <v>1</v>
      </c>
      <c r="AC773" s="642"/>
      <c r="AD773" s="7"/>
      <c r="AE773" s="7"/>
      <c r="AF773" s="7"/>
      <c r="AG773" s="7"/>
      <c r="AH773" s="7"/>
      <c r="AI773" s="7"/>
      <c r="AJ773" s="7"/>
      <c r="AK773" s="21" t="s">
        <v>1317</v>
      </c>
      <c r="AL773" s="7" t="s">
        <v>1317</v>
      </c>
      <c r="AM773" s="7"/>
      <c r="AN773" s="7"/>
      <c r="AO773" s="7"/>
      <c r="AP773" s="7"/>
      <c r="AQ773" s="7"/>
      <c r="AR773" s="7"/>
      <c r="AS773" s="7"/>
      <c r="AT773" s="7"/>
      <c r="AU773" s="7"/>
      <c r="AV773" s="55"/>
      <c r="AW773" s="7"/>
      <c r="AX773" s="7"/>
      <c r="AY773" s="7"/>
      <c r="AZ773" s="7"/>
      <c r="BA773" s="7"/>
      <c r="BB773" s="7"/>
      <c r="BC773" s="7"/>
      <c r="BD773" s="55"/>
      <c r="BE773" s="7"/>
      <c r="BF773" s="7"/>
      <c r="BG773" s="7"/>
      <c r="BH773" s="7"/>
      <c r="BI773" s="7"/>
      <c r="BJ773" s="7"/>
      <c r="BK773" s="7"/>
      <c r="BL773" s="781">
        <v>1</v>
      </c>
      <c r="BM773" s="221">
        <v>2</v>
      </c>
      <c r="BN773" s="221">
        <v>1</v>
      </c>
      <c r="BO773" s="221">
        <v>2</v>
      </c>
      <c r="BP773" s="221">
        <v>2</v>
      </c>
      <c r="BQ773" s="221">
        <v>1</v>
      </c>
      <c r="BR773" s="798">
        <v>2</v>
      </c>
      <c r="BS773" s="226">
        <v>2</v>
      </c>
      <c r="BT773" s="221">
        <v>2</v>
      </c>
      <c r="BU773" s="221">
        <v>2</v>
      </c>
      <c r="BV773" s="221">
        <v>2</v>
      </c>
      <c r="BW773" s="798">
        <v>2</v>
      </c>
      <c r="BX773" s="221">
        <v>2</v>
      </c>
      <c r="BY773" s="798">
        <v>1</v>
      </c>
      <c r="BZ773" s="798">
        <v>2</v>
      </c>
      <c r="CA773" s="221">
        <v>1</v>
      </c>
      <c r="CB773" s="221">
        <v>2</v>
      </c>
      <c r="CC773" s="221">
        <v>2</v>
      </c>
      <c r="CD773" s="337">
        <v>2</v>
      </c>
      <c r="CE773" s="221">
        <v>2</v>
      </c>
      <c r="CF773" s="221">
        <v>2</v>
      </c>
      <c r="CG773" s="221">
        <v>1</v>
      </c>
      <c r="CH773" s="221">
        <v>2</v>
      </c>
      <c r="CI773" s="221">
        <v>2</v>
      </c>
      <c r="CJ773" s="337">
        <v>2</v>
      </c>
      <c r="CK773" s="221">
        <v>2</v>
      </c>
      <c r="CL773" s="222">
        <f t="shared" si="375"/>
        <v>20</v>
      </c>
      <c r="CM773" s="237">
        <f t="shared" si="376"/>
        <v>0.76923076923076927</v>
      </c>
      <c r="CN773" s="222">
        <f t="shared" si="377"/>
        <v>6</v>
      </c>
      <c r="CO773" s="237">
        <f t="shared" si="378"/>
        <v>0.23076923076923078</v>
      </c>
      <c r="CP773" s="222">
        <f t="shared" si="379"/>
        <v>0</v>
      </c>
      <c r="CQ773" s="237">
        <f t="shared" si="380"/>
        <v>0</v>
      </c>
      <c r="CR773" s="222">
        <f t="shared" si="381"/>
        <v>0</v>
      </c>
      <c r="CS773" s="237">
        <f t="shared" si="382"/>
        <v>0</v>
      </c>
      <c r="CT773" s="223">
        <f t="shared" si="383"/>
        <v>1.7692307692307692</v>
      </c>
      <c r="CU773" s="223" t="str">
        <f t="shared" si="384"/>
        <v>Đạt mục tiêu</v>
      </c>
      <c r="CV773" s="5"/>
    </row>
    <row r="774" spans="1:100" s="1" customFormat="1" ht="46.5">
      <c r="A774" s="1036"/>
      <c r="B774" s="1024"/>
      <c r="C774" s="1033"/>
      <c r="D774" s="1024"/>
      <c r="E774" s="1033"/>
      <c r="F774" s="217" t="s">
        <v>442</v>
      </c>
      <c r="G774" s="51" t="s">
        <v>441</v>
      </c>
      <c r="H774" s="51"/>
      <c r="I774" s="592"/>
      <c r="J774" s="38"/>
      <c r="K774" s="484"/>
      <c r="L774" s="38" t="s">
        <v>32</v>
      </c>
      <c r="M774" s="212" t="s">
        <v>31</v>
      </c>
      <c r="N774" s="215" t="s">
        <v>9</v>
      </c>
      <c r="O774" s="221" t="s">
        <v>29</v>
      </c>
      <c r="P774" s="221" t="s">
        <v>24</v>
      </c>
      <c r="Q774" s="5"/>
      <c r="R774" s="5"/>
      <c r="S774" s="5"/>
      <c r="T774" s="5"/>
      <c r="U774" s="6"/>
      <c r="V774" s="5"/>
      <c r="W774" s="5"/>
      <c r="X774" s="5"/>
      <c r="Y774" s="5"/>
      <c r="Z774" s="5" t="s">
        <v>24</v>
      </c>
      <c r="AA774" s="5"/>
      <c r="AB774" s="80">
        <f t="shared" si="374"/>
        <v>1</v>
      </c>
      <c r="AC774" s="642"/>
      <c r="AD774" s="7"/>
      <c r="AE774" s="7"/>
      <c r="AF774" s="7"/>
      <c r="AG774" s="7"/>
      <c r="AH774" s="7"/>
      <c r="AI774" s="7"/>
      <c r="AJ774" s="7"/>
      <c r="AK774" s="7"/>
      <c r="AL774" s="7"/>
      <c r="AM774" s="7"/>
      <c r="AN774" s="7"/>
      <c r="AO774" s="7"/>
      <c r="AP774" s="7"/>
      <c r="AQ774" s="7"/>
      <c r="AR774" s="7"/>
      <c r="AS774" s="7"/>
      <c r="AT774" s="7"/>
      <c r="AU774" s="7"/>
      <c r="AV774" s="55"/>
      <c r="AW774" s="7"/>
      <c r="AX774" s="7"/>
      <c r="AY774" s="7"/>
      <c r="AZ774" s="7"/>
      <c r="BA774" s="7"/>
      <c r="BB774" s="7"/>
      <c r="BC774" s="7"/>
      <c r="BD774" s="55"/>
      <c r="BE774" s="7"/>
      <c r="BF774" s="7"/>
      <c r="BG774" s="7"/>
      <c r="BH774" s="7"/>
      <c r="BI774" s="7" t="s">
        <v>1318</v>
      </c>
      <c r="BJ774" s="7"/>
      <c r="BK774" s="7"/>
      <c r="BL774" s="781">
        <v>2</v>
      </c>
      <c r="BM774" s="221">
        <v>2</v>
      </c>
      <c r="BN774" s="221">
        <v>2</v>
      </c>
      <c r="BO774" s="221">
        <v>2</v>
      </c>
      <c r="BP774" s="221">
        <v>2</v>
      </c>
      <c r="BQ774" s="221">
        <v>2</v>
      </c>
      <c r="BR774" s="798">
        <v>2</v>
      </c>
      <c r="BS774" s="226">
        <v>2</v>
      </c>
      <c r="BT774" s="221">
        <v>2</v>
      </c>
      <c r="BU774" s="221">
        <v>1</v>
      </c>
      <c r="BV774" s="221">
        <v>2</v>
      </c>
      <c r="BW774" s="798">
        <v>2</v>
      </c>
      <c r="BX774" s="221">
        <v>2</v>
      </c>
      <c r="BY774" s="798">
        <v>2</v>
      </c>
      <c r="BZ774" s="798">
        <v>2</v>
      </c>
      <c r="CA774" s="221">
        <v>2</v>
      </c>
      <c r="CB774" s="221">
        <v>2</v>
      </c>
      <c r="CC774" s="221">
        <v>2</v>
      </c>
      <c r="CD774" s="337">
        <v>2</v>
      </c>
      <c r="CE774" s="221">
        <v>2</v>
      </c>
      <c r="CF774" s="221">
        <v>2</v>
      </c>
      <c r="CG774" s="221">
        <v>2</v>
      </c>
      <c r="CH774" s="221">
        <v>2</v>
      </c>
      <c r="CI774" s="221">
        <v>2</v>
      </c>
      <c r="CJ774" s="337">
        <v>2</v>
      </c>
      <c r="CK774" s="221">
        <v>2</v>
      </c>
      <c r="CL774" s="222">
        <f t="shared" si="375"/>
        <v>25</v>
      </c>
      <c r="CM774" s="237">
        <f t="shared" si="376"/>
        <v>0.96153846153846156</v>
      </c>
      <c r="CN774" s="222">
        <f t="shared" si="377"/>
        <v>1</v>
      </c>
      <c r="CO774" s="237">
        <f t="shared" si="378"/>
        <v>3.8461538461538464E-2</v>
      </c>
      <c r="CP774" s="222">
        <f t="shared" si="379"/>
        <v>0</v>
      </c>
      <c r="CQ774" s="237">
        <f t="shared" si="380"/>
        <v>0</v>
      </c>
      <c r="CR774" s="222">
        <f t="shared" si="381"/>
        <v>0</v>
      </c>
      <c r="CS774" s="237">
        <f t="shared" si="382"/>
        <v>0</v>
      </c>
      <c r="CT774" s="223">
        <f t="shared" si="383"/>
        <v>1.9615384615384615</v>
      </c>
      <c r="CU774" s="223" t="str">
        <f t="shared" si="384"/>
        <v>Đạt mục tiêu</v>
      </c>
      <c r="CV774" s="5"/>
    </row>
    <row r="775" spans="1:100" s="1" customFormat="1" ht="77.5">
      <c r="A775" s="227">
        <v>221</v>
      </c>
      <c r="B775" s="217" t="s">
        <v>536</v>
      </c>
      <c r="C775" s="215" t="s">
        <v>60</v>
      </c>
      <c r="D775" s="217" t="s">
        <v>72</v>
      </c>
      <c r="E775" s="215" t="s">
        <v>60</v>
      </c>
      <c r="F775" s="11" t="s">
        <v>72</v>
      </c>
      <c r="G775" s="52" t="s">
        <v>367</v>
      </c>
      <c r="H775" s="52"/>
      <c r="I775" s="595"/>
      <c r="J775" s="118"/>
      <c r="K775" s="496"/>
      <c r="L775" s="38" t="s">
        <v>32</v>
      </c>
      <c r="M775" s="212" t="s">
        <v>31</v>
      </c>
      <c r="N775" s="215" t="s">
        <v>9</v>
      </c>
      <c r="O775" s="221" t="s">
        <v>29</v>
      </c>
      <c r="P775" s="221" t="s">
        <v>24</v>
      </c>
      <c r="Q775" s="5"/>
      <c r="R775" s="5"/>
      <c r="S775" s="5"/>
      <c r="T775" s="5"/>
      <c r="U775" s="6"/>
      <c r="V775" s="5"/>
      <c r="W775" s="5"/>
      <c r="X775" s="5"/>
      <c r="Y775" s="5"/>
      <c r="Z775" s="5" t="s">
        <v>24</v>
      </c>
      <c r="AA775" s="5"/>
      <c r="AB775" s="80">
        <f t="shared" si="374"/>
        <v>1</v>
      </c>
      <c r="AC775" s="642"/>
      <c r="AD775" s="7"/>
      <c r="AE775" s="7"/>
      <c r="AF775" s="7"/>
      <c r="AG775" s="7"/>
      <c r="AH775" s="7"/>
      <c r="AI775" s="7"/>
      <c r="AJ775" s="7"/>
      <c r="AK775" s="7"/>
      <c r="AL775" s="7"/>
      <c r="AM775" s="7"/>
      <c r="AN775" s="7"/>
      <c r="AO775" s="7"/>
      <c r="AP775" s="7"/>
      <c r="AQ775" s="7"/>
      <c r="AR775" s="7"/>
      <c r="AS775" s="7"/>
      <c r="AT775" s="7"/>
      <c r="AU775" s="7"/>
      <c r="AV775" s="55"/>
      <c r="AW775" s="7"/>
      <c r="AX775" s="7"/>
      <c r="AY775" s="7"/>
      <c r="AZ775" s="7"/>
      <c r="BA775" s="7"/>
      <c r="BB775" s="7"/>
      <c r="BC775" s="7"/>
      <c r="BD775" s="55"/>
      <c r="BE775" s="7"/>
      <c r="BF775" s="7"/>
      <c r="BG775" s="7"/>
      <c r="BH775" s="7" t="s">
        <v>1316</v>
      </c>
      <c r="BI775" s="7"/>
      <c r="BJ775" s="7"/>
      <c r="BK775" s="7"/>
      <c r="BL775" s="781">
        <v>2</v>
      </c>
      <c r="BM775" s="221">
        <v>2</v>
      </c>
      <c r="BN775" s="221">
        <v>2</v>
      </c>
      <c r="BO775" s="221">
        <v>2</v>
      </c>
      <c r="BP775" s="221">
        <v>2</v>
      </c>
      <c r="BQ775" s="221">
        <v>1</v>
      </c>
      <c r="BR775" s="798">
        <v>2</v>
      </c>
      <c r="BS775" s="226">
        <v>1</v>
      </c>
      <c r="BT775" s="221">
        <v>2</v>
      </c>
      <c r="BU775" s="221">
        <v>2</v>
      </c>
      <c r="BV775" s="221">
        <v>2</v>
      </c>
      <c r="BW775" s="798">
        <v>2</v>
      </c>
      <c r="BX775" s="221">
        <v>2</v>
      </c>
      <c r="BY775" s="798">
        <v>2</v>
      </c>
      <c r="BZ775" s="798">
        <v>2</v>
      </c>
      <c r="CA775" s="221">
        <v>2</v>
      </c>
      <c r="CB775" s="221">
        <v>2</v>
      </c>
      <c r="CC775" s="221">
        <v>2</v>
      </c>
      <c r="CD775" s="337">
        <v>1</v>
      </c>
      <c r="CE775" s="221">
        <v>2</v>
      </c>
      <c r="CF775" s="221">
        <v>2</v>
      </c>
      <c r="CG775" s="221">
        <v>2</v>
      </c>
      <c r="CH775" s="221">
        <v>2</v>
      </c>
      <c r="CI775" s="221">
        <v>2</v>
      </c>
      <c r="CJ775" s="337">
        <v>2</v>
      </c>
      <c r="CK775" s="221">
        <v>2</v>
      </c>
      <c r="CL775" s="222">
        <f t="shared" si="375"/>
        <v>23</v>
      </c>
      <c r="CM775" s="237">
        <f t="shared" si="376"/>
        <v>0.88461538461538458</v>
      </c>
      <c r="CN775" s="222">
        <f t="shared" si="377"/>
        <v>3</v>
      </c>
      <c r="CO775" s="237">
        <f t="shared" si="378"/>
        <v>0.11538461538461539</v>
      </c>
      <c r="CP775" s="222">
        <f t="shared" si="379"/>
        <v>0</v>
      </c>
      <c r="CQ775" s="237">
        <f t="shared" si="380"/>
        <v>0</v>
      </c>
      <c r="CR775" s="222">
        <f t="shared" si="381"/>
        <v>0</v>
      </c>
      <c r="CS775" s="237">
        <f t="shared" si="382"/>
        <v>0</v>
      </c>
      <c r="CT775" s="223">
        <f t="shared" si="383"/>
        <v>1.8846153846153846</v>
      </c>
      <c r="CU775" s="223" t="str">
        <f t="shared" si="384"/>
        <v>Đạt mục tiêu</v>
      </c>
      <c r="CV775" s="5"/>
    </row>
    <row r="776" spans="1:100" s="1" customFormat="1" ht="73.25" customHeight="1">
      <c r="A776" s="1036">
        <v>222</v>
      </c>
      <c r="B776" s="1199" t="s">
        <v>2381</v>
      </c>
      <c r="C776" s="1058" t="s">
        <v>2427</v>
      </c>
      <c r="D776" s="1199" t="s">
        <v>2382</v>
      </c>
      <c r="E776" s="1058" t="s">
        <v>2427</v>
      </c>
      <c r="F776" s="1205" t="s">
        <v>2382</v>
      </c>
      <c r="G776" s="585" t="s">
        <v>2820</v>
      </c>
      <c r="H776" s="585"/>
      <c r="I776" s="730" t="s">
        <v>2821</v>
      </c>
      <c r="J776" s="118" t="s">
        <v>802</v>
      </c>
      <c r="K776" s="496"/>
      <c r="L776" s="38" t="s">
        <v>32</v>
      </c>
      <c r="M776" s="212" t="s">
        <v>31</v>
      </c>
      <c r="N776" s="215" t="s">
        <v>9</v>
      </c>
      <c r="O776" s="221"/>
      <c r="P776" s="221"/>
      <c r="Q776" s="5"/>
      <c r="R776" s="5"/>
      <c r="S776" s="5"/>
      <c r="T776" s="5"/>
      <c r="U776" s="6"/>
      <c r="V776" s="5"/>
      <c r="W776" s="5"/>
      <c r="X776" s="5"/>
      <c r="Y776" s="5"/>
      <c r="Z776" s="5"/>
      <c r="AA776" s="5" t="s">
        <v>24</v>
      </c>
      <c r="AB776" s="80">
        <f t="shared" si="374"/>
        <v>1</v>
      </c>
      <c r="AC776" s="642"/>
      <c r="AD776" s="7"/>
      <c r="AE776" s="7"/>
      <c r="AF776" s="7"/>
      <c r="AG776" s="7"/>
      <c r="AH776" s="7"/>
      <c r="AI776" s="7"/>
      <c r="AJ776" s="7"/>
      <c r="AK776" s="7"/>
      <c r="AL776" s="7"/>
      <c r="AM776" s="7"/>
      <c r="AN776" s="7"/>
      <c r="AO776" s="7"/>
      <c r="AP776" s="7"/>
      <c r="AQ776" s="7"/>
      <c r="AR776" s="7"/>
      <c r="AS776" s="7"/>
      <c r="AT776" s="7"/>
      <c r="AU776" s="7"/>
      <c r="AV776" s="55"/>
      <c r="AW776" s="7"/>
      <c r="AX776" s="7"/>
      <c r="AY776" s="7"/>
      <c r="AZ776" s="7"/>
      <c r="BA776" s="7"/>
      <c r="BB776" s="7"/>
      <c r="BC776" s="7"/>
      <c r="BD776" s="55"/>
      <c r="BE776" s="7"/>
      <c r="BF776" s="7"/>
      <c r="BG776" s="7"/>
      <c r="BH776" s="7"/>
      <c r="BI776" s="7"/>
      <c r="BJ776" s="7"/>
      <c r="BK776" s="7" t="s">
        <v>1183</v>
      </c>
      <c r="BL776" s="781">
        <v>1</v>
      </c>
      <c r="BM776" s="221">
        <v>2</v>
      </c>
      <c r="BN776" s="221">
        <v>2</v>
      </c>
      <c r="BO776" s="221">
        <v>2</v>
      </c>
      <c r="BP776" s="221">
        <v>2</v>
      </c>
      <c r="BQ776" s="221">
        <v>2</v>
      </c>
      <c r="BR776" s="798">
        <v>2</v>
      </c>
      <c r="BS776" s="226">
        <v>1</v>
      </c>
      <c r="BT776" s="221">
        <v>2</v>
      </c>
      <c r="BU776" s="221">
        <v>2</v>
      </c>
      <c r="BV776" s="221">
        <v>2</v>
      </c>
      <c r="BW776" s="798">
        <v>2</v>
      </c>
      <c r="BX776" s="221">
        <v>2</v>
      </c>
      <c r="BY776" s="798">
        <v>2</v>
      </c>
      <c r="BZ776" s="798">
        <v>1</v>
      </c>
      <c r="CA776" s="221">
        <v>2</v>
      </c>
      <c r="CB776" s="221">
        <v>2</v>
      </c>
      <c r="CC776" s="221">
        <v>2</v>
      </c>
      <c r="CD776" s="337">
        <v>2</v>
      </c>
      <c r="CE776" s="221">
        <v>2</v>
      </c>
      <c r="CF776" s="221">
        <v>2</v>
      </c>
      <c r="CG776" s="221">
        <v>2</v>
      </c>
      <c r="CH776" s="221">
        <v>2</v>
      </c>
      <c r="CI776" s="221">
        <v>2</v>
      </c>
      <c r="CJ776" s="337">
        <v>2</v>
      </c>
      <c r="CK776" s="221">
        <v>2</v>
      </c>
      <c r="CL776" s="222">
        <f t="shared" si="375"/>
        <v>23</v>
      </c>
      <c r="CM776" s="237">
        <f t="shared" si="376"/>
        <v>0.88461538461538458</v>
      </c>
      <c r="CN776" s="222">
        <f t="shared" si="377"/>
        <v>3</v>
      </c>
      <c r="CO776" s="237">
        <f t="shared" si="378"/>
        <v>0.11538461538461539</v>
      </c>
      <c r="CP776" s="222">
        <f t="shared" si="379"/>
        <v>0</v>
      </c>
      <c r="CQ776" s="237">
        <f t="shared" si="380"/>
        <v>0</v>
      </c>
      <c r="CR776" s="222">
        <f t="shared" si="381"/>
        <v>0</v>
      </c>
      <c r="CS776" s="237">
        <f t="shared" si="382"/>
        <v>0</v>
      </c>
      <c r="CT776" s="223">
        <f t="shared" si="383"/>
        <v>1.8846153846153846</v>
      </c>
      <c r="CU776" s="223" t="str">
        <f t="shared" si="384"/>
        <v>Đạt mục tiêu</v>
      </c>
      <c r="CV776" s="5"/>
    </row>
    <row r="777" spans="1:100" s="1" customFormat="1" ht="46.5">
      <c r="A777" s="1036"/>
      <c r="B777" s="1024"/>
      <c r="C777" s="1058"/>
      <c r="D777" s="1199"/>
      <c r="E777" s="1058"/>
      <c r="F777" s="1075"/>
      <c r="G777" s="288" t="s">
        <v>1823</v>
      </c>
      <c r="H777" s="288"/>
      <c r="I777" s="630"/>
      <c r="J777" s="118"/>
      <c r="K777" s="496"/>
      <c r="L777" s="38"/>
      <c r="M777" s="212" t="s">
        <v>31</v>
      </c>
      <c r="N777" s="215" t="s">
        <v>9</v>
      </c>
      <c r="O777" s="221"/>
      <c r="P777" s="221"/>
      <c r="Q777" s="5"/>
      <c r="R777" s="5"/>
      <c r="S777" s="5"/>
      <c r="T777" s="5"/>
      <c r="U777" s="6"/>
      <c r="V777" s="5"/>
      <c r="W777" s="5"/>
      <c r="X777" s="5"/>
      <c r="Y777" s="5"/>
      <c r="Z777" s="5"/>
      <c r="AA777" s="5" t="s">
        <v>24</v>
      </c>
      <c r="AB777" s="80">
        <f t="shared" si="374"/>
        <v>1</v>
      </c>
      <c r="AC777" s="642"/>
      <c r="AD777" s="7"/>
      <c r="AE777" s="7"/>
      <c r="AF777" s="7"/>
      <c r="AG777" s="7"/>
      <c r="AH777" s="7"/>
      <c r="AI777" s="7"/>
      <c r="AJ777" s="7"/>
      <c r="AK777" s="7"/>
      <c r="AL777" s="7"/>
      <c r="AM777" s="7"/>
      <c r="AN777" s="7"/>
      <c r="AO777" s="7"/>
      <c r="AP777" s="7"/>
      <c r="AQ777" s="7"/>
      <c r="AR777" s="7"/>
      <c r="AS777" s="7"/>
      <c r="AT777" s="7"/>
      <c r="AU777" s="7"/>
      <c r="AV777" s="55"/>
      <c r="AW777" s="7"/>
      <c r="AX777" s="7"/>
      <c r="AY777" s="7"/>
      <c r="AZ777" s="7"/>
      <c r="BA777" s="7"/>
      <c r="BB777" s="7"/>
      <c r="BC777" s="7"/>
      <c r="BD777" s="55"/>
      <c r="BE777" s="7"/>
      <c r="BF777" s="7"/>
      <c r="BG777" s="7"/>
      <c r="BH777" s="7"/>
      <c r="BI777" s="7"/>
      <c r="BJ777" s="7"/>
      <c r="BK777" s="7"/>
      <c r="BL777" s="781">
        <v>2</v>
      </c>
      <c r="BM777" s="221">
        <v>2</v>
      </c>
      <c r="BN777" s="221">
        <v>2</v>
      </c>
      <c r="BO777" s="221">
        <v>2</v>
      </c>
      <c r="BP777" s="221">
        <v>2</v>
      </c>
      <c r="BQ777" s="221">
        <v>2</v>
      </c>
      <c r="BR777" s="798">
        <v>2</v>
      </c>
      <c r="BS777" s="226">
        <v>1</v>
      </c>
      <c r="BT777" s="221">
        <v>2</v>
      </c>
      <c r="BU777" s="221">
        <v>2</v>
      </c>
      <c r="BV777" s="221">
        <v>2</v>
      </c>
      <c r="BW777" s="798">
        <v>2</v>
      </c>
      <c r="BX777" s="221">
        <v>2</v>
      </c>
      <c r="BY777" s="798">
        <v>2</v>
      </c>
      <c r="BZ777" s="798">
        <v>2</v>
      </c>
      <c r="CA777" s="221">
        <v>2</v>
      </c>
      <c r="CB777" s="221">
        <v>2</v>
      </c>
      <c r="CC777" s="221">
        <v>2</v>
      </c>
      <c r="CD777" s="337">
        <v>2</v>
      </c>
      <c r="CE777" s="221">
        <v>2</v>
      </c>
      <c r="CF777" s="221">
        <v>2</v>
      </c>
      <c r="CG777" s="221">
        <v>1</v>
      </c>
      <c r="CH777" s="221">
        <v>2</v>
      </c>
      <c r="CI777" s="221">
        <v>2</v>
      </c>
      <c r="CJ777" s="337">
        <v>2</v>
      </c>
      <c r="CK777" s="221">
        <v>2</v>
      </c>
      <c r="CL777" s="222">
        <f t="shared" si="375"/>
        <v>24</v>
      </c>
      <c r="CM777" s="237">
        <f t="shared" si="376"/>
        <v>0.92307692307692313</v>
      </c>
      <c r="CN777" s="222">
        <f t="shared" si="377"/>
        <v>2</v>
      </c>
      <c r="CO777" s="237">
        <f t="shared" si="378"/>
        <v>7.6923076923076927E-2</v>
      </c>
      <c r="CP777" s="222">
        <f t="shared" si="379"/>
        <v>0</v>
      </c>
      <c r="CQ777" s="237">
        <f t="shared" si="380"/>
        <v>0</v>
      </c>
      <c r="CR777" s="222">
        <f t="shared" si="381"/>
        <v>0</v>
      </c>
      <c r="CS777" s="237">
        <f t="shared" si="382"/>
        <v>0</v>
      </c>
      <c r="CT777" s="223">
        <f t="shared" si="383"/>
        <v>1.9230769230769231</v>
      </c>
      <c r="CU777" s="223" t="str">
        <f t="shared" si="384"/>
        <v>Đạt mục tiêu</v>
      </c>
      <c r="CV777" s="5"/>
    </row>
    <row r="778" spans="1:100" s="1" customFormat="1" ht="62">
      <c r="A778" s="1036"/>
      <c r="B778" s="1024"/>
      <c r="C778" s="1058"/>
      <c r="D778" s="1199"/>
      <c r="E778" s="1058"/>
      <c r="F778" s="1075"/>
      <c r="G778" s="52" t="s">
        <v>1584</v>
      </c>
      <c r="H778" s="52"/>
      <c r="I778" s="595"/>
      <c r="J778" s="118"/>
      <c r="K778" s="496"/>
      <c r="L778" s="38" t="s">
        <v>32</v>
      </c>
      <c r="M778" s="212" t="s">
        <v>31</v>
      </c>
      <c r="N778" s="215" t="s">
        <v>9</v>
      </c>
      <c r="O778" s="221"/>
      <c r="P778" s="221"/>
      <c r="Q778" s="5"/>
      <c r="R778" s="5"/>
      <c r="S778" s="5"/>
      <c r="T778" s="5"/>
      <c r="U778" s="6"/>
      <c r="V778" s="5"/>
      <c r="W778" s="5"/>
      <c r="X778" s="5"/>
      <c r="Y778" s="5"/>
      <c r="Z778" s="5"/>
      <c r="AA778" s="5" t="s">
        <v>24</v>
      </c>
      <c r="AB778" s="80">
        <f t="shared" si="374"/>
        <v>1</v>
      </c>
      <c r="AC778" s="642"/>
      <c r="AD778" s="7"/>
      <c r="AE778" s="7"/>
      <c r="AF778" s="7"/>
      <c r="AG778" s="7"/>
      <c r="AH778" s="7"/>
      <c r="AI778" s="7"/>
      <c r="AJ778" s="7"/>
      <c r="AK778" s="7"/>
      <c r="AL778" s="7"/>
      <c r="AM778" s="7"/>
      <c r="AN778" s="7"/>
      <c r="AO778" s="7"/>
      <c r="AP778" s="7"/>
      <c r="AQ778" s="7"/>
      <c r="AR778" s="7"/>
      <c r="AS778" s="7"/>
      <c r="AT778" s="7"/>
      <c r="AU778" s="7"/>
      <c r="AV778" s="55"/>
      <c r="AW778" s="7"/>
      <c r="AX778" s="7"/>
      <c r="AY778" s="7"/>
      <c r="AZ778" s="7"/>
      <c r="BA778" s="7"/>
      <c r="BB778" s="7"/>
      <c r="BC778" s="7"/>
      <c r="BD778" s="55"/>
      <c r="BE778" s="7"/>
      <c r="BF778" s="7"/>
      <c r="BG778" s="7"/>
      <c r="BH778" s="7"/>
      <c r="BI778" s="7"/>
      <c r="BJ778" s="7"/>
      <c r="BK778" s="7" t="s">
        <v>1317</v>
      </c>
      <c r="BL778" s="781">
        <v>2</v>
      </c>
      <c r="BM778" s="221">
        <v>2</v>
      </c>
      <c r="BN778" s="221">
        <v>2</v>
      </c>
      <c r="BO778" s="221">
        <v>1</v>
      </c>
      <c r="BP778" s="221">
        <v>2</v>
      </c>
      <c r="BQ778" s="221">
        <v>2</v>
      </c>
      <c r="BR778" s="798">
        <v>1</v>
      </c>
      <c r="BS778" s="226">
        <v>2</v>
      </c>
      <c r="BT778" s="221">
        <v>1</v>
      </c>
      <c r="BU778" s="221">
        <v>2</v>
      </c>
      <c r="BV778" s="221">
        <v>2</v>
      </c>
      <c r="BW778" s="798">
        <v>2</v>
      </c>
      <c r="BX778" s="221">
        <v>1</v>
      </c>
      <c r="BY778" s="798">
        <v>1</v>
      </c>
      <c r="BZ778" s="798">
        <v>2</v>
      </c>
      <c r="CA778" s="221">
        <v>2</v>
      </c>
      <c r="CB778" s="221">
        <v>2</v>
      </c>
      <c r="CC778" s="221">
        <v>2</v>
      </c>
      <c r="CD778" s="337">
        <v>1</v>
      </c>
      <c r="CE778" s="221">
        <v>2</v>
      </c>
      <c r="CF778" s="221">
        <v>2</v>
      </c>
      <c r="CG778" s="221">
        <v>2</v>
      </c>
      <c r="CH778" s="221">
        <v>2</v>
      </c>
      <c r="CI778" s="221">
        <v>2</v>
      </c>
      <c r="CJ778" s="337">
        <v>1</v>
      </c>
      <c r="CK778" s="221">
        <v>2</v>
      </c>
      <c r="CL778" s="222">
        <f t="shared" si="375"/>
        <v>19</v>
      </c>
      <c r="CM778" s="237">
        <f t="shared" si="376"/>
        <v>0.73076923076923073</v>
      </c>
      <c r="CN778" s="222">
        <f t="shared" si="377"/>
        <v>7</v>
      </c>
      <c r="CO778" s="237">
        <f t="shared" si="378"/>
        <v>0.26923076923076922</v>
      </c>
      <c r="CP778" s="222">
        <f t="shared" si="379"/>
        <v>0</v>
      </c>
      <c r="CQ778" s="237">
        <f t="shared" si="380"/>
        <v>0</v>
      </c>
      <c r="CR778" s="222">
        <f t="shared" si="381"/>
        <v>0</v>
      </c>
      <c r="CS778" s="237">
        <f t="shared" si="382"/>
        <v>0</v>
      </c>
      <c r="CT778" s="223">
        <f t="shared" si="383"/>
        <v>1.7307692307692308</v>
      </c>
      <c r="CU778" s="223" t="str">
        <f t="shared" si="384"/>
        <v>Đạt mục tiêu</v>
      </c>
      <c r="CV778" s="5"/>
    </row>
    <row r="779" spans="1:100" s="1" customFormat="1" ht="46.5">
      <c r="A779" s="1036"/>
      <c r="B779" s="1024"/>
      <c r="C779" s="1058"/>
      <c r="D779" s="1199"/>
      <c r="E779" s="1058"/>
      <c r="F779" s="1075"/>
      <c r="G779" s="52" t="s">
        <v>1585</v>
      </c>
      <c r="H779" s="52"/>
      <c r="I779" s="595"/>
      <c r="J779" s="118"/>
      <c r="K779" s="496"/>
      <c r="L779" s="38" t="s">
        <v>32</v>
      </c>
      <c r="M779" s="212" t="s">
        <v>31</v>
      </c>
      <c r="N779" s="215" t="s">
        <v>9</v>
      </c>
      <c r="O779" s="221"/>
      <c r="P779" s="221"/>
      <c r="Q779" s="5"/>
      <c r="R779" s="5"/>
      <c r="S779" s="5"/>
      <c r="T779" s="5"/>
      <c r="U779" s="6"/>
      <c r="V779" s="5"/>
      <c r="W779" s="5"/>
      <c r="X779" s="5"/>
      <c r="Y779" s="5"/>
      <c r="Z779" s="5"/>
      <c r="AA779" s="5" t="s">
        <v>24</v>
      </c>
      <c r="AB779" s="80">
        <f t="shared" si="374"/>
        <v>1</v>
      </c>
      <c r="AC779" s="642"/>
      <c r="AD779" s="7"/>
      <c r="AE779" s="7"/>
      <c r="AF779" s="7"/>
      <c r="AG779" s="7"/>
      <c r="AH779" s="7"/>
      <c r="AI779" s="7"/>
      <c r="AJ779" s="7"/>
      <c r="AK779" s="7"/>
      <c r="AL779" s="7"/>
      <c r="AM779" s="7"/>
      <c r="AN779" s="7"/>
      <c r="AO779" s="7"/>
      <c r="AP779" s="7"/>
      <c r="AQ779" s="7"/>
      <c r="AR779" s="7"/>
      <c r="AS779" s="7"/>
      <c r="AT779" s="7"/>
      <c r="AU779" s="7"/>
      <c r="AV779" s="55"/>
      <c r="AW779" s="7"/>
      <c r="AX779" s="7"/>
      <c r="AY779" s="7"/>
      <c r="AZ779" s="7"/>
      <c r="BA779" s="7"/>
      <c r="BB779" s="7"/>
      <c r="BC779" s="7"/>
      <c r="BD779" s="55"/>
      <c r="BE779" s="7"/>
      <c r="BF779" s="7"/>
      <c r="BG779" s="7"/>
      <c r="BH779" s="7"/>
      <c r="BI779" s="7"/>
      <c r="BJ779" s="7"/>
      <c r="BK779" s="7" t="s">
        <v>1317</v>
      </c>
      <c r="BL779" s="781">
        <v>2</v>
      </c>
      <c r="BM779" s="221">
        <v>2</v>
      </c>
      <c r="BN779" s="221">
        <v>2</v>
      </c>
      <c r="BO779" s="221">
        <v>2</v>
      </c>
      <c r="BP779" s="221">
        <v>2</v>
      </c>
      <c r="BQ779" s="221">
        <v>2</v>
      </c>
      <c r="BR779" s="798">
        <v>2</v>
      </c>
      <c r="BS779" s="226">
        <v>2</v>
      </c>
      <c r="BT779" s="221">
        <v>2</v>
      </c>
      <c r="BU779" s="221">
        <v>2</v>
      </c>
      <c r="BV779" s="221">
        <v>2</v>
      </c>
      <c r="BW779" s="798">
        <v>2</v>
      </c>
      <c r="BX779" s="221">
        <v>2</v>
      </c>
      <c r="BY779" s="798">
        <v>2</v>
      </c>
      <c r="BZ779" s="798">
        <v>1</v>
      </c>
      <c r="CA779" s="221">
        <v>2</v>
      </c>
      <c r="CB779" s="221">
        <v>1</v>
      </c>
      <c r="CC779" s="221">
        <v>2</v>
      </c>
      <c r="CD779" s="337">
        <v>2</v>
      </c>
      <c r="CE779" s="221">
        <v>2</v>
      </c>
      <c r="CF779" s="221">
        <v>2</v>
      </c>
      <c r="CG779" s="221">
        <v>2</v>
      </c>
      <c r="CH779" s="221">
        <v>2</v>
      </c>
      <c r="CI779" s="221">
        <v>2</v>
      </c>
      <c r="CJ779" s="337">
        <v>2</v>
      </c>
      <c r="CK779" s="221">
        <v>2</v>
      </c>
      <c r="CL779" s="222">
        <f t="shared" si="375"/>
        <v>24</v>
      </c>
      <c r="CM779" s="237">
        <f t="shared" si="376"/>
        <v>0.92307692307692313</v>
      </c>
      <c r="CN779" s="222">
        <f t="shared" si="377"/>
        <v>2</v>
      </c>
      <c r="CO779" s="237">
        <f t="shared" si="378"/>
        <v>7.6923076923076927E-2</v>
      </c>
      <c r="CP779" s="222">
        <f t="shared" si="379"/>
        <v>0</v>
      </c>
      <c r="CQ779" s="237">
        <f t="shared" si="380"/>
        <v>0</v>
      </c>
      <c r="CR779" s="222">
        <f t="shared" si="381"/>
        <v>0</v>
      </c>
      <c r="CS779" s="237">
        <f t="shared" si="382"/>
        <v>0</v>
      </c>
      <c r="CT779" s="223">
        <f t="shared" si="383"/>
        <v>1.9230769230769231</v>
      </c>
      <c r="CU779" s="223" t="str">
        <f t="shared" si="384"/>
        <v>Đạt mục tiêu</v>
      </c>
      <c r="CV779" s="5"/>
    </row>
    <row r="780" spans="1:100" s="1" customFormat="1" ht="77.5">
      <c r="A780" s="1036"/>
      <c r="B780" s="1024"/>
      <c r="C780" s="1058"/>
      <c r="D780" s="1199"/>
      <c r="E780" s="1058"/>
      <c r="F780" s="1075"/>
      <c r="G780" s="48" t="s">
        <v>1586</v>
      </c>
      <c r="H780" s="48"/>
      <c r="I780" s="613"/>
      <c r="J780" s="32"/>
      <c r="K780" s="464"/>
      <c r="L780" s="5" t="s">
        <v>32</v>
      </c>
      <c r="M780" s="212" t="s">
        <v>31</v>
      </c>
      <c r="N780" s="215" t="s">
        <v>9</v>
      </c>
      <c r="O780" s="221" t="s">
        <v>29</v>
      </c>
      <c r="P780" s="221" t="s">
        <v>24</v>
      </c>
      <c r="Q780" s="5"/>
      <c r="R780" s="5"/>
      <c r="S780" s="5"/>
      <c r="T780" s="5"/>
      <c r="U780" s="6"/>
      <c r="V780" s="5"/>
      <c r="W780" s="5"/>
      <c r="X780" s="5"/>
      <c r="Y780" s="5"/>
      <c r="Z780" s="5"/>
      <c r="AA780" s="5" t="s">
        <v>24</v>
      </c>
      <c r="AB780" s="80">
        <f t="shared" si="374"/>
        <v>1</v>
      </c>
      <c r="AC780" s="642"/>
      <c r="AD780" s="7"/>
      <c r="AE780" s="7"/>
      <c r="AF780" s="7"/>
      <c r="AG780" s="7"/>
      <c r="AH780" s="7"/>
      <c r="AI780" s="7"/>
      <c r="AJ780" s="7"/>
      <c r="AK780" s="7"/>
      <c r="AL780" s="7"/>
      <c r="AM780" s="7"/>
      <c r="AN780" s="7"/>
      <c r="AO780" s="7"/>
      <c r="AP780" s="7"/>
      <c r="AQ780" s="7"/>
      <c r="AR780" s="7"/>
      <c r="AS780" s="7"/>
      <c r="AT780" s="7"/>
      <c r="AU780" s="7"/>
      <c r="AV780" s="55"/>
      <c r="AW780" s="7"/>
      <c r="AX780" s="7"/>
      <c r="AY780" s="7"/>
      <c r="AZ780" s="7"/>
      <c r="BA780" s="7"/>
      <c r="BB780" s="7"/>
      <c r="BC780" s="7"/>
      <c r="BD780" s="55"/>
      <c r="BE780" s="7"/>
      <c r="BF780" s="7"/>
      <c r="BG780" s="7"/>
      <c r="BH780" s="7"/>
      <c r="BI780" s="7"/>
      <c r="BJ780" s="7"/>
      <c r="BK780" s="7" t="s">
        <v>1317</v>
      </c>
      <c r="BL780" s="781">
        <v>2</v>
      </c>
      <c r="BM780" s="221">
        <v>2</v>
      </c>
      <c r="BN780" s="221">
        <v>2</v>
      </c>
      <c r="BO780" s="221">
        <v>2</v>
      </c>
      <c r="BP780" s="221">
        <v>2</v>
      </c>
      <c r="BQ780" s="221">
        <v>2</v>
      </c>
      <c r="BR780" s="798">
        <v>2</v>
      </c>
      <c r="BS780" s="226">
        <v>2</v>
      </c>
      <c r="BT780" s="221">
        <v>2</v>
      </c>
      <c r="BU780" s="221">
        <v>2</v>
      </c>
      <c r="BV780" s="221">
        <v>2</v>
      </c>
      <c r="BW780" s="798">
        <v>1</v>
      </c>
      <c r="BX780" s="221">
        <v>2</v>
      </c>
      <c r="BY780" s="798">
        <v>2</v>
      </c>
      <c r="BZ780" s="798">
        <v>2</v>
      </c>
      <c r="CA780" s="221">
        <v>2</v>
      </c>
      <c r="CB780" s="221">
        <v>2</v>
      </c>
      <c r="CC780" s="221">
        <v>2</v>
      </c>
      <c r="CD780" s="337">
        <v>2</v>
      </c>
      <c r="CE780" s="221">
        <v>2</v>
      </c>
      <c r="CF780" s="221">
        <v>2</v>
      </c>
      <c r="CG780" s="221">
        <v>2</v>
      </c>
      <c r="CH780" s="221">
        <v>2</v>
      </c>
      <c r="CI780" s="221">
        <v>2</v>
      </c>
      <c r="CJ780" s="337">
        <v>2</v>
      </c>
      <c r="CK780" s="221">
        <v>2</v>
      </c>
      <c r="CL780" s="222">
        <f t="shared" si="375"/>
        <v>25</v>
      </c>
      <c r="CM780" s="237">
        <f t="shared" si="376"/>
        <v>0.96153846153846156</v>
      </c>
      <c r="CN780" s="222">
        <f t="shared" si="377"/>
        <v>1</v>
      </c>
      <c r="CO780" s="237">
        <f t="shared" si="378"/>
        <v>3.8461538461538464E-2</v>
      </c>
      <c r="CP780" s="222">
        <f t="shared" si="379"/>
        <v>0</v>
      </c>
      <c r="CQ780" s="237">
        <f t="shared" si="380"/>
        <v>0</v>
      </c>
      <c r="CR780" s="222">
        <f t="shared" si="381"/>
        <v>0</v>
      </c>
      <c r="CS780" s="237">
        <f t="shared" si="382"/>
        <v>0</v>
      </c>
      <c r="CT780" s="223">
        <f t="shared" si="383"/>
        <v>1.9615384615384615</v>
      </c>
      <c r="CU780" s="223" t="str">
        <f t="shared" si="384"/>
        <v>Đạt mục tiêu</v>
      </c>
      <c r="CV780" s="5"/>
    </row>
    <row r="781" spans="1:100" s="1" customFormat="1" ht="46.5">
      <c r="A781" s="1036">
        <v>223</v>
      </c>
      <c r="B781" s="1024" t="s">
        <v>2919</v>
      </c>
      <c r="C781" s="1058" t="s">
        <v>28</v>
      </c>
      <c r="D781" s="1199" t="s">
        <v>2383</v>
      </c>
      <c r="E781" s="1033" t="s">
        <v>26</v>
      </c>
      <c r="F781" s="1205" t="s">
        <v>2383</v>
      </c>
      <c r="G781" s="234" t="s">
        <v>2747</v>
      </c>
      <c r="H781" s="234"/>
      <c r="I781" s="697" t="s">
        <v>2918</v>
      </c>
      <c r="J781" s="37"/>
      <c r="K781" s="483"/>
      <c r="L781" s="5" t="s">
        <v>32</v>
      </c>
      <c r="M781" s="212" t="s">
        <v>31</v>
      </c>
      <c r="N781" s="215" t="s">
        <v>9</v>
      </c>
      <c r="O781" s="221" t="s">
        <v>29</v>
      </c>
      <c r="P781" s="221" t="s">
        <v>24</v>
      </c>
      <c r="Q781" s="5"/>
      <c r="R781" s="5"/>
      <c r="S781" s="5"/>
      <c r="T781" s="5"/>
      <c r="U781" s="6"/>
      <c r="V781" s="5" t="s">
        <v>24</v>
      </c>
      <c r="W781" s="5"/>
      <c r="X781" s="5"/>
      <c r="Y781" s="5"/>
      <c r="Z781" s="5"/>
      <c r="AA781" s="5"/>
      <c r="AB781" s="80">
        <f t="shared" si="374"/>
        <v>1</v>
      </c>
      <c r="AC781" s="642"/>
      <c r="AD781" s="7"/>
      <c r="AE781" s="7"/>
      <c r="AF781" s="7"/>
      <c r="AG781" s="7"/>
      <c r="AH781" s="7"/>
      <c r="AI781" s="7"/>
      <c r="AJ781" s="7"/>
      <c r="AK781" s="7"/>
      <c r="AL781" s="7"/>
      <c r="AM781" s="7"/>
      <c r="AN781" s="7"/>
      <c r="AO781" s="7"/>
      <c r="AP781" s="7"/>
      <c r="AQ781" s="7"/>
      <c r="AR781" s="7"/>
      <c r="AS781" s="7"/>
      <c r="AT781" s="7"/>
      <c r="AU781" s="7"/>
      <c r="AV781" s="55" t="s">
        <v>1318</v>
      </c>
      <c r="AW781" s="7"/>
      <c r="AX781" s="7"/>
      <c r="AY781" s="7"/>
      <c r="AZ781" s="7"/>
      <c r="BA781" s="7"/>
      <c r="BB781" s="7"/>
      <c r="BC781" s="7"/>
      <c r="BD781" s="55"/>
      <c r="BE781" s="7"/>
      <c r="BF781" s="7"/>
      <c r="BG781" s="7"/>
      <c r="BH781" s="7"/>
      <c r="BI781" s="7"/>
      <c r="BJ781" s="7"/>
      <c r="BK781" s="7"/>
      <c r="BL781" s="781">
        <v>2</v>
      </c>
      <c r="BM781" s="221">
        <v>2</v>
      </c>
      <c r="BN781" s="221">
        <v>2</v>
      </c>
      <c r="BO781" s="221">
        <v>2</v>
      </c>
      <c r="BP781" s="221">
        <v>2</v>
      </c>
      <c r="BQ781" s="221">
        <v>2</v>
      </c>
      <c r="BR781" s="798">
        <v>2</v>
      </c>
      <c r="BS781" s="226">
        <v>2</v>
      </c>
      <c r="BT781" s="221">
        <v>2</v>
      </c>
      <c r="BU781" s="221">
        <v>2</v>
      </c>
      <c r="BV781" s="221">
        <v>2</v>
      </c>
      <c r="BW781" s="798">
        <v>2</v>
      </c>
      <c r="BX781" s="221">
        <v>2</v>
      </c>
      <c r="BY781" s="798">
        <v>2</v>
      </c>
      <c r="BZ781" s="798">
        <v>2</v>
      </c>
      <c r="CA781" s="221">
        <v>2</v>
      </c>
      <c r="CB781" s="221">
        <v>2</v>
      </c>
      <c r="CC781" s="221">
        <v>2</v>
      </c>
      <c r="CD781" s="337">
        <v>2</v>
      </c>
      <c r="CE781" s="221">
        <v>2</v>
      </c>
      <c r="CF781" s="221">
        <v>2</v>
      </c>
      <c r="CG781" s="221">
        <v>2</v>
      </c>
      <c r="CH781" s="221">
        <v>2</v>
      </c>
      <c r="CI781" s="221">
        <v>2</v>
      </c>
      <c r="CJ781" s="337">
        <v>2</v>
      </c>
      <c r="CK781" s="221">
        <v>2</v>
      </c>
      <c r="CL781" s="222">
        <f t="shared" si="375"/>
        <v>26</v>
      </c>
      <c r="CM781" s="237">
        <f t="shared" si="376"/>
        <v>1</v>
      </c>
      <c r="CN781" s="222">
        <f t="shared" si="377"/>
        <v>0</v>
      </c>
      <c r="CO781" s="237">
        <f t="shared" si="378"/>
        <v>0</v>
      </c>
      <c r="CP781" s="222">
        <f t="shared" si="379"/>
        <v>0</v>
      </c>
      <c r="CQ781" s="237">
        <f t="shared" si="380"/>
        <v>0</v>
      </c>
      <c r="CR781" s="222">
        <f t="shared" si="381"/>
        <v>0</v>
      </c>
      <c r="CS781" s="237">
        <f t="shared" si="382"/>
        <v>0</v>
      </c>
      <c r="CT781" s="223">
        <f t="shared" si="383"/>
        <v>2</v>
      </c>
      <c r="CU781" s="223" t="str">
        <f t="shared" si="384"/>
        <v>Đạt mục tiêu</v>
      </c>
      <c r="CV781" s="5"/>
    </row>
    <row r="782" spans="1:100" s="1" customFormat="1" ht="77.5">
      <c r="A782" s="1036"/>
      <c r="B782" s="1024"/>
      <c r="C782" s="1058"/>
      <c r="D782" s="1024"/>
      <c r="E782" s="1033"/>
      <c r="F782" s="1075"/>
      <c r="G782" s="761" t="s">
        <v>3011</v>
      </c>
      <c r="H782" s="569"/>
      <c r="I782" s="697" t="s">
        <v>2918</v>
      </c>
      <c r="J782" s="107" t="s">
        <v>803</v>
      </c>
      <c r="K782" s="469"/>
      <c r="L782" s="5" t="s">
        <v>32</v>
      </c>
      <c r="M782" s="212" t="s">
        <v>31</v>
      </c>
      <c r="N782" s="215" t="s">
        <v>9</v>
      </c>
      <c r="O782" s="221" t="s">
        <v>29</v>
      </c>
      <c r="P782" s="221" t="s">
        <v>24</v>
      </c>
      <c r="Q782" s="5"/>
      <c r="R782" s="5"/>
      <c r="S782" s="5"/>
      <c r="T782" s="5"/>
      <c r="U782" s="6"/>
      <c r="V782" s="5" t="s">
        <v>24</v>
      </c>
      <c r="W782" s="5"/>
      <c r="X782" s="5"/>
      <c r="Y782" s="5"/>
      <c r="Z782" s="5"/>
      <c r="AA782" s="5"/>
      <c r="AB782" s="80">
        <f t="shared" si="374"/>
        <v>1</v>
      </c>
      <c r="AC782" s="642"/>
      <c r="AD782" s="7"/>
      <c r="AE782" s="7"/>
      <c r="AF782" s="7"/>
      <c r="AG782" s="7"/>
      <c r="AH782" s="7"/>
      <c r="AI782" s="7"/>
      <c r="AJ782" s="7"/>
      <c r="AK782" s="7"/>
      <c r="AL782" s="7"/>
      <c r="AM782" s="7"/>
      <c r="AN782" s="7"/>
      <c r="AO782" s="7"/>
      <c r="AP782" s="7"/>
      <c r="AQ782" s="7"/>
      <c r="AR782" s="7"/>
      <c r="AS782" s="7"/>
      <c r="AT782" s="7"/>
      <c r="AU782" s="7"/>
      <c r="AV782" s="55"/>
      <c r="AW782" s="55"/>
      <c r="AX782" s="7" t="s">
        <v>1316</v>
      </c>
      <c r="AY782" s="7"/>
      <c r="AZ782" s="7"/>
      <c r="BA782" s="7"/>
      <c r="BB782" s="7"/>
      <c r="BC782" s="7"/>
      <c r="BD782" s="55"/>
      <c r="BE782" s="7"/>
      <c r="BF782" s="7"/>
      <c r="BG782" s="7"/>
      <c r="BH782" s="7"/>
      <c r="BI782" s="7"/>
      <c r="BJ782" s="7"/>
      <c r="BK782" s="7"/>
      <c r="BL782" s="781" t="s">
        <v>2281</v>
      </c>
      <c r="BM782" s="221" t="s">
        <v>2281</v>
      </c>
      <c r="BN782" s="221" t="s">
        <v>2281</v>
      </c>
      <c r="BO782" s="221" t="s">
        <v>2281</v>
      </c>
      <c r="BP782" s="221" t="s">
        <v>2281</v>
      </c>
      <c r="BQ782" s="221" t="s">
        <v>2281</v>
      </c>
      <c r="BR782" s="798" t="s">
        <v>2281</v>
      </c>
      <c r="BS782" s="226" t="s">
        <v>2281</v>
      </c>
      <c r="BT782" s="221" t="s">
        <v>2281</v>
      </c>
      <c r="BU782" s="221" t="s">
        <v>2281</v>
      </c>
      <c r="BV782" s="221" t="s">
        <v>2281</v>
      </c>
      <c r="BW782" s="798" t="s">
        <v>2281</v>
      </c>
      <c r="BX782" s="221" t="s">
        <v>2281</v>
      </c>
      <c r="BY782" s="798" t="s">
        <v>2281</v>
      </c>
      <c r="BZ782" s="798" t="s">
        <v>2281</v>
      </c>
      <c r="CA782" s="221" t="s">
        <v>2281</v>
      </c>
      <c r="CB782" s="221" t="s">
        <v>2281</v>
      </c>
      <c r="CC782" s="221" t="s">
        <v>2281</v>
      </c>
      <c r="CD782" s="337" t="s">
        <v>2281</v>
      </c>
      <c r="CE782" s="221" t="s">
        <v>2281</v>
      </c>
      <c r="CF782" s="221" t="s">
        <v>2281</v>
      </c>
      <c r="CG782" s="221" t="s">
        <v>2281</v>
      </c>
      <c r="CH782" s="221" t="s">
        <v>2281</v>
      </c>
      <c r="CI782" s="221" t="s">
        <v>2281</v>
      </c>
      <c r="CJ782" s="337" t="s">
        <v>2281</v>
      </c>
      <c r="CK782" s="221" t="s">
        <v>2281</v>
      </c>
      <c r="CL782" s="222">
        <f t="shared" si="375"/>
        <v>0</v>
      </c>
      <c r="CM782" s="237">
        <f t="shared" si="376"/>
        <v>0</v>
      </c>
      <c r="CN782" s="222">
        <f t="shared" si="377"/>
        <v>0</v>
      </c>
      <c r="CO782" s="237">
        <f t="shared" si="378"/>
        <v>0</v>
      </c>
      <c r="CP782" s="222">
        <f t="shared" si="379"/>
        <v>0</v>
      </c>
      <c r="CQ782" s="237">
        <f t="shared" si="380"/>
        <v>0</v>
      </c>
      <c r="CR782" s="222">
        <f t="shared" si="381"/>
        <v>26</v>
      </c>
      <c r="CS782" s="237">
        <f t="shared" si="382"/>
        <v>1</v>
      </c>
      <c r="CT782" s="223" t="e">
        <f t="shared" si="383"/>
        <v>#DIV/0!</v>
      </c>
      <c r="CU782" s="223" t="str">
        <f t="shared" si="384"/>
        <v>KĐG</v>
      </c>
      <c r="CV782" s="5"/>
    </row>
    <row r="783" spans="1:100" s="1" customFormat="1" ht="77.5">
      <c r="A783" s="224">
        <v>224</v>
      </c>
      <c r="B783" s="217" t="s">
        <v>539</v>
      </c>
      <c r="C783" s="215" t="s">
        <v>60</v>
      </c>
      <c r="D783" s="217" t="s">
        <v>69</v>
      </c>
      <c r="E783" s="215" t="s">
        <v>60</v>
      </c>
      <c r="F783" s="11" t="s">
        <v>69</v>
      </c>
      <c r="G783" s="48" t="s">
        <v>1587</v>
      </c>
      <c r="H783" s="48"/>
      <c r="I783" s="613"/>
      <c r="J783" s="53"/>
      <c r="K783" s="495"/>
      <c r="L783" s="5" t="s">
        <v>32</v>
      </c>
      <c r="M783" s="212" t="s">
        <v>31</v>
      </c>
      <c r="N783" s="215" t="s">
        <v>9</v>
      </c>
      <c r="O783" s="221" t="s">
        <v>29</v>
      </c>
      <c r="P783" s="221" t="s">
        <v>24</v>
      </c>
      <c r="Q783" s="5"/>
      <c r="R783" s="5"/>
      <c r="S783" s="5"/>
      <c r="T783" s="5"/>
      <c r="U783" s="6"/>
      <c r="V783" s="5"/>
      <c r="W783" s="5"/>
      <c r="X783" s="5"/>
      <c r="Y783" s="5"/>
      <c r="Z783" s="5"/>
      <c r="AA783" s="5" t="s">
        <v>24</v>
      </c>
      <c r="AB783" s="80">
        <f t="shared" si="374"/>
        <v>1</v>
      </c>
      <c r="AC783" s="642"/>
      <c r="AD783" s="7"/>
      <c r="AE783" s="7"/>
      <c r="AF783" s="7"/>
      <c r="AG783" s="7"/>
      <c r="AH783" s="7"/>
      <c r="AI783" s="7"/>
      <c r="AJ783" s="7"/>
      <c r="AK783" s="7"/>
      <c r="AL783" s="7"/>
      <c r="AM783" s="7"/>
      <c r="AN783" s="7"/>
      <c r="AO783" s="7"/>
      <c r="AP783" s="7"/>
      <c r="AQ783" s="7"/>
      <c r="AR783" s="7"/>
      <c r="AS783" s="7"/>
      <c r="AT783" s="7"/>
      <c r="AU783" s="7"/>
      <c r="AV783" s="55"/>
      <c r="AW783" s="7"/>
      <c r="AX783" s="7"/>
      <c r="AY783" s="7"/>
      <c r="AZ783" s="7"/>
      <c r="BA783" s="7"/>
      <c r="BB783" s="7"/>
      <c r="BC783" s="7"/>
      <c r="BD783" s="55"/>
      <c r="BE783" s="7"/>
      <c r="BF783" s="7"/>
      <c r="BG783" s="7"/>
      <c r="BH783" s="7"/>
      <c r="BI783" s="7"/>
      <c r="BJ783" s="7" t="s">
        <v>1315</v>
      </c>
      <c r="BK783" s="7"/>
      <c r="BL783" s="781">
        <v>2</v>
      </c>
      <c r="BM783" s="221">
        <v>2</v>
      </c>
      <c r="BN783" s="221">
        <v>2</v>
      </c>
      <c r="BO783" s="221">
        <v>2</v>
      </c>
      <c r="BP783" s="221">
        <v>2</v>
      </c>
      <c r="BQ783" s="221">
        <v>2</v>
      </c>
      <c r="BR783" s="798">
        <v>1</v>
      </c>
      <c r="BS783" s="226">
        <v>2</v>
      </c>
      <c r="BT783" s="221">
        <v>2</v>
      </c>
      <c r="BU783" s="221">
        <v>2</v>
      </c>
      <c r="BV783" s="221">
        <v>2</v>
      </c>
      <c r="BW783" s="798">
        <v>2</v>
      </c>
      <c r="BX783" s="221">
        <v>2</v>
      </c>
      <c r="BY783" s="798">
        <v>2</v>
      </c>
      <c r="BZ783" s="798">
        <v>2</v>
      </c>
      <c r="CA783" s="221">
        <v>2</v>
      </c>
      <c r="CB783" s="221">
        <v>2</v>
      </c>
      <c r="CC783" s="221">
        <v>2</v>
      </c>
      <c r="CD783" s="337">
        <v>1</v>
      </c>
      <c r="CE783" s="221">
        <v>2</v>
      </c>
      <c r="CF783" s="221">
        <v>2</v>
      </c>
      <c r="CG783" s="221">
        <v>2</v>
      </c>
      <c r="CH783" s="221">
        <v>2</v>
      </c>
      <c r="CI783" s="221">
        <v>2</v>
      </c>
      <c r="CJ783" s="337">
        <v>2</v>
      </c>
      <c r="CK783" s="221">
        <v>2</v>
      </c>
      <c r="CL783" s="222">
        <f t="shared" si="375"/>
        <v>24</v>
      </c>
      <c r="CM783" s="237">
        <f t="shared" si="376"/>
        <v>0.92307692307692313</v>
      </c>
      <c r="CN783" s="222">
        <f t="shared" si="377"/>
        <v>2</v>
      </c>
      <c r="CO783" s="237">
        <f t="shared" si="378"/>
        <v>7.6923076923076927E-2</v>
      </c>
      <c r="CP783" s="222">
        <f t="shared" si="379"/>
        <v>0</v>
      </c>
      <c r="CQ783" s="237">
        <f t="shared" si="380"/>
        <v>0</v>
      </c>
      <c r="CR783" s="222">
        <f t="shared" si="381"/>
        <v>0</v>
      </c>
      <c r="CS783" s="237">
        <f t="shared" si="382"/>
        <v>0</v>
      </c>
      <c r="CT783" s="223">
        <f t="shared" si="383"/>
        <v>1.9230769230769231</v>
      </c>
      <c r="CU783" s="223" t="str">
        <f t="shared" si="384"/>
        <v>Đạt mục tiêu</v>
      </c>
      <c r="CV783" s="5"/>
    </row>
    <row r="784" spans="1:100" s="15" customFormat="1" ht="124">
      <c r="A784" s="227">
        <v>225</v>
      </c>
      <c r="B784" s="51" t="s">
        <v>2424</v>
      </c>
      <c r="C784" s="151" t="s">
        <v>2427</v>
      </c>
      <c r="D784" s="390" t="s">
        <v>2385</v>
      </c>
      <c r="E784" s="151" t="s">
        <v>41</v>
      </c>
      <c r="F784" s="394" t="s">
        <v>2384</v>
      </c>
      <c r="G784" s="52" t="s">
        <v>2460</v>
      </c>
      <c r="H784" s="52"/>
      <c r="I784" s="733" t="s">
        <v>2491</v>
      </c>
      <c r="J784" s="70"/>
      <c r="K784" s="471"/>
      <c r="L784" s="13" t="s">
        <v>32</v>
      </c>
      <c r="M784" s="212" t="s">
        <v>31</v>
      </c>
      <c r="N784" s="151" t="s">
        <v>9</v>
      </c>
      <c r="O784" s="227" t="s">
        <v>29</v>
      </c>
      <c r="P784" s="227" t="s">
        <v>24</v>
      </c>
      <c r="Q784" s="13"/>
      <c r="R784" s="13"/>
      <c r="S784" s="13"/>
      <c r="T784" s="13"/>
      <c r="U784" s="6"/>
      <c r="V784" s="13"/>
      <c r="W784" s="13"/>
      <c r="X784" s="13"/>
      <c r="Y784" s="13"/>
      <c r="Z784" s="13"/>
      <c r="AA784" s="13" t="s">
        <v>24</v>
      </c>
      <c r="AB784" s="99">
        <f t="shared" si="374"/>
        <v>1</v>
      </c>
      <c r="AC784" s="650"/>
      <c r="AD784" s="14"/>
      <c r="AE784" s="14"/>
      <c r="AF784" s="14"/>
      <c r="AG784" s="14"/>
      <c r="AH784" s="14"/>
      <c r="AI784" s="14"/>
      <c r="AJ784" s="14"/>
      <c r="AK784" s="14"/>
      <c r="AL784" s="14"/>
      <c r="AM784" s="14"/>
      <c r="AN784" s="14"/>
      <c r="AO784" s="14"/>
      <c r="AP784" s="14"/>
      <c r="AQ784" s="14"/>
      <c r="AR784" s="14"/>
      <c r="AS784" s="14"/>
      <c r="AT784" s="14"/>
      <c r="AU784" s="14"/>
      <c r="AV784" s="46"/>
      <c r="AW784" s="14"/>
      <c r="AX784" s="14"/>
      <c r="AY784" s="14"/>
      <c r="AZ784" s="14"/>
      <c r="BA784" s="14"/>
      <c r="BB784" s="14"/>
      <c r="BC784" s="14"/>
      <c r="BD784" s="46"/>
      <c r="BE784" s="14"/>
      <c r="BF784" s="14"/>
      <c r="BG784" s="14"/>
      <c r="BH784" s="14"/>
      <c r="BI784" s="14"/>
      <c r="BJ784" s="14"/>
      <c r="BK784" s="14" t="s">
        <v>1316</v>
      </c>
      <c r="BL784" s="781">
        <v>1</v>
      </c>
      <c r="BM784" s="221">
        <v>2</v>
      </c>
      <c r="BN784" s="221">
        <v>2</v>
      </c>
      <c r="BO784" s="221">
        <v>1</v>
      </c>
      <c r="BP784" s="221">
        <v>2</v>
      </c>
      <c r="BQ784" s="221">
        <v>1</v>
      </c>
      <c r="BR784" s="798">
        <v>2</v>
      </c>
      <c r="BS784" s="226">
        <v>2</v>
      </c>
      <c r="BT784" s="221">
        <v>2</v>
      </c>
      <c r="BU784" s="221">
        <v>2</v>
      </c>
      <c r="BV784" s="221">
        <v>2</v>
      </c>
      <c r="BW784" s="798">
        <v>2</v>
      </c>
      <c r="BX784" s="221">
        <v>2</v>
      </c>
      <c r="BY784" s="798">
        <v>2</v>
      </c>
      <c r="BZ784" s="798">
        <v>2</v>
      </c>
      <c r="CA784" s="221">
        <v>2</v>
      </c>
      <c r="CB784" s="221">
        <v>2</v>
      </c>
      <c r="CC784" s="221">
        <v>1</v>
      </c>
      <c r="CD784" s="337">
        <v>1</v>
      </c>
      <c r="CE784" s="221">
        <v>2</v>
      </c>
      <c r="CF784" s="221">
        <v>2</v>
      </c>
      <c r="CG784" s="221">
        <v>2</v>
      </c>
      <c r="CH784" s="221">
        <v>2</v>
      </c>
      <c r="CI784" s="221">
        <v>2</v>
      </c>
      <c r="CJ784" s="337">
        <v>2</v>
      </c>
      <c r="CK784" s="221">
        <v>2</v>
      </c>
      <c r="CL784" s="222">
        <f t="shared" si="375"/>
        <v>21</v>
      </c>
      <c r="CM784" s="237">
        <f t="shared" si="376"/>
        <v>0.80769230769230771</v>
      </c>
      <c r="CN784" s="222">
        <f t="shared" si="377"/>
        <v>5</v>
      </c>
      <c r="CO784" s="237">
        <f t="shared" si="378"/>
        <v>0.19230769230769232</v>
      </c>
      <c r="CP784" s="222">
        <f t="shared" si="379"/>
        <v>0</v>
      </c>
      <c r="CQ784" s="237">
        <f t="shared" si="380"/>
        <v>0</v>
      </c>
      <c r="CR784" s="222">
        <f t="shared" si="381"/>
        <v>0</v>
      </c>
      <c r="CS784" s="237">
        <f t="shared" si="382"/>
        <v>0</v>
      </c>
      <c r="CT784" s="223">
        <f t="shared" si="383"/>
        <v>1.8076923076923077</v>
      </c>
      <c r="CU784" s="223" t="str">
        <f t="shared" si="384"/>
        <v>Đạt mục tiêu</v>
      </c>
      <c r="CV784" s="13"/>
    </row>
    <row r="785" spans="1:100" s="15" customFormat="1" ht="77.5">
      <c r="A785" s="227">
        <v>226</v>
      </c>
      <c r="B785" s="51" t="s">
        <v>2917</v>
      </c>
      <c r="C785" s="151" t="s">
        <v>60</v>
      </c>
      <c r="D785" s="51" t="s">
        <v>623</v>
      </c>
      <c r="E785" s="151" t="s">
        <v>41</v>
      </c>
      <c r="F785" s="48" t="s">
        <v>623</v>
      </c>
      <c r="G785" s="48" t="s">
        <v>624</v>
      </c>
      <c r="H785" s="48"/>
      <c r="I785" s="728" t="s">
        <v>2435</v>
      </c>
      <c r="J785" s="77"/>
      <c r="K785" s="505"/>
      <c r="L785" s="5" t="s">
        <v>32</v>
      </c>
      <c r="M785" s="212" t="s">
        <v>31</v>
      </c>
      <c r="N785" s="151" t="s">
        <v>9</v>
      </c>
      <c r="O785" s="227" t="s">
        <v>29</v>
      </c>
      <c r="P785" s="227" t="s">
        <v>24</v>
      </c>
      <c r="Q785" s="13"/>
      <c r="R785" s="13"/>
      <c r="S785" s="13"/>
      <c r="T785" s="13"/>
      <c r="U785" s="6"/>
      <c r="V785" s="13" t="s">
        <v>24</v>
      </c>
      <c r="W785" s="13"/>
      <c r="X785" s="13"/>
      <c r="Y785" s="13"/>
      <c r="Z785" s="13"/>
      <c r="AA785" s="13"/>
      <c r="AB785" s="80">
        <f t="shared" si="374"/>
        <v>1</v>
      </c>
      <c r="AC785" s="650"/>
      <c r="AD785" s="14"/>
      <c r="AE785" s="14"/>
      <c r="AF785" s="14"/>
      <c r="AG785" s="14"/>
      <c r="AH785" s="14"/>
      <c r="AI785" s="14"/>
      <c r="AJ785" s="14"/>
      <c r="AK785" s="14"/>
      <c r="AL785" s="14"/>
      <c r="AM785" s="14"/>
      <c r="AN785" s="14"/>
      <c r="AO785" s="14"/>
      <c r="AP785" s="14"/>
      <c r="AQ785" s="14"/>
      <c r="AR785" s="14"/>
      <c r="AS785" s="14"/>
      <c r="AT785" s="14"/>
      <c r="AU785" s="14"/>
      <c r="AV785" s="46"/>
      <c r="AW785" s="14" t="s">
        <v>1318</v>
      </c>
      <c r="AX785" s="14"/>
      <c r="AY785" s="14"/>
      <c r="AZ785" s="14"/>
      <c r="BA785" s="14"/>
      <c r="BB785" s="14"/>
      <c r="BC785" s="14"/>
      <c r="BD785" s="46"/>
      <c r="BE785" s="14"/>
      <c r="BF785" s="14"/>
      <c r="BG785" s="14"/>
      <c r="BH785" s="14"/>
      <c r="BI785" s="14"/>
      <c r="BJ785" s="14"/>
      <c r="BK785" s="14"/>
      <c r="BL785" s="781">
        <v>2</v>
      </c>
      <c r="BM785" s="221">
        <v>2</v>
      </c>
      <c r="BN785" s="221">
        <v>2</v>
      </c>
      <c r="BO785" s="221">
        <v>2</v>
      </c>
      <c r="BP785" s="221">
        <v>2</v>
      </c>
      <c r="BQ785" s="221">
        <v>2</v>
      </c>
      <c r="BR785" s="798">
        <v>2</v>
      </c>
      <c r="BS785" s="226">
        <v>1</v>
      </c>
      <c r="BT785" s="221">
        <v>2</v>
      </c>
      <c r="BU785" s="221">
        <v>2</v>
      </c>
      <c r="BV785" s="221">
        <v>2</v>
      </c>
      <c r="BW785" s="798">
        <v>2</v>
      </c>
      <c r="BX785" s="221">
        <v>2</v>
      </c>
      <c r="BY785" s="798">
        <v>2</v>
      </c>
      <c r="BZ785" s="798">
        <v>2</v>
      </c>
      <c r="CA785" s="221">
        <v>2</v>
      </c>
      <c r="CB785" s="221">
        <v>2</v>
      </c>
      <c r="CC785" s="221">
        <v>2</v>
      </c>
      <c r="CD785" s="337">
        <v>1</v>
      </c>
      <c r="CE785" s="221">
        <v>2</v>
      </c>
      <c r="CF785" s="221">
        <v>2</v>
      </c>
      <c r="CG785" s="221">
        <v>2</v>
      </c>
      <c r="CH785" s="221">
        <v>2</v>
      </c>
      <c r="CI785" s="221">
        <v>2</v>
      </c>
      <c r="CJ785" s="337">
        <v>2</v>
      </c>
      <c r="CK785" s="221">
        <v>2</v>
      </c>
      <c r="CL785" s="222">
        <f t="shared" si="375"/>
        <v>24</v>
      </c>
      <c r="CM785" s="237">
        <f t="shared" si="376"/>
        <v>0.92307692307692313</v>
      </c>
      <c r="CN785" s="222">
        <f t="shared" si="377"/>
        <v>2</v>
      </c>
      <c r="CO785" s="237">
        <f t="shared" si="378"/>
        <v>7.6923076923076927E-2</v>
      </c>
      <c r="CP785" s="222">
        <f t="shared" si="379"/>
        <v>0</v>
      </c>
      <c r="CQ785" s="237">
        <f t="shared" si="380"/>
        <v>0</v>
      </c>
      <c r="CR785" s="222">
        <f t="shared" si="381"/>
        <v>0</v>
      </c>
      <c r="CS785" s="237">
        <f t="shared" si="382"/>
        <v>0</v>
      </c>
      <c r="CT785" s="223">
        <f t="shared" si="383"/>
        <v>1.9230769230769231</v>
      </c>
      <c r="CU785" s="223" t="str">
        <f t="shared" si="384"/>
        <v>Đạt mục tiêu</v>
      </c>
      <c r="CV785" s="13"/>
    </row>
    <row r="786" spans="1:100" s="15" customFormat="1" ht="139.5">
      <c r="A786" s="1036">
        <v>227</v>
      </c>
      <c r="B786" s="1073" t="s">
        <v>2823</v>
      </c>
      <c r="C786" s="1074" t="s">
        <v>41</v>
      </c>
      <c r="D786" s="1073" t="s">
        <v>2387</v>
      </c>
      <c r="E786" s="1033" t="s">
        <v>41</v>
      </c>
      <c r="F786" s="1073" t="s">
        <v>2387</v>
      </c>
      <c r="G786" s="219" t="s">
        <v>2386</v>
      </c>
      <c r="H786" s="572"/>
      <c r="I786" s="550"/>
      <c r="J786" s="122" t="s">
        <v>804</v>
      </c>
      <c r="K786" s="512"/>
      <c r="L786" s="13" t="s">
        <v>32</v>
      </c>
      <c r="M786" s="212" t="s">
        <v>31</v>
      </c>
      <c r="N786" s="151" t="s">
        <v>9</v>
      </c>
      <c r="O786" s="227" t="s">
        <v>29</v>
      </c>
      <c r="P786" s="227" t="s">
        <v>24</v>
      </c>
      <c r="Q786" s="13"/>
      <c r="R786" s="13"/>
      <c r="S786" s="13"/>
      <c r="T786" s="13"/>
      <c r="U786" s="6"/>
      <c r="V786" s="13"/>
      <c r="W786" s="13"/>
      <c r="X786" s="13"/>
      <c r="Y786" s="13"/>
      <c r="Z786" s="13"/>
      <c r="AA786" s="13" t="s">
        <v>24</v>
      </c>
      <c r="AB786" s="99">
        <f t="shared" si="374"/>
        <v>1</v>
      </c>
      <c r="AC786" s="650"/>
      <c r="AD786" s="14"/>
      <c r="AE786" s="14"/>
      <c r="AF786" s="14"/>
      <c r="AG786" s="14"/>
      <c r="AH786" s="14"/>
      <c r="AI786" s="14"/>
      <c r="AJ786" s="14"/>
      <c r="AK786" s="14"/>
      <c r="AL786" s="14"/>
      <c r="AM786" s="14"/>
      <c r="AN786" s="14"/>
      <c r="AO786" s="14"/>
      <c r="AP786" s="14"/>
      <c r="AQ786" s="14"/>
      <c r="AR786" s="14"/>
      <c r="AS786" s="14"/>
      <c r="AT786" s="14"/>
      <c r="AU786" s="14"/>
      <c r="AV786" s="46"/>
      <c r="AW786" s="14"/>
      <c r="AX786" s="14"/>
      <c r="AY786" s="14"/>
      <c r="AZ786" s="14"/>
      <c r="BA786" s="14"/>
      <c r="BB786" s="14"/>
      <c r="BC786" s="14"/>
      <c r="BD786" s="46"/>
      <c r="BE786" s="14"/>
      <c r="BF786" s="14"/>
      <c r="BG786" s="14"/>
      <c r="BH786" s="14"/>
      <c r="BI786" s="14"/>
      <c r="BJ786" s="14" t="s">
        <v>1315</v>
      </c>
      <c r="BK786" s="14"/>
      <c r="BL786" s="781">
        <v>1</v>
      </c>
      <c r="BM786" s="221">
        <v>2</v>
      </c>
      <c r="BN786" s="221">
        <v>2</v>
      </c>
      <c r="BO786" s="221">
        <v>2</v>
      </c>
      <c r="BP786" s="221">
        <v>2</v>
      </c>
      <c r="BQ786" s="221">
        <v>2</v>
      </c>
      <c r="BR786" s="798">
        <v>2</v>
      </c>
      <c r="BS786" s="226">
        <v>1</v>
      </c>
      <c r="BT786" s="221">
        <v>2</v>
      </c>
      <c r="BU786" s="221">
        <v>2</v>
      </c>
      <c r="BV786" s="221">
        <v>2</v>
      </c>
      <c r="BW786" s="798">
        <v>2</v>
      </c>
      <c r="BX786" s="221">
        <v>2</v>
      </c>
      <c r="BY786" s="798">
        <v>2</v>
      </c>
      <c r="BZ786" s="798">
        <v>2</v>
      </c>
      <c r="CA786" s="221">
        <v>2</v>
      </c>
      <c r="CB786" s="221">
        <v>2</v>
      </c>
      <c r="CC786" s="221">
        <v>2</v>
      </c>
      <c r="CD786" s="337">
        <v>2</v>
      </c>
      <c r="CE786" s="221">
        <v>2</v>
      </c>
      <c r="CF786" s="221">
        <v>2</v>
      </c>
      <c r="CG786" s="221">
        <v>2</v>
      </c>
      <c r="CH786" s="221">
        <v>2</v>
      </c>
      <c r="CI786" s="221">
        <v>2</v>
      </c>
      <c r="CJ786" s="337">
        <v>2</v>
      </c>
      <c r="CK786" s="221">
        <v>2</v>
      </c>
      <c r="CL786" s="222">
        <f t="shared" si="375"/>
        <v>24</v>
      </c>
      <c r="CM786" s="237">
        <f t="shared" si="376"/>
        <v>0.92307692307692313</v>
      </c>
      <c r="CN786" s="222">
        <f t="shared" si="377"/>
        <v>2</v>
      </c>
      <c r="CO786" s="237">
        <f t="shared" si="378"/>
        <v>7.6923076923076927E-2</v>
      </c>
      <c r="CP786" s="222">
        <f t="shared" si="379"/>
        <v>0</v>
      </c>
      <c r="CQ786" s="237">
        <f t="shared" si="380"/>
        <v>0</v>
      </c>
      <c r="CR786" s="222">
        <f t="shared" si="381"/>
        <v>0</v>
      </c>
      <c r="CS786" s="237">
        <f t="shared" si="382"/>
        <v>0</v>
      </c>
      <c r="CT786" s="223">
        <f t="shared" si="383"/>
        <v>1.9230769230769231</v>
      </c>
      <c r="CU786" s="223" t="str">
        <f t="shared" si="384"/>
        <v>Đạt mục tiêu</v>
      </c>
      <c r="CV786" s="13"/>
    </row>
    <row r="787" spans="1:100" s="15" customFormat="1" ht="42.5">
      <c r="A787" s="1036"/>
      <c r="B787" s="1073"/>
      <c r="C787" s="1074"/>
      <c r="D787" s="1073"/>
      <c r="E787" s="1033"/>
      <c r="F787" s="1073"/>
      <c r="G787" s="220" t="s">
        <v>2822</v>
      </c>
      <c r="H787" s="583"/>
      <c r="I787" s="534"/>
      <c r="J787" s="63"/>
      <c r="K787" s="466"/>
      <c r="L787" s="227" t="s">
        <v>32</v>
      </c>
      <c r="M787" s="212" t="s">
        <v>31</v>
      </c>
      <c r="N787" s="151" t="s">
        <v>9</v>
      </c>
      <c r="O787" s="227" t="s">
        <v>29</v>
      </c>
      <c r="P787" s="227" t="s">
        <v>24</v>
      </c>
      <c r="Q787" s="13"/>
      <c r="R787" s="13"/>
      <c r="S787" s="13"/>
      <c r="T787" s="13"/>
      <c r="U787" s="6"/>
      <c r="V787" s="13"/>
      <c r="W787" s="13"/>
      <c r="X787" s="13"/>
      <c r="Y787" s="13"/>
      <c r="Z787" s="13"/>
      <c r="AA787" s="227" t="s">
        <v>24</v>
      </c>
      <c r="AB787" s="99">
        <f t="shared" si="374"/>
        <v>1</v>
      </c>
      <c r="AC787" s="650"/>
      <c r="AD787" s="14"/>
      <c r="AE787" s="14"/>
      <c r="AF787" s="14"/>
      <c r="AG787" s="14"/>
      <c r="AH787" s="14"/>
      <c r="AI787" s="14"/>
      <c r="AJ787" s="14"/>
      <c r="AK787" s="14"/>
      <c r="AL787" s="14"/>
      <c r="AM787" s="14"/>
      <c r="AN787" s="14"/>
      <c r="AO787" s="14"/>
      <c r="AP787" s="14"/>
      <c r="AQ787" s="14"/>
      <c r="AR787" s="14"/>
      <c r="AS787" s="14"/>
      <c r="AT787" s="14"/>
      <c r="AU787" s="14"/>
      <c r="AV787" s="46"/>
      <c r="AW787" s="14"/>
      <c r="AX787" s="14"/>
      <c r="AY787" s="14"/>
      <c r="AZ787" s="14"/>
      <c r="BA787" s="14"/>
      <c r="BB787" s="14"/>
      <c r="BC787" s="14"/>
      <c r="BD787" s="46"/>
      <c r="BE787" s="14"/>
      <c r="BF787" s="14"/>
      <c r="BG787" s="14"/>
      <c r="BH787" s="14"/>
      <c r="BI787" s="14"/>
      <c r="BJ787" s="46" t="s">
        <v>1316</v>
      </c>
      <c r="BK787" s="14"/>
      <c r="BL787" s="781">
        <v>2</v>
      </c>
      <c r="BM787" s="221">
        <v>2</v>
      </c>
      <c r="BN787" s="221">
        <v>2</v>
      </c>
      <c r="BO787" s="221">
        <v>2</v>
      </c>
      <c r="BP787" s="221">
        <v>2</v>
      </c>
      <c r="BQ787" s="221">
        <v>2</v>
      </c>
      <c r="BR787" s="798">
        <v>2</v>
      </c>
      <c r="BS787" s="226">
        <v>2</v>
      </c>
      <c r="BT787" s="221">
        <v>2</v>
      </c>
      <c r="BU787" s="221">
        <v>2</v>
      </c>
      <c r="BV787" s="221">
        <v>2</v>
      </c>
      <c r="BW787" s="798">
        <v>2</v>
      </c>
      <c r="BX787" s="221">
        <v>2</v>
      </c>
      <c r="BY787" s="798">
        <v>2</v>
      </c>
      <c r="BZ787" s="798">
        <v>2</v>
      </c>
      <c r="CA787" s="221">
        <v>2</v>
      </c>
      <c r="CB787" s="221">
        <v>2</v>
      </c>
      <c r="CC787" s="221">
        <v>2</v>
      </c>
      <c r="CD787" s="337">
        <v>2</v>
      </c>
      <c r="CE787" s="221">
        <v>2</v>
      </c>
      <c r="CF787" s="221">
        <v>2</v>
      </c>
      <c r="CG787" s="221">
        <v>2</v>
      </c>
      <c r="CH787" s="221">
        <v>2</v>
      </c>
      <c r="CI787" s="221">
        <v>2</v>
      </c>
      <c r="CJ787" s="337">
        <v>2</v>
      </c>
      <c r="CK787" s="221">
        <v>2</v>
      </c>
      <c r="CL787" s="222">
        <f t="shared" si="375"/>
        <v>26</v>
      </c>
      <c r="CM787" s="237">
        <f t="shared" si="376"/>
        <v>1</v>
      </c>
      <c r="CN787" s="222">
        <f t="shared" si="377"/>
        <v>0</v>
      </c>
      <c r="CO787" s="237">
        <f t="shared" si="378"/>
        <v>0</v>
      </c>
      <c r="CP787" s="222">
        <f t="shared" si="379"/>
        <v>0</v>
      </c>
      <c r="CQ787" s="237">
        <f t="shared" si="380"/>
        <v>0</v>
      </c>
      <c r="CR787" s="222">
        <f t="shared" si="381"/>
        <v>0</v>
      </c>
      <c r="CS787" s="237">
        <f t="shared" si="382"/>
        <v>0</v>
      </c>
      <c r="CT787" s="223">
        <f t="shared" si="383"/>
        <v>2</v>
      </c>
      <c r="CU787" s="223" t="str">
        <f t="shared" si="384"/>
        <v>Đạt mục tiêu</v>
      </c>
      <c r="CV787" s="13"/>
    </row>
    <row r="788" spans="1:100" s="15" customFormat="1" ht="77.5">
      <c r="A788" s="1036"/>
      <c r="B788" s="1073"/>
      <c r="C788" s="1074"/>
      <c r="D788" s="133" t="s">
        <v>571</v>
      </c>
      <c r="E788" s="1033"/>
      <c r="F788" s="133" t="s">
        <v>571</v>
      </c>
      <c r="G788" s="219" t="s">
        <v>573</v>
      </c>
      <c r="H788" s="219"/>
      <c r="I788" s="600"/>
      <c r="J788" s="108"/>
      <c r="K788" s="472"/>
      <c r="L788" s="13" t="s">
        <v>32</v>
      </c>
      <c r="M788" s="212" t="s">
        <v>31</v>
      </c>
      <c r="N788" s="151" t="s">
        <v>9</v>
      </c>
      <c r="O788" s="227" t="s">
        <v>29</v>
      </c>
      <c r="P788" s="227" t="s">
        <v>24</v>
      </c>
      <c r="Q788" s="13"/>
      <c r="R788" s="13"/>
      <c r="S788" s="13"/>
      <c r="T788" s="13"/>
      <c r="U788" s="6"/>
      <c r="V788" s="13"/>
      <c r="W788" s="13"/>
      <c r="X788" s="13"/>
      <c r="Y788" s="13"/>
      <c r="Z788" s="13"/>
      <c r="AA788" s="13" t="s">
        <v>24</v>
      </c>
      <c r="AB788" s="99">
        <f t="shared" si="374"/>
        <v>1</v>
      </c>
      <c r="AC788" s="650"/>
      <c r="AD788" s="14"/>
      <c r="AE788" s="14"/>
      <c r="AF788" s="14"/>
      <c r="AG788" s="14"/>
      <c r="AH788" s="14"/>
      <c r="AI788" s="14"/>
      <c r="AJ788" s="14"/>
      <c r="AK788" s="14"/>
      <c r="AL788" s="14"/>
      <c r="AM788" s="14"/>
      <c r="AN788" s="14"/>
      <c r="AO788" s="14"/>
      <c r="AP788" s="14"/>
      <c r="AQ788" s="14"/>
      <c r="AR788" s="14"/>
      <c r="AS788" s="14"/>
      <c r="AT788" s="14"/>
      <c r="AU788" s="14"/>
      <c r="AV788" s="46"/>
      <c r="AW788" s="14"/>
      <c r="AX788" s="14"/>
      <c r="AY788" s="14"/>
      <c r="AZ788" s="14"/>
      <c r="BA788" s="14"/>
      <c r="BB788" s="14"/>
      <c r="BC788" s="14"/>
      <c r="BD788" s="46"/>
      <c r="BE788" s="14"/>
      <c r="BF788" s="14"/>
      <c r="BG788" s="14"/>
      <c r="BH788" s="14"/>
      <c r="BI788" s="14"/>
      <c r="BJ788" s="14" t="s">
        <v>1317</v>
      </c>
      <c r="BK788" s="14"/>
      <c r="BL788" s="781">
        <v>2</v>
      </c>
      <c r="BM788" s="221">
        <v>2</v>
      </c>
      <c r="BN788" s="221">
        <v>2</v>
      </c>
      <c r="BO788" s="221">
        <v>2</v>
      </c>
      <c r="BP788" s="221">
        <v>2</v>
      </c>
      <c r="BQ788" s="221">
        <v>2</v>
      </c>
      <c r="BR788" s="798">
        <v>2</v>
      </c>
      <c r="BS788" s="226">
        <v>2</v>
      </c>
      <c r="BT788" s="221">
        <v>2</v>
      </c>
      <c r="BU788" s="221">
        <v>2</v>
      </c>
      <c r="BV788" s="221">
        <v>2</v>
      </c>
      <c r="BW788" s="798">
        <v>2</v>
      </c>
      <c r="BX788" s="221">
        <v>2</v>
      </c>
      <c r="BY788" s="798">
        <v>1</v>
      </c>
      <c r="BZ788" s="798">
        <v>2</v>
      </c>
      <c r="CA788" s="221">
        <v>2</v>
      </c>
      <c r="CB788" s="221">
        <v>2</v>
      </c>
      <c r="CC788" s="221">
        <v>2</v>
      </c>
      <c r="CD788" s="337">
        <v>2</v>
      </c>
      <c r="CE788" s="221">
        <v>2</v>
      </c>
      <c r="CF788" s="221">
        <v>2</v>
      </c>
      <c r="CG788" s="221">
        <v>2</v>
      </c>
      <c r="CH788" s="221">
        <v>2</v>
      </c>
      <c r="CI788" s="221">
        <v>2</v>
      </c>
      <c r="CJ788" s="337">
        <v>2</v>
      </c>
      <c r="CK788" s="221">
        <v>2</v>
      </c>
      <c r="CL788" s="222">
        <f t="shared" si="375"/>
        <v>25</v>
      </c>
      <c r="CM788" s="237">
        <f t="shared" si="376"/>
        <v>0.96153846153846156</v>
      </c>
      <c r="CN788" s="222">
        <f t="shared" si="377"/>
        <v>1</v>
      </c>
      <c r="CO788" s="237">
        <f t="shared" si="378"/>
        <v>3.8461538461538464E-2</v>
      </c>
      <c r="CP788" s="222">
        <f t="shared" si="379"/>
        <v>0</v>
      </c>
      <c r="CQ788" s="237">
        <f t="shared" si="380"/>
        <v>0</v>
      </c>
      <c r="CR788" s="222">
        <f t="shared" si="381"/>
        <v>0</v>
      </c>
      <c r="CS788" s="237">
        <f t="shared" si="382"/>
        <v>0</v>
      </c>
      <c r="CT788" s="223">
        <f t="shared" si="383"/>
        <v>1.9615384615384615</v>
      </c>
      <c r="CU788" s="223" t="str">
        <f t="shared" si="384"/>
        <v>Đạt mục tiêu</v>
      </c>
      <c r="CV788" s="13"/>
    </row>
    <row r="789" spans="1:100" s="302" customFormat="1" ht="16.5">
      <c r="A789" s="995"/>
      <c r="B789" s="1121" t="s">
        <v>68</v>
      </c>
      <c r="C789" s="1061"/>
      <c r="D789" s="1061"/>
      <c r="E789" s="1061"/>
      <c r="F789" s="1121"/>
      <c r="G789" s="1121"/>
      <c r="H789" s="1121"/>
      <c r="I789" s="1121"/>
      <c r="J789" s="1061"/>
      <c r="K789" s="1061"/>
      <c r="L789" s="1121"/>
      <c r="M789" s="1121"/>
      <c r="N789" s="1061"/>
      <c r="O789" s="1061"/>
      <c r="P789" s="1200"/>
      <c r="Q789" s="83" t="s">
        <v>38</v>
      </c>
      <c r="R789" s="300" t="s">
        <v>38</v>
      </c>
      <c r="S789" s="300" t="s">
        <v>38</v>
      </c>
      <c r="T789" s="300" t="s">
        <v>38</v>
      </c>
      <c r="U789" s="301" t="s">
        <v>38</v>
      </c>
      <c r="V789" s="300" t="s">
        <v>38</v>
      </c>
      <c r="W789" s="407" t="s">
        <v>38</v>
      </c>
      <c r="X789" s="300" t="s">
        <v>38</v>
      </c>
      <c r="Y789" s="300" t="s">
        <v>38</v>
      </c>
      <c r="Z789" s="300" t="s">
        <v>38</v>
      </c>
      <c r="AA789" s="300" t="s">
        <v>38</v>
      </c>
      <c r="AB789" s="296" t="s">
        <v>38</v>
      </c>
      <c r="AC789" s="647" t="s">
        <v>38</v>
      </c>
      <c r="AD789" s="83" t="s">
        <v>38</v>
      </c>
      <c r="AE789" s="83" t="s">
        <v>38</v>
      </c>
      <c r="AF789" s="83" t="s">
        <v>38</v>
      </c>
      <c r="AG789" s="296" t="s">
        <v>38</v>
      </c>
      <c r="AH789" s="296" t="s">
        <v>38</v>
      </c>
      <c r="AI789" s="296" t="s">
        <v>38</v>
      </c>
      <c r="AJ789" s="296" t="s">
        <v>38</v>
      </c>
      <c r="AK789" s="296" t="s">
        <v>38</v>
      </c>
      <c r="AL789" s="296" t="s">
        <v>38</v>
      </c>
      <c r="AM789" s="296" t="s">
        <v>38</v>
      </c>
      <c r="AN789" s="296" t="s">
        <v>38</v>
      </c>
      <c r="AO789" s="296" t="s">
        <v>38</v>
      </c>
      <c r="AP789" s="296" t="s">
        <v>38</v>
      </c>
      <c r="AQ789" s="296" t="s">
        <v>38</v>
      </c>
      <c r="AR789" s="296" t="s">
        <v>38</v>
      </c>
      <c r="AS789" s="296" t="s">
        <v>38</v>
      </c>
      <c r="AT789" s="296" t="s">
        <v>38</v>
      </c>
      <c r="AU789" s="296" t="s">
        <v>38</v>
      </c>
      <c r="AV789" s="296" t="s">
        <v>38</v>
      </c>
      <c r="AW789" s="296" t="s">
        <v>38</v>
      </c>
      <c r="AX789" s="296" t="s">
        <v>38</v>
      </c>
      <c r="AY789" s="192"/>
      <c r="AZ789" s="192"/>
      <c r="BA789" s="296" t="s">
        <v>38</v>
      </c>
      <c r="BB789" s="296" t="s">
        <v>38</v>
      </c>
      <c r="BC789" s="296" t="s">
        <v>38</v>
      </c>
      <c r="BD789" s="296" t="s">
        <v>38</v>
      </c>
      <c r="BE789" s="296" t="s">
        <v>38</v>
      </c>
      <c r="BF789" s="296" t="s">
        <v>38</v>
      </c>
      <c r="BG789" s="296" t="s">
        <v>38</v>
      </c>
      <c r="BH789" s="296" t="s">
        <v>38</v>
      </c>
      <c r="BI789" s="296" t="s">
        <v>38</v>
      </c>
      <c r="BJ789" s="296" t="s">
        <v>38</v>
      </c>
      <c r="BK789" s="296" t="s">
        <v>38</v>
      </c>
      <c r="BL789" s="784" t="s">
        <v>38</v>
      </c>
      <c r="BM789" s="296" t="s">
        <v>38</v>
      </c>
      <c r="BN789" s="296" t="s">
        <v>38</v>
      </c>
      <c r="BO789" s="296" t="s">
        <v>38</v>
      </c>
      <c r="BP789" s="296" t="s">
        <v>38</v>
      </c>
      <c r="BQ789" s="296" t="s">
        <v>38</v>
      </c>
      <c r="BR789" s="800" t="s">
        <v>38</v>
      </c>
      <c r="BS789" s="296" t="s">
        <v>38</v>
      </c>
      <c r="BT789" s="296" t="s">
        <v>38</v>
      </c>
      <c r="BU789" s="296" t="s">
        <v>38</v>
      </c>
      <c r="BV789" s="296" t="s">
        <v>38</v>
      </c>
      <c r="BW789" s="800" t="s">
        <v>38</v>
      </c>
      <c r="BX789" s="296" t="s">
        <v>38</v>
      </c>
      <c r="BY789" s="800" t="s">
        <v>38</v>
      </c>
      <c r="BZ789" s="800" t="s">
        <v>38</v>
      </c>
      <c r="CA789" s="296" t="s">
        <v>38</v>
      </c>
      <c r="CB789" s="296" t="s">
        <v>38</v>
      </c>
      <c r="CC789" s="296" t="s">
        <v>38</v>
      </c>
      <c r="CD789" s="297" t="s">
        <v>38</v>
      </c>
      <c r="CE789" s="296" t="s">
        <v>38</v>
      </c>
      <c r="CF789" s="296" t="s">
        <v>38</v>
      </c>
      <c r="CG789" s="296" t="s">
        <v>38</v>
      </c>
      <c r="CH789" s="296" t="s">
        <v>38</v>
      </c>
      <c r="CI789" s="296" t="s">
        <v>38</v>
      </c>
      <c r="CJ789" s="297" t="s">
        <v>38</v>
      </c>
      <c r="CK789" s="296" t="s">
        <v>38</v>
      </c>
      <c r="CL789" s="296" t="s">
        <v>38</v>
      </c>
      <c r="CM789" s="296" t="s">
        <v>38</v>
      </c>
      <c r="CN789" s="296" t="s">
        <v>38</v>
      </c>
      <c r="CO789" s="296" t="s">
        <v>38</v>
      </c>
      <c r="CP789" s="296" t="s">
        <v>38</v>
      </c>
      <c r="CQ789" s="296" t="s">
        <v>38</v>
      </c>
      <c r="CR789" s="296" t="s">
        <v>38</v>
      </c>
      <c r="CS789" s="296" t="s">
        <v>38</v>
      </c>
      <c r="CT789" s="296" t="s">
        <v>38</v>
      </c>
      <c r="CU789" s="296" t="s">
        <v>38</v>
      </c>
      <c r="CV789" s="423" t="s">
        <v>38</v>
      </c>
    </row>
    <row r="790" spans="1:100" s="302" customFormat="1" ht="16.5">
      <c r="A790" s="995"/>
      <c r="B790" s="1121" t="s">
        <v>67</v>
      </c>
      <c r="C790" s="1061"/>
      <c r="D790" s="1061"/>
      <c r="E790" s="1061"/>
      <c r="F790" s="1121"/>
      <c r="G790" s="1121"/>
      <c r="H790" s="1121"/>
      <c r="I790" s="1121"/>
      <c r="J790" s="1061"/>
      <c r="K790" s="1061"/>
      <c r="L790" s="1121"/>
      <c r="M790" s="1121"/>
      <c r="N790" s="1061"/>
      <c r="O790" s="1061"/>
      <c r="P790" s="1200"/>
      <c r="Q790" s="83" t="s">
        <v>38</v>
      </c>
      <c r="R790" s="300" t="s">
        <v>38</v>
      </c>
      <c r="S790" s="300" t="s">
        <v>38</v>
      </c>
      <c r="T790" s="300" t="s">
        <v>38</v>
      </c>
      <c r="U790" s="301" t="s">
        <v>38</v>
      </c>
      <c r="V790" s="300" t="s">
        <v>38</v>
      </c>
      <c r="W790" s="407" t="s">
        <v>38</v>
      </c>
      <c r="X790" s="367" t="s">
        <v>38</v>
      </c>
      <c r="Y790" s="300" t="s">
        <v>38</v>
      </c>
      <c r="Z790" s="300" t="s">
        <v>38</v>
      </c>
      <c r="AA790" s="300" t="s">
        <v>38</v>
      </c>
      <c r="AB790" s="296" t="s">
        <v>38</v>
      </c>
      <c r="AC790" s="647" t="s">
        <v>38</v>
      </c>
      <c r="AD790" s="83" t="s">
        <v>38</v>
      </c>
      <c r="AE790" s="83" t="s">
        <v>38</v>
      </c>
      <c r="AF790" s="83" t="s">
        <v>38</v>
      </c>
      <c r="AG790" s="296" t="s">
        <v>38</v>
      </c>
      <c r="AH790" s="296" t="s">
        <v>38</v>
      </c>
      <c r="AI790" s="296" t="s">
        <v>38</v>
      </c>
      <c r="AJ790" s="296" t="s">
        <v>38</v>
      </c>
      <c r="AK790" s="296" t="s">
        <v>38</v>
      </c>
      <c r="AL790" s="296" t="s">
        <v>38</v>
      </c>
      <c r="AM790" s="296" t="s">
        <v>38</v>
      </c>
      <c r="AN790" s="296" t="s">
        <v>38</v>
      </c>
      <c r="AO790" s="296" t="s">
        <v>38</v>
      </c>
      <c r="AP790" s="296" t="s">
        <v>38</v>
      </c>
      <c r="AQ790" s="296" t="s">
        <v>38</v>
      </c>
      <c r="AR790" s="296" t="s">
        <v>38</v>
      </c>
      <c r="AS790" s="296" t="s">
        <v>38</v>
      </c>
      <c r="AT790" s="296" t="s">
        <v>38</v>
      </c>
      <c r="AU790" s="296" t="s">
        <v>38</v>
      </c>
      <c r="AV790" s="296" t="s">
        <v>38</v>
      </c>
      <c r="AW790" s="296" t="s">
        <v>38</v>
      </c>
      <c r="AX790" s="296" t="s">
        <v>38</v>
      </c>
      <c r="AY790" s="192"/>
      <c r="AZ790" s="192"/>
      <c r="BA790" s="192" t="s">
        <v>38</v>
      </c>
      <c r="BB790" s="192" t="s">
        <v>38</v>
      </c>
      <c r="BC790" s="192" t="s">
        <v>38</v>
      </c>
      <c r="BD790" s="192" t="s">
        <v>38</v>
      </c>
      <c r="BE790" s="296" t="s">
        <v>38</v>
      </c>
      <c r="BF790" s="296" t="s">
        <v>38</v>
      </c>
      <c r="BG790" s="296" t="s">
        <v>38</v>
      </c>
      <c r="BH790" s="296" t="s">
        <v>38</v>
      </c>
      <c r="BI790" s="296" t="s">
        <v>38</v>
      </c>
      <c r="BJ790" s="296" t="s">
        <v>38</v>
      </c>
      <c r="BK790" s="296" t="s">
        <v>38</v>
      </c>
      <c r="BL790" s="784" t="s">
        <v>38</v>
      </c>
      <c r="BM790" s="296" t="s">
        <v>38</v>
      </c>
      <c r="BN790" s="296" t="s">
        <v>38</v>
      </c>
      <c r="BO790" s="296" t="s">
        <v>38</v>
      </c>
      <c r="BP790" s="296" t="s">
        <v>38</v>
      </c>
      <c r="BQ790" s="296" t="s">
        <v>38</v>
      </c>
      <c r="BR790" s="800" t="s">
        <v>38</v>
      </c>
      <c r="BS790" s="296" t="s">
        <v>38</v>
      </c>
      <c r="BT790" s="296" t="s">
        <v>38</v>
      </c>
      <c r="BU790" s="296" t="s">
        <v>38</v>
      </c>
      <c r="BV790" s="296" t="s">
        <v>38</v>
      </c>
      <c r="BW790" s="800" t="s">
        <v>38</v>
      </c>
      <c r="BX790" s="296" t="s">
        <v>38</v>
      </c>
      <c r="BY790" s="800" t="s">
        <v>38</v>
      </c>
      <c r="BZ790" s="800" t="s">
        <v>38</v>
      </c>
      <c r="CA790" s="296" t="s">
        <v>38</v>
      </c>
      <c r="CB790" s="296" t="s">
        <v>38</v>
      </c>
      <c r="CC790" s="296" t="s">
        <v>38</v>
      </c>
      <c r="CD790" s="297" t="s">
        <v>38</v>
      </c>
      <c r="CE790" s="296" t="s">
        <v>38</v>
      </c>
      <c r="CF790" s="296" t="s">
        <v>38</v>
      </c>
      <c r="CG790" s="296" t="s">
        <v>38</v>
      </c>
      <c r="CH790" s="296" t="s">
        <v>38</v>
      </c>
      <c r="CI790" s="296" t="s">
        <v>38</v>
      </c>
      <c r="CJ790" s="297" t="s">
        <v>38</v>
      </c>
      <c r="CK790" s="296" t="s">
        <v>38</v>
      </c>
      <c r="CL790" s="296" t="s">
        <v>38</v>
      </c>
      <c r="CM790" s="296" t="s">
        <v>38</v>
      </c>
      <c r="CN790" s="296" t="s">
        <v>38</v>
      </c>
      <c r="CO790" s="296" t="s">
        <v>38</v>
      </c>
      <c r="CP790" s="296" t="s">
        <v>38</v>
      </c>
      <c r="CQ790" s="296" t="s">
        <v>38</v>
      </c>
      <c r="CR790" s="296" t="s">
        <v>38</v>
      </c>
      <c r="CS790" s="296" t="s">
        <v>38</v>
      </c>
      <c r="CT790" s="296" t="s">
        <v>38</v>
      </c>
      <c r="CU790" s="296" t="s">
        <v>38</v>
      </c>
      <c r="CV790" s="423" t="s">
        <v>38</v>
      </c>
    </row>
    <row r="791" spans="1:100" ht="56">
      <c r="A791" s="1036"/>
      <c r="B791" s="1024"/>
      <c r="C791" s="1058"/>
      <c r="D791" s="1070"/>
      <c r="E791" s="1033"/>
      <c r="F791" s="1070"/>
      <c r="G791" s="366" t="s">
        <v>1139</v>
      </c>
      <c r="H791" s="366"/>
      <c r="I791" s="434"/>
      <c r="J791" s="111"/>
      <c r="K791" s="469"/>
      <c r="L791" s="221" t="s">
        <v>32</v>
      </c>
      <c r="M791" s="212" t="s">
        <v>31</v>
      </c>
      <c r="N791" s="215" t="s">
        <v>9</v>
      </c>
      <c r="O791" s="221" t="s">
        <v>29</v>
      </c>
      <c r="P791" s="221" t="s">
        <v>24</v>
      </c>
      <c r="Q791" s="221"/>
      <c r="R791" s="221"/>
      <c r="S791" s="221"/>
      <c r="T791" s="221"/>
      <c r="U791" s="226"/>
      <c r="V791" s="221"/>
      <c r="W791" s="5"/>
      <c r="X791" s="221"/>
      <c r="Y791" s="221" t="s">
        <v>24</v>
      </c>
      <c r="Z791" s="221"/>
      <c r="AA791" s="221"/>
      <c r="AB791" s="80">
        <f t="shared" ref="AB791:AB796" si="385">COUNTIF($Q791:$AA791,"x")</f>
        <v>1</v>
      </c>
      <c r="AC791" s="642"/>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t="s">
        <v>1316</v>
      </c>
      <c r="BF791" s="55" t="s">
        <v>1316</v>
      </c>
      <c r="BG791" s="55" t="s">
        <v>1316</v>
      </c>
      <c r="BH791" s="55"/>
      <c r="BI791" s="55"/>
      <c r="BJ791" s="55"/>
      <c r="BK791" s="55"/>
      <c r="BL791" s="781">
        <v>2</v>
      </c>
      <c r="BM791" s="221">
        <v>2</v>
      </c>
      <c r="BN791" s="221">
        <v>2</v>
      </c>
      <c r="BO791" s="221">
        <v>2</v>
      </c>
      <c r="BP791" s="221">
        <v>2</v>
      </c>
      <c r="BQ791" s="221">
        <v>2</v>
      </c>
      <c r="BR791" s="798">
        <v>2</v>
      </c>
      <c r="BS791" s="226">
        <v>2</v>
      </c>
      <c r="BT791" s="221">
        <v>2</v>
      </c>
      <c r="BU791" s="221">
        <v>2</v>
      </c>
      <c r="BV791" s="221">
        <v>2</v>
      </c>
      <c r="BW791" s="798">
        <v>2</v>
      </c>
      <c r="BX791" s="221">
        <v>2</v>
      </c>
      <c r="BY791" s="798">
        <v>2</v>
      </c>
      <c r="BZ791" s="798">
        <v>2</v>
      </c>
      <c r="CA791" s="221">
        <v>2</v>
      </c>
      <c r="CB791" s="221">
        <v>2</v>
      </c>
      <c r="CC791" s="221">
        <v>2</v>
      </c>
      <c r="CD791" s="337">
        <v>2</v>
      </c>
      <c r="CE791" s="221">
        <v>2</v>
      </c>
      <c r="CF791" s="221">
        <v>2</v>
      </c>
      <c r="CG791" s="221">
        <v>2</v>
      </c>
      <c r="CH791" s="221">
        <v>2</v>
      </c>
      <c r="CI791" s="221">
        <v>2</v>
      </c>
      <c r="CJ791" s="337">
        <v>2</v>
      </c>
      <c r="CK791" s="221">
        <v>2</v>
      </c>
      <c r="CL791" s="222">
        <f t="shared" ref="CL791:CL850" si="386">COUNTIF(BL791:CK791,"2")</f>
        <v>26</v>
      </c>
      <c r="CM791" s="237">
        <f t="shared" ref="CM791:CM851" si="387">CL791/(CL791+CN791+CP791+CR791)</f>
        <v>1</v>
      </c>
      <c r="CN791" s="222">
        <f t="shared" ref="CN791:CN850" si="388">COUNTIF(BL791:CK791,"1")</f>
        <v>0</v>
      </c>
      <c r="CO791" s="237">
        <f t="shared" ref="CO791:CO851" si="389">CN791/(CL791+CN791+CP791+CR791)</f>
        <v>0</v>
      </c>
      <c r="CP791" s="222">
        <f t="shared" ref="CP791:CP850" si="390">COUNTIF(BL791:CK791,"0")</f>
        <v>0</v>
      </c>
      <c r="CQ791" s="237">
        <f t="shared" ref="CQ791:CQ851" si="391">CP791/(CL791+CN791+CP791+CR791)</f>
        <v>0</v>
      </c>
      <c r="CR791" s="222">
        <f t="shared" ref="CR791:CR850" si="392">COUNTIF(BL791:CK791,"KĐG")</f>
        <v>0</v>
      </c>
      <c r="CS791" s="237">
        <f t="shared" ref="CS791:CS851" si="393">CR791/(CL791+CN791+CP791+CR791)</f>
        <v>0</v>
      </c>
      <c r="CT791" s="223">
        <f t="shared" ref="CT791:CT851" si="394">(((CL791*2)+(CN791*1)+(CP791*0)))/(CL791+CN791+CP791)</f>
        <v>2</v>
      </c>
      <c r="CU791" s="223" t="str">
        <f t="shared" ref="CU791:CU851" si="395">IF(CS791&gt;=50%,"KĐG",IF(CT791&gt;=1.6,"Đạt mục tiêu",IF(CT791&gt;=1,"Cần cố gắng","Chưa đạt")))</f>
        <v>Đạt mục tiêu</v>
      </c>
      <c r="CV791" s="221"/>
    </row>
    <row r="792" spans="1:100" ht="42.5">
      <c r="A792" s="1036"/>
      <c r="B792" s="1024"/>
      <c r="C792" s="1058"/>
      <c r="D792" s="1070"/>
      <c r="E792" s="1033"/>
      <c r="F792" s="1070"/>
      <c r="G792" s="537" t="s">
        <v>2807</v>
      </c>
      <c r="H792" s="537"/>
      <c r="I792" s="734" t="s">
        <v>2422</v>
      </c>
      <c r="J792" s="111"/>
      <c r="K792" s="469"/>
      <c r="L792" s="221" t="s">
        <v>32</v>
      </c>
      <c r="M792" s="212" t="s">
        <v>31</v>
      </c>
      <c r="N792" s="215" t="s">
        <v>9</v>
      </c>
      <c r="O792" s="221" t="s">
        <v>29</v>
      </c>
      <c r="P792" s="221" t="s">
        <v>24</v>
      </c>
      <c r="Q792" s="221"/>
      <c r="R792" s="221"/>
      <c r="S792" s="221"/>
      <c r="T792" s="221"/>
      <c r="U792" s="226"/>
      <c r="V792" s="221"/>
      <c r="W792" s="5"/>
      <c r="X792" s="221"/>
      <c r="Y792" s="221" t="s">
        <v>24</v>
      </c>
      <c r="Z792" s="221"/>
      <c r="AA792" s="221"/>
      <c r="AB792" s="80">
        <f t="shared" si="385"/>
        <v>1</v>
      </c>
      <c r="AC792" s="642"/>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t="s">
        <v>1404</v>
      </c>
      <c r="AZ792" s="55" t="s">
        <v>1404</v>
      </c>
      <c r="BA792" s="55"/>
      <c r="BB792" s="55"/>
      <c r="BC792" s="55"/>
      <c r="BD792" s="55"/>
      <c r="BE792" s="55"/>
      <c r="BF792" s="55"/>
      <c r="BG792" s="55"/>
      <c r="BH792" s="55"/>
      <c r="BI792" s="55"/>
      <c r="BJ792" s="55"/>
      <c r="BK792" s="55" t="s">
        <v>1316</v>
      </c>
      <c r="BL792" s="781">
        <v>2</v>
      </c>
      <c r="BM792" s="221">
        <v>1</v>
      </c>
      <c r="BN792" s="221">
        <v>2</v>
      </c>
      <c r="BO792" s="221">
        <v>2</v>
      </c>
      <c r="BP792" s="221">
        <v>2</v>
      </c>
      <c r="BQ792" s="221">
        <v>2</v>
      </c>
      <c r="BR792" s="798">
        <v>2</v>
      </c>
      <c r="BS792" s="226">
        <v>2</v>
      </c>
      <c r="BT792" s="221">
        <v>2</v>
      </c>
      <c r="BU792" s="221">
        <v>2</v>
      </c>
      <c r="BV792" s="221">
        <v>2</v>
      </c>
      <c r="BW792" s="798">
        <v>2</v>
      </c>
      <c r="BX792" s="221">
        <v>2</v>
      </c>
      <c r="BY792" s="798">
        <v>2</v>
      </c>
      <c r="BZ792" s="798">
        <v>2</v>
      </c>
      <c r="CA792" s="221">
        <v>2</v>
      </c>
      <c r="CB792" s="221">
        <v>2</v>
      </c>
      <c r="CC792" s="221">
        <v>2</v>
      </c>
      <c r="CD792" s="337">
        <v>2</v>
      </c>
      <c r="CE792" s="221">
        <v>2</v>
      </c>
      <c r="CF792" s="221">
        <v>1</v>
      </c>
      <c r="CG792" s="221">
        <v>2</v>
      </c>
      <c r="CH792" s="221">
        <v>2</v>
      </c>
      <c r="CI792" s="221">
        <v>2</v>
      </c>
      <c r="CJ792" s="337">
        <v>2</v>
      </c>
      <c r="CK792" s="221">
        <v>2</v>
      </c>
      <c r="CL792" s="222">
        <f t="shared" si="386"/>
        <v>24</v>
      </c>
      <c r="CM792" s="237">
        <f t="shared" si="387"/>
        <v>0.92307692307692313</v>
      </c>
      <c r="CN792" s="222">
        <f t="shared" si="388"/>
        <v>2</v>
      </c>
      <c r="CO792" s="237">
        <f t="shared" si="389"/>
        <v>7.6923076923076927E-2</v>
      </c>
      <c r="CP792" s="222">
        <f t="shared" si="390"/>
        <v>0</v>
      </c>
      <c r="CQ792" s="237">
        <f t="shared" si="391"/>
        <v>0</v>
      </c>
      <c r="CR792" s="222">
        <f t="shared" si="392"/>
        <v>0</v>
      </c>
      <c r="CS792" s="237">
        <f t="shared" si="393"/>
        <v>0</v>
      </c>
      <c r="CT792" s="223">
        <f t="shared" si="394"/>
        <v>1.9230769230769231</v>
      </c>
      <c r="CU792" s="223" t="str">
        <f t="shared" si="395"/>
        <v>Đạt mục tiêu</v>
      </c>
      <c r="CV792" s="221"/>
    </row>
    <row r="793" spans="1:100" ht="42.5">
      <c r="A793" s="1036">
        <v>229</v>
      </c>
      <c r="B793" s="1069" t="s">
        <v>1332</v>
      </c>
      <c r="C793" s="1058" t="s">
        <v>28</v>
      </c>
      <c r="D793" s="1070" t="s">
        <v>81</v>
      </c>
      <c r="E793" s="1033" t="s">
        <v>28</v>
      </c>
      <c r="F793" s="1069" t="s">
        <v>1332</v>
      </c>
      <c r="G793" s="366" t="s">
        <v>1555</v>
      </c>
      <c r="H793" s="366"/>
      <c r="I793" s="550"/>
      <c r="J793" s="111"/>
      <c r="K793" s="469"/>
      <c r="L793" s="221" t="s">
        <v>32</v>
      </c>
      <c r="M793" s="212" t="s">
        <v>31</v>
      </c>
      <c r="N793" s="215" t="s">
        <v>9</v>
      </c>
      <c r="O793" s="221" t="s">
        <v>29</v>
      </c>
      <c r="P793" s="221" t="s">
        <v>24</v>
      </c>
      <c r="Q793" s="221"/>
      <c r="R793" s="221"/>
      <c r="S793" s="221"/>
      <c r="T793" s="221"/>
      <c r="U793" s="226"/>
      <c r="V793" s="221"/>
      <c r="W793" s="5"/>
      <c r="X793" s="221"/>
      <c r="Y793" s="221" t="s">
        <v>24</v>
      </c>
      <c r="Z793" s="221"/>
      <c r="AA793" s="221"/>
      <c r="AB793" s="80">
        <f t="shared" si="385"/>
        <v>1</v>
      </c>
      <c r="AC793" s="642"/>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t="s">
        <v>1318</v>
      </c>
      <c r="BF793" s="55"/>
      <c r="BG793" s="55"/>
      <c r="BH793" s="55"/>
      <c r="BI793" s="55"/>
      <c r="BJ793" s="55"/>
      <c r="BK793" s="55"/>
      <c r="BL793" s="781">
        <v>2</v>
      </c>
      <c r="BM793" s="221">
        <v>2</v>
      </c>
      <c r="BN793" s="221">
        <v>2</v>
      </c>
      <c r="BO793" s="221">
        <v>2</v>
      </c>
      <c r="BP793" s="221">
        <v>2</v>
      </c>
      <c r="BQ793" s="221">
        <v>2</v>
      </c>
      <c r="BR793" s="798">
        <v>2</v>
      </c>
      <c r="BS793" s="226">
        <v>2</v>
      </c>
      <c r="BT793" s="221">
        <v>2</v>
      </c>
      <c r="BU793" s="221">
        <v>2</v>
      </c>
      <c r="BV793" s="221">
        <v>2</v>
      </c>
      <c r="BW793" s="798">
        <v>2</v>
      </c>
      <c r="BX793" s="221">
        <v>2</v>
      </c>
      <c r="BY793" s="798">
        <v>2</v>
      </c>
      <c r="BZ793" s="798">
        <v>2</v>
      </c>
      <c r="CA793" s="221">
        <v>2</v>
      </c>
      <c r="CB793" s="221">
        <v>2</v>
      </c>
      <c r="CC793" s="221">
        <v>2</v>
      </c>
      <c r="CD793" s="337">
        <v>2</v>
      </c>
      <c r="CE793" s="221">
        <v>2</v>
      </c>
      <c r="CF793" s="221">
        <v>2</v>
      </c>
      <c r="CG793" s="221">
        <v>2</v>
      </c>
      <c r="CH793" s="221">
        <v>2</v>
      </c>
      <c r="CI793" s="221">
        <v>2</v>
      </c>
      <c r="CJ793" s="337">
        <v>2</v>
      </c>
      <c r="CK793" s="221">
        <v>2</v>
      </c>
      <c r="CL793" s="222">
        <f t="shared" si="386"/>
        <v>26</v>
      </c>
      <c r="CM793" s="237">
        <f t="shared" si="387"/>
        <v>1</v>
      </c>
      <c r="CN793" s="222">
        <f t="shared" si="388"/>
        <v>0</v>
      </c>
      <c r="CO793" s="237">
        <f t="shared" si="389"/>
        <v>0</v>
      </c>
      <c r="CP793" s="222">
        <f t="shared" si="390"/>
        <v>0</v>
      </c>
      <c r="CQ793" s="237">
        <f t="shared" si="391"/>
        <v>0</v>
      </c>
      <c r="CR793" s="222">
        <f t="shared" si="392"/>
        <v>0</v>
      </c>
      <c r="CS793" s="237">
        <f t="shared" si="393"/>
        <v>0</v>
      </c>
      <c r="CT793" s="223">
        <f t="shared" si="394"/>
        <v>2</v>
      </c>
      <c r="CU793" s="223" t="str">
        <f t="shared" si="395"/>
        <v>Đạt mục tiêu</v>
      </c>
      <c r="CV793" s="221"/>
    </row>
    <row r="794" spans="1:100" ht="42.5">
      <c r="A794" s="1036"/>
      <c r="B794" s="1070"/>
      <c r="C794" s="1058"/>
      <c r="D794" s="1070"/>
      <c r="E794" s="1033"/>
      <c r="F794" s="1070"/>
      <c r="G794" s="366" t="s">
        <v>1142</v>
      </c>
      <c r="H794" s="366"/>
      <c r="I794" s="550"/>
      <c r="J794" s="111"/>
      <c r="K794" s="469"/>
      <c r="L794" s="221" t="s">
        <v>32</v>
      </c>
      <c r="M794" s="212" t="s">
        <v>31</v>
      </c>
      <c r="N794" s="215" t="s">
        <v>9</v>
      </c>
      <c r="O794" s="221" t="s">
        <v>29</v>
      </c>
      <c r="P794" s="221" t="s">
        <v>24</v>
      </c>
      <c r="Q794" s="221"/>
      <c r="R794" s="221"/>
      <c r="S794" s="221"/>
      <c r="T794" s="221"/>
      <c r="U794" s="226" t="s">
        <v>24</v>
      </c>
      <c r="V794" s="221"/>
      <c r="W794" s="5"/>
      <c r="X794" s="221"/>
      <c r="Y794" s="221"/>
      <c r="Z794" s="221"/>
      <c r="AA794" s="221"/>
      <c r="AB794" s="80">
        <f t="shared" si="385"/>
        <v>1</v>
      </c>
      <c r="AC794" s="642"/>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781">
        <v>2</v>
      </c>
      <c r="BM794" s="221">
        <v>2</v>
      </c>
      <c r="BN794" s="221">
        <v>2</v>
      </c>
      <c r="BO794" s="221">
        <v>2</v>
      </c>
      <c r="BP794" s="221">
        <v>2</v>
      </c>
      <c r="BQ794" s="221">
        <v>2</v>
      </c>
      <c r="BR794" s="798">
        <v>1</v>
      </c>
      <c r="BS794" s="226">
        <v>2</v>
      </c>
      <c r="BT794" s="221">
        <v>1</v>
      </c>
      <c r="BU794" s="221">
        <v>2</v>
      </c>
      <c r="BV794" s="221">
        <v>2</v>
      </c>
      <c r="BW794" s="798">
        <v>2</v>
      </c>
      <c r="BX794" s="221">
        <v>2</v>
      </c>
      <c r="BY794" s="798">
        <v>2</v>
      </c>
      <c r="BZ794" s="798">
        <v>2</v>
      </c>
      <c r="CA794" s="221">
        <v>2</v>
      </c>
      <c r="CB794" s="221">
        <v>1</v>
      </c>
      <c r="CC794" s="221">
        <v>2</v>
      </c>
      <c r="CD794" s="337">
        <v>2</v>
      </c>
      <c r="CE794" s="221">
        <v>2</v>
      </c>
      <c r="CF794" s="221">
        <v>2</v>
      </c>
      <c r="CG794" s="221">
        <v>2</v>
      </c>
      <c r="CH794" s="221">
        <v>2</v>
      </c>
      <c r="CI794" s="221">
        <v>2</v>
      </c>
      <c r="CJ794" s="337">
        <v>2</v>
      </c>
      <c r="CK794" s="221">
        <v>2</v>
      </c>
      <c r="CL794" s="222">
        <f t="shared" si="386"/>
        <v>23</v>
      </c>
      <c r="CM794" s="237">
        <f t="shared" si="387"/>
        <v>0.88461538461538458</v>
      </c>
      <c r="CN794" s="222">
        <f t="shared" si="388"/>
        <v>3</v>
      </c>
      <c r="CO794" s="237">
        <f t="shared" si="389"/>
        <v>0.11538461538461539</v>
      </c>
      <c r="CP794" s="222">
        <f t="shared" si="390"/>
        <v>0</v>
      </c>
      <c r="CQ794" s="237">
        <f t="shared" si="391"/>
        <v>0</v>
      </c>
      <c r="CR794" s="222">
        <f t="shared" si="392"/>
        <v>0</v>
      </c>
      <c r="CS794" s="237">
        <f t="shared" si="393"/>
        <v>0</v>
      </c>
      <c r="CT794" s="223">
        <f t="shared" si="394"/>
        <v>1.8846153846153846</v>
      </c>
      <c r="CU794" s="223" t="str">
        <f t="shared" si="395"/>
        <v>Đạt mục tiêu</v>
      </c>
      <c r="CV794" s="221"/>
    </row>
    <row r="795" spans="1:100" ht="46.5">
      <c r="A795" s="1036"/>
      <c r="B795" s="1070"/>
      <c r="C795" s="1058"/>
      <c r="D795" s="1070"/>
      <c r="E795" s="1033"/>
      <c r="F795" s="1070"/>
      <c r="G795" s="365" t="s">
        <v>1390</v>
      </c>
      <c r="H795" s="365"/>
      <c r="I795" s="622"/>
      <c r="J795" s="111"/>
      <c r="K795" s="469"/>
      <c r="L795" s="227" t="s">
        <v>32</v>
      </c>
      <c r="M795" s="212" t="s">
        <v>31</v>
      </c>
      <c r="N795" s="215" t="s">
        <v>9</v>
      </c>
      <c r="O795" s="221" t="s">
        <v>29</v>
      </c>
      <c r="P795" s="221" t="s">
        <v>24</v>
      </c>
      <c r="Q795" s="221" t="s">
        <v>24</v>
      </c>
      <c r="R795" s="221"/>
      <c r="S795" s="221"/>
      <c r="T795" s="221"/>
      <c r="U795" s="226"/>
      <c r="V795" s="221"/>
      <c r="W795" s="5"/>
      <c r="X795" s="221"/>
      <c r="Y795" s="221"/>
      <c r="Z795" s="221"/>
      <c r="AA795" s="221"/>
      <c r="AB795" s="80">
        <f t="shared" si="385"/>
        <v>1</v>
      </c>
      <c r="AC795" s="565" t="s">
        <v>1405</v>
      </c>
      <c r="AD795" s="221" t="s">
        <v>1405</v>
      </c>
      <c r="AE795" s="221" t="s">
        <v>1405</v>
      </c>
      <c r="AF795" s="221" t="s">
        <v>1405</v>
      </c>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781">
        <v>2</v>
      </c>
      <c r="BM795" s="221">
        <v>2</v>
      </c>
      <c r="BN795" s="221">
        <v>2</v>
      </c>
      <c r="BO795" s="221">
        <v>2</v>
      </c>
      <c r="BP795" s="221">
        <v>2</v>
      </c>
      <c r="BQ795" s="221">
        <v>2</v>
      </c>
      <c r="BR795" s="798">
        <v>2</v>
      </c>
      <c r="BS795" s="226">
        <v>2</v>
      </c>
      <c r="BT795" s="221">
        <v>2</v>
      </c>
      <c r="BU795" s="221">
        <v>2</v>
      </c>
      <c r="BV795" s="221">
        <v>2</v>
      </c>
      <c r="BW795" s="798">
        <v>2</v>
      </c>
      <c r="BX795" s="221">
        <v>1</v>
      </c>
      <c r="BY795" s="798">
        <v>1</v>
      </c>
      <c r="BZ795" s="798">
        <v>2</v>
      </c>
      <c r="CA795" s="221">
        <v>2</v>
      </c>
      <c r="CB795" s="221">
        <v>2</v>
      </c>
      <c r="CC795" s="221">
        <v>2</v>
      </c>
      <c r="CD795" s="337">
        <v>2</v>
      </c>
      <c r="CE795" s="221">
        <v>2</v>
      </c>
      <c r="CF795" s="221">
        <v>2</v>
      </c>
      <c r="CG795" s="221">
        <v>2</v>
      </c>
      <c r="CH795" s="221">
        <v>2</v>
      </c>
      <c r="CI795" s="221">
        <v>2</v>
      </c>
      <c r="CJ795" s="337">
        <v>2</v>
      </c>
      <c r="CK795" s="221">
        <v>2</v>
      </c>
      <c r="CL795" s="222">
        <f t="shared" si="386"/>
        <v>24</v>
      </c>
      <c r="CM795" s="237">
        <f t="shared" si="387"/>
        <v>0.92307692307692313</v>
      </c>
      <c r="CN795" s="222">
        <f t="shared" si="388"/>
        <v>2</v>
      </c>
      <c r="CO795" s="237">
        <f t="shared" si="389"/>
        <v>7.6923076923076927E-2</v>
      </c>
      <c r="CP795" s="222">
        <f t="shared" si="390"/>
        <v>0</v>
      </c>
      <c r="CQ795" s="237">
        <f t="shared" si="391"/>
        <v>0</v>
      </c>
      <c r="CR795" s="222">
        <f t="shared" si="392"/>
        <v>0</v>
      </c>
      <c r="CS795" s="237">
        <f t="shared" si="393"/>
        <v>0</v>
      </c>
      <c r="CT795" s="223">
        <f t="shared" si="394"/>
        <v>1.9230769230769231</v>
      </c>
      <c r="CU795" s="223" t="str">
        <f t="shared" si="395"/>
        <v>Đạt mục tiêu</v>
      </c>
      <c r="CV795" s="221"/>
    </row>
    <row r="796" spans="1:100" ht="84">
      <c r="A796" s="1036"/>
      <c r="B796" s="1070"/>
      <c r="C796" s="1058"/>
      <c r="D796" s="1070"/>
      <c r="E796" s="1033"/>
      <c r="F796" s="1070"/>
      <c r="G796" s="366" t="s">
        <v>1776</v>
      </c>
      <c r="H796" s="366"/>
      <c r="I796" s="550"/>
      <c r="J796" s="111"/>
      <c r="K796" s="473" t="s">
        <v>1775</v>
      </c>
      <c r="L796" s="38" t="s">
        <v>32</v>
      </c>
      <c r="M796" s="212" t="s">
        <v>31</v>
      </c>
      <c r="N796" s="215" t="s">
        <v>9</v>
      </c>
      <c r="O796" s="221" t="s">
        <v>29</v>
      </c>
      <c r="P796" s="221" t="s">
        <v>24</v>
      </c>
      <c r="Q796" s="221"/>
      <c r="R796" s="221"/>
      <c r="S796" s="221" t="s">
        <v>24</v>
      </c>
      <c r="T796" s="221"/>
      <c r="U796" s="226"/>
      <c r="V796" s="221"/>
      <c r="W796" s="5"/>
      <c r="X796" s="221"/>
      <c r="Y796" s="221"/>
      <c r="Z796" s="221"/>
      <c r="AA796" s="221"/>
      <c r="AB796" s="80">
        <f t="shared" si="385"/>
        <v>1</v>
      </c>
      <c r="AC796" s="642"/>
      <c r="AD796" s="55"/>
      <c r="AE796" s="55"/>
      <c r="AF796" s="55"/>
      <c r="AG796" s="55"/>
      <c r="AH796" s="55"/>
      <c r="AI796" s="55"/>
      <c r="AJ796" s="55"/>
      <c r="AK796" s="55" t="s">
        <v>1316</v>
      </c>
      <c r="AL796" s="55"/>
      <c r="AM796" s="55" t="s">
        <v>1316</v>
      </c>
      <c r="AN796" s="55" t="s">
        <v>1316</v>
      </c>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781">
        <v>2</v>
      </c>
      <c r="BM796" s="221">
        <v>1</v>
      </c>
      <c r="BN796" s="221">
        <v>2</v>
      </c>
      <c r="BO796" s="221">
        <v>2</v>
      </c>
      <c r="BP796" s="221">
        <v>2</v>
      </c>
      <c r="BQ796" s="221">
        <v>2</v>
      </c>
      <c r="BR796" s="798">
        <v>2</v>
      </c>
      <c r="BS796" s="226">
        <v>2</v>
      </c>
      <c r="BT796" s="221">
        <v>2</v>
      </c>
      <c r="BU796" s="221">
        <v>2</v>
      </c>
      <c r="BV796" s="221">
        <v>2</v>
      </c>
      <c r="BW796" s="798">
        <v>2</v>
      </c>
      <c r="BX796" s="221">
        <v>2</v>
      </c>
      <c r="BY796" s="798">
        <v>2</v>
      </c>
      <c r="BZ796" s="798">
        <v>2</v>
      </c>
      <c r="CA796" s="221">
        <v>2</v>
      </c>
      <c r="CB796" s="221">
        <v>2</v>
      </c>
      <c r="CC796" s="221">
        <v>2</v>
      </c>
      <c r="CD796" s="337">
        <v>2</v>
      </c>
      <c r="CE796" s="221">
        <v>2</v>
      </c>
      <c r="CF796" s="221">
        <v>2</v>
      </c>
      <c r="CG796" s="221">
        <v>2</v>
      </c>
      <c r="CH796" s="221">
        <v>2</v>
      </c>
      <c r="CI796" s="221">
        <v>2</v>
      </c>
      <c r="CJ796" s="337">
        <v>2</v>
      </c>
      <c r="CK796" s="221">
        <v>2</v>
      </c>
      <c r="CL796" s="222">
        <f t="shared" si="386"/>
        <v>25</v>
      </c>
      <c r="CM796" s="237">
        <f t="shared" si="387"/>
        <v>0.96153846153846156</v>
      </c>
      <c r="CN796" s="222">
        <f t="shared" si="388"/>
        <v>1</v>
      </c>
      <c r="CO796" s="237">
        <f t="shared" si="389"/>
        <v>3.8461538461538464E-2</v>
      </c>
      <c r="CP796" s="222">
        <f t="shared" si="390"/>
        <v>0</v>
      </c>
      <c r="CQ796" s="237">
        <f t="shared" si="391"/>
        <v>0</v>
      </c>
      <c r="CR796" s="222">
        <f t="shared" si="392"/>
        <v>0</v>
      </c>
      <c r="CS796" s="237">
        <f t="shared" si="393"/>
        <v>0</v>
      </c>
      <c r="CT796" s="223">
        <f t="shared" si="394"/>
        <v>1.9615384615384615</v>
      </c>
      <c r="CU796" s="223" t="str">
        <f t="shared" si="395"/>
        <v>Đạt mục tiêu</v>
      </c>
      <c r="CV796" s="221"/>
    </row>
    <row r="797" spans="1:100" ht="42.5">
      <c r="A797" s="1036"/>
      <c r="B797" s="1070"/>
      <c r="C797" s="1058"/>
      <c r="D797" s="1070"/>
      <c r="E797" s="1033"/>
      <c r="F797" s="1070"/>
      <c r="G797" s="366" t="s">
        <v>1778</v>
      </c>
      <c r="H797" s="366"/>
      <c r="I797" s="550"/>
      <c r="J797" s="111"/>
      <c r="K797" s="473"/>
      <c r="L797" s="38" t="s">
        <v>32</v>
      </c>
      <c r="M797" s="212" t="s">
        <v>31</v>
      </c>
      <c r="N797" s="215" t="s">
        <v>9</v>
      </c>
      <c r="O797" s="221"/>
      <c r="P797" s="221"/>
      <c r="Q797" s="221"/>
      <c r="R797" s="221" t="s">
        <v>24</v>
      </c>
      <c r="S797" s="221"/>
      <c r="T797" s="221"/>
      <c r="U797" s="226"/>
      <c r="V797" s="221"/>
      <c r="W797" s="5"/>
      <c r="X797" s="221"/>
      <c r="Y797" s="221"/>
      <c r="Z797" s="221"/>
      <c r="AA797" s="221"/>
      <c r="AB797" s="80"/>
      <c r="AC797" s="642"/>
      <c r="AD797" s="55"/>
      <c r="AE797" s="55"/>
      <c r="AF797" s="55"/>
      <c r="AG797" s="55"/>
      <c r="AH797" s="55" t="s">
        <v>1317</v>
      </c>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781">
        <v>2</v>
      </c>
      <c r="BM797" s="221">
        <v>2</v>
      </c>
      <c r="BN797" s="221">
        <v>2</v>
      </c>
      <c r="BO797" s="221">
        <v>2</v>
      </c>
      <c r="BP797" s="221">
        <v>2</v>
      </c>
      <c r="BQ797" s="221">
        <v>2</v>
      </c>
      <c r="BR797" s="798">
        <v>2</v>
      </c>
      <c r="BS797" s="226">
        <v>2</v>
      </c>
      <c r="BT797" s="221">
        <v>2</v>
      </c>
      <c r="BU797" s="221">
        <v>2</v>
      </c>
      <c r="BV797" s="221">
        <v>2</v>
      </c>
      <c r="BW797" s="798">
        <v>2</v>
      </c>
      <c r="BX797" s="221">
        <v>2</v>
      </c>
      <c r="BY797" s="798">
        <v>2</v>
      </c>
      <c r="BZ797" s="798">
        <v>1</v>
      </c>
      <c r="CA797" s="221">
        <v>2</v>
      </c>
      <c r="CB797" s="221">
        <v>2</v>
      </c>
      <c r="CC797" s="221">
        <v>2</v>
      </c>
      <c r="CD797" s="337">
        <v>2</v>
      </c>
      <c r="CE797" s="221">
        <v>2</v>
      </c>
      <c r="CF797" s="221">
        <v>2</v>
      </c>
      <c r="CG797" s="221">
        <v>2</v>
      </c>
      <c r="CH797" s="221">
        <v>2</v>
      </c>
      <c r="CI797" s="221">
        <v>2</v>
      </c>
      <c r="CJ797" s="337">
        <v>2</v>
      </c>
      <c r="CK797" s="221">
        <v>2</v>
      </c>
      <c r="CL797" s="222">
        <f t="shared" si="386"/>
        <v>25</v>
      </c>
      <c r="CM797" s="237">
        <f t="shared" si="387"/>
        <v>0.96153846153846156</v>
      </c>
      <c r="CN797" s="222">
        <f t="shared" si="388"/>
        <v>1</v>
      </c>
      <c r="CO797" s="237">
        <f t="shared" si="389"/>
        <v>3.8461538461538464E-2</v>
      </c>
      <c r="CP797" s="222">
        <f t="shared" si="390"/>
        <v>0</v>
      </c>
      <c r="CQ797" s="237">
        <f t="shared" si="391"/>
        <v>0</v>
      </c>
      <c r="CR797" s="222">
        <f t="shared" si="392"/>
        <v>0</v>
      </c>
      <c r="CS797" s="237">
        <f t="shared" si="393"/>
        <v>0</v>
      </c>
      <c r="CT797" s="223">
        <f t="shared" si="394"/>
        <v>1.9615384615384615</v>
      </c>
      <c r="CU797" s="223" t="str">
        <f t="shared" si="395"/>
        <v>Đạt mục tiêu</v>
      </c>
      <c r="CV797" s="221"/>
    </row>
    <row r="798" spans="1:100" ht="42.5">
      <c r="A798" s="1036"/>
      <c r="B798" s="1070"/>
      <c r="C798" s="1058"/>
      <c r="D798" s="1070"/>
      <c r="E798" s="1033"/>
      <c r="F798" s="1070"/>
      <c r="G798" s="366" t="s">
        <v>1777</v>
      </c>
      <c r="H798" s="366"/>
      <c r="I798" s="550"/>
      <c r="J798" s="111"/>
      <c r="K798" s="473"/>
      <c r="L798" s="38" t="s">
        <v>32</v>
      </c>
      <c r="M798" s="212" t="s">
        <v>31</v>
      </c>
      <c r="N798" s="215" t="s">
        <v>9</v>
      </c>
      <c r="O798" s="221"/>
      <c r="P798" s="221"/>
      <c r="Q798" s="221"/>
      <c r="R798" s="221"/>
      <c r="S798" s="221"/>
      <c r="T798" s="221"/>
      <c r="U798" s="226"/>
      <c r="V798" s="221"/>
      <c r="W798" s="5"/>
      <c r="X798" s="221" t="s">
        <v>24</v>
      </c>
      <c r="Y798" s="221"/>
      <c r="Z798" s="221"/>
      <c r="AA798" s="221"/>
      <c r="AB798" s="80"/>
      <c r="AC798" s="642"/>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t="s">
        <v>1317</v>
      </c>
      <c r="BB798" s="55" t="s">
        <v>1317</v>
      </c>
      <c r="BC798" s="55" t="s">
        <v>1317</v>
      </c>
      <c r="BD798" s="55" t="s">
        <v>1317</v>
      </c>
      <c r="BE798" s="55"/>
      <c r="BF798" s="55"/>
      <c r="BG798" s="55"/>
      <c r="BH798" s="55"/>
      <c r="BI798" s="55"/>
      <c r="BJ798" s="55"/>
      <c r="BK798" s="55"/>
      <c r="BL798" s="781">
        <v>1</v>
      </c>
      <c r="BM798" s="221">
        <v>2</v>
      </c>
      <c r="BN798" s="221">
        <v>2</v>
      </c>
      <c r="BO798" s="221">
        <v>2</v>
      </c>
      <c r="BP798" s="221">
        <v>2</v>
      </c>
      <c r="BQ798" s="221">
        <v>2</v>
      </c>
      <c r="BR798" s="798">
        <v>2</v>
      </c>
      <c r="BS798" s="226">
        <v>1</v>
      </c>
      <c r="BT798" s="221">
        <v>2</v>
      </c>
      <c r="BU798" s="221">
        <v>2</v>
      </c>
      <c r="BV798" s="221">
        <v>2</v>
      </c>
      <c r="BW798" s="798">
        <v>2</v>
      </c>
      <c r="BX798" s="221">
        <v>2</v>
      </c>
      <c r="BY798" s="798">
        <v>2</v>
      </c>
      <c r="BZ798" s="798">
        <v>2</v>
      </c>
      <c r="CA798" s="221">
        <v>2</v>
      </c>
      <c r="CB798" s="221">
        <v>2</v>
      </c>
      <c r="CC798" s="221">
        <v>2</v>
      </c>
      <c r="CD798" s="337">
        <v>2</v>
      </c>
      <c r="CE798" s="221">
        <v>2</v>
      </c>
      <c r="CF798" s="221">
        <v>2</v>
      </c>
      <c r="CG798" s="221">
        <v>2</v>
      </c>
      <c r="CH798" s="221">
        <v>2</v>
      </c>
      <c r="CI798" s="221">
        <v>2</v>
      </c>
      <c r="CJ798" s="337">
        <v>2</v>
      </c>
      <c r="CK798" s="221">
        <v>2</v>
      </c>
      <c r="CL798" s="222">
        <f t="shared" si="386"/>
        <v>24</v>
      </c>
      <c r="CM798" s="237">
        <f t="shared" si="387"/>
        <v>0.92307692307692313</v>
      </c>
      <c r="CN798" s="222">
        <f t="shared" si="388"/>
        <v>2</v>
      </c>
      <c r="CO798" s="237">
        <f t="shared" si="389"/>
        <v>7.6923076923076927E-2</v>
      </c>
      <c r="CP798" s="222">
        <f t="shared" si="390"/>
        <v>0</v>
      </c>
      <c r="CQ798" s="237">
        <f t="shared" si="391"/>
        <v>0</v>
      </c>
      <c r="CR798" s="222">
        <f t="shared" si="392"/>
        <v>0</v>
      </c>
      <c r="CS798" s="237">
        <f t="shared" si="393"/>
        <v>0</v>
      </c>
      <c r="CT798" s="223">
        <f t="shared" si="394"/>
        <v>1.9230769230769231</v>
      </c>
      <c r="CU798" s="223" t="str">
        <f t="shared" si="395"/>
        <v>Đạt mục tiêu</v>
      </c>
      <c r="CV798" s="221"/>
    </row>
    <row r="799" spans="1:100" ht="42.5">
      <c r="A799" s="1036"/>
      <c r="B799" s="1070"/>
      <c r="C799" s="1058"/>
      <c r="D799" s="1070"/>
      <c r="E799" s="1033"/>
      <c r="F799" s="1070"/>
      <c r="G799" s="553" t="s">
        <v>3046</v>
      </c>
      <c r="H799" s="441"/>
      <c r="I799" s="536"/>
      <c r="J799" s="111"/>
      <c r="K799" s="469"/>
      <c r="L799" s="221" t="s">
        <v>32</v>
      </c>
      <c r="M799" s="212" t="s">
        <v>31</v>
      </c>
      <c r="N799" s="215" t="s">
        <v>9</v>
      </c>
      <c r="O799" s="221" t="s">
        <v>29</v>
      </c>
      <c r="P799" s="221" t="s">
        <v>24</v>
      </c>
      <c r="Q799" s="221"/>
      <c r="R799" s="221"/>
      <c r="S799" s="221"/>
      <c r="T799" s="221"/>
      <c r="U799" s="226"/>
      <c r="V799" s="221"/>
      <c r="W799" s="5"/>
      <c r="X799" s="221" t="s">
        <v>24</v>
      </c>
      <c r="Y799" s="221"/>
      <c r="Z799" s="221"/>
      <c r="AA799" s="221"/>
      <c r="AB799" s="80">
        <f t="shared" ref="AB799:AB840" si="396">COUNTIF($Q799:$AA799,"x")</f>
        <v>1</v>
      </c>
      <c r="AC799" s="642"/>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t="s">
        <v>1317</v>
      </c>
      <c r="BB799" s="55"/>
      <c r="BC799" s="55" t="s">
        <v>1317</v>
      </c>
      <c r="BD799" s="55"/>
      <c r="BE799" s="55"/>
      <c r="BF799" s="55"/>
      <c r="BG799" s="55"/>
      <c r="BH799" s="55"/>
      <c r="BI799" s="55"/>
      <c r="BJ799" s="55"/>
      <c r="BK799" s="55"/>
      <c r="BL799" s="781">
        <v>2</v>
      </c>
      <c r="BM799" s="221">
        <v>2</v>
      </c>
      <c r="BN799" s="221">
        <v>2</v>
      </c>
      <c r="BO799" s="221">
        <v>2</v>
      </c>
      <c r="BP799" s="221">
        <v>2</v>
      </c>
      <c r="BQ799" s="221">
        <v>1</v>
      </c>
      <c r="BR799" s="798">
        <v>2</v>
      </c>
      <c r="BS799" s="226">
        <v>2</v>
      </c>
      <c r="BT799" s="221">
        <v>2</v>
      </c>
      <c r="BU799" s="221">
        <v>2</v>
      </c>
      <c r="BV799" s="221">
        <v>2</v>
      </c>
      <c r="BW799" s="798">
        <v>2</v>
      </c>
      <c r="BX799" s="221">
        <v>2</v>
      </c>
      <c r="BY799" s="798">
        <v>2</v>
      </c>
      <c r="BZ799" s="798">
        <v>2</v>
      </c>
      <c r="CA799" s="221">
        <v>2</v>
      </c>
      <c r="CB799" s="221">
        <v>1</v>
      </c>
      <c r="CC799" s="221">
        <v>2</v>
      </c>
      <c r="CD799" s="337">
        <v>2</v>
      </c>
      <c r="CE799" s="221">
        <v>2</v>
      </c>
      <c r="CF799" s="221">
        <v>2</v>
      </c>
      <c r="CG799" s="221">
        <v>2</v>
      </c>
      <c r="CH799" s="221">
        <v>2</v>
      </c>
      <c r="CI799" s="221">
        <v>2</v>
      </c>
      <c r="CJ799" s="337">
        <v>2</v>
      </c>
      <c r="CK799" s="221">
        <v>2</v>
      </c>
      <c r="CL799" s="222">
        <f t="shared" si="386"/>
        <v>24</v>
      </c>
      <c r="CM799" s="237">
        <f t="shared" si="387"/>
        <v>0.92307692307692313</v>
      </c>
      <c r="CN799" s="222">
        <f t="shared" si="388"/>
        <v>2</v>
      </c>
      <c r="CO799" s="237">
        <f t="shared" si="389"/>
        <v>7.6923076923076927E-2</v>
      </c>
      <c r="CP799" s="222">
        <f t="shared" si="390"/>
        <v>0</v>
      </c>
      <c r="CQ799" s="237">
        <f t="shared" si="391"/>
        <v>0</v>
      </c>
      <c r="CR799" s="222">
        <f t="shared" si="392"/>
        <v>0</v>
      </c>
      <c r="CS799" s="237">
        <f t="shared" si="393"/>
        <v>0</v>
      </c>
      <c r="CT799" s="223">
        <f t="shared" si="394"/>
        <v>1.9230769230769231</v>
      </c>
      <c r="CU799" s="223" t="str">
        <f t="shared" si="395"/>
        <v>Đạt mục tiêu</v>
      </c>
      <c r="CV799" s="221"/>
    </row>
    <row r="800" spans="1:100" s="1" customFormat="1" ht="62">
      <c r="A800" s="1036">
        <v>230</v>
      </c>
      <c r="B800" s="1044" t="s">
        <v>1019</v>
      </c>
      <c r="C800" s="1033" t="s">
        <v>28</v>
      </c>
      <c r="D800" s="1024" t="s">
        <v>65</v>
      </c>
      <c r="E800" s="1033" t="s">
        <v>26</v>
      </c>
      <c r="F800" s="1024" t="s">
        <v>443</v>
      </c>
      <c r="G800" s="51" t="s">
        <v>849</v>
      </c>
      <c r="H800" s="51"/>
      <c r="I800" s="592"/>
      <c r="J800" s="38"/>
      <c r="K800" s="484"/>
      <c r="L800" s="5" t="s">
        <v>32</v>
      </c>
      <c r="M800" s="212" t="s">
        <v>31</v>
      </c>
      <c r="N800" s="215" t="s">
        <v>9</v>
      </c>
      <c r="O800" s="221" t="s">
        <v>29</v>
      </c>
      <c r="P800" s="221" t="s">
        <v>24</v>
      </c>
      <c r="Q800" s="5"/>
      <c r="R800" s="5" t="s">
        <v>24</v>
      </c>
      <c r="S800" s="5"/>
      <c r="T800" s="5"/>
      <c r="U800" s="6"/>
      <c r="V800" s="5"/>
      <c r="W800" s="5"/>
      <c r="X800" s="5"/>
      <c r="Y800" s="5"/>
      <c r="Z800" s="5"/>
      <c r="AA800" s="5"/>
      <c r="AB800" s="80">
        <f t="shared" si="396"/>
        <v>1</v>
      </c>
      <c r="AC800" s="642"/>
      <c r="AD800" s="7"/>
      <c r="AE800" s="7"/>
      <c r="AF800" s="7"/>
      <c r="AG800" s="7" t="s">
        <v>1316</v>
      </c>
      <c r="AH800" s="7"/>
      <c r="AI800" s="7" t="s">
        <v>1316</v>
      </c>
      <c r="AJ800" s="7"/>
      <c r="AK800" s="7"/>
      <c r="AL800" s="7"/>
      <c r="AM800" s="7"/>
      <c r="AN800" s="7"/>
      <c r="AO800" s="7"/>
      <c r="AP800" s="7"/>
      <c r="AQ800" s="7"/>
      <c r="AR800" s="7"/>
      <c r="AS800" s="7"/>
      <c r="AT800" s="7"/>
      <c r="AU800" s="7"/>
      <c r="AV800" s="55"/>
      <c r="AW800" s="7"/>
      <c r="AX800" s="7"/>
      <c r="AY800" s="7"/>
      <c r="AZ800" s="7"/>
      <c r="BA800" s="7"/>
      <c r="BB800" s="7"/>
      <c r="BC800" s="7"/>
      <c r="BD800" s="7"/>
      <c r="BE800" s="7"/>
      <c r="BF800" s="7"/>
      <c r="BG800" s="7"/>
      <c r="BH800" s="7"/>
      <c r="BI800" s="7"/>
      <c r="BJ800" s="7"/>
      <c r="BK800" s="7"/>
      <c r="BL800" s="781">
        <v>2</v>
      </c>
      <c r="BM800" s="221">
        <v>2</v>
      </c>
      <c r="BN800" s="221">
        <v>2</v>
      </c>
      <c r="BO800" s="221">
        <v>2</v>
      </c>
      <c r="BP800" s="221">
        <v>2</v>
      </c>
      <c r="BQ800" s="221">
        <v>2</v>
      </c>
      <c r="BR800" s="798">
        <v>2</v>
      </c>
      <c r="BS800" s="226">
        <v>2</v>
      </c>
      <c r="BT800" s="221">
        <v>2</v>
      </c>
      <c r="BU800" s="221">
        <v>2</v>
      </c>
      <c r="BV800" s="221">
        <v>2</v>
      </c>
      <c r="BW800" s="798">
        <v>2</v>
      </c>
      <c r="BX800" s="221">
        <v>2</v>
      </c>
      <c r="BY800" s="798">
        <v>2</v>
      </c>
      <c r="BZ800" s="798">
        <v>2</v>
      </c>
      <c r="CA800" s="221">
        <v>2</v>
      </c>
      <c r="CB800" s="221">
        <v>2</v>
      </c>
      <c r="CC800" s="221">
        <v>2</v>
      </c>
      <c r="CD800" s="337">
        <v>1</v>
      </c>
      <c r="CE800" s="221">
        <v>2</v>
      </c>
      <c r="CF800" s="221">
        <v>2</v>
      </c>
      <c r="CG800" s="221">
        <v>2</v>
      </c>
      <c r="CH800" s="221">
        <v>2</v>
      </c>
      <c r="CI800" s="221">
        <v>2</v>
      </c>
      <c r="CJ800" s="337">
        <v>2</v>
      </c>
      <c r="CK800" s="221">
        <v>2</v>
      </c>
      <c r="CL800" s="222">
        <f t="shared" si="386"/>
        <v>25</v>
      </c>
      <c r="CM800" s="237">
        <f t="shared" si="387"/>
        <v>0.96153846153846156</v>
      </c>
      <c r="CN800" s="222">
        <f t="shared" si="388"/>
        <v>1</v>
      </c>
      <c r="CO800" s="237">
        <f t="shared" si="389"/>
        <v>3.8461538461538464E-2</v>
      </c>
      <c r="CP800" s="222">
        <f t="shared" si="390"/>
        <v>0</v>
      </c>
      <c r="CQ800" s="237">
        <f t="shared" si="391"/>
        <v>0</v>
      </c>
      <c r="CR800" s="222">
        <f t="shared" si="392"/>
        <v>0</v>
      </c>
      <c r="CS800" s="237">
        <f t="shared" si="393"/>
        <v>0</v>
      </c>
      <c r="CT800" s="223">
        <f t="shared" si="394"/>
        <v>1.9615384615384615</v>
      </c>
      <c r="CU800" s="223" t="str">
        <f t="shared" si="395"/>
        <v>Đạt mục tiêu</v>
      </c>
      <c r="CV800" s="5"/>
    </row>
    <row r="801" spans="1:100" s="1" customFormat="1" ht="46.5">
      <c r="A801" s="1036"/>
      <c r="B801" s="1044"/>
      <c r="C801" s="1033"/>
      <c r="D801" s="1024"/>
      <c r="E801" s="1033"/>
      <c r="F801" s="1024"/>
      <c r="G801" s="145" t="s">
        <v>1407</v>
      </c>
      <c r="H801" s="145"/>
      <c r="I801" s="610"/>
      <c r="J801" s="38"/>
      <c r="K801" s="484"/>
      <c r="L801" s="227" t="s">
        <v>32</v>
      </c>
      <c r="M801" s="212" t="s">
        <v>31</v>
      </c>
      <c r="N801" s="215" t="s">
        <v>9</v>
      </c>
      <c r="O801" s="221" t="s">
        <v>29</v>
      </c>
      <c r="P801" s="221" t="s">
        <v>24</v>
      </c>
      <c r="Q801" s="5"/>
      <c r="R801" s="5"/>
      <c r="S801" s="5"/>
      <c r="T801" s="5" t="s">
        <v>24</v>
      </c>
      <c r="U801" s="6"/>
      <c r="V801" s="5"/>
      <c r="W801" s="5"/>
      <c r="X801" s="5"/>
      <c r="Y801" s="5"/>
      <c r="Z801" s="5"/>
      <c r="AA801" s="5"/>
      <c r="AB801" s="80">
        <f t="shared" si="396"/>
        <v>1</v>
      </c>
      <c r="AC801" s="642"/>
      <c r="AD801" s="55"/>
      <c r="AE801" s="55"/>
      <c r="AF801" s="55" t="s">
        <v>1183</v>
      </c>
      <c r="AG801" s="7"/>
      <c r="AH801" s="7"/>
      <c r="AI801" s="7"/>
      <c r="AJ801" s="7"/>
      <c r="AK801" s="7"/>
      <c r="AL801" s="7"/>
      <c r="AM801" s="7"/>
      <c r="AN801" s="7"/>
      <c r="AO801" s="7" t="s">
        <v>1404</v>
      </c>
      <c r="AP801" s="55"/>
      <c r="AQ801" s="55"/>
      <c r="AR801" s="55"/>
      <c r="AS801" s="7"/>
      <c r="AT801" s="7"/>
      <c r="AU801" s="7"/>
      <c r="AV801" s="55"/>
      <c r="AW801" s="7"/>
      <c r="AX801" s="7"/>
      <c r="AY801" s="7"/>
      <c r="AZ801" s="7"/>
      <c r="BA801" s="7"/>
      <c r="BB801" s="7"/>
      <c r="BC801" s="7"/>
      <c r="BD801" s="7"/>
      <c r="BE801" s="7"/>
      <c r="BF801" s="7"/>
      <c r="BG801" s="7"/>
      <c r="BH801" s="7"/>
      <c r="BI801" s="7"/>
      <c r="BJ801" s="7"/>
      <c r="BK801" s="7"/>
      <c r="BL801" s="781">
        <v>2</v>
      </c>
      <c r="BM801" s="221">
        <v>2</v>
      </c>
      <c r="BN801" s="221">
        <v>2</v>
      </c>
      <c r="BO801" s="221">
        <v>2</v>
      </c>
      <c r="BP801" s="221">
        <v>2</v>
      </c>
      <c r="BQ801" s="221">
        <v>2</v>
      </c>
      <c r="BR801" s="798">
        <v>2</v>
      </c>
      <c r="BS801" s="226">
        <v>2</v>
      </c>
      <c r="BT801" s="221">
        <v>2</v>
      </c>
      <c r="BU801" s="221">
        <v>2</v>
      </c>
      <c r="BV801" s="221">
        <v>2</v>
      </c>
      <c r="BW801" s="798">
        <v>2</v>
      </c>
      <c r="BX801" s="221">
        <v>2</v>
      </c>
      <c r="BY801" s="798">
        <v>2</v>
      </c>
      <c r="BZ801" s="798">
        <v>2</v>
      </c>
      <c r="CA801" s="221">
        <v>2</v>
      </c>
      <c r="CB801" s="221">
        <v>2</v>
      </c>
      <c r="CC801" s="221">
        <v>2</v>
      </c>
      <c r="CD801" s="337">
        <v>2</v>
      </c>
      <c r="CE801" s="221">
        <v>2</v>
      </c>
      <c r="CF801" s="221">
        <v>2</v>
      </c>
      <c r="CG801" s="221">
        <v>2</v>
      </c>
      <c r="CH801" s="221">
        <v>2</v>
      </c>
      <c r="CI801" s="221">
        <v>2</v>
      </c>
      <c r="CJ801" s="337">
        <v>2</v>
      </c>
      <c r="CK801" s="221">
        <v>2</v>
      </c>
      <c r="CL801" s="222">
        <f t="shared" si="386"/>
        <v>26</v>
      </c>
      <c r="CM801" s="237">
        <f t="shared" si="387"/>
        <v>1</v>
      </c>
      <c r="CN801" s="222">
        <f t="shared" si="388"/>
        <v>0</v>
      </c>
      <c r="CO801" s="237">
        <f t="shared" si="389"/>
        <v>0</v>
      </c>
      <c r="CP801" s="222">
        <f t="shared" si="390"/>
        <v>0</v>
      </c>
      <c r="CQ801" s="237">
        <f t="shared" si="391"/>
        <v>0</v>
      </c>
      <c r="CR801" s="222">
        <f t="shared" si="392"/>
        <v>0</v>
      </c>
      <c r="CS801" s="237">
        <f t="shared" si="393"/>
        <v>0</v>
      </c>
      <c r="CT801" s="223">
        <f t="shared" si="394"/>
        <v>2</v>
      </c>
      <c r="CU801" s="223" t="str">
        <f t="shared" si="395"/>
        <v>Đạt mục tiêu</v>
      </c>
      <c r="CV801" s="5"/>
    </row>
    <row r="802" spans="1:100" s="1" customFormat="1" ht="46.5">
      <c r="A802" s="1036"/>
      <c r="B802" s="1044"/>
      <c r="C802" s="1033"/>
      <c r="D802" s="1024"/>
      <c r="E802" s="1033"/>
      <c r="F802" s="1024"/>
      <c r="G802" s="51" t="s">
        <v>1109</v>
      </c>
      <c r="H802" s="51"/>
      <c r="I802" s="592"/>
      <c r="J802" s="38"/>
      <c r="K802" s="484"/>
      <c r="L802" s="221" t="s">
        <v>32</v>
      </c>
      <c r="M802" s="212" t="s">
        <v>31</v>
      </c>
      <c r="N802" s="215" t="s">
        <v>9</v>
      </c>
      <c r="O802" s="221" t="s">
        <v>29</v>
      </c>
      <c r="P802" s="221" t="s">
        <v>24</v>
      </c>
      <c r="Q802" s="5"/>
      <c r="R802" s="5"/>
      <c r="S802" s="5"/>
      <c r="T802" s="5"/>
      <c r="U802" s="6"/>
      <c r="V802" s="5"/>
      <c r="W802" s="5"/>
      <c r="X802" s="5"/>
      <c r="Y802" s="5" t="s">
        <v>24</v>
      </c>
      <c r="Z802" s="5"/>
      <c r="AA802" s="5"/>
      <c r="AB802" s="80">
        <f t="shared" si="396"/>
        <v>1</v>
      </c>
      <c r="AC802" s="642"/>
      <c r="AD802" s="7"/>
      <c r="AE802" s="7"/>
      <c r="AF802" s="7"/>
      <c r="AG802" s="7"/>
      <c r="AH802" s="7"/>
      <c r="AI802" s="7"/>
      <c r="AJ802" s="7"/>
      <c r="AK802" s="7"/>
      <c r="AL802" s="7"/>
      <c r="AM802" s="7"/>
      <c r="AN802" s="7"/>
      <c r="AO802" s="7"/>
      <c r="AP802" s="7"/>
      <c r="AQ802" s="7"/>
      <c r="AR802" s="7"/>
      <c r="AS802" s="7"/>
      <c r="AT802" s="7"/>
      <c r="AU802" s="7"/>
      <c r="AV802" s="55"/>
      <c r="AW802" s="7"/>
      <c r="AX802" s="7"/>
      <c r="AY802" s="7"/>
      <c r="AZ802" s="7"/>
      <c r="BA802" s="7"/>
      <c r="BB802" s="7"/>
      <c r="BC802" s="7"/>
      <c r="BD802" s="7"/>
      <c r="BE802" s="7" t="s">
        <v>1404</v>
      </c>
      <c r="BF802" s="7" t="s">
        <v>1404</v>
      </c>
      <c r="BG802" s="7" t="s">
        <v>1404</v>
      </c>
      <c r="BH802" s="7"/>
      <c r="BI802" s="7"/>
      <c r="BJ802" s="7"/>
      <c r="BK802" s="7"/>
      <c r="BL802" s="781">
        <v>2</v>
      </c>
      <c r="BM802" s="221">
        <v>2</v>
      </c>
      <c r="BN802" s="221">
        <v>1</v>
      </c>
      <c r="BO802" s="221">
        <v>2</v>
      </c>
      <c r="BP802" s="221">
        <v>2</v>
      </c>
      <c r="BQ802" s="221">
        <v>2</v>
      </c>
      <c r="BR802" s="798">
        <v>2</v>
      </c>
      <c r="BS802" s="226">
        <v>2</v>
      </c>
      <c r="BT802" s="221">
        <v>2</v>
      </c>
      <c r="BU802" s="221">
        <v>2</v>
      </c>
      <c r="BV802" s="221">
        <v>2</v>
      </c>
      <c r="BW802" s="798">
        <v>2</v>
      </c>
      <c r="BX802" s="221">
        <v>2</v>
      </c>
      <c r="BY802" s="798">
        <v>2</v>
      </c>
      <c r="BZ802" s="798">
        <v>2</v>
      </c>
      <c r="CA802" s="221">
        <v>2</v>
      </c>
      <c r="CB802" s="221">
        <v>2</v>
      </c>
      <c r="CC802" s="221">
        <v>2</v>
      </c>
      <c r="CD802" s="337">
        <v>1</v>
      </c>
      <c r="CE802" s="221">
        <v>2</v>
      </c>
      <c r="CF802" s="221">
        <v>2</v>
      </c>
      <c r="CG802" s="221">
        <v>2</v>
      </c>
      <c r="CH802" s="221">
        <v>2</v>
      </c>
      <c r="CI802" s="221">
        <v>2</v>
      </c>
      <c r="CJ802" s="337">
        <v>1</v>
      </c>
      <c r="CK802" s="221">
        <v>2</v>
      </c>
      <c r="CL802" s="222">
        <f t="shared" si="386"/>
        <v>23</v>
      </c>
      <c r="CM802" s="237">
        <f t="shared" si="387"/>
        <v>0.88461538461538458</v>
      </c>
      <c r="CN802" s="222">
        <f t="shared" si="388"/>
        <v>3</v>
      </c>
      <c r="CO802" s="237">
        <f t="shared" si="389"/>
        <v>0.11538461538461539</v>
      </c>
      <c r="CP802" s="222">
        <f t="shared" si="390"/>
        <v>0</v>
      </c>
      <c r="CQ802" s="237">
        <f t="shared" si="391"/>
        <v>0</v>
      </c>
      <c r="CR802" s="222">
        <f t="shared" si="392"/>
        <v>0</v>
      </c>
      <c r="CS802" s="237">
        <f t="shared" si="393"/>
        <v>0</v>
      </c>
      <c r="CT802" s="223">
        <f t="shared" si="394"/>
        <v>1.8846153846153846</v>
      </c>
      <c r="CU802" s="223" t="str">
        <f t="shared" si="395"/>
        <v>Đạt mục tiêu</v>
      </c>
      <c r="CV802" s="5"/>
    </row>
    <row r="803" spans="1:100" s="1" customFormat="1" ht="46.5">
      <c r="A803" s="1036"/>
      <c r="B803" s="1044"/>
      <c r="C803" s="1033"/>
      <c r="D803" s="1024"/>
      <c r="E803" s="1033"/>
      <c r="F803" s="1024"/>
      <c r="G803" s="51" t="s">
        <v>1108</v>
      </c>
      <c r="H803" s="51"/>
      <c r="I803" s="592"/>
      <c r="J803" s="38"/>
      <c r="K803" s="484"/>
      <c r="L803" s="38" t="s">
        <v>32</v>
      </c>
      <c r="M803" s="212" t="s">
        <v>31</v>
      </c>
      <c r="N803" s="215" t="s">
        <v>9</v>
      </c>
      <c r="O803" s="221" t="s">
        <v>29</v>
      </c>
      <c r="P803" s="221" t="s">
        <v>24</v>
      </c>
      <c r="Q803" s="5"/>
      <c r="R803" s="5"/>
      <c r="S803" s="5" t="s">
        <v>24</v>
      </c>
      <c r="T803" s="5"/>
      <c r="U803" s="6"/>
      <c r="V803" s="5"/>
      <c r="W803" s="5"/>
      <c r="X803" s="5"/>
      <c r="Y803" s="5"/>
      <c r="Z803" s="5"/>
      <c r="AA803" s="5"/>
      <c r="AB803" s="80">
        <f t="shared" si="396"/>
        <v>1</v>
      </c>
      <c r="AC803" s="642"/>
      <c r="AD803" s="7"/>
      <c r="AE803" s="7"/>
      <c r="AF803" s="7"/>
      <c r="AG803" s="7"/>
      <c r="AH803" s="7"/>
      <c r="AI803" s="7"/>
      <c r="AJ803" s="7"/>
      <c r="AK803" s="7"/>
      <c r="AL803" s="7"/>
      <c r="AM803" s="7" t="s">
        <v>1404</v>
      </c>
      <c r="AN803" s="7" t="s">
        <v>1404</v>
      </c>
      <c r="AO803" s="7"/>
      <c r="AP803" s="7"/>
      <c r="AQ803" s="7"/>
      <c r="AR803" s="7"/>
      <c r="AS803" s="7"/>
      <c r="AT803" s="7"/>
      <c r="AU803" s="7"/>
      <c r="AV803" s="55"/>
      <c r="AW803" s="7"/>
      <c r="AX803" s="7"/>
      <c r="AY803" s="7"/>
      <c r="AZ803" s="7"/>
      <c r="BA803" s="7"/>
      <c r="BB803" s="7"/>
      <c r="BC803" s="7"/>
      <c r="BD803" s="7"/>
      <c r="BE803" s="7"/>
      <c r="BF803" s="7"/>
      <c r="BG803" s="7"/>
      <c r="BH803" s="7"/>
      <c r="BI803" s="7"/>
      <c r="BJ803" s="7"/>
      <c r="BK803" s="7"/>
      <c r="BL803" s="781">
        <v>2</v>
      </c>
      <c r="BM803" s="221">
        <v>1</v>
      </c>
      <c r="BN803" s="221">
        <v>2</v>
      </c>
      <c r="BO803" s="221">
        <v>2</v>
      </c>
      <c r="BP803" s="221">
        <v>2</v>
      </c>
      <c r="BQ803" s="221">
        <v>2</v>
      </c>
      <c r="BR803" s="798">
        <v>2</v>
      </c>
      <c r="BS803" s="226">
        <v>1</v>
      </c>
      <c r="BT803" s="221">
        <v>2</v>
      </c>
      <c r="BU803" s="221">
        <v>2</v>
      </c>
      <c r="BV803" s="221">
        <v>2</v>
      </c>
      <c r="BW803" s="798">
        <v>2</v>
      </c>
      <c r="BX803" s="221">
        <v>2</v>
      </c>
      <c r="BY803" s="798">
        <v>2</v>
      </c>
      <c r="BZ803" s="798">
        <v>2</v>
      </c>
      <c r="CA803" s="221">
        <v>2</v>
      </c>
      <c r="CB803" s="221">
        <v>2</v>
      </c>
      <c r="CC803" s="221">
        <v>2</v>
      </c>
      <c r="CD803" s="337">
        <v>2</v>
      </c>
      <c r="CE803" s="221">
        <v>2</v>
      </c>
      <c r="CF803" s="221">
        <v>2</v>
      </c>
      <c r="CG803" s="221">
        <v>2</v>
      </c>
      <c r="CH803" s="221">
        <v>2</v>
      </c>
      <c r="CI803" s="221">
        <v>2</v>
      </c>
      <c r="CJ803" s="337">
        <v>2</v>
      </c>
      <c r="CK803" s="221">
        <v>2</v>
      </c>
      <c r="CL803" s="222">
        <f t="shared" si="386"/>
        <v>24</v>
      </c>
      <c r="CM803" s="237">
        <f t="shared" si="387"/>
        <v>0.92307692307692313</v>
      </c>
      <c r="CN803" s="222">
        <f t="shared" si="388"/>
        <v>2</v>
      </c>
      <c r="CO803" s="237">
        <f t="shared" si="389"/>
        <v>7.6923076923076927E-2</v>
      </c>
      <c r="CP803" s="222">
        <f t="shared" si="390"/>
        <v>0</v>
      </c>
      <c r="CQ803" s="237">
        <f t="shared" si="391"/>
        <v>0</v>
      </c>
      <c r="CR803" s="222">
        <f t="shared" si="392"/>
        <v>0</v>
      </c>
      <c r="CS803" s="237">
        <f t="shared" si="393"/>
        <v>0</v>
      </c>
      <c r="CT803" s="223">
        <f t="shared" si="394"/>
        <v>1.9230769230769231</v>
      </c>
      <c r="CU803" s="223" t="str">
        <f t="shared" si="395"/>
        <v>Đạt mục tiêu</v>
      </c>
      <c r="CV803" s="5"/>
    </row>
    <row r="804" spans="1:100" s="1" customFormat="1" ht="46.5">
      <c r="A804" s="1036"/>
      <c r="B804" s="1044"/>
      <c r="C804" s="1033"/>
      <c r="D804" s="1024"/>
      <c r="E804" s="1033"/>
      <c r="F804" s="1024"/>
      <c r="G804" s="51" t="s">
        <v>1107</v>
      </c>
      <c r="H804" s="51"/>
      <c r="I804" s="592"/>
      <c r="J804" s="38"/>
      <c r="K804" s="484"/>
      <c r="L804" s="221" t="s">
        <v>32</v>
      </c>
      <c r="M804" s="212" t="s">
        <v>31</v>
      </c>
      <c r="N804" s="215" t="s">
        <v>9</v>
      </c>
      <c r="O804" s="221" t="s">
        <v>29</v>
      </c>
      <c r="P804" s="221" t="s">
        <v>24</v>
      </c>
      <c r="Q804" s="5"/>
      <c r="R804" s="5"/>
      <c r="S804" s="5"/>
      <c r="T804" s="5"/>
      <c r="U804" s="6"/>
      <c r="V804" s="5"/>
      <c r="W804" s="5"/>
      <c r="X804" s="5"/>
      <c r="Y804" s="5"/>
      <c r="Z804" s="5" t="s">
        <v>24</v>
      </c>
      <c r="AA804" s="5"/>
      <c r="AB804" s="80">
        <f t="shared" si="396"/>
        <v>1</v>
      </c>
      <c r="AC804" s="642"/>
      <c r="AD804" s="7"/>
      <c r="AE804" s="7"/>
      <c r="AF804" s="7"/>
      <c r="AG804" s="7"/>
      <c r="AH804" s="7"/>
      <c r="AI804" s="7"/>
      <c r="AJ804" s="7"/>
      <c r="AK804" s="7"/>
      <c r="AL804" s="7"/>
      <c r="AM804" s="7"/>
      <c r="AN804" s="7"/>
      <c r="AO804" s="7"/>
      <c r="AP804" s="7"/>
      <c r="AQ804" s="7"/>
      <c r="AR804" s="7"/>
      <c r="AS804" s="7"/>
      <c r="AT804" s="7"/>
      <c r="AU804" s="7"/>
      <c r="AV804" s="55"/>
      <c r="AW804" s="7"/>
      <c r="AX804" s="7"/>
      <c r="AY804" s="7"/>
      <c r="AZ804" s="7"/>
      <c r="BA804" s="7"/>
      <c r="BB804" s="7"/>
      <c r="BC804" s="7"/>
      <c r="BD804" s="7"/>
      <c r="BE804" s="7"/>
      <c r="BF804" s="7"/>
      <c r="BG804" s="7"/>
      <c r="BH804" s="55" t="s">
        <v>1404</v>
      </c>
      <c r="BI804" s="55" t="s">
        <v>1404</v>
      </c>
      <c r="BJ804" s="7"/>
      <c r="BK804" s="7"/>
      <c r="BL804" s="781">
        <v>2</v>
      </c>
      <c r="BM804" s="221">
        <v>2</v>
      </c>
      <c r="BN804" s="221">
        <v>2</v>
      </c>
      <c r="BO804" s="221">
        <v>2</v>
      </c>
      <c r="BP804" s="221">
        <v>2</v>
      </c>
      <c r="BQ804" s="221">
        <v>2</v>
      </c>
      <c r="BR804" s="798">
        <v>2</v>
      </c>
      <c r="BS804" s="226">
        <v>2</v>
      </c>
      <c r="BT804" s="221">
        <v>2</v>
      </c>
      <c r="BU804" s="221">
        <v>2</v>
      </c>
      <c r="BV804" s="221">
        <v>2</v>
      </c>
      <c r="BW804" s="798">
        <v>2</v>
      </c>
      <c r="BX804" s="221">
        <v>2</v>
      </c>
      <c r="BY804" s="798">
        <v>2</v>
      </c>
      <c r="BZ804" s="798">
        <v>2</v>
      </c>
      <c r="CA804" s="221">
        <v>2</v>
      </c>
      <c r="CB804" s="221">
        <v>2</v>
      </c>
      <c r="CC804" s="221">
        <v>2</v>
      </c>
      <c r="CD804" s="337">
        <v>2</v>
      </c>
      <c r="CE804" s="221">
        <v>2</v>
      </c>
      <c r="CF804" s="221">
        <v>2</v>
      </c>
      <c r="CG804" s="221">
        <v>2</v>
      </c>
      <c r="CH804" s="221">
        <v>2</v>
      </c>
      <c r="CI804" s="221">
        <v>2</v>
      </c>
      <c r="CJ804" s="337">
        <v>2</v>
      </c>
      <c r="CK804" s="221"/>
      <c r="CL804" s="222">
        <f t="shared" si="386"/>
        <v>25</v>
      </c>
      <c r="CM804" s="237">
        <f t="shared" si="387"/>
        <v>1</v>
      </c>
      <c r="CN804" s="222">
        <f t="shared" si="388"/>
        <v>0</v>
      </c>
      <c r="CO804" s="237">
        <f t="shared" si="389"/>
        <v>0</v>
      </c>
      <c r="CP804" s="222">
        <f t="shared" si="390"/>
        <v>0</v>
      </c>
      <c r="CQ804" s="237">
        <f t="shared" si="391"/>
        <v>0</v>
      </c>
      <c r="CR804" s="222">
        <f t="shared" si="392"/>
        <v>0</v>
      </c>
      <c r="CS804" s="237">
        <f t="shared" si="393"/>
        <v>0</v>
      </c>
      <c r="CT804" s="223">
        <f t="shared" si="394"/>
        <v>2</v>
      </c>
      <c r="CU804" s="223" t="str">
        <f t="shared" si="395"/>
        <v>Đạt mục tiêu</v>
      </c>
      <c r="CV804" s="5"/>
    </row>
    <row r="805" spans="1:100" s="1" customFormat="1" ht="42.5">
      <c r="A805" s="1036"/>
      <c r="B805" s="1024"/>
      <c r="C805" s="1033"/>
      <c r="D805" s="1024"/>
      <c r="E805" s="1033"/>
      <c r="F805" s="1024"/>
      <c r="G805" s="51" t="s">
        <v>850</v>
      </c>
      <c r="H805" s="51"/>
      <c r="I805" s="592"/>
      <c r="J805" s="38"/>
      <c r="K805" s="484"/>
      <c r="L805" s="221" t="s">
        <v>32</v>
      </c>
      <c r="M805" s="212" t="s">
        <v>31</v>
      </c>
      <c r="N805" s="215" t="s">
        <v>9</v>
      </c>
      <c r="O805" s="221" t="s">
        <v>29</v>
      </c>
      <c r="P805" s="221" t="s">
        <v>24</v>
      </c>
      <c r="Q805" s="5"/>
      <c r="R805" s="5" t="s">
        <v>24</v>
      </c>
      <c r="S805" s="5"/>
      <c r="T805" s="5"/>
      <c r="U805" s="6"/>
      <c r="V805" s="5"/>
      <c r="W805" s="5"/>
      <c r="X805" s="5"/>
      <c r="Y805" s="5"/>
      <c r="Z805" s="5"/>
      <c r="AA805" s="5"/>
      <c r="AB805" s="80">
        <f t="shared" si="396"/>
        <v>1</v>
      </c>
      <c r="AC805" s="642"/>
      <c r="AD805" s="7"/>
      <c r="AE805" s="7"/>
      <c r="AF805" s="7"/>
      <c r="AG805" s="7"/>
      <c r="AH805" s="7"/>
      <c r="AI805" s="7" t="s">
        <v>1318</v>
      </c>
      <c r="AJ805" s="7"/>
      <c r="AK805" s="7"/>
      <c r="AL805" s="7"/>
      <c r="AM805" s="7"/>
      <c r="AN805" s="7"/>
      <c r="AO805" s="7"/>
      <c r="AP805" s="7"/>
      <c r="AQ805" s="7"/>
      <c r="AR805" s="7"/>
      <c r="AS805" s="7"/>
      <c r="AT805" s="7"/>
      <c r="AU805" s="7"/>
      <c r="AV805" s="55"/>
      <c r="AW805" s="7"/>
      <c r="AX805" s="7"/>
      <c r="AY805" s="7"/>
      <c r="AZ805" s="7"/>
      <c r="BA805" s="7"/>
      <c r="BB805" s="7"/>
      <c r="BC805" s="7"/>
      <c r="BD805" s="7"/>
      <c r="BE805" s="7"/>
      <c r="BF805" s="7"/>
      <c r="BG805" s="7"/>
      <c r="BH805" s="7"/>
      <c r="BI805" s="7"/>
      <c r="BJ805" s="7" t="s">
        <v>1404</v>
      </c>
      <c r="BK805" s="7"/>
      <c r="BL805" s="780">
        <v>2</v>
      </c>
      <c r="BM805" s="354">
        <v>2</v>
      </c>
      <c r="BN805" s="354">
        <v>1</v>
      </c>
      <c r="BO805" s="354">
        <v>2</v>
      </c>
      <c r="BP805" s="354">
        <v>1</v>
      </c>
      <c r="BQ805" s="354">
        <v>2</v>
      </c>
      <c r="BR805" s="797">
        <v>2</v>
      </c>
      <c r="BS805" s="356">
        <v>2</v>
      </c>
      <c r="BT805" s="354">
        <v>2</v>
      </c>
      <c r="BU805" s="354">
        <v>2</v>
      </c>
      <c r="BV805" s="354">
        <v>2</v>
      </c>
      <c r="BW805" s="797">
        <v>2</v>
      </c>
      <c r="BX805" s="354">
        <v>2</v>
      </c>
      <c r="BY805" s="797">
        <v>1</v>
      </c>
      <c r="BZ805" s="797">
        <v>2</v>
      </c>
      <c r="CA805" s="354">
        <v>2</v>
      </c>
      <c r="CB805" s="354">
        <v>2</v>
      </c>
      <c r="CC805" s="354">
        <v>2</v>
      </c>
      <c r="CD805" s="766">
        <v>2</v>
      </c>
      <c r="CE805" s="354">
        <v>2</v>
      </c>
      <c r="CF805" s="354">
        <v>2</v>
      </c>
      <c r="CG805" s="354">
        <v>2</v>
      </c>
      <c r="CH805" s="354">
        <v>2</v>
      </c>
      <c r="CI805" s="354">
        <v>2</v>
      </c>
      <c r="CJ805" s="766">
        <v>2</v>
      </c>
      <c r="CK805" s="354">
        <v>2</v>
      </c>
      <c r="CL805" s="222">
        <f t="shared" si="386"/>
        <v>23</v>
      </c>
      <c r="CM805" s="237">
        <f t="shared" si="387"/>
        <v>0.88461538461538458</v>
      </c>
      <c r="CN805" s="222">
        <f t="shared" si="388"/>
        <v>3</v>
      </c>
      <c r="CO805" s="237">
        <f t="shared" si="389"/>
        <v>0.11538461538461539</v>
      </c>
      <c r="CP805" s="222">
        <f t="shared" si="390"/>
        <v>0</v>
      </c>
      <c r="CQ805" s="237">
        <f t="shared" si="391"/>
        <v>0</v>
      </c>
      <c r="CR805" s="222">
        <f t="shared" si="392"/>
        <v>0</v>
      </c>
      <c r="CS805" s="237">
        <f t="shared" si="393"/>
        <v>0</v>
      </c>
      <c r="CT805" s="223">
        <f t="shared" si="394"/>
        <v>1.8846153846153846</v>
      </c>
      <c r="CU805" s="223" t="str">
        <f t="shared" si="395"/>
        <v>Đạt mục tiêu</v>
      </c>
      <c r="CV805" s="5"/>
    </row>
    <row r="806" spans="1:100" s="1" customFormat="1" ht="46.5">
      <c r="A806" s="1036">
        <v>231</v>
      </c>
      <c r="B806" s="1044" t="s">
        <v>1323</v>
      </c>
      <c r="C806" s="1033" t="s">
        <v>26</v>
      </c>
      <c r="D806" s="1024" t="s">
        <v>668</v>
      </c>
      <c r="E806" s="1033" t="s">
        <v>26</v>
      </c>
      <c r="F806" s="1044" t="s">
        <v>1322</v>
      </c>
      <c r="G806" s="217" t="s">
        <v>1110</v>
      </c>
      <c r="H806" s="217"/>
      <c r="I806" s="591"/>
      <c r="J806" s="38"/>
      <c r="K806" s="484"/>
      <c r="L806" s="227" t="s">
        <v>32</v>
      </c>
      <c r="M806" s="212" t="s">
        <v>31</v>
      </c>
      <c r="N806" s="215" t="s">
        <v>9</v>
      </c>
      <c r="O806" s="221" t="s">
        <v>29</v>
      </c>
      <c r="P806" s="221" t="s">
        <v>24</v>
      </c>
      <c r="Q806" s="5" t="s">
        <v>24</v>
      </c>
      <c r="R806" s="5"/>
      <c r="S806" s="5"/>
      <c r="T806" s="5"/>
      <c r="U806" s="6"/>
      <c r="V806" s="5"/>
      <c r="W806" s="5"/>
      <c r="X806" s="5"/>
      <c r="Y806" s="5"/>
      <c r="Z806" s="5"/>
      <c r="AA806" s="5"/>
      <c r="AB806" s="80">
        <f t="shared" si="396"/>
        <v>1</v>
      </c>
      <c r="AC806" s="565" t="s">
        <v>1316</v>
      </c>
      <c r="AD806" s="221"/>
      <c r="AE806" s="221" t="s">
        <v>1316</v>
      </c>
      <c r="AF806" s="221"/>
      <c r="AG806" s="7"/>
      <c r="AH806" s="7"/>
      <c r="AI806" s="7"/>
      <c r="AJ806" s="7"/>
      <c r="AK806" s="7"/>
      <c r="AL806" s="7"/>
      <c r="AM806" s="7"/>
      <c r="AN806" s="7"/>
      <c r="AO806" s="7"/>
      <c r="AP806" s="7"/>
      <c r="AQ806" s="7"/>
      <c r="AR806" s="7"/>
      <c r="AS806" s="7"/>
      <c r="AT806" s="7"/>
      <c r="AU806" s="7"/>
      <c r="AV806" s="55"/>
      <c r="AW806" s="7"/>
      <c r="AX806" s="7"/>
      <c r="AY806" s="7"/>
      <c r="AZ806" s="7"/>
      <c r="BA806" s="7"/>
      <c r="BB806" s="7"/>
      <c r="BC806" s="7"/>
      <c r="BD806" s="7"/>
      <c r="BE806" s="7"/>
      <c r="BF806" s="7"/>
      <c r="BG806" s="7"/>
      <c r="BH806" s="7"/>
      <c r="BI806" s="7"/>
      <c r="BJ806" s="7"/>
      <c r="BK806" s="7"/>
      <c r="BL806" s="781">
        <v>2</v>
      </c>
      <c r="BM806" s="221">
        <v>2</v>
      </c>
      <c r="BN806" s="221">
        <v>2</v>
      </c>
      <c r="BO806" s="221">
        <v>1</v>
      </c>
      <c r="BP806" s="221">
        <v>1</v>
      </c>
      <c r="BQ806" s="221">
        <v>2</v>
      </c>
      <c r="BR806" s="798">
        <v>2</v>
      </c>
      <c r="BS806" s="226">
        <v>1</v>
      </c>
      <c r="BT806" s="221">
        <v>1</v>
      </c>
      <c r="BU806" s="221">
        <v>2</v>
      </c>
      <c r="BV806" s="221">
        <v>2</v>
      </c>
      <c r="BW806" s="798">
        <v>2</v>
      </c>
      <c r="BX806" s="221">
        <v>2</v>
      </c>
      <c r="BY806" s="798">
        <v>2</v>
      </c>
      <c r="BZ806" s="798">
        <v>2</v>
      </c>
      <c r="CA806" s="221">
        <v>2</v>
      </c>
      <c r="CB806" s="221">
        <v>1</v>
      </c>
      <c r="CC806" s="221">
        <v>2</v>
      </c>
      <c r="CD806" s="337">
        <v>1</v>
      </c>
      <c r="CE806" s="221">
        <v>2</v>
      </c>
      <c r="CF806" s="221">
        <v>2</v>
      </c>
      <c r="CG806" s="221">
        <v>2</v>
      </c>
      <c r="CH806" s="221">
        <v>2</v>
      </c>
      <c r="CI806" s="221">
        <v>2</v>
      </c>
      <c r="CJ806" s="337">
        <v>2</v>
      </c>
      <c r="CK806" s="221">
        <v>2</v>
      </c>
      <c r="CL806" s="222">
        <f t="shared" si="386"/>
        <v>20</v>
      </c>
      <c r="CM806" s="237">
        <f t="shared" si="387"/>
        <v>0.76923076923076927</v>
      </c>
      <c r="CN806" s="222">
        <f t="shared" si="388"/>
        <v>6</v>
      </c>
      <c r="CO806" s="237">
        <f t="shared" si="389"/>
        <v>0.23076923076923078</v>
      </c>
      <c r="CP806" s="222">
        <f t="shared" si="390"/>
        <v>0</v>
      </c>
      <c r="CQ806" s="237">
        <f t="shared" si="391"/>
        <v>0</v>
      </c>
      <c r="CR806" s="222">
        <f t="shared" si="392"/>
        <v>0</v>
      </c>
      <c r="CS806" s="237">
        <f t="shared" si="393"/>
        <v>0</v>
      </c>
      <c r="CT806" s="223">
        <f t="shared" si="394"/>
        <v>1.7692307692307692</v>
      </c>
      <c r="CU806" s="223" t="str">
        <f t="shared" si="395"/>
        <v>Đạt mục tiêu</v>
      </c>
      <c r="CV806" s="5"/>
    </row>
    <row r="807" spans="1:100" s="1" customFormat="1" ht="62">
      <c r="A807" s="1036"/>
      <c r="B807" s="1024"/>
      <c r="C807" s="1033"/>
      <c r="D807" s="1024"/>
      <c r="E807" s="1033"/>
      <c r="F807" s="1024"/>
      <c r="G807" s="217" t="s">
        <v>1112</v>
      </c>
      <c r="H807" s="217"/>
      <c r="I807" s="591"/>
      <c r="J807" s="38"/>
      <c r="K807" s="484"/>
      <c r="L807" s="38" t="s">
        <v>32</v>
      </c>
      <c r="M807" s="212" t="s">
        <v>31</v>
      </c>
      <c r="N807" s="215" t="s">
        <v>9</v>
      </c>
      <c r="O807" s="221" t="s">
        <v>29</v>
      </c>
      <c r="P807" s="221" t="s">
        <v>24</v>
      </c>
      <c r="Q807" s="5"/>
      <c r="R807" s="5"/>
      <c r="S807" s="5" t="s">
        <v>24</v>
      </c>
      <c r="T807" s="5"/>
      <c r="U807" s="6"/>
      <c r="V807" s="5"/>
      <c r="W807" s="5"/>
      <c r="X807" s="5"/>
      <c r="Y807" s="5"/>
      <c r="Z807" s="5"/>
      <c r="AA807" s="5"/>
      <c r="AB807" s="80">
        <f t="shared" si="396"/>
        <v>1</v>
      </c>
      <c r="AC807" s="642"/>
      <c r="AD807" s="7"/>
      <c r="AE807" s="7"/>
      <c r="AF807" s="7"/>
      <c r="AG807" s="7"/>
      <c r="AH807" s="7"/>
      <c r="AI807" s="7"/>
      <c r="AJ807" s="7"/>
      <c r="AK807" s="7" t="s">
        <v>1316</v>
      </c>
      <c r="AL807" s="7"/>
      <c r="AM807" s="7" t="s">
        <v>1316</v>
      </c>
      <c r="AN807" s="7"/>
      <c r="AO807" s="7"/>
      <c r="AP807" s="7"/>
      <c r="AQ807" s="7"/>
      <c r="AR807" s="7"/>
      <c r="AS807" s="7"/>
      <c r="AT807" s="7"/>
      <c r="AU807" s="7"/>
      <c r="AV807" s="55"/>
      <c r="AW807" s="7"/>
      <c r="AX807" s="7"/>
      <c r="AY807" s="7"/>
      <c r="AZ807" s="7"/>
      <c r="BA807" s="7"/>
      <c r="BB807" s="7"/>
      <c r="BC807" s="7"/>
      <c r="BD807" s="7"/>
      <c r="BE807" s="7"/>
      <c r="BF807" s="7"/>
      <c r="BG807" s="7"/>
      <c r="BH807" s="7"/>
      <c r="BI807" s="7"/>
      <c r="BJ807" s="7"/>
      <c r="BK807" s="7"/>
      <c r="BL807" s="781">
        <v>2</v>
      </c>
      <c r="BM807" s="221">
        <v>2</v>
      </c>
      <c r="BN807" s="221">
        <v>2</v>
      </c>
      <c r="BO807" s="221">
        <v>2</v>
      </c>
      <c r="BP807" s="221">
        <v>2</v>
      </c>
      <c r="BQ807" s="221">
        <v>2</v>
      </c>
      <c r="BR807" s="798">
        <v>2</v>
      </c>
      <c r="BS807" s="226">
        <v>2</v>
      </c>
      <c r="BT807" s="221">
        <v>2</v>
      </c>
      <c r="BU807" s="221">
        <v>2</v>
      </c>
      <c r="BV807" s="221">
        <v>2</v>
      </c>
      <c r="BW807" s="798">
        <v>2</v>
      </c>
      <c r="BX807" s="221">
        <v>2</v>
      </c>
      <c r="BY807" s="798">
        <v>2</v>
      </c>
      <c r="BZ807" s="798">
        <v>2</v>
      </c>
      <c r="CA807" s="221">
        <v>2</v>
      </c>
      <c r="CB807" s="221">
        <v>2</v>
      </c>
      <c r="CC807" s="221">
        <v>2</v>
      </c>
      <c r="CD807" s="337">
        <v>2</v>
      </c>
      <c r="CE807" s="221">
        <v>2</v>
      </c>
      <c r="CF807" s="221">
        <v>2</v>
      </c>
      <c r="CG807" s="221">
        <v>2</v>
      </c>
      <c r="CH807" s="221">
        <v>2</v>
      </c>
      <c r="CI807" s="221">
        <v>2</v>
      </c>
      <c r="CJ807" s="337">
        <v>2</v>
      </c>
      <c r="CK807" s="221">
        <v>2</v>
      </c>
      <c r="CL807" s="222">
        <f t="shared" si="386"/>
        <v>26</v>
      </c>
      <c r="CM807" s="237">
        <f t="shared" si="387"/>
        <v>1</v>
      </c>
      <c r="CN807" s="222">
        <f t="shared" si="388"/>
        <v>0</v>
      </c>
      <c r="CO807" s="237">
        <f t="shared" si="389"/>
        <v>0</v>
      </c>
      <c r="CP807" s="222">
        <f t="shared" si="390"/>
        <v>0</v>
      </c>
      <c r="CQ807" s="237">
        <f t="shared" si="391"/>
        <v>0</v>
      </c>
      <c r="CR807" s="222">
        <f t="shared" si="392"/>
        <v>0</v>
      </c>
      <c r="CS807" s="237">
        <f t="shared" si="393"/>
        <v>0</v>
      </c>
      <c r="CT807" s="223">
        <f t="shared" si="394"/>
        <v>2</v>
      </c>
      <c r="CU807" s="223" t="str">
        <f t="shared" si="395"/>
        <v>Đạt mục tiêu</v>
      </c>
      <c r="CV807" s="5"/>
    </row>
    <row r="808" spans="1:100" s="1" customFormat="1" ht="46.5">
      <c r="A808" s="1036"/>
      <c r="B808" s="1024"/>
      <c r="C808" s="1033"/>
      <c r="D808" s="1024"/>
      <c r="E808" s="1033"/>
      <c r="F808" s="1024"/>
      <c r="G808" s="217" t="s">
        <v>1113</v>
      </c>
      <c r="H808" s="217"/>
      <c r="I808" s="591"/>
      <c r="J808" s="38"/>
      <c r="K808" s="484"/>
      <c r="L808" s="221" t="s">
        <v>32</v>
      </c>
      <c r="M808" s="212" t="s">
        <v>31</v>
      </c>
      <c r="N808" s="215" t="s">
        <v>9</v>
      </c>
      <c r="O808" s="221" t="s">
        <v>29</v>
      </c>
      <c r="P808" s="221" t="s">
        <v>24</v>
      </c>
      <c r="Q808" s="5"/>
      <c r="R808" s="5"/>
      <c r="S808" s="5"/>
      <c r="T808" s="5"/>
      <c r="U808" s="6"/>
      <c r="V808" s="5" t="s">
        <v>24</v>
      </c>
      <c r="W808" s="5"/>
      <c r="X808" s="5"/>
      <c r="Y808" s="5"/>
      <c r="Z808" s="5"/>
      <c r="AA808" s="5"/>
      <c r="AB808" s="80">
        <f t="shared" si="396"/>
        <v>1</v>
      </c>
      <c r="AC808" s="642"/>
      <c r="AD808" s="7"/>
      <c r="AE808" s="7"/>
      <c r="AF808" s="7"/>
      <c r="AG808" s="7"/>
      <c r="AH808" s="7"/>
      <c r="AI808" s="7"/>
      <c r="AJ808" s="7"/>
      <c r="AK808" s="7"/>
      <c r="AL808" s="7"/>
      <c r="AM808" s="7"/>
      <c r="AN808" s="7"/>
      <c r="AO808" s="7"/>
      <c r="AP808" s="7"/>
      <c r="AQ808" s="7"/>
      <c r="AR808" s="7"/>
      <c r="AS808" s="7"/>
      <c r="AT808" s="7"/>
      <c r="AU808" s="7"/>
      <c r="AV808" s="55" t="s">
        <v>1316</v>
      </c>
      <c r="AW808" s="55" t="s">
        <v>1316</v>
      </c>
      <c r="AX808" s="55"/>
      <c r="AY808" s="55"/>
      <c r="AZ808" s="55"/>
      <c r="BA808" s="7"/>
      <c r="BB808" s="7"/>
      <c r="BC808" s="7"/>
      <c r="BD808" s="7"/>
      <c r="BE808" s="7"/>
      <c r="BF808" s="7"/>
      <c r="BG808" s="7"/>
      <c r="BH808" s="7"/>
      <c r="BI808" s="7"/>
      <c r="BJ808" s="7"/>
      <c r="BK808" s="7"/>
      <c r="BL808" s="781">
        <v>2</v>
      </c>
      <c r="BM808" s="221">
        <v>2</v>
      </c>
      <c r="BN808" s="221">
        <v>2</v>
      </c>
      <c r="BO808" s="221">
        <v>2</v>
      </c>
      <c r="BP808" s="221">
        <v>2</v>
      </c>
      <c r="BQ808" s="221">
        <v>2</v>
      </c>
      <c r="BR808" s="798">
        <v>2</v>
      </c>
      <c r="BS808" s="226">
        <v>2</v>
      </c>
      <c r="BT808" s="221">
        <v>2</v>
      </c>
      <c r="BU808" s="221">
        <v>2</v>
      </c>
      <c r="BV808" s="221">
        <v>2</v>
      </c>
      <c r="BW808" s="798">
        <v>2</v>
      </c>
      <c r="BX808" s="221">
        <v>2</v>
      </c>
      <c r="BY808" s="798">
        <v>2</v>
      </c>
      <c r="BZ808" s="798">
        <v>2</v>
      </c>
      <c r="CA808" s="221">
        <v>2</v>
      </c>
      <c r="CB808" s="221">
        <v>2</v>
      </c>
      <c r="CC808" s="221">
        <v>2</v>
      </c>
      <c r="CD808" s="337">
        <v>2</v>
      </c>
      <c r="CE808" s="221">
        <v>2</v>
      </c>
      <c r="CF808" s="221">
        <v>2</v>
      </c>
      <c r="CG808" s="221">
        <v>2</v>
      </c>
      <c r="CH808" s="221">
        <v>2</v>
      </c>
      <c r="CI808" s="221">
        <v>2</v>
      </c>
      <c r="CJ808" s="337">
        <v>2</v>
      </c>
      <c r="CK808" s="221">
        <v>2</v>
      </c>
      <c r="CL808" s="222">
        <f t="shared" si="386"/>
        <v>26</v>
      </c>
      <c r="CM808" s="237">
        <f t="shared" si="387"/>
        <v>1</v>
      </c>
      <c r="CN808" s="222">
        <f t="shared" si="388"/>
        <v>0</v>
      </c>
      <c r="CO808" s="237">
        <f t="shared" si="389"/>
        <v>0</v>
      </c>
      <c r="CP808" s="222">
        <f t="shared" si="390"/>
        <v>0</v>
      </c>
      <c r="CQ808" s="237">
        <f t="shared" si="391"/>
        <v>0</v>
      </c>
      <c r="CR808" s="222">
        <f t="shared" si="392"/>
        <v>0</v>
      </c>
      <c r="CS808" s="237">
        <f t="shared" si="393"/>
        <v>0</v>
      </c>
      <c r="CT808" s="223">
        <f t="shared" si="394"/>
        <v>2</v>
      </c>
      <c r="CU808" s="223" t="str">
        <f t="shared" si="395"/>
        <v>Đạt mục tiêu</v>
      </c>
      <c r="CV808" s="5"/>
    </row>
    <row r="809" spans="1:100" s="1" customFormat="1" ht="46.5">
      <c r="A809" s="1036"/>
      <c r="B809" s="1024"/>
      <c r="C809" s="1033"/>
      <c r="D809" s="1024"/>
      <c r="E809" s="1033"/>
      <c r="F809" s="1024"/>
      <c r="G809" s="217" t="s">
        <v>1111</v>
      </c>
      <c r="H809" s="217"/>
      <c r="I809" s="591"/>
      <c r="J809" s="38"/>
      <c r="K809" s="484"/>
      <c r="L809" s="5" t="s">
        <v>32</v>
      </c>
      <c r="M809" s="212" t="s">
        <v>31</v>
      </c>
      <c r="N809" s="215" t="s">
        <v>9</v>
      </c>
      <c r="O809" s="221" t="s">
        <v>29</v>
      </c>
      <c r="P809" s="221" t="s">
        <v>24</v>
      </c>
      <c r="Q809" s="5"/>
      <c r="R809" s="5" t="s">
        <v>24</v>
      </c>
      <c r="S809" s="5"/>
      <c r="T809" s="5"/>
      <c r="U809" s="6"/>
      <c r="V809" s="5"/>
      <c r="W809" s="5"/>
      <c r="X809" s="5"/>
      <c r="Y809" s="5"/>
      <c r="Z809" s="5"/>
      <c r="AA809" s="5"/>
      <c r="AB809" s="80">
        <f t="shared" si="396"/>
        <v>1</v>
      </c>
      <c r="AC809" s="642"/>
      <c r="AD809" s="7"/>
      <c r="AE809" s="7"/>
      <c r="AF809" s="7"/>
      <c r="AG809" s="7"/>
      <c r="AH809" s="7" t="s">
        <v>1316</v>
      </c>
      <c r="AI809" s="7"/>
      <c r="AJ809" s="7" t="s">
        <v>1316</v>
      </c>
      <c r="AK809" s="7"/>
      <c r="AL809" s="7"/>
      <c r="AM809" s="7"/>
      <c r="AN809" s="7"/>
      <c r="AO809" s="7"/>
      <c r="AP809" s="7"/>
      <c r="AQ809" s="7"/>
      <c r="AR809" s="7"/>
      <c r="AS809" s="7"/>
      <c r="AT809" s="7"/>
      <c r="AU809" s="7"/>
      <c r="AV809" s="55"/>
      <c r="AW809" s="7"/>
      <c r="AX809" s="7"/>
      <c r="AY809" s="7"/>
      <c r="AZ809" s="7"/>
      <c r="BA809" s="7"/>
      <c r="BB809" s="7"/>
      <c r="BC809" s="7"/>
      <c r="BD809" s="7"/>
      <c r="BE809" s="7"/>
      <c r="BF809" s="7"/>
      <c r="BG809" s="7"/>
      <c r="BH809" s="7"/>
      <c r="BI809" s="7"/>
      <c r="BJ809" s="7"/>
      <c r="BK809" s="7"/>
      <c r="BL809" s="781">
        <v>2</v>
      </c>
      <c r="BM809" s="221">
        <v>2</v>
      </c>
      <c r="BN809" s="221">
        <v>1</v>
      </c>
      <c r="BO809" s="221">
        <v>2</v>
      </c>
      <c r="BP809" s="221">
        <v>2</v>
      </c>
      <c r="BQ809" s="221">
        <v>2</v>
      </c>
      <c r="BR809" s="798">
        <v>2</v>
      </c>
      <c r="BS809" s="226">
        <v>2</v>
      </c>
      <c r="BT809" s="221">
        <v>2</v>
      </c>
      <c r="BU809" s="221">
        <v>2</v>
      </c>
      <c r="BV809" s="221">
        <v>2</v>
      </c>
      <c r="BW809" s="798">
        <v>2</v>
      </c>
      <c r="BX809" s="221">
        <v>2</v>
      </c>
      <c r="BY809" s="798">
        <v>2</v>
      </c>
      <c r="BZ809" s="798">
        <v>2</v>
      </c>
      <c r="CA809" s="221">
        <v>2</v>
      </c>
      <c r="CB809" s="221">
        <v>2</v>
      </c>
      <c r="CC809" s="221">
        <v>1</v>
      </c>
      <c r="CD809" s="337">
        <v>2</v>
      </c>
      <c r="CE809" s="221">
        <v>2</v>
      </c>
      <c r="CF809" s="221">
        <v>2</v>
      </c>
      <c r="CG809" s="221">
        <v>2</v>
      </c>
      <c r="CH809" s="221">
        <v>2</v>
      </c>
      <c r="CI809" s="221">
        <v>2</v>
      </c>
      <c r="CJ809" s="337">
        <v>2</v>
      </c>
      <c r="CK809" s="221">
        <v>2</v>
      </c>
      <c r="CL809" s="222">
        <f t="shared" si="386"/>
        <v>24</v>
      </c>
      <c r="CM809" s="237">
        <f t="shared" si="387"/>
        <v>0.92307692307692313</v>
      </c>
      <c r="CN809" s="222">
        <f t="shared" si="388"/>
        <v>2</v>
      </c>
      <c r="CO809" s="237">
        <f t="shared" si="389"/>
        <v>7.6923076923076927E-2</v>
      </c>
      <c r="CP809" s="222">
        <f t="shared" si="390"/>
        <v>0</v>
      </c>
      <c r="CQ809" s="237">
        <f t="shared" si="391"/>
        <v>0</v>
      </c>
      <c r="CR809" s="222">
        <f t="shared" si="392"/>
        <v>0</v>
      </c>
      <c r="CS809" s="237">
        <f t="shared" si="393"/>
        <v>0</v>
      </c>
      <c r="CT809" s="223">
        <f t="shared" si="394"/>
        <v>1.9230769230769231</v>
      </c>
      <c r="CU809" s="223" t="str">
        <f t="shared" si="395"/>
        <v>Đạt mục tiêu</v>
      </c>
      <c r="CV809" s="5"/>
    </row>
    <row r="810" spans="1:100" s="1" customFormat="1" ht="46.5">
      <c r="A810" s="1036"/>
      <c r="B810" s="1024"/>
      <c r="C810" s="1033"/>
      <c r="D810" s="1024"/>
      <c r="E810" s="1033"/>
      <c r="F810" s="1024"/>
      <c r="G810" s="217" t="s">
        <v>1114</v>
      </c>
      <c r="H810" s="217"/>
      <c r="I810" s="591"/>
      <c r="J810" s="38"/>
      <c r="K810" s="484"/>
      <c r="L810" s="5" t="s">
        <v>32</v>
      </c>
      <c r="M810" s="212" t="s">
        <v>31</v>
      </c>
      <c r="N810" s="215" t="s">
        <v>9</v>
      </c>
      <c r="O810" s="221" t="s">
        <v>29</v>
      </c>
      <c r="P810" s="221" t="s">
        <v>24</v>
      </c>
      <c r="Q810" s="5"/>
      <c r="R810" s="5"/>
      <c r="S810" s="5"/>
      <c r="T810" s="5" t="s">
        <v>24</v>
      </c>
      <c r="U810" s="6"/>
      <c r="V810" s="5"/>
      <c r="W810" s="5"/>
      <c r="X810" s="5"/>
      <c r="Y810" s="5"/>
      <c r="Z810" s="5"/>
      <c r="AA810" s="5"/>
      <c r="AB810" s="80">
        <f t="shared" si="396"/>
        <v>1</v>
      </c>
      <c r="AC810" s="642"/>
      <c r="AD810" s="7"/>
      <c r="AE810" s="7"/>
      <c r="AF810" s="7"/>
      <c r="AG810" s="7"/>
      <c r="AH810" s="7"/>
      <c r="AI810" s="7"/>
      <c r="AJ810" s="7"/>
      <c r="AK810" s="7"/>
      <c r="AL810" s="7"/>
      <c r="AM810" s="7"/>
      <c r="AN810" s="7"/>
      <c r="AO810" s="7" t="s">
        <v>1316</v>
      </c>
      <c r="AP810" s="55"/>
      <c r="AQ810" s="55" t="s">
        <v>1316</v>
      </c>
      <c r="AR810" s="55"/>
      <c r="AS810" s="7"/>
      <c r="AT810" s="7"/>
      <c r="AU810" s="7"/>
      <c r="AV810" s="7"/>
      <c r="AW810" s="7"/>
      <c r="AX810" s="7"/>
      <c r="AY810" s="7"/>
      <c r="AZ810" s="7"/>
      <c r="BA810" s="7"/>
      <c r="BB810" s="7"/>
      <c r="BC810" s="7"/>
      <c r="BD810" s="7"/>
      <c r="BE810" s="7"/>
      <c r="BF810" s="7"/>
      <c r="BG810" s="7"/>
      <c r="BH810" s="7"/>
      <c r="BI810" s="7"/>
      <c r="BJ810" s="7"/>
      <c r="BK810" s="7"/>
      <c r="BL810" s="781">
        <v>2</v>
      </c>
      <c r="BM810" s="221">
        <v>2</v>
      </c>
      <c r="BN810" s="221">
        <v>2</v>
      </c>
      <c r="BO810" s="221">
        <v>2</v>
      </c>
      <c r="BP810" s="221">
        <v>2</v>
      </c>
      <c r="BQ810" s="221">
        <v>2</v>
      </c>
      <c r="BR810" s="798">
        <v>2</v>
      </c>
      <c r="BS810" s="226">
        <v>2</v>
      </c>
      <c r="BT810" s="221">
        <v>1</v>
      </c>
      <c r="BU810" s="221">
        <v>1</v>
      </c>
      <c r="BV810" s="221">
        <v>2</v>
      </c>
      <c r="BW810" s="798">
        <v>1</v>
      </c>
      <c r="BX810" s="221">
        <v>2</v>
      </c>
      <c r="BY810" s="798">
        <v>2</v>
      </c>
      <c r="BZ810" s="798">
        <v>2</v>
      </c>
      <c r="CA810" s="221">
        <v>2</v>
      </c>
      <c r="CB810" s="221">
        <v>2</v>
      </c>
      <c r="CC810" s="221">
        <v>1</v>
      </c>
      <c r="CD810" s="337">
        <v>2</v>
      </c>
      <c r="CE810" s="221">
        <v>2</v>
      </c>
      <c r="CF810" s="221">
        <v>2</v>
      </c>
      <c r="CG810" s="221">
        <v>2</v>
      </c>
      <c r="CH810" s="221">
        <v>2</v>
      </c>
      <c r="CI810" s="221">
        <v>2</v>
      </c>
      <c r="CJ810" s="337">
        <v>2</v>
      </c>
      <c r="CK810" s="221">
        <v>2</v>
      </c>
      <c r="CL810" s="222">
        <f t="shared" si="386"/>
        <v>22</v>
      </c>
      <c r="CM810" s="237">
        <f t="shared" si="387"/>
        <v>0.84615384615384615</v>
      </c>
      <c r="CN810" s="222">
        <f t="shared" si="388"/>
        <v>4</v>
      </c>
      <c r="CO810" s="237">
        <f t="shared" si="389"/>
        <v>0.15384615384615385</v>
      </c>
      <c r="CP810" s="222">
        <f t="shared" si="390"/>
        <v>0</v>
      </c>
      <c r="CQ810" s="237">
        <f t="shared" si="391"/>
        <v>0</v>
      </c>
      <c r="CR810" s="222">
        <f t="shared" si="392"/>
        <v>0</v>
      </c>
      <c r="CS810" s="237">
        <f t="shared" si="393"/>
        <v>0</v>
      </c>
      <c r="CT810" s="223">
        <f t="shared" si="394"/>
        <v>1.8461538461538463</v>
      </c>
      <c r="CU810" s="223" t="str">
        <f t="shared" si="395"/>
        <v>Đạt mục tiêu</v>
      </c>
      <c r="CV810" s="5"/>
    </row>
    <row r="811" spans="1:100" s="1" customFormat="1" ht="46.5">
      <c r="A811" s="1036"/>
      <c r="B811" s="1024"/>
      <c r="C811" s="1033"/>
      <c r="D811" s="1024"/>
      <c r="E811" s="1033"/>
      <c r="F811" s="1024"/>
      <c r="G811" s="217" t="s">
        <v>667</v>
      </c>
      <c r="H811" s="217"/>
      <c r="I811" s="591"/>
      <c r="J811" s="212"/>
      <c r="K811" s="465"/>
      <c r="L811" s="221" t="s">
        <v>32</v>
      </c>
      <c r="M811" s="212" t="s">
        <v>31</v>
      </c>
      <c r="N811" s="215" t="s">
        <v>9</v>
      </c>
      <c r="O811" s="221" t="s">
        <v>29</v>
      </c>
      <c r="P811" s="221" t="s">
        <v>24</v>
      </c>
      <c r="Q811" s="5"/>
      <c r="R811" s="5"/>
      <c r="S811" s="5"/>
      <c r="T811" s="5" t="s">
        <v>24</v>
      </c>
      <c r="U811" s="6"/>
      <c r="V811" s="5"/>
      <c r="W811" s="5"/>
      <c r="X811" s="5"/>
      <c r="Y811" s="5"/>
      <c r="Z811" s="5"/>
      <c r="AA811" s="5"/>
      <c r="AB811" s="80">
        <f t="shared" si="396"/>
        <v>1</v>
      </c>
      <c r="AC811" s="642"/>
      <c r="AD811" s="7"/>
      <c r="AE811" s="7"/>
      <c r="AF811" s="7"/>
      <c r="AG811" s="7"/>
      <c r="AH811" s="7"/>
      <c r="AI811" s="7"/>
      <c r="AJ811" s="7"/>
      <c r="AK811" s="7"/>
      <c r="AL811" s="7"/>
      <c r="AM811" s="7"/>
      <c r="AN811" s="7"/>
      <c r="AO811" s="7" t="s">
        <v>1404</v>
      </c>
      <c r="AP811" s="7" t="s">
        <v>1404</v>
      </c>
      <c r="AQ811" s="7" t="s">
        <v>1404</v>
      </c>
      <c r="AR811" s="7" t="s">
        <v>1404</v>
      </c>
      <c r="AS811" s="7"/>
      <c r="AT811" s="7"/>
      <c r="AU811" s="7"/>
      <c r="AV811" s="55"/>
      <c r="AW811" s="7"/>
      <c r="AX811" s="7"/>
      <c r="AY811" s="7"/>
      <c r="AZ811" s="7"/>
      <c r="BA811" s="7"/>
      <c r="BB811" s="7"/>
      <c r="BC811" s="7"/>
      <c r="BD811" s="7"/>
      <c r="BE811" s="7"/>
      <c r="BF811" s="7"/>
      <c r="BG811" s="7"/>
      <c r="BH811" s="7"/>
      <c r="BI811" s="7"/>
      <c r="BJ811" s="7"/>
      <c r="BK811" s="7" t="s">
        <v>1316</v>
      </c>
      <c r="BL811" s="781">
        <v>2</v>
      </c>
      <c r="BM811" s="221">
        <v>2</v>
      </c>
      <c r="BN811" s="221">
        <v>2</v>
      </c>
      <c r="BO811" s="221">
        <v>2</v>
      </c>
      <c r="BP811" s="221">
        <v>2</v>
      </c>
      <c r="BQ811" s="221">
        <v>2</v>
      </c>
      <c r="BR811" s="798">
        <v>2</v>
      </c>
      <c r="BS811" s="226">
        <v>2</v>
      </c>
      <c r="BT811" s="221">
        <v>2</v>
      </c>
      <c r="BU811" s="221">
        <v>2</v>
      </c>
      <c r="BV811" s="221">
        <v>2</v>
      </c>
      <c r="BW811" s="798">
        <v>2</v>
      </c>
      <c r="BX811" s="221">
        <v>2</v>
      </c>
      <c r="BY811" s="798">
        <v>2</v>
      </c>
      <c r="BZ811" s="798">
        <v>2</v>
      </c>
      <c r="CA811" s="221">
        <v>2</v>
      </c>
      <c r="CB811" s="221">
        <v>2</v>
      </c>
      <c r="CC811" s="221">
        <v>2</v>
      </c>
      <c r="CD811" s="337">
        <v>2</v>
      </c>
      <c r="CE811" s="221">
        <v>2</v>
      </c>
      <c r="CF811" s="221">
        <v>2</v>
      </c>
      <c r="CG811" s="221">
        <v>2</v>
      </c>
      <c r="CH811" s="221">
        <v>2</v>
      </c>
      <c r="CI811" s="221">
        <v>2</v>
      </c>
      <c r="CJ811" s="337">
        <v>2</v>
      </c>
      <c r="CK811" s="221">
        <v>2</v>
      </c>
      <c r="CL811" s="222">
        <f t="shared" si="386"/>
        <v>26</v>
      </c>
      <c r="CM811" s="237">
        <f t="shared" si="387"/>
        <v>1</v>
      </c>
      <c r="CN811" s="222">
        <f t="shared" si="388"/>
        <v>0</v>
      </c>
      <c r="CO811" s="237">
        <f t="shared" si="389"/>
        <v>0</v>
      </c>
      <c r="CP811" s="222">
        <f t="shared" si="390"/>
        <v>0</v>
      </c>
      <c r="CQ811" s="237">
        <f t="shared" si="391"/>
        <v>0</v>
      </c>
      <c r="CR811" s="222">
        <f t="shared" si="392"/>
        <v>0</v>
      </c>
      <c r="CS811" s="237">
        <f t="shared" si="393"/>
        <v>0</v>
      </c>
      <c r="CT811" s="223">
        <f t="shared" si="394"/>
        <v>2</v>
      </c>
      <c r="CU811" s="223" t="str">
        <f t="shared" si="395"/>
        <v>Đạt mục tiêu</v>
      </c>
      <c r="CV811" s="5"/>
    </row>
    <row r="812" spans="1:100" s="1" customFormat="1" ht="46.5">
      <c r="A812" s="1036">
        <v>232</v>
      </c>
      <c r="B812" s="1063" t="s">
        <v>2990</v>
      </c>
      <c r="C812" s="1065" t="s">
        <v>2427</v>
      </c>
      <c r="D812" s="1064" t="s">
        <v>2670</v>
      </c>
      <c r="E812" s="1065" t="s">
        <v>2427</v>
      </c>
      <c r="F812" s="1063" t="s">
        <v>2671</v>
      </c>
      <c r="G812" s="217" t="s">
        <v>2669</v>
      </c>
      <c r="H812" s="159"/>
      <c r="I812" s="442"/>
      <c r="J812" s="212"/>
      <c r="K812" s="465"/>
      <c r="L812" s="5" t="s">
        <v>32</v>
      </c>
      <c r="M812" s="212" t="s">
        <v>31</v>
      </c>
      <c r="N812" s="215" t="s">
        <v>9</v>
      </c>
      <c r="O812" s="221" t="s">
        <v>29</v>
      </c>
      <c r="P812" s="221" t="s">
        <v>24</v>
      </c>
      <c r="Q812" s="5"/>
      <c r="R812" s="5" t="s">
        <v>24</v>
      </c>
      <c r="S812" s="5"/>
      <c r="T812" s="5"/>
      <c r="U812" s="6"/>
      <c r="V812" s="5"/>
      <c r="W812" s="5"/>
      <c r="X812" s="5"/>
      <c r="Y812" s="5"/>
      <c r="Z812" s="5"/>
      <c r="AA812" s="5"/>
      <c r="AB812" s="80">
        <f t="shared" si="396"/>
        <v>1</v>
      </c>
      <c r="AC812" s="642"/>
      <c r="AD812" s="7"/>
      <c r="AE812" s="7"/>
      <c r="AF812" s="7"/>
      <c r="AG812" s="7" t="s">
        <v>1405</v>
      </c>
      <c r="AH812" s="7" t="s">
        <v>1405</v>
      </c>
      <c r="AI812" s="7" t="s">
        <v>1405</v>
      </c>
      <c r="AJ812" s="7" t="s">
        <v>1405</v>
      </c>
      <c r="AK812" s="7"/>
      <c r="AL812" s="7"/>
      <c r="AM812" s="7"/>
      <c r="AN812" s="7"/>
      <c r="AO812" s="7"/>
      <c r="AP812" s="7"/>
      <c r="AQ812" s="7"/>
      <c r="AR812" s="7"/>
      <c r="AS812" s="7"/>
      <c r="AT812" s="7"/>
      <c r="AU812" s="7"/>
      <c r="AV812" s="55"/>
      <c r="AW812" s="7"/>
      <c r="AX812" s="7"/>
      <c r="AY812" s="7"/>
      <c r="AZ812" s="7"/>
      <c r="BA812" s="7"/>
      <c r="BB812" s="7"/>
      <c r="BC812" s="7"/>
      <c r="BD812" s="7"/>
      <c r="BE812" s="7"/>
      <c r="BF812" s="7"/>
      <c r="BG812" s="7"/>
      <c r="BH812" s="7"/>
      <c r="BI812" s="7"/>
      <c r="BJ812" s="7"/>
      <c r="BK812" s="7"/>
      <c r="BL812" s="781">
        <v>2</v>
      </c>
      <c r="BM812" s="221">
        <v>2</v>
      </c>
      <c r="BN812" s="221">
        <v>2</v>
      </c>
      <c r="BO812" s="221">
        <v>2</v>
      </c>
      <c r="BP812" s="221">
        <v>2</v>
      </c>
      <c r="BQ812" s="221">
        <v>1</v>
      </c>
      <c r="BR812" s="798">
        <v>1</v>
      </c>
      <c r="BS812" s="226">
        <v>2</v>
      </c>
      <c r="BT812" s="221">
        <v>2</v>
      </c>
      <c r="BU812" s="221">
        <v>2</v>
      </c>
      <c r="BV812" s="221">
        <v>2</v>
      </c>
      <c r="BW812" s="798">
        <v>2</v>
      </c>
      <c r="BX812" s="221">
        <v>2</v>
      </c>
      <c r="BY812" s="798">
        <v>2</v>
      </c>
      <c r="BZ812" s="798">
        <v>2</v>
      </c>
      <c r="CA812" s="221">
        <v>2</v>
      </c>
      <c r="CB812" s="221">
        <v>2</v>
      </c>
      <c r="CC812" s="221">
        <v>2</v>
      </c>
      <c r="CD812" s="337">
        <v>2</v>
      </c>
      <c r="CE812" s="221">
        <v>2</v>
      </c>
      <c r="CF812" s="221">
        <v>2</v>
      </c>
      <c r="CG812" s="221">
        <v>2</v>
      </c>
      <c r="CH812" s="221">
        <v>2</v>
      </c>
      <c r="CI812" s="221">
        <v>2</v>
      </c>
      <c r="CJ812" s="337">
        <v>2</v>
      </c>
      <c r="CK812" s="221">
        <v>2</v>
      </c>
      <c r="CL812" s="222">
        <f t="shared" si="386"/>
        <v>24</v>
      </c>
      <c r="CM812" s="237">
        <f t="shared" si="387"/>
        <v>0.92307692307692313</v>
      </c>
      <c r="CN812" s="222">
        <f t="shared" si="388"/>
        <v>2</v>
      </c>
      <c r="CO812" s="237">
        <f t="shared" si="389"/>
        <v>7.6923076923076927E-2</v>
      </c>
      <c r="CP812" s="222">
        <f t="shared" si="390"/>
        <v>0</v>
      </c>
      <c r="CQ812" s="237">
        <f t="shared" si="391"/>
        <v>0</v>
      </c>
      <c r="CR812" s="222">
        <f t="shared" si="392"/>
        <v>0</v>
      </c>
      <c r="CS812" s="237">
        <f t="shared" si="393"/>
        <v>0</v>
      </c>
      <c r="CT812" s="223">
        <f t="shared" si="394"/>
        <v>1.9230769230769231</v>
      </c>
      <c r="CU812" s="223" t="str">
        <f t="shared" si="395"/>
        <v>Đạt mục tiêu</v>
      </c>
      <c r="CV812" s="5"/>
    </row>
    <row r="813" spans="1:100" s="1" customFormat="1" ht="46.5">
      <c r="A813" s="1036"/>
      <c r="B813" s="1064"/>
      <c r="C813" s="1065"/>
      <c r="D813" s="1064"/>
      <c r="E813" s="1065"/>
      <c r="F813" s="1064"/>
      <c r="G813" s="554" t="s">
        <v>853</v>
      </c>
      <c r="H813" s="159"/>
      <c r="I813" s="442"/>
      <c r="J813" s="212"/>
      <c r="K813" s="465"/>
      <c r="L813" s="38" t="s">
        <v>32</v>
      </c>
      <c r="M813" s="212" t="s">
        <v>31</v>
      </c>
      <c r="N813" s="215" t="s">
        <v>9</v>
      </c>
      <c r="O813" s="221" t="s">
        <v>29</v>
      </c>
      <c r="P813" s="221" t="s">
        <v>24</v>
      </c>
      <c r="Q813" s="5"/>
      <c r="R813" s="5"/>
      <c r="S813" s="5"/>
      <c r="T813" s="5"/>
      <c r="U813" s="6"/>
      <c r="V813" s="5"/>
      <c r="W813" s="5"/>
      <c r="X813" s="5" t="s">
        <v>24</v>
      </c>
      <c r="Y813" s="5"/>
      <c r="Z813" s="5"/>
      <c r="AA813" s="5"/>
      <c r="AB813" s="80">
        <f t="shared" si="396"/>
        <v>1</v>
      </c>
      <c r="AC813" s="642"/>
      <c r="AD813" s="7"/>
      <c r="AE813" s="7"/>
      <c r="AF813" s="7"/>
      <c r="AG813" s="7"/>
      <c r="AH813" s="7"/>
      <c r="AI813" s="7"/>
      <c r="AJ813" s="7"/>
      <c r="AK813" s="7" t="s">
        <v>1317</v>
      </c>
      <c r="AL813" s="7" t="s">
        <v>1317</v>
      </c>
      <c r="AM813" s="7" t="s">
        <v>1317</v>
      </c>
      <c r="AN813" s="7" t="s">
        <v>1317</v>
      </c>
      <c r="AO813" s="7"/>
      <c r="AP813" s="7"/>
      <c r="AQ813" s="7"/>
      <c r="AR813" s="7"/>
      <c r="AS813" s="7"/>
      <c r="AT813" s="7"/>
      <c r="AU813" s="7"/>
      <c r="AV813" s="55"/>
      <c r="AW813" s="7"/>
      <c r="AX813" s="7"/>
      <c r="AY813" s="7"/>
      <c r="AZ813" s="7"/>
      <c r="BA813" s="7" t="s">
        <v>1317</v>
      </c>
      <c r="BB813" s="7" t="s">
        <v>1317</v>
      </c>
      <c r="BC813" s="7" t="s">
        <v>1317</v>
      </c>
      <c r="BD813" s="7" t="s">
        <v>1317</v>
      </c>
      <c r="BE813" s="7"/>
      <c r="BF813" s="7"/>
      <c r="BG813" s="7"/>
      <c r="BH813" s="7"/>
      <c r="BI813" s="7"/>
      <c r="BJ813" s="7"/>
      <c r="BK813" s="7"/>
      <c r="BL813" s="781">
        <v>2</v>
      </c>
      <c r="BM813" s="221">
        <v>2</v>
      </c>
      <c r="BN813" s="221">
        <v>2</v>
      </c>
      <c r="BO813" s="221">
        <v>2</v>
      </c>
      <c r="BP813" s="221">
        <v>2</v>
      </c>
      <c r="BQ813" s="221">
        <v>2</v>
      </c>
      <c r="BR813" s="798">
        <v>2</v>
      </c>
      <c r="BS813" s="226">
        <v>2</v>
      </c>
      <c r="BT813" s="221">
        <v>2</v>
      </c>
      <c r="BU813" s="221">
        <v>2</v>
      </c>
      <c r="BV813" s="221">
        <v>2</v>
      </c>
      <c r="BW813" s="798">
        <v>2</v>
      </c>
      <c r="BX813" s="221">
        <v>2</v>
      </c>
      <c r="BY813" s="798">
        <v>2</v>
      </c>
      <c r="BZ813" s="798">
        <v>2</v>
      </c>
      <c r="CA813" s="221">
        <v>2</v>
      </c>
      <c r="CB813" s="221">
        <v>2</v>
      </c>
      <c r="CC813" s="221">
        <v>2</v>
      </c>
      <c r="CD813" s="337">
        <v>2</v>
      </c>
      <c r="CE813" s="221">
        <v>2</v>
      </c>
      <c r="CF813" s="221">
        <v>2</v>
      </c>
      <c r="CG813" s="221">
        <v>2</v>
      </c>
      <c r="CH813" s="221">
        <v>2</v>
      </c>
      <c r="CI813" s="221">
        <v>2</v>
      </c>
      <c r="CJ813" s="337">
        <v>2</v>
      </c>
      <c r="CK813" s="221">
        <v>2</v>
      </c>
      <c r="CL813" s="222">
        <f t="shared" si="386"/>
        <v>26</v>
      </c>
      <c r="CM813" s="237">
        <f t="shared" si="387"/>
        <v>1</v>
      </c>
      <c r="CN813" s="222">
        <f t="shared" si="388"/>
        <v>0</v>
      </c>
      <c r="CO813" s="237">
        <f t="shared" si="389"/>
        <v>0</v>
      </c>
      <c r="CP813" s="222">
        <f t="shared" si="390"/>
        <v>0</v>
      </c>
      <c r="CQ813" s="237">
        <f t="shared" si="391"/>
        <v>0</v>
      </c>
      <c r="CR813" s="222">
        <f t="shared" si="392"/>
        <v>0</v>
      </c>
      <c r="CS813" s="237">
        <f t="shared" si="393"/>
        <v>0</v>
      </c>
      <c r="CT813" s="223">
        <f t="shared" si="394"/>
        <v>2</v>
      </c>
      <c r="CU813" s="223" t="str">
        <f t="shared" si="395"/>
        <v>Đạt mục tiêu</v>
      </c>
      <c r="CV813" s="5"/>
    </row>
    <row r="814" spans="1:100" s="1" customFormat="1" ht="106.25" customHeight="1">
      <c r="A814" s="1036"/>
      <c r="B814" s="1064"/>
      <c r="C814" s="1065"/>
      <c r="D814" s="1064"/>
      <c r="E814" s="1065"/>
      <c r="F814" s="1064"/>
      <c r="G814" s="217" t="s">
        <v>3026</v>
      </c>
      <c r="H814" s="217"/>
      <c r="I814" s="704" t="s">
        <v>2987</v>
      </c>
      <c r="J814" s="212"/>
      <c r="K814" s="465"/>
      <c r="L814" s="221" t="s">
        <v>32</v>
      </c>
      <c r="M814" s="212" t="s">
        <v>31</v>
      </c>
      <c r="N814" s="215" t="s">
        <v>9</v>
      </c>
      <c r="O814" s="221" t="s">
        <v>29</v>
      </c>
      <c r="P814" s="221" t="s">
        <v>24</v>
      </c>
      <c r="Q814" s="5"/>
      <c r="R814" s="5"/>
      <c r="S814" s="5"/>
      <c r="T814" s="5"/>
      <c r="U814" s="6"/>
      <c r="V814" s="5"/>
      <c r="W814" s="5"/>
      <c r="X814" s="5"/>
      <c r="Y814" s="5" t="s">
        <v>24</v>
      </c>
      <c r="Z814" s="5"/>
      <c r="AA814" s="5"/>
      <c r="AB814" s="80">
        <f t="shared" si="396"/>
        <v>1</v>
      </c>
      <c r="AC814" s="642"/>
      <c r="AD814" s="7"/>
      <c r="AE814" s="7"/>
      <c r="AF814" s="7"/>
      <c r="AG814" s="7"/>
      <c r="AH814" s="7"/>
      <c r="AI814" s="7"/>
      <c r="AJ814" s="7"/>
      <c r="AK814" s="7"/>
      <c r="AL814" s="7"/>
      <c r="AM814" s="7"/>
      <c r="AN814" s="7"/>
      <c r="AO814" s="7"/>
      <c r="AP814" s="7"/>
      <c r="AQ814" s="7"/>
      <c r="AR814" s="7"/>
      <c r="AS814" s="7"/>
      <c r="AT814" s="7"/>
      <c r="AU814" s="7"/>
      <c r="AV814" s="55"/>
      <c r="AW814" s="7"/>
      <c r="AX814" s="7"/>
      <c r="AY814" s="7"/>
      <c r="AZ814" s="7"/>
      <c r="BA814" s="7"/>
      <c r="BB814" s="7"/>
      <c r="BC814" s="7"/>
      <c r="BD814" s="7"/>
      <c r="BE814" s="7" t="s">
        <v>1316</v>
      </c>
      <c r="BF814" s="7"/>
      <c r="BG814" s="7"/>
      <c r="BH814" s="7"/>
      <c r="BI814" s="7"/>
      <c r="BJ814" s="7"/>
      <c r="BK814" s="7"/>
      <c r="BL814" s="781">
        <v>2</v>
      </c>
      <c r="BM814" s="221">
        <v>2</v>
      </c>
      <c r="BN814" s="221">
        <v>2</v>
      </c>
      <c r="BO814" s="221">
        <v>2</v>
      </c>
      <c r="BP814" s="221">
        <v>2</v>
      </c>
      <c r="BQ814" s="221">
        <v>2</v>
      </c>
      <c r="BR814" s="798">
        <v>2</v>
      </c>
      <c r="BS814" s="226">
        <v>2</v>
      </c>
      <c r="BT814" s="221">
        <v>2</v>
      </c>
      <c r="BU814" s="221">
        <v>2</v>
      </c>
      <c r="BV814" s="221">
        <v>2</v>
      </c>
      <c r="BW814" s="798">
        <v>2</v>
      </c>
      <c r="BX814" s="221">
        <v>2</v>
      </c>
      <c r="BY814" s="798">
        <v>2</v>
      </c>
      <c r="BZ814" s="798">
        <v>2</v>
      </c>
      <c r="CA814" s="221">
        <v>2</v>
      </c>
      <c r="CB814" s="221">
        <v>1</v>
      </c>
      <c r="CC814" s="221">
        <v>2</v>
      </c>
      <c r="CD814" s="337">
        <v>2</v>
      </c>
      <c r="CE814" s="221">
        <v>2</v>
      </c>
      <c r="CF814" s="221">
        <v>2</v>
      </c>
      <c r="CG814" s="221">
        <v>2</v>
      </c>
      <c r="CH814" s="221">
        <v>2</v>
      </c>
      <c r="CI814" s="221">
        <v>2</v>
      </c>
      <c r="CJ814" s="337">
        <v>2</v>
      </c>
      <c r="CK814" s="221">
        <v>2</v>
      </c>
      <c r="CL814" s="222">
        <f t="shared" si="386"/>
        <v>25</v>
      </c>
      <c r="CM814" s="237">
        <f t="shared" si="387"/>
        <v>0.96153846153846156</v>
      </c>
      <c r="CN814" s="222">
        <f t="shared" si="388"/>
        <v>1</v>
      </c>
      <c r="CO814" s="237">
        <f t="shared" si="389"/>
        <v>3.8461538461538464E-2</v>
      </c>
      <c r="CP814" s="222">
        <f t="shared" si="390"/>
        <v>0</v>
      </c>
      <c r="CQ814" s="237">
        <f t="shared" si="391"/>
        <v>0</v>
      </c>
      <c r="CR814" s="222">
        <f t="shared" si="392"/>
        <v>0</v>
      </c>
      <c r="CS814" s="237">
        <f t="shared" si="393"/>
        <v>0</v>
      </c>
      <c r="CT814" s="223">
        <f t="shared" si="394"/>
        <v>1.9615384615384615</v>
      </c>
      <c r="CU814" s="223" t="str">
        <f t="shared" si="395"/>
        <v>Đạt mục tiêu</v>
      </c>
      <c r="CV814" s="5"/>
    </row>
    <row r="815" spans="1:100" s="1" customFormat="1" ht="77.5">
      <c r="A815" s="1036"/>
      <c r="B815" s="1064"/>
      <c r="C815" s="1065"/>
      <c r="D815" s="1064"/>
      <c r="E815" s="1065"/>
      <c r="F815" s="1064"/>
      <c r="G815" s="51" t="s">
        <v>2461</v>
      </c>
      <c r="H815" s="51"/>
      <c r="I815" s="592"/>
      <c r="J815" s="38"/>
      <c r="K815" s="484"/>
      <c r="L815" s="221" t="s">
        <v>32</v>
      </c>
      <c r="M815" s="212" t="s">
        <v>31</v>
      </c>
      <c r="N815" s="215" t="s">
        <v>9</v>
      </c>
      <c r="O815" s="221" t="s">
        <v>29</v>
      </c>
      <c r="P815" s="221" t="s">
        <v>24</v>
      </c>
      <c r="Q815" s="5"/>
      <c r="R815" s="5"/>
      <c r="S815" s="5"/>
      <c r="T815" s="5"/>
      <c r="U815" s="6"/>
      <c r="V815" s="5"/>
      <c r="W815" s="5"/>
      <c r="X815" s="5"/>
      <c r="Y815" s="5"/>
      <c r="Z815" s="5"/>
      <c r="AA815" s="5" t="s">
        <v>24</v>
      </c>
      <c r="AB815" s="80">
        <f t="shared" si="396"/>
        <v>1</v>
      </c>
      <c r="AC815" s="652"/>
      <c r="AD815" s="17"/>
      <c r="AE815" s="17"/>
      <c r="AF815" s="17"/>
      <c r="AG815" s="7"/>
      <c r="AH815" s="7"/>
      <c r="AI815" s="7"/>
      <c r="AJ815" s="7"/>
      <c r="AK815" s="7"/>
      <c r="AL815" s="7"/>
      <c r="AM815" s="7"/>
      <c r="AN815" s="7"/>
      <c r="AO815" s="7"/>
      <c r="AP815" s="7"/>
      <c r="AQ815" s="7"/>
      <c r="AR815" s="7"/>
      <c r="AS815" s="7"/>
      <c r="AT815" s="7"/>
      <c r="AU815" s="7"/>
      <c r="AV815" s="55"/>
      <c r="AW815" s="7"/>
      <c r="AX815" s="7"/>
      <c r="AY815" s="7"/>
      <c r="AZ815" s="7"/>
      <c r="BA815" s="7"/>
      <c r="BB815" s="7"/>
      <c r="BC815" s="7"/>
      <c r="BD815" s="7"/>
      <c r="BE815" s="7"/>
      <c r="BF815" s="7"/>
      <c r="BG815" s="7"/>
      <c r="BH815" s="7"/>
      <c r="BI815" s="7"/>
      <c r="BJ815" s="7" t="s">
        <v>1318</v>
      </c>
      <c r="BK815" s="7"/>
      <c r="BL815" s="781">
        <v>2</v>
      </c>
      <c r="BM815" s="221">
        <v>2</v>
      </c>
      <c r="BN815" s="221">
        <v>2</v>
      </c>
      <c r="BO815" s="221">
        <v>2</v>
      </c>
      <c r="BP815" s="221">
        <v>2</v>
      </c>
      <c r="BQ815" s="221">
        <v>2</v>
      </c>
      <c r="BR815" s="798">
        <v>2</v>
      </c>
      <c r="BS815" s="226">
        <v>2</v>
      </c>
      <c r="BT815" s="221">
        <v>2</v>
      </c>
      <c r="BU815" s="221">
        <v>2</v>
      </c>
      <c r="BV815" s="221">
        <v>2</v>
      </c>
      <c r="BW815" s="798">
        <v>2</v>
      </c>
      <c r="BX815" s="221">
        <v>2</v>
      </c>
      <c r="BY815" s="798">
        <v>2</v>
      </c>
      <c r="BZ815" s="798">
        <v>2</v>
      </c>
      <c r="CA815" s="221">
        <v>2</v>
      </c>
      <c r="CB815" s="221">
        <v>2</v>
      </c>
      <c r="CC815" s="221">
        <v>2</v>
      </c>
      <c r="CD815" s="337">
        <v>2</v>
      </c>
      <c r="CE815" s="221">
        <v>2</v>
      </c>
      <c r="CF815" s="221">
        <v>2</v>
      </c>
      <c r="CG815" s="221">
        <v>2</v>
      </c>
      <c r="CH815" s="221">
        <v>2</v>
      </c>
      <c r="CI815" s="221">
        <v>2</v>
      </c>
      <c r="CJ815" s="337">
        <v>2</v>
      </c>
      <c r="CK815" s="221">
        <v>2</v>
      </c>
      <c r="CL815" s="222">
        <f t="shared" si="386"/>
        <v>26</v>
      </c>
      <c r="CM815" s="237">
        <f t="shared" si="387"/>
        <v>1</v>
      </c>
      <c r="CN815" s="222">
        <f t="shared" si="388"/>
        <v>0</v>
      </c>
      <c r="CO815" s="237">
        <f t="shared" si="389"/>
        <v>0</v>
      </c>
      <c r="CP815" s="222">
        <f t="shared" si="390"/>
        <v>0</v>
      </c>
      <c r="CQ815" s="237">
        <f t="shared" si="391"/>
        <v>0</v>
      </c>
      <c r="CR815" s="222">
        <f t="shared" si="392"/>
        <v>0</v>
      </c>
      <c r="CS815" s="237">
        <f t="shared" si="393"/>
        <v>0</v>
      </c>
      <c r="CT815" s="223">
        <f t="shared" si="394"/>
        <v>2</v>
      </c>
      <c r="CU815" s="223" t="str">
        <f t="shared" si="395"/>
        <v>Đạt mục tiêu</v>
      </c>
      <c r="CV815" s="5"/>
    </row>
    <row r="816" spans="1:100" s="1" customFormat="1" ht="42.5">
      <c r="A816" s="1036">
        <v>233</v>
      </c>
      <c r="B816" s="1044" t="s">
        <v>1321</v>
      </c>
      <c r="C816" s="1033" t="s">
        <v>28</v>
      </c>
      <c r="D816" s="1024" t="s">
        <v>64</v>
      </c>
      <c r="E816" s="1033" t="s">
        <v>60</v>
      </c>
      <c r="F816" s="1044" t="s">
        <v>1320</v>
      </c>
      <c r="G816" s="145" t="s">
        <v>1319</v>
      </c>
      <c r="H816" s="145"/>
      <c r="I816" s="610"/>
      <c r="J816" s="38"/>
      <c r="K816" s="484"/>
      <c r="L816" s="227" t="s">
        <v>32</v>
      </c>
      <c r="M816" s="212" t="s">
        <v>31</v>
      </c>
      <c r="N816" s="215" t="s">
        <v>9</v>
      </c>
      <c r="O816" s="221" t="s">
        <v>29</v>
      </c>
      <c r="P816" s="221" t="s">
        <v>24</v>
      </c>
      <c r="Q816" s="5"/>
      <c r="R816" s="5"/>
      <c r="S816" s="5"/>
      <c r="T816" s="5"/>
      <c r="U816" s="195"/>
      <c r="V816" s="5"/>
      <c r="W816" s="5" t="s">
        <v>24</v>
      </c>
      <c r="X816" s="5"/>
      <c r="Y816" s="5"/>
      <c r="Z816" s="5"/>
      <c r="AA816" s="5"/>
      <c r="AB816" s="80">
        <f t="shared" si="396"/>
        <v>1</v>
      </c>
      <c r="AC816" s="642" t="s">
        <v>1316</v>
      </c>
      <c r="AD816" s="55" t="s">
        <v>1316</v>
      </c>
      <c r="AE816" s="55"/>
      <c r="AF816" s="55" t="s">
        <v>1316</v>
      </c>
      <c r="AG816" s="7"/>
      <c r="AH816" s="7"/>
      <c r="AI816" s="7"/>
      <c r="AJ816" s="7"/>
      <c r="AK816" s="7"/>
      <c r="AL816" s="7"/>
      <c r="AM816" s="7"/>
      <c r="AN816" s="7"/>
      <c r="AO816" s="7"/>
      <c r="AP816" s="7"/>
      <c r="AQ816" s="7"/>
      <c r="AR816" s="7"/>
      <c r="AS816" s="7"/>
      <c r="AT816" s="7"/>
      <c r="AU816" s="7"/>
      <c r="AV816" s="55"/>
      <c r="AW816" s="7"/>
      <c r="AX816" s="7"/>
      <c r="AY816" s="17" t="s">
        <v>1316</v>
      </c>
      <c r="AZ816" s="17" t="s">
        <v>1316</v>
      </c>
      <c r="BA816" s="7"/>
      <c r="BB816" s="7"/>
      <c r="BC816" s="7"/>
      <c r="BD816" s="7"/>
      <c r="BE816" s="7"/>
      <c r="BF816" s="7"/>
      <c r="BG816" s="7"/>
      <c r="BH816" s="7"/>
      <c r="BI816" s="7"/>
      <c r="BJ816" s="7"/>
      <c r="BK816" s="7"/>
      <c r="BL816" s="781">
        <v>2</v>
      </c>
      <c r="BM816" s="221">
        <v>2</v>
      </c>
      <c r="BN816" s="221">
        <v>2</v>
      </c>
      <c r="BO816" s="221">
        <v>2</v>
      </c>
      <c r="BP816" s="221">
        <v>2</v>
      </c>
      <c r="BQ816" s="221">
        <v>2</v>
      </c>
      <c r="BR816" s="798">
        <v>2</v>
      </c>
      <c r="BS816" s="226">
        <v>2</v>
      </c>
      <c r="BT816" s="221">
        <v>1</v>
      </c>
      <c r="BU816" s="221">
        <v>2</v>
      </c>
      <c r="BV816" s="221">
        <v>2</v>
      </c>
      <c r="BW816" s="798">
        <v>2</v>
      </c>
      <c r="BX816" s="221">
        <v>2</v>
      </c>
      <c r="BY816" s="798">
        <v>2</v>
      </c>
      <c r="BZ816" s="798">
        <v>2</v>
      </c>
      <c r="CA816" s="221">
        <v>2</v>
      </c>
      <c r="CB816" s="221">
        <v>1</v>
      </c>
      <c r="CC816" s="221">
        <v>1</v>
      </c>
      <c r="CD816" s="337">
        <v>2</v>
      </c>
      <c r="CE816" s="221">
        <v>2</v>
      </c>
      <c r="CF816" s="221">
        <v>2</v>
      </c>
      <c r="CG816" s="221">
        <v>2</v>
      </c>
      <c r="CH816" s="221">
        <v>2</v>
      </c>
      <c r="CI816" s="221">
        <v>2</v>
      </c>
      <c r="CJ816" s="337">
        <v>2</v>
      </c>
      <c r="CK816" s="221">
        <v>2</v>
      </c>
      <c r="CL816" s="222">
        <f t="shared" si="386"/>
        <v>23</v>
      </c>
      <c r="CM816" s="237">
        <f t="shared" si="387"/>
        <v>0.88461538461538458</v>
      </c>
      <c r="CN816" s="222">
        <f t="shared" si="388"/>
        <v>3</v>
      </c>
      <c r="CO816" s="237">
        <f t="shared" si="389"/>
        <v>0.11538461538461539</v>
      </c>
      <c r="CP816" s="222">
        <f t="shared" si="390"/>
        <v>0</v>
      </c>
      <c r="CQ816" s="237">
        <f t="shared" si="391"/>
        <v>0</v>
      </c>
      <c r="CR816" s="222">
        <f t="shared" si="392"/>
        <v>0</v>
      </c>
      <c r="CS816" s="237">
        <f t="shared" si="393"/>
        <v>0</v>
      </c>
      <c r="CT816" s="223">
        <f t="shared" si="394"/>
        <v>1.8846153846153846</v>
      </c>
      <c r="CU816" s="223" t="str">
        <f t="shared" si="395"/>
        <v>Đạt mục tiêu</v>
      </c>
      <c r="CV816" s="5"/>
    </row>
    <row r="817" spans="1:100" s="1" customFormat="1" ht="42.5">
      <c r="A817" s="1036"/>
      <c r="B817" s="1024"/>
      <c r="C817" s="1033"/>
      <c r="D817" s="1024"/>
      <c r="E817" s="1033"/>
      <c r="F817" s="1024"/>
      <c r="G817" s="217" t="s">
        <v>1115</v>
      </c>
      <c r="H817" s="51"/>
      <c r="I817" s="592"/>
      <c r="J817" s="38"/>
      <c r="K817" s="484"/>
      <c r="L817" s="5" t="s">
        <v>32</v>
      </c>
      <c r="M817" s="212" t="s">
        <v>31</v>
      </c>
      <c r="N817" s="215" t="s">
        <v>9</v>
      </c>
      <c r="O817" s="221" t="s">
        <v>29</v>
      </c>
      <c r="P817" s="221" t="s">
        <v>24</v>
      </c>
      <c r="Q817" s="5"/>
      <c r="R817" s="5" t="s">
        <v>24</v>
      </c>
      <c r="S817" s="5"/>
      <c r="T817" s="5"/>
      <c r="U817" s="6"/>
      <c r="V817" s="5"/>
      <c r="W817" s="5"/>
      <c r="X817" s="5"/>
      <c r="Y817" s="5"/>
      <c r="Z817" s="5"/>
      <c r="AA817" s="5"/>
      <c r="AB817" s="80">
        <f t="shared" si="396"/>
        <v>1</v>
      </c>
      <c r="AC817" s="652"/>
      <c r="AD817" s="17"/>
      <c r="AE817" s="17"/>
      <c r="AF817" s="17"/>
      <c r="AG817" s="7" t="s">
        <v>1404</v>
      </c>
      <c r="AH817" s="7" t="s">
        <v>1404</v>
      </c>
      <c r="AI817" s="7"/>
      <c r="AJ817" s="7"/>
      <c r="AK817" s="7"/>
      <c r="AL817" s="7"/>
      <c r="AM817" s="7"/>
      <c r="AN817" s="7"/>
      <c r="AO817" s="7"/>
      <c r="AP817" s="7"/>
      <c r="AQ817" s="7"/>
      <c r="AR817" s="7"/>
      <c r="AS817" s="7"/>
      <c r="AT817" s="7"/>
      <c r="AU817" s="7"/>
      <c r="AV817" s="55"/>
      <c r="AW817" s="7"/>
      <c r="AX817" s="7"/>
      <c r="AY817" s="7"/>
      <c r="AZ817" s="7"/>
      <c r="BA817" s="7"/>
      <c r="BB817" s="7"/>
      <c r="BC817" s="7"/>
      <c r="BD817" s="7"/>
      <c r="BE817" s="7"/>
      <c r="BF817" s="7"/>
      <c r="BG817" s="7"/>
      <c r="BH817" s="7"/>
      <c r="BI817" s="7"/>
      <c r="BJ817" s="7"/>
      <c r="BK817" s="7"/>
      <c r="BL817" s="781">
        <v>2</v>
      </c>
      <c r="BM817" s="221">
        <v>2</v>
      </c>
      <c r="BN817" s="221">
        <v>2</v>
      </c>
      <c r="BO817" s="221">
        <v>2</v>
      </c>
      <c r="BP817" s="221">
        <v>2</v>
      </c>
      <c r="BQ817" s="221">
        <v>1</v>
      </c>
      <c r="BR817" s="798">
        <v>2</v>
      </c>
      <c r="BS817" s="226">
        <v>2</v>
      </c>
      <c r="BT817" s="221">
        <v>2</v>
      </c>
      <c r="BU817" s="221">
        <v>2</v>
      </c>
      <c r="BV817" s="221">
        <v>2</v>
      </c>
      <c r="BW817" s="798">
        <v>2</v>
      </c>
      <c r="BX817" s="221">
        <v>2</v>
      </c>
      <c r="BY817" s="798">
        <v>1</v>
      </c>
      <c r="BZ817" s="798">
        <v>2</v>
      </c>
      <c r="CA817" s="221">
        <v>2</v>
      </c>
      <c r="CB817" s="221">
        <v>2</v>
      </c>
      <c r="CC817" s="221">
        <v>2</v>
      </c>
      <c r="CD817" s="337">
        <v>2</v>
      </c>
      <c r="CE817" s="221">
        <v>2</v>
      </c>
      <c r="CF817" s="221">
        <v>2</v>
      </c>
      <c r="CG817" s="221">
        <v>2</v>
      </c>
      <c r="CH817" s="221">
        <v>2</v>
      </c>
      <c r="CI817" s="221">
        <v>2</v>
      </c>
      <c r="CJ817" s="337">
        <v>2</v>
      </c>
      <c r="CK817" s="221">
        <v>2</v>
      </c>
      <c r="CL817" s="222">
        <f t="shared" si="386"/>
        <v>24</v>
      </c>
      <c r="CM817" s="237">
        <f t="shared" si="387"/>
        <v>0.92307692307692313</v>
      </c>
      <c r="CN817" s="222">
        <f t="shared" si="388"/>
        <v>2</v>
      </c>
      <c r="CO817" s="237">
        <f t="shared" si="389"/>
        <v>7.6923076923076927E-2</v>
      </c>
      <c r="CP817" s="222">
        <f t="shared" si="390"/>
        <v>0</v>
      </c>
      <c r="CQ817" s="237">
        <f t="shared" si="391"/>
        <v>0</v>
      </c>
      <c r="CR817" s="222">
        <f t="shared" si="392"/>
        <v>0</v>
      </c>
      <c r="CS817" s="237">
        <f t="shared" si="393"/>
        <v>0</v>
      </c>
      <c r="CT817" s="223">
        <f t="shared" si="394"/>
        <v>1.9230769230769231</v>
      </c>
      <c r="CU817" s="223" t="str">
        <f t="shared" si="395"/>
        <v>Đạt mục tiêu</v>
      </c>
      <c r="CV817" s="5"/>
    </row>
    <row r="818" spans="1:100" s="1" customFormat="1" ht="46.5">
      <c r="A818" s="1036"/>
      <c r="B818" s="1024"/>
      <c r="C818" s="1033"/>
      <c r="D818" s="1024"/>
      <c r="E818" s="1033"/>
      <c r="F818" s="1024"/>
      <c r="G818" s="51" t="s">
        <v>1116</v>
      </c>
      <c r="H818" s="51"/>
      <c r="I818" s="592"/>
      <c r="J818" s="38"/>
      <c r="K818" s="484"/>
      <c r="L818" s="38" t="s">
        <v>32</v>
      </c>
      <c r="M818" s="212" t="s">
        <v>31</v>
      </c>
      <c r="N818" s="215" t="s">
        <v>9</v>
      </c>
      <c r="O818" s="221" t="s">
        <v>29</v>
      </c>
      <c r="P818" s="221" t="s">
        <v>24</v>
      </c>
      <c r="Q818" s="5"/>
      <c r="R818" s="5"/>
      <c r="S818" s="5" t="s">
        <v>24</v>
      </c>
      <c r="T818" s="5"/>
      <c r="U818" s="6"/>
      <c r="V818" s="5"/>
      <c r="W818" s="5"/>
      <c r="X818" s="5"/>
      <c r="Y818" s="5"/>
      <c r="Z818" s="5"/>
      <c r="AA818" s="5"/>
      <c r="AB818" s="80">
        <f t="shared" si="396"/>
        <v>1</v>
      </c>
      <c r="AC818" s="652"/>
      <c r="AD818" s="17"/>
      <c r="AE818" s="17"/>
      <c r="AF818" s="17"/>
      <c r="AG818" s="7"/>
      <c r="AH818" s="7"/>
      <c r="AI818" s="7"/>
      <c r="AJ818" s="7"/>
      <c r="AK818" s="7"/>
      <c r="AL818" s="7"/>
      <c r="AM818" s="5"/>
      <c r="AN818" s="7" t="s">
        <v>1316</v>
      </c>
      <c r="AO818" s="7"/>
      <c r="AP818" s="7"/>
      <c r="AQ818" s="7"/>
      <c r="AR818" s="7"/>
      <c r="AS818" s="7"/>
      <c r="AT818" s="7"/>
      <c r="AU818" s="7"/>
      <c r="AV818" s="55"/>
      <c r="AW818" s="7"/>
      <c r="AX818" s="7"/>
      <c r="AY818" s="7"/>
      <c r="AZ818" s="7"/>
      <c r="BA818" s="7"/>
      <c r="BB818" s="7"/>
      <c r="BC818" s="7"/>
      <c r="BD818" s="7"/>
      <c r="BE818" s="7"/>
      <c r="BF818" s="7"/>
      <c r="BG818" s="7"/>
      <c r="BH818" s="7"/>
      <c r="BI818" s="7"/>
      <c r="BJ818" s="7"/>
      <c r="BK818" s="7"/>
      <c r="BL818" s="781">
        <v>2</v>
      </c>
      <c r="BM818" s="221">
        <v>2</v>
      </c>
      <c r="BN818" s="221">
        <v>2</v>
      </c>
      <c r="BO818" s="221">
        <v>2</v>
      </c>
      <c r="BP818" s="221">
        <v>2</v>
      </c>
      <c r="BQ818" s="221">
        <v>2</v>
      </c>
      <c r="BR818" s="798">
        <v>2</v>
      </c>
      <c r="BS818" s="226">
        <v>2</v>
      </c>
      <c r="BT818" s="221">
        <v>2</v>
      </c>
      <c r="BU818" s="221">
        <v>2</v>
      </c>
      <c r="BV818" s="221">
        <v>2</v>
      </c>
      <c r="BW818" s="798">
        <v>2</v>
      </c>
      <c r="BX818" s="221">
        <v>2</v>
      </c>
      <c r="BY818" s="798">
        <v>2</v>
      </c>
      <c r="BZ818" s="798">
        <v>2</v>
      </c>
      <c r="CA818" s="221">
        <v>2</v>
      </c>
      <c r="CB818" s="221">
        <v>2</v>
      </c>
      <c r="CC818" s="221">
        <v>2</v>
      </c>
      <c r="CD818" s="337">
        <v>2</v>
      </c>
      <c r="CE818" s="221">
        <v>2</v>
      </c>
      <c r="CF818" s="221">
        <v>2</v>
      </c>
      <c r="CG818" s="221">
        <v>2</v>
      </c>
      <c r="CH818" s="221">
        <v>2</v>
      </c>
      <c r="CI818" s="221">
        <v>2</v>
      </c>
      <c r="CJ818" s="337">
        <v>2</v>
      </c>
      <c r="CK818" s="221">
        <v>2</v>
      </c>
      <c r="CL818" s="222">
        <f t="shared" si="386"/>
        <v>26</v>
      </c>
      <c r="CM818" s="237">
        <f t="shared" si="387"/>
        <v>1</v>
      </c>
      <c r="CN818" s="222">
        <f t="shared" si="388"/>
        <v>0</v>
      </c>
      <c r="CO818" s="237">
        <f t="shared" si="389"/>
        <v>0</v>
      </c>
      <c r="CP818" s="222">
        <f t="shared" si="390"/>
        <v>0</v>
      </c>
      <c r="CQ818" s="237">
        <f t="shared" si="391"/>
        <v>0</v>
      </c>
      <c r="CR818" s="222">
        <f t="shared" si="392"/>
        <v>0</v>
      </c>
      <c r="CS818" s="237">
        <f t="shared" si="393"/>
        <v>0</v>
      </c>
      <c r="CT818" s="223">
        <f t="shared" si="394"/>
        <v>2</v>
      </c>
      <c r="CU818" s="223" t="str">
        <f t="shared" si="395"/>
        <v>Đạt mục tiêu</v>
      </c>
      <c r="CV818" s="5"/>
    </row>
    <row r="819" spans="1:100" s="1" customFormat="1" ht="62">
      <c r="A819" s="1036"/>
      <c r="B819" s="1024"/>
      <c r="C819" s="1033"/>
      <c r="D819" s="1024"/>
      <c r="E819" s="1033"/>
      <c r="F819" s="1024"/>
      <c r="G819" s="217" t="s">
        <v>894</v>
      </c>
      <c r="H819" s="217"/>
      <c r="I819" s="591"/>
      <c r="J819" s="212"/>
      <c r="K819" s="465"/>
      <c r="L819" s="5" t="s">
        <v>32</v>
      </c>
      <c r="M819" s="212" t="s">
        <v>31</v>
      </c>
      <c r="N819" s="215" t="s">
        <v>9</v>
      </c>
      <c r="O819" s="221" t="s">
        <v>29</v>
      </c>
      <c r="P819" s="221" t="s">
        <v>24</v>
      </c>
      <c r="Q819" s="5"/>
      <c r="R819" s="5"/>
      <c r="S819" s="5"/>
      <c r="T819" s="5"/>
      <c r="U819" s="195"/>
      <c r="V819" s="5"/>
      <c r="W819" s="5" t="s">
        <v>24</v>
      </c>
      <c r="X819" s="5"/>
      <c r="Y819" s="5"/>
      <c r="Z819" s="5"/>
      <c r="AA819" s="5"/>
      <c r="AB819" s="80">
        <f t="shared" si="396"/>
        <v>1</v>
      </c>
      <c r="AC819" s="642"/>
      <c r="AD819" s="7"/>
      <c r="AE819" s="7"/>
      <c r="AF819" s="7"/>
      <c r="AG819" s="7"/>
      <c r="AH819" s="7"/>
      <c r="AI819" s="7"/>
      <c r="AJ819" s="7"/>
      <c r="AK819" s="7"/>
      <c r="AL819" s="7"/>
      <c r="AM819" s="7"/>
      <c r="AN819" s="7"/>
      <c r="AO819" s="7"/>
      <c r="AP819" s="7"/>
      <c r="AQ819" s="7"/>
      <c r="AR819" s="7"/>
      <c r="AS819" s="7" t="s">
        <v>1316</v>
      </c>
      <c r="AT819" s="7"/>
      <c r="AU819" s="7" t="s">
        <v>1316</v>
      </c>
      <c r="AV819" s="55"/>
      <c r="AW819" s="7"/>
      <c r="AX819" s="7"/>
      <c r="AY819" s="7" t="s">
        <v>1404</v>
      </c>
      <c r="AZ819" s="7" t="s">
        <v>1404</v>
      </c>
      <c r="BA819" s="7"/>
      <c r="BB819" s="7"/>
      <c r="BC819" s="7"/>
      <c r="BD819" s="7"/>
      <c r="BE819" s="7"/>
      <c r="BF819" s="7"/>
      <c r="BG819" s="7"/>
      <c r="BH819" s="7"/>
      <c r="BI819" s="7"/>
      <c r="BJ819" s="7"/>
      <c r="BK819" s="7"/>
      <c r="BL819" s="781">
        <v>2</v>
      </c>
      <c r="BM819" s="221">
        <v>2</v>
      </c>
      <c r="BN819" s="221">
        <v>2</v>
      </c>
      <c r="BO819" s="221">
        <v>2</v>
      </c>
      <c r="BP819" s="221">
        <v>2</v>
      </c>
      <c r="BQ819" s="221">
        <v>2</v>
      </c>
      <c r="BR819" s="798">
        <v>2</v>
      </c>
      <c r="BS819" s="226">
        <v>2</v>
      </c>
      <c r="BT819" s="221">
        <v>2</v>
      </c>
      <c r="BU819" s="221">
        <v>2</v>
      </c>
      <c r="BV819" s="221">
        <v>2</v>
      </c>
      <c r="BW819" s="798">
        <v>2</v>
      </c>
      <c r="BX819" s="221">
        <v>2</v>
      </c>
      <c r="BY819" s="798">
        <v>2</v>
      </c>
      <c r="BZ819" s="798">
        <v>2</v>
      </c>
      <c r="CA819" s="221">
        <v>2</v>
      </c>
      <c r="CB819" s="221">
        <v>2</v>
      </c>
      <c r="CC819" s="221">
        <v>2</v>
      </c>
      <c r="CD819" s="337">
        <v>2</v>
      </c>
      <c r="CE819" s="221">
        <v>2</v>
      </c>
      <c r="CF819" s="221">
        <v>2</v>
      </c>
      <c r="CG819" s="221">
        <v>2</v>
      </c>
      <c r="CH819" s="221">
        <v>2</v>
      </c>
      <c r="CI819" s="221">
        <v>2</v>
      </c>
      <c r="CJ819" s="337">
        <v>2</v>
      </c>
      <c r="CK819" s="221">
        <v>2</v>
      </c>
      <c r="CL819" s="222">
        <f t="shared" si="386"/>
        <v>26</v>
      </c>
      <c r="CM819" s="237">
        <f t="shared" si="387"/>
        <v>1</v>
      </c>
      <c r="CN819" s="222">
        <f t="shared" si="388"/>
        <v>0</v>
      </c>
      <c r="CO819" s="237">
        <f t="shared" si="389"/>
        <v>0</v>
      </c>
      <c r="CP819" s="222">
        <f t="shared" si="390"/>
        <v>0</v>
      </c>
      <c r="CQ819" s="237">
        <f t="shared" si="391"/>
        <v>0</v>
      </c>
      <c r="CR819" s="222">
        <f t="shared" si="392"/>
        <v>0</v>
      </c>
      <c r="CS819" s="237">
        <f t="shared" si="393"/>
        <v>0</v>
      </c>
      <c r="CT819" s="223">
        <f t="shared" si="394"/>
        <v>2</v>
      </c>
      <c r="CU819" s="223" t="str">
        <f t="shared" si="395"/>
        <v>Đạt mục tiêu</v>
      </c>
      <c r="CV819" s="7"/>
    </row>
    <row r="820" spans="1:100" s="1" customFormat="1" ht="42.5">
      <c r="A820" s="1036">
        <v>234</v>
      </c>
      <c r="B820" s="1024" t="s">
        <v>541</v>
      </c>
      <c r="C820" s="1033" t="s">
        <v>28</v>
      </c>
      <c r="D820" s="1024" t="s">
        <v>63</v>
      </c>
      <c r="E820" s="1033" t="s">
        <v>26</v>
      </c>
      <c r="F820" s="1024" t="s">
        <v>63</v>
      </c>
      <c r="G820" s="217" t="s">
        <v>368</v>
      </c>
      <c r="H820" s="217"/>
      <c r="I820" s="591"/>
      <c r="J820" s="212"/>
      <c r="K820" s="465"/>
      <c r="L820" s="5" t="s">
        <v>32</v>
      </c>
      <c r="M820" s="212" t="s">
        <v>31</v>
      </c>
      <c r="N820" s="215" t="s">
        <v>9</v>
      </c>
      <c r="O820" s="221" t="s">
        <v>29</v>
      </c>
      <c r="P820" s="221" t="s">
        <v>24</v>
      </c>
      <c r="Q820" s="5"/>
      <c r="R820" s="5"/>
      <c r="S820" s="5"/>
      <c r="T820" s="5"/>
      <c r="U820" s="6" t="s">
        <v>24</v>
      </c>
      <c r="V820" s="5"/>
      <c r="W820" s="5"/>
      <c r="X820" s="5"/>
      <c r="Y820" s="5"/>
      <c r="Z820" s="5"/>
      <c r="AA820" s="5"/>
      <c r="AB820" s="80">
        <f t="shared" si="396"/>
        <v>1</v>
      </c>
      <c r="AC820" s="652"/>
      <c r="AD820" s="17"/>
      <c r="AE820" s="17"/>
      <c r="AF820" s="17"/>
      <c r="AG820" s="7"/>
      <c r="AH820" s="7"/>
      <c r="AI820" s="7"/>
      <c r="AJ820" s="7"/>
      <c r="AK820" s="7"/>
      <c r="AL820" s="7"/>
      <c r="AM820" s="7"/>
      <c r="AN820" s="7"/>
      <c r="AO820" s="7"/>
      <c r="AP820" s="7" t="s">
        <v>1316</v>
      </c>
      <c r="AQ820" s="7"/>
      <c r="AR820" s="7" t="s">
        <v>1316</v>
      </c>
      <c r="AS820" s="7"/>
      <c r="AT820" s="7"/>
      <c r="AU820" s="7"/>
      <c r="AV820" s="55"/>
      <c r="AW820" s="7"/>
      <c r="AX820" s="7"/>
      <c r="AY820" s="7"/>
      <c r="AZ820" s="7"/>
      <c r="BA820" s="7"/>
      <c r="BB820" s="7"/>
      <c r="BC820" s="7"/>
      <c r="BD820" s="7"/>
      <c r="BE820" s="7"/>
      <c r="BF820" s="7"/>
      <c r="BG820" s="7"/>
      <c r="BH820" s="7"/>
      <c r="BI820" s="7"/>
      <c r="BJ820" s="7"/>
      <c r="BK820" s="7"/>
      <c r="BL820" s="781">
        <v>2</v>
      </c>
      <c r="BM820" s="221">
        <v>2</v>
      </c>
      <c r="BN820" s="221">
        <v>2</v>
      </c>
      <c r="BO820" s="221">
        <v>1</v>
      </c>
      <c r="BP820" s="221">
        <v>2</v>
      </c>
      <c r="BQ820" s="221">
        <v>2</v>
      </c>
      <c r="BR820" s="798">
        <v>1</v>
      </c>
      <c r="BS820" s="226">
        <v>2</v>
      </c>
      <c r="BT820" s="221">
        <v>2</v>
      </c>
      <c r="BU820" s="221">
        <v>2</v>
      </c>
      <c r="BV820" s="221">
        <v>2</v>
      </c>
      <c r="BW820" s="798">
        <v>2</v>
      </c>
      <c r="BX820" s="221">
        <v>2</v>
      </c>
      <c r="BY820" s="798">
        <v>2</v>
      </c>
      <c r="BZ820" s="798">
        <v>1</v>
      </c>
      <c r="CA820" s="221">
        <v>1</v>
      </c>
      <c r="CB820" s="221">
        <v>2</v>
      </c>
      <c r="CC820" s="221">
        <v>2</v>
      </c>
      <c r="CD820" s="337">
        <v>2</v>
      </c>
      <c r="CE820" s="221">
        <v>2</v>
      </c>
      <c r="CF820" s="221">
        <v>1</v>
      </c>
      <c r="CG820" s="221">
        <v>2</v>
      </c>
      <c r="CH820" s="221">
        <v>2</v>
      </c>
      <c r="CI820" s="221">
        <v>2</v>
      </c>
      <c r="CJ820" s="337">
        <v>2</v>
      </c>
      <c r="CK820" s="221">
        <v>2</v>
      </c>
      <c r="CL820" s="222">
        <f t="shared" si="386"/>
        <v>21</v>
      </c>
      <c r="CM820" s="237">
        <f t="shared" si="387"/>
        <v>0.80769230769230771</v>
      </c>
      <c r="CN820" s="222">
        <f t="shared" si="388"/>
        <v>5</v>
      </c>
      <c r="CO820" s="237">
        <f t="shared" si="389"/>
        <v>0.19230769230769232</v>
      </c>
      <c r="CP820" s="222">
        <f t="shared" si="390"/>
        <v>0</v>
      </c>
      <c r="CQ820" s="237">
        <f t="shared" si="391"/>
        <v>0</v>
      </c>
      <c r="CR820" s="222">
        <f t="shared" si="392"/>
        <v>0</v>
      </c>
      <c r="CS820" s="237">
        <f t="shared" si="393"/>
        <v>0</v>
      </c>
      <c r="CT820" s="223">
        <f t="shared" si="394"/>
        <v>1.8076923076923077</v>
      </c>
      <c r="CU820" s="223" t="str">
        <f t="shared" si="395"/>
        <v>Đạt mục tiêu</v>
      </c>
      <c r="CV820" s="5"/>
    </row>
    <row r="821" spans="1:100" s="1" customFormat="1" ht="46.5">
      <c r="A821" s="1036"/>
      <c r="B821" s="1024"/>
      <c r="C821" s="1033"/>
      <c r="D821" s="1024"/>
      <c r="E821" s="1033"/>
      <c r="F821" s="1024"/>
      <c r="G821" s="217" t="s">
        <v>1118</v>
      </c>
      <c r="H821" s="217"/>
      <c r="I821" s="591"/>
      <c r="J821" s="212"/>
      <c r="K821" s="465"/>
      <c r="L821" s="38" t="s">
        <v>32</v>
      </c>
      <c r="M821" s="212" t="s">
        <v>31</v>
      </c>
      <c r="N821" s="215" t="s">
        <v>9</v>
      </c>
      <c r="O821" s="221" t="s">
        <v>29</v>
      </c>
      <c r="P821" s="221" t="s">
        <v>24</v>
      </c>
      <c r="Q821" s="5"/>
      <c r="R821" s="5"/>
      <c r="S821" s="5" t="s">
        <v>24</v>
      </c>
      <c r="T821" s="5"/>
      <c r="U821" s="6"/>
      <c r="V821" s="5"/>
      <c r="W821" s="5"/>
      <c r="X821" s="5"/>
      <c r="Y821" s="5"/>
      <c r="Z821" s="5"/>
      <c r="AA821" s="5"/>
      <c r="AB821" s="80">
        <f t="shared" si="396"/>
        <v>1</v>
      </c>
      <c r="AC821" s="652"/>
      <c r="AD821" s="17"/>
      <c r="AE821" s="17"/>
      <c r="AF821" s="17"/>
      <c r="AG821" s="7"/>
      <c r="AH821" s="7"/>
      <c r="AI821" s="7"/>
      <c r="AJ821" s="7"/>
      <c r="AK821" s="7"/>
      <c r="AL821" s="7"/>
      <c r="AM821" s="7"/>
      <c r="AN821" s="7" t="s">
        <v>1318</v>
      </c>
      <c r="AO821" s="7"/>
      <c r="AP821" s="7"/>
      <c r="AQ821" s="7"/>
      <c r="AR821" s="7"/>
      <c r="AS821" s="7"/>
      <c r="AT821" s="7"/>
      <c r="AU821" s="7"/>
      <c r="AV821" s="55"/>
      <c r="AW821" s="7"/>
      <c r="AX821" s="7"/>
      <c r="AY821" s="7"/>
      <c r="AZ821" s="7"/>
      <c r="BA821" s="7"/>
      <c r="BB821" s="7"/>
      <c r="BC821" s="7"/>
      <c r="BD821" s="7"/>
      <c r="BE821" s="7"/>
      <c r="BF821" s="7"/>
      <c r="BG821" s="7"/>
      <c r="BH821" s="7"/>
      <c r="BI821" s="7"/>
      <c r="BJ821" s="7"/>
      <c r="BK821" s="7"/>
      <c r="BL821" s="781">
        <v>2</v>
      </c>
      <c r="BM821" s="221">
        <v>2</v>
      </c>
      <c r="BN821" s="221">
        <v>2</v>
      </c>
      <c r="BO821" s="221">
        <v>2</v>
      </c>
      <c r="BP821" s="221">
        <v>2</v>
      </c>
      <c r="BQ821" s="221">
        <v>2</v>
      </c>
      <c r="BR821" s="798">
        <v>2</v>
      </c>
      <c r="BS821" s="226">
        <v>2</v>
      </c>
      <c r="BT821" s="221">
        <v>2</v>
      </c>
      <c r="BU821" s="221">
        <v>2</v>
      </c>
      <c r="BV821" s="221">
        <v>2</v>
      </c>
      <c r="BW821" s="798">
        <v>2</v>
      </c>
      <c r="BX821" s="221">
        <v>2</v>
      </c>
      <c r="BY821" s="798">
        <v>2</v>
      </c>
      <c r="BZ821" s="798">
        <v>2</v>
      </c>
      <c r="CA821" s="221">
        <v>2</v>
      </c>
      <c r="CB821" s="221">
        <v>2</v>
      </c>
      <c r="CC821" s="221">
        <v>2</v>
      </c>
      <c r="CD821" s="337">
        <v>2</v>
      </c>
      <c r="CE821" s="221">
        <v>2</v>
      </c>
      <c r="CF821" s="221">
        <v>2</v>
      </c>
      <c r="CG821" s="221">
        <v>2</v>
      </c>
      <c r="CH821" s="221">
        <v>2</v>
      </c>
      <c r="CI821" s="221">
        <v>2</v>
      </c>
      <c r="CJ821" s="337">
        <v>2</v>
      </c>
      <c r="CK821" s="221">
        <v>2</v>
      </c>
      <c r="CL821" s="222">
        <f t="shared" si="386"/>
        <v>26</v>
      </c>
      <c r="CM821" s="237">
        <f t="shared" si="387"/>
        <v>1</v>
      </c>
      <c r="CN821" s="222">
        <f t="shared" si="388"/>
        <v>0</v>
      </c>
      <c r="CO821" s="237">
        <f t="shared" si="389"/>
        <v>0</v>
      </c>
      <c r="CP821" s="222">
        <f t="shared" si="390"/>
        <v>0</v>
      </c>
      <c r="CQ821" s="237">
        <f t="shared" si="391"/>
        <v>0</v>
      </c>
      <c r="CR821" s="222">
        <f t="shared" si="392"/>
        <v>0</v>
      </c>
      <c r="CS821" s="237">
        <f t="shared" si="393"/>
        <v>0</v>
      </c>
      <c r="CT821" s="223">
        <f t="shared" si="394"/>
        <v>2</v>
      </c>
      <c r="CU821" s="223" t="str">
        <f t="shared" si="395"/>
        <v>Đạt mục tiêu</v>
      </c>
      <c r="CV821" s="5"/>
    </row>
    <row r="822" spans="1:100" s="1" customFormat="1" ht="62">
      <c r="A822" s="1036"/>
      <c r="B822" s="1024"/>
      <c r="C822" s="1033"/>
      <c r="D822" s="1024"/>
      <c r="E822" s="1033"/>
      <c r="F822" s="1024"/>
      <c r="G822" s="217" t="s">
        <v>1521</v>
      </c>
      <c r="H822" s="217"/>
      <c r="I822" s="591"/>
      <c r="J822" s="212"/>
      <c r="K822" s="465"/>
      <c r="L822" s="221" t="s">
        <v>32</v>
      </c>
      <c r="M822" s="212" t="s">
        <v>31</v>
      </c>
      <c r="N822" s="215" t="s">
        <v>9</v>
      </c>
      <c r="O822" s="221" t="s">
        <v>29</v>
      </c>
      <c r="P822" s="221" t="s">
        <v>24</v>
      </c>
      <c r="Q822" s="5"/>
      <c r="R822" s="5"/>
      <c r="S822" s="5"/>
      <c r="T822" s="5"/>
      <c r="U822" s="6"/>
      <c r="V822" s="5" t="s">
        <v>24</v>
      </c>
      <c r="W822" s="5"/>
      <c r="X822" s="5"/>
      <c r="Y822" s="5"/>
      <c r="Z822" s="5"/>
      <c r="AA822" s="5"/>
      <c r="AB822" s="80">
        <f t="shared" si="396"/>
        <v>1</v>
      </c>
      <c r="AC822" s="652"/>
      <c r="AD822" s="17"/>
      <c r="AE822" s="17"/>
      <c r="AF822" s="17"/>
      <c r="AG822" s="7"/>
      <c r="AH822" s="7"/>
      <c r="AI822" s="7"/>
      <c r="AJ822" s="7"/>
      <c r="AK822" s="7"/>
      <c r="AL822" s="7"/>
      <c r="AM822" s="7"/>
      <c r="AN822" s="7"/>
      <c r="AO822" s="7"/>
      <c r="AP822" s="7"/>
      <c r="AQ822" s="7"/>
      <c r="AR822" s="7"/>
      <c r="AS822" s="7"/>
      <c r="AT822" s="7"/>
      <c r="AU822" s="7"/>
      <c r="AV822" s="55" t="s">
        <v>1183</v>
      </c>
      <c r="AW822" s="7"/>
      <c r="AX822" s="7"/>
      <c r="AY822" s="7"/>
      <c r="AZ822" s="7"/>
      <c r="BA822" s="7"/>
      <c r="BB822" s="7"/>
      <c r="BC822" s="7"/>
      <c r="BD822" s="7"/>
      <c r="BE822" s="7"/>
      <c r="BF822" s="7"/>
      <c r="BG822" s="7"/>
      <c r="BH822" s="7"/>
      <c r="BI822" s="7"/>
      <c r="BJ822" s="7"/>
      <c r="BK822" s="7"/>
      <c r="BL822" s="781">
        <v>2</v>
      </c>
      <c r="BM822" s="221">
        <v>2</v>
      </c>
      <c r="BN822" s="221">
        <v>2</v>
      </c>
      <c r="BO822" s="221">
        <v>2</v>
      </c>
      <c r="BP822" s="221">
        <v>2</v>
      </c>
      <c r="BQ822" s="221">
        <v>2</v>
      </c>
      <c r="BR822" s="798">
        <v>2</v>
      </c>
      <c r="BS822" s="226">
        <v>2</v>
      </c>
      <c r="BT822" s="221">
        <v>2</v>
      </c>
      <c r="BU822" s="221">
        <v>2</v>
      </c>
      <c r="BV822" s="221">
        <v>2</v>
      </c>
      <c r="BW822" s="798">
        <v>2</v>
      </c>
      <c r="BX822" s="221">
        <v>2</v>
      </c>
      <c r="BY822" s="798">
        <v>2</v>
      </c>
      <c r="BZ822" s="798">
        <v>2</v>
      </c>
      <c r="CA822" s="221">
        <v>2</v>
      </c>
      <c r="CB822" s="221">
        <v>2</v>
      </c>
      <c r="CC822" s="221">
        <v>1</v>
      </c>
      <c r="CD822" s="337">
        <v>2</v>
      </c>
      <c r="CE822" s="221">
        <v>2</v>
      </c>
      <c r="CF822" s="221">
        <v>2</v>
      </c>
      <c r="CG822" s="221">
        <v>2</v>
      </c>
      <c r="CH822" s="221">
        <v>2</v>
      </c>
      <c r="CI822" s="221">
        <v>2</v>
      </c>
      <c r="CJ822" s="337">
        <v>2</v>
      </c>
      <c r="CK822" s="221">
        <v>2</v>
      </c>
      <c r="CL822" s="222">
        <f t="shared" si="386"/>
        <v>25</v>
      </c>
      <c r="CM822" s="237">
        <f t="shared" si="387"/>
        <v>0.96153846153846156</v>
      </c>
      <c r="CN822" s="222">
        <f t="shared" si="388"/>
        <v>1</v>
      </c>
      <c r="CO822" s="237">
        <f t="shared" si="389"/>
        <v>3.8461538461538464E-2</v>
      </c>
      <c r="CP822" s="222">
        <f t="shared" si="390"/>
        <v>0</v>
      </c>
      <c r="CQ822" s="237">
        <f t="shared" si="391"/>
        <v>0</v>
      </c>
      <c r="CR822" s="222">
        <f t="shared" si="392"/>
        <v>0</v>
      </c>
      <c r="CS822" s="237">
        <f t="shared" si="393"/>
        <v>0</v>
      </c>
      <c r="CT822" s="223">
        <f t="shared" si="394"/>
        <v>1.9615384615384615</v>
      </c>
      <c r="CU822" s="223" t="str">
        <f t="shared" si="395"/>
        <v>Đạt mục tiêu</v>
      </c>
      <c r="CV822" s="5"/>
    </row>
    <row r="823" spans="1:100" s="1" customFormat="1" ht="42.5">
      <c r="A823" s="1036"/>
      <c r="B823" s="1024"/>
      <c r="C823" s="1033"/>
      <c r="D823" s="1024"/>
      <c r="E823" s="1033"/>
      <c r="F823" s="1024"/>
      <c r="G823" s="217" t="s">
        <v>1117</v>
      </c>
      <c r="H823" s="217"/>
      <c r="I823" s="591"/>
      <c r="J823" s="212"/>
      <c r="K823" s="465"/>
      <c r="L823" s="221" t="s">
        <v>32</v>
      </c>
      <c r="M823" s="212" t="s">
        <v>31</v>
      </c>
      <c r="N823" s="215" t="s">
        <v>9</v>
      </c>
      <c r="O823" s="221" t="s">
        <v>29</v>
      </c>
      <c r="P823" s="221" t="s">
        <v>24</v>
      </c>
      <c r="Q823" s="5"/>
      <c r="R823" s="5"/>
      <c r="S823" s="5"/>
      <c r="T823" s="5"/>
      <c r="U823" s="6"/>
      <c r="V823" s="5"/>
      <c r="W823" s="5"/>
      <c r="X823" s="5"/>
      <c r="Y823" s="5"/>
      <c r="Z823" s="5" t="s">
        <v>24</v>
      </c>
      <c r="AA823" s="5"/>
      <c r="AB823" s="80">
        <f t="shared" si="396"/>
        <v>1</v>
      </c>
      <c r="AC823" s="652"/>
      <c r="AD823" s="17"/>
      <c r="AE823" s="17"/>
      <c r="AF823" s="17"/>
      <c r="AG823" s="7"/>
      <c r="AH823" s="7"/>
      <c r="AI823" s="7"/>
      <c r="AJ823" s="7"/>
      <c r="AK823" s="7"/>
      <c r="AL823" s="7"/>
      <c r="AM823" s="7"/>
      <c r="AN823" s="7"/>
      <c r="AO823" s="7"/>
      <c r="AP823" s="7"/>
      <c r="AQ823" s="7"/>
      <c r="AR823" s="7"/>
      <c r="AS823" s="7"/>
      <c r="AT823" s="7"/>
      <c r="AU823" s="7"/>
      <c r="AV823" s="55"/>
      <c r="AW823" s="7"/>
      <c r="AX823" s="7"/>
      <c r="AY823" s="7"/>
      <c r="AZ823" s="7"/>
      <c r="BA823" s="7"/>
      <c r="BB823" s="7"/>
      <c r="BC823" s="7"/>
      <c r="BD823" s="7"/>
      <c r="BE823" s="7"/>
      <c r="BF823" s="7"/>
      <c r="BG823" s="7"/>
      <c r="BH823" s="55"/>
      <c r="BI823" s="55" t="s">
        <v>1316</v>
      </c>
      <c r="BJ823" s="7"/>
      <c r="BK823" s="7"/>
      <c r="BL823" s="781">
        <v>2</v>
      </c>
      <c r="BM823" s="221">
        <v>2</v>
      </c>
      <c r="BN823" s="221">
        <v>2</v>
      </c>
      <c r="BO823" s="221">
        <v>2</v>
      </c>
      <c r="BP823" s="221">
        <v>2</v>
      </c>
      <c r="BQ823" s="221">
        <v>1</v>
      </c>
      <c r="BR823" s="798">
        <v>2</v>
      </c>
      <c r="BS823" s="226">
        <v>2</v>
      </c>
      <c r="BT823" s="221">
        <v>2</v>
      </c>
      <c r="BU823" s="221">
        <v>2</v>
      </c>
      <c r="BV823" s="221">
        <v>2</v>
      </c>
      <c r="BW823" s="798">
        <v>2</v>
      </c>
      <c r="BX823" s="221">
        <v>2</v>
      </c>
      <c r="BY823" s="798">
        <v>2</v>
      </c>
      <c r="BZ823" s="798">
        <v>2</v>
      </c>
      <c r="CA823" s="221">
        <v>2</v>
      </c>
      <c r="CB823" s="221">
        <v>2</v>
      </c>
      <c r="CC823" s="221">
        <v>2</v>
      </c>
      <c r="CD823" s="337">
        <v>2</v>
      </c>
      <c r="CE823" s="221">
        <v>2</v>
      </c>
      <c r="CF823" s="221">
        <v>1</v>
      </c>
      <c r="CG823" s="221">
        <v>2</v>
      </c>
      <c r="CH823" s="221">
        <v>2</v>
      </c>
      <c r="CI823" s="221">
        <v>2</v>
      </c>
      <c r="CJ823" s="337">
        <v>2</v>
      </c>
      <c r="CK823" s="221">
        <v>2</v>
      </c>
      <c r="CL823" s="222">
        <f t="shared" si="386"/>
        <v>24</v>
      </c>
      <c r="CM823" s="237">
        <f t="shared" si="387"/>
        <v>0.92307692307692313</v>
      </c>
      <c r="CN823" s="222">
        <f t="shared" si="388"/>
        <v>2</v>
      </c>
      <c r="CO823" s="237">
        <f t="shared" si="389"/>
        <v>7.6923076923076927E-2</v>
      </c>
      <c r="CP823" s="222">
        <f t="shared" si="390"/>
        <v>0</v>
      </c>
      <c r="CQ823" s="237">
        <f t="shared" si="391"/>
        <v>0</v>
      </c>
      <c r="CR823" s="222">
        <f t="shared" si="392"/>
        <v>0</v>
      </c>
      <c r="CS823" s="237">
        <f t="shared" si="393"/>
        <v>0</v>
      </c>
      <c r="CT823" s="223">
        <f t="shared" si="394"/>
        <v>1.9230769230769231</v>
      </c>
      <c r="CU823" s="223" t="str">
        <f t="shared" si="395"/>
        <v>Đạt mục tiêu</v>
      </c>
      <c r="CV823" s="5"/>
    </row>
    <row r="824" spans="1:100" s="1" customFormat="1" ht="72">
      <c r="A824" s="1036">
        <v>235</v>
      </c>
      <c r="B824" s="1044" t="s">
        <v>3047</v>
      </c>
      <c r="C824" s="1033" t="s">
        <v>28</v>
      </c>
      <c r="D824" s="1024" t="s">
        <v>2617</v>
      </c>
      <c r="E824" s="1033" t="s">
        <v>26</v>
      </c>
      <c r="F824" s="1024" t="s">
        <v>2617</v>
      </c>
      <c r="G824" s="217" t="s">
        <v>1427</v>
      </c>
      <c r="H824" s="159"/>
      <c r="I824" s="592"/>
      <c r="J824" s="38"/>
      <c r="K824" s="468" t="s">
        <v>1723</v>
      </c>
      <c r="L824" s="227" t="s">
        <v>32</v>
      </c>
      <c r="M824" s="212" t="s">
        <v>31</v>
      </c>
      <c r="N824" s="215" t="s">
        <v>9</v>
      </c>
      <c r="O824" s="221" t="s">
        <v>29</v>
      </c>
      <c r="P824" s="221" t="s">
        <v>24</v>
      </c>
      <c r="Q824" s="5" t="s">
        <v>24</v>
      </c>
      <c r="R824" s="5"/>
      <c r="S824" s="5"/>
      <c r="T824" s="5"/>
      <c r="U824" s="6"/>
      <c r="V824" s="5"/>
      <c r="W824" s="5"/>
      <c r="X824" s="5"/>
      <c r="Y824" s="5"/>
      <c r="Z824" s="5"/>
      <c r="AA824" s="5"/>
      <c r="AB824" s="80">
        <f t="shared" si="396"/>
        <v>1</v>
      </c>
      <c r="AC824" s="565"/>
      <c r="AD824" s="5"/>
      <c r="AE824" s="5" t="s">
        <v>1317</v>
      </c>
      <c r="AF824" s="5" t="s">
        <v>1317</v>
      </c>
      <c r="AG824" s="7"/>
      <c r="AH824" s="7"/>
      <c r="AI824" s="7"/>
      <c r="AJ824" s="7"/>
      <c r="AK824" s="7"/>
      <c r="AL824" s="7"/>
      <c r="AM824" s="7"/>
      <c r="AN824" s="7"/>
      <c r="AO824" s="7"/>
      <c r="AP824" s="7"/>
      <c r="AQ824" s="7"/>
      <c r="AR824" s="7"/>
      <c r="AS824" s="7"/>
      <c r="AT824" s="7"/>
      <c r="AU824" s="7"/>
      <c r="AV824" s="55"/>
      <c r="AW824" s="7"/>
      <c r="AX824" s="7"/>
      <c r="AY824" s="7"/>
      <c r="AZ824" s="7"/>
      <c r="BA824" s="7"/>
      <c r="BB824" s="7"/>
      <c r="BC824" s="7"/>
      <c r="BD824" s="7"/>
      <c r="BE824" s="7"/>
      <c r="BF824" s="7"/>
      <c r="BG824" s="7"/>
      <c r="BH824" s="7"/>
      <c r="BI824" s="7"/>
      <c r="BJ824" s="7"/>
      <c r="BK824" s="7"/>
      <c r="BL824" s="781">
        <v>2</v>
      </c>
      <c r="BM824" s="221">
        <v>2</v>
      </c>
      <c r="BN824" s="221">
        <v>2</v>
      </c>
      <c r="BO824" s="221">
        <v>2</v>
      </c>
      <c r="BP824" s="221">
        <v>2</v>
      </c>
      <c r="BQ824" s="221">
        <v>2</v>
      </c>
      <c r="BR824" s="798">
        <v>2</v>
      </c>
      <c r="BS824" s="226">
        <v>2</v>
      </c>
      <c r="BT824" s="221">
        <v>2</v>
      </c>
      <c r="BU824" s="221">
        <v>2</v>
      </c>
      <c r="BV824" s="221">
        <v>1</v>
      </c>
      <c r="BW824" s="798">
        <v>2</v>
      </c>
      <c r="BX824" s="221">
        <v>2</v>
      </c>
      <c r="BY824" s="798">
        <v>2</v>
      </c>
      <c r="BZ824" s="798">
        <v>2</v>
      </c>
      <c r="CA824" s="221">
        <v>2</v>
      </c>
      <c r="CB824" s="221">
        <v>1</v>
      </c>
      <c r="CC824" s="221">
        <v>2</v>
      </c>
      <c r="CD824" s="337">
        <v>2</v>
      </c>
      <c r="CE824" s="221">
        <v>2</v>
      </c>
      <c r="CF824" s="221">
        <v>2</v>
      </c>
      <c r="CG824" s="221">
        <v>2</v>
      </c>
      <c r="CH824" s="221">
        <v>2</v>
      </c>
      <c r="CI824" s="221">
        <v>2</v>
      </c>
      <c r="CJ824" s="337">
        <v>2</v>
      </c>
      <c r="CK824" s="221">
        <v>2</v>
      </c>
      <c r="CL824" s="222">
        <f t="shared" si="386"/>
        <v>24</v>
      </c>
      <c r="CM824" s="237">
        <f t="shared" si="387"/>
        <v>0.92307692307692313</v>
      </c>
      <c r="CN824" s="222">
        <f t="shared" si="388"/>
        <v>2</v>
      </c>
      <c r="CO824" s="237">
        <f t="shared" si="389"/>
        <v>7.6923076923076927E-2</v>
      </c>
      <c r="CP824" s="222">
        <f t="shared" si="390"/>
        <v>0</v>
      </c>
      <c r="CQ824" s="237">
        <f t="shared" si="391"/>
        <v>0</v>
      </c>
      <c r="CR824" s="222">
        <f t="shared" si="392"/>
        <v>0</v>
      </c>
      <c r="CS824" s="237">
        <f t="shared" si="393"/>
        <v>0</v>
      </c>
      <c r="CT824" s="223">
        <f t="shared" si="394"/>
        <v>1.9230769230769231</v>
      </c>
      <c r="CU824" s="223" t="str">
        <f t="shared" si="395"/>
        <v>Đạt mục tiêu</v>
      </c>
      <c r="CV824" s="5"/>
    </row>
    <row r="825" spans="1:100" s="1" customFormat="1" ht="62">
      <c r="A825" s="1036"/>
      <c r="B825" s="1024"/>
      <c r="C825" s="1033"/>
      <c r="D825" s="1024"/>
      <c r="E825" s="1033"/>
      <c r="F825" s="1024"/>
      <c r="G825" s="286" t="s">
        <v>3004</v>
      </c>
      <c r="H825" s="286"/>
      <c r="I825" s="697" t="s">
        <v>2370</v>
      </c>
      <c r="J825" s="38"/>
      <c r="K825" s="484"/>
      <c r="L825" s="221" t="s">
        <v>32</v>
      </c>
      <c r="M825" s="212" t="s">
        <v>31</v>
      </c>
      <c r="N825" s="215" t="s">
        <v>9</v>
      </c>
      <c r="O825" s="221" t="s">
        <v>29</v>
      </c>
      <c r="P825" s="221" t="s">
        <v>24</v>
      </c>
      <c r="Q825" s="5"/>
      <c r="R825" s="5"/>
      <c r="S825" s="5"/>
      <c r="T825" s="5"/>
      <c r="U825" s="6" t="s">
        <v>24</v>
      </c>
      <c r="V825" s="5"/>
      <c r="W825" s="5"/>
      <c r="X825" s="5"/>
      <c r="Y825" s="5"/>
      <c r="Z825" s="5"/>
      <c r="AA825" s="5"/>
      <c r="AB825" s="80">
        <f t="shared" si="396"/>
        <v>1</v>
      </c>
      <c r="AC825" s="642"/>
      <c r="AD825" s="7"/>
      <c r="AE825" s="7"/>
      <c r="AF825" s="7"/>
      <c r="AG825" s="7"/>
      <c r="AH825" s="7"/>
      <c r="AI825" s="7"/>
      <c r="AJ825" s="7"/>
      <c r="AK825" s="7"/>
      <c r="AL825" s="7"/>
      <c r="AM825" s="7"/>
      <c r="AN825" s="7"/>
      <c r="AO825" s="7"/>
      <c r="AP825" s="7"/>
      <c r="AQ825" s="7"/>
      <c r="AR825" s="7"/>
      <c r="AS825" s="7"/>
      <c r="AT825" s="7" t="s">
        <v>1317</v>
      </c>
      <c r="AU825" s="7"/>
      <c r="AV825" s="55"/>
      <c r="AW825" s="7"/>
      <c r="AX825" s="7"/>
      <c r="AY825" s="7"/>
      <c r="AZ825" s="7"/>
      <c r="BA825" s="7"/>
      <c r="BB825" s="7"/>
      <c r="BC825" s="7"/>
      <c r="BD825" s="7"/>
      <c r="BE825" s="7"/>
      <c r="BF825" s="7"/>
      <c r="BG825" s="7"/>
      <c r="BH825" s="7"/>
      <c r="BI825" s="7"/>
      <c r="BJ825" s="7"/>
      <c r="BK825" s="7"/>
      <c r="BL825" s="781">
        <v>2</v>
      </c>
      <c r="BM825" s="221">
        <v>2</v>
      </c>
      <c r="BN825" s="221">
        <v>2</v>
      </c>
      <c r="BO825" s="221">
        <v>2</v>
      </c>
      <c r="BP825" s="221">
        <v>1</v>
      </c>
      <c r="BQ825" s="221">
        <v>2</v>
      </c>
      <c r="BR825" s="798">
        <v>2</v>
      </c>
      <c r="BS825" s="226">
        <v>2</v>
      </c>
      <c r="BT825" s="221">
        <v>2</v>
      </c>
      <c r="BU825" s="221">
        <v>2</v>
      </c>
      <c r="BV825" s="221">
        <v>2</v>
      </c>
      <c r="BW825" s="798">
        <v>2</v>
      </c>
      <c r="BX825" s="221">
        <v>2</v>
      </c>
      <c r="BY825" s="798">
        <v>2</v>
      </c>
      <c r="BZ825" s="798">
        <v>2</v>
      </c>
      <c r="CA825" s="221">
        <v>2</v>
      </c>
      <c r="CB825" s="221">
        <v>2</v>
      </c>
      <c r="CC825" s="221">
        <v>2</v>
      </c>
      <c r="CD825" s="337">
        <v>2</v>
      </c>
      <c r="CE825" s="221">
        <v>2</v>
      </c>
      <c r="CF825" s="221">
        <v>2</v>
      </c>
      <c r="CG825" s="221">
        <v>2</v>
      </c>
      <c r="CH825" s="221">
        <v>2</v>
      </c>
      <c r="CI825" s="221">
        <v>2</v>
      </c>
      <c r="CJ825" s="337">
        <v>2</v>
      </c>
      <c r="CK825" s="221">
        <v>2</v>
      </c>
      <c r="CL825" s="222">
        <f t="shared" si="386"/>
        <v>25</v>
      </c>
      <c r="CM825" s="237">
        <f t="shared" si="387"/>
        <v>0.96153846153846156</v>
      </c>
      <c r="CN825" s="222">
        <f t="shared" si="388"/>
        <v>1</v>
      </c>
      <c r="CO825" s="237">
        <f t="shared" si="389"/>
        <v>3.8461538461538464E-2</v>
      </c>
      <c r="CP825" s="222">
        <f t="shared" si="390"/>
        <v>0</v>
      </c>
      <c r="CQ825" s="237">
        <f t="shared" si="391"/>
        <v>0</v>
      </c>
      <c r="CR825" s="222">
        <f t="shared" si="392"/>
        <v>0</v>
      </c>
      <c r="CS825" s="237">
        <f t="shared" si="393"/>
        <v>0</v>
      </c>
      <c r="CT825" s="223">
        <f t="shared" si="394"/>
        <v>1.9615384615384615</v>
      </c>
      <c r="CU825" s="223" t="str">
        <f t="shared" si="395"/>
        <v>Đạt mục tiêu</v>
      </c>
      <c r="CV825" s="5"/>
    </row>
    <row r="826" spans="1:100" s="1" customFormat="1" ht="62">
      <c r="A826" s="1036"/>
      <c r="B826" s="1024"/>
      <c r="C826" s="1033"/>
      <c r="D826" s="1024"/>
      <c r="E826" s="1033"/>
      <c r="F826" s="1024"/>
      <c r="G826" s="217" t="s">
        <v>2788</v>
      </c>
      <c r="H826" s="51"/>
      <c r="I826" s="592"/>
      <c r="J826" s="38"/>
      <c r="K826" s="484"/>
      <c r="L826" s="221" t="s">
        <v>32</v>
      </c>
      <c r="M826" s="212" t="s">
        <v>31</v>
      </c>
      <c r="N826" s="215" t="s">
        <v>9</v>
      </c>
      <c r="O826" s="221" t="s">
        <v>29</v>
      </c>
      <c r="P826" s="221" t="s">
        <v>24</v>
      </c>
      <c r="Q826" s="5"/>
      <c r="R826" s="5"/>
      <c r="S826" s="5"/>
      <c r="T826" s="5"/>
      <c r="U826" s="6"/>
      <c r="V826" s="5"/>
      <c r="W826" s="5"/>
      <c r="X826" s="5" t="s">
        <v>24</v>
      </c>
      <c r="Y826" s="5"/>
      <c r="Z826" s="5"/>
      <c r="AA826" s="5"/>
      <c r="AB826" s="80">
        <f t="shared" si="396"/>
        <v>1</v>
      </c>
      <c r="AC826" s="642"/>
      <c r="AD826" s="7"/>
      <c r="AE826" s="7"/>
      <c r="AF826" s="7"/>
      <c r="AG826" s="7"/>
      <c r="AH826" s="7"/>
      <c r="AI826" s="7"/>
      <c r="AJ826" s="7"/>
      <c r="AK826" s="7"/>
      <c r="AL826" s="7"/>
      <c r="AM826" s="7"/>
      <c r="AN826" s="7"/>
      <c r="AO826" s="7"/>
      <c r="AP826" s="7"/>
      <c r="AQ826" s="7"/>
      <c r="AR826" s="7"/>
      <c r="AS826" s="7"/>
      <c r="AT826" s="7"/>
      <c r="AU826" s="7"/>
      <c r="AV826" s="55"/>
      <c r="AW826" s="7"/>
      <c r="AX826" s="7"/>
      <c r="AY826" s="7"/>
      <c r="AZ826" s="7"/>
      <c r="BA826" s="7" t="s">
        <v>1317</v>
      </c>
      <c r="BB826" s="7" t="s">
        <v>1317</v>
      </c>
      <c r="BC826" s="7" t="s">
        <v>1317</v>
      </c>
      <c r="BD826" s="7" t="s">
        <v>1317</v>
      </c>
      <c r="BE826" s="7"/>
      <c r="BF826" s="7"/>
      <c r="BG826" s="7"/>
      <c r="BH826" s="7"/>
      <c r="BI826" s="7"/>
      <c r="BJ826" s="7"/>
      <c r="BK826" s="7"/>
      <c r="BL826" s="781">
        <v>2</v>
      </c>
      <c r="BM826" s="221">
        <v>2</v>
      </c>
      <c r="BN826" s="221">
        <v>2</v>
      </c>
      <c r="BO826" s="221">
        <v>2</v>
      </c>
      <c r="BP826" s="221">
        <v>2</v>
      </c>
      <c r="BQ826" s="221">
        <v>2</v>
      </c>
      <c r="BR826" s="798">
        <v>2</v>
      </c>
      <c r="BS826" s="226">
        <v>1</v>
      </c>
      <c r="BT826" s="221">
        <v>2</v>
      </c>
      <c r="BU826" s="221">
        <v>2</v>
      </c>
      <c r="BV826" s="221">
        <v>2</v>
      </c>
      <c r="BW826" s="798">
        <v>2</v>
      </c>
      <c r="BX826" s="221">
        <v>2</v>
      </c>
      <c r="BY826" s="798">
        <v>1</v>
      </c>
      <c r="BZ826" s="798">
        <v>2</v>
      </c>
      <c r="CA826" s="221">
        <v>2</v>
      </c>
      <c r="CB826" s="221">
        <v>2</v>
      </c>
      <c r="CC826" s="221">
        <v>1</v>
      </c>
      <c r="CD826" s="337">
        <v>2</v>
      </c>
      <c r="CE826" s="221">
        <v>2</v>
      </c>
      <c r="CF826" s="221">
        <v>2</v>
      </c>
      <c r="CG826" s="221">
        <v>2</v>
      </c>
      <c r="CH826" s="221">
        <v>2</v>
      </c>
      <c r="CI826" s="221">
        <v>2</v>
      </c>
      <c r="CJ826" s="337">
        <v>2</v>
      </c>
      <c r="CK826" s="221">
        <v>2</v>
      </c>
      <c r="CL826" s="222">
        <f t="shared" si="386"/>
        <v>23</v>
      </c>
      <c r="CM826" s="237">
        <f t="shared" si="387"/>
        <v>0.88461538461538458</v>
      </c>
      <c r="CN826" s="222">
        <f t="shared" si="388"/>
        <v>3</v>
      </c>
      <c r="CO826" s="237">
        <f t="shared" si="389"/>
        <v>0.11538461538461539</v>
      </c>
      <c r="CP826" s="222">
        <f t="shared" si="390"/>
        <v>0</v>
      </c>
      <c r="CQ826" s="237">
        <f t="shared" si="391"/>
        <v>0</v>
      </c>
      <c r="CR826" s="222">
        <f t="shared" si="392"/>
        <v>0</v>
      </c>
      <c r="CS826" s="237">
        <f t="shared" si="393"/>
        <v>0</v>
      </c>
      <c r="CT826" s="223">
        <f t="shared" si="394"/>
        <v>1.8846153846153846</v>
      </c>
      <c r="CU826" s="223" t="str">
        <f t="shared" si="395"/>
        <v>Đạt mục tiêu</v>
      </c>
      <c r="CV826" s="5"/>
    </row>
    <row r="827" spans="1:100" s="1" customFormat="1" ht="62">
      <c r="A827" s="1036"/>
      <c r="B827" s="1024"/>
      <c r="C827" s="1033"/>
      <c r="D827" s="1024"/>
      <c r="E827" s="1033"/>
      <c r="F827" s="1024"/>
      <c r="G827" s="286" t="s">
        <v>3027</v>
      </c>
      <c r="H827" s="286"/>
      <c r="I827" s="697" t="s">
        <v>2370</v>
      </c>
      <c r="J827" s="38"/>
      <c r="K827" s="484"/>
      <c r="L827" s="221" t="s">
        <v>32</v>
      </c>
      <c r="M827" s="212" t="s">
        <v>31</v>
      </c>
      <c r="N827" s="215" t="s">
        <v>9</v>
      </c>
      <c r="O827" s="221" t="s">
        <v>29</v>
      </c>
      <c r="P827" s="221" t="s">
        <v>24</v>
      </c>
      <c r="Q827" s="5"/>
      <c r="R827" s="5"/>
      <c r="S827" s="5"/>
      <c r="T827" s="5"/>
      <c r="U827" s="6"/>
      <c r="V827" s="5"/>
      <c r="W827" s="5"/>
      <c r="X827" s="5"/>
      <c r="Y827" s="5" t="s">
        <v>24</v>
      </c>
      <c r="Z827" s="5"/>
      <c r="AA827" s="5"/>
      <c r="AB827" s="80">
        <f t="shared" si="396"/>
        <v>1</v>
      </c>
      <c r="AC827" s="642"/>
      <c r="AD827" s="7"/>
      <c r="AE827" s="7"/>
      <c r="AF827" s="7"/>
      <c r="AG827" s="7"/>
      <c r="AH827" s="7"/>
      <c r="AI827" s="7"/>
      <c r="AJ827" s="7"/>
      <c r="AK827" s="7"/>
      <c r="AL827" s="7"/>
      <c r="AM827" s="7"/>
      <c r="AN827" s="7"/>
      <c r="AO827" s="7"/>
      <c r="AP827" s="7"/>
      <c r="AQ827" s="7"/>
      <c r="AR827" s="7"/>
      <c r="AS827" s="7"/>
      <c r="AT827" s="7"/>
      <c r="AU827" s="7"/>
      <c r="AV827" s="55"/>
      <c r="AW827" s="7"/>
      <c r="AX827" s="7"/>
      <c r="AY827" s="7"/>
      <c r="AZ827" s="7"/>
      <c r="BA827" s="7"/>
      <c r="BB827" s="7"/>
      <c r="BC827" s="7"/>
      <c r="BD827" s="7"/>
      <c r="BE827" s="7" t="s">
        <v>1317</v>
      </c>
      <c r="BF827" s="7" t="s">
        <v>1317</v>
      </c>
      <c r="BG827" s="7"/>
      <c r="BH827" s="7"/>
      <c r="BI827" s="7"/>
      <c r="BJ827" s="7"/>
      <c r="BK827" s="7"/>
      <c r="BL827" s="781">
        <v>1</v>
      </c>
      <c r="BM827" s="221">
        <v>2</v>
      </c>
      <c r="BN827" s="221">
        <v>2</v>
      </c>
      <c r="BO827" s="221">
        <v>2</v>
      </c>
      <c r="BP827" s="221">
        <v>2</v>
      </c>
      <c r="BQ827" s="221">
        <v>2</v>
      </c>
      <c r="BR827" s="798">
        <v>2</v>
      </c>
      <c r="BS827" s="226">
        <v>2</v>
      </c>
      <c r="BT827" s="221">
        <v>2</v>
      </c>
      <c r="BU827" s="221">
        <v>2</v>
      </c>
      <c r="BV827" s="221">
        <v>2</v>
      </c>
      <c r="BW827" s="798">
        <v>2</v>
      </c>
      <c r="BX827" s="221">
        <v>2</v>
      </c>
      <c r="BY827" s="798">
        <v>2</v>
      </c>
      <c r="BZ827" s="798">
        <v>2</v>
      </c>
      <c r="CA827" s="221">
        <v>2</v>
      </c>
      <c r="CB827" s="221">
        <v>2</v>
      </c>
      <c r="CC827" s="221">
        <v>2</v>
      </c>
      <c r="CD827" s="337">
        <v>2</v>
      </c>
      <c r="CE827" s="221">
        <v>2</v>
      </c>
      <c r="CF827" s="221">
        <v>2</v>
      </c>
      <c r="CG827" s="221">
        <v>2</v>
      </c>
      <c r="CH827" s="221">
        <v>2</v>
      </c>
      <c r="CI827" s="221">
        <v>2</v>
      </c>
      <c r="CJ827" s="337">
        <v>2</v>
      </c>
      <c r="CK827" s="221">
        <v>2</v>
      </c>
      <c r="CL827" s="222">
        <f t="shared" si="386"/>
        <v>25</v>
      </c>
      <c r="CM827" s="237">
        <f t="shared" si="387"/>
        <v>0.96153846153846156</v>
      </c>
      <c r="CN827" s="222">
        <f t="shared" si="388"/>
        <v>1</v>
      </c>
      <c r="CO827" s="237">
        <f t="shared" si="389"/>
        <v>3.8461538461538464E-2</v>
      </c>
      <c r="CP827" s="222">
        <f t="shared" si="390"/>
        <v>0</v>
      </c>
      <c r="CQ827" s="237">
        <f t="shared" si="391"/>
        <v>0</v>
      </c>
      <c r="CR827" s="222">
        <f t="shared" si="392"/>
        <v>0</v>
      </c>
      <c r="CS827" s="237">
        <f t="shared" si="393"/>
        <v>0</v>
      </c>
      <c r="CT827" s="223">
        <f t="shared" si="394"/>
        <v>1.9615384615384615</v>
      </c>
      <c r="CU827" s="223" t="str">
        <f t="shared" si="395"/>
        <v>Đạt mục tiêu</v>
      </c>
      <c r="CV827" s="5"/>
    </row>
    <row r="828" spans="1:100" s="1" customFormat="1" ht="77.5">
      <c r="A828" s="1036"/>
      <c r="B828" s="1024"/>
      <c r="C828" s="1033"/>
      <c r="D828" s="1024"/>
      <c r="E828" s="1033"/>
      <c r="F828" s="1024"/>
      <c r="G828" s="217" t="s">
        <v>2789</v>
      </c>
      <c r="H828" s="286"/>
      <c r="I828" s="697" t="s">
        <v>2370</v>
      </c>
      <c r="J828" s="38"/>
      <c r="K828" s="484"/>
      <c r="L828" s="38" t="s">
        <v>32</v>
      </c>
      <c r="M828" s="212" t="s">
        <v>31</v>
      </c>
      <c r="N828" s="215" t="s">
        <v>9</v>
      </c>
      <c r="O828" s="221" t="s">
        <v>29</v>
      </c>
      <c r="P828" s="221" t="s">
        <v>24</v>
      </c>
      <c r="Q828" s="5"/>
      <c r="R828" s="5"/>
      <c r="S828" s="5"/>
      <c r="T828" s="5"/>
      <c r="U828" s="6"/>
      <c r="V828" s="5"/>
      <c r="W828" s="5"/>
      <c r="X828" s="5" t="s">
        <v>24</v>
      </c>
      <c r="Y828" s="5"/>
      <c r="Z828" s="5"/>
      <c r="AA828" s="5"/>
      <c r="AB828" s="80">
        <f t="shared" si="396"/>
        <v>1</v>
      </c>
      <c r="AC828" s="642"/>
      <c r="AD828" s="7"/>
      <c r="AE828" s="7"/>
      <c r="AF828" s="7"/>
      <c r="AG828" s="7"/>
      <c r="AH828" s="7"/>
      <c r="AI828" s="7"/>
      <c r="AJ828" s="7"/>
      <c r="AK828" s="7"/>
      <c r="AL828" s="7"/>
      <c r="AM828" s="7" t="s">
        <v>1318</v>
      </c>
      <c r="AN828" s="7" t="s">
        <v>1318</v>
      </c>
      <c r="AO828" s="7"/>
      <c r="AP828" s="7"/>
      <c r="AQ828" s="7"/>
      <c r="AR828" s="7"/>
      <c r="AS828" s="7"/>
      <c r="AT828" s="7"/>
      <c r="AU828" s="7"/>
      <c r="AV828" s="55"/>
      <c r="AW828" s="7"/>
      <c r="AX828" s="7"/>
      <c r="AY828" s="7"/>
      <c r="AZ828" s="7"/>
      <c r="BA828" s="7" t="s">
        <v>1404</v>
      </c>
      <c r="BB828" s="7" t="s">
        <v>1404</v>
      </c>
      <c r="BC828" s="7" t="s">
        <v>1404</v>
      </c>
      <c r="BD828" s="7" t="s">
        <v>1404</v>
      </c>
      <c r="BE828" s="7"/>
      <c r="BF828" s="7"/>
      <c r="BG828" s="7"/>
      <c r="BH828" s="7"/>
      <c r="BI828" s="7"/>
      <c r="BJ828" s="7"/>
      <c r="BK828" s="7"/>
      <c r="BL828" s="781">
        <v>2</v>
      </c>
      <c r="BM828" s="221">
        <v>2</v>
      </c>
      <c r="BN828" s="221">
        <v>2</v>
      </c>
      <c r="BO828" s="221">
        <v>2</v>
      </c>
      <c r="BP828" s="221">
        <v>2</v>
      </c>
      <c r="BQ828" s="221">
        <v>2</v>
      </c>
      <c r="BR828" s="798">
        <v>2</v>
      </c>
      <c r="BS828" s="226">
        <v>2</v>
      </c>
      <c r="BT828" s="221">
        <v>2</v>
      </c>
      <c r="BU828" s="221">
        <v>2</v>
      </c>
      <c r="BV828" s="221">
        <v>2</v>
      </c>
      <c r="BW828" s="798">
        <v>2</v>
      </c>
      <c r="BX828" s="221">
        <v>2</v>
      </c>
      <c r="BY828" s="798">
        <v>2</v>
      </c>
      <c r="BZ828" s="798">
        <v>2</v>
      </c>
      <c r="CA828" s="221">
        <v>2</v>
      </c>
      <c r="CB828" s="221">
        <v>2</v>
      </c>
      <c r="CC828" s="221">
        <v>2</v>
      </c>
      <c r="CD828" s="337">
        <v>2</v>
      </c>
      <c r="CE828" s="221">
        <v>2</v>
      </c>
      <c r="CF828" s="221">
        <v>2</v>
      </c>
      <c r="CG828" s="221">
        <v>2</v>
      </c>
      <c r="CH828" s="221">
        <v>2</v>
      </c>
      <c r="CI828" s="221">
        <v>2</v>
      </c>
      <c r="CJ828" s="337">
        <v>2</v>
      </c>
      <c r="CK828" s="221">
        <v>2</v>
      </c>
      <c r="CL828" s="222">
        <f t="shared" si="386"/>
        <v>26</v>
      </c>
      <c r="CM828" s="237">
        <f t="shared" si="387"/>
        <v>1</v>
      </c>
      <c r="CN828" s="222">
        <f t="shared" si="388"/>
        <v>0</v>
      </c>
      <c r="CO828" s="237">
        <f t="shared" si="389"/>
        <v>0</v>
      </c>
      <c r="CP828" s="222">
        <f t="shared" si="390"/>
        <v>0</v>
      </c>
      <c r="CQ828" s="237">
        <f t="shared" si="391"/>
        <v>0</v>
      </c>
      <c r="CR828" s="222">
        <f t="shared" si="392"/>
        <v>0</v>
      </c>
      <c r="CS828" s="237">
        <f t="shared" si="393"/>
        <v>0</v>
      </c>
      <c r="CT828" s="223">
        <f t="shared" si="394"/>
        <v>2</v>
      </c>
      <c r="CU828" s="223" t="str">
        <f t="shared" si="395"/>
        <v>Đạt mục tiêu</v>
      </c>
      <c r="CV828" s="5"/>
    </row>
    <row r="829" spans="1:100" s="1" customFormat="1" ht="46.5">
      <c r="A829" s="1036"/>
      <c r="B829" s="1024"/>
      <c r="C829" s="1033"/>
      <c r="D829" s="1024"/>
      <c r="E829" s="1033"/>
      <c r="F829" s="1024"/>
      <c r="G829" s="217" t="s">
        <v>1126</v>
      </c>
      <c r="H829" s="51"/>
      <c r="I829" s="442"/>
      <c r="J829" s="38"/>
      <c r="K829" s="484"/>
      <c r="L829" s="5" t="s">
        <v>32</v>
      </c>
      <c r="M829" s="212" t="s">
        <v>31</v>
      </c>
      <c r="N829" s="215" t="s">
        <v>9</v>
      </c>
      <c r="O829" s="221" t="s">
        <v>29</v>
      </c>
      <c r="P829" s="221" t="s">
        <v>24</v>
      </c>
      <c r="Q829" s="5"/>
      <c r="R829" s="5" t="s">
        <v>24</v>
      </c>
      <c r="S829" s="5"/>
      <c r="T829" s="5"/>
      <c r="U829" s="6"/>
      <c r="V829" s="5"/>
      <c r="W829" s="5"/>
      <c r="X829" s="5"/>
      <c r="Y829" s="5"/>
      <c r="Z829" s="5"/>
      <c r="AA829" s="5"/>
      <c r="AB829" s="80">
        <f t="shared" si="396"/>
        <v>1</v>
      </c>
      <c r="AC829" s="642"/>
      <c r="AD829" s="7"/>
      <c r="AE829" s="7"/>
      <c r="AF829" s="7"/>
      <c r="AG829" s="7"/>
      <c r="AH829" s="7" t="s">
        <v>1317</v>
      </c>
      <c r="AI829" s="7"/>
      <c r="AJ829" s="7" t="s">
        <v>1317</v>
      </c>
      <c r="AK829" s="7"/>
      <c r="AL829" s="7"/>
      <c r="AM829" s="7"/>
      <c r="AN829" s="7"/>
      <c r="AO829" s="7"/>
      <c r="AP829" s="7"/>
      <c r="AQ829" s="7"/>
      <c r="AR829" s="7"/>
      <c r="AS829" s="7"/>
      <c r="AT829" s="7"/>
      <c r="AU829" s="7"/>
      <c r="AV829" s="55"/>
      <c r="AW829" s="7"/>
      <c r="AX829" s="7"/>
      <c r="AY829" s="7"/>
      <c r="AZ829" s="7"/>
      <c r="BA829" s="7"/>
      <c r="BB829" s="7"/>
      <c r="BC829" s="7"/>
      <c r="BD829" s="7"/>
      <c r="BE829" s="7"/>
      <c r="BF829" s="7"/>
      <c r="BG829" s="7"/>
      <c r="BH829" s="7"/>
      <c r="BI829" s="7"/>
      <c r="BJ829" s="7"/>
      <c r="BK829" s="7"/>
      <c r="BL829" s="781">
        <v>2</v>
      </c>
      <c r="BM829" s="221">
        <v>2</v>
      </c>
      <c r="BN829" s="221">
        <v>2</v>
      </c>
      <c r="BO829" s="221">
        <v>2</v>
      </c>
      <c r="BP829" s="221">
        <v>2</v>
      </c>
      <c r="BQ829" s="221">
        <v>2</v>
      </c>
      <c r="BR829" s="798">
        <v>2</v>
      </c>
      <c r="BS829" s="226">
        <v>2</v>
      </c>
      <c r="BT829" s="221">
        <v>2</v>
      </c>
      <c r="BU829" s="221">
        <v>2</v>
      </c>
      <c r="BV829" s="221">
        <v>2</v>
      </c>
      <c r="BW829" s="798">
        <v>2</v>
      </c>
      <c r="BX829" s="221">
        <v>2</v>
      </c>
      <c r="BY829" s="798">
        <v>2</v>
      </c>
      <c r="BZ829" s="798">
        <v>2</v>
      </c>
      <c r="CA829" s="221">
        <v>2</v>
      </c>
      <c r="CB829" s="221">
        <v>1</v>
      </c>
      <c r="CC829" s="221">
        <v>2</v>
      </c>
      <c r="CD829" s="337">
        <v>2</v>
      </c>
      <c r="CE829" s="221">
        <v>2</v>
      </c>
      <c r="CF829" s="221">
        <v>2</v>
      </c>
      <c r="CG829" s="221">
        <v>2</v>
      </c>
      <c r="CH829" s="221">
        <v>2</v>
      </c>
      <c r="CI829" s="221">
        <v>2</v>
      </c>
      <c r="CJ829" s="337">
        <v>2</v>
      </c>
      <c r="CK829" s="221">
        <v>2</v>
      </c>
      <c r="CL829" s="222">
        <f t="shared" si="386"/>
        <v>25</v>
      </c>
      <c r="CM829" s="237">
        <f t="shared" si="387"/>
        <v>0.96153846153846156</v>
      </c>
      <c r="CN829" s="222">
        <f t="shared" si="388"/>
        <v>1</v>
      </c>
      <c r="CO829" s="237">
        <f t="shared" si="389"/>
        <v>3.8461538461538464E-2</v>
      </c>
      <c r="CP829" s="222">
        <f t="shared" si="390"/>
        <v>0</v>
      </c>
      <c r="CQ829" s="237">
        <f t="shared" si="391"/>
        <v>0</v>
      </c>
      <c r="CR829" s="222">
        <f t="shared" si="392"/>
        <v>0</v>
      </c>
      <c r="CS829" s="237">
        <f t="shared" si="393"/>
        <v>0</v>
      </c>
      <c r="CT829" s="223">
        <f t="shared" si="394"/>
        <v>1.9615384615384615</v>
      </c>
      <c r="CU829" s="223" t="str">
        <f t="shared" si="395"/>
        <v>Đạt mục tiêu</v>
      </c>
      <c r="CV829" s="5"/>
    </row>
    <row r="830" spans="1:100" s="1" customFormat="1" ht="62">
      <c r="A830" s="1036"/>
      <c r="B830" s="1024"/>
      <c r="C830" s="1033"/>
      <c r="D830" s="1024"/>
      <c r="E830" s="1033"/>
      <c r="F830" s="1024"/>
      <c r="G830" s="51" t="s">
        <v>2748</v>
      </c>
      <c r="H830" s="51"/>
      <c r="I830" s="697" t="s">
        <v>2918</v>
      </c>
      <c r="J830" s="38"/>
      <c r="K830" s="484"/>
      <c r="L830" s="221" t="s">
        <v>32</v>
      </c>
      <c r="M830" s="212" t="s">
        <v>31</v>
      </c>
      <c r="N830" s="215" t="s">
        <v>9</v>
      </c>
      <c r="O830" s="221" t="s">
        <v>29</v>
      </c>
      <c r="P830" s="221" t="s">
        <v>24</v>
      </c>
      <c r="Q830" s="5"/>
      <c r="R830" s="5"/>
      <c r="S830" s="5"/>
      <c r="T830" s="5"/>
      <c r="U830" s="6"/>
      <c r="V830" s="5" t="s">
        <v>24</v>
      </c>
      <c r="W830" s="5"/>
      <c r="X830" s="5"/>
      <c r="Y830" s="5"/>
      <c r="Z830" s="5"/>
      <c r="AA830" s="5"/>
      <c r="AB830" s="80">
        <f t="shared" si="396"/>
        <v>1</v>
      </c>
      <c r="AC830" s="642"/>
      <c r="AD830" s="7"/>
      <c r="AE830" s="7"/>
      <c r="AF830" s="7"/>
      <c r="AG830" s="7"/>
      <c r="AH830" s="7"/>
      <c r="AI830" s="7"/>
      <c r="AJ830" s="7"/>
      <c r="AK830" s="7"/>
      <c r="AL830" s="7"/>
      <c r="AM830" s="7"/>
      <c r="AN830" s="7"/>
      <c r="AO830" s="7"/>
      <c r="AP830" s="7"/>
      <c r="AQ830" s="7"/>
      <c r="AR830" s="7"/>
      <c r="AS830" s="7"/>
      <c r="AT830" s="7"/>
      <c r="AU830" s="7"/>
      <c r="AV830" s="55"/>
      <c r="AW830" s="7" t="s">
        <v>1317</v>
      </c>
      <c r="AX830" s="7" t="s">
        <v>1317</v>
      </c>
      <c r="AY830" s="7"/>
      <c r="AZ830" s="7"/>
      <c r="BA830" s="7"/>
      <c r="BB830" s="7"/>
      <c r="BC830" s="7"/>
      <c r="BD830" s="7"/>
      <c r="BE830" s="7"/>
      <c r="BF830" s="7"/>
      <c r="BG830" s="7"/>
      <c r="BH830" s="7"/>
      <c r="BI830" s="7"/>
      <c r="BJ830" s="7"/>
      <c r="BK830" s="7"/>
      <c r="BL830" s="781">
        <v>2</v>
      </c>
      <c r="BM830" s="221">
        <v>2</v>
      </c>
      <c r="BN830" s="221">
        <v>2</v>
      </c>
      <c r="BO830" s="221">
        <v>2</v>
      </c>
      <c r="BP830" s="221">
        <v>2</v>
      </c>
      <c r="BQ830" s="221">
        <v>2</v>
      </c>
      <c r="BR830" s="798">
        <v>2</v>
      </c>
      <c r="BS830" s="226">
        <v>2</v>
      </c>
      <c r="BT830" s="221">
        <v>2</v>
      </c>
      <c r="BU830" s="221">
        <v>2</v>
      </c>
      <c r="BV830" s="221">
        <v>2</v>
      </c>
      <c r="BW830" s="798">
        <v>2</v>
      </c>
      <c r="BX830" s="221">
        <v>2</v>
      </c>
      <c r="BY830" s="798">
        <v>2</v>
      </c>
      <c r="BZ830" s="798">
        <v>2</v>
      </c>
      <c r="CA830" s="221">
        <v>2</v>
      </c>
      <c r="CB830" s="221">
        <v>2</v>
      </c>
      <c r="CC830" s="221">
        <v>2</v>
      </c>
      <c r="CD830" s="337">
        <v>2</v>
      </c>
      <c r="CE830" s="221">
        <v>2</v>
      </c>
      <c r="CF830" s="221">
        <v>2</v>
      </c>
      <c r="CG830" s="221">
        <v>2</v>
      </c>
      <c r="CH830" s="221">
        <v>2</v>
      </c>
      <c r="CI830" s="221">
        <v>2</v>
      </c>
      <c r="CJ830" s="337">
        <v>2</v>
      </c>
      <c r="CK830" s="221">
        <v>2</v>
      </c>
      <c r="CL830" s="222">
        <f t="shared" si="386"/>
        <v>26</v>
      </c>
      <c r="CM830" s="237">
        <f t="shared" si="387"/>
        <v>1</v>
      </c>
      <c r="CN830" s="222">
        <f t="shared" si="388"/>
        <v>0</v>
      </c>
      <c r="CO830" s="237">
        <f t="shared" si="389"/>
        <v>0</v>
      </c>
      <c r="CP830" s="222">
        <f t="shared" si="390"/>
        <v>0</v>
      </c>
      <c r="CQ830" s="237">
        <f t="shared" si="391"/>
        <v>0</v>
      </c>
      <c r="CR830" s="222">
        <f t="shared" si="392"/>
        <v>0</v>
      </c>
      <c r="CS830" s="237">
        <f t="shared" si="393"/>
        <v>0</v>
      </c>
      <c r="CT830" s="223">
        <f t="shared" si="394"/>
        <v>2</v>
      </c>
      <c r="CU830" s="223" t="str">
        <f t="shared" si="395"/>
        <v>Đạt mục tiêu</v>
      </c>
      <c r="CV830" s="5"/>
    </row>
    <row r="831" spans="1:100" s="1" customFormat="1" ht="46.5">
      <c r="A831" s="1036"/>
      <c r="B831" s="1024"/>
      <c r="C831" s="1033"/>
      <c r="D831" s="1024"/>
      <c r="E831" s="1033"/>
      <c r="F831" s="1024"/>
      <c r="G831" s="51" t="s">
        <v>3038</v>
      </c>
      <c r="H831" s="51"/>
      <c r="I831" s="592"/>
      <c r="J831" s="38"/>
      <c r="K831" s="484"/>
      <c r="L831" s="221" t="s">
        <v>32</v>
      </c>
      <c r="M831" s="212" t="s">
        <v>31</v>
      </c>
      <c r="N831" s="215" t="s">
        <v>9</v>
      </c>
      <c r="O831" s="221" t="s">
        <v>29</v>
      </c>
      <c r="P831" s="221" t="s">
        <v>24</v>
      </c>
      <c r="Q831" s="5"/>
      <c r="R831" s="5"/>
      <c r="S831" s="5"/>
      <c r="T831" s="5"/>
      <c r="U831" s="6"/>
      <c r="V831" s="5"/>
      <c r="W831" s="5"/>
      <c r="X831" s="5"/>
      <c r="Y831" s="5"/>
      <c r="Z831" s="5" t="s">
        <v>24</v>
      </c>
      <c r="AA831" s="5"/>
      <c r="AB831" s="80">
        <f t="shared" si="396"/>
        <v>1</v>
      </c>
      <c r="AC831" s="642"/>
      <c r="AD831" s="7"/>
      <c r="AE831" s="7"/>
      <c r="AF831" s="7"/>
      <c r="AG831" s="7"/>
      <c r="AH831" s="7"/>
      <c r="AI831" s="7"/>
      <c r="AJ831" s="7"/>
      <c r="AK831" s="7"/>
      <c r="AL831" s="7"/>
      <c r="AM831" s="7"/>
      <c r="AN831" s="7"/>
      <c r="AO831" s="7"/>
      <c r="AP831" s="7"/>
      <c r="AQ831" s="7"/>
      <c r="AR831" s="7"/>
      <c r="AS831" s="7"/>
      <c r="AT831" s="7"/>
      <c r="AU831" s="7"/>
      <c r="AV831" s="55"/>
      <c r="AW831" s="7"/>
      <c r="AX831" s="7"/>
      <c r="AY831" s="7"/>
      <c r="AZ831" s="7"/>
      <c r="BA831" s="7"/>
      <c r="BB831" s="7"/>
      <c r="BC831" s="7"/>
      <c r="BD831" s="7"/>
      <c r="BE831" s="7"/>
      <c r="BF831" s="7"/>
      <c r="BG831" s="7"/>
      <c r="BH831" s="7" t="s">
        <v>1317</v>
      </c>
      <c r="BI831" s="7"/>
      <c r="BJ831" s="7"/>
      <c r="BK831" s="7"/>
      <c r="BL831" s="781">
        <v>2</v>
      </c>
      <c r="BM831" s="221">
        <v>2</v>
      </c>
      <c r="BN831" s="221">
        <v>1</v>
      </c>
      <c r="BO831" s="221">
        <v>2</v>
      </c>
      <c r="BP831" s="221">
        <v>2</v>
      </c>
      <c r="BQ831" s="221">
        <v>2</v>
      </c>
      <c r="BR831" s="798">
        <v>2</v>
      </c>
      <c r="BS831" s="226">
        <v>1</v>
      </c>
      <c r="BT831" s="221">
        <v>2</v>
      </c>
      <c r="BU831" s="221">
        <v>2</v>
      </c>
      <c r="BV831" s="221">
        <v>2</v>
      </c>
      <c r="BW831" s="798">
        <v>2</v>
      </c>
      <c r="BX831" s="221">
        <v>2</v>
      </c>
      <c r="BY831" s="798">
        <v>2</v>
      </c>
      <c r="BZ831" s="798">
        <v>2</v>
      </c>
      <c r="CA831" s="221">
        <v>2</v>
      </c>
      <c r="CB831" s="221">
        <v>2</v>
      </c>
      <c r="CC831" s="221">
        <v>2</v>
      </c>
      <c r="CD831" s="337">
        <v>1</v>
      </c>
      <c r="CE831" s="221">
        <v>2</v>
      </c>
      <c r="CF831" s="221">
        <v>2</v>
      </c>
      <c r="CG831" s="221">
        <v>1</v>
      </c>
      <c r="CH831" s="221">
        <v>2</v>
      </c>
      <c r="CI831" s="221">
        <v>2</v>
      </c>
      <c r="CJ831" s="337">
        <v>2</v>
      </c>
      <c r="CK831" s="221">
        <v>2</v>
      </c>
      <c r="CL831" s="222">
        <f t="shared" si="386"/>
        <v>22</v>
      </c>
      <c r="CM831" s="237">
        <f t="shared" si="387"/>
        <v>0.84615384615384615</v>
      </c>
      <c r="CN831" s="222">
        <f t="shared" si="388"/>
        <v>4</v>
      </c>
      <c r="CO831" s="237">
        <f t="shared" si="389"/>
        <v>0.15384615384615385</v>
      </c>
      <c r="CP831" s="222">
        <f t="shared" si="390"/>
        <v>0</v>
      </c>
      <c r="CQ831" s="237">
        <f t="shared" si="391"/>
        <v>0</v>
      </c>
      <c r="CR831" s="222">
        <f t="shared" si="392"/>
        <v>0</v>
      </c>
      <c r="CS831" s="237">
        <f t="shared" si="393"/>
        <v>0</v>
      </c>
      <c r="CT831" s="223">
        <f t="shared" si="394"/>
        <v>1.8461538461538463</v>
      </c>
      <c r="CU831" s="223" t="str">
        <f t="shared" si="395"/>
        <v>Đạt mục tiêu</v>
      </c>
      <c r="CV831" s="5"/>
    </row>
    <row r="832" spans="1:100" s="1" customFormat="1" ht="46.5">
      <c r="A832" s="1036"/>
      <c r="B832" s="1024"/>
      <c r="C832" s="1033"/>
      <c r="D832" s="1024"/>
      <c r="E832" s="1033"/>
      <c r="F832" s="1024"/>
      <c r="G832" s="51" t="s">
        <v>2766</v>
      </c>
      <c r="H832" s="51"/>
      <c r="I832" s="442"/>
      <c r="J832" s="38"/>
      <c r="K832" s="484"/>
      <c r="L832" s="5" t="s">
        <v>32</v>
      </c>
      <c r="M832" s="212" t="s">
        <v>31</v>
      </c>
      <c r="N832" s="215" t="s">
        <v>9</v>
      </c>
      <c r="O832" s="221" t="s">
        <v>29</v>
      </c>
      <c r="P832" s="221" t="s">
        <v>24</v>
      </c>
      <c r="Q832" s="5"/>
      <c r="R832" s="5"/>
      <c r="S832" s="5"/>
      <c r="T832" s="5"/>
      <c r="U832" s="195"/>
      <c r="V832" s="5"/>
      <c r="W832" s="5" t="s">
        <v>24</v>
      </c>
      <c r="X832" s="5"/>
      <c r="Y832" s="5"/>
      <c r="Z832" s="5"/>
      <c r="AA832" s="5"/>
      <c r="AB832" s="80">
        <f t="shared" si="396"/>
        <v>1</v>
      </c>
      <c r="AC832" s="642"/>
      <c r="AD832" s="7"/>
      <c r="AE832" s="7"/>
      <c r="AF832" s="7"/>
      <c r="AG832" s="7"/>
      <c r="AH832" s="7"/>
      <c r="AI832" s="7"/>
      <c r="AJ832" s="7"/>
      <c r="AK832" s="7"/>
      <c r="AL832" s="7"/>
      <c r="AM832" s="7"/>
      <c r="AN832" s="7"/>
      <c r="AO832" s="7"/>
      <c r="AP832" s="7"/>
      <c r="AQ832" s="7"/>
      <c r="AR832" s="7"/>
      <c r="AS832" s="7" t="s">
        <v>1317</v>
      </c>
      <c r="AT832" s="7"/>
      <c r="AU832" s="7" t="s">
        <v>1317</v>
      </c>
      <c r="AV832" s="55"/>
      <c r="AW832" s="7"/>
      <c r="AX832" s="7"/>
      <c r="AY832" s="17" t="s">
        <v>1317</v>
      </c>
      <c r="AZ832" s="17" t="s">
        <v>1317</v>
      </c>
      <c r="BA832" s="7"/>
      <c r="BB832" s="7"/>
      <c r="BC832" s="7"/>
      <c r="BD832" s="7"/>
      <c r="BE832" s="7"/>
      <c r="BF832" s="7"/>
      <c r="BG832" s="7"/>
      <c r="BH832" s="7"/>
      <c r="BI832" s="7"/>
      <c r="BJ832" s="7"/>
      <c r="BK832" s="7"/>
      <c r="BL832" s="781">
        <v>2</v>
      </c>
      <c r="BM832" s="221">
        <v>2</v>
      </c>
      <c r="BN832" s="221">
        <v>2</v>
      </c>
      <c r="BO832" s="221">
        <v>2</v>
      </c>
      <c r="BP832" s="221">
        <v>2</v>
      </c>
      <c r="BQ832" s="221">
        <v>2</v>
      </c>
      <c r="BR832" s="798">
        <v>2</v>
      </c>
      <c r="BS832" s="226">
        <v>2</v>
      </c>
      <c r="BT832" s="221">
        <v>2</v>
      </c>
      <c r="BU832" s="221">
        <v>2</v>
      </c>
      <c r="BV832" s="221">
        <v>2</v>
      </c>
      <c r="BW832" s="798">
        <v>2</v>
      </c>
      <c r="BX832" s="221">
        <v>2</v>
      </c>
      <c r="BY832" s="798">
        <v>2</v>
      </c>
      <c r="BZ832" s="798">
        <v>1</v>
      </c>
      <c r="CA832" s="221">
        <v>2</v>
      </c>
      <c r="CB832" s="221">
        <v>2</v>
      </c>
      <c r="CC832" s="221">
        <v>2</v>
      </c>
      <c r="CD832" s="337">
        <v>2</v>
      </c>
      <c r="CE832" s="221">
        <v>2</v>
      </c>
      <c r="CF832" s="221">
        <v>2</v>
      </c>
      <c r="CG832" s="221">
        <v>2</v>
      </c>
      <c r="CH832" s="221">
        <v>2</v>
      </c>
      <c r="CI832" s="221">
        <v>2</v>
      </c>
      <c r="CJ832" s="337">
        <v>2</v>
      </c>
      <c r="CK832" s="221">
        <v>2</v>
      </c>
      <c r="CL832" s="222">
        <f t="shared" si="386"/>
        <v>25</v>
      </c>
      <c r="CM832" s="237">
        <f t="shared" si="387"/>
        <v>0.96153846153846156</v>
      </c>
      <c r="CN832" s="222">
        <f t="shared" si="388"/>
        <v>1</v>
      </c>
      <c r="CO832" s="237">
        <f t="shared" si="389"/>
        <v>3.8461538461538464E-2</v>
      </c>
      <c r="CP832" s="222">
        <f t="shared" si="390"/>
        <v>0</v>
      </c>
      <c r="CQ832" s="237">
        <f t="shared" si="391"/>
        <v>0</v>
      </c>
      <c r="CR832" s="222">
        <f t="shared" si="392"/>
        <v>0</v>
      </c>
      <c r="CS832" s="237">
        <f t="shared" si="393"/>
        <v>0</v>
      </c>
      <c r="CT832" s="223">
        <f t="shared" si="394"/>
        <v>1.9615384615384615</v>
      </c>
      <c r="CU832" s="223" t="str">
        <f t="shared" si="395"/>
        <v>Đạt mục tiêu</v>
      </c>
      <c r="CV832" s="5"/>
    </row>
    <row r="833" spans="1:100" s="1" customFormat="1" ht="62">
      <c r="A833" s="1036"/>
      <c r="B833" s="1024"/>
      <c r="C833" s="1033"/>
      <c r="D833" s="1024"/>
      <c r="E833" s="1033"/>
      <c r="F833" s="1024"/>
      <c r="G833" s="217" t="s">
        <v>1127</v>
      </c>
      <c r="H833" s="286"/>
      <c r="I833" s="442"/>
      <c r="J833" s="38"/>
      <c r="K833" s="484"/>
      <c r="L833" s="227" t="s">
        <v>32</v>
      </c>
      <c r="M833" s="212" t="s">
        <v>31</v>
      </c>
      <c r="N833" s="215" t="s">
        <v>9</v>
      </c>
      <c r="O833" s="221" t="s">
        <v>29</v>
      </c>
      <c r="P833" s="221" t="s">
        <v>24</v>
      </c>
      <c r="Q833" s="5" t="s">
        <v>24</v>
      </c>
      <c r="R833" s="5"/>
      <c r="S833" s="5"/>
      <c r="T833" s="5"/>
      <c r="U833" s="6"/>
      <c r="V833" s="5"/>
      <c r="W833" s="5"/>
      <c r="X833" s="5"/>
      <c r="Y833" s="5"/>
      <c r="Z833" s="5"/>
      <c r="AA833" s="5"/>
      <c r="AB833" s="80">
        <f t="shared" si="396"/>
        <v>1</v>
      </c>
      <c r="AC833" s="565" t="s">
        <v>1317</v>
      </c>
      <c r="AD833" s="5"/>
      <c r="AE833" s="5"/>
      <c r="AF833" s="5" t="s">
        <v>1317</v>
      </c>
      <c r="AG833" s="7"/>
      <c r="AH833" s="7"/>
      <c r="AI833" s="7"/>
      <c r="AJ833" s="7"/>
      <c r="AK833" s="7"/>
      <c r="AL833" s="7"/>
      <c r="AM833" s="7"/>
      <c r="AN833" s="7"/>
      <c r="AO833" s="7"/>
      <c r="AP833" s="7"/>
      <c r="AQ833" s="7"/>
      <c r="AR833" s="7"/>
      <c r="AS833" s="7"/>
      <c r="AT833" s="7"/>
      <c r="AU833" s="7"/>
      <c r="AV833" s="55"/>
      <c r="AW833" s="7"/>
      <c r="AX833" s="7"/>
      <c r="AY833" s="7"/>
      <c r="AZ833" s="7"/>
      <c r="BA833" s="7"/>
      <c r="BB833" s="7"/>
      <c r="BC833" s="7"/>
      <c r="BD833" s="7"/>
      <c r="BE833" s="7"/>
      <c r="BF833" s="7"/>
      <c r="BG833" s="7"/>
      <c r="BH833" s="7"/>
      <c r="BI833" s="7"/>
      <c r="BJ833" s="7"/>
      <c r="BK833" s="7"/>
      <c r="BL833" s="781">
        <v>2</v>
      </c>
      <c r="BM833" s="221">
        <v>2</v>
      </c>
      <c r="BN833" s="221">
        <v>2</v>
      </c>
      <c r="BO833" s="221">
        <v>2</v>
      </c>
      <c r="BP833" s="221">
        <v>2</v>
      </c>
      <c r="BQ833" s="221">
        <v>2</v>
      </c>
      <c r="BR833" s="798">
        <v>1</v>
      </c>
      <c r="BS833" s="226">
        <v>2</v>
      </c>
      <c r="BT833" s="221">
        <v>2</v>
      </c>
      <c r="BU833" s="221">
        <v>2</v>
      </c>
      <c r="BV833" s="221">
        <v>2</v>
      </c>
      <c r="BW833" s="798">
        <v>2</v>
      </c>
      <c r="BX833" s="221">
        <v>2</v>
      </c>
      <c r="BY833" s="798">
        <v>2</v>
      </c>
      <c r="BZ833" s="798">
        <v>2</v>
      </c>
      <c r="CA833" s="221">
        <v>2</v>
      </c>
      <c r="CB833" s="221">
        <v>2</v>
      </c>
      <c r="CC833" s="221">
        <v>2</v>
      </c>
      <c r="CD833" s="337">
        <v>2</v>
      </c>
      <c r="CE833" s="221">
        <v>2</v>
      </c>
      <c r="CF833" s="221">
        <v>2</v>
      </c>
      <c r="CG833" s="221">
        <v>2</v>
      </c>
      <c r="CH833" s="221">
        <v>1</v>
      </c>
      <c r="CI833" s="221">
        <v>2</v>
      </c>
      <c r="CJ833" s="337">
        <v>2</v>
      </c>
      <c r="CK833" s="221">
        <v>2</v>
      </c>
      <c r="CL833" s="222">
        <f t="shared" si="386"/>
        <v>24</v>
      </c>
      <c r="CM833" s="237">
        <f t="shared" si="387"/>
        <v>0.92307692307692313</v>
      </c>
      <c r="CN833" s="222">
        <f t="shared" si="388"/>
        <v>2</v>
      </c>
      <c r="CO833" s="237">
        <f t="shared" si="389"/>
        <v>7.6923076923076927E-2</v>
      </c>
      <c r="CP833" s="222">
        <f t="shared" si="390"/>
        <v>0</v>
      </c>
      <c r="CQ833" s="237">
        <f t="shared" si="391"/>
        <v>0</v>
      </c>
      <c r="CR833" s="222">
        <f t="shared" si="392"/>
        <v>0</v>
      </c>
      <c r="CS833" s="237">
        <f t="shared" si="393"/>
        <v>0</v>
      </c>
      <c r="CT833" s="223">
        <f t="shared" si="394"/>
        <v>1.9230769230769231</v>
      </c>
      <c r="CU833" s="223" t="str">
        <f t="shared" si="395"/>
        <v>Đạt mục tiêu</v>
      </c>
      <c r="CV833" s="5"/>
    </row>
    <row r="834" spans="1:100" s="1" customFormat="1" ht="46.5">
      <c r="A834" s="1036"/>
      <c r="B834" s="1024"/>
      <c r="C834" s="1033"/>
      <c r="D834" s="1024"/>
      <c r="E834" s="1033"/>
      <c r="F834" s="1024"/>
      <c r="G834" s="217" t="s">
        <v>1119</v>
      </c>
      <c r="H834" s="51"/>
      <c r="I834" s="592"/>
      <c r="J834" s="38"/>
      <c r="K834" s="484"/>
      <c r="L834" s="5" t="s">
        <v>32</v>
      </c>
      <c r="M834" s="212" t="s">
        <v>31</v>
      </c>
      <c r="N834" s="215" t="s">
        <v>9</v>
      </c>
      <c r="O834" s="221" t="s">
        <v>29</v>
      </c>
      <c r="P834" s="221" t="s">
        <v>24</v>
      </c>
      <c r="Q834" s="5"/>
      <c r="R834" s="5" t="s">
        <v>24</v>
      </c>
      <c r="S834" s="5"/>
      <c r="T834" s="5"/>
      <c r="U834" s="6"/>
      <c r="V834" s="5"/>
      <c r="W834" s="5"/>
      <c r="X834" s="5"/>
      <c r="Y834" s="5"/>
      <c r="Z834" s="5"/>
      <c r="AA834" s="5"/>
      <c r="AB834" s="80">
        <f t="shared" si="396"/>
        <v>1</v>
      </c>
      <c r="AC834" s="642"/>
      <c r="AD834" s="7"/>
      <c r="AE834" s="7"/>
      <c r="AF834" s="7"/>
      <c r="AG834" s="7" t="s">
        <v>1317</v>
      </c>
      <c r="AH834" s="7"/>
      <c r="AI834" s="7"/>
      <c r="AJ834" s="7"/>
      <c r="AK834" s="7"/>
      <c r="AL834" s="7"/>
      <c r="AM834" s="7"/>
      <c r="AN834" s="7"/>
      <c r="AO834" s="7"/>
      <c r="AP834" s="7"/>
      <c r="AQ834" s="7"/>
      <c r="AR834" s="7"/>
      <c r="AS834" s="7"/>
      <c r="AT834" s="7"/>
      <c r="AU834" s="7"/>
      <c r="AV834" s="55"/>
      <c r="AW834" s="7"/>
      <c r="AX834" s="7"/>
      <c r="AY834" s="7"/>
      <c r="AZ834" s="7"/>
      <c r="BA834" s="7"/>
      <c r="BB834" s="7"/>
      <c r="BC834" s="7"/>
      <c r="BD834" s="7"/>
      <c r="BE834" s="7"/>
      <c r="BF834" s="7"/>
      <c r="BG834" s="7"/>
      <c r="BH834" s="7"/>
      <c r="BI834" s="7"/>
      <c r="BJ834" s="7"/>
      <c r="BK834" s="7"/>
      <c r="BL834" s="781">
        <v>2</v>
      </c>
      <c r="BM834" s="221">
        <v>2</v>
      </c>
      <c r="BN834" s="221">
        <v>2</v>
      </c>
      <c r="BO834" s="221">
        <v>2</v>
      </c>
      <c r="BP834" s="221">
        <v>2</v>
      </c>
      <c r="BQ834" s="221">
        <v>2</v>
      </c>
      <c r="BR834" s="798">
        <v>2</v>
      </c>
      <c r="BS834" s="226">
        <v>2</v>
      </c>
      <c r="BT834" s="221">
        <v>2</v>
      </c>
      <c r="BU834" s="221">
        <v>2</v>
      </c>
      <c r="BV834" s="221">
        <v>2</v>
      </c>
      <c r="BW834" s="798">
        <v>2</v>
      </c>
      <c r="BX834" s="221">
        <v>2</v>
      </c>
      <c r="BY834" s="798">
        <v>2</v>
      </c>
      <c r="BZ834" s="798">
        <v>2</v>
      </c>
      <c r="CA834" s="221">
        <v>2</v>
      </c>
      <c r="CB834" s="221">
        <v>2</v>
      </c>
      <c r="CC834" s="221">
        <v>2</v>
      </c>
      <c r="CD834" s="337">
        <v>1</v>
      </c>
      <c r="CE834" s="221">
        <v>2</v>
      </c>
      <c r="CF834" s="221">
        <v>2</v>
      </c>
      <c r="CG834" s="221">
        <v>2</v>
      </c>
      <c r="CH834" s="221">
        <v>2</v>
      </c>
      <c r="CI834" s="221">
        <v>2</v>
      </c>
      <c r="CJ834" s="337">
        <v>2</v>
      </c>
      <c r="CK834" s="221">
        <v>2</v>
      </c>
      <c r="CL834" s="222">
        <f t="shared" si="386"/>
        <v>25</v>
      </c>
      <c r="CM834" s="237">
        <f t="shared" si="387"/>
        <v>0.96153846153846156</v>
      </c>
      <c r="CN834" s="222">
        <f t="shared" si="388"/>
        <v>1</v>
      </c>
      <c r="CO834" s="237">
        <f t="shared" si="389"/>
        <v>3.8461538461538464E-2</v>
      </c>
      <c r="CP834" s="222">
        <f t="shared" si="390"/>
        <v>0</v>
      </c>
      <c r="CQ834" s="237">
        <f t="shared" si="391"/>
        <v>0</v>
      </c>
      <c r="CR834" s="222">
        <f t="shared" si="392"/>
        <v>0</v>
      </c>
      <c r="CS834" s="237">
        <f t="shared" si="393"/>
        <v>0</v>
      </c>
      <c r="CT834" s="223">
        <f t="shared" si="394"/>
        <v>1.9615384615384615</v>
      </c>
      <c r="CU834" s="223" t="str">
        <f t="shared" si="395"/>
        <v>Đạt mục tiêu</v>
      </c>
      <c r="CV834" s="5"/>
    </row>
    <row r="835" spans="1:100" s="1" customFormat="1" ht="108.5">
      <c r="A835" s="227">
        <v>236</v>
      </c>
      <c r="B835" s="217" t="s">
        <v>1715</v>
      </c>
      <c r="C835" s="215" t="s">
        <v>26</v>
      </c>
      <c r="D835" s="217" t="s">
        <v>1715</v>
      </c>
      <c r="E835" s="212"/>
      <c r="F835" s="217" t="s">
        <v>1715</v>
      </c>
      <c r="G835" s="51" t="s">
        <v>1714</v>
      </c>
      <c r="H835" s="51"/>
      <c r="I835" s="592"/>
      <c r="J835" s="38"/>
      <c r="K835" s="468" t="s">
        <v>1716</v>
      </c>
      <c r="L835" s="5" t="s">
        <v>32</v>
      </c>
      <c r="M835" s="212" t="s">
        <v>31</v>
      </c>
      <c r="N835" s="215" t="s">
        <v>9</v>
      </c>
      <c r="O835" s="221" t="s">
        <v>29</v>
      </c>
      <c r="P835" s="221" t="s">
        <v>24</v>
      </c>
      <c r="Q835" s="5" t="s">
        <v>24</v>
      </c>
      <c r="R835" s="5"/>
      <c r="S835" s="5"/>
      <c r="T835" s="5"/>
      <c r="U835" s="6"/>
      <c r="V835" s="5" t="s">
        <v>24</v>
      </c>
      <c r="W835" s="5"/>
      <c r="X835" s="5"/>
      <c r="Y835" s="5"/>
      <c r="Z835" s="5"/>
      <c r="AA835" s="5"/>
      <c r="AB835" s="80">
        <f t="shared" si="396"/>
        <v>2</v>
      </c>
      <c r="AC835" s="565"/>
      <c r="AD835" s="5"/>
      <c r="AE835" s="5"/>
      <c r="AF835" s="5" t="s">
        <v>1183</v>
      </c>
      <c r="AG835" s="7"/>
      <c r="AH835" s="7"/>
      <c r="AI835" s="7"/>
      <c r="AJ835" s="7"/>
      <c r="AK835" s="7"/>
      <c r="AL835" s="7"/>
      <c r="AM835" s="7"/>
      <c r="AN835" s="7"/>
      <c r="AO835" s="7"/>
      <c r="AP835" s="7"/>
      <c r="AQ835" s="7"/>
      <c r="AR835" s="7"/>
      <c r="AS835" s="7"/>
      <c r="AT835" s="7"/>
      <c r="AU835" s="7"/>
      <c r="AV835" s="55"/>
      <c r="AW835" s="7"/>
      <c r="AX835" s="7"/>
      <c r="AY835" s="7"/>
      <c r="AZ835" s="7"/>
      <c r="BA835" s="7"/>
      <c r="BB835" s="7"/>
      <c r="BC835" s="7"/>
      <c r="BD835" s="7"/>
      <c r="BE835" s="7"/>
      <c r="BF835" s="7"/>
      <c r="BG835" s="7"/>
      <c r="BH835" s="7"/>
      <c r="BI835" s="7"/>
      <c r="BJ835" s="7"/>
      <c r="BK835" s="7"/>
      <c r="BL835" s="781">
        <v>2</v>
      </c>
      <c r="BM835" s="221">
        <v>2</v>
      </c>
      <c r="BN835" s="221">
        <v>2</v>
      </c>
      <c r="BO835" s="221">
        <v>2</v>
      </c>
      <c r="BP835" s="221">
        <v>2</v>
      </c>
      <c r="BQ835" s="221">
        <v>2</v>
      </c>
      <c r="BR835" s="798">
        <v>2</v>
      </c>
      <c r="BS835" s="226">
        <v>2</v>
      </c>
      <c r="BT835" s="221">
        <v>2</v>
      </c>
      <c r="BU835" s="221">
        <v>2</v>
      </c>
      <c r="BV835" s="221">
        <v>2</v>
      </c>
      <c r="BW835" s="798">
        <v>2</v>
      </c>
      <c r="BX835" s="221">
        <v>2</v>
      </c>
      <c r="BY835" s="798">
        <v>2</v>
      </c>
      <c r="BZ835" s="798">
        <v>2</v>
      </c>
      <c r="CA835" s="221">
        <v>2</v>
      </c>
      <c r="CB835" s="221">
        <v>2</v>
      </c>
      <c r="CC835" s="221">
        <v>2</v>
      </c>
      <c r="CD835" s="337">
        <v>2</v>
      </c>
      <c r="CE835" s="221">
        <v>2</v>
      </c>
      <c r="CF835" s="221">
        <v>2</v>
      </c>
      <c r="CG835" s="221">
        <v>2</v>
      </c>
      <c r="CH835" s="221">
        <v>2</v>
      </c>
      <c r="CI835" s="221">
        <v>2</v>
      </c>
      <c r="CJ835" s="337">
        <v>2</v>
      </c>
      <c r="CK835" s="221">
        <v>2</v>
      </c>
      <c r="CL835" s="222">
        <f t="shared" si="386"/>
        <v>26</v>
      </c>
      <c r="CM835" s="237">
        <f t="shared" si="387"/>
        <v>1</v>
      </c>
      <c r="CN835" s="222">
        <f t="shared" si="388"/>
        <v>0</v>
      </c>
      <c r="CO835" s="237">
        <f t="shared" si="389"/>
        <v>0</v>
      </c>
      <c r="CP835" s="222">
        <f t="shared" si="390"/>
        <v>0</v>
      </c>
      <c r="CQ835" s="237">
        <f t="shared" si="391"/>
        <v>0</v>
      </c>
      <c r="CR835" s="222">
        <f t="shared" si="392"/>
        <v>0</v>
      </c>
      <c r="CS835" s="237">
        <f t="shared" si="393"/>
        <v>0</v>
      </c>
      <c r="CT835" s="223">
        <f t="shared" si="394"/>
        <v>2</v>
      </c>
      <c r="CU835" s="223" t="str">
        <f t="shared" si="395"/>
        <v>Đạt mục tiêu</v>
      </c>
      <c r="CV835" s="5"/>
    </row>
    <row r="836" spans="1:100" s="1" customFormat="1" ht="42.5">
      <c r="A836" s="1036">
        <v>237</v>
      </c>
      <c r="B836" s="1044" t="s">
        <v>2907</v>
      </c>
      <c r="C836" s="1033"/>
      <c r="D836" s="1024" t="s">
        <v>2618</v>
      </c>
      <c r="E836" s="1033" t="s">
        <v>2427</v>
      </c>
      <c r="F836" s="1044" t="s">
        <v>1393</v>
      </c>
      <c r="G836" s="159" t="s">
        <v>2898</v>
      </c>
      <c r="H836" s="159"/>
      <c r="I836" s="697" t="s">
        <v>2465</v>
      </c>
      <c r="J836" s="212"/>
      <c r="K836" s="465"/>
      <c r="L836" s="221" t="s">
        <v>32</v>
      </c>
      <c r="M836" s="212" t="s">
        <v>31</v>
      </c>
      <c r="N836" s="215" t="s">
        <v>9</v>
      </c>
      <c r="O836" s="221" t="s">
        <v>29</v>
      </c>
      <c r="P836" s="221" t="s">
        <v>24</v>
      </c>
      <c r="Q836" s="5"/>
      <c r="R836" s="5"/>
      <c r="S836" s="5" t="s">
        <v>24</v>
      </c>
      <c r="T836" s="5"/>
      <c r="U836" s="6"/>
      <c r="V836" s="5"/>
      <c r="W836" s="5"/>
      <c r="X836" s="5"/>
      <c r="Y836" s="5"/>
      <c r="Z836" s="5"/>
      <c r="AA836" s="5"/>
      <c r="AB836" s="80">
        <f t="shared" si="396"/>
        <v>1</v>
      </c>
      <c r="AC836" s="642"/>
      <c r="AD836" s="7"/>
      <c r="AE836" s="7"/>
      <c r="AF836" s="7"/>
      <c r="AG836" s="7"/>
      <c r="AH836" s="7"/>
      <c r="AI836" s="7"/>
      <c r="AJ836" s="7"/>
      <c r="AK836" s="7"/>
      <c r="AL836" s="7"/>
      <c r="AM836" s="7"/>
      <c r="AN836" s="7"/>
      <c r="AO836" s="7"/>
      <c r="AP836" s="7"/>
      <c r="AQ836" s="7"/>
      <c r="AR836" s="7"/>
      <c r="AS836" s="7"/>
      <c r="AT836" s="7"/>
      <c r="AU836" s="7"/>
      <c r="AV836" s="55"/>
      <c r="AW836" s="7"/>
      <c r="AX836" s="7"/>
      <c r="AY836" s="7"/>
      <c r="AZ836" s="7"/>
      <c r="BA836" s="7"/>
      <c r="BB836" s="7"/>
      <c r="BC836" s="7"/>
      <c r="BD836" s="7"/>
      <c r="BE836" s="7" t="s">
        <v>1316</v>
      </c>
      <c r="BF836" s="7" t="s">
        <v>1316</v>
      </c>
      <c r="BG836" s="7" t="s">
        <v>1316</v>
      </c>
      <c r="BH836" s="7"/>
      <c r="BI836" s="7"/>
      <c r="BJ836" s="7"/>
      <c r="BK836" s="7"/>
      <c r="BL836" s="781">
        <v>2</v>
      </c>
      <c r="BM836" s="221">
        <v>2</v>
      </c>
      <c r="BN836" s="221">
        <v>2</v>
      </c>
      <c r="BO836" s="221">
        <v>2</v>
      </c>
      <c r="BP836" s="221">
        <v>2</v>
      </c>
      <c r="BQ836" s="221">
        <v>2</v>
      </c>
      <c r="BR836" s="798">
        <v>2</v>
      </c>
      <c r="BS836" s="226">
        <v>2</v>
      </c>
      <c r="BT836" s="221">
        <v>2</v>
      </c>
      <c r="BU836" s="221">
        <v>2</v>
      </c>
      <c r="BV836" s="221">
        <v>2</v>
      </c>
      <c r="BW836" s="798">
        <v>2</v>
      </c>
      <c r="BX836" s="221">
        <v>2</v>
      </c>
      <c r="BY836" s="798">
        <v>2</v>
      </c>
      <c r="BZ836" s="798">
        <v>2</v>
      </c>
      <c r="CA836" s="221">
        <v>2</v>
      </c>
      <c r="CB836" s="221">
        <v>2</v>
      </c>
      <c r="CC836" s="221">
        <v>2</v>
      </c>
      <c r="CD836" s="337">
        <v>2</v>
      </c>
      <c r="CE836" s="221">
        <v>2</v>
      </c>
      <c r="CF836" s="221">
        <v>2</v>
      </c>
      <c r="CG836" s="221">
        <v>2</v>
      </c>
      <c r="CH836" s="221">
        <v>2</v>
      </c>
      <c r="CI836" s="221">
        <v>2</v>
      </c>
      <c r="CJ836" s="337">
        <v>2</v>
      </c>
      <c r="CK836" s="221">
        <v>2</v>
      </c>
      <c r="CL836" s="222">
        <f t="shared" si="386"/>
        <v>26</v>
      </c>
      <c r="CM836" s="237">
        <f t="shared" si="387"/>
        <v>1</v>
      </c>
      <c r="CN836" s="222">
        <f t="shared" si="388"/>
        <v>0</v>
      </c>
      <c r="CO836" s="237">
        <f t="shared" si="389"/>
        <v>0</v>
      </c>
      <c r="CP836" s="222">
        <f t="shared" si="390"/>
        <v>0</v>
      </c>
      <c r="CQ836" s="237">
        <f t="shared" si="391"/>
        <v>0</v>
      </c>
      <c r="CR836" s="222">
        <f t="shared" si="392"/>
        <v>0</v>
      </c>
      <c r="CS836" s="237">
        <f t="shared" si="393"/>
        <v>0</v>
      </c>
      <c r="CT836" s="223">
        <f t="shared" si="394"/>
        <v>2</v>
      </c>
      <c r="CU836" s="223" t="str">
        <f t="shared" si="395"/>
        <v>Đạt mục tiêu</v>
      </c>
      <c r="CV836" s="5"/>
    </row>
    <row r="837" spans="1:100" s="1" customFormat="1" ht="42.5">
      <c r="A837" s="1036"/>
      <c r="B837" s="1044"/>
      <c r="C837" s="1033"/>
      <c r="D837" s="1024"/>
      <c r="E837" s="1033"/>
      <c r="F837" s="1044"/>
      <c r="G837" s="217" t="s">
        <v>1128</v>
      </c>
      <c r="H837" s="217"/>
      <c r="I837" s="591"/>
      <c r="J837" s="212"/>
      <c r="K837" s="465"/>
      <c r="L837" s="221" t="s">
        <v>32</v>
      </c>
      <c r="M837" s="212" t="s">
        <v>31</v>
      </c>
      <c r="N837" s="215" t="s">
        <v>9</v>
      </c>
      <c r="O837" s="221"/>
      <c r="P837" s="221"/>
      <c r="Q837" s="5"/>
      <c r="R837" s="5"/>
      <c r="S837" s="5"/>
      <c r="T837" s="5"/>
      <c r="U837" s="6"/>
      <c r="V837" s="5"/>
      <c r="W837" s="5"/>
      <c r="X837" s="5"/>
      <c r="Y837" s="5"/>
      <c r="Z837" s="5"/>
      <c r="AA837" s="5"/>
      <c r="AB837" s="80"/>
      <c r="AC837" s="642"/>
      <c r="AD837" s="7"/>
      <c r="AE837" s="7"/>
      <c r="AF837" s="7"/>
      <c r="AG837" s="7"/>
      <c r="AH837" s="7"/>
      <c r="AI837" s="7"/>
      <c r="AJ837" s="7"/>
      <c r="AK837" s="7"/>
      <c r="AL837" s="7"/>
      <c r="AM837" s="7"/>
      <c r="AN837" s="7"/>
      <c r="AO837" s="7"/>
      <c r="AP837" s="7"/>
      <c r="AQ837" s="7"/>
      <c r="AR837" s="7"/>
      <c r="AS837" s="7"/>
      <c r="AT837" s="7"/>
      <c r="AU837" s="7"/>
      <c r="AV837" s="55"/>
      <c r="AW837" s="7"/>
      <c r="AX837" s="7"/>
      <c r="AY837" s="7"/>
      <c r="AZ837" s="7"/>
      <c r="BA837" s="7"/>
      <c r="BB837" s="7"/>
      <c r="BC837" s="7"/>
      <c r="BD837" s="7"/>
      <c r="BE837" s="7"/>
      <c r="BF837" s="7"/>
      <c r="BG837" s="7"/>
      <c r="BH837" s="7"/>
      <c r="BI837" s="7"/>
      <c r="BJ837" s="7"/>
      <c r="BK837" s="7"/>
      <c r="BL837" s="781">
        <v>2</v>
      </c>
      <c r="BM837" s="221">
        <v>2</v>
      </c>
      <c r="BN837" s="221">
        <v>1</v>
      </c>
      <c r="BO837" s="221">
        <v>2</v>
      </c>
      <c r="BP837" s="221">
        <v>2</v>
      </c>
      <c r="BQ837" s="221">
        <v>2</v>
      </c>
      <c r="BR837" s="798">
        <v>2</v>
      </c>
      <c r="BS837" s="226">
        <v>2</v>
      </c>
      <c r="BT837" s="221">
        <v>2</v>
      </c>
      <c r="BU837" s="221">
        <v>2</v>
      </c>
      <c r="BV837" s="221">
        <v>2</v>
      </c>
      <c r="BW837" s="798">
        <v>2</v>
      </c>
      <c r="BX837" s="221">
        <v>1</v>
      </c>
      <c r="BY837" s="798">
        <v>2</v>
      </c>
      <c r="BZ837" s="798">
        <v>2</v>
      </c>
      <c r="CA837" s="221">
        <v>2</v>
      </c>
      <c r="CB837" s="221">
        <v>2</v>
      </c>
      <c r="CC837" s="221">
        <v>2</v>
      </c>
      <c r="CD837" s="337">
        <v>2</v>
      </c>
      <c r="CE837" s="221">
        <v>2</v>
      </c>
      <c r="CF837" s="221">
        <v>2</v>
      </c>
      <c r="CG837" s="221">
        <v>2</v>
      </c>
      <c r="CH837" s="221">
        <v>2</v>
      </c>
      <c r="CI837" s="221">
        <v>2</v>
      </c>
      <c r="CJ837" s="337">
        <v>2</v>
      </c>
      <c r="CK837" s="221">
        <v>2</v>
      </c>
      <c r="CL837" s="222"/>
      <c r="CM837" s="237"/>
      <c r="CN837" s="222"/>
      <c r="CO837" s="237"/>
      <c r="CP837" s="222"/>
      <c r="CQ837" s="237"/>
      <c r="CR837" s="222"/>
      <c r="CS837" s="237"/>
      <c r="CT837" s="223"/>
      <c r="CU837" s="223"/>
      <c r="CV837" s="5"/>
    </row>
    <row r="838" spans="1:100" s="1" customFormat="1" ht="42.5">
      <c r="A838" s="1036"/>
      <c r="B838" s="1024"/>
      <c r="C838" s="1033"/>
      <c r="D838" s="1024"/>
      <c r="E838" s="1033"/>
      <c r="F838" s="1024"/>
      <c r="G838" s="217" t="s">
        <v>1130</v>
      </c>
      <c r="H838" s="217"/>
      <c r="I838" s="591"/>
      <c r="J838" s="212"/>
      <c r="K838" s="465"/>
      <c r="L838" s="38" t="s">
        <v>32</v>
      </c>
      <c r="M838" s="212" t="s">
        <v>31</v>
      </c>
      <c r="N838" s="215" t="s">
        <v>9</v>
      </c>
      <c r="O838" s="221" t="s">
        <v>29</v>
      </c>
      <c r="P838" s="221" t="s">
        <v>24</v>
      </c>
      <c r="Q838" s="5"/>
      <c r="R838" s="5"/>
      <c r="S838" s="5" t="s">
        <v>24</v>
      </c>
      <c r="T838" s="5"/>
      <c r="U838" s="6"/>
      <c r="V838" s="5"/>
      <c r="W838" s="5"/>
      <c r="X838" s="5"/>
      <c r="Y838" s="5"/>
      <c r="Z838" s="5"/>
      <c r="AA838" s="5"/>
      <c r="AB838" s="80">
        <f t="shared" si="396"/>
        <v>1</v>
      </c>
      <c r="AC838" s="642"/>
      <c r="AD838" s="7"/>
      <c r="AE838" s="7"/>
      <c r="AF838" s="7"/>
      <c r="AG838" s="7"/>
      <c r="AH838" s="7"/>
      <c r="AI838" s="7"/>
      <c r="AJ838" s="7"/>
      <c r="AK838" s="7"/>
      <c r="AL838" s="7" t="s">
        <v>1404</v>
      </c>
      <c r="AM838" s="7"/>
      <c r="AN838" s="7"/>
      <c r="AO838" s="7"/>
      <c r="AP838" s="7"/>
      <c r="AQ838" s="7"/>
      <c r="AR838" s="7"/>
      <c r="AS838" s="7"/>
      <c r="AT838" s="7"/>
      <c r="AU838" s="7"/>
      <c r="AV838" s="55"/>
      <c r="AW838" s="7"/>
      <c r="AX838" s="7"/>
      <c r="AY838" s="7"/>
      <c r="AZ838" s="7"/>
      <c r="BA838" s="7"/>
      <c r="BB838" s="7"/>
      <c r="BC838" s="7"/>
      <c r="BD838" s="7"/>
      <c r="BE838" s="7"/>
      <c r="BF838" s="7"/>
      <c r="BG838" s="7"/>
      <c r="BH838" s="7"/>
      <c r="BI838" s="7"/>
      <c r="BJ838" s="7"/>
      <c r="BK838" s="7"/>
      <c r="BL838" s="781">
        <v>2</v>
      </c>
      <c r="BM838" s="221">
        <v>2</v>
      </c>
      <c r="BN838" s="221">
        <v>2</v>
      </c>
      <c r="BO838" s="221">
        <v>2</v>
      </c>
      <c r="BP838" s="221">
        <v>2</v>
      </c>
      <c r="BQ838" s="221">
        <v>2</v>
      </c>
      <c r="BR838" s="798">
        <v>2</v>
      </c>
      <c r="BS838" s="226">
        <v>2</v>
      </c>
      <c r="BT838" s="221">
        <v>2</v>
      </c>
      <c r="BU838" s="221">
        <v>2</v>
      </c>
      <c r="BV838" s="221">
        <v>2</v>
      </c>
      <c r="BW838" s="798">
        <v>2</v>
      </c>
      <c r="BX838" s="221">
        <v>2</v>
      </c>
      <c r="BY838" s="798">
        <v>2</v>
      </c>
      <c r="BZ838" s="798">
        <v>2</v>
      </c>
      <c r="CA838" s="221">
        <v>2</v>
      </c>
      <c r="CB838" s="221">
        <v>2</v>
      </c>
      <c r="CC838" s="221">
        <v>2</v>
      </c>
      <c r="CD838" s="337">
        <v>2</v>
      </c>
      <c r="CE838" s="221">
        <v>2</v>
      </c>
      <c r="CF838" s="221">
        <v>2</v>
      </c>
      <c r="CG838" s="221">
        <v>2</v>
      </c>
      <c r="CH838" s="221">
        <v>2</v>
      </c>
      <c r="CI838" s="221">
        <v>2</v>
      </c>
      <c r="CJ838" s="337">
        <v>2</v>
      </c>
      <c r="CK838" s="221">
        <v>2</v>
      </c>
      <c r="CL838" s="222">
        <f t="shared" si="386"/>
        <v>26</v>
      </c>
      <c r="CM838" s="237">
        <f t="shared" si="387"/>
        <v>1</v>
      </c>
      <c r="CN838" s="222">
        <f t="shared" si="388"/>
        <v>0</v>
      </c>
      <c r="CO838" s="237">
        <f t="shared" si="389"/>
        <v>0</v>
      </c>
      <c r="CP838" s="222">
        <f t="shared" si="390"/>
        <v>0</v>
      </c>
      <c r="CQ838" s="237">
        <f t="shared" si="391"/>
        <v>0</v>
      </c>
      <c r="CR838" s="222">
        <f t="shared" si="392"/>
        <v>0</v>
      </c>
      <c r="CS838" s="237">
        <f t="shared" si="393"/>
        <v>0</v>
      </c>
      <c r="CT838" s="223">
        <f t="shared" si="394"/>
        <v>2</v>
      </c>
      <c r="CU838" s="223" t="str">
        <f t="shared" si="395"/>
        <v>Đạt mục tiêu</v>
      </c>
      <c r="CV838" s="5"/>
    </row>
    <row r="839" spans="1:100" s="1" customFormat="1" ht="42.5">
      <c r="A839" s="1036"/>
      <c r="B839" s="1024"/>
      <c r="C839" s="1033"/>
      <c r="D839" s="1024"/>
      <c r="E839" s="1033"/>
      <c r="F839" s="1024"/>
      <c r="G839" s="217" t="s">
        <v>1452</v>
      </c>
      <c r="H839" s="286"/>
      <c r="I839" s="591"/>
      <c r="J839" s="212"/>
      <c r="K839" s="465"/>
      <c r="L839" s="5" t="s">
        <v>32</v>
      </c>
      <c r="M839" s="212" t="s">
        <v>31</v>
      </c>
      <c r="N839" s="215" t="s">
        <v>9</v>
      </c>
      <c r="O839" s="221" t="s">
        <v>29</v>
      </c>
      <c r="P839" s="221" t="s">
        <v>24</v>
      </c>
      <c r="Q839" s="5"/>
      <c r="R839" s="5" t="s">
        <v>24</v>
      </c>
      <c r="S839" s="5" t="s">
        <v>24</v>
      </c>
      <c r="T839" s="5"/>
      <c r="U839" s="6"/>
      <c r="V839" s="5"/>
      <c r="W839" s="5"/>
      <c r="X839" s="5"/>
      <c r="Y839" s="5"/>
      <c r="Z839" s="5"/>
      <c r="AA839" s="5"/>
      <c r="AB839" s="80">
        <f t="shared" si="396"/>
        <v>2</v>
      </c>
      <c r="AC839" s="642"/>
      <c r="AD839" s="7"/>
      <c r="AE839" s="7"/>
      <c r="AF839" s="7"/>
      <c r="AG839" s="7"/>
      <c r="AH839" s="7"/>
      <c r="AI839" s="7" t="s">
        <v>1183</v>
      </c>
      <c r="AJ839" s="7"/>
      <c r="AK839" s="7"/>
      <c r="AL839" s="7"/>
      <c r="AM839" s="7"/>
      <c r="AN839" s="7"/>
      <c r="AO839" s="7"/>
      <c r="AP839" s="7"/>
      <c r="AQ839" s="7"/>
      <c r="AR839" s="7"/>
      <c r="AS839" s="7"/>
      <c r="AT839" s="7"/>
      <c r="AU839" s="7"/>
      <c r="AV839" s="55"/>
      <c r="AW839" s="7"/>
      <c r="AX839" s="7"/>
      <c r="AY839" s="7"/>
      <c r="AZ839" s="7"/>
      <c r="BA839" s="7"/>
      <c r="BB839" s="7"/>
      <c r="BC839" s="7"/>
      <c r="BD839" s="7"/>
      <c r="BE839" s="7"/>
      <c r="BF839" s="7"/>
      <c r="BG839" s="7"/>
      <c r="BH839" s="7"/>
      <c r="BI839" s="7"/>
      <c r="BJ839" s="7"/>
      <c r="BK839" s="7"/>
      <c r="BL839" s="781">
        <v>2</v>
      </c>
      <c r="BM839" s="221">
        <v>2</v>
      </c>
      <c r="BN839" s="221">
        <v>2</v>
      </c>
      <c r="BO839" s="221">
        <v>2</v>
      </c>
      <c r="BP839" s="221">
        <v>2</v>
      </c>
      <c r="BQ839" s="221">
        <v>2</v>
      </c>
      <c r="BR839" s="798">
        <v>2</v>
      </c>
      <c r="BS839" s="226">
        <v>2</v>
      </c>
      <c r="BT839" s="221">
        <v>2</v>
      </c>
      <c r="BU839" s="221">
        <v>2</v>
      </c>
      <c r="BV839" s="221">
        <v>2</v>
      </c>
      <c r="BW839" s="798">
        <v>2</v>
      </c>
      <c r="BX839" s="221">
        <v>2</v>
      </c>
      <c r="BY839" s="798">
        <v>2</v>
      </c>
      <c r="BZ839" s="798">
        <v>2</v>
      </c>
      <c r="CA839" s="221">
        <v>2</v>
      </c>
      <c r="CB839" s="221">
        <v>2</v>
      </c>
      <c r="CC839" s="221">
        <v>2</v>
      </c>
      <c r="CD839" s="337">
        <v>2</v>
      </c>
      <c r="CE839" s="221">
        <v>2</v>
      </c>
      <c r="CF839" s="221">
        <v>2</v>
      </c>
      <c r="CG839" s="221">
        <v>2</v>
      </c>
      <c r="CH839" s="221">
        <v>2</v>
      </c>
      <c r="CI839" s="221">
        <v>1</v>
      </c>
      <c r="CJ839" s="337">
        <v>2</v>
      </c>
      <c r="CK839" s="221">
        <v>2</v>
      </c>
      <c r="CL839" s="222">
        <f t="shared" si="386"/>
        <v>25</v>
      </c>
      <c r="CM839" s="237">
        <f t="shared" si="387"/>
        <v>0.96153846153846156</v>
      </c>
      <c r="CN839" s="222">
        <f t="shared" si="388"/>
        <v>1</v>
      </c>
      <c r="CO839" s="237">
        <f t="shared" si="389"/>
        <v>3.8461538461538464E-2</v>
      </c>
      <c r="CP839" s="222">
        <f t="shared" si="390"/>
        <v>0</v>
      </c>
      <c r="CQ839" s="237">
        <f t="shared" si="391"/>
        <v>0</v>
      </c>
      <c r="CR839" s="222">
        <f t="shared" si="392"/>
        <v>0</v>
      </c>
      <c r="CS839" s="237">
        <f t="shared" si="393"/>
        <v>0</v>
      </c>
      <c r="CT839" s="223">
        <f t="shared" si="394"/>
        <v>1.9615384615384615</v>
      </c>
      <c r="CU839" s="223" t="str">
        <f t="shared" si="395"/>
        <v>Đạt mục tiêu</v>
      </c>
      <c r="CV839" s="5"/>
    </row>
    <row r="840" spans="1:100" s="1" customFormat="1" ht="46.5">
      <c r="A840" s="1036"/>
      <c r="B840" s="1056"/>
      <c r="C840" s="1055"/>
      <c r="D840" s="1056"/>
      <c r="E840" s="1055"/>
      <c r="F840" s="1056"/>
      <c r="G840" s="574" t="s">
        <v>2619</v>
      </c>
      <c r="H840" s="220"/>
      <c r="I840" s="442"/>
      <c r="J840" s="212"/>
      <c r="K840" s="465"/>
      <c r="L840" s="227" t="s">
        <v>32</v>
      </c>
      <c r="M840" s="212" t="s">
        <v>31</v>
      </c>
      <c r="N840" s="215" t="s">
        <v>9</v>
      </c>
      <c r="O840" s="221" t="s">
        <v>29</v>
      </c>
      <c r="P840" s="221" t="s">
        <v>24</v>
      </c>
      <c r="Q840" s="5" t="s">
        <v>24</v>
      </c>
      <c r="R840" s="5"/>
      <c r="S840" s="5"/>
      <c r="T840" s="5"/>
      <c r="U840" s="6"/>
      <c r="V840" s="5"/>
      <c r="W840" s="5"/>
      <c r="X840" s="5"/>
      <c r="Y840" s="5"/>
      <c r="Z840" s="5"/>
      <c r="AA840" s="5"/>
      <c r="AB840" s="80">
        <f t="shared" si="396"/>
        <v>1</v>
      </c>
      <c r="AC840" s="653" t="s">
        <v>1404</v>
      </c>
      <c r="AD840" s="5" t="s">
        <v>1404</v>
      </c>
      <c r="AE840" s="5" t="s">
        <v>1404</v>
      </c>
      <c r="AF840" s="5" t="s">
        <v>1404</v>
      </c>
      <c r="AG840" s="7"/>
      <c r="AH840" s="7"/>
      <c r="AI840" s="7"/>
      <c r="AJ840" s="7"/>
      <c r="AK840" s="7"/>
      <c r="AL840" s="7"/>
      <c r="AM840" s="7"/>
      <c r="AN840" s="7"/>
      <c r="AO840" s="7"/>
      <c r="AP840" s="7"/>
      <c r="AQ840" s="7"/>
      <c r="AR840" s="7"/>
      <c r="AS840" s="7"/>
      <c r="AT840" s="7"/>
      <c r="AU840" s="7"/>
      <c r="AV840" s="55"/>
      <c r="AW840" s="7"/>
      <c r="AX840" s="7"/>
      <c r="AY840" s="7"/>
      <c r="AZ840" s="7"/>
      <c r="BA840" s="7"/>
      <c r="BB840" s="7"/>
      <c r="BC840" s="7"/>
      <c r="BD840" s="7"/>
      <c r="BE840" s="7"/>
      <c r="BF840" s="7"/>
      <c r="BG840" s="7"/>
      <c r="BH840" s="7"/>
      <c r="BI840" s="7"/>
      <c r="BJ840" s="7"/>
      <c r="BK840" s="7"/>
      <c r="BL840" s="781">
        <v>2</v>
      </c>
      <c r="BM840" s="221">
        <v>2</v>
      </c>
      <c r="BN840" s="221">
        <v>2</v>
      </c>
      <c r="BO840" s="221">
        <v>2</v>
      </c>
      <c r="BP840" s="221">
        <v>2</v>
      </c>
      <c r="BQ840" s="221">
        <v>2</v>
      </c>
      <c r="BR840" s="798">
        <v>1</v>
      </c>
      <c r="BS840" s="226">
        <v>2</v>
      </c>
      <c r="BT840" s="221">
        <v>2</v>
      </c>
      <c r="BU840" s="221">
        <v>2</v>
      </c>
      <c r="BV840" s="221">
        <v>2</v>
      </c>
      <c r="BW840" s="798">
        <v>2</v>
      </c>
      <c r="BX840" s="221">
        <v>2</v>
      </c>
      <c r="BY840" s="798">
        <v>2</v>
      </c>
      <c r="BZ840" s="798">
        <v>1</v>
      </c>
      <c r="CA840" s="221">
        <v>2</v>
      </c>
      <c r="CB840" s="221">
        <v>2</v>
      </c>
      <c r="CC840" s="221">
        <v>2</v>
      </c>
      <c r="CD840" s="337">
        <v>2</v>
      </c>
      <c r="CE840" s="221">
        <v>2</v>
      </c>
      <c r="CF840" s="221">
        <v>2</v>
      </c>
      <c r="CG840" s="221">
        <v>2</v>
      </c>
      <c r="CH840" s="221">
        <v>2</v>
      </c>
      <c r="CI840" s="221">
        <v>2</v>
      </c>
      <c r="CJ840" s="337">
        <v>2</v>
      </c>
      <c r="CK840" s="221">
        <v>2</v>
      </c>
      <c r="CL840" s="222">
        <f t="shared" si="386"/>
        <v>24</v>
      </c>
      <c r="CM840" s="237">
        <f t="shared" si="387"/>
        <v>0.92307692307692313</v>
      </c>
      <c r="CN840" s="222">
        <f t="shared" si="388"/>
        <v>2</v>
      </c>
      <c r="CO840" s="237">
        <f t="shared" si="389"/>
        <v>7.6923076923076927E-2</v>
      </c>
      <c r="CP840" s="222">
        <f t="shared" si="390"/>
        <v>0</v>
      </c>
      <c r="CQ840" s="237">
        <f t="shared" si="391"/>
        <v>0</v>
      </c>
      <c r="CR840" s="222">
        <f t="shared" si="392"/>
        <v>0</v>
      </c>
      <c r="CS840" s="237">
        <f t="shared" si="393"/>
        <v>0</v>
      </c>
      <c r="CT840" s="223">
        <f t="shared" si="394"/>
        <v>1.9230769230769231</v>
      </c>
      <c r="CU840" s="223" t="str">
        <f t="shared" si="395"/>
        <v>Đạt mục tiêu</v>
      </c>
      <c r="CV840" s="5"/>
    </row>
    <row r="841" spans="1:100" s="1" customFormat="1" ht="46.5">
      <c r="A841" s="1036"/>
      <c r="B841" s="1024"/>
      <c r="C841" s="1033"/>
      <c r="D841" s="1024"/>
      <c r="E841" s="1033"/>
      <c r="F841" s="1199"/>
      <c r="G841" s="220" t="s">
        <v>2931</v>
      </c>
      <c r="H841" s="220"/>
      <c r="I841" s="442"/>
      <c r="J841" s="212"/>
      <c r="K841" s="465"/>
      <c r="L841" s="227" t="s">
        <v>32</v>
      </c>
      <c r="M841" s="212" t="s">
        <v>31</v>
      </c>
      <c r="N841" s="215" t="s">
        <v>9</v>
      </c>
      <c r="O841" s="221"/>
      <c r="P841" s="221"/>
      <c r="Q841" s="5"/>
      <c r="R841" s="5"/>
      <c r="S841" s="5"/>
      <c r="T841" s="5"/>
      <c r="U841" s="6"/>
      <c r="V841" s="5"/>
      <c r="W841" s="5"/>
      <c r="X841" s="5" t="s">
        <v>24</v>
      </c>
      <c r="Y841" s="5"/>
      <c r="Z841" s="5"/>
      <c r="AA841" s="5"/>
      <c r="AB841" s="80">
        <v>1</v>
      </c>
      <c r="AC841" s="654"/>
      <c r="AD841" s="7"/>
      <c r="AE841" s="7"/>
      <c r="AF841" s="7"/>
      <c r="AG841" s="7"/>
      <c r="AH841" s="7"/>
      <c r="AI841" s="7"/>
      <c r="AJ841" s="7"/>
      <c r="AK841" s="7"/>
      <c r="AL841" s="7"/>
      <c r="AM841" s="7"/>
      <c r="AN841" s="7"/>
      <c r="AO841" s="7"/>
      <c r="AP841" s="7"/>
      <c r="AQ841" s="7"/>
      <c r="AR841" s="7"/>
      <c r="AS841" s="7"/>
      <c r="AT841" s="7"/>
      <c r="AU841" s="7"/>
      <c r="AV841" s="55"/>
      <c r="AW841" s="7"/>
      <c r="AX841" s="7"/>
      <c r="AY841" s="7"/>
      <c r="AZ841" s="7"/>
      <c r="BA841" s="7" t="s">
        <v>1183</v>
      </c>
      <c r="BB841" s="7"/>
      <c r="BC841" s="7"/>
      <c r="BD841" s="7"/>
      <c r="BE841" s="7"/>
      <c r="BF841" s="7"/>
      <c r="BG841" s="7"/>
      <c r="BH841" s="7"/>
      <c r="BI841" s="7"/>
      <c r="BJ841" s="7"/>
      <c r="BK841" s="7"/>
      <c r="BL841" s="781">
        <v>2</v>
      </c>
      <c r="BM841" s="221">
        <v>2</v>
      </c>
      <c r="BN841" s="221">
        <v>1</v>
      </c>
      <c r="BO841" s="221">
        <v>2</v>
      </c>
      <c r="BP841" s="221">
        <v>2</v>
      </c>
      <c r="BQ841" s="221">
        <v>2</v>
      </c>
      <c r="BR841" s="798">
        <v>2</v>
      </c>
      <c r="BS841" s="226">
        <v>2</v>
      </c>
      <c r="BT841" s="221">
        <v>2</v>
      </c>
      <c r="BU841" s="221">
        <v>2</v>
      </c>
      <c r="BV841" s="221">
        <v>2</v>
      </c>
      <c r="BW841" s="798">
        <v>1</v>
      </c>
      <c r="BX841" s="221">
        <v>2</v>
      </c>
      <c r="BY841" s="798">
        <v>2</v>
      </c>
      <c r="BZ841" s="798">
        <v>2</v>
      </c>
      <c r="CA841" s="221">
        <v>2</v>
      </c>
      <c r="CB841" s="221">
        <v>2</v>
      </c>
      <c r="CC841" s="221">
        <v>2</v>
      </c>
      <c r="CD841" s="337">
        <v>2</v>
      </c>
      <c r="CE841" s="221">
        <v>2</v>
      </c>
      <c r="CF841" s="221">
        <v>1</v>
      </c>
      <c r="CG841" s="221">
        <v>2</v>
      </c>
      <c r="CH841" s="221">
        <v>1</v>
      </c>
      <c r="CI841" s="221">
        <v>2</v>
      </c>
      <c r="CJ841" s="337">
        <v>2</v>
      </c>
      <c r="CK841" s="221">
        <v>2</v>
      </c>
      <c r="CL841" s="222">
        <f t="shared" si="386"/>
        <v>22</v>
      </c>
      <c r="CM841" s="237">
        <f t="shared" si="387"/>
        <v>0.84615384615384615</v>
      </c>
      <c r="CN841" s="222">
        <f t="shared" si="388"/>
        <v>4</v>
      </c>
      <c r="CO841" s="237">
        <f t="shared" si="389"/>
        <v>0.15384615384615385</v>
      </c>
      <c r="CP841" s="222">
        <f t="shared" si="390"/>
        <v>0</v>
      </c>
      <c r="CQ841" s="237">
        <f t="shared" si="391"/>
        <v>0</v>
      </c>
      <c r="CR841" s="222">
        <f t="shared" si="392"/>
        <v>0</v>
      </c>
      <c r="CS841" s="237">
        <f t="shared" si="393"/>
        <v>0</v>
      </c>
      <c r="CT841" s="223">
        <f t="shared" si="394"/>
        <v>1.8461538461538463</v>
      </c>
      <c r="CU841" s="223" t="str">
        <f t="shared" si="395"/>
        <v>Đạt mục tiêu</v>
      </c>
      <c r="CV841" s="5"/>
    </row>
    <row r="842" spans="1:100" s="1" customFormat="1" ht="42.5">
      <c r="A842" s="1036"/>
      <c r="B842" s="1024"/>
      <c r="C842" s="1033"/>
      <c r="D842" s="1024"/>
      <c r="E842" s="1033"/>
      <c r="F842" s="1024"/>
      <c r="G842" s="217" t="s">
        <v>1129</v>
      </c>
      <c r="H842" s="217"/>
      <c r="I842" s="591"/>
      <c r="J842" s="212"/>
      <c r="K842" s="465"/>
      <c r="L842" s="5" t="s">
        <v>32</v>
      </c>
      <c r="M842" s="212" t="s">
        <v>31</v>
      </c>
      <c r="N842" s="215" t="s">
        <v>9</v>
      </c>
      <c r="O842" s="221" t="s">
        <v>29</v>
      </c>
      <c r="P842" s="221" t="s">
        <v>24</v>
      </c>
      <c r="Q842" s="5"/>
      <c r="R842" s="5"/>
      <c r="S842" s="5"/>
      <c r="T842" s="5" t="s">
        <v>24</v>
      </c>
      <c r="U842" s="6"/>
      <c r="V842" s="5"/>
      <c r="W842" s="5"/>
      <c r="X842" s="5"/>
      <c r="Y842" s="5"/>
      <c r="Z842" s="5"/>
      <c r="AA842" s="5"/>
      <c r="AB842" s="80">
        <f t="shared" ref="AB842:AB851" si="397">COUNTIF($Q842:$AA842,"x")</f>
        <v>1</v>
      </c>
      <c r="AC842" s="642"/>
      <c r="AD842" s="7"/>
      <c r="AE842" s="7"/>
      <c r="AF842" s="7"/>
      <c r="AG842" s="7"/>
      <c r="AH842" s="7"/>
      <c r="AI842" s="7"/>
      <c r="AJ842" s="7"/>
      <c r="AK842" s="7"/>
      <c r="AL842" s="7"/>
      <c r="AM842" s="7"/>
      <c r="AN842" s="7"/>
      <c r="AO842" s="7"/>
      <c r="AP842" s="55"/>
      <c r="AQ842" s="55"/>
      <c r="AR842" s="55" t="s">
        <v>1316</v>
      </c>
      <c r="AS842" s="7"/>
      <c r="AT842" s="7"/>
      <c r="AU842" s="7"/>
      <c r="AV842" s="55"/>
      <c r="AW842" s="7"/>
      <c r="AX842" s="7"/>
      <c r="AY842" s="7"/>
      <c r="AZ842" s="7"/>
      <c r="BA842" s="7"/>
      <c r="BB842" s="7"/>
      <c r="BC842" s="7"/>
      <c r="BD842" s="7"/>
      <c r="BE842" s="7"/>
      <c r="BF842" s="7"/>
      <c r="BG842" s="7"/>
      <c r="BH842" s="7"/>
      <c r="BI842" s="7"/>
      <c r="BJ842" s="7"/>
      <c r="BK842" s="7"/>
      <c r="BL842" s="781">
        <v>1</v>
      </c>
      <c r="BM842" s="221">
        <v>2</v>
      </c>
      <c r="BN842" s="221">
        <v>2</v>
      </c>
      <c r="BO842" s="221">
        <v>2</v>
      </c>
      <c r="BP842" s="221">
        <v>2</v>
      </c>
      <c r="BQ842" s="221">
        <v>2</v>
      </c>
      <c r="BR842" s="798">
        <v>2</v>
      </c>
      <c r="BS842" s="226">
        <v>2</v>
      </c>
      <c r="BT842" s="221">
        <v>2</v>
      </c>
      <c r="BU842" s="221">
        <v>2</v>
      </c>
      <c r="BV842" s="221">
        <v>2</v>
      </c>
      <c r="BW842" s="798">
        <v>2</v>
      </c>
      <c r="BX842" s="221">
        <v>2</v>
      </c>
      <c r="BY842" s="798">
        <v>2</v>
      </c>
      <c r="BZ842" s="798">
        <v>1</v>
      </c>
      <c r="CA842" s="221">
        <v>2</v>
      </c>
      <c r="CB842" s="221">
        <v>2</v>
      </c>
      <c r="CC842" s="221">
        <v>2</v>
      </c>
      <c r="CD842" s="337">
        <v>2</v>
      </c>
      <c r="CE842" s="221">
        <v>2</v>
      </c>
      <c r="CF842" s="221">
        <v>2</v>
      </c>
      <c r="CG842" s="221">
        <v>2</v>
      </c>
      <c r="CH842" s="221">
        <v>2</v>
      </c>
      <c r="CI842" s="221">
        <v>2</v>
      </c>
      <c r="CJ842" s="337">
        <v>2</v>
      </c>
      <c r="CK842" s="221">
        <v>2</v>
      </c>
      <c r="CL842" s="222">
        <f t="shared" si="386"/>
        <v>24</v>
      </c>
      <c r="CM842" s="237">
        <f t="shared" si="387"/>
        <v>0.92307692307692313</v>
      </c>
      <c r="CN842" s="222">
        <f t="shared" si="388"/>
        <v>2</v>
      </c>
      <c r="CO842" s="237">
        <f t="shared" si="389"/>
        <v>7.6923076923076927E-2</v>
      </c>
      <c r="CP842" s="222">
        <f t="shared" si="390"/>
        <v>0</v>
      </c>
      <c r="CQ842" s="237">
        <f t="shared" si="391"/>
        <v>0</v>
      </c>
      <c r="CR842" s="222">
        <f t="shared" si="392"/>
        <v>0</v>
      </c>
      <c r="CS842" s="237">
        <f t="shared" si="393"/>
        <v>0</v>
      </c>
      <c r="CT842" s="223">
        <f t="shared" si="394"/>
        <v>1.9230769230769231</v>
      </c>
      <c r="CU842" s="223" t="str">
        <f t="shared" si="395"/>
        <v>Đạt mục tiêu</v>
      </c>
      <c r="CV842" s="5"/>
    </row>
    <row r="843" spans="1:100" s="1" customFormat="1" ht="42.5">
      <c r="A843" s="1036"/>
      <c r="B843" s="1024"/>
      <c r="C843" s="1033"/>
      <c r="D843" s="1024"/>
      <c r="E843" s="1033"/>
      <c r="F843" s="1024"/>
      <c r="G843" s="217" t="s">
        <v>1131</v>
      </c>
      <c r="H843" s="286"/>
      <c r="I843" s="442"/>
      <c r="J843" s="212"/>
      <c r="K843" s="465"/>
      <c r="L843" s="5" t="s">
        <v>32</v>
      </c>
      <c r="M843" s="212" t="s">
        <v>31</v>
      </c>
      <c r="N843" s="215" t="s">
        <v>9</v>
      </c>
      <c r="O843" s="221" t="s">
        <v>29</v>
      </c>
      <c r="P843" s="221" t="s">
        <v>24</v>
      </c>
      <c r="Q843" s="5"/>
      <c r="R843" s="5"/>
      <c r="S843" s="5"/>
      <c r="T843" s="5" t="s">
        <v>24</v>
      </c>
      <c r="U843" s="6"/>
      <c r="V843" s="5"/>
      <c r="W843" s="5"/>
      <c r="X843" s="5"/>
      <c r="Y843" s="5"/>
      <c r="Z843" s="5"/>
      <c r="AA843" s="5"/>
      <c r="AB843" s="80">
        <f t="shared" si="397"/>
        <v>1</v>
      </c>
      <c r="AC843" s="642"/>
      <c r="AD843" s="7"/>
      <c r="AE843" s="7"/>
      <c r="AF843" s="7"/>
      <c r="AG843" s="7"/>
      <c r="AH843" s="7"/>
      <c r="AI843" s="7"/>
      <c r="AJ843" s="7"/>
      <c r="AK843" s="7"/>
      <c r="AL843" s="7"/>
      <c r="AM843" s="7"/>
      <c r="AN843" s="7"/>
      <c r="AO843" s="7" t="s">
        <v>1316</v>
      </c>
      <c r="AP843" s="55"/>
      <c r="AQ843" s="55"/>
      <c r="AR843" s="55"/>
      <c r="AS843" s="7"/>
      <c r="AT843" s="7"/>
      <c r="AU843" s="7"/>
      <c r="AV843" s="55"/>
      <c r="AW843" s="7"/>
      <c r="AX843" s="7"/>
      <c r="AY843" s="7"/>
      <c r="AZ843" s="7"/>
      <c r="BA843" s="7"/>
      <c r="BB843" s="7"/>
      <c r="BC843" s="7"/>
      <c r="BD843" s="7"/>
      <c r="BE843" s="7"/>
      <c r="BF843" s="7"/>
      <c r="BG843" s="7"/>
      <c r="BH843" s="7"/>
      <c r="BI843" s="7"/>
      <c r="BJ843" s="7"/>
      <c r="BK843" s="7"/>
      <c r="BL843" s="781">
        <v>2</v>
      </c>
      <c r="BM843" s="221">
        <v>2</v>
      </c>
      <c r="BN843" s="221">
        <v>2</v>
      </c>
      <c r="BO843" s="221">
        <v>2</v>
      </c>
      <c r="BP843" s="221">
        <v>2</v>
      </c>
      <c r="BQ843" s="221">
        <v>1</v>
      </c>
      <c r="BR843" s="798">
        <v>2</v>
      </c>
      <c r="BS843" s="226">
        <v>1</v>
      </c>
      <c r="BT843" s="221">
        <v>2</v>
      </c>
      <c r="BU843" s="221">
        <v>2</v>
      </c>
      <c r="BV843" s="221">
        <v>2</v>
      </c>
      <c r="BW843" s="798">
        <v>2</v>
      </c>
      <c r="BX843" s="221">
        <v>2</v>
      </c>
      <c r="BY843" s="798">
        <v>2</v>
      </c>
      <c r="BZ843" s="798">
        <v>2</v>
      </c>
      <c r="CA843" s="221">
        <v>2</v>
      </c>
      <c r="CB843" s="221">
        <v>2</v>
      </c>
      <c r="CC843" s="221">
        <v>2</v>
      </c>
      <c r="CD843" s="337">
        <v>2</v>
      </c>
      <c r="CE843" s="221">
        <v>2</v>
      </c>
      <c r="CF843" s="221">
        <v>2</v>
      </c>
      <c r="CG843" s="221">
        <v>2</v>
      </c>
      <c r="CH843" s="221">
        <v>2</v>
      </c>
      <c r="CI843" s="221">
        <v>2</v>
      </c>
      <c r="CJ843" s="337">
        <v>2</v>
      </c>
      <c r="CK843" s="221">
        <v>2</v>
      </c>
      <c r="CL843" s="222">
        <f t="shared" si="386"/>
        <v>24</v>
      </c>
      <c r="CM843" s="237">
        <f t="shared" si="387"/>
        <v>0.92307692307692313</v>
      </c>
      <c r="CN843" s="222">
        <f t="shared" si="388"/>
        <v>2</v>
      </c>
      <c r="CO843" s="237">
        <f t="shared" si="389"/>
        <v>7.6923076923076927E-2</v>
      </c>
      <c r="CP843" s="222">
        <f t="shared" si="390"/>
        <v>0</v>
      </c>
      <c r="CQ843" s="237">
        <f t="shared" si="391"/>
        <v>0</v>
      </c>
      <c r="CR843" s="222">
        <f t="shared" si="392"/>
        <v>0</v>
      </c>
      <c r="CS843" s="237">
        <f t="shared" si="393"/>
        <v>0</v>
      </c>
      <c r="CT843" s="223">
        <f t="shared" si="394"/>
        <v>1.9230769230769231</v>
      </c>
      <c r="CU843" s="223" t="str">
        <f t="shared" si="395"/>
        <v>Đạt mục tiêu</v>
      </c>
      <c r="CV843" s="5"/>
    </row>
    <row r="844" spans="1:100" s="1" customFormat="1" ht="46.5">
      <c r="A844" s="1036"/>
      <c r="B844" s="1024"/>
      <c r="C844" s="1033"/>
      <c r="D844" s="1024"/>
      <c r="E844" s="1033"/>
      <c r="F844" s="1024"/>
      <c r="G844" s="425" t="s">
        <v>3028</v>
      </c>
      <c r="H844" s="425"/>
      <c r="I844" s="705" t="s">
        <v>2422</v>
      </c>
      <c r="J844" s="212"/>
      <c r="K844" s="465"/>
      <c r="L844" s="221" t="s">
        <v>32</v>
      </c>
      <c r="M844" s="212" t="s">
        <v>31</v>
      </c>
      <c r="N844" s="215" t="s">
        <v>9</v>
      </c>
      <c r="O844" s="221" t="s">
        <v>29</v>
      </c>
      <c r="P844" s="221" t="s">
        <v>24</v>
      </c>
      <c r="Q844" s="5"/>
      <c r="R844" s="5"/>
      <c r="S844" s="5"/>
      <c r="T844" s="5"/>
      <c r="U844" s="6"/>
      <c r="V844" s="5"/>
      <c r="W844" s="5"/>
      <c r="X844" s="5"/>
      <c r="Y844" s="5" t="s">
        <v>24</v>
      </c>
      <c r="Z844" s="5"/>
      <c r="AA844" s="5"/>
      <c r="AB844" s="80">
        <f t="shared" si="397"/>
        <v>1</v>
      </c>
      <c r="AC844" s="642"/>
      <c r="AD844" s="7"/>
      <c r="AE844" s="7"/>
      <c r="AF844" s="7"/>
      <c r="AG844" s="7"/>
      <c r="AH844" s="7"/>
      <c r="AI844" s="7"/>
      <c r="AJ844" s="7"/>
      <c r="AK844" s="7"/>
      <c r="AL844" s="7"/>
      <c r="AM844" s="7"/>
      <c r="AN844" s="7"/>
      <c r="AO844" s="7"/>
      <c r="AP844" s="7"/>
      <c r="AQ844" s="7"/>
      <c r="AR844" s="7"/>
      <c r="AS844" s="7"/>
      <c r="AT844" s="7"/>
      <c r="AU844" s="7"/>
      <c r="AV844" s="55"/>
      <c r="AW844" s="7"/>
      <c r="AX844" s="7"/>
      <c r="AY844" s="7"/>
      <c r="AZ844" s="7"/>
      <c r="BA844" s="7"/>
      <c r="BB844" s="7"/>
      <c r="BC844" s="7"/>
      <c r="BD844" s="7"/>
      <c r="BE844" s="7" t="s">
        <v>1316</v>
      </c>
      <c r="BF844" s="7" t="s">
        <v>1316</v>
      </c>
      <c r="BG844" s="7" t="s">
        <v>1316</v>
      </c>
      <c r="BH844" s="7"/>
      <c r="BI844" s="7"/>
      <c r="BJ844" s="7"/>
      <c r="BK844" s="7"/>
      <c r="BL844" s="781">
        <v>2</v>
      </c>
      <c r="BM844" s="221">
        <v>2</v>
      </c>
      <c r="BN844" s="221">
        <v>2</v>
      </c>
      <c r="BO844" s="221">
        <v>2</v>
      </c>
      <c r="BP844" s="221">
        <v>2</v>
      </c>
      <c r="BQ844" s="221">
        <v>2</v>
      </c>
      <c r="BR844" s="798">
        <v>2</v>
      </c>
      <c r="BS844" s="226">
        <v>2</v>
      </c>
      <c r="BT844" s="221">
        <v>2</v>
      </c>
      <c r="BU844" s="221">
        <v>2</v>
      </c>
      <c r="BV844" s="221">
        <v>2</v>
      </c>
      <c r="BW844" s="798">
        <v>2</v>
      </c>
      <c r="BX844" s="221">
        <v>2</v>
      </c>
      <c r="BY844" s="798">
        <v>1</v>
      </c>
      <c r="BZ844" s="798">
        <v>2</v>
      </c>
      <c r="CA844" s="221">
        <v>2</v>
      </c>
      <c r="CB844" s="221">
        <v>2</v>
      </c>
      <c r="CC844" s="221">
        <v>2</v>
      </c>
      <c r="CD844" s="337">
        <v>2</v>
      </c>
      <c r="CE844" s="221">
        <v>2</v>
      </c>
      <c r="CF844" s="221">
        <v>2</v>
      </c>
      <c r="CG844" s="221">
        <v>2</v>
      </c>
      <c r="CH844" s="221">
        <v>2</v>
      </c>
      <c r="CI844" s="221">
        <v>2</v>
      </c>
      <c r="CJ844" s="337">
        <v>2</v>
      </c>
      <c r="CK844" s="221">
        <v>2</v>
      </c>
      <c r="CL844" s="222">
        <f t="shared" si="386"/>
        <v>25</v>
      </c>
      <c r="CM844" s="237">
        <f t="shared" si="387"/>
        <v>0.96153846153846156</v>
      </c>
      <c r="CN844" s="222">
        <f t="shared" si="388"/>
        <v>1</v>
      </c>
      <c r="CO844" s="237">
        <f t="shared" si="389"/>
        <v>3.8461538461538464E-2</v>
      </c>
      <c r="CP844" s="222">
        <f t="shared" si="390"/>
        <v>0</v>
      </c>
      <c r="CQ844" s="237">
        <f t="shared" si="391"/>
        <v>0</v>
      </c>
      <c r="CR844" s="222">
        <f t="shared" si="392"/>
        <v>0</v>
      </c>
      <c r="CS844" s="237">
        <f t="shared" si="393"/>
        <v>0</v>
      </c>
      <c r="CT844" s="223">
        <f t="shared" si="394"/>
        <v>1.9615384615384615</v>
      </c>
      <c r="CU844" s="223" t="str">
        <f t="shared" si="395"/>
        <v>Đạt mục tiêu</v>
      </c>
      <c r="CV844" s="5"/>
    </row>
    <row r="845" spans="1:100" s="1" customFormat="1" ht="42.5">
      <c r="A845" s="1036"/>
      <c r="B845" s="1024"/>
      <c r="C845" s="1033"/>
      <c r="D845" s="1024"/>
      <c r="E845" s="1033"/>
      <c r="F845" s="1024"/>
      <c r="G845" s="217" t="s">
        <v>1132</v>
      </c>
      <c r="H845" s="217"/>
      <c r="I845" s="591"/>
      <c r="J845" s="212"/>
      <c r="K845" s="465"/>
      <c r="L845" s="38" t="s">
        <v>32</v>
      </c>
      <c r="M845" s="212" t="s">
        <v>31</v>
      </c>
      <c r="N845" s="215" t="s">
        <v>9</v>
      </c>
      <c r="O845" s="221" t="s">
        <v>51</v>
      </c>
      <c r="P845" s="221" t="s">
        <v>24</v>
      </c>
      <c r="Q845" s="5"/>
      <c r="R845" s="5"/>
      <c r="S845" s="5" t="s">
        <v>24</v>
      </c>
      <c r="T845" s="5"/>
      <c r="U845" s="6"/>
      <c r="V845" s="5"/>
      <c r="W845" s="5"/>
      <c r="X845" s="5"/>
      <c r="Y845" s="5"/>
      <c r="Z845" s="5"/>
      <c r="AA845" s="5"/>
      <c r="AB845" s="80">
        <f t="shared" si="397"/>
        <v>1</v>
      </c>
      <c r="AC845" s="642"/>
      <c r="AD845" s="7"/>
      <c r="AE845" s="7"/>
      <c r="AF845" s="7"/>
      <c r="AG845" s="7"/>
      <c r="AH845" s="7"/>
      <c r="AI845" s="7"/>
      <c r="AJ845" s="7"/>
      <c r="AK845" s="7"/>
      <c r="AL845" s="7"/>
      <c r="AM845" s="7" t="s">
        <v>1183</v>
      </c>
      <c r="AN845" s="7"/>
      <c r="AO845" s="7"/>
      <c r="AP845" s="7"/>
      <c r="AQ845" s="7"/>
      <c r="AR845" s="7"/>
      <c r="AS845" s="7"/>
      <c r="AT845" s="7"/>
      <c r="AU845" s="7"/>
      <c r="AV845" s="55"/>
      <c r="AW845" s="7"/>
      <c r="AX845" s="7"/>
      <c r="AY845" s="7"/>
      <c r="AZ845" s="7"/>
      <c r="BA845" s="7"/>
      <c r="BB845" s="7"/>
      <c r="BC845" s="7"/>
      <c r="BD845" s="7"/>
      <c r="BE845" s="7"/>
      <c r="BF845" s="7"/>
      <c r="BG845" s="7"/>
      <c r="BH845" s="7"/>
      <c r="BI845" s="7"/>
      <c r="BJ845" s="7"/>
      <c r="BK845" s="7"/>
      <c r="BL845" s="781">
        <v>2</v>
      </c>
      <c r="BM845" s="221">
        <v>2</v>
      </c>
      <c r="BN845" s="221">
        <v>2</v>
      </c>
      <c r="BO845" s="221">
        <v>2</v>
      </c>
      <c r="BP845" s="221">
        <v>2</v>
      </c>
      <c r="BQ845" s="221">
        <v>2</v>
      </c>
      <c r="BR845" s="798">
        <v>2</v>
      </c>
      <c r="BS845" s="226">
        <v>2</v>
      </c>
      <c r="BT845" s="221">
        <v>2</v>
      </c>
      <c r="BU845" s="221">
        <v>2</v>
      </c>
      <c r="BV845" s="221">
        <v>2</v>
      </c>
      <c r="BW845" s="798">
        <v>1</v>
      </c>
      <c r="BX845" s="221">
        <v>2</v>
      </c>
      <c r="BY845" s="798">
        <v>2</v>
      </c>
      <c r="BZ845" s="798">
        <v>2</v>
      </c>
      <c r="CA845" s="221">
        <v>2</v>
      </c>
      <c r="CB845" s="221">
        <v>2</v>
      </c>
      <c r="CC845" s="221">
        <v>2</v>
      </c>
      <c r="CD845" s="337">
        <v>2</v>
      </c>
      <c r="CE845" s="221">
        <v>2</v>
      </c>
      <c r="CF845" s="221">
        <v>2</v>
      </c>
      <c r="CG845" s="221">
        <v>2</v>
      </c>
      <c r="CH845" s="221">
        <v>2</v>
      </c>
      <c r="CI845" s="221">
        <v>2</v>
      </c>
      <c r="CJ845" s="337">
        <v>2</v>
      </c>
      <c r="CK845" s="221">
        <v>2</v>
      </c>
      <c r="CL845" s="222">
        <f t="shared" si="386"/>
        <v>25</v>
      </c>
      <c r="CM845" s="237">
        <f t="shared" si="387"/>
        <v>0.96153846153846156</v>
      </c>
      <c r="CN845" s="222">
        <f t="shared" si="388"/>
        <v>1</v>
      </c>
      <c r="CO845" s="237">
        <f t="shared" si="389"/>
        <v>3.8461538461538464E-2</v>
      </c>
      <c r="CP845" s="222">
        <f t="shared" si="390"/>
        <v>0</v>
      </c>
      <c r="CQ845" s="237">
        <f t="shared" si="391"/>
        <v>0</v>
      </c>
      <c r="CR845" s="222">
        <f t="shared" si="392"/>
        <v>0</v>
      </c>
      <c r="CS845" s="237">
        <f t="shared" si="393"/>
        <v>0</v>
      </c>
      <c r="CT845" s="223">
        <f t="shared" si="394"/>
        <v>1.9615384615384615</v>
      </c>
      <c r="CU845" s="223" t="str">
        <f t="shared" si="395"/>
        <v>Đạt mục tiêu</v>
      </c>
      <c r="CV845" s="5"/>
    </row>
    <row r="846" spans="1:100" s="1" customFormat="1" ht="62">
      <c r="A846" s="1036">
        <v>238</v>
      </c>
      <c r="B846" s="1024" t="s">
        <v>542</v>
      </c>
      <c r="C846" s="1033" t="s">
        <v>26</v>
      </c>
      <c r="D846" s="1024" t="s">
        <v>1135</v>
      </c>
      <c r="E846" s="1033" t="s">
        <v>26</v>
      </c>
      <c r="F846" s="1024" t="s">
        <v>1134</v>
      </c>
      <c r="G846" s="217" t="s">
        <v>1136</v>
      </c>
      <c r="H846" s="217"/>
      <c r="I846" s="591"/>
      <c r="J846" s="212"/>
      <c r="K846" s="465"/>
      <c r="L846" s="221" t="s">
        <v>32</v>
      </c>
      <c r="M846" s="212" t="s">
        <v>31</v>
      </c>
      <c r="N846" s="215" t="s">
        <v>9</v>
      </c>
      <c r="O846" s="221" t="s">
        <v>51</v>
      </c>
      <c r="P846" s="221" t="s">
        <v>24</v>
      </c>
      <c r="Q846" s="5"/>
      <c r="R846" s="5"/>
      <c r="S846" s="5"/>
      <c r="T846" s="5"/>
      <c r="U846" s="6"/>
      <c r="V846" s="5"/>
      <c r="W846" s="5"/>
      <c r="X846" s="5"/>
      <c r="Y846" s="5" t="s">
        <v>24</v>
      </c>
      <c r="Z846" s="5"/>
      <c r="AA846" s="5"/>
      <c r="AB846" s="80">
        <f t="shared" si="397"/>
        <v>1</v>
      </c>
      <c r="AC846" s="642"/>
      <c r="AD846" s="7"/>
      <c r="AE846" s="7"/>
      <c r="AF846" s="7"/>
      <c r="AG846" s="7"/>
      <c r="AH846" s="7"/>
      <c r="AI846" s="7"/>
      <c r="AJ846" s="7"/>
      <c r="AK846" s="7"/>
      <c r="AL846" s="7"/>
      <c r="AM846" s="7"/>
      <c r="AN846" s="7"/>
      <c r="AO846" s="7"/>
      <c r="AP846" s="7"/>
      <c r="AQ846" s="7"/>
      <c r="AR846" s="7"/>
      <c r="AS846" s="7"/>
      <c r="AT846" s="7"/>
      <c r="AU846" s="7"/>
      <c r="AV846" s="55"/>
      <c r="AW846" s="7"/>
      <c r="AX846" s="7"/>
      <c r="AY846" s="7"/>
      <c r="AZ846" s="7"/>
      <c r="BA846" s="7"/>
      <c r="BB846" s="7"/>
      <c r="BC846" s="7"/>
      <c r="BD846" s="7"/>
      <c r="BE846" s="7" t="s">
        <v>1316</v>
      </c>
      <c r="BF846" s="7"/>
      <c r="BG846" s="7"/>
      <c r="BH846" s="7"/>
      <c r="BI846" s="7"/>
      <c r="BJ846" s="7"/>
      <c r="BK846" s="7"/>
      <c r="BL846" s="781">
        <v>2</v>
      </c>
      <c r="BM846" s="221">
        <v>2</v>
      </c>
      <c r="BN846" s="221">
        <v>2</v>
      </c>
      <c r="BO846" s="221">
        <v>2</v>
      </c>
      <c r="BP846" s="221">
        <v>2</v>
      </c>
      <c r="BQ846" s="221">
        <v>2</v>
      </c>
      <c r="BR846" s="798">
        <v>2</v>
      </c>
      <c r="BS846" s="226">
        <v>1</v>
      </c>
      <c r="BT846" s="221">
        <v>2</v>
      </c>
      <c r="BU846" s="221">
        <v>2</v>
      </c>
      <c r="BV846" s="221">
        <v>2</v>
      </c>
      <c r="BW846" s="798">
        <v>2</v>
      </c>
      <c r="BX846" s="221">
        <v>2</v>
      </c>
      <c r="BY846" s="798">
        <v>2</v>
      </c>
      <c r="BZ846" s="798">
        <v>2</v>
      </c>
      <c r="CA846" s="221">
        <v>2</v>
      </c>
      <c r="CB846" s="221">
        <v>2</v>
      </c>
      <c r="CC846" s="221">
        <v>2</v>
      </c>
      <c r="CD846" s="337">
        <v>2</v>
      </c>
      <c r="CE846" s="221">
        <v>2</v>
      </c>
      <c r="CF846" s="221">
        <v>2</v>
      </c>
      <c r="CG846" s="221">
        <v>2</v>
      </c>
      <c r="CH846" s="221">
        <v>1</v>
      </c>
      <c r="CI846" s="221">
        <v>2</v>
      </c>
      <c r="CJ846" s="337">
        <v>2</v>
      </c>
      <c r="CK846" s="221">
        <v>2</v>
      </c>
      <c r="CL846" s="222">
        <f t="shared" si="386"/>
        <v>24</v>
      </c>
      <c r="CM846" s="237">
        <f t="shared" si="387"/>
        <v>0.92307692307692313</v>
      </c>
      <c r="CN846" s="222">
        <f t="shared" si="388"/>
        <v>2</v>
      </c>
      <c r="CO846" s="237">
        <f t="shared" si="389"/>
        <v>7.6923076923076927E-2</v>
      </c>
      <c r="CP846" s="222">
        <f t="shared" si="390"/>
        <v>0</v>
      </c>
      <c r="CQ846" s="237">
        <f t="shared" si="391"/>
        <v>0</v>
      </c>
      <c r="CR846" s="222">
        <f t="shared" si="392"/>
        <v>0</v>
      </c>
      <c r="CS846" s="237">
        <f t="shared" si="393"/>
        <v>0</v>
      </c>
      <c r="CT846" s="223">
        <f t="shared" si="394"/>
        <v>1.9230769230769231</v>
      </c>
      <c r="CU846" s="223" t="str">
        <f t="shared" si="395"/>
        <v>Đạt mục tiêu</v>
      </c>
      <c r="CV846" s="5"/>
    </row>
    <row r="847" spans="1:100" s="1" customFormat="1" ht="46.5">
      <c r="A847" s="1036"/>
      <c r="B847" s="1024"/>
      <c r="C847" s="1033"/>
      <c r="D847" s="1024"/>
      <c r="E847" s="1033"/>
      <c r="F847" s="1024"/>
      <c r="G847" s="217" t="s">
        <v>1167</v>
      </c>
      <c r="H847" s="217"/>
      <c r="I847" s="591"/>
      <c r="J847" s="212"/>
      <c r="K847" s="465"/>
      <c r="L847" s="221" t="s">
        <v>32</v>
      </c>
      <c r="M847" s="212" t="s">
        <v>31</v>
      </c>
      <c r="N847" s="215" t="s">
        <v>9</v>
      </c>
      <c r="O847" s="221" t="s">
        <v>51</v>
      </c>
      <c r="P847" s="221" t="s">
        <v>24</v>
      </c>
      <c r="Q847" s="5"/>
      <c r="R847" s="5"/>
      <c r="S847" s="5"/>
      <c r="T847" s="5"/>
      <c r="U847" s="6"/>
      <c r="V847" s="5"/>
      <c r="W847" s="5"/>
      <c r="X847" s="5"/>
      <c r="Y847" s="5"/>
      <c r="Z847" s="5" t="s">
        <v>24</v>
      </c>
      <c r="AA847" s="5"/>
      <c r="AB847" s="80">
        <f t="shared" si="397"/>
        <v>1</v>
      </c>
      <c r="AC847" s="642"/>
      <c r="AD847" s="7"/>
      <c r="AE847" s="7"/>
      <c r="AF847" s="7"/>
      <c r="AG847" s="7"/>
      <c r="AH847" s="7"/>
      <c r="AI847" s="7"/>
      <c r="AJ847" s="7"/>
      <c r="AK847" s="7"/>
      <c r="AL847" s="7"/>
      <c r="AM847" s="7"/>
      <c r="AN847" s="7"/>
      <c r="AO847" s="7"/>
      <c r="AP847" s="7"/>
      <c r="AQ847" s="7"/>
      <c r="AR847" s="7"/>
      <c r="AS847" s="7"/>
      <c r="AT847" s="7"/>
      <c r="AU847" s="7"/>
      <c r="AV847" s="55"/>
      <c r="AW847" s="7"/>
      <c r="AX847" s="7"/>
      <c r="AY847" s="7"/>
      <c r="AZ847" s="7"/>
      <c r="BA847" s="7"/>
      <c r="BB847" s="7"/>
      <c r="BC847" s="7"/>
      <c r="BD847" s="7"/>
      <c r="BE847" s="7"/>
      <c r="BF847" s="7"/>
      <c r="BG847" s="7"/>
      <c r="BH847" s="55"/>
      <c r="BI847" s="55" t="s">
        <v>1316</v>
      </c>
      <c r="BJ847" s="7"/>
      <c r="BK847" s="7"/>
      <c r="BL847" s="781">
        <v>2</v>
      </c>
      <c r="BM847" s="221">
        <v>2</v>
      </c>
      <c r="BN847" s="221">
        <v>2</v>
      </c>
      <c r="BO847" s="221">
        <v>2</v>
      </c>
      <c r="BP847" s="221">
        <v>2</v>
      </c>
      <c r="BQ847" s="221">
        <v>2</v>
      </c>
      <c r="BR847" s="798">
        <v>2</v>
      </c>
      <c r="BS847" s="226">
        <v>2</v>
      </c>
      <c r="BT847" s="221">
        <v>2</v>
      </c>
      <c r="BU847" s="221">
        <v>2</v>
      </c>
      <c r="BV847" s="221">
        <v>2</v>
      </c>
      <c r="BW847" s="798">
        <v>2</v>
      </c>
      <c r="BX847" s="221">
        <v>2</v>
      </c>
      <c r="BY847" s="798">
        <v>2</v>
      </c>
      <c r="BZ847" s="798">
        <v>2</v>
      </c>
      <c r="CA847" s="221">
        <v>2</v>
      </c>
      <c r="CB847" s="221">
        <v>2</v>
      </c>
      <c r="CC847" s="221">
        <v>2</v>
      </c>
      <c r="CD847" s="337">
        <v>2</v>
      </c>
      <c r="CE847" s="221">
        <v>2</v>
      </c>
      <c r="CF847" s="221">
        <v>2</v>
      </c>
      <c r="CG847" s="221">
        <v>2</v>
      </c>
      <c r="CH847" s="221">
        <v>2</v>
      </c>
      <c r="CI847" s="221">
        <v>2</v>
      </c>
      <c r="CJ847" s="337">
        <v>2</v>
      </c>
      <c r="CK847" s="221">
        <v>2</v>
      </c>
      <c r="CL847" s="222">
        <f t="shared" si="386"/>
        <v>26</v>
      </c>
      <c r="CM847" s="237">
        <f t="shared" si="387"/>
        <v>1</v>
      </c>
      <c r="CN847" s="222">
        <f t="shared" si="388"/>
        <v>0</v>
      </c>
      <c r="CO847" s="237">
        <f t="shared" si="389"/>
        <v>0</v>
      </c>
      <c r="CP847" s="222">
        <f t="shared" si="390"/>
        <v>0</v>
      </c>
      <c r="CQ847" s="237">
        <f t="shared" si="391"/>
        <v>0</v>
      </c>
      <c r="CR847" s="222">
        <f t="shared" si="392"/>
        <v>0</v>
      </c>
      <c r="CS847" s="237">
        <f t="shared" si="393"/>
        <v>0</v>
      </c>
      <c r="CT847" s="223">
        <f t="shared" si="394"/>
        <v>2</v>
      </c>
      <c r="CU847" s="223" t="str">
        <f t="shared" si="395"/>
        <v>Đạt mục tiêu</v>
      </c>
      <c r="CV847" s="5"/>
    </row>
    <row r="848" spans="1:100" s="1" customFormat="1" ht="108.5">
      <c r="A848" s="1036"/>
      <c r="B848" s="1024"/>
      <c r="C848" s="1033"/>
      <c r="D848" s="1024"/>
      <c r="E848" s="1033"/>
      <c r="F848" s="1024"/>
      <c r="G848" s="217" t="s">
        <v>914</v>
      </c>
      <c r="H848" s="217"/>
      <c r="I848" s="591"/>
      <c r="J848" s="212"/>
      <c r="K848" s="465"/>
      <c r="L848" s="221" t="s">
        <v>32</v>
      </c>
      <c r="M848" s="212" t="s">
        <v>31</v>
      </c>
      <c r="N848" s="215" t="s">
        <v>9</v>
      </c>
      <c r="O848" s="221" t="s">
        <v>51</v>
      </c>
      <c r="P848" s="221" t="s">
        <v>24</v>
      </c>
      <c r="Q848" s="5"/>
      <c r="R848" s="5"/>
      <c r="S848" s="5"/>
      <c r="T848" s="5"/>
      <c r="U848" s="6"/>
      <c r="V848" s="5"/>
      <c r="W848" s="5"/>
      <c r="X848" s="5"/>
      <c r="Y848" s="5"/>
      <c r="Z848" s="5" t="s">
        <v>24</v>
      </c>
      <c r="AA848" s="5"/>
      <c r="AB848" s="80">
        <f t="shared" si="397"/>
        <v>1</v>
      </c>
      <c r="AC848" s="642"/>
      <c r="AD848" s="7"/>
      <c r="AE848" s="7"/>
      <c r="AF848" s="7"/>
      <c r="AG848" s="7"/>
      <c r="AH848" s="7"/>
      <c r="AI848" s="7"/>
      <c r="AJ848" s="7"/>
      <c r="AK848" s="7"/>
      <c r="AL848" s="7"/>
      <c r="AM848" s="7"/>
      <c r="AN848" s="7"/>
      <c r="AO848" s="7"/>
      <c r="AP848" s="7"/>
      <c r="AQ848" s="7"/>
      <c r="AR848" s="7"/>
      <c r="AS848" s="7"/>
      <c r="AT848" s="7"/>
      <c r="AU848" s="7"/>
      <c r="AV848" s="55"/>
      <c r="AW848" s="7"/>
      <c r="AX848" s="7"/>
      <c r="AY848" s="7"/>
      <c r="AZ848" s="7"/>
      <c r="BA848" s="7"/>
      <c r="BB848" s="7"/>
      <c r="BC848" s="7"/>
      <c r="BD848" s="7"/>
      <c r="BE848" s="7"/>
      <c r="BF848" s="7"/>
      <c r="BG848" s="7"/>
      <c r="BH848" s="7"/>
      <c r="BI848" s="21" t="s">
        <v>1317</v>
      </c>
      <c r="BJ848" s="7"/>
      <c r="BK848" s="7"/>
      <c r="BL848" s="781">
        <v>1</v>
      </c>
      <c r="BM848" s="221">
        <v>2</v>
      </c>
      <c r="BN848" s="221">
        <v>2</v>
      </c>
      <c r="BO848" s="221">
        <v>2</v>
      </c>
      <c r="BP848" s="221">
        <v>2</v>
      </c>
      <c r="BQ848" s="221">
        <v>2</v>
      </c>
      <c r="BR848" s="798">
        <v>2</v>
      </c>
      <c r="BS848" s="226">
        <v>1</v>
      </c>
      <c r="BT848" s="221">
        <v>2</v>
      </c>
      <c r="BU848" s="221">
        <v>2</v>
      </c>
      <c r="BV848" s="221">
        <v>2</v>
      </c>
      <c r="BW848" s="798">
        <v>2</v>
      </c>
      <c r="BX848" s="221">
        <v>2</v>
      </c>
      <c r="BY848" s="798">
        <v>2</v>
      </c>
      <c r="BZ848" s="798">
        <v>2</v>
      </c>
      <c r="CA848" s="221">
        <v>2</v>
      </c>
      <c r="CB848" s="221">
        <v>2</v>
      </c>
      <c r="CC848" s="221">
        <v>1</v>
      </c>
      <c r="CD848" s="337">
        <v>2</v>
      </c>
      <c r="CE848" s="221">
        <v>2</v>
      </c>
      <c r="CF848" s="221">
        <v>2</v>
      </c>
      <c r="CG848" s="221">
        <v>2</v>
      </c>
      <c r="CH848" s="221">
        <v>2</v>
      </c>
      <c r="CI848" s="221">
        <v>2</v>
      </c>
      <c r="CJ848" s="337">
        <v>2</v>
      </c>
      <c r="CK848" s="221">
        <v>2</v>
      </c>
      <c r="CL848" s="222">
        <f t="shared" si="386"/>
        <v>23</v>
      </c>
      <c r="CM848" s="237">
        <f t="shared" si="387"/>
        <v>0.88461538461538458</v>
      </c>
      <c r="CN848" s="222">
        <f t="shared" si="388"/>
        <v>3</v>
      </c>
      <c r="CO848" s="237">
        <f t="shared" si="389"/>
        <v>0.11538461538461539</v>
      </c>
      <c r="CP848" s="222">
        <f t="shared" si="390"/>
        <v>0</v>
      </c>
      <c r="CQ848" s="237">
        <f t="shared" si="391"/>
        <v>0</v>
      </c>
      <c r="CR848" s="222">
        <f t="shared" si="392"/>
        <v>0</v>
      </c>
      <c r="CS848" s="237">
        <f t="shared" si="393"/>
        <v>0</v>
      </c>
      <c r="CT848" s="223">
        <f t="shared" si="394"/>
        <v>1.8846153846153846</v>
      </c>
      <c r="CU848" s="223" t="str">
        <f t="shared" si="395"/>
        <v>Đạt mục tiêu</v>
      </c>
      <c r="CV848" s="5"/>
    </row>
    <row r="849" spans="1:100" s="1" customFormat="1" ht="120" customHeight="1">
      <c r="A849" s="1036">
        <v>239</v>
      </c>
      <c r="B849" s="1024" t="s">
        <v>2908</v>
      </c>
      <c r="C849" s="1033" t="s">
        <v>28</v>
      </c>
      <c r="D849" s="1024" t="s">
        <v>61</v>
      </c>
      <c r="E849" s="1033"/>
      <c r="F849" s="1024" t="s">
        <v>61</v>
      </c>
      <c r="G849" s="217" t="s">
        <v>3002</v>
      </c>
      <c r="H849" s="217"/>
      <c r="I849" s="698" t="s">
        <v>3073</v>
      </c>
      <c r="J849" s="212"/>
      <c r="K849" s="465"/>
      <c r="L849" s="5" t="s">
        <v>32</v>
      </c>
      <c r="M849" s="212" t="s">
        <v>31</v>
      </c>
      <c r="N849" s="215" t="s">
        <v>9</v>
      </c>
      <c r="O849" s="221" t="s">
        <v>29</v>
      </c>
      <c r="P849" s="221" t="s">
        <v>24</v>
      </c>
      <c r="Q849" s="5"/>
      <c r="R849" s="5"/>
      <c r="S849" s="5"/>
      <c r="T849" s="5" t="s">
        <v>24</v>
      </c>
      <c r="U849" s="6"/>
      <c r="V849" s="5"/>
      <c r="W849" s="5"/>
      <c r="X849" s="5"/>
      <c r="Y849" s="5"/>
      <c r="Z849" s="5"/>
      <c r="AA849" s="5"/>
      <c r="AB849" s="80">
        <f t="shared" si="397"/>
        <v>1</v>
      </c>
      <c r="AC849" s="642"/>
      <c r="AD849" s="7"/>
      <c r="AE849" s="7"/>
      <c r="AF849" s="7"/>
      <c r="AG849" s="7"/>
      <c r="AH849" s="7"/>
      <c r="AI849" s="7"/>
      <c r="AJ849" s="7"/>
      <c r="AK849" s="7"/>
      <c r="AL849" s="7"/>
      <c r="AM849" s="7"/>
      <c r="AN849" s="7"/>
      <c r="AO849" s="7"/>
      <c r="AP849" s="55" t="s">
        <v>1316</v>
      </c>
      <c r="AQ849" s="55" t="s">
        <v>1316</v>
      </c>
      <c r="AR849" s="55"/>
      <c r="AS849" s="7"/>
      <c r="AT849" s="7"/>
      <c r="AU849" s="7"/>
      <c r="AV849" s="55"/>
      <c r="AW849" s="7"/>
      <c r="AX849" s="7"/>
      <c r="AY849" s="7"/>
      <c r="AZ849" s="7"/>
      <c r="BA849" s="7"/>
      <c r="BB849" s="7"/>
      <c r="BC849" s="7"/>
      <c r="BD849" s="7"/>
      <c r="BE849" s="7"/>
      <c r="BF849" s="7"/>
      <c r="BG849" s="7"/>
      <c r="BH849" s="7"/>
      <c r="BI849" s="21"/>
      <c r="BJ849" s="7"/>
      <c r="BK849" s="7"/>
      <c r="BL849" s="781">
        <v>2</v>
      </c>
      <c r="BM849" s="221">
        <v>2</v>
      </c>
      <c r="BN849" s="221">
        <v>2</v>
      </c>
      <c r="BO849" s="221">
        <v>2</v>
      </c>
      <c r="BP849" s="221">
        <v>2</v>
      </c>
      <c r="BQ849" s="221">
        <v>2</v>
      </c>
      <c r="BR849" s="798">
        <v>2</v>
      </c>
      <c r="BS849" s="226">
        <v>1</v>
      </c>
      <c r="BT849" s="221">
        <v>2</v>
      </c>
      <c r="BU849" s="221">
        <v>2</v>
      </c>
      <c r="BV849" s="221">
        <v>1</v>
      </c>
      <c r="BW849" s="798">
        <v>2</v>
      </c>
      <c r="BX849" s="221">
        <v>2</v>
      </c>
      <c r="BY849" s="798">
        <v>2</v>
      </c>
      <c r="BZ849" s="798">
        <v>2</v>
      </c>
      <c r="CA849" s="221">
        <v>2</v>
      </c>
      <c r="CB849" s="221">
        <v>2</v>
      </c>
      <c r="CC849" s="221">
        <v>1</v>
      </c>
      <c r="CD849" s="337">
        <v>2</v>
      </c>
      <c r="CE849" s="221">
        <v>2</v>
      </c>
      <c r="CF849" s="221">
        <v>2</v>
      </c>
      <c r="CG849" s="221">
        <v>2</v>
      </c>
      <c r="CH849" s="221">
        <v>2</v>
      </c>
      <c r="CI849" s="221">
        <v>2</v>
      </c>
      <c r="CJ849" s="337">
        <v>2</v>
      </c>
      <c r="CK849" s="221">
        <v>2</v>
      </c>
      <c r="CL849" s="222">
        <f t="shared" si="386"/>
        <v>23</v>
      </c>
      <c r="CM849" s="237">
        <f t="shared" si="387"/>
        <v>0.88461538461538458</v>
      </c>
      <c r="CN849" s="222">
        <f t="shared" si="388"/>
        <v>3</v>
      </c>
      <c r="CO849" s="237">
        <f t="shared" si="389"/>
        <v>0.11538461538461539</v>
      </c>
      <c r="CP849" s="222">
        <f t="shared" si="390"/>
        <v>0</v>
      </c>
      <c r="CQ849" s="237">
        <f t="shared" si="391"/>
        <v>0</v>
      </c>
      <c r="CR849" s="222">
        <f t="shared" si="392"/>
        <v>0</v>
      </c>
      <c r="CS849" s="237">
        <f t="shared" si="393"/>
        <v>0</v>
      </c>
      <c r="CT849" s="223">
        <f t="shared" si="394"/>
        <v>1.8846153846153846</v>
      </c>
      <c r="CU849" s="223" t="str">
        <f t="shared" si="395"/>
        <v>Đạt mục tiêu</v>
      </c>
      <c r="CV849" s="5"/>
    </row>
    <row r="850" spans="1:100" s="1" customFormat="1" ht="46.5">
      <c r="A850" s="1036"/>
      <c r="B850" s="1024"/>
      <c r="C850" s="1033"/>
      <c r="D850" s="1024"/>
      <c r="E850" s="1033"/>
      <c r="F850" s="1024"/>
      <c r="G850" s="217" t="s">
        <v>913</v>
      </c>
      <c r="H850" s="217"/>
      <c r="I850" s="591"/>
      <c r="J850" s="212"/>
      <c r="K850" s="465"/>
      <c r="L850" s="5" t="s">
        <v>32</v>
      </c>
      <c r="M850" s="212" t="s">
        <v>31</v>
      </c>
      <c r="N850" s="215" t="s">
        <v>9</v>
      </c>
      <c r="O850" s="221" t="s">
        <v>29</v>
      </c>
      <c r="P850" s="221" t="s">
        <v>24</v>
      </c>
      <c r="Q850" s="5"/>
      <c r="R850" s="5"/>
      <c r="S850" s="5"/>
      <c r="T850" s="5"/>
      <c r="U850" s="6" t="s">
        <v>24</v>
      </c>
      <c r="V850" s="5"/>
      <c r="W850" s="5"/>
      <c r="X850" s="5"/>
      <c r="Y850" s="5"/>
      <c r="Z850" s="5"/>
      <c r="AA850" s="5"/>
      <c r="AB850" s="80">
        <f t="shared" si="397"/>
        <v>1</v>
      </c>
      <c r="AC850" s="642"/>
      <c r="AD850" s="7"/>
      <c r="AE850" s="7"/>
      <c r="AF850" s="7"/>
      <c r="AG850" s="7"/>
      <c r="AH850" s="7"/>
      <c r="AI850" s="7"/>
      <c r="AJ850" s="7"/>
      <c r="AK850" s="7"/>
      <c r="AL850" s="7"/>
      <c r="AM850" s="7"/>
      <c r="AN850" s="7"/>
      <c r="AO850" s="7" t="s">
        <v>1317</v>
      </c>
      <c r="AP850" s="7" t="s">
        <v>1317</v>
      </c>
      <c r="AQ850" s="7" t="s">
        <v>1317</v>
      </c>
      <c r="AR850" s="7" t="s">
        <v>1317</v>
      </c>
      <c r="AS850" s="7"/>
      <c r="AT850" s="7"/>
      <c r="AU850" s="7"/>
      <c r="AV850" s="55"/>
      <c r="AW850" s="7"/>
      <c r="AX850" s="7"/>
      <c r="AY850" s="7"/>
      <c r="AZ850" s="7"/>
      <c r="BA850" s="7"/>
      <c r="BB850" s="7"/>
      <c r="BC850" s="7"/>
      <c r="BD850" s="7"/>
      <c r="BE850" s="7"/>
      <c r="BF850" s="7"/>
      <c r="BG850" s="7"/>
      <c r="BH850" s="7"/>
      <c r="BI850" s="21"/>
      <c r="BJ850" s="7"/>
      <c r="BK850" s="7"/>
      <c r="BL850" s="781">
        <v>2</v>
      </c>
      <c r="BM850" s="221">
        <v>2</v>
      </c>
      <c r="BN850" s="221">
        <v>2</v>
      </c>
      <c r="BO850" s="221">
        <v>2</v>
      </c>
      <c r="BP850" s="221">
        <v>2</v>
      </c>
      <c r="BQ850" s="221">
        <v>2</v>
      </c>
      <c r="BR850" s="798">
        <v>2</v>
      </c>
      <c r="BS850" s="226">
        <v>2</v>
      </c>
      <c r="BT850" s="221">
        <v>2</v>
      </c>
      <c r="BU850" s="221">
        <v>2</v>
      </c>
      <c r="BV850" s="221">
        <v>2</v>
      </c>
      <c r="BW850" s="798">
        <v>2</v>
      </c>
      <c r="BX850" s="221">
        <v>2</v>
      </c>
      <c r="BY850" s="798">
        <v>2</v>
      </c>
      <c r="BZ850" s="798">
        <v>2</v>
      </c>
      <c r="CA850" s="221">
        <v>2</v>
      </c>
      <c r="CB850" s="221">
        <v>2</v>
      </c>
      <c r="CC850" s="221">
        <v>2</v>
      </c>
      <c r="CD850" s="337">
        <v>2</v>
      </c>
      <c r="CE850" s="221">
        <v>2</v>
      </c>
      <c r="CF850" s="221">
        <v>2</v>
      </c>
      <c r="CG850" s="221">
        <v>1</v>
      </c>
      <c r="CH850" s="221">
        <v>2</v>
      </c>
      <c r="CI850" s="221">
        <v>2</v>
      </c>
      <c r="CJ850" s="337">
        <v>2</v>
      </c>
      <c r="CK850" s="221">
        <v>2</v>
      </c>
      <c r="CL850" s="222">
        <f t="shared" si="386"/>
        <v>25</v>
      </c>
      <c r="CM850" s="237">
        <f t="shared" si="387"/>
        <v>0.96153846153846156</v>
      </c>
      <c r="CN850" s="222">
        <f t="shared" si="388"/>
        <v>1</v>
      </c>
      <c r="CO850" s="237">
        <f t="shared" si="389"/>
        <v>3.8461538461538464E-2</v>
      </c>
      <c r="CP850" s="222">
        <f t="shared" si="390"/>
        <v>0</v>
      </c>
      <c r="CQ850" s="237">
        <f t="shared" si="391"/>
        <v>0</v>
      </c>
      <c r="CR850" s="222">
        <f t="shared" si="392"/>
        <v>0</v>
      </c>
      <c r="CS850" s="237">
        <f t="shared" si="393"/>
        <v>0</v>
      </c>
      <c r="CT850" s="223">
        <f t="shared" si="394"/>
        <v>1.9615384615384615</v>
      </c>
      <c r="CU850" s="223" t="str">
        <f t="shared" si="395"/>
        <v>Đạt mục tiêu</v>
      </c>
      <c r="CV850" s="5"/>
    </row>
    <row r="851" spans="1:100" s="1" customFormat="1" ht="77.5">
      <c r="A851" s="1036"/>
      <c r="B851" s="1024"/>
      <c r="C851" s="1033"/>
      <c r="D851" s="1024"/>
      <c r="E851" s="1033"/>
      <c r="F851" s="1024"/>
      <c r="G851" s="220" t="s">
        <v>1556</v>
      </c>
      <c r="H851" s="220"/>
      <c r="I851" s="601"/>
      <c r="J851" s="212"/>
      <c r="K851" s="465"/>
      <c r="L851" s="221" t="s">
        <v>32</v>
      </c>
      <c r="M851" s="212" t="s">
        <v>31</v>
      </c>
      <c r="N851" s="215" t="s">
        <v>9</v>
      </c>
      <c r="O851" s="221" t="s">
        <v>29</v>
      </c>
      <c r="P851" s="221" t="s">
        <v>24</v>
      </c>
      <c r="Q851" s="5"/>
      <c r="R851" s="5"/>
      <c r="S851" s="5"/>
      <c r="T851" s="5"/>
      <c r="U851" s="6"/>
      <c r="V851" s="5"/>
      <c r="W851" s="5"/>
      <c r="X851" s="5"/>
      <c r="Y851" s="5" t="s">
        <v>24</v>
      </c>
      <c r="Z851" s="5"/>
      <c r="AA851" s="5"/>
      <c r="AB851" s="80">
        <f t="shared" si="397"/>
        <v>1</v>
      </c>
      <c r="AC851" s="642"/>
      <c r="AD851" s="7"/>
      <c r="AE851" s="7"/>
      <c r="AF851" s="7"/>
      <c r="AG851" s="7"/>
      <c r="AH851" s="7"/>
      <c r="AI851" s="7"/>
      <c r="AJ851" s="7"/>
      <c r="AK851" s="7"/>
      <c r="AL851" s="7"/>
      <c r="AM851" s="7"/>
      <c r="AN851" s="7"/>
      <c r="AO851" s="7"/>
      <c r="AP851" s="7"/>
      <c r="AQ851" s="7"/>
      <c r="AR851" s="7"/>
      <c r="AS851" s="7"/>
      <c r="AT851" s="7"/>
      <c r="AU851" s="7"/>
      <c r="AV851" s="55"/>
      <c r="AW851" s="7"/>
      <c r="AX851" s="7"/>
      <c r="AY851" s="7"/>
      <c r="AZ851" s="7"/>
      <c r="BA851" s="7"/>
      <c r="BB851" s="7"/>
      <c r="BC851" s="7"/>
      <c r="BD851" s="7"/>
      <c r="BE851" s="7"/>
      <c r="BF851" s="7" t="s">
        <v>1318</v>
      </c>
      <c r="BG851" s="7" t="s">
        <v>1318</v>
      </c>
      <c r="BH851" s="7"/>
      <c r="BI851" s="7"/>
      <c r="BJ851" s="7"/>
      <c r="BK851" s="7"/>
      <c r="BL851" s="781">
        <v>2</v>
      </c>
      <c r="BM851" s="221">
        <v>2</v>
      </c>
      <c r="BN851" s="221">
        <v>2</v>
      </c>
      <c r="BO851" s="221">
        <v>2</v>
      </c>
      <c r="BP851" s="221">
        <v>2</v>
      </c>
      <c r="BQ851" s="221">
        <v>2</v>
      </c>
      <c r="BR851" s="798">
        <v>2</v>
      </c>
      <c r="BS851" s="226">
        <v>2</v>
      </c>
      <c r="BT851" s="221">
        <v>2</v>
      </c>
      <c r="BU851" s="221">
        <v>2</v>
      </c>
      <c r="BV851" s="221">
        <v>2</v>
      </c>
      <c r="BW851" s="798">
        <v>2</v>
      </c>
      <c r="BX851" s="221">
        <v>2</v>
      </c>
      <c r="BY851" s="798">
        <v>2</v>
      </c>
      <c r="BZ851" s="798">
        <v>2</v>
      </c>
      <c r="CA851" s="221">
        <v>2</v>
      </c>
      <c r="CB851" s="221">
        <v>2</v>
      </c>
      <c r="CC851" s="221">
        <v>2</v>
      </c>
      <c r="CD851" s="337">
        <v>2</v>
      </c>
      <c r="CE851" s="221">
        <v>2</v>
      </c>
      <c r="CF851" s="221">
        <v>2</v>
      </c>
      <c r="CG851" s="221">
        <v>2</v>
      </c>
      <c r="CH851" s="221">
        <v>2</v>
      </c>
      <c r="CI851" s="221">
        <v>2</v>
      </c>
      <c r="CJ851" s="337">
        <v>2</v>
      </c>
      <c r="CK851" s="221">
        <v>2</v>
      </c>
      <c r="CL851" s="222">
        <f>COUNTIF(BL851:CK851,"2")</f>
        <v>26</v>
      </c>
      <c r="CM851" s="237">
        <f t="shared" si="387"/>
        <v>1</v>
      </c>
      <c r="CN851" s="222">
        <f>COUNTIF(BL851:CK851,"1")</f>
        <v>0</v>
      </c>
      <c r="CO851" s="237">
        <f t="shared" si="389"/>
        <v>0</v>
      </c>
      <c r="CP851" s="222">
        <f>COUNTIF(BL851:CK851,"0")</f>
        <v>0</v>
      </c>
      <c r="CQ851" s="237">
        <f t="shared" si="391"/>
        <v>0</v>
      </c>
      <c r="CR851" s="222">
        <f>COUNTIF(BL851:CK851,"KĐG")</f>
        <v>0</v>
      </c>
      <c r="CS851" s="237">
        <f t="shared" si="393"/>
        <v>0</v>
      </c>
      <c r="CT851" s="223">
        <f t="shared" si="394"/>
        <v>2</v>
      </c>
      <c r="CU851" s="223" t="str">
        <f t="shared" si="395"/>
        <v>Đạt mục tiêu</v>
      </c>
      <c r="CV851" s="5"/>
    </row>
    <row r="852" spans="1:100" s="302" customFormat="1" ht="16.5">
      <c r="A852" s="307"/>
      <c r="B852" s="1195" t="s">
        <v>59</v>
      </c>
      <c r="C852" s="1045"/>
      <c r="D852" s="1045"/>
      <c r="E852" s="1045"/>
      <c r="F852" s="1195"/>
      <c r="G852" s="1195"/>
      <c r="H852" s="1195"/>
      <c r="I852" s="1195"/>
      <c r="J852" s="1045"/>
      <c r="K852" s="1045"/>
      <c r="L852" s="1195"/>
      <c r="M852" s="1195"/>
      <c r="N852" s="1045"/>
      <c r="O852" s="1045"/>
      <c r="P852" s="1045"/>
      <c r="Q852" s="300"/>
      <c r="R852" s="300" t="s">
        <v>38</v>
      </c>
      <c r="S852" s="300"/>
      <c r="T852" s="300"/>
      <c r="U852" s="300"/>
      <c r="V852" s="300" t="s">
        <v>38</v>
      </c>
      <c r="W852" s="407" t="s">
        <v>38</v>
      </c>
      <c r="X852" s="300"/>
      <c r="Y852" s="300"/>
      <c r="Z852" s="300"/>
      <c r="AA852" s="300"/>
      <c r="AB852" s="296" t="s">
        <v>38</v>
      </c>
      <c r="AC852" s="644" t="s">
        <v>38</v>
      </c>
      <c r="AD852" s="296" t="s">
        <v>38</v>
      </c>
      <c r="AE852" s="296" t="s">
        <v>38</v>
      </c>
      <c r="AF852" s="296" t="s">
        <v>38</v>
      </c>
      <c r="AG852" s="296" t="s">
        <v>38</v>
      </c>
      <c r="AH852" s="296" t="s">
        <v>38</v>
      </c>
      <c r="AI852" s="296" t="s">
        <v>38</v>
      </c>
      <c r="AJ852" s="296" t="s">
        <v>38</v>
      </c>
      <c r="AK852" s="296" t="s">
        <v>38</v>
      </c>
      <c r="AL852" s="296" t="s">
        <v>38</v>
      </c>
      <c r="AM852" s="296" t="s">
        <v>38</v>
      </c>
      <c r="AN852" s="296" t="s">
        <v>38</v>
      </c>
      <c r="AO852" s="296" t="s">
        <v>38</v>
      </c>
      <c r="AP852" s="296" t="s">
        <v>38</v>
      </c>
      <c r="AQ852" s="296" t="s">
        <v>38</v>
      </c>
      <c r="AR852" s="296" t="s">
        <v>38</v>
      </c>
      <c r="AS852" s="296" t="s">
        <v>38</v>
      </c>
      <c r="AT852" s="296" t="s">
        <v>38</v>
      </c>
      <c r="AU852" s="296" t="s">
        <v>38</v>
      </c>
      <c r="AV852" s="296" t="s">
        <v>38</v>
      </c>
      <c r="AW852" s="296" t="s">
        <v>38</v>
      </c>
      <c r="AX852" s="296" t="s">
        <v>38</v>
      </c>
      <c r="AY852" s="192"/>
      <c r="AZ852" s="192"/>
      <c r="BA852" s="296" t="s">
        <v>38</v>
      </c>
      <c r="BB852" s="296" t="s">
        <v>38</v>
      </c>
      <c r="BC852" s="296" t="s">
        <v>38</v>
      </c>
      <c r="BD852" s="296" t="s">
        <v>38</v>
      </c>
      <c r="BE852" s="296" t="s">
        <v>38</v>
      </c>
      <c r="BF852" s="296" t="s">
        <v>38</v>
      </c>
      <c r="BG852" s="296" t="s">
        <v>38</v>
      </c>
      <c r="BH852" s="296" t="s">
        <v>38</v>
      </c>
      <c r="BI852" s="296" t="s">
        <v>38</v>
      </c>
      <c r="BJ852" s="296" t="s">
        <v>38</v>
      </c>
      <c r="BK852" s="296" t="s">
        <v>38</v>
      </c>
      <c r="BL852" s="781">
        <v>2</v>
      </c>
      <c r="BM852" s="221">
        <v>2</v>
      </c>
      <c r="BN852" s="221">
        <v>2</v>
      </c>
      <c r="BO852" s="221">
        <v>2</v>
      </c>
      <c r="BP852" s="221">
        <v>2</v>
      </c>
      <c r="BQ852" s="221">
        <v>2</v>
      </c>
      <c r="BR852" s="798">
        <v>2</v>
      </c>
      <c r="BS852" s="226">
        <v>2</v>
      </c>
      <c r="BT852" s="221">
        <v>2</v>
      </c>
      <c r="BU852" s="221">
        <v>2</v>
      </c>
      <c r="BV852" s="221">
        <v>2</v>
      </c>
      <c r="BW852" s="798">
        <v>2</v>
      </c>
      <c r="BX852" s="221">
        <v>2</v>
      </c>
      <c r="BY852" s="798">
        <v>2</v>
      </c>
      <c r="BZ852" s="798">
        <v>2</v>
      </c>
      <c r="CA852" s="221">
        <v>2</v>
      </c>
      <c r="CB852" s="221">
        <v>2</v>
      </c>
      <c r="CC852" s="221">
        <v>2</v>
      </c>
      <c r="CD852" s="337">
        <v>2</v>
      </c>
      <c r="CE852" s="221">
        <v>2</v>
      </c>
      <c r="CF852" s="221">
        <v>2</v>
      </c>
      <c r="CG852" s="221">
        <v>2</v>
      </c>
      <c r="CH852" s="221">
        <v>2</v>
      </c>
      <c r="CI852" s="221">
        <v>2</v>
      </c>
      <c r="CJ852" s="337">
        <v>2</v>
      </c>
      <c r="CK852" s="221">
        <v>2</v>
      </c>
      <c r="CL852" s="296" t="s">
        <v>38</v>
      </c>
      <c r="CM852" s="296" t="s">
        <v>38</v>
      </c>
      <c r="CN852" s="296" t="s">
        <v>38</v>
      </c>
      <c r="CO852" s="296" t="s">
        <v>38</v>
      </c>
      <c r="CP852" s="296" t="s">
        <v>38</v>
      </c>
      <c r="CQ852" s="296" t="s">
        <v>38</v>
      </c>
      <c r="CR852" s="296" t="s">
        <v>38</v>
      </c>
      <c r="CS852" s="296" t="s">
        <v>38</v>
      </c>
      <c r="CT852" s="296" t="s">
        <v>38</v>
      </c>
      <c r="CU852" s="296" t="s">
        <v>38</v>
      </c>
      <c r="CV852" s="192" t="s">
        <v>38</v>
      </c>
    </row>
    <row r="853" spans="1:100" s="1" customFormat="1" ht="77.5">
      <c r="A853" s="1036">
        <v>240</v>
      </c>
      <c r="B853" s="1077" t="s">
        <v>3049</v>
      </c>
      <c r="C853" s="1033" t="s">
        <v>28</v>
      </c>
      <c r="D853" s="1024" t="s">
        <v>2388</v>
      </c>
      <c r="E853" s="1033" t="s">
        <v>26</v>
      </c>
      <c r="F853" s="1201" t="s">
        <v>2254</v>
      </c>
      <c r="G853" s="555" t="s">
        <v>2200</v>
      </c>
      <c r="H853" s="203"/>
      <c r="I853" s="618"/>
      <c r="J853" s="69" t="s">
        <v>807</v>
      </c>
      <c r="K853" s="485"/>
      <c r="L853" s="212" t="s">
        <v>32</v>
      </c>
      <c r="M853" s="212" t="s">
        <v>31</v>
      </c>
      <c r="N853" s="215" t="s">
        <v>9</v>
      </c>
      <c r="O853" s="221" t="s">
        <v>29</v>
      </c>
      <c r="P853" s="221" t="s">
        <v>24</v>
      </c>
      <c r="Q853" s="5"/>
      <c r="R853" s="5"/>
      <c r="S853" s="5" t="s">
        <v>24</v>
      </c>
      <c r="T853" s="5"/>
      <c r="U853" s="6"/>
      <c r="V853" s="5"/>
      <c r="W853" s="5"/>
      <c r="X853" s="5" t="s">
        <v>24</v>
      </c>
      <c r="Y853" s="5"/>
      <c r="Z853" s="5"/>
      <c r="AA853" s="5"/>
      <c r="AB853" s="80">
        <f>COUNTIF($Q853:$AA853,"x")</f>
        <v>2</v>
      </c>
      <c r="AC853" s="642"/>
      <c r="AD853" s="7"/>
      <c r="AE853" s="7"/>
      <c r="AF853" s="7"/>
      <c r="AG853" s="7"/>
      <c r="AH853" s="7"/>
      <c r="AI853" s="7"/>
      <c r="AJ853" s="7"/>
      <c r="AK853" s="7" t="s">
        <v>1315</v>
      </c>
      <c r="AL853" s="7"/>
      <c r="AM853" s="7"/>
      <c r="AN853" s="7" t="s">
        <v>1315</v>
      </c>
      <c r="AO853" s="7"/>
      <c r="AP853" s="7"/>
      <c r="AQ853" s="7"/>
      <c r="AR853" s="7"/>
      <c r="AS853" s="7"/>
      <c r="AT853" s="7"/>
      <c r="AU853" s="7"/>
      <c r="AV853" s="55" t="s">
        <v>1315</v>
      </c>
      <c r="AW853" s="55" t="s">
        <v>1315</v>
      </c>
      <c r="AX853" s="55" t="s">
        <v>1315</v>
      </c>
      <c r="AY853" s="55"/>
      <c r="AZ853" s="55"/>
      <c r="BA853" s="7" t="s">
        <v>1315</v>
      </c>
      <c r="BB853" s="7"/>
      <c r="BC853" s="7"/>
      <c r="BD853" s="7"/>
      <c r="BE853" s="7"/>
      <c r="BF853" s="7"/>
      <c r="BG853" s="7"/>
      <c r="BH853" s="7"/>
      <c r="BI853" s="7"/>
      <c r="BJ853" s="7"/>
      <c r="BK853" s="7"/>
      <c r="BL853" s="781">
        <v>2</v>
      </c>
      <c r="BM853" s="221">
        <v>2</v>
      </c>
      <c r="BN853" s="221">
        <v>2</v>
      </c>
      <c r="BO853" s="221">
        <v>2</v>
      </c>
      <c r="BP853" s="221">
        <v>2</v>
      </c>
      <c r="BQ853" s="221">
        <v>2</v>
      </c>
      <c r="BR853" s="798">
        <v>1</v>
      </c>
      <c r="BS853" s="226">
        <v>1</v>
      </c>
      <c r="BT853" s="221">
        <v>2</v>
      </c>
      <c r="BU853" s="221">
        <v>2</v>
      </c>
      <c r="BV853" s="221">
        <v>2</v>
      </c>
      <c r="BW853" s="798">
        <v>2</v>
      </c>
      <c r="BX853" s="221">
        <v>2</v>
      </c>
      <c r="BY853" s="798">
        <v>1</v>
      </c>
      <c r="BZ853" s="798">
        <v>1</v>
      </c>
      <c r="CA853" s="221">
        <v>2</v>
      </c>
      <c r="CB853" s="221">
        <v>2</v>
      </c>
      <c r="CC853" s="221">
        <v>2</v>
      </c>
      <c r="CD853" s="337">
        <v>2</v>
      </c>
      <c r="CE853" s="221">
        <v>1</v>
      </c>
      <c r="CF853" s="221">
        <v>2</v>
      </c>
      <c r="CG853" s="221">
        <v>2</v>
      </c>
      <c r="CH853" s="221">
        <v>2</v>
      </c>
      <c r="CI853" s="221">
        <v>2</v>
      </c>
      <c r="CJ853" s="337">
        <v>2</v>
      </c>
      <c r="CK853" s="221">
        <v>2</v>
      </c>
      <c r="CL853" s="222">
        <f>COUNTIF(BL853:CK853,"2")</f>
        <v>21</v>
      </c>
      <c r="CM853" s="237">
        <f t="shared" ref="CM853:CM870" si="398">CL853/(CL853+CN853+CP853+CR853)</f>
        <v>0.80769230769230771</v>
      </c>
      <c r="CN853" s="222">
        <f>COUNTIF(BL853:CK853,"1")</f>
        <v>5</v>
      </c>
      <c r="CO853" s="237">
        <f t="shared" ref="CO853:CO870" si="399">CN853/(CL853+CN853+CP853+CR853)</f>
        <v>0.19230769230769232</v>
      </c>
      <c r="CP853" s="222">
        <f>COUNTIF(BL853:CK853,"0")</f>
        <v>0</v>
      </c>
      <c r="CQ853" s="237">
        <f t="shared" ref="CQ853:CQ870" si="400">CP853/(CL853+CN853+CP853+CR853)</f>
        <v>0</v>
      </c>
      <c r="CR853" s="222">
        <f>COUNTIF(BL853:CK853,"KĐG")</f>
        <v>0</v>
      </c>
      <c r="CS853" s="237">
        <f t="shared" ref="CS853:CS870" si="401">CR853/(CL853+CN853+CP853+CR853)</f>
        <v>0</v>
      </c>
      <c r="CT853" s="223">
        <f t="shared" ref="CT853:CT870" si="402">(((CL853*2)+(CN853*1)+(CP853*0)))/(CL853+CN853+CP853)</f>
        <v>1.8076923076923077</v>
      </c>
      <c r="CU853" s="223" t="str">
        <f t="shared" ref="CU853:CU870" si="403">IF(CS853&gt;=50%,"KĐG",IF(CT853&gt;=1.6,"Đạt mục tiêu",IF(CT853&gt;=1,"Cần cố gắng","Chưa đạt")))</f>
        <v>Đạt mục tiêu</v>
      </c>
      <c r="CV853" s="5"/>
    </row>
    <row r="854" spans="1:100" s="1" customFormat="1" ht="46.5">
      <c r="A854" s="1036"/>
      <c r="B854" s="1198"/>
      <c r="C854" s="1055"/>
      <c r="D854" s="1056"/>
      <c r="E854" s="1055"/>
      <c r="F854" s="1202"/>
      <c r="G854" s="217" t="s">
        <v>2201</v>
      </c>
      <c r="H854" s="203"/>
      <c r="I854" s="618"/>
      <c r="J854" s="69"/>
      <c r="K854" s="485"/>
      <c r="L854" s="212" t="s">
        <v>32</v>
      </c>
      <c r="M854" s="212" t="s">
        <v>2207</v>
      </c>
      <c r="N854" s="215" t="s">
        <v>9</v>
      </c>
      <c r="O854" s="221"/>
      <c r="P854" s="221"/>
      <c r="Q854" s="5"/>
      <c r="R854" s="5"/>
      <c r="S854" s="5"/>
      <c r="T854" s="5"/>
      <c r="U854" s="6"/>
      <c r="V854" s="5"/>
      <c r="W854" s="5" t="s">
        <v>24</v>
      </c>
      <c r="X854" s="5" t="s">
        <v>24</v>
      </c>
      <c r="Y854" s="5"/>
      <c r="Z854" s="5"/>
      <c r="AA854" s="5"/>
      <c r="AB854" s="80"/>
      <c r="AC854" s="642"/>
      <c r="AD854" s="7"/>
      <c r="AE854" s="7"/>
      <c r="AF854" s="7"/>
      <c r="AG854" s="7"/>
      <c r="AH854" s="7"/>
      <c r="AI854" s="7"/>
      <c r="AJ854" s="7"/>
      <c r="AK854" s="7"/>
      <c r="AL854" s="7"/>
      <c r="AM854" s="7"/>
      <c r="AN854" s="7"/>
      <c r="AO854" s="7"/>
      <c r="AP854" s="7"/>
      <c r="AQ854" s="7"/>
      <c r="AR854" s="7"/>
      <c r="AS854" s="7"/>
      <c r="AT854" s="7"/>
      <c r="AU854" s="7"/>
      <c r="AV854" s="55"/>
      <c r="AW854" s="55"/>
      <c r="AX854" s="55"/>
      <c r="AY854" s="55" t="s">
        <v>1315</v>
      </c>
      <c r="AZ854" s="55"/>
      <c r="BA854" s="7" t="s">
        <v>1315</v>
      </c>
      <c r="BB854" s="7"/>
      <c r="BC854" s="7"/>
      <c r="BD854" s="7" t="s">
        <v>1315</v>
      </c>
      <c r="BE854" s="7"/>
      <c r="BF854" s="7"/>
      <c r="BG854" s="7"/>
      <c r="BH854" s="7"/>
      <c r="BI854" s="7"/>
      <c r="BJ854" s="7"/>
      <c r="BK854" s="7"/>
      <c r="BL854" s="781">
        <v>2</v>
      </c>
      <c r="BM854" s="221">
        <v>2</v>
      </c>
      <c r="BN854" s="221">
        <v>2</v>
      </c>
      <c r="BO854" s="221">
        <v>2</v>
      </c>
      <c r="BP854" s="221">
        <v>2</v>
      </c>
      <c r="BQ854" s="221">
        <v>2</v>
      </c>
      <c r="BR854" s="798">
        <v>2</v>
      </c>
      <c r="BS854" s="226">
        <v>2</v>
      </c>
      <c r="BT854" s="221">
        <v>2</v>
      </c>
      <c r="BU854" s="221">
        <v>2</v>
      </c>
      <c r="BV854" s="221">
        <v>2</v>
      </c>
      <c r="BW854" s="798">
        <v>2</v>
      </c>
      <c r="BX854" s="221">
        <v>2</v>
      </c>
      <c r="BY854" s="798">
        <v>2</v>
      </c>
      <c r="BZ854" s="798">
        <v>2</v>
      </c>
      <c r="CA854" s="221">
        <v>2</v>
      </c>
      <c r="CB854" s="221">
        <v>2</v>
      </c>
      <c r="CC854" s="221">
        <v>2</v>
      </c>
      <c r="CD854" s="337">
        <v>2</v>
      </c>
      <c r="CE854" s="221">
        <v>2</v>
      </c>
      <c r="CF854" s="221">
        <v>2</v>
      </c>
      <c r="CG854" s="221">
        <v>2</v>
      </c>
      <c r="CH854" s="221">
        <v>2</v>
      </c>
      <c r="CI854" s="221">
        <v>2</v>
      </c>
      <c r="CJ854" s="337">
        <v>2</v>
      </c>
      <c r="CK854" s="221">
        <v>2</v>
      </c>
      <c r="CL854" s="222">
        <f>COUNTIF(BL854:CK854,"2")</f>
        <v>26</v>
      </c>
      <c r="CM854" s="237">
        <f t="shared" si="398"/>
        <v>1</v>
      </c>
      <c r="CN854" s="222">
        <f t="shared" ref="CN854:CN860" si="404">COUNTIF(BL854:CK854,"1")</f>
        <v>0</v>
      </c>
      <c r="CO854" s="237">
        <f t="shared" si="399"/>
        <v>0</v>
      </c>
      <c r="CP854" s="222">
        <f t="shared" ref="CP854:CP860" si="405">COUNTIF(BL854:CK854,"0")</f>
        <v>0</v>
      </c>
      <c r="CQ854" s="237">
        <f t="shared" si="400"/>
        <v>0</v>
      </c>
      <c r="CR854" s="222">
        <f t="shared" ref="CR854:CR860" si="406">COUNTIF(BL854:CK854,"KĐG")</f>
        <v>0</v>
      </c>
      <c r="CS854" s="237">
        <f t="shared" si="401"/>
        <v>0</v>
      </c>
      <c r="CT854" s="223">
        <f t="shared" si="402"/>
        <v>2</v>
      </c>
      <c r="CU854" s="223" t="str">
        <f t="shared" si="403"/>
        <v>Đạt mục tiêu</v>
      </c>
      <c r="CV854" s="5"/>
    </row>
    <row r="855" spans="1:100" s="1" customFormat="1" ht="46.5">
      <c r="A855" s="1036"/>
      <c r="B855" s="1056"/>
      <c r="C855" s="1055"/>
      <c r="D855" s="1056"/>
      <c r="E855" s="1055"/>
      <c r="F855" s="1203"/>
      <c r="G855" s="217" t="s">
        <v>2202</v>
      </c>
      <c r="H855" s="203"/>
      <c r="I855" s="618"/>
      <c r="J855" s="69"/>
      <c r="K855" s="485"/>
      <c r="L855" s="212" t="s">
        <v>32</v>
      </c>
      <c r="M855" s="212" t="s">
        <v>2207</v>
      </c>
      <c r="N855" s="215" t="s">
        <v>9</v>
      </c>
      <c r="O855" s="221"/>
      <c r="P855" s="221"/>
      <c r="Q855" s="5" t="s">
        <v>24</v>
      </c>
      <c r="R855" s="5" t="s">
        <v>24</v>
      </c>
      <c r="S855" s="5"/>
      <c r="T855" s="5"/>
      <c r="U855" s="6"/>
      <c r="V855" s="5"/>
      <c r="W855" s="5" t="s">
        <v>24</v>
      </c>
      <c r="X855" s="5"/>
      <c r="Y855" s="5"/>
      <c r="Z855" s="5"/>
      <c r="AA855" s="5"/>
      <c r="AB855" s="80"/>
      <c r="AC855" s="642"/>
      <c r="AD855" s="7"/>
      <c r="AE855" s="7"/>
      <c r="AF855" s="7"/>
      <c r="AG855" s="7"/>
      <c r="AH855" s="7"/>
      <c r="AI855" s="7" t="s">
        <v>1315</v>
      </c>
      <c r="AJ855" s="7" t="s">
        <v>1315</v>
      </c>
      <c r="AK855" s="7"/>
      <c r="AL855" s="7"/>
      <c r="AM855" s="7"/>
      <c r="AN855" s="7"/>
      <c r="AO855" s="7"/>
      <c r="AP855" s="7"/>
      <c r="AQ855" s="7"/>
      <c r="AR855" s="7"/>
      <c r="AS855" s="7"/>
      <c r="AT855" s="7"/>
      <c r="AU855" s="7"/>
      <c r="AV855" s="55"/>
      <c r="AW855" s="55"/>
      <c r="AX855" s="55"/>
      <c r="AY855" s="55"/>
      <c r="AZ855" s="55" t="s">
        <v>1315</v>
      </c>
      <c r="BA855" s="7"/>
      <c r="BB855" s="7"/>
      <c r="BC855" s="7"/>
      <c r="BD855" s="7"/>
      <c r="BE855" s="7"/>
      <c r="BF855" s="7"/>
      <c r="BG855" s="7"/>
      <c r="BH855" s="7"/>
      <c r="BI855" s="7"/>
      <c r="BJ855" s="7"/>
      <c r="BK855" s="7"/>
      <c r="BL855" s="781">
        <v>2</v>
      </c>
      <c r="BM855" s="221">
        <v>2</v>
      </c>
      <c r="BN855" s="221">
        <v>2</v>
      </c>
      <c r="BO855" s="221">
        <v>2</v>
      </c>
      <c r="BP855" s="221">
        <v>2</v>
      </c>
      <c r="BQ855" s="221">
        <v>2</v>
      </c>
      <c r="BR855" s="798">
        <v>2</v>
      </c>
      <c r="BS855" s="226">
        <v>2</v>
      </c>
      <c r="BT855" s="221">
        <v>2</v>
      </c>
      <c r="BU855" s="221">
        <v>2</v>
      </c>
      <c r="BV855" s="221">
        <v>2</v>
      </c>
      <c r="BW855" s="798">
        <v>2</v>
      </c>
      <c r="BX855" s="221">
        <v>2</v>
      </c>
      <c r="BY855" s="798">
        <v>2</v>
      </c>
      <c r="BZ855" s="798">
        <v>2</v>
      </c>
      <c r="CA855" s="221">
        <v>2</v>
      </c>
      <c r="CB855" s="221">
        <v>2</v>
      </c>
      <c r="CC855" s="221">
        <v>2</v>
      </c>
      <c r="CD855" s="337">
        <v>2</v>
      </c>
      <c r="CE855" s="221">
        <v>2</v>
      </c>
      <c r="CF855" s="221">
        <v>2</v>
      </c>
      <c r="CG855" s="221">
        <v>1</v>
      </c>
      <c r="CH855" s="221">
        <v>2</v>
      </c>
      <c r="CI855" s="221">
        <v>2</v>
      </c>
      <c r="CJ855" s="337">
        <v>2</v>
      </c>
      <c r="CK855" s="221">
        <v>2</v>
      </c>
      <c r="CL855" s="222">
        <f>COUNTIF(BL855:CK855,"2")</f>
        <v>25</v>
      </c>
      <c r="CM855" s="237">
        <f t="shared" si="398"/>
        <v>0.96153846153846156</v>
      </c>
      <c r="CN855" s="222">
        <f t="shared" si="404"/>
        <v>1</v>
      </c>
      <c r="CO855" s="237">
        <f t="shared" si="399"/>
        <v>3.8461538461538464E-2</v>
      </c>
      <c r="CP855" s="222">
        <f t="shared" si="405"/>
        <v>0</v>
      </c>
      <c r="CQ855" s="237">
        <f t="shared" si="400"/>
        <v>0</v>
      </c>
      <c r="CR855" s="222">
        <f t="shared" si="406"/>
        <v>0</v>
      </c>
      <c r="CS855" s="237">
        <f t="shared" si="401"/>
        <v>0</v>
      </c>
      <c r="CT855" s="223">
        <f t="shared" si="402"/>
        <v>1.9615384615384615</v>
      </c>
      <c r="CU855" s="223" t="str">
        <f t="shared" si="403"/>
        <v>Đạt mục tiêu</v>
      </c>
      <c r="CV855" s="5"/>
    </row>
    <row r="856" spans="1:100" s="1" customFormat="1" ht="62">
      <c r="A856" s="1036"/>
      <c r="B856" s="1077"/>
      <c r="C856" s="1033"/>
      <c r="D856" s="1024"/>
      <c r="E856" s="1033"/>
      <c r="F856" s="1201"/>
      <c r="G856" s="51" t="s">
        <v>2203</v>
      </c>
      <c r="H856" s="51"/>
      <c r="I856" s="592"/>
      <c r="J856" s="69"/>
      <c r="K856" s="485"/>
      <c r="L856" s="212" t="s">
        <v>32</v>
      </c>
      <c r="M856" s="212" t="s">
        <v>2207</v>
      </c>
      <c r="N856" s="215" t="s">
        <v>9</v>
      </c>
      <c r="O856" s="221"/>
      <c r="P856" s="221"/>
      <c r="Q856" s="5"/>
      <c r="R856" s="5"/>
      <c r="S856" s="5"/>
      <c r="T856" s="5"/>
      <c r="U856" s="6" t="s">
        <v>24</v>
      </c>
      <c r="V856" s="5"/>
      <c r="W856" s="5"/>
      <c r="X856" s="5" t="s">
        <v>24</v>
      </c>
      <c r="Y856" s="5"/>
      <c r="Z856" s="5"/>
      <c r="AA856" s="5"/>
      <c r="AB856" s="80"/>
      <c r="AC856" s="642"/>
      <c r="AD856" s="7"/>
      <c r="AE856" s="7"/>
      <c r="AF856" s="7"/>
      <c r="AG856" s="7"/>
      <c r="AH856" s="7"/>
      <c r="AI856" s="7"/>
      <c r="AJ856" s="7"/>
      <c r="AK856" s="7"/>
      <c r="AL856" s="7"/>
      <c r="AM856" s="7"/>
      <c r="AN856" s="7"/>
      <c r="AO856" s="7"/>
      <c r="AP856" s="7"/>
      <c r="AQ856" s="7"/>
      <c r="AR856" s="7"/>
      <c r="AS856" s="7"/>
      <c r="AT856" s="7"/>
      <c r="AU856" s="7"/>
      <c r="AV856" s="55"/>
      <c r="AW856" s="55"/>
      <c r="AX856" s="55"/>
      <c r="AY856" s="55"/>
      <c r="AZ856" s="55"/>
      <c r="BA856" s="7" t="s">
        <v>1315</v>
      </c>
      <c r="BB856" s="7" t="s">
        <v>1315</v>
      </c>
      <c r="BC856" s="7" t="s">
        <v>1315</v>
      </c>
      <c r="BD856" s="7"/>
      <c r="BE856" s="7"/>
      <c r="BF856" s="7"/>
      <c r="BG856" s="7"/>
      <c r="BH856" s="7"/>
      <c r="BI856" s="7"/>
      <c r="BJ856" s="7"/>
      <c r="BK856" s="7"/>
      <c r="BL856" s="781">
        <v>2</v>
      </c>
      <c r="BM856" s="221">
        <v>2</v>
      </c>
      <c r="BN856" s="221">
        <v>2</v>
      </c>
      <c r="BO856" s="221">
        <v>2</v>
      </c>
      <c r="BP856" s="221">
        <v>2</v>
      </c>
      <c r="BQ856" s="221">
        <v>2</v>
      </c>
      <c r="BR856" s="798">
        <v>2</v>
      </c>
      <c r="BS856" s="226">
        <v>2</v>
      </c>
      <c r="BT856" s="221">
        <v>2</v>
      </c>
      <c r="BU856" s="221">
        <v>2</v>
      </c>
      <c r="BV856" s="221">
        <v>2</v>
      </c>
      <c r="BW856" s="798">
        <v>2</v>
      </c>
      <c r="BX856" s="221">
        <v>2</v>
      </c>
      <c r="BY856" s="798">
        <v>2</v>
      </c>
      <c r="BZ856" s="798">
        <v>2</v>
      </c>
      <c r="CA856" s="221">
        <v>1</v>
      </c>
      <c r="CB856" s="221">
        <v>2</v>
      </c>
      <c r="CC856" s="221">
        <v>2</v>
      </c>
      <c r="CD856" s="337">
        <v>2</v>
      </c>
      <c r="CE856" s="221">
        <v>2</v>
      </c>
      <c r="CF856" s="221">
        <v>2</v>
      </c>
      <c r="CG856" s="221">
        <v>2</v>
      </c>
      <c r="CH856" s="221">
        <v>2</v>
      </c>
      <c r="CI856" s="221">
        <v>2</v>
      </c>
      <c r="CJ856" s="337">
        <v>2</v>
      </c>
      <c r="CK856" s="221">
        <v>2</v>
      </c>
      <c r="CL856" s="222">
        <f t="shared" ref="CL856:CL870" si="407">COUNTIF(BL856:CK856,"2")</f>
        <v>25</v>
      </c>
      <c r="CM856" s="237">
        <f t="shared" si="398"/>
        <v>0.96153846153846156</v>
      </c>
      <c r="CN856" s="222">
        <f t="shared" si="404"/>
        <v>1</v>
      </c>
      <c r="CO856" s="237">
        <f t="shared" si="399"/>
        <v>3.8461538461538464E-2</v>
      </c>
      <c r="CP856" s="222">
        <f t="shared" si="405"/>
        <v>0</v>
      </c>
      <c r="CQ856" s="237">
        <f t="shared" si="400"/>
        <v>0</v>
      </c>
      <c r="CR856" s="222">
        <f t="shared" si="406"/>
        <v>0</v>
      </c>
      <c r="CS856" s="237">
        <f t="shared" si="401"/>
        <v>0</v>
      </c>
      <c r="CT856" s="223">
        <f t="shared" si="402"/>
        <v>1.9615384615384615</v>
      </c>
      <c r="CU856" s="223" t="str">
        <f t="shared" si="403"/>
        <v>Đạt mục tiêu</v>
      </c>
      <c r="CV856" s="5"/>
    </row>
    <row r="857" spans="1:100" s="1" customFormat="1" ht="62">
      <c r="A857" s="1036"/>
      <c r="B857" s="1198"/>
      <c r="C857" s="1055"/>
      <c r="D857" s="1056"/>
      <c r="E857" s="1055"/>
      <c r="F857" s="1202"/>
      <c r="G857" s="217" t="s">
        <v>2204</v>
      </c>
      <c r="H857" s="51"/>
      <c r="I857" s="592"/>
      <c r="J857" s="69"/>
      <c r="K857" s="485"/>
      <c r="L857" s="212" t="s">
        <v>32</v>
      </c>
      <c r="M857" s="212" t="s">
        <v>2207</v>
      </c>
      <c r="N857" s="215" t="s">
        <v>9</v>
      </c>
      <c r="O857" s="221"/>
      <c r="P857" s="221"/>
      <c r="Q857" s="5" t="s">
        <v>24</v>
      </c>
      <c r="R857" s="5"/>
      <c r="S857" s="5"/>
      <c r="T857" s="5"/>
      <c r="U857" s="6"/>
      <c r="V857" s="5"/>
      <c r="W857" s="5" t="s">
        <v>24</v>
      </c>
      <c r="X857" s="5" t="s">
        <v>24</v>
      </c>
      <c r="Y857" s="5"/>
      <c r="Z857" s="5"/>
      <c r="AA857" s="5"/>
      <c r="AB857" s="80"/>
      <c r="AC857" s="642"/>
      <c r="AD857" s="7"/>
      <c r="AE857" s="7"/>
      <c r="AF857" s="7"/>
      <c r="AG857" s="7"/>
      <c r="AH857" s="7"/>
      <c r="AI857" s="7"/>
      <c r="AJ857" s="7"/>
      <c r="AK857" s="7"/>
      <c r="AL857" s="7"/>
      <c r="AM857" s="7"/>
      <c r="AN857" s="7"/>
      <c r="AO857" s="7"/>
      <c r="AP857" s="7"/>
      <c r="AQ857" s="7"/>
      <c r="AR857" s="7"/>
      <c r="AS857" s="7"/>
      <c r="AT857" s="7"/>
      <c r="AU857" s="7"/>
      <c r="AV857" s="55"/>
      <c r="AW857" s="55"/>
      <c r="AX857" s="55"/>
      <c r="AY857" s="55" t="s">
        <v>1315</v>
      </c>
      <c r="AZ857" s="55" t="s">
        <v>1315</v>
      </c>
      <c r="BA857" s="7"/>
      <c r="BB857" s="7"/>
      <c r="BC857" s="7"/>
      <c r="BD857" s="7" t="s">
        <v>1315</v>
      </c>
      <c r="BE857" s="7"/>
      <c r="BF857" s="7"/>
      <c r="BG857" s="7"/>
      <c r="BH857" s="7"/>
      <c r="BI857" s="7"/>
      <c r="BJ857" s="7"/>
      <c r="BK857" s="7"/>
      <c r="BL857" s="781">
        <v>1</v>
      </c>
      <c r="BM857" s="221">
        <v>2</v>
      </c>
      <c r="BN857" s="221">
        <v>1</v>
      </c>
      <c r="BO857" s="221">
        <v>2</v>
      </c>
      <c r="BP857" s="221">
        <v>2</v>
      </c>
      <c r="BQ857" s="221">
        <v>2</v>
      </c>
      <c r="BR857" s="798">
        <v>2</v>
      </c>
      <c r="BS857" s="226">
        <v>1</v>
      </c>
      <c r="BT857" s="221">
        <v>2</v>
      </c>
      <c r="BU857" s="221">
        <v>2</v>
      </c>
      <c r="BV857" s="221">
        <v>2</v>
      </c>
      <c r="BW857" s="798">
        <v>2</v>
      </c>
      <c r="BX857" s="221">
        <v>2</v>
      </c>
      <c r="BY857" s="798">
        <v>2</v>
      </c>
      <c r="BZ857" s="798">
        <v>2</v>
      </c>
      <c r="CA857" s="221">
        <v>2</v>
      </c>
      <c r="CB857" s="221">
        <v>2</v>
      </c>
      <c r="CC857" s="221">
        <v>2</v>
      </c>
      <c r="CD857" s="337">
        <v>2</v>
      </c>
      <c r="CE857" s="221">
        <v>2</v>
      </c>
      <c r="CF857" s="221">
        <v>2</v>
      </c>
      <c r="CG857" s="221">
        <v>2</v>
      </c>
      <c r="CH857" s="221">
        <v>2</v>
      </c>
      <c r="CI857" s="221">
        <v>2</v>
      </c>
      <c r="CJ857" s="337">
        <v>2</v>
      </c>
      <c r="CK857" s="221">
        <v>2</v>
      </c>
      <c r="CL857" s="222">
        <f t="shared" si="407"/>
        <v>23</v>
      </c>
      <c r="CM857" s="237">
        <f t="shared" si="398"/>
        <v>0.88461538461538458</v>
      </c>
      <c r="CN857" s="222">
        <f t="shared" si="404"/>
        <v>3</v>
      </c>
      <c r="CO857" s="237">
        <f t="shared" si="399"/>
        <v>0.11538461538461539</v>
      </c>
      <c r="CP857" s="222">
        <f t="shared" si="405"/>
        <v>0</v>
      </c>
      <c r="CQ857" s="237">
        <f t="shared" si="400"/>
        <v>0</v>
      </c>
      <c r="CR857" s="222">
        <f t="shared" si="406"/>
        <v>0</v>
      </c>
      <c r="CS857" s="237">
        <f t="shared" si="401"/>
        <v>0</v>
      </c>
      <c r="CT857" s="223">
        <f t="shared" si="402"/>
        <v>1.8846153846153846</v>
      </c>
      <c r="CU857" s="223" t="str">
        <f t="shared" si="403"/>
        <v>Đạt mục tiêu</v>
      </c>
      <c r="CV857" s="5"/>
    </row>
    <row r="858" spans="1:100" s="1" customFormat="1" ht="46.5">
      <c r="A858" s="1036"/>
      <c r="B858" s="1056"/>
      <c r="C858" s="1055"/>
      <c r="D858" s="1056"/>
      <c r="E858" s="1055"/>
      <c r="F858" s="1203"/>
      <c r="G858" s="217" t="s">
        <v>2205</v>
      </c>
      <c r="H858" s="51"/>
      <c r="I858" s="592"/>
      <c r="J858" s="69"/>
      <c r="K858" s="485"/>
      <c r="L858" s="212" t="s">
        <v>32</v>
      </c>
      <c r="M858" s="212" t="s">
        <v>2207</v>
      </c>
      <c r="N858" s="215" t="s">
        <v>9</v>
      </c>
      <c r="O858" s="221"/>
      <c r="P858" s="221"/>
      <c r="Q858" s="5" t="s">
        <v>24</v>
      </c>
      <c r="R858" s="5"/>
      <c r="S858" s="5"/>
      <c r="T858" s="5"/>
      <c r="U858" s="6"/>
      <c r="V858" s="5"/>
      <c r="W858" s="5" t="s">
        <v>24</v>
      </c>
      <c r="X858" s="5"/>
      <c r="Y858" s="5"/>
      <c r="Z858" s="5"/>
      <c r="AA858" s="5"/>
      <c r="AB858" s="80"/>
      <c r="AC858" s="642"/>
      <c r="AD858" s="7"/>
      <c r="AE858" s="7"/>
      <c r="AF858" s="7"/>
      <c r="AG858" s="7"/>
      <c r="AH858" s="7"/>
      <c r="AI858" s="7"/>
      <c r="AJ858" s="7"/>
      <c r="AK858" s="7"/>
      <c r="AL858" s="7"/>
      <c r="AM858" s="7"/>
      <c r="AN858" s="7"/>
      <c r="AO858" s="7"/>
      <c r="AP858" s="7"/>
      <c r="AQ858" s="7"/>
      <c r="AR858" s="7"/>
      <c r="AS858" s="7"/>
      <c r="AT858" s="7"/>
      <c r="AU858" s="7"/>
      <c r="AV858" s="55"/>
      <c r="AW858" s="55"/>
      <c r="AX858" s="55"/>
      <c r="AY858" s="55" t="s">
        <v>1315</v>
      </c>
      <c r="AZ858" s="55"/>
      <c r="BA858" s="7"/>
      <c r="BB858" s="7"/>
      <c r="BC858" s="7"/>
      <c r="BD858" s="7"/>
      <c r="BE858" s="7"/>
      <c r="BF858" s="7"/>
      <c r="BG858" s="7"/>
      <c r="BH858" s="7"/>
      <c r="BI858" s="7"/>
      <c r="BJ858" s="7"/>
      <c r="BK858" s="7"/>
      <c r="BL858" s="781">
        <v>2</v>
      </c>
      <c r="BM858" s="221">
        <v>2</v>
      </c>
      <c r="BN858" s="221">
        <v>2</v>
      </c>
      <c r="BO858" s="221">
        <v>2</v>
      </c>
      <c r="BP858" s="221">
        <v>2</v>
      </c>
      <c r="BQ858" s="221">
        <v>2</v>
      </c>
      <c r="BR858" s="798">
        <v>2</v>
      </c>
      <c r="BS858" s="226">
        <v>2</v>
      </c>
      <c r="BT858" s="221">
        <v>2</v>
      </c>
      <c r="BU858" s="221">
        <v>2</v>
      </c>
      <c r="BV858" s="221">
        <v>2</v>
      </c>
      <c r="BW858" s="798">
        <v>2</v>
      </c>
      <c r="BX858" s="221">
        <v>2</v>
      </c>
      <c r="BY858" s="798">
        <v>2</v>
      </c>
      <c r="BZ858" s="798">
        <v>2</v>
      </c>
      <c r="CA858" s="221">
        <v>2</v>
      </c>
      <c r="CB858" s="221">
        <v>2</v>
      </c>
      <c r="CC858" s="221">
        <v>2</v>
      </c>
      <c r="CD858" s="337">
        <v>1</v>
      </c>
      <c r="CE858" s="221">
        <v>2</v>
      </c>
      <c r="CF858" s="221">
        <v>2</v>
      </c>
      <c r="CG858" s="221">
        <v>2</v>
      </c>
      <c r="CH858" s="221">
        <v>2</v>
      </c>
      <c r="CI858" s="221">
        <v>2</v>
      </c>
      <c r="CJ858" s="337">
        <v>2</v>
      </c>
      <c r="CK858" s="221">
        <v>2</v>
      </c>
      <c r="CL858" s="222">
        <f t="shared" si="407"/>
        <v>25</v>
      </c>
      <c r="CM858" s="237">
        <f t="shared" si="398"/>
        <v>0.96153846153846156</v>
      </c>
      <c r="CN858" s="222">
        <f t="shared" si="404"/>
        <v>1</v>
      </c>
      <c r="CO858" s="237">
        <f t="shared" si="399"/>
        <v>3.8461538461538464E-2</v>
      </c>
      <c r="CP858" s="222">
        <f t="shared" si="405"/>
        <v>0</v>
      </c>
      <c r="CQ858" s="237">
        <f t="shared" si="400"/>
        <v>0</v>
      </c>
      <c r="CR858" s="222">
        <f t="shared" si="406"/>
        <v>0</v>
      </c>
      <c r="CS858" s="237">
        <f t="shared" si="401"/>
        <v>0</v>
      </c>
      <c r="CT858" s="223">
        <f t="shared" si="402"/>
        <v>1.9615384615384615</v>
      </c>
      <c r="CU858" s="223" t="str">
        <f t="shared" si="403"/>
        <v>Đạt mục tiêu</v>
      </c>
      <c r="CV858" s="5"/>
    </row>
    <row r="859" spans="1:100" s="1" customFormat="1" ht="42.5">
      <c r="A859" s="1036"/>
      <c r="B859" s="1077"/>
      <c r="C859" s="1033"/>
      <c r="D859" s="1024"/>
      <c r="E859" s="1033"/>
      <c r="F859" s="1201"/>
      <c r="G859" s="51" t="s">
        <v>2206</v>
      </c>
      <c r="H859" s="51"/>
      <c r="I859" s="592"/>
      <c r="J859" s="69"/>
      <c r="K859" s="485"/>
      <c r="L859" s="212" t="s">
        <v>32</v>
      </c>
      <c r="M859" s="212" t="s">
        <v>2207</v>
      </c>
      <c r="N859" s="215" t="s">
        <v>9</v>
      </c>
      <c r="O859" s="221"/>
      <c r="P859" s="221"/>
      <c r="Q859" s="5"/>
      <c r="R859" s="5"/>
      <c r="S859" s="5"/>
      <c r="T859" s="5"/>
      <c r="U859" s="6"/>
      <c r="V859" s="5"/>
      <c r="W859" s="5"/>
      <c r="X859" s="5" t="s">
        <v>24</v>
      </c>
      <c r="Y859" s="5"/>
      <c r="Z859" s="5"/>
      <c r="AA859" s="5"/>
      <c r="AB859" s="80"/>
      <c r="AC859" s="642"/>
      <c r="AD859" s="7"/>
      <c r="AE859" s="7"/>
      <c r="AF859" s="7"/>
      <c r="AG859" s="7"/>
      <c r="AH859" s="7"/>
      <c r="AI859" s="7"/>
      <c r="AJ859" s="7"/>
      <c r="AK859" s="7"/>
      <c r="AL859" s="7"/>
      <c r="AM859" s="7"/>
      <c r="AN859" s="7"/>
      <c r="AO859" s="7"/>
      <c r="AP859" s="7"/>
      <c r="AQ859" s="7"/>
      <c r="AR859" s="7"/>
      <c r="AS859" s="7"/>
      <c r="AT859" s="7"/>
      <c r="AU859" s="7"/>
      <c r="AV859" s="55"/>
      <c r="AW859" s="55"/>
      <c r="AX859" s="55"/>
      <c r="AY859" s="55"/>
      <c r="AZ859" s="55"/>
      <c r="BA859" s="7"/>
      <c r="BB859" s="7"/>
      <c r="BC859" s="7" t="s">
        <v>1315</v>
      </c>
      <c r="BD859" s="7"/>
      <c r="BE859" s="7"/>
      <c r="BF859" s="7"/>
      <c r="BG859" s="7"/>
      <c r="BH859" s="7"/>
      <c r="BI859" s="7"/>
      <c r="BJ859" s="7"/>
      <c r="BK859" s="7"/>
      <c r="BL859" s="781">
        <v>2</v>
      </c>
      <c r="BM859" s="221">
        <v>2</v>
      </c>
      <c r="BN859" s="221">
        <v>2</v>
      </c>
      <c r="BO859" s="221">
        <v>2</v>
      </c>
      <c r="BP859" s="221">
        <v>2</v>
      </c>
      <c r="BQ859" s="221">
        <v>2</v>
      </c>
      <c r="BR859" s="798">
        <v>2</v>
      </c>
      <c r="BS859" s="226">
        <v>1</v>
      </c>
      <c r="BT859" s="221">
        <v>2</v>
      </c>
      <c r="BU859" s="221">
        <v>2</v>
      </c>
      <c r="BV859" s="221">
        <v>2</v>
      </c>
      <c r="BW859" s="798">
        <v>2</v>
      </c>
      <c r="BX859" s="221">
        <v>2</v>
      </c>
      <c r="BY859" s="798">
        <v>2</v>
      </c>
      <c r="BZ859" s="798">
        <v>2</v>
      </c>
      <c r="CA859" s="221">
        <v>2</v>
      </c>
      <c r="CB859" s="221">
        <v>2</v>
      </c>
      <c r="CC859" s="221">
        <v>2</v>
      </c>
      <c r="CD859" s="337">
        <v>1</v>
      </c>
      <c r="CE859" s="221">
        <v>2</v>
      </c>
      <c r="CF859" s="221">
        <v>2</v>
      </c>
      <c r="CG859" s="221">
        <v>2</v>
      </c>
      <c r="CH859" s="221">
        <v>2</v>
      </c>
      <c r="CI859" s="221">
        <v>2</v>
      </c>
      <c r="CJ859" s="337">
        <v>2</v>
      </c>
      <c r="CK859" s="221">
        <v>2</v>
      </c>
      <c r="CL859" s="222">
        <f t="shared" si="407"/>
        <v>24</v>
      </c>
      <c r="CM859" s="237">
        <f t="shared" si="398"/>
        <v>0.92307692307692313</v>
      </c>
      <c r="CN859" s="222">
        <f t="shared" si="404"/>
        <v>2</v>
      </c>
      <c r="CO859" s="237">
        <f t="shared" si="399"/>
        <v>7.6923076923076927E-2</v>
      </c>
      <c r="CP859" s="222">
        <f t="shared" si="405"/>
        <v>0</v>
      </c>
      <c r="CQ859" s="237">
        <f t="shared" si="400"/>
        <v>0</v>
      </c>
      <c r="CR859" s="222">
        <f t="shared" si="406"/>
        <v>0</v>
      </c>
      <c r="CS859" s="237">
        <f t="shared" si="401"/>
        <v>0</v>
      </c>
      <c r="CT859" s="223">
        <f t="shared" si="402"/>
        <v>1.9230769230769231</v>
      </c>
      <c r="CU859" s="223" t="str">
        <f t="shared" si="403"/>
        <v>Đạt mục tiêu</v>
      </c>
      <c r="CV859" s="5"/>
    </row>
    <row r="860" spans="1:100" s="1" customFormat="1" ht="42.5">
      <c r="A860" s="1036"/>
      <c r="B860" s="1046"/>
      <c r="C860" s="1033"/>
      <c r="D860" s="1024"/>
      <c r="E860" s="1033"/>
      <c r="F860" s="1204"/>
      <c r="G860" s="203" t="s">
        <v>2208</v>
      </c>
      <c r="H860" s="203"/>
      <c r="I860" s="618"/>
      <c r="J860" s="69"/>
      <c r="K860" s="485"/>
      <c r="L860" s="212" t="s">
        <v>32</v>
      </c>
      <c r="M860" s="212" t="s">
        <v>2207</v>
      </c>
      <c r="N860" s="215" t="s">
        <v>9</v>
      </c>
      <c r="O860" s="221"/>
      <c r="P860" s="221"/>
      <c r="Q860" s="5"/>
      <c r="R860" s="5"/>
      <c r="S860" s="5"/>
      <c r="T860" s="5"/>
      <c r="U860" s="6" t="s">
        <v>24</v>
      </c>
      <c r="V860" s="5"/>
      <c r="W860" s="5"/>
      <c r="X860" s="5"/>
      <c r="Y860" s="5"/>
      <c r="Z860" s="5"/>
      <c r="AA860" s="5"/>
      <c r="AB860" s="80"/>
      <c r="AC860" s="642"/>
      <c r="AD860" s="7"/>
      <c r="AE860" s="7"/>
      <c r="AF860" s="7"/>
      <c r="AG860" s="7"/>
      <c r="AH860" s="7"/>
      <c r="AI860" s="7"/>
      <c r="AJ860" s="7"/>
      <c r="AK860" s="7"/>
      <c r="AL860" s="7"/>
      <c r="AM860" s="7"/>
      <c r="AN860" s="7"/>
      <c r="AO860" s="7"/>
      <c r="AP860" s="7"/>
      <c r="AQ860" s="7"/>
      <c r="AR860" s="7"/>
      <c r="AS860" s="7"/>
      <c r="AT860" s="7"/>
      <c r="AU860" s="7"/>
      <c r="AV860" s="55"/>
      <c r="AW860" s="55"/>
      <c r="AX860" s="55"/>
      <c r="AY860" s="55"/>
      <c r="AZ860" s="55"/>
      <c r="BA860" s="7"/>
      <c r="BB860" s="7"/>
      <c r="BC860" s="7"/>
      <c r="BD860" s="7"/>
      <c r="BE860" s="7"/>
      <c r="BF860" s="7"/>
      <c r="BG860" s="7"/>
      <c r="BH860" s="7"/>
      <c r="BI860" s="7"/>
      <c r="BJ860" s="7"/>
      <c r="BK860" s="7"/>
      <c r="BL860" s="781">
        <v>2</v>
      </c>
      <c r="BM860" s="221">
        <v>2</v>
      </c>
      <c r="BN860" s="221">
        <v>2</v>
      </c>
      <c r="BO860" s="221">
        <v>2</v>
      </c>
      <c r="BP860" s="221">
        <v>2</v>
      </c>
      <c r="BQ860" s="221">
        <v>2</v>
      </c>
      <c r="BR860" s="798">
        <v>2</v>
      </c>
      <c r="BS860" s="226">
        <v>2</v>
      </c>
      <c r="BT860" s="221">
        <v>2</v>
      </c>
      <c r="BU860" s="221">
        <v>2</v>
      </c>
      <c r="BV860" s="221">
        <v>2</v>
      </c>
      <c r="BW860" s="798">
        <v>2</v>
      </c>
      <c r="BX860" s="221">
        <v>2</v>
      </c>
      <c r="BY860" s="798">
        <v>2</v>
      </c>
      <c r="BZ860" s="798">
        <v>2</v>
      </c>
      <c r="CA860" s="221">
        <v>2</v>
      </c>
      <c r="CB860" s="221">
        <v>1</v>
      </c>
      <c r="CC860" s="221">
        <v>2</v>
      </c>
      <c r="CD860" s="337">
        <v>2</v>
      </c>
      <c r="CE860" s="221">
        <v>2</v>
      </c>
      <c r="CF860" s="221">
        <v>2</v>
      </c>
      <c r="CG860" s="221">
        <v>2</v>
      </c>
      <c r="CH860" s="221">
        <v>2</v>
      </c>
      <c r="CI860" s="221">
        <v>2</v>
      </c>
      <c r="CJ860" s="337">
        <v>2</v>
      </c>
      <c r="CK860" s="221">
        <v>2</v>
      </c>
      <c r="CL860" s="222">
        <f t="shared" si="407"/>
        <v>25</v>
      </c>
      <c r="CM860" s="237">
        <f t="shared" si="398"/>
        <v>0.96153846153846156</v>
      </c>
      <c r="CN860" s="222">
        <f t="shared" si="404"/>
        <v>1</v>
      </c>
      <c r="CO860" s="237">
        <f t="shared" si="399"/>
        <v>3.8461538461538464E-2</v>
      </c>
      <c r="CP860" s="222">
        <f t="shared" si="405"/>
        <v>0</v>
      </c>
      <c r="CQ860" s="237">
        <f t="shared" si="400"/>
        <v>0</v>
      </c>
      <c r="CR860" s="222">
        <f t="shared" si="406"/>
        <v>0</v>
      </c>
      <c r="CS860" s="237">
        <f t="shared" si="401"/>
        <v>0</v>
      </c>
      <c r="CT860" s="223">
        <f t="shared" si="402"/>
        <v>1.9615384615384615</v>
      </c>
      <c r="CU860" s="223" t="str">
        <f t="shared" si="403"/>
        <v>Đạt mục tiêu</v>
      </c>
      <c r="CV860" s="5"/>
    </row>
    <row r="861" spans="1:100" s="1" customFormat="1" ht="77.5">
      <c r="A861" s="1036"/>
      <c r="B861" s="1024"/>
      <c r="C861" s="1033"/>
      <c r="D861" s="1024"/>
      <c r="E861" s="1033"/>
      <c r="F861" s="1204"/>
      <c r="G861" s="203" t="s">
        <v>2212</v>
      </c>
      <c r="H861" s="203"/>
      <c r="I861" s="618"/>
      <c r="J861" s="69"/>
      <c r="K861" s="485"/>
      <c r="L861" s="212" t="s">
        <v>32</v>
      </c>
      <c r="M861" s="212" t="s">
        <v>31</v>
      </c>
      <c r="N861" s="215" t="s">
        <v>9</v>
      </c>
      <c r="O861" s="221"/>
      <c r="P861" s="221"/>
      <c r="Q861" s="5"/>
      <c r="R861" s="5"/>
      <c r="S861" s="5"/>
      <c r="T861" s="5"/>
      <c r="U861" s="6" t="s">
        <v>24</v>
      </c>
      <c r="V861" s="5" t="s">
        <v>24</v>
      </c>
      <c r="W861" s="5"/>
      <c r="X861" s="5"/>
      <c r="Y861" s="5"/>
      <c r="Z861" s="5"/>
      <c r="AA861" s="5"/>
      <c r="AB861" s="80">
        <v>1</v>
      </c>
      <c r="AC861" s="642"/>
      <c r="AD861" s="7"/>
      <c r="AE861" s="7"/>
      <c r="AF861" s="7"/>
      <c r="AG861" s="7"/>
      <c r="AH861" s="7"/>
      <c r="AI861" s="7"/>
      <c r="AJ861" s="7"/>
      <c r="AK861" s="7"/>
      <c r="AL861" s="7"/>
      <c r="AM861" s="7"/>
      <c r="AN861" s="7"/>
      <c r="AO861" s="7"/>
      <c r="AP861" s="7"/>
      <c r="AQ861" s="7"/>
      <c r="AR861" s="7"/>
      <c r="AS861" s="7"/>
      <c r="AT861" s="7"/>
      <c r="AU861" s="7"/>
      <c r="AV861" s="55"/>
      <c r="AW861" s="55"/>
      <c r="AX861" s="55"/>
      <c r="AY861" s="55"/>
      <c r="AZ861" s="55"/>
      <c r="BA861" s="7"/>
      <c r="BB861" s="7" t="s">
        <v>1318</v>
      </c>
      <c r="BC861" s="7"/>
      <c r="BD861" s="7"/>
      <c r="BE861" s="7"/>
      <c r="BF861" s="7"/>
      <c r="BG861" s="7"/>
      <c r="BH861" s="7"/>
      <c r="BI861" s="7"/>
      <c r="BJ861" s="7"/>
      <c r="BK861" s="7"/>
      <c r="BL861" s="781">
        <v>2</v>
      </c>
      <c r="BM861" s="221">
        <v>2</v>
      </c>
      <c r="BN861" s="221">
        <v>2</v>
      </c>
      <c r="BO861" s="221">
        <v>2</v>
      </c>
      <c r="BP861" s="221">
        <v>2</v>
      </c>
      <c r="BQ861" s="221">
        <v>2</v>
      </c>
      <c r="BR861" s="798">
        <v>2</v>
      </c>
      <c r="BS861" s="226">
        <v>2</v>
      </c>
      <c r="BT861" s="221">
        <v>2</v>
      </c>
      <c r="BU861" s="221">
        <v>2</v>
      </c>
      <c r="BV861" s="221">
        <v>2</v>
      </c>
      <c r="BW861" s="798">
        <v>2</v>
      </c>
      <c r="BX861" s="221">
        <v>2</v>
      </c>
      <c r="BY861" s="798">
        <v>2</v>
      </c>
      <c r="BZ861" s="798">
        <v>2</v>
      </c>
      <c r="CA861" s="221">
        <v>2</v>
      </c>
      <c r="CB861" s="221">
        <v>2</v>
      </c>
      <c r="CC861" s="221">
        <v>2</v>
      </c>
      <c r="CD861" s="337">
        <v>2</v>
      </c>
      <c r="CE861" s="221">
        <v>2</v>
      </c>
      <c r="CF861" s="221">
        <v>2</v>
      </c>
      <c r="CG861" s="221">
        <v>2</v>
      </c>
      <c r="CH861" s="221">
        <v>2</v>
      </c>
      <c r="CI861" s="221">
        <v>2</v>
      </c>
      <c r="CJ861" s="337">
        <v>2</v>
      </c>
      <c r="CK861" s="221">
        <v>2</v>
      </c>
      <c r="CL861" s="222">
        <f t="shared" si="407"/>
        <v>26</v>
      </c>
      <c r="CM861" s="237">
        <f t="shared" si="398"/>
        <v>1</v>
      </c>
      <c r="CN861" s="222">
        <f t="shared" ref="CN861:CN870" si="408">COUNTIF(BL861:CK861,"1")</f>
        <v>0</v>
      </c>
      <c r="CO861" s="237">
        <f t="shared" si="399"/>
        <v>0</v>
      </c>
      <c r="CP861" s="222">
        <f>COUNTIF(BL861:CK861,"0")</f>
        <v>0</v>
      </c>
      <c r="CQ861" s="237">
        <f t="shared" si="400"/>
        <v>0</v>
      </c>
      <c r="CR861" s="222">
        <f>COUNTIF(BL861:CK861,"KĐG")</f>
        <v>0</v>
      </c>
      <c r="CS861" s="237">
        <f t="shared" si="401"/>
        <v>0</v>
      </c>
      <c r="CT861" s="223">
        <f t="shared" si="402"/>
        <v>2</v>
      </c>
      <c r="CU861" s="223" t="str">
        <f t="shared" si="403"/>
        <v>Đạt mục tiêu</v>
      </c>
      <c r="CV861" s="5"/>
    </row>
    <row r="862" spans="1:100" s="1" customFormat="1" ht="62">
      <c r="A862" s="1036"/>
      <c r="B862" s="1024"/>
      <c r="C862" s="1033"/>
      <c r="D862" s="1024"/>
      <c r="E862" s="1033"/>
      <c r="F862" s="1204"/>
      <c r="G862" s="203" t="s">
        <v>2209</v>
      </c>
      <c r="H862" s="203"/>
      <c r="I862" s="618"/>
      <c r="J862" s="69"/>
      <c r="K862" s="485"/>
      <c r="L862" s="5" t="s">
        <v>32</v>
      </c>
      <c r="M862" s="212" t="s">
        <v>2175</v>
      </c>
      <c r="N862" s="215" t="s">
        <v>9</v>
      </c>
      <c r="O862" s="221"/>
      <c r="P862" s="221"/>
      <c r="Q862" s="5"/>
      <c r="R862" s="5"/>
      <c r="S862" s="5"/>
      <c r="T862" s="5" t="s">
        <v>24</v>
      </c>
      <c r="U862" s="6" t="s">
        <v>24</v>
      </c>
      <c r="V862" s="5"/>
      <c r="W862" s="5"/>
      <c r="X862" s="5"/>
      <c r="Y862" s="5"/>
      <c r="Z862" s="5"/>
      <c r="AA862" s="5"/>
      <c r="AB862" s="80"/>
      <c r="AC862" s="642"/>
      <c r="AD862" s="7"/>
      <c r="AE862" s="7"/>
      <c r="AF862" s="7"/>
      <c r="AG862" s="7"/>
      <c r="AH862" s="7"/>
      <c r="AI862" s="7"/>
      <c r="AJ862" s="7"/>
      <c r="AK862" s="7"/>
      <c r="AL862" s="7"/>
      <c r="AM862" s="7"/>
      <c r="AN862" s="7"/>
      <c r="AO862" s="7" t="s">
        <v>1315</v>
      </c>
      <c r="AP862" s="55"/>
      <c r="AQ862" s="55" t="s">
        <v>1315</v>
      </c>
      <c r="AR862" s="55" t="s">
        <v>1315</v>
      </c>
      <c r="AS862" s="7"/>
      <c r="AT862" s="7"/>
      <c r="AU862" s="7"/>
      <c r="AV862" s="55"/>
      <c r="AW862" s="55"/>
      <c r="AX862" s="55"/>
      <c r="AY862" s="55"/>
      <c r="AZ862" s="55"/>
      <c r="BA862" s="7"/>
      <c r="BB862" s="7"/>
      <c r="BC862" s="7"/>
      <c r="BD862" s="7"/>
      <c r="BE862" s="7"/>
      <c r="BF862" s="7"/>
      <c r="BG862" s="7"/>
      <c r="BH862" s="7"/>
      <c r="BI862" s="7"/>
      <c r="BJ862" s="7"/>
      <c r="BK862" s="7"/>
      <c r="BL862" s="781">
        <v>2</v>
      </c>
      <c r="BM862" s="221">
        <v>2</v>
      </c>
      <c r="BN862" s="221">
        <v>2</v>
      </c>
      <c r="BO862" s="221">
        <v>2</v>
      </c>
      <c r="BP862" s="221">
        <v>1</v>
      </c>
      <c r="BQ862" s="221">
        <v>2</v>
      </c>
      <c r="BR862" s="798">
        <v>2</v>
      </c>
      <c r="BS862" s="226">
        <v>1</v>
      </c>
      <c r="BT862" s="221">
        <v>2</v>
      </c>
      <c r="BU862" s="221">
        <v>2</v>
      </c>
      <c r="BV862" s="221">
        <v>2</v>
      </c>
      <c r="BW862" s="798">
        <v>1</v>
      </c>
      <c r="BX862" s="221">
        <v>2</v>
      </c>
      <c r="BY862" s="798">
        <v>2</v>
      </c>
      <c r="BZ862" s="798">
        <v>2</v>
      </c>
      <c r="CA862" s="221">
        <v>2</v>
      </c>
      <c r="CB862" s="221">
        <v>2</v>
      </c>
      <c r="CC862" s="221">
        <v>2</v>
      </c>
      <c r="CD862" s="337">
        <v>2</v>
      </c>
      <c r="CE862" s="221">
        <v>2</v>
      </c>
      <c r="CF862" s="221">
        <v>2</v>
      </c>
      <c r="CG862" s="221">
        <v>2</v>
      </c>
      <c r="CH862" s="221">
        <v>2</v>
      </c>
      <c r="CI862" s="221">
        <v>2</v>
      </c>
      <c r="CJ862" s="337">
        <v>2</v>
      </c>
      <c r="CK862" s="221">
        <v>2</v>
      </c>
      <c r="CL862" s="222">
        <f t="shared" si="407"/>
        <v>23</v>
      </c>
      <c r="CM862" s="237">
        <f t="shared" si="398"/>
        <v>0.88461538461538458</v>
      </c>
      <c r="CN862" s="222">
        <f t="shared" si="408"/>
        <v>3</v>
      </c>
      <c r="CO862" s="237">
        <f t="shared" si="399"/>
        <v>0.11538461538461539</v>
      </c>
      <c r="CP862" s="222">
        <f t="shared" ref="CP862:CP870" si="409">COUNTIF(BL862:CK862,"0")</f>
        <v>0</v>
      </c>
      <c r="CQ862" s="237">
        <f t="shared" si="400"/>
        <v>0</v>
      </c>
      <c r="CR862" s="222">
        <f t="shared" ref="CR862:CR867" si="410">COUNTIF(BL862:CK862,"KĐG")</f>
        <v>0</v>
      </c>
      <c r="CS862" s="237">
        <f t="shared" si="401"/>
        <v>0</v>
      </c>
      <c r="CT862" s="223">
        <f t="shared" si="402"/>
        <v>1.8846153846153846</v>
      </c>
      <c r="CU862" s="223" t="str">
        <f t="shared" si="403"/>
        <v>Đạt mục tiêu</v>
      </c>
      <c r="CV862" s="5"/>
    </row>
    <row r="863" spans="1:100" s="1" customFormat="1" ht="62">
      <c r="A863" s="1036"/>
      <c r="B863" s="1024"/>
      <c r="C863" s="1033"/>
      <c r="D863" s="1024"/>
      <c r="E863" s="1033"/>
      <c r="F863" s="1204"/>
      <c r="G863" s="203" t="s">
        <v>2210</v>
      </c>
      <c r="H863" s="203"/>
      <c r="I863" s="618"/>
      <c r="J863" s="69"/>
      <c r="K863" s="485"/>
      <c r="L863" s="5" t="s">
        <v>32</v>
      </c>
      <c r="M863" s="212" t="s">
        <v>2175</v>
      </c>
      <c r="N863" s="215" t="s">
        <v>9</v>
      </c>
      <c r="O863" s="221"/>
      <c r="P863" s="221"/>
      <c r="Q863" s="5"/>
      <c r="R863" s="5"/>
      <c r="S863" s="5"/>
      <c r="T863" s="5"/>
      <c r="U863" s="6"/>
      <c r="V863" s="5"/>
      <c r="W863" s="5"/>
      <c r="X863" s="5"/>
      <c r="Y863" s="5"/>
      <c r="Z863" s="5"/>
      <c r="AA863" s="5"/>
      <c r="AB863" s="80"/>
      <c r="AC863" s="642"/>
      <c r="AD863" s="7"/>
      <c r="AE863" s="7"/>
      <c r="AF863" s="7"/>
      <c r="AG863" s="7"/>
      <c r="AH863" s="7"/>
      <c r="AI863" s="7"/>
      <c r="AJ863" s="7"/>
      <c r="AK863" s="7"/>
      <c r="AL863" s="7"/>
      <c r="AM863" s="7"/>
      <c r="AN863" s="7"/>
      <c r="AO863" s="7"/>
      <c r="AP863" s="7"/>
      <c r="AQ863" s="7"/>
      <c r="AR863" s="7"/>
      <c r="AS863" s="7"/>
      <c r="AT863" s="7"/>
      <c r="AU863" s="7"/>
      <c r="AV863" s="55"/>
      <c r="AW863" s="55"/>
      <c r="AX863" s="55"/>
      <c r="AY863" s="55"/>
      <c r="AZ863" s="55"/>
      <c r="BA863" s="7"/>
      <c r="BB863" s="7"/>
      <c r="BC863" s="7"/>
      <c r="BD863" s="7"/>
      <c r="BE863" s="7"/>
      <c r="BF863" s="7"/>
      <c r="BG863" s="7"/>
      <c r="BH863" s="7"/>
      <c r="BI863" s="7"/>
      <c r="BJ863" s="7"/>
      <c r="BK863" s="7"/>
      <c r="BL863" s="781">
        <v>2</v>
      </c>
      <c r="BM863" s="221">
        <v>2</v>
      </c>
      <c r="BN863" s="221">
        <v>2</v>
      </c>
      <c r="BO863" s="221">
        <v>2</v>
      </c>
      <c r="BP863" s="221">
        <v>2</v>
      </c>
      <c r="BQ863" s="221">
        <v>2</v>
      </c>
      <c r="BR863" s="798">
        <v>2</v>
      </c>
      <c r="BS863" s="226">
        <v>2</v>
      </c>
      <c r="BT863" s="221">
        <v>2</v>
      </c>
      <c r="BU863" s="221">
        <v>2</v>
      </c>
      <c r="BV863" s="221">
        <v>2</v>
      </c>
      <c r="BW863" s="798">
        <v>2</v>
      </c>
      <c r="BX863" s="221">
        <v>2</v>
      </c>
      <c r="BY863" s="798">
        <v>2</v>
      </c>
      <c r="BZ863" s="798">
        <v>2</v>
      </c>
      <c r="CA863" s="221">
        <v>2</v>
      </c>
      <c r="CB863" s="221">
        <v>2</v>
      </c>
      <c r="CC863" s="221">
        <v>2</v>
      </c>
      <c r="CD863" s="337">
        <v>2</v>
      </c>
      <c r="CE863" s="221">
        <v>2</v>
      </c>
      <c r="CF863" s="221">
        <v>2</v>
      </c>
      <c r="CG863" s="221">
        <v>2</v>
      </c>
      <c r="CH863" s="221">
        <v>2</v>
      </c>
      <c r="CI863" s="221">
        <v>2</v>
      </c>
      <c r="CJ863" s="337">
        <v>2</v>
      </c>
      <c r="CK863" s="221">
        <v>2</v>
      </c>
      <c r="CL863" s="222">
        <f t="shared" si="407"/>
        <v>26</v>
      </c>
      <c r="CM863" s="237">
        <f t="shared" si="398"/>
        <v>1</v>
      </c>
      <c r="CN863" s="222">
        <f t="shared" si="408"/>
        <v>0</v>
      </c>
      <c r="CO863" s="237">
        <f t="shared" si="399"/>
        <v>0</v>
      </c>
      <c r="CP863" s="222">
        <f t="shared" si="409"/>
        <v>0</v>
      </c>
      <c r="CQ863" s="237">
        <f t="shared" si="400"/>
        <v>0</v>
      </c>
      <c r="CR863" s="222">
        <f t="shared" si="410"/>
        <v>0</v>
      </c>
      <c r="CS863" s="237">
        <f t="shared" si="401"/>
        <v>0</v>
      </c>
      <c r="CT863" s="223">
        <f t="shared" si="402"/>
        <v>2</v>
      </c>
      <c r="CU863" s="223" t="str">
        <f t="shared" si="403"/>
        <v>Đạt mục tiêu</v>
      </c>
      <c r="CV863" s="5"/>
    </row>
    <row r="864" spans="1:100" s="1" customFormat="1" ht="124">
      <c r="A864" s="1036"/>
      <c r="B864" s="1046"/>
      <c r="C864" s="1062"/>
      <c r="D864" s="1024"/>
      <c r="E864" s="1062"/>
      <c r="F864" s="1204"/>
      <c r="G864" s="203" t="s">
        <v>2253</v>
      </c>
      <c r="H864" s="203"/>
      <c r="I864" s="618"/>
      <c r="J864" s="69" t="s">
        <v>808</v>
      </c>
      <c r="K864" s="485"/>
      <c r="L864" s="212" t="s">
        <v>32</v>
      </c>
      <c r="M864" s="212" t="s">
        <v>2175</v>
      </c>
      <c r="N864" s="215" t="s">
        <v>9</v>
      </c>
      <c r="O864" s="221" t="s">
        <v>29</v>
      </c>
      <c r="P864" s="221" t="s">
        <v>24</v>
      </c>
      <c r="Q864" s="5"/>
      <c r="R864" s="5"/>
      <c r="S864" s="5"/>
      <c r="T864" s="5" t="s">
        <v>24</v>
      </c>
      <c r="U864" s="6" t="s">
        <v>24</v>
      </c>
      <c r="V864" s="5"/>
      <c r="W864" s="5"/>
      <c r="X864" s="5" t="s">
        <v>24</v>
      </c>
      <c r="Y864" s="5"/>
      <c r="Z864" s="5"/>
      <c r="AA864" s="5"/>
      <c r="AB864" s="80">
        <f t="shared" ref="AB864:AB870" si="411">COUNTIF($Q864:$AA864,"x")</f>
        <v>3</v>
      </c>
      <c r="AC864" s="642"/>
      <c r="AD864" s="7"/>
      <c r="AE864" s="7"/>
      <c r="AF864" s="7"/>
      <c r="AG864" s="7"/>
      <c r="AH864" s="7"/>
      <c r="AI864" s="7"/>
      <c r="AJ864" s="7"/>
      <c r="AK864" s="7"/>
      <c r="AL864" s="7"/>
      <c r="AM864" s="7"/>
      <c r="AN864" s="7"/>
      <c r="AO864" s="7" t="s">
        <v>1315</v>
      </c>
      <c r="AP864" s="55" t="s">
        <v>1315</v>
      </c>
      <c r="AQ864" s="55" t="s">
        <v>1315</v>
      </c>
      <c r="AR864" s="55" t="s">
        <v>1315</v>
      </c>
      <c r="AS864" s="7" t="s">
        <v>1183</v>
      </c>
      <c r="AT864" s="7"/>
      <c r="AU864" s="7"/>
      <c r="AV864" s="55"/>
      <c r="AW864" s="7"/>
      <c r="AX864" s="7"/>
      <c r="AY864" s="7"/>
      <c r="AZ864" s="7"/>
      <c r="BA864" s="7"/>
      <c r="BB864" s="7"/>
      <c r="BC864" s="7"/>
      <c r="BD864" s="7"/>
      <c r="BE864" s="7"/>
      <c r="BF864" s="7"/>
      <c r="BG864" s="7"/>
      <c r="BH864" s="7"/>
      <c r="BI864" s="7"/>
      <c r="BJ864" s="7"/>
      <c r="BK864" s="7"/>
      <c r="BL864" s="781">
        <v>2</v>
      </c>
      <c r="BM864" s="221">
        <v>2</v>
      </c>
      <c r="BN864" s="221">
        <v>2</v>
      </c>
      <c r="BO864" s="221">
        <v>2</v>
      </c>
      <c r="BP864" s="221">
        <v>2</v>
      </c>
      <c r="BQ864" s="221">
        <v>2</v>
      </c>
      <c r="BR864" s="798">
        <v>2</v>
      </c>
      <c r="BS864" s="226">
        <v>1</v>
      </c>
      <c r="BT864" s="221">
        <v>2</v>
      </c>
      <c r="BU864" s="221">
        <v>2</v>
      </c>
      <c r="BV864" s="221">
        <v>2</v>
      </c>
      <c r="BW864" s="798">
        <v>2</v>
      </c>
      <c r="BX864" s="221">
        <v>2</v>
      </c>
      <c r="BY864" s="798">
        <v>2</v>
      </c>
      <c r="BZ864" s="798">
        <v>2</v>
      </c>
      <c r="CA864" s="221">
        <v>2</v>
      </c>
      <c r="CB864" s="221">
        <v>2</v>
      </c>
      <c r="CC864" s="221">
        <v>2</v>
      </c>
      <c r="CD864" s="337">
        <v>1</v>
      </c>
      <c r="CE864" s="221">
        <v>2</v>
      </c>
      <c r="CF864" s="221">
        <v>2</v>
      </c>
      <c r="CG864" s="221">
        <v>2</v>
      </c>
      <c r="CH864" s="221">
        <v>2</v>
      </c>
      <c r="CI864" s="221">
        <v>2</v>
      </c>
      <c r="CJ864" s="337">
        <v>2</v>
      </c>
      <c r="CK864" s="221">
        <v>2</v>
      </c>
      <c r="CL864" s="222">
        <f t="shared" si="407"/>
        <v>24</v>
      </c>
      <c r="CM864" s="237">
        <f t="shared" si="398"/>
        <v>0.92307692307692313</v>
      </c>
      <c r="CN864" s="222">
        <f t="shared" si="408"/>
        <v>2</v>
      </c>
      <c r="CO864" s="237">
        <f t="shared" si="399"/>
        <v>7.6923076923076927E-2</v>
      </c>
      <c r="CP864" s="222">
        <f t="shared" si="409"/>
        <v>0</v>
      </c>
      <c r="CQ864" s="237">
        <f t="shared" si="400"/>
        <v>0</v>
      </c>
      <c r="CR864" s="222">
        <f t="shared" si="410"/>
        <v>0</v>
      </c>
      <c r="CS864" s="237">
        <f t="shared" si="401"/>
        <v>0</v>
      </c>
      <c r="CT864" s="223">
        <f t="shared" si="402"/>
        <v>1.9230769230769231</v>
      </c>
      <c r="CU864" s="223" t="str">
        <f t="shared" si="403"/>
        <v>Đạt mục tiêu</v>
      </c>
      <c r="CV864" s="5"/>
    </row>
    <row r="865" spans="1:100" s="1" customFormat="1" ht="124">
      <c r="A865" s="227"/>
      <c r="B865" s="1197" t="s">
        <v>2962</v>
      </c>
      <c r="C865" s="563"/>
      <c r="D865" s="217" t="s">
        <v>2457</v>
      </c>
      <c r="E865" s="563"/>
      <c r="F865" s="457" t="s">
        <v>1023</v>
      </c>
      <c r="G865" s="425" t="s">
        <v>3029</v>
      </c>
      <c r="H865" s="425"/>
      <c r="I865" s="705" t="s">
        <v>2422</v>
      </c>
      <c r="J865" s="69"/>
      <c r="K865" s="485"/>
      <c r="L865" s="212"/>
      <c r="M865" s="212"/>
      <c r="N865" s="215"/>
      <c r="O865" s="221"/>
      <c r="P865" s="221"/>
      <c r="Q865" s="5"/>
      <c r="R865" s="5"/>
      <c r="S865" s="5"/>
      <c r="T865" s="5"/>
      <c r="U865" s="6"/>
      <c r="V865" s="5"/>
      <c r="W865" s="5"/>
      <c r="X865" s="5"/>
      <c r="Y865" s="5" t="s">
        <v>24</v>
      </c>
      <c r="Z865" s="5"/>
      <c r="AA865" s="5"/>
      <c r="AB865" s="80">
        <f t="shared" si="411"/>
        <v>1</v>
      </c>
      <c r="AC865" s="642"/>
      <c r="AD865" s="7"/>
      <c r="AE865" s="7"/>
      <c r="AF865" s="7"/>
      <c r="AG865" s="7"/>
      <c r="AH865" s="7"/>
      <c r="AI865" s="7"/>
      <c r="AJ865" s="7"/>
      <c r="AK865" s="7"/>
      <c r="AL865" s="7"/>
      <c r="AM865" s="7"/>
      <c r="AN865" s="7"/>
      <c r="AO865" s="7"/>
      <c r="AP865" s="55"/>
      <c r="AQ865" s="55"/>
      <c r="AR865" s="55"/>
      <c r="AS865" s="7"/>
      <c r="AT865" s="7"/>
      <c r="AU865" s="7"/>
      <c r="AV865" s="55"/>
      <c r="AW865" s="7"/>
      <c r="AX865" s="7"/>
      <c r="AY865" s="7"/>
      <c r="AZ865" s="7"/>
      <c r="BA865" s="7"/>
      <c r="BB865" s="7"/>
      <c r="BC865" s="7"/>
      <c r="BD865" s="7"/>
      <c r="BE865" s="7"/>
      <c r="BF865" s="7"/>
      <c r="BG865" s="7"/>
      <c r="BH865" s="7"/>
      <c r="BI865" s="7"/>
      <c r="BJ865" s="7"/>
      <c r="BK865" s="7"/>
      <c r="BL865" s="781">
        <v>2</v>
      </c>
      <c r="BM865" s="221">
        <v>2</v>
      </c>
      <c r="BN865" s="221">
        <v>2</v>
      </c>
      <c r="BO865" s="221">
        <v>2</v>
      </c>
      <c r="BP865" s="221">
        <v>2</v>
      </c>
      <c r="BQ865" s="221">
        <v>2</v>
      </c>
      <c r="BR865" s="798">
        <v>2</v>
      </c>
      <c r="BS865" s="226">
        <v>1</v>
      </c>
      <c r="BT865" s="221">
        <v>2</v>
      </c>
      <c r="BU865" s="221">
        <v>2</v>
      </c>
      <c r="BV865" s="221">
        <v>2</v>
      </c>
      <c r="BW865" s="798">
        <v>2</v>
      </c>
      <c r="BX865" s="221">
        <v>2</v>
      </c>
      <c r="BY865" s="798">
        <v>2</v>
      </c>
      <c r="BZ865" s="798">
        <v>2</v>
      </c>
      <c r="CA865" s="221">
        <v>2</v>
      </c>
      <c r="CB865" s="221">
        <v>2</v>
      </c>
      <c r="CC865" s="221">
        <v>2</v>
      </c>
      <c r="CD865" s="337">
        <v>2</v>
      </c>
      <c r="CE865" s="221">
        <v>2</v>
      </c>
      <c r="CF865" s="221">
        <v>2</v>
      </c>
      <c r="CG865" s="221">
        <v>2</v>
      </c>
      <c r="CH865" s="221">
        <v>2</v>
      </c>
      <c r="CI865" s="221">
        <v>2</v>
      </c>
      <c r="CJ865" s="337">
        <v>2</v>
      </c>
      <c r="CK865" s="221">
        <v>2</v>
      </c>
      <c r="CL865" s="222">
        <f t="shared" si="407"/>
        <v>25</v>
      </c>
      <c r="CM865" s="237">
        <f t="shared" si="398"/>
        <v>0.96153846153846156</v>
      </c>
      <c r="CN865" s="222">
        <f t="shared" si="408"/>
        <v>1</v>
      </c>
      <c r="CO865" s="237">
        <f t="shared" si="399"/>
        <v>3.8461538461538464E-2</v>
      </c>
      <c r="CP865" s="222">
        <f t="shared" si="409"/>
        <v>0</v>
      </c>
      <c r="CQ865" s="237">
        <f t="shared" si="400"/>
        <v>0</v>
      </c>
      <c r="CR865" s="222">
        <f t="shared" si="410"/>
        <v>0</v>
      </c>
      <c r="CS865" s="237">
        <f t="shared" si="401"/>
        <v>0</v>
      </c>
      <c r="CT865" s="223">
        <f t="shared" si="402"/>
        <v>1.9615384615384615</v>
      </c>
      <c r="CU865" s="223" t="str">
        <f t="shared" si="403"/>
        <v>Đạt mục tiêu</v>
      </c>
      <c r="CV865" s="5"/>
    </row>
    <row r="866" spans="1:100" s="1" customFormat="1" ht="46.5">
      <c r="A866" s="1036">
        <v>241</v>
      </c>
      <c r="B866" s="1197"/>
      <c r="C866" s="563"/>
      <c r="D866" s="159" t="s">
        <v>2456</v>
      </c>
      <c r="E866" s="563"/>
      <c r="F866" s="1197" t="s">
        <v>2456</v>
      </c>
      <c r="G866" s="159" t="s">
        <v>3040</v>
      </c>
      <c r="H866" s="538"/>
      <c r="I866" s="735" t="s">
        <v>3039</v>
      </c>
      <c r="J866" s="69"/>
      <c r="K866" s="485"/>
      <c r="L866" s="212" t="s">
        <v>32</v>
      </c>
      <c r="M866" s="212" t="s">
        <v>2175</v>
      </c>
      <c r="N866" s="215" t="s">
        <v>9</v>
      </c>
      <c r="O866" s="221"/>
      <c r="P866" s="221"/>
      <c r="Q866" s="5"/>
      <c r="R866" s="5"/>
      <c r="S866" s="5"/>
      <c r="T866" s="5"/>
      <c r="U866" s="6"/>
      <c r="V866" s="5"/>
      <c r="W866" s="5"/>
      <c r="X866" s="5"/>
      <c r="Y866" s="5"/>
      <c r="Z866" s="5" t="s">
        <v>24</v>
      </c>
      <c r="AA866" s="5"/>
      <c r="AB866" s="80">
        <f t="shared" si="411"/>
        <v>1</v>
      </c>
      <c r="AC866" s="642"/>
      <c r="AD866" s="7"/>
      <c r="AE866" s="7"/>
      <c r="AF866" s="7"/>
      <c r="AG866" s="7"/>
      <c r="AH866" s="7"/>
      <c r="AI866" s="7"/>
      <c r="AJ866" s="7"/>
      <c r="AK866" s="7"/>
      <c r="AL866" s="7"/>
      <c r="AM866" s="7"/>
      <c r="AN866" s="7"/>
      <c r="AO866" s="7"/>
      <c r="AP866" s="7"/>
      <c r="AQ866" s="7"/>
      <c r="AR866" s="7"/>
      <c r="AS866" s="7"/>
      <c r="AT866" s="7"/>
      <c r="AU866" s="7"/>
      <c r="AV866" s="55"/>
      <c r="AW866" s="7"/>
      <c r="AX866" s="7"/>
      <c r="AY866" s="7"/>
      <c r="AZ866" s="7"/>
      <c r="BA866" s="7"/>
      <c r="BB866" s="7"/>
      <c r="BC866" s="7"/>
      <c r="BD866" s="7"/>
      <c r="BE866" s="7"/>
      <c r="BF866" s="7"/>
      <c r="BG866" s="7"/>
      <c r="BH866" s="7"/>
      <c r="BI866" s="7"/>
      <c r="BJ866" s="7"/>
      <c r="BK866" s="7"/>
      <c r="BL866" s="781">
        <v>2</v>
      </c>
      <c r="BM866" s="221">
        <v>2</v>
      </c>
      <c r="BN866" s="221">
        <v>2</v>
      </c>
      <c r="BO866" s="221">
        <v>2</v>
      </c>
      <c r="BP866" s="221">
        <v>2</v>
      </c>
      <c r="BQ866" s="221">
        <v>2</v>
      </c>
      <c r="BR866" s="798">
        <v>2</v>
      </c>
      <c r="BS866" s="226">
        <v>2</v>
      </c>
      <c r="BT866" s="221">
        <v>2</v>
      </c>
      <c r="BU866" s="221">
        <v>2</v>
      </c>
      <c r="BV866" s="221">
        <v>2</v>
      </c>
      <c r="BW866" s="798">
        <v>2</v>
      </c>
      <c r="BX866" s="221">
        <v>2</v>
      </c>
      <c r="BY866" s="798">
        <v>2</v>
      </c>
      <c r="BZ866" s="798">
        <v>2</v>
      </c>
      <c r="CA866" s="221">
        <v>2</v>
      </c>
      <c r="CB866" s="221">
        <v>2</v>
      </c>
      <c r="CC866" s="221">
        <v>2</v>
      </c>
      <c r="CD866" s="337">
        <v>2</v>
      </c>
      <c r="CE866" s="221">
        <v>2</v>
      </c>
      <c r="CF866" s="221">
        <v>2</v>
      </c>
      <c r="CG866" s="221">
        <v>2</v>
      </c>
      <c r="CH866" s="221">
        <v>2</v>
      </c>
      <c r="CI866" s="221">
        <v>2</v>
      </c>
      <c r="CJ866" s="337">
        <v>2</v>
      </c>
      <c r="CK866" s="221">
        <v>2</v>
      </c>
      <c r="CL866" s="222">
        <f t="shared" si="407"/>
        <v>26</v>
      </c>
      <c r="CM866" s="237">
        <f t="shared" si="398"/>
        <v>1</v>
      </c>
      <c r="CN866" s="222">
        <f t="shared" si="408"/>
        <v>0</v>
      </c>
      <c r="CO866" s="237">
        <f t="shared" si="399"/>
        <v>0</v>
      </c>
      <c r="CP866" s="222">
        <f t="shared" si="409"/>
        <v>0</v>
      </c>
      <c r="CQ866" s="237">
        <f t="shared" si="400"/>
        <v>0</v>
      </c>
      <c r="CR866" s="222">
        <f t="shared" si="410"/>
        <v>0</v>
      </c>
      <c r="CS866" s="237"/>
      <c r="CT866" s="223">
        <f t="shared" si="402"/>
        <v>2</v>
      </c>
      <c r="CU866" s="223" t="str">
        <f t="shared" si="403"/>
        <v>Đạt mục tiêu</v>
      </c>
      <c r="CV866" s="5"/>
    </row>
    <row r="867" spans="1:100" s="1" customFormat="1" ht="93">
      <c r="A867" s="1036"/>
      <c r="B867" s="1197"/>
      <c r="C867" s="215" t="s">
        <v>28</v>
      </c>
      <c r="D867" s="62" t="s">
        <v>2462</v>
      </c>
      <c r="E867" s="215" t="s">
        <v>26</v>
      </c>
      <c r="F867" s="1197"/>
      <c r="G867" s="218" t="s">
        <v>1444</v>
      </c>
      <c r="H867" s="218"/>
      <c r="I867" s="631" t="s">
        <v>2463</v>
      </c>
      <c r="J867" s="107" t="s">
        <v>809</v>
      </c>
      <c r="K867" s="469"/>
      <c r="L867" s="212" t="s">
        <v>32</v>
      </c>
      <c r="M867" s="212" t="s">
        <v>31</v>
      </c>
      <c r="N867" s="215" t="s">
        <v>9</v>
      </c>
      <c r="O867" s="221" t="s">
        <v>29</v>
      </c>
      <c r="P867" s="221" t="s">
        <v>24</v>
      </c>
      <c r="Q867" s="5"/>
      <c r="R867" s="5" t="s">
        <v>24</v>
      </c>
      <c r="S867" s="5"/>
      <c r="T867" s="5"/>
      <c r="U867" s="6"/>
      <c r="V867" s="5"/>
      <c r="W867" s="5"/>
      <c r="X867" s="5"/>
      <c r="Y867" s="5"/>
      <c r="Z867" s="5"/>
      <c r="AA867" s="5"/>
      <c r="AB867" s="80">
        <f t="shared" si="411"/>
        <v>1</v>
      </c>
      <c r="AC867" s="642"/>
      <c r="AD867" s="7"/>
      <c r="AE867" s="7"/>
      <c r="AF867" s="7"/>
      <c r="AG867" s="7" t="s">
        <v>1315</v>
      </c>
      <c r="AH867" s="7" t="s">
        <v>1315</v>
      </c>
      <c r="AI867" s="7" t="s">
        <v>1315</v>
      </c>
      <c r="AJ867" s="7"/>
      <c r="AK867" s="7"/>
      <c r="AL867" s="7"/>
      <c r="AM867" s="7"/>
      <c r="AN867" s="7"/>
      <c r="AO867" s="7"/>
      <c r="AP867" s="7"/>
      <c r="AQ867" s="7"/>
      <c r="AR867" s="7"/>
      <c r="AS867" s="7"/>
      <c r="AT867" s="7"/>
      <c r="AU867" s="7"/>
      <c r="AV867" s="55"/>
      <c r="AW867" s="7"/>
      <c r="AX867" s="7"/>
      <c r="AY867" s="7"/>
      <c r="AZ867" s="7"/>
      <c r="BA867" s="7"/>
      <c r="BB867" s="7"/>
      <c r="BC867" s="7"/>
      <c r="BD867" s="7"/>
      <c r="BE867" s="7"/>
      <c r="BF867" s="7"/>
      <c r="BG867" s="7"/>
      <c r="BH867" s="7"/>
      <c r="BI867" s="7"/>
      <c r="BJ867" s="7"/>
      <c r="BK867" s="7"/>
      <c r="BL867" s="781">
        <v>1</v>
      </c>
      <c r="BM867" s="221">
        <v>2</v>
      </c>
      <c r="BN867" s="221">
        <v>2</v>
      </c>
      <c r="BO867" s="221">
        <v>2</v>
      </c>
      <c r="BP867" s="221">
        <v>2</v>
      </c>
      <c r="BQ867" s="221">
        <v>2</v>
      </c>
      <c r="BR867" s="798">
        <v>2</v>
      </c>
      <c r="BS867" s="226">
        <v>2</v>
      </c>
      <c r="BT867" s="221">
        <v>2</v>
      </c>
      <c r="BU867" s="221">
        <v>2</v>
      </c>
      <c r="BV867" s="221">
        <v>2</v>
      </c>
      <c r="BW867" s="798">
        <v>2</v>
      </c>
      <c r="BX867" s="221">
        <v>2</v>
      </c>
      <c r="BY867" s="798">
        <v>1</v>
      </c>
      <c r="BZ867" s="798">
        <v>2</v>
      </c>
      <c r="CA867" s="221">
        <v>2</v>
      </c>
      <c r="CB867" s="221">
        <v>2</v>
      </c>
      <c r="CC867" s="221">
        <v>2</v>
      </c>
      <c r="CD867" s="337">
        <v>2</v>
      </c>
      <c r="CE867" s="221">
        <v>2</v>
      </c>
      <c r="CF867" s="221">
        <v>2</v>
      </c>
      <c r="CG867" s="221">
        <v>2</v>
      </c>
      <c r="CH867" s="221">
        <v>2</v>
      </c>
      <c r="CI867" s="221">
        <v>2</v>
      </c>
      <c r="CJ867" s="337">
        <v>2</v>
      </c>
      <c r="CK867" s="221">
        <v>2</v>
      </c>
      <c r="CL867" s="222">
        <f t="shared" si="407"/>
        <v>24</v>
      </c>
      <c r="CM867" s="237">
        <f t="shared" si="398"/>
        <v>0.92307692307692313</v>
      </c>
      <c r="CN867" s="222">
        <f t="shared" si="408"/>
        <v>2</v>
      </c>
      <c r="CO867" s="237">
        <f t="shared" si="399"/>
        <v>7.6923076923076927E-2</v>
      </c>
      <c r="CP867" s="222">
        <f t="shared" si="409"/>
        <v>0</v>
      </c>
      <c r="CQ867" s="237">
        <f t="shared" si="400"/>
        <v>0</v>
      </c>
      <c r="CR867" s="222">
        <f t="shared" si="410"/>
        <v>0</v>
      </c>
      <c r="CS867" s="237">
        <f t="shared" si="401"/>
        <v>0</v>
      </c>
      <c r="CT867" s="223">
        <f t="shared" si="402"/>
        <v>1.9230769230769231</v>
      </c>
      <c r="CU867" s="223" t="str">
        <f t="shared" si="403"/>
        <v>Đạt mục tiêu</v>
      </c>
      <c r="CV867" s="5"/>
    </row>
    <row r="868" spans="1:100" s="1" customFormat="1" ht="46.5">
      <c r="A868" s="1036">
        <v>242</v>
      </c>
      <c r="B868" s="1044" t="s">
        <v>1397</v>
      </c>
      <c r="C868" s="1033" t="s">
        <v>28</v>
      </c>
      <c r="D868" s="1024" t="s">
        <v>370</v>
      </c>
      <c r="E868" s="1033" t="s">
        <v>26</v>
      </c>
      <c r="F868" s="1044" t="s">
        <v>1396</v>
      </c>
      <c r="G868" s="156" t="s">
        <v>2211</v>
      </c>
      <c r="H868" s="156"/>
      <c r="I868" s="632"/>
      <c r="J868" s="107"/>
      <c r="K868" s="469"/>
      <c r="L868" s="227" t="s">
        <v>32</v>
      </c>
      <c r="M868" s="212" t="s">
        <v>31</v>
      </c>
      <c r="N868" s="215" t="s">
        <v>9</v>
      </c>
      <c r="O868" s="221" t="s">
        <v>29</v>
      </c>
      <c r="P868" s="221" t="s">
        <v>24</v>
      </c>
      <c r="Q868" s="5" t="s">
        <v>24</v>
      </c>
      <c r="R868" s="5"/>
      <c r="S868" s="5" t="s">
        <v>24</v>
      </c>
      <c r="T868" s="5"/>
      <c r="U868" s="6"/>
      <c r="V868" s="5"/>
      <c r="W868" s="5"/>
      <c r="X868" s="5"/>
      <c r="Y868" s="5"/>
      <c r="Z868" s="5"/>
      <c r="AA868" s="5"/>
      <c r="AB868" s="80">
        <f t="shared" si="411"/>
        <v>2</v>
      </c>
      <c r="AC868" s="642"/>
      <c r="AD868" s="7" t="s">
        <v>1318</v>
      </c>
      <c r="AE868" s="7"/>
      <c r="AF868" s="7"/>
      <c r="AG868" s="7"/>
      <c r="AH868" s="7"/>
      <c r="AI868" s="7"/>
      <c r="AJ868" s="7"/>
      <c r="AK868" s="7"/>
      <c r="AL868" s="7"/>
      <c r="AM868" s="7"/>
      <c r="AN868" s="7"/>
      <c r="AO868" s="7"/>
      <c r="AP868" s="7"/>
      <c r="AQ868" s="7"/>
      <c r="AR868" s="7"/>
      <c r="AS868" s="7"/>
      <c r="AT868" s="7"/>
      <c r="AU868" s="7"/>
      <c r="AV868" s="55"/>
      <c r="AW868" s="7"/>
      <c r="AX868" s="7"/>
      <c r="AY868" s="7"/>
      <c r="AZ868" s="7"/>
      <c r="BA868" s="7"/>
      <c r="BB868" s="7"/>
      <c r="BC868" s="7"/>
      <c r="BD868" s="7"/>
      <c r="BE868" s="7"/>
      <c r="BF868" s="7"/>
      <c r="BG868" s="7"/>
      <c r="BH868" s="7"/>
      <c r="BI868" s="7"/>
      <c r="BJ868" s="7"/>
      <c r="BK868" s="7"/>
      <c r="BL868" s="781">
        <v>2</v>
      </c>
      <c r="BM868" s="221">
        <v>2</v>
      </c>
      <c r="BN868" s="221">
        <v>2</v>
      </c>
      <c r="BO868" s="221">
        <v>2</v>
      </c>
      <c r="BP868" s="221">
        <v>2</v>
      </c>
      <c r="BQ868" s="221">
        <v>2</v>
      </c>
      <c r="BR868" s="798">
        <v>2</v>
      </c>
      <c r="BS868" s="226">
        <v>2</v>
      </c>
      <c r="BT868" s="221">
        <v>2</v>
      </c>
      <c r="BU868" s="221">
        <v>2</v>
      </c>
      <c r="BV868" s="221">
        <v>2</v>
      </c>
      <c r="BW868" s="798">
        <v>2</v>
      </c>
      <c r="BX868" s="221">
        <v>1</v>
      </c>
      <c r="BY868" s="798">
        <v>2</v>
      </c>
      <c r="BZ868" s="798">
        <v>2</v>
      </c>
      <c r="CA868" s="221">
        <v>2</v>
      </c>
      <c r="CB868" s="221">
        <v>2</v>
      </c>
      <c r="CC868" s="221">
        <v>2</v>
      </c>
      <c r="CD868" s="337">
        <v>2</v>
      </c>
      <c r="CE868" s="221">
        <v>2</v>
      </c>
      <c r="CF868" s="221">
        <v>2</v>
      </c>
      <c r="CG868" s="221">
        <v>2</v>
      </c>
      <c r="CH868" s="221">
        <v>2</v>
      </c>
      <c r="CI868" s="221">
        <v>2</v>
      </c>
      <c r="CJ868" s="337">
        <v>1</v>
      </c>
      <c r="CK868" s="221">
        <v>2</v>
      </c>
      <c r="CL868" s="222">
        <f t="shared" si="407"/>
        <v>24</v>
      </c>
      <c r="CM868" s="237">
        <f t="shared" si="398"/>
        <v>0.92307692307692313</v>
      </c>
      <c r="CN868" s="222">
        <f t="shared" si="408"/>
        <v>2</v>
      </c>
      <c r="CO868" s="237">
        <f t="shared" si="399"/>
        <v>7.6923076923076927E-2</v>
      </c>
      <c r="CP868" s="222">
        <f t="shared" si="409"/>
        <v>0</v>
      </c>
      <c r="CQ868" s="237">
        <f t="shared" si="400"/>
        <v>0</v>
      </c>
      <c r="CR868" s="222">
        <f>COUNTIF(BL868:CK868,"KĐG")</f>
        <v>0</v>
      </c>
      <c r="CS868" s="237">
        <f t="shared" si="401"/>
        <v>0</v>
      </c>
      <c r="CT868" s="223">
        <f t="shared" si="402"/>
        <v>1.9230769230769231</v>
      </c>
      <c r="CU868" s="223" t="str">
        <f t="shared" si="403"/>
        <v>Đạt mục tiêu</v>
      </c>
      <c r="CV868" s="5"/>
    </row>
    <row r="869" spans="1:100" s="1" customFormat="1" ht="62">
      <c r="A869" s="1036"/>
      <c r="B869" s="1024"/>
      <c r="C869" s="1033"/>
      <c r="D869" s="1024"/>
      <c r="E869" s="1033"/>
      <c r="F869" s="1024"/>
      <c r="G869" s="262" t="s">
        <v>2458</v>
      </c>
      <c r="H869" s="262"/>
      <c r="I869" s="633"/>
      <c r="J869" s="107"/>
      <c r="K869" s="469"/>
      <c r="L869" s="38" t="s">
        <v>32</v>
      </c>
      <c r="M869" s="212" t="s">
        <v>31</v>
      </c>
      <c r="N869" s="215" t="s">
        <v>9</v>
      </c>
      <c r="O869" s="221" t="s">
        <v>29</v>
      </c>
      <c r="P869" s="221" t="s">
        <v>24</v>
      </c>
      <c r="Q869" s="5"/>
      <c r="R869" s="5"/>
      <c r="S869" s="5"/>
      <c r="T869" s="5"/>
      <c r="U869" s="6"/>
      <c r="V869" s="5"/>
      <c r="W869" s="5"/>
      <c r="X869" s="5"/>
      <c r="Y869" s="5"/>
      <c r="Z869" s="5" t="s">
        <v>24</v>
      </c>
      <c r="AA869" s="5"/>
      <c r="AB869" s="80">
        <f t="shared" si="411"/>
        <v>1</v>
      </c>
      <c r="AC869" s="642"/>
      <c r="AD869" s="7"/>
      <c r="AE869" s="7"/>
      <c r="AF869" s="7"/>
      <c r="AG869" s="7"/>
      <c r="AH869" s="7"/>
      <c r="AI869" s="7"/>
      <c r="AJ869" s="7"/>
      <c r="AK869" s="7" t="s">
        <v>1316</v>
      </c>
      <c r="AL869" s="7" t="s">
        <v>1316</v>
      </c>
      <c r="AM869" s="7" t="s">
        <v>1316</v>
      </c>
      <c r="AN869" s="7" t="s">
        <v>1316</v>
      </c>
      <c r="AO869" s="7" t="s">
        <v>1316</v>
      </c>
      <c r="AP869" s="7" t="s">
        <v>1316</v>
      </c>
      <c r="AQ869" s="7" t="s">
        <v>1316</v>
      </c>
      <c r="AR869" s="7" t="s">
        <v>1316</v>
      </c>
      <c r="AS869" s="7" t="s">
        <v>1316</v>
      </c>
      <c r="AT869" s="7" t="s">
        <v>1316</v>
      </c>
      <c r="AU869" s="7" t="s">
        <v>1316</v>
      </c>
      <c r="AV869" s="7" t="s">
        <v>1316</v>
      </c>
      <c r="AW869" s="7" t="s">
        <v>1316</v>
      </c>
      <c r="AX869" s="7" t="s">
        <v>1316</v>
      </c>
      <c r="AY869" s="7"/>
      <c r="AZ869" s="7"/>
      <c r="BA869" s="7" t="s">
        <v>1316</v>
      </c>
      <c r="BB869" s="7" t="s">
        <v>1316</v>
      </c>
      <c r="BC869" s="7" t="s">
        <v>1316</v>
      </c>
      <c r="BD869" s="7" t="s">
        <v>1316</v>
      </c>
      <c r="BE869" s="7" t="s">
        <v>1316</v>
      </c>
      <c r="BF869" s="7" t="s">
        <v>1316</v>
      </c>
      <c r="BG869" s="7" t="s">
        <v>1316</v>
      </c>
      <c r="BH869" s="7" t="s">
        <v>1316</v>
      </c>
      <c r="BI869" s="7" t="s">
        <v>1316</v>
      </c>
      <c r="BJ869" s="7" t="s">
        <v>1316</v>
      </c>
      <c r="BK869" s="7" t="s">
        <v>1316</v>
      </c>
      <c r="BL869" s="781">
        <v>2</v>
      </c>
      <c r="BM869" s="221">
        <v>2</v>
      </c>
      <c r="BN869" s="221">
        <v>2</v>
      </c>
      <c r="BO869" s="221">
        <v>2</v>
      </c>
      <c r="BP869" s="221">
        <v>2</v>
      </c>
      <c r="BQ869" s="221">
        <v>2</v>
      </c>
      <c r="BR869" s="798">
        <v>2</v>
      </c>
      <c r="BS869" s="226">
        <v>2</v>
      </c>
      <c r="BT869" s="221">
        <v>2</v>
      </c>
      <c r="BU869" s="221">
        <v>2</v>
      </c>
      <c r="BV869" s="221">
        <v>2</v>
      </c>
      <c r="BW869" s="798">
        <v>2</v>
      </c>
      <c r="BX869" s="221">
        <v>2</v>
      </c>
      <c r="BY869" s="798">
        <v>2</v>
      </c>
      <c r="BZ869" s="798">
        <v>2</v>
      </c>
      <c r="CA869" s="221">
        <v>2</v>
      </c>
      <c r="CB869" s="221">
        <v>2</v>
      </c>
      <c r="CC869" s="221">
        <v>2</v>
      </c>
      <c r="CD869" s="337">
        <v>1</v>
      </c>
      <c r="CE869" s="221">
        <v>2</v>
      </c>
      <c r="CF869" s="221">
        <v>2</v>
      </c>
      <c r="CG869" s="221">
        <v>2</v>
      </c>
      <c r="CH869" s="221">
        <v>2</v>
      </c>
      <c r="CI869" s="221">
        <v>2</v>
      </c>
      <c r="CJ869" s="337">
        <v>1</v>
      </c>
      <c r="CK869" s="221">
        <v>2</v>
      </c>
      <c r="CL869" s="222">
        <f t="shared" si="407"/>
        <v>24</v>
      </c>
      <c r="CM869" s="237">
        <f t="shared" si="398"/>
        <v>0.92307692307692313</v>
      </c>
      <c r="CN869" s="222">
        <f t="shared" si="408"/>
        <v>2</v>
      </c>
      <c r="CO869" s="237">
        <f t="shared" si="399"/>
        <v>7.6923076923076927E-2</v>
      </c>
      <c r="CP869" s="222">
        <f t="shared" si="409"/>
        <v>0</v>
      </c>
      <c r="CQ869" s="237">
        <f t="shared" si="400"/>
        <v>0</v>
      </c>
      <c r="CR869" s="222">
        <f>COUNTIF(BL869:CK869,"KĐG")</f>
        <v>0</v>
      </c>
      <c r="CS869" s="237">
        <f t="shared" si="401"/>
        <v>0</v>
      </c>
      <c r="CT869" s="223">
        <f t="shared" si="402"/>
        <v>1.9230769230769231</v>
      </c>
      <c r="CU869" s="223" t="str">
        <f t="shared" si="403"/>
        <v>Đạt mục tiêu</v>
      </c>
      <c r="CV869" s="5"/>
    </row>
    <row r="870" spans="1:100" s="1" customFormat="1" ht="46.5">
      <c r="A870" s="1036"/>
      <c r="B870" s="1024"/>
      <c r="C870" s="1033"/>
      <c r="D870" s="1024"/>
      <c r="E870" s="1033"/>
      <c r="F870" s="1024"/>
      <c r="G870" s="50" t="s">
        <v>1166</v>
      </c>
      <c r="H870" s="50"/>
      <c r="I870" s="634"/>
      <c r="J870" s="123"/>
      <c r="K870" s="513"/>
      <c r="L870" s="221" t="s">
        <v>32</v>
      </c>
      <c r="M870" s="212" t="s">
        <v>31</v>
      </c>
      <c r="N870" s="215" t="s">
        <v>9</v>
      </c>
      <c r="O870" s="221" t="s">
        <v>29</v>
      </c>
      <c r="P870" s="221" t="s">
        <v>24</v>
      </c>
      <c r="Q870" s="5"/>
      <c r="R870" s="5"/>
      <c r="S870" s="5"/>
      <c r="T870" s="5"/>
      <c r="U870" s="6"/>
      <c r="V870" s="5"/>
      <c r="W870" s="5"/>
      <c r="X870" s="5"/>
      <c r="Y870" s="5"/>
      <c r="Z870" s="5" t="s">
        <v>24</v>
      </c>
      <c r="AA870" s="5"/>
      <c r="AB870" s="80">
        <f t="shared" si="411"/>
        <v>1</v>
      </c>
      <c r="AC870" s="642"/>
      <c r="AD870" s="7"/>
      <c r="AE870" s="7"/>
      <c r="AF870" s="7"/>
      <c r="AG870" s="7"/>
      <c r="AH870" s="7"/>
      <c r="AI870" s="7"/>
      <c r="AJ870" s="7"/>
      <c r="AK870" s="7"/>
      <c r="AL870" s="7"/>
      <c r="AM870" s="7"/>
      <c r="AN870" s="7"/>
      <c r="AO870" s="7"/>
      <c r="AP870" s="7"/>
      <c r="AQ870" s="7"/>
      <c r="AR870" s="7"/>
      <c r="AS870" s="7"/>
      <c r="AT870" s="7"/>
      <c r="AU870" s="7"/>
      <c r="AV870" s="55"/>
      <c r="AW870" s="7"/>
      <c r="AX870" s="7"/>
      <c r="AY870" s="7"/>
      <c r="AZ870" s="7"/>
      <c r="BA870" s="7"/>
      <c r="BB870" s="7"/>
      <c r="BC870" s="7"/>
      <c r="BD870" s="7"/>
      <c r="BE870" s="7"/>
      <c r="BF870" s="7"/>
      <c r="BG870" s="7"/>
      <c r="BH870" s="55" t="s">
        <v>1316</v>
      </c>
      <c r="BI870" s="7"/>
      <c r="BJ870" s="7"/>
      <c r="BK870" s="7"/>
      <c r="BL870" s="781">
        <v>2</v>
      </c>
      <c r="BM870" s="221">
        <v>2</v>
      </c>
      <c r="BN870" s="221">
        <v>2</v>
      </c>
      <c r="BO870" s="221">
        <v>2</v>
      </c>
      <c r="BP870" s="221">
        <v>2</v>
      </c>
      <c r="BQ870" s="221">
        <v>2</v>
      </c>
      <c r="BR870" s="798">
        <v>2</v>
      </c>
      <c r="BS870" s="226">
        <v>2</v>
      </c>
      <c r="BT870" s="221">
        <v>2</v>
      </c>
      <c r="BU870" s="221">
        <v>2</v>
      </c>
      <c r="BV870" s="221">
        <v>2</v>
      </c>
      <c r="BW870" s="798">
        <v>2</v>
      </c>
      <c r="BX870" s="221">
        <v>2</v>
      </c>
      <c r="BY870" s="798">
        <v>2</v>
      </c>
      <c r="BZ870" s="798">
        <v>2</v>
      </c>
      <c r="CA870" s="221">
        <v>2</v>
      </c>
      <c r="CB870" s="221">
        <v>2</v>
      </c>
      <c r="CC870" s="221">
        <v>2</v>
      </c>
      <c r="CD870" s="337">
        <v>2</v>
      </c>
      <c r="CE870" s="221">
        <v>2</v>
      </c>
      <c r="CF870" s="221">
        <v>2</v>
      </c>
      <c r="CG870" s="221">
        <v>2</v>
      </c>
      <c r="CH870" s="221">
        <v>2</v>
      </c>
      <c r="CI870" s="221">
        <v>2</v>
      </c>
      <c r="CJ870" s="337">
        <v>2</v>
      </c>
      <c r="CK870" s="221">
        <v>2</v>
      </c>
      <c r="CL870" s="222">
        <f t="shared" si="407"/>
        <v>26</v>
      </c>
      <c r="CM870" s="237">
        <f t="shared" si="398"/>
        <v>1</v>
      </c>
      <c r="CN870" s="222">
        <f t="shared" si="408"/>
        <v>0</v>
      </c>
      <c r="CO870" s="237">
        <f t="shared" si="399"/>
        <v>0</v>
      </c>
      <c r="CP870" s="222">
        <f t="shared" si="409"/>
        <v>0</v>
      </c>
      <c r="CQ870" s="237">
        <f t="shared" si="400"/>
        <v>0</v>
      </c>
      <c r="CR870" s="222">
        <f>COUNTIF(BL870:CK870,"KĐG")</f>
        <v>0</v>
      </c>
      <c r="CS870" s="237">
        <f t="shared" si="401"/>
        <v>0</v>
      </c>
      <c r="CT870" s="223">
        <f t="shared" si="402"/>
        <v>2</v>
      </c>
      <c r="CU870" s="223" t="str">
        <f t="shared" si="403"/>
        <v>Đạt mục tiêu</v>
      </c>
      <c r="CV870" s="5"/>
    </row>
    <row r="871" spans="1:100" s="302" customFormat="1" ht="16.5">
      <c r="A871" s="79"/>
      <c r="B871" s="1121" t="s">
        <v>57</v>
      </c>
      <c r="C871" s="1061"/>
      <c r="D871" s="1061"/>
      <c r="E871" s="1061"/>
      <c r="F871" s="1121"/>
      <c r="G871" s="1121"/>
      <c r="H871" s="1121"/>
      <c r="I871" s="1121"/>
      <c r="J871" s="1061"/>
      <c r="K871" s="1061"/>
      <c r="L871" s="1121"/>
      <c r="M871" s="1121"/>
      <c r="N871" s="1061"/>
      <c r="O871" s="1061"/>
      <c r="P871" s="1200"/>
      <c r="Q871" s="83" t="s">
        <v>38</v>
      </c>
      <c r="R871" s="300" t="s">
        <v>38</v>
      </c>
      <c r="S871" s="300" t="s">
        <v>38</v>
      </c>
      <c r="T871" s="300" t="s">
        <v>38</v>
      </c>
      <c r="U871" s="301" t="s">
        <v>38</v>
      </c>
      <c r="V871" s="300" t="s">
        <v>38</v>
      </c>
      <c r="W871" s="407" t="s">
        <v>38</v>
      </c>
      <c r="X871" s="367" t="s">
        <v>38</v>
      </c>
      <c r="Y871" s="300" t="s">
        <v>38</v>
      </c>
      <c r="Z871" s="300" t="s">
        <v>38</v>
      </c>
      <c r="AA871" s="300" t="s">
        <v>38</v>
      </c>
      <c r="AB871" s="296" t="s">
        <v>38</v>
      </c>
      <c r="AC871" s="647" t="s">
        <v>38</v>
      </c>
      <c r="AD871" s="83" t="s">
        <v>38</v>
      </c>
      <c r="AE871" s="83" t="s">
        <v>38</v>
      </c>
      <c r="AF871" s="83" t="s">
        <v>38</v>
      </c>
      <c r="AG871" s="296" t="s">
        <v>38</v>
      </c>
      <c r="AH871" s="296" t="s">
        <v>38</v>
      </c>
      <c r="AI871" s="296" t="s">
        <v>38</v>
      </c>
      <c r="AJ871" s="296" t="s">
        <v>38</v>
      </c>
      <c r="AK871" s="296" t="s">
        <v>38</v>
      </c>
      <c r="AL871" s="296" t="s">
        <v>38</v>
      </c>
      <c r="AM871" s="296" t="s">
        <v>38</v>
      </c>
      <c r="AN871" s="296" t="s">
        <v>38</v>
      </c>
      <c r="AO871" s="296" t="s">
        <v>38</v>
      </c>
      <c r="AP871" s="296" t="s">
        <v>38</v>
      </c>
      <c r="AQ871" s="296" t="s">
        <v>38</v>
      </c>
      <c r="AR871" s="296" t="s">
        <v>38</v>
      </c>
      <c r="AS871" s="296" t="s">
        <v>38</v>
      </c>
      <c r="AT871" s="296" t="s">
        <v>38</v>
      </c>
      <c r="AU871" s="296" t="s">
        <v>38</v>
      </c>
      <c r="AV871" s="296" t="s">
        <v>38</v>
      </c>
      <c r="AW871" s="296" t="s">
        <v>38</v>
      </c>
      <c r="AX871" s="296" t="s">
        <v>38</v>
      </c>
      <c r="AY871" s="192"/>
      <c r="AZ871" s="192"/>
      <c r="BA871" s="192" t="s">
        <v>38</v>
      </c>
      <c r="BB871" s="192" t="s">
        <v>38</v>
      </c>
      <c r="BC871" s="192" t="s">
        <v>38</v>
      </c>
      <c r="BD871" s="192" t="s">
        <v>38</v>
      </c>
      <c r="BE871" s="296" t="s">
        <v>38</v>
      </c>
      <c r="BF871" s="296" t="s">
        <v>38</v>
      </c>
      <c r="BG871" s="296" t="s">
        <v>38</v>
      </c>
      <c r="BH871" s="296" t="s">
        <v>38</v>
      </c>
      <c r="BI871" s="296" t="s">
        <v>38</v>
      </c>
      <c r="BJ871" s="296" t="s">
        <v>38</v>
      </c>
      <c r="BK871" s="296" t="s">
        <v>38</v>
      </c>
      <c r="BL871" s="784" t="s">
        <v>38</v>
      </c>
      <c r="BM871" s="296" t="s">
        <v>38</v>
      </c>
      <c r="BN871" s="296" t="s">
        <v>38</v>
      </c>
      <c r="BO871" s="296" t="s">
        <v>38</v>
      </c>
      <c r="BP871" s="296" t="s">
        <v>38</v>
      </c>
      <c r="BQ871" s="296" t="s">
        <v>38</v>
      </c>
      <c r="BR871" s="800" t="s">
        <v>38</v>
      </c>
      <c r="BS871" s="296" t="s">
        <v>38</v>
      </c>
      <c r="BT871" s="296" t="s">
        <v>38</v>
      </c>
      <c r="BU871" s="296" t="s">
        <v>38</v>
      </c>
      <c r="BV871" s="296" t="s">
        <v>38</v>
      </c>
      <c r="BW871" s="800" t="s">
        <v>38</v>
      </c>
      <c r="BX871" s="296" t="s">
        <v>38</v>
      </c>
      <c r="BY871" s="800" t="s">
        <v>38</v>
      </c>
      <c r="BZ871" s="800" t="s">
        <v>38</v>
      </c>
      <c r="CA871" s="296" t="s">
        <v>38</v>
      </c>
      <c r="CB871" s="296" t="s">
        <v>38</v>
      </c>
      <c r="CC871" s="296" t="s">
        <v>38</v>
      </c>
      <c r="CD871" s="296" t="s">
        <v>38</v>
      </c>
      <c r="CE871" s="296" t="s">
        <v>38</v>
      </c>
      <c r="CF871" s="296" t="s">
        <v>38</v>
      </c>
      <c r="CG871" s="296" t="s">
        <v>38</v>
      </c>
      <c r="CH871" s="296" t="s">
        <v>38</v>
      </c>
      <c r="CI871" s="296" t="s">
        <v>38</v>
      </c>
      <c r="CJ871" s="296" t="s">
        <v>38</v>
      </c>
      <c r="CK871" s="296" t="s">
        <v>38</v>
      </c>
      <c r="CL871" s="296" t="s">
        <v>38</v>
      </c>
      <c r="CM871" s="296" t="s">
        <v>38</v>
      </c>
      <c r="CN871" s="296" t="s">
        <v>38</v>
      </c>
      <c r="CO871" s="296" t="s">
        <v>38</v>
      </c>
      <c r="CP871" s="296" t="s">
        <v>38</v>
      </c>
      <c r="CQ871" s="296" t="s">
        <v>38</v>
      </c>
      <c r="CR871" s="296" t="s">
        <v>38</v>
      </c>
      <c r="CS871" s="296" t="s">
        <v>38</v>
      </c>
      <c r="CT871" s="296" t="s">
        <v>38</v>
      </c>
      <c r="CU871" s="296" t="s">
        <v>38</v>
      </c>
      <c r="CV871" s="423" t="s">
        <v>38</v>
      </c>
    </row>
    <row r="872" spans="1:100" s="302" customFormat="1" ht="16.5">
      <c r="A872" s="307"/>
      <c r="B872" s="1195" t="s">
        <v>56</v>
      </c>
      <c r="C872" s="1045"/>
      <c r="D872" s="1045"/>
      <c r="E872" s="1045"/>
      <c r="F872" s="1195"/>
      <c r="G872" s="1195"/>
      <c r="H872" s="1195"/>
      <c r="I872" s="1195"/>
      <c r="J872" s="1045"/>
      <c r="K872" s="1045"/>
      <c r="L872" s="1195"/>
      <c r="M872" s="1195"/>
      <c r="N872" s="1045"/>
      <c r="O872" s="1045"/>
      <c r="P872" s="1045"/>
      <c r="Q872" s="300"/>
      <c r="R872" s="300" t="s">
        <v>38</v>
      </c>
      <c r="S872" s="300"/>
      <c r="T872" s="300" t="s">
        <v>38</v>
      </c>
      <c r="U872" s="300" t="s">
        <v>38</v>
      </c>
      <c r="V872" s="300" t="s">
        <v>38</v>
      </c>
      <c r="W872" s="407" t="s">
        <v>38</v>
      </c>
      <c r="X872" s="367" t="s">
        <v>38</v>
      </c>
      <c r="Y872" s="300" t="s">
        <v>38</v>
      </c>
      <c r="Z872" s="300" t="s">
        <v>38</v>
      </c>
      <c r="AA872" s="300" t="s">
        <v>38</v>
      </c>
      <c r="AB872" s="296" t="s">
        <v>38</v>
      </c>
      <c r="AC872" s="644" t="s">
        <v>38</v>
      </c>
      <c r="AD872" s="296" t="s">
        <v>38</v>
      </c>
      <c r="AE872" s="296" t="s">
        <v>38</v>
      </c>
      <c r="AF872" s="296" t="s">
        <v>38</v>
      </c>
      <c r="AG872" s="296" t="s">
        <v>38</v>
      </c>
      <c r="AH872" s="296" t="s">
        <v>38</v>
      </c>
      <c r="AI872" s="296" t="s">
        <v>38</v>
      </c>
      <c r="AJ872" s="296" t="s">
        <v>38</v>
      </c>
      <c r="AK872" s="296" t="s">
        <v>38</v>
      </c>
      <c r="AL872" s="296" t="s">
        <v>38</v>
      </c>
      <c r="AM872" s="296" t="s">
        <v>38</v>
      </c>
      <c r="AN872" s="296" t="s">
        <v>38</v>
      </c>
      <c r="AO872" s="296" t="s">
        <v>38</v>
      </c>
      <c r="AP872" s="296" t="s">
        <v>38</v>
      </c>
      <c r="AQ872" s="296" t="s">
        <v>38</v>
      </c>
      <c r="AR872" s="296" t="s">
        <v>38</v>
      </c>
      <c r="AS872" s="296" t="s">
        <v>38</v>
      </c>
      <c r="AT872" s="296" t="s">
        <v>38</v>
      </c>
      <c r="AU872" s="296" t="s">
        <v>38</v>
      </c>
      <c r="AV872" s="296" t="s">
        <v>38</v>
      </c>
      <c r="AW872" s="296" t="s">
        <v>38</v>
      </c>
      <c r="AX872" s="296" t="s">
        <v>38</v>
      </c>
      <c r="AY872" s="192"/>
      <c r="AZ872" s="192"/>
      <c r="BA872" s="192" t="s">
        <v>38</v>
      </c>
      <c r="BB872" s="192" t="s">
        <v>38</v>
      </c>
      <c r="BC872" s="192" t="s">
        <v>38</v>
      </c>
      <c r="BD872" s="192" t="s">
        <v>38</v>
      </c>
      <c r="BE872" s="296" t="s">
        <v>38</v>
      </c>
      <c r="BF872" s="296" t="s">
        <v>38</v>
      </c>
      <c r="BG872" s="296" t="s">
        <v>38</v>
      </c>
      <c r="BH872" s="296" t="s">
        <v>38</v>
      </c>
      <c r="BI872" s="296" t="s">
        <v>38</v>
      </c>
      <c r="BJ872" s="296" t="s">
        <v>38</v>
      </c>
      <c r="BK872" s="296" t="s">
        <v>38</v>
      </c>
      <c r="BL872" s="784" t="s">
        <v>38</v>
      </c>
      <c r="BM872" s="296" t="s">
        <v>38</v>
      </c>
      <c r="BN872" s="296" t="s">
        <v>38</v>
      </c>
      <c r="BO872" s="296" t="s">
        <v>38</v>
      </c>
      <c r="BP872" s="296" t="s">
        <v>38</v>
      </c>
      <c r="BQ872" s="296" t="s">
        <v>38</v>
      </c>
      <c r="BR872" s="800" t="s">
        <v>38</v>
      </c>
      <c r="BS872" s="296" t="s">
        <v>38</v>
      </c>
      <c r="BT872" s="296" t="s">
        <v>38</v>
      </c>
      <c r="BU872" s="296" t="s">
        <v>38</v>
      </c>
      <c r="BV872" s="296" t="s">
        <v>38</v>
      </c>
      <c r="BW872" s="800" t="s">
        <v>38</v>
      </c>
      <c r="BX872" s="296" t="s">
        <v>38</v>
      </c>
      <c r="BY872" s="800" t="s">
        <v>38</v>
      </c>
      <c r="BZ872" s="800" t="s">
        <v>38</v>
      </c>
      <c r="CA872" s="296" t="s">
        <v>38</v>
      </c>
      <c r="CB872" s="296" t="s">
        <v>38</v>
      </c>
      <c r="CC872" s="296" t="s">
        <v>38</v>
      </c>
      <c r="CD872" s="296" t="s">
        <v>38</v>
      </c>
      <c r="CE872" s="296" t="s">
        <v>38</v>
      </c>
      <c r="CF872" s="296" t="s">
        <v>38</v>
      </c>
      <c r="CG872" s="296" t="s">
        <v>38</v>
      </c>
      <c r="CH872" s="296" t="s">
        <v>38</v>
      </c>
      <c r="CI872" s="296" t="s">
        <v>38</v>
      </c>
      <c r="CJ872" s="296" t="s">
        <v>38</v>
      </c>
      <c r="CK872" s="296" t="s">
        <v>38</v>
      </c>
      <c r="CL872" s="296" t="s">
        <v>38</v>
      </c>
      <c r="CM872" s="296" t="s">
        <v>38</v>
      </c>
      <c r="CN872" s="296" t="s">
        <v>38</v>
      </c>
      <c r="CO872" s="296" t="s">
        <v>38</v>
      </c>
      <c r="CP872" s="296" t="s">
        <v>38</v>
      </c>
      <c r="CQ872" s="296" t="s">
        <v>38</v>
      </c>
      <c r="CR872" s="296" t="s">
        <v>38</v>
      </c>
      <c r="CS872" s="296" t="s">
        <v>38</v>
      </c>
      <c r="CT872" s="296" t="s">
        <v>38</v>
      </c>
      <c r="CU872" s="296" t="s">
        <v>38</v>
      </c>
      <c r="CV872" s="192" t="s">
        <v>38</v>
      </c>
    </row>
    <row r="873" spans="1:100" s="1" customFormat="1" ht="186">
      <c r="A873" s="227">
        <v>243</v>
      </c>
      <c r="B873" s="74" t="s">
        <v>626</v>
      </c>
      <c r="C873" s="146" t="s">
        <v>28</v>
      </c>
      <c r="D873" s="217" t="s">
        <v>55</v>
      </c>
      <c r="E873" s="215" t="s">
        <v>26</v>
      </c>
      <c r="F873" s="217" t="s">
        <v>55</v>
      </c>
      <c r="G873" s="217" t="s">
        <v>405</v>
      </c>
      <c r="H873" s="217"/>
      <c r="I873" s="591"/>
      <c r="J873" s="212"/>
      <c r="K873" s="465"/>
      <c r="L873" s="5" t="s">
        <v>32</v>
      </c>
      <c r="M873" s="212" t="s">
        <v>31</v>
      </c>
      <c r="N873" s="165" t="s">
        <v>8</v>
      </c>
      <c r="O873" s="221" t="s">
        <v>29</v>
      </c>
      <c r="P873" s="221" t="s">
        <v>24</v>
      </c>
      <c r="Q873" s="5"/>
      <c r="R873" s="5"/>
      <c r="S873" s="5"/>
      <c r="T873" s="5"/>
      <c r="U873" s="6" t="s">
        <v>24</v>
      </c>
      <c r="V873" s="5"/>
      <c r="W873" s="5"/>
      <c r="X873" s="5"/>
      <c r="Y873" s="5"/>
      <c r="Z873" s="5"/>
      <c r="AA873" s="5"/>
      <c r="AB873" s="80">
        <f>COUNTIF($Q873:$AA873,"x")</f>
        <v>1</v>
      </c>
      <c r="AC873" s="642"/>
      <c r="AD873" s="7"/>
      <c r="AE873" s="7"/>
      <c r="AF873" s="7"/>
      <c r="AG873" s="7"/>
      <c r="AH873" s="7"/>
      <c r="AI873" s="7"/>
      <c r="AJ873" s="7"/>
      <c r="AK873" s="7"/>
      <c r="AL873" s="7"/>
      <c r="AM873" s="7"/>
      <c r="AN873" s="7"/>
      <c r="AO873" s="7" t="s">
        <v>1404</v>
      </c>
      <c r="AP873" s="7" t="s">
        <v>1404</v>
      </c>
      <c r="AQ873" s="7" t="s">
        <v>1404</v>
      </c>
      <c r="AR873" s="7" t="s">
        <v>1404</v>
      </c>
      <c r="AS873" s="7"/>
      <c r="AT873" s="7"/>
      <c r="AU873" s="7"/>
      <c r="AV873" s="55"/>
      <c r="AW873" s="7"/>
      <c r="AX873" s="7"/>
      <c r="AY873" s="7"/>
      <c r="AZ873" s="7"/>
      <c r="BA873" s="7"/>
      <c r="BB873" s="7"/>
      <c r="BC873" s="7"/>
      <c r="BD873" s="7"/>
      <c r="BE873" s="7"/>
      <c r="BF873" s="7"/>
      <c r="BG873" s="7"/>
      <c r="BH873" s="7"/>
      <c r="BI873" s="7"/>
      <c r="BJ873" s="7"/>
      <c r="BK873" s="7"/>
      <c r="BL873" s="781">
        <v>1</v>
      </c>
      <c r="BM873" s="221">
        <v>2</v>
      </c>
      <c r="BN873" s="221">
        <v>2</v>
      </c>
      <c r="BO873" s="221">
        <v>2</v>
      </c>
      <c r="BP873" s="221">
        <v>2</v>
      </c>
      <c r="BQ873" s="221">
        <v>2</v>
      </c>
      <c r="BR873" s="798">
        <v>2</v>
      </c>
      <c r="BS873" s="226">
        <v>2</v>
      </c>
      <c r="BT873" s="221">
        <v>2</v>
      </c>
      <c r="BU873" s="221">
        <v>2</v>
      </c>
      <c r="BV873" s="221">
        <v>2</v>
      </c>
      <c r="BW873" s="798">
        <v>1</v>
      </c>
      <c r="BX873" s="221">
        <v>2</v>
      </c>
      <c r="BY873" s="798">
        <v>2</v>
      </c>
      <c r="BZ873" s="798">
        <v>2</v>
      </c>
      <c r="CA873" s="221">
        <v>2</v>
      </c>
      <c r="CB873" s="221">
        <v>2</v>
      </c>
      <c r="CC873" s="221">
        <v>2</v>
      </c>
      <c r="CD873" s="337">
        <v>2</v>
      </c>
      <c r="CE873" s="221">
        <v>2</v>
      </c>
      <c r="CF873" s="221">
        <v>2</v>
      </c>
      <c r="CG873" s="221">
        <v>2</v>
      </c>
      <c r="CH873" s="221">
        <v>2</v>
      </c>
      <c r="CI873" s="221">
        <v>2</v>
      </c>
      <c r="CJ873" s="337">
        <v>2</v>
      </c>
      <c r="CK873" s="221">
        <v>2</v>
      </c>
      <c r="CL873" s="222">
        <f>COUNTIF(BL873:CK873,"2")</f>
        <v>24</v>
      </c>
      <c r="CM873" s="237">
        <f>CL873/(CL873+CN873+CP873+CR873)</f>
        <v>0.92307692307692313</v>
      </c>
      <c r="CN873" s="222">
        <f>COUNTIF(BL873:CK873,"1")</f>
        <v>2</v>
      </c>
      <c r="CO873" s="237">
        <f>CN873/(CL873+CN873+CP873+CR873)</f>
        <v>7.6923076923076927E-2</v>
      </c>
      <c r="CP873" s="222">
        <f>COUNTIF(BL873:CK873,"0")</f>
        <v>0</v>
      </c>
      <c r="CQ873" s="237">
        <f>CP873/(CL873+CN873+CP873+CR873)</f>
        <v>0</v>
      </c>
      <c r="CR873" s="222">
        <f>COUNTIF(BL873:CK873,"KĐG")</f>
        <v>0</v>
      </c>
      <c r="CS873" s="237">
        <f>CR873/(CL873+CN873+CP873+CR873)</f>
        <v>0</v>
      </c>
      <c r="CT873" s="223">
        <f>(((CL873*2)+(CN873*1)+(CP873*0)))/(CL873+CN873+CP873)</f>
        <v>1.9230769230769231</v>
      </c>
      <c r="CU873" s="223" t="str">
        <f>IF(CS873&gt;=50%,"KĐG",IF(CT873&gt;=1.6,"Đạt mục tiêu",IF(CT873&gt;=1,"Cần cố gắng","Chưa đạt")))</f>
        <v>Đạt mục tiêu</v>
      </c>
      <c r="CV873" s="5"/>
    </row>
    <row r="874" spans="1:100" s="1" customFormat="1" ht="155">
      <c r="A874" s="227">
        <v>244</v>
      </c>
      <c r="B874" s="220" t="s">
        <v>1024</v>
      </c>
      <c r="C874" s="215" t="s">
        <v>28</v>
      </c>
      <c r="D874" s="217" t="s">
        <v>54</v>
      </c>
      <c r="E874" s="146" t="s">
        <v>28</v>
      </c>
      <c r="F874" s="220" t="s">
        <v>1025</v>
      </c>
      <c r="G874" s="217" t="s">
        <v>371</v>
      </c>
      <c r="H874" s="217"/>
      <c r="I874" s="591"/>
      <c r="J874" s="212"/>
      <c r="K874" s="465"/>
      <c r="L874" s="8" t="s">
        <v>32</v>
      </c>
      <c r="M874" s="212" t="s">
        <v>31</v>
      </c>
      <c r="N874" s="165" t="s">
        <v>8</v>
      </c>
      <c r="O874" s="221" t="s">
        <v>51</v>
      </c>
      <c r="P874" s="221" t="s">
        <v>24</v>
      </c>
      <c r="Q874" s="5"/>
      <c r="R874" s="5" t="s">
        <v>24</v>
      </c>
      <c r="S874" s="5"/>
      <c r="T874" s="5"/>
      <c r="U874" s="6"/>
      <c r="V874" s="5"/>
      <c r="W874" s="5"/>
      <c r="X874" s="5"/>
      <c r="Y874" s="5"/>
      <c r="Z874" s="5"/>
      <c r="AA874" s="5"/>
      <c r="AB874" s="80">
        <f>COUNTIF($Q874:$AA874,"x")</f>
        <v>1</v>
      </c>
      <c r="AC874" s="642"/>
      <c r="AD874" s="7"/>
      <c r="AE874" s="7"/>
      <c r="AF874" s="7"/>
      <c r="AG874" s="7" t="s">
        <v>1316</v>
      </c>
      <c r="AH874" s="7"/>
      <c r="AI874" s="7"/>
      <c r="AJ874" s="7"/>
      <c r="AK874" s="7"/>
      <c r="AL874" s="7"/>
      <c r="AM874" s="7"/>
      <c r="AN874" s="7"/>
      <c r="AO874" s="7"/>
      <c r="AP874" s="7"/>
      <c r="AQ874" s="7"/>
      <c r="AR874" s="7"/>
      <c r="AS874" s="7"/>
      <c r="AT874" s="7"/>
      <c r="AU874" s="7"/>
      <c r="AV874" s="55"/>
      <c r="AW874" s="7"/>
      <c r="AX874" s="7"/>
      <c r="AY874" s="7"/>
      <c r="AZ874" s="7"/>
      <c r="BA874" s="7"/>
      <c r="BB874" s="7"/>
      <c r="BC874" s="7"/>
      <c r="BD874" s="7"/>
      <c r="BE874" s="7"/>
      <c r="BF874" s="7"/>
      <c r="BG874" s="7"/>
      <c r="BH874" s="7"/>
      <c r="BI874" s="7"/>
      <c r="BJ874" s="7"/>
      <c r="BK874" s="7"/>
      <c r="BL874" s="781">
        <v>2</v>
      </c>
      <c r="BM874" s="221">
        <v>2</v>
      </c>
      <c r="BN874" s="221">
        <v>1</v>
      </c>
      <c r="BO874" s="221">
        <v>2</v>
      </c>
      <c r="BP874" s="221">
        <v>2</v>
      </c>
      <c r="BQ874" s="221">
        <v>2</v>
      </c>
      <c r="BR874" s="798">
        <v>2</v>
      </c>
      <c r="BS874" s="226">
        <v>2</v>
      </c>
      <c r="BT874" s="221">
        <v>2</v>
      </c>
      <c r="BU874" s="221">
        <v>2</v>
      </c>
      <c r="BV874" s="221">
        <v>2</v>
      </c>
      <c r="BW874" s="798">
        <v>2</v>
      </c>
      <c r="BX874" s="221">
        <v>2</v>
      </c>
      <c r="BY874" s="798">
        <v>2</v>
      </c>
      <c r="BZ874" s="798">
        <v>2</v>
      </c>
      <c r="CA874" s="221">
        <v>2</v>
      </c>
      <c r="CB874" s="221">
        <v>2</v>
      </c>
      <c r="CC874" s="221">
        <v>1</v>
      </c>
      <c r="CD874" s="337">
        <v>2</v>
      </c>
      <c r="CE874" s="221">
        <v>2</v>
      </c>
      <c r="CF874" s="221">
        <v>2</v>
      </c>
      <c r="CG874" s="221">
        <v>2</v>
      </c>
      <c r="CH874" s="221">
        <v>2</v>
      </c>
      <c r="CI874" s="221">
        <v>2</v>
      </c>
      <c r="CJ874" s="337">
        <v>2</v>
      </c>
      <c r="CK874" s="221">
        <v>2</v>
      </c>
      <c r="CL874" s="222">
        <f>COUNTIF(BL874:CK874,"2")</f>
        <v>24</v>
      </c>
      <c r="CM874" s="237">
        <f>CL874/(CL874+CN874+CP874+CR874)</f>
        <v>0.92307692307692313</v>
      </c>
      <c r="CN874" s="222">
        <f>COUNTIF(BL874:CK874,"1")</f>
        <v>2</v>
      </c>
      <c r="CO874" s="237">
        <f>CN874/(CL874+CN874+CP874+CR874)</f>
        <v>7.6923076923076927E-2</v>
      </c>
      <c r="CP874" s="222">
        <f>COUNTIF(BL874:CK874,"0")</f>
        <v>0</v>
      </c>
      <c r="CQ874" s="237">
        <f>CP874/(CL874+CN874+CP874+CR874)</f>
        <v>0</v>
      </c>
      <c r="CR874" s="222">
        <f>COUNTIF(BL874:CK874,"KĐG")</f>
        <v>0</v>
      </c>
      <c r="CS874" s="237">
        <f>CR874/(CL874+CN874+CP874+CR874)</f>
        <v>0</v>
      </c>
      <c r="CT874" s="223">
        <f>(((CL874*2)+(CN874*1)+(CP874*0)))/(CL874+CN874+CP874)</f>
        <v>1.9230769230769231</v>
      </c>
      <c r="CU874" s="223" t="str">
        <f>IF(CS874&gt;=50%,"KĐG",IF(CT874&gt;=1.6,"Đạt mục tiêu",IF(CT874&gt;=1,"Cần cố gắng","Chưa đạt")))</f>
        <v>Đạt mục tiêu</v>
      </c>
      <c r="CV874" s="5"/>
    </row>
    <row r="875" spans="1:100" s="1" customFormat="1" ht="108.5">
      <c r="A875" s="227">
        <v>245</v>
      </c>
      <c r="B875" s="217" t="s">
        <v>544</v>
      </c>
      <c r="C875" s="215" t="s">
        <v>28</v>
      </c>
      <c r="D875" s="217" t="s">
        <v>53</v>
      </c>
      <c r="E875" s="146" t="s">
        <v>28</v>
      </c>
      <c r="F875" s="217" t="s">
        <v>53</v>
      </c>
      <c r="G875" s="217" t="s">
        <v>406</v>
      </c>
      <c r="H875" s="217"/>
      <c r="I875" s="591"/>
      <c r="J875" s="212"/>
      <c r="K875" s="465"/>
      <c r="L875" s="8" t="s">
        <v>32</v>
      </c>
      <c r="M875" s="212" t="s">
        <v>31</v>
      </c>
      <c r="N875" s="165" t="s">
        <v>8</v>
      </c>
      <c r="O875" s="221" t="s">
        <v>29</v>
      </c>
      <c r="P875" s="221" t="s">
        <v>24</v>
      </c>
      <c r="Q875" s="5"/>
      <c r="R875" s="5"/>
      <c r="S875" s="5"/>
      <c r="T875" s="5"/>
      <c r="U875" s="6" t="s">
        <v>24</v>
      </c>
      <c r="V875" s="5"/>
      <c r="W875" s="5"/>
      <c r="X875" s="5"/>
      <c r="Y875" s="5"/>
      <c r="Z875" s="5"/>
      <c r="AA875" s="5"/>
      <c r="AB875" s="80">
        <f>COUNTIF($Q875:$AA875,"x")</f>
        <v>1</v>
      </c>
      <c r="AC875" s="642"/>
      <c r="AD875" s="7"/>
      <c r="AE875" s="7"/>
      <c r="AF875" s="7"/>
      <c r="AG875" s="7"/>
      <c r="AH875" s="7"/>
      <c r="AI875" s="7"/>
      <c r="AJ875" s="7"/>
      <c r="AK875" s="7"/>
      <c r="AL875" s="7"/>
      <c r="AM875" s="7"/>
      <c r="AN875" s="7"/>
      <c r="AO875" s="7"/>
      <c r="AP875" s="7"/>
      <c r="AQ875" s="7"/>
      <c r="AR875" s="7"/>
      <c r="AS875" s="7"/>
      <c r="AT875" s="7" t="s">
        <v>1318</v>
      </c>
      <c r="AU875" s="7"/>
      <c r="AV875" s="55"/>
      <c r="AW875" s="7"/>
      <c r="AX875" s="7"/>
      <c r="AY875" s="7"/>
      <c r="AZ875" s="7"/>
      <c r="BA875" s="7"/>
      <c r="BB875" s="7"/>
      <c r="BC875" s="7"/>
      <c r="BD875" s="7"/>
      <c r="BE875" s="7"/>
      <c r="BF875" s="7"/>
      <c r="BG875" s="7"/>
      <c r="BH875" s="7"/>
      <c r="BI875" s="7"/>
      <c r="BJ875" s="7"/>
      <c r="BK875" s="7"/>
      <c r="BL875" s="781">
        <v>2</v>
      </c>
      <c r="BM875" s="221">
        <v>2</v>
      </c>
      <c r="BN875" s="221">
        <v>2</v>
      </c>
      <c r="BO875" s="221">
        <v>2</v>
      </c>
      <c r="BP875" s="221">
        <v>2</v>
      </c>
      <c r="BQ875" s="221">
        <v>2</v>
      </c>
      <c r="BR875" s="798">
        <v>2</v>
      </c>
      <c r="BS875" s="226">
        <v>2</v>
      </c>
      <c r="BT875" s="221">
        <v>2</v>
      </c>
      <c r="BU875" s="221">
        <v>2</v>
      </c>
      <c r="BV875" s="221">
        <v>2</v>
      </c>
      <c r="BW875" s="798">
        <v>2</v>
      </c>
      <c r="BX875" s="221">
        <v>2</v>
      </c>
      <c r="BY875" s="798">
        <v>2</v>
      </c>
      <c r="BZ875" s="798">
        <v>2</v>
      </c>
      <c r="CA875" s="221">
        <v>2</v>
      </c>
      <c r="CB875" s="221">
        <v>2</v>
      </c>
      <c r="CC875" s="221">
        <v>2</v>
      </c>
      <c r="CD875" s="337">
        <v>2</v>
      </c>
      <c r="CE875" s="221">
        <v>2</v>
      </c>
      <c r="CF875" s="221">
        <v>2</v>
      </c>
      <c r="CG875" s="221">
        <v>2</v>
      </c>
      <c r="CH875" s="221">
        <v>2</v>
      </c>
      <c r="CI875" s="221">
        <v>2</v>
      </c>
      <c r="CJ875" s="337">
        <v>2</v>
      </c>
      <c r="CK875" s="221">
        <v>2</v>
      </c>
      <c r="CL875" s="222">
        <f>COUNTIF(BL875:CK875,"2")</f>
        <v>26</v>
      </c>
      <c r="CM875" s="237">
        <f>CL875/(CL875+CN875+CP875+CR875)</f>
        <v>1</v>
      </c>
      <c r="CN875" s="222">
        <f>COUNTIF(BL875:CK875,"1")</f>
        <v>0</v>
      </c>
      <c r="CO875" s="237">
        <f>CN875/(CL875+CN875+CP875+CR875)</f>
        <v>0</v>
      </c>
      <c r="CP875" s="222">
        <f>COUNTIF(BL875:CK875,"0")</f>
        <v>0</v>
      </c>
      <c r="CQ875" s="237">
        <f>CP875/(CL875+CN875+CP875+CR875)</f>
        <v>0</v>
      </c>
      <c r="CR875" s="222">
        <f>COUNTIF(BL875:CK875,"KĐG")</f>
        <v>0</v>
      </c>
      <c r="CS875" s="237">
        <f>CR875/(CL875+CN875+CP875+CR875)</f>
        <v>0</v>
      </c>
      <c r="CT875" s="223">
        <f>(((CL875*2)+(CN875*1)+(CP875*0)))/(CL875+CN875+CP875)</f>
        <v>2</v>
      </c>
      <c r="CU875" s="223" t="str">
        <f>IF(CS875&gt;=50%,"KĐG",IF(CT875&gt;=1.6,"Đạt mục tiêu",IF(CT875&gt;=1,"Cần cố gắng","Chưa đạt")))</f>
        <v>Đạt mục tiêu</v>
      </c>
      <c r="CV875" s="5"/>
    </row>
    <row r="876" spans="1:100" s="302" customFormat="1" ht="16.5">
      <c r="A876" s="44"/>
      <c r="B876" s="1121" t="s">
        <v>50</v>
      </c>
      <c r="C876" s="1045"/>
      <c r="D876" s="1045"/>
      <c r="E876" s="1045"/>
      <c r="F876" s="1121"/>
      <c r="G876" s="1121"/>
      <c r="H876" s="562"/>
      <c r="I876" s="591"/>
      <c r="J876" s="300"/>
      <c r="K876" s="498"/>
      <c r="L876" s="423"/>
      <c r="M876" s="423"/>
      <c r="N876" s="304" t="s">
        <v>38</v>
      </c>
      <c r="O876" s="300"/>
      <c r="P876" s="83"/>
      <c r="Q876" s="83" t="s">
        <v>38</v>
      </c>
      <c r="R876" s="300" t="s">
        <v>38</v>
      </c>
      <c r="S876" s="300" t="s">
        <v>38</v>
      </c>
      <c r="T876" s="300" t="s">
        <v>38</v>
      </c>
      <c r="U876" s="301" t="s">
        <v>38</v>
      </c>
      <c r="V876" s="300" t="s">
        <v>38</v>
      </c>
      <c r="W876" s="409"/>
      <c r="X876" s="367" t="s">
        <v>38</v>
      </c>
      <c r="Y876" s="300" t="s">
        <v>38</v>
      </c>
      <c r="Z876" s="300" t="s">
        <v>38</v>
      </c>
      <c r="AA876" s="300" t="s">
        <v>38</v>
      </c>
      <c r="AB876" s="296" t="s">
        <v>38</v>
      </c>
      <c r="AC876" s="647" t="s">
        <v>38</v>
      </c>
      <c r="AD876" s="83" t="s">
        <v>38</v>
      </c>
      <c r="AE876" s="83" t="s">
        <v>38</v>
      </c>
      <c r="AF876" s="83" t="s">
        <v>38</v>
      </c>
      <c r="AG876" s="296" t="s">
        <v>38</v>
      </c>
      <c r="AH876" s="296" t="s">
        <v>38</v>
      </c>
      <c r="AI876" s="296" t="s">
        <v>38</v>
      </c>
      <c r="AJ876" s="296" t="s">
        <v>38</v>
      </c>
      <c r="AK876" s="296" t="s">
        <v>38</v>
      </c>
      <c r="AL876" s="296" t="s">
        <v>38</v>
      </c>
      <c r="AM876" s="296" t="s">
        <v>38</v>
      </c>
      <c r="AN876" s="296" t="s">
        <v>38</v>
      </c>
      <c r="AO876" s="296" t="s">
        <v>38</v>
      </c>
      <c r="AP876" s="296" t="s">
        <v>38</v>
      </c>
      <c r="AQ876" s="296" t="s">
        <v>38</v>
      </c>
      <c r="AR876" s="296" t="s">
        <v>38</v>
      </c>
      <c r="AS876" s="296" t="s">
        <v>38</v>
      </c>
      <c r="AT876" s="296" t="s">
        <v>38</v>
      </c>
      <c r="AU876" s="296" t="s">
        <v>38</v>
      </c>
      <c r="AV876" s="296" t="s">
        <v>38</v>
      </c>
      <c r="AW876" s="296" t="s">
        <v>38</v>
      </c>
      <c r="AX876" s="296" t="s">
        <v>38</v>
      </c>
      <c r="AY876" s="296"/>
      <c r="AZ876" s="296"/>
      <c r="BA876" s="192" t="s">
        <v>38</v>
      </c>
      <c r="BB876" s="192" t="s">
        <v>38</v>
      </c>
      <c r="BC876" s="192" t="s">
        <v>38</v>
      </c>
      <c r="BD876" s="192" t="s">
        <v>38</v>
      </c>
      <c r="BE876" s="296" t="s">
        <v>38</v>
      </c>
      <c r="BF876" s="296" t="s">
        <v>38</v>
      </c>
      <c r="BG876" s="296" t="s">
        <v>38</v>
      </c>
      <c r="BH876" s="296" t="s">
        <v>38</v>
      </c>
      <c r="BI876" s="296" t="s">
        <v>38</v>
      </c>
      <c r="BJ876" s="296" t="s">
        <v>38</v>
      </c>
      <c r="BK876" s="296" t="s">
        <v>38</v>
      </c>
      <c r="BL876" s="296" t="s">
        <v>38</v>
      </c>
      <c r="BM876" s="296" t="s">
        <v>38</v>
      </c>
      <c r="BN876" s="296" t="s">
        <v>38</v>
      </c>
      <c r="BO876" s="296" t="s">
        <v>38</v>
      </c>
      <c r="BP876" s="296" t="s">
        <v>38</v>
      </c>
      <c r="BQ876" s="296" t="s">
        <v>38</v>
      </c>
      <c r="BR876" s="800" t="s">
        <v>38</v>
      </c>
      <c r="BS876" s="296" t="s">
        <v>38</v>
      </c>
      <c r="BT876" s="296" t="s">
        <v>38</v>
      </c>
      <c r="BU876" s="296" t="s">
        <v>38</v>
      </c>
      <c r="BV876" s="296" t="s">
        <v>38</v>
      </c>
      <c r="BW876" s="800" t="s">
        <v>38</v>
      </c>
      <c r="BX876" s="296" t="s">
        <v>38</v>
      </c>
      <c r="BY876" s="800" t="s">
        <v>38</v>
      </c>
      <c r="BZ876" s="800" t="s">
        <v>38</v>
      </c>
      <c r="CA876" s="296" t="s">
        <v>38</v>
      </c>
      <c r="CB876" s="296" t="s">
        <v>38</v>
      </c>
      <c r="CC876" s="296" t="s">
        <v>38</v>
      </c>
      <c r="CD876" s="296" t="s">
        <v>38</v>
      </c>
      <c r="CE876" s="296" t="s">
        <v>38</v>
      </c>
      <c r="CF876" s="296" t="s">
        <v>38</v>
      </c>
      <c r="CG876" s="296" t="s">
        <v>38</v>
      </c>
      <c r="CH876" s="296" t="s">
        <v>38</v>
      </c>
      <c r="CI876" s="296" t="s">
        <v>38</v>
      </c>
      <c r="CJ876" s="296" t="s">
        <v>38</v>
      </c>
      <c r="CK876" s="296" t="s">
        <v>38</v>
      </c>
      <c r="CL876" s="296" t="s">
        <v>38</v>
      </c>
      <c r="CM876" s="296" t="s">
        <v>38</v>
      </c>
      <c r="CN876" s="296" t="s">
        <v>38</v>
      </c>
      <c r="CO876" s="296" t="s">
        <v>38</v>
      </c>
      <c r="CP876" s="296" t="s">
        <v>38</v>
      </c>
      <c r="CQ876" s="296" t="s">
        <v>38</v>
      </c>
      <c r="CR876" s="296" t="s">
        <v>38</v>
      </c>
      <c r="CS876" s="296" t="s">
        <v>38</v>
      </c>
      <c r="CT876" s="296" t="s">
        <v>38</v>
      </c>
      <c r="CU876" s="296" t="s">
        <v>38</v>
      </c>
      <c r="CV876" s="423" t="s">
        <v>38</v>
      </c>
    </row>
    <row r="877" spans="1:100" s="1" customFormat="1" ht="93">
      <c r="A877" s="1036">
        <v>246</v>
      </c>
      <c r="B877" s="1044" t="s">
        <v>3048</v>
      </c>
      <c r="C877" s="1033" t="s">
        <v>26</v>
      </c>
      <c r="D877" s="1024" t="s">
        <v>49</v>
      </c>
      <c r="E877" s="1033" t="s">
        <v>26</v>
      </c>
      <c r="F877" s="156" t="s">
        <v>1398</v>
      </c>
      <c r="G877" s="34" t="s">
        <v>2171</v>
      </c>
      <c r="H877" s="34"/>
      <c r="I877" s="616"/>
      <c r="J877" s="16"/>
      <c r="K877" s="514"/>
      <c r="L877" s="5" t="s">
        <v>32</v>
      </c>
      <c r="M877" s="212" t="s">
        <v>31</v>
      </c>
      <c r="N877" s="165" t="s">
        <v>8</v>
      </c>
      <c r="O877" s="221" t="s">
        <v>29</v>
      </c>
      <c r="P877" s="221" t="s">
        <v>24</v>
      </c>
      <c r="Q877" s="5" t="s">
        <v>24</v>
      </c>
      <c r="R877" s="5"/>
      <c r="S877" s="5"/>
      <c r="T877" s="5"/>
      <c r="U877" s="6"/>
      <c r="V877" s="5"/>
      <c r="W877" s="5"/>
      <c r="X877" s="5"/>
      <c r="Y877" s="5"/>
      <c r="Z877" s="5"/>
      <c r="AA877" s="5"/>
      <c r="AB877" s="80">
        <f t="shared" ref="AB877:AB940" si="412">COUNTIF($Q877:$AA877,"x")</f>
        <v>1</v>
      </c>
      <c r="AC877" s="565" t="s">
        <v>1316</v>
      </c>
      <c r="AD877" s="221" t="s">
        <v>1316</v>
      </c>
      <c r="AE877" s="221" t="s">
        <v>1316</v>
      </c>
      <c r="AF877" s="221" t="s">
        <v>1316</v>
      </c>
      <c r="AG877" s="7"/>
      <c r="AH877" s="7"/>
      <c r="AI877" s="7"/>
      <c r="AJ877" s="7"/>
      <c r="AK877" s="7"/>
      <c r="AL877" s="7"/>
      <c r="AM877" s="7"/>
      <c r="AN877" s="7"/>
      <c r="AO877" s="7"/>
      <c r="AP877" s="7"/>
      <c r="AQ877" s="7"/>
      <c r="AR877" s="7"/>
      <c r="AS877" s="7"/>
      <c r="AT877" s="7"/>
      <c r="AU877" s="7"/>
      <c r="AV877" s="55"/>
      <c r="AW877" s="7"/>
      <c r="AX877" s="7"/>
      <c r="AY877" s="7"/>
      <c r="AZ877" s="7"/>
      <c r="BA877" s="7"/>
      <c r="BB877" s="7"/>
      <c r="BC877" s="7"/>
      <c r="BD877" s="7"/>
      <c r="BE877" s="7"/>
      <c r="BF877" s="7"/>
      <c r="BG877" s="7"/>
      <c r="BH877" s="7"/>
      <c r="BI877" s="7"/>
      <c r="BJ877" s="7"/>
      <c r="BK877" s="7"/>
      <c r="BL877" s="781">
        <v>2</v>
      </c>
      <c r="BM877" s="221">
        <v>2</v>
      </c>
      <c r="BN877" s="221">
        <v>2</v>
      </c>
      <c r="BO877" s="221">
        <v>2</v>
      </c>
      <c r="BP877" s="221">
        <v>2</v>
      </c>
      <c r="BQ877" s="221">
        <v>2</v>
      </c>
      <c r="BR877" s="798">
        <v>2</v>
      </c>
      <c r="BS877" s="226">
        <v>2</v>
      </c>
      <c r="BT877" s="221">
        <v>2</v>
      </c>
      <c r="BU877" s="221">
        <v>2</v>
      </c>
      <c r="BV877" s="221">
        <v>2</v>
      </c>
      <c r="BW877" s="798">
        <v>2</v>
      </c>
      <c r="BX877" s="221">
        <v>2</v>
      </c>
      <c r="BY877" s="798">
        <v>1</v>
      </c>
      <c r="BZ877" s="798">
        <v>2</v>
      </c>
      <c r="CA877" s="221">
        <v>2</v>
      </c>
      <c r="CB877" s="221">
        <v>2</v>
      </c>
      <c r="CC877" s="221">
        <v>2</v>
      </c>
      <c r="CD877" s="337">
        <v>1</v>
      </c>
      <c r="CE877" s="221">
        <v>2</v>
      </c>
      <c r="CF877" s="221">
        <v>2</v>
      </c>
      <c r="CG877" s="221">
        <v>2</v>
      </c>
      <c r="CH877" s="221">
        <v>2</v>
      </c>
      <c r="CI877" s="221">
        <v>2</v>
      </c>
      <c r="CJ877" s="337">
        <v>2</v>
      </c>
      <c r="CK877" s="221">
        <v>2</v>
      </c>
      <c r="CL877" s="222">
        <f t="shared" ref="CL877:CL887" si="413">COUNTIF(BL877:CK877,"2")</f>
        <v>24</v>
      </c>
      <c r="CM877" s="237">
        <f t="shared" ref="CM877:CM941" si="414">CL877/(CL877+CN877+CP877+CR877)</f>
        <v>0.92307692307692313</v>
      </c>
      <c r="CN877" s="222">
        <f t="shared" ref="CN877:CN887" si="415">COUNTIF(BL877:CK877,"1")</f>
        <v>2</v>
      </c>
      <c r="CO877" s="237">
        <f t="shared" ref="CO877:CO941" si="416">CN877/(CL877+CN877+CP877+CR877)</f>
        <v>7.6923076923076927E-2</v>
      </c>
      <c r="CP877" s="222">
        <f t="shared" ref="CP877:CP887" si="417">COUNTIF(BL877:CK877,"0")</f>
        <v>0</v>
      </c>
      <c r="CQ877" s="237">
        <f t="shared" ref="CQ877:CQ941" si="418">CP877/(CL877+CN877+CP877+CR877)</f>
        <v>0</v>
      </c>
      <c r="CR877" s="222">
        <f t="shared" ref="CR877:CR887" si="419">COUNTIF(BL877:CK877,"KĐG")</f>
        <v>0</v>
      </c>
      <c r="CS877" s="237">
        <f t="shared" ref="CS877:CS941" si="420">CR877/(CL877+CN877+CP877+CR877)</f>
        <v>0</v>
      </c>
      <c r="CT877" s="223">
        <f t="shared" ref="CT877:CT941" si="421">(((CL877*2)+(CN877*1)+(CP877*0)))/(CL877+CN877+CP877)</f>
        <v>1.9230769230769231</v>
      </c>
      <c r="CU877" s="223" t="str">
        <f t="shared" ref="CU877:CU941" si="422">IF(CS877&gt;=50%,"KĐG",IF(CT877&gt;=1.6,"Đạt mục tiêu",IF(CT877&gt;=1,"Cần cố gắng","Chưa đạt")))</f>
        <v>Đạt mục tiêu</v>
      </c>
      <c r="CV877" s="5"/>
    </row>
    <row r="878" spans="1:100" s="1" customFormat="1" ht="77.5">
      <c r="A878" s="1036"/>
      <c r="B878" s="1024"/>
      <c r="C878" s="1033"/>
      <c r="D878" s="1024"/>
      <c r="E878" s="1033"/>
      <c r="F878" s="156" t="s">
        <v>1027</v>
      </c>
      <c r="G878" s="9" t="s">
        <v>1445</v>
      </c>
      <c r="H878" s="9"/>
      <c r="I878" s="623"/>
      <c r="J878" s="5"/>
      <c r="K878" s="474"/>
      <c r="L878" s="5" t="s">
        <v>32</v>
      </c>
      <c r="M878" s="212" t="s">
        <v>31</v>
      </c>
      <c r="N878" s="165" t="s">
        <v>8</v>
      </c>
      <c r="O878" s="221" t="s">
        <v>29</v>
      </c>
      <c r="P878" s="221" t="s">
        <v>24</v>
      </c>
      <c r="Q878" s="5"/>
      <c r="R878" s="5" t="s">
        <v>24</v>
      </c>
      <c r="S878" s="5"/>
      <c r="T878" s="5"/>
      <c r="U878" s="6"/>
      <c r="V878" s="5"/>
      <c r="W878" s="5"/>
      <c r="X878" s="5"/>
      <c r="Y878" s="5"/>
      <c r="Z878" s="5"/>
      <c r="AA878" s="5"/>
      <c r="AB878" s="80">
        <f t="shared" si="412"/>
        <v>1</v>
      </c>
      <c r="AC878" s="642"/>
      <c r="AD878" s="7"/>
      <c r="AE878" s="7"/>
      <c r="AF878" s="7"/>
      <c r="AG878" s="7" t="s">
        <v>1404</v>
      </c>
      <c r="AH878" s="7" t="s">
        <v>1404</v>
      </c>
      <c r="AI878" s="7" t="s">
        <v>1404</v>
      </c>
      <c r="AJ878" s="7" t="s">
        <v>1404</v>
      </c>
      <c r="AK878" s="7"/>
      <c r="AL878" s="7"/>
      <c r="AM878" s="7"/>
      <c r="AN878" s="7"/>
      <c r="AO878" s="7"/>
      <c r="AP878" s="7"/>
      <c r="AQ878" s="7"/>
      <c r="AR878" s="7"/>
      <c r="AS878" s="7"/>
      <c r="AT878" s="7"/>
      <c r="AU878" s="7"/>
      <c r="AV878" s="55"/>
      <c r="AW878" s="7"/>
      <c r="AX878" s="7"/>
      <c r="AY878" s="7"/>
      <c r="AZ878" s="7"/>
      <c r="BA878" s="7"/>
      <c r="BB878" s="7"/>
      <c r="BC878" s="7"/>
      <c r="BD878" s="7"/>
      <c r="BE878" s="7"/>
      <c r="BF878" s="7"/>
      <c r="BG878" s="7"/>
      <c r="BH878" s="7"/>
      <c r="BI878" s="7"/>
      <c r="BJ878" s="7"/>
      <c r="BK878" s="7"/>
      <c r="BL878" s="781">
        <v>2</v>
      </c>
      <c r="BM878" s="221">
        <v>2</v>
      </c>
      <c r="BN878" s="221">
        <v>2</v>
      </c>
      <c r="BO878" s="221">
        <v>1</v>
      </c>
      <c r="BP878" s="221">
        <v>2</v>
      </c>
      <c r="BQ878" s="221">
        <v>2</v>
      </c>
      <c r="BR878" s="798">
        <v>2</v>
      </c>
      <c r="BS878" s="226">
        <v>1</v>
      </c>
      <c r="BT878" s="221">
        <v>2</v>
      </c>
      <c r="BU878" s="221">
        <v>2</v>
      </c>
      <c r="BV878" s="221">
        <v>2</v>
      </c>
      <c r="BW878" s="798">
        <v>2</v>
      </c>
      <c r="BX878" s="221">
        <v>2</v>
      </c>
      <c r="BY878" s="798">
        <v>2</v>
      </c>
      <c r="BZ878" s="798">
        <v>1</v>
      </c>
      <c r="CA878" s="221">
        <v>2</v>
      </c>
      <c r="CB878" s="221">
        <v>2</v>
      </c>
      <c r="CC878" s="221">
        <v>2</v>
      </c>
      <c r="CD878" s="337">
        <v>2</v>
      </c>
      <c r="CE878" s="221">
        <v>2</v>
      </c>
      <c r="CF878" s="221">
        <v>2</v>
      </c>
      <c r="CG878" s="221">
        <v>2</v>
      </c>
      <c r="CH878" s="221">
        <v>2</v>
      </c>
      <c r="CI878" s="221">
        <v>2</v>
      </c>
      <c r="CJ878" s="337">
        <v>2</v>
      </c>
      <c r="CK878" s="221">
        <v>2</v>
      </c>
      <c r="CL878" s="222">
        <f t="shared" si="413"/>
        <v>23</v>
      </c>
      <c r="CM878" s="237">
        <f t="shared" si="414"/>
        <v>0.88461538461538458</v>
      </c>
      <c r="CN878" s="222">
        <f t="shared" si="415"/>
        <v>3</v>
      </c>
      <c r="CO878" s="237">
        <f t="shared" si="416"/>
        <v>0.11538461538461539</v>
      </c>
      <c r="CP878" s="222">
        <f t="shared" si="417"/>
        <v>0</v>
      </c>
      <c r="CQ878" s="237">
        <f t="shared" si="418"/>
        <v>0</v>
      </c>
      <c r="CR878" s="222">
        <f t="shared" si="419"/>
        <v>0</v>
      </c>
      <c r="CS878" s="237">
        <f t="shared" si="420"/>
        <v>0</v>
      </c>
      <c r="CT878" s="223">
        <f t="shared" si="421"/>
        <v>1.8846153846153846</v>
      </c>
      <c r="CU878" s="223" t="str">
        <f t="shared" si="422"/>
        <v>Đạt mục tiêu</v>
      </c>
      <c r="CV878" s="5"/>
    </row>
    <row r="879" spans="1:100" s="1" customFormat="1" ht="77.5">
      <c r="A879" s="1036"/>
      <c r="B879" s="1024"/>
      <c r="C879" s="1033"/>
      <c r="D879" s="1024"/>
      <c r="E879" s="1033"/>
      <c r="F879" s="50" t="s">
        <v>383</v>
      </c>
      <c r="G879" s="9" t="s">
        <v>1463</v>
      </c>
      <c r="H879" s="9"/>
      <c r="I879" s="623"/>
      <c r="J879" s="5"/>
      <c r="K879" s="474"/>
      <c r="L879" s="38" t="s">
        <v>32</v>
      </c>
      <c r="M879" s="212" t="s">
        <v>31</v>
      </c>
      <c r="N879" s="165" t="s">
        <v>8</v>
      </c>
      <c r="O879" s="221" t="s">
        <v>29</v>
      </c>
      <c r="P879" s="221" t="s">
        <v>24</v>
      </c>
      <c r="Q879" s="5"/>
      <c r="R879" s="5"/>
      <c r="S879" s="5" t="s">
        <v>24</v>
      </c>
      <c r="T879" s="5"/>
      <c r="U879" s="6"/>
      <c r="V879" s="5"/>
      <c r="W879" s="5"/>
      <c r="X879" s="5"/>
      <c r="Y879" s="5"/>
      <c r="Z879" s="5"/>
      <c r="AA879" s="5"/>
      <c r="AB879" s="80">
        <f t="shared" si="412"/>
        <v>1</v>
      </c>
      <c r="AC879" s="642"/>
      <c r="AD879" s="7"/>
      <c r="AE879" s="7"/>
      <c r="AF879" s="7"/>
      <c r="AG879" s="7"/>
      <c r="AH879" s="7"/>
      <c r="AI879" s="7"/>
      <c r="AJ879" s="7"/>
      <c r="AK879" s="7" t="s">
        <v>1316</v>
      </c>
      <c r="AL879" s="7" t="s">
        <v>1316</v>
      </c>
      <c r="AM879" s="7" t="s">
        <v>1316</v>
      </c>
      <c r="AN879" s="7" t="s">
        <v>1316</v>
      </c>
      <c r="AO879" s="7"/>
      <c r="AP879" s="7"/>
      <c r="AQ879" s="7"/>
      <c r="AR879" s="7"/>
      <c r="AS879" s="7"/>
      <c r="AT879" s="7"/>
      <c r="AU879" s="7"/>
      <c r="AV879" s="55"/>
      <c r="AW879" s="7"/>
      <c r="AX879" s="7"/>
      <c r="AY879" s="7"/>
      <c r="AZ879" s="7"/>
      <c r="BA879" s="7"/>
      <c r="BB879" s="7"/>
      <c r="BC879" s="7"/>
      <c r="BD879" s="7"/>
      <c r="BE879" s="7"/>
      <c r="BF879" s="7"/>
      <c r="BG879" s="7"/>
      <c r="BH879" s="7"/>
      <c r="BI879" s="7"/>
      <c r="BJ879" s="7"/>
      <c r="BK879" s="7"/>
      <c r="BL879" s="781">
        <v>2</v>
      </c>
      <c r="BM879" s="221">
        <v>2</v>
      </c>
      <c r="BN879" s="221">
        <v>2</v>
      </c>
      <c r="BO879" s="221">
        <v>2</v>
      </c>
      <c r="BP879" s="221">
        <v>2</v>
      </c>
      <c r="BQ879" s="221">
        <v>2</v>
      </c>
      <c r="BR879" s="798">
        <v>2</v>
      </c>
      <c r="BS879" s="226">
        <v>1</v>
      </c>
      <c r="BT879" s="221">
        <v>2</v>
      </c>
      <c r="BU879" s="221">
        <v>2</v>
      </c>
      <c r="BV879" s="221">
        <v>2</v>
      </c>
      <c r="BW879" s="798">
        <v>2</v>
      </c>
      <c r="BX879" s="221">
        <v>2</v>
      </c>
      <c r="BY879" s="798">
        <v>2</v>
      </c>
      <c r="BZ879" s="798">
        <v>2</v>
      </c>
      <c r="CA879" s="221">
        <v>2</v>
      </c>
      <c r="CB879" s="221">
        <v>2</v>
      </c>
      <c r="CC879" s="221">
        <v>2</v>
      </c>
      <c r="CD879" s="337">
        <v>2</v>
      </c>
      <c r="CE879" s="221">
        <v>1</v>
      </c>
      <c r="CF879" s="221">
        <v>2</v>
      </c>
      <c r="CG879" s="221">
        <v>2</v>
      </c>
      <c r="CH879" s="221">
        <v>2</v>
      </c>
      <c r="CI879" s="221">
        <v>2</v>
      </c>
      <c r="CJ879" s="337">
        <v>2</v>
      </c>
      <c r="CK879" s="221">
        <v>2</v>
      </c>
      <c r="CL879" s="222">
        <f t="shared" si="413"/>
        <v>24</v>
      </c>
      <c r="CM879" s="237">
        <f t="shared" si="414"/>
        <v>0.92307692307692313</v>
      </c>
      <c r="CN879" s="222">
        <f t="shared" si="415"/>
        <v>2</v>
      </c>
      <c r="CO879" s="237">
        <f t="shared" si="416"/>
        <v>7.6923076923076927E-2</v>
      </c>
      <c r="CP879" s="222">
        <f t="shared" si="417"/>
        <v>0</v>
      </c>
      <c r="CQ879" s="237">
        <f t="shared" si="418"/>
        <v>0</v>
      </c>
      <c r="CR879" s="222">
        <f t="shared" si="419"/>
        <v>0</v>
      </c>
      <c r="CS879" s="237">
        <f t="shared" si="420"/>
        <v>0</v>
      </c>
      <c r="CT879" s="223">
        <f t="shared" si="421"/>
        <v>1.9230769230769231</v>
      </c>
      <c r="CU879" s="223" t="str">
        <f t="shared" si="422"/>
        <v>Đạt mục tiêu</v>
      </c>
      <c r="CV879" s="7"/>
    </row>
    <row r="880" spans="1:100" s="1" customFormat="1" ht="77.5">
      <c r="A880" s="1036"/>
      <c r="B880" s="1024"/>
      <c r="C880" s="1033"/>
      <c r="D880" s="1024"/>
      <c r="E880" s="1033"/>
      <c r="F880" s="50" t="s">
        <v>384</v>
      </c>
      <c r="G880" s="9" t="s">
        <v>1261</v>
      </c>
      <c r="H880" s="9"/>
      <c r="I880" s="623"/>
      <c r="J880" s="5"/>
      <c r="K880" s="474"/>
      <c r="L880" s="5" t="s">
        <v>32</v>
      </c>
      <c r="M880" s="212" t="s">
        <v>31</v>
      </c>
      <c r="N880" s="165" t="s">
        <v>8</v>
      </c>
      <c r="O880" s="221" t="s">
        <v>29</v>
      </c>
      <c r="P880" s="221" t="s">
        <v>24</v>
      </c>
      <c r="Q880" s="5"/>
      <c r="R880" s="5"/>
      <c r="S880" s="5"/>
      <c r="T880" s="5" t="s">
        <v>24</v>
      </c>
      <c r="U880" s="6"/>
      <c r="V880" s="5"/>
      <c r="W880" s="5"/>
      <c r="X880" s="5"/>
      <c r="Y880" s="5"/>
      <c r="Z880" s="5"/>
      <c r="AA880" s="5"/>
      <c r="AB880" s="80">
        <f t="shared" si="412"/>
        <v>1</v>
      </c>
      <c r="AC880" s="642"/>
      <c r="AD880" s="7"/>
      <c r="AE880" s="7"/>
      <c r="AF880" s="7"/>
      <c r="AG880" s="7"/>
      <c r="AH880" s="7"/>
      <c r="AI880" s="7"/>
      <c r="AJ880" s="7"/>
      <c r="AK880" s="7"/>
      <c r="AL880" s="7"/>
      <c r="AM880" s="7"/>
      <c r="AN880" s="7"/>
      <c r="AO880" s="7" t="s">
        <v>1316</v>
      </c>
      <c r="AP880" s="55" t="s">
        <v>1316</v>
      </c>
      <c r="AQ880" s="55" t="s">
        <v>1316</v>
      </c>
      <c r="AR880" s="55" t="s">
        <v>1316</v>
      </c>
      <c r="AS880" s="7"/>
      <c r="AT880" s="7"/>
      <c r="AU880" s="7"/>
      <c r="AV880" s="55"/>
      <c r="AW880" s="7"/>
      <c r="AX880" s="7"/>
      <c r="AY880" s="7"/>
      <c r="AZ880" s="7"/>
      <c r="BA880" s="7"/>
      <c r="BB880" s="7"/>
      <c r="BC880" s="7"/>
      <c r="BD880" s="7"/>
      <c r="BE880" s="7"/>
      <c r="BF880" s="7"/>
      <c r="BG880" s="7"/>
      <c r="BH880" s="7"/>
      <c r="BI880" s="7"/>
      <c r="BJ880" s="7"/>
      <c r="BK880" s="7"/>
      <c r="BL880" s="781">
        <v>2</v>
      </c>
      <c r="BM880" s="221">
        <v>2</v>
      </c>
      <c r="BN880" s="221">
        <v>2</v>
      </c>
      <c r="BO880" s="221">
        <v>2</v>
      </c>
      <c r="BP880" s="221">
        <v>2</v>
      </c>
      <c r="BQ880" s="221">
        <v>2</v>
      </c>
      <c r="BR880" s="798">
        <v>2</v>
      </c>
      <c r="BS880" s="226">
        <v>2</v>
      </c>
      <c r="BT880" s="221">
        <v>2</v>
      </c>
      <c r="BU880" s="221">
        <v>2</v>
      </c>
      <c r="BV880" s="221">
        <v>2</v>
      </c>
      <c r="BW880" s="798">
        <v>2</v>
      </c>
      <c r="BX880" s="221">
        <v>2</v>
      </c>
      <c r="BY880" s="798">
        <v>2</v>
      </c>
      <c r="BZ880" s="798">
        <v>2</v>
      </c>
      <c r="CA880" s="221">
        <v>2</v>
      </c>
      <c r="CB880" s="221">
        <v>2</v>
      </c>
      <c r="CC880" s="221">
        <v>2</v>
      </c>
      <c r="CD880" s="337">
        <v>2</v>
      </c>
      <c r="CE880" s="221">
        <v>2</v>
      </c>
      <c r="CF880" s="221">
        <v>2</v>
      </c>
      <c r="CG880" s="221">
        <v>2</v>
      </c>
      <c r="CH880" s="221">
        <v>2</v>
      </c>
      <c r="CI880" s="221">
        <v>2</v>
      </c>
      <c r="CJ880" s="337">
        <v>2</v>
      </c>
      <c r="CK880" s="221">
        <v>2</v>
      </c>
      <c r="CL880" s="222">
        <f t="shared" si="413"/>
        <v>26</v>
      </c>
      <c r="CM880" s="237">
        <f t="shared" si="414"/>
        <v>1</v>
      </c>
      <c r="CN880" s="222">
        <f t="shared" si="415"/>
        <v>0</v>
      </c>
      <c r="CO880" s="237">
        <f t="shared" si="416"/>
        <v>0</v>
      </c>
      <c r="CP880" s="222">
        <f t="shared" si="417"/>
        <v>0</v>
      </c>
      <c r="CQ880" s="237">
        <f t="shared" si="418"/>
        <v>0</v>
      </c>
      <c r="CR880" s="222">
        <f t="shared" si="419"/>
        <v>0</v>
      </c>
      <c r="CS880" s="237">
        <f t="shared" si="420"/>
        <v>0</v>
      </c>
      <c r="CT880" s="223">
        <f t="shared" si="421"/>
        <v>2</v>
      </c>
      <c r="CU880" s="223" t="str">
        <f t="shared" si="422"/>
        <v>Đạt mục tiêu</v>
      </c>
      <c r="CV880" s="5"/>
    </row>
    <row r="881" spans="1:100" s="1" customFormat="1" ht="84">
      <c r="A881" s="1036"/>
      <c r="B881" s="1024"/>
      <c r="C881" s="1033"/>
      <c r="D881" s="1024"/>
      <c r="E881" s="1033"/>
      <c r="F881" s="50" t="s">
        <v>1266</v>
      </c>
      <c r="G881" s="9" t="s">
        <v>2316</v>
      </c>
      <c r="H881" s="9"/>
      <c r="I881" s="623"/>
      <c r="J881" s="5"/>
      <c r="K881" s="489" t="s">
        <v>1703</v>
      </c>
      <c r="L881" s="5" t="s">
        <v>32</v>
      </c>
      <c r="M881" s="212" t="s">
        <v>31</v>
      </c>
      <c r="N881" s="165" t="s">
        <v>8</v>
      </c>
      <c r="O881" s="221" t="s">
        <v>29</v>
      </c>
      <c r="P881" s="221" t="s">
        <v>24</v>
      </c>
      <c r="Q881" s="5"/>
      <c r="R881" s="5"/>
      <c r="S881" s="5"/>
      <c r="T881" s="5"/>
      <c r="U881" s="6"/>
      <c r="V881" s="5"/>
      <c r="W881" s="5"/>
      <c r="X881" s="5" t="s">
        <v>24</v>
      </c>
      <c r="Y881" s="5"/>
      <c r="Z881" s="5"/>
      <c r="AA881" s="5"/>
      <c r="AB881" s="80">
        <f t="shared" si="412"/>
        <v>1</v>
      </c>
      <c r="AC881" s="642"/>
      <c r="AD881" s="7"/>
      <c r="AE881" s="7"/>
      <c r="AF881" s="7"/>
      <c r="AG881" s="7"/>
      <c r="AH881" s="7"/>
      <c r="AI881" s="7"/>
      <c r="AJ881" s="7"/>
      <c r="AK881" s="7"/>
      <c r="AL881" s="7"/>
      <c r="AM881" s="7"/>
      <c r="AN881" s="7"/>
      <c r="AO881" s="7"/>
      <c r="AP881" s="7"/>
      <c r="AQ881" s="7"/>
      <c r="AR881" s="7"/>
      <c r="AS881" s="7"/>
      <c r="AT881" s="7"/>
      <c r="AU881" s="7"/>
      <c r="AV881" s="55"/>
      <c r="AW881" s="7"/>
      <c r="AX881" s="7"/>
      <c r="AY881" s="7"/>
      <c r="AZ881" s="7"/>
      <c r="BA881" s="7" t="s">
        <v>1316</v>
      </c>
      <c r="BB881" s="7" t="s">
        <v>1316</v>
      </c>
      <c r="BC881" s="7" t="s">
        <v>1316</v>
      </c>
      <c r="BD881" s="7" t="s">
        <v>1316</v>
      </c>
      <c r="BE881" s="7"/>
      <c r="BF881" s="7"/>
      <c r="BG881" s="7"/>
      <c r="BH881" s="7"/>
      <c r="BI881" s="7"/>
      <c r="BJ881" s="7"/>
      <c r="BK881" s="7"/>
      <c r="BL881" s="781">
        <v>2</v>
      </c>
      <c r="BM881" s="221">
        <v>2</v>
      </c>
      <c r="BN881" s="221">
        <v>2</v>
      </c>
      <c r="BO881" s="221">
        <v>2</v>
      </c>
      <c r="BP881" s="221">
        <v>2</v>
      </c>
      <c r="BQ881" s="221">
        <v>2</v>
      </c>
      <c r="BR881" s="798">
        <v>2</v>
      </c>
      <c r="BS881" s="226">
        <v>1</v>
      </c>
      <c r="BT881" s="221">
        <v>2</v>
      </c>
      <c r="BU881" s="221">
        <v>2</v>
      </c>
      <c r="BV881" s="221">
        <v>2</v>
      </c>
      <c r="BW881" s="798">
        <v>2</v>
      </c>
      <c r="BX881" s="221">
        <v>2</v>
      </c>
      <c r="BY881" s="798">
        <v>2</v>
      </c>
      <c r="BZ881" s="798">
        <v>2</v>
      </c>
      <c r="CA881" s="221">
        <v>2</v>
      </c>
      <c r="CB881" s="221">
        <v>1</v>
      </c>
      <c r="CC881" s="221">
        <v>2</v>
      </c>
      <c r="CD881" s="337">
        <v>2</v>
      </c>
      <c r="CE881" s="221">
        <v>2</v>
      </c>
      <c r="CF881" s="221">
        <v>2</v>
      </c>
      <c r="CG881" s="221">
        <v>2</v>
      </c>
      <c r="CH881" s="221">
        <v>2</v>
      </c>
      <c r="CI881" s="221">
        <v>2</v>
      </c>
      <c r="CJ881" s="337">
        <v>2</v>
      </c>
      <c r="CK881" s="221">
        <v>2</v>
      </c>
      <c r="CL881" s="222">
        <f t="shared" si="413"/>
        <v>24</v>
      </c>
      <c r="CM881" s="237">
        <f t="shared" si="414"/>
        <v>0.92307692307692313</v>
      </c>
      <c r="CN881" s="222">
        <f t="shared" si="415"/>
        <v>2</v>
      </c>
      <c r="CO881" s="237">
        <f t="shared" si="416"/>
        <v>7.6923076923076927E-2</v>
      </c>
      <c r="CP881" s="222">
        <f t="shared" si="417"/>
        <v>0</v>
      </c>
      <c r="CQ881" s="237">
        <f t="shared" si="418"/>
        <v>0</v>
      </c>
      <c r="CR881" s="222">
        <f t="shared" si="419"/>
        <v>0</v>
      </c>
      <c r="CS881" s="237">
        <f t="shared" si="420"/>
        <v>0</v>
      </c>
      <c r="CT881" s="223">
        <f t="shared" si="421"/>
        <v>1.9230769230769231</v>
      </c>
      <c r="CU881" s="223" t="str">
        <f t="shared" si="422"/>
        <v>Đạt mục tiêu</v>
      </c>
      <c r="CV881" s="5"/>
    </row>
    <row r="882" spans="1:100" s="1" customFormat="1" ht="93">
      <c r="A882" s="1036"/>
      <c r="B882" s="1024"/>
      <c r="C882" s="1033"/>
      <c r="D882" s="1024"/>
      <c r="E882" s="1033"/>
      <c r="F882" s="50" t="s">
        <v>579</v>
      </c>
      <c r="G882" s="9" t="s">
        <v>1262</v>
      </c>
      <c r="H882" s="9"/>
      <c r="I882" s="710" t="s">
        <v>2918</v>
      </c>
      <c r="J882" s="5"/>
      <c r="K882" s="474"/>
      <c r="L882" s="5" t="s">
        <v>32</v>
      </c>
      <c r="M882" s="212" t="s">
        <v>31</v>
      </c>
      <c r="N882" s="165" t="s">
        <v>8</v>
      </c>
      <c r="O882" s="221" t="s">
        <v>29</v>
      </c>
      <c r="P882" s="221" t="s">
        <v>24</v>
      </c>
      <c r="Q882" s="5"/>
      <c r="R882" s="5"/>
      <c r="S882" s="5"/>
      <c r="T882" s="5"/>
      <c r="U882" s="6"/>
      <c r="V882" s="5" t="s">
        <v>24</v>
      </c>
      <c r="W882" s="5"/>
      <c r="X882" s="5"/>
      <c r="Y882" s="5"/>
      <c r="Z882" s="5"/>
      <c r="AA882" s="5"/>
      <c r="AB882" s="80">
        <f t="shared" si="412"/>
        <v>1</v>
      </c>
      <c r="AC882" s="642"/>
      <c r="AD882" s="7"/>
      <c r="AE882" s="7"/>
      <c r="AF882" s="7"/>
      <c r="AG882" s="7"/>
      <c r="AH882" s="7"/>
      <c r="AI882" s="7"/>
      <c r="AJ882" s="7"/>
      <c r="AK882" s="7"/>
      <c r="AL882" s="7"/>
      <c r="AM882" s="7"/>
      <c r="AN882" s="7"/>
      <c r="AO882" s="7"/>
      <c r="AP882" s="7"/>
      <c r="AQ882" s="7"/>
      <c r="AR882" s="7"/>
      <c r="AS882" s="7"/>
      <c r="AT882" s="7"/>
      <c r="AU882" s="7"/>
      <c r="AV882" s="55" t="s">
        <v>1316</v>
      </c>
      <c r="AW882" s="55" t="s">
        <v>1316</v>
      </c>
      <c r="AX882" s="55" t="s">
        <v>1316</v>
      </c>
      <c r="AY882" s="55"/>
      <c r="AZ882" s="55"/>
      <c r="BA882" s="7"/>
      <c r="BB882" s="7"/>
      <c r="BC882" s="7"/>
      <c r="BD882" s="7"/>
      <c r="BE882" s="7"/>
      <c r="BF882" s="7"/>
      <c r="BG882" s="7"/>
      <c r="BH882" s="7"/>
      <c r="BI882" s="7"/>
      <c r="BJ882" s="7"/>
      <c r="BK882" s="7"/>
      <c r="BL882" s="781">
        <v>1</v>
      </c>
      <c r="BM882" s="221">
        <v>2</v>
      </c>
      <c r="BN882" s="221">
        <v>2</v>
      </c>
      <c r="BO882" s="221">
        <v>2</v>
      </c>
      <c r="BP882" s="221">
        <v>2</v>
      </c>
      <c r="BQ882" s="221">
        <v>2</v>
      </c>
      <c r="BR882" s="798">
        <v>2</v>
      </c>
      <c r="BS882" s="226">
        <v>2</v>
      </c>
      <c r="BT882" s="221">
        <v>2</v>
      </c>
      <c r="BU882" s="221">
        <v>2</v>
      </c>
      <c r="BV882" s="221">
        <v>2</v>
      </c>
      <c r="BW882" s="798">
        <v>2</v>
      </c>
      <c r="BX882" s="221">
        <v>2</v>
      </c>
      <c r="BY882" s="798">
        <v>2</v>
      </c>
      <c r="BZ882" s="798">
        <v>1</v>
      </c>
      <c r="CA882" s="221">
        <v>2</v>
      </c>
      <c r="CB882" s="221">
        <v>2</v>
      </c>
      <c r="CC882" s="221">
        <v>2</v>
      </c>
      <c r="CD882" s="337">
        <v>2</v>
      </c>
      <c r="CE882" s="221">
        <v>2</v>
      </c>
      <c r="CF882" s="221">
        <v>2</v>
      </c>
      <c r="CG882" s="221">
        <v>2</v>
      </c>
      <c r="CH882" s="221">
        <v>2</v>
      </c>
      <c r="CI882" s="221">
        <v>2</v>
      </c>
      <c r="CJ882" s="337">
        <v>2</v>
      </c>
      <c r="CK882" s="221">
        <v>2</v>
      </c>
      <c r="CL882" s="222">
        <f t="shared" si="413"/>
        <v>24</v>
      </c>
      <c r="CM882" s="237">
        <f t="shared" si="414"/>
        <v>0.92307692307692313</v>
      </c>
      <c r="CN882" s="222">
        <f t="shared" si="415"/>
        <v>2</v>
      </c>
      <c r="CO882" s="237">
        <f t="shared" si="416"/>
        <v>7.6923076923076927E-2</v>
      </c>
      <c r="CP882" s="222">
        <f t="shared" si="417"/>
        <v>0</v>
      </c>
      <c r="CQ882" s="237">
        <f t="shared" si="418"/>
        <v>0</v>
      </c>
      <c r="CR882" s="222">
        <f t="shared" si="419"/>
        <v>0</v>
      </c>
      <c r="CS882" s="237">
        <f t="shared" si="420"/>
        <v>0</v>
      </c>
      <c r="CT882" s="223">
        <f t="shared" si="421"/>
        <v>1.9230769230769231</v>
      </c>
      <c r="CU882" s="223" t="str">
        <f t="shared" si="422"/>
        <v>Đạt mục tiêu</v>
      </c>
      <c r="CV882" s="5"/>
    </row>
    <row r="883" spans="1:100" s="1" customFormat="1" ht="93">
      <c r="A883" s="1036"/>
      <c r="B883" s="1024"/>
      <c r="C883" s="1033"/>
      <c r="D883" s="1024"/>
      <c r="E883" s="1033"/>
      <c r="F883" s="217" t="s">
        <v>385</v>
      </c>
      <c r="G883" s="9" t="s">
        <v>1265</v>
      </c>
      <c r="H883" s="9"/>
      <c r="I883" s="623"/>
      <c r="J883" s="5"/>
      <c r="K883" s="474"/>
      <c r="L883" s="5" t="s">
        <v>32</v>
      </c>
      <c r="M883" s="212" t="s">
        <v>31</v>
      </c>
      <c r="N883" s="165" t="s">
        <v>8</v>
      </c>
      <c r="O883" s="221" t="s">
        <v>29</v>
      </c>
      <c r="P883" s="221" t="s">
        <v>24</v>
      </c>
      <c r="Q883" s="5"/>
      <c r="R883" s="5"/>
      <c r="S883" s="5"/>
      <c r="T883" s="5"/>
      <c r="U883" s="6" t="s">
        <v>24</v>
      </c>
      <c r="V883" s="5"/>
      <c r="W883" s="5"/>
      <c r="X883" s="5"/>
      <c r="Y883" s="5"/>
      <c r="Z883" s="5"/>
      <c r="AA883" s="5"/>
      <c r="AB883" s="80">
        <f t="shared" si="412"/>
        <v>1</v>
      </c>
      <c r="AC883" s="642"/>
      <c r="AD883" s="7"/>
      <c r="AE883" s="7"/>
      <c r="AF883" s="7"/>
      <c r="AG883" s="7"/>
      <c r="AH883" s="7"/>
      <c r="AI883" s="7"/>
      <c r="AJ883" s="7"/>
      <c r="AK883" s="7"/>
      <c r="AL883" s="7"/>
      <c r="AM883" s="7"/>
      <c r="AN883" s="7"/>
      <c r="AO883" s="7"/>
      <c r="AP883" s="7"/>
      <c r="AQ883" s="7"/>
      <c r="AR883" s="7"/>
      <c r="AS883" s="7" t="s">
        <v>1316</v>
      </c>
      <c r="AT883" s="7"/>
      <c r="AU883" s="7" t="s">
        <v>1316</v>
      </c>
      <c r="AV883" s="55"/>
      <c r="AW883" s="7"/>
      <c r="AX883" s="7"/>
      <c r="AY883" s="7"/>
      <c r="AZ883" s="7"/>
      <c r="BA883" s="7"/>
      <c r="BB883" s="7"/>
      <c r="BC883" s="7"/>
      <c r="BD883" s="7"/>
      <c r="BE883" s="7"/>
      <c r="BF883" s="7"/>
      <c r="BG883" s="7"/>
      <c r="BH883" s="7"/>
      <c r="BI883" s="7"/>
      <c r="BJ883" s="7"/>
      <c r="BK883" s="7"/>
      <c r="BL883" s="781">
        <v>2</v>
      </c>
      <c r="BM883" s="221">
        <v>2</v>
      </c>
      <c r="BN883" s="221">
        <v>2</v>
      </c>
      <c r="BO883" s="221">
        <v>2</v>
      </c>
      <c r="BP883" s="221">
        <v>2</v>
      </c>
      <c r="BQ883" s="221">
        <v>2</v>
      </c>
      <c r="BR883" s="798">
        <v>1</v>
      </c>
      <c r="BS883" s="226">
        <v>2</v>
      </c>
      <c r="BT883" s="221">
        <v>2</v>
      </c>
      <c r="BU883" s="221">
        <v>2</v>
      </c>
      <c r="BV883" s="221">
        <v>2</v>
      </c>
      <c r="BW883" s="798">
        <v>2</v>
      </c>
      <c r="BX883" s="221">
        <v>2</v>
      </c>
      <c r="BY883" s="798">
        <v>2</v>
      </c>
      <c r="BZ883" s="798">
        <v>2</v>
      </c>
      <c r="CA883" s="221">
        <v>2</v>
      </c>
      <c r="CB883" s="221">
        <v>2</v>
      </c>
      <c r="CC883" s="221">
        <v>2</v>
      </c>
      <c r="CD883" s="337">
        <v>1</v>
      </c>
      <c r="CE883" s="221">
        <v>2</v>
      </c>
      <c r="CF883" s="221">
        <v>2</v>
      </c>
      <c r="CG883" s="221">
        <v>2</v>
      </c>
      <c r="CH883" s="221">
        <v>2</v>
      </c>
      <c r="CI883" s="221">
        <v>2</v>
      </c>
      <c r="CJ883" s="337">
        <v>2</v>
      </c>
      <c r="CK883" s="221">
        <v>2</v>
      </c>
      <c r="CL883" s="222">
        <f t="shared" si="413"/>
        <v>24</v>
      </c>
      <c r="CM883" s="237">
        <f t="shared" si="414"/>
        <v>0.92307692307692313</v>
      </c>
      <c r="CN883" s="222">
        <f t="shared" si="415"/>
        <v>2</v>
      </c>
      <c r="CO883" s="237">
        <f t="shared" si="416"/>
        <v>7.6923076923076927E-2</v>
      </c>
      <c r="CP883" s="222">
        <f t="shared" si="417"/>
        <v>0</v>
      </c>
      <c r="CQ883" s="237">
        <f t="shared" si="418"/>
        <v>0</v>
      </c>
      <c r="CR883" s="222">
        <f t="shared" si="419"/>
        <v>0</v>
      </c>
      <c r="CS883" s="237">
        <f t="shared" si="420"/>
        <v>0</v>
      </c>
      <c r="CT883" s="223">
        <f t="shared" si="421"/>
        <v>1.9230769230769231</v>
      </c>
      <c r="CU883" s="223" t="str">
        <f t="shared" si="422"/>
        <v>Đạt mục tiêu</v>
      </c>
      <c r="CV883" s="5"/>
    </row>
    <row r="884" spans="1:100" ht="93">
      <c r="A884" s="1036"/>
      <c r="B884" s="1024"/>
      <c r="C884" s="1033"/>
      <c r="D884" s="1024"/>
      <c r="E884" s="1033"/>
      <c r="F884" s="50" t="s">
        <v>386</v>
      </c>
      <c r="G884" s="74" t="s">
        <v>434</v>
      </c>
      <c r="H884" s="74"/>
      <c r="I884" s="624"/>
      <c r="J884" s="221"/>
      <c r="K884" s="497"/>
      <c r="L884" s="5" t="s">
        <v>32</v>
      </c>
      <c r="M884" s="212" t="s">
        <v>31</v>
      </c>
      <c r="N884" s="165" t="s">
        <v>8</v>
      </c>
      <c r="O884" s="221" t="s">
        <v>29</v>
      </c>
      <c r="P884" s="221" t="s">
        <v>24</v>
      </c>
      <c r="Q884" s="5"/>
      <c r="R884" s="5"/>
      <c r="S884" s="5"/>
      <c r="T884" s="5"/>
      <c r="U884" s="6"/>
      <c r="V884" s="5"/>
      <c r="W884" s="5"/>
      <c r="X884" s="5"/>
      <c r="Y884" s="221" t="s">
        <v>24</v>
      </c>
      <c r="Z884" s="5"/>
      <c r="AA884" s="5"/>
      <c r="AB884" s="80">
        <f t="shared" si="412"/>
        <v>1</v>
      </c>
      <c r="AC884" s="642"/>
      <c r="AD884" s="7"/>
      <c r="AE884" s="7"/>
      <c r="AF884" s="7"/>
      <c r="AG884" s="7"/>
      <c r="AH884" s="7"/>
      <c r="AI884" s="7"/>
      <c r="AJ884" s="7"/>
      <c r="AK884" s="7"/>
      <c r="AL884" s="7"/>
      <c r="AM884" s="7"/>
      <c r="AN884" s="7"/>
      <c r="AO884" s="7"/>
      <c r="AP884" s="7"/>
      <c r="AQ884" s="7"/>
      <c r="AR884" s="7"/>
      <c r="AS884" s="7"/>
      <c r="AT884" s="7"/>
      <c r="AU884" s="7"/>
      <c r="AV884" s="55"/>
      <c r="AW884" s="7"/>
      <c r="AX884" s="7"/>
      <c r="AY884" s="7"/>
      <c r="AZ884" s="7"/>
      <c r="BA884" s="7"/>
      <c r="BB884" s="7"/>
      <c r="BC884" s="7"/>
      <c r="BD884" s="7"/>
      <c r="BE884" s="7" t="s">
        <v>1316</v>
      </c>
      <c r="BF884" s="7" t="s">
        <v>1316</v>
      </c>
      <c r="BG884" s="7" t="s">
        <v>1316</v>
      </c>
      <c r="BH884" s="7"/>
      <c r="BI884" s="7"/>
      <c r="BJ884" s="7"/>
      <c r="BK884" s="7"/>
      <c r="BL884" s="781">
        <v>2</v>
      </c>
      <c r="BM884" s="221">
        <v>2</v>
      </c>
      <c r="BN884" s="221">
        <v>2</v>
      </c>
      <c r="BO884" s="221">
        <v>2</v>
      </c>
      <c r="BP884" s="221">
        <v>2</v>
      </c>
      <c r="BQ884" s="221">
        <v>1</v>
      </c>
      <c r="BR884" s="798">
        <v>2</v>
      </c>
      <c r="BS884" s="226">
        <v>2</v>
      </c>
      <c r="BT884" s="221">
        <v>2</v>
      </c>
      <c r="BU884" s="221">
        <v>2</v>
      </c>
      <c r="BV884" s="221">
        <v>2</v>
      </c>
      <c r="BW884" s="798">
        <v>2</v>
      </c>
      <c r="BX884" s="221">
        <v>2</v>
      </c>
      <c r="BY884" s="798">
        <v>2</v>
      </c>
      <c r="BZ884" s="798">
        <v>2</v>
      </c>
      <c r="CA884" s="221">
        <v>2</v>
      </c>
      <c r="CB884" s="221">
        <v>2</v>
      </c>
      <c r="CC884" s="221">
        <v>2</v>
      </c>
      <c r="CD884" s="337">
        <v>2</v>
      </c>
      <c r="CE884" s="221">
        <v>2</v>
      </c>
      <c r="CF884" s="221">
        <v>2</v>
      </c>
      <c r="CG884" s="221">
        <v>2</v>
      </c>
      <c r="CH884" s="221">
        <v>2</v>
      </c>
      <c r="CI884" s="221">
        <v>2</v>
      </c>
      <c r="CJ884" s="337">
        <v>2</v>
      </c>
      <c r="CK884" s="221">
        <v>2</v>
      </c>
      <c r="CL884" s="222">
        <f t="shared" si="413"/>
        <v>25</v>
      </c>
      <c r="CM884" s="237">
        <f t="shared" si="414"/>
        <v>0.96153846153846156</v>
      </c>
      <c r="CN884" s="222">
        <f t="shared" si="415"/>
        <v>1</v>
      </c>
      <c r="CO884" s="237">
        <f t="shared" si="416"/>
        <v>3.8461538461538464E-2</v>
      </c>
      <c r="CP884" s="222">
        <f t="shared" si="417"/>
        <v>0</v>
      </c>
      <c r="CQ884" s="237">
        <f t="shared" si="418"/>
        <v>0</v>
      </c>
      <c r="CR884" s="222">
        <f t="shared" si="419"/>
        <v>0</v>
      </c>
      <c r="CS884" s="237">
        <f t="shared" si="420"/>
        <v>0</v>
      </c>
      <c r="CT884" s="223">
        <f t="shared" si="421"/>
        <v>1.9615384615384615</v>
      </c>
      <c r="CU884" s="223" t="str">
        <f t="shared" si="422"/>
        <v>Đạt mục tiêu</v>
      </c>
      <c r="CV884" s="221"/>
    </row>
    <row r="885" spans="1:100" s="1" customFormat="1" ht="93">
      <c r="A885" s="1036"/>
      <c r="B885" s="1024"/>
      <c r="C885" s="1033"/>
      <c r="D885" s="1024"/>
      <c r="E885" s="1033"/>
      <c r="F885" s="50" t="s">
        <v>387</v>
      </c>
      <c r="G885" s="9" t="s">
        <v>1264</v>
      </c>
      <c r="H885" s="9"/>
      <c r="I885" s="623"/>
      <c r="J885" s="5"/>
      <c r="K885" s="474"/>
      <c r="L885" s="5" t="s">
        <v>32</v>
      </c>
      <c r="M885" s="212" t="s">
        <v>31</v>
      </c>
      <c r="N885" s="165" t="s">
        <v>8</v>
      </c>
      <c r="O885" s="221" t="s">
        <v>29</v>
      </c>
      <c r="P885" s="221" t="s">
        <v>24</v>
      </c>
      <c r="Q885" s="5"/>
      <c r="R885" s="5"/>
      <c r="S885" s="5"/>
      <c r="T885" s="5"/>
      <c r="U885" s="6"/>
      <c r="V885" s="5"/>
      <c r="W885" s="5"/>
      <c r="X885" s="5"/>
      <c r="Y885" s="5"/>
      <c r="Z885" s="5" t="s">
        <v>24</v>
      </c>
      <c r="AA885" s="5"/>
      <c r="AB885" s="80">
        <f t="shared" si="412"/>
        <v>1</v>
      </c>
      <c r="AC885" s="642"/>
      <c r="AD885" s="7"/>
      <c r="AE885" s="7"/>
      <c r="AF885" s="7"/>
      <c r="AG885" s="7"/>
      <c r="AH885" s="7"/>
      <c r="AI885" s="7"/>
      <c r="AJ885" s="7"/>
      <c r="AK885" s="7"/>
      <c r="AL885" s="7"/>
      <c r="AM885" s="7"/>
      <c r="AN885" s="7"/>
      <c r="AO885" s="7"/>
      <c r="AP885" s="7"/>
      <c r="AQ885" s="7"/>
      <c r="AR885" s="7"/>
      <c r="AS885" s="7"/>
      <c r="AT885" s="7"/>
      <c r="AU885" s="7"/>
      <c r="AV885" s="55"/>
      <c r="AW885" s="7"/>
      <c r="AX885" s="7"/>
      <c r="AY885" s="7"/>
      <c r="AZ885" s="7"/>
      <c r="BA885" s="7"/>
      <c r="BB885" s="7"/>
      <c r="BC885" s="7"/>
      <c r="BD885" s="7"/>
      <c r="BE885" s="7"/>
      <c r="BF885" s="7"/>
      <c r="BG885" s="7"/>
      <c r="BH885" s="7" t="s">
        <v>1404</v>
      </c>
      <c r="BI885" s="7" t="s">
        <v>1404</v>
      </c>
      <c r="BJ885" s="7"/>
      <c r="BK885" s="7"/>
      <c r="BL885" s="781">
        <v>1</v>
      </c>
      <c r="BM885" s="221">
        <v>2</v>
      </c>
      <c r="BN885" s="221">
        <v>2</v>
      </c>
      <c r="BO885" s="221">
        <v>2</v>
      </c>
      <c r="BP885" s="221">
        <v>2</v>
      </c>
      <c r="BQ885" s="221">
        <v>2</v>
      </c>
      <c r="BR885" s="798">
        <v>2</v>
      </c>
      <c r="BS885" s="226">
        <v>2</v>
      </c>
      <c r="BT885" s="221">
        <v>2</v>
      </c>
      <c r="BU885" s="221">
        <v>2</v>
      </c>
      <c r="BV885" s="221">
        <v>2</v>
      </c>
      <c r="BW885" s="798">
        <v>2</v>
      </c>
      <c r="BX885" s="221">
        <v>2</v>
      </c>
      <c r="BY885" s="798">
        <v>2</v>
      </c>
      <c r="BZ885" s="798">
        <v>2</v>
      </c>
      <c r="CA885" s="221">
        <v>2</v>
      </c>
      <c r="CB885" s="221">
        <v>2</v>
      </c>
      <c r="CC885" s="221">
        <v>2</v>
      </c>
      <c r="CD885" s="337">
        <v>2</v>
      </c>
      <c r="CE885" s="221">
        <v>2</v>
      </c>
      <c r="CF885" s="221">
        <v>2</v>
      </c>
      <c r="CG885" s="221">
        <v>2</v>
      </c>
      <c r="CH885" s="221">
        <v>2</v>
      </c>
      <c r="CI885" s="221">
        <v>2</v>
      </c>
      <c r="CJ885" s="337">
        <v>2</v>
      </c>
      <c r="CK885" s="221">
        <v>2</v>
      </c>
      <c r="CL885" s="222">
        <f t="shared" si="413"/>
        <v>25</v>
      </c>
      <c r="CM885" s="237">
        <f t="shared" si="414"/>
        <v>0.96153846153846156</v>
      </c>
      <c r="CN885" s="222">
        <f t="shared" si="415"/>
        <v>1</v>
      </c>
      <c r="CO885" s="237">
        <f t="shared" si="416"/>
        <v>3.8461538461538464E-2</v>
      </c>
      <c r="CP885" s="222">
        <f t="shared" si="417"/>
        <v>0</v>
      </c>
      <c r="CQ885" s="237">
        <f t="shared" si="418"/>
        <v>0</v>
      </c>
      <c r="CR885" s="222">
        <f t="shared" si="419"/>
        <v>0</v>
      </c>
      <c r="CS885" s="237">
        <f t="shared" si="420"/>
        <v>0</v>
      </c>
      <c r="CT885" s="223">
        <f t="shared" si="421"/>
        <v>1.9615384615384615</v>
      </c>
      <c r="CU885" s="223" t="str">
        <f t="shared" si="422"/>
        <v>Đạt mục tiêu</v>
      </c>
      <c r="CV885" s="5"/>
    </row>
    <row r="886" spans="1:100" s="1" customFormat="1" ht="124">
      <c r="A886" s="1036"/>
      <c r="B886" s="1024"/>
      <c r="C886" s="1033"/>
      <c r="D886" s="1024"/>
      <c r="E886" s="1033"/>
      <c r="F886" s="50" t="s">
        <v>1267</v>
      </c>
      <c r="G886" s="34" t="s">
        <v>2824</v>
      </c>
      <c r="H886" s="9"/>
      <c r="I886" s="623"/>
      <c r="J886" s="5"/>
      <c r="K886" s="489" t="s">
        <v>1701</v>
      </c>
      <c r="L886" s="5" t="s">
        <v>32</v>
      </c>
      <c r="M886" s="212" t="s">
        <v>31</v>
      </c>
      <c r="N886" s="165" t="s">
        <v>8</v>
      </c>
      <c r="O886" s="221" t="s">
        <v>29</v>
      </c>
      <c r="P886" s="221" t="s">
        <v>24</v>
      </c>
      <c r="Q886" s="5"/>
      <c r="R886" s="5"/>
      <c r="S886" s="5"/>
      <c r="T886" s="5"/>
      <c r="U886" s="6"/>
      <c r="V886" s="5"/>
      <c r="W886" s="5"/>
      <c r="X886" s="5"/>
      <c r="Y886" s="5"/>
      <c r="Z886" s="5"/>
      <c r="AA886" s="5" t="s">
        <v>24</v>
      </c>
      <c r="AB886" s="80">
        <f t="shared" si="412"/>
        <v>1</v>
      </c>
      <c r="AC886" s="642"/>
      <c r="AD886" s="7"/>
      <c r="AE886" s="7"/>
      <c r="AF886" s="7"/>
      <c r="AG886" s="7"/>
      <c r="AH886" s="7"/>
      <c r="AI886" s="7"/>
      <c r="AJ886" s="7"/>
      <c r="AK886" s="7"/>
      <c r="AL886" s="7"/>
      <c r="AM886" s="7"/>
      <c r="AN886" s="7"/>
      <c r="AO886" s="7"/>
      <c r="AP886" s="7"/>
      <c r="AQ886" s="7"/>
      <c r="AR886" s="7"/>
      <c r="AS886" s="7"/>
      <c r="AT886" s="7"/>
      <c r="AU886" s="7"/>
      <c r="AV886" s="55"/>
      <c r="AW886" s="7"/>
      <c r="AX886" s="7"/>
      <c r="AY886" s="7"/>
      <c r="AZ886" s="7"/>
      <c r="BA886" s="7"/>
      <c r="BB886" s="7"/>
      <c r="BC886" s="7"/>
      <c r="BD886" s="7"/>
      <c r="BE886" s="7"/>
      <c r="BF886" s="7"/>
      <c r="BG886" s="7"/>
      <c r="BH886" s="7"/>
      <c r="BI886" s="7"/>
      <c r="BJ886" s="7" t="s">
        <v>1316</v>
      </c>
      <c r="BK886" s="7" t="s">
        <v>1316</v>
      </c>
      <c r="BL886" s="781">
        <v>2</v>
      </c>
      <c r="BM886" s="221">
        <v>2</v>
      </c>
      <c r="BN886" s="221">
        <v>2</v>
      </c>
      <c r="BO886" s="221">
        <v>2</v>
      </c>
      <c r="BP886" s="221">
        <v>2</v>
      </c>
      <c r="BQ886" s="221">
        <v>2</v>
      </c>
      <c r="BR886" s="798">
        <v>2</v>
      </c>
      <c r="BS886" s="226">
        <v>2</v>
      </c>
      <c r="BT886" s="221">
        <v>1</v>
      </c>
      <c r="BU886" s="221">
        <v>2</v>
      </c>
      <c r="BV886" s="221">
        <v>2</v>
      </c>
      <c r="BW886" s="798">
        <v>2</v>
      </c>
      <c r="BX886" s="221">
        <v>2</v>
      </c>
      <c r="BY886" s="798">
        <v>1</v>
      </c>
      <c r="BZ886" s="798">
        <v>1</v>
      </c>
      <c r="CA886" s="221">
        <v>2</v>
      </c>
      <c r="CB886" s="221">
        <v>2</v>
      </c>
      <c r="CC886" s="221">
        <v>2</v>
      </c>
      <c r="CD886" s="337">
        <v>1</v>
      </c>
      <c r="CE886" s="221">
        <v>2</v>
      </c>
      <c r="CF886" s="221">
        <v>2</v>
      </c>
      <c r="CG886" s="221">
        <v>2</v>
      </c>
      <c r="CH886" s="221">
        <v>2</v>
      </c>
      <c r="CI886" s="221">
        <v>2</v>
      </c>
      <c r="CJ886" s="337">
        <v>2</v>
      </c>
      <c r="CK886" s="221">
        <v>2</v>
      </c>
      <c r="CL886" s="222">
        <f t="shared" si="413"/>
        <v>22</v>
      </c>
      <c r="CM886" s="237">
        <f t="shared" si="414"/>
        <v>0.84615384615384615</v>
      </c>
      <c r="CN886" s="222">
        <f t="shared" si="415"/>
        <v>4</v>
      </c>
      <c r="CO886" s="237">
        <f t="shared" si="416"/>
        <v>0.15384615384615385</v>
      </c>
      <c r="CP886" s="222">
        <f t="shared" si="417"/>
        <v>0</v>
      </c>
      <c r="CQ886" s="237">
        <f t="shared" si="418"/>
        <v>0</v>
      </c>
      <c r="CR886" s="222">
        <f t="shared" si="419"/>
        <v>0</v>
      </c>
      <c r="CS886" s="237">
        <f t="shared" si="420"/>
        <v>0</v>
      </c>
      <c r="CT886" s="223">
        <f t="shared" si="421"/>
        <v>1.8461538461538463</v>
      </c>
      <c r="CU886" s="223" t="str">
        <f t="shared" si="422"/>
        <v>Đạt mục tiêu</v>
      </c>
      <c r="CV886" s="7"/>
    </row>
    <row r="887" spans="1:100" s="1" customFormat="1" ht="77.5">
      <c r="A887" s="1036"/>
      <c r="B887" s="1024"/>
      <c r="C887" s="1033"/>
      <c r="D887" s="1024"/>
      <c r="E887" s="1033"/>
      <c r="F887" s="50" t="s">
        <v>1268</v>
      </c>
      <c r="G887" s="9" t="s">
        <v>1269</v>
      </c>
      <c r="H887" s="9"/>
      <c r="I887" s="623"/>
      <c r="J887" s="5"/>
      <c r="K887" s="474"/>
      <c r="L887" s="5" t="s">
        <v>32</v>
      </c>
      <c r="M887" s="212" t="s">
        <v>31</v>
      </c>
      <c r="N887" s="165" t="s">
        <v>8</v>
      </c>
      <c r="O887" s="221" t="s">
        <v>29</v>
      </c>
      <c r="P887" s="221" t="s">
        <v>24</v>
      </c>
      <c r="Q887" s="5"/>
      <c r="R887" s="5"/>
      <c r="S887" s="5"/>
      <c r="T887" s="5"/>
      <c r="U887" s="195"/>
      <c r="V887" s="5"/>
      <c r="W887" s="5" t="s">
        <v>24</v>
      </c>
      <c r="X887" s="5"/>
      <c r="Y887" s="5"/>
      <c r="Z887" s="5"/>
      <c r="AA887" s="5"/>
      <c r="AB887" s="80">
        <f t="shared" si="412"/>
        <v>1</v>
      </c>
      <c r="AC887" s="642"/>
      <c r="AD887" s="7"/>
      <c r="AE887" s="7"/>
      <c r="AF887" s="7"/>
      <c r="AG887" s="7"/>
      <c r="AH887" s="7"/>
      <c r="AI887" s="7"/>
      <c r="AJ887" s="7"/>
      <c r="AK887" s="7"/>
      <c r="AL887" s="7"/>
      <c r="AM887" s="7"/>
      <c r="AN887" s="7"/>
      <c r="AO887" s="7"/>
      <c r="AP887" s="7"/>
      <c r="AQ887" s="7"/>
      <c r="AR887" s="7"/>
      <c r="AS887" s="7" t="s">
        <v>1316</v>
      </c>
      <c r="AT887" s="7" t="s">
        <v>1316</v>
      </c>
      <c r="AU887" s="7" t="s">
        <v>1316</v>
      </c>
      <c r="AV887" s="55"/>
      <c r="AW887" s="7"/>
      <c r="AX887" s="7"/>
      <c r="AY887" s="7" t="s">
        <v>1318</v>
      </c>
      <c r="AZ887" s="7" t="s">
        <v>1318</v>
      </c>
      <c r="BA887" s="7"/>
      <c r="BB887" s="7"/>
      <c r="BC887" s="7"/>
      <c r="BD887" s="7"/>
      <c r="BE887" s="7"/>
      <c r="BF887" s="7"/>
      <c r="BG887" s="7"/>
      <c r="BH887" s="7"/>
      <c r="BI887" s="7"/>
      <c r="BJ887" s="7"/>
      <c r="BK887" s="7"/>
      <c r="BL887" s="781">
        <v>2</v>
      </c>
      <c r="BM887" s="221">
        <v>2</v>
      </c>
      <c r="BN887" s="221">
        <v>2</v>
      </c>
      <c r="BO887" s="221">
        <v>2</v>
      </c>
      <c r="BP887" s="221">
        <v>2</v>
      </c>
      <c r="BQ887" s="221">
        <v>2</v>
      </c>
      <c r="BR887" s="798">
        <v>2</v>
      </c>
      <c r="BS887" s="226">
        <v>2</v>
      </c>
      <c r="BT887" s="221">
        <v>2</v>
      </c>
      <c r="BU887" s="221">
        <v>2</v>
      </c>
      <c r="BV887" s="221">
        <v>2</v>
      </c>
      <c r="BW887" s="798">
        <v>2</v>
      </c>
      <c r="BX887" s="221">
        <v>2</v>
      </c>
      <c r="BY887" s="798">
        <v>2</v>
      </c>
      <c r="BZ887" s="798">
        <v>2</v>
      </c>
      <c r="CA887" s="221">
        <v>2</v>
      </c>
      <c r="CB887" s="221">
        <v>2</v>
      </c>
      <c r="CC887" s="221">
        <v>2</v>
      </c>
      <c r="CD887" s="337">
        <v>2</v>
      </c>
      <c r="CE887" s="221">
        <v>2</v>
      </c>
      <c r="CF887" s="221">
        <v>2</v>
      </c>
      <c r="CG887" s="221">
        <v>2</v>
      </c>
      <c r="CH887" s="221">
        <v>2</v>
      </c>
      <c r="CI887" s="221">
        <v>2</v>
      </c>
      <c r="CJ887" s="337">
        <v>2</v>
      </c>
      <c r="CK887" s="221">
        <v>2</v>
      </c>
      <c r="CL887" s="222">
        <f t="shared" si="413"/>
        <v>26</v>
      </c>
      <c r="CM887" s="237">
        <f t="shared" si="414"/>
        <v>1</v>
      </c>
      <c r="CN887" s="222">
        <f t="shared" si="415"/>
        <v>0</v>
      </c>
      <c r="CO887" s="237">
        <f t="shared" si="416"/>
        <v>0</v>
      </c>
      <c r="CP887" s="222">
        <f t="shared" si="417"/>
        <v>0</v>
      </c>
      <c r="CQ887" s="237">
        <f t="shared" si="418"/>
        <v>0</v>
      </c>
      <c r="CR887" s="222">
        <f t="shared" si="419"/>
        <v>0</v>
      </c>
      <c r="CS887" s="237">
        <f t="shared" si="420"/>
        <v>0</v>
      </c>
      <c r="CT887" s="223">
        <f t="shared" si="421"/>
        <v>2</v>
      </c>
      <c r="CU887" s="223" t="str">
        <f t="shared" si="422"/>
        <v>Đạt mục tiêu</v>
      </c>
      <c r="CV887" s="5"/>
    </row>
    <row r="888" spans="1:100" s="1" customFormat="1" ht="62">
      <c r="A888" s="227">
        <v>247</v>
      </c>
      <c r="B888" s="217" t="s">
        <v>1862</v>
      </c>
      <c r="C888" s="215"/>
      <c r="D888" s="217" t="s">
        <v>1862</v>
      </c>
      <c r="E888" s="215"/>
      <c r="F888" s="262" t="s">
        <v>1861</v>
      </c>
      <c r="G888" s="211" t="s">
        <v>2213</v>
      </c>
      <c r="H888" s="211"/>
      <c r="I888" s="619"/>
      <c r="J888" s="5"/>
      <c r="K888" s="474"/>
      <c r="L888" s="5" t="s">
        <v>32</v>
      </c>
      <c r="M888" s="212" t="s">
        <v>2176</v>
      </c>
      <c r="N888" s="165" t="s">
        <v>8</v>
      </c>
      <c r="O888" s="221" t="s">
        <v>29</v>
      </c>
      <c r="P888" s="221" t="s">
        <v>24</v>
      </c>
      <c r="Q888" s="5" t="s">
        <v>24</v>
      </c>
      <c r="R888" s="5"/>
      <c r="S888" s="5"/>
      <c r="T888" s="5"/>
      <c r="U888" s="195" t="s">
        <v>24</v>
      </c>
      <c r="V888" s="5"/>
      <c r="W888" s="5"/>
      <c r="X888" s="5"/>
      <c r="Y888" s="5"/>
      <c r="Z888" s="5"/>
      <c r="AA888" s="5"/>
      <c r="AB888" s="80">
        <f t="shared" si="412"/>
        <v>2</v>
      </c>
      <c r="AC888" s="565"/>
      <c r="AD888" s="5"/>
      <c r="AE888" s="5"/>
      <c r="AF888" s="5" t="s">
        <v>1315</v>
      </c>
      <c r="AG888" s="7"/>
      <c r="AH888" s="7"/>
      <c r="AI888" s="7"/>
      <c r="AJ888" s="7"/>
      <c r="AK888" s="7"/>
      <c r="AL888" s="7"/>
      <c r="AM888" s="7"/>
      <c r="AN888" s="7"/>
      <c r="AO888" s="7"/>
      <c r="AP888" s="7"/>
      <c r="AQ888" s="7"/>
      <c r="AR888" s="7"/>
      <c r="AS888" s="7"/>
      <c r="AT888" s="7"/>
      <c r="AU888" s="7"/>
      <c r="AV888" s="55"/>
      <c r="AW888" s="7"/>
      <c r="AX888" s="7"/>
      <c r="AY888" s="7"/>
      <c r="AZ888" s="7"/>
      <c r="BA888" s="7"/>
      <c r="BB888" s="7"/>
      <c r="BC888" s="7"/>
      <c r="BD888" s="7"/>
      <c r="BE888" s="7"/>
      <c r="BF888" s="7"/>
      <c r="BG888" s="7"/>
      <c r="BH888" s="7"/>
      <c r="BI888" s="7"/>
      <c r="BJ888" s="7"/>
      <c r="BK888" s="7"/>
      <c r="BL888" s="781">
        <v>2</v>
      </c>
      <c r="BM888" s="221">
        <v>2</v>
      </c>
      <c r="BN888" s="221">
        <v>2</v>
      </c>
      <c r="BO888" s="221">
        <v>2</v>
      </c>
      <c r="BP888" s="221">
        <v>2</v>
      </c>
      <c r="BQ888" s="221">
        <v>2</v>
      </c>
      <c r="BR888" s="798">
        <v>2</v>
      </c>
      <c r="BS888" s="226">
        <v>2</v>
      </c>
      <c r="BT888" s="221">
        <v>2</v>
      </c>
      <c r="BU888" s="221">
        <v>2</v>
      </c>
      <c r="BV888" s="221">
        <v>2</v>
      </c>
      <c r="BW888" s="798">
        <v>2</v>
      </c>
      <c r="BX888" s="221">
        <v>2</v>
      </c>
      <c r="BY888" s="798">
        <v>2</v>
      </c>
      <c r="BZ888" s="798">
        <v>2</v>
      </c>
      <c r="CA888" s="221">
        <v>1</v>
      </c>
      <c r="CB888" s="221">
        <v>2</v>
      </c>
      <c r="CC888" s="221">
        <v>2</v>
      </c>
      <c r="CD888" s="337">
        <v>2</v>
      </c>
      <c r="CE888" s="221">
        <v>2</v>
      </c>
      <c r="CF888" s="221">
        <v>2</v>
      </c>
      <c r="CG888" s="221">
        <v>2</v>
      </c>
      <c r="CH888" s="221">
        <v>2</v>
      </c>
      <c r="CI888" s="221">
        <v>2</v>
      </c>
      <c r="CJ888" s="337">
        <v>2</v>
      </c>
      <c r="CK888" s="221">
        <v>2</v>
      </c>
      <c r="CL888" s="222"/>
      <c r="CM888" s="237"/>
      <c r="CN888" s="222"/>
      <c r="CO888" s="237"/>
      <c r="CP888" s="222"/>
      <c r="CQ888" s="237"/>
      <c r="CR888" s="222"/>
      <c r="CS888" s="237"/>
      <c r="CT888" s="223"/>
      <c r="CU888" s="223"/>
      <c r="CV888" s="5"/>
    </row>
    <row r="889" spans="1:100" s="1" customFormat="1" ht="62">
      <c r="A889" s="227">
        <v>248</v>
      </c>
      <c r="B889" s="217" t="s">
        <v>545</v>
      </c>
      <c r="C889" s="215" t="s">
        <v>26</v>
      </c>
      <c r="D889" s="217" t="s">
        <v>48</v>
      </c>
      <c r="E889" s="215" t="s">
        <v>26</v>
      </c>
      <c r="F889" s="217" t="s">
        <v>48</v>
      </c>
      <c r="G889" s="217" t="s">
        <v>372</v>
      </c>
      <c r="H889" s="217"/>
      <c r="I889" s="591"/>
      <c r="J889" s="212"/>
      <c r="K889" s="465"/>
      <c r="L889" s="5" t="s">
        <v>32</v>
      </c>
      <c r="M889" s="212" t="s">
        <v>31</v>
      </c>
      <c r="N889" s="165" t="s">
        <v>8</v>
      </c>
      <c r="O889" s="221" t="s">
        <v>29</v>
      </c>
      <c r="P889" s="221" t="s">
        <v>24</v>
      </c>
      <c r="Q889" s="5"/>
      <c r="R889" s="5"/>
      <c r="S889" s="5"/>
      <c r="T889" s="5"/>
      <c r="U889" s="6"/>
      <c r="V889" s="5"/>
      <c r="W889" s="5"/>
      <c r="X889" s="5"/>
      <c r="Y889" s="5" t="s">
        <v>24</v>
      </c>
      <c r="Z889" s="5"/>
      <c r="AA889" s="5"/>
      <c r="AB889" s="80">
        <f t="shared" si="412"/>
        <v>1</v>
      </c>
      <c r="AC889" s="642"/>
      <c r="AD889" s="7"/>
      <c r="AE889" s="7"/>
      <c r="AF889" s="7"/>
      <c r="AG889" s="7"/>
      <c r="AH889" s="7"/>
      <c r="AI889" s="7"/>
      <c r="AJ889" s="7"/>
      <c r="AK889" s="7"/>
      <c r="AL889" s="7"/>
      <c r="AM889" s="7"/>
      <c r="AN889" s="7"/>
      <c r="AO889" s="7"/>
      <c r="AP889" s="7"/>
      <c r="AQ889" s="7"/>
      <c r="AR889" s="7"/>
      <c r="AS889" s="7"/>
      <c r="AT889" s="7"/>
      <c r="AU889" s="7"/>
      <c r="AV889" s="55"/>
      <c r="AW889" s="7"/>
      <c r="AX889" s="7"/>
      <c r="AY889" s="7"/>
      <c r="AZ889" s="7"/>
      <c r="BA889" s="7"/>
      <c r="BB889" s="7"/>
      <c r="BC889" s="7"/>
      <c r="BD889" s="7"/>
      <c r="BE889" s="7" t="s">
        <v>1404</v>
      </c>
      <c r="BF889" s="7" t="s">
        <v>1404</v>
      </c>
      <c r="BG889" s="7" t="s">
        <v>1404</v>
      </c>
      <c r="BH889" s="7"/>
      <c r="BI889" s="7"/>
      <c r="BJ889" s="7" t="s">
        <v>1316</v>
      </c>
      <c r="BK889" s="7"/>
      <c r="BL889" s="781">
        <v>2</v>
      </c>
      <c r="BM889" s="221">
        <v>2</v>
      </c>
      <c r="BN889" s="221">
        <v>2</v>
      </c>
      <c r="BO889" s="221">
        <v>1</v>
      </c>
      <c r="BP889" s="221">
        <v>2</v>
      </c>
      <c r="BQ889" s="221">
        <v>2</v>
      </c>
      <c r="BR889" s="798">
        <v>2</v>
      </c>
      <c r="BS889" s="226">
        <v>2</v>
      </c>
      <c r="BT889" s="221">
        <v>2</v>
      </c>
      <c r="BU889" s="221">
        <v>2</v>
      </c>
      <c r="BV889" s="221">
        <v>2</v>
      </c>
      <c r="BW889" s="798">
        <v>2</v>
      </c>
      <c r="BX889" s="221">
        <v>2</v>
      </c>
      <c r="BY889" s="798">
        <v>2</v>
      </c>
      <c r="BZ889" s="798">
        <v>2</v>
      </c>
      <c r="CA889" s="221">
        <v>2</v>
      </c>
      <c r="CB889" s="221">
        <v>2</v>
      </c>
      <c r="CC889" s="221">
        <v>2</v>
      </c>
      <c r="CD889" s="337">
        <v>2</v>
      </c>
      <c r="CE889" s="221">
        <v>2</v>
      </c>
      <c r="CF889" s="221">
        <v>2</v>
      </c>
      <c r="CG889" s="221">
        <v>2</v>
      </c>
      <c r="CH889" s="221">
        <v>2</v>
      </c>
      <c r="CI889" s="221">
        <v>2</v>
      </c>
      <c r="CJ889" s="337">
        <v>2</v>
      </c>
      <c r="CK889" s="221">
        <v>2</v>
      </c>
      <c r="CL889" s="222">
        <f t="shared" ref="CL889:CL950" si="423">COUNTIF(BL889:CK889,"2")</f>
        <v>25</v>
      </c>
      <c r="CM889" s="237">
        <f t="shared" si="414"/>
        <v>0.96153846153846156</v>
      </c>
      <c r="CN889" s="222">
        <f t="shared" ref="CN889:CN950" si="424">COUNTIF(BL889:CK889,"1")</f>
        <v>1</v>
      </c>
      <c r="CO889" s="237">
        <f t="shared" si="416"/>
        <v>3.8461538461538464E-2</v>
      </c>
      <c r="CP889" s="222">
        <f t="shared" ref="CP889:CP950" si="425">COUNTIF(BL889:CK889,"0")</f>
        <v>0</v>
      </c>
      <c r="CQ889" s="237">
        <f t="shared" si="418"/>
        <v>0</v>
      </c>
      <c r="CR889" s="222">
        <f t="shared" ref="CR889:CR950" si="426">COUNTIF(BL889:CK889,"KĐG")</f>
        <v>0</v>
      </c>
      <c r="CS889" s="237">
        <f t="shared" si="420"/>
        <v>0</v>
      </c>
      <c r="CT889" s="223">
        <f t="shared" si="421"/>
        <v>1.9615384615384615</v>
      </c>
      <c r="CU889" s="223" t="str">
        <f t="shared" si="422"/>
        <v>Đạt mục tiêu</v>
      </c>
      <c r="CV889" s="5"/>
    </row>
    <row r="890" spans="1:100" s="1" customFormat="1" ht="85.75" customHeight="1">
      <c r="A890" s="1036">
        <v>249</v>
      </c>
      <c r="B890" s="1044" t="s">
        <v>2672</v>
      </c>
      <c r="C890" s="1033" t="s">
        <v>2439</v>
      </c>
      <c r="D890" s="1024" t="s">
        <v>2389</v>
      </c>
      <c r="E890" s="1033" t="s">
        <v>26</v>
      </c>
      <c r="F890" s="1044" t="s">
        <v>2673</v>
      </c>
      <c r="G890" s="564" t="s">
        <v>2390</v>
      </c>
      <c r="H890" s="564"/>
      <c r="I890" s="736" t="s">
        <v>2319</v>
      </c>
      <c r="J890" s="226" t="s">
        <v>810</v>
      </c>
      <c r="K890" s="493"/>
      <c r="L890" s="5" t="s">
        <v>32</v>
      </c>
      <c r="M890" s="212" t="s">
        <v>31</v>
      </c>
      <c r="N890" s="165" t="s">
        <v>8</v>
      </c>
      <c r="O890" s="221" t="s">
        <v>29</v>
      </c>
      <c r="P890" s="221" t="s">
        <v>24</v>
      </c>
      <c r="Q890" s="5" t="s">
        <v>24</v>
      </c>
      <c r="R890" s="5"/>
      <c r="S890" s="5"/>
      <c r="T890" s="5"/>
      <c r="U890" s="6"/>
      <c r="V890" s="5"/>
      <c r="W890" s="5"/>
      <c r="X890" s="5"/>
      <c r="Y890" s="5"/>
      <c r="Z890" s="5"/>
      <c r="AA890" s="5"/>
      <c r="AB890" s="80">
        <f t="shared" si="412"/>
        <v>1</v>
      </c>
      <c r="AC890" s="565" t="s">
        <v>1318</v>
      </c>
      <c r="AD890" s="5"/>
      <c r="AE890" s="5"/>
      <c r="AF890" s="5"/>
      <c r="AG890" s="7"/>
      <c r="AH890" s="7"/>
      <c r="AI890" s="7"/>
      <c r="AJ890" s="7"/>
      <c r="AK890" s="7"/>
      <c r="AL890" s="7"/>
      <c r="AM890" s="7"/>
      <c r="AN890" s="7"/>
      <c r="AO890" s="7"/>
      <c r="AP890" s="7"/>
      <c r="AQ890" s="7"/>
      <c r="AR890" s="7"/>
      <c r="AS890" s="7"/>
      <c r="AT890" s="7"/>
      <c r="AU890" s="7"/>
      <c r="AV890" s="55"/>
      <c r="AW890" s="7"/>
      <c r="AX890" s="7"/>
      <c r="AY890" s="7"/>
      <c r="AZ890" s="7"/>
      <c r="BA890" s="7"/>
      <c r="BB890" s="7"/>
      <c r="BC890" s="7"/>
      <c r="BD890" s="7"/>
      <c r="BE890" s="7"/>
      <c r="BF890" s="7"/>
      <c r="BG890" s="7"/>
      <c r="BH890" s="7"/>
      <c r="BI890" s="7"/>
      <c r="BJ890" s="7"/>
      <c r="BK890" s="7"/>
      <c r="BL890" s="781">
        <v>2</v>
      </c>
      <c r="BM890" s="221">
        <v>2</v>
      </c>
      <c r="BN890" s="221">
        <v>2</v>
      </c>
      <c r="BO890" s="221">
        <v>2</v>
      </c>
      <c r="BP890" s="221">
        <v>2</v>
      </c>
      <c r="BQ890" s="221">
        <v>2</v>
      </c>
      <c r="BR890" s="798">
        <v>2</v>
      </c>
      <c r="BS890" s="226">
        <v>2</v>
      </c>
      <c r="BT890" s="221">
        <v>2</v>
      </c>
      <c r="BU890" s="221">
        <v>2</v>
      </c>
      <c r="BV890" s="221">
        <v>2</v>
      </c>
      <c r="BW890" s="798">
        <v>2</v>
      </c>
      <c r="BX890" s="221">
        <v>2</v>
      </c>
      <c r="BY890" s="798">
        <v>2</v>
      </c>
      <c r="BZ890" s="798">
        <v>2</v>
      </c>
      <c r="CA890" s="221">
        <v>2</v>
      </c>
      <c r="CB890" s="221">
        <v>2</v>
      </c>
      <c r="CC890" s="221">
        <v>2</v>
      </c>
      <c r="CD890" s="337">
        <v>2</v>
      </c>
      <c r="CE890" s="221">
        <v>2</v>
      </c>
      <c r="CF890" s="221">
        <v>2</v>
      </c>
      <c r="CG890" s="221">
        <v>2</v>
      </c>
      <c r="CH890" s="221">
        <v>2</v>
      </c>
      <c r="CI890" s="221">
        <v>2</v>
      </c>
      <c r="CJ890" s="337">
        <v>2</v>
      </c>
      <c r="CK890" s="221">
        <v>2</v>
      </c>
      <c r="CL890" s="222">
        <f t="shared" si="423"/>
        <v>26</v>
      </c>
      <c r="CM890" s="237">
        <f t="shared" si="414"/>
        <v>1</v>
      </c>
      <c r="CN890" s="222">
        <f t="shared" si="424"/>
        <v>0</v>
      </c>
      <c r="CO890" s="237">
        <f t="shared" si="416"/>
        <v>0</v>
      </c>
      <c r="CP890" s="222">
        <f t="shared" si="425"/>
        <v>0</v>
      </c>
      <c r="CQ890" s="237">
        <f t="shared" si="418"/>
        <v>0</v>
      </c>
      <c r="CR890" s="222">
        <f t="shared" si="426"/>
        <v>0</v>
      </c>
      <c r="CS890" s="237">
        <f t="shared" si="420"/>
        <v>0</v>
      </c>
      <c r="CT890" s="223">
        <f t="shared" si="421"/>
        <v>2</v>
      </c>
      <c r="CU890" s="223" t="str">
        <f t="shared" si="422"/>
        <v>Đạt mục tiêu</v>
      </c>
      <c r="CV890" s="5"/>
    </row>
    <row r="891" spans="1:100" s="1" customFormat="1" ht="62">
      <c r="A891" s="1036"/>
      <c r="B891" s="1024"/>
      <c r="C891" s="1033"/>
      <c r="D891" s="1024"/>
      <c r="E891" s="1033"/>
      <c r="F891" s="1024"/>
      <c r="G891" s="289" t="s">
        <v>1606</v>
      </c>
      <c r="H891" s="289"/>
      <c r="I891" s="596"/>
      <c r="J891" s="226"/>
      <c r="K891" s="493"/>
      <c r="L891" s="5" t="s">
        <v>32</v>
      </c>
      <c r="M891" s="212" t="s">
        <v>31</v>
      </c>
      <c r="N891" s="165" t="s">
        <v>8</v>
      </c>
      <c r="O891" s="221" t="s">
        <v>29</v>
      </c>
      <c r="P891" s="221" t="s">
        <v>24</v>
      </c>
      <c r="Q891" s="5" t="s">
        <v>24</v>
      </c>
      <c r="R891" s="5"/>
      <c r="S891" s="5"/>
      <c r="T891" s="5"/>
      <c r="U891" s="6"/>
      <c r="V891" s="5"/>
      <c r="W891" s="5"/>
      <c r="X891" s="5"/>
      <c r="Y891" s="5"/>
      <c r="Z891" s="5"/>
      <c r="AA891" s="5"/>
      <c r="AB891" s="80">
        <f t="shared" si="412"/>
        <v>1</v>
      </c>
      <c r="AC891" s="565"/>
      <c r="AD891" s="221" t="s">
        <v>1183</v>
      </c>
      <c r="AE891" s="221"/>
      <c r="AF891" s="221"/>
      <c r="AG891" s="7"/>
      <c r="AH891" s="7"/>
      <c r="AI891" s="7"/>
      <c r="AJ891" s="7"/>
      <c r="AK891" s="7"/>
      <c r="AL891" s="7"/>
      <c r="AM891" s="7"/>
      <c r="AN891" s="7"/>
      <c r="AO891" s="7"/>
      <c r="AP891" s="7"/>
      <c r="AQ891" s="7"/>
      <c r="AR891" s="7"/>
      <c r="AS891" s="7"/>
      <c r="AT891" s="7"/>
      <c r="AU891" s="7"/>
      <c r="AV891" s="55"/>
      <c r="AW891" s="7"/>
      <c r="AX891" s="7"/>
      <c r="AY891" s="7"/>
      <c r="AZ891" s="7"/>
      <c r="BA891" s="7"/>
      <c r="BB891" s="7"/>
      <c r="BC891" s="7"/>
      <c r="BD891" s="7"/>
      <c r="BE891" s="7"/>
      <c r="BF891" s="7"/>
      <c r="BG891" s="7"/>
      <c r="BH891" s="7"/>
      <c r="BI891" s="7"/>
      <c r="BJ891" s="7"/>
      <c r="BK891" s="7"/>
      <c r="BL891" s="781">
        <v>2</v>
      </c>
      <c r="BM891" s="221">
        <v>2</v>
      </c>
      <c r="BN891" s="221">
        <v>2</v>
      </c>
      <c r="BO891" s="221">
        <v>2</v>
      </c>
      <c r="BP891" s="221">
        <v>2</v>
      </c>
      <c r="BQ891" s="221">
        <v>2</v>
      </c>
      <c r="BR891" s="798">
        <v>2</v>
      </c>
      <c r="BS891" s="226">
        <v>2</v>
      </c>
      <c r="BT891" s="221">
        <v>2</v>
      </c>
      <c r="BU891" s="221">
        <v>2</v>
      </c>
      <c r="BV891" s="221">
        <v>2</v>
      </c>
      <c r="BW891" s="798">
        <v>2</v>
      </c>
      <c r="BX891" s="221">
        <v>2</v>
      </c>
      <c r="BY891" s="798">
        <v>2</v>
      </c>
      <c r="BZ891" s="798">
        <v>2</v>
      </c>
      <c r="CA891" s="221">
        <v>2</v>
      </c>
      <c r="CB891" s="221">
        <v>2</v>
      </c>
      <c r="CC891" s="221">
        <v>2</v>
      </c>
      <c r="CD891" s="337">
        <v>2</v>
      </c>
      <c r="CE891" s="221">
        <v>2</v>
      </c>
      <c r="CF891" s="221">
        <v>1</v>
      </c>
      <c r="CG891" s="221">
        <v>2</v>
      </c>
      <c r="CH891" s="221">
        <v>2</v>
      </c>
      <c r="CI891" s="221">
        <v>2</v>
      </c>
      <c r="CJ891" s="337">
        <v>2</v>
      </c>
      <c r="CK891" s="221">
        <v>2</v>
      </c>
      <c r="CL891" s="222">
        <f t="shared" si="423"/>
        <v>25</v>
      </c>
      <c r="CM891" s="237">
        <f t="shared" si="414"/>
        <v>0.96153846153846156</v>
      </c>
      <c r="CN891" s="222">
        <f t="shared" si="424"/>
        <v>1</v>
      </c>
      <c r="CO891" s="237">
        <f t="shared" si="416"/>
        <v>3.8461538461538464E-2</v>
      </c>
      <c r="CP891" s="222">
        <f t="shared" si="425"/>
        <v>0</v>
      </c>
      <c r="CQ891" s="237">
        <f t="shared" si="418"/>
        <v>0</v>
      </c>
      <c r="CR891" s="222">
        <f t="shared" si="426"/>
        <v>0</v>
      </c>
      <c r="CS891" s="237">
        <f t="shared" si="420"/>
        <v>0</v>
      </c>
      <c r="CT891" s="223">
        <f t="shared" si="421"/>
        <v>1.9615384615384615</v>
      </c>
      <c r="CU891" s="223" t="str">
        <f t="shared" si="422"/>
        <v>Đạt mục tiêu</v>
      </c>
      <c r="CV891" s="5"/>
    </row>
    <row r="892" spans="1:100" s="1" customFormat="1" ht="84">
      <c r="A892" s="1036"/>
      <c r="B892" s="1024"/>
      <c r="C892" s="1033"/>
      <c r="D892" s="1024"/>
      <c r="E892" s="1033"/>
      <c r="F892" s="1024"/>
      <c r="G892" s="289" t="s">
        <v>1752</v>
      </c>
      <c r="H892" s="289"/>
      <c r="I892" s="596"/>
      <c r="J892" s="226"/>
      <c r="K892" s="511" t="s">
        <v>1753</v>
      </c>
      <c r="L892" s="5" t="s">
        <v>32</v>
      </c>
      <c r="M892" s="212" t="s">
        <v>31</v>
      </c>
      <c r="N892" s="165"/>
      <c r="O892" s="221"/>
      <c r="P892" s="221"/>
      <c r="Q892" s="5"/>
      <c r="R892" s="5"/>
      <c r="S892" s="5" t="s">
        <v>24</v>
      </c>
      <c r="T892" s="5"/>
      <c r="U892" s="6"/>
      <c r="V892" s="5"/>
      <c r="W892" s="5"/>
      <c r="X892" s="5"/>
      <c r="Y892" s="5"/>
      <c r="Z892" s="5"/>
      <c r="AA892" s="5"/>
      <c r="AB892" s="80">
        <f t="shared" si="412"/>
        <v>1</v>
      </c>
      <c r="AC892" s="642"/>
      <c r="AD892" s="7"/>
      <c r="AE892" s="7"/>
      <c r="AF892" s="7"/>
      <c r="AG892" s="7"/>
      <c r="AH892" s="7"/>
      <c r="AI892" s="7"/>
      <c r="AJ892" s="7"/>
      <c r="AK892" s="7" t="s">
        <v>1318</v>
      </c>
      <c r="AL892" s="7"/>
      <c r="AM892" s="7"/>
      <c r="AN892" s="7"/>
      <c r="AO892" s="7"/>
      <c r="AP892" s="7"/>
      <c r="AQ892" s="7"/>
      <c r="AR892" s="7"/>
      <c r="AS892" s="7"/>
      <c r="AT892" s="7"/>
      <c r="AU892" s="7"/>
      <c r="AV892" s="55"/>
      <c r="AW892" s="7"/>
      <c r="AX892" s="7"/>
      <c r="AY892" s="7"/>
      <c r="AZ892" s="7"/>
      <c r="BA892" s="7"/>
      <c r="BB892" s="7"/>
      <c r="BC892" s="7"/>
      <c r="BD892" s="7"/>
      <c r="BE892" s="7"/>
      <c r="BF892" s="7"/>
      <c r="BG892" s="7"/>
      <c r="BH892" s="7"/>
      <c r="BI892" s="7"/>
      <c r="BJ892" s="7"/>
      <c r="BK892" s="7"/>
      <c r="BL892" s="781">
        <v>1</v>
      </c>
      <c r="BM892" s="221">
        <v>2</v>
      </c>
      <c r="BN892" s="221">
        <v>2</v>
      </c>
      <c r="BO892" s="221">
        <v>2</v>
      </c>
      <c r="BP892" s="221">
        <v>2</v>
      </c>
      <c r="BQ892" s="221">
        <v>2</v>
      </c>
      <c r="BR892" s="798">
        <v>2</v>
      </c>
      <c r="BS892" s="226">
        <v>2</v>
      </c>
      <c r="BT892" s="221">
        <v>2</v>
      </c>
      <c r="BU892" s="221">
        <v>2</v>
      </c>
      <c r="BV892" s="221">
        <v>2</v>
      </c>
      <c r="BW892" s="798">
        <v>2</v>
      </c>
      <c r="BX892" s="221">
        <v>2</v>
      </c>
      <c r="BY892" s="798">
        <v>2</v>
      </c>
      <c r="BZ892" s="798">
        <v>2</v>
      </c>
      <c r="CA892" s="221">
        <v>2</v>
      </c>
      <c r="CB892" s="221">
        <v>2</v>
      </c>
      <c r="CC892" s="221">
        <v>2</v>
      </c>
      <c r="CD892" s="337">
        <v>2</v>
      </c>
      <c r="CE892" s="221">
        <v>2</v>
      </c>
      <c r="CF892" s="221">
        <v>2</v>
      </c>
      <c r="CG892" s="221">
        <v>2</v>
      </c>
      <c r="CH892" s="221">
        <v>2</v>
      </c>
      <c r="CI892" s="221">
        <v>2</v>
      </c>
      <c r="CJ892" s="337">
        <v>2</v>
      </c>
      <c r="CK892" s="221">
        <v>2</v>
      </c>
      <c r="CL892" s="222">
        <f t="shared" si="423"/>
        <v>25</v>
      </c>
      <c r="CM892" s="237">
        <f t="shared" si="414"/>
        <v>0.96153846153846156</v>
      </c>
      <c r="CN892" s="222">
        <f t="shared" si="424"/>
        <v>1</v>
      </c>
      <c r="CO892" s="237">
        <f t="shared" si="416"/>
        <v>3.8461538461538464E-2</v>
      </c>
      <c r="CP892" s="222">
        <f t="shared" si="425"/>
        <v>0</v>
      </c>
      <c r="CQ892" s="237">
        <f t="shared" si="418"/>
        <v>0</v>
      </c>
      <c r="CR892" s="222">
        <f t="shared" si="426"/>
        <v>0</v>
      </c>
      <c r="CS892" s="237">
        <f t="shared" si="420"/>
        <v>0</v>
      </c>
      <c r="CT892" s="223">
        <f t="shared" si="421"/>
        <v>1.9615384615384615</v>
      </c>
      <c r="CU892" s="223" t="str">
        <f t="shared" si="422"/>
        <v>Đạt mục tiêu</v>
      </c>
      <c r="CV892" s="5"/>
    </row>
    <row r="893" spans="1:100" s="1" customFormat="1" ht="84">
      <c r="A893" s="1036"/>
      <c r="B893" s="1024"/>
      <c r="C893" s="1033"/>
      <c r="D893" s="1024"/>
      <c r="E893" s="1033"/>
      <c r="F893" s="1024"/>
      <c r="G893" s="290" t="s">
        <v>1464</v>
      </c>
      <c r="H893" s="290"/>
      <c r="I893" s="625"/>
      <c r="J893" s="44"/>
      <c r="K893" s="511" t="s">
        <v>1765</v>
      </c>
      <c r="L893" s="38" t="s">
        <v>32</v>
      </c>
      <c r="M893" s="212" t="s">
        <v>31</v>
      </c>
      <c r="N893" s="165" t="s">
        <v>8</v>
      </c>
      <c r="O893" s="221" t="s">
        <v>29</v>
      </c>
      <c r="P893" s="221" t="s">
        <v>24</v>
      </c>
      <c r="Q893" s="5"/>
      <c r="R893" s="5"/>
      <c r="S893" s="5" t="s">
        <v>24</v>
      </c>
      <c r="T893" s="5"/>
      <c r="U893" s="6"/>
      <c r="V893" s="5"/>
      <c r="W893" s="5"/>
      <c r="X893" s="5"/>
      <c r="Y893" s="5"/>
      <c r="Z893" s="5"/>
      <c r="AA893" s="5"/>
      <c r="AB893" s="80">
        <f t="shared" si="412"/>
        <v>1</v>
      </c>
      <c r="AC893" s="642"/>
      <c r="AD893" s="7"/>
      <c r="AE893" s="7"/>
      <c r="AF893" s="7"/>
      <c r="AG893" s="7"/>
      <c r="AH893" s="7"/>
      <c r="AI893" s="7"/>
      <c r="AJ893" s="7"/>
      <c r="AK893" s="7" t="s">
        <v>1183</v>
      </c>
      <c r="AL893" s="7"/>
      <c r="AM893" s="7"/>
      <c r="AN893" s="7"/>
      <c r="AO893" s="7"/>
      <c r="AP893" s="7"/>
      <c r="AQ893" s="7"/>
      <c r="AR893" s="7"/>
      <c r="AS893" s="7"/>
      <c r="AT893" s="7"/>
      <c r="AU893" s="7"/>
      <c r="AV893" s="55"/>
      <c r="AW893" s="7"/>
      <c r="AX893" s="7"/>
      <c r="AY893" s="7"/>
      <c r="AZ893" s="7"/>
      <c r="BA893" s="7"/>
      <c r="BB893" s="7"/>
      <c r="BC893" s="7"/>
      <c r="BD893" s="7"/>
      <c r="BE893" s="7"/>
      <c r="BF893" s="7"/>
      <c r="BG893" s="7"/>
      <c r="BH893" s="7"/>
      <c r="BI893" s="7"/>
      <c r="BJ893" s="7"/>
      <c r="BK893" s="7"/>
      <c r="BL893" s="781">
        <v>2</v>
      </c>
      <c r="BM893" s="221">
        <v>2</v>
      </c>
      <c r="BN893" s="221">
        <v>2</v>
      </c>
      <c r="BO893" s="221">
        <v>2</v>
      </c>
      <c r="BP893" s="221">
        <v>2</v>
      </c>
      <c r="BQ893" s="221">
        <v>2</v>
      </c>
      <c r="BR893" s="798">
        <v>2</v>
      </c>
      <c r="BS893" s="226">
        <v>2</v>
      </c>
      <c r="BT893" s="221">
        <v>1</v>
      </c>
      <c r="BU893" s="221">
        <v>2</v>
      </c>
      <c r="BV893" s="221">
        <v>2</v>
      </c>
      <c r="BW893" s="798">
        <v>2</v>
      </c>
      <c r="BX893" s="221">
        <v>2</v>
      </c>
      <c r="BY893" s="798">
        <v>2</v>
      </c>
      <c r="BZ893" s="798">
        <v>2</v>
      </c>
      <c r="CA893" s="221">
        <v>2</v>
      </c>
      <c r="CB893" s="221">
        <v>2</v>
      </c>
      <c r="CC893" s="221">
        <v>2</v>
      </c>
      <c r="CD893" s="337">
        <v>2</v>
      </c>
      <c r="CE893" s="221">
        <v>2</v>
      </c>
      <c r="CF893" s="221">
        <v>2</v>
      </c>
      <c r="CG893" s="221">
        <v>1</v>
      </c>
      <c r="CH893" s="221">
        <v>2</v>
      </c>
      <c r="CI893" s="221">
        <v>2</v>
      </c>
      <c r="CJ893" s="337">
        <v>2</v>
      </c>
      <c r="CK893" s="221">
        <v>2</v>
      </c>
      <c r="CL893" s="222">
        <f t="shared" si="423"/>
        <v>24</v>
      </c>
      <c r="CM893" s="237">
        <f t="shared" si="414"/>
        <v>0.92307692307692313</v>
      </c>
      <c r="CN893" s="222">
        <f t="shared" si="424"/>
        <v>2</v>
      </c>
      <c r="CO893" s="237">
        <f t="shared" si="416"/>
        <v>7.6923076923076927E-2</v>
      </c>
      <c r="CP893" s="222">
        <f t="shared" si="425"/>
        <v>0</v>
      </c>
      <c r="CQ893" s="237">
        <f t="shared" si="418"/>
        <v>0</v>
      </c>
      <c r="CR893" s="222">
        <f t="shared" si="426"/>
        <v>0</v>
      </c>
      <c r="CS893" s="237">
        <f t="shared" si="420"/>
        <v>0</v>
      </c>
      <c r="CT893" s="223">
        <f t="shared" si="421"/>
        <v>1.9230769230769231</v>
      </c>
      <c r="CU893" s="223" t="str">
        <f t="shared" si="422"/>
        <v>Đạt mục tiêu</v>
      </c>
      <c r="CV893" s="5"/>
    </row>
    <row r="894" spans="1:100" s="1" customFormat="1" ht="84">
      <c r="A894" s="1036"/>
      <c r="B894" s="1024"/>
      <c r="C894" s="1033"/>
      <c r="D894" s="1024"/>
      <c r="E894" s="1033"/>
      <c r="F894" s="1024"/>
      <c r="G894" s="290" t="s">
        <v>2306</v>
      </c>
      <c r="H894" s="290"/>
      <c r="I894" s="625"/>
      <c r="J894" s="226" t="s">
        <v>811</v>
      </c>
      <c r="K894" s="511" t="s">
        <v>1699</v>
      </c>
      <c r="L894" s="38" t="s">
        <v>32</v>
      </c>
      <c r="M894" s="212" t="s">
        <v>31</v>
      </c>
      <c r="N894" s="165" t="s">
        <v>8</v>
      </c>
      <c r="O894" s="221" t="s">
        <v>29</v>
      </c>
      <c r="P894" s="221" t="s">
        <v>24</v>
      </c>
      <c r="Q894" s="5"/>
      <c r="R894" s="5"/>
      <c r="S894" s="5" t="s">
        <v>24</v>
      </c>
      <c r="T894" s="5"/>
      <c r="U894" s="6"/>
      <c r="V894" s="5"/>
      <c r="W894" s="5"/>
      <c r="X894" s="5"/>
      <c r="Y894" s="5"/>
      <c r="Z894" s="5"/>
      <c r="AA894" s="5"/>
      <c r="AB894" s="80">
        <f t="shared" si="412"/>
        <v>1</v>
      </c>
      <c r="AC894" s="642"/>
      <c r="AD894" s="55"/>
      <c r="AE894" s="55"/>
      <c r="AF894" s="55"/>
      <c r="AG894" s="55"/>
      <c r="AH894" s="55"/>
      <c r="AI894" s="7"/>
      <c r="AJ894" s="7"/>
      <c r="AK894" s="7"/>
      <c r="AL894" s="7"/>
      <c r="AM894" s="7" t="s">
        <v>1318</v>
      </c>
      <c r="AN894" s="7"/>
      <c r="AO894" s="7"/>
      <c r="AP894" s="7"/>
      <c r="AQ894" s="7"/>
      <c r="AR894" s="7"/>
      <c r="AS894" s="7"/>
      <c r="AT894" s="7"/>
      <c r="AU894" s="7"/>
      <c r="AV894" s="55"/>
      <c r="AW894" s="7"/>
      <c r="AX894" s="7"/>
      <c r="AY894" s="7"/>
      <c r="AZ894" s="7"/>
      <c r="BA894" s="7"/>
      <c r="BB894" s="7"/>
      <c r="BC894" s="7"/>
      <c r="BD894" s="7"/>
      <c r="BE894" s="7"/>
      <c r="BF894" s="7"/>
      <c r="BG894" s="7"/>
      <c r="BH894" s="7"/>
      <c r="BI894" s="7"/>
      <c r="BJ894" s="7"/>
      <c r="BK894" s="7"/>
      <c r="BL894" s="781">
        <v>2</v>
      </c>
      <c r="BM894" s="221">
        <v>2</v>
      </c>
      <c r="BN894" s="221">
        <v>2</v>
      </c>
      <c r="BO894" s="221">
        <v>2</v>
      </c>
      <c r="BP894" s="221">
        <v>2</v>
      </c>
      <c r="BQ894" s="221">
        <v>2</v>
      </c>
      <c r="BR894" s="798">
        <v>2</v>
      </c>
      <c r="BS894" s="226">
        <v>2</v>
      </c>
      <c r="BT894" s="221">
        <v>2</v>
      </c>
      <c r="BU894" s="221">
        <v>2</v>
      </c>
      <c r="BV894" s="221">
        <v>2</v>
      </c>
      <c r="BW894" s="798">
        <v>2</v>
      </c>
      <c r="BX894" s="221">
        <v>2</v>
      </c>
      <c r="BY894" s="798">
        <v>2</v>
      </c>
      <c r="BZ894" s="798">
        <v>2</v>
      </c>
      <c r="CA894" s="221">
        <v>2</v>
      </c>
      <c r="CB894" s="221">
        <v>2</v>
      </c>
      <c r="CC894" s="221">
        <v>2</v>
      </c>
      <c r="CD894" s="337">
        <v>2</v>
      </c>
      <c r="CE894" s="221">
        <v>2</v>
      </c>
      <c r="CF894" s="221">
        <v>2</v>
      </c>
      <c r="CG894" s="221">
        <v>2</v>
      </c>
      <c r="CH894" s="221">
        <v>2</v>
      </c>
      <c r="CI894" s="221">
        <v>2</v>
      </c>
      <c r="CJ894" s="337">
        <v>2</v>
      </c>
      <c r="CK894" s="221">
        <v>2</v>
      </c>
      <c r="CL894" s="222">
        <f t="shared" si="423"/>
        <v>26</v>
      </c>
      <c r="CM894" s="237">
        <f t="shared" si="414"/>
        <v>1</v>
      </c>
      <c r="CN894" s="222">
        <f t="shared" si="424"/>
        <v>0</v>
      </c>
      <c r="CO894" s="237">
        <f t="shared" si="416"/>
        <v>0</v>
      </c>
      <c r="CP894" s="222">
        <f t="shared" si="425"/>
        <v>0</v>
      </c>
      <c r="CQ894" s="237">
        <f t="shared" si="418"/>
        <v>0</v>
      </c>
      <c r="CR894" s="222">
        <f t="shared" si="426"/>
        <v>0</v>
      </c>
      <c r="CS894" s="237">
        <f t="shared" si="420"/>
        <v>0</v>
      </c>
      <c r="CT894" s="223">
        <f t="shared" si="421"/>
        <v>2</v>
      </c>
      <c r="CU894" s="223" t="str">
        <f t="shared" si="422"/>
        <v>Đạt mục tiêu</v>
      </c>
      <c r="CV894" s="5"/>
    </row>
    <row r="895" spans="1:100" s="1" customFormat="1" ht="62">
      <c r="A895" s="1036"/>
      <c r="B895" s="1024"/>
      <c r="C895" s="1033"/>
      <c r="D895" s="1024"/>
      <c r="E895" s="1033"/>
      <c r="F895" s="1024"/>
      <c r="G895" s="289" t="s">
        <v>2307</v>
      </c>
      <c r="H895" s="285"/>
      <c r="I895" s="442"/>
      <c r="J895" s="226" t="s">
        <v>812</v>
      </c>
      <c r="K895" s="493"/>
      <c r="L895" s="5" t="s">
        <v>32</v>
      </c>
      <c r="M895" s="212" t="s">
        <v>31</v>
      </c>
      <c r="N895" s="165" t="s">
        <v>8</v>
      </c>
      <c r="O895" s="221" t="s">
        <v>29</v>
      </c>
      <c r="P895" s="221" t="s">
        <v>24</v>
      </c>
      <c r="Q895" s="221"/>
      <c r="R895" s="5"/>
      <c r="S895" s="5"/>
      <c r="T895" s="5"/>
      <c r="U895" s="6"/>
      <c r="V895" s="5"/>
      <c r="W895" s="5"/>
      <c r="X895" s="5" t="s">
        <v>24</v>
      </c>
      <c r="Y895" s="5"/>
      <c r="Z895" s="5"/>
      <c r="AA895" s="5"/>
      <c r="AB895" s="80">
        <f t="shared" si="412"/>
        <v>1</v>
      </c>
      <c r="AC895" s="642"/>
      <c r="AD895" s="55"/>
      <c r="AE895" s="55"/>
      <c r="AF895" s="55"/>
      <c r="AG895" s="55"/>
      <c r="AH895" s="55"/>
      <c r="AI895" s="7"/>
      <c r="AJ895" s="7"/>
      <c r="AK895" s="7"/>
      <c r="AL895" s="7"/>
      <c r="AM895" s="7"/>
      <c r="AN895" s="7"/>
      <c r="AO895" s="7"/>
      <c r="AP895" s="7"/>
      <c r="AQ895" s="7"/>
      <c r="AR895" s="7"/>
      <c r="AS895" s="7"/>
      <c r="AT895" s="7"/>
      <c r="AU895" s="7"/>
      <c r="AV895" s="55"/>
      <c r="AW895" s="7"/>
      <c r="AX895" s="7"/>
      <c r="AY895" s="7"/>
      <c r="AZ895" s="7"/>
      <c r="BA895" s="7"/>
      <c r="BB895" s="55"/>
      <c r="BC895" s="55" t="s">
        <v>1183</v>
      </c>
      <c r="BD895" s="55"/>
      <c r="BE895" s="7"/>
      <c r="BF895" s="7"/>
      <c r="BG895" s="7"/>
      <c r="BH895" s="7"/>
      <c r="BI895" s="7"/>
      <c r="BJ895" s="7"/>
      <c r="BK895" s="7"/>
      <c r="BL895" s="781">
        <v>2</v>
      </c>
      <c r="BM895" s="221">
        <v>1</v>
      </c>
      <c r="BN895" s="221">
        <v>2</v>
      </c>
      <c r="BO895" s="221">
        <v>2</v>
      </c>
      <c r="BP895" s="221">
        <v>2</v>
      </c>
      <c r="BQ895" s="221">
        <v>2</v>
      </c>
      <c r="BR895" s="798">
        <v>1</v>
      </c>
      <c r="BS895" s="226">
        <v>2</v>
      </c>
      <c r="BT895" s="221">
        <v>2</v>
      </c>
      <c r="BU895" s="221">
        <v>2</v>
      </c>
      <c r="BV895" s="221">
        <v>2</v>
      </c>
      <c r="BW895" s="798">
        <v>2</v>
      </c>
      <c r="BX895" s="221">
        <v>2</v>
      </c>
      <c r="BY895" s="798">
        <v>2</v>
      </c>
      <c r="BZ895" s="798">
        <v>2</v>
      </c>
      <c r="CA895" s="221">
        <v>2</v>
      </c>
      <c r="CB895" s="221">
        <v>2</v>
      </c>
      <c r="CC895" s="221">
        <v>2</v>
      </c>
      <c r="CD895" s="337">
        <v>2</v>
      </c>
      <c r="CE895" s="221">
        <v>2</v>
      </c>
      <c r="CF895" s="221">
        <v>2</v>
      </c>
      <c r="CG895" s="221">
        <v>2</v>
      </c>
      <c r="CH895" s="221">
        <v>2</v>
      </c>
      <c r="CI895" s="221">
        <v>2</v>
      </c>
      <c r="CJ895" s="337">
        <v>2</v>
      </c>
      <c r="CK895" s="221">
        <v>2</v>
      </c>
      <c r="CL895" s="222">
        <f t="shared" si="423"/>
        <v>24</v>
      </c>
      <c r="CM895" s="237">
        <f t="shared" si="414"/>
        <v>0.92307692307692313</v>
      </c>
      <c r="CN895" s="222">
        <f t="shared" si="424"/>
        <v>2</v>
      </c>
      <c r="CO895" s="237">
        <f t="shared" si="416"/>
        <v>7.6923076923076927E-2</v>
      </c>
      <c r="CP895" s="222">
        <f t="shared" si="425"/>
        <v>0</v>
      </c>
      <c r="CQ895" s="237">
        <f t="shared" si="418"/>
        <v>0</v>
      </c>
      <c r="CR895" s="222">
        <f t="shared" si="426"/>
        <v>0</v>
      </c>
      <c r="CS895" s="237">
        <f t="shared" si="420"/>
        <v>0</v>
      </c>
      <c r="CT895" s="223">
        <f t="shared" si="421"/>
        <v>1.9230769230769231</v>
      </c>
      <c r="CU895" s="223" t="str">
        <f t="shared" si="422"/>
        <v>Đạt mục tiêu</v>
      </c>
      <c r="CV895" s="5"/>
    </row>
    <row r="896" spans="1:100" s="1" customFormat="1" ht="72">
      <c r="A896" s="1036"/>
      <c r="B896" s="1024"/>
      <c r="C896" s="1033"/>
      <c r="D896" s="1024"/>
      <c r="E896" s="1033"/>
      <c r="F896" s="1024"/>
      <c r="G896" s="290" t="s">
        <v>2308</v>
      </c>
      <c r="H896" s="290"/>
      <c r="I896" s="625"/>
      <c r="J896" s="226" t="s">
        <v>813</v>
      </c>
      <c r="K896" s="511" t="s">
        <v>1766</v>
      </c>
      <c r="L896" s="5" t="s">
        <v>32</v>
      </c>
      <c r="M896" s="212" t="s">
        <v>31</v>
      </c>
      <c r="N896" s="165" t="s">
        <v>8</v>
      </c>
      <c r="O896" s="221" t="s">
        <v>29</v>
      </c>
      <c r="P896" s="221" t="s">
        <v>24</v>
      </c>
      <c r="Q896" s="5"/>
      <c r="R896" s="5"/>
      <c r="S896" s="5"/>
      <c r="T896" s="5"/>
      <c r="U896" s="6"/>
      <c r="V896" s="5"/>
      <c r="W896" s="5"/>
      <c r="X896" s="5" t="s">
        <v>24</v>
      </c>
      <c r="Y896" s="5"/>
      <c r="Z896" s="5"/>
      <c r="AA896" s="5"/>
      <c r="AB896" s="80">
        <f t="shared" si="412"/>
        <v>1</v>
      </c>
      <c r="AC896" s="642"/>
      <c r="AD896" s="7"/>
      <c r="AE896" s="7"/>
      <c r="AF896" s="7"/>
      <c r="AG896" s="7"/>
      <c r="AH896" s="7"/>
      <c r="AI896" s="7"/>
      <c r="AJ896" s="7"/>
      <c r="AK896" s="7"/>
      <c r="AL896" s="7"/>
      <c r="AM896" s="7"/>
      <c r="AN896" s="7"/>
      <c r="AO896" s="7"/>
      <c r="AP896" s="7"/>
      <c r="AQ896" s="7"/>
      <c r="AR896" s="7"/>
      <c r="AS896" s="7"/>
      <c r="AT896" s="7"/>
      <c r="AU896" s="7"/>
      <c r="AV896" s="55"/>
      <c r="AW896" s="7"/>
      <c r="AX896" s="7"/>
      <c r="AY896" s="7"/>
      <c r="AZ896" s="7"/>
      <c r="BA896" s="7"/>
      <c r="BB896" s="55" t="s">
        <v>1183</v>
      </c>
      <c r="BC896" s="55"/>
      <c r="BD896" s="55"/>
      <c r="BE896" s="7"/>
      <c r="BF896" s="7"/>
      <c r="BG896" s="7"/>
      <c r="BH896" s="7"/>
      <c r="BI896" s="7"/>
      <c r="BJ896" s="7"/>
      <c r="BK896" s="7"/>
      <c r="BL896" s="781">
        <v>2</v>
      </c>
      <c r="BM896" s="221">
        <v>2</v>
      </c>
      <c r="BN896" s="221">
        <v>2</v>
      </c>
      <c r="BO896" s="221">
        <v>2</v>
      </c>
      <c r="BP896" s="221">
        <v>2</v>
      </c>
      <c r="BQ896" s="221">
        <v>2</v>
      </c>
      <c r="BR896" s="798">
        <v>1</v>
      </c>
      <c r="BS896" s="226">
        <v>2</v>
      </c>
      <c r="BT896" s="221">
        <v>2</v>
      </c>
      <c r="BU896" s="221">
        <v>2</v>
      </c>
      <c r="BV896" s="221">
        <v>2</v>
      </c>
      <c r="BW896" s="798">
        <v>2</v>
      </c>
      <c r="BX896" s="221">
        <v>2</v>
      </c>
      <c r="BY896" s="798">
        <v>2</v>
      </c>
      <c r="BZ896" s="798">
        <v>2</v>
      </c>
      <c r="CA896" s="221">
        <v>2</v>
      </c>
      <c r="CB896" s="221">
        <v>2</v>
      </c>
      <c r="CC896" s="221">
        <v>2</v>
      </c>
      <c r="CD896" s="337">
        <v>2</v>
      </c>
      <c r="CE896" s="221">
        <v>2</v>
      </c>
      <c r="CF896" s="221">
        <v>2</v>
      </c>
      <c r="CG896" s="221">
        <v>2</v>
      </c>
      <c r="CH896" s="221">
        <v>2</v>
      </c>
      <c r="CI896" s="221">
        <v>2</v>
      </c>
      <c r="CJ896" s="337">
        <v>2</v>
      </c>
      <c r="CK896" s="221">
        <v>2</v>
      </c>
      <c r="CL896" s="222">
        <f t="shared" si="423"/>
        <v>25</v>
      </c>
      <c r="CM896" s="237">
        <f t="shared" si="414"/>
        <v>0.96153846153846156</v>
      </c>
      <c r="CN896" s="222">
        <f t="shared" si="424"/>
        <v>1</v>
      </c>
      <c r="CO896" s="237">
        <f t="shared" si="416"/>
        <v>3.8461538461538464E-2</v>
      </c>
      <c r="CP896" s="222">
        <f t="shared" si="425"/>
        <v>0</v>
      </c>
      <c r="CQ896" s="237">
        <f t="shared" si="418"/>
        <v>0</v>
      </c>
      <c r="CR896" s="222">
        <f t="shared" si="426"/>
        <v>0</v>
      </c>
      <c r="CS896" s="237">
        <f t="shared" si="420"/>
        <v>0</v>
      </c>
      <c r="CT896" s="223">
        <f t="shared" si="421"/>
        <v>1.9615384615384615</v>
      </c>
      <c r="CU896" s="223" t="str">
        <f t="shared" si="422"/>
        <v>Đạt mục tiêu</v>
      </c>
      <c r="CV896" s="5"/>
    </row>
    <row r="897" spans="1:100" ht="62">
      <c r="A897" s="1036"/>
      <c r="B897" s="1060"/>
      <c r="C897" s="1033"/>
      <c r="D897" s="1024"/>
      <c r="E897" s="1033"/>
      <c r="F897" s="1060"/>
      <c r="G897" s="290" t="s">
        <v>1484</v>
      </c>
      <c r="H897" s="290"/>
      <c r="I897" s="442"/>
      <c r="J897" s="226" t="s">
        <v>814</v>
      </c>
      <c r="K897" s="493"/>
      <c r="L897" s="5" t="s">
        <v>32</v>
      </c>
      <c r="M897" s="212" t="s">
        <v>31</v>
      </c>
      <c r="N897" s="165" t="s">
        <v>8</v>
      </c>
      <c r="O897" s="221" t="s">
        <v>29</v>
      </c>
      <c r="P897" s="221" t="s">
        <v>24</v>
      </c>
      <c r="Q897" s="5"/>
      <c r="R897" s="5"/>
      <c r="S897" s="5"/>
      <c r="T897" s="226" t="s">
        <v>24</v>
      </c>
      <c r="U897" s="6"/>
      <c r="V897" s="5"/>
      <c r="W897" s="5"/>
      <c r="X897" s="5"/>
      <c r="Y897" s="5"/>
      <c r="Z897" s="5"/>
      <c r="AA897" s="5"/>
      <c r="AB897" s="80">
        <f t="shared" si="412"/>
        <v>1</v>
      </c>
      <c r="AC897" s="642"/>
      <c r="AD897" s="7"/>
      <c r="AE897" s="7"/>
      <c r="AF897" s="7"/>
      <c r="AG897" s="7"/>
      <c r="AH897" s="7"/>
      <c r="AI897" s="7"/>
      <c r="AJ897" s="7"/>
      <c r="AK897" s="7"/>
      <c r="AL897" s="7"/>
      <c r="AM897" s="7"/>
      <c r="AN897" s="7"/>
      <c r="AO897" s="59"/>
      <c r="AP897" s="59"/>
      <c r="AQ897" s="59" t="s">
        <v>1183</v>
      </c>
      <c r="AR897" s="59"/>
      <c r="AS897" s="7"/>
      <c r="AT897" s="7"/>
      <c r="AU897" s="7"/>
      <c r="AV897" s="55"/>
      <c r="AW897" s="7"/>
      <c r="AX897" s="7"/>
      <c r="AY897" s="7"/>
      <c r="AZ897" s="7"/>
      <c r="BA897" s="7"/>
      <c r="BB897" s="7"/>
      <c r="BC897" s="7"/>
      <c r="BD897" s="7"/>
      <c r="BE897" s="7"/>
      <c r="BF897" s="7"/>
      <c r="BG897" s="7"/>
      <c r="BH897" s="7"/>
      <c r="BI897" s="7"/>
      <c r="BJ897" s="7"/>
      <c r="BK897" s="7"/>
      <c r="BL897" s="781">
        <v>2</v>
      </c>
      <c r="BM897" s="221">
        <v>2</v>
      </c>
      <c r="BN897" s="221">
        <v>2</v>
      </c>
      <c r="BO897" s="221">
        <v>2</v>
      </c>
      <c r="BP897" s="221">
        <v>2</v>
      </c>
      <c r="BQ897" s="221">
        <v>2</v>
      </c>
      <c r="BR897" s="798">
        <v>2</v>
      </c>
      <c r="BS897" s="226">
        <v>2</v>
      </c>
      <c r="BT897" s="221">
        <v>2</v>
      </c>
      <c r="BU897" s="221">
        <v>2</v>
      </c>
      <c r="BV897" s="221">
        <v>2</v>
      </c>
      <c r="BW897" s="798">
        <v>2</v>
      </c>
      <c r="BX897" s="221">
        <v>2</v>
      </c>
      <c r="BY897" s="798">
        <v>2</v>
      </c>
      <c r="BZ897" s="798">
        <v>2</v>
      </c>
      <c r="CA897" s="221">
        <v>2</v>
      </c>
      <c r="CB897" s="221">
        <v>2</v>
      </c>
      <c r="CC897" s="221">
        <v>2</v>
      </c>
      <c r="CD897" s="337">
        <v>2</v>
      </c>
      <c r="CE897" s="221">
        <v>2</v>
      </c>
      <c r="CF897" s="221">
        <v>2</v>
      </c>
      <c r="CG897" s="221">
        <v>2</v>
      </c>
      <c r="CH897" s="221">
        <v>2</v>
      </c>
      <c r="CI897" s="221">
        <v>2</v>
      </c>
      <c r="CJ897" s="337">
        <v>2</v>
      </c>
      <c r="CK897" s="221">
        <v>2</v>
      </c>
      <c r="CL897" s="222">
        <f t="shared" si="423"/>
        <v>26</v>
      </c>
      <c r="CM897" s="237">
        <f t="shared" si="414"/>
        <v>1</v>
      </c>
      <c r="CN897" s="222">
        <f t="shared" si="424"/>
        <v>0</v>
      </c>
      <c r="CO897" s="237">
        <f t="shared" si="416"/>
        <v>0</v>
      </c>
      <c r="CP897" s="222">
        <f t="shared" si="425"/>
        <v>0</v>
      </c>
      <c r="CQ897" s="237">
        <f t="shared" si="418"/>
        <v>0</v>
      </c>
      <c r="CR897" s="222">
        <f t="shared" si="426"/>
        <v>0</v>
      </c>
      <c r="CS897" s="237">
        <f t="shared" si="420"/>
        <v>0</v>
      </c>
      <c r="CT897" s="223">
        <f t="shared" si="421"/>
        <v>2</v>
      </c>
      <c r="CU897" s="223" t="str">
        <f t="shared" si="422"/>
        <v>Đạt mục tiêu</v>
      </c>
      <c r="CV897" s="226"/>
    </row>
    <row r="898" spans="1:100" s="1" customFormat="1" ht="62">
      <c r="A898" s="1036"/>
      <c r="B898" s="1024"/>
      <c r="C898" s="1033"/>
      <c r="D898" s="1024"/>
      <c r="E898" s="1033"/>
      <c r="F898" s="1024"/>
      <c r="G898" s="289" t="s">
        <v>2749</v>
      </c>
      <c r="H898" s="564"/>
      <c r="I898" s="442"/>
      <c r="J898" s="44"/>
      <c r="K898" s="508"/>
      <c r="L898" s="5" t="s">
        <v>32</v>
      </c>
      <c r="M898" s="212" t="s">
        <v>31</v>
      </c>
      <c r="N898" s="165" t="s">
        <v>8</v>
      </c>
      <c r="O898" s="221" t="s">
        <v>29</v>
      </c>
      <c r="P898" s="221" t="s">
        <v>24</v>
      </c>
      <c r="Q898" s="5"/>
      <c r="R898" s="5"/>
      <c r="S898" s="5"/>
      <c r="T898" s="5"/>
      <c r="U898" s="6"/>
      <c r="V898" s="5" t="s">
        <v>24</v>
      </c>
      <c r="W898" s="5"/>
      <c r="X898" s="5"/>
      <c r="Y898" s="5"/>
      <c r="Z898" s="5"/>
      <c r="AA898" s="5"/>
      <c r="AB898" s="80">
        <f t="shared" si="412"/>
        <v>1</v>
      </c>
      <c r="AC898" s="642"/>
      <c r="AD898" s="7"/>
      <c r="AE898" s="7"/>
      <c r="AF898" s="7"/>
      <c r="AG898" s="7"/>
      <c r="AH898" s="7"/>
      <c r="AI898" s="7"/>
      <c r="AJ898" s="7"/>
      <c r="AK898" s="7"/>
      <c r="AL898" s="7"/>
      <c r="AM898" s="7"/>
      <c r="AN898" s="7"/>
      <c r="AO898" s="7"/>
      <c r="AP898" s="7"/>
      <c r="AQ898" s="7"/>
      <c r="AR898" s="7"/>
      <c r="AS898" s="7"/>
      <c r="AT898" s="7"/>
      <c r="AU898" s="7"/>
      <c r="AV898" s="55" t="s">
        <v>1183</v>
      </c>
      <c r="AW898" s="7"/>
      <c r="AX898" s="7"/>
      <c r="AY898" s="7"/>
      <c r="AZ898" s="7"/>
      <c r="BA898" s="7"/>
      <c r="BB898" s="7"/>
      <c r="BC898" s="7"/>
      <c r="BD898" s="7"/>
      <c r="BE898" s="7"/>
      <c r="BF898" s="7"/>
      <c r="BG898" s="7"/>
      <c r="BH898" s="7"/>
      <c r="BI898" s="7"/>
      <c r="BJ898" s="7"/>
      <c r="BK898" s="7"/>
      <c r="BL898" s="781">
        <v>1</v>
      </c>
      <c r="BM898" s="221">
        <v>2</v>
      </c>
      <c r="BN898" s="221">
        <v>2</v>
      </c>
      <c r="BO898" s="221">
        <v>1</v>
      </c>
      <c r="BP898" s="221">
        <v>2</v>
      </c>
      <c r="BQ898" s="221">
        <v>2</v>
      </c>
      <c r="BR898" s="798">
        <v>2</v>
      </c>
      <c r="BS898" s="226">
        <v>2</v>
      </c>
      <c r="BT898" s="221">
        <v>2</v>
      </c>
      <c r="BU898" s="221">
        <v>2</v>
      </c>
      <c r="BV898" s="221">
        <v>2</v>
      </c>
      <c r="BW898" s="798">
        <v>2</v>
      </c>
      <c r="BX898" s="221">
        <v>1</v>
      </c>
      <c r="BY898" s="798">
        <v>2</v>
      </c>
      <c r="BZ898" s="798">
        <v>2</v>
      </c>
      <c r="CA898" s="221">
        <v>2</v>
      </c>
      <c r="CB898" s="221">
        <v>2</v>
      </c>
      <c r="CC898" s="221">
        <v>2</v>
      </c>
      <c r="CD898" s="337">
        <v>2</v>
      </c>
      <c r="CE898" s="221">
        <v>2</v>
      </c>
      <c r="CF898" s="221">
        <v>2</v>
      </c>
      <c r="CG898" s="221">
        <v>1</v>
      </c>
      <c r="CH898" s="221">
        <v>2</v>
      </c>
      <c r="CI898" s="221">
        <v>2</v>
      </c>
      <c r="CJ898" s="337">
        <v>2</v>
      </c>
      <c r="CK898" s="221">
        <v>2</v>
      </c>
      <c r="CL898" s="222">
        <f t="shared" si="423"/>
        <v>22</v>
      </c>
      <c r="CM898" s="237">
        <f t="shared" si="414"/>
        <v>0.84615384615384615</v>
      </c>
      <c r="CN898" s="222">
        <f t="shared" si="424"/>
        <v>4</v>
      </c>
      <c r="CO898" s="237">
        <f t="shared" si="416"/>
        <v>0.15384615384615385</v>
      </c>
      <c r="CP898" s="222">
        <f t="shared" si="425"/>
        <v>0</v>
      </c>
      <c r="CQ898" s="237">
        <f t="shared" si="418"/>
        <v>0</v>
      </c>
      <c r="CR898" s="222">
        <f t="shared" si="426"/>
        <v>0</v>
      </c>
      <c r="CS898" s="237">
        <f t="shared" si="420"/>
        <v>0</v>
      </c>
      <c r="CT898" s="223">
        <f t="shared" si="421"/>
        <v>1.8461538461538463</v>
      </c>
      <c r="CU898" s="223" t="str">
        <f t="shared" si="422"/>
        <v>Đạt mục tiêu</v>
      </c>
      <c r="CV898" s="5"/>
    </row>
    <row r="899" spans="1:100" s="1" customFormat="1" ht="124">
      <c r="A899" s="1036"/>
      <c r="B899" s="1024"/>
      <c r="C899" s="1033"/>
      <c r="D899" s="1024"/>
      <c r="E899" s="1033"/>
      <c r="F899" s="1024"/>
      <c r="G899" s="290" t="s">
        <v>2725</v>
      </c>
      <c r="H899" s="290"/>
      <c r="I899" s="442"/>
      <c r="J899" s="226" t="s">
        <v>816</v>
      </c>
      <c r="K899" s="511" t="s">
        <v>1757</v>
      </c>
      <c r="L899" s="5" t="s">
        <v>32</v>
      </c>
      <c r="M899" s="212" t="s">
        <v>31</v>
      </c>
      <c r="N899" s="165" t="s">
        <v>8</v>
      </c>
      <c r="O899" s="221" t="s">
        <v>29</v>
      </c>
      <c r="P899" s="221" t="s">
        <v>24</v>
      </c>
      <c r="Q899" s="5"/>
      <c r="R899" s="5"/>
      <c r="S899" s="5"/>
      <c r="T899" s="5"/>
      <c r="U899" s="6" t="s">
        <v>24</v>
      </c>
      <c r="V899" s="5"/>
      <c r="W899" s="5"/>
      <c r="X899" s="5"/>
      <c r="Y899" s="5"/>
      <c r="Z899" s="5"/>
      <c r="AA899" s="5"/>
      <c r="AB899" s="80">
        <f t="shared" si="412"/>
        <v>1</v>
      </c>
      <c r="AC899" s="642"/>
      <c r="AD899" s="7"/>
      <c r="AE899" s="7"/>
      <c r="AF899" s="7"/>
      <c r="AG899" s="7"/>
      <c r="AH899" s="7"/>
      <c r="AI899" s="7"/>
      <c r="AJ899" s="7"/>
      <c r="AK899" s="7"/>
      <c r="AL899" s="7"/>
      <c r="AM899" s="7"/>
      <c r="AN899" s="7"/>
      <c r="AO899" s="7"/>
      <c r="AP899" s="7"/>
      <c r="AQ899" s="7"/>
      <c r="AR899" s="7"/>
      <c r="AS899" s="7"/>
      <c r="AT899" s="7" t="s">
        <v>1316</v>
      </c>
      <c r="AU899" s="7" t="s">
        <v>1183</v>
      </c>
      <c r="AV899" s="55"/>
      <c r="AW899" s="7"/>
      <c r="AX899" s="7"/>
      <c r="AY899" s="7"/>
      <c r="AZ899" s="7"/>
      <c r="BA899" s="7"/>
      <c r="BB899" s="7"/>
      <c r="BC899" s="7"/>
      <c r="BD899" s="7"/>
      <c r="BE899" s="7"/>
      <c r="BF899" s="7"/>
      <c r="BG899" s="7"/>
      <c r="BH899" s="7"/>
      <c r="BI899" s="7"/>
      <c r="BJ899" s="7"/>
      <c r="BK899" s="7"/>
      <c r="BL899" s="781">
        <v>2</v>
      </c>
      <c r="BM899" s="221">
        <v>2</v>
      </c>
      <c r="BN899" s="221">
        <v>2</v>
      </c>
      <c r="BO899" s="221">
        <v>2</v>
      </c>
      <c r="BP899" s="221">
        <v>2</v>
      </c>
      <c r="BQ899" s="221">
        <v>2</v>
      </c>
      <c r="BR899" s="798">
        <v>2</v>
      </c>
      <c r="BS899" s="226">
        <v>2</v>
      </c>
      <c r="BT899" s="221">
        <v>2</v>
      </c>
      <c r="BU899" s="221">
        <v>2</v>
      </c>
      <c r="BV899" s="221">
        <v>2</v>
      </c>
      <c r="BW899" s="798">
        <v>2</v>
      </c>
      <c r="BX899" s="221">
        <v>2</v>
      </c>
      <c r="BY899" s="798">
        <v>2</v>
      </c>
      <c r="BZ899" s="798">
        <v>2</v>
      </c>
      <c r="CA899" s="221">
        <v>2</v>
      </c>
      <c r="CB899" s="221">
        <v>2</v>
      </c>
      <c r="CC899" s="221">
        <v>2</v>
      </c>
      <c r="CD899" s="337">
        <v>2</v>
      </c>
      <c r="CE899" s="221">
        <v>2</v>
      </c>
      <c r="CF899" s="221">
        <v>2</v>
      </c>
      <c r="CG899" s="221">
        <v>2</v>
      </c>
      <c r="CH899" s="221">
        <v>2</v>
      </c>
      <c r="CI899" s="221">
        <v>2</v>
      </c>
      <c r="CJ899" s="337">
        <v>2</v>
      </c>
      <c r="CK899" s="221">
        <v>2</v>
      </c>
      <c r="CL899" s="222">
        <f t="shared" si="423"/>
        <v>26</v>
      </c>
      <c r="CM899" s="237">
        <f t="shared" si="414"/>
        <v>1</v>
      </c>
      <c r="CN899" s="222">
        <f t="shared" si="424"/>
        <v>0</v>
      </c>
      <c r="CO899" s="237">
        <f t="shared" si="416"/>
        <v>0</v>
      </c>
      <c r="CP899" s="222">
        <f t="shared" si="425"/>
        <v>0</v>
      </c>
      <c r="CQ899" s="237">
        <f t="shared" si="418"/>
        <v>0</v>
      </c>
      <c r="CR899" s="222">
        <f t="shared" si="426"/>
        <v>0</v>
      </c>
      <c r="CS899" s="237">
        <f t="shared" si="420"/>
        <v>0</v>
      </c>
      <c r="CT899" s="223">
        <f t="shared" si="421"/>
        <v>2</v>
      </c>
      <c r="CU899" s="223" t="str">
        <f t="shared" si="422"/>
        <v>Đạt mục tiêu</v>
      </c>
      <c r="CV899" s="5"/>
    </row>
    <row r="900" spans="1:100" s="1" customFormat="1" ht="77.5">
      <c r="A900" s="1036"/>
      <c r="B900" s="1024"/>
      <c r="C900" s="1033"/>
      <c r="D900" s="1024"/>
      <c r="E900" s="1033"/>
      <c r="F900" s="1024"/>
      <c r="G900" s="426" t="s">
        <v>2767</v>
      </c>
      <c r="H900" s="389"/>
      <c r="I900" s="442"/>
      <c r="J900" s="6"/>
      <c r="K900" s="493"/>
      <c r="L900" s="5" t="s">
        <v>32</v>
      </c>
      <c r="M900" s="212" t="s">
        <v>31</v>
      </c>
      <c r="N900" s="165"/>
      <c r="O900" s="221"/>
      <c r="P900" s="221" t="s">
        <v>24</v>
      </c>
      <c r="Q900" s="5"/>
      <c r="R900" s="5"/>
      <c r="S900" s="5"/>
      <c r="T900" s="5"/>
      <c r="U900" s="195"/>
      <c r="V900" s="5"/>
      <c r="W900" s="5" t="s">
        <v>24</v>
      </c>
      <c r="X900" s="5"/>
      <c r="Y900" s="5"/>
      <c r="Z900" s="5"/>
      <c r="AA900" s="5"/>
      <c r="AB900" s="80">
        <f t="shared" si="412"/>
        <v>1</v>
      </c>
      <c r="AC900" s="642"/>
      <c r="AD900" s="7"/>
      <c r="AE900" s="7"/>
      <c r="AF900" s="7"/>
      <c r="AG900" s="7"/>
      <c r="AH900" s="7"/>
      <c r="AI900" s="7"/>
      <c r="AJ900" s="7"/>
      <c r="AK900" s="7"/>
      <c r="AL900" s="7"/>
      <c r="AM900" s="7"/>
      <c r="AN900" s="7"/>
      <c r="AO900" s="7"/>
      <c r="AP900" s="7"/>
      <c r="AQ900" s="7"/>
      <c r="AR900" s="7"/>
      <c r="AS900" s="7" t="s">
        <v>1183</v>
      </c>
      <c r="AT900" s="7"/>
      <c r="AU900" s="7"/>
      <c r="AV900" s="55"/>
      <c r="AW900" s="7"/>
      <c r="AX900" s="7"/>
      <c r="AY900" s="7" t="s">
        <v>1183</v>
      </c>
      <c r="AZ900" s="7"/>
      <c r="BA900" s="7"/>
      <c r="BB900" s="7"/>
      <c r="BC900" s="7"/>
      <c r="BD900" s="7"/>
      <c r="BE900" s="7"/>
      <c r="BF900" s="7"/>
      <c r="BG900" s="7"/>
      <c r="BH900" s="7"/>
      <c r="BI900" s="7"/>
      <c r="BJ900" s="7"/>
      <c r="BK900" s="7"/>
      <c r="BL900" s="781">
        <v>2</v>
      </c>
      <c r="BM900" s="221">
        <v>2</v>
      </c>
      <c r="BN900" s="221">
        <v>2</v>
      </c>
      <c r="BO900" s="221">
        <v>2</v>
      </c>
      <c r="BP900" s="221">
        <v>2</v>
      </c>
      <c r="BQ900" s="221">
        <v>2</v>
      </c>
      <c r="BR900" s="798">
        <v>2</v>
      </c>
      <c r="BS900" s="226">
        <v>1</v>
      </c>
      <c r="BT900" s="221">
        <v>2</v>
      </c>
      <c r="BU900" s="221">
        <v>2</v>
      </c>
      <c r="BV900" s="221">
        <v>2</v>
      </c>
      <c r="BW900" s="798">
        <v>2</v>
      </c>
      <c r="BX900" s="221">
        <v>2</v>
      </c>
      <c r="BY900" s="798">
        <v>1</v>
      </c>
      <c r="BZ900" s="798">
        <v>2</v>
      </c>
      <c r="CA900" s="221">
        <v>1</v>
      </c>
      <c r="CB900" s="221">
        <v>2</v>
      </c>
      <c r="CC900" s="221">
        <v>2</v>
      </c>
      <c r="CD900" s="337">
        <v>2</v>
      </c>
      <c r="CE900" s="221">
        <v>2</v>
      </c>
      <c r="CF900" s="221">
        <v>2</v>
      </c>
      <c r="CG900" s="221">
        <v>2</v>
      </c>
      <c r="CH900" s="221">
        <v>2</v>
      </c>
      <c r="CI900" s="221">
        <v>1</v>
      </c>
      <c r="CJ900" s="337">
        <v>2</v>
      </c>
      <c r="CK900" s="221">
        <v>2</v>
      </c>
      <c r="CL900" s="222">
        <f t="shared" si="423"/>
        <v>22</v>
      </c>
      <c r="CM900" s="237">
        <f t="shared" si="414"/>
        <v>0.84615384615384615</v>
      </c>
      <c r="CN900" s="222">
        <f t="shared" si="424"/>
        <v>4</v>
      </c>
      <c r="CO900" s="237">
        <f t="shared" si="416"/>
        <v>0.15384615384615385</v>
      </c>
      <c r="CP900" s="222">
        <f t="shared" si="425"/>
        <v>0</v>
      </c>
      <c r="CQ900" s="237">
        <f t="shared" si="418"/>
        <v>0</v>
      </c>
      <c r="CR900" s="222">
        <f t="shared" si="426"/>
        <v>0</v>
      </c>
      <c r="CS900" s="237">
        <f t="shared" si="420"/>
        <v>0</v>
      </c>
      <c r="CT900" s="223">
        <f t="shared" si="421"/>
        <v>1.8461538461538463</v>
      </c>
      <c r="CU900" s="223" t="str">
        <f t="shared" si="422"/>
        <v>Đạt mục tiêu</v>
      </c>
      <c r="CV900" s="5"/>
    </row>
    <row r="901" spans="1:100" s="1" customFormat="1" ht="62">
      <c r="A901" s="1036"/>
      <c r="B901" s="1024"/>
      <c r="C901" s="1033"/>
      <c r="D901" s="1024"/>
      <c r="E901" s="1033"/>
      <c r="F901" s="1024"/>
      <c r="G901" s="285" t="s">
        <v>2245</v>
      </c>
      <c r="H901" s="285"/>
      <c r="I901" s="594"/>
      <c r="J901" s="226" t="s">
        <v>815</v>
      </c>
      <c r="K901" s="493"/>
      <c r="L901" s="5" t="s">
        <v>32</v>
      </c>
      <c r="M901" s="212" t="s">
        <v>31</v>
      </c>
      <c r="N901" s="165" t="s">
        <v>8</v>
      </c>
      <c r="O901" s="221" t="s">
        <v>29</v>
      </c>
      <c r="P901" s="221" t="s">
        <v>24</v>
      </c>
      <c r="Q901" s="5"/>
      <c r="R901" s="5" t="s">
        <v>24</v>
      </c>
      <c r="S901" s="5"/>
      <c r="T901" s="5"/>
      <c r="U901" s="6"/>
      <c r="V901" s="5"/>
      <c r="W901" s="5"/>
      <c r="X901" s="5"/>
      <c r="Y901" s="5"/>
      <c r="Z901" s="5"/>
      <c r="AA901" s="5"/>
      <c r="AB901" s="80">
        <f t="shared" si="412"/>
        <v>1</v>
      </c>
      <c r="AC901" s="642"/>
      <c r="AD901" s="7"/>
      <c r="AE901" s="7"/>
      <c r="AF901" s="7"/>
      <c r="AG901" s="7" t="s">
        <v>1183</v>
      </c>
      <c r="AH901" s="7"/>
      <c r="AI901" s="7"/>
      <c r="AJ901" s="7"/>
      <c r="AK901" s="7"/>
      <c r="AL901" s="7"/>
      <c r="AM901" s="7"/>
      <c r="AN901" s="7"/>
      <c r="AO901" s="7"/>
      <c r="AP901" s="7"/>
      <c r="AQ901" s="7"/>
      <c r="AR901" s="7"/>
      <c r="AS901" s="7"/>
      <c r="AT901" s="7"/>
      <c r="AU901" s="7"/>
      <c r="AV901" s="55"/>
      <c r="AW901" s="7"/>
      <c r="AX901" s="7"/>
      <c r="AY901" s="7"/>
      <c r="AZ901" s="7"/>
      <c r="BA901" s="7"/>
      <c r="BB901" s="7"/>
      <c r="BC901" s="7"/>
      <c r="BD901" s="7"/>
      <c r="BE901" s="7"/>
      <c r="BF901" s="7"/>
      <c r="BG901" s="7"/>
      <c r="BH901" s="7"/>
      <c r="BI901" s="7"/>
      <c r="BJ901" s="7"/>
      <c r="BK901" s="7"/>
      <c r="BL901" s="781">
        <v>2</v>
      </c>
      <c r="BM901" s="221">
        <v>2</v>
      </c>
      <c r="BN901" s="221">
        <v>2</v>
      </c>
      <c r="BO901" s="221">
        <v>2</v>
      </c>
      <c r="BP901" s="221">
        <v>2</v>
      </c>
      <c r="BQ901" s="221">
        <v>2</v>
      </c>
      <c r="BR901" s="798">
        <v>2</v>
      </c>
      <c r="BS901" s="226">
        <v>2</v>
      </c>
      <c r="BT901" s="221">
        <v>2</v>
      </c>
      <c r="BU901" s="221">
        <v>2</v>
      </c>
      <c r="BV901" s="221">
        <v>2</v>
      </c>
      <c r="BW901" s="798">
        <v>1</v>
      </c>
      <c r="BX901" s="221">
        <v>2</v>
      </c>
      <c r="BY901" s="798">
        <v>2</v>
      </c>
      <c r="BZ901" s="798">
        <v>2</v>
      </c>
      <c r="CA901" s="221">
        <v>2</v>
      </c>
      <c r="CB901" s="221">
        <v>2</v>
      </c>
      <c r="CC901" s="221">
        <v>2</v>
      </c>
      <c r="CD901" s="337">
        <v>2</v>
      </c>
      <c r="CE901" s="221">
        <v>2</v>
      </c>
      <c r="CF901" s="221">
        <v>2</v>
      </c>
      <c r="CG901" s="221">
        <v>2</v>
      </c>
      <c r="CH901" s="221">
        <v>2</v>
      </c>
      <c r="CI901" s="221">
        <v>2</v>
      </c>
      <c r="CJ901" s="337">
        <v>2</v>
      </c>
      <c r="CK901" s="221">
        <v>2</v>
      </c>
      <c r="CL901" s="222">
        <f t="shared" si="423"/>
        <v>25</v>
      </c>
      <c r="CM901" s="237">
        <f t="shared" si="414"/>
        <v>0.96153846153846156</v>
      </c>
      <c r="CN901" s="222">
        <f t="shared" si="424"/>
        <v>1</v>
      </c>
      <c r="CO901" s="237">
        <f t="shared" si="416"/>
        <v>3.8461538461538464E-2</v>
      </c>
      <c r="CP901" s="222">
        <f t="shared" si="425"/>
        <v>0</v>
      </c>
      <c r="CQ901" s="237">
        <f t="shared" si="418"/>
        <v>0</v>
      </c>
      <c r="CR901" s="222">
        <f t="shared" si="426"/>
        <v>0</v>
      </c>
      <c r="CS901" s="237">
        <f t="shared" si="420"/>
        <v>0</v>
      </c>
      <c r="CT901" s="223">
        <f t="shared" si="421"/>
        <v>1.9615384615384615</v>
      </c>
      <c r="CU901" s="223" t="str">
        <f t="shared" si="422"/>
        <v>Đạt mục tiêu</v>
      </c>
      <c r="CV901" s="5"/>
    </row>
    <row r="902" spans="1:100" s="1" customFormat="1" ht="50.5">
      <c r="A902" s="1036"/>
      <c r="B902" s="1024"/>
      <c r="C902" s="1033"/>
      <c r="D902" s="1024"/>
      <c r="E902" s="1033"/>
      <c r="F902" s="1024"/>
      <c r="G902" s="285" t="s">
        <v>1574</v>
      </c>
      <c r="H902" s="285"/>
      <c r="I902" s="594"/>
      <c r="J902" s="226" t="s">
        <v>817</v>
      </c>
      <c r="K902" s="493"/>
      <c r="L902" s="5" t="s">
        <v>32</v>
      </c>
      <c r="M902" s="212" t="s">
        <v>31</v>
      </c>
      <c r="N902" s="165" t="s">
        <v>8</v>
      </c>
      <c r="O902" s="221" t="s">
        <v>29</v>
      </c>
      <c r="P902" s="221" t="s">
        <v>24</v>
      </c>
      <c r="Q902" s="5"/>
      <c r="R902" s="5"/>
      <c r="S902" s="5"/>
      <c r="T902" s="5"/>
      <c r="U902" s="6"/>
      <c r="V902" s="5"/>
      <c r="W902" s="5"/>
      <c r="X902" s="5"/>
      <c r="Y902" s="5"/>
      <c r="Z902" s="5" t="s">
        <v>24</v>
      </c>
      <c r="AA902" s="5"/>
      <c r="AB902" s="80">
        <f t="shared" si="412"/>
        <v>1</v>
      </c>
      <c r="AC902" s="642"/>
      <c r="AD902" s="7"/>
      <c r="AE902" s="7"/>
      <c r="AF902" s="7"/>
      <c r="AG902" s="7"/>
      <c r="AH902" s="7"/>
      <c r="AI902" s="7"/>
      <c r="AJ902" s="7"/>
      <c r="AK902" s="7"/>
      <c r="AL902" s="7"/>
      <c r="AM902" s="7"/>
      <c r="AN902" s="7"/>
      <c r="AO902" s="7"/>
      <c r="AP902" s="7"/>
      <c r="AQ902" s="7"/>
      <c r="AR902" s="7"/>
      <c r="AS902" s="7"/>
      <c r="AT902" s="7"/>
      <c r="AU902" s="7"/>
      <c r="AV902" s="55"/>
      <c r="AW902" s="7"/>
      <c r="AX902" s="7"/>
      <c r="AY902" s="7"/>
      <c r="AZ902" s="7"/>
      <c r="BA902" s="7"/>
      <c r="BB902" s="7"/>
      <c r="BC902" s="7"/>
      <c r="BD902" s="7"/>
      <c r="BE902" s="7"/>
      <c r="BF902" s="7"/>
      <c r="BG902" s="7"/>
      <c r="BH902" s="7"/>
      <c r="BI902" s="7" t="s">
        <v>1183</v>
      </c>
      <c r="BJ902" s="7"/>
      <c r="BK902" s="7"/>
      <c r="BL902" s="781">
        <v>2</v>
      </c>
      <c r="BM902" s="221">
        <v>2</v>
      </c>
      <c r="BN902" s="221">
        <v>2</v>
      </c>
      <c r="BO902" s="221">
        <v>2</v>
      </c>
      <c r="BP902" s="221">
        <v>2</v>
      </c>
      <c r="BQ902" s="221">
        <v>2</v>
      </c>
      <c r="BR902" s="798">
        <v>2</v>
      </c>
      <c r="BS902" s="226">
        <v>2</v>
      </c>
      <c r="BT902" s="221">
        <v>2</v>
      </c>
      <c r="BU902" s="221">
        <v>2</v>
      </c>
      <c r="BV902" s="221">
        <v>2</v>
      </c>
      <c r="BW902" s="798">
        <v>2</v>
      </c>
      <c r="BX902" s="221">
        <v>2</v>
      </c>
      <c r="BY902" s="798">
        <v>2</v>
      </c>
      <c r="BZ902" s="798">
        <v>1</v>
      </c>
      <c r="CA902" s="221">
        <v>2</v>
      </c>
      <c r="CB902" s="221">
        <v>2</v>
      </c>
      <c r="CC902" s="221">
        <v>2</v>
      </c>
      <c r="CD902" s="337">
        <v>2</v>
      </c>
      <c r="CE902" s="221">
        <v>2</v>
      </c>
      <c r="CF902" s="221">
        <v>2</v>
      </c>
      <c r="CG902" s="221">
        <v>2</v>
      </c>
      <c r="CH902" s="221">
        <v>2</v>
      </c>
      <c r="CI902" s="221">
        <v>2</v>
      </c>
      <c r="CJ902" s="337">
        <v>2</v>
      </c>
      <c r="CK902" s="221">
        <v>2</v>
      </c>
      <c r="CL902" s="222">
        <f t="shared" si="423"/>
        <v>25</v>
      </c>
      <c r="CM902" s="237">
        <f t="shared" si="414"/>
        <v>0.96153846153846156</v>
      </c>
      <c r="CN902" s="222">
        <f t="shared" si="424"/>
        <v>1</v>
      </c>
      <c r="CO902" s="237">
        <f t="shared" si="416"/>
        <v>3.8461538461538464E-2</v>
      </c>
      <c r="CP902" s="222">
        <f t="shared" si="425"/>
        <v>0</v>
      </c>
      <c r="CQ902" s="237">
        <f t="shared" si="418"/>
        <v>0</v>
      </c>
      <c r="CR902" s="222">
        <f t="shared" si="426"/>
        <v>0</v>
      </c>
      <c r="CS902" s="237">
        <f t="shared" si="420"/>
        <v>0</v>
      </c>
      <c r="CT902" s="223">
        <f t="shared" si="421"/>
        <v>1.9615384615384615</v>
      </c>
      <c r="CU902" s="223" t="str">
        <f t="shared" si="422"/>
        <v>Đạt mục tiêu</v>
      </c>
      <c r="CV902" s="5"/>
    </row>
    <row r="903" spans="1:100" s="1" customFormat="1" ht="84">
      <c r="A903" s="1036"/>
      <c r="B903" s="1024"/>
      <c r="C903" s="1033"/>
      <c r="D903" s="1024"/>
      <c r="E903" s="1033"/>
      <c r="F903" s="1024"/>
      <c r="G903" s="290" t="s">
        <v>1754</v>
      </c>
      <c r="H903" s="290"/>
      <c r="I903" s="442"/>
      <c r="J903" s="226"/>
      <c r="K903" s="511" t="s">
        <v>1755</v>
      </c>
      <c r="L903" s="5"/>
      <c r="M903" s="212" t="s">
        <v>31</v>
      </c>
      <c r="N903" s="165" t="s">
        <v>8</v>
      </c>
      <c r="O903" s="221"/>
      <c r="P903" s="221"/>
      <c r="Q903" s="5"/>
      <c r="R903" s="5"/>
      <c r="S903" s="5"/>
      <c r="T903" s="5"/>
      <c r="U903" s="6"/>
      <c r="V903" s="5"/>
      <c r="W903" s="5"/>
      <c r="X903" s="5"/>
      <c r="Y903" s="5"/>
      <c r="Z903" s="5" t="s">
        <v>24</v>
      </c>
      <c r="AA903" s="5"/>
      <c r="AB903" s="80">
        <f t="shared" si="412"/>
        <v>1</v>
      </c>
      <c r="AC903" s="642"/>
      <c r="AD903" s="7"/>
      <c r="AE903" s="7"/>
      <c r="AF903" s="7"/>
      <c r="AG903" s="7"/>
      <c r="AH903" s="7"/>
      <c r="AI903" s="7"/>
      <c r="AJ903" s="7"/>
      <c r="AK903" s="7"/>
      <c r="AL903" s="7"/>
      <c r="AM903" s="7"/>
      <c r="AN903" s="7"/>
      <c r="AO903" s="7"/>
      <c r="AP903" s="7"/>
      <c r="AQ903" s="7"/>
      <c r="AR903" s="7"/>
      <c r="AS903" s="7"/>
      <c r="AT903" s="7"/>
      <c r="AU903" s="7"/>
      <c r="AV903" s="55"/>
      <c r="AW903" s="7"/>
      <c r="AX903" s="7"/>
      <c r="AY903" s="7"/>
      <c r="AZ903" s="7"/>
      <c r="BA903" s="7"/>
      <c r="BB903" s="7"/>
      <c r="BC903" s="7"/>
      <c r="BD903" s="7"/>
      <c r="BE903" s="7"/>
      <c r="BF903" s="7"/>
      <c r="BG903" s="7"/>
      <c r="BH903" s="7"/>
      <c r="BI903" s="7"/>
      <c r="BJ903" s="7"/>
      <c r="BK903" s="7"/>
      <c r="BL903" s="781">
        <v>2</v>
      </c>
      <c r="BM903" s="221">
        <v>2</v>
      </c>
      <c r="BN903" s="221">
        <v>2</v>
      </c>
      <c r="BO903" s="221">
        <v>1</v>
      </c>
      <c r="BP903" s="221">
        <v>2</v>
      </c>
      <c r="BQ903" s="221">
        <v>2</v>
      </c>
      <c r="BR903" s="798">
        <v>2</v>
      </c>
      <c r="BS903" s="226">
        <v>2</v>
      </c>
      <c r="BT903" s="221">
        <v>2</v>
      </c>
      <c r="BU903" s="221">
        <v>2</v>
      </c>
      <c r="BV903" s="221">
        <v>2</v>
      </c>
      <c r="BW903" s="798">
        <v>2</v>
      </c>
      <c r="BX903" s="221">
        <v>2</v>
      </c>
      <c r="BY903" s="798">
        <v>2</v>
      </c>
      <c r="BZ903" s="798">
        <v>2</v>
      </c>
      <c r="CA903" s="221">
        <v>2</v>
      </c>
      <c r="CB903" s="221">
        <v>2</v>
      </c>
      <c r="CC903" s="221">
        <v>2</v>
      </c>
      <c r="CD903" s="337">
        <v>1</v>
      </c>
      <c r="CE903" s="221">
        <v>2</v>
      </c>
      <c r="CF903" s="221">
        <v>2</v>
      </c>
      <c r="CG903" s="221">
        <v>2</v>
      </c>
      <c r="CH903" s="221">
        <v>2</v>
      </c>
      <c r="CI903" s="221">
        <v>2</v>
      </c>
      <c r="CJ903" s="337">
        <v>2</v>
      </c>
      <c r="CK903" s="221">
        <v>2</v>
      </c>
      <c r="CL903" s="222">
        <f t="shared" si="423"/>
        <v>24</v>
      </c>
      <c r="CM903" s="237">
        <f t="shared" si="414"/>
        <v>0.92307692307692313</v>
      </c>
      <c r="CN903" s="222">
        <f t="shared" si="424"/>
        <v>2</v>
      </c>
      <c r="CO903" s="237">
        <f t="shared" si="416"/>
        <v>7.6923076923076927E-2</v>
      </c>
      <c r="CP903" s="222">
        <f t="shared" si="425"/>
        <v>0</v>
      </c>
      <c r="CQ903" s="237">
        <f t="shared" si="418"/>
        <v>0</v>
      </c>
      <c r="CR903" s="222">
        <f t="shared" si="426"/>
        <v>0</v>
      </c>
      <c r="CS903" s="237">
        <f t="shared" si="420"/>
        <v>0</v>
      </c>
      <c r="CT903" s="223">
        <f t="shared" si="421"/>
        <v>1.9230769230769231</v>
      </c>
      <c r="CU903" s="223" t="str">
        <f t="shared" si="422"/>
        <v>Đạt mục tiêu</v>
      </c>
      <c r="CV903" s="5"/>
    </row>
    <row r="904" spans="1:100" ht="62">
      <c r="A904" s="1036"/>
      <c r="B904" s="1024"/>
      <c r="C904" s="1033"/>
      <c r="D904" s="1024"/>
      <c r="E904" s="1033"/>
      <c r="F904" s="1024"/>
      <c r="G904" s="289" t="s">
        <v>1759</v>
      </c>
      <c r="H904" s="289"/>
      <c r="I904" s="442"/>
      <c r="J904" s="44"/>
      <c r="K904" s="508"/>
      <c r="L904" s="5" t="s">
        <v>32</v>
      </c>
      <c r="M904" s="212" t="s">
        <v>31</v>
      </c>
      <c r="N904" s="165" t="s">
        <v>8</v>
      </c>
      <c r="O904" s="221" t="s">
        <v>29</v>
      </c>
      <c r="P904" s="221" t="s">
        <v>24</v>
      </c>
      <c r="Q904" s="5"/>
      <c r="R904" s="5"/>
      <c r="S904" s="5"/>
      <c r="T904" s="5"/>
      <c r="U904" s="6"/>
      <c r="V904" s="5"/>
      <c r="W904" s="5"/>
      <c r="X904" s="5"/>
      <c r="Y904" s="221" t="s">
        <v>24</v>
      </c>
      <c r="Z904" s="5"/>
      <c r="AA904" s="5"/>
      <c r="AB904" s="80">
        <f t="shared" si="412"/>
        <v>1</v>
      </c>
      <c r="AC904" s="642"/>
      <c r="AD904" s="7"/>
      <c r="AE904" s="7"/>
      <c r="AF904" s="7"/>
      <c r="AG904" s="7"/>
      <c r="AH904" s="7"/>
      <c r="AI904" s="7"/>
      <c r="AJ904" s="7"/>
      <c r="AK904" s="7"/>
      <c r="AL904" s="7"/>
      <c r="AM904" s="7"/>
      <c r="AN904" s="7"/>
      <c r="AO904" s="7"/>
      <c r="AP904" s="7"/>
      <c r="AQ904" s="7"/>
      <c r="AR904" s="7"/>
      <c r="AS904" s="7"/>
      <c r="AT904" s="7"/>
      <c r="AU904" s="7"/>
      <c r="AV904" s="55"/>
      <c r="AW904" s="7"/>
      <c r="AX904" s="7"/>
      <c r="AY904" s="7"/>
      <c r="AZ904" s="7"/>
      <c r="BA904" s="7"/>
      <c r="BB904" s="7"/>
      <c r="BC904" s="7"/>
      <c r="BD904" s="7"/>
      <c r="BE904" s="55"/>
      <c r="BF904" s="55" t="s">
        <v>1183</v>
      </c>
      <c r="BG904" s="55"/>
      <c r="BH904" s="7"/>
      <c r="BI904" s="7"/>
      <c r="BJ904" s="7"/>
      <c r="BK904" s="7"/>
      <c r="BL904" s="781">
        <v>2</v>
      </c>
      <c r="BM904" s="221">
        <v>2</v>
      </c>
      <c r="BN904" s="221">
        <v>2</v>
      </c>
      <c r="BO904" s="221">
        <v>2</v>
      </c>
      <c r="BP904" s="221">
        <v>2</v>
      </c>
      <c r="BQ904" s="221">
        <v>2</v>
      </c>
      <c r="BR904" s="798">
        <v>2</v>
      </c>
      <c r="BS904" s="226">
        <v>2</v>
      </c>
      <c r="BT904" s="221">
        <v>2</v>
      </c>
      <c r="BU904" s="221">
        <v>2</v>
      </c>
      <c r="BV904" s="221">
        <v>2</v>
      </c>
      <c r="BW904" s="798">
        <v>2</v>
      </c>
      <c r="BX904" s="221">
        <v>2</v>
      </c>
      <c r="BY904" s="798">
        <v>2</v>
      </c>
      <c r="BZ904" s="798">
        <v>2</v>
      </c>
      <c r="CA904" s="221">
        <v>2</v>
      </c>
      <c r="CB904" s="221">
        <v>2</v>
      </c>
      <c r="CC904" s="221">
        <v>2</v>
      </c>
      <c r="CD904" s="337">
        <v>2</v>
      </c>
      <c r="CE904" s="221">
        <v>2</v>
      </c>
      <c r="CF904" s="221">
        <v>2</v>
      </c>
      <c r="CG904" s="221">
        <v>2</v>
      </c>
      <c r="CH904" s="221">
        <v>2</v>
      </c>
      <c r="CI904" s="221">
        <v>2</v>
      </c>
      <c r="CJ904" s="337">
        <v>2</v>
      </c>
      <c r="CK904" s="221">
        <v>2</v>
      </c>
      <c r="CL904" s="222">
        <f t="shared" si="423"/>
        <v>26</v>
      </c>
      <c r="CM904" s="237">
        <f t="shared" si="414"/>
        <v>1</v>
      </c>
      <c r="CN904" s="222">
        <f t="shared" si="424"/>
        <v>0</v>
      </c>
      <c r="CO904" s="237">
        <f t="shared" si="416"/>
        <v>0</v>
      </c>
      <c r="CP904" s="222">
        <f t="shared" si="425"/>
        <v>0</v>
      </c>
      <c r="CQ904" s="237">
        <f t="shared" si="418"/>
        <v>0</v>
      </c>
      <c r="CR904" s="222">
        <f t="shared" si="426"/>
        <v>0</v>
      </c>
      <c r="CS904" s="237">
        <f t="shared" si="420"/>
        <v>0</v>
      </c>
      <c r="CT904" s="223">
        <f t="shared" si="421"/>
        <v>2</v>
      </c>
      <c r="CU904" s="223" t="str">
        <f t="shared" si="422"/>
        <v>Đạt mục tiêu</v>
      </c>
      <c r="CV904" s="221"/>
    </row>
    <row r="905" spans="1:100" s="1" customFormat="1" ht="62">
      <c r="A905" s="1036"/>
      <c r="B905" s="1024"/>
      <c r="C905" s="1033"/>
      <c r="D905" s="1024"/>
      <c r="E905" s="1033"/>
      <c r="F905" s="1024"/>
      <c r="G905" s="34" t="s">
        <v>2825</v>
      </c>
      <c r="H905" s="34"/>
      <c r="I905" s="442"/>
      <c r="J905" s="16"/>
      <c r="K905" s="514"/>
      <c r="L905" s="5" t="s">
        <v>32</v>
      </c>
      <c r="M905" s="212" t="s">
        <v>31</v>
      </c>
      <c r="N905" s="165" t="s">
        <v>8</v>
      </c>
      <c r="O905" s="221" t="s">
        <v>29</v>
      </c>
      <c r="P905" s="221" t="s">
        <v>24</v>
      </c>
      <c r="Q905" s="5"/>
      <c r="R905" s="5"/>
      <c r="S905" s="5"/>
      <c r="T905" s="5"/>
      <c r="U905" s="6"/>
      <c r="V905" s="5"/>
      <c r="W905" s="5"/>
      <c r="X905" s="5"/>
      <c r="Y905" s="5"/>
      <c r="Z905" s="5"/>
      <c r="AA905" s="5" t="s">
        <v>24</v>
      </c>
      <c r="AB905" s="80">
        <f t="shared" si="412"/>
        <v>1</v>
      </c>
      <c r="AC905" s="642"/>
      <c r="AD905" s="7"/>
      <c r="AE905" s="7"/>
      <c r="AF905" s="7"/>
      <c r="AG905" s="7"/>
      <c r="AH905" s="7"/>
      <c r="AI905" s="7"/>
      <c r="AJ905" s="7"/>
      <c r="AK905" s="7"/>
      <c r="AL905" s="7"/>
      <c r="AM905" s="7"/>
      <c r="AN905" s="7"/>
      <c r="AO905" s="7"/>
      <c r="AP905" s="7"/>
      <c r="AQ905" s="7"/>
      <c r="AR905" s="7"/>
      <c r="AS905" s="7"/>
      <c r="AT905" s="7"/>
      <c r="AU905" s="7"/>
      <c r="AV905" s="55"/>
      <c r="AW905" s="7"/>
      <c r="AX905" s="7"/>
      <c r="AY905" s="7"/>
      <c r="AZ905" s="7"/>
      <c r="BA905" s="7"/>
      <c r="BB905" s="7"/>
      <c r="BC905" s="7"/>
      <c r="BD905" s="7"/>
      <c r="BE905" s="7"/>
      <c r="BF905" s="7"/>
      <c r="BG905" s="7"/>
      <c r="BH905" s="7"/>
      <c r="BI905" s="7"/>
      <c r="BJ905" s="7"/>
      <c r="BK905" s="7" t="s">
        <v>1404</v>
      </c>
      <c r="BL905" s="781">
        <v>2</v>
      </c>
      <c r="BM905" s="221">
        <v>2</v>
      </c>
      <c r="BN905" s="221">
        <v>2</v>
      </c>
      <c r="BO905" s="221">
        <v>2</v>
      </c>
      <c r="BP905" s="221">
        <v>2</v>
      </c>
      <c r="BQ905" s="221">
        <v>2</v>
      </c>
      <c r="BR905" s="798">
        <v>2</v>
      </c>
      <c r="BS905" s="226">
        <v>2</v>
      </c>
      <c r="BT905" s="221">
        <v>2</v>
      </c>
      <c r="BU905" s="221">
        <v>2</v>
      </c>
      <c r="BV905" s="221">
        <v>2</v>
      </c>
      <c r="BW905" s="798">
        <v>2</v>
      </c>
      <c r="BX905" s="221">
        <v>2</v>
      </c>
      <c r="BY905" s="798">
        <v>2</v>
      </c>
      <c r="BZ905" s="798">
        <v>2</v>
      </c>
      <c r="CA905" s="221">
        <v>2</v>
      </c>
      <c r="CB905" s="221">
        <v>2</v>
      </c>
      <c r="CC905" s="221">
        <v>2</v>
      </c>
      <c r="CD905" s="337">
        <v>2</v>
      </c>
      <c r="CE905" s="221">
        <v>2</v>
      </c>
      <c r="CF905" s="221">
        <v>2</v>
      </c>
      <c r="CG905" s="221">
        <v>2</v>
      </c>
      <c r="CH905" s="221">
        <v>2</v>
      </c>
      <c r="CI905" s="221">
        <v>2</v>
      </c>
      <c r="CJ905" s="337">
        <v>2</v>
      </c>
      <c r="CK905" s="221">
        <v>2</v>
      </c>
      <c r="CL905" s="222">
        <f t="shared" si="423"/>
        <v>26</v>
      </c>
      <c r="CM905" s="237">
        <f t="shared" si="414"/>
        <v>1</v>
      </c>
      <c r="CN905" s="222">
        <f t="shared" si="424"/>
        <v>0</v>
      </c>
      <c r="CO905" s="237">
        <f t="shared" si="416"/>
        <v>0</v>
      </c>
      <c r="CP905" s="222">
        <f t="shared" si="425"/>
        <v>0</v>
      </c>
      <c r="CQ905" s="237">
        <f t="shared" si="418"/>
        <v>0</v>
      </c>
      <c r="CR905" s="222">
        <f t="shared" si="426"/>
        <v>0</v>
      </c>
      <c r="CS905" s="237">
        <f t="shared" si="420"/>
        <v>0</v>
      </c>
      <c r="CT905" s="223">
        <f t="shared" si="421"/>
        <v>2</v>
      </c>
      <c r="CU905" s="223" t="str">
        <f t="shared" si="422"/>
        <v>Đạt mục tiêu</v>
      </c>
      <c r="CV905" s="5"/>
    </row>
    <row r="906" spans="1:100" s="43" customFormat="1" ht="50.5">
      <c r="A906" s="1036">
        <v>250</v>
      </c>
      <c r="B906" s="1044" t="s">
        <v>2899</v>
      </c>
      <c r="C906" s="1033" t="s">
        <v>28</v>
      </c>
      <c r="D906" s="1199"/>
      <c r="E906" s="1059" t="s">
        <v>26</v>
      </c>
      <c r="F906" s="1044"/>
      <c r="G906" s="34" t="s">
        <v>1486</v>
      </c>
      <c r="H906" s="34"/>
      <c r="I906" s="442"/>
      <c r="J906" s="16"/>
      <c r="K906" s="514"/>
      <c r="L906" s="5" t="s">
        <v>32</v>
      </c>
      <c r="M906" s="212" t="s">
        <v>31</v>
      </c>
      <c r="N906" s="165" t="s">
        <v>8</v>
      </c>
      <c r="O906" s="44" t="s">
        <v>25</v>
      </c>
      <c r="P906" s="44" t="s">
        <v>24</v>
      </c>
      <c r="Q906" s="41"/>
      <c r="R906" s="41"/>
      <c r="S906" s="41"/>
      <c r="T906" s="41" t="s">
        <v>24</v>
      </c>
      <c r="U906" s="6"/>
      <c r="V906" s="41"/>
      <c r="W906" s="41"/>
      <c r="X906" s="41"/>
      <c r="Y906" s="41"/>
      <c r="Z906" s="41"/>
      <c r="AA906" s="41"/>
      <c r="AB906" s="80">
        <f t="shared" si="412"/>
        <v>1</v>
      </c>
      <c r="AC906" s="663"/>
      <c r="AD906" s="42"/>
      <c r="AE906" s="42"/>
      <c r="AF906" s="42"/>
      <c r="AG906" s="42"/>
      <c r="AH906" s="42"/>
      <c r="AI906" s="42"/>
      <c r="AJ906" s="42"/>
      <c r="AK906" s="42"/>
      <c r="AL906" s="42"/>
      <c r="AM906" s="42"/>
      <c r="AN906" s="42"/>
      <c r="AO906" s="42"/>
      <c r="AP906" s="60"/>
      <c r="AQ906" s="60"/>
      <c r="AR906" s="60" t="s">
        <v>1183</v>
      </c>
      <c r="AS906" s="42"/>
      <c r="AT906" s="42"/>
      <c r="AU906" s="42"/>
      <c r="AV906" s="60"/>
      <c r="AW906" s="42"/>
      <c r="AX906" s="42"/>
      <c r="AY906" s="42"/>
      <c r="AZ906" s="42"/>
      <c r="BA906" s="42"/>
      <c r="BB906" s="42"/>
      <c r="BC906" s="42"/>
      <c r="BD906" s="42"/>
      <c r="BE906" s="42"/>
      <c r="BF906" s="42"/>
      <c r="BG906" s="42"/>
      <c r="BH906" s="42"/>
      <c r="BI906" s="42"/>
      <c r="BJ906" s="42"/>
      <c r="BK906" s="42"/>
      <c r="BL906" s="781">
        <v>2</v>
      </c>
      <c r="BM906" s="221">
        <v>2</v>
      </c>
      <c r="BN906" s="221">
        <v>2</v>
      </c>
      <c r="BO906" s="221">
        <v>2</v>
      </c>
      <c r="BP906" s="221">
        <v>1</v>
      </c>
      <c r="BQ906" s="221">
        <v>2</v>
      </c>
      <c r="BR906" s="798">
        <v>2</v>
      </c>
      <c r="BS906" s="226">
        <v>2</v>
      </c>
      <c r="BT906" s="221">
        <v>2</v>
      </c>
      <c r="BU906" s="221">
        <v>2</v>
      </c>
      <c r="BV906" s="221">
        <v>2</v>
      </c>
      <c r="BW906" s="798">
        <v>2</v>
      </c>
      <c r="BX906" s="221">
        <v>2</v>
      </c>
      <c r="BY906" s="798">
        <v>2</v>
      </c>
      <c r="BZ906" s="798">
        <v>2</v>
      </c>
      <c r="CA906" s="221">
        <v>2</v>
      </c>
      <c r="CB906" s="221">
        <v>2</v>
      </c>
      <c r="CC906" s="221">
        <v>2</v>
      </c>
      <c r="CD906" s="337">
        <v>2</v>
      </c>
      <c r="CE906" s="221">
        <v>2</v>
      </c>
      <c r="CF906" s="221">
        <v>2</v>
      </c>
      <c r="CG906" s="221">
        <v>2</v>
      </c>
      <c r="CH906" s="221">
        <v>2</v>
      </c>
      <c r="CI906" s="221">
        <v>2</v>
      </c>
      <c r="CJ906" s="337">
        <v>2</v>
      </c>
      <c r="CK906" s="221">
        <v>2</v>
      </c>
      <c r="CL906" s="222">
        <f t="shared" si="423"/>
        <v>25</v>
      </c>
      <c r="CM906" s="237">
        <f t="shared" si="414"/>
        <v>0.96153846153846156</v>
      </c>
      <c r="CN906" s="222">
        <f t="shared" si="424"/>
        <v>1</v>
      </c>
      <c r="CO906" s="237">
        <f t="shared" si="416"/>
        <v>3.8461538461538464E-2</v>
      </c>
      <c r="CP906" s="222">
        <f t="shared" si="425"/>
        <v>0</v>
      </c>
      <c r="CQ906" s="237">
        <f t="shared" si="418"/>
        <v>0</v>
      </c>
      <c r="CR906" s="222">
        <f t="shared" si="426"/>
        <v>0</v>
      </c>
      <c r="CS906" s="237">
        <f t="shared" si="420"/>
        <v>0</v>
      </c>
      <c r="CT906" s="223">
        <f t="shared" si="421"/>
        <v>1.9615384615384615</v>
      </c>
      <c r="CU906" s="223" t="str">
        <f t="shared" si="422"/>
        <v>Đạt mục tiêu</v>
      </c>
      <c r="CV906" s="41"/>
    </row>
    <row r="907" spans="1:100" s="43" customFormat="1" ht="72">
      <c r="A907" s="1036"/>
      <c r="B907" s="1044"/>
      <c r="C907" s="1033"/>
      <c r="D907" s="1024"/>
      <c r="E907" s="1059"/>
      <c r="F907" s="1044"/>
      <c r="G907" s="289" t="s">
        <v>2693</v>
      </c>
      <c r="H907" s="564"/>
      <c r="I907" s="533"/>
      <c r="J907" s="16"/>
      <c r="K907" s="489" t="s">
        <v>1758</v>
      </c>
      <c r="L907" s="5"/>
      <c r="M907" s="212" t="s">
        <v>31</v>
      </c>
      <c r="N907" s="165" t="s">
        <v>8</v>
      </c>
      <c r="O907" s="44"/>
      <c r="P907" s="44"/>
      <c r="Q907" s="41"/>
      <c r="R907" s="41"/>
      <c r="S907" s="41" t="s">
        <v>24</v>
      </c>
      <c r="T907" s="41"/>
      <c r="U907" s="6"/>
      <c r="V907" s="41"/>
      <c r="W907" s="41"/>
      <c r="X907" s="41"/>
      <c r="Y907" s="41"/>
      <c r="Z907" s="41"/>
      <c r="AA907" s="41"/>
      <c r="AB907" s="80">
        <f t="shared" si="412"/>
        <v>1</v>
      </c>
      <c r="AC907" s="663"/>
      <c r="AD907" s="42"/>
      <c r="AE907" s="42"/>
      <c r="AF907" s="42"/>
      <c r="AG907" s="42"/>
      <c r="AH907" s="42"/>
      <c r="AI907" s="42"/>
      <c r="AJ907" s="42"/>
      <c r="AK907" s="42"/>
      <c r="AL907" s="42" t="s">
        <v>1318</v>
      </c>
      <c r="AM907" s="42"/>
      <c r="AN907" s="42"/>
      <c r="AO907" s="42"/>
      <c r="AP907" s="42"/>
      <c r="AQ907" s="42"/>
      <c r="AR907" s="42"/>
      <c r="AS907" s="42"/>
      <c r="AT907" s="42"/>
      <c r="AU907" s="42"/>
      <c r="AV907" s="60"/>
      <c r="AW907" s="42"/>
      <c r="AX907" s="42"/>
      <c r="AY907" s="42"/>
      <c r="AZ907" s="42"/>
      <c r="BA907" s="42"/>
      <c r="BB907" s="42"/>
      <c r="BC907" s="42"/>
      <c r="BD907" s="42"/>
      <c r="BE907" s="42"/>
      <c r="BF907" s="42"/>
      <c r="BG907" s="42"/>
      <c r="BH907" s="42"/>
      <c r="BI907" s="42"/>
      <c r="BJ907" s="42"/>
      <c r="BK907" s="42"/>
      <c r="BL907" s="781">
        <v>2</v>
      </c>
      <c r="BM907" s="221">
        <v>2</v>
      </c>
      <c r="BN907" s="221">
        <v>2</v>
      </c>
      <c r="BO907" s="221">
        <v>2</v>
      </c>
      <c r="BP907" s="221">
        <v>2</v>
      </c>
      <c r="BQ907" s="221">
        <v>2</v>
      </c>
      <c r="BR907" s="798">
        <v>2</v>
      </c>
      <c r="BS907" s="226">
        <v>2</v>
      </c>
      <c r="BT907" s="221">
        <v>2</v>
      </c>
      <c r="BU907" s="221">
        <v>2</v>
      </c>
      <c r="BV907" s="221">
        <v>2</v>
      </c>
      <c r="BW907" s="798">
        <v>2</v>
      </c>
      <c r="BX907" s="221">
        <v>1</v>
      </c>
      <c r="BY907" s="798">
        <v>2</v>
      </c>
      <c r="BZ907" s="798">
        <v>2</v>
      </c>
      <c r="CA907" s="221">
        <v>2</v>
      </c>
      <c r="CB907" s="221">
        <v>2</v>
      </c>
      <c r="CC907" s="221">
        <v>2</v>
      </c>
      <c r="CD907" s="337">
        <v>2</v>
      </c>
      <c r="CE907" s="221">
        <v>2</v>
      </c>
      <c r="CF907" s="221">
        <v>2</v>
      </c>
      <c r="CG907" s="221">
        <v>2</v>
      </c>
      <c r="CH907" s="221">
        <v>1</v>
      </c>
      <c r="CI907" s="221">
        <v>2</v>
      </c>
      <c r="CJ907" s="337">
        <v>2</v>
      </c>
      <c r="CK907" s="221">
        <v>2</v>
      </c>
      <c r="CL907" s="222">
        <f t="shared" si="423"/>
        <v>24</v>
      </c>
      <c r="CM907" s="237">
        <f t="shared" si="414"/>
        <v>0.92307692307692313</v>
      </c>
      <c r="CN907" s="222">
        <f t="shared" si="424"/>
        <v>2</v>
      </c>
      <c r="CO907" s="237">
        <f t="shared" si="416"/>
        <v>7.6923076923076927E-2</v>
      </c>
      <c r="CP907" s="222">
        <f t="shared" si="425"/>
        <v>0</v>
      </c>
      <c r="CQ907" s="237">
        <f t="shared" si="418"/>
        <v>0</v>
      </c>
      <c r="CR907" s="222">
        <f t="shared" si="426"/>
        <v>0</v>
      </c>
      <c r="CS907" s="237">
        <f t="shared" si="420"/>
        <v>0</v>
      </c>
      <c r="CT907" s="223">
        <f t="shared" si="421"/>
        <v>1.9230769230769231</v>
      </c>
      <c r="CU907" s="223" t="str">
        <f t="shared" si="422"/>
        <v>Đạt mục tiêu</v>
      </c>
      <c r="CV907" s="41"/>
    </row>
    <row r="908" spans="1:100" s="43" customFormat="1" ht="50.5">
      <c r="A908" s="1036"/>
      <c r="B908" s="1024"/>
      <c r="C908" s="1033"/>
      <c r="D908" s="1024"/>
      <c r="E908" s="1059"/>
      <c r="F908" s="1024"/>
      <c r="G908" s="289" t="s">
        <v>1783</v>
      </c>
      <c r="H908" s="289"/>
      <c r="I908" s="596"/>
      <c r="J908" s="16"/>
      <c r="K908" s="514"/>
      <c r="L908" s="5" t="s">
        <v>32</v>
      </c>
      <c r="M908" s="212" t="s">
        <v>31</v>
      </c>
      <c r="N908" s="165" t="s">
        <v>8</v>
      </c>
      <c r="O908" s="44"/>
      <c r="P908" s="44"/>
      <c r="Q908" s="41" t="s">
        <v>24</v>
      </c>
      <c r="R908" s="41"/>
      <c r="S908" s="41"/>
      <c r="T908" s="41"/>
      <c r="U908" s="6"/>
      <c r="V908" s="41"/>
      <c r="W908" s="41"/>
      <c r="X908" s="41"/>
      <c r="Y908" s="41"/>
      <c r="Z908" s="41"/>
      <c r="AA908" s="41"/>
      <c r="AB908" s="80">
        <f t="shared" si="412"/>
        <v>1</v>
      </c>
      <c r="AC908" s="664" t="s">
        <v>1318</v>
      </c>
      <c r="AD908" s="41"/>
      <c r="AE908" s="41"/>
      <c r="AF908" s="41"/>
      <c r="AG908" s="42"/>
      <c r="AH908" s="42"/>
      <c r="AI908" s="42"/>
      <c r="AJ908" s="42"/>
      <c r="AK908" s="42"/>
      <c r="AL908" s="42"/>
      <c r="AM908" s="42"/>
      <c r="AN908" s="42"/>
      <c r="AO908" s="42"/>
      <c r="AP908" s="42"/>
      <c r="AQ908" s="42"/>
      <c r="AR908" s="42"/>
      <c r="AS908" s="42"/>
      <c r="AT908" s="42"/>
      <c r="AU908" s="42"/>
      <c r="AV908" s="60"/>
      <c r="AW908" s="42"/>
      <c r="AX908" s="42"/>
      <c r="AY908" s="42"/>
      <c r="AZ908" s="42"/>
      <c r="BA908" s="42"/>
      <c r="BB908" s="42"/>
      <c r="BC908" s="42"/>
      <c r="BD908" s="42"/>
      <c r="BE908" s="42"/>
      <c r="BF908" s="42"/>
      <c r="BG908" s="42"/>
      <c r="BH908" s="42"/>
      <c r="BI908" s="42"/>
      <c r="BJ908" s="42"/>
      <c r="BK908" s="42"/>
      <c r="BL908" s="781">
        <v>2</v>
      </c>
      <c r="BM908" s="221">
        <v>2</v>
      </c>
      <c r="BN908" s="221">
        <v>2</v>
      </c>
      <c r="BO908" s="221">
        <v>2</v>
      </c>
      <c r="BP908" s="221">
        <v>2</v>
      </c>
      <c r="BQ908" s="221">
        <v>1</v>
      </c>
      <c r="BR908" s="798">
        <v>2</v>
      </c>
      <c r="BS908" s="226">
        <v>2</v>
      </c>
      <c r="BT908" s="221">
        <v>2</v>
      </c>
      <c r="BU908" s="221">
        <v>2</v>
      </c>
      <c r="BV908" s="221">
        <v>2</v>
      </c>
      <c r="BW908" s="798">
        <v>2</v>
      </c>
      <c r="BX908" s="221">
        <v>2</v>
      </c>
      <c r="BY908" s="798">
        <v>2</v>
      </c>
      <c r="BZ908" s="798">
        <v>2</v>
      </c>
      <c r="CA908" s="221">
        <v>2</v>
      </c>
      <c r="CB908" s="221">
        <v>2</v>
      </c>
      <c r="CC908" s="221">
        <v>2</v>
      </c>
      <c r="CD908" s="337">
        <v>2</v>
      </c>
      <c r="CE908" s="221">
        <v>2</v>
      </c>
      <c r="CF908" s="221">
        <v>2</v>
      </c>
      <c r="CG908" s="221">
        <v>2</v>
      </c>
      <c r="CH908" s="221">
        <v>2</v>
      </c>
      <c r="CI908" s="221">
        <v>2</v>
      </c>
      <c r="CJ908" s="337">
        <v>2</v>
      </c>
      <c r="CK908" s="221">
        <v>2</v>
      </c>
      <c r="CL908" s="222">
        <f t="shared" si="423"/>
        <v>25</v>
      </c>
      <c r="CM908" s="237">
        <f t="shared" si="414"/>
        <v>0.96153846153846156</v>
      </c>
      <c r="CN908" s="222">
        <f t="shared" si="424"/>
        <v>1</v>
      </c>
      <c r="CO908" s="237">
        <f t="shared" si="416"/>
        <v>3.8461538461538464E-2</v>
      </c>
      <c r="CP908" s="222">
        <f t="shared" si="425"/>
        <v>0</v>
      </c>
      <c r="CQ908" s="237">
        <f t="shared" si="418"/>
        <v>0</v>
      </c>
      <c r="CR908" s="222">
        <f t="shared" si="426"/>
        <v>0</v>
      </c>
      <c r="CS908" s="237">
        <f t="shared" si="420"/>
        <v>0</v>
      </c>
      <c r="CT908" s="223">
        <f t="shared" si="421"/>
        <v>1.9615384615384615</v>
      </c>
      <c r="CU908" s="223" t="str">
        <f t="shared" si="422"/>
        <v>Đạt mục tiêu</v>
      </c>
      <c r="CV908" s="41"/>
    </row>
    <row r="909" spans="1:100" s="43" customFormat="1" ht="84">
      <c r="A909" s="1036"/>
      <c r="B909" s="1024"/>
      <c r="C909" s="1033"/>
      <c r="D909" s="1024"/>
      <c r="E909" s="1059"/>
      <c r="F909" s="1024"/>
      <c r="G909" s="289" t="s">
        <v>1710</v>
      </c>
      <c r="H909" s="289"/>
      <c r="I909" s="596"/>
      <c r="J909" s="16"/>
      <c r="K909" s="489" t="s">
        <v>1711</v>
      </c>
      <c r="L909" s="5"/>
      <c r="M909" s="212" t="s">
        <v>31</v>
      </c>
      <c r="N909" s="165" t="s">
        <v>8</v>
      </c>
      <c r="O909" s="44"/>
      <c r="P909" s="44"/>
      <c r="Q909" s="41" t="s">
        <v>24</v>
      </c>
      <c r="R909" s="41"/>
      <c r="S909" s="41"/>
      <c r="T909" s="41"/>
      <c r="U909" s="6"/>
      <c r="V909" s="41"/>
      <c r="W909" s="41"/>
      <c r="X909" s="41"/>
      <c r="Y909" s="41"/>
      <c r="Z909" s="41"/>
      <c r="AA909" s="41"/>
      <c r="AB909" s="80">
        <f t="shared" si="412"/>
        <v>1</v>
      </c>
      <c r="AC909" s="664"/>
      <c r="AD909" s="41"/>
      <c r="AE909" s="41" t="s">
        <v>1318</v>
      </c>
      <c r="AF909" s="41"/>
      <c r="AG909" s="42"/>
      <c r="AH909" s="42"/>
      <c r="AI909" s="42"/>
      <c r="AJ909" s="42"/>
      <c r="AK909" s="42"/>
      <c r="AL909" s="42"/>
      <c r="AM909" s="42"/>
      <c r="AN909" s="42"/>
      <c r="AO909" s="42"/>
      <c r="AP909" s="42"/>
      <c r="AQ909" s="42"/>
      <c r="AR909" s="42"/>
      <c r="AS909" s="42"/>
      <c r="AT909" s="42"/>
      <c r="AU909" s="42"/>
      <c r="AV909" s="60"/>
      <c r="AW909" s="42"/>
      <c r="AX909" s="42"/>
      <c r="AY909" s="42"/>
      <c r="AZ909" s="42"/>
      <c r="BA909" s="42"/>
      <c r="BB909" s="42"/>
      <c r="BC909" s="42"/>
      <c r="BD909" s="42"/>
      <c r="BE909" s="42"/>
      <c r="BF909" s="42"/>
      <c r="BG909" s="42"/>
      <c r="BH909" s="42"/>
      <c r="BI909" s="42"/>
      <c r="BJ909" s="42"/>
      <c r="BK909" s="42"/>
      <c r="BL909" s="781">
        <v>1</v>
      </c>
      <c r="BM909" s="221">
        <v>2</v>
      </c>
      <c r="BN909" s="221">
        <v>2</v>
      </c>
      <c r="BO909" s="221">
        <v>2</v>
      </c>
      <c r="BP909" s="221">
        <v>2</v>
      </c>
      <c r="BQ909" s="221">
        <v>2</v>
      </c>
      <c r="BR909" s="798">
        <v>2</v>
      </c>
      <c r="BS909" s="226">
        <v>2</v>
      </c>
      <c r="BT909" s="221">
        <v>2</v>
      </c>
      <c r="BU909" s="221">
        <v>2</v>
      </c>
      <c r="BV909" s="221">
        <v>2</v>
      </c>
      <c r="BW909" s="798">
        <v>2</v>
      </c>
      <c r="BX909" s="221">
        <v>1</v>
      </c>
      <c r="BY909" s="798">
        <v>2</v>
      </c>
      <c r="BZ909" s="798">
        <v>2</v>
      </c>
      <c r="CA909" s="221">
        <v>2</v>
      </c>
      <c r="CB909" s="221">
        <v>2</v>
      </c>
      <c r="CC909" s="221">
        <v>2</v>
      </c>
      <c r="CD909" s="337">
        <v>2</v>
      </c>
      <c r="CE909" s="221">
        <v>2</v>
      </c>
      <c r="CF909" s="221">
        <v>2</v>
      </c>
      <c r="CG909" s="221">
        <v>2</v>
      </c>
      <c r="CH909" s="221">
        <v>2</v>
      </c>
      <c r="CI909" s="221">
        <v>2</v>
      </c>
      <c r="CJ909" s="337">
        <v>2</v>
      </c>
      <c r="CK909" s="221">
        <v>2</v>
      </c>
      <c r="CL909" s="222">
        <f t="shared" si="423"/>
        <v>24</v>
      </c>
      <c r="CM909" s="237">
        <f t="shared" si="414"/>
        <v>0.92307692307692313</v>
      </c>
      <c r="CN909" s="222">
        <f t="shared" si="424"/>
        <v>2</v>
      </c>
      <c r="CO909" s="237">
        <f t="shared" si="416"/>
        <v>7.6923076923076927E-2</v>
      </c>
      <c r="CP909" s="222">
        <f t="shared" si="425"/>
        <v>0</v>
      </c>
      <c r="CQ909" s="237">
        <f t="shared" si="418"/>
        <v>0</v>
      </c>
      <c r="CR909" s="222">
        <f t="shared" si="426"/>
        <v>0</v>
      </c>
      <c r="CS909" s="237">
        <f t="shared" si="420"/>
        <v>0</v>
      </c>
      <c r="CT909" s="223">
        <f t="shared" si="421"/>
        <v>1.9230769230769231</v>
      </c>
      <c r="CU909" s="223" t="str">
        <f t="shared" si="422"/>
        <v>Đạt mục tiêu</v>
      </c>
      <c r="CV909" s="41"/>
    </row>
    <row r="910" spans="1:100" s="43" customFormat="1" ht="84">
      <c r="A910" s="1036"/>
      <c r="B910" s="1024"/>
      <c r="C910" s="1033"/>
      <c r="D910" s="1024"/>
      <c r="E910" s="1059"/>
      <c r="F910" s="1024"/>
      <c r="G910" s="378" t="s">
        <v>2309</v>
      </c>
      <c r="H910" s="378"/>
      <c r="I910" s="635"/>
      <c r="J910" s="16"/>
      <c r="K910" s="489" t="s">
        <v>1764</v>
      </c>
      <c r="L910" s="5" t="s">
        <v>32</v>
      </c>
      <c r="M910" s="212" t="s">
        <v>31</v>
      </c>
      <c r="N910" s="165" t="s">
        <v>8</v>
      </c>
      <c r="O910" s="44" t="s">
        <v>29</v>
      </c>
      <c r="P910" s="44" t="s">
        <v>24</v>
      </c>
      <c r="Q910" s="41"/>
      <c r="R910" s="41"/>
      <c r="S910" s="41"/>
      <c r="T910" s="41"/>
      <c r="U910" s="6" t="s">
        <v>24</v>
      </c>
      <c r="V910" s="41"/>
      <c r="W910" s="41"/>
      <c r="X910" s="41"/>
      <c r="Y910" s="41"/>
      <c r="Z910" s="41"/>
      <c r="AA910" s="41"/>
      <c r="AB910" s="80">
        <f t="shared" si="412"/>
        <v>1</v>
      </c>
      <c r="AC910" s="663"/>
      <c r="AD910" s="42"/>
      <c r="AE910" s="42"/>
      <c r="AF910" s="42"/>
      <c r="AG910" s="42"/>
      <c r="AH910" s="42"/>
      <c r="AI910" s="42"/>
      <c r="AJ910" s="42"/>
      <c r="AK910" s="42"/>
      <c r="AL910" s="42"/>
      <c r="AM910" s="42"/>
      <c r="AN910" s="42"/>
      <c r="AO910" s="42"/>
      <c r="AP910" s="42"/>
      <c r="AQ910" s="42"/>
      <c r="AR910" s="42"/>
      <c r="AS910" s="42" t="s">
        <v>1318</v>
      </c>
      <c r="AT910" s="42"/>
      <c r="AU910" s="42"/>
      <c r="AV910" s="60"/>
      <c r="AW910" s="42"/>
      <c r="AX910" s="42"/>
      <c r="AY910" s="42"/>
      <c r="AZ910" s="42"/>
      <c r="BA910" s="42"/>
      <c r="BB910" s="42"/>
      <c r="BC910" s="42"/>
      <c r="BD910" s="42"/>
      <c r="BE910" s="42"/>
      <c r="BF910" s="42"/>
      <c r="BG910" s="42"/>
      <c r="BH910" s="42"/>
      <c r="BI910" s="42"/>
      <c r="BJ910" s="42"/>
      <c r="BK910" s="42"/>
      <c r="BL910" s="781">
        <v>2</v>
      </c>
      <c r="BM910" s="221">
        <v>2</v>
      </c>
      <c r="BN910" s="221">
        <v>2</v>
      </c>
      <c r="BO910" s="221">
        <v>1</v>
      </c>
      <c r="BP910" s="221">
        <v>2</v>
      </c>
      <c r="BQ910" s="221">
        <v>2</v>
      </c>
      <c r="BR910" s="798">
        <v>2</v>
      </c>
      <c r="BS910" s="226">
        <v>2</v>
      </c>
      <c r="BT910" s="221">
        <v>2</v>
      </c>
      <c r="BU910" s="221">
        <v>2</v>
      </c>
      <c r="BV910" s="221">
        <v>2</v>
      </c>
      <c r="BW910" s="798">
        <v>2</v>
      </c>
      <c r="BX910" s="221">
        <v>2</v>
      </c>
      <c r="BY910" s="798">
        <v>2</v>
      </c>
      <c r="BZ910" s="798">
        <v>2</v>
      </c>
      <c r="CA910" s="221">
        <v>2</v>
      </c>
      <c r="CB910" s="221">
        <v>2</v>
      </c>
      <c r="CC910" s="221">
        <v>2</v>
      </c>
      <c r="CD910" s="337">
        <v>2</v>
      </c>
      <c r="CE910" s="221">
        <v>2</v>
      </c>
      <c r="CF910" s="221">
        <v>2</v>
      </c>
      <c r="CG910" s="221">
        <v>2</v>
      </c>
      <c r="CH910" s="221">
        <v>2</v>
      </c>
      <c r="CI910" s="221">
        <v>2</v>
      </c>
      <c r="CJ910" s="337">
        <v>2</v>
      </c>
      <c r="CK910" s="221">
        <v>2</v>
      </c>
      <c r="CL910" s="222">
        <f t="shared" si="423"/>
        <v>25</v>
      </c>
      <c r="CM910" s="237">
        <f t="shared" si="414"/>
        <v>0.96153846153846156</v>
      </c>
      <c r="CN910" s="222">
        <f t="shared" si="424"/>
        <v>1</v>
      </c>
      <c r="CO910" s="237">
        <f t="shared" si="416"/>
        <v>3.8461538461538464E-2</v>
      </c>
      <c r="CP910" s="222">
        <f t="shared" si="425"/>
        <v>0</v>
      </c>
      <c r="CQ910" s="237">
        <f t="shared" si="418"/>
        <v>0</v>
      </c>
      <c r="CR910" s="222">
        <f t="shared" si="426"/>
        <v>0</v>
      </c>
      <c r="CS910" s="237">
        <f t="shared" si="420"/>
        <v>0</v>
      </c>
      <c r="CT910" s="223">
        <f t="shared" si="421"/>
        <v>1.9615384615384615</v>
      </c>
      <c r="CU910" s="223" t="str">
        <f t="shared" si="422"/>
        <v>Đạt mục tiêu</v>
      </c>
      <c r="CV910" s="41"/>
    </row>
    <row r="911" spans="1:100" s="43" customFormat="1" ht="50.5">
      <c r="A911" s="1036"/>
      <c r="B911" s="1024"/>
      <c r="C911" s="1033"/>
      <c r="D911" s="1024"/>
      <c r="E911" s="1059"/>
      <c r="F911" s="1024"/>
      <c r="G911" s="290" t="s">
        <v>3041</v>
      </c>
      <c r="H911" s="290"/>
      <c r="I911" s="442"/>
      <c r="J911" s="226" t="s">
        <v>818</v>
      </c>
      <c r="K911" s="493"/>
      <c r="L911" s="5" t="s">
        <v>32</v>
      </c>
      <c r="M911" s="212" t="s">
        <v>31</v>
      </c>
      <c r="N911" s="165" t="s">
        <v>8</v>
      </c>
      <c r="O911" s="44" t="s">
        <v>29</v>
      </c>
      <c r="P911" s="44" t="s">
        <v>24</v>
      </c>
      <c r="Q911" s="41"/>
      <c r="R911" s="41"/>
      <c r="S911" s="41"/>
      <c r="T911" s="41"/>
      <c r="U911" s="6"/>
      <c r="V911" s="41"/>
      <c r="W911" s="41"/>
      <c r="X911" s="41"/>
      <c r="Y911" s="41"/>
      <c r="Z911" s="41" t="s">
        <v>24</v>
      </c>
      <c r="AA911" s="41"/>
      <c r="AB911" s="80">
        <f t="shared" si="412"/>
        <v>1</v>
      </c>
      <c r="AC911" s="663"/>
      <c r="AD911" s="42"/>
      <c r="AE911" s="42"/>
      <c r="AF911" s="42"/>
      <c r="AG911" s="42"/>
      <c r="AH911" s="42"/>
      <c r="AI911" s="42"/>
      <c r="AJ911" s="42"/>
      <c r="AK911" s="42"/>
      <c r="AL911" s="42"/>
      <c r="AM911" s="42"/>
      <c r="AN911" s="42"/>
      <c r="AO911" s="42"/>
      <c r="AP911" s="42"/>
      <c r="AQ911" s="42"/>
      <c r="AR911" s="42"/>
      <c r="AS911" s="42"/>
      <c r="AT911" s="42"/>
      <c r="AU911" s="42"/>
      <c r="AV911" s="60"/>
      <c r="AW911" s="42"/>
      <c r="AX911" s="42"/>
      <c r="AY911" s="42"/>
      <c r="AZ911" s="42"/>
      <c r="BA911" s="42"/>
      <c r="BB911" s="42"/>
      <c r="BC911" s="42"/>
      <c r="BD911" s="42"/>
      <c r="BE911" s="42"/>
      <c r="BF911" s="42"/>
      <c r="BG911" s="42"/>
      <c r="BH911" s="42" t="s">
        <v>1183</v>
      </c>
      <c r="BI911" s="42"/>
      <c r="BJ911" s="42"/>
      <c r="BK911" s="42"/>
      <c r="BL911" s="781">
        <v>2</v>
      </c>
      <c r="BM911" s="221">
        <v>2</v>
      </c>
      <c r="BN911" s="221">
        <v>2</v>
      </c>
      <c r="BO911" s="221">
        <v>2</v>
      </c>
      <c r="BP911" s="221">
        <v>2</v>
      </c>
      <c r="BQ911" s="221">
        <v>2</v>
      </c>
      <c r="BR911" s="798">
        <v>2</v>
      </c>
      <c r="BS911" s="226">
        <v>2</v>
      </c>
      <c r="BT911" s="221">
        <v>2</v>
      </c>
      <c r="BU911" s="221">
        <v>2</v>
      </c>
      <c r="BV911" s="221">
        <v>2</v>
      </c>
      <c r="BW911" s="798">
        <v>2</v>
      </c>
      <c r="BX911" s="221">
        <v>1</v>
      </c>
      <c r="BY911" s="798">
        <v>2</v>
      </c>
      <c r="BZ911" s="798">
        <v>2</v>
      </c>
      <c r="CA911" s="221">
        <v>2</v>
      </c>
      <c r="CB911" s="221">
        <v>2</v>
      </c>
      <c r="CC911" s="221">
        <v>2</v>
      </c>
      <c r="CD911" s="337">
        <v>2</v>
      </c>
      <c r="CE911" s="221">
        <v>2</v>
      </c>
      <c r="CF911" s="221">
        <v>1</v>
      </c>
      <c r="CG911" s="221">
        <v>2</v>
      </c>
      <c r="CH911" s="221">
        <v>2</v>
      </c>
      <c r="CI911" s="221">
        <v>2</v>
      </c>
      <c r="CJ911" s="337">
        <v>2</v>
      </c>
      <c r="CK911" s="221">
        <v>2</v>
      </c>
      <c r="CL911" s="222">
        <f t="shared" si="423"/>
        <v>24</v>
      </c>
      <c r="CM911" s="237">
        <f t="shared" si="414"/>
        <v>0.92307692307692313</v>
      </c>
      <c r="CN911" s="222">
        <f t="shared" si="424"/>
        <v>2</v>
      </c>
      <c r="CO911" s="237">
        <f t="shared" si="416"/>
        <v>7.6923076923076927E-2</v>
      </c>
      <c r="CP911" s="222">
        <f t="shared" si="425"/>
        <v>0</v>
      </c>
      <c r="CQ911" s="237">
        <f t="shared" si="418"/>
        <v>0</v>
      </c>
      <c r="CR911" s="222">
        <f t="shared" si="426"/>
        <v>0</v>
      </c>
      <c r="CS911" s="237">
        <f t="shared" si="420"/>
        <v>0</v>
      </c>
      <c r="CT911" s="223">
        <f t="shared" si="421"/>
        <v>1.9230769230769231</v>
      </c>
      <c r="CU911" s="223" t="str">
        <f t="shared" si="422"/>
        <v>Đạt mục tiêu</v>
      </c>
      <c r="CV911" s="41"/>
    </row>
    <row r="912" spans="1:100" s="43" customFormat="1" ht="62">
      <c r="A912" s="1036"/>
      <c r="B912" s="1024"/>
      <c r="C912" s="1033"/>
      <c r="D912" s="1024"/>
      <c r="E912" s="1059"/>
      <c r="F912" s="1024"/>
      <c r="G912" s="290" t="s">
        <v>2310</v>
      </c>
      <c r="H912" s="290"/>
      <c r="I912" s="625"/>
      <c r="J912" s="226" t="s">
        <v>819</v>
      </c>
      <c r="K912" s="493"/>
      <c r="L912" s="5" t="s">
        <v>32</v>
      </c>
      <c r="M912" s="212" t="s">
        <v>31</v>
      </c>
      <c r="N912" s="165" t="s">
        <v>8</v>
      </c>
      <c r="O912" s="44" t="s">
        <v>29</v>
      </c>
      <c r="P912" s="44" t="s">
        <v>24</v>
      </c>
      <c r="Q912" s="41"/>
      <c r="R912" s="41"/>
      <c r="S912" s="41"/>
      <c r="T912" s="41"/>
      <c r="U912" s="6"/>
      <c r="V912" s="41"/>
      <c r="W912" s="41"/>
      <c r="X912" s="41"/>
      <c r="Y912" s="41"/>
      <c r="Z912" s="41"/>
      <c r="AA912" s="5" t="s">
        <v>24</v>
      </c>
      <c r="AB912" s="80">
        <f t="shared" si="412"/>
        <v>1</v>
      </c>
      <c r="AC912" s="663"/>
      <c r="AD912" s="42"/>
      <c r="AE912" s="42"/>
      <c r="AF912" s="42"/>
      <c r="AG912" s="42"/>
      <c r="AH912" s="42"/>
      <c r="AI912" s="42"/>
      <c r="AJ912" s="42"/>
      <c r="AK912" s="42"/>
      <c r="AL912" s="42"/>
      <c r="AM912" s="42"/>
      <c r="AN912" s="42"/>
      <c r="AO912" s="42"/>
      <c r="AP912" s="42"/>
      <c r="AQ912" s="42"/>
      <c r="AR912" s="42"/>
      <c r="AS912" s="42"/>
      <c r="AT912" s="42"/>
      <c r="AU912" s="42"/>
      <c r="AV912" s="60"/>
      <c r="AW912" s="42"/>
      <c r="AX912" s="42"/>
      <c r="AY912" s="42"/>
      <c r="AZ912" s="42"/>
      <c r="BA912" s="42"/>
      <c r="BB912" s="42"/>
      <c r="BC912" s="42"/>
      <c r="BD912" s="42"/>
      <c r="BE912" s="42"/>
      <c r="BF912" s="42"/>
      <c r="BG912" s="42"/>
      <c r="BH912" s="42"/>
      <c r="BI912" s="42"/>
      <c r="BJ912" s="42"/>
      <c r="BK912" s="42" t="s">
        <v>1183</v>
      </c>
      <c r="BL912" s="781">
        <v>2</v>
      </c>
      <c r="BM912" s="221">
        <v>2</v>
      </c>
      <c r="BN912" s="221">
        <v>2</v>
      </c>
      <c r="BO912" s="221">
        <v>2</v>
      </c>
      <c r="BP912" s="221">
        <v>2</v>
      </c>
      <c r="BQ912" s="221">
        <v>2</v>
      </c>
      <c r="BR912" s="798">
        <v>2</v>
      </c>
      <c r="BS912" s="226">
        <v>2</v>
      </c>
      <c r="BT912" s="221">
        <v>2</v>
      </c>
      <c r="BU912" s="221">
        <v>2</v>
      </c>
      <c r="BV912" s="221">
        <v>2</v>
      </c>
      <c r="BW912" s="798">
        <v>2</v>
      </c>
      <c r="BX912" s="221">
        <v>2</v>
      </c>
      <c r="BY912" s="798">
        <v>2</v>
      </c>
      <c r="BZ912" s="798">
        <v>2</v>
      </c>
      <c r="CA912" s="221">
        <v>2</v>
      </c>
      <c r="CB912" s="221">
        <v>2</v>
      </c>
      <c r="CC912" s="221">
        <v>2</v>
      </c>
      <c r="CD912" s="337">
        <v>2</v>
      </c>
      <c r="CE912" s="221">
        <v>2</v>
      </c>
      <c r="CF912" s="221">
        <v>2</v>
      </c>
      <c r="CG912" s="221">
        <v>2</v>
      </c>
      <c r="CH912" s="221">
        <v>2</v>
      </c>
      <c r="CI912" s="221">
        <v>2</v>
      </c>
      <c r="CJ912" s="337">
        <v>2</v>
      </c>
      <c r="CK912" s="221">
        <v>2</v>
      </c>
      <c r="CL912" s="222">
        <f t="shared" si="423"/>
        <v>26</v>
      </c>
      <c r="CM912" s="237">
        <f t="shared" si="414"/>
        <v>1</v>
      </c>
      <c r="CN912" s="222">
        <f t="shared" si="424"/>
        <v>0</v>
      </c>
      <c r="CO912" s="237">
        <f t="shared" si="416"/>
        <v>0</v>
      </c>
      <c r="CP912" s="222">
        <f t="shared" si="425"/>
        <v>0</v>
      </c>
      <c r="CQ912" s="237">
        <f t="shared" si="418"/>
        <v>0</v>
      </c>
      <c r="CR912" s="222">
        <f t="shared" si="426"/>
        <v>0</v>
      </c>
      <c r="CS912" s="237">
        <f t="shared" si="420"/>
        <v>0</v>
      </c>
      <c r="CT912" s="223">
        <f t="shared" si="421"/>
        <v>2</v>
      </c>
      <c r="CU912" s="223" t="str">
        <f t="shared" si="422"/>
        <v>Đạt mục tiêu</v>
      </c>
      <c r="CV912" s="41"/>
    </row>
    <row r="913" spans="1:100" s="43" customFormat="1" ht="62">
      <c r="A913" s="1036"/>
      <c r="B913" s="1024"/>
      <c r="C913" s="1033" t="s">
        <v>28</v>
      </c>
      <c r="D913" s="1024" t="s">
        <v>1253</v>
      </c>
      <c r="E913" s="1059" t="s">
        <v>28</v>
      </c>
      <c r="F913" s="1044" t="s">
        <v>1760</v>
      </c>
      <c r="G913" s="290" t="s">
        <v>2991</v>
      </c>
      <c r="H913" s="290"/>
      <c r="I913" s="697" t="s">
        <v>2319</v>
      </c>
      <c r="J913" s="226"/>
      <c r="K913" s="493"/>
      <c r="L913" s="5" t="s">
        <v>32</v>
      </c>
      <c r="M913" s="212" t="s">
        <v>31</v>
      </c>
      <c r="N913" s="165" t="s">
        <v>8</v>
      </c>
      <c r="O913" s="44" t="s">
        <v>29</v>
      </c>
      <c r="P913" s="44" t="s">
        <v>24</v>
      </c>
      <c r="Q913" s="41" t="s">
        <v>24</v>
      </c>
      <c r="R913" s="41"/>
      <c r="S913" s="41"/>
      <c r="T913" s="41"/>
      <c r="U913" s="6"/>
      <c r="V913" s="41"/>
      <c r="W913" s="41"/>
      <c r="X913" s="41"/>
      <c r="Y913" s="41"/>
      <c r="Z913" s="41"/>
      <c r="AA913" s="5"/>
      <c r="AB913" s="80">
        <f t="shared" si="412"/>
        <v>1</v>
      </c>
      <c r="AC913" s="664"/>
      <c r="AD913" s="41"/>
      <c r="AE913" s="41" t="s">
        <v>1183</v>
      </c>
      <c r="AF913" s="41"/>
      <c r="AG913" s="42"/>
      <c r="AH913" s="42"/>
      <c r="AI913" s="42"/>
      <c r="AJ913" s="42"/>
      <c r="AK913" s="42"/>
      <c r="AL913" s="42"/>
      <c r="AM913" s="42"/>
      <c r="AN913" s="42"/>
      <c r="AO913" s="42"/>
      <c r="AP913" s="42"/>
      <c r="AQ913" s="42"/>
      <c r="AR913" s="42"/>
      <c r="AS913" s="42"/>
      <c r="AT913" s="42"/>
      <c r="AU913" s="42"/>
      <c r="AV913" s="60"/>
      <c r="AW913" s="42"/>
      <c r="AX913" s="42"/>
      <c r="AY913" s="42"/>
      <c r="AZ913" s="42"/>
      <c r="BA913" s="42"/>
      <c r="BB913" s="42"/>
      <c r="BC913" s="42"/>
      <c r="BD913" s="42"/>
      <c r="BE913" s="42"/>
      <c r="BF913" s="42"/>
      <c r="BG913" s="42"/>
      <c r="BH913" s="42"/>
      <c r="BI913" s="42"/>
      <c r="BJ913" s="42"/>
      <c r="BK913" s="42"/>
      <c r="BL913" s="781">
        <v>2</v>
      </c>
      <c r="BM913" s="221">
        <v>2</v>
      </c>
      <c r="BN913" s="221">
        <v>2</v>
      </c>
      <c r="BO913" s="221">
        <v>2</v>
      </c>
      <c r="BP913" s="221">
        <v>2</v>
      </c>
      <c r="BQ913" s="221">
        <v>2</v>
      </c>
      <c r="BR913" s="798">
        <v>2</v>
      </c>
      <c r="BS913" s="226">
        <v>2</v>
      </c>
      <c r="BT913" s="221">
        <v>2</v>
      </c>
      <c r="BU913" s="221">
        <v>2</v>
      </c>
      <c r="BV913" s="221">
        <v>2</v>
      </c>
      <c r="BW913" s="798">
        <v>2</v>
      </c>
      <c r="BX913" s="221">
        <v>2</v>
      </c>
      <c r="BY913" s="798">
        <v>2</v>
      </c>
      <c r="BZ913" s="798">
        <v>2</v>
      </c>
      <c r="CA913" s="221">
        <v>2</v>
      </c>
      <c r="CB913" s="221">
        <v>2</v>
      </c>
      <c r="CC913" s="221">
        <v>2</v>
      </c>
      <c r="CD913" s="337">
        <v>2</v>
      </c>
      <c r="CE913" s="221">
        <v>2</v>
      </c>
      <c r="CF913" s="221">
        <v>2</v>
      </c>
      <c r="CG913" s="221">
        <v>2</v>
      </c>
      <c r="CH913" s="221">
        <v>2</v>
      </c>
      <c r="CI913" s="221">
        <v>2</v>
      </c>
      <c r="CJ913" s="337">
        <v>2</v>
      </c>
      <c r="CK913" s="221">
        <v>2</v>
      </c>
      <c r="CL913" s="222">
        <f t="shared" si="423"/>
        <v>26</v>
      </c>
      <c r="CM913" s="237">
        <f t="shared" si="414"/>
        <v>1</v>
      </c>
      <c r="CN913" s="222">
        <f t="shared" si="424"/>
        <v>0</v>
      </c>
      <c r="CO913" s="237">
        <f t="shared" si="416"/>
        <v>0</v>
      </c>
      <c r="CP913" s="222">
        <f t="shared" si="425"/>
        <v>0</v>
      </c>
      <c r="CQ913" s="237">
        <f t="shared" si="418"/>
        <v>0</v>
      </c>
      <c r="CR913" s="222">
        <f t="shared" si="426"/>
        <v>0</v>
      </c>
      <c r="CS913" s="237">
        <f t="shared" si="420"/>
        <v>0</v>
      </c>
      <c r="CT913" s="223">
        <f t="shared" si="421"/>
        <v>2</v>
      </c>
      <c r="CU913" s="223" t="str">
        <f t="shared" si="422"/>
        <v>Đạt mục tiêu</v>
      </c>
      <c r="CV913" s="41"/>
    </row>
    <row r="914" spans="1:100" s="1" customFormat="1" ht="50.5">
      <c r="A914" s="1036"/>
      <c r="B914" s="1024"/>
      <c r="C914" s="1033"/>
      <c r="D914" s="1024"/>
      <c r="E914" s="1059"/>
      <c r="F914" s="1024"/>
      <c r="G914" s="290" t="s">
        <v>1251</v>
      </c>
      <c r="H914" s="290"/>
      <c r="I914" s="625"/>
      <c r="J914" s="16"/>
      <c r="K914" s="514"/>
      <c r="L914" s="5" t="s">
        <v>32</v>
      </c>
      <c r="M914" s="212" t="s">
        <v>31</v>
      </c>
      <c r="N914" s="165" t="s">
        <v>8</v>
      </c>
      <c r="O914" s="221" t="s">
        <v>29</v>
      </c>
      <c r="P914" s="221" t="s">
        <v>24</v>
      </c>
      <c r="Q914" s="5" t="s">
        <v>24</v>
      </c>
      <c r="R914" s="5"/>
      <c r="S914" s="5"/>
      <c r="T914" s="5"/>
      <c r="U914" s="6"/>
      <c r="V914" s="5"/>
      <c r="W914" s="5"/>
      <c r="X914" s="5"/>
      <c r="Y914" s="5"/>
      <c r="Z914" s="5"/>
      <c r="AA914" s="5"/>
      <c r="AB914" s="80">
        <f t="shared" si="412"/>
        <v>1</v>
      </c>
      <c r="AC914" s="565"/>
      <c r="AD914" s="221" t="s">
        <v>1317</v>
      </c>
      <c r="AE914" s="221"/>
      <c r="AF914" s="221"/>
      <c r="AG914" s="7"/>
      <c r="AH914" s="7"/>
      <c r="AI914" s="7"/>
      <c r="AJ914" s="7"/>
      <c r="AK914" s="7"/>
      <c r="AL914" s="7"/>
      <c r="AM914" s="7"/>
      <c r="AN914" s="7"/>
      <c r="AO914" s="7"/>
      <c r="AP914" s="7"/>
      <c r="AQ914" s="7"/>
      <c r="AR914" s="7"/>
      <c r="AS914" s="7"/>
      <c r="AT914" s="7"/>
      <c r="AU914" s="7"/>
      <c r="AV914" s="55"/>
      <c r="AW914" s="7"/>
      <c r="AX914" s="7"/>
      <c r="AY914" s="7"/>
      <c r="AZ914" s="7"/>
      <c r="BA914" s="7"/>
      <c r="BB914" s="7"/>
      <c r="BC914" s="7"/>
      <c r="BD914" s="7"/>
      <c r="BE914" s="7"/>
      <c r="BF914" s="7"/>
      <c r="BG914" s="7"/>
      <c r="BH914" s="7"/>
      <c r="BI914" s="7"/>
      <c r="BJ914" s="7"/>
      <c r="BK914" s="7"/>
      <c r="BL914" s="781">
        <v>2</v>
      </c>
      <c r="BM914" s="221">
        <v>2</v>
      </c>
      <c r="BN914" s="221">
        <v>1</v>
      </c>
      <c r="BO914" s="221">
        <v>2</v>
      </c>
      <c r="BP914" s="221">
        <v>2</v>
      </c>
      <c r="BQ914" s="221">
        <v>2</v>
      </c>
      <c r="BR914" s="798">
        <v>2</v>
      </c>
      <c r="BS914" s="226">
        <v>2</v>
      </c>
      <c r="BT914" s="221">
        <v>2</v>
      </c>
      <c r="BU914" s="221">
        <v>2</v>
      </c>
      <c r="BV914" s="221">
        <v>2</v>
      </c>
      <c r="BW914" s="798">
        <v>2</v>
      </c>
      <c r="BX914" s="221">
        <v>1</v>
      </c>
      <c r="BY914" s="798">
        <v>2</v>
      </c>
      <c r="BZ914" s="798">
        <v>2</v>
      </c>
      <c r="CA914" s="221">
        <v>2</v>
      </c>
      <c r="CB914" s="221">
        <v>2</v>
      </c>
      <c r="CC914" s="221">
        <v>2</v>
      </c>
      <c r="CD914" s="337">
        <v>2</v>
      </c>
      <c r="CE914" s="221">
        <v>2</v>
      </c>
      <c r="CF914" s="221">
        <v>2</v>
      </c>
      <c r="CG914" s="221">
        <v>2</v>
      </c>
      <c r="CH914" s="221">
        <v>2</v>
      </c>
      <c r="CI914" s="221">
        <v>2</v>
      </c>
      <c r="CJ914" s="337">
        <v>2</v>
      </c>
      <c r="CK914" s="221">
        <v>2</v>
      </c>
      <c r="CL914" s="222">
        <f t="shared" si="423"/>
        <v>24</v>
      </c>
      <c r="CM914" s="237">
        <f t="shared" si="414"/>
        <v>0.92307692307692313</v>
      </c>
      <c r="CN914" s="222">
        <f t="shared" si="424"/>
        <v>2</v>
      </c>
      <c r="CO914" s="237">
        <f t="shared" si="416"/>
        <v>7.6923076923076927E-2</v>
      </c>
      <c r="CP914" s="222">
        <f t="shared" si="425"/>
        <v>0</v>
      </c>
      <c r="CQ914" s="237">
        <f t="shared" si="418"/>
        <v>0</v>
      </c>
      <c r="CR914" s="222">
        <f t="shared" si="426"/>
        <v>0</v>
      </c>
      <c r="CS914" s="237">
        <f t="shared" si="420"/>
        <v>0</v>
      </c>
      <c r="CT914" s="223">
        <f t="shared" si="421"/>
        <v>1.9230769230769231</v>
      </c>
      <c r="CU914" s="223" t="str">
        <f t="shared" si="422"/>
        <v>Đạt mục tiêu</v>
      </c>
      <c r="CV914" s="5"/>
    </row>
    <row r="915" spans="1:100" ht="31">
      <c r="A915" s="1036"/>
      <c r="B915" s="1024"/>
      <c r="C915" s="1033"/>
      <c r="D915" s="1024"/>
      <c r="E915" s="1059"/>
      <c r="F915" s="1024"/>
      <c r="G915" s="290" t="s">
        <v>1485</v>
      </c>
      <c r="H915" s="290"/>
      <c r="I915" s="625"/>
      <c r="J915" s="16"/>
      <c r="K915" s="514"/>
      <c r="L915" s="5" t="s">
        <v>32</v>
      </c>
      <c r="M915" s="212" t="s">
        <v>31</v>
      </c>
      <c r="N915" s="165"/>
      <c r="O915" s="221"/>
      <c r="P915" s="221"/>
      <c r="Q915" s="5"/>
      <c r="R915" s="5"/>
      <c r="S915" s="5"/>
      <c r="T915" s="226" t="s">
        <v>24</v>
      </c>
      <c r="U915" s="6"/>
      <c r="V915" s="5"/>
      <c r="W915" s="5"/>
      <c r="X915" s="5"/>
      <c r="Y915" s="5"/>
      <c r="Z915" s="5"/>
      <c r="AA915" s="5"/>
      <c r="AB915" s="80">
        <f t="shared" si="412"/>
        <v>1</v>
      </c>
      <c r="AC915" s="642"/>
      <c r="AD915" s="7"/>
      <c r="AE915" s="7"/>
      <c r="AF915" s="7"/>
      <c r="AG915" s="7"/>
      <c r="AH915" s="7"/>
      <c r="AI915" s="7"/>
      <c r="AJ915" s="7"/>
      <c r="AK915" s="7"/>
      <c r="AL915" s="7"/>
      <c r="AM915" s="7"/>
      <c r="AN915" s="7"/>
      <c r="AO915" s="59"/>
      <c r="AP915" s="59"/>
      <c r="AQ915" s="59"/>
      <c r="AR915" s="59" t="s">
        <v>1318</v>
      </c>
      <c r="AS915" s="7"/>
      <c r="AT915" s="7"/>
      <c r="AU915" s="7"/>
      <c r="AV915" s="55"/>
      <c r="AW915" s="7"/>
      <c r="AX915" s="7"/>
      <c r="AY915" s="7"/>
      <c r="AZ915" s="7"/>
      <c r="BA915" s="7"/>
      <c r="BB915" s="7"/>
      <c r="BC915" s="7"/>
      <c r="BD915" s="7"/>
      <c r="BE915" s="7"/>
      <c r="BF915" s="7"/>
      <c r="BG915" s="7"/>
      <c r="BH915" s="7"/>
      <c r="BI915" s="7"/>
      <c r="BJ915" s="7"/>
      <c r="BK915" s="7"/>
      <c r="BL915" s="781">
        <v>2</v>
      </c>
      <c r="BM915" s="221">
        <v>2</v>
      </c>
      <c r="BN915" s="221">
        <v>2</v>
      </c>
      <c r="BO915" s="221">
        <v>2</v>
      </c>
      <c r="BP915" s="221">
        <v>2</v>
      </c>
      <c r="BQ915" s="221">
        <v>2</v>
      </c>
      <c r="BR915" s="798">
        <v>2</v>
      </c>
      <c r="BS915" s="226">
        <v>2</v>
      </c>
      <c r="BT915" s="221">
        <v>2</v>
      </c>
      <c r="BU915" s="221">
        <v>2</v>
      </c>
      <c r="BV915" s="221">
        <v>2</v>
      </c>
      <c r="BW915" s="798">
        <v>2</v>
      </c>
      <c r="BX915" s="221">
        <v>2</v>
      </c>
      <c r="BY915" s="798">
        <v>2</v>
      </c>
      <c r="BZ915" s="798">
        <v>2</v>
      </c>
      <c r="CA915" s="221">
        <v>2</v>
      </c>
      <c r="CB915" s="221">
        <v>2</v>
      </c>
      <c r="CC915" s="221">
        <v>2</v>
      </c>
      <c r="CD915" s="337">
        <v>2</v>
      </c>
      <c r="CE915" s="221">
        <v>2</v>
      </c>
      <c r="CF915" s="221">
        <v>2</v>
      </c>
      <c r="CG915" s="221">
        <v>2</v>
      </c>
      <c r="CH915" s="221">
        <v>2</v>
      </c>
      <c r="CI915" s="221">
        <v>2</v>
      </c>
      <c r="CJ915" s="337">
        <v>2</v>
      </c>
      <c r="CK915" s="221">
        <v>2</v>
      </c>
      <c r="CL915" s="222">
        <f t="shared" si="423"/>
        <v>26</v>
      </c>
      <c r="CM915" s="237">
        <f t="shared" si="414"/>
        <v>1</v>
      </c>
      <c r="CN915" s="222">
        <f t="shared" si="424"/>
        <v>0</v>
      </c>
      <c r="CO915" s="237">
        <f t="shared" si="416"/>
        <v>0</v>
      </c>
      <c r="CP915" s="222">
        <f t="shared" si="425"/>
        <v>0</v>
      </c>
      <c r="CQ915" s="237">
        <f t="shared" si="418"/>
        <v>0</v>
      </c>
      <c r="CR915" s="222">
        <f t="shared" si="426"/>
        <v>0</v>
      </c>
      <c r="CS915" s="237">
        <f t="shared" si="420"/>
        <v>0</v>
      </c>
      <c r="CT915" s="223">
        <f t="shared" si="421"/>
        <v>2</v>
      </c>
      <c r="CU915" s="223" t="str">
        <f t="shared" si="422"/>
        <v>Đạt mục tiêu</v>
      </c>
      <c r="CV915" s="226"/>
    </row>
    <row r="916" spans="1:100" s="1" customFormat="1" ht="50.5">
      <c r="A916" s="1036"/>
      <c r="B916" s="1024"/>
      <c r="C916" s="1033"/>
      <c r="D916" s="1024"/>
      <c r="E916" s="1059"/>
      <c r="F916" s="1024"/>
      <c r="G916" s="290" t="s">
        <v>1829</v>
      </c>
      <c r="H916" s="290"/>
      <c r="I916" s="625"/>
      <c r="J916" s="16"/>
      <c r="K916" s="514"/>
      <c r="L916" s="5" t="s">
        <v>32</v>
      </c>
      <c r="M916" s="212" t="s">
        <v>31</v>
      </c>
      <c r="N916" s="165" t="s">
        <v>8</v>
      </c>
      <c r="O916" s="221" t="s">
        <v>29</v>
      </c>
      <c r="P916" s="221" t="s">
        <v>24</v>
      </c>
      <c r="Q916" s="5"/>
      <c r="R916" s="5"/>
      <c r="S916" s="5"/>
      <c r="T916" s="5"/>
      <c r="U916" s="195"/>
      <c r="V916" s="5"/>
      <c r="W916" s="5" t="s">
        <v>24</v>
      </c>
      <c r="X916" s="5"/>
      <c r="Y916" s="5"/>
      <c r="Z916" s="5"/>
      <c r="AA916" s="5"/>
      <c r="AB916" s="80">
        <f t="shared" si="412"/>
        <v>1</v>
      </c>
      <c r="AC916" s="642"/>
      <c r="AD916" s="7"/>
      <c r="AE916" s="7"/>
      <c r="AF916" s="7"/>
      <c r="AG916" s="7"/>
      <c r="AH916" s="7"/>
      <c r="AI916" s="7"/>
      <c r="AJ916" s="7"/>
      <c r="AK916" s="7"/>
      <c r="AL916" s="7"/>
      <c r="AM916" s="7"/>
      <c r="AN916" s="7"/>
      <c r="AO916" s="7"/>
      <c r="AP916" s="7"/>
      <c r="AQ916" s="7"/>
      <c r="AR916" s="7"/>
      <c r="AS916" s="7"/>
      <c r="AT916" s="7"/>
      <c r="AU916" s="7" t="s">
        <v>1183</v>
      </c>
      <c r="AV916" s="55"/>
      <c r="AW916" s="7"/>
      <c r="AX916" s="7"/>
      <c r="AY916" s="7"/>
      <c r="AZ916" s="7" t="s">
        <v>1183</v>
      </c>
      <c r="BA916" s="7"/>
      <c r="BB916" s="7"/>
      <c r="BC916" s="7"/>
      <c r="BD916" s="7"/>
      <c r="BE916" s="7"/>
      <c r="BF916" s="7"/>
      <c r="BG916" s="7"/>
      <c r="BH916" s="7"/>
      <c r="BI916" s="7"/>
      <c r="BJ916" s="7"/>
      <c r="BK916" s="7"/>
      <c r="BL916" s="781">
        <v>2</v>
      </c>
      <c r="BM916" s="221">
        <v>2</v>
      </c>
      <c r="BN916" s="221">
        <v>2</v>
      </c>
      <c r="BO916" s="221">
        <v>2</v>
      </c>
      <c r="BP916" s="221">
        <v>2</v>
      </c>
      <c r="BQ916" s="221">
        <v>2</v>
      </c>
      <c r="BR916" s="798">
        <v>2</v>
      </c>
      <c r="BS916" s="226">
        <v>2</v>
      </c>
      <c r="BT916" s="221">
        <v>2</v>
      </c>
      <c r="BU916" s="221">
        <v>2</v>
      </c>
      <c r="BV916" s="221">
        <v>2</v>
      </c>
      <c r="BW916" s="798">
        <v>1</v>
      </c>
      <c r="BX916" s="221">
        <v>2</v>
      </c>
      <c r="BY916" s="798">
        <v>2</v>
      </c>
      <c r="BZ916" s="798">
        <v>2</v>
      </c>
      <c r="CA916" s="221">
        <v>1</v>
      </c>
      <c r="CB916" s="221">
        <v>2</v>
      </c>
      <c r="CC916" s="221">
        <v>2</v>
      </c>
      <c r="CD916" s="337">
        <v>2</v>
      </c>
      <c r="CE916" s="221">
        <v>2</v>
      </c>
      <c r="CF916" s="221">
        <v>2</v>
      </c>
      <c r="CG916" s="221">
        <v>2</v>
      </c>
      <c r="CH916" s="221">
        <v>2</v>
      </c>
      <c r="CI916" s="221">
        <v>2</v>
      </c>
      <c r="CJ916" s="337">
        <v>2</v>
      </c>
      <c r="CK916" s="221">
        <v>2</v>
      </c>
      <c r="CL916" s="222">
        <f t="shared" si="423"/>
        <v>24</v>
      </c>
      <c r="CM916" s="237">
        <f t="shared" si="414"/>
        <v>0.92307692307692313</v>
      </c>
      <c r="CN916" s="222">
        <f t="shared" si="424"/>
        <v>2</v>
      </c>
      <c r="CO916" s="237">
        <f t="shared" si="416"/>
        <v>7.6923076923076927E-2</v>
      </c>
      <c r="CP916" s="222">
        <f t="shared" si="425"/>
        <v>0</v>
      </c>
      <c r="CQ916" s="237">
        <f t="shared" si="418"/>
        <v>0</v>
      </c>
      <c r="CR916" s="222">
        <f t="shared" si="426"/>
        <v>0</v>
      </c>
      <c r="CS916" s="237">
        <f t="shared" si="420"/>
        <v>0</v>
      </c>
      <c r="CT916" s="223">
        <f t="shared" si="421"/>
        <v>1.9230769230769231</v>
      </c>
      <c r="CU916" s="223" t="str">
        <f t="shared" si="422"/>
        <v>Đạt mục tiêu</v>
      </c>
      <c r="CV916" s="5"/>
    </row>
    <row r="917" spans="1:100" s="1" customFormat="1" ht="50.5">
      <c r="A917" s="1036"/>
      <c r="B917" s="1024"/>
      <c r="C917" s="1033"/>
      <c r="D917" s="1024"/>
      <c r="E917" s="1059"/>
      <c r="F917" s="1024"/>
      <c r="G917" s="378" t="s">
        <v>1597</v>
      </c>
      <c r="H917" s="378"/>
      <c r="I917" s="635"/>
      <c r="J917" s="16"/>
      <c r="K917" s="514"/>
      <c r="L917" s="38" t="s">
        <v>32</v>
      </c>
      <c r="M917" s="212" t="s">
        <v>31</v>
      </c>
      <c r="N917" s="165" t="s">
        <v>8</v>
      </c>
      <c r="O917" s="221" t="s">
        <v>29</v>
      </c>
      <c r="P917" s="221" t="s">
        <v>24</v>
      </c>
      <c r="Q917" s="5"/>
      <c r="R917" s="5"/>
      <c r="S917" s="5" t="s">
        <v>24</v>
      </c>
      <c r="T917" s="5"/>
      <c r="U917" s="6"/>
      <c r="V917" s="5"/>
      <c r="W917" s="5"/>
      <c r="X917" s="5"/>
      <c r="Y917" s="5"/>
      <c r="Z917" s="5"/>
      <c r="AA917" s="5"/>
      <c r="AB917" s="80">
        <f t="shared" si="412"/>
        <v>1</v>
      </c>
      <c r="AC917" s="642"/>
      <c r="AD917" s="7"/>
      <c r="AE917" s="7"/>
      <c r="AF917" s="7"/>
      <c r="AG917" s="7"/>
      <c r="AH917" s="7"/>
      <c r="AI917" s="7"/>
      <c r="AJ917" s="7"/>
      <c r="AK917" s="7"/>
      <c r="AL917" s="7"/>
      <c r="AM917" s="7"/>
      <c r="AN917" s="7" t="s">
        <v>1318</v>
      </c>
      <c r="AO917" s="7"/>
      <c r="AP917" s="7"/>
      <c r="AQ917" s="7"/>
      <c r="AR917" s="7"/>
      <c r="AS917" s="7"/>
      <c r="AT917" s="7"/>
      <c r="AU917" s="7"/>
      <c r="AV917" s="55"/>
      <c r="AW917" s="7"/>
      <c r="AX917" s="7"/>
      <c r="AY917" s="7"/>
      <c r="AZ917" s="7"/>
      <c r="BA917" s="7"/>
      <c r="BB917" s="7"/>
      <c r="BC917" s="7"/>
      <c r="BD917" s="7"/>
      <c r="BE917" s="7"/>
      <c r="BF917" s="7"/>
      <c r="BG917" s="7"/>
      <c r="BH917" s="7"/>
      <c r="BI917" s="7"/>
      <c r="BJ917" s="7"/>
      <c r="BK917" s="7"/>
      <c r="BL917" s="781">
        <v>2</v>
      </c>
      <c r="BM917" s="221">
        <v>2</v>
      </c>
      <c r="BN917" s="221">
        <v>2</v>
      </c>
      <c r="BO917" s="221">
        <v>2</v>
      </c>
      <c r="BP917" s="221">
        <v>2</v>
      </c>
      <c r="BQ917" s="221">
        <v>2</v>
      </c>
      <c r="BR917" s="798">
        <v>1</v>
      </c>
      <c r="BS917" s="226">
        <v>1</v>
      </c>
      <c r="BT917" s="221">
        <v>2</v>
      </c>
      <c r="BU917" s="221">
        <v>2</v>
      </c>
      <c r="BV917" s="221">
        <v>2</v>
      </c>
      <c r="BW917" s="798">
        <v>2</v>
      </c>
      <c r="BX917" s="221">
        <v>2</v>
      </c>
      <c r="BY917" s="798">
        <v>2</v>
      </c>
      <c r="BZ917" s="798">
        <v>2</v>
      </c>
      <c r="CA917" s="221">
        <v>2</v>
      </c>
      <c r="CB917" s="221">
        <v>2</v>
      </c>
      <c r="CC917" s="221">
        <v>2</v>
      </c>
      <c r="CD917" s="337">
        <v>2</v>
      </c>
      <c r="CE917" s="221">
        <v>2</v>
      </c>
      <c r="CF917" s="221">
        <v>2</v>
      </c>
      <c r="CG917" s="221">
        <v>2</v>
      </c>
      <c r="CH917" s="221">
        <v>2</v>
      </c>
      <c r="CI917" s="221">
        <v>2</v>
      </c>
      <c r="CJ917" s="337">
        <v>2</v>
      </c>
      <c r="CK917" s="221">
        <v>2</v>
      </c>
      <c r="CL917" s="222">
        <f t="shared" si="423"/>
        <v>24</v>
      </c>
      <c r="CM917" s="237">
        <f t="shared" si="414"/>
        <v>0.92307692307692313</v>
      </c>
      <c r="CN917" s="222">
        <f t="shared" si="424"/>
        <v>2</v>
      </c>
      <c r="CO917" s="237">
        <f t="shared" si="416"/>
        <v>7.6923076923076927E-2</v>
      </c>
      <c r="CP917" s="222">
        <f t="shared" si="425"/>
        <v>0</v>
      </c>
      <c r="CQ917" s="237">
        <f t="shared" si="418"/>
        <v>0</v>
      </c>
      <c r="CR917" s="222">
        <f t="shared" si="426"/>
        <v>0</v>
      </c>
      <c r="CS917" s="237">
        <f t="shared" si="420"/>
        <v>0</v>
      </c>
      <c r="CT917" s="223">
        <f t="shared" si="421"/>
        <v>1.9230769230769231</v>
      </c>
      <c r="CU917" s="223" t="str">
        <f t="shared" si="422"/>
        <v>Đạt mục tiêu</v>
      </c>
      <c r="CV917" s="5"/>
    </row>
    <row r="918" spans="1:100" s="1" customFormat="1" ht="77.5">
      <c r="A918" s="1036"/>
      <c r="B918" s="1024"/>
      <c r="C918" s="1033"/>
      <c r="D918" s="1024"/>
      <c r="E918" s="1059"/>
      <c r="F918" s="1024"/>
      <c r="G918" s="34" t="s">
        <v>2726</v>
      </c>
      <c r="H918" s="378"/>
      <c r="I918" s="442"/>
      <c r="J918" s="16"/>
      <c r="K918" s="514"/>
      <c r="L918" s="5" t="s">
        <v>32</v>
      </c>
      <c r="M918" s="212" t="s">
        <v>31</v>
      </c>
      <c r="N918" s="165" t="s">
        <v>8</v>
      </c>
      <c r="O918" s="221" t="s">
        <v>29</v>
      </c>
      <c r="P918" s="221" t="s">
        <v>24</v>
      </c>
      <c r="Q918" s="5"/>
      <c r="R918" s="5"/>
      <c r="S918" s="5"/>
      <c r="T918" s="5"/>
      <c r="U918" s="6" t="s">
        <v>24</v>
      </c>
      <c r="V918" s="5"/>
      <c r="W918" s="5"/>
      <c r="X918" s="5"/>
      <c r="Y918" s="5"/>
      <c r="Z918" s="5"/>
      <c r="AA918" s="5"/>
      <c r="AB918" s="80">
        <f t="shared" si="412"/>
        <v>1</v>
      </c>
      <c r="AC918" s="642"/>
      <c r="AD918" s="7"/>
      <c r="AE918" s="7"/>
      <c r="AF918" s="7"/>
      <c r="AG918" s="7"/>
      <c r="AH918" s="7"/>
      <c r="AI918" s="7"/>
      <c r="AJ918" s="7"/>
      <c r="AK918" s="7"/>
      <c r="AL918" s="7"/>
      <c r="AM918" s="7"/>
      <c r="AN918" s="7"/>
      <c r="AO918" s="7"/>
      <c r="AP918" s="7"/>
      <c r="AQ918" s="7"/>
      <c r="AR918" s="7"/>
      <c r="AS918" s="7"/>
      <c r="AT918" s="7" t="s">
        <v>1316</v>
      </c>
      <c r="AU918" s="7"/>
      <c r="AV918" s="55"/>
      <c r="AW918" s="7"/>
      <c r="AX918" s="7"/>
      <c r="AY918" s="7"/>
      <c r="AZ918" s="7"/>
      <c r="BA918" s="7"/>
      <c r="BB918" s="7"/>
      <c r="BC918" s="7"/>
      <c r="BD918" s="7"/>
      <c r="BE918" s="7"/>
      <c r="BF918" s="7"/>
      <c r="BG918" s="7"/>
      <c r="BH918" s="7"/>
      <c r="BI918" s="7"/>
      <c r="BJ918" s="7"/>
      <c r="BK918" s="7"/>
      <c r="BL918" s="781">
        <v>2</v>
      </c>
      <c r="BM918" s="221">
        <v>2</v>
      </c>
      <c r="BN918" s="221">
        <v>2</v>
      </c>
      <c r="BO918" s="221">
        <v>2</v>
      </c>
      <c r="BP918" s="221">
        <v>2</v>
      </c>
      <c r="BQ918" s="221">
        <v>2</v>
      </c>
      <c r="BR918" s="798">
        <v>2</v>
      </c>
      <c r="BS918" s="226">
        <v>2</v>
      </c>
      <c r="BT918" s="221">
        <v>2</v>
      </c>
      <c r="BU918" s="221">
        <v>2</v>
      </c>
      <c r="BV918" s="221">
        <v>2</v>
      </c>
      <c r="BW918" s="798">
        <v>2</v>
      </c>
      <c r="BX918" s="221">
        <v>1</v>
      </c>
      <c r="BY918" s="798">
        <v>1</v>
      </c>
      <c r="BZ918" s="798">
        <v>2</v>
      </c>
      <c r="CA918" s="221">
        <v>2</v>
      </c>
      <c r="CB918" s="221">
        <v>2</v>
      </c>
      <c r="CC918" s="221">
        <v>2</v>
      </c>
      <c r="CD918" s="337">
        <v>2</v>
      </c>
      <c r="CE918" s="221">
        <v>2</v>
      </c>
      <c r="CF918" s="221">
        <v>2</v>
      </c>
      <c r="CG918" s="221">
        <v>2</v>
      </c>
      <c r="CH918" s="221">
        <v>2</v>
      </c>
      <c r="CI918" s="221">
        <v>2</v>
      </c>
      <c r="CJ918" s="337">
        <v>2</v>
      </c>
      <c r="CK918" s="221">
        <v>2</v>
      </c>
      <c r="CL918" s="222">
        <f t="shared" si="423"/>
        <v>24</v>
      </c>
      <c r="CM918" s="237">
        <f t="shared" si="414"/>
        <v>0.92307692307692313</v>
      </c>
      <c r="CN918" s="222">
        <f t="shared" si="424"/>
        <v>2</v>
      </c>
      <c r="CO918" s="237">
        <f t="shared" si="416"/>
        <v>7.6923076923076927E-2</v>
      </c>
      <c r="CP918" s="222">
        <f t="shared" si="425"/>
        <v>0</v>
      </c>
      <c r="CQ918" s="237">
        <f t="shared" si="418"/>
        <v>0</v>
      </c>
      <c r="CR918" s="222">
        <f t="shared" si="426"/>
        <v>0</v>
      </c>
      <c r="CS918" s="237">
        <f t="shared" si="420"/>
        <v>0</v>
      </c>
      <c r="CT918" s="223">
        <f t="shared" si="421"/>
        <v>1.9230769230769231</v>
      </c>
      <c r="CU918" s="223" t="str">
        <f t="shared" si="422"/>
        <v>Đạt mục tiêu</v>
      </c>
      <c r="CV918" s="5"/>
    </row>
    <row r="919" spans="1:100" s="1" customFormat="1" ht="31">
      <c r="A919" s="1036"/>
      <c r="B919" s="1024"/>
      <c r="C919" s="1033"/>
      <c r="D919" s="1024"/>
      <c r="E919" s="1059"/>
      <c r="F919" s="1024"/>
      <c r="G919" s="378" t="s">
        <v>1249</v>
      </c>
      <c r="H919" s="378"/>
      <c r="I919" s="635"/>
      <c r="J919" s="16"/>
      <c r="K919" s="514"/>
      <c r="L919" s="5" t="s">
        <v>32</v>
      </c>
      <c r="M919" s="212" t="s">
        <v>31</v>
      </c>
      <c r="N919" s="165"/>
      <c r="O919" s="221"/>
      <c r="P919" s="221"/>
      <c r="Q919" s="5"/>
      <c r="R919" s="5"/>
      <c r="S919" s="5"/>
      <c r="T919" s="5"/>
      <c r="U919" s="6"/>
      <c r="V919" s="5"/>
      <c r="W919" s="5"/>
      <c r="X919" s="5"/>
      <c r="Y919" s="5"/>
      <c r="Z919" s="5" t="s">
        <v>24</v>
      </c>
      <c r="AA919" s="5"/>
      <c r="AB919" s="80">
        <f t="shared" si="412"/>
        <v>1</v>
      </c>
      <c r="AC919" s="642"/>
      <c r="AD919" s="7"/>
      <c r="AE919" s="7"/>
      <c r="AF919" s="7"/>
      <c r="AG919" s="7"/>
      <c r="AH919" s="7"/>
      <c r="AI919" s="7"/>
      <c r="AJ919" s="7"/>
      <c r="AK919" s="7"/>
      <c r="AL919" s="7"/>
      <c r="AM919" s="7"/>
      <c r="AN919" s="7"/>
      <c r="AO919" s="7"/>
      <c r="AP919" s="7"/>
      <c r="AQ919" s="7"/>
      <c r="AR919" s="7"/>
      <c r="AS919" s="7"/>
      <c r="AT919" s="7"/>
      <c r="AU919" s="7"/>
      <c r="AV919" s="55"/>
      <c r="AW919" s="7"/>
      <c r="AX919" s="7"/>
      <c r="AY919" s="7"/>
      <c r="AZ919" s="7"/>
      <c r="BA919" s="7"/>
      <c r="BB919" s="7"/>
      <c r="BC919" s="7"/>
      <c r="BD919" s="7"/>
      <c r="BE919" s="7"/>
      <c r="BF919" s="7"/>
      <c r="BG919" s="7"/>
      <c r="BH919" s="7"/>
      <c r="BI919" s="7" t="s">
        <v>1318</v>
      </c>
      <c r="BJ919" s="7"/>
      <c r="BK919" s="7"/>
      <c r="BL919" s="781">
        <v>2</v>
      </c>
      <c r="BM919" s="221">
        <v>2</v>
      </c>
      <c r="BN919" s="221">
        <v>2</v>
      </c>
      <c r="BO919" s="221">
        <v>1</v>
      </c>
      <c r="BP919" s="221">
        <v>2</v>
      </c>
      <c r="BQ919" s="221">
        <v>2</v>
      </c>
      <c r="BR919" s="798">
        <v>2</v>
      </c>
      <c r="BS919" s="226">
        <v>2</v>
      </c>
      <c r="BT919" s="221">
        <v>2</v>
      </c>
      <c r="BU919" s="221">
        <v>2</v>
      </c>
      <c r="BV919" s="221">
        <v>2</v>
      </c>
      <c r="BW919" s="798">
        <v>2</v>
      </c>
      <c r="BX919" s="221">
        <v>2</v>
      </c>
      <c r="BY919" s="798">
        <v>2</v>
      </c>
      <c r="BZ919" s="798">
        <v>2</v>
      </c>
      <c r="CA919" s="221">
        <v>2</v>
      </c>
      <c r="CB919" s="221">
        <v>2</v>
      </c>
      <c r="CC919" s="221">
        <v>1</v>
      </c>
      <c r="CD919" s="337">
        <v>2</v>
      </c>
      <c r="CE919" s="221">
        <v>2</v>
      </c>
      <c r="CF919" s="221">
        <v>2</v>
      </c>
      <c r="CG919" s="221">
        <v>2</v>
      </c>
      <c r="CH919" s="221">
        <v>2</v>
      </c>
      <c r="CI919" s="221">
        <v>2</v>
      </c>
      <c r="CJ919" s="337">
        <v>2</v>
      </c>
      <c r="CK919" s="221">
        <v>2</v>
      </c>
      <c r="CL919" s="222">
        <f t="shared" si="423"/>
        <v>24</v>
      </c>
      <c r="CM919" s="237">
        <f t="shared" si="414"/>
        <v>0.92307692307692313</v>
      </c>
      <c r="CN919" s="222">
        <f t="shared" si="424"/>
        <v>2</v>
      </c>
      <c r="CO919" s="237">
        <f t="shared" si="416"/>
        <v>7.6923076923076927E-2</v>
      </c>
      <c r="CP919" s="222">
        <f t="shared" si="425"/>
        <v>0</v>
      </c>
      <c r="CQ919" s="237">
        <f t="shared" si="418"/>
        <v>0</v>
      </c>
      <c r="CR919" s="222">
        <f t="shared" si="426"/>
        <v>0</v>
      </c>
      <c r="CS919" s="237">
        <f t="shared" si="420"/>
        <v>0</v>
      </c>
      <c r="CT919" s="223">
        <f t="shared" si="421"/>
        <v>1.9230769230769231</v>
      </c>
      <c r="CU919" s="223" t="str">
        <f t="shared" si="422"/>
        <v>Đạt mục tiêu</v>
      </c>
      <c r="CV919" s="5"/>
    </row>
    <row r="920" spans="1:100" s="1" customFormat="1" ht="50.5">
      <c r="A920" s="1036"/>
      <c r="B920" s="1024"/>
      <c r="C920" s="1033"/>
      <c r="D920" s="1024"/>
      <c r="E920" s="1059"/>
      <c r="F920" s="1024"/>
      <c r="G920" s="290" t="s">
        <v>1258</v>
      </c>
      <c r="H920" s="290"/>
      <c r="I920" s="625"/>
      <c r="J920" s="44" t="s">
        <v>820</v>
      </c>
      <c r="K920" s="508"/>
      <c r="L920" s="5" t="s">
        <v>32</v>
      </c>
      <c r="M920" s="212" t="s">
        <v>31</v>
      </c>
      <c r="N920" s="165" t="s">
        <v>8</v>
      </c>
      <c r="O920" s="221" t="s">
        <v>29</v>
      </c>
      <c r="P920" s="221" t="s">
        <v>24</v>
      </c>
      <c r="Q920" s="5"/>
      <c r="R920" s="5"/>
      <c r="S920" s="5"/>
      <c r="T920" s="5" t="s">
        <v>24</v>
      </c>
      <c r="U920" s="6"/>
      <c r="V920" s="5"/>
      <c r="W920" s="5"/>
      <c r="X920" s="5"/>
      <c r="Y920" s="5"/>
      <c r="Z920" s="5"/>
      <c r="AA920" s="5"/>
      <c r="AB920" s="80">
        <f t="shared" si="412"/>
        <v>1</v>
      </c>
      <c r="AC920" s="642"/>
      <c r="AD920" s="7"/>
      <c r="AE920" s="7"/>
      <c r="AF920" s="7"/>
      <c r="AG920" s="7"/>
      <c r="AH920" s="7"/>
      <c r="AI920" s="7"/>
      <c r="AJ920" s="7"/>
      <c r="AK920" s="7"/>
      <c r="AL920" s="7"/>
      <c r="AM920" s="7"/>
      <c r="AN920" s="7"/>
      <c r="AO920" s="7" t="s">
        <v>1318</v>
      </c>
      <c r="AP920" s="55"/>
      <c r="AQ920" s="55"/>
      <c r="AR920" s="55"/>
      <c r="AS920" s="7"/>
      <c r="AT920" s="7"/>
      <c r="AU920" s="7"/>
      <c r="AV920" s="55"/>
      <c r="AW920" s="7"/>
      <c r="AX920" s="7"/>
      <c r="AY920" s="7"/>
      <c r="AZ920" s="7"/>
      <c r="BA920" s="7"/>
      <c r="BB920" s="7"/>
      <c r="BC920" s="7"/>
      <c r="BD920" s="7"/>
      <c r="BE920" s="7"/>
      <c r="BF920" s="7"/>
      <c r="BG920" s="7"/>
      <c r="BH920" s="7"/>
      <c r="BI920" s="7"/>
      <c r="BJ920" s="7"/>
      <c r="BK920" s="7"/>
      <c r="BL920" s="781">
        <v>2</v>
      </c>
      <c r="BM920" s="221">
        <v>2</v>
      </c>
      <c r="BN920" s="221">
        <v>2</v>
      </c>
      <c r="BO920" s="221">
        <v>2</v>
      </c>
      <c r="BP920" s="221">
        <v>2</v>
      </c>
      <c r="BQ920" s="221">
        <v>2</v>
      </c>
      <c r="BR920" s="798">
        <v>2</v>
      </c>
      <c r="BS920" s="226">
        <v>2</v>
      </c>
      <c r="BT920" s="221">
        <v>2</v>
      </c>
      <c r="BU920" s="221">
        <v>2</v>
      </c>
      <c r="BV920" s="221">
        <v>2</v>
      </c>
      <c r="BW920" s="798">
        <v>2</v>
      </c>
      <c r="BX920" s="221">
        <v>2</v>
      </c>
      <c r="BY920" s="798">
        <v>2</v>
      </c>
      <c r="BZ920" s="798">
        <v>2</v>
      </c>
      <c r="CA920" s="221">
        <v>2</v>
      </c>
      <c r="CB920" s="221">
        <v>2</v>
      </c>
      <c r="CC920" s="221">
        <v>2</v>
      </c>
      <c r="CD920" s="337">
        <v>2</v>
      </c>
      <c r="CE920" s="221">
        <v>2</v>
      </c>
      <c r="CF920" s="221">
        <v>2</v>
      </c>
      <c r="CG920" s="221">
        <v>2</v>
      </c>
      <c r="CH920" s="221">
        <v>2</v>
      </c>
      <c r="CI920" s="221">
        <v>2</v>
      </c>
      <c r="CJ920" s="337">
        <v>2</v>
      </c>
      <c r="CK920" s="221">
        <v>2</v>
      </c>
      <c r="CL920" s="222">
        <f t="shared" si="423"/>
        <v>26</v>
      </c>
      <c r="CM920" s="237">
        <f t="shared" si="414"/>
        <v>1</v>
      </c>
      <c r="CN920" s="222">
        <f t="shared" si="424"/>
        <v>0</v>
      </c>
      <c r="CO920" s="237">
        <f t="shared" si="416"/>
        <v>0</v>
      </c>
      <c r="CP920" s="222">
        <f t="shared" si="425"/>
        <v>0</v>
      </c>
      <c r="CQ920" s="237">
        <f t="shared" si="418"/>
        <v>0</v>
      </c>
      <c r="CR920" s="222">
        <f t="shared" si="426"/>
        <v>0</v>
      </c>
      <c r="CS920" s="237">
        <f t="shared" si="420"/>
        <v>0</v>
      </c>
      <c r="CT920" s="223">
        <f t="shared" si="421"/>
        <v>2</v>
      </c>
      <c r="CU920" s="223" t="str">
        <f t="shared" si="422"/>
        <v>Đạt mục tiêu</v>
      </c>
      <c r="CV920" s="5"/>
    </row>
    <row r="921" spans="1:100" s="1" customFormat="1" ht="50.5">
      <c r="A921" s="1036"/>
      <c r="B921" s="1024"/>
      <c r="C921" s="1033"/>
      <c r="D921" s="1024"/>
      <c r="E921" s="1059"/>
      <c r="F921" s="1024"/>
      <c r="G921" s="290" t="s">
        <v>1250</v>
      </c>
      <c r="H921" s="290"/>
      <c r="I921" s="625"/>
      <c r="J921" s="44"/>
      <c r="K921" s="508"/>
      <c r="L921" s="5" t="s">
        <v>32</v>
      </c>
      <c r="M921" s="212" t="s">
        <v>31</v>
      </c>
      <c r="N921" s="165" t="s">
        <v>8</v>
      </c>
      <c r="O921" s="221" t="s">
        <v>29</v>
      </c>
      <c r="P921" s="221" t="s">
        <v>24</v>
      </c>
      <c r="Q921" s="5"/>
      <c r="R921" s="5"/>
      <c r="S921" s="5"/>
      <c r="T921" s="5"/>
      <c r="U921" s="6"/>
      <c r="V921" s="5" t="s">
        <v>24</v>
      </c>
      <c r="W921" s="5"/>
      <c r="X921" s="5"/>
      <c r="Y921" s="5"/>
      <c r="Z921" s="5"/>
      <c r="AA921" s="5"/>
      <c r="AB921" s="80">
        <f t="shared" si="412"/>
        <v>1</v>
      </c>
      <c r="AC921" s="642"/>
      <c r="AD921" s="7"/>
      <c r="AE921" s="7"/>
      <c r="AF921" s="7"/>
      <c r="AG921" s="7"/>
      <c r="AH921" s="7"/>
      <c r="AI921" s="7"/>
      <c r="AJ921" s="7"/>
      <c r="AK921" s="7"/>
      <c r="AL921" s="7"/>
      <c r="AM921" s="7"/>
      <c r="AN921" s="7"/>
      <c r="AO921" s="7"/>
      <c r="AP921" s="7"/>
      <c r="AQ921" s="7"/>
      <c r="AR921" s="7"/>
      <c r="AS921" s="7"/>
      <c r="AT921" s="7"/>
      <c r="AU921" s="7"/>
      <c r="AV921" s="55" t="s">
        <v>1318</v>
      </c>
      <c r="AW921" s="7"/>
      <c r="AX921" s="7"/>
      <c r="AY921" s="7"/>
      <c r="AZ921" s="7"/>
      <c r="BA921" s="7"/>
      <c r="BB921" s="7"/>
      <c r="BC921" s="7"/>
      <c r="BD921" s="7"/>
      <c r="BE921" s="7"/>
      <c r="BF921" s="7"/>
      <c r="BG921" s="7"/>
      <c r="BH921" s="7"/>
      <c r="BI921" s="7"/>
      <c r="BJ921" s="7"/>
      <c r="BK921" s="7"/>
      <c r="BL921" s="781">
        <v>2</v>
      </c>
      <c r="BM921" s="221">
        <v>2</v>
      </c>
      <c r="BN921" s="221">
        <v>2</v>
      </c>
      <c r="BO921" s="221">
        <v>2</v>
      </c>
      <c r="BP921" s="221">
        <v>2</v>
      </c>
      <c r="BQ921" s="221">
        <v>2</v>
      </c>
      <c r="BR921" s="798">
        <v>2</v>
      </c>
      <c r="BS921" s="226">
        <v>2</v>
      </c>
      <c r="BT921" s="221">
        <v>2</v>
      </c>
      <c r="BU921" s="221">
        <v>2</v>
      </c>
      <c r="BV921" s="221">
        <v>2</v>
      </c>
      <c r="BW921" s="798">
        <v>2</v>
      </c>
      <c r="BX921" s="221">
        <v>2</v>
      </c>
      <c r="BY921" s="798">
        <v>2</v>
      </c>
      <c r="BZ921" s="798">
        <v>1</v>
      </c>
      <c r="CA921" s="221">
        <v>2</v>
      </c>
      <c r="CB921" s="221">
        <v>2</v>
      </c>
      <c r="CC921" s="221">
        <v>2</v>
      </c>
      <c r="CD921" s="337">
        <v>1</v>
      </c>
      <c r="CE921" s="221">
        <v>2</v>
      </c>
      <c r="CF921" s="221">
        <v>2</v>
      </c>
      <c r="CG921" s="221">
        <v>2</v>
      </c>
      <c r="CH921" s="221">
        <v>2</v>
      </c>
      <c r="CI921" s="221">
        <v>2</v>
      </c>
      <c r="CJ921" s="337">
        <v>2</v>
      </c>
      <c r="CK921" s="221">
        <v>2</v>
      </c>
      <c r="CL921" s="222">
        <f t="shared" si="423"/>
        <v>24</v>
      </c>
      <c r="CM921" s="237">
        <f t="shared" si="414"/>
        <v>0.92307692307692313</v>
      </c>
      <c r="CN921" s="222">
        <f t="shared" si="424"/>
        <v>2</v>
      </c>
      <c r="CO921" s="237">
        <f t="shared" si="416"/>
        <v>7.6923076923076927E-2</v>
      </c>
      <c r="CP921" s="222">
        <f t="shared" si="425"/>
        <v>0</v>
      </c>
      <c r="CQ921" s="237">
        <f t="shared" si="418"/>
        <v>0</v>
      </c>
      <c r="CR921" s="222">
        <f t="shared" si="426"/>
        <v>0</v>
      </c>
      <c r="CS921" s="237">
        <f t="shared" si="420"/>
        <v>0</v>
      </c>
      <c r="CT921" s="223">
        <f t="shared" si="421"/>
        <v>1.9230769230769231</v>
      </c>
      <c r="CU921" s="223" t="str">
        <f t="shared" si="422"/>
        <v>Đạt mục tiêu</v>
      </c>
      <c r="CV921" s="5"/>
    </row>
    <row r="922" spans="1:100" s="1" customFormat="1" ht="50.5">
      <c r="A922" s="1036"/>
      <c r="B922" s="1024"/>
      <c r="C922" s="1033"/>
      <c r="D922" s="1024"/>
      <c r="E922" s="1059"/>
      <c r="F922" s="1024"/>
      <c r="G922" s="290" t="s">
        <v>1263</v>
      </c>
      <c r="H922" s="290"/>
      <c r="I922" s="442"/>
      <c r="J922" s="44"/>
      <c r="K922" s="508"/>
      <c r="L922" s="5" t="s">
        <v>32</v>
      </c>
      <c r="M922" s="212" t="s">
        <v>31</v>
      </c>
      <c r="N922" s="165" t="s">
        <v>8</v>
      </c>
      <c r="O922" s="221" t="s">
        <v>29</v>
      </c>
      <c r="P922" s="221" t="s">
        <v>24</v>
      </c>
      <c r="Q922" s="5"/>
      <c r="R922" s="5"/>
      <c r="S922" s="5"/>
      <c r="T922" s="5"/>
      <c r="U922" s="6"/>
      <c r="V922" s="5"/>
      <c r="W922" s="5"/>
      <c r="X922" s="5" t="s">
        <v>24</v>
      </c>
      <c r="Y922" s="5"/>
      <c r="Z922" s="5"/>
      <c r="AA922" s="5"/>
      <c r="AB922" s="80">
        <f t="shared" si="412"/>
        <v>1</v>
      </c>
      <c r="AC922" s="642"/>
      <c r="AD922" s="7"/>
      <c r="AE922" s="7"/>
      <c r="AF922" s="7"/>
      <c r="AG922" s="7"/>
      <c r="AH922" s="7"/>
      <c r="AI922" s="7"/>
      <c r="AJ922" s="7"/>
      <c r="AK922" s="7"/>
      <c r="AL922" s="7"/>
      <c r="AM922" s="7"/>
      <c r="AN922" s="7"/>
      <c r="AO922" s="7"/>
      <c r="AP922" s="7"/>
      <c r="AQ922" s="7"/>
      <c r="AR922" s="7"/>
      <c r="AS922" s="7"/>
      <c r="AT922" s="7"/>
      <c r="AU922" s="7"/>
      <c r="AV922" s="55"/>
      <c r="AW922" s="7"/>
      <c r="AX922" s="7"/>
      <c r="AY922" s="7"/>
      <c r="AZ922" s="7"/>
      <c r="BA922" s="7" t="s">
        <v>1183</v>
      </c>
      <c r="BB922" s="7"/>
      <c r="BC922" s="7"/>
      <c r="BD922" s="7"/>
      <c r="BE922" s="7"/>
      <c r="BF922" s="7"/>
      <c r="BG922" s="7"/>
      <c r="BH922" s="7"/>
      <c r="BI922" s="7"/>
      <c r="BJ922" s="7"/>
      <c r="BK922" s="7"/>
      <c r="BL922" s="781">
        <v>2</v>
      </c>
      <c r="BM922" s="221">
        <v>2</v>
      </c>
      <c r="BN922" s="221">
        <v>2</v>
      </c>
      <c r="BO922" s="221">
        <v>2</v>
      </c>
      <c r="BP922" s="221">
        <v>2</v>
      </c>
      <c r="BQ922" s="221">
        <v>2</v>
      </c>
      <c r="BR922" s="798">
        <v>2</v>
      </c>
      <c r="BS922" s="226">
        <v>2</v>
      </c>
      <c r="BT922" s="221">
        <v>2</v>
      </c>
      <c r="BU922" s="221">
        <v>2</v>
      </c>
      <c r="BV922" s="221">
        <v>2</v>
      </c>
      <c r="BW922" s="798">
        <v>2</v>
      </c>
      <c r="BX922" s="221">
        <v>1</v>
      </c>
      <c r="BY922" s="798">
        <v>2</v>
      </c>
      <c r="BZ922" s="798">
        <v>2</v>
      </c>
      <c r="CA922" s="221">
        <v>2</v>
      </c>
      <c r="CB922" s="221">
        <v>2</v>
      </c>
      <c r="CC922" s="221">
        <v>2</v>
      </c>
      <c r="CD922" s="337">
        <v>2</v>
      </c>
      <c r="CE922" s="221">
        <v>2</v>
      </c>
      <c r="CF922" s="221">
        <v>2</v>
      </c>
      <c r="CG922" s="221">
        <v>2</v>
      </c>
      <c r="CH922" s="221">
        <v>2</v>
      </c>
      <c r="CI922" s="221">
        <v>2</v>
      </c>
      <c r="CJ922" s="337">
        <v>2</v>
      </c>
      <c r="CK922" s="221">
        <v>2</v>
      </c>
      <c r="CL922" s="222">
        <f t="shared" si="423"/>
        <v>25</v>
      </c>
      <c r="CM922" s="237">
        <f t="shared" si="414"/>
        <v>0.96153846153846156</v>
      </c>
      <c r="CN922" s="222">
        <f t="shared" si="424"/>
        <v>1</v>
      </c>
      <c r="CO922" s="237">
        <f t="shared" si="416"/>
        <v>3.8461538461538464E-2</v>
      </c>
      <c r="CP922" s="222">
        <f t="shared" si="425"/>
        <v>0</v>
      </c>
      <c r="CQ922" s="237">
        <f t="shared" si="418"/>
        <v>0</v>
      </c>
      <c r="CR922" s="222">
        <f t="shared" si="426"/>
        <v>0</v>
      </c>
      <c r="CS922" s="237">
        <f t="shared" si="420"/>
        <v>0</v>
      </c>
      <c r="CT922" s="223">
        <f t="shared" si="421"/>
        <v>1.9615384615384615</v>
      </c>
      <c r="CU922" s="223" t="str">
        <f t="shared" si="422"/>
        <v>Đạt mục tiêu</v>
      </c>
      <c r="CV922" s="5"/>
    </row>
    <row r="923" spans="1:100" ht="84">
      <c r="A923" s="1036"/>
      <c r="B923" s="1024"/>
      <c r="C923" s="1033"/>
      <c r="D923" s="1024"/>
      <c r="E923" s="1059"/>
      <c r="F923" s="1024"/>
      <c r="G923" s="290" t="s">
        <v>1767</v>
      </c>
      <c r="H923" s="290"/>
      <c r="I923" s="625"/>
      <c r="J923" s="226"/>
      <c r="K923" s="511" t="s">
        <v>1768</v>
      </c>
      <c r="L923" s="5" t="s">
        <v>32</v>
      </c>
      <c r="M923" s="212" t="s">
        <v>31</v>
      </c>
      <c r="N923" s="165" t="s">
        <v>8</v>
      </c>
      <c r="O923" s="221" t="s">
        <v>29</v>
      </c>
      <c r="P923" s="221" t="s">
        <v>24</v>
      </c>
      <c r="Q923" s="5"/>
      <c r="R923" s="5"/>
      <c r="S923" s="5"/>
      <c r="T923" s="5"/>
      <c r="U923" s="6"/>
      <c r="V923" s="5"/>
      <c r="W923" s="5"/>
      <c r="X923" s="5"/>
      <c r="Y923" s="221" t="s">
        <v>24</v>
      </c>
      <c r="Z923" s="5"/>
      <c r="AA923" s="5"/>
      <c r="AB923" s="80">
        <f t="shared" si="412"/>
        <v>1</v>
      </c>
      <c r="AC923" s="642"/>
      <c r="AD923" s="7"/>
      <c r="AE923" s="7"/>
      <c r="AF923" s="7"/>
      <c r="AG923" s="7"/>
      <c r="AH923" s="7"/>
      <c r="AI923" s="7"/>
      <c r="AJ923" s="7"/>
      <c r="AK923" s="7"/>
      <c r="AL923" s="7"/>
      <c r="AM923" s="7"/>
      <c r="AN923" s="7"/>
      <c r="AO923" s="7"/>
      <c r="AP923" s="7"/>
      <c r="AQ923" s="7"/>
      <c r="AR923" s="7"/>
      <c r="AS923" s="7"/>
      <c r="AT923" s="7"/>
      <c r="AU923" s="7"/>
      <c r="AV923" s="55"/>
      <c r="AW923" s="7"/>
      <c r="AX923" s="7"/>
      <c r="AY923" s="7"/>
      <c r="AZ923" s="7"/>
      <c r="BA923" s="7"/>
      <c r="BB923" s="7"/>
      <c r="BC923" s="7"/>
      <c r="BD923" s="7"/>
      <c r="BE923" s="55" t="s">
        <v>1318</v>
      </c>
      <c r="BF923" s="55"/>
      <c r="BG923" s="55"/>
      <c r="BH923" s="7"/>
      <c r="BI923" s="7"/>
      <c r="BJ923" s="7"/>
      <c r="BK923" s="7"/>
      <c r="BL923" s="781">
        <v>2</v>
      </c>
      <c r="BM923" s="221">
        <v>2</v>
      </c>
      <c r="BN923" s="221">
        <v>2</v>
      </c>
      <c r="BO923" s="221">
        <v>1</v>
      </c>
      <c r="BP923" s="221">
        <v>2</v>
      </c>
      <c r="BQ923" s="221">
        <v>2</v>
      </c>
      <c r="BR923" s="798">
        <v>1</v>
      </c>
      <c r="BS923" s="226">
        <v>2</v>
      </c>
      <c r="BT923" s="221">
        <v>2</v>
      </c>
      <c r="BU923" s="221">
        <v>2</v>
      </c>
      <c r="BV923" s="221">
        <v>2</v>
      </c>
      <c r="BW923" s="798">
        <v>2</v>
      </c>
      <c r="BX923" s="221">
        <v>1</v>
      </c>
      <c r="BY923" s="798">
        <v>1</v>
      </c>
      <c r="BZ923" s="798">
        <v>2</v>
      </c>
      <c r="CA923" s="221">
        <v>2</v>
      </c>
      <c r="CB923" s="221">
        <v>1</v>
      </c>
      <c r="CC923" s="221">
        <v>2</v>
      </c>
      <c r="CD923" s="337">
        <v>2</v>
      </c>
      <c r="CE923" s="221">
        <v>2</v>
      </c>
      <c r="CF923" s="221">
        <v>2</v>
      </c>
      <c r="CG923" s="221">
        <v>2</v>
      </c>
      <c r="CH923" s="221">
        <v>2</v>
      </c>
      <c r="CI923" s="221">
        <v>2</v>
      </c>
      <c r="CJ923" s="337">
        <v>2</v>
      </c>
      <c r="CK923" s="221">
        <v>1</v>
      </c>
      <c r="CL923" s="222">
        <f t="shared" si="423"/>
        <v>20</v>
      </c>
      <c r="CM923" s="237">
        <f t="shared" si="414"/>
        <v>0.76923076923076927</v>
      </c>
      <c r="CN923" s="222">
        <f t="shared" si="424"/>
        <v>6</v>
      </c>
      <c r="CO923" s="237">
        <f t="shared" si="416"/>
        <v>0.23076923076923078</v>
      </c>
      <c r="CP923" s="222">
        <f t="shared" si="425"/>
        <v>0</v>
      </c>
      <c r="CQ923" s="237">
        <f t="shared" si="418"/>
        <v>0</v>
      </c>
      <c r="CR923" s="222">
        <f t="shared" si="426"/>
        <v>0</v>
      </c>
      <c r="CS923" s="237">
        <f t="shared" si="420"/>
        <v>0</v>
      </c>
      <c r="CT923" s="223">
        <f t="shared" si="421"/>
        <v>1.7692307692307692</v>
      </c>
      <c r="CU923" s="223" t="str">
        <f t="shared" si="422"/>
        <v>Đạt mục tiêu</v>
      </c>
      <c r="CV923" s="221"/>
    </row>
    <row r="924" spans="1:100" ht="50.5">
      <c r="A924" s="1036"/>
      <c r="B924" s="1024"/>
      <c r="C924" s="1033"/>
      <c r="D924" s="1024"/>
      <c r="E924" s="1059"/>
      <c r="F924" s="1024"/>
      <c r="G924" s="378" t="s">
        <v>1254</v>
      </c>
      <c r="H924" s="378"/>
      <c r="I924" s="635"/>
      <c r="J924" s="16"/>
      <c r="K924" s="514"/>
      <c r="L924" s="5" t="s">
        <v>32</v>
      </c>
      <c r="M924" s="212" t="s">
        <v>31</v>
      </c>
      <c r="N924" s="165" t="s">
        <v>8</v>
      </c>
      <c r="O924" s="221" t="s">
        <v>29</v>
      </c>
      <c r="P924" s="221" t="s">
        <v>24</v>
      </c>
      <c r="Q924" s="5"/>
      <c r="R924" s="5"/>
      <c r="S924" s="5"/>
      <c r="T924" s="5"/>
      <c r="U924" s="6"/>
      <c r="V924" s="5"/>
      <c r="W924" s="5"/>
      <c r="X924" s="5"/>
      <c r="Y924" s="5"/>
      <c r="Z924" s="5"/>
      <c r="AA924" s="5" t="s">
        <v>24</v>
      </c>
      <c r="AB924" s="80">
        <f t="shared" si="412"/>
        <v>1</v>
      </c>
      <c r="AC924" s="642"/>
      <c r="AD924" s="7"/>
      <c r="AE924" s="7"/>
      <c r="AF924" s="7"/>
      <c r="AG924" s="7"/>
      <c r="AH924" s="7"/>
      <c r="AI924" s="7"/>
      <c r="AJ924" s="7"/>
      <c r="AK924" s="7"/>
      <c r="AL924" s="7"/>
      <c r="AM924" s="7"/>
      <c r="AN924" s="7"/>
      <c r="AO924" s="7"/>
      <c r="AP924" s="7"/>
      <c r="AQ924" s="7"/>
      <c r="AR924" s="7"/>
      <c r="AS924" s="7"/>
      <c r="AT924" s="7"/>
      <c r="AU924" s="7"/>
      <c r="AV924" s="55"/>
      <c r="AW924" s="7"/>
      <c r="AX924" s="7"/>
      <c r="AY924" s="7"/>
      <c r="AZ924" s="7"/>
      <c r="BA924" s="7"/>
      <c r="BB924" s="7"/>
      <c r="BC924" s="7"/>
      <c r="BD924" s="7"/>
      <c r="BE924" s="55"/>
      <c r="BF924" s="55"/>
      <c r="BG924" s="55"/>
      <c r="BH924" s="7"/>
      <c r="BI924" s="7"/>
      <c r="BJ924" s="7" t="s">
        <v>1404</v>
      </c>
      <c r="BK924" s="7"/>
      <c r="BL924" s="781">
        <v>1</v>
      </c>
      <c r="BM924" s="221">
        <v>2</v>
      </c>
      <c r="BN924" s="221">
        <v>2</v>
      </c>
      <c r="BO924" s="221">
        <v>2</v>
      </c>
      <c r="BP924" s="221">
        <v>2</v>
      </c>
      <c r="BQ924" s="221">
        <v>2</v>
      </c>
      <c r="BR924" s="798">
        <v>2</v>
      </c>
      <c r="BS924" s="226">
        <v>1</v>
      </c>
      <c r="BT924" s="221">
        <v>2</v>
      </c>
      <c r="BU924" s="221">
        <v>2</v>
      </c>
      <c r="BV924" s="221">
        <v>2</v>
      </c>
      <c r="BW924" s="798">
        <v>2</v>
      </c>
      <c r="BX924" s="221">
        <v>2</v>
      </c>
      <c r="BY924" s="798">
        <v>2</v>
      </c>
      <c r="BZ924" s="798">
        <v>2</v>
      </c>
      <c r="CA924" s="221">
        <v>2</v>
      </c>
      <c r="CB924" s="221">
        <v>2</v>
      </c>
      <c r="CC924" s="221">
        <v>2</v>
      </c>
      <c r="CD924" s="337">
        <v>2</v>
      </c>
      <c r="CE924" s="221">
        <v>2</v>
      </c>
      <c r="CF924" s="221">
        <v>2</v>
      </c>
      <c r="CG924" s="221">
        <v>2</v>
      </c>
      <c r="CH924" s="221">
        <v>2</v>
      </c>
      <c r="CI924" s="221">
        <v>2</v>
      </c>
      <c r="CJ924" s="337">
        <v>2</v>
      </c>
      <c r="CK924" s="221">
        <v>2</v>
      </c>
      <c r="CL924" s="222">
        <f t="shared" si="423"/>
        <v>24</v>
      </c>
      <c r="CM924" s="237">
        <f t="shared" si="414"/>
        <v>0.92307692307692313</v>
      </c>
      <c r="CN924" s="222">
        <f t="shared" si="424"/>
        <v>2</v>
      </c>
      <c r="CO924" s="237">
        <f t="shared" si="416"/>
        <v>7.6923076923076927E-2</v>
      </c>
      <c r="CP924" s="222">
        <f t="shared" si="425"/>
        <v>0</v>
      </c>
      <c r="CQ924" s="237">
        <f t="shared" si="418"/>
        <v>0</v>
      </c>
      <c r="CR924" s="222">
        <f t="shared" si="426"/>
        <v>0</v>
      </c>
      <c r="CS924" s="237">
        <f t="shared" si="420"/>
        <v>0</v>
      </c>
      <c r="CT924" s="223">
        <f t="shared" si="421"/>
        <v>1.9230769230769231</v>
      </c>
      <c r="CU924" s="223" t="str">
        <f t="shared" si="422"/>
        <v>Đạt mục tiêu</v>
      </c>
      <c r="CV924" s="221"/>
    </row>
    <row r="925" spans="1:100" ht="50.5">
      <c r="A925" s="1036"/>
      <c r="B925" s="1024"/>
      <c r="C925" s="1033"/>
      <c r="D925" s="1024"/>
      <c r="E925" s="1059"/>
      <c r="F925" s="1024" t="s">
        <v>1446</v>
      </c>
      <c r="G925" s="378" t="s">
        <v>1244</v>
      </c>
      <c r="H925" s="378"/>
      <c r="I925" s="635"/>
      <c r="J925" s="16"/>
      <c r="K925" s="514"/>
      <c r="L925" s="5" t="s">
        <v>32</v>
      </c>
      <c r="M925" s="212" t="s">
        <v>31</v>
      </c>
      <c r="N925" s="165" t="s">
        <v>8</v>
      </c>
      <c r="O925" s="221" t="s">
        <v>29</v>
      </c>
      <c r="P925" s="221" t="s">
        <v>24</v>
      </c>
      <c r="Q925" s="5"/>
      <c r="R925" s="5"/>
      <c r="S925" s="5"/>
      <c r="T925" s="5"/>
      <c r="U925" s="6"/>
      <c r="V925" s="5"/>
      <c r="W925" s="5"/>
      <c r="X925" s="5"/>
      <c r="Y925" s="5"/>
      <c r="Z925" s="5"/>
      <c r="AA925" s="5" t="s">
        <v>24</v>
      </c>
      <c r="AB925" s="80">
        <f t="shared" si="412"/>
        <v>1</v>
      </c>
      <c r="AC925" s="642"/>
      <c r="AD925" s="7"/>
      <c r="AE925" s="7"/>
      <c r="AF925" s="7"/>
      <c r="AG925" s="7"/>
      <c r="AH925" s="7"/>
      <c r="AI925" s="7"/>
      <c r="AJ925" s="7"/>
      <c r="AK925" s="7"/>
      <c r="AL925" s="7"/>
      <c r="AM925" s="7"/>
      <c r="AN925" s="7"/>
      <c r="AO925" s="7"/>
      <c r="AP925" s="7"/>
      <c r="AQ925" s="7"/>
      <c r="AR925" s="7"/>
      <c r="AS925" s="7"/>
      <c r="AT925" s="7"/>
      <c r="AU925" s="7"/>
      <c r="AV925" s="55"/>
      <c r="AW925" s="7"/>
      <c r="AX925" s="7"/>
      <c r="AY925" s="7"/>
      <c r="AZ925" s="7"/>
      <c r="BA925" s="7"/>
      <c r="BB925" s="7"/>
      <c r="BC925" s="7"/>
      <c r="BD925" s="7"/>
      <c r="BE925" s="55"/>
      <c r="BF925" s="55"/>
      <c r="BG925" s="55"/>
      <c r="BH925" s="7"/>
      <c r="BI925" s="7"/>
      <c r="BJ925" s="7"/>
      <c r="BK925" s="7" t="s">
        <v>1404</v>
      </c>
      <c r="BL925" s="781">
        <v>2</v>
      </c>
      <c r="BM925" s="221">
        <v>2</v>
      </c>
      <c r="BN925" s="221">
        <v>1</v>
      </c>
      <c r="BO925" s="221">
        <v>2</v>
      </c>
      <c r="BP925" s="221">
        <v>2</v>
      </c>
      <c r="BQ925" s="221">
        <v>2</v>
      </c>
      <c r="BR925" s="798">
        <v>1</v>
      </c>
      <c r="BS925" s="226">
        <v>2</v>
      </c>
      <c r="BT925" s="221">
        <v>2</v>
      </c>
      <c r="BU925" s="221">
        <v>2</v>
      </c>
      <c r="BV925" s="221">
        <v>2</v>
      </c>
      <c r="BW925" s="798">
        <v>2</v>
      </c>
      <c r="BX925" s="221">
        <v>1</v>
      </c>
      <c r="BY925" s="798">
        <v>2</v>
      </c>
      <c r="BZ925" s="798">
        <v>2</v>
      </c>
      <c r="CA925" s="221">
        <v>2</v>
      </c>
      <c r="CB925" s="221">
        <v>2</v>
      </c>
      <c r="CC925" s="221">
        <v>2</v>
      </c>
      <c r="CD925" s="337">
        <v>2</v>
      </c>
      <c r="CE925" s="221">
        <v>2</v>
      </c>
      <c r="CF925" s="221">
        <v>2</v>
      </c>
      <c r="CG925" s="221">
        <v>2</v>
      </c>
      <c r="CH925" s="221">
        <v>2</v>
      </c>
      <c r="CI925" s="221">
        <v>2</v>
      </c>
      <c r="CJ925" s="337">
        <v>2</v>
      </c>
      <c r="CK925" s="221">
        <v>2</v>
      </c>
      <c r="CL925" s="222">
        <f t="shared" si="423"/>
        <v>23</v>
      </c>
      <c r="CM925" s="237">
        <f t="shared" si="414"/>
        <v>0.88461538461538458</v>
      </c>
      <c r="CN925" s="222">
        <f t="shared" si="424"/>
        <v>3</v>
      </c>
      <c r="CO925" s="237">
        <f t="shared" si="416"/>
        <v>0.11538461538461539</v>
      </c>
      <c r="CP925" s="222">
        <f t="shared" si="425"/>
        <v>0</v>
      </c>
      <c r="CQ925" s="237">
        <f t="shared" si="418"/>
        <v>0</v>
      </c>
      <c r="CR925" s="222">
        <f t="shared" si="426"/>
        <v>0</v>
      </c>
      <c r="CS925" s="237">
        <f t="shared" si="420"/>
        <v>0</v>
      </c>
      <c r="CT925" s="223">
        <f t="shared" si="421"/>
        <v>1.8846153846153846</v>
      </c>
      <c r="CU925" s="223" t="str">
        <f t="shared" si="422"/>
        <v>Đạt mục tiêu</v>
      </c>
      <c r="CV925" s="221"/>
    </row>
    <row r="926" spans="1:100" ht="139.5">
      <c r="A926" s="1036"/>
      <c r="B926" s="1024"/>
      <c r="C926" s="1033"/>
      <c r="D926" s="1024"/>
      <c r="E926" s="1059"/>
      <c r="F926" s="1024"/>
      <c r="G926" s="377" t="s">
        <v>1453</v>
      </c>
      <c r="H926" s="377"/>
      <c r="I926" s="629"/>
      <c r="J926" s="16"/>
      <c r="K926" s="514"/>
      <c r="L926" s="5" t="s">
        <v>32</v>
      </c>
      <c r="M926" s="212" t="s">
        <v>31</v>
      </c>
      <c r="N926" s="165" t="s">
        <v>8</v>
      </c>
      <c r="O926" s="221"/>
      <c r="P926" s="221"/>
      <c r="Q926" s="5"/>
      <c r="R926" s="5" t="s">
        <v>24</v>
      </c>
      <c r="S926" s="5"/>
      <c r="T926" s="5"/>
      <c r="U926" s="6"/>
      <c r="V926" s="5"/>
      <c r="W926" s="5"/>
      <c r="X926" s="5"/>
      <c r="Y926" s="5"/>
      <c r="Z926" s="5"/>
      <c r="AA926" s="5"/>
      <c r="AB926" s="80">
        <f t="shared" si="412"/>
        <v>1</v>
      </c>
      <c r="AC926" s="642"/>
      <c r="AD926" s="7"/>
      <c r="AE926" s="7"/>
      <c r="AF926" s="7"/>
      <c r="AG926" s="7"/>
      <c r="AH926" s="7" t="s">
        <v>1183</v>
      </c>
      <c r="AI926" s="7"/>
      <c r="AJ926" s="7" t="s">
        <v>1183</v>
      </c>
      <c r="AK926" s="7"/>
      <c r="AL926" s="7"/>
      <c r="AM926" s="7"/>
      <c r="AN926" s="7"/>
      <c r="AO926" s="7"/>
      <c r="AP926" s="7"/>
      <c r="AQ926" s="7"/>
      <c r="AR926" s="7"/>
      <c r="AS926" s="7"/>
      <c r="AT926" s="7"/>
      <c r="AU926" s="7"/>
      <c r="AV926" s="55"/>
      <c r="AW926" s="7"/>
      <c r="AX926" s="7"/>
      <c r="AY926" s="7"/>
      <c r="AZ926" s="7"/>
      <c r="BA926" s="7"/>
      <c r="BB926" s="7"/>
      <c r="BC926" s="7"/>
      <c r="BD926" s="7"/>
      <c r="BE926" s="55"/>
      <c r="BF926" s="55"/>
      <c r="BG926" s="55"/>
      <c r="BH926" s="7"/>
      <c r="BI926" s="7"/>
      <c r="BJ926" s="7"/>
      <c r="BK926" s="7"/>
      <c r="BL926" s="781">
        <v>2</v>
      </c>
      <c r="BM926" s="221">
        <v>2</v>
      </c>
      <c r="BN926" s="221">
        <v>2</v>
      </c>
      <c r="BO926" s="221">
        <v>2</v>
      </c>
      <c r="BP926" s="221">
        <v>2</v>
      </c>
      <c r="BQ926" s="221">
        <v>2</v>
      </c>
      <c r="BR926" s="798">
        <v>2</v>
      </c>
      <c r="BS926" s="226">
        <v>2</v>
      </c>
      <c r="BT926" s="221">
        <v>2</v>
      </c>
      <c r="BU926" s="221">
        <v>2</v>
      </c>
      <c r="BV926" s="221">
        <v>2</v>
      </c>
      <c r="BW926" s="798">
        <v>2</v>
      </c>
      <c r="BX926" s="221">
        <v>2</v>
      </c>
      <c r="BY926" s="798">
        <v>2</v>
      </c>
      <c r="BZ926" s="798">
        <v>2</v>
      </c>
      <c r="CA926" s="221">
        <v>2</v>
      </c>
      <c r="CB926" s="221">
        <v>2</v>
      </c>
      <c r="CC926" s="221">
        <v>2</v>
      </c>
      <c r="CD926" s="337">
        <v>2</v>
      </c>
      <c r="CE926" s="221">
        <v>2</v>
      </c>
      <c r="CF926" s="221">
        <v>2</v>
      </c>
      <c r="CG926" s="221">
        <v>2</v>
      </c>
      <c r="CH926" s="221">
        <v>2</v>
      </c>
      <c r="CI926" s="221">
        <v>2</v>
      </c>
      <c r="CJ926" s="337">
        <v>2</v>
      </c>
      <c r="CK926" s="221">
        <v>2</v>
      </c>
      <c r="CL926" s="222">
        <f t="shared" si="423"/>
        <v>26</v>
      </c>
      <c r="CM926" s="237">
        <f t="shared" si="414"/>
        <v>1</v>
      </c>
      <c r="CN926" s="222">
        <f t="shared" si="424"/>
        <v>0</v>
      </c>
      <c r="CO926" s="237">
        <f t="shared" si="416"/>
        <v>0</v>
      </c>
      <c r="CP926" s="222">
        <f t="shared" si="425"/>
        <v>0</v>
      </c>
      <c r="CQ926" s="237">
        <f t="shared" si="418"/>
        <v>0</v>
      </c>
      <c r="CR926" s="222">
        <f t="shared" si="426"/>
        <v>0</v>
      </c>
      <c r="CS926" s="237">
        <f t="shared" si="420"/>
        <v>0</v>
      </c>
      <c r="CT926" s="223">
        <f t="shared" si="421"/>
        <v>2</v>
      </c>
      <c r="CU926" s="223" t="str">
        <f t="shared" si="422"/>
        <v>Đạt mục tiêu</v>
      </c>
      <c r="CV926" s="221"/>
    </row>
    <row r="927" spans="1:100" ht="50.5">
      <c r="A927" s="1036"/>
      <c r="B927" s="1024"/>
      <c r="C927" s="1033"/>
      <c r="D927" s="1024"/>
      <c r="E927" s="1059"/>
      <c r="F927" s="1024"/>
      <c r="G927" s="377" t="s">
        <v>1557</v>
      </c>
      <c r="H927" s="377"/>
      <c r="I927" s="442"/>
      <c r="J927" s="226" t="s">
        <v>821</v>
      </c>
      <c r="K927" s="493"/>
      <c r="L927" s="5" t="s">
        <v>52</v>
      </c>
      <c r="M927" s="212" t="s">
        <v>31</v>
      </c>
      <c r="N927" s="165" t="s">
        <v>8</v>
      </c>
      <c r="O927" s="221"/>
      <c r="P927" s="221"/>
      <c r="Q927" s="5"/>
      <c r="R927" s="5"/>
      <c r="S927" s="5"/>
      <c r="T927" s="5"/>
      <c r="U927" s="6"/>
      <c r="V927" s="5"/>
      <c r="W927" s="5"/>
      <c r="X927" s="5"/>
      <c r="Y927" s="5" t="s">
        <v>24</v>
      </c>
      <c r="Z927" s="5"/>
      <c r="AA927" s="5"/>
      <c r="AB927" s="80">
        <f t="shared" si="412"/>
        <v>1</v>
      </c>
      <c r="AC927" s="642"/>
      <c r="AD927" s="7"/>
      <c r="AE927" s="7"/>
      <c r="AF927" s="7"/>
      <c r="AG927" s="7"/>
      <c r="AH927" s="7"/>
      <c r="AI927" s="7"/>
      <c r="AJ927" s="7"/>
      <c r="AK927" s="7"/>
      <c r="AL927" s="7"/>
      <c r="AM927" s="7"/>
      <c r="AN927" s="7"/>
      <c r="AO927" s="7"/>
      <c r="AP927" s="7"/>
      <c r="AQ927" s="7"/>
      <c r="AR927" s="7"/>
      <c r="AS927" s="7"/>
      <c r="AT927" s="7"/>
      <c r="AU927" s="7"/>
      <c r="AV927" s="55"/>
      <c r="AW927" s="7"/>
      <c r="AX927" s="7"/>
      <c r="AY927" s="7"/>
      <c r="AZ927" s="7"/>
      <c r="BA927" s="7"/>
      <c r="BB927" s="7"/>
      <c r="BC927" s="7"/>
      <c r="BD927" s="7"/>
      <c r="BE927" s="55"/>
      <c r="BF927" s="55"/>
      <c r="BG927" s="55"/>
      <c r="BH927" s="7"/>
      <c r="BI927" s="7"/>
      <c r="BJ927" s="7"/>
      <c r="BK927" s="7"/>
      <c r="BL927" s="781">
        <v>2</v>
      </c>
      <c r="BM927" s="221">
        <v>2</v>
      </c>
      <c r="BN927" s="221">
        <v>2</v>
      </c>
      <c r="BO927" s="221">
        <v>2</v>
      </c>
      <c r="BP927" s="221">
        <v>2</v>
      </c>
      <c r="BQ927" s="221">
        <v>2</v>
      </c>
      <c r="BR927" s="798">
        <v>2</v>
      </c>
      <c r="BS927" s="226">
        <v>2</v>
      </c>
      <c r="BT927" s="221">
        <v>2</v>
      </c>
      <c r="BU927" s="221">
        <v>2</v>
      </c>
      <c r="BV927" s="221">
        <v>2</v>
      </c>
      <c r="BW927" s="798">
        <v>2</v>
      </c>
      <c r="BX927" s="221">
        <v>2</v>
      </c>
      <c r="BY927" s="798">
        <v>2</v>
      </c>
      <c r="BZ927" s="798">
        <v>2</v>
      </c>
      <c r="CA927" s="221">
        <v>2</v>
      </c>
      <c r="CB927" s="221">
        <v>2</v>
      </c>
      <c r="CC927" s="221">
        <v>2</v>
      </c>
      <c r="CD927" s="337">
        <v>2</v>
      </c>
      <c r="CE927" s="221">
        <v>2</v>
      </c>
      <c r="CF927" s="221">
        <v>2</v>
      </c>
      <c r="CG927" s="221">
        <v>2</v>
      </c>
      <c r="CH927" s="221">
        <v>2</v>
      </c>
      <c r="CI927" s="221">
        <v>2</v>
      </c>
      <c r="CJ927" s="337">
        <v>2</v>
      </c>
      <c r="CK927" s="221">
        <v>2</v>
      </c>
      <c r="CL927" s="222">
        <f t="shared" si="423"/>
        <v>26</v>
      </c>
      <c r="CM927" s="237">
        <f t="shared" si="414"/>
        <v>1</v>
      </c>
      <c r="CN927" s="222">
        <f t="shared" si="424"/>
        <v>0</v>
      </c>
      <c r="CO927" s="237">
        <f t="shared" si="416"/>
        <v>0</v>
      </c>
      <c r="CP927" s="222">
        <f t="shared" si="425"/>
        <v>0</v>
      </c>
      <c r="CQ927" s="237">
        <f t="shared" si="418"/>
        <v>0</v>
      </c>
      <c r="CR927" s="222">
        <f t="shared" si="426"/>
        <v>0</v>
      </c>
      <c r="CS927" s="237">
        <f t="shared" si="420"/>
        <v>0</v>
      </c>
      <c r="CT927" s="223">
        <f t="shared" si="421"/>
        <v>2</v>
      </c>
      <c r="CU927" s="223" t="str">
        <f t="shared" si="422"/>
        <v>Đạt mục tiêu</v>
      </c>
      <c r="CV927" s="221"/>
    </row>
    <row r="928" spans="1:100" ht="50.5">
      <c r="A928" s="1036"/>
      <c r="B928" s="1024"/>
      <c r="C928" s="1033"/>
      <c r="D928" s="1024"/>
      <c r="E928" s="1059"/>
      <c r="F928" s="1024"/>
      <c r="G928" s="377" t="s">
        <v>1257</v>
      </c>
      <c r="H928" s="377"/>
      <c r="I928" s="629"/>
      <c r="J928" s="226"/>
      <c r="K928" s="493"/>
      <c r="L928" s="5" t="s">
        <v>32</v>
      </c>
      <c r="M928" s="212" t="s">
        <v>31</v>
      </c>
      <c r="N928" s="165" t="s">
        <v>8</v>
      </c>
      <c r="O928" s="221"/>
      <c r="P928" s="221"/>
      <c r="Q928" s="5"/>
      <c r="R928" s="5"/>
      <c r="S928" s="5"/>
      <c r="T928" s="5" t="s">
        <v>24</v>
      </c>
      <c r="U928" s="6"/>
      <c r="V928" s="5"/>
      <c r="W928" s="5"/>
      <c r="X928" s="5"/>
      <c r="Y928" s="5"/>
      <c r="Z928" s="5"/>
      <c r="AA928" s="5"/>
      <c r="AB928" s="80">
        <f t="shared" si="412"/>
        <v>1</v>
      </c>
      <c r="AC928" s="642"/>
      <c r="AD928" s="7"/>
      <c r="AE928" s="7"/>
      <c r="AF928" s="7"/>
      <c r="AG928" s="7"/>
      <c r="AH928" s="7"/>
      <c r="AI928" s="7"/>
      <c r="AJ928" s="7"/>
      <c r="AK928" s="7"/>
      <c r="AL928" s="7"/>
      <c r="AM928" s="7"/>
      <c r="AN928" s="7"/>
      <c r="AO928" s="7"/>
      <c r="AP928" s="55" t="s">
        <v>1318</v>
      </c>
      <c r="AQ928" s="55"/>
      <c r="AR928" s="55"/>
      <c r="AS928" s="7"/>
      <c r="AT928" s="7"/>
      <c r="AU928" s="7"/>
      <c r="AV928" s="55"/>
      <c r="AW928" s="7"/>
      <c r="AX928" s="7"/>
      <c r="AY928" s="7"/>
      <c r="AZ928" s="7"/>
      <c r="BA928" s="7"/>
      <c r="BB928" s="7"/>
      <c r="BC928" s="7"/>
      <c r="BD928" s="7"/>
      <c r="BE928" s="55"/>
      <c r="BF928" s="55"/>
      <c r="BG928" s="55"/>
      <c r="BH928" s="7"/>
      <c r="BI928" s="7"/>
      <c r="BJ928" s="7"/>
      <c r="BK928" s="7"/>
      <c r="BL928" s="781">
        <v>2</v>
      </c>
      <c r="BM928" s="221">
        <v>2</v>
      </c>
      <c r="BN928" s="221">
        <v>2</v>
      </c>
      <c r="BO928" s="221">
        <v>2</v>
      </c>
      <c r="BP928" s="221">
        <v>2</v>
      </c>
      <c r="BQ928" s="221">
        <v>2</v>
      </c>
      <c r="BR928" s="798">
        <v>2</v>
      </c>
      <c r="BS928" s="226">
        <v>2</v>
      </c>
      <c r="BT928" s="221">
        <v>2</v>
      </c>
      <c r="BU928" s="221">
        <v>2</v>
      </c>
      <c r="BV928" s="221">
        <v>2</v>
      </c>
      <c r="BW928" s="798">
        <v>2</v>
      </c>
      <c r="BX928" s="221">
        <v>2</v>
      </c>
      <c r="BY928" s="798">
        <v>2</v>
      </c>
      <c r="BZ928" s="798">
        <v>2</v>
      </c>
      <c r="CA928" s="221">
        <v>2</v>
      </c>
      <c r="CB928" s="221">
        <v>2</v>
      </c>
      <c r="CC928" s="221">
        <v>2</v>
      </c>
      <c r="CD928" s="337">
        <v>2</v>
      </c>
      <c r="CE928" s="221">
        <v>2</v>
      </c>
      <c r="CF928" s="221">
        <v>2</v>
      </c>
      <c r="CG928" s="221">
        <v>2</v>
      </c>
      <c r="CH928" s="221">
        <v>2</v>
      </c>
      <c r="CI928" s="221">
        <v>2</v>
      </c>
      <c r="CJ928" s="337">
        <v>2</v>
      </c>
      <c r="CK928" s="221">
        <v>2</v>
      </c>
      <c r="CL928" s="222">
        <f t="shared" si="423"/>
        <v>26</v>
      </c>
      <c r="CM928" s="237">
        <f t="shared" si="414"/>
        <v>1</v>
      </c>
      <c r="CN928" s="222">
        <f t="shared" si="424"/>
        <v>0</v>
      </c>
      <c r="CO928" s="237">
        <f t="shared" si="416"/>
        <v>0</v>
      </c>
      <c r="CP928" s="222">
        <f t="shared" si="425"/>
        <v>0</v>
      </c>
      <c r="CQ928" s="237">
        <f t="shared" si="418"/>
        <v>0</v>
      </c>
      <c r="CR928" s="222">
        <f t="shared" si="426"/>
        <v>0</v>
      </c>
      <c r="CS928" s="237">
        <f t="shared" si="420"/>
        <v>0</v>
      </c>
      <c r="CT928" s="223">
        <f t="shared" si="421"/>
        <v>2</v>
      </c>
      <c r="CU928" s="223" t="str">
        <f t="shared" si="422"/>
        <v>Đạt mục tiêu</v>
      </c>
      <c r="CV928" s="221"/>
    </row>
    <row r="929" spans="1:100" ht="50.5">
      <c r="A929" s="1036"/>
      <c r="B929" s="1024"/>
      <c r="C929" s="1033"/>
      <c r="D929" s="1024"/>
      <c r="E929" s="1059"/>
      <c r="F929" s="1024"/>
      <c r="G929" s="377" t="s">
        <v>1255</v>
      </c>
      <c r="H929" s="377"/>
      <c r="I929" s="629"/>
      <c r="J929" s="226"/>
      <c r="K929" s="493"/>
      <c r="L929" s="5" t="s">
        <v>32</v>
      </c>
      <c r="M929" s="212" t="s">
        <v>31</v>
      </c>
      <c r="N929" s="165" t="s">
        <v>8</v>
      </c>
      <c r="O929" s="221"/>
      <c r="P929" s="221"/>
      <c r="Q929" s="5"/>
      <c r="R929" s="5"/>
      <c r="S929" s="5"/>
      <c r="T929" s="5"/>
      <c r="U929" s="6"/>
      <c r="V929" s="5"/>
      <c r="W929" s="5"/>
      <c r="X929" s="5"/>
      <c r="Y929" s="5"/>
      <c r="Z929" s="5"/>
      <c r="AA929" s="5" t="s">
        <v>24</v>
      </c>
      <c r="AB929" s="80">
        <f t="shared" si="412"/>
        <v>1</v>
      </c>
      <c r="AC929" s="642"/>
      <c r="AD929" s="7"/>
      <c r="AE929" s="7"/>
      <c r="AF929" s="7"/>
      <c r="AG929" s="7"/>
      <c r="AH929" s="7"/>
      <c r="AI929" s="7"/>
      <c r="AJ929" s="7"/>
      <c r="AK929" s="7"/>
      <c r="AL929" s="7"/>
      <c r="AM929" s="7"/>
      <c r="AN929" s="7"/>
      <c r="AO929" s="7"/>
      <c r="AP929" s="7"/>
      <c r="AQ929" s="7"/>
      <c r="AR929" s="7"/>
      <c r="AS929" s="7"/>
      <c r="AT929" s="7"/>
      <c r="AU929" s="7"/>
      <c r="AV929" s="55"/>
      <c r="AW929" s="7"/>
      <c r="AX929" s="7"/>
      <c r="AY929" s="7"/>
      <c r="AZ929" s="7"/>
      <c r="BA929" s="7"/>
      <c r="BB929" s="7"/>
      <c r="BC929" s="7"/>
      <c r="BD929" s="7"/>
      <c r="BE929" s="55"/>
      <c r="BF929" s="55"/>
      <c r="BG929" s="55"/>
      <c r="BH929" s="7"/>
      <c r="BI929" s="7"/>
      <c r="BJ929" s="7" t="s">
        <v>1317</v>
      </c>
      <c r="BK929" s="7"/>
      <c r="BL929" s="781">
        <v>2</v>
      </c>
      <c r="BM929" s="221">
        <v>2</v>
      </c>
      <c r="BN929" s="221">
        <v>2</v>
      </c>
      <c r="BO929" s="221">
        <v>2</v>
      </c>
      <c r="BP929" s="221">
        <v>2</v>
      </c>
      <c r="BQ929" s="221">
        <v>2</v>
      </c>
      <c r="BR929" s="798">
        <v>2</v>
      </c>
      <c r="BS929" s="226">
        <v>2</v>
      </c>
      <c r="BT929" s="221">
        <v>2</v>
      </c>
      <c r="BU929" s="221">
        <v>2</v>
      </c>
      <c r="BV929" s="221">
        <v>2</v>
      </c>
      <c r="BW929" s="798">
        <v>2</v>
      </c>
      <c r="BX929" s="221">
        <v>2</v>
      </c>
      <c r="BY929" s="798">
        <v>2</v>
      </c>
      <c r="BZ929" s="798">
        <v>2</v>
      </c>
      <c r="CA929" s="221">
        <v>2</v>
      </c>
      <c r="CB929" s="221">
        <v>2</v>
      </c>
      <c r="CC929" s="221">
        <v>2</v>
      </c>
      <c r="CD929" s="337">
        <v>2</v>
      </c>
      <c r="CE929" s="221">
        <v>2</v>
      </c>
      <c r="CF929" s="221">
        <v>2</v>
      </c>
      <c r="CG929" s="221">
        <v>2</v>
      </c>
      <c r="CH929" s="221">
        <v>2</v>
      </c>
      <c r="CI929" s="221">
        <v>2</v>
      </c>
      <c r="CJ929" s="337">
        <v>2</v>
      </c>
      <c r="CK929" s="221">
        <v>2</v>
      </c>
      <c r="CL929" s="222">
        <f t="shared" si="423"/>
        <v>26</v>
      </c>
      <c r="CM929" s="237">
        <f t="shared" si="414"/>
        <v>1</v>
      </c>
      <c r="CN929" s="222">
        <f t="shared" si="424"/>
        <v>0</v>
      </c>
      <c r="CO929" s="237">
        <f t="shared" si="416"/>
        <v>0</v>
      </c>
      <c r="CP929" s="222">
        <f t="shared" si="425"/>
        <v>0</v>
      </c>
      <c r="CQ929" s="237">
        <f t="shared" si="418"/>
        <v>0</v>
      </c>
      <c r="CR929" s="222">
        <f t="shared" si="426"/>
        <v>0</v>
      </c>
      <c r="CS929" s="237">
        <f t="shared" si="420"/>
        <v>0</v>
      </c>
      <c r="CT929" s="223">
        <f t="shared" si="421"/>
        <v>2</v>
      </c>
      <c r="CU929" s="223" t="str">
        <f t="shared" si="422"/>
        <v>Đạt mục tiêu</v>
      </c>
      <c r="CV929" s="221"/>
    </row>
    <row r="930" spans="1:100" ht="50.5">
      <c r="A930" s="1036"/>
      <c r="B930" s="1024"/>
      <c r="C930" s="1033"/>
      <c r="D930" s="1024"/>
      <c r="E930" s="1059"/>
      <c r="F930" s="1024"/>
      <c r="G930" s="377" t="s">
        <v>1259</v>
      </c>
      <c r="H930" s="377"/>
      <c r="I930" s="629"/>
      <c r="J930" s="226"/>
      <c r="K930" s="493"/>
      <c r="L930" s="5" t="s">
        <v>32</v>
      </c>
      <c r="M930" s="212" t="s">
        <v>31</v>
      </c>
      <c r="N930" s="165" t="s">
        <v>8</v>
      </c>
      <c r="O930" s="221"/>
      <c r="P930" s="221"/>
      <c r="Q930" s="5"/>
      <c r="R930" s="5"/>
      <c r="S930" s="5"/>
      <c r="T930" s="5"/>
      <c r="U930" s="6" t="s">
        <v>24</v>
      </c>
      <c r="V930" s="5"/>
      <c r="W930" s="5"/>
      <c r="X930" s="5"/>
      <c r="Y930" s="5"/>
      <c r="Z930" s="5"/>
      <c r="AA930" s="5"/>
      <c r="AB930" s="80">
        <f t="shared" si="412"/>
        <v>1</v>
      </c>
      <c r="AC930" s="642"/>
      <c r="AD930" s="7"/>
      <c r="AE930" s="7"/>
      <c r="AF930" s="7"/>
      <c r="AG930" s="7"/>
      <c r="AH930" s="7"/>
      <c r="AI930" s="7"/>
      <c r="AJ930" s="7"/>
      <c r="AK930" s="7"/>
      <c r="AL930" s="7"/>
      <c r="AM930" s="7"/>
      <c r="AN930" s="7"/>
      <c r="AO930" s="7"/>
      <c r="AP930" s="7"/>
      <c r="AQ930" s="7"/>
      <c r="AR930" s="7"/>
      <c r="AS930" s="7" t="s">
        <v>1317</v>
      </c>
      <c r="AT930" s="7"/>
      <c r="AU930" s="7"/>
      <c r="AV930" s="55"/>
      <c r="AW930" s="7"/>
      <c r="AX930" s="7"/>
      <c r="AY930" s="7"/>
      <c r="AZ930" s="7"/>
      <c r="BA930" s="7"/>
      <c r="BB930" s="7"/>
      <c r="BC930" s="7"/>
      <c r="BD930" s="7"/>
      <c r="BE930" s="55"/>
      <c r="BF930" s="55"/>
      <c r="BG930" s="55"/>
      <c r="BH930" s="7"/>
      <c r="BI930" s="7"/>
      <c r="BJ930" s="7"/>
      <c r="BK930" s="7"/>
      <c r="BL930" s="781">
        <v>2</v>
      </c>
      <c r="BM930" s="221">
        <v>2</v>
      </c>
      <c r="BN930" s="221">
        <v>2</v>
      </c>
      <c r="BO930" s="221">
        <v>2</v>
      </c>
      <c r="BP930" s="221">
        <v>2</v>
      </c>
      <c r="BQ930" s="221">
        <v>2</v>
      </c>
      <c r="BR930" s="798">
        <v>1</v>
      </c>
      <c r="BS930" s="226">
        <v>2</v>
      </c>
      <c r="BT930" s="221">
        <v>2</v>
      </c>
      <c r="BU930" s="221">
        <v>2</v>
      </c>
      <c r="BV930" s="221">
        <v>2</v>
      </c>
      <c r="BW930" s="798">
        <v>2</v>
      </c>
      <c r="BX930" s="221">
        <v>2</v>
      </c>
      <c r="BY930" s="798">
        <v>2</v>
      </c>
      <c r="BZ930" s="798">
        <v>2</v>
      </c>
      <c r="CA930" s="221">
        <v>2</v>
      </c>
      <c r="CB930" s="221">
        <v>2</v>
      </c>
      <c r="CC930" s="221">
        <v>2</v>
      </c>
      <c r="CD930" s="337">
        <v>2</v>
      </c>
      <c r="CE930" s="221">
        <v>2</v>
      </c>
      <c r="CF930" s="221">
        <v>2</v>
      </c>
      <c r="CG930" s="221">
        <v>2</v>
      </c>
      <c r="CH930" s="221">
        <v>2</v>
      </c>
      <c r="CI930" s="221">
        <v>2</v>
      </c>
      <c r="CJ930" s="337">
        <v>2</v>
      </c>
      <c r="CK930" s="221">
        <v>2</v>
      </c>
      <c r="CL930" s="222">
        <f t="shared" si="423"/>
        <v>25</v>
      </c>
      <c r="CM930" s="237">
        <f t="shared" si="414"/>
        <v>0.96153846153846156</v>
      </c>
      <c r="CN930" s="222">
        <f t="shared" si="424"/>
        <v>1</v>
      </c>
      <c r="CO930" s="237">
        <f t="shared" si="416"/>
        <v>3.8461538461538464E-2</v>
      </c>
      <c r="CP930" s="222">
        <f t="shared" si="425"/>
        <v>0</v>
      </c>
      <c r="CQ930" s="237">
        <f t="shared" si="418"/>
        <v>0</v>
      </c>
      <c r="CR930" s="222">
        <f t="shared" si="426"/>
        <v>0</v>
      </c>
      <c r="CS930" s="237">
        <f t="shared" si="420"/>
        <v>0</v>
      </c>
      <c r="CT930" s="223">
        <f t="shared" si="421"/>
        <v>1.9615384615384615</v>
      </c>
      <c r="CU930" s="223" t="str">
        <f t="shared" si="422"/>
        <v>Đạt mục tiêu</v>
      </c>
      <c r="CV930" s="221"/>
    </row>
    <row r="931" spans="1:100" ht="50.5">
      <c r="A931" s="1036"/>
      <c r="B931" s="1024"/>
      <c r="C931" s="1033"/>
      <c r="D931" s="1024"/>
      <c r="E931" s="1059"/>
      <c r="F931" s="1024"/>
      <c r="G931" s="377" t="s">
        <v>1465</v>
      </c>
      <c r="H931" s="377"/>
      <c r="I931" s="629"/>
      <c r="J931" s="16"/>
      <c r="K931" s="514"/>
      <c r="L931" s="38" t="s">
        <v>32</v>
      </c>
      <c r="M931" s="212" t="s">
        <v>31</v>
      </c>
      <c r="N931" s="165" t="s">
        <v>8</v>
      </c>
      <c r="O931" s="221"/>
      <c r="P931" s="221"/>
      <c r="Q931" s="5"/>
      <c r="R931" s="5"/>
      <c r="S931" s="5" t="s">
        <v>24</v>
      </c>
      <c r="T931" s="5"/>
      <c r="U931" s="6"/>
      <c r="V931" s="5"/>
      <c r="W931" s="5"/>
      <c r="X931" s="5"/>
      <c r="Y931" s="5"/>
      <c r="Z931" s="5"/>
      <c r="AA931" s="5"/>
      <c r="AB931" s="80">
        <f t="shared" si="412"/>
        <v>1</v>
      </c>
      <c r="AC931" s="642"/>
      <c r="AD931" s="7"/>
      <c r="AE931" s="7"/>
      <c r="AF931" s="7"/>
      <c r="AG931" s="7"/>
      <c r="AH931" s="7"/>
      <c r="AI931" s="7"/>
      <c r="AJ931" s="7"/>
      <c r="AK931" s="7"/>
      <c r="AL931" s="7"/>
      <c r="AM931" s="7"/>
      <c r="AN931" s="7" t="s">
        <v>1183</v>
      </c>
      <c r="AO931" s="7"/>
      <c r="AP931" s="7"/>
      <c r="AQ931" s="7"/>
      <c r="AR931" s="7"/>
      <c r="AS931" s="7"/>
      <c r="AT931" s="7"/>
      <c r="AU931" s="7"/>
      <c r="AV931" s="55"/>
      <c r="AW931" s="7"/>
      <c r="AX931" s="7"/>
      <c r="AY931" s="7"/>
      <c r="AZ931" s="7"/>
      <c r="BA931" s="7"/>
      <c r="BB931" s="7"/>
      <c r="BC931" s="7"/>
      <c r="BD931" s="7"/>
      <c r="BE931" s="55"/>
      <c r="BF931" s="55"/>
      <c r="BG931" s="55"/>
      <c r="BH931" s="7"/>
      <c r="BI931" s="7"/>
      <c r="BJ931" s="7"/>
      <c r="BK931" s="7"/>
      <c r="BL931" s="781">
        <v>1</v>
      </c>
      <c r="BM931" s="221">
        <v>2</v>
      </c>
      <c r="BN931" s="221">
        <v>2</v>
      </c>
      <c r="BO931" s="221">
        <v>2</v>
      </c>
      <c r="BP931" s="221">
        <v>2</v>
      </c>
      <c r="BQ931" s="221">
        <v>2</v>
      </c>
      <c r="BR931" s="798">
        <v>2</v>
      </c>
      <c r="BS931" s="226">
        <v>2</v>
      </c>
      <c r="BT931" s="221">
        <v>2</v>
      </c>
      <c r="BU931" s="221">
        <v>2</v>
      </c>
      <c r="BV931" s="221">
        <v>2</v>
      </c>
      <c r="BW931" s="798">
        <v>2</v>
      </c>
      <c r="BX931" s="221">
        <v>2</v>
      </c>
      <c r="BY931" s="798">
        <v>2</v>
      </c>
      <c r="BZ931" s="798">
        <v>2</v>
      </c>
      <c r="CA931" s="221">
        <v>2</v>
      </c>
      <c r="CB931" s="221">
        <v>2</v>
      </c>
      <c r="CC931" s="221">
        <v>2</v>
      </c>
      <c r="CD931" s="337">
        <v>2</v>
      </c>
      <c r="CE931" s="221">
        <v>2</v>
      </c>
      <c r="CF931" s="221">
        <v>2</v>
      </c>
      <c r="CG931" s="221">
        <v>2</v>
      </c>
      <c r="CH931" s="221">
        <v>2</v>
      </c>
      <c r="CI931" s="221">
        <v>2</v>
      </c>
      <c r="CJ931" s="337">
        <v>2</v>
      </c>
      <c r="CK931" s="221">
        <v>2</v>
      </c>
      <c r="CL931" s="222">
        <f t="shared" si="423"/>
        <v>25</v>
      </c>
      <c r="CM931" s="237">
        <f t="shared" si="414"/>
        <v>0.96153846153846156</v>
      </c>
      <c r="CN931" s="222">
        <f t="shared" si="424"/>
        <v>1</v>
      </c>
      <c r="CO931" s="237">
        <f t="shared" si="416"/>
        <v>3.8461538461538464E-2</v>
      </c>
      <c r="CP931" s="222">
        <f t="shared" si="425"/>
        <v>0</v>
      </c>
      <c r="CQ931" s="237">
        <f t="shared" si="418"/>
        <v>0</v>
      </c>
      <c r="CR931" s="222">
        <f t="shared" si="426"/>
        <v>0</v>
      </c>
      <c r="CS931" s="237">
        <f t="shared" si="420"/>
        <v>0</v>
      </c>
      <c r="CT931" s="223">
        <f t="shared" si="421"/>
        <v>1.9615384615384615</v>
      </c>
      <c r="CU931" s="223" t="str">
        <f t="shared" si="422"/>
        <v>Đạt mục tiêu</v>
      </c>
      <c r="CV931" s="221"/>
    </row>
    <row r="932" spans="1:100" ht="50.5">
      <c r="A932" s="1036"/>
      <c r="B932" s="1024"/>
      <c r="C932" s="1033"/>
      <c r="D932" s="1024"/>
      <c r="E932" s="1059"/>
      <c r="F932" s="1024"/>
      <c r="G932" s="377" t="s">
        <v>1260</v>
      </c>
      <c r="H932" s="377"/>
      <c r="I932" s="629"/>
      <c r="J932" s="16"/>
      <c r="K932" s="514"/>
      <c r="L932" s="5" t="s">
        <v>32</v>
      </c>
      <c r="M932" s="212" t="s">
        <v>31</v>
      </c>
      <c r="N932" s="165" t="s">
        <v>8</v>
      </c>
      <c r="O932" s="221"/>
      <c r="P932" s="221"/>
      <c r="Q932" s="5"/>
      <c r="R932" s="5"/>
      <c r="S932" s="5"/>
      <c r="T932" s="5"/>
      <c r="U932" s="6"/>
      <c r="V932" s="5"/>
      <c r="W932" s="5"/>
      <c r="X932" s="5"/>
      <c r="Y932" s="5"/>
      <c r="Z932" s="5" t="s">
        <v>24</v>
      </c>
      <c r="AA932" s="5"/>
      <c r="AB932" s="80">
        <f t="shared" si="412"/>
        <v>1</v>
      </c>
      <c r="AC932" s="642"/>
      <c r="AD932" s="7"/>
      <c r="AE932" s="7"/>
      <c r="AF932" s="7"/>
      <c r="AG932" s="7"/>
      <c r="AH932" s="7"/>
      <c r="AI932" s="7"/>
      <c r="AJ932" s="7"/>
      <c r="AK932" s="7"/>
      <c r="AL932" s="7"/>
      <c r="AM932" s="7"/>
      <c r="AN932" s="7"/>
      <c r="AO932" s="7"/>
      <c r="AP932" s="7"/>
      <c r="AQ932" s="7"/>
      <c r="AR932" s="7"/>
      <c r="AS932" s="7"/>
      <c r="AT932" s="7"/>
      <c r="AU932" s="7"/>
      <c r="AV932" s="55"/>
      <c r="AW932" s="7"/>
      <c r="AX932" s="7"/>
      <c r="AY932" s="7"/>
      <c r="AZ932" s="7"/>
      <c r="BA932" s="7"/>
      <c r="BB932" s="7"/>
      <c r="BC932" s="7"/>
      <c r="BD932" s="7"/>
      <c r="BE932" s="55"/>
      <c r="BF932" s="55"/>
      <c r="BG932" s="55"/>
      <c r="BH932" s="7" t="s">
        <v>1317</v>
      </c>
      <c r="BI932" s="7" t="s">
        <v>1317</v>
      </c>
      <c r="BJ932" s="7"/>
      <c r="BK932" s="7"/>
      <c r="BL932" s="781">
        <v>2</v>
      </c>
      <c r="BM932" s="221">
        <v>2</v>
      </c>
      <c r="BN932" s="221">
        <v>1</v>
      </c>
      <c r="BO932" s="221">
        <v>2</v>
      </c>
      <c r="BP932" s="221">
        <v>2</v>
      </c>
      <c r="BQ932" s="221">
        <v>1</v>
      </c>
      <c r="BR932" s="798">
        <v>2</v>
      </c>
      <c r="BS932" s="226">
        <v>2</v>
      </c>
      <c r="BT932" s="221">
        <v>2</v>
      </c>
      <c r="BU932" s="221">
        <v>2</v>
      </c>
      <c r="BV932" s="221">
        <v>2</v>
      </c>
      <c r="BW932" s="798">
        <v>1</v>
      </c>
      <c r="BX932" s="221">
        <v>2</v>
      </c>
      <c r="BY932" s="798">
        <v>2</v>
      </c>
      <c r="BZ932" s="798">
        <v>2</v>
      </c>
      <c r="CA932" s="221">
        <v>2</v>
      </c>
      <c r="CB932" s="221">
        <v>2</v>
      </c>
      <c r="CC932" s="221">
        <v>2</v>
      </c>
      <c r="CD932" s="337">
        <v>1</v>
      </c>
      <c r="CE932" s="221">
        <v>1</v>
      </c>
      <c r="CF932" s="221">
        <v>2</v>
      </c>
      <c r="CG932" s="221">
        <v>1</v>
      </c>
      <c r="CH932" s="221">
        <v>2</v>
      </c>
      <c r="CI932" s="221">
        <v>2</v>
      </c>
      <c r="CJ932" s="337">
        <v>2</v>
      </c>
      <c r="CK932" s="221">
        <v>2</v>
      </c>
      <c r="CL932" s="222">
        <f t="shared" si="423"/>
        <v>20</v>
      </c>
      <c r="CM932" s="237">
        <f t="shared" si="414"/>
        <v>0.76923076923076927</v>
      </c>
      <c r="CN932" s="222">
        <f t="shared" si="424"/>
        <v>6</v>
      </c>
      <c r="CO932" s="237">
        <f t="shared" si="416"/>
        <v>0.23076923076923078</v>
      </c>
      <c r="CP932" s="222">
        <f t="shared" si="425"/>
        <v>0</v>
      </c>
      <c r="CQ932" s="237">
        <f t="shared" si="418"/>
        <v>0</v>
      </c>
      <c r="CR932" s="222">
        <f t="shared" si="426"/>
        <v>0</v>
      </c>
      <c r="CS932" s="237">
        <f t="shared" si="420"/>
        <v>0</v>
      </c>
      <c r="CT932" s="223">
        <f t="shared" si="421"/>
        <v>1.7692307692307692</v>
      </c>
      <c r="CU932" s="223" t="str">
        <f t="shared" si="422"/>
        <v>Đạt mục tiêu</v>
      </c>
      <c r="CV932" s="221"/>
    </row>
    <row r="933" spans="1:100" ht="50.5">
      <c r="A933" s="1036"/>
      <c r="B933" s="1024"/>
      <c r="C933" s="1033"/>
      <c r="D933" s="1024"/>
      <c r="E933" s="1059"/>
      <c r="F933" s="1024"/>
      <c r="G933" s="377" t="s">
        <v>1466</v>
      </c>
      <c r="H933" s="377"/>
      <c r="I933" s="629"/>
      <c r="J933" s="16"/>
      <c r="K933" s="514"/>
      <c r="L933" s="38" t="s">
        <v>32</v>
      </c>
      <c r="M933" s="212" t="s">
        <v>31</v>
      </c>
      <c r="N933" s="165" t="s">
        <v>8</v>
      </c>
      <c r="O933" s="221"/>
      <c r="P933" s="221"/>
      <c r="Q933" s="5"/>
      <c r="R933" s="5"/>
      <c r="S933" s="5" t="s">
        <v>24</v>
      </c>
      <c r="T933" s="5"/>
      <c r="U933" s="6"/>
      <c r="V933" s="5"/>
      <c r="W933" s="5"/>
      <c r="X933" s="5"/>
      <c r="Y933" s="5"/>
      <c r="Z933" s="5"/>
      <c r="AA933" s="5"/>
      <c r="AB933" s="80">
        <f t="shared" si="412"/>
        <v>1</v>
      </c>
      <c r="AC933" s="642"/>
      <c r="AD933" s="7"/>
      <c r="AE933" s="7"/>
      <c r="AF933" s="7"/>
      <c r="AG933" s="7"/>
      <c r="AH933" s="7"/>
      <c r="AI933" s="7"/>
      <c r="AJ933" s="7"/>
      <c r="AK933" s="7"/>
      <c r="AL933" s="7"/>
      <c r="AM933" s="7" t="s">
        <v>1318</v>
      </c>
      <c r="AN933" s="7"/>
      <c r="AO933" s="7"/>
      <c r="AP933" s="7"/>
      <c r="AQ933" s="7"/>
      <c r="AR933" s="7"/>
      <c r="AS933" s="7"/>
      <c r="AT933" s="7"/>
      <c r="AU933" s="7"/>
      <c r="AV933" s="55"/>
      <c r="AW933" s="7"/>
      <c r="AX933" s="7"/>
      <c r="AY933" s="7"/>
      <c r="AZ933" s="7"/>
      <c r="BA933" s="7"/>
      <c r="BB933" s="7"/>
      <c r="BC933" s="7"/>
      <c r="BD933" s="7"/>
      <c r="BE933" s="55"/>
      <c r="BF933" s="55"/>
      <c r="BG933" s="55"/>
      <c r="BH933" s="7"/>
      <c r="BI933" s="7"/>
      <c r="BJ933" s="7"/>
      <c r="BK933" s="7"/>
      <c r="BL933" s="781">
        <v>2</v>
      </c>
      <c r="BM933" s="221">
        <v>2</v>
      </c>
      <c r="BN933" s="221">
        <v>2</v>
      </c>
      <c r="BO933" s="221">
        <v>2</v>
      </c>
      <c r="BP933" s="221">
        <v>2</v>
      </c>
      <c r="BQ933" s="221">
        <v>2</v>
      </c>
      <c r="BR933" s="798">
        <v>2</v>
      </c>
      <c r="BS933" s="226">
        <v>2</v>
      </c>
      <c r="BT933" s="221">
        <v>2</v>
      </c>
      <c r="BU933" s="221">
        <v>2</v>
      </c>
      <c r="BV933" s="221">
        <v>2</v>
      </c>
      <c r="BW933" s="798">
        <v>2</v>
      </c>
      <c r="BX933" s="221">
        <v>2</v>
      </c>
      <c r="BY933" s="798">
        <v>2</v>
      </c>
      <c r="BZ933" s="798">
        <v>2</v>
      </c>
      <c r="CA933" s="221">
        <v>2</v>
      </c>
      <c r="CB933" s="221">
        <v>1</v>
      </c>
      <c r="CC933" s="221">
        <v>2</v>
      </c>
      <c r="CD933" s="337">
        <v>2</v>
      </c>
      <c r="CE933" s="221">
        <v>2</v>
      </c>
      <c r="CF933" s="221">
        <v>2</v>
      </c>
      <c r="CG933" s="221">
        <v>2</v>
      </c>
      <c r="CH933" s="221">
        <v>2</v>
      </c>
      <c r="CI933" s="221">
        <v>2</v>
      </c>
      <c r="CJ933" s="337">
        <v>1</v>
      </c>
      <c r="CK933" s="221">
        <v>2</v>
      </c>
      <c r="CL933" s="222">
        <f t="shared" si="423"/>
        <v>24</v>
      </c>
      <c r="CM933" s="237">
        <f t="shared" si="414"/>
        <v>0.92307692307692313</v>
      </c>
      <c r="CN933" s="222">
        <f t="shared" si="424"/>
        <v>2</v>
      </c>
      <c r="CO933" s="237">
        <f t="shared" si="416"/>
        <v>7.6923076923076927E-2</v>
      </c>
      <c r="CP933" s="222">
        <f t="shared" si="425"/>
        <v>0</v>
      </c>
      <c r="CQ933" s="237">
        <f t="shared" si="418"/>
        <v>0</v>
      </c>
      <c r="CR933" s="222">
        <f t="shared" si="426"/>
        <v>0</v>
      </c>
      <c r="CS933" s="237">
        <f t="shared" si="420"/>
        <v>0</v>
      </c>
      <c r="CT933" s="223">
        <f t="shared" si="421"/>
        <v>1.9230769230769231</v>
      </c>
      <c r="CU933" s="223" t="str">
        <f t="shared" si="422"/>
        <v>Đạt mục tiêu</v>
      </c>
      <c r="CV933" s="221"/>
    </row>
    <row r="934" spans="1:100" ht="50.5">
      <c r="A934" s="1036"/>
      <c r="B934" s="1024"/>
      <c r="C934" s="1033"/>
      <c r="D934" s="1024"/>
      <c r="E934" s="1059"/>
      <c r="F934" s="1024"/>
      <c r="G934" s="377" t="s">
        <v>1248</v>
      </c>
      <c r="H934" s="377"/>
      <c r="I934" s="629"/>
      <c r="J934" s="16"/>
      <c r="K934" s="514"/>
      <c r="L934" s="5" t="s">
        <v>32</v>
      </c>
      <c r="M934" s="212" t="s">
        <v>31</v>
      </c>
      <c r="N934" s="165" t="s">
        <v>8</v>
      </c>
      <c r="O934" s="221"/>
      <c r="P934" s="221"/>
      <c r="Q934" s="5"/>
      <c r="R934" s="5"/>
      <c r="S934" s="5"/>
      <c r="T934" s="5"/>
      <c r="U934" s="6"/>
      <c r="V934" s="5"/>
      <c r="W934" s="5"/>
      <c r="X934" s="5" t="s">
        <v>24</v>
      </c>
      <c r="Y934" s="5"/>
      <c r="Z934" s="5"/>
      <c r="AA934" s="5"/>
      <c r="AB934" s="80">
        <f t="shared" si="412"/>
        <v>1</v>
      </c>
      <c r="AC934" s="642"/>
      <c r="AD934" s="7"/>
      <c r="AE934" s="7"/>
      <c r="AF934" s="7"/>
      <c r="AG934" s="7"/>
      <c r="AH934" s="7"/>
      <c r="AI934" s="7"/>
      <c r="AJ934" s="7"/>
      <c r="AK934" s="7"/>
      <c r="AL934" s="7"/>
      <c r="AM934" s="7"/>
      <c r="AN934" s="7"/>
      <c r="AO934" s="7"/>
      <c r="AP934" s="7"/>
      <c r="AQ934" s="7"/>
      <c r="AR934" s="7"/>
      <c r="AS934" s="7"/>
      <c r="AT934" s="7"/>
      <c r="AU934" s="7"/>
      <c r="AV934" s="55"/>
      <c r="AW934" s="7"/>
      <c r="AX934" s="7"/>
      <c r="AY934" s="7"/>
      <c r="AZ934" s="7"/>
      <c r="BA934" s="7"/>
      <c r="BB934" s="7"/>
      <c r="BC934" s="7"/>
      <c r="BD934" s="7" t="s">
        <v>1183</v>
      </c>
      <c r="BE934" s="55"/>
      <c r="BF934" s="55"/>
      <c r="BG934" s="55"/>
      <c r="BH934" s="7"/>
      <c r="BI934" s="7"/>
      <c r="BJ934" s="7"/>
      <c r="BK934" s="7"/>
      <c r="BL934" s="781">
        <v>2</v>
      </c>
      <c r="BM934" s="221">
        <v>2</v>
      </c>
      <c r="BN934" s="221">
        <v>2</v>
      </c>
      <c r="BO934" s="221">
        <v>2</v>
      </c>
      <c r="BP934" s="221">
        <v>2</v>
      </c>
      <c r="BQ934" s="221">
        <v>2</v>
      </c>
      <c r="BR934" s="798">
        <v>2</v>
      </c>
      <c r="BS934" s="226">
        <v>2</v>
      </c>
      <c r="BT934" s="221">
        <v>2</v>
      </c>
      <c r="BU934" s="221">
        <v>2</v>
      </c>
      <c r="BV934" s="221">
        <v>2</v>
      </c>
      <c r="BW934" s="798">
        <v>2</v>
      </c>
      <c r="BX934" s="221">
        <v>2</v>
      </c>
      <c r="BY934" s="798">
        <v>2</v>
      </c>
      <c r="BZ934" s="798">
        <v>1</v>
      </c>
      <c r="CA934" s="221">
        <v>2</v>
      </c>
      <c r="CB934" s="221">
        <v>2</v>
      </c>
      <c r="CC934" s="221">
        <v>2</v>
      </c>
      <c r="CD934" s="337">
        <v>2</v>
      </c>
      <c r="CE934" s="221">
        <v>2</v>
      </c>
      <c r="CF934" s="221">
        <v>2</v>
      </c>
      <c r="CG934" s="221">
        <v>2</v>
      </c>
      <c r="CH934" s="221">
        <v>2</v>
      </c>
      <c r="CI934" s="221">
        <v>2</v>
      </c>
      <c r="CJ934" s="337">
        <v>2</v>
      </c>
      <c r="CK934" s="221">
        <v>2</v>
      </c>
      <c r="CL934" s="222">
        <f t="shared" si="423"/>
        <v>25</v>
      </c>
      <c r="CM934" s="237">
        <f t="shared" si="414"/>
        <v>0.96153846153846156</v>
      </c>
      <c r="CN934" s="222">
        <f t="shared" si="424"/>
        <v>1</v>
      </c>
      <c r="CO934" s="237">
        <f t="shared" si="416"/>
        <v>3.8461538461538464E-2</v>
      </c>
      <c r="CP934" s="222">
        <f t="shared" si="425"/>
        <v>0</v>
      </c>
      <c r="CQ934" s="237">
        <f t="shared" si="418"/>
        <v>0</v>
      </c>
      <c r="CR934" s="222">
        <f t="shared" si="426"/>
        <v>0</v>
      </c>
      <c r="CS934" s="237">
        <f t="shared" si="420"/>
        <v>0</v>
      </c>
      <c r="CT934" s="223">
        <f t="shared" si="421"/>
        <v>1.9615384615384615</v>
      </c>
      <c r="CU934" s="223" t="str">
        <f t="shared" si="422"/>
        <v>Đạt mục tiêu</v>
      </c>
      <c r="CV934" s="221"/>
    </row>
    <row r="935" spans="1:100" ht="50.5">
      <c r="A935" s="1036"/>
      <c r="B935" s="1024"/>
      <c r="C935" s="1033"/>
      <c r="D935" s="1024"/>
      <c r="E935" s="1059"/>
      <c r="F935" s="1024"/>
      <c r="G935" s="378" t="s">
        <v>1245</v>
      </c>
      <c r="H935" s="378"/>
      <c r="I935" s="635"/>
      <c r="J935" s="16"/>
      <c r="K935" s="514"/>
      <c r="L935" s="5" t="s">
        <v>52</v>
      </c>
      <c r="M935" s="212" t="s">
        <v>31</v>
      </c>
      <c r="N935" s="165" t="s">
        <v>8</v>
      </c>
      <c r="O935" s="221" t="s">
        <v>29</v>
      </c>
      <c r="P935" s="221" t="s">
        <v>24</v>
      </c>
      <c r="Q935" s="5"/>
      <c r="R935" s="5"/>
      <c r="S935" s="5"/>
      <c r="T935" s="5"/>
      <c r="U935" s="6"/>
      <c r="V935" s="5"/>
      <c r="W935" s="5"/>
      <c r="X935" s="5"/>
      <c r="Y935" s="5"/>
      <c r="Z935" s="5"/>
      <c r="AA935" s="5" t="s">
        <v>24</v>
      </c>
      <c r="AB935" s="80">
        <f t="shared" si="412"/>
        <v>1</v>
      </c>
      <c r="AC935" s="642"/>
      <c r="AD935" s="7"/>
      <c r="AE935" s="7"/>
      <c r="AF935" s="7"/>
      <c r="AG935" s="7"/>
      <c r="AH935" s="7"/>
      <c r="AI935" s="7"/>
      <c r="AJ935" s="7"/>
      <c r="AK935" s="7"/>
      <c r="AL935" s="7"/>
      <c r="AM935" s="7"/>
      <c r="AN935" s="7"/>
      <c r="AO935" s="7"/>
      <c r="AP935" s="7"/>
      <c r="AQ935" s="7"/>
      <c r="AR935" s="7"/>
      <c r="AS935" s="7"/>
      <c r="AT935" s="7"/>
      <c r="AU935" s="7"/>
      <c r="AV935" s="55"/>
      <c r="AW935" s="7"/>
      <c r="AX935" s="7"/>
      <c r="AY935" s="7"/>
      <c r="AZ935" s="7"/>
      <c r="BA935" s="7"/>
      <c r="BB935" s="7"/>
      <c r="BC935" s="7"/>
      <c r="BD935" s="7"/>
      <c r="BE935" s="55"/>
      <c r="BF935" s="55"/>
      <c r="BG935" s="55"/>
      <c r="BH935" s="7"/>
      <c r="BI935" s="7"/>
      <c r="BJ935" s="7"/>
      <c r="BK935" s="7"/>
      <c r="BL935" s="781">
        <v>2</v>
      </c>
      <c r="BM935" s="221">
        <v>2</v>
      </c>
      <c r="BN935" s="221">
        <v>2</v>
      </c>
      <c r="BO935" s="221">
        <v>2</v>
      </c>
      <c r="BP935" s="221">
        <v>2</v>
      </c>
      <c r="BQ935" s="221">
        <v>2</v>
      </c>
      <c r="BR935" s="798">
        <v>2</v>
      </c>
      <c r="BS935" s="226">
        <v>2</v>
      </c>
      <c r="BT935" s="221">
        <v>2</v>
      </c>
      <c r="BU935" s="221">
        <v>2</v>
      </c>
      <c r="BV935" s="221">
        <v>2</v>
      </c>
      <c r="BW935" s="798">
        <v>2</v>
      </c>
      <c r="BX935" s="221">
        <v>2</v>
      </c>
      <c r="BY935" s="798">
        <v>2</v>
      </c>
      <c r="BZ935" s="798">
        <v>2</v>
      </c>
      <c r="CA935" s="221">
        <v>2</v>
      </c>
      <c r="CB935" s="221">
        <v>2</v>
      </c>
      <c r="CC935" s="221">
        <v>2</v>
      </c>
      <c r="CD935" s="337">
        <v>2</v>
      </c>
      <c r="CE935" s="221">
        <v>2</v>
      </c>
      <c r="CF935" s="221">
        <v>1</v>
      </c>
      <c r="CG935" s="221">
        <v>2</v>
      </c>
      <c r="CH935" s="221">
        <v>2</v>
      </c>
      <c r="CI935" s="221">
        <v>2</v>
      </c>
      <c r="CJ935" s="337">
        <v>2</v>
      </c>
      <c r="CK935" s="221">
        <v>2</v>
      </c>
      <c r="CL935" s="222">
        <f t="shared" si="423"/>
        <v>25</v>
      </c>
      <c r="CM935" s="237">
        <f t="shared" si="414"/>
        <v>0.96153846153846156</v>
      </c>
      <c r="CN935" s="222">
        <f t="shared" si="424"/>
        <v>1</v>
      </c>
      <c r="CO935" s="237">
        <f t="shared" si="416"/>
        <v>3.8461538461538464E-2</v>
      </c>
      <c r="CP935" s="222">
        <f t="shared" si="425"/>
        <v>0</v>
      </c>
      <c r="CQ935" s="237">
        <f t="shared" si="418"/>
        <v>0</v>
      </c>
      <c r="CR935" s="222">
        <f t="shared" si="426"/>
        <v>0</v>
      </c>
      <c r="CS935" s="237">
        <f t="shared" si="420"/>
        <v>0</v>
      </c>
      <c r="CT935" s="223">
        <f t="shared" si="421"/>
        <v>1.9615384615384615</v>
      </c>
      <c r="CU935" s="223" t="str">
        <f t="shared" si="422"/>
        <v>Đạt mục tiêu</v>
      </c>
      <c r="CV935" s="221"/>
    </row>
    <row r="936" spans="1:100" ht="50.5">
      <c r="A936" s="1036"/>
      <c r="B936" s="1024"/>
      <c r="C936" s="1033"/>
      <c r="D936" s="1024"/>
      <c r="E936" s="1059"/>
      <c r="F936" s="1024"/>
      <c r="G936" s="378" t="s">
        <v>1590</v>
      </c>
      <c r="H936" s="378"/>
      <c r="I936" s="635"/>
      <c r="J936" s="16"/>
      <c r="K936" s="514"/>
      <c r="L936" s="5" t="s">
        <v>32</v>
      </c>
      <c r="M936" s="212" t="s">
        <v>31</v>
      </c>
      <c r="N936" s="165" t="s">
        <v>8</v>
      </c>
      <c r="O936" s="221" t="s">
        <v>29</v>
      </c>
      <c r="P936" s="221" t="s">
        <v>24</v>
      </c>
      <c r="Q936" s="5"/>
      <c r="R936" s="5"/>
      <c r="S936" s="5"/>
      <c r="T936" s="5"/>
      <c r="U936" s="6"/>
      <c r="V936" s="5"/>
      <c r="W936" s="5"/>
      <c r="X936" s="5"/>
      <c r="Y936" s="5"/>
      <c r="Z936" s="5"/>
      <c r="AA936" s="5" t="s">
        <v>24</v>
      </c>
      <c r="AB936" s="80">
        <f t="shared" si="412"/>
        <v>1</v>
      </c>
      <c r="AC936" s="642"/>
      <c r="AD936" s="7"/>
      <c r="AE936" s="7"/>
      <c r="AF936" s="7"/>
      <c r="AG936" s="7"/>
      <c r="AH936" s="7"/>
      <c r="AI936" s="7"/>
      <c r="AJ936" s="7"/>
      <c r="AK936" s="7"/>
      <c r="AL936" s="7"/>
      <c r="AM936" s="7"/>
      <c r="AN936" s="7"/>
      <c r="AO936" s="7"/>
      <c r="AP936" s="7"/>
      <c r="AQ936" s="7"/>
      <c r="AR936" s="7"/>
      <c r="AS936" s="7"/>
      <c r="AT936" s="7"/>
      <c r="AU936" s="7"/>
      <c r="AV936" s="55"/>
      <c r="AW936" s="7"/>
      <c r="AX936" s="7"/>
      <c r="AY936" s="7"/>
      <c r="AZ936" s="7"/>
      <c r="BA936" s="7"/>
      <c r="BB936" s="7"/>
      <c r="BC936" s="7"/>
      <c r="BD936" s="7"/>
      <c r="BE936" s="7"/>
      <c r="BF936" s="7"/>
      <c r="BG936" s="7"/>
      <c r="BH936" s="7"/>
      <c r="BI936" s="7"/>
      <c r="BJ936" s="7"/>
      <c r="BK936" s="7" t="s">
        <v>1315</v>
      </c>
      <c r="BL936" s="781">
        <v>2</v>
      </c>
      <c r="BM936" s="221">
        <v>2</v>
      </c>
      <c r="BN936" s="221">
        <v>2</v>
      </c>
      <c r="BO936" s="221">
        <v>2</v>
      </c>
      <c r="BP936" s="221">
        <v>2</v>
      </c>
      <c r="BQ936" s="221">
        <v>2</v>
      </c>
      <c r="BR936" s="798">
        <v>2</v>
      </c>
      <c r="BS936" s="226">
        <v>2</v>
      </c>
      <c r="BT936" s="221">
        <v>2</v>
      </c>
      <c r="BU936" s="221">
        <v>2</v>
      </c>
      <c r="BV936" s="221">
        <v>2</v>
      </c>
      <c r="BW936" s="798">
        <v>2</v>
      </c>
      <c r="BX936" s="221">
        <v>2</v>
      </c>
      <c r="BY936" s="798">
        <v>2</v>
      </c>
      <c r="BZ936" s="798">
        <v>2</v>
      </c>
      <c r="CA936" s="221">
        <v>2</v>
      </c>
      <c r="CB936" s="221">
        <v>2</v>
      </c>
      <c r="CC936" s="221">
        <v>2</v>
      </c>
      <c r="CD936" s="337">
        <v>2</v>
      </c>
      <c r="CE936" s="221">
        <v>2</v>
      </c>
      <c r="CF936" s="221">
        <v>2</v>
      </c>
      <c r="CG936" s="221">
        <v>2</v>
      </c>
      <c r="CH936" s="221">
        <v>2</v>
      </c>
      <c r="CI936" s="221">
        <v>2</v>
      </c>
      <c r="CJ936" s="337">
        <v>2</v>
      </c>
      <c r="CK936" s="221">
        <v>2</v>
      </c>
      <c r="CL936" s="222">
        <f t="shared" si="423"/>
        <v>26</v>
      </c>
      <c r="CM936" s="237">
        <f t="shared" si="414"/>
        <v>1</v>
      </c>
      <c r="CN936" s="222">
        <f t="shared" si="424"/>
        <v>0</v>
      </c>
      <c r="CO936" s="237">
        <f t="shared" si="416"/>
        <v>0</v>
      </c>
      <c r="CP936" s="222">
        <f t="shared" si="425"/>
        <v>0</v>
      </c>
      <c r="CQ936" s="237">
        <f t="shared" si="418"/>
        <v>0</v>
      </c>
      <c r="CR936" s="222">
        <f t="shared" si="426"/>
        <v>0</v>
      </c>
      <c r="CS936" s="237">
        <f t="shared" si="420"/>
        <v>0</v>
      </c>
      <c r="CT936" s="223">
        <f t="shared" si="421"/>
        <v>2</v>
      </c>
      <c r="CU936" s="223" t="str">
        <f t="shared" si="422"/>
        <v>Đạt mục tiêu</v>
      </c>
      <c r="CV936" s="5"/>
    </row>
    <row r="937" spans="1:100" ht="93">
      <c r="A937" s="1036"/>
      <c r="B937" s="1024"/>
      <c r="C937" s="1033"/>
      <c r="D937" s="1024"/>
      <c r="E937" s="1059"/>
      <c r="F937" s="1024" t="s">
        <v>1491</v>
      </c>
      <c r="G937" s="34" t="s">
        <v>2707</v>
      </c>
      <c r="H937" s="378"/>
      <c r="I937" s="442"/>
      <c r="J937" s="16"/>
      <c r="K937" s="514"/>
      <c r="L937" s="5" t="s">
        <v>32</v>
      </c>
      <c r="M937" s="212" t="s">
        <v>31</v>
      </c>
      <c r="N937" s="165" t="s">
        <v>8</v>
      </c>
      <c r="O937" s="221" t="s">
        <v>29</v>
      </c>
      <c r="P937" s="221" t="s">
        <v>24</v>
      </c>
      <c r="Q937" s="5"/>
      <c r="R937" s="5"/>
      <c r="S937" s="5"/>
      <c r="T937" s="5" t="s">
        <v>24</v>
      </c>
      <c r="U937" s="6"/>
      <c r="V937" s="5"/>
      <c r="W937" s="5"/>
      <c r="X937" s="5"/>
      <c r="Y937" s="5"/>
      <c r="Z937" s="5"/>
      <c r="AA937" s="5"/>
      <c r="AB937" s="80">
        <f t="shared" si="412"/>
        <v>1</v>
      </c>
      <c r="AC937" s="642"/>
      <c r="AD937" s="7"/>
      <c r="AE937" s="7"/>
      <c r="AF937" s="7"/>
      <c r="AG937" s="7"/>
      <c r="AH937" s="7"/>
      <c r="AI937" s="7"/>
      <c r="AJ937" s="7"/>
      <c r="AK937" s="7"/>
      <c r="AL937" s="7"/>
      <c r="AM937" s="7"/>
      <c r="AN937" s="7"/>
      <c r="AO937" s="7"/>
      <c r="AP937" s="55" t="s">
        <v>1183</v>
      </c>
      <c r="AQ937" s="55"/>
      <c r="AR937" s="55"/>
      <c r="AS937" s="7"/>
      <c r="AT937" s="7"/>
      <c r="AU937" s="7"/>
      <c r="AV937" s="55"/>
      <c r="AW937" s="7"/>
      <c r="AX937" s="7"/>
      <c r="AY937" s="7"/>
      <c r="AZ937" s="7"/>
      <c r="BA937" s="7"/>
      <c r="BB937" s="7"/>
      <c r="BC937" s="7"/>
      <c r="BD937" s="7"/>
      <c r="BE937" s="7"/>
      <c r="BF937" s="7"/>
      <c r="BG937" s="7"/>
      <c r="BH937" s="7"/>
      <c r="BI937" s="7"/>
      <c r="BJ937" s="7"/>
      <c r="BK937" s="7"/>
      <c r="BL937" s="781">
        <v>2</v>
      </c>
      <c r="BM937" s="221">
        <v>2</v>
      </c>
      <c r="BN937" s="221">
        <v>2</v>
      </c>
      <c r="BO937" s="221">
        <v>1</v>
      </c>
      <c r="BP937" s="221">
        <v>2</v>
      </c>
      <c r="BQ937" s="221">
        <v>2</v>
      </c>
      <c r="BR937" s="798">
        <v>2</v>
      </c>
      <c r="BS937" s="226">
        <v>2</v>
      </c>
      <c r="BT937" s="221">
        <v>2</v>
      </c>
      <c r="BU937" s="221">
        <v>2</v>
      </c>
      <c r="BV937" s="221">
        <v>2</v>
      </c>
      <c r="BW937" s="798">
        <v>2</v>
      </c>
      <c r="BX937" s="221">
        <v>2</v>
      </c>
      <c r="BY937" s="798">
        <v>2</v>
      </c>
      <c r="BZ937" s="798">
        <v>2</v>
      </c>
      <c r="CA937" s="221">
        <v>2</v>
      </c>
      <c r="CB937" s="221">
        <v>2</v>
      </c>
      <c r="CC937" s="221">
        <v>2</v>
      </c>
      <c r="CD937" s="337">
        <v>2</v>
      </c>
      <c r="CE937" s="221">
        <v>2</v>
      </c>
      <c r="CF937" s="221">
        <v>2</v>
      </c>
      <c r="CG937" s="221">
        <v>2</v>
      </c>
      <c r="CH937" s="221">
        <v>2</v>
      </c>
      <c r="CI937" s="221">
        <v>2</v>
      </c>
      <c r="CJ937" s="337">
        <v>2</v>
      </c>
      <c r="CK937" s="221">
        <v>2</v>
      </c>
      <c r="CL937" s="222">
        <f t="shared" si="423"/>
        <v>25</v>
      </c>
      <c r="CM937" s="237">
        <f t="shared" si="414"/>
        <v>0.96153846153846156</v>
      </c>
      <c r="CN937" s="222">
        <f t="shared" si="424"/>
        <v>1</v>
      </c>
      <c r="CO937" s="237">
        <f t="shared" si="416"/>
        <v>3.8461538461538464E-2</v>
      </c>
      <c r="CP937" s="222">
        <f t="shared" si="425"/>
        <v>0</v>
      </c>
      <c r="CQ937" s="237">
        <f t="shared" si="418"/>
        <v>0</v>
      </c>
      <c r="CR937" s="222">
        <f t="shared" si="426"/>
        <v>0</v>
      </c>
      <c r="CS937" s="237">
        <f t="shared" si="420"/>
        <v>0</v>
      </c>
      <c r="CT937" s="223">
        <f t="shared" si="421"/>
        <v>1.9615384615384615</v>
      </c>
      <c r="CU937" s="223" t="str">
        <f t="shared" si="422"/>
        <v>Đạt mục tiêu</v>
      </c>
      <c r="CV937" s="5"/>
    </row>
    <row r="938" spans="1:100" ht="50.5">
      <c r="A938" s="1036"/>
      <c r="B938" s="1024"/>
      <c r="C938" s="1033"/>
      <c r="D938" s="1024"/>
      <c r="E938" s="1059"/>
      <c r="F938" s="1024"/>
      <c r="G938" s="378" t="s">
        <v>1246</v>
      </c>
      <c r="H938" s="378"/>
      <c r="I938" s="635"/>
      <c r="J938" s="16"/>
      <c r="K938" s="514"/>
      <c r="L938" s="5" t="s">
        <v>32</v>
      </c>
      <c r="M938" s="212" t="s">
        <v>31</v>
      </c>
      <c r="N938" s="165" t="s">
        <v>8</v>
      </c>
      <c r="O938" s="221" t="s">
        <v>29</v>
      </c>
      <c r="P938" s="221" t="s">
        <v>24</v>
      </c>
      <c r="Q938" s="5"/>
      <c r="R938" s="5"/>
      <c r="S938" s="5"/>
      <c r="T938" s="5"/>
      <c r="U938" s="6"/>
      <c r="V938" s="5"/>
      <c r="W938" s="5"/>
      <c r="X938" s="5"/>
      <c r="Y938" s="5"/>
      <c r="Z938" s="5" t="s">
        <v>24</v>
      </c>
      <c r="AA938" s="5"/>
      <c r="AB938" s="80">
        <f t="shared" si="412"/>
        <v>1</v>
      </c>
      <c r="AC938" s="642"/>
      <c r="AD938" s="7"/>
      <c r="AE938" s="7"/>
      <c r="AF938" s="7"/>
      <c r="AG938" s="7"/>
      <c r="AH938" s="7"/>
      <c r="AI938" s="7"/>
      <c r="AJ938" s="7"/>
      <c r="AK938" s="7"/>
      <c r="AL938" s="7"/>
      <c r="AM938" s="7"/>
      <c r="AN938" s="7"/>
      <c r="AO938" s="7"/>
      <c r="AP938" s="7"/>
      <c r="AQ938" s="7"/>
      <c r="AR938" s="7"/>
      <c r="AS938" s="7"/>
      <c r="AT938" s="7"/>
      <c r="AU938" s="7"/>
      <c r="AV938" s="55"/>
      <c r="AW938" s="7"/>
      <c r="AX938" s="7"/>
      <c r="AY938" s="7"/>
      <c r="AZ938" s="7"/>
      <c r="BA938" s="7"/>
      <c r="BB938" s="7"/>
      <c r="BC938" s="7"/>
      <c r="BD938" s="7"/>
      <c r="BE938" s="7"/>
      <c r="BF938" s="7"/>
      <c r="BG938" s="7"/>
      <c r="BH938" s="7" t="s">
        <v>1317</v>
      </c>
      <c r="BI938" s="7"/>
      <c r="BJ938" s="7"/>
      <c r="BK938" s="7"/>
      <c r="BL938" s="781">
        <v>2</v>
      </c>
      <c r="BM938" s="221">
        <v>2</v>
      </c>
      <c r="BN938" s="221">
        <v>2</v>
      </c>
      <c r="BO938" s="221">
        <v>2</v>
      </c>
      <c r="BP938" s="221">
        <v>2</v>
      </c>
      <c r="BQ938" s="221">
        <v>2</v>
      </c>
      <c r="BR938" s="798">
        <v>1</v>
      </c>
      <c r="BS938" s="226">
        <v>2</v>
      </c>
      <c r="BT938" s="221">
        <v>2</v>
      </c>
      <c r="BU938" s="221">
        <v>2</v>
      </c>
      <c r="BV938" s="221">
        <v>2</v>
      </c>
      <c r="BW938" s="798">
        <v>2</v>
      </c>
      <c r="BX938" s="221">
        <v>2</v>
      </c>
      <c r="BY938" s="798">
        <v>2</v>
      </c>
      <c r="BZ938" s="798">
        <v>2</v>
      </c>
      <c r="CA938" s="221">
        <v>2</v>
      </c>
      <c r="CB938" s="221">
        <v>2</v>
      </c>
      <c r="CC938" s="221">
        <v>2</v>
      </c>
      <c r="CD938" s="337">
        <v>2</v>
      </c>
      <c r="CE938" s="221">
        <v>2</v>
      </c>
      <c r="CF938" s="221">
        <v>2</v>
      </c>
      <c r="CG938" s="221">
        <v>2</v>
      </c>
      <c r="CH938" s="221">
        <v>2</v>
      </c>
      <c r="CI938" s="221">
        <v>2</v>
      </c>
      <c r="CJ938" s="337">
        <v>2</v>
      </c>
      <c r="CK938" s="221">
        <v>2</v>
      </c>
      <c r="CL938" s="222">
        <f t="shared" si="423"/>
        <v>25</v>
      </c>
      <c r="CM938" s="237">
        <f t="shared" si="414"/>
        <v>0.96153846153846156</v>
      </c>
      <c r="CN938" s="222">
        <f t="shared" si="424"/>
        <v>1</v>
      </c>
      <c r="CO938" s="237">
        <f t="shared" si="416"/>
        <v>3.8461538461538464E-2</v>
      </c>
      <c r="CP938" s="222">
        <f t="shared" si="425"/>
        <v>0</v>
      </c>
      <c r="CQ938" s="237">
        <f t="shared" si="418"/>
        <v>0</v>
      </c>
      <c r="CR938" s="222">
        <f t="shared" si="426"/>
        <v>0</v>
      </c>
      <c r="CS938" s="237">
        <f t="shared" si="420"/>
        <v>0</v>
      </c>
      <c r="CT938" s="223">
        <f t="shared" si="421"/>
        <v>1.9615384615384615</v>
      </c>
      <c r="CU938" s="223" t="str">
        <f t="shared" si="422"/>
        <v>Đạt mục tiêu</v>
      </c>
      <c r="CV938" s="5"/>
    </row>
    <row r="939" spans="1:100" ht="50.5">
      <c r="A939" s="1036"/>
      <c r="B939" s="1024"/>
      <c r="C939" s="1033"/>
      <c r="D939" s="1024"/>
      <c r="E939" s="1059"/>
      <c r="F939" s="1024"/>
      <c r="G939" s="378" t="s">
        <v>1252</v>
      </c>
      <c r="H939" s="378"/>
      <c r="I939" s="635"/>
      <c r="J939" s="16"/>
      <c r="K939" s="514"/>
      <c r="L939" s="5" t="s">
        <v>32</v>
      </c>
      <c r="M939" s="212" t="s">
        <v>31</v>
      </c>
      <c r="N939" s="165" t="s">
        <v>8</v>
      </c>
      <c r="O939" s="221"/>
      <c r="P939" s="221"/>
      <c r="Q939" s="5"/>
      <c r="R939" s="5"/>
      <c r="S939" s="5"/>
      <c r="T939" s="5"/>
      <c r="U939" s="6"/>
      <c r="V939" s="5"/>
      <c r="W939" s="5"/>
      <c r="X939" s="5" t="s">
        <v>24</v>
      </c>
      <c r="Y939" s="5"/>
      <c r="Z939" s="5"/>
      <c r="AA939" s="5"/>
      <c r="AB939" s="80">
        <f t="shared" si="412"/>
        <v>1</v>
      </c>
      <c r="AC939" s="642"/>
      <c r="AD939" s="7"/>
      <c r="AE939" s="7"/>
      <c r="AF939" s="7"/>
      <c r="AG939" s="7"/>
      <c r="AH939" s="7"/>
      <c r="AI939" s="7"/>
      <c r="AJ939" s="7"/>
      <c r="AK939" s="7"/>
      <c r="AL939" s="7"/>
      <c r="AM939" s="7"/>
      <c r="AN939" s="7"/>
      <c r="AO939" s="7"/>
      <c r="AP939" s="7"/>
      <c r="AQ939" s="7"/>
      <c r="AR939" s="7"/>
      <c r="AS939" s="7"/>
      <c r="AT939" s="7"/>
      <c r="AU939" s="7"/>
      <c r="AV939" s="55"/>
      <c r="AW939" s="7"/>
      <c r="AX939" s="7"/>
      <c r="AY939" s="7"/>
      <c r="AZ939" s="7"/>
      <c r="BA939" s="7"/>
      <c r="BB939" s="7" t="s">
        <v>1404</v>
      </c>
      <c r="BC939" s="7"/>
      <c r="BD939" s="7"/>
      <c r="BE939" s="7"/>
      <c r="BF939" s="7"/>
      <c r="BG939" s="7"/>
      <c r="BH939" s="7"/>
      <c r="BI939" s="7"/>
      <c r="BJ939" s="7"/>
      <c r="BK939" s="7"/>
      <c r="BL939" s="781">
        <v>2</v>
      </c>
      <c r="BM939" s="221">
        <v>1</v>
      </c>
      <c r="BN939" s="221">
        <v>2</v>
      </c>
      <c r="BO939" s="221">
        <v>2</v>
      </c>
      <c r="BP939" s="221">
        <v>2</v>
      </c>
      <c r="BQ939" s="221">
        <v>2</v>
      </c>
      <c r="BR939" s="798">
        <v>2</v>
      </c>
      <c r="BS939" s="226">
        <v>2</v>
      </c>
      <c r="BT939" s="221">
        <v>2</v>
      </c>
      <c r="BU939" s="221">
        <v>2</v>
      </c>
      <c r="BV939" s="221">
        <v>2</v>
      </c>
      <c r="BW939" s="798">
        <v>2</v>
      </c>
      <c r="BX939" s="221">
        <v>2</v>
      </c>
      <c r="BY939" s="798">
        <v>2</v>
      </c>
      <c r="BZ939" s="798">
        <v>2</v>
      </c>
      <c r="CA939" s="221">
        <v>2</v>
      </c>
      <c r="CB939" s="221">
        <v>2</v>
      </c>
      <c r="CC939" s="221">
        <v>2</v>
      </c>
      <c r="CD939" s="337">
        <v>2</v>
      </c>
      <c r="CE939" s="221">
        <v>2</v>
      </c>
      <c r="CF939" s="221">
        <v>2</v>
      </c>
      <c r="CG939" s="221">
        <v>2</v>
      </c>
      <c r="CH939" s="221">
        <v>2</v>
      </c>
      <c r="CI939" s="221">
        <v>2</v>
      </c>
      <c r="CJ939" s="337">
        <v>2</v>
      </c>
      <c r="CK939" s="221">
        <v>2</v>
      </c>
      <c r="CL939" s="222">
        <f t="shared" si="423"/>
        <v>25</v>
      </c>
      <c r="CM939" s="237">
        <f t="shared" si="414"/>
        <v>0.96153846153846156</v>
      </c>
      <c r="CN939" s="222">
        <f t="shared" si="424"/>
        <v>1</v>
      </c>
      <c r="CO939" s="237">
        <f t="shared" si="416"/>
        <v>3.8461538461538464E-2</v>
      </c>
      <c r="CP939" s="222">
        <f t="shared" si="425"/>
        <v>0</v>
      </c>
      <c r="CQ939" s="237">
        <f t="shared" si="418"/>
        <v>0</v>
      </c>
      <c r="CR939" s="222">
        <f t="shared" si="426"/>
        <v>0</v>
      </c>
      <c r="CS939" s="237">
        <f t="shared" si="420"/>
        <v>0</v>
      </c>
      <c r="CT939" s="223">
        <f t="shared" si="421"/>
        <v>1.9615384615384615</v>
      </c>
      <c r="CU939" s="223" t="str">
        <f t="shared" si="422"/>
        <v>Đạt mục tiêu</v>
      </c>
      <c r="CV939" s="5"/>
    </row>
    <row r="940" spans="1:100" ht="50.5">
      <c r="A940" s="1036"/>
      <c r="B940" s="1024"/>
      <c r="C940" s="1033"/>
      <c r="D940" s="1024"/>
      <c r="E940" s="1059"/>
      <c r="F940" s="1024"/>
      <c r="G940" s="378" t="s">
        <v>1558</v>
      </c>
      <c r="H940" s="378"/>
      <c r="I940" s="635"/>
      <c r="J940" s="16"/>
      <c r="K940" s="514"/>
      <c r="L940" s="5" t="s">
        <v>32</v>
      </c>
      <c r="M940" s="212" t="s">
        <v>31</v>
      </c>
      <c r="N940" s="165" t="s">
        <v>8</v>
      </c>
      <c r="O940" s="221"/>
      <c r="P940" s="221"/>
      <c r="Q940" s="5"/>
      <c r="R940" s="5"/>
      <c r="S940" s="5"/>
      <c r="T940" s="5"/>
      <c r="U940" s="6"/>
      <c r="V940" s="5"/>
      <c r="W940" s="5"/>
      <c r="X940" s="5"/>
      <c r="Y940" s="5" t="s">
        <v>24</v>
      </c>
      <c r="Z940" s="5"/>
      <c r="AA940" s="5"/>
      <c r="AB940" s="80">
        <f t="shared" si="412"/>
        <v>1</v>
      </c>
      <c r="AC940" s="642"/>
      <c r="AD940" s="7"/>
      <c r="AE940" s="7"/>
      <c r="AF940" s="7"/>
      <c r="AG940" s="7"/>
      <c r="AH940" s="7"/>
      <c r="AI940" s="7"/>
      <c r="AJ940" s="7"/>
      <c r="AK940" s="7"/>
      <c r="AL940" s="7"/>
      <c r="AM940" s="7"/>
      <c r="AN940" s="7"/>
      <c r="AO940" s="7"/>
      <c r="AP940" s="7"/>
      <c r="AQ940" s="7"/>
      <c r="AR940" s="7"/>
      <c r="AS940" s="7"/>
      <c r="AT940" s="7"/>
      <c r="AU940" s="7"/>
      <c r="AV940" s="55"/>
      <c r="AW940" s="7"/>
      <c r="AX940" s="7"/>
      <c r="AY940" s="7"/>
      <c r="AZ940" s="7"/>
      <c r="BA940" s="7"/>
      <c r="BB940" s="7"/>
      <c r="BC940" s="7"/>
      <c r="BD940" s="7"/>
      <c r="BE940" s="7"/>
      <c r="BF940" s="7"/>
      <c r="BG940" s="7" t="s">
        <v>1183</v>
      </c>
      <c r="BH940" s="7"/>
      <c r="BI940" s="7"/>
      <c r="BJ940" s="7"/>
      <c r="BK940" s="7"/>
      <c r="BL940" s="781">
        <v>2</v>
      </c>
      <c r="BM940" s="221">
        <v>2</v>
      </c>
      <c r="BN940" s="221">
        <v>2</v>
      </c>
      <c r="BO940" s="221">
        <v>2</v>
      </c>
      <c r="BP940" s="221">
        <v>2</v>
      </c>
      <c r="BQ940" s="221">
        <v>2</v>
      </c>
      <c r="BR940" s="798">
        <v>2</v>
      </c>
      <c r="BS940" s="226">
        <v>2</v>
      </c>
      <c r="BT940" s="221">
        <v>2</v>
      </c>
      <c r="BU940" s="221">
        <v>2</v>
      </c>
      <c r="BV940" s="221">
        <v>2</v>
      </c>
      <c r="BW940" s="798">
        <v>1</v>
      </c>
      <c r="BX940" s="221">
        <v>2</v>
      </c>
      <c r="BY940" s="798">
        <v>2</v>
      </c>
      <c r="BZ940" s="798">
        <v>2</v>
      </c>
      <c r="CA940" s="221">
        <v>2</v>
      </c>
      <c r="CB940" s="221">
        <v>1</v>
      </c>
      <c r="CC940" s="221">
        <v>2</v>
      </c>
      <c r="CD940" s="337">
        <v>2</v>
      </c>
      <c r="CE940" s="221">
        <v>2</v>
      </c>
      <c r="CF940" s="221">
        <v>2</v>
      </c>
      <c r="CG940" s="221">
        <v>2</v>
      </c>
      <c r="CH940" s="221">
        <v>2</v>
      </c>
      <c r="CI940" s="221">
        <v>2</v>
      </c>
      <c r="CJ940" s="337">
        <v>2</v>
      </c>
      <c r="CK940" s="221">
        <v>2</v>
      </c>
      <c r="CL940" s="222">
        <f t="shared" si="423"/>
        <v>24</v>
      </c>
      <c r="CM940" s="237">
        <f t="shared" si="414"/>
        <v>0.92307692307692313</v>
      </c>
      <c r="CN940" s="222">
        <f t="shared" si="424"/>
        <v>2</v>
      </c>
      <c r="CO940" s="237">
        <f t="shared" si="416"/>
        <v>7.6923076923076927E-2</v>
      </c>
      <c r="CP940" s="222">
        <f t="shared" si="425"/>
        <v>0</v>
      </c>
      <c r="CQ940" s="237">
        <f t="shared" si="418"/>
        <v>0</v>
      </c>
      <c r="CR940" s="222">
        <f t="shared" si="426"/>
        <v>0</v>
      </c>
      <c r="CS940" s="237">
        <f t="shared" si="420"/>
        <v>0</v>
      </c>
      <c r="CT940" s="223">
        <f t="shared" si="421"/>
        <v>1.9230769230769231</v>
      </c>
      <c r="CU940" s="223" t="str">
        <f t="shared" si="422"/>
        <v>Đạt mục tiêu</v>
      </c>
      <c r="CV940" s="5"/>
    </row>
    <row r="941" spans="1:100" ht="50.5">
      <c r="A941" s="1036"/>
      <c r="B941" s="1024"/>
      <c r="C941" s="1033"/>
      <c r="D941" s="1024"/>
      <c r="E941" s="1059"/>
      <c r="F941" s="1024"/>
      <c r="G941" s="34" t="s">
        <v>2750</v>
      </c>
      <c r="H941" s="397"/>
      <c r="I941" s="442"/>
      <c r="J941" s="16"/>
      <c r="K941" s="514"/>
      <c r="L941" s="5" t="s">
        <v>32</v>
      </c>
      <c r="M941" s="212" t="s">
        <v>31</v>
      </c>
      <c r="N941" s="165" t="s">
        <v>8</v>
      </c>
      <c r="O941" s="221" t="s">
        <v>29</v>
      </c>
      <c r="P941" s="221" t="s">
        <v>24</v>
      </c>
      <c r="Q941" s="5"/>
      <c r="R941" s="5"/>
      <c r="S941" s="5"/>
      <c r="T941" s="5"/>
      <c r="U941" s="6"/>
      <c r="V941" s="5" t="s">
        <v>24</v>
      </c>
      <c r="W941" s="5"/>
      <c r="X941" s="5"/>
      <c r="Y941" s="5"/>
      <c r="Z941" s="5"/>
      <c r="AA941" s="5"/>
      <c r="AB941" s="80">
        <f t="shared" ref="AB941:AB947" si="427">COUNTIF($Q941:$AA941,"x")</f>
        <v>1</v>
      </c>
      <c r="AC941" s="642"/>
      <c r="AD941" s="7"/>
      <c r="AE941" s="7"/>
      <c r="AF941" s="7"/>
      <c r="AG941" s="7"/>
      <c r="AH941" s="7"/>
      <c r="AI941" s="7"/>
      <c r="AJ941" s="7"/>
      <c r="AK941" s="7"/>
      <c r="AL941" s="7"/>
      <c r="AM941" s="7"/>
      <c r="AN941" s="7"/>
      <c r="AO941" s="7"/>
      <c r="AP941" s="7"/>
      <c r="AQ941" s="7"/>
      <c r="AR941" s="7"/>
      <c r="AS941" s="7"/>
      <c r="AT941" s="7"/>
      <c r="AU941" s="7"/>
      <c r="AV941" s="55"/>
      <c r="AW941" s="7" t="s">
        <v>1318</v>
      </c>
      <c r="AX941" s="7"/>
      <c r="AY941" s="7"/>
      <c r="AZ941" s="7"/>
      <c r="BA941" s="7"/>
      <c r="BB941" s="7"/>
      <c r="BC941" s="7"/>
      <c r="BD941" s="7"/>
      <c r="BE941" s="7"/>
      <c r="BF941" s="7"/>
      <c r="BG941" s="7"/>
      <c r="BH941" s="7"/>
      <c r="BI941" s="7"/>
      <c r="BJ941" s="7"/>
      <c r="BK941" s="7"/>
      <c r="BL941" s="781">
        <v>2</v>
      </c>
      <c r="BM941" s="221">
        <v>2</v>
      </c>
      <c r="BN941" s="221">
        <v>2</v>
      </c>
      <c r="BO941" s="221">
        <v>2</v>
      </c>
      <c r="BP941" s="221">
        <v>2</v>
      </c>
      <c r="BQ941" s="221">
        <v>1</v>
      </c>
      <c r="BR941" s="798">
        <v>2</v>
      </c>
      <c r="BS941" s="226">
        <v>2</v>
      </c>
      <c r="BT941" s="221">
        <v>2</v>
      </c>
      <c r="BU941" s="221">
        <v>2</v>
      </c>
      <c r="BV941" s="221">
        <v>2</v>
      </c>
      <c r="BW941" s="798">
        <v>2</v>
      </c>
      <c r="BX941" s="221">
        <v>2</v>
      </c>
      <c r="BY941" s="798">
        <v>2</v>
      </c>
      <c r="BZ941" s="798">
        <v>1</v>
      </c>
      <c r="CA941" s="221">
        <v>2</v>
      </c>
      <c r="CB941" s="221">
        <v>2</v>
      </c>
      <c r="CC941" s="221">
        <v>1</v>
      </c>
      <c r="CD941" s="337">
        <v>2</v>
      </c>
      <c r="CE941" s="221">
        <v>2</v>
      </c>
      <c r="CF941" s="221">
        <v>2</v>
      </c>
      <c r="CG941" s="221">
        <v>2</v>
      </c>
      <c r="CH941" s="221">
        <v>2</v>
      </c>
      <c r="CI941" s="221">
        <v>2</v>
      </c>
      <c r="CJ941" s="337">
        <v>2</v>
      </c>
      <c r="CK941" s="221">
        <v>2</v>
      </c>
      <c r="CL941" s="222">
        <f t="shared" si="423"/>
        <v>23</v>
      </c>
      <c r="CM941" s="237">
        <f t="shared" si="414"/>
        <v>0.88461538461538458</v>
      </c>
      <c r="CN941" s="222">
        <f t="shared" si="424"/>
        <v>3</v>
      </c>
      <c r="CO941" s="237">
        <f t="shared" si="416"/>
        <v>0.11538461538461539</v>
      </c>
      <c r="CP941" s="222">
        <f t="shared" si="425"/>
        <v>0</v>
      </c>
      <c r="CQ941" s="237">
        <f t="shared" si="418"/>
        <v>0</v>
      </c>
      <c r="CR941" s="222">
        <f t="shared" si="426"/>
        <v>0</v>
      </c>
      <c r="CS941" s="237">
        <f t="shared" si="420"/>
        <v>0</v>
      </c>
      <c r="CT941" s="223">
        <f t="shared" si="421"/>
        <v>1.8846153846153846</v>
      </c>
      <c r="CU941" s="223" t="str">
        <f t="shared" si="422"/>
        <v>Đạt mục tiêu</v>
      </c>
      <c r="CV941" s="5"/>
    </row>
    <row r="942" spans="1:100" ht="50.5">
      <c r="A942" s="1036"/>
      <c r="B942" s="1024"/>
      <c r="C942" s="1033"/>
      <c r="D942" s="1024"/>
      <c r="E942" s="1059"/>
      <c r="F942" s="1024" t="s">
        <v>1182</v>
      </c>
      <c r="G942" s="378" t="s">
        <v>1591</v>
      </c>
      <c r="H942" s="378"/>
      <c r="I942" s="635"/>
      <c r="J942" s="16"/>
      <c r="K942" s="514"/>
      <c r="L942" s="5" t="s">
        <v>32</v>
      </c>
      <c r="M942" s="212" t="s">
        <v>31</v>
      </c>
      <c r="N942" s="165" t="s">
        <v>8</v>
      </c>
      <c r="O942" s="221"/>
      <c r="P942" s="221"/>
      <c r="Q942" s="5"/>
      <c r="R942" s="5"/>
      <c r="S942" s="5"/>
      <c r="T942" s="5"/>
      <c r="U942" s="6"/>
      <c r="V942" s="5"/>
      <c r="W942" s="5"/>
      <c r="X942" s="5"/>
      <c r="Y942" s="5" t="s">
        <v>24</v>
      </c>
      <c r="Z942" s="5"/>
      <c r="AA942" s="5"/>
      <c r="AB942" s="80">
        <f t="shared" si="427"/>
        <v>1</v>
      </c>
      <c r="AC942" s="642"/>
      <c r="AD942" s="7"/>
      <c r="AE942" s="7"/>
      <c r="AF942" s="7"/>
      <c r="AG942" s="7"/>
      <c r="AH942" s="7"/>
      <c r="AI942" s="7"/>
      <c r="AJ942" s="7"/>
      <c r="AK942" s="7"/>
      <c r="AL942" s="7"/>
      <c r="AM942" s="7"/>
      <c r="AN942" s="7"/>
      <c r="AO942" s="7"/>
      <c r="AP942" s="7"/>
      <c r="AQ942" s="7"/>
      <c r="AR942" s="7"/>
      <c r="AS942" s="7"/>
      <c r="AT942" s="7"/>
      <c r="AU942" s="7"/>
      <c r="AV942" s="55"/>
      <c r="AW942" s="7"/>
      <c r="AX942" s="7"/>
      <c r="AY942" s="7"/>
      <c r="AZ942" s="7"/>
      <c r="BA942" s="7"/>
      <c r="BB942" s="7"/>
      <c r="BC942" s="7"/>
      <c r="BD942" s="7"/>
      <c r="BE942" s="7" t="s">
        <v>1317</v>
      </c>
      <c r="BF942" s="7" t="s">
        <v>1317</v>
      </c>
      <c r="BG942" s="7" t="s">
        <v>1317</v>
      </c>
      <c r="BH942" s="7"/>
      <c r="BI942" s="7"/>
      <c r="BJ942" s="7"/>
      <c r="BK942" s="7" t="s">
        <v>1315</v>
      </c>
      <c r="BL942" s="781">
        <v>2</v>
      </c>
      <c r="BM942" s="221">
        <v>2</v>
      </c>
      <c r="BN942" s="221">
        <v>2</v>
      </c>
      <c r="BO942" s="221">
        <v>2</v>
      </c>
      <c r="BP942" s="221">
        <v>2</v>
      </c>
      <c r="BQ942" s="221">
        <v>2</v>
      </c>
      <c r="BR942" s="798">
        <v>2</v>
      </c>
      <c r="BS942" s="226">
        <v>2</v>
      </c>
      <c r="BT942" s="221">
        <v>2</v>
      </c>
      <c r="BU942" s="221">
        <v>2</v>
      </c>
      <c r="BV942" s="221">
        <v>2</v>
      </c>
      <c r="BW942" s="798">
        <v>2</v>
      </c>
      <c r="BX942" s="221">
        <v>2</v>
      </c>
      <c r="BY942" s="798">
        <v>2</v>
      </c>
      <c r="BZ942" s="798">
        <v>2</v>
      </c>
      <c r="CA942" s="221">
        <v>2</v>
      </c>
      <c r="CB942" s="221">
        <v>2</v>
      </c>
      <c r="CC942" s="221">
        <v>2</v>
      </c>
      <c r="CD942" s="337">
        <v>2</v>
      </c>
      <c r="CE942" s="221">
        <v>2</v>
      </c>
      <c r="CF942" s="221">
        <v>2</v>
      </c>
      <c r="CG942" s="221">
        <v>2</v>
      </c>
      <c r="CH942" s="221">
        <v>2</v>
      </c>
      <c r="CI942" s="221">
        <v>2</v>
      </c>
      <c r="CJ942" s="337">
        <v>2</v>
      </c>
      <c r="CK942" s="221">
        <v>2</v>
      </c>
      <c r="CL942" s="222">
        <f t="shared" si="423"/>
        <v>26</v>
      </c>
      <c r="CM942" s="237">
        <f t="shared" ref="CM942:CM1005" si="428">CL942/(CL942+CN942+CP942+CR942)</f>
        <v>1</v>
      </c>
      <c r="CN942" s="222">
        <f t="shared" si="424"/>
        <v>0</v>
      </c>
      <c r="CO942" s="237">
        <f t="shared" ref="CO942:CO1005" si="429">CN942/(CL942+CN942+CP942+CR942)</f>
        <v>0</v>
      </c>
      <c r="CP942" s="222">
        <f t="shared" si="425"/>
        <v>0</v>
      </c>
      <c r="CQ942" s="237">
        <f t="shared" ref="CQ942:CQ1005" si="430">CP942/(CL942+CN942+CP942+CR942)</f>
        <v>0</v>
      </c>
      <c r="CR942" s="222">
        <f t="shared" si="426"/>
        <v>0</v>
      </c>
      <c r="CS942" s="237">
        <f t="shared" ref="CS942:CS1005" si="431">CR942/(CL942+CN942+CP942+CR942)</f>
        <v>0</v>
      </c>
      <c r="CT942" s="223">
        <f t="shared" ref="CT942:CT1005" si="432">(((CL942*2)+(CN942*1)+(CP942*0)))/(CL942+CN942+CP942)</f>
        <v>2</v>
      </c>
      <c r="CU942" s="223" t="str">
        <f t="shared" ref="CU942:CU1005" si="433">IF(CS942&gt;=50%,"KĐG",IF(CT942&gt;=1.6,"Đạt mục tiêu",IF(CT942&gt;=1,"Cần cố gắng","Chưa đạt")))</f>
        <v>Đạt mục tiêu</v>
      </c>
      <c r="CV942" s="5"/>
    </row>
    <row r="943" spans="1:100" ht="50.5">
      <c r="A943" s="1036"/>
      <c r="B943" s="1024"/>
      <c r="C943" s="1033"/>
      <c r="D943" s="1024"/>
      <c r="E943" s="1059"/>
      <c r="F943" s="1024"/>
      <c r="G943" s="377" t="s">
        <v>1536</v>
      </c>
      <c r="H943" s="377"/>
      <c r="I943" s="629"/>
      <c r="J943" s="16"/>
      <c r="K943" s="514"/>
      <c r="L943" s="5" t="s">
        <v>32</v>
      </c>
      <c r="M943" s="212" t="s">
        <v>31</v>
      </c>
      <c r="N943" s="165" t="s">
        <v>8</v>
      </c>
      <c r="O943" s="221"/>
      <c r="P943" s="221"/>
      <c r="Q943" s="5"/>
      <c r="R943" s="5"/>
      <c r="S943" s="5"/>
      <c r="T943" s="5"/>
      <c r="U943" s="6"/>
      <c r="V943" s="5"/>
      <c r="W943" s="5"/>
      <c r="X943" s="5" t="s">
        <v>24</v>
      </c>
      <c r="Y943" s="5"/>
      <c r="Z943" s="5"/>
      <c r="AA943" s="5"/>
      <c r="AB943" s="80">
        <f t="shared" si="427"/>
        <v>1</v>
      </c>
      <c r="AC943" s="642"/>
      <c r="AD943" s="7"/>
      <c r="AE943" s="7"/>
      <c r="AF943" s="7"/>
      <c r="AG943" s="7"/>
      <c r="AH943" s="7"/>
      <c r="AI943" s="7"/>
      <c r="AJ943" s="7"/>
      <c r="AK943" s="7"/>
      <c r="AL943" s="7"/>
      <c r="AM943" s="7"/>
      <c r="AN943" s="7"/>
      <c r="AO943" s="7"/>
      <c r="AP943" s="7"/>
      <c r="AQ943" s="7"/>
      <c r="AR943" s="7"/>
      <c r="AS943" s="7"/>
      <c r="AT943" s="7"/>
      <c r="AU943" s="7"/>
      <c r="AV943" s="55"/>
      <c r="AW943" s="7"/>
      <c r="AX943" s="7"/>
      <c r="AY943" s="7"/>
      <c r="AZ943" s="7"/>
      <c r="BA943" s="7" t="s">
        <v>1318</v>
      </c>
      <c r="BB943" s="7"/>
      <c r="BC943" s="7"/>
      <c r="BD943" s="7"/>
      <c r="BE943" s="7"/>
      <c r="BF943" s="7"/>
      <c r="BG943" s="7"/>
      <c r="BH943" s="7"/>
      <c r="BI943" s="7"/>
      <c r="BJ943" s="7"/>
      <c r="BK943" s="7"/>
      <c r="BL943" s="781">
        <v>2</v>
      </c>
      <c r="BM943" s="221">
        <v>2</v>
      </c>
      <c r="BN943" s="221">
        <v>2</v>
      </c>
      <c r="BO943" s="221">
        <v>1</v>
      </c>
      <c r="BP943" s="221">
        <v>2</v>
      </c>
      <c r="BQ943" s="221">
        <v>1</v>
      </c>
      <c r="BR943" s="798">
        <v>2</v>
      </c>
      <c r="BS943" s="226">
        <v>2</v>
      </c>
      <c r="BT943" s="221">
        <v>1</v>
      </c>
      <c r="BU943" s="221">
        <v>2</v>
      </c>
      <c r="BV943" s="221">
        <v>2</v>
      </c>
      <c r="BW943" s="798">
        <v>2</v>
      </c>
      <c r="BX943" s="221">
        <v>2</v>
      </c>
      <c r="BY943" s="798">
        <v>1</v>
      </c>
      <c r="BZ943" s="798">
        <v>2</v>
      </c>
      <c r="CA943" s="221">
        <v>1</v>
      </c>
      <c r="CB943" s="221">
        <v>2</v>
      </c>
      <c r="CC943" s="221">
        <v>2</v>
      </c>
      <c r="CD943" s="337">
        <v>2</v>
      </c>
      <c r="CE943" s="221">
        <v>2</v>
      </c>
      <c r="CF943" s="221">
        <v>2</v>
      </c>
      <c r="CG943" s="221">
        <v>1</v>
      </c>
      <c r="CH943" s="221">
        <v>2</v>
      </c>
      <c r="CI943" s="221">
        <v>2</v>
      </c>
      <c r="CJ943" s="337">
        <v>2</v>
      </c>
      <c r="CK943" s="221">
        <v>2</v>
      </c>
      <c r="CL943" s="222">
        <f t="shared" si="423"/>
        <v>20</v>
      </c>
      <c r="CM943" s="237">
        <f t="shared" si="428"/>
        <v>0.76923076923076927</v>
      </c>
      <c r="CN943" s="222">
        <f t="shared" si="424"/>
        <v>6</v>
      </c>
      <c r="CO943" s="237">
        <f t="shared" si="429"/>
        <v>0.23076923076923078</v>
      </c>
      <c r="CP943" s="222">
        <f t="shared" si="425"/>
        <v>0</v>
      </c>
      <c r="CQ943" s="237">
        <f t="shared" si="430"/>
        <v>0</v>
      </c>
      <c r="CR943" s="222">
        <f t="shared" si="426"/>
        <v>0</v>
      </c>
      <c r="CS943" s="237">
        <f t="shared" si="431"/>
        <v>0</v>
      </c>
      <c r="CT943" s="223">
        <f t="shared" si="432"/>
        <v>1.7692307692307692</v>
      </c>
      <c r="CU943" s="223" t="str">
        <f t="shared" si="433"/>
        <v>Đạt mục tiêu</v>
      </c>
      <c r="CV943" s="5"/>
    </row>
    <row r="944" spans="1:100" s="1" customFormat="1" ht="50.5">
      <c r="A944" s="1036"/>
      <c r="B944" s="1024"/>
      <c r="C944" s="1033"/>
      <c r="D944" s="1024"/>
      <c r="E944" s="1059"/>
      <c r="F944" s="1024"/>
      <c r="G944" s="378" t="s">
        <v>2431</v>
      </c>
      <c r="H944" s="378"/>
      <c r="I944" s="635"/>
      <c r="J944" s="16"/>
      <c r="K944" s="514"/>
      <c r="L944" s="5" t="s">
        <v>32</v>
      </c>
      <c r="M944" s="212" t="s">
        <v>31</v>
      </c>
      <c r="N944" s="165" t="s">
        <v>8</v>
      </c>
      <c r="O944" s="221" t="s">
        <v>29</v>
      </c>
      <c r="P944" s="221" t="s">
        <v>24</v>
      </c>
      <c r="Q944" s="5"/>
      <c r="R944" s="5"/>
      <c r="S944" s="5"/>
      <c r="T944" s="5"/>
      <c r="U944" s="6"/>
      <c r="V944" s="5" t="s">
        <v>24</v>
      </c>
      <c r="W944" s="5"/>
      <c r="X944" s="5"/>
      <c r="Y944" s="5"/>
      <c r="Z944" s="5"/>
      <c r="AA944" s="5"/>
      <c r="AB944" s="80">
        <f t="shared" si="427"/>
        <v>1</v>
      </c>
      <c r="AC944" s="642"/>
      <c r="AD944" s="7"/>
      <c r="AE944" s="7"/>
      <c r="AF944" s="7"/>
      <c r="AG944" s="7"/>
      <c r="AH944" s="7"/>
      <c r="AI944" s="7"/>
      <c r="AJ944" s="7"/>
      <c r="AK944" s="7"/>
      <c r="AL944" s="7"/>
      <c r="AM944" s="7"/>
      <c r="AN944" s="7"/>
      <c r="AO944" s="7"/>
      <c r="AP944" s="7"/>
      <c r="AQ944" s="7"/>
      <c r="AR944" s="7"/>
      <c r="AS944" s="7"/>
      <c r="AT944" s="7"/>
      <c r="AU944" s="7"/>
      <c r="AV944" s="55"/>
      <c r="AW944" s="7" t="s">
        <v>1183</v>
      </c>
      <c r="AX944" s="7"/>
      <c r="AY944" s="7"/>
      <c r="AZ944" s="7"/>
      <c r="BA944" s="7"/>
      <c r="BB944" s="7"/>
      <c r="BC944" s="7"/>
      <c r="BD944" s="7"/>
      <c r="BE944" s="7"/>
      <c r="BF944" s="7"/>
      <c r="BG944" s="7"/>
      <c r="BH944" s="7"/>
      <c r="BI944" s="7"/>
      <c r="BJ944" s="7"/>
      <c r="BK944" s="7"/>
      <c r="BL944" s="781">
        <v>2</v>
      </c>
      <c r="BM944" s="221">
        <v>2</v>
      </c>
      <c r="BN944" s="221">
        <v>2</v>
      </c>
      <c r="BO944" s="221">
        <v>2</v>
      </c>
      <c r="BP944" s="221">
        <v>2</v>
      </c>
      <c r="BQ944" s="221">
        <v>2</v>
      </c>
      <c r="BR944" s="798">
        <v>2</v>
      </c>
      <c r="BS944" s="226">
        <v>2</v>
      </c>
      <c r="BT944" s="221">
        <v>2</v>
      </c>
      <c r="BU944" s="221">
        <v>2</v>
      </c>
      <c r="BV944" s="221">
        <v>2</v>
      </c>
      <c r="BW944" s="798">
        <v>2</v>
      </c>
      <c r="BX944" s="221">
        <v>2</v>
      </c>
      <c r="BY944" s="798">
        <v>2</v>
      </c>
      <c r="BZ944" s="798">
        <v>2</v>
      </c>
      <c r="CA944" s="221">
        <v>2</v>
      </c>
      <c r="CB944" s="221">
        <v>2</v>
      </c>
      <c r="CC944" s="221">
        <v>2</v>
      </c>
      <c r="CD944" s="337">
        <v>2</v>
      </c>
      <c r="CE944" s="221">
        <v>2</v>
      </c>
      <c r="CF944" s="221">
        <v>2</v>
      </c>
      <c r="CG944" s="221">
        <v>2</v>
      </c>
      <c r="CH944" s="221">
        <v>2</v>
      </c>
      <c r="CI944" s="221">
        <v>2</v>
      </c>
      <c r="CJ944" s="337">
        <v>2</v>
      </c>
      <c r="CK944" s="221">
        <v>2</v>
      </c>
      <c r="CL944" s="222">
        <f t="shared" si="423"/>
        <v>26</v>
      </c>
      <c r="CM944" s="237">
        <f t="shared" si="428"/>
        <v>1</v>
      </c>
      <c r="CN944" s="222">
        <f t="shared" si="424"/>
        <v>0</v>
      </c>
      <c r="CO944" s="237">
        <f t="shared" si="429"/>
        <v>0</v>
      </c>
      <c r="CP944" s="222">
        <f t="shared" si="425"/>
        <v>0</v>
      </c>
      <c r="CQ944" s="237">
        <f t="shared" si="430"/>
        <v>0</v>
      </c>
      <c r="CR944" s="222">
        <f t="shared" si="426"/>
        <v>0</v>
      </c>
      <c r="CS944" s="237">
        <f t="shared" si="431"/>
        <v>0</v>
      </c>
      <c r="CT944" s="223">
        <f t="shared" si="432"/>
        <v>2</v>
      </c>
      <c r="CU944" s="223" t="str">
        <f t="shared" si="433"/>
        <v>Đạt mục tiêu</v>
      </c>
      <c r="CV944" s="5"/>
    </row>
    <row r="945" spans="1:100" s="1" customFormat="1" ht="50.5">
      <c r="A945" s="1036">
        <v>251</v>
      </c>
      <c r="B945" s="1024" t="s">
        <v>2768</v>
      </c>
      <c r="C945" s="1058" t="s">
        <v>28</v>
      </c>
      <c r="D945" s="1024" t="s">
        <v>46</v>
      </c>
      <c r="E945" s="1033" t="s">
        <v>26</v>
      </c>
      <c r="F945" s="1024" t="s">
        <v>2769</v>
      </c>
      <c r="G945" s="51" t="s">
        <v>2770</v>
      </c>
      <c r="H945" s="51"/>
      <c r="I945" s="442"/>
      <c r="J945" s="5"/>
      <c r="K945" s="474"/>
      <c r="L945" s="5" t="s">
        <v>32</v>
      </c>
      <c r="M945" s="212" t="s">
        <v>31</v>
      </c>
      <c r="N945" s="165" t="s">
        <v>8</v>
      </c>
      <c r="O945" s="221" t="s">
        <v>29</v>
      </c>
      <c r="P945" s="221" t="s">
        <v>24</v>
      </c>
      <c r="Q945" s="5"/>
      <c r="R945" s="5"/>
      <c r="S945" s="5"/>
      <c r="T945" s="5"/>
      <c r="U945" s="195"/>
      <c r="V945" s="5"/>
      <c r="W945" s="5" t="s">
        <v>24</v>
      </c>
      <c r="X945" s="5"/>
      <c r="Y945" s="5"/>
      <c r="Z945" s="5"/>
      <c r="AA945" s="5"/>
      <c r="AB945" s="80">
        <f t="shared" si="427"/>
        <v>1</v>
      </c>
      <c r="AC945" s="658">
        <f t="shared" ref="AC945:AQ945" si="434">COUNTIF($Q945:$AA945,"x")</f>
        <v>1</v>
      </c>
      <c r="AD945" s="80">
        <f t="shared" si="434"/>
        <v>1</v>
      </c>
      <c r="AE945" s="80">
        <f t="shared" si="434"/>
        <v>1</v>
      </c>
      <c r="AF945" s="80">
        <f t="shared" si="434"/>
        <v>1</v>
      </c>
      <c r="AG945" s="80">
        <f t="shared" si="434"/>
        <v>1</v>
      </c>
      <c r="AH945" s="80">
        <f t="shared" si="434"/>
        <v>1</v>
      </c>
      <c r="AI945" s="80">
        <f t="shared" si="434"/>
        <v>1</v>
      </c>
      <c r="AJ945" s="80">
        <f t="shared" si="434"/>
        <v>1</v>
      </c>
      <c r="AK945" s="80">
        <f t="shared" si="434"/>
        <v>1</v>
      </c>
      <c r="AL945" s="80">
        <f t="shared" si="434"/>
        <v>1</v>
      </c>
      <c r="AM945" s="80">
        <f t="shared" si="434"/>
        <v>1</v>
      </c>
      <c r="AN945" s="80">
        <f t="shared" si="434"/>
        <v>1</v>
      </c>
      <c r="AO945" s="80">
        <f t="shared" si="434"/>
        <v>1</v>
      </c>
      <c r="AP945" s="80">
        <f t="shared" si="434"/>
        <v>1</v>
      </c>
      <c r="AQ945" s="80">
        <f t="shared" si="434"/>
        <v>1</v>
      </c>
      <c r="AR945" s="80">
        <f t="shared" ref="AR945:AX945" si="435">COUNTIF($Q945:$AA945,"x")</f>
        <v>1</v>
      </c>
      <c r="AS945" s="80">
        <f t="shared" si="435"/>
        <v>1</v>
      </c>
      <c r="AT945" s="80">
        <f t="shared" si="435"/>
        <v>1</v>
      </c>
      <c r="AU945" s="80">
        <f t="shared" si="435"/>
        <v>1</v>
      </c>
      <c r="AV945" s="80">
        <f t="shared" si="435"/>
        <v>1</v>
      </c>
      <c r="AW945" s="80">
        <f t="shared" si="435"/>
        <v>1</v>
      </c>
      <c r="AX945" s="80">
        <f t="shared" si="435"/>
        <v>1</v>
      </c>
      <c r="AY945" s="7" t="s">
        <v>1317</v>
      </c>
      <c r="AZ945" s="7" t="s">
        <v>1317</v>
      </c>
      <c r="BA945" s="80">
        <f t="shared" ref="BA945:BG945" si="436">COUNTIF($Q945:$AA945,"x")</f>
        <v>1</v>
      </c>
      <c r="BB945" s="80">
        <f t="shared" si="436"/>
        <v>1</v>
      </c>
      <c r="BC945" s="80">
        <f t="shared" si="436"/>
        <v>1</v>
      </c>
      <c r="BD945" s="80">
        <f t="shared" si="436"/>
        <v>1</v>
      </c>
      <c r="BE945" s="80">
        <f t="shared" si="436"/>
        <v>1</v>
      </c>
      <c r="BF945" s="80">
        <f t="shared" si="436"/>
        <v>1</v>
      </c>
      <c r="BG945" s="80">
        <f t="shared" si="436"/>
        <v>1</v>
      </c>
      <c r="BH945" s="80"/>
      <c r="BI945" s="80"/>
      <c r="BJ945" s="7"/>
      <c r="BK945" s="7"/>
      <c r="BL945" s="781">
        <v>1</v>
      </c>
      <c r="BM945" s="221">
        <v>2</v>
      </c>
      <c r="BN945" s="221">
        <v>2</v>
      </c>
      <c r="BO945" s="221">
        <v>2</v>
      </c>
      <c r="BP945" s="221">
        <v>2</v>
      </c>
      <c r="BQ945" s="221">
        <v>2</v>
      </c>
      <c r="BR945" s="798">
        <v>2</v>
      </c>
      <c r="BS945" s="226">
        <v>1</v>
      </c>
      <c r="BT945" s="221">
        <v>2</v>
      </c>
      <c r="BU945" s="221">
        <v>2</v>
      </c>
      <c r="BV945" s="221">
        <v>2</v>
      </c>
      <c r="BW945" s="798">
        <v>2</v>
      </c>
      <c r="BX945" s="221">
        <v>2</v>
      </c>
      <c r="BY945" s="798">
        <v>2</v>
      </c>
      <c r="BZ945" s="798">
        <v>2</v>
      </c>
      <c r="CA945" s="221">
        <v>2</v>
      </c>
      <c r="CB945" s="221">
        <v>2</v>
      </c>
      <c r="CC945" s="221">
        <v>2</v>
      </c>
      <c r="CD945" s="337">
        <v>2</v>
      </c>
      <c r="CE945" s="221">
        <v>2</v>
      </c>
      <c r="CF945" s="221">
        <v>2</v>
      </c>
      <c r="CG945" s="221">
        <v>2</v>
      </c>
      <c r="CH945" s="221">
        <v>2</v>
      </c>
      <c r="CI945" s="221">
        <v>2</v>
      </c>
      <c r="CJ945" s="337">
        <v>2</v>
      </c>
      <c r="CK945" s="221">
        <v>2</v>
      </c>
      <c r="CL945" s="222">
        <f t="shared" si="423"/>
        <v>24</v>
      </c>
      <c r="CM945" s="237">
        <f t="shared" si="428"/>
        <v>0.92307692307692313</v>
      </c>
      <c r="CN945" s="222">
        <f t="shared" si="424"/>
        <v>2</v>
      </c>
      <c r="CO945" s="237">
        <f t="shared" si="429"/>
        <v>7.6923076923076927E-2</v>
      </c>
      <c r="CP945" s="222">
        <f t="shared" si="425"/>
        <v>0</v>
      </c>
      <c r="CQ945" s="237">
        <f t="shared" si="430"/>
        <v>0</v>
      </c>
      <c r="CR945" s="222">
        <f t="shared" si="426"/>
        <v>0</v>
      </c>
      <c r="CS945" s="237">
        <f t="shared" si="431"/>
        <v>0</v>
      </c>
      <c r="CT945" s="223">
        <f t="shared" si="432"/>
        <v>1.9230769230769231</v>
      </c>
      <c r="CU945" s="223" t="str">
        <f t="shared" si="433"/>
        <v>Đạt mục tiêu</v>
      </c>
      <c r="CV945" s="5"/>
    </row>
    <row r="946" spans="1:100" s="1" customFormat="1" ht="50.5">
      <c r="A946" s="1036"/>
      <c r="B946" s="1024"/>
      <c r="C946" s="1058"/>
      <c r="D946" s="1024"/>
      <c r="E946" s="1033"/>
      <c r="F946" s="1024"/>
      <c r="G946" s="159" t="s">
        <v>2808</v>
      </c>
      <c r="H946" s="159"/>
      <c r="I946" s="442"/>
      <c r="J946" s="5"/>
      <c r="K946" s="474"/>
      <c r="L946" s="5" t="s">
        <v>32</v>
      </c>
      <c r="M946" s="212" t="s">
        <v>31</v>
      </c>
      <c r="N946" s="165" t="s">
        <v>8</v>
      </c>
      <c r="O946" s="221" t="s">
        <v>29</v>
      </c>
      <c r="P946" s="221" t="s">
        <v>24</v>
      </c>
      <c r="Q946" s="5"/>
      <c r="R946" s="5"/>
      <c r="S946" s="5"/>
      <c r="T946" s="5"/>
      <c r="U946" s="195"/>
      <c r="V946" s="5"/>
      <c r="W946" s="5"/>
      <c r="X946" s="5"/>
      <c r="Y946" s="5" t="s">
        <v>24</v>
      </c>
      <c r="Z946" s="5"/>
      <c r="AA946" s="5"/>
      <c r="AB946" s="80">
        <f t="shared" si="427"/>
        <v>1</v>
      </c>
      <c r="AC946" s="642"/>
      <c r="AD946" s="7"/>
      <c r="AE946" s="7"/>
      <c r="AF946" s="7"/>
      <c r="AG946" s="7"/>
      <c r="AH946" s="7"/>
      <c r="AI946" s="7"/>
      <c r="AJ946" s="7"/>
      <c r="AK946" s="7"/>
      <c r="AL946" s="7"/>
      <c r="AM946" s="7"/>
      <c r="AN946" s="7"/>
      <c r="AO946" s="7"/>
      <c r="AP946" s="7"/>
      <c r="AQ946" s="7"/>
      <c r="AR946" s="7"/>
      <c r="AS946" s="7"/>
      <c r="AT946" s="7"/>
      <c r="AU946" s="7"/>
      <c r="AV946" s="55"/>
      <c r="AW946" s="7"/>
      <c r="AX946" s="7"/>
      <c r="AY946" s="7"/>
      <c r="AZ946" s="7"/>
      <c r="BA946" s="7"/>
      <c r="BB946" s="7"/>
      <c r="BC946" s="7"/>
      <c r="BD946" s="7"/>
      <c r="BE946" s="7"/>
      <c r="BF946" s="7"/>
      <c r="BG946" s="7" t="s">
        <v>1315</v>
      </c>
      <c r="BH946" s="7"/>
      <c r="BI946" s="7"/>
      <c r="BJ946" s="7"/>
      <c r="BK946" s="7"/>
      <c r="BL946" s="781">
        <v>2</v>
      </c>
      <c r="BM946" s="221">
        <v>2</v>
      </c>
      <c r="BN946" s="221">
        <v>1</v>
      </c>
      <c r="BO946" s="221">
        <v>2</v>
      </c>
      <c r="BP946" s="221">
        <v>2</v>
      </c>
      <c r="BQ946" s="221">
        <v>2</v>
      </c>
      <c r="BR946" s="798">
        <v>2</v>
      </c>
      <c r="BS946" s="226">
        <v>2</v>
      </c>
      <c r="BT946" s="221">
        <v>2</v>
      </c>
      <c r="BU946" s="221">
        <v>2</v>
      </c>
      <c r="BV946" s="221">
        <v>2</v>
      </c>
      <c r="BW946" s="798">
        <v>1</v>
      </c>
      <c r="BX946" s="221">
        <v>2</v>
      </c>
      <c r="BY946" s="798">
        <v>2</v>
      </c>
      <c r="BZ946" s="798">
        <v>2</v>
      </c>
      <c r="CA946" s="221">
        <v>2</v>
      </c>
      <c r="CB946" s="221">
        <v>1</v>
      </c>
      <c r="CC946" s="221">
        <v>2</v>
      </c>
      <c r="CD946" s="337">
        <v>1</v>
      </c>
      <c r="CE946" s="221">
        <v>2</v>
      </c>
      <c r="CF946" s="221">
        <v>2</v>
      </c>
      <c r="CG946" s="221">
        <v>2</v>
      </c>
      <c r="CH946" s="221">
        <v>2</v>
      </c>
      <c r="CI946" s="221">
        <v>2</v>
      </c>
      <c r="CJ946" s="337">
        <v>2</v>
      </c>
      <c r="CK946" s="221">
        <v>2</v>
      </c>
      <c r="CL946" s="222">
        <f t="shared" si="423"/>
        <v>22</v>
      </c>
      <c r="CM946" s="237">
        <f t="shared" si="428"/>
        <v>0.84615384615384615</v>
      </c>
      <c r="CN946" s="222">
        <f t="shared" si="424"/>
        <v>4</v>
      </c>
      <c r="CO946" s="237">
        <f t="shared" si="429"/>
        <v>0.15384615384615385</v>
      </c>
      <c r="CP946" s="222">
        <f t="shared" si="425"/>
        <v>0</v>
      </c>
      <c r="CQ946" s="237">
        <f t="shared" si="430"/>
        <v>0</v>
      </c>
      <c r="CR946" s="222">
        <f t="shared" si="426"/>
        <v>0</v>
      </c>
      <c r="CS946" s="237">
        <f t="shared" si="431"/>
        <v>0</v>
      </c>
      <c r="CT946" s="223">
        <f t="shared" si="432"/>
        <v>1.8461538461538463</v>
      </c>
      <c r="CU946" s="223" t="str">
        <f t="shared" si="433"/>
        <v>Đạt mục tiêu</v>
      </c>
      <c r="CV946" s="5"/>
    </row>
    <row r="947" spans="1:100" s="1" customFormat="1" ht="50.5">
      <c r="A947" s="1036"/>
      <c r="B947" s="1024"/>
      <c r="C947" s="1058"/>
      <c r="D947" s="1024"/>
      <c r="E947" s="1033"/>
      <c r="F947" s="1024"/>
      <c r="G947" s="51" t="s">
        <v>1504</v>
      </c>
      <c r="H947" s="51"/>
      <c r="I947" s="592"/>
      <c r="J947" s="212"/>
      <c r="K947" s="465"/>
      <c r="L947" s="5" t="s">
        <v>32</v>
      </c>
      <c r="M947" s="212" t="s">
        <v>31</v>
      </c>
      <c r="N947" s="165" t="s">
        <v>8</v>
      </c>
      <c r="O947" s="221" t="s">
        <v>29</v>
      </c>
      <c r="P947" s="221" t="s">
        <v>24</v>
      </c>
      <c r="Q947" s="5"/>
      <c r="R947" s="5"/>
      <c r="S947" s="5"/>
      <c r="T947" s="5"/>
      <c r="U947" s="6"/>
      <c r="V947" s="5" t="s">
        <v>24</v>
      </c>
      <c r="W947" s="5"/>
      <c r="X947" s="5"/>
      <c r="Y947" s="5"/>
      <c r="Z947" s="5"/>
      <c r="AA947" s="5"/>
      <c r="AB947" s="80">
        <f t="shared" si="427"/>
        <v>1</v>
      </c>
      <c r="AC947" s="642"/>
      <c r="AD947" s="7"/>
      <c r="AE947" s="7"/>
      <c r="AF947" s="7"/>
      <c r="AG947" s="7"/>
      <c r="AH947" s="7"/>
      <c r="AI947" s="7"/>
      <c r="AJ947" s="7"/>
      <c r="AK947" s="7"/>
      <c r="AL947" s="7"/>
      <c r="AM947" s="7"/>
      <c r="AN947" s="7"/>
      <c r="AO947" s="7"/>
      <c r="AP947" s="7"/>
      <c r="AQ947" s="7"/>
      <c r="AR947" s="7"/>
      <c r="AS947" s="7"/>
      <c r="AT947" s="7"/>
      <c r="AU947" s="7" t="s">
        <v>1318</v>
      </c>
      <c r="AV947" s="55"/>
      <c r="AW947" s="7"/>
      <c r="AX947" s="7"/>
      <c r="AY947" s="7"/>
      <c r="AZ947" s="7"/>
      <c r="BA947" s="7"/>
      <c r="BB947" s="7"/>
      <c r="BC947" s="7"/>
      <c r="BD947" s="7"/>
      <c r="BE947" s="7"/>
      <c r="BF947" s="7"/>
      <c r="BG947" s="7"/>
      <c r="BH947" s="7"/>
      <c r="BI947" s="7"/>
      <c r="BJ947" s="7"/>
      <c r="BK947" s="7"/>
      <c r="BL947" s="781">
        <v>2</v>
      </c>
      <c r="BM947" s="221">
        <v>2</v>
      </c>
      <c r="BN947" s="221">
        <v>2</v>
      </c>
      <c r="BO947" s="221">
        <v>2</v>
      </c>
      <c r="BP947" s="221">
        <v>2</v>
      </c>
      <c r="BQ947" s="221">
        <v>2</v>
      </c>
      <c r="BR947" s="798">
        <v>2</v>
      </c>
      <c r="BS947" s="226">
        <v>2</v>
      </c>
      <c r="BT947" s="221">
        <v>2</v>
      </c>
      <c r="BU947" s="221">
        <v>2</v>
      </c>
      <c r="BV947" s="221">
        <v>2</v>
      </c>
      <c r="BW947" s="798">
        <v>2</v>
      </c>
      <c r="BX947" s="221">
        <v>2</v>
      </c>
      <c r="BY947" s="798">
        <v>2</v>
      </c>
      <c r="BZ947" s="798">
        <v>2</v>
      </c>
      <c r="CA947" s="221">
        <v>2</v>
      </c>
      <c r="CB947" s="221">
        <v>2</v>
      </c>
      <c r="CC947" s="221">
        <v>2</v>
      </c>
      <c r="CD947" s="337">
        <v>2</v>
      </c>
      <c r="CE947" s="221">
        <v>2</v>
      </c>
      <c r="CF947" s="221">
        <v>2</v>
      </c>
      <c r="CG947" s="221">
        <v>2</v>
      </c>
      <c r="CH947" s="221">
        <v>2</v>
      </c>
      <c r="CI947" s="221">
        <v>1</v>
      </c>
      <c r="CJ947" s="337">
        <v>2</v>
      </c>
      <c r="CK947" s="221">
        <v>2</v>
      </c>
      <c r="CL947" s="222">
        <f t="shared" si="423"/>
        <v>25</v>
      </c>
      <c r="CM947" s="237">
        <f t="shared" si="428"/>
        <v>0.96153846153846156</v>
      </c>
      <c r="CN947" s="222">
        <f t="shared" si="424"/>
        <v>1</v>
      </c>
      <c r="CO947" s="237">
        <f t="shared" si="429"/>
        <v>3.8461538461538464E-2</v>
      </c>
      <c r="CP947" s="222">
        <f t="shared" si="425"/>
        <v>0</v>
      </c>
      <c r="CQ947" s="237">
        <f t="shared" si="430"/>
        <v>0</v>
      </c>
      <c r="CR947" s="222">
        <f t="shared" si="426"/>
        <v>0</v>
      </c>
      <c r="CS947" s="237">
        <f t="shared" si="431"/>
        <v>0</v>
      </c>
      <c r="CT947" s="223">
        <f t="shared" si="432"/>
        <v>1.9615384615384615</v>
      </c>
      <c r="CU947" s="223" t="str">
        <f t="shared" si="433"/>
        <v>Đạt mục tiêu</v>
      </c>
      <c r="CV947" s="5"/>
    </row>
    <row r="948" spans="1:100" s="1" customFormat="1" ht="50.5">
      <c r="A948" s="1036">
        <v>252</v>
      </c>
      <c r="B948" s="1044" t="s">
        <v>2694</v>
      </c>
      <c r="C948" s="1058" t="s">
        <v>28</v>
      </c>
      <c r="D948" s="1024" t="s">
        <v>2391</v>
      </c>
      <c r="E948" s="1033" t="s">
        <v>26</v>
      </c>
      <c r="F948" s="1044" t="s">
        <v>2695</v>
      </c>
      <c r="G948" s="379" t="s">
        <v>395</v>
      </c>
      <c r="H948" s="379"/>
      <c r="I948" s="595"/>
      <c r="J948" s="238"/>
      <c r="K948" s="515"/>
      <c r="L948" s="212"/>
      <c r="M948" s="212" t="s">
        <v>31</v>
      </c>
      <c r="N948" s="165" t="s">
        <v>8</v>
      </c>
      <c r="O948" s="221" t="s">
        <v>29</v>
      </c>
      <c r="P948" s="221"/>
      <c r="Q948" s="5"/>
      <c r="R948" s="5"/>
      <c r="S948" s="5"/>
      <c r="T948" s="5"/>
      <c r="U948" s="6"/>
      <c r="V948" s="5"/>
      <c r="W948" s="5"/>
      <c r="X948" s="5"/>
      <c r="Y948" s="5"/>
      <c r="Z948" s="5"/>
      <c r="AA948" s="5"/>
      <c r="AB948" s="80"/>
      <c r="AC948" s="642"/>
      <c r="AD948" s="7"/>
      <c r="AE948" s="7"/>
      <c r="AF948" s="7"/>
      <c r="AG948" s="7"/>
      <c r="AH948" s="7"/>
      <c r="AI948" s="7"/>
      <c r="AJ948" s="7"/>
      <c r="AK948" s="7"/>
      <c r="AL948" s="7"/>
      <c r="AM948" s="7"/>
      <c r="AN948" s="7"/>
      <c r="AO948" s="7"/>
      <c r="AP948" s="7"/>
      <c r="AQ948" s="7"/>
      <c r="AR948" s="7"/>
      <c r="AS948" s="7"/>
      <c r="AT948" s="7"/>
      <c r="AU948" s="7"/>
      <c r="AV948" s="55"/>
      <c r="AW948" s="7"/>
      <c r="AX948" s="7"/>
      <c r="AY948" s="7"/>
      <c r="AZ948" s="7"/>
      <c r="BA948" s="7"/>
      <c r="BB948" s="7"/>
      <c r="BC948" s="7"/>
      <c r="BD948" s="7"/>
      <c r="BE948" s="7"/>
      <c r="BF948" s="7"/>
      <c r="BG948" s="7"/>
      <c r="BH948" s="7"/>
      <c r="BI948" s="7"/>
      <c r="BJ948" s="7"/>
      <c r="BK948" s="7"/>
      <c r="BL948" s="781">
        <v>2</v>
      </c>
      <c r="BM948" s="221">
        <v>2</v>
      </c>
      <c r="BN948" s="221">
        <v>2</v>
      </c>
      <c r="BO948" s="221">
        <v>2</v>
      </c>
      <c r="BP948" s="221">
        <v>2</v>
      </c>
      <c r="BQ948" s="221">
        <v>2</v>
      </c>
      <c r="BR948" s="798">
        <v>2</v>
      </c>
      <c r="BS948" s="226">
        <v>2</v>
      </c>
      <c r="BT948" s="221">
        <v>2</v>
      </c>
      <c r="BU948" s="221">
        <v>2</v>
      </c>
      <c r="BV948" s="221">
        <v>2</v>
      </c>
      <c r="BW948" s="798">
        <v>2</v>
      </c>
      <c r="BX948" s="221">
        <v>2</v>
      </c>
      <c r="BY948" s="798">
        <v>2</v>
      </c>
      <c r="BZ948" s="798">
        <v>2</v>
      </c>
      <c r="CA948" s="221">
        <v>2</v>
      </c>
      <c r="CB948" s="221">
        <v>2</v>
      </c>
      <c r="CC948" s="221">
        <v>2</v>
      </c>
      <c r="CD948" s="337">
        <v>2</v>
      </c>
      <c r="CE948" s="221">
        <v>2</v>
      </c>
      <c r="CF948" s="221">
        <v>2</v>
      </c>
      <c r="CG948" s="221">
        <v>2</v>
      </c>
      <c r="CH948" s="221">
        <v>2</v>
      </c>
      <c r="CI948" s="221">
        <v>2</v>
      </c>
      <c r="CJ948" s="337">
        <v>2</v>
      </c>
      <c r="CK948" s="221">
        <v>2</v>
      </c>
      <c r="CL948" s="222">
        <f t="shared" si="423"/>
        <v>26</v>
      </c>
      <c r="CM948" s="237">
        <f t="shared" si="428"/>
        <v>1</v>
      </c>
      <c r="CN948" s="222">
        <f t="shared" si="424"/>
        <v>0</v>
      </c>
      <c r="CO948" s="237">
        <f t="shared" si="429"/>
        <v>0</v>
      </c>
      <c r="CP948" s="222">
        <f t="shared" si="425"/>
        <v>0</v>
      </c>
      <c r="CQ948" s="237">
        <f t="shared" si="430"/>
        <v>0</v>
      </c>
      <c r="CR948" s="222">
        <f t="shared" si="426"/>
        <v>0</v>
      </c>
      <c r="CS948" s="237">
        <f t="shared" si="431"/>
        <v>0</v>
      </c>
      <c r="CT948" s="223">
        <f t="shared" si="432"/>
        <v>2</v>
      </c>
      <c r="CU948" s="223" t="str">
        <f t="shared" si="433"/>
        <v>Đạt mục tiêu</v>
      </c>
      <c r="CV948" s="5"/>
    </row>
    <row r="949" spans="1:100" s="1" customFormat="1" ht="50.5">
      <c r="A949" s="1036"/>
      <c r="B949" s="1044"/>
      <c r="C949" s="1058"/>
      <c r="D949" s="1024"/>
      <c r="E949" s="1033"/>
      <c r="F949" s="1044"/>
      <c r="G949" s="379" t="s">
        <v>2172</v>
      </c>
      <c r="H949" s="379"/>
      <c r="I949" s="595"/>
      <c r="J949" s="238"/>
      <c r="K949" s="515"/>
      <c r="L949" s="212"/>
      <c r="M949" s="212"/>
      <c r="N949" s="165" t="s">
        <v>8</v>
      </c>
      <c r="O949" s="221" t="s">
        <v>29</v>
      </c>
      <c r="P949" s="221"/>
      <c r="Q949" s="5"/>
      <c r="R949" s="5"/>
      <c r="S949" s="5"/>
      <c r="T949" s="5"/>
      <c r="U949" s="6"/>
      <c r="V949" s="5"/>
      <c r="W949" s="5"/>
      <c r="X949" s="5"/>
      <c r="Y949" s="5"/>
      <c r="Z949" s="5"/>
      <c r="AA949" s="5"/>
      <c r="AB949" s="80"/>
      <c r="AC949" s="642" t="s">
        <v>1183</v>
      </c>
      <c r="AD949" s="7"/>
      <c r="AE949" s="7"/>
      <c r="AF949" s="7"/>
      <c r="AG949" s="7"/>
      <c r="AH949" s="7"/>
      <c r="AI949" s="7"/>
      <c r="AJ949" s="7"/>
      <c r="AK949" s="7"/>
      <c r="AL949" s="7"/>
      <c r="AM949" s="7"/>
      <c r="AN949" s="7"/>
      <c r="AO949" s="7"/>
      <c r="AP949" s="7"/>
      <c r="AQ949" s="7"/>
      <c r="AR949" s="7"/>
      <c r="AS949" s="7"/>
      <c r="AT949" s="7"/>
      <c r="AU949" s="7"/>
      <c r="AV949" s="55"/>
      <c r="AW949" s="7"/>
      <c r="AX949" s="7"/>
      <c r="AY949" s="7"/>
      <c r="AZ949" s="7"/>
      <c r="BA949" s="7"/>
      <c r="BB949" s="7"/>
      <c r="BC949" s="7"/>
      <c r="BD949" s="7"/>
      <c r="BE949" s="7"/>
      <c r="BF949" s="7"/>
      <c r="BG949" s="7"/>
      <c r="BH949" s="7"/>
      <c r="BI949" s="7"/>
      <c r="BJ949" s="7"/>
      <c r="BK949" s="7"/>
      <c r="BL949" s="781">
        <v>2</v>
      </c>
      <c r="BM949" s="221">
        <v>2</v>
      </c>
      <c r="BN949" s="221">
        <v>2</v>
      </c>
      <c r="BO949" s="221">
        <v>2</v>
      </c>
      <c r="BP949" s="221">
        <v>2</v>
      </c>
      <c r="BQ949" s="221">
        <v>2</v>
      </c>
      <c r="BR949" s="798">
        <v>2</v>
      </c>
      <c r="BS949" s="226">
        <v>2</v>
      </c>
      <c r="BT949" s="221">
        <v>2</v>
      </c>
      <c r="BU949" s="221">
        <v>2</v>
      </c>
      <c r="BV949" s="221">
        <v>2</v>
      </c>
      <c r="BW949" s="798">
        <v>2</v>
      </c>
      <c r="BX949" s="221">
        <v>2</v>
      </c>
      <c r="BY949" s="798">
        <v>2</v>
      </c>
      <c r="BZ949" s="798">
        <v>2</v>
      </c>
      <c r="CA949" s="221">
        <v>2</v>
      </c>
      <c r="CB949" s="221">
        <v>2</v>
      </c>
      <c r="CC949" s="221">
        <v>2</v>
      </c>
      <c r="CD949" s="337">
        <v>2</v>
      </c>
      <c r="CE949" s="221">
        <v>2</v>
      </c>
      <c r="CF949" s="221">
        <v>2</v>
      </c>
      <c r="CG949" s="221">
        <v>2</v>
      </c>
      <c r="CH949" s="221">
        <v>2</v>
      </c>
      <c r="CI949" s="221">
        <v>2</v>
      </c>
      <c r="CJ949" s="337">
        <v>2</v>
      </c>
      <c r="CK949" s="221">
        <v>2</v>
      </c>
      <c r="CL949" s="222">
        <f t="shared" si="423"/>
        <v>26</v>
      </c>
      <c r="CM949" s="237">
        <f t="shared" si="428"/>
        <v>1</v>
      </c>
      <c r="CN949" s="222">
        <f t="shared" si="424"/>
        <v>0</v>
      </c>
      <c r="CO949" s="237">
        <f t="shared" si="429"/>
        <v>0</v>
      </c>
      <c r="CP949" s="222">
        <f t="shared" si="425"/>
        <v>0</v>
      </c>
      <c r="CQ949" s="237">
        <f t="shared" si="430"/>
        <v>0</v>
      </c>
      <c r="CR949" s="222">
        <f t="shared" si="426"/>
        <v>0</v>
      </c>
      <c r="CS949" s="237">
        <f t="shared" si="431"/>
        <v>0</v>
      </c>
      <c r="CT949" s="223">
        <f t="shared" si="432"/>
        <v>2</v>
      </c>
      <c r="CU949" s="223" t="str">
        <f t="shared" si="433"/>
        <v>Đạt mục tiêu</v>
      </c>
      <c r="CV949" s="5"/>
    </row>
    <row r="950" spans="1:100" s="1" customFormat="1" ht="50.5">
      <c r="A950" s="1036"/>
      <c r="B950" s="1044"/>
      <c r="C950" s="1058"/>
      <c r="D950" s="1024"/>
      <c r="E950" s="1033"/>
      <c r="F950" s="1044"/>
      <c r="G950" s="52" t="s">
        <v>2178</v>
      </c>
      <c r="H950" s="52"/>
      <c r="I950" s="595"/>
      <c r="J950" s="238"/>
      <c r="K950" s="515"/>
      <c r="L950" s="5" t="s">
        <v>32</v>
      </c>
      <c r="M950" s="212" t="s">
        <v>31</v>
      </c>
      <c r="N950" s="165" t="s">
        <v>8</v>
      </c>
      <c r="O950" s="221" t="s">
        <v>29</v>
      </c>
      <c r="P950" s="221"/>
      <c r="Q950" s="5" t="s">
        <v>24</v>
      </c>
      <c r="R950" s="5"/>
      <c r="S950" s="5"/>
      <c r="T950" s="5"/>
      <c r="U950" s="6"/>
      <c r="V950" s="5"/>
      <c r="W950" s="5"/>
      <c r="X950" s="5"/>
      <c r="Y950" s="5"/>
      <c r="Z950" s="5"/>
      <c r="AA950" s="5"/>
      <c r="AB950" s="80"/>
      <c r="AC950" s="642" t="s">
        <v>1183</v>
      </c>
      <c r="AD950" s="7"/>
      <c r="AE950" s="7"/>
      <c r="AF950" s="7"/>
      <c r="AG950" s="7"/>
      <c r="AH950" s="7"/>
      <c r="AI950" s="7"/>
      <c r="AJ950" s="7"/>
      <c r="AK950" s="7"/>
      <c r="AL950" s="7"/>
      <c r="AM950" s="7"/>
      <c r="AN950" s="7"/>
      <c r="AO950" s="7"/>
      <c r="AP950" s="7"/>
      <c r="AQ950" s="7"/>
      <c r="AR950" s="7"/>
      <c r="AS950" s="7"/>
      <c r="AT950" s="7"/>
      <c r="AU950" s="7"/>
      <c r="AV950" s="55"/>
      <c r="AW950" s="7"/>
      <c r="AX950" s="7"/>
      <c r="AY950" s="7"/>
      <c r="AZ950" s="7"/>
      <c r="BA950" s="7"/>
      <c r="BB950" s="7"/>
      <c r="BC950" s="7"/>
      <c r="BD950" s="7"/>
      <c r="BE950" s="7"/>
      <c r="BF950" s="7"/>
      <c r="BG950" s="7"/>
      <c r="BH950" s="7"/>
      <c r="BI950" s="7"/>
      <c r="BJ950" s="7"/>
      <c r="BK950" s="7"/>
      <c r="BL950" s="781">
        <v>2</v>
      </c>
      <c r="BM950" s="221">
        <v>2</v>
      </c>
      <c r="BN950" s="221">
        <v>2</v>
      </c>
      <c r="BO950" s="221">
        <v>2</v>
      </c>
      <c r="BP950" s="221">
        <v>2</v>
      </c>
      <c r="BQ950" s="221">
        <v>2</v>
      </c>
      <c r="BR950" s="798">
        <v>2</v>
      </c>
      <c r="BS950" s="226">
        <v>1</v>
      </c>
      <c r="BT950" s="221">
        <v>2</v>
      </c>
      <c r="BU950" s="221">
        <v>2</v>
      </c>
      <c r="BV950" s="221">
        <v>2</v>
      </c>
      <c r="BW950" s="798">
        <v>2</v>
      </c>
      <c r="BX950" s="221">
        <v>2</v>
      </c>
      <c r="BY950" s="798">
        <v>2</v>
      </c>
      <c r="BZ950" s="798">
        <v>1</v>
      </c>
      <c r="CA950" s="221">
        <v>2</v>
      </c>
      <c r="CB950" s="221">
        <v>2</v>
      </c>
      <c r="CC950" s="221">
        <v>2</v>
      </c>
      <c r="CD950" s="337">
        <v>2</v>
      </c>
      <c r="CE950" s="221">
        <v>1</v>
      </c>
      <c r="CF950" s="221">
        <v>2</v>
      </c>
      <c r="CG950" s="221">
        <v>2</v>
      </c>
      <c r="CH950" s="221">
        <v>2</v>
      </c>
      <c r="CI950" s="221">
        <v>2</v>
      </c>
      <c r="CJ950" s="337">
        <v>2</v>
      </c>
      <c r="CK950" s="221">
        <v>2</v>
      </c>
      <c r="CL950" s="222">
        <f t="shared" si="423"/>
        <v>23</v>
      </c>
      <c r="CM950" s="237">
        <f t="shared" si="428"/>
        <v>0.88461538461538458</v>
      </c>
      <c r="CN950" s="222">
        <f t="shared" si="424"/>
        <v>3</v>
      </c>
      <c r="CO950" s="237">
        <f t="shared" si="429"/>
        <v>0.11538461538461539</v>
      </c>
      <c r="CP950" s="222">
        <f t="shared" si="425"/>
        <v>0</v>
      </c>
      <c r="CQ950" s="237">
        <f t="shared" si="430"/>
        <v>0</v>
      </c>
      <c r="CR950" s="222">
        <f t="shared" si="426"/>
        <v>0</v>
      </c>
      <c r="CS950" s="237">
        <f t="shared" si="431"/>
        <v>0</v>
      </c>
      <c r="CT950" s="223">
        <f t="shared" si="432"/>
        <v>1.8846153846153846</v>
      </c>
      <c r="CU950" s="223" t="str">
        <f t="shared" si="433"/>
        <v>Đạt mục tiêu</v>
      </c>
      <c r="CV950" s="5"/>
    </row>
    <row r="951" spans="1:100" s="1" customFormat="1" ht="50.5">
      <c r="A951" s="1036"/>
      <c r="B951" s="1024"/>
      <c r="C951" s="1058"/>
      <c r="D951" s="1024"/>
      <c r="E951" s="1033"/>
      <c r="F951" s="1024"/>
      <c r="G951" s="559" t="s">
        <v>2311</v>
      </c>
      <c r="H951" s="559"/>
      <c r="I951" s="626"/>
      <c r="J951" s="32" t="s">
        <v>822</v>
      </c>
      <c r="K951" s="464"/>
      <c r="L951" s="5" t="s">
        <v>32</v>
      </c>
      <c r="M951" s="212" t="s">
        <v>31</v>
      </c>
      <c r="N951" s="165" t="s">
        <v>8</v>
      </c>
      <c r="O951" s="221" t="s">
        <v>29</v>
      </c>
      <c r="P951" s="221" t="s">
        <v>24</v>
      </c>
      <c r="Q951" s="5" t="s">
        <v>24</v>
      </c>
      <c r="R951" s="5"/>
      <c r="S951" s="5"/>
      <c r="T951" s="5"/>
      <c r="U951" s="6"/>
      <c r="V951" s="5"/>
      <c r="W951" s="5"/>
      <c r="X951" s="5"/>
      <c r="Y951" s="5"/>
      <c r="Z951" s="5"/>
      <c r="AA951" s="5"/>
      <c r="AB951" s="80">
        <f t="shared" ref="AB951:AB971" si="437">COUNTIF($Q951:$AA951,"x")</f>
        <v>1</v>
      </c>
      <c r="AC951" s="565"/>
      <c r="AD951" s="5"/>
      <c r="AE951" s="5" t="s">
        <v>1183</v>
      </c>
      <c r="AF951" s="5"/>
      <c r="AG951" s="7"/>
      <c r="AH951" s="7"/>
      <c r="AI951" s="7"/>
      <c r="AJ951" s="7"/>
      <c r="AK951" s="7"/>
      <c r="AL951" s="7"/>
      <c r="AM951" s="7"/>
      <c r="AN951" s="7"/>
      <c r="AO951" s="7"/>
      <c r="AP951" s="7"/>
      <c r="AQ951" s="7"/>
      <c r="AR951" s="7"/>
      <c r="AS951" s="7"/>
      <c r="AT951" s="7"/>
      <c r="AU951" s="7"/>
      <c r="AV951" s="55"/>
      <c r="AW951" s="7"/>
      <c r="AX951" s="7"/>
      <c r="AY951" s="7"/>
      <c r="AZ951" s="7"/>
      <c r="BA951" s="7"/>
      <c r="BB951" s="7"/>
      <c r="BC951" s="7"/>
      <c r="BD951" s="7"/>
      <c r="BE951" s="7"/>
      <c r="BF951" s="7"/>
      <c r="BG951" s="7"/>
      <c r="BH951" s="7"/>
      <c r="BI951" s="7"/>
      <c r="BJ951" s="7"/>
      <c r="BK951" s="7"/>
      <c r="BL951" s="781">
        <v>2</v>
      </c>
      <c r="BM951" s="221">
        <v>2</v>
      </c>
      <c r="BN951" s="221">
        <v>2</v>
      </c>
      <c r="BO951" s="221">
        <v>2</v>
      </c>
      <c r="BP951" s="221">
        <v>2</v>
      </c>
      <c r="BQ951" s="221">
        <v>2</v>
      </c>
      <c r="BR951" s="798">
        <v>2</v>
      </c>
      <c r="BS951" s="226">
        <v>2</v>
      </c>
      <c r="BT951" s="221">
        <v>2</v>
      </c>
      <c r="BU951" s="221">
        <v>2</v>
      </c>
      <c r="BV951" s="221">
        <v>2</v>
      </c>
      <c r="BW951" s="798">
        <v>2</v>
      </c>
      <c r="BX951" s="221">
        <v>2</v>
      </c>
      <c r="BY951" s="798">
        <v>2</v>
      </c>
      <c r="BZ951" s="798">
        <v>2</v>
      </c>
      <c r="CA951" s="221">
        <v>2</v>
      </c>
      <c r="CB951" s="221">
        <v>2</v>
      </c>
      <c r="CC951" s="221">
        <v>2</v>
      </c>
      <c r="CD951" s="337">
        <v>2</v>
      </c>
      <c r="CE951" s="221">
        <v>2</v>
      </c>
      <c r="CF951" s="221">
        <v>2</v>
      </c>
      <c r="CG951" s="221">
        <v>2</v>
      </c>
      <c r="CH951" s="221">
        <v>2</v>
      </c>
      <c r="CI951" s="221">
        <v>2</v>
      </c>
      <c r="CJ951" s="337">
        <v>2</v>
      </c>
      <c r="CK951" s="221">
        <v>2</v>
      </c>
      <c r="CL951" s="222">
        <f t="shared" ref="CL951:CL997" si="438">COUNTIF(BL951:CK951,"2")</f>
        <v>26</v>
      </c>
      <c r="CM951" s="237">
        <f t="shared" si="428"/>
        <v>1</v>
      </c>
      <c r="CN951" s="222">
        <f t="shared" ref="CN951:CN997" si="439">COUNTIF(BL951:CK951,"1")</f>
        <v>0</v>
      </c>
      <c r="CO951" s="237">
        <f t="shared" si="429"/>
        <v>0</v>
      </c>
      <c r="CP951" s="222">
        <f t="shared" ref="CP951:CP997" si="440">COUNTIF(BL951:CK951,"0")</f>
        <v>0</v>
      </c>
      <c r="CQ951" s="237">
        <f t="shared" si="430"/>
        <v>0</v>
      </c>
      <c r="CR951" s="222">
        <f t="shared" ref="CR951:CR997" si="441">COUNTIF(BL951:CK951,"KĐG")</f>
        <v>0</v>
      </c>
      <c r="CS951" s="237">
        <f t="shared" si="431"/>
        <v>0</v>
      </c>
      <c r="CT951" s="223">
        <f t="shared" si="432"/>
        <v>2</v>
      </c>
      <c r="CU951" s="223" t="str">
        <f t="shared" si="433"/>
        <v>Đạt mục tiêu</v>
      </c>
      <c r="CV951" s="5"/>
    </row>
    <row r="952" spans="1:100" s="1" customFormat="1" ht="50.5">
      <c r="A952" s="1036"/>
      <c r="B952" s="1024"/>
      <c r="C952" s="1058"/>
      <c r="D952" s="1024"/>
      <c r="E952" s="1033"/>
      <c r="F952" s="1056"/>
      <c r="G952" s="48" t="s">
        <v>1455</v>
      </c>
      <c r="H952" s="48"/>
      <c r="I952" s="613"/>
      <c r="J952" s="88"/>
      <c r="K952" s="479"/>
      <c r="L952" s="212" t="s">
        <v>32</v>
      </c>
      <c r="M952" s="212" t="s">
        <v>31</v>
      </c>
      <c r="N952" s="165" t="s">
        <v>8</v>
      </c>
      <c r="O952" s="221" t="s">
        <v>29</v>
      </c>
      <c r="P952" s="221" t="s">
        <v>24</v>
      </c>
      <c r="Q952" s="5"/>
      <c r="R952" s="5" t="s">
        <v>24</v>
      </c>
      <c r="S952" s="5"/>
      <c r="T952" s="5"/>
      <c r="U952" s="6"/>
      <c r="V952" s="5"/>
      <c r="W952" s="5"/>
      <c r="X952" s="5"/>
      <c r="Y952" s="5"/>
      <c r="Z952" s="5"/>
      <c r="AA952" s="5"/>
      <c r="AB952" s="80">
        <f t="shared" si="437"/>
        <v>1</v>
      </c>
      <c r="AC952" s="642"/>
      <c r="AD952" s="7"/>
      <c r="AE952" s="7"/>
      <c r="AF952" s="7"/>
      <c r="AG952" s="7"/>
      <c r="AH952" s="7" t="s">
        <v>1183</v>
      </c>
      <c r="AI952" s="7"/>
      <c r="AJ952" s="7"/>
      <c r="AK952" s="7"/>
      <c r="AL952" s="7"/>
      <c r="AM952" s="7"/>
      <c r="AN952" s="7"/>
      <c r="AO952" s="7"/>
      <c r="AP952" s="7"/>
      <c r="AQ952" s="7"/>
      <c r="AR952" s="7"/>
      <c r="AS952" s="7"/>
      <c r="AT952" s="7"/>
      <c r="AU952" s="7"/>
      <c r="AV952" s="55"/>
      <c r="AW952" s="7"/>
      <c r="AX952" s="7"/>
      <c r="AY952" s="7"/>
      <c r="AZ952" s="7"/>
      <c r="BA952" s="7"/>
      <c r="BB952" s="7"/>
      <c r="BC952" s="7"/>
      <c r="BD952" s="7"/>
      <c r="BE952" s="7"/>
      <c r="BF952" s="7"/>
      <c r="BG952" s="7"/>
      <c r="BH952" s="7"/>
      <c r="BI952" s="7"/>
      <c r="BJ952" s="7"/>
      <c r="BK952" s="7"/>
      <c r="BL952" s="781">
        <v>2</v>
      </c>
      <c r="BM952" s="221">
        <v>2</v>
      </c>
      <c r="BN952" s="221">
        <v>2</v>
      </c>
      <c r="BO952" s="221">
        <v>2</v>
      </c>
      <c r="BP952" s="221">
        <v>1</v>
      </c>
      <c r="BQ952" s="221">
        <v>2</v>
      </c>
      <c r="BR952" s="798">
        <v>2</v>
      </c>
      <c r="BS952" s="226">
        <v>2</v>
      </c>
      <c r="BT952" s="221">
        <v>2</v>
      </c>
      <c r="BU952" s="221">
        <v>2</v>
      </c>
      <c r="BV952" s="221">
        <v>2</v>
      </c>
      <c r="BW952" s="798">
        <v>2</v>
      </c>
      <c r="BX952" s="221">
        <v>2</v>
      </c>
      <c r="BY952" s="798">
        <v>2</v>
      </c>
      <c r="BZ952" s="798">
        <v>2</v>
      </c>
      <c r="CA952" s="221">
        <v>1</v>
      </c>
      <c r="CB952" s="221">
        <v>2</v>
      </c>
      <c r="CC952" s="221">
        <v>2</v>
      </c>
      <c r="CD952" s="337">
        <v>2</v>
      </c>
      <c r="CE952" s="221">
        <v>2</v>
      </c>
      <c r="CF952" s="221">
        <v>2</v>
      </c>
      <c r="CG952" s="221">
        <v>2</v>
      </c>
      <c r="CH952" s="221">
        <v>2</v>
      </c>
      <c r="CI952" s="221">
        <v>2</v>
      </c>
      <c r="CJ952" s="337">
        <v>2</v>
      </c>
      <c r="CK952" s="221">
        <v>2</v>
      </c>
      <c r="CL952" s="222">
        <f t="shared" si="438"/>
        <v>24</v>
      </c>
      <c r="CM952" s="237">
        <f t="shared" si="428"/>
        <v>0.92307692307692313</v>
      </c>
      <c r="CN952" s="222">
        <f t="shared" si="439"/>
        <v>2</v>
      </c>
      <c r="CO952" s="237">
        <f t="shared" si="429"/>
        <v>7.6923076923076927E-2</v>
      </c>
      <c r="CP952" s="222">
        <f t="shared" si="440"/>
        <v>0</v>
      </c>
      <c r="CQ952" s="237">
        <f t="shared" si="430"/>
        <v>0</v>
      </c>
      <c r="CR952" s="222">
        <f t="shared" si="441"/>
        <v>0</v>
      </c>
      <c r="CS952" s="237">
        <f t="shared" si="431"/>
        <v>0</v>
      </c>
      <c r="CT952" s="223">
        <f t="shared" si="432"/>
        <v>1.9230769230769231</v>
      </c>
      <c r="CU952" s="223" t="str">
        <f t="shared" si="433"/>
        <v>Đạt mục tiêu</v>
      </c>
      <c r="CV952" s="5"/>
    </row>
    <row r="953" spans="1:100" s="1" customFormat="1" ht="50.5">
      <c r="A953" s="1036"/>
      <c r="B953" s="1024"/>
      <c r="C953" s="1058"/>
      <c r="D953" s="1024"/>
      <c r="E953" s="1033"/>
      <c r="F953" s="1024"/>
      <c r="G953" s="559" t="s">
        <v>1817</v>
      </c>
      <c r="H953" s="559"/>
      <c r="I953" s="626"/>
      <c r="J953" s="88"/>
      <c r="K953" s="479"/>
      <c r="L953" s="38" t="s">
        <v>32</v>
      </c>
      <c r="M953" s="212" t="s">
        <v>31</v>
      </c>
      <c r="N953" s="165" t="s">
        <v>8</v>
      </c>
      <c r="O953" s="221" t="s">
        <v>29</v>
      </c>
      <c r="P953" s="221" t="s">
        <v>24</v>
      </c>
      <c r="Q953" s="5"/>
      <c r="R953" s="5"/>
      <c r="S953" s="5" t="s">
        <v>24</v>
      </c>
      <c r="T953" s="5"/>
      <c r="U953" s="6"/>
      <c r="V953" s="5"/>
      <c r="W953" s="5"/>
      <c r="X953" s="5"/>
      <c r="Y953" s="5"/>
      <c r="Z953" s="5"/>
      <c r="AA953" s="5"/>
      <c r="AB953" s="80">
        <f t="shared" si="437"/>
        <v>1</v>
      </c>
      <c r="AC953" s="642"/>
      <c r="AD953" s="7"/>
      <c r="AE953" s="7"/>
      <c r="AF953" s="7"/>
      <c r="AG953" s="7"/>
      <c r="AH953" s="7"/>
      <c r="AI953" s="7"/>
      <c r="AJ953" s="7"/>
      <c r="AK953" s="7" t="s">
        <v>1317</v>
      </c>
      <c r="AL953" s="7" t="s">
        <v>1317</v>
      </c>
      <c r="AM953" s="7" t="s">
        <v>1317</v>
      </c>
      <c r="AN953" s="7" t="s">
        <v>1317</v>
      </c>
      <c r="AO953" s="7"/>
      <c r="AP953" s="7"/>
      <c r="AQ953" s="7"/>
      <c r="AR953" s="7"/>
      <c r="AS953" s="7"/>
      <c r="AT953" s="7"/>
      <c r="AU953" s="7"/>
      <c r="AV953" s="55"/>
      <c r="AW953" s="7"/>
      <c r="AX953" s="7"/>
      <c r="AY953" s="7"/>
      <c r="AZ953" s="7"/>
      <c r="BA953" s="7"/>
      <c r="BB953" s="7"/>
      <c r="BC953" s="7"/>
      <c r="BD953" s="7"/>
      <c r="BE953" s="7"/>
      <c r="BF953" s="7"/>
      <c r="BG953" s="7"/>
      <c r="BH953" s="7"/>
      <c r="BI953" s="7"/>
      <c r="BJ953" s="7"/>
      <c r="BK953" s="7"/>
      <c r="BL953" s="781">
        <v>2</v>
      </c>
      <c r="BM953" s="221">
        <v>2</v>
      </c>
      <c r="BN953" s="221">
        <v>2</v>
      </c>
      <c r="BO953" s="221">
        <v>1</v>
      </c>
      <c r="BP953" s="221">
        <v>2</v>
      </c>
      <c r="BQ953" s="221">
        <v>2</v>
      </c>
      <c r="BR953" s="798">
        <v>2</v>
      </c>
      <c r="BS953" s="226">
        <v>2</v>
      </c>
      <c r="BT953" s="221">
        <v>2</v>
      </c>
      <c r="BU953" s="221">
        <v>1</v>
      </c>
      <c r="BV953" s="221">
        <v>2</v>
      </c>
      <c r="BW953" s="798">
        <v>2</v>
      </c>
      <c r="BX953" s="221">
        <v>2</v>
      </c>
      <c r="BY953" s="798">
        <v>2</v>
      </c>
      <c r="BZ953" s="798">
        <v>1</v>
      </c>
      <c r="CA953" s="221">
        <v>2</v>
      </c>
      <c r="CB953" s="221">
        <v>2</v>
      </c>
      <c r="CC953" s="221">
        <v>2</v>
      </c>
      <c r="CD953" s="337">
        <v>2</v>
      </c>
      <c r="CE953" s="221">
        <v>2</v>
      </c>
      <c r="CF953" s="221">
        <v>2</v>
      </c>
      <c r="CG953" s="221">
        <v>2</v>
      </c>
      <c r="CH953" s="221">
        <v>2</v>
      </c>
      <c r="CI953" s="221">
        <v>2</v>
      </c>
      <c r="CJ953" s="337">
        <v>2</v>
      </c>
      <c r="CK953" s="221">
        <v>2</v>
      </c>
      <c r="CL953" s="222">
        <f t="shared" si="438"/>
        <v>23</v>
      </c>
      <c r="CM953" s="237">
        <f t="shared" si="428"/>
        <v>0.88461538461538458</v>
      </c>
      <c r="CN953" s="222">
        <f t="shared" si="439"/>
        <v>3</v>
      </c>
      <c r="CO953" s="237">
        <f t="shared" si="429"/>
        <v>0.11538461538461539</v>
      </c>
      <c r="CP953" s="222">
        <f t="shared" si="440"/>
        <v>0</v>
      </c>
      <c r="CQ953" s="237">
        <f t="shared" si="430"/>
        <v>0</v>
      </c>
      <c r="CR953" s="222">
        <f t="shared" si="441"/>
        <v>0</v>
      </c>
      <c r="CS953" s="237">
        <f t="shared" si="431"/>
        <v>0</v>
      </c>
      <c r="CT953" s="223">
        <f t="shared" si="432"/>
        <v>1.8846153846153846</v>
      </c>
      <c r="CU953" s="223" t="str">
        <f t="shared" si="433"/>
        <v>Đạt mục tiêu</v>
      </c>
      <c r="CV953" s="5"/>
    </row>
    <row r="954" spans="1:100" s="1" customFormat="1" ht="72">
      <c r="A954" s="1036"/>
      <c r="B954" s="1024"/>
      <c r="C954" s="1058"/>
      <c r="D954" s="1024"/>
      <c r="E954" s="1033"/>
      <c r="F954" s="1024"/>
      <c r="G954" s="559" t="s">
        <v>1292</v>
      </c>
      <c r="H954" s="559"/>
      <c r="I954" s="626"/>
      <c r="J954" s="88"/>
      <c r="K954" s="516" t="s">
        <v>1769</v>
      </c>
      <c r="L954" s="5" t="s">
        <v>32</v>
      </c>
      <c r="M954" s="212" t="s">
        <v>31</v>
      </c>
      <c r="N954" s="165" t="s">
        <v>8</v>
      </c>
      <c r="O954" s="221" t="s">
        <v>29</v>
      </c>
      <c r="P954" s="221" t="s">
        <v>24</v>
      </c>
      <c r="Q954" s="5"/>
      <c r="R954" s="5"/>
      <c r="S954" s="5"/>
      <c r="T954" s="5"/>
      <c r="U954" s="6"/>
      <c r="V954" s="5"/>
      <c r="W954" s="5"/>
      <c r="X954" s="5"/>
      <c r="Y954" s="5" t="s">
        <v>24</v>
      </c>
      <c r="Z954" s="5"/>
      <c r="AA954" s="5"/>
      <c r="AB954" s="80">
        <f t="shared" si="437"/>
        <v>1</v>
      </c>
      <c r="AC954" s="642"/>
      <c r="AD954" s="7"/>
      <c r="AE954" s="7"/>
      <c r="AF954" s="7"/>
      <c r="AG954" s="7"/>
      <c r="AH954" s="7"/>
      <c r="AI954" s="7"/>
      <c r="AJ954" s="7"/>
      <c r="AK954" s="7"/>
      <c r="AL954" s="7"/>
      <c r="AM954" s="7"/>
      <c r="AN954" s="7"/>
      <c r="AO954" s="7"/>
      <c r="AP954" s="7"/>
      <c r="AQ954" s="7"/>
      <c r="AR954" s="7"/>
      <c r="AS954" s="7"/>
      <c r="AT954" s="7"/>
      <c r="AU954" s="7"/>
      <c r="AV954" s="55"/>
      <c r="AW954" s="7"/>
      <c r="AX954" s="7"/>
      <c r="AY954" s="7"/>
      <c r="AZ954" s="7"/>
      <c r="BA954" s="7"/>
      <c r="BB954" s="7"/>
      <c r="BC954" s="7"/>
      <c r="BD954" s="7"/>
      <c r="BE954" s="7" t="s">
        <v>1317</v>
      </c>
      <c r="BF954" s="7" t="s">
        <v>1183</v>
      </c>
      <c r="BG954" s="7"/>
      <c r="BH954" s="7"/>
      <c r="BI954" s="7"/>
      <c r="BJ954" s="7"/>
      <c r="BK954" s="7"/>
      <c r="BL954" s="781">
        <v>2</v>
      </c>
      <c r="BM954" s="221">
        <v>2</v>
      </c>
      <c r="BN954" s="221">
        <v>2</v>
      </c>
      <c r="BO954" s="221">
        <v>2</v>
      </c>
      <c r="BP954" s="221">
        <v>2</v>
      </c>
      <c r="BQ954" s="221">
        <v>2</v>
      </c>
      <c r="BR954" s="798">
        <v>1</v>
      </c>
      <c r="BS954" s="226">
        <v>2</v>
      </c>
      <c r="BT954" s="221">
        <v>1</v>
      </c>
      <c r="BU954" s="221">
        <v>2</v>
      </c>
      <c r="BV954" s="221">
        <v>2</v>
      </c>
      <c r="BW954" s="798">
        <v>2</v>
      </c>
      <c r="BX954" s="221">
        <v>2</v>
      </c>
      <c r="BY954" s="798">
        <v>2</v>
      </c>
      <c r="BZ954" s="798">
        <v>2</v>
      </c>
      <c r="CA954" s="221">
        <v>2</v>
      </c>
      <c r="CB954" s="221">
        <v>2</v>
      </c>
      <c r="CC954" s="221">
        <v>2</v>
      </c>
      <c r="CD954" s="337">
        <v>2</v>
      </c>
      <c r="CE954" s="221">
        <v>2</v>
      </c>
      <c r="CF954" s="221">
        <v>2</v>
      </c>
      <c r="CG954" s="221">
        <v>2</v>
      </c>
      <c r="CH954" s="221">
        <v>2</v>
      </c>
      <c r="CI954" s="221">
        <v>2</v>
      </c>
      <c r="CJ954" s="337">
        <v>2</v>
      </c>
      <c r="CK954" s="221">
        <v>2</v>
      </c>
      <c r="CL954" s="222">
        <f t="shared" si="438"/>
        <v>24</v>
      </c>
      <c r="CM954" s="237">
        <f t="shared" si="428"/>
        <v>0.92307692307692313</v>
      </c>
      <c r="CN954" s="222">
        <f t="shared" si="439"/>
        <v>2</v>
      </c>
      <c r="CO954" s="237">
        <f t="shared" si="429"/>
        <v>7.6923076923076927E-2</v>
      </c>
      <c r="CP954" s="222">
        <f t="shared" si="440"/>
        <v>0</v>
      </c>
      <c r="CQ954" s="237">
        <f t="shared" si="430"/>
        <v>0</v>
      </c>
      <c r="CR954" s="222">
        <f t="shared" si="441"/>
        <v>0</v>
      </c>
      <c r="CS954" s="237">
        <f t="shared" si="431"/>
        <v>0</v>
      </c>
      <c r="CT954" s="223">
        <f t="shared" si="432"/>
        <v>1.9230769230769231</v>
      </c>
      <c r="CU954" s="223" t="str">
        <f t="shared" si="433"/>
        <v>Đạt mục tiêu</v>
      </c>
      <c r="CV954" s="5"/>
    </row>
    <row r="955" spans="1:100" s="1" customFormat="1" ht="50.5">
      <c r="A955" s="1036"/>
      <c r="B955" s="1024"/>
      <c r="C955" s="1058"/>
      <c r="D955" s="1024"/>
      <c r="E955" s="1033"/>
      <c r="F955" s="1024"/>
      <c r="G955" s="293"/>
      <c r="H955" s="559"/>
      <c r="I955" s="442"/>
      <c r="J955" s="88"/>
      <c r="K955" s="479"/>
      <c r="L955" s="5" t="s">
        <v>32</v>
      </c>
      <c r="M955" s="212" t="s">
        <v>31</v>
      </c>
      <c r="N955" s="165" t="s">
        <v>8</v>
      </c>
      <c r="O955" s="221" t="s">
        <v>29</v>
      </c>
      <c r="P955" s="221" t="s">
        <v>24</v>
      </c>
      <c r="Q955" s="5"/>
      <c r="R955" s="5"/>
      <c r="S955" s="5"/>
      <c r="T955" s="5"/>
      <c r="U955" s="6"/>
      <c r="V955" s="5" t="s">
        <v>24</v>
      </c>
      <c r="W955" s="5"/>
      <c r="X955" s="5"/>
      <c r="Y955" s="5"/>
      <c r="Z955" s="5"/>
      <c r="AA955" s="5"/>
      <c r="AB955" s="80">
        <f t="shared" si="437"/>
        <v>1</v>
      </c>
      <c r="AC955" s="642"/>
      <c r="AD955" s="7"/>
      <c r="AE955" s="7"/>
      <c r="AF955" s="7"/>
      <c r="AG955" s="7"/>
      <c r="AH955" s="7"/>
      <c r="AI955" s="7"/>
      <c r="AJ955" s="7"/>
      <c r="AK955" s="7"/>
      <c r="AL955" s="7"/>
      <c r="AM955" s="7"/>
      <c r="AN955" s="7"/>
      <c r="AO955" s="7"/>
      <c r="AP955" s="7"/>
      <c r="AQ955" s="7"/>
      <c r="AR955" s="7"/>
      <c r="AS955" s="7"/>
      <c r="AT955" s="7"/>
      <c r="AU955" s="7"/>
      <c r="AV955" s="55" t="s">
        <v>1317</v>
      </c>
      <c r="AW955" s="55" t="s">
        <v>1317</v>
      </c>
      <c r="AX955" s="55" t="s">
        <v>1317</v>
      </c>
      <c r="AY955" s="55"/>
      <c r="AZ955" s="55"/>
      <c r="BA955" s="55"/>
      <c r="BB955" s="55"/>
      <c r="BC955" s="55"/>
      <c r="BD955" s="55"/>
      <c r="BE955" s="55"/>
      <c r="BF955" s="55"/>
      <c r="BG955" s="55"/>
      <c r="BH955" s="55"/>
      <c r="BI955" s="55"/>
      <c r="BJ955" s="55"/>
      <c r="BK955" s="55"/>
      <c r="BL955" s="781">
        <v>2</v>
      </c>
      <c r="BM955" s="221">
        <v>2</v>
      </c>
      <c r="BN955" s="221">
        <v>2</v>
      </c>
      <c r="BO955" s="221">
        <v>2</v>
      </c>
      <c r="BP955" s="221">
        <v>2</v>
      </c>
      <c r="BQ955" s="221">
        <v>2</v>
      </c>
      <c r="BR955" s="798">
        <v>2</v>
      </c>
      <c r="BS955" s="226">
        <v>2</v>
      </c>
      <c r="BT955" s="221">
        <v>2</v>
      </c>
      <c r="BU955" s="221">
        <v>2</v>
      </c>
      <c r="BV955" s="221">
        <v>2</v>
      </c>
      <c r="BW955" s="798">
        <v>1</v>
      </c>
      <c r="BX955" s="221">
        <v>2</v>
      </c>
      <c r="BY955" s="798">
        <v>2</v>
      </c>
      <c r="BZ955" s="798">
        <v>2</v>
      </c>
      <c r="CA955" s="221">
        <v>2</v>
      </c>
      <c r="CB955" s="221">
        <v>2</v>
      </c>
      <c r="CC955" s="221">
        <v>2</v>
      </c>
      <c r="CD955" s="337">
        <v>2</v>
      </c>
      <c r="CE955" s="221">
        <v>2</v>
      </c>
      <c r="CF955" s="221">
        <v>2</v>
      </c>
      <c r="CG955" s="221">
        <v>2</v>
      </c>
      <c r="CH955" s="221">
        <v>2</v>
      </c>
      <c r="CI955" s="221">
        <v>2</v>
      </c>
      <c r="CJ955" s="337">
        <v>2</v>
      </c>
      <c r="CK955" s="221">
        <v>2</v>
      </c>
      <c r="CL955" s="222">
        <f t="shared" si="438"/>
        <v>25</v>
      </c>
      <c r="CM955" s="237">
        <f t="shared" si="428"/>
        <v>0.96153846153846156</v>
      </c>
      <c r="CN955" s="222">
        <f t="shared" si="439"/>
        <v>1</v>
      </c>
      <c r="CO955" s="237">
        <f t="shared" si="429"/>
        <v>3.8461538461538464E-2</v>
      </c>
      <c r="CP955" s="222">
        <f t="shared" si="440"/>
        <v>0</v>
      </c>
      <c r="CQ955" s="237">
        <f t="shared" si="430"/>
        <v>0</v>
      </c>
      <c r="CR955" s="222">
        <f t="shared" si="441"/>
        <v>0</v>
      </c>
      <c r="CS955" s="237">
        <f t="shared" si="431"/>
        <v>0</v>
      </c>
      <c r="CT955" s="223">
        <f t="shared" si="432"/>
        <v>1.9615384615384615</v>
      </c>
      <c r="CU955" s="223" t="str">
        <f t="shared" si="433"/>
        <v>Đạt mục tiêu</v>
      </c>
      <c r="CV955" s="5"/>
    </row>
    <row r="956" spans="1:100" s="1" customFormat="1" ht="50.5">
      <c r="A956" s="1036"/>
      <c r="B956" s="1024"/>
      <c r="C956" s="1058"/>
      <c r="D956" s="1024"/>
      <c r="E956" s="1033"/>
      <c r="F956" s="1024"/>
      <c r="G956" s="422" t="s">
        <v>2790</v>
      </c>
      <c r="H956" s="422"/>
      <c r="I956" s="442"/>
      <c r="J956" s="88"/>
      <c r="K956" s="479"/>
      <c r="L956" s="5"/>
      <c r="M956" s="212" t="s">
        <v>31</v>
      </c>
      <c r="N956" s="165" t="s">
        <v>8</v>
      </c>
      <c r="O956" s="221" t="s">
        <v>29</v>
      </c>
      <c r="P956" s="221" t="s">
        <v>24</v>
      </c>
      <c r="Q956" s="5"/>
      <c r="R956" s="5"/>
      <c r="S956" s="5"/>
      <c r="T956" s="5"/>
      <c r="U956" s="6"/>
      <c r="V956" s="5"/>
      <c r="W956" s="5"/>
      <c r="X956" s="5" t="s">
        <v>24</v>
      </c>
      <c r="Y956" s="5"/>
      <c r="Z956" s="5"/>
      <c r="AA956" s="5"/>
      <c r="AB956" s="80">
        <f t="shared" si="437"/>
        <v>1</v>
      </c>
      <c r="AC956" s="642"/>
      <c r="AD956" s="7"/>
      <c r="AE956" s="7"/>
      <c r="AF956" s="7"/>
      <c r="AG956" s="7"/>
      <c r="AH956" s="7"/>
      <c r="AI956" s="7"/>
      <c r="AJ956" s="7"/>
      <c r="AK956" s="7"/>
      <c r="AL956" s="7"/>
      <c r="AM956" s="7"/>
      <c r="AN956" s="7"/>
      <c r="AO956" s="7"/>
      <c r="AP956" s="7"/>
      <c r="AQ956" s="7"/>
      <c r="AR956" s="7"/>
      <c r="AS956" s="7"/>
      <c r="AT956" s="7"/>
      <c r="AU956" s="7"/>
      <c r="AV956" s="55"/>
      <c r="AW956" s="55"/>
      <c r="AX956" s="55"/>
      <c r="AY956" s="55"/>
      <c r="AZ956" s="55"/>
      <c r="BA956" s="55" t="s">
        <v>1183</v>
      </c>
      <c r="BB956" s="55"/>
      <c r="BC956" s="55"/>
      <c r="BD956" s="55"/>
      <c r="BE956" s="55"/>
      <c r="BF956" s="55"/>
      <c r="BG956" s="55"/>
      <c r="BH956" s="55"/>
      <c r="BI956" s="55"/>
      <c r="BJ956" s="55"/>
      <c r="BK956" s="55"/>
      <c r="BL956" s="781">
        <v>2</v>
      </c>
      <c r="BM956" s="221">
        <v>2</v>
      </c>
      <c r="BN956" s="221">
        <v>2</v>
      </c>
      <c r="BO956" s="221">
        <v>2</v>
      </c>
      <c r="BP956" s="221">
        <v>2</v>
      </c>
      <c r="BQ956" s="221">
        <v>2</v>
      </c>
      <c r="BR956" s="798">
        <v>2</v>
      </c>
      <c r="BS956" s="226">
        <v>2</v>
      </c>
      <c r="BT956" s="221">
        <v>2</v>
      </c>
      <c r="BU956" s="221">
        <v>2</v>
      </c>
      <c r="BV956" s="221">
        <v>2</v>
      </c>
      <c r="BW956" s="798">
        <v>2</v>
      </c>
      <c r="BX956" s="221">
        <v>2</v>
      </c>
      <c r="BY956" s="798">
        <v>2</v>
      </c>
      <c r="BZ956" s="798">
        <v>2</v>
      </c>
      <c r="CA956" s="221">
        <v>2</v>
      </c>
      <c r="CB956" s="221">
        <v>2</v>
      </c>
      <c r="CC956" s="221">
        <v>2</v>
      </c>
      <c r="CD956" s="337">
        <v>2</v>
      </c>
      <c r="CE956" s="221">
        <v>2</v>
      </c>
      <c r="CF956" s="221">
        <v>2</v>
      </c>
      <c r="CG956" s="221">
        <v>2</v>
      </c>
      <c r="CH956" s="221">
        <v>2</v>
      </c>
      <c r="CI956" s="221">
        <v>2</v>
      </c>
      <c r="CJ956" s="337">
        <v>2</v>
      </c>
      <c r="CK956" s="221">
        <v>2</v>
      </c>
      <c r="CL956" s="222">
        <f t="shared" si="438"/>
        <v>26</v>
      </c>
      <c r="CM956" s="237">
        <f t="shared" si="428"/>
        <v>1</v>
      </c>
      <c r="CN956" s="222">
        <f t="shared" si="439"/>
        <v>0</v>
      </c>
      <c r="CO956" s="237">
        <f t="shared" si="429"/>
        <v>0</v>
      </c>
      <c r="CP956" s="222">
        <f t="shared" si="440"/>
        <v>0</v>
      </c>
      <c r="CQ956" s="237">
        <f t="shared" si="430"/>
        <v>0</v>
      </c>
      <c r="CR956" s="222">
        <f t="shared" si="441"/>
        <v>0</v>
      </c>
      <c r="CS956" s="237">
        <f t="shared" si="431"/>
        <v>0</v>
      </c>
      <c r="CT956" s="223">
        <f t="shared" si="432"/>
        <v>2</v>
      </c>
      <c r="CU956" s="223" t="str">
        <f t="shared" si="433"/>
        <v>Đạt mục tiêu</v>
      </c>
      <c r="CV956" s="5"/>
    </row>
    <row r="957" spans="1:100" s="1" customFormat="1" ht="50.5">
      <c r="A957" s="1036"/>
      <c r="B957" s="1024"/>
      <c r="C957" s="1058"/>
      <c r="D957" s="1024"/>
      <c r="E957" s="1033"/>
      <c r="F957" s="1024"/>
      <c r="G957" s="134" t="s">
        <v>1291</v>
      </c>
      <c r="H957" s="134"/>
      <c r="I957" s="605"/>
      <c r="J957" s="88"/>
      <c r="K957" s="479"/>
      <c r="L957" s="5" t="s">
        <v>32</v>
      </c>
      <c r="M957" s="212" t="s">
        <v>31</v>
      </c>
      <c r="N957" s="165" t="s">
        <v>8</v>
      </c>
      <c r="O957" s="221" t="s">
        <v>29</v>
      </c>
      <c r="P957" s="221" t="s">
        <v>24</v>
      </c>
      <c r="Q957" s="5"/>
      <c r="R957" s="5"/>
      <c r="S957" s="5"/>
      <c r="T957" s="5"/>
      <c r="U957" s="6" t="s">
        <v>24</v>
      </c>
      <c r="V957" s="5"/>
      <c r="W957" s="5"/>
      <c r="X957" s="5"/>
      <c r="Y957" s="5"/>
      <c r="Z957" s="5"/>
      <c r="AA957" s="5"/>
      <c r="AB957" s="80">
        <f t="shared" si="437"/>
        <v>1</v>
      </c>
      <c r="AC957" s="642"/>
      <c r="AD957" s="7"/>
      <c r="AE957" s="7"/>
      <c r="AF957" s="7"/>
      <c r="AG957" s="7"/>
      <c r="AH957" s="7"/>
      <c r="AI957" s="7"/>
      <c r="AJ957" s="7"/>
      <c r="AK957" s="7"/>
      <c r="AL957" s="7"/>
      <c r="AM957" s="7"/>
      <c r="AN957" s="7"/>
      <c r="AO957" s="7"/>
      <c r="AP957" s="7"/>
      <c r="AQ957" s="7"/>
      <c r="AR957" s="7"/>
      <c r="AS957" s="7"/>
      <c r="AT957" s="7" t="s">
        <v>1318</v>
      </c>
      <c r="AU957" s="7"/>
      <c r="AV957" s="55"/>
      <c r="AW957" s="7"/>
      <c r="AX957" s="7"/>
      <c r="AY957" s="7"/>
      <c r="AZ957" s="7"/>
      <c r="BA957" s="7"/>
      <c r="BB957" s="7"/>
      <c r="BC957" s="7"/>
      <c r="BD957" s="7"/>
      <c r="BE957" s="7"/>
      <c r="BF957" s="7"/>
      <c r="BG957" s="7"/>
      <c r="BH957" s="7"/>
      <c r="BI957" s="7"/>
      <c r="BJ957" s="7"/>
      <c r="BK957" s="7"/>
      <c r="BL957" s="781">
        <v>2</v>
      </c>
      <c r="BM957" s="221">
        <v>2</v>
      </c>
      <c r="BN957" s="221">
        <v>2</v>
      </c>
      <c r="BO957" s="221">
        <v>1</v>
      </c>
      <c r="BP957" s="221">
        <v>2</v>
      </c>
      <c r="BQ957" s="221">
        <v>2</v>
      </c>
      <c r="BR957" s="798">
        <v>2</v>
      </c>
      <c r="BS957" s="226">
        <v>2</v>
      </c>
      <c r="BT957" s="221">
        <v>2</v>
      </c>
      <c r="BU957" s="221">
        <v>2</v>
      </c>
      <c r="BV957" s="221">
        <v>2</v>
      </c>
      <c r="BW957" s="798">
        <v>2</v>
      </c>
      <c r="BX957" s="221">
        <v>2</v>
      </c>
      <c r="BY957" s="798">
        <v>2</v>
      </c>
      <c r="BZ957" s="798">
        <v>2</v>
      </c>
      <c r="CA957" s="221">
        <v>2</v>
      </c>
      <c r="CB957" s="221">
        <v>2</v>
      </c>
      <c r="CC957" s="221">
        <v>2</v>
      </c>
      <c r="CD957" s="337">
        <v>2</v>
      </c>
      <c r="CE957" s="221">
        <v>2</v>
      </c>
      <c r="CF957" s="221">
        <v>2</v>
      </c>
      <c r="CG957" s="221">
        <v>2</v>
      </c>
      <c r="CH957" s="221">
        <v>2</v>
      </c>
      <c r="CI957" s="221">
        <v>2</v>
      </c>
      <c r="CJ957" s="337">
        <v>2</v>
      </c>
      <c r="CK957" s="221">
        <v>2</v>
      </c>
      <c r="CL957" s="222">
        <f t="shared" si="438"/>
        <v>25</v>
      </c>
      <c r="CM957" s="237">
        <f t="shared" si="428"/>
        <v>0.96153846153846156</v>
      </c>
      <c r="CN957" s="222">
        <f t="shared" si="439"/>
        <v>1</v>
      </c>
      <c r="CO957" s="237">
        <f t="shared" si="429"/>
        <v>3.8461538461538464E-2</v>
      </c>
      <c r="CP957" s="222">
        <f t="shared" si="440"/>
        <v>0</v>
      </c>
      <c r="CQ957" s="237">
        <f t="shared" si="430"/>
        <v>0</v>
      </c>
      <c r="CR957" s="222">
        <f t="shared" si="441"/>
        <v>0</v>
      </c>
      <c r="CS957" s="237">
        <f t="shared" si="431"/>
        <v>0</v>
      </c>
      <c r="CT957" s="223">
        <f t="shared" si="432"/>
        <v>1.9615384615384615</v>
      </c>
      <c r="CU957" s="223" t="str">
        <f t="shared" si="433"/>
        <v>Đạt mục tiêu</v>
      </c>
      <c r="CV957" s="5"/>
    </row>
    <row r="958" spans="1:100" s="1" customFormat="1" ht="77.5">
      <c r="A958" s="1036"/>
      <c r="B958" s="1024"/>
      <c r="C958" s="1058"/>
      <c r="D958" s="1024"/>
      <c r="E958" s="1033"/>
      <c r="F958" s="1024"/>
      <c r="G958" s="234" t="s">
        <v>1489</v>
      </c>
      <c r="H958" s="234"/>
      <c r="I958" s="606"/>
      <c r="J958" s="88"/>
      <c r="K958" s="479"/>
      <c r="L958" s="5" t="s">
        <v>32</v>
      </c>
      <c r="M958" s="212" t="s">
        <v>31</v>
      </c>
      <c r="N958" s="165" t="s">
        <v>8</v>
      </c>
      <c r="O958" s="221" t="s">
        <v>29</v>
      </c>
      <c r="P958" s="221" t="s">
        <v>24</v>
      </c>
      <c r="Q958" s="5"/>
      <c r="R958" s="5"/>
      <c r="S958" s="5"/>
      <c r="T958" s="5" t="s">
        <v>24</v>
      </c>
      <c r="U958" s="6"/>
      <c r="V958" s="5"/>
      <c r="W958" s="5"/>
      <c r="X958" s="5"/>
      <c r="Y958" s="5"/>
      <c r="Z958" s="5"/>
      <c r="AA958" s="5"/>
      <c r="AB958" s="80">
        <f t="shared" si="437"/>
        <v>1</v>
      </c>
      <c r="AC958" s="642"/>
      <c r="AD958" s="7"/>
      <c r="AE958" s="7"/>
      <c r="AF958" s="7"/>
      <c r="AG958" s="7"/>
      <c r="AH958" s="7"/>
      <c r="AI958" s="7"/>
      <c r="AJ958" s="7"/>
      <c r="AK958" s="7"/>
      <c r="AL958" s="7"/>
      <c r="AM958" s="7"/>
      <c r="AN958" s="7"/>
      <c r="AO958" s="7" t="s">
        <v>1317</v>
      </c>
      <c r="AP958" s="55" t="s">
        <v>1183</v>
      </c>
      <c r="AQ958" s="55"/>
      <c r="AR958" s="55" t="s">
        <v>1317</v>
      </c>
      <c r="AS958" s="7"/>
      <c r="AT958" s="7"/>
      <c r="AU958" s="7"/>
      <c r="AV958" s="55"/>
      <c r="AW958" s="7"/>
      <c r="AX958" s="7"/>
      <c r="AY958" s="7"/>
      <c r="AZ958" s="7"/>
      <c r="BA958" s="7"/>
      <c r="BB958" s="7"/>
      <c r="BC958" s="7"/>
      <c r="BD958" s="7"/>
      <c r="BE958" s="7"/>
      <c r="BF958" s="7"/>
      <c r="BG958" s="7"/>
      <c r="BH958" s="7"/>
      <c r="BI958" s="7"/>
      <c r="BJ958" s="7"/>
      <c r="BK958" s="7"/>
      <c r="BL958" s="781">
        <v>2</v>
      </c>
      <c r="BM958" s="221">
        <v>2</v>
      </c>
      <c r="BN958" s="221">
        <v>2</v>
      </c>
      <c r="BO958" s="221">
        <v>2</v>
      </c>
      <c r="BP958" s="221">
        <v>2</v>
      </c>
      <c r="BQ958" s="221">
        <v>1</v>
      </c>
      <c r="BR958" s="798">
        <v>2</v>
      </c>
      <c r="BS958" s="226">
        <v>2</v>
      </c>
      <c r="BT958" s="221">
        <v>2</v>
      </c>
      <c r="BU958" s="221">
        <v>1</v>
      </c>
      <c r="BV958" s="221">
        <v>2</v>
      </c>
      <c r="BW958" s="798">
        <v>2</v>
      </c>
      <c r="BX958" s="221">
        <v>2</v>
      </c>
      <c r="BY958" s="798">
        <v>2</v>
      </c>
      <c r="BZ958" s="798">
        <v>2</v>
      </c>
      <c r="CA958" s="221">
        <v>2</v>
      </c>
      <c r="CB958" s="221">
        <v>2</v>
      </c>
      <c r="CC958" s="221">
        <v>2</v>
      </c>
      <c r="CD958" s="337">
        <v>2</v>
      </c>
      <c r="CE958" s="221">
        <v>2</v>
      </c>
      <c r="CF958" s="221">
        <v>2</v>
      </c>
      <c r="CG958" s="221">
        <v>2</v>
      </c>
      <c r="CH958" s="221">
        <v>2</v>
      </c>
      <c r="CI958" s="221">
        <v>2</v>
      </c>
      <c r="CJ958" s="337">
        <v>2</v>
      </c>
      <c r="CK958" s="221">
        <v>2</v>
      </c>
      <c r="CL958" s="222">
        <f t="shared" si="438"/>
        <v>24</v>
      </c>
      <c r="CM958" s="237">
        <f t="shared" si="428"/>
        <v>0.92307692307692313</v>
      </c>
      <c r="CN958" s="222">
        <f t="shared" si="439"/>
        <v>2</v>
      </c>
      <c r="CO958" s="237">
        <f t="shared" si="429"/>
        <v>7.6923076923076927E-2</v>
      </c>
      <c r="CP958" s="222">
        <f t="shared" si="440"/>
        <v>0</v>
      </c>
      <c r="CQ958" s="237">
        <f t="shared" si="430"/>
        <v>0</v>
      </c>
      <c r="CR958" s="222">
        <f t="shared" si="441"/>
        <v>0</v>
      </c>
      <c r="CS958" s="237">
        <f t="shared" si="431"/>
        <v>0</v>
      </c>
      <c r="CT958" s="223">
        <f t="shared" si="432"/>
        <v>1.9230769230769231</v>
      </c>
      <c r="CU958" s="223" t="str">
        <f t="shared" si="433"/>
        <v>Đạt mục tiêu</v>
      </c>
      <c r="CV958" s="5"/>
    </row>
    <row r="959" spans="1:100" s="1" customFormat="1" ht="50.5">
      <c r="A959" s="1036"/>
      <c r="B959" s="1024"/>
      <c r="C959" s="1058"/>
      <c r="D959" s="1024"/>
      <c r="E959" s="1033"/>
      <c r="F959" s="1024"/>
      <c r="G959" s="234" t="s">
        <v>1179</v>
      </c>
      <c r="H959" s="234"/>
      <c r="I959" s="442"/>
      <c r="J959" s="37"/>
      <c r="K959" s="483"/>
      <c r="L959" s="38" t="s">
        <v>32</v>
      </c>
      <c r="M959" s="212" t="s">
        <v>31</v>
      </c>
      <c r="N959" s="165" t="s">
        <v>8</v>
      </c>
      <c r="O959" s="221" t="s">
        <v>29</v>
      </c>
      <c r="P959" s="221" t="s">
        <v>24</v>
      </c>
      <c r="Q959" s="5"/>
      <c r="R959" s="5"/>
      <c r="S959" s="5" t="s">
        <v>24</v>
      </c>
      <c r="T959" s="5"/>
      <c r="U959" s="6"/>
      <c r="V959" s="5"/>
      <c r="W959" s="5"/>
      <c r="X959" s="5"/>
      <c r="Y959" s="5"/>
      <c r="Z959" s="5"/>
      <c r="AA959" s="5"/>
      <c r="AB959" s="80">
        <f t="shared" si="437"/>
        <v>1</v>
      </c>
      <c r="AC959" s="642"/>
      <c r="AD959" s="7"/>
      <c r="AE959" s="7"/>
      <c r="AF959" s="7"/>
      <c r="AG959" s="7"/>
      <c r="AH959" s="7"/>
      <c r="AI959" s="7"/>
      <c r="AJ959" s="7"/>
      <c r="AK959" s="7"/>
      <c r="AL959" s="7"/>
      <c r="AM959" s="7" t="s">
        <v>1183</v>
      </c>
      <c r="AN959" s="7"/>
      <c r="AO959" s="7"/>
      <c r="AP959" s="7"/>
      <c r="AQ959" s="7"/>
      <c r="AR959" s="7"/>
      <c r="AS959" s="7"/>
      <c r="AT959" s="7"/>
      <c r="AU959" s="7"/>
      <c r="AV959" s="55"/>
      <c r="AW959" s="7"/>
      <c r="AX959" s="7"/>
      <c r="AY959" s="7"/>
      <c r="AZ959" s="7"/>
      <c r="BA959" s="7"/>
      <c r="BB959" s="7"/>
      <c r="BC959" s="7"/>
      <c r="BD959" s="7"/>
      <c r="BE959" s="7"/>
      <c r="BF959" s="7"/>
      <c r="BG959" s="7"/>
      <c r="BH959" s="7"/>
      <c r="BI959" s="7"/>
      <c r="BJ959" s="7"/>
      <c r="BK959" s="7"/>
      <c r="BL959" s="781">
        <v>2</v>
      </c>
      <c r="BM959" s="221">
        <v>2</v>
      </c>
      <c r="BN959" s="221">
        <v>2</v>
      </c>
      <c r="BO959" s="221">
        <v>2</v>
      </c>
      <c r="BP959" s="221">
        <v>2</v>
      </c>
      <c r="BQ959" s="221">
        <v>2</v>
      </c>
      <c r="BR959" s="798">
        <v>2</v>
      </c>
      <c r="BS959" s="226">
        <v>2</v>
      </c>
      <c r="BT959" s="221">
        <v>2</v>
      </c>
      <c r="BU959" s="221">
        <v>2</v>
      </c>
      <c r="BV959" s="221">
        <v>2</v>
      </c>
      <c r="BW959" s="798">
        <v>2</v>
      </c>
      <c r="BX959" s="221">
        <v>2</v>
      </c>
      <c r="BY959" s="798">
        <v>2</v>
      </c>
      <c r="BZ959" s="798">
        <v>2</v>
      </c>
      <c r="CA959" s="221">
        <v>2</v>
      </c>
      <c r="CB959" s="221">
        <v>2</v>
      </c>
      <c r="CC959" s="221">
        <v>2</v>
      </c>
      <c r="CD959" s="337">
        <v>1</v>
      </c>
      <c r="CE959" s="221">
        <v>2</v>
      </c>
      <c r="CF959" s="221">
        <v>2</v>
      </c>
      <c r="CG959" s="221">
        <v>2</v>
      </c>
      <c r="CH959" s="221">
        <v>2</v>
      </c>
      <c r="CI959" s="221">
        <v>2</v>
      </c>
      <c r="CJ959" s="337">
        <v>2</v>
      </c>
      <c r="CK959" s="221">
        <v>2</v>
      </c>
      <c r="CL959" s="222">
        <f t="shared" si="438"/>
        <v>25</v>
      </c>
      <c r="CM959" s="237">
        <f t="shared" si="428"/>
        <v>0.96153846153846156</v>
      </c>
      <c r="CN959" s="222">
        <f t="shared" si="439"/>
        <v>1</v>
      </c>
      <c r="CO959" s="237">
        <f t="shared" si="429"/>
        <v>3.8461538461538464E-2</v>
      </c>
      <c r="CP959" s="222">
        <f t="shared" si="440"/>
        <v>0</v>
      </c>
      <c r="CQ959" s="237">
        <f t="shared" si="430"/>
        <v>0</v>
      </c>
      <c r="CR959" s="222">
        <f t="shared" si="441"/>
        <v>0</v>
      </c>
      <c r="CS959" s="237">
        <f t="shared" si="431"/>
        <v>0</v>
      </c>
      <c r="CT959" s="223">
        <f t="shared" si="432"/>
        <v>1.9615384615384615</v>
      </c>
      <c r="CU959" s="223" t="str">
        <f t="shared" si="433"/>
        <v>Đạt mục tiêu</v>
      </c>
      <c r="CV959" s="5"/>
    </row>
    <row r="960" spans="1:100" s="1" customFormat="1" ht="93">
      <c r="A960" s="1036"/>
      <c r="B960" s="1024"/>
      <c r="C960" s="1058"/>
      <c r="D960" s="1024"/>
      <c r="E960" s="1033"/>
      <c r="F960" s="1024"/>
      <c r="G960" s="48" t="s">
        <v>1180</v>
      </c>
      <c r="H960" s="48"/>
      <c r="I960" s="442"/>
      <c r="J960" s="32" t="s">
        <v>823</v>
      </c>
      <c r="K960" s="464"/>
      <c r="L960" s="5" t="s">
        <v>32</v>
      </c>
      <c r="M960" s="212" t="s">
        <v>31</v>
      </c>
      <c r="N960" s="165" t="s">
        <v>8</v>
      </c>
      <c r="O960" s="221" t="s">
        <v>29</v>
      </c>
      <c r="P960" s="221" t="s">
        <v>24</v>
      </c>
      <c r="Q960" s="5"/>
      <c r="R960" s="5"/>
      <c r="S960" s="5"/>
      <c r="T960" s="5"/>
      <c r="U960" s="6"/>
      <c r="V960" s="5"/>
      <c r="W960" s="5"/>
      <c r="X960" s="5"/>
      <c r="Y960" s="5"/>
      <c r="Z960" s="5" t="s">
        <v>24</v>
      </c>
      <c r="AA960" s="5"/>
      <c r="AB960" s="80">
        <f t="shared" si="437"/>
        <v>1</v>
      </c>
      <c r="AC960" s="642"/>
      <c r="AD960" s="7"/>
      <c r="AE960" s="7"/>
      <c r="AF960" s="7"/>
      <c r="AG960" s="7"/>
      <c r="AH960" s="7"/>
      <c r="AI960" s="7"/>
      <c r="AJ960" s="7"/>
      <c r="AK960" s="7"/>
      <c r="AL960" s="7"/>
      <c r="AM960" s="7"/>
      <c r="AN960" s="7"/>
      <c r="AO960" s="7"/>
      <c r="AP960" s="7"/>
      <c r="AQ960" s="7"/>
      <c r="AR960" s="7"/>
      <c r="AS960" s="7"/>
      <c r="AT960" s="7"/>
      <c r="AU960" s="7"/>
      <c r="AV960" s="55"/>
      <c r="AW960" s="7"/>
      <c r="AX960" s="7"/>
      <c r="AY960" s="7"/>
      <c r="AZ960" s="7"/>
      <c r="BA960" s="7"/>
      <c r="BB960" s="7"/>
      <c r="BC960" s="7"/>
      <c r="BD960" s="7"/>
      <c r="BE960" s="7"/>
      <c r="BF960" s="7"/>
      <c r="BG960" s="7"/>
      <c r="BH960" s="7" t="s">
        <v>1317</v>
      </c>
      <c r="BI960" s="7" t="s">
        <v>1317</v>
      </c>
      <c r="BJ960" s="7"/>
      <c r="BK960" s="7"/>
      <c r="BL960" s="781">
        <v>2</v>
      </c>
      <c r="BM960" s="221">
        <v>2</v>
      </c>
      <c r="BN960" s="221">
        <v>2</v>
      </c>
      <c r="BO960" s="221">
        <v>2</v>
      </c>
      <c r="BP960" s="221">
        <v>2</v>
      </c>
      <c r="BQ960" s="221">
        <v>2</v>
      </c>
      <c r="BR960" s="798">
        <v>1</v>
      </c>
      <c r="BS960" s="226">
        <v>2</v>
      </c>
      <c r="BT960" s="221">
        <v>2</v>
      </c>
      <c r="BU960" s="221">
        <v>2</v>
      </c>
      <c r="BV960" s="221">
        <v>2</v>
      </c>
      <c r="BW960" s="798">
        <v>2</v>
      </c>
      <c r="BX960" s="221">
        <v>2</v>
      </c>
      <c r="BY960" s="798">
        <v>2</v>
      </c>
      <c r="BZ960" s="798">
        <v>2</v>
      </c>
      <c r="CA960" s="221">
        <v>2</v>
      </c>
      <c r="CB960" s="221">
        <v>2</v>
      </c>
      <c r="CC960" s="221">
        <v>2</v>
      </c>
      <c r="CD960" s="337">
        <v>2</v>
      </c>
      <c r="CE960" s="221">
        <v>2</v>
      </c>
      <c r="CF960" s="221">
        <v>2</v>
      </c>
      <c r="CG960" s="221">
        <v>2</v>
      </c>
      <c r="CH960" s="221">
        <v>2</v>
      </c>
      <c r="CI960" s="221">
        <v>2</v>
      </c>
      <c r="CJ960" s="337">
        <v>2</v>
      </c>
      <c r="CK960" s="221">
        <v>2</v>
      </c>
      <c r="CL960" s="222">
        <f t="shared" si="438"/>
        <v>25</v>
      </c>
      <c r="CM960" s="237">
        <f t="shared" si="428"/>
        <v>0.96153846153846156</v>
      </c>
      <c r="CN960" s="222">
        <f t="shared" si="439"/>
        <v>1</v>
      </c>
      <c r="CO960" s="237">
        <f t="shared" si="429"/>
        <v>3.8461538461538464E-2</v>
      </c>
      <c r="CP960" s="222">
        <f t="shared" si="440"/>
        <v>0</v>
      </c>
      <c r="CQ960" s="237">
        <f t="shared" si="430"/>
        <v>0</v>
      </c>
      <c r="CR960" s="222">
        <f t="shared" si="441"/>
        <v>0</v>
      </c>
      <c r="CS960" s="237">
        <f t="shared" si="431"/>
        <v>0</v>
      </c>
      <c r="CT960" s="223">
        <f t="shared" si="432"/>
        <v>1.9615384615384615</v>
      </c>
      <c r="CU960" s="223" t="str">
        <f t="shared" si="433"/>
        <v>Đạt mục tiêu</v>
      </c>
      <c r="CV960" s="7"/>
    </row>
    <row r="961" spans="1:100" s="1" customFormat="1" ht="50.5">
      <c r="A961" s="1036"/>
      <c r="B961" s="1024"/>
      <c r="C961" s="1058"/>
      <c r="D961" s="1024"/>
      <c r="E961" s="1033"/>
      <c r="F961" s="1024"/>
      <c r="G961" s="52" t="s">
        <v>1593</v>
      </c>
      <c r="H961" s="52"/>
      <c r="I961" s="595"/>
      <c r="J961" s="88"/>
      <c r="K961" s="479"/>
      <c r="L961" s="5" t="s">
        <v>32</v>
      </c>
      <c r="M961" s="212" t="s">
        <v>31</v>
      </c>
      <c r="N961" s="165" t="s">
        <v>8</v>
      </c>
      <c r="O961" s="221" t="s">
        <v>29</v>
      </c>
      <c r="P961" s="221" t="s">
        <v>24</v>
      </c>
      <c r="Q961" s="5"/>
      <c r="R961" s="5"/>
      <c r="S961" s="5"/>
      <c r="T961" s="5"/>
      <c r="U961" s="6"/>
      <c r="V961" s="5"/>
      <c r="W961" s="5"/>
      <c r="X961" s="5" t="s">
        <v>24</v>
      </c>
      <c r="Y961" s="5"/>
      <c r="Z961" s="5"/>
      <c r="AA961" s="5"/>
      <c r="AB961" s="80">
        <f t="shared" si="437"/>
        <v>1</v>
      </c>
      <c r="AC961" s="642"/>
      <c r="AD961" s="7"/>
      <c r="AE961" s="7"/>
      <c r="AF961" s="7"/>
      <c r="AG961" s="7"/>
      <c r="AH961" s="7"/>
      <c r="AI961" s="7"/>
      <c r="AJ961" s="7"/>
      <c r="AK961" s="7"/>
      <c r="AL961" s="7"/>
      <c r="AM961" s="7"/>
      <c r="AN961" s="7"/>
      <c r="AO961" s="7"/>
      <c r="AP961" s="7"/>
      <c r="AQ961" s="7"/>
      <c r="AR961" s="7"/>
      <c r="AS961" s="7"/>
      <c r="AT961" s="7"/>
      <c r="AU961" s="7"/>
      <c r="AV961" s="55"/>
      <c r="AW961" s="7"/>
      <c r="AX961" s="7"/>
      <c r="AY961" s="7"/>
      <c r="AZ961" s="7"/>
      <c r="BA961" s="7" t="s">
        <v>1318</v>
      </c>
      <c r="BB961" s="7"/>
      <c r="BC961" s="7"/>
      <c r="BD961" s="7" t="s">
        <v>1183</v>
      </c>
      <c r="BE961" s="7"/>
      <c r="BF961" s="7"/>
      <c r="BG961" s="7"/>
      <c r="BH961" s="7"/>
      <c r="BI961" s="7"/>
      <c r="BJ961" s="7"/>
      <c r="BK961" s="7"/>
      <c r="BL961" s="781">
        <v>2</v>
      </c>
      <c r="BM961" s="221">
        <v>2</v>
      </c>
      <c r="BN961" s="221">
        <v>2</v>
      </c>
      <c r="BO961" s="221">
        <v>2</v>
      </c>
      <c r="BP961" s="221">
        <v>2</v>
      </c>
      <c r="BQ961" s="221">
        <v>2</v>
      </c>
      <c r="BR961" s="798">
        <v>1</v>
      </c>
      <c r="BS961" s="226">
        <v>2</v>
      </c>
      <c r="BT961" s="221">
        <v>2</v>
      </c>
      <c r="BU961" s="221">
        <v>2</v>
      </c>
      <c r="BV961" s="221">
        <v>2</v>
      </c>
      <c r="BW961" s="798">
        <v>1</v>
      </c>
      <c r="BX961" s="221">
        <v>2</v>
      </c>
      <c r="BY961" s="798">
        <v>2</v>
      </c>
      <c r="BZ961" s="798">
        <v>2</v>
      </c>
      <c r="CA961" s="221">
        <v>2</v>
      </c>
      <c r="CB961" s="221">
        <v>2</v>
      </c>
      <c r="CC961" s="221">
        <v>2</v>
      </c>
      <c r="CD961" s="337">
        <v>2</v>
      </c>
      <c r="CE961" s="221">
        <v>2</v>
      </c>
      <c r="CF961" s="221">
        <v>2</v>
      </c>
      <c r="CG961" s="221">
        <v>2</v>
      </c>
      <c r="CH961" s="221">
        <v>2</v>
      </c>
      <c r="CI961" s="221">
        <v>2</v>
      </c>
      <c r="CJ961" s="337">
        <v>2</v>
      </c>
      <c r="CK961" s="221">
        <v>2</v>
      </c>
      <c r="CL961" s="222">
        <f t="shared" si="438"/>
        <v>24</v>
      </c>
      <c r="CM961" s="237">
        <f t="shared" si="428"/>
        <v>0.92307692307692313</v>
      </c>
      <c r="CN961" s="222">
        <f t="shared" si="439"/>
        <v>2</v>
      </c>
      <c r="CO961" s="237">
        <f t="shared" si="429"/>
        <v>7.6923076923076927E-2</v>
      </c>
      <c r="CP961" s="222">
        <f t="shared" si="440"/>
        <v>0</v>
      </c>
      <c r="CQ961" s="237">
        <f t="shared" si="430"/>
        <v>0</v>
      </c>
      <c r="CR961" s="222">
        <f t="shared" si="441"/>
        <v>0</v>
      </c>
      <c r="CS961" s="237">
        <f t="shared" si="431"/>
        <v>0</v>
      </c>
      <c r="CT961" s="223">
        <f t="shared" si="432"/>
        <v>1.9230769230769231</v>
      </c>
      <c r="CU961" s="223" t="str">
        <f t="shared" si="433"/>
        <v>Đạt mục tiêu</v>
      </c>
      <c r="CV961" s="5"/>
    </row>
    <row r="962" spans="1:100" s="1" customFormat="1" ht="84">
      <c r="A962" s="1036">
        <v>253</v>
      </c>
      <c r="B962" s="1044" t="s">
        <v>2434</v>
      </c>
      <c r="C962" s="1033" t="s">
        <v>28</v>
      </c>
      <c r="D962" s="1024" t="s">
        <v>44</v>
      </c>
      <c r="E962" s="1033" t="s">
        <v>26</v>
      </c>
      <c r="F962" s="1044" t="s">
        <v>1168</v>
      </c>
      <c r="G962" s="254" t="s">
        <v>1808</v>
      </c>
      <c r="H962" s="254"/>
      <c r="I962" s="603"/>
      <c r="J962" s="25"/>
      <c r="K962" s="516" t="s">
        <v>1772</v>
      </c>
      <c r="L962" s="5" t="s">
        <v>32</v>
      </c>
      <c r="M962" s="212" t="s">
        <v>31</v>
      </c>
      <c r="N962" s="165" t="s">
        <v>8</v>
      </c>
      <c r="O962" s="221" t="s">
        <v>29</v>
      </c>
      <c r="P962" s="221" t="s">
        <v>24</v>
      </c>
      <c r="Q962" s="5" t="s">
        <v>24</v>
      </c>
      <c r="R962" s="5"/>
      <c r="S962" s="5"/>
      <c r="T962" s="5"/>
      <c r="U962" s="6"/>
      <c r="V962" s="5"/>
      <c r="W962" s="5"/>
      <c r="X962" s="5"/>
      <c r="Y962" s="5"/>
      <c r="Z962" s="5"/>
      <c r="AA962" s="5"/>
      <c r="AB962" s="80">
        <f t="shared" si="437"/>
        <v>1</v>
      </c>
      <c r="AC962" s="565"/>
      <c r="AD962" s="5" t="s">
        <v>1317</v>
      </c>
      <c r="AE962" s="5" t="s">
        <v>1317</v>
      </c>
      <c r="AF962" s="5" t="s">
        <v>1317</v>
      </c>
      <c r="AG962" s="7"/>
      <c r="AH962" s="7"/>
      <c r="AI962" s="7"/>
      <c r="AJ962" s="7"/>
      <c r="AK962" s="7"/>
      <c r="AL962" s="7"/>
      <c r="AM962" s="7"/>
      <c r="AN962" s="7"/>
      <c r="AO962" s="7"/>
      <c r="AP962" s="7"/>
      <c r="AQ962" s="7"/>
      <c r="AR962" s="7"/>
      <c r="AS962" s="7"/>
      <c r="AT962" s="7"/>
      <c r="AU962" s="7"/>
      <c r="AV962" s="55"/>
      <c r="AW962" s="7"/>
      <c r="AX962" s="7"/>
      <c r="AY962" s="7"/>
      <c r="AZ962" s="7"/>
      <c r="BA962" s="7"/>
      <c r="BB962" s="7"/>
      <c r="BC962" s="7"/>
      <c r="BD962" s="7"/>
      <c r="BE962" s="7"/>
      <c r="BF962" s="7"/>
      <c r="BG962" s="7"/>
      <c r="BH962" s="7"/>
      <c r="BI962" s="7"/>
      <c r="BJ962" s="7"/>
      <c r="BK962" s="7"/>
      <c r="BL962" s="781">
        <v>2</v>
      </c>
      <c r="BM962" s="221">
        <v>2</v>
      </c>
      <c r="BN962" s="221">
        <v>2</v>
      </c>
      <c r="BO962" s="221">
        <v>2</v>
      </c>
      <c r="BP962" s="221">
        <v>2</v>
      </c>
      <c r="BQ962" s="221">
        <v>2</v>
      </c>
      <c r="BR962" s="798">
        <v>1</v>
      </c>
      <c r="BS962" s="226">
        <v>2</v>
      </c>
      <c r="BT962" s="221">
        <v>2</v>
      </c>
      <c r="BU962" s="221">
        <v>2</v>
      </c>
      <c r="BV962" s="221">
        <v>2</v>
      </c>
      <c r="BW962" s="798">
        <v>2</v>
      </c>
      <c r="BX962" s="221">
        <v>2</v>
      </c>
      <c r="BY962" s="798">
        <v>1</v>
      </c>
      <c r="BZ962" s="798">
        <v>2</v>
      </c>
      <c r="CA962" s="221">
        <v>2</v>
      </c>
      <c r="CB962" s="221">
        <v>2</v>
      </c>
      <c r="CC962" s="221">
        <v>1</v>
      </c>
      <c r="CD962" s="337">
        <v>2</v>
      </c>
      <c r="CE962" s="221">
        <v>2</v>
      </c>
      <c r="CF962" s="221">
        <v>2</v>
      </c>
      <c r="CG962" s="221">
        <v>2</v>
      </c>
      <c r="CH962" s="221">
        <v>2</v>
      </c>
      <c r="CI962" s="221">
        <v>2</v>
      </c>
      <c r="CJ962" s="337">
        <v>2</v>
      </c>
      <c r="CK962" s="221">
        <v>2</v>
      </c>
      <c r="CL962" s="222">
        <f t="shared" si="438"/>
        <v>23</v>
      </c>
      <c r="CM962" s="237">
        <f t="shared" si="428"/>
        <v>0.88461538461538458</v>
      </c>
      <c r="CN962" s="222">
        <f t="shared" si="439"/>
        <v>3</v>
      </c>
      <c r="CO962" s="237">
        <f t="shared" si="429"/>
        <v>0.11538461538461539</v>
      </c>
      <c r="CP962" s="222">
        <f t="shared" si="440"/>
        <v>0</v>
      </c>
      <c r="CQ962" s="237">
        <f t="shared" si="430"/>
        <v>0</v>
      </c>
      <c r="CR962" s="222">
        <f t="shared" si="441"/>
        <v>0</v>
      </c>
      <c r="CS962" s="237">
        <f t="shared" si="431"/>
        <v>0</v>
      </c>
      <c r="CT962" s="223">
        <f t="shared" si="432"/>
        <v>1.8846153846153846</v>
      </c>
      <c r="CU962" s="223" t="str">
        <f t="shared" si="433"/>
        <v>Đạt mục tiêu</v>
      </c>
      <c r="CV962" s="5"/>
    </row>
    <row r="963" spans="1:100" s="1" customFormat="1" ht="72">
      <c r="A963" s="1036"/>
      <c r="B963" s="1044"/>
      <c r="C963" s="1033"/>
      <c r="D963" s="1024"/>
      <c r="E963" s="1033"/>
      <c r="F963" s="1024"/>
      <c r="G963" s="48" t="s">
        <v>1770</v>
      </c>
      <c r="H963" s="48"/>
      <c r="I963" s="613"/>
      <c r="J963" s="25"/>
      <c r="K963" s="516" t="s">
        <v>1771</v>
      </c>
      <c r="L963" s="5" t="s">
        <v>32</v>
      </c>
      <c r="M963" s="212" t="s">
        <v>31</v>
      </c>
      <c r="N963" s="165" t="s">
        <v>8</v>
      </c>
      <c r="O963" s="221" t="s">
        <v>29</v>
      </c>
      <c r="P963" s="221" t="s">
        <v>24</v>
      </c>
      <c r="Q963" s="5"/>
      <c r="R963" s="5"/>
      <c r="S963" s="5"/>
      <c r="T963" s="5"/>
      <c r="U963" s="6"/>
      <c r="V963" s="5"/>
      <c r="W963" s="5"/>
      <c r="X963" s="5"/>
      <c r="Y963" s="5"/>
      <c r="Z963" s="5" t="s">
        <v>24</v>
      </c>
      <c r="AA963" s="5"/>
      <c r="AB963" s="80">
        <f t="shared" si="437"/>
        <v>1</v>
      </c>
      <c r="AC963" s="642"/>
      <c r="AD963" s="7"/>
      <c r="AE963" s="7"/>
      <c r="AF963" s="7"/>
      <c r="AG963" s="7"/>
      <c r="AH963" s="7"/>
      <c r="AI963" s="7"/>
      <c r="AJ963" s="7"/>
      <c r="AK963" s="7"/>
      <c r="AL963" s="7"/>
      <c r="AM963" s="7"/>
      <c r="AN963" s="7"/>
      <c r="AO963" s="7"/>
      <c r="AP963" s="7"/>
      <c r="AQ963" s="7"/>
      <c r="AR963" s="7"/>
      <c r="AS963" s="7"/>
      <c r="AT963" s="7"/>
      <c r="AU963" s="7"/>
      <c r="AV963" s="55"/>
      <c r="AW963" s="7"/>
      <c r="AX963" s="7"/>
      <c r="AY963" s="7"/>
      <c r="AZ963" s="7"/>
      <c r="BA963" s="7"/>
      <c r="BB963" s="7"/>
      <c r="BC963" s="7"/>
      <c r="BD963" s="7"/>
      <c r="BE963" s="7"/>
      <c r="BF963" s="7"/>
      <c r="BG963" s="7"/>
      <c r="BH963" s="7"/>
      <c r="BI963" s="7" t="s">
        <v>1317</v>
      </c>
      <c r="BJ963" s="7"/>
      <c r="BK963" s="7"/>
      <c r="BL963" s="781">
        <v>2</v>
      </c>
      <c r="BM963" s="221">
        <v>2</v>
      </c>
      <c r="BN963" s="221">
        <v>2</v>
      </c>
      <c r="BO963" s="221">
        <v>2</v>
      </c>
      <c r="BP963" s="221">
        <v>2</v>
      </c>
      <c r="BQ963" s="221">
        <v>2</v>
      </c>
      <c r="BR963" s="798">
        <v>2</v>
      </c>
      <c r="BS963" s="226">
        <v>2</v>
      </c>
      <c r="BT963" s="221">
        <v>2</v>
      </c>
      <c r="BU963" s="221">
        <v>2</v>
      </c>
      <c r="BV963" s="221">
        <v>2</v>
      </c>
      <c r="BW963" s="798">
        <v>2</v>
      </c>
      <c r="BX963" s="221">
        <v>2</v>
      </c>
      <c r="BY963" s="798">
        <v>2</v>
      </c>
      <c r="BZ963" s="798">
        <v>1</v>
      </c>
      <c r="CA963" s="221">
        <v>2</v>
      </c>
      <c r="CB963" s="221">
        <v>2</v>
      </c>
      <c r="CC963" s="221">
        <v>2</v>
      </c>
      <c r="CD963" s="337">
        <v>2</v>
      </c>
      <c r="CE963" s="221">
        <v>2</v>
      </c>
      <c r="CF963" s="221">
        <v>2</v>
      </c>
      <c r="CG963" s="221">
        <v>2</v>
      </c>
      <c r="CH963" s="221">
        <v>2</v>
      </c>
      <c r="CI963" s="221">
        <v>2</v>
      </c>
      <c r="CJ963" s="337">
        <v>2</v>
      </c>
      <c r="CK963" s="221">
        <v>2</v>
      </c>
      <c r="CL963" s="222">
        <f t="shared" si="438"/>
        <v>25</v>
      </c>
      <c r="CM963" s="237">
        <f t="shared" si="428"/>
        <v>0.96153846153846156</v>
      </c>
      <c r="CN963" s="222">
        <f t="shared" si="439"/>
        <v>1</v>
      </c>
      <c r="CO963" s="237">
        <f t="shared" si="429"/>
        <v>3.8461538461538464E-2</v>
      </c>
      <c r="CP963" s="222">
        <f t="shared" si="440"/>
        <v>0</v>
      </c>
      <c r="CQ963" s="237">
        <f t="shared" si="430"/>
        <v>0</v>
      </c>
      <c r="CR963" s="222">
        <f t="shared" si="441"/>
        <v>0</v>
      </c>
      <c r="CS963" s="237">
        <f t="shared" si="431"/>
        <v>0</v>
      </c>
      <c r="CT963" s="223">
        <f t="shared" si="432"/>
        <v>1.9615384615384615</v>
      </c>
      <c r="CU963" s="223" t="str">
        <f t="shared" si="433"/>
        <v>Đạt mục tiêu</v>
      </c>
      <c r="CV963" s="5"/>
    </row>
    <row r="964" spans="1:100" s="1" customFormat="1" ht="50.5">
      <c r="A964" s="1036"/>
      <c r="B964" s="1044"/>
      <c r="C964" s="1033"/>
      <c r="D964" s="1024"/>
      <c r="E964" s="1033"/>
      <c r="F964" s="1024"/>
      <c r="G964" s="48" t="s">
        <v>1287</v>
      </c>
      <c r="H964" s="48"/>
      <c r="I964" s="613"/>
      <c r="J964" s="32" t="s">
        <v>824</v>
      </c>
      <c r="K964" s="464"/>
      <c r="L964" s="212" t="s">
        <v>32</v>
      </c>
      <c r="M964" s="212" t="s">
        <v>31</v>
      </c>
      <c r="N964" s="165" t="s">
        <v>8</v>
      </c>
      <c r="O964" s="221" t="s">
        <v>29</v>
      </c>
      <c r="P964" s="221" t="s">
        <v>24</v>
      </c>
      <c r="Q964" s="5"/>
      <c r="R964" s="5" t="s">
        <v>24</v>
      </c>
      <c r="S964" s="5"/>
      <c r="T964" s="5"/>
      <c r="U964" s="6"/>
      <c r="V964" s="5"/>
      <c r="W964" s="5"/>
      <c r="X964" s="5"/>
      <c r="Y964" s="5"/>
      <c r="Z964" s="5"/>
      <c r="AA964" s="5"/>
      <c r="AB964" s="80">
        <f t="shared" si="437"/>
        <v>1</v>
      </c>
      <c r="AC964" s="642"/>
      <c r="AD964" s="7"/>
      <c r="AE964" s="7"/>
      <c r="AF964" s="7"/>
      <c r="AG964" s="7" t="s">
        <v>1183</v>
      </c>
      <c r="AH964" s="7"/>
      <c r="AI964" s="7"/>
      <c r="AJ964" s="7"/>
      <c r="AK964" s="7"/>
      <c r="AL964" s="7"/>
      <c r="AM964" s="7"/>
      <c r="AN964" s="7"/>
      <c r="AO964" s="7"/>
      <c r="AP964" s="7"/>
      <c r="AQ964" s="7"/>
      <c r="AR964" s="7"/>
      <c r="AS964" s="7"/>
      <c r="AT964" s="7"/>
      <c r="AU964" s="7"/>
      <c r="AV964" s="55"/>
      <c r="AW964" s="7"/>
      <c r="AX964" s="7"/>
      <c r="AY964" s="7"/>
      <c r="AZ964" s="7"/>
      <c r="BA964" s="7"/>
      <c r="BB964" s="7"/>
      <c r="BC964" s="7"/>
      <c r="BD964" s="7"/>
      <c r="BE964" s="7"/>
      <c r="BF964" s="7"/>
      <c r="BG964" s="7"/>
      <c r="BH964" s="7"/>
      <c r="BI964" s="7"/>
      <c r="BJ964" s="7"/>
      <c r="BK964" s="7"/>
      <c r="BL964" s="781">
        <v>2</v>
      </c>
      <c r="BM964" s="221">
        <v>2</v>
      </c>
      <c r="BN964" s="221">
        <v>2</v>
      </c>
      <c r="BO964" s="221">
        <v>2</v>
      </c>
      <c r="BP964" s="221">
        <v>2</v>
      </c>
      <c r="BQ964" s="221">
        <v>2</v>
      </c>
      <c r="BR964" s="798">
        <v>2</v>
      </c>
      <c r="BS964" s="226">
        <v>2</v>
      </c>
      <c r="BT964" s="221">
        <v>2</v>
      </c>
      <c r="BU964" s="221">
        <v>2</v>
      </c>
      <c r="BV964" s="221">
        <v>2</v>
      </c>
      <c r="BW964" s="798">
        <v>2</v>
      </c>
      <c r="BX964" s="221">
        <v>2</v>
      </c>
      <c r="BY964" s="798">
        <v>2</v>
      </c>
      <c r="BZ964" s="798">
        <v>2</v>
      </c>
      <c r="CA964" s="221">
        <v>2</v>
      </c>
      <c r="CB964" s="221">
        <v>2</v>
      </c>
      <c r="CC964" s="221">
        <v>2</v>
      </c>
      <c r="CD964" s="337">
        <v>1</v>
      </c>
      <c r="CE964" s="221">
        <v>2</v>
      </c>
      <c r="CF964" s="221">
        <v>2</v>
      </c>
      <c r="CG964" s="221">
        <v>2</v>
      </c>
      <c r="CH964" s="221">
        <v>2</v>
      </c>
      <c r="CI964" s="221">
        <v>2</v>
      </c>
      <c r="CJ964" s="337">
        <v>2</v>
      </c>
      <c r="CK964" s="221">
        <v>2</v>
      </c>
      <c r="CL964" s="222">
        <f t="shared" si="438"/>
        <v>25</v>
      </c>
      <c r="CM964" s="237">
        <f t="shared" si="428"/>
        <v>0.96153846153846156</v>
      </c>
      <c r="CN964" s="222">
        <f t="shared" si="439"/>
        <v>1</v>
      </c>
      <c r="CO964" s="237">
        <f t="shared" si="429"/>
        <v>3.8461538461538464E-2</v>
      </c>
      <c r="CP964" s="222">
        <f t="shared" si="440"/>
        <v>0</v>
      </c>
      <c r="CQ964" s="237">
        <f t="shared" si="430"/>
        <v>0</v>
      </c>
      <c r="CR964" s="222">
        <f t="shared" si="441"/>
        <v>0</v>
      </c>
      <c r="CS964" s="237">
        <f t="shared" si="431"/>
        <v>0</v>
      </c>
      <c r="CT964" s="223">
        <f t="shared" si="432"/>
        <v>1.9615384615384615</v>
      </c>
      <c r="CU964" s="223" t="str">
        <f t="shared" si="433"/>
        <v>Đạt mục tiêu</v>
      </c>
      <c r="CV964" s="5"/>
    </row>
    <row r="965" spans="1:100" s="1" customFormat="1" ht="50.5">
      <c r="A965" s="1036"/>
      <c r="B965" s="1044"/>
      <c r="C965" s="1033"/>
      <c r="D965" s="1024"/>
      <c r="E965" s="1033"/>
      <c r="F965" s="1024"/>
      <c r="G965" s="559" t="s">
        <v>1288</v>
      </c>
      <c r="H965" s="559"/>
      <c r="I965" s="626"/>
      <c r="J965" s="32"/>
      <c r="K965" s="464"/>
      <c r="L965" s="5" t="s">
        <v>32</v>
      </c>
      <c r="M965" s="212" t="s">
        <v>31</v>
      </c>
      <c r="N965" s="165" t="s">
        <v>8</v>
      </c>
      <c r="O965" s="221" t="s">
        <v>29</v>
      </c>
      <c r="P965" s="221" t="s">
        <v>24</v>
      </c>
      <c r="Q965" s="5"/>
      <c r="R965" s="5"/>
      <c r="S965" s="5"/>
      <c r="T965" s="5"/>
      <c r="U965" s="6"/>
      <c r="V965" s="5"/>
      <c r="W965" s="5"/>
      <c r="X965" s="5" t="s">
        <v>24</v>
      </c>
      <c r="Y965" s="5"/>
      <c r="Z965" s="5"/>
      <c r="AA965" s="5"/>
      <c r="AB965" s="80">
        <f t="shared" si="437"/>
        <v>1</v>
      </c>
      <c r="AC965" s="642"/>
      <c r="AD965" s="7"/>
      <c r="AE965" s="7"/>
      <c r="AF965" s="7"/>
      <c r="AG965" s="7"/>
      <c r="AH965" s="7"/>
      <c r="AI965" s="7"/>
      <c r="AJ965" s="7"/>
      <c r="AK965" s="7"/>
      <c r="AL965" s="7"/>
      <c r="AM965" s="7"/>
      <c r="AN965" s="7"/>
      <c r="AO965" s="7"/>
      <c r="AP965" s="7"/>
      <c r="AQ965" s="7"/>
      <c r="AR965" s="7"/>
      <c r="AS965" s="7"/>
      <c r="AT965" s="7"/>
      <c r="AU965" s="7"/>
      <c r="AV965" s="55"/>
      <c r="AW965" s="7"/>
      <c r="AX965" s="7"/>
      <c r="AY965" s="7"/>
      <c r="AZ965" s="7"/>
      <c r="BA965" s="7"/>
      <c r="BB965" s="7"/>
      <c r="BC965" s="7"/>
      <c r="BD965" s="7" t="s">
        <v>1318</v>
      </c>
      <c r="BE965" s="7"/>
      <c r="BF965" s="7"/>
      <c r="BG965" s="7"/>
      <c r="BH965" s="7"/>
      <c r="BI965" s="7"/>
      <c r="BJ965" s="7"/>
      <c r="BK965" s="7"/>
      <c r="BL965" s="781">
        <v>2</v>
      </c>
      <c r="BM965" s="221">
        <v>2</v>
      </c>
      <c r="BN965" s="221">
        <v>2</v>
      </c>
      <c r="BO965" s="221">
        <v>2</v>
      </c>
      <c r="BP965" s="221">
        <v>2</v>
      </c>
      <c r="BQ965" s="221">
        <v>2</v>
      </c>
      <c r="BR965" s="798">
        <v>2</v>
      </c>
      <c r="BS965" s="226">
        <v>2</v>
      </c>
      <c r="BT965" s="221">
        <v>2</v>
      </c>
      <c r="BU965" s="221">
        <v>2</v>
      </c>
      <c r="BV965" s="221">
        <v>2</v>
      </c>
      <c r="BW965" s="798">
        <v>2</v>
      </c>
      <c r="BX965" s="221">
        <v>2</v>
      </c>
      <c r="BY965" s="798">
        <v>2</v>
      </c>
      <c r="BZ965" s="798">
        <v>2</v>
      </c>
      <c r="CA965" s="221">
        <v>2</v>
      </c>
      <c r="CB965" s="221">
        <v>2</v>
      </c>
      <c r="CC965" s="221">
        <v>2</v>
      </c>
      <c r="CD965" s="337">
        <v>2</v>
      </c>
      <c r="CE965" s="221">
        <v>2</v>
      </c>
      <c r="CF965" s="221">
        <v>2</v>
      </c>
      <c r="CG965" s="221">
        <v>2</v>
      </c>
      <c r="CH965" s="221">
        <v>2</v>
      </c>
      <c r="CI965" s="221">
        <v>2</v>
      </c>
      <c r="CJ965" s="337">
        <v>2</v>
      </c>
      <c r="CK965" s="221">
        <v>2</v>
      </c>
      <c r="CL965" s="222">
        <f t="shared" si="438"/>
        <v>26</v>
      </c>
      <c r="CM965" s="237">
        <f t="shared" si="428"/>
        <v>1</v>
      </c>
      <c r="CN965" s="222">
        <f t="shared" si="439"/>
        <v>0</v>
      </c>
      <c r="CO965" s="237">
        <f t="shared" si="429"/>
        <v>0</v>
      </c>
      <c r="CP965" s="222">
        <f t="shared" si="440"/>
        <v>0</v>
      </c>
      <c r="CQ965" s="237">
        <f t="shared" si="430"/>
        <v>0</v>
      </c>
      <c r="CR965" s="222">
        <f t="shared" si="441"/>
        <v>0</v>
      </c>
      <c r="CS965" s="237">
        <f t="shared" si="431"/>
        <v>0</v>
      </c>
      <c r="CT965" s="223">
        <f t="shared" si="432"/>
        <v>2</v>
      </c>
      <c r="CU965" s="223" t="str">
        <f t="shared" si="433"/>
        <v>Đạt mục tiêu</v>
      </c>
      <c r="CV965" s="5"/>
    </row>
    <row r="966" spans="1:100" s="1" customFormat="1" ht="50.5">
      <c r="A966" s="1036"/>
      <c r="B966" s="1044"/>
      <c r="C966" s="1033"/>
      <c r="D966" s="1024"/>
      <c r="E966" s="1033"/>
      <c r="F966" s="1024"/>
      <c r="G966" s="559" t="s">
        <v>1596</v>
      </c>
      <c r="H966" s="559"/>
      <c r="I966" s="626"/>
      <c r="J966" s="32"/>
      <c r="K966" s="464"/>
      <c r="L966" s="5" t="s">
        <v>32</v>
      </c>
      <c r="M966" s="212" t="s">
        <v>31</v>
      </c>
      <c r="N966" s="165" t="s">
        <v>8</v>
      </c>
      <c r="O966" s="221" t="s">
        <v>29</v>
      </c>
      <c r="P966" s="221" t="s">
        <v>24</v>
      </c>
      <c r="Q966" s="5"/>
      <c r="R966" s="5"/>
      <c r="S966" s="5"/>
      <c r="T966" s="5"/>
      <c r="U966" s="6"/>
      <c r="V966" s="5" t="s">
        <v>24</v>
      </c>
      <c r="W966" s="5"/>
      <c r="X966" s="5"/>
      <c r="Y966" s="5"/>
      <c r="Z966" s="5"/>
      <c r="AA966" s="5"/>
      <c r="AB966" s="80">
        <f t="shared" si="437"/>
        <v>1</v>
      </c>
      <c r="AC966" s="642"/>
      <c r="AD966" s="7"/>
      <c r="AE966" s="7"/>
      <c r="AF966" s="7"/>
      <c r="AG966" s="7"/>
      <c r="AH966" s="7"/>
      <c r="AI966" s="7"/>
      <c r="AJ966" s="7"/>
      <c r="AK966" s="7"/>
      <c r="AL966" s="7"/>
      <c r="AM966" s="7"/>
      <c r="AN966" s="7"/>
      <c r="AO966" s="7"/>
      <c r="AP966" s="7"/>
      <c r="AQ966" s="7"/>
      <c r="AR966" s="7"/>
      <c r="AS966" s="7"/>
      <c r="AT966" s="7"/>
      <c r="AU966" s="7"/>
      <c r="AV966" s="55"/>
      <c r="AW966" s="7" t="s">
        <v>1183</v>
      </c>
      <c r="AX966" s="7"/>
      <c r="AY966" s="7"/>
      <c r="AZ966" s="7"/>
      <c r="BA966" s="7"/>
      <c r="BB966" s="7"/>
      <c r="BC966" s="7"/>
      <c r="BD966" s="7"/>
      <c r="BE966" s="7"/>
      <c r="BF966" s="7"/>
      <c r="BG966" s="7"/>
      <c r="BH966" s="7"/>
      <c r="BI966" s="7"/>
      <c r="BJ966" s="7"/>
      <c r="BK966" s="7"/>
      <c r="BL966" s="781">
        <v>2</v>
      </c>
      <c r="BM966" s="221">
        <v>2</v>
      </c>
      <c r="BN966" s="221">
        <v>2</v>
      </c>
      <c r="BO966" s="221">
        <v>2</v>
      </c>
      <c r="BP966" s="221">
        <v>2</v>
      </c>
      <c r="BQ966" s="221">
        <v>1</v>
      </c>
      <c r="BR966" s="798">
        <v>2</v>
      </c>
      <c r="BS966" s="226">
        <v>2</v>
      </c>
      <c r="BT966" s="221">
        <v>2</v>
      </c>
      <c r="BU966" s="221">
        <v>2</v>
      </c>
      <c r="BV966" s="221">
        <v>2</v>
      </c>
      <c r="BW966" s="798">
        <v>2</v>
      </c>
      <c r="BX966" s="221">
        <v>2</v>
      </c>
      <c r="BY966" s="798">
        <v>2</v>
      </c>
      <c r="BZ966" s="798">
        <v>2</v>
      </c>
      <c r="CA966" s="221">
        <v>2</v>
      </c>
      <c r="CB966" s="221">
        <v>2</v>
      </c>
      <c r="CC966" s="221">
        <v>2</v>
      </c>
      <c r="CD966" s="337">
        <v>2</v>
      </c>
      <c r="CE966" s="221">
        <v>2</v>
      </c>
      <c r="CF966" s="221">
        <v>2</v>
      </c>
      <c r="CG966" s="221">
        <v>2</v>
      </c>
      <c r="CH966" s="221">
        <v>2</v>
      </c>
      <c r="CI966" s="221">
        <v>2</v>
      </c>
      <c r="CJ966" s="337">
        <v>2</v>
      </c>
      <c r="CK966" s="221">
        <v>2</v>
      </c>
      <c r="CL966" s="222">
        <f t="shared" si="438"/>
        <v>25</v>
      </c>
      <c r="CM966" s="237">
        <f t="shared" si="428"/>
        <v>0.96153846153846156</v>
      </c>
      <c r="CN966" s="222">
        <f t="shared" si="439"/>
        <v>1</v>
      </c>
      <c r="CO966" s="237">
        <f t="shared" si="429"/>
        <v>3.8461538461538464E-2</v>
      </c>
      <c r="CP966" s="222">
        <f t="shared" si="440"/>
        <v>0</v>
      </c>
      <c r="CQ966" s="237">
        <f t="shared" si="430"/>
        <v>0</v>
      </c>
      <c r="CR966" s="222">
        <f t="shared" si="441"/>
        <v>0</v>
      </c>
      <c r="CS966" s="237">
        <f t="shared" si="431"/>
        <v>0</v>
      </c>
      <c r="CT966" s="223">
        <f t="shared" si="432"/>
        <v>1.9615384615384615</v>
      </c>
      <c r="CU966" s="223" t="str">
        <f t="shared" si="433"/>
        <v>Đạt mục tiêu</v>
      </c>
      <c r="CV966" s="5"/>
    </row>
    <row r="967" spans="1:100" s="1" customFormat="1" ht="50.5">
      <c r="A967" s="1036"/>
      <c r="B967" s="1044"/>
      <c r="C967" s="1033"/>
      <c r="D967" s="1024"/>
      <c r="E967" s="1033"/>
      <c r="F967" s="1024"/>
      <c r="G967" s="559" t="s">
        <v>1289</v>
      </c>
      <c r="H967" s="559"/>
      <c r="I967" s="626"/>
      <c r="J967" s="32"/>
      <c r="K967" s="464"/>
      <c r="L967" s="5" t="s">
        <v>32</v>
      </c>
      <c r="M967" s="212" t="s">
        <v>31</v>
      </c>
      <c r="N967" s="165" t="s">
        <v>8</v>
      </c>
      <c r="O967" s="221" t="s">
        <v>29</v>
      </c>
      <c r="P967" s="221" t="s">
        <v>24</v>
      </c>
      <c r="Q967" s="5"/>
      <c r="R967" s="5"/>
      <c r="S967" s="5"/>
      <c r="T967" s="5"/>
      <c r="U967" s="6" t="s">
        <v>24</v>
      </c>
      <c r="V967" s="5"/>
      <c r="W967" s="5"/>
      <c r="X967" s="5"/>
      <c r="Y967" s="5"/>
      <c r="Z967" s="5"/>
      <c r="AA967" s="5"/>
      <c r="AB967" s="80">
        <f t="shared" si="437"/>
        <v>1</v>
      </c>
      <c r="AC967" s="642"/>
      <c r="AD967" s="7"/>
      <c r="AE967" s="7"/>
      <c r="AF967" s="7"/>
      <c r="AG967" s="7"/>
      <c r="AH967" s="7"/>
      <c r="AI967" s="7"/>
      <c r="AJ967" s="7"/>
      <c r="AK967" s="7"/>
      <c r="AL967" s="7"/>
      <c r="AM967" s="7"/>
      <c r="AN967" s="7"/>
      <c r="AO967" s="7"/>
      <c r="AP967" s="7"/>
      <c r="AQ967" s="7"/>
      <c r="AR967" s="7"/>
      <c r="AS967" s="7"/>
      <c r="AT967" s="7" t="s">
        <v>1317</v>
      </c>
      <c r="AU967" s="7"/>
      <c r="AV967" s="55"/>
      <c r="AW967" s="7"/>
      <c r="AX967" s="7"/>
      <c r="AY967" s="7"/>
      <c r="AZ967" s="7"/>
      <c r="BA967" s="7"/>
      <c r="BB967" s="7"/>
      <c r="BC967" s="7"/>
      <c r="BD967" s="7"/>
      <c r="BE967" s="7"/>
      <c r="BF967" s="7"/>
      <c r="BG967" s="7"/>
      <c r="BH967" s="7"/>
      <c r="BI967" s="7"/>
      <c r="BJ967" s="7"/>
      <c r="BK967" s="7"/>
      <c r="BL967" s="781">
        <v>2</v>
      </c>
      <c r="BM967" s="221">
        <v>2</v>
      </c>
      <c r="BN967" s="221">
        <v>2</v>
      </c>
      <c r="BO967" s="221">
        <v>2</v>
      </c>
      <c r="BP967" s="221">
        <v>2</v>
      </c>
      <c r="BQ967" s="221">
        <v>2</v>
      </c>
      <c r="BR967" s="798">
        <v>2</v>
      </c>
      <c r="BS967" s="226">
        <v>2</v>
      </c>
      <c r="BT967" s="221">
        <v>2</v>
      </c>
      <c r="BU967" s="221">
        <v>2</v>
      </c>
      <c r="BV967" s="221">
        <v>2</v>
      </c>
      <c r="BW967" s="798">
        <v>2</v>
      </c>
      <c r="BX967" s="221">
        <v>2</v>
      </c>
      <c r="BY967" s="798">
        <v>2</v>
      </c>
      <c r="BZ967" s="798">
        <v>2</v>
      </c>
      <c r="CA967" s="221">
        <v>2</v>
      </c>
      <c r="CB967" s="221">
        <v>2</v>
      </c>
      <c r="CC967" s="221">
        <v>2</v>
      </c>
      <c r="CD967" s="337">
        <v>2</v>
      </c>
      <c r="CE967" s="221">
        <v>2</v>
      </c>
      <c r="CF967" s="221">
        <v>2</v>
      </c>
      <c r="CG967" s="221">
        <v>2</v>
      </c>
      <c r="CH967" s="221">
        <v>1</v>
      </c>
      <c r="CI967" s="221">
        <v>2</v>
      </c>
      <c r="CJ967" s="337">
        <v>2</v>
      </c>
      <c r="CK967" s="221">
        <v>2</v>
      </c>
      <c r="CL967" s="222">
        <f t="shared" si="438"/>
        <v>25</v>
      </c>
      <c r="CM967" s="237">
        <f t="shared" si="428"/>
        <v>0.96153846153846156</v>
      </c>
      <c r="CN967" s="222">
        <f t="shared" si="439"/>
        <v>1</v>
      </c>
      <c r="CO967" s="237">
        <f t="shared" si="429"/>
        <v>3.8461538461538464E-2</v>
      </c>
      <c r="CP967" s="222">
        <f t="shared" si="440"/>
        <v>0</v>
      </c>
      <c r="CQ967" s="237">
        <f t="shared" si="430"/>
        <v>0</v>
      </c>
      <c r="CR967" s="222">
        <f t="shared" si="441"/>
        <v>0</v>
      </c>
      <c r="CS967" s="237">
        <f t="shared" si="431"/>
        <v>0</v>
      </c>
      <c r="CT967" s="223">
        <f t="shared" si="432"/>
        <v>1.9615384615384615</v>
      </c>
      <c r="CU967" s="223" t="str">
        <f t="shared" si="433"/>
        <v>Đạt mục tiêu</v>
      </c>
      <c r="CV967" s="5"/>
    </row>
    <row r="968" spans="1:100" s="1" customFormat="1" ht="50.5">
      <c r="A968" s="1036"/>
      <c r="B968" s="1044"/>
      <c r="C968" s="1033"/>
      <c r="D968" s="1024"/>
      <c r="E968" s="1033"/>
      <c r="F968" s="1024"/>
      <c r="G968" s="559" t="s">
        <v>1492</v>
      </c>
      <c r="H968" s="559"/>
      <c r="I968" s="626"/>
      <c r="J968" s="32"/>
      <c r="K968" s="464"/>
      <c r="L968" s="5" t="s">
        <v>32</v>
      </c>
      <c r="M968" s="212" t="s">
        <v>31</v>
      </c>
      <c r="N968" s="165" t="s">
        <v>8</v>
      </c>
      <c r="O968" s="221" t="s">
        <v>29</v>
      </c>
      <c r="P968" s="221" t="s">
        <v>24</v>
      </c>
      <c r="Q968" s="5"/>
      <c r="R968" s="5"/>
      <c r="S968" s="5"/>
      <c r="T968" s="5" t="s">
        <v>24</v>
      </c>
      <c r="U968" s="6"/>
      <c r="V968" s="5"/>
      <c r="W968" s="5"/>
      <c r="X968" s="5"/>
      <c r="Y968" s="5"/>
      <c r="Z968" s="5"/>
      <c r="AA968" s="5"/>
      <c r="AB968" s="80">
        <f t="shared" si="437"/>
        <v>1</v>
      </c>
      <c r="AC968" s="642"/>
      <c r="AD968" s="7"/>
      <c r="AE968" s="7"/>
      <c r="AF968" s="7"/>
      <c r="AG968" s="7"/>
      <c r="AH968" s="7"/>
      <c r="AI968" s="7"/>
      <c r="AJ968" s="7"/>
      <c r="AK968" s="7"/>
      <c r="AL968" s="7"/>
      <c r="AM968" s="7"/>
      <c r="AN968" s="7"/>
      <c r="AO968" s="7"/>
      <c r="AP968" s="55"/>
      <c r="AQ968" s="55" t="s">
        <v>1183</v>
      </c>
      <c r="AR968" s="55"/>
      <c r="AS968" s="7"/>
      <c r="AT968" s="7"/>
      <c r="AU968" s="7"/>
      <c r="AV968" s="55"/>
      <c r="AW968" s="7"/>
      <c r="AX968" s="7"/>
      <c r="AY968" s="7"/>
      <c r="AZ968" s="7"/>
      <c r="BA968" s="7"/>
      <c r="BB968" s="7"/>
      <c r="BC968" s="7"/>
      <c r="BD968" s="7"/>
      <c r="BE968" s="7"/>
      <c r="BF968" s="7"/>
      <c r="BG968" s="7"/>
      <c r="BH968" s="7"/>
      <c r="BI968" s="7"/>
      <c r="BJ968" s="7"/>
      <c r="BK968" s="7"/>
      <c r="BL968" s="781">
        <v>2</v>
      </c>
      <c r="BM968" s="221">
        <v>2</v>
      </c>
      <c r="BN968" s="221">
        <v>2</v>
      </c>
      <c r="BO968" s="221">
        <v>2</v>
      </c>
      <c r="BP968" s="221">
        <v>2</v>
      </c>
      <c r="BQ968" s="221">
        <v>1</v>
      </c>
      <c r="BR968" s="798">
        <v>2</v>
      </c>
      <c r="BS968" s="226">
        <v>2</v>
      </c>
      <c r="BT968" s="221">
        <v>2</v>
      </c>
      <c r="BU968" s="221">
        <v>2</v>
      </c>
      <c r="BV968" s="221">
        <v>2</v>
      </c>
      <c r="BW968" s="798">
        <v>2</v>
      </c>
      <c r="BX968" s="221">
        <v>2</v>
      </c>
      <c r="BY968" s="798">
        <v>2</v>
      </c>
      <c r="BZ968" s="798">
        <v>2</v>
      </c>
      <c r="CA968" s="221">
        <v>2</v>
      </c>
      <c r="CB968" s="221">
        <v>2</v>
      </c>
      <c r="CC968" s="221">
        <v>2</v>
      </c>
      <c r="CD968" s="337">
        <v>2</v>
      </c>
      <c r="CE968" s="221">
        <v>2</v>
      </c>
      <c r="CF968" s="221">
        <v>1</v>
      </c>
      <c r="CG968" s="221">
        <v>2</v>
      </c>
      <c r="CH968" s="221">
        <v>2</v>
      </c>
      <c r="CI968" s="221">
        <v>2</v>
      </c>
      <c r="CJ968" s="337">
        <v>2</v>
      </c>
      <c r="CK968" s="221">
        <v>2</v>
      </c>
      <c r="CL968" s="222">
        <f t="shared" si="438"/>
        <v>24</v>
      </c>
      <c r="CM968" s="237">
        <f t="shared" si="428"/>
        <v>0.92307692307692313</v>
      </c>
      <c r="CN968" s="222">
        <f t="shared" si="439"/>
        <v>2</v>
      </c>
      <c r="CO968" s="237">
        <f t="shared" si="429"/>
        <v>7.6923076923076927E-2</v>
      </c>
      <c r="CP968" s="222">
        <f t="shared" si="440"/>
        <v>0</v>
      </c>
      <c r="CQ968" s="237">
        <f t="shared" si="430"/>
        <v>0</v>
      </c>
      <c r="CR968" s="222">
        <f t="shared" si="441"/>
        <v>0</v>
      </c>
      <c r="CS968" s="237">
        <f t="shared" si="431"/>
        <v>0</v>
      </c>
      <c r="CT968" s="223">
        <f t="shared" si="432"/>
        <v>1.9230769230769231</v>
      </c>
      <c r="CU968" s="223" t="str">
        <f t="shared" si="433"/>
        <v>Đạt mục tiêu</v>
      </c>
      <c r="CV968" s="5"/>
    </row>
    <row r="969" spans="1:100" s="1" customFormat="1" ht="50.5">
      <c r="A969" s="1036"/>
      <c r="B969" s="1044"/>
      <c r="C969" s="1033"/>
      <c r="D969" s="1024"/>
      <c r="E969" s="1033"/>
      <c r="F969" s="1024"/>
      <c r="G969" s="559" t="s">
        <v>1290</v>
      </c>
      <c r="H969" s="559"/>
      <c r="I969" s="626"/>
      <c r="J969" s="32"/>
      <c r="K969" s="464"/>
      <c r="L969" s="5" t="s">
        <v>32</v>
      </c>
      <c r="M969" s="212" t="s">
        <v>31</v>
      </c>
      <c r="N969" s="165" t="s">
        <v>8</v>
      </c>
      <c r="O969" s="221" t="s">
        <v>29</v>
      </c>
      <c r="P969" s="221" t="s">
        <v>24</v>
      </c>
      <c r="Q969" s="5"/>
      <c r="R969" s="5"/>
      <c r="S969" s="5"/>
      <c r="T969" s="5"/>
      <c r="U969" s="195"/>
      <c r="V969" s="5"/>
      <c r="W969" s="5" t="s">
        <v>24</v>
      </c>
      <c r="X969" s="5"/>
      <c r="Y969" s="5"/>
      <c r="Z969" s="5"/>
      <c r="AA969" s="5"/>
      <c r="AB969" s="80">
        <f t="shared" si="437"/>
        <v>1</v>
      </c>
      <c r="AC969" s="642"/>
      <c r="AD969" s="7"/>
      <c r="AE969" s="7"/>
      <c r="AF969" s="7"/>
      <c r="AG969" s="7"/>
      <c r="AH969" s="7"/>
      <c r="AI969" s="7"/>
      <c r="AJ969" s="7"/>
      <c r="AK969" s="7"/>
      <c r="AL969" s="7"/>
      <c r="AM969" s="7"/>
      <c r="AN969" s="7"/>
      <c r="AO969" s="7"/>
      <c r="AP969" s="7"/>
      <c r="AQ969" s="7"/>
      <c r="AR969" s="7"/>
      <c r="AS969" s="7" t="s">
        <v>1183</v>
      </c>
      <c r="AT969" s="7"/>
      <c r="AU969" s="7"/>
      <c r="AV969" s="55"/>
      <c r="AW969" s="7"/>
      <c r="AX969" s="7"/>
      <c r="AY969" s="7"/>
      <c r="AZ969" s="7" t="s">
        <v>1183</v>
      </c>
      <c r="BA969" s="7"/>
      <c r="BB969" s="7"/>
      <c r="BC969" s="7"/>
      <c r="BD969" s="7"/>
      <c r="BE969" s="7"/>
      <c r="BF969" s="7"/>
      <c r="BG969" s="7"/>
      <c r="BH969" s="7"/>
      <c r="BI969" s="7"/>
      <c r="BJ969" s="7"/>
      <c r="BK969" s="7"/>
      <c r="BL969" s="781">
        <v>2</v>
      </c>
      <c r="BM969" s="221">
        <v>2</v>
      </c>
      <c r="BN969" s="221">
        <v>2</v>
      </c>
      <c r="BO969" s="221">
        <v>2</v>
      </c>
      <c r="BP969" s="221">
        <v>2</v>
      </c>
      <c r="BQ969" s="221">
        <v>2</v>
      </c>
      <c r="BR969" s="798">
        <v>2</v>
      </c>
      <c r="BS969" s="226">
        <v>2</v>
      </c>
      <c r="BT969" s="221">
        <v>2</v>
      </c>
      <c r="BU969" s="221">
        <v>2</v>
      </c>
      <c r="BV969" s="221">
        <v>2</v>
      </c>
      <c r="BW969" s="798">
        <v>2</v>
      </c>
      <c r="BX969" s="221">
        <v>2</v>
      </c>
      <c r="BY969" s="798">
        <v>2</v>
      </c>
      <c r="BZ969" s="798">
        <v>2</v>
      </c>
      <c r="CA969" s="221">
        <v>2</v>
      </c>
      <c r="CB969" s="221">
        <v>2</v>
      </c>
      <c r="CC969" s="221">
        <v>2</v>
      </c>
      <c r="CD969" s="337">
        <v>2</v>
      </c>
      <c r="CE969" s="221">
        <v>2</v>
      </c>
      <c r="CF969" s="221">
        <v>2</v>
      </c>
      <c r="CG969" s="221">
        <v>2</v>
      </c>
      <c r="CH969" s="221">
        <v>2</v>
      </c>
      <c r="CI969" s="221">
        <v>2</v>
      </c>
      <c r="CJ969" s="337">
        <v>2</v>
      </c>
      <c r="CK969" s="221">
        <v>2</v>
      </c>
      <c r="CL969" s="222">
        <f t="shared" si="438"/>
        <v>26</v>
      </c>
      <c r="CM969" s="237">
        <f t="shared" si="428"/>
        <v>1</v>
      </c>
      <c r="CN969" s="222">
        <f t="shared" si="439"/>
        <v>0</v>
      </c>
      <c r="CO969" s="237">
        <f t="shared" si="429"/>
        <v>0</v>
      </c>
      <c r="CP969" s="222">
        <f t="shared" si="440"/>
        <v>0</v>
      </c>
      <c r="CQ969" s="237">
        <f t="shared" si="430"/>
        <v>0</v>
      </c>
      <c r="CR969" s="222">
        <f t="shared" si="441"/>
        <v>0</v>
      </c>
      <c r="CS969" s="237">
        <f t="shared" si="431"/>
        <v>0</v>
      </c>
      <c r="CT969" s="223">
        <f t="shared" si="432"/>
        <v>2</v>
      </c>
      <c r="CU969" s="223" t="str">
        <f t="shared" si="433"/>
        <v>Đạt mục tiêu</v>
      </c>
      <c r="CV969" s="5"/>
    </row>
    <row r="970" spans="1:100" s="1" customFormat="1" ht="93">
      <c r="A970" s="1036"/>
      <c r="B970" s="1044"/>
      <c r="C970" s="1033"/>
      <c r="D970" s="1024"/>
      <c r="E970" s="1033"/>
      <c r="F970" s="1024"/>
      <c r="G970" s="48" t="s">
        <v>1583</v>
      </c>
      <c r="H970" s="48"/>
      <c r="I970" s="613"/>
      <c r="J970" s="25"/>
      <c r="K970" s="517"/>
      <c r="L970" s="5" t="s">
        <v>32</v>
      </c>
      <c r="M970" s="212" t="s">
        <v>31</v>
      </c>
      <c r="N970" s="165" t="s">
        <v>8</v>
      </c>
      <c r="O970" s="221" t="s">
        <v>29</v>
      </c>
      <c r="P970" s="221" t="s">
        <v>24</v>
      </c>
      <c r="Q970" s="5"/>
      <c r="R970" s="5"/>
      <c r="S970" s="5"/>
      <c r="T970" s="5"/>
      <c r="U970" s="6"/>
      <c r="V970" s="5"/>
      <c r="W970" s="5"/>
      <c r="X970" s="5"/>
      <c r="Y970" s="5"/>
      <c r="Z970" s="5"/>
      <c r="AA970" s="5" t="s">
        <v>24</v>
      </c>
      <c r="AB970" s="80">
        <f t="shared" si="437"/>
        <v>1</v>
      </c>
      <c r="AC970" s="642"/>
      <c r="AD970" s="7"/>
      <c r="AE970" s="7"/>
      <c r="AF970" s="7"/>
      <c r="AG970" s="7"/>
      <c r="AH970" s="7"/>
      <c r="AI970" s="7"/>
      <c r="AJ970" s="7"/>
      <c r="AK970" s="7"/>
      <c r="AL970" s="7"/>
      <c r="AM970" s="7"/>
      <c r="AN970" s="7"/>
      <c r="AO970" s="7"/>
      <c r="AP970" s="7"/>
      <c r="AQ970" s="7"/>
      <c r="AR970" s="7"/>
      <c r="AS970" s="7"/>
      <c r="AT970" s="7"/>
      <c r="AU970" s="7"/>
      <c r="AV970" s="55"/>
      <c r="AW970" s="7"/>
      <c r="AX970" s="7"/>
      <c r="AY970" s="7"/>
      <c r="AZ970" s="7"/>
      <c r="BA970" s="7"/>
      <c r="BB970" s="7"/>
      <c r="BC970" s="7"/>
      <c r="BD970" s="7"/>
      <c r="BE970" s="7"/>
      <c r="BF970" s="7"/>
      <c r="BG970" s="7"/>
      <c r="BH970" s="7"/>
      <c r="BI970" s="7"/>
      <c r="BJ970" s="7" t="s">
        <v>1183</v>
      </c>
      <c r="BK970" s="7"/>
      <c r="BL970" s="781">
        <v>2</v>
      </c>
      <c r="BM970" s="221">
        <v>2</v>
      </c>
      <c r="BN970" s="221">
        <v>2</v>
      </c>
      <c r="BO970" s="221">
        <v>2</v>
      </c>
      <c r="BP970" s="221">
        <v>2</v>
      </c>
      <c r="BQ970" s="221">
        <v>2</v>
      </c>
      <c r="BR970" s="798">
        <v>2</v>
      </c>
      <c r="BS970" s="226">
        <v>2</v>
      </c>
      <c r="BT970" s="221">
        <v>2</v>
      </c>
      <c r="BU970" s="221">
        <v>2</v>
      </c>
      <c r="BV970" s="221">
        <v>2</v>
      </c>
      <c r="BW970" s="798">
        <v>2</v>
      </c>
      <c r="BX970" s="221">
        <v>2</v>
      </c>
      <c r="BY970" s="798">
        <v>2</v>
      </c>
      <c r="BZ970" s="798">
        <v>2</v>
      </c>
      <c r="CA970" s="221">
        <v>2</v>
      </c>
      <c r="CB970" s="221">
        <v>2</v>
      </c>
      <c r="CC970" s="221">
        <v>2</v>
      </c>
      <c r="CD970" s="337">
        <v>2</v>
      </c>
      <c r="CE970" s="221">
        <v>2</v>
      </c>
      <c r="CF970" s="221">
        <v>2</v>
      </c>
      <c r="CG970" s="221">
        <v>2</v>
      </c>
      <c r="CH970" s="221">
        <v>2</v>
      </c>
      <c r="CI970" s="221">
        <v>2</v>
      </c>
      <c r="CJ970" s="337">
        <v>2</v>
      </c>
      <c r="CK970" s="221">
        <v>2</v>
      </c>
      <c r="CL970" s="222">
        <f t="shared" si="438"/>
        <v>26</v>
      </c>
      <c r="CM970" s="237">
        <f t="shared" si="428"/>
        <v>1</v>
      </c>
      <c r="CN970" s="222">
        <f t="shared" si="439"/>
        <v>0</v>
      </c>
      <c r="CO970" s="237">
        <f t="shared" si="429"/>
        <v>0</v>
      </c>
      <c r="CP970" s="222">
        <f t="shared" si="440"/>
        <v>0</v>
      </c>
      <c r="CQ970" s="237">
        <f t="shared" si="430"/>
        <v>0</v>
      </c>
      <c r="CR970" s="222">
        <f t="shared" si="441"/>
        <v>0</v>
      </c>
      <c r="CS970" s="237">
        <f t="shared" si="431"/>
        <v>0</v>
      </c>
      <c r="CT970" s="223">
        <f t="shared" si="432"/>
        <v>2</v>
      </c>
      <c r="CU970" s="223" t="str">
        <f t="shared" si="433"/>
        <v>Đạt mục tiêu</v>
      </c>
      <c r="CV970" s="5"/>
    </row>
    <row r="971" spans="1:100" ht="84">
      <c r="A971" s="1036"/>
      <c r="B971" s="1044"/>
      <c r="C971" s="1033"/>
      <c r="D971" s="1024"/>
      <c r="E971" s="1033"/>
      <c r="F971" s="1044" t="s">
        <v>1169</v>
      </c>
      <c r="G971" s="48" t="s">
        <v>1171</v>
      </c>
      <c r="H971" s="48"/>
      <c r="I971" s="613"/>
      <c r="J971" s="53"/>
      <c r="K971" s="463" t="s">
        <v>1704</v>
      </c>
      <c r="L971" s="5" t="s">
        <v>32</v>
      </c>
      <c r="M971" s="212" t="s">
        <v>31</v>
      </c>
      <c r="N971" s="165" t="s">
        <v>8</v>
      </c>
      <c r="O971" s="221" t="s">
        <v>29</v>
      </c>
      <c r="P971" s="221" t="s">
        <v>24</v>
      </c>
      <c r="Q971" s="5"/>
      <c r="R971" s="5"/>
      <c r="S971" s="5"/>
      <c r="T971" s="5"/>
      <c r="U971" s="6"/>
      <c r="V971" s="5"/>
      <c r="W971" s="5"/>
      <c r="X971" s="5"/>
      <c r="Y971" s="221" t="s">
        <v>24</v>
      </c>
      <c r="Z971" s="5"/>
      <c r="AA971" s="5"/>
      <c r="AB971" s="80">
        <f t="shared" si="437"/>
        <v>1</v>
      </c>
      <c r="AC971" s="642"/>
      <c r="AD971" s="7"/>
      <c r="AE971" s="7"/>
      <c r="AF971" s="7"/>
      <c r="AG971" s="7"/>
      <c r="AH971" s="7"/>
      <c r="AI971" s="7"/>
      <c r="AJ971" s="7"/>
      <c r="AK971" s="7"/>
      <c r="AL971" s="7"/>
      <c r="AM971" s="7"/>
      <c r="AN971" s="7"/>
      <c r="AO971" s="7"/>
      <c r="AP971" s="7"/>
      <c r="AQ971" s="7"/>
      <c r="AR971" s="7"/>
      <c r="AS971" s="7"/>
      <c r="AT971" s="7"/>
      <c r="AU971" s="7"/>
      <c r="AV971" s="55"/>
      <c r="AW971" s="7"/>
      <c r="AX971" s="7"/>
      <c r="AY971" s="7"/>
      <c r="AZ971" s="7"/>
      <c r="BA971" s="7"/>
      <c r="BB971" s="7"/>
      <c r="BC971" s="7"/>
      <c r="BD971" s="7"/>
      <c r="BE971" s="55" t="s">
        <v>1183</v>
      </c>
      <c r="BF971" s="55"/>
      <c r="BG971" s="55"/>
      <c r="BH971" s="7"/>
      <c r="BI971" s="7"/>
      <c r="BJ971" s="7"/>
      <c r="BK971" s="7"/>
      <c r="BL971" s="781">
        <v>1</v>
      </c>
      <c r="BM971" s="221">
        <v>2</v>
      </c>
      <c r="BN971" s="221">
        <v>2</v>
      </c>
      <c r="BO971" s="221">
        <v>2</v>
      </c>
      <c r="BP971" s="221">
        <v>2</v>
      </c>
      <c r="BQ971" s="221">
        <v>2</v>
      </c>
      <c r="BR971" s="798">
        <v>2</v>
      </c>
      <c r="BS971" s="226">
        <v>2</v>
      </c>
      <c r="BT971" s="221">
        <v>2</v>
      </c>
      <c r="BU971" s="221">
        <v>2</v>
      </c>
      <c r="BV971" s="221">
        <v>2</v>
      </c>
      <c r="BW971" s="798">
        <v>2</v>
      </c>
      <c r="BX971" s="221">
        <v>1</v>
      </c>
      <c r="BY971" s="798">
        <v>2</v>
      </c>
      <c r="BZ971" s="798">
        <v>2</v>
      </c>
      <c r="CA971" s="221">
        <v>2</v>
      </c>
      <c r="CB971" s="221">
        <v>2</v>
      </c>
      <c r="CC971" s="221">
        <v>2</v>
      </c>
      <c r="CD971" s="337">
        <v>2</v>
      </c>
      <c r="CE971" s="221">
        <v>2</v>
      </c>
      <c r="CF971" s="221">
        <v>2</v>
      </c>
      <c r="CG971" s="221">
        <v>2</v>
      </c>
      <c r="CH971" s="221">
        <v>2</v>
      </c>
      <c r="CI971" s="221">
        <v>2</v>
      </c>
      <c r="CJ971" s="337">
        <v>2</v>
      </c>
      <c r="CK971" s="221">
        <v>2</v>
      </c>
      <c r="CL971" s="222">
        <f t="shared" si="438"/>
        <v>24</v>
      </c>
      <c r="CM971" s="237">
        <f t="shared" si="428"/>
        <v>0.92307692307692313</v>
      </c>
      <c r="CN971" s="222">
        <f t="shared" si="439"/>
        <v>2</v>
      </c>
      <c r="CO971" s="237">
        <f t="shared" si="429"/>
        <v>7.6923076923076927E-2</v>
      </c>
      <c r="CP971" s="222">
        <f t="shared" si="440"/>
        <v>0</v>
      </c>
      <c r="CQ971" s="237">
        <f t="shared" si="430"/>
        <v>0</v>
      </c>
      <c r="CR971" s="222">
        <f t="shared" si="441"/>
        <v>0</v>
      </c>
      <c r="CS971" s="237">
        <f t="shared" si="431"/>
        <v>0</v>
      </c>
      <c r="CT971" s="223">
        <f t="shared" si="432"/>
        <v>1.9230769230769231</v>
      </c>
      <c r="CU971" s="223" t="str">
        <f t="shared" si="433"/>
        <v>Đạt mục tiêu</v>
      </c>
      <c r="CV971" s="221"/>
    </row>
    <row r="972" spans="1:100" ht="30" customHeight="1">
      <c r="A972" s="1036"/>
      <c r="B972" s="1044"/>
      <c r="C972" s="1033"/>
      <c r="D972" s="1024"/>
      <c r="E972" s="1033"/>
      <c r="F972" s="1044"/>
      <c r="G972" s="131" t="s">
        <v>2312</v>
      </c>
      <c r="H972" s="131"/>
      <c r="I972" s="636"/>
      <c r="J972" s="53"/>
      <c r="K972" s="463"/>
      <c r="L972" s="38" t="s">
        <v>32</v>
      </c>
      <c r="M972" s="212" t="s">
        <v>31</v>
      </c>
      <c r="N972" s="165" t="s">
        <v>8</v>
      </c>
      <c r="O972" s="221" t="s">
        <v>29</v>
      </c>
      <c r="P972" s="221" t="s">
        <v>24</v>
      </c>
      <c r="Q972" s="5"/>
      <c r="R972" s="5"/>
      <c r="S972" s="5" t="s">
        <v>24</v>
      </c>
      <c r="T972" s="5"/>
      <c r="U972" s="6"/>
      <c r="V972" s="5"/>
      <c r="W972" s="5"/>
      <c r="X972" s="5"/>
      <c r="Y972" s="221"/>
      <c r="Z972" s="5"/>
      <c r="AA972" s="5"/>
      <c r="AB972" s="80"/>
      <c r="AC972" s="642"/>
      <c r="AD972" s="7"/>
      <c r="AE972" s="7"/>
      <c r="AF972" s="7"/>
      <c r="AG972" s="7"/>
      <c r="AH972" s="7"/>
      <c r="AI972" s="7"/>
      <c r="AJ972" s="7"/>
      <c r="AK972" s="7"/>
      <c r="AL972" s="7" t="s">
        <v>1317</v>
      </c>
      <c r="AM972" s="7"/>
      <c r="AN972" s="7"/>
      <c r="AO972" s="7"/>
      <c r="AP972" s="7"/>
      <c r="AQ972" s="7"/>
      <c r="AR972" s="7"/>
      <c r="AS972" s="7"/>
      <c r="AT972" s="7"/>
      <c r="AU972" s="7"/>
      <c r="AV972" s="55"/>
      <c r="AW972" s="7"/>
      <c r="AX972" s="7"/>
      <c r="AY972" s="7"/>
      <c r="AZ972" s="7"/>
      <c r="BA972" s="7"/>
      <c r="BB972" s="7"/>
      <c r="BC972" s="7"/>
      <c r="BD972" s="7"/>
      <c r="BE972" s="55"/>
      <c r="BF972" s="55"/>
      <c r="BG972" s="55"/>
      <c r="BH972" s="7"/>
      <c r="BI972" s="7"/>
      <c r="BJ972" s="7"/>
      <c r="BK972" s="7"/>
      <c r="BL972" s="781">
        <v>2</v>
      </c>
      <c r="BM972" s="221">
        <v>2</v>
      </c>
      <c r="BN972" s="221">
        <v>2</v>
      </c>
      <c r="BO972" s="221">
        <v>2</v>
      </c>
      <c r="BP972" s="221">
        <v>2</v>
      </c>
      <c r="BQ972" s="221">
        <v>2</v>
      </c>
      <c r="BR972" s="798">
        <v>2</v>
      </c>
      <c r="BS972" s="226">
        <v>2</v>
      </c>
      <c r="BT972" s="221">
        <v>2</v>
      </c>
      <c r="BU972" s="221">
        <v>2</v>
      </c>
      <c r="BV972" s="221">
        <v>2</v>
      </c>
      <c r="BW972" s="798">
        <v>2</v>
      </c>
      <c r="BX972" s="221">
        <v>2</v>
      </c>
      <c r="BY972" s="798">
        <v>2</v>
      </c>
      <c r="BZ972" s="798">
        <v>2</v>
      </c>
      <c r="CA972" s="221">
        <v>2</v>
      </c>
      <c r="CB972" s="221">
        <v>2</v>
      </c>
      <c r="CC972" s="221">
        <v>2</v>
      </c>
      <c r="CD972" s="337">
        <v>1</v>
      </c>
      <c r="CE972" s="221">
        <v>2</v>
      </c>
      <c r="CF972" s="221">
        <v>2</v>
      </c>
      <c r="CG972" s="221">
        <v>2</v>
      </c>
      <c r="CH972" s="221">
        <v>2</v>
      </c>
      <c r="CI972" s="221">
        <v>2</v>
      </c>
      <c r="CJ972" s="337">
        <v>2</v>
      </c>
      <c r="CK972" s="221">
        <v>2</v>
      </c>
      <c r="CL972" s="222">
        <f t="shared" si="438"/>
        <v>25</v>
      </c>
      <c r="CM972" s="237">
        <f t="shared" si="428"/>
        <v>0.96153846153846156</v>
      </c>
      <c r="CN972" s="222">
        <f t="shared" si="439"/>
        <v>1</v>
      </c>
      <c r="CO972" s="237">
        <f t="shared" si="429"/>
        <v>3.8461538461538464E-2</v>
      </c>
      <c r="CP972" s="222">
        <f t="shared" si="440"/>
        <v>0</v>
      </c>
      <c r="CQ972" s="237">
        <f t="shared" si="430"/>
        <v>0</v>
      </c>
      <c r="CR972" s="222">
        <f t="shared" si="441"/>
        <v>0</v>
      </c>
      <c r="CS972" s="237">
        <f t="shared" si="431"/>
        <v>0</v>
      </c>
      <c r="CT972" s="223">
        <f t="shared" si="432"/>
        <v>1.9615384615384615</v>
      </c>
      <c r="CU972" s="223" t="str">
        <f t="shared" si="433"/>
        <v>Đạt mục tiêu</v>
      </c>
      <c r="CV972" s="221"/>
    </row>
    <row r="973" spans="1:100" ht="30" customHeight="1">
      <c r="A973" s="1036"/>
      <c r="B973" s="1044"/>
      <c r="C973" s="1033"/>
      <c r="D973" s="1024"/>
      <c r="E973" s="1033"/>
      <c r="F973" s="1044"/>
      <c r="G973" s="131" t="s">
        <v>2313</v>
      </c>
      <c r="H973" s="131"/>
      <c r="I973" s="636"/>
      <c r="J973" s="53"/>
      <c r="K973" s="463"/>
      <c r="L973" s="38" t="s">
        <v>32</v>
      </c>
      <c r="M973" s="212" t="s">
        <v>31</v>
      </c>
      <c r="N973" s="165" t="s">
        <v>8</v>
      </c>
      <c r="O973" s="221" t="s">
        <v>29</v>
      </c>
      <c r="P973" s="221" t="s">
        <v>24</v>
      </c>
      <c r="Q973" s="5"/>
      <c r="R973" s="5"/>
      <c r="S973" s="5" t="s">
        <v>24</v>
      </c>
      <c r="T973" s="5"/>
      <c r="U973" s="6"/>
      <c r="V973" s="5"/>
      <c r="W973" s="5"/>
      <c r="X973" s="5"/>
      <c r="Y973" s="221"/>
      <c r="Z973" s="5"/>
      <c r="AA973" s="5"/>
      <c r="AB973" s="80"/>
      <c r="AC973" s="642"/>
      <c r="AD973" s="7"/>
      <c r="AE973" s="7"/>
      <c r="AF973" s="7"/>
      <c r="AG973" s="7"/>
      <c r="AH973" s="7"/>
      <c r="AI973" s="7"/>
      <c r="AJ973" s="7"/>
      <c r="AK973" s="7"/>
      <c r="AL973" s="7" t="s">
        <v>1183</v>
      </c>
      <c r="AM973" s="7"/>
      <c r="AN973" s="7"/>
      <c r="AO973" s="7"/>
      <c r="AP973" s="7"/>
      <c r="AQ973" s="7"/>
      <c r="AR973" s="7"/>
      <c r="AS973" s="7"/>
      <c r="AT973" s="7"/>
      <c r="AU973" s="7"/>
      <c r="AV973" s="55"/>
      <c r="AW973" s="7"/>
      <c r="AX973" s="7"/>
      <c r="AY973" s="7"/>
      <c r="AZ973" s="7"/>
      <c r="BA973" s="7"/>
      <c r="BB973" s="7"/>
      <c r="BC973" s="7"/>
      <c r="BD973" s="7"/>
      <c r="BE973" s="55"/>
      <c r="BF973" s="55"/>
      <c r="BG973" s="55"/>
      <c r="BH973" s="7"/>
      <c r="BI973" s="7"/>
      <c r="BJ973" s="7"/>
      <c r="BK973" s="7"/>
      <c r="BL973" s="781">
        <v>2</v>
      </c>
      <c r="BM973" s="221">
        <v>1</v>
      </c>
      <c r="BN973" s="221">
        <v>2</v>
      </c>
      <c r="BO973" s="221">
        <v>1</v>
      </c>
      <c r="BP973" s="221">
        <v>2</v>
      </c>
      <c r="BQ973" s="221">
        <v>2</v>
      </c>
      <c r="BR973" s="798">
        <v>2</v>
      </c>
      <c r="BS973" s="226">
        <v>2</v>
      </c>
      <c r="BT973" s="221">
        <v>2</v>
      </c>
      <c r="BU973" s="221">
        <v>2</v>
      </c>
      <c r="BV973" s="221">
        <v>2</v>
      </c>
      <c r="BW973" s="798">
        <v>2</v>
      </c>
      <c r="BX973" s="221">
        <v>2</v>
      </c>
      <c r="BY973" s="798">
        <v>2</v>
      </c>
      <c r="BZ973" s="798">
        <v>2</v>
      </c>
      <c r="CA973" s="221">
        <v>2</v>
      </c>
      <c r="CB973" s="221">
        <v>2</v>
      </c>
      <c r="CC973" s="221">
        <v>2</v>
      </c>
      <c r="CD973" s="337">
        <v>2</v>
      </c>
      <c r="CE973" s="221">
        <v>2</v>
      </c>
      <c r="CF973" s="221">
        <v>2</v>
      </c>
      <c r="CG973" s="221">
        <v>2</v>
      </c>
      <c r="CH973" s="221">
        <v>2</v>
      </c>
      <c r="CI973" s="221">
        <v>2</v>
      </c>
      <c r="CJ973" s="337">
        <v>2</v>
      </c>
      <c r="CK973" s="221">
        <v>2</v>
      </c>
      <c r="CL973" s="222">
        <f t="shared" si="438"/>
        <v>24</v>
      </c>
      <c r="CM973" s="237">
        <f t="shared" si="428"/>
        <v>0.92307692307692313</v>
      </c>
      <c r="CN973" s="222">
        <f t="shared" si="439"/>
        <v>2</v>
      </c>
      <c r="CO973" s="237">
        <f t="shared" si="429"/>
        <v>7.6923076923076927E-2</v>
      </c>
      <c r="CP973" s="222">
        <f t="shared" si="440"/>
        <v>0</v>
      </c>
      <c r="CQ973" s="237">
        <f t="shared" si="430"/>
        <v>0</v>
      </c>
      <c r="CR973" s="222">
        <f t="shared" si="441"/>
        <v>0</v>
      </c>
      <c r="CS973" s="237">
        <f t="shared" si="431"/>
        <v>0</v>
      </c>
      <c r="CT973" s="223">
        <f t="shared" si="432"/>
        <v>1.9230769230769231</v>
      </c>
      <c r="CU973" s="223" t="str">
        <f t="shared" si="433"/>
        <v>Đạt mục tiêu</v>
      </c>
      <c r="CV973" s="221"/>
    </row>
    <row r="974" spans="1:100" ht="30.65" customHeight="1">
      <c r="A974" s="1036"/>
      <c r="B974" s="1044"/>
      <c r="C974" s="1033"/>
      <c r="D974" s="1024"/>
      <c r="E974" s="1033"/>
      <c r="F974" s="1044"/>
      <c r="G974" s="132" t="s">
        <v>2314</v>
      </c>
      <c r="H974" s="132"/>
      <c r="I974" s="636"/>
      <c r="J974" s="53"/>
      <c r="K974" s="463"/>
      <c r="L974" s="38" t="s">
        <v>32</v>
      </c>
      <c r="M974" s="212" t="s">
        <v>31</v>
      </c>
      <c r="N974" s="165" t="s">
        <v>8</v>
      </c>
      <c r="O974" s="221" t="s">
        <v>29</v>
      </c>
      <c r="P974" s="221" t="s">
        <v>24</v>
      </c>
      <c r="Q974" s="5"/>
      <c r="R974" s="5"/>
      <c r="S974" s="5" t="s">
        <v>24</v>
      </c>
      <c r="T974" s="5"/>
      <c r="U974" s="6"/>
      <c r="V974" s="5"/>
      <c r="W974" s="5"/>
      <c r="X974" s="5"/>
      <c r="Y974" s="221"/>
      <c r="Z974" s="5"/>
      <c r="AA974" s="5"/>
      <c r="AB974" s="80"/>
      <c r="AC974" s="642"/>
      <c r="AD974" s="7"/>
      <c r="AE974" s="7"/>
      <c r="AF974" s="7"/>
      <c r="AG974" s="7"/>
      <c r="AH974" s="7"/>
      <c r="AI974" s="7"/>
      <c r="AJ974" s="7"/>
      <c r="AK974" s="7" t="s">
        <v>1183</v>
      </c>
      <c r="AL974" s="7"/>
      <c r="AM974" s="7"/>
      <c r="AN974" s="7"/>
      <c r="AO974" s="7"/>
      <c r="AP974" s="7"/>
      <c r="AQ974" s="7"/>
      <c r="AR974" s="7"/>
      <c r="AS974" s="7"/>
      <c r="AT974" s="7"/>
      <c r="AU974" s="7"/>
      <c r="AV974" s="55"/>
      <c r="AW974" s="7"/>
      <c r="AX974" s="7"/>
      <c r="AY974" s="7"/>
      <c r="AZ974" s="7"/>
      <c r="BA974" s="7"/>
      <c r="BB974" s="7"/>
      <c r="BC974" s="7"/>
      <c r="BD974" s="7"/>
      <c r="BE974" s="55"/>
      <c r="BF974" s="55"/>
      <c r="BG974" s="55"/>
      <c r="BH974" s="7"/>
      <c r="BI974" s="7"/>
      <c r="BJ974" s="7"/>
      <c r="BK974" s="7"/>
      <c r="BL974" s="781">
        <v>2</v>
      </c>
      <c r="BM974" s="221">
        <v>2</v>
      </c>
      <c r="BN974" s="221">
        <v>2</v>
      </c>
      <c r="BO974" s="221">
        <v>2</v>
      </c>
      <c r="BP974" s="221">
        <v>2</v>
      </c>
      <c r="BQ974" s="221">
        <v>2</v>
      </c>
      <c r="BR974" s="798">
        <v>2</v>
      </c>
      <c r="BS974" s="226">
        <v>2</v>
      </c>
      <c r="BT974" s="221">
        <v>2</v>
      </c>
      <c r="BU974" s="221">
        <v>1</v>
      </c>
      <c r="BV974" s="221">
        <v>2</v>
      </c>
      <c r="BW974" s="798">
        <v>1</v>
      </c>
      <c r="BX974" s="221">
        <v>2</v>
      </c>
      <c r="BY974" s="798">
        <v>2</v>
      </c>
      <c r="BZ974" s="798">
        <v>2</v>
      </c>
      <c r="CA974" s="221">
        <v>2</v>
      </c>
      <c r="CB974" s="221">
        <v>2</v>
      </c>
      <c r="CC974" s="221">
        <v>2</v>
      </c>
      <c r="CD974" s="337">
        <v>2</v>
      </c>
      <c r="CE974" s="221">
        <v>2</v>
      </c>
      <c r="CF974" s="221">
        <v>2</v>
      </c>
      <c r="CG974" s="221">
        <v>1</v>
      </c>
      <c r="CH974" s="221">
        <v>2</v>
      </c>
      <c r="CI974" s="221">
        <v>2</v>
      </c>
      <c r="CJ974" s="337">
        <v>2</v>
      </c>
      <c r="CK974" s="221">
        <v>2</v>
      </c>
      <c r="CL974" s="222">
        <f t="shared" si="438"/>
        <v>23</v>
      </c>
      <c r="CM974" s="237">
        <f t="shared" si="428"/>
        <v>0.88461538461538458</v>
      </c>
      <c r="CN974" s="222">
        <f t="shared" si="439"/>
        <v>3</v>
      </c>
      <c r="CO974" s="237">
        <f t="shared" si="429"/>
        <v>0.11538461538461539</v>
      </c>
      <c r="CP974" s="222">
        <f t="shared" si="440"/>
        <v>0</v>
      </c>
      <c r="CQ974" s="237">
        <f t="shared" si="430"/>
        <v>0</v>
      </c>
      <c r="CR974" s="222">
        <f t="shared" si="441"/>
        <v>0</v>
      </c>
      <c r="CS974" s="237">
        <f t="shared" si="431"/>
        <v>0</v>
      </c>
      <c r="CT974" s="223">
        <f t="shared" si="432"/>
        <v>1.8846153846153846</v>
      </c>
      <c r="CU974" s="223" t="str">
        <f t="shared" si="433"/>
        <v>Đạt mục tiêu</v>
      </c>
      <c r="CV974" s="221"/>
    </row>
    <row r="975" spans="1:100" s="1" customFormat="1" ht="0.65" customHeight="1">
      <c r="A975" s="1036"/>
      <c r="B975" s="1044"/>
      <c r="C975" s="1033"/>
      <c r="D975" s="1024"/>
      <c r="E975" s="1033"/>
      <c r="F975" s="1024"/>
      <c r="G975" s="48" t="s">
        <v>1816</v>
      </c>
      <c r="H975" s="48"/>
      <c r="I975" s="613"/>
      <c r="J975" s="37"/>
      <c r="K975" s="483"/>
      <c r="L975" s="38" t="s">
        <v>32</v>
      </c>
      <c r="M975" s="212" t="s">
        <v>31</v>
      </c>
      <c r="N975" s="165" t="s">
        <v>8</v>
      </c>
      <c r="O975" s="221" t="s">
        <v>29</v>
      </c>
      <c r="P975" s="221" t="s">
        <v>24</v>
      </c>
      <c r="Q975" s="5"/>
      <c r="R975" s="5"/>
      <c r="S975" s="5" t="s">
        <v>24</v>
      </c>
      <c r="T975" s="5"/>
      <c r="U975" s="6"/>
      <c r="V975" s="5"/>
      <c r="W975" s="5"/>
      <c r="X975" s="5"/>
      <c r="Y975" s="5"/>
      <c r="Z975" s="5"/>
      <c r="AA975" s="5"/>
      <c r="AB975" s="80">
        <f t="shared" ref="AB975:AB1007" si="442">COUNTIF($Q975:$AA975,"x")</f>
        <v>1</v>
      </c>
      <c r="AC975" s="642"/>
      <c r="AD975" s="7"/>
      <c r="AE975" s="7"/>
      <c r="AF975" s="7"/>
      <c r="AG975" s="7"/>
      <c r="AH975" s="7"/>
      <c r="AI975" s="7"/>
      <c r="AJ975" s="7"/>
      <c r="AK975" s="7" t="s">
        <v>1317</v>
      </c>
      <c r="AL975" s="7"/>
      <c r="AM975" s="7"/>
      <c r="AN975" s="7"/>
      <c r="AO975" s="7"/>
      <c r="AP975" s="7"/>
      <c r="AQ975" s="7"/>
      <c r="AR975" s="7"/>
      <c r="AS975" s="7"/>
      <c r="AT975" s="7"/>
      <c r="AU975" s="7"/>
      <c r="AV975" s="55"/>
      <c r="AW975" s="7"/>
      <c r="AX975" s="7"/>
      <c r="AY975" s="7"/>
      <c r="AZ975" s="7"/>
      <c r="BA975" s="7"/>
      <c r="BB975" s="7"/>
      <c r="BC975" s="7"/>
      <c r="BD975" s="7"/>
      <c r="BE975" s="7"/>
      <c r="BF975" s="7"/>
      <c r="BG975" s="7"/>
      <c r="BH975" s="7"/>
      <c r="BI975" s="7"/>
      <c r="BJ975" s="7"/>
      <c r="BK975" s="7"/>
      <c r="BL975" s="781">
        <v>2</v>
      </c>
      <c r="BM975" s="221">
        <v>2</v>
      </c>
      <c r="BN975" s="221">
        <v>2</v>
      </c>
      <c r="BO975" s="221">
        <v>2</v>
      </c>
      <c r="BP975" s="221">
        <v>2</v>
      </c>
      <c r="BQ975" s="221">
        <v>2</v>
      </c>
      <c r="BR975" s="798">
        <v>2</v>
      </c>
      <c r="BS975" s="226">
        <v>2</v>
      </c>
      <c r="BT975" s="221">
        <v>2</v>
      </c>
      <c r="BU975" s="221">
        <v>2</v>
      </c>
      <c r="BV975" s="221">
        <v>2</v>
      </c>
      <c r="BW975" s="798">
        <v>2</v>
      </c>
      <c r="BX975" s="221">
        <v>2</v>
      </c>
      <c r="BY975" s="798">
        <v>2</v>
      </c>
      <c r="BZ975" s="798">
        <v>2</v>
      </c>
      <c r="CA975" s="221">
        <v>2</v>
      </c>
      <c r="CB975" s="221">
        <v>2</v>
      </c>
      <c r="CC975" s="221">
        <v>2</v>
      </c>
      <c r="CD975" s="337">
        <v>2</v>
      </c>
      <c r="CE975" s="221">
        <v>2</v>
      </c>
      <c r="CF975" s="221">
        <v>2</v>
      </c>
      <c r="CG975" s="221">
        <v>2</v>
      </c>
      <c r="CH975" s="221">
        <v>2</v>
      </c>
      <c r="CI975" s="221">
        <v>2</v>
      </c>
      <c r="CJ975" s="337">
        <v>2</v>
      </c>
      <c r="CK975" s="221">
        <v>2</v>
      </c>
      <c r="CL975" s="222">
        <f t="shared" si="438"/>
        <v>26</v>
      </c>
      <c r="CM975" s="237">
        <f t="shared" si="428"/>
        <v>1</v>
      </c>
      <c r="CN975" s="222">
        <f t="shared" si="439"/>
        <v>0</v>
      </c>
      <c r="CO975" s="237">
        <f t="shared" si="429"/>
        <v>0</v>
      </c>
      <c r="CP975" s="222">
        <f t="shared" si="440"/>
        <v>0</v>
      </c>
      <c r="CQ975" s="237">
        <f t="shared" si="430"/>
        <v>0</v>
      </c>
      <c r="CR975" s="222">
        <f t="shared" si="441"/>
        <v>0</v>
      </c>
      <c r="CS975" s="237">
        <f t="shared" si="431"/>
        <v>0</v>
      </c>
      <c r="CT975" s="223">
        <f t="shared" si="432"/>
        <v>2</v>
      </c>
      <c r="CU975" s="223" t="str">
        <f t="shared" si="433"/>
        <v>Đạt mục tiêu</v>
      </c>
      <c r="CV975" s="5"/>
    </row>
    <row r="976" spans="1:100" s="1" customFormat="1" ht="64" customHeight="1">
      <c r="A976" s="1036"/>
      <c r="B976" s="1044"/>
      <c r="C976" s="1033"/>
      <c r="D976" s="1024"/>
      <c r="E976" s="1033"/>
      <c r="F976" s="1024"/>
      <c r="G976" s="292" t="s">
        <v>2708</v>
      </c>
      <c r="H976" s="292"/>
      <c r="I976" s="533"/>
      <c r="J976" s="37"/>
      <c r="K976" s="483"/>
      <c r="L976" s="5" t="s">
        <v>32</v>
      </c>
      <c r="M976" s="212" t="s">
        <v>31</v>
      </c>
      <c r="N976" s="165" t="s">
        <v>8</v>
      </c>
      <c r="O976" s="221" t="s">
        <v>29</v>
      </c>
      <c r="P976" s="221" t="s">
        <v>24</v>
      </c>
      <c r="Q976" s="5"/>
      <c r="R976" s="5"/>
      <c r="S976" s="5"/>
      <c r="T976" s="5" t="s">
        <v>24</v>
      </c>
      <c r="U976" s="6"/>
      <c r="V976" s="5"/>
      <c r="W976" s="5"/>
      <c r="X976" s="5"/>
      <c r="Y976" s="5"/>
      <c r="Z976" s="5"/>
      <c r="AA976" s="5"/>
      <c r="AB976" s="80">
        <f t="shared" si="442"/>
        <v>1</v>
      </c>
      <c r="AC976" s="642"/>
      <c r="AD976" s="7"/>
      <c r="AE976" s="7"/>
      <c r="AF976" s="7"/>
      <c r="AG976" s="7"/>
      <c r="AH976" s="7"/>
      <c r="AI976" s="7"/>
      <c r="AJ976" s="7"/>
      <c r="AK976" s="7"/>
      <c r="AL976" s="7"/>
      <c r="AM976" s="7"/>
      <c r="AN976" s="7"/>
      <c r="AO976" s="7"/>
      <c r="AP976" s="55"/>
      <c r="AQ976" s="55"/>
      <c r="AR976" s="55" t="s">
        <v>1318</v>
      </c>
      <c r="AS976" s="7"/>
      <c r="AT976" s="7"/>
      <c r="AU976" s="7" t="s">
        <v>1317</v>
      </c>
      <c r="AV976" s="55"/>
      <c r="AW976" s="7"/>
      <c r="AX976" s="7"/>
      <c r="AY976" s="7"/>
      <c r="AZ976" s="7"/>
      <c r="BA976" s="7"/>
      <c r="BB976" s="7"/>
      <c r="BC976" s="7"/>
      <c r="BD976" s="7"/>
      <c r="BE976" s="7"/>
      <c r="BF976" s="7"/>
      <c r="BG976" s="7"/>
      <c r="BH976" s="7"/>
      <c r="BI976" s="7"/>
      <c r="BJ976" s="7"/>
      <c r="BK976" s="7"/>
      <c r="BL976" s="781">
        <v>2</v>
      </c>
      <c r="BM976" s="221">
        <v>2</v>
      </c>
      <c r="BN976" s="221">
        <v>2</v>
      </c>
      <c r="BO976" s="221">
        <v>2</v>
      </c>
      <c r="BP976" s="221">
        <v>2</v>
      </c>
      <c r="BQ976" s="221">
        <v>2</v>
      </c>
      <c r="BR976" s="798">
        <v>2</v>
      </c>
      <c r="BS976" s="226">
        <v>2</v>
      </c>
      <c r="BT976" s="221">
        <v>2</v>
      </c>
      <c r="BU976" s="221">
        <v>2</v>
      </c>
      <c r="BV976" s="221">
        <v>2</v>
      </c>
      <c r="BW976" s="798">
        <v>1</v>
      </c>
      <c r="BX976" s="221">
        <v>2</v>
      </c>
      <c r="BY976" s="798">
        <v>2</v>
      </c>
      <c r="BZ976" s="798">
        <v>2</v>
      </c>
      <c r="CA976" s="221">
        <v>1</v>
      </c>
      <c r="CB976" s="221">
        <v>2</v>
      </c>
      <c r="CC976" s="221">
        <v>2</v>
      </c>
      <c r="CD976" s="337">
        <v>2</v>
      </c>
      <c r="CE976" s="221">
        <v>2</v>
      </c>
      <c r="CF976" s="221">
        <v>2</v>
      </c>
      <c r="CG976" s="221">
        <v>2</v>
      </c>
      <c r="CH976" s="221">
        <v>2</v>
      </c>
      <c r="CI976" s="221">
        <v>2</v>
      </c>
      <c r="CJ976" s="337">
        <v>2</v>
      </c>
      <c r="CK976" s="221">
        <v>2</v>
      </c>
      <c r="CL976" s="222">
        <f t="shared" si="438"/>
        <v>24</v>
      </c>
      <c r="CM976" s="237">
        <f t="shared" si="428"/>
        <v>0.92307692307692313</v>
      </c>
      <c r="CN976" s="222">
        <f t="shared" si="439"/>
        <v>2</v>
      </c>
      <c r="CO976" s="237">
        <f t="shared" si="429"/>
        <v>7.6923076923076927E-2</v>
      </c>
      <c r="CP976" s="222">
        <f t="shared" si="440"/>
        <v>0</v>
      </c>
      <c r="CQ976" s="237">
        <f t="shared" si="430"/>
        <v>0</v>
      </c>
      <c r="CR976" s="222">
        <f t="shared" si="441"/>
        <v>0</v>
      </c>
      <c r="CS976" s="237">
        <f t="shared" si="431"/>
        <v>0</v>
      </c>
      <c r="CT976" s="223">
        <f t="shared" si="432"/>
        <v>1.9230769230769231</v>
      </c>
      <c r="CU976" s="223" t="str">
        <f t="shared" si="433"/>
        <v>Đạt mục tiêu</v>
      </c>
      <c r="CV976" s="5"/>
    </row>
    <row r="977" spans="1:100" s="1" customFormat="1" ht="62.25" customHeight="1">
      <c r="A977" s="1036"/>
      <c r="B977" s="1044"/>
      <c r="C977" s="1033"/>
      <c r="D977" s="1024"/>
      <c r="E977" s="1033"/>
      <c r="F977" s="1024"/>
      <c r="G977" s="48" t="s">
        <v>1174</v>
      </c>
      <c r="H977" s="48"/>
      <c r="I977" s="613"/>
      <c r="J977" s="37"/>
      <c r="K977" s="483"/>
      <c r="L977" s="212" t="s">
        <v>32</v>
      </c>
      <c r="M977" s="212" t="s">
        <v>31</v>
      </c>
      <c r="N977" s="165" t="s">
        <v>8</v>
      </c>
      <c r="O977" s="221" t="s">
        <v>29</v>
      </c>
      <c r="P977" s="221" t="s">
        <v>24</v>
      </c>
      <c r="Q977" s="5"/>
      <c r="R977" s="5"/>
      <c r="S977" s="5"/>
      <c r="T977" s="5"/>
      <c r="U977" s="6"/>
      <c r="V977" s="5"/>
      <c r="W977" s="5"/>
      <c r="X977" s="5"/>
      <c r="Y977" s="5"/>
      <c r="Z977" s="5" t="s">
        <v>24</v>
      </c>
      <c r="AA977" s="5"/>
      <c r="AB977" s="80">
        <f t="shared" si="442"/>
        <v>1</v>
      </c>
      <c r="AC977" s="642"/>
      <c r="AD977" s="7"/>
      <c r="AE977" s="7"/>
      <c r="AF977" s="7"/>
      <c r="AG977" s="7"/>
      <c r="AH977" s="7"/>
      <c r="AI977" s="7"/>
      <c r="AJ977" s="7"/>
      <c r="AK977" s="7"/>
      <c r="AL977" s="7"/>
      <c r="AM977" s="7"/>
      <c r="AN977" s="7"/>
      <c r="AO977" s="7"/>
      <c r="AP977" s="7"/>
      <c r="AQ977" s="7"/>
      <c r="AR977" s="7"/>
      <c r="AS977" s="7"/>
      <c r="AT977" s="7"/>
      <c r="AU977" s="7"/>
      <c r="AV977" s="55"/>
      <c r="AW977" s="7"/>
      <c r="AX977" s="7"/>
      <c r="AY977" s="7"/>
      <c r="AZ977" s="7"/>
      <c r="BA977" s="7"/>
      <c r="BB977" s="7"/>
      <c r="BC977" s="7"/>
      <c r="BD977" s="7"/>
      <c r="BE977" s="7"/>
      <c r="BF977" s="7"/>
      <c r="BG977" s="7"/>
      <c r="BH977" s="7"/>
      <c r="BI977" s="7" t="s">
        <v>1317</v>
      </c>
      <c r="BJ977" s="7"/>
      <c r="BK977" s="7"/>
      <c r="BL977" s="781">
        <v>2</v>
      </c>
      <c r="BM977" s="221">
        <v>2</v>
      </c>
      <c r="BN977" s="221">
        <v>2</v>
      </c>
      <c r="BO977" s="221">
        <v>1</v>
      </c>
      <c r="BP977" s="221">
        <v>2</v>
      </c>
      <c r="BQ977" s="221">
        <v>2</v>
      </c>
      <c r="BR977" s="798">
        <v>2</v>
      </c>
      <c r="BS977" s="226">
        <v>2</v>
      </c>
      <c r="BT977" s="221">
        <v>2</v>
      </c>
      <c r="BU977" s="221">
        <v>2</v>
      </c>
      <c r="BV977" s="221">
        <v>2</v>
      </c>
      <c r="BW977" s="798">
        <v>2</v>
      </c>
      <c r="BX977" s="221">
        <v>2</v>
      </c>
      <c r="BY977" s="798">
        <v>2</v>
      </c>
      <c r="BZ977" s="798">
        <v>2</v>
      </c>
      <c r="CA977" s="221">
        <v>2</v>
      </c>
      <c r="CB977" s="221">
        <v>2</v>
      </c>
      <c r="CC977" s="221">
        <v>2</v>
      </c>
      <c r="CD977" s="337">
        <v>2</v>
      </c>
      <c r="CE977" s="221">
        <v>2</v>
      </c>
      <c r="CF977" s="221">
        <v>2</v>
      </c>
      <c r="CG977" s="221">
        <v>2</v>
      </c>
      <c r="CH977" s="221">
        <v>2</v>
      </c>
      <c r="CI977" s="221">
        <v>2</v>
      </c>
      <c r="CJ977" s="337">
        <v>2</v>
      </c>
      <c r="CK977" s="221">
        <v>2</v>
      </c>
      <c r="CL977" s="222">
        <f t="shared" si="438"/>
        <v>25</v>
      </c>
      <c r="CM977" s="237">
        <f t="shared" si="428"/>
        <v>0.96153846153846156</v>
      </c>
      <c r="CN977" s="222">
        <f t="shared" si="439"/>
        <v>1</v>
      </c>
      <c r="CO977" s="237">
        <f t="shared" si="429"/>
        <v>3.8461538461538464E-2</v>
      </c>
      <c r="CP977" s="222">
        <f t="shared" si="440"/>
        <v>0</v>
      </c>
      <c r="CQ977" s="237">
        <f t="shared" si="430"/>
        <v>0</v>
      </c>
      <c r="CR977" s="222">
        <f t="shared" si="441"/>
        <v>0</v>
      </c>
      <c r="CS977" s="237">
        <f t="shared" si="431"/>
        <v>0</v>
      </c>
      <c r="CT977" s="223">
        <f t="shared" si="432"/>
        <v>1.9615384615384615</v>
      </c>
      <c r="CU977" s="223" t="str">
        <f t="shared" si="433"/>
        <v>Đạt mục tiêu</v>
      </c>
      <c r="CV977" s="5"/>
    </row>
    <row r="978" spans="1:100" s="1" customFormat="1" ht="53.25" customHeight="1">
      <c r="A978" s="1036"/>
      <c r="B978" s="1044"/>
      <c r="C978" s="1033"/>
      <c r="D978" s="1024"/>
      <c r="E978" s="1033"/>
      <c r="F978" s="1024"/>
      <c r="G978" s="48" t="s">
        <v>1172</v>
      </c>
      <c r="H978" s="48"/>
      <c r="I978" s="613"/>
      <c r="J978" s="37"/>
      <c r="K978" s="483"/>
      <c r="L978" s="5" t="s">
        <v>32</v>
      </c>
      <c r="M978" s="212" t="s">
        <v>31</v>
      </c>
      <c r="N978" s="165" t="s">
        <v>8</v>
      </c>
      <c r="O978" s="221" t="s">
        <v>29</v>
      </c>
      <c r="P978" s="221" t="s">
        <v>24</v>
      </c>
      <c r="Q978" s="5"/>
      <c r="R978" s="5"/>
      <c r="S978" s="5"/>
      <c r="T978" s="5"/>
      <c r="U978" s="195"/>
      <c r="V978" s="5"/>
      <c r="W978" s="5" t="s">
        <v>24</v>
      </c>
      <c r="X978" s="5"/>
      <c r="Y978" s="5"/>
      <c r="Z978" s="5"/>
      <c r="AA978" s="5"/>
      <c r="AB978" s="80">
        <f t="shared" si="442"/>
        <v>1</v>
      </c>
      <c r="AC978" s="642"/>
      <c r="AD978" s="7"/>
      <c r="AE978" s="7"/>
      <c r="AF978" s="7"/>
      <c r="AG978" s="7"/>
      <c r="AH978" s="7"/>
      <c r="AI978" s="7"/>
      <c r="AJ978" s="7"/>
      <c r="AK978" s="7"/>
      <c r="AL978" s="7"/>
      <c r="AM978" s="7"/>
      <c r="AN978" s="7"/>
      <c r="AO978" s="7"/>
      <c r="AP978" s="7"/>
      <c r="AQ978" s="7"/>
      <c r="AR978" s="7"/>
      <c r="AS978" s="7"/>
      <c r="AT978" s="7"/>
      <c r="AU978" s="7" t="s">
        <v>1183</v>
      </c>
      <c r="AV978" s="55"/>
      <c r="AW978" s="7"/>
      <c r="AX978" s="7"/>
      <c r="AY978" s="7" t="s">
        <v>1183</v>
      </c>
      <c r="AZ978" s="7"/>
      <c r="BA978" s="7"/>
      <c r="BB978" s="7"/>
      <c r="BC978" s="7"/>
      <c r="BD978" s="7"/>
      <c r="BE978" s="7"/>
      <c r="BF978" s="7"/>
      <c r="BG978" s="7"/>
      <c r="BH978" s="7"/>
      <c r="BI978" s="7"/>
      <c r="BJ978" s="7"/>
      <c r="BK978" s="7"/>
      <c r="BL978" s="781">
        <v>2</v>
      </c>
      <c r="BM978" s="221">
        <v>2</v>
      </c>
      <c r="BN978" s="221">
        <v>2</v>
      </c>
      <c r="BO978" s="221">
        <v>2</v>
      </c>
      <c r="BP978" s="221">
        <v>2</v>
      </c>
      <c r="BQ978" s="221">
        <v>2</v>
      </c>
      <c r="BR978" s="798">
        <v>2</v>
      </c>
      <c r="BS978" s="226">
        <v>2</v>
      </c>
      <c r="BT978" s="221">
        <v>2</v>
      </c>
      <c r="BU978" s="221">
        <v>2</v>
      </c>
      <c r="BV978" s="221">
        <v>2</v>
      </c>
      <c r="BW978" s="798">
        <v>2</v>
      </c>
      <c r="BX978" s="221">
        <v>1</v>
      </c>
      <c r="BY978" s="798">
        <v>2</v>
      </c>
      <c r="BZ978" s="798">
        <v>2</v>
      </c>
      <c r="CA978" s="221">
        <v>2</v>
      </c>
      <c r="CB978" s="221">
        <v>2</v>
      </c>
      <c r="CC978" s="221">
        <v>2</v>
      </c>
      <c r="CD978" s="337">
        <v>2</v>
      </c>
      <c r="CE978" s="221">
        <v>2</v>
      </c>
      <c r="CF978" s="221">
        <v>2</v>
      </c>
      <c r="CG978" s="221">
        <v>2</v>
      </c>
      <c r="CH978" s="221">
        <v>2</v>
      </c>
      <c r="CI978" s="221">
        <v>2</v>
      </c>
      <c r="CJ978" s="337">
        <v>2</v>
      </c>
      <c r="CK978" s="221">
        <v>2</v>
      </c>
      <c r="CL978" s="222">
        <f t="shared" si="438"/>
        <v>25</v>
      </c>
      <c r="CM978" s="237">
        <f t="shared" si="428"/>
        <v>0.96153846153846156</v>
      </c>
      <c r="CN978" s="222">
        <f t="shared" si="439"/>
        <v>1</v>
      </c>
      <c r="CO978" s="237">
        <f t="shared" si="429"/>
        <v>3.8461538461538464E-2</v>
      </c>
      <c r="CP978" s="222">
        <f t="shared" si="440"/>
        <v>0</v>
      </c>
      <c r="CQ978" s="237">
        <f t="shared" si="430"/>
        <v>0</v>
      </c>
      <c r="CR978" s="222">
        <f t="shared" si="441"/>
        <v>0</v>
      </c>
      <c r="CS978" s="237">
        <f t="shared" si="431"/>
        <v>0</v>
      </c>
      <c r="CT978" s="223">
        <f t="shared" si="432"/>
        <v>1.9615384615384615</v>
      </c>
      <c r="CU978" s="223" t="str">
        <f t="shared" si="433"/>
        <v>Đạt mục tiêu</v>
      </c>
      <c r="CV978" s="5"/>
    </row>
    <row r="979" spans="1:100" s="1" customFormat="1" ht="50.5">
      <c r="A979" s="1036"/>
      <c r="B979" s="1044"/>
      <c r="C979" s="1033"/>
      <c r="D979" s="1024"/>
      <c r="E979" s="1033"/>
      <c r="F979" s="1024"/>
      <c r="G979" s="48" t="s">
        <v>1173</v>
      </c>
      <c r="H979" s="48"/>
      <c r="I979" s="613"/>
      <c r="J979" s="32" t="s">
        <v>825</v>
      </c>
      <c r="K979" s="464"/>
      <c r="L979" s="5" t="s">
        <v>32</v>
      </c>
      <c r="M979" s="212" t="s">
        <v>31</v>
      </c>
      <c r="N979" s="165" t="s">
        <v>8</v>
      </c>
      <c r="O979" s="221" t="s">
        <v>29</v>
      </c>
      <c r="P979" s="221" t="s">
        <v>24</v>
      </c>
      <c r="Q979" s="5"/>
      <c r="R979" s="5"/>
      <c r="S979" s="5"/>
      <c r="T979" s="5"/>
      <c r="U979" s="6" t="s">
        <v>24</v>
      </c>
      <c r="V979" s="5"/>
      <c r="W979" s="5"/>
      <c r="X979" s="5"/>
      <c r="Y979" s="5"/>
      <c r="Z979" s="5"/>
      <c r="AA979" s="5"/>
      <c r="AB979" s="80">
        <f t="shared" si="442"/>
        <v>1</v>
      </c>
      <c r="AC979" s="642"/>
      <c r="AD979" s="7"/>
      <c r="AE979" s="7"/>
      <c r="AF979" s="7"/>
      <c r="AG979" s="7"/>
      <c r="AH979" s="7"/>
      <c r="AI979" s="7"/>
      <c r="AJ979" s="7"/>
      <c r="AK979" s="7"/>
      <c r="AL979" s="7"/>
      <c r="AM979" s="7"/>
      <c r="AN979" s="7"/>
      <c r="AO979" s="7"/>
      <c r="AP979" s="7"/>
      <c r="AQ979" s="7"/>
      <c r="AR979" s="7"/>
      <c r="AS979" s="7"/>
      <c r="AT979" s="7" t="s">
        <v>1183</v>
      </c>
      <c r="AU979" s="7"/>
      <c r="AV979" s="55"/>
      <c r="AW979" s="7"/>
      <c r="AX979" s="7"/>
      <c r="AY979" s="7"/>
      <c r="AZ979" s="7"/>
      <c r="BA979" s="7"/>
      <c r="BB979" s="7"/>
      <c r="BC979" s="7"/>
      <c r="BD979" s="7"/>
      <c r="BE979" s="7"/>
      <c r="BF979" s="7"/>
      <c r="BG979" s="7"/>
      <c r="BH979" s="7"/>
      <c r="BI979" s="7"/>
      <c r="BJ979" s="7"/>
      <c r="BK979" s="7"/>
      <c r="BL979" s="781">
        <v>2</v>
      </c>
      <c r="BM979" s="221">
        <v>2</v>
      </c>
      <c r="BN979" s="221">
        <v>2</v>
      </c>
      <c r="BO979" s="221">
        <v>2</v>
      </c>
      <c r="BP979" s="221">
        <v>2</v>
      </c>
      <c r="BQ979" s="221" t="s">
        <v>2281</v>
      </c>
      <c r="BR979" s="798">
        <v>2</v>
      </c>
      <c r="BS979" s="226">
        <v>2</v>
      </c>
      <c r="BT979" s="221">
        <v>1</v>
      </c>
      <c r="BU979" s="221">
        <v>2</v>
      </c>
      <c r="BV979" s="221">
        <v>2</v>
      </c>
      <c r="BW979" s="798">
        <v>1</v>
      </c>
      <c r="BX979" s="221">
        <v>2</v>
      </c>
      <c r="BY979" s="798">
        <v>2</v>
      </c>
      <c r="BZ979" s="798">
        <v>2</v>
      </c>
      <c r="CA979" s="221">
        <v>2</v>
      </c>
      <c r="CB979" s="221">
        <v>2</v>
      </c>
      <c r="CC979" s="221">
        <v>2</v>
      </c>
      <c r="CD979" s="337">
        <v>2</v>
      </c>
      <c r="CE979" s="221">
        <v>2</v>
      </c>
      <c r="CF979" s="221">
        <v>2</v>
      </c>
      <c r="CG979" s="221">
        <v>2</v>
      </c>
      <c r="CH979" s="221">
        <v>2</v>
      </c>
      <c r="CI979" s="221">
        <v>2</v>
      </c>
      <c r="CJ979" s="337">
        <v>2</v>
      </c>
      <c r="CK979" s="221">
        <v>2</v>
      </c>
      <c r="CL979" s="222">
        <f t="shared" si="438"/>
        <v>23</v>
      </c>
      <c r="CM979" s="237">
        <f t="shared" si="428"/>
        <v>0.88461538461538458</v>
      </c>
      <c r="CN979" s="222">
        <f t="shared" si="439"/>
        <v>2</v>
      </c>
      <c r="CO979" s="237">
        <f t="shared" si="429"/>
        <v>7.6923076923076927E-2</v>
      </c>
      <c r="CP979" s="222">
        <f t="shared" si="440"/>
        <v>0</v>
      </c>
      <c r="CQ979" s="237">
        <f t="shared" si="430"/>
        <v>0</v>
      </c>
      <c r="CR979" s="222">
        <f t="shared" si="441"/>
        <v>1</v>
      </c>
      <c r="CS979" s="237">
        <f t="shared" si="431"/>
        <v>3.8461538461538464E-2</v>
      </c>
      <c r="CT979" s="223">
        <f t="shared" si="432"/>
        <v>1.92</v>
      </c>
      <c r="CU979" s="223" t="str">
        <f t="shared" si="433"/>
        <v>Đạt mục tiêu</v>
      </c>
      <c r="CV979" s="5"/>
    </row>
    <row r="980" spans="1:100" s="1" customFormat="1" ht="50.5">
      <c r="A980" s="1036"/>
      <c r="B980" s="1044"/>
      <c r="C980" s="1033"/>
      <c r="D980" s="1024"/>
      <c r="E980" s="1033"/>
      <c r="F980" s="1024"/>
      <c r="G980" s="157" t="s">
        <v>2791</v>
      </c>
      <c r="H980" s="48"/>
      <c r="I980" s="442"/>
      <c r="J980" s="88"/>
      <c r="K980" s="479"/>
      <c r="L980" s="5" t="s">
        <v>32</v>
      </c>
      <c r="M980" s="212" t="s">
        <v>31</v>
      </c>
      <c r="N980" s="165" t="s">
        <v>8</v>
      </c>
      <c r="O980" s="221" t="s">
        <v>29</v>
      </c>
      <c r="P980" s="221" t="s">
        <v>24</v>
      </c>
      <c r="Q980" s="5"/>
      <c r="R980" s="5"/>
      <c r="S980" s="5"/>
      <c r="T980" s="5"/>
      <c r="U980" s="6"/>
      <c r="V980" s="5"/>
      <c r="W980" s="5"/>
      <c r="X980" s="5" t="s">
        <v>24</v>
      </c>
      <c r="Y980" s="5"/>
      <c r="Z980" s="5"/>
      <c r="AA980" s="5"/>
      <c r="AB980" s="80">
        <f t="shared" si="442"/>
        <v>1</v>
      </c>
      <c r="AC980" s="642"/>
      <c r="AD980" s="7"/>
      <c r="AE980" s="7"/>
      <c r="AF980" s="7"/>
      <c r="AG980" s="7"/>
      <c r="AH980" s="7"/>
      <c r="AI980" s="7"/>
      <c r="AJ980" s="7"/>
      <c r="AK980" s="7"/>
      <c r="AL980" s="7"/>
      <c r="AM980" s="7"/>
      <c r="AN980" s="7"/>
      <c r="AO980" s="7"/>
      <c r="AP980" s="7"/>
      <c r="AQ980" s="7"/>
      <c r="AR980" s="7"/>
      <c r="AS980" s="7"/>
      <c r="AT980" s="7"/>
      <c r="AU980" s="7"/>
      <c r="AV980" s="55"/>
      <c r="AW980" s="7"/>
      <c r="AX980" s="7"/>
      <c r="AY980" s="7"/>
      <c r="AZ980" s="7"/>
      <c r="BA980" s="7"/>
      <c r="BB980" s="7" t="s">
        <v>1183</v>
      </c>
      <c r="BC980" s="7"/>
      <c r="BD980" s="7"/>
      <c r="BE980" s="7"/>
      <c r="BF980" s="7"/>
      <c r="BG980" s="7"/>
      <c r="BH980" s="7"/>
      <c r="BI980" s="7"/>
      <c r="BJ980" s="7"/>
      <c r="BK980" s="7"/>
      <c r="BL980" s="781">
        <v>2</v>
      </c>
      <c r="BM980" s="221">
        <v>2</v>
      </c>
      <c r="BN980" s="221">
        <v>2</v>
      </c>
      <c r="BO980" s="221">
        <v>2</v>
      </c>
      <c r="BP980" s="221">
        <v>2</v>
      </c>
      <c r="BQ980" s="221">
        <v>2</v>
      </c>
      <c r="BR980" s="798">
        <v>2</v>
      </c>
      <c r="BS980" s="226">
        <v>2</v>
      </c>
      <c r="BT980" s="221">
        <v>2</v>
      </c>
      <c r="BU980" s="221">
        <v>2</v>
      </c>
      <c r="BV980" s="221">
        <v>2</v>
      </c>
      <c r="BW980" s="798">
        <v>2</v>
      </c>
      <c r="BX980" s="221">
        <v>2</v>
      </c>
      <c r="BY980" s="798">
        <v>2</v>
      </c>
      <c r="BZ980" s="798">
        <v>2</v>
      </c>
      <c r="CA980" s="221">
        <v>2</v>
      </c>
      <c r="CB980" s="221">
        <v>2</v>
      </c>
      <c r="CC980" s="221">
        <v>2</v>
      </c>
      <c r="CD980" s="337">
        <v>2</v>
      </c>
      <c r="CE980" s="221">
        <v>2</v>
      </c>
      <c r="CF980" s="221">
        <v>2</v>
      </c>
      <c r="CG980" s="221">
        <v>2</v>
      </c>
      <c r="CH980" s="221">
        <v>2</v>
      </c>
      <c r="CI980" s="221">
        <v>2</v>
      </c>
      <c r="CJ980" s="337">
        <v>2</v>
      </c>
      <c r="CK980" s="221">
        <v>2</v>
      </c>
      <c r="CL980" s="222">
        <f t="shared" si="438"/>
        <v>26</v>
      </c>
      <c r="CM980" s="237">
        <f t="shared" si="428"/>
        <v>1</v>
      </c>
      <c r="CN980" s="222">
        <f t="shared" si="439"/>
        <v>0</v>
      </c>
      <c r="CO980" s="237">
        <f t="shared" si="429"/>
        <v>0</v>
      </c>
      <c r="CP980" s="222">
        <f t="shared" si="440"/>
        <v>0</v>
      </c>
      <c r="CQ980" s="237">
        <f t="shared" si="430"/>
        <v>0</v>
      </c>
      <c r="CR980" s="222">
        <f t="shared" si="441"/>
        <v>0</v>
      </c>
      <c r="CS980" s="237">
        <f t="shared" si="431"/>
        <v>0</v>
      </c>
      <c r="CT980" s="223">
        <f t="shared" si="432"/>
        <v>2</v>
      </c>
      <c r="CU980" s="223" t="str">
        <f t="shared" si="433"/>
        <v>Đạt mục tiêu</v>
      </c>
      <c r="CV980" s="5"/>
    </row>
    <row r="981" spans="1:100" s="1" customFormat="1" ht="50.5">
      <c r="A981" s="1036">
        <v>254</v>
      </c>
      <c r="B981" s="1044" t="s">
        <v>2674</v>
      </c>
      <c r="C981" s="1033" t="s">
        <v>28</v>
      </c>
      <c r="D981" s="1024" t="s">
        <v>2675</v>
      </c>
      <c r="E981" s="1033" t="s">
        <v>26</v>
      </c>
      <c r="F981" s="1057" t="s">
        <v>1034</v>
      </c>
      <c r="G981" s="48" t="s">
        <v>1454</v>
      </c>
      <c r="H981" s="48"/>
      <c r="I981" s="613"/>
      <c r="J981" s="32" t="s">
        <v>826</v>
      </c>
      <c r="K981" s="464"/>
      <c r="L981" s="212" t="s">
        <v>32</v>
      </c>
      <c r="M981" s="212" t="s">
        <v>31</v>
      </c>
      <c r="N981" s="165" t="s">
        <v>8</v>
      </c>
      <c r="O981" s="221" t="s">
        <v>29</v>
      </c>
      <c r="P981" s="221" t="s">
        <v>24</v>
      </c>
      <c r="Q981" s="5"/>
      <c r="R981" s="5" t="s">
        <v>24</v>
      </c>
      <c r="S981" s="5"/>
      <c r="T981" s="5"/>
      <c r="U981" s="6"/>
      <c r="V981" s="5"/>
      <c r="W981" s="5"/>
      <c r="X981" s="5"/>
      <c r="Y981" s="5"/>
      <c r="Z981" s="5"/>
      <c r="AA981" s="5"/>
      <c r="AB981" s="80">
        <f t="shared" si="442"/>
        <v>1</v>
      </c>
      <c r="AC981" s="642"/>
      <c r="AD981" s="7"/>
      <c r="AE981" s="7"/>
      <c r="AF981" s="7"/>
      <c r="AG981" s="7"/>
      <c r="AH981" s="7"/>
      <c r="AI981" s="7" t="s">
        <v>1183</v>
      </c>
      <c r="AJ981" s="7"/>
      <c r="AK981" s="7"/>
      <c r="AL981" s="7"/>
      <c r="AM981" s="7"/>
      <c r="AN981" s="7"/>
      <c r="AO981" s="7"/>
      <c r="AP981" s="7"/>
      <c r="AQ981" s="7"/>
      <c r="AR981" s="7"/>
      <c r="AS981" s="7"/>
      <c r="AT981" s="7"/>
      <c r="AU981" s="7"/>
      <c r="AV981" s="55"/>
      <c r="AW981" s="7"/>
      <c r="AX981" s="7"/>
      <c r="AY981" s="7"/>
      <c r="AZ981" s="7"/>
      <c r="BA981" s="7"/>
      <c r="BB981" s="7"/>
      <c r="BC981" s="7"/>
      <c r="BD981" s="7"/>
      <c r="BE981" s="7"/>
      <c r="BF981" s="7"/>
      <c r="BG981" s="7"/>
      <c r="BH981" s="7"/>
      <c r="BI981" s="7"/>
      <c r="BJ981" s="7"/>
      <c r="BK981" s="7"/>
      <c r="BL981" s="780">
        <v>2</v>
      </c>
      <c r="BM981" s="354">
        <v>2</v>
      </c>
      <c r="BN981" s="354">
        <v>1</v>
      </c>
      <c r="BO981" s="354">
        <v>2</v>
      </c>
      <c r="BP981" s="354">
        <v>2</v>
      </c>
      <c r="BQ981" s="354">
        <v>2</v>
      </c>
      <c r="BR981" s="797">
        <v>2</v>
      </c>
      <c r="BS981" s="356">
        <v>2</v>
      </c>
      <c r="BT981" s="354">
        <v>1</v>
      </c>
      <c r="BU981" s="354">
        <v>2</v>
      </c>
      <c r="BV981" s="354">
        <v>2</v>
      </c>
      <c r="BW981" s="797">
        <v>2</v>
      </c>
      <c r="BX981" s="354">
        <v>2</v>
      </c>
      <c r="BY981" s="797">
        <v>2</v>
      </c>
      <c r="BZ981" s="797">
        <v>2</v>
      </c>
      <c r="CA981" s="354">
        <v>2</v>
      </c>
      <c r="CB981" s="354">
        <v>2</v>
      </c>
      <c r="CC981" s="354">
        <v>2</v>
      </c>
      <c r="CD981" s="766">
        <v>2</v>
      </c>
      <c r="CE981" s="354">
        <v>2</v>
      </c>
      <c r="CF981" s="354">
        <v>2</v>
      </c>
      <c r="CG981" s="354">
        <v>2</v>
      </c>
      <c r="CH981" s="354">
        <v>2</v>
      </c>
      <c r="CI981" s="354">
        <v>2</v>
      </c>
      <c r="CJ981" s="766">
        <v>1</v>
      </c>
      <c r="CK981" s="354">
        <v>2</v>
      </c>
      <c r="CL981" s="222">
        <f t="shared" si="438"/>
        <v>23</v>
      </c>
      <c r="CM981" s="237">
        <f t="shared" si="428"/>
        <v>0.88461538461538458</v>
      </c>
      <c r="CN981" s="222">
        <f t="shared" si="439"/>
        <v>3</v>
      </c>
      <c r="CO981" s="237">
        <f t="shared" si="429"/>
        <v>0.11538461538461539</v>
      </c>
      <c r="CP981" s="222">
        <f t="shared" si="440"/>
        <v>0</v>
      </c>
      <c r="CQ981" s="237">
        <f t="shared" si="430"/>
        <v>0</v>
      </c>
      <c r="CR981" s="222">
        <f t="shared" si="441"/>
        <v>0</v>
      </c>
      <c r="CS981" s="237">
        <f t="shared" si="431"/>
        <v>0</v>
      </c>
      <c r="CT981" s="223">
        <f t="shared" si="432"/>
        <v>1.8846153846153846</v>
      </c>
      <c r="CU981" s="223" t="str">
        <f t="shared" si="433"/>
        <v>Đạt mục tiêu</v>
      </c>
      <c r="CV981" s="5"/>
    </row>
    <row r="982" spans="1:100" s="1" customFormat="1" ht="50.5">
      <c r="A982" s="1036"/>
      <c r="B982" s="1044"/>
      <c r="C982" s="1033"/>
      <c r="D982" s="1024"/>
      <c r="E982" s="1033"/>
      <c r="F982" s="1057"/>
      <c r="G982" s="559" t="s">
        <v>1286</v>
      </c>
      <c r="H982" s="559"/>
      <c r="I982" s="626"/>
      <c r="J982" s="32"/>
      <c r="K982" s="464"/>
      <c r="L982" s="38" t="s">
        <v>32</v>
      </c>
      <c r="M982" s="212" t="s">
        <v>31</v>
      </c>
      <c r="N982" s="165" t="s">
        <v>8</v>
      </c>
      <c r="O982" s="221" t="s">
        <v>29</v>
      </c>
      <c r="P982" s="221" t="s">
        <v>24</v>
      </c>
      <c r="Q982" s="5"/>
      <c r="R982" s="5"/>
      <c r="S982" s="5" t="s">
        <v>24</v>
      </c>
      <c r="T982" s="5"/>
      <c r="U982" s="6"/>
      <c r="V982" s="5"/>
      <c r="W982" s="5"/>
      <c r="X982" s="5"/>
      <c r="Y982" s="5"/>
      <c r="Z982" s="5"/>
      <c r="AA982" s="5"/>
      <c r="AB982" s="80">
        <f t="shared" si="442"/>
        <v>1</v>
      </c>
      <c r="AC982" s="642"/>
      <c r="AD982" s="7"/>
      <c r="AE982" s="7"/>
      <c r="AF982" s="7"/>
      <c r="AG982" s="7"/>
      <c r="AH982" s="7"/>
      <c r="AI982" s="7"/>
      <c r="AJ982" s="7"/>
      <c r="AK982" s="7"/>
      <c r="AL982" s="7"/>
      <c r="AM982" s="7"/>
      <c r="AN982" s="7" t="s">
        <v>1317</v>
      </c>
      <c r="AO982" s="7"/>
      <c r="AP982" s="7"/>
      <c r="AQ982" s="7"/>
      <c r="AR982" s="7"/>
      <c r="AS982" s="7"/>
      <c r="AT982" s="7"/>
      <c r="AU982" s="7"/>
      <c r="AV982" s="55"/>
      <c r="AW982" s="7"/>
      <c r="AX982" s="7"/>
      <c r="AY982" s="7"/>
      <c r="AZ982" s="7"/>
      <c r="BA982" s="7"/>
      <c r="BB982" s="7"/>
      <c r="BC982" s="7"/>
      <c r="BD982" s="7"/>
      <c r="BE982" s="7"/>
      <c r="BF982" s="7"/>
      <c r="BG982" s="7"/>
      <c r="BH982" s="7"/>
      <c r="BI982" s="7"/>
      <c r="BJ982" s="7"/>
      <c r="BK982" s="7"/>
      <c r="BL982" s="781">
        <v>2</v>
      </c>
      <c r="BM982" s="221">
        <v>2</v>
      </c>
      <c r="BN982" s="221">
        <v>2</v>
      </c>
      <c r="BO982" s="221">
        <v>2</v>
      </c>
      <c r="BP982" s="221">
        <v>2</v>
      </c>
      <c r="BQ982" s="221">
        <v>2</v>
      </c>
      <c r="BR982" s="798">
        <v>2</v>
      </c>
      <c r="BS982" s="226">
        <v>2</v>
      </c>
      <c r="BT982" s="221">
        <v>2</v>
      </c>
      <c r="BU982" s="221">
        <v>2</v>
      </c>
      <c r="BV982" s="221">
        <v>2</v>
      </c>
      <c r="BW982" s="798">
        <v>2</v>
      </c>
      <c r="BX982" s="221">
        <v>2</v>
      </c>
      <c r="BY982" s="798">
        <v>2</v>
      </c>
      <c r="BZ982" s="798">
        <v>2</v>
      </c>
      <c r="CA982" s="221">
        <v>2</v>
      </c>
      <c r="CB982" s="221">
        <v>2</v>
      </c>
      <c r="CC982" s="221">
        <v>2</v>
      </c>
      <c r="CD982" s="337">
        <v>1</v>
      </c>
      <c r="CE982" s="221">
        <v>2</v>
      </c>
      <c r="CF982" s="221">
        <v>2</v>
      </c>
      <c r="CG982" s="221">
        <v>2</v>
      </c>
      <c r="CH982" s="221">
        <v>2</v>
      </c>
      <c r="CI982" s="221">
        <v>2</v>
      </c>
      <c r="CJ982" s="337">
        <v>2</v>
      </c>
      <c r="CK982" s="221">
        <v>2</v>
      </c>
      <c r="CL982" s="222">
        <f t="shared" si="438"/>
        <v>25</v>
      </c>
      <c r="CM982" s="237">
        <f t="shared" si="428"/>
        <v>0.96153846153846156</v>
      </c>
      <c r="CN982" s="222">
        <f t="shared" si="439"/>
        <v>1</v>
      </c>
      <c r="CO982" s="237">
        <f t="shared" si="429"/>
        <v>3.8461538461538464E-2</v>
      </c>
      <c r="CP982" s="222">
        <f t="shared" si="440"/>
        <v>0</v>
      </c>
      <c r="CQ982" s="237">
        <f t="shared" si="430"/>
        <v>0</v>
      </c>
      <c r="CR982" s="222">
        <f t="shared" si="441"/>
        <v>0</v>
      </c>
      <c r="CS982" s="237">
        <f t="shared" si="431"/>
        <v>0</v>
      </c>
      <c r="CT982" s="223">
        <f t="shared" si="432"/>
        <v>1.9615384615384615</v>
      </c>
      <c r="CU982" s="223" t="str">
        <f t="shared" si="433"/>
        <v>Đạt mục tiêu</v>
      </c>
      <c r="CV982" s="5"/>
    </row>
    <row r="983" spans="1:100" s="1" customFormat="1" ht="50.5">
      <c r="A983" s="1036"/>
      <c r="B983" s="1044"/>
      <c r="C983" s="1033"/>
      <c r="D983" s="1024"/>
      <c r="E983" s="1033"/>
      <c r="F983" s="1057"/>
      <c r="G983" s="559" t="s">
        <v>1285</v>
      </c>
      <c r="H983" s="559"/>
      <c r="I983" s="626"/>
      <c r="J983" s="32"/>
      <c r="K983" s="464"/>
      <c r="L983" s="5" t="s">
        <v>32</v>
      </c>
      <c r="M983" s="212" t="s">
        <v>31</v>
      </c>
      <c r="N983" s="165" t="s">
        <v>8</v>
      </c>
      <c r="O983" s="221" t="s">
        <v>29</v>
      </c>
      <c r="P983" s="221" t="s">
        <v>24</v>
      </c>
      <c r="Q983" s="5"/>
      <c r="R983" s="5"/>
      <c r="S983" s="5"/>
      <c r="T983" s="5" t="s">
        <v>24</v>
      </c>
      <c r="U983" s="6"/>
      <c r="V983" s="5"/>
      <c r="W983" s="5"/>
      <c r="X983" s="5"/>
      <c r="Y983" s="5"/>
      <c r="Z983" s="5"/>
      <c r="AA983" s="5"/>
      <c r="AB983" s="80">
        <f t="shared" si="442"/>
        <v>1</v>
      </c>
      <c r="AC983" s="642"/>
      <c r="AD983" s="7"/>
      <c r="AE983" s="7"/>
      <c r="AF983" s="7"/>
      <c r="AG983" s="7"/>
      <c r="AH983" s="7"/>
      <c r="AI983" s="7"/>
      <c r="AJ983" s="7"/>
      <c r="AK983" s="7"/>
      <c r="AL983" s="7"/>
      <c r="AM983" s="7"/>
      <c r="AN983" s="7"/>
      <c r="AO983" s="7" t="s">
        <v>1318</v>
      </c>
      <c r="AP983" s="55"/>
      <c r="AQ983" s="55"/>
      <c r="AR983" s="55"/>
      <c r="AS983" s="7"/>
      <c r="AT983" s="7"/>
      <c r="AU983" s="7"/>
      <c r="AV983" s="55"/>
      <c r="AW983" s="7"/>
      <c r="AX983" s="7"/>
      <c r="AY983" s="7"/>
      <c r="AZ983" s="7"/>
      <c r="BA983" s="7"/>
      <c r="BB983" s="7"/>
      <c r="BC983" s="7"/>
      <c r="BD983" s="7"/>
      <c r="BE983" s="7"/>
      <c r="BF983" s="7"/>
      <c r="BG983" s="7"/>
      <c r="BH983" s="7"/>
      <c r="BI983" s="7"/>
      <c r="BJ983" s="7"/>
      <c r="BK983" s="7"/>
      <c r="BL983" s="781">
        <v>2</v>
      </c>
      <c r="BM983" s="221">
        <v>2</v>
      </c>
      <c r="BN983" s="221">
        <v>2</v>
      </c>
      <c r="BO983" s="221">
        <v>2</v>
      </c>
      <c r="BP983" s="221">
        <v>2</v>
      </c>
      <c r="BQ983" s="221">
        <v>2</v>
      </c>
      <c r="BR983" s="798">
        <v>2</v>
      </c>
      <c r="BS983" s="226">
        <v>2</v>
      </c>
      <c r="BT983" s="221">
        <v>1</v>
      </c>
      <c r="BU983" s="221">
        <v>2</v>
      </c>
      <c r="BV983" s="221">
        <v>2</v>
      </c>
      <c r="BW983" s="798">
        <v>2</v>
      </c>
      <c r="BX983" s="221">
        <v>2</v>
      </c>
      <c r="BY983" s="798">
        <v>2</v>
      </c>
      <c r="BZ983" s="798">
        <v>2</v>
      </c>
      <c r="CA983" s="221">
        <v>2</v>
      </c>
      <c r="CB983" s="221">
        <v>2</v>
      </c>
      <c r="CC983" s="221">
        <v>2</v>
      </c>
      <c r="CD983" s="337">
        <v>2</v>
      </c>
      <c r="CE983" s="221">
        <v>2</v>
      </c>
      <c r="CF983" s="221">
        <v>2</v>
      </c>
      <c r="CG983" s="221">
        <v>2</v>
      </c>
      <c r="CH983" s="221">
        <v>2</v>
      </c>
      <c r="CI983" s="221">
        <v>2</v>
      </c>
      <c r="CJ983" s="337">
        <v>2</v>
      </c>
      <c r="CK983" s="221">
        <v>2</v>
      </c>
      <c r="CL983" s="222">
        <f t="shared" si="438"/>
        <v>25</v>
      </c>
      <c r="CM983" s="237">
        <f t="shared" si="428"/>
        <v>0.96153846153846156</v>
      </c>
      <c r="CN983" s="222">
        <f t="shared" si="439"/>
        <v>1</v>
      </c>
      <c r="CO983" s="237">
        <f t="shared" si="429"/>
        <v>3.8461538461538464E-2</v>
      </c>
      <c r="CP983" s="222">
        <f t="shared" si="440"/>
        <v>0</v>
      </c>
      <c r="CQ983" s="237">
        <f t="shared" si="430"/>
        <v>0</v>
      </c>
      <c r="CR983" s="222">
        <f t="shared" si="441"/>
        <v>0</v>
      </c>
      <c r="CS983" s="237">
        <f t="shared" si="431"/>
        <v>0</v>
      </c>
      <c r="CT983" s="223">
        <f t="shared" si="432"/>
        <v>1.9615384615384615</v>
      </c>
      <c r="CU983" s="223" t="str">
        <f t="shared" si="433"/>
        <v>Đạt mục tiêu</v>
      </c>
      <c r="CV983" s="5"/>
    </row>
    <row r="984" spans="1:100" s="1" customFormat="1" ht="84">
      <c r="A984" s="1036"/>
      <c r="B984" s="1044"/>
      <c r="C984" s="1033"/>
      <c r="D984" s="1024"/>
      <c r="E984" s="1033"/>
      <c r="F984" s="1057"/>
      <c r="G984" s="293" t="s">
        <v>2793</v>
      </c>
      <c r="H984" s="559"/>
      <c r="I984" s="442"/>
      <c r="J984" s="32"/>
      <c r="K984" s="463" t="s">
        <v>1709</v>
      </c>
      <c r="L984" s="5"/>
      <c r="M984" s="212" t="s">
        <v>31</v>
      </c>
      <c r="N984" s="165" t="s">
        <v>8</v>
      </c>
      <c r="O984" s="221" t="s">
        <v>29</v>
      </c>
      <c r="P984" s="221" t="s">
        <v>24</v>
      </c>
      <c r="Q984" s="5"/>
      <c r="R984" s="5"/>
      <c r="S984" s="5"/>
      <c r="T984" s="5"/>
      <c r="U984" s="6"/>
      <c r="V984" s="5"/>
      <c r="W984" s="5"/>
      <c r="X984" s="5" t="s">
        <v>24</v>
      </c>
      <c r="Y984" s="5"/>
      <c r="Z984" s="5"/>
      <c r="AA984" s="5"/>
      <c r="AB984" s="80">
        <f t="shared" si="442"/>
        <v>1</v>
      </c>
      <c r="AC984" s="642"/>
      <c r="AD984" s="7"/>
      <c r="AE984" s="7"/>
      <c r="AF984" s="7"/>
      <c r="AG984" s="7"/>
      <c r="AH984" s="7"/>
      <c r="AI984" s="7"/>
      <c r="AJ984" s="7"/>
      <c r="AK984" s="7"/>
      <c r="AL984" s="7"/>
      <c r="AM984" s="7"/>
      <c r="AN984" s="7"/>
      <c r="AO984" s="7"/>
      <c r="AP984" s="7"/>
      <c r="AQ984" s="7"/>
      <c r="AR984" s="7"/>
      <c r="AS984" s="7"/>
      <c r="AT984" s="7"/>
      <c r="AU984" s="7"/>
      <c r="AV984" s="55"/>
      <c r="AW984" s="7"/>
      <c r="AX984" s="7"/>
      <c r="AY984" s="7"/>
      <c r="AZ984" s="7"/>
      <c r="BA984" s="7"/>
      <c r="BB984" s="7"/>
      <c r="BC984" s="7" t="s">
        <v>1318</v>
      </c>
      <c r="BD984" s="7"/>
      <c r="BE984" s="7"/>
      <c r="BF984" s="7"/>
      <c r="BG984" s="7"/>
      <c r="BH984" s="7"/>
      <c r="BI984" s="7"/>
      <c r="BJ984" s="7"/>
      <c r="BK984" s="7"/>
      <c r="BL984" s="781">
        <v>2</v>
      </c>
      <c r="BM984" s="221">
        <v>2</v>
      </c>
      <c r="BN984" s="221">
        <v>2</v>
      </c>
      <c r="BO984" s="221">
        <v>2</v>
      </c>
      <c r="BP984" s="221">
        <v>2</v>
      </c>
      <c r="BQ984" s="221">
        <v>2</v>
      </c>
      <c r="BR984" s="798">
        <v>1</v>
      </c>
      <c r="BS984" s="226">
        <v>2</v>
      </c>
      <c r="BT984" s="221">
        <v>2</v>
      </c>
      <c r="BU984" s="221">
        <v>1</v>
      </c>
      <c r="BV984" s="221">
        <v>2</v>
      </c>
      <c r="BW984" s="798">
        <v>2</v>
      </c>
      <c r="BX984" s="221">
        <v>2</v>
      </c>
      <c r="BY984" s="798">
        <v>2</v>
      </c>
      <c r="BZ984" s="798">
        <v>2</v>
      </c>
      <c r="CA984" s="221">
        <v>2</v>
      </c>
      <c r="CB984" s="221">
        <v>2</v>
      </c>
      <c r="CC984" s="221">
        <v>1</v>
      </c>
      <c r="CD984" s="337">
        <v>2</v>
      </c>
      <c r="CE984" s="221">
        <v>2</v>
      </c>
      <c r="CF984" s="221">
        <v>2</v>
      </c>
      <c r="CG984" s="221">
        <v>2</v>
      </c>
      <c r="CH984" s="221">
        <v>2</v>
      </c>
      <c r="CI984" s="221">
        <v>2</v>
      </c>
      <c r="CJ984" s="337">
        <v>2</v>
      </c>
      <c r="CK984" s="221">
        <v>2</v>
      </c>
      <c r="CL984" s="222">
        <f t="shared" si="438"/>
        <v>23</v>
      </c>
      <c r="CM984" s="237">
        <f t="shared" si="428"/>
        <v>0.88461538461538458</v>
      </c>
      <c r="CN984" s="222">
        <f t="shared" si="439"/>
        <v>3</v>
      </c>
      <c r="CO984" s="237">
        <f t="shared" si="429"/>
        <v>0.11538461538461539</v>
      </c>
      <c r="CP984" s="222">
        <f t="shared" si="440"/>
        <v>0</v>
      </c>
      <c r="CQ984" s="237">
        <f t="shared" si="430"/>
        <v>0</v>
      </c>
      <c r="CR984" s="222">
        <f t="shared" si="441"/>
        <v>0</v>
      </c>
      <c r="CS984" s="237">
        <f t="shared" si="431"/>
        <v>0</v>
      </c>
      <c r="CT984" s="223">
        <f t="shared" si="432"/>
        <v>1.8846153846153846</v>
      </c>
      <c r="CU984" s="223" t="str">
        <f t="shared" si="433"/>
        <v>Đạt mục tiêu</v>
      </c>
      <c r="CV984" s="5"/>
    </row>
    <row r="985" spans="1:100" s="1" customFormat="1" ht="50.5">
      <c r="A985" s="1036"/>
      <c r="B985" s="1044"/>
      <c r="C985" s="1033"/>
      <c r="D985" s="1024"/>
      <c r="E985" s="1033"/>
      <c r="F985" s="1057"/>
      <c r="G985" s="48" t="s">
        <v>1490</v>
      </c>
      <c r="H985" s="48"/>
      <c r="I985" s="613"/>
      <c r="J985" s="37"/>
      <c r="K985" s="483"/>
      <c r="L985" s="5" t="s">
        <v>32</v>
      </c>
      <c r="M985" s="212" t="s">
        <v>31</v>
      </c>
      <c r="N985" s="165" t="s">
        <v>8</v>
      </c>
      <c r="O985" s="221" t="s">
        <v>29</v>
      </c>
      <c r="P985" s="221" t="s">
        <v>24</v>
      </c>
      <c r="Q985" s="5"/>
      <c r="R985" s="5"/>
      <c r="S985" s="5"/>
      <c r="T985" s="5" t="s">
        <v>24</v>
      </c>
      <c r="U985" s="6"/>
      <c r="V985" s="5"/>
      <c r="W985" s="5"/>
      <c r="X985" s="5"/>
      <c r="Y985" s="5"/>
      <c r="Z985" s="5"/>
      <c r="AA985" s="5"/>
      <c r="AB985" s="80">
        <f t="shared" si="442"/>
        <v>1</v>
      </c>
      <c r="AC985" s="642"/>
      <c r="AD985" s="7"/>
      <c r="AE985" s="7"/>
      <c r="AF985" s="7"/>
      <c r="AG985" s="7"/>
      <c r="AH985" s="7"/>
      <c r="AI985" s="7"/>
      <c r="AJ985" s="7"/>
      <c r="AK985" s="7"/>
      <c r="AL985" s="7"/>
      <c r="AM985" s="7"/>
      <c r="AN985" s="7"/>
      <c r="AO985" s="7" t="s">
        <v>1183</v>
      </c>
      <c r="AP985" s="55"/>
      <c r="AQ985" s="55"/>
      <c r="AR985" s="55"/>
      <c r="AS985" s="7"/>
      <c r="AT985" s="7"/>
      <c r="AU985" s="7"/>
      <c r="AV985" s="55"/>
      <c r="AW985" s="7"/>
      <c r="AX985" s="7"/>
      <c r="AY985" s="7"/>
      <c r="AZ985" s="7"/>
      <c r="BA985" s="7"/>
      <c r="BB985" s="7"/>
      <c r="BC985" s="7"/>
      <c r="BD985" s="7"/>
      <c r="BE985" s="7"/>
      <c r="BF985" s="7"/>
      <c r="BG985" s="7"/>
      <c r="BH985" s="7"/>
      <c r="BI985" s="7"/>
      <c r="BJ985" s="7"/>
      <c r="BK985" s="7"/>
      <c r="BL985" s="780">
        <v>2</v>
      </c>
      <c r="BM985" s="354">
        <v>2</v>
      </c>
      <c r="BN985" s="354">
        <v>2</v>
      </c>
      <c r="BO985" s="354">
        <v>2</v>
      </c>
      <c r="BP985" s="356" t="s">
        <v>2281</v>
      </c>
      <c r="BQ985" s="354">
        <v>2</v>
      </c>
      <c r="BR985" s="797">
        <v>2</v>
      </c>
      <c r="BS985" s="356">
        <v>2</v>
      </c>
      <c r="BT985" s="354">
        <v>2</v>
      </c>
      <c r="BU985" s="354">
        <v>2</v>
      </c>
      <c r="BV985" s="354">
        <v>2</v>
      </c>
      <c r="BW985" s="797">
        <v>2</v>
      </c>
      <c r="BX985" s="354">
        <v>2</v>
      </c>
      <c r="BY985" s="818">
        <v>2</v>
      </c>
      <c r="BZ985" s="797">
        <v>2</v>
      </c>
      <c r="CA985" s="360">
        <v>2</v>
      </c>
      <c r="CB985" s="354">
        <v>2</v>
      </c>
      <c r="CC985" s="354">
        <v>2</v>
      </c>
      <c r="CD985" s="766">
        <v>2</v>
      </c>
      <c r="CE985" s="354">
        <v>2</v>
      </c>
      <c r="CF985" s="354">
        <v>2</v>
      </c>
      <c r="CG985" s="354">
        <v>2</v>
      </c>
      <c r="CH985" s="354">
        <v>2</v>
      </c>
      <c r="CI985" s="354">
        <v>2</v>
      </c>
      <c r="CJ985" s="766">
        <v>2</v>
      </c>
      <c r="CK985" s="354">
        <v>2</v>
      </c>
      <c r="CL985" s="222">
        <f t="shared" si="438"/>
        <v>25</v>
      </c>
      <c r="CM985" s="237">
        <f t="shared" si="428"/>
        <v>0.96153846153846156</v>
      </c>
      <c r="CN985" s="222">
        <f t="shared" si="439"/>
        <v>0</v>
      </c>
      <c r="CO985" s="237">
        <f t="shared" si="429"/>
        <v>0</v>
      </c>
      <c r="CP985" s="222">
        <f t="shared" si="440"/>
        <v>0</v>
      </c>
      <c r="CQ985" s="237">
        <f t="shared" si="430"/>
        <v>0</v>
      </c>
      <c r="CR985" s="222">
        <f t="shared" si="441"/>
        <v>1</v>
      </c>
      <c r="CS985" s="237">
        <f t="shared" si="431"/>
        <v>3.8461538461538464E-2</v>
      </c>
      <c r="CT985" s="223">
        <f t="shared" si="432"/>
        <v>2</v>
      </c>
      <c r="CU985" s="223" t="str">
        <f t="shared" si="433"/>
        <v>Đạt mục tiêu</v>
      </c>
      <c r="CV985" s="5"/>
    </row>
    <row r="986" spans="1:100" s="1" customFormat="1" ht="50.5">
      <c r="A986" s="1036"/>
      <c r="B986" s="1044"/>
      <c r="C986" s="1033"/>
      <c r="D986" s="1024"/>
      <c r="E986" s="1033"/>
      <c r="F986" s="1057"/>
      <c r="G986" s="48" t="s">
        <v>1181</v>
      </c>
      <c r="H986" s="48"/>
      <c r="I986" s="442"/>
      <c r="J986" s="32" t="s">
        <v>827</v>
      </c>
      <c r="K986" s="464"/>
      <c r="L986" s="38" t="s">
        <v>32</v>
      </c>
      <c r="M986" s="212" t="s">
        <v>31</v>
      </c>
      <c r="N986" s="165" t="s">
        <v>8</v>
      </c>
      <c r="O986" s="221" t="s">
        <v>29</v>
      </c>
      <c r="P986" s="221" t="s">
        <v>24</v>
      </c>
      <c r="Q986" s="5"/>
      <c r="R986" s="5"/>
      <c r="S986" s="5" t="s">
        <v>24</v>
      </c>
      <c r="T986" s="5"/>
      <c r="U986" s="6"/>
      <c r="V986" s="5"/>
      <c r="W986" s="5"/>
      <c r="X986" s="5"/>
      <c r="Y986" s="5"/>
      <c r="Z986" s="5"/>
      <c r="AA986" s="5"/>
      <c r="AB986" s="80">
        <f t="shared" si="442"/>
        <v>1</v>
      </c>
      <c r="AC986" s="642"/>
      <c r="AD986" s="7"/>
      <c r="AE986" s="7"/>
      <c r="AF986" s="7"/>
      <c r="AG986" s="7"/>
      <c r="AH986" s="7"/>
      <c r="AI986" s="7"/>
      <c r="AJ986" s="7"/>
      <c r="AK986" s="7"/>
      <c r="AL986" s="7"/>
      <c r="AM986" s="7"/>
      <c r="AN986" s="7" t="s">
        <v>1183</v>
      </c>
      <c r="AO986" s="7"/>
      <c r="AP986" s="7"/>
      <c r="AQ986" s="7"/>
      <c r="AR986" s="7"/>
      <c r="AS986" s="7"/>
      <c r="AT986" s="7"/>
      <c r="AU986" s="7"/>
      <c r="AV986" s="55"/>
      <c r="AW986" s="7"/>
      <c r="AX986" s="7"/>
      <c r="AY986" s="7"/>
      <c r="AZ986" s="7"/>
      <c r="BA986" s="7"/>
      <c r="BB986" s="7"/>
      <c r="BC986" s="7"/>
      <c r="BD986" s="7"/>
      <c r="BE986" s="7"/>
      <c r="BF986" s="7"/>
      <c r="BG986" s="7"/>
      <c r="BH986" s="7"/>
      <c r="BI986" s="7"/>
      <c r="BJ986" s="7"/>
      <c r="BK986" s="7"/>
      <c r="BL986" s="781">
        <v>2</v>
      </c>
      <c r="BM986" s="221">
        <v>2</v>
      </c>
      <c r="BN986" s="221">
        <v>2</v>
      </c>
      <c r="BO986" s="221">
        <v>2</v>
      </c>
      <c r="BP986" s="221">
        <v>2</v>
      </c>
      <c r="BQ986" s="221">
        <v>2</v>
      </c>
      <c r="BR986" s="798">
        <v>2</v>
      </c>
      <c r="BS986" s="226">
        <v>2</v>
      </c>
      <c r="BT986" s="221">
        <v>2</v>
      </c>
      <c r="BU986" s="221">
        <v>2</v>
      </c>
      <c r="BV986" s="221">
        <v>2</v>
      </c>
      <c r="BW986" s="798">
        <v>2</v>
      </c>
      <c r="BX986" s="221">
        <v>2</v>
      </c>
      <c r="BY986" s="798">
        <v>2</v>
      </c>
      <c r="BZ986" s="798">
        <v>1</v>
      </c>
      <c r="CA986" s="221">
        <v>2</v>
      </c>
      <c r="CB986" s="221">
        <v>2</v>
      </c>
      <c r="CC986" s="221">
        <v>2</v>
      </c>
      <c r="CD986" s="337">
        <v>2</v>
      </c>
      <c r="CE986" s="221">
        <v>2</v>
      </c>
      <c r="CF986" s="221">
        <v>2</v>
      </c>
      <c r="CG986" s="221">
        <v>2</v>
      </c>
      <c r="CH986" s="221">
        <v>2</v>
      </c>
      <c r="CI986" s="221">
        <v>2</v>
      </c>
      <c r="CJ986" s="337">
        <v>2</v>
      </c>
      <c r="CK986" s="221">
        <v>2</v>
      </c>
      <c r="CL986" s="222">
        <f t="shared" si="438"/>
        <v>25</v>
      </c>
      <c r="CM986" s="237">
        <f t="shared" si="428"/>
        <v>0.96153846153846156</v>
      </c>
      <c r="CN986" s="222">
        <f t="shared" si="439"/>
        <v>1</v>
      </c>
      <c r="CO986" s="237">
        <f t="shared" si="429"/>
        <v>3.8461538461538464E-2</v>
      </c>
      <c r="CP986" s="222">
        <f t="shared" si="440"/>
        <v>0</v>
      </c>
      <c r="CQ986" s="237">
        <f t="shared" si="430"/>
        <v>0</v>
      </c>
      <c r="CR986" s="222">
        <f t="shared" si="441"/>
        <v>0</v>
      </c>
      <c r="CS986" s="237">
        <f t="shared" si="431"/>
        <v>0</v>
      </c>
      <c r="CT986" s="223">
        <f t="shared" si="432"/>
        <v>1.9615384615384615</v>
      </c>
      <c r="CU986" s="223" t="str">
        <f t="shared" si="433"/>
        <v>Đạt mục tiêu</v>
      </c>
      <c r="CV986" s="5"/>
    </row>
    <row r="987" spans="1:100" s="1" customFormat="1" ht="50.5">
      <c r="A987" s="1036">
        <v>255</v>
      </c>
      <c r="B987" s="1024" t="s">
        <v>2676</v>
      </c>
      <c r="C987" s="1033" t="s">
        <v>28</v>
      </c>
      <c r="D987" s="1024" t="s">
        <v>2677</v>
      </c>
      <c r="E987" s="1033" t="s">
        <v>26</v>
      </c>
      <c r="F987" s="1024" t="s">
        <v>43</v>
      </c>
      <c r="G987" s="52" t="s">
        <v>580</v>
      </c>
      <c r="H987" s="52"/>
      <c r="I987" s="595"/>
      <c r="J987" s="25"/>
      <c r="K987" s="517"/>
      <c r="L987" s="212" t="s">
        <v>32</v>
      </c>
      <c r="M987" s="212" t="s">
        <v>31</v>
      </c>
      <c r="N987" s="165" t="s">
        <v>8</v>
      </c>
      <c r="O987" s="221" t="s">
        <v>29</v>
      </c>
      <c r="P987" s="221" t="s">
        <v>24</v>
      </c>
      <c r="Q987" s="5"/>
      <c r="R987" s="5"/>
      <c r="S987" s="5"/>
      <c r="T987" s="5"/>
      <c r="U987" s="6"/>
      <c r="V987" s="5"/>
      <c r="W987" s="5"/>
      <c r="X987" s="5"/>
      <c r="Y987" s="5"/>
      <c r="Z987" s="5" t="s">
        <v>24</v>
      </c>
      <c r="AA987" s="5"/>
      <c r="AB987" s="80">
        <f t="shared" si="442"/>
        <v>1</v>
      </c>
      <c r="AC987" s="642"/>
      <c r="AD987" s="7"/>
      <c r="AE987" s="7"/>
      <c r="AF987" s="7"/>
      <c r="AG987" s="7"/>
      <c r="AH987" s="7"/>
      <c r="AI987" s="7"/>
      <c r="AJ987" s="7"/>
      <c r="AK987" s="7"/>
      <c r="AL987" s="7"/>
      <c r="AM987" s="7"/>
      <c r="AN987" s="7"/>
      <c r="AO987" s="7"/>
      <c r="AP987" s="7"/>
      <c r="AQ987" s="7"/>
      <c r="AR987" s="7"/>
      <c r="AS987" s="7"/>
      <c r="AT987" s="7"/>
      <c r="AU987" s="7"/>
      <c r="AV987" s="55"/>
      <c r="AW987" s="7"/>
      <c r="AX987" s="7"/>
      <c r="AY987" s="7"/>
      <c r="AZ987" s="7"/>
      <c r="BA987" s="7"/>
      <c r="BB987" s="7"/>
      <c r="BC987" s="7"/>
      <c r="BD987" s="7"/>
      <c r="BE987" s="7"/>
      <c r="BF987" s="7"/>
      <c r="BG987" s="7"/>
      <c r="BH987" s="7"/>
      <c r="BI987" s="7" t="s">
        <v>1317</v>
      </c>
      <c r="BJ987" s="7"/>
      <c r="BK987" s="7"/>
      <c r="BL987" s="781">
        <v>1</v>
      </c>
      <c r="BM987" s="221">
        <v>2</v>
      </c>
      <c r="BN987" s="221">
        <v>2</v>
      </c>
      <c r="BO987" s="221">
        <v>2</v>
      </c>
      <c r="BP987" s="221">
        <v>2</v>
      </c>
      <c r="BQ987" s="221">
        <v>1</v>
      </c>
      <c r="BR987" s="798">
        <v>2</v>
      </c>
      <c r="BS987" s="226">
        <v>2</v>
      </c>
      <c r="BT987" s="221">
        <v>2</v>
      </c>
      <c r="BU987" s="221">
        <v>2</v>
      </c>
      <c r="BV987" s="221">
        <v>2</v>
      </c>
      <c r="BW987" s="798">
        <v>2</v>
      </c>
      <c r="BX987" s="221">
        <v>2</v>
      </c>
      <c r="BY987" s="798">
        <v>2</v>
      </c>
      <c r="BZ987" s="798">
        <v>2</v>
      </c>
      <c r="CA987" s="221">
        <v>2</v>
      </c>
      <c r="CB987" s="221">
        <v>2</v>
      </c>
      <c r="CC987" s="221">
        <v>2</v>
      </c>
      <c r="CD987" s="337">
        <v>2</v>
      </c>
      <c r="CE987" s="221">
        <v>2</v>
      </c>
      <c r="CF987" s="221">
        <v>2</v>
      </c>
      <c r="CG987" s="221">
        <v>2</v>
      </c>
      <c r="CH987" s="221">
        <v>2</v>
      </c>
      <c r="CI987" s="221">
        <v>2</v>
      </c>
      <c r="CJ987" s="337">
        <v>2</v>
      </c>
      <c r="CK987" s="221">
        <v>2</v>
      </c>
      <c r="CL987" s="222">
        <f t="shared" si="438"/>
        <v>24</v>
      </c>
      <c r="CM987" s="237">
        <f t="shared" si="428"/>
        <v>0.92307692307692313</v>
      </c>
      <c r="CN987" s="222">
        <f t="shared" si="439"/>
        <v>2</v>
      </c>
      <c r="CO987" s="237">
        <f t="shared" si="429"/>
        <v>7.6923076923076927E-2</v>
      </c>
      <c r="CP987" s="222">
        <f t="shared" si="440"/>
        <v>0</v>
      </c>
      <c r="CQ987" s="237">
        <f t="shared" si="430"/>
        <v>0</v>
      </c>
      <c r="CR987" s="222">
        <f t="shared" si="441"/>
        <v>0</v>
      </c>
      <c r="CS987" s="237">
        <f t="shared" si="431"/>
        <v>0</v>
      </c>
      <c r="CT987" s="223">
        <f t="shared" si="432"/>
        <v>1.9230769230769231</v>
      </c>
      <c r="CU987" s="223" t="str">
        <f t="shared" si="433"/>
        <v>Đạt mục tiêu</v>
      </c>
      <c r="CV987" s="5"/>
    </row>
    <row r="988" spans="1:100" s="1" customFormat="1" ht="50.5">
      <c r="A988" s="1036"/>
      <c r="B988" s="1024"/>
      <c r="C988" s="1033"/>
      <c r="D988" s="1024"/>
      <c r="E988" s="1033"/>
      <c r="F988" s="1024"/>
      <c r="G988" s="157" t="s">
        <v>1559</v>
      </c>
      <c r="H988" s="48"/>
      <c r="I988" s="442"/>
      <c r="J988" s="93"/>
      <c r="K988" s="470"/>
      <c r="L988" s="5" t="s">
        <v>32</v>
      </c>
      <c r="M988" s="212" t="s">
        <v>31</v>
      </c>
      <c r="N988" s="165" t="s">
        <v>8</v>
      </c>
      <c r="O988" s="221" t="s">
        <v>29</v>
      </c>
      <c r="P988" s="221" t="s">
        <v>24</v>
      </c>
      <c r="Q988" s="5"/>
      <c r="R988" s="5"/>
      <c r="S988" s="5"/>
      <c r="T988" s="5"/>
      <c r="U988" s="6"/>
      <c r="V988" s="5"/>
      <c r="W988" s="5"/>
      <c r="X988" s="5"/>
      <c r="Y988" s="221" t="s">
        <v>24</v>
      </c>
      <c r="Z988" s="5"/>
      <c r="AA988" s="5"/>
      <c r="AB988" s="80">
        <f t="shared" si="442"/>
        <v>1</v>
      </c>
      <c r="AC988" s="642"/>
      <c r="AD988" s="7"/>
      <c r="AE988" s="7"/>
      <c r="AF988" s="7"/>
      <c r="AG988" s="7"/>
      <c r="AH988" s="7"/>
      <c r="AI988" s="7"/>
      <c r="AJ988" s="7"/>
      <c r="AK988" s="7"/>
      <c r="AL988" s="7"/>
      <c r="AM988" s="7"/>
      <c r="AN988" s="7"/>
      <c r="AO988" s="7"/>
      <c r="AP988" s="7"/>
      <c r="AQ988" s="7"/>
      <c r="AR988" s="7"/>
      <c r="AS988" s="7"/>
      <c r="AT988" s="7"/>
      <c r="AU988" s="7"/>
      <c r="AV988" s="55"/>
      <c r="AW988" s="7"/>
      <c r="AX988" s="7"/>
      <c r="AY988" s="7"/>
      <c r="AZ988" s="7"/>
      <c r="BA988" s="7"/>
      <c r="BB988" s="7"/>
      <c r="BC988" s="7"/>
      <c r="BD988" s="7"/>
      <c r="BE988" s="7"/>
      <c r="BF988" s="7"/>
      <c r="BG988" s="7" t="s">
        <v>1183</v>
      </c>
      <c r="BH988" s="7"/>
      <c r="BI988" s="7"/>
      <c r="BJ988" s="7"/>
      <c r="BK988" s="7"/>
      <c r="BL988" s="781">
        <v>2</v>
      </c>
      <c r="BM988" s="221">
        <v>2</v>
      </c>
      <c r="BN988" s="221">
        <v>2</v>
      </c>
      <c r="BO988" s="221">
        <v>2</v>
      </c>
      <c r="BP988" s="221">
        <v>2</v>
      </c>
      <c r="BQ988" s="221">
        <v>2</v>
      </c>
      <c r="BR988" s="798">
        <v>2</v>
      </c>
      <c r="BS988" s="226">
        <v>2</v>
      </c>
      <c r="BT988" s="221">
        <v>2</v>
      </c>
      <c r="BU988" s="221">
        <v>2</v>
      </c>
      <c r="BV988" s="221">
        <v>2</v>
      </c>
      <c r="BW988" s="798">
        <v>2</v>
      </c>
      <c r="BX988" s="221">
        <v>2</v>
      </c>
      <c r="BY988" s="798">
        <v>2</v>
      </c>
      <c r="BZ988" s="798">
        <v>2</v>
      </c>
      <c r="CA988" s="221">
        <v>2</v>
      </c>
      <c r="CB988" s="221">
        <v>1</v>
      </c>
      <c r="CC988" s="221">
        <v>2</v>
      </c>
      <c r="CD988" s="337">
        <v>2</v>
      </c>
      <c r="CE988" s="221">
        <v>2</v>
      </c>
      <c r="CF988" s="221">
        <v>2</v>
      </c>
      <c r="CG988" s="221">
        <v>2</v>
      </c>
      <c r="CH988" s="221">
        <v>2</v>
      </c>
      <c r="CI988" s="221">
        <v>2</v>
      </c>
      <c r="CJ988" s="337">
        <v>2</v>
      </c>
      <c r="CK988" s="221">
        <v>2</v>
      </c>
      <c r="CL988" s="222">
        <f t="shared" si="438"/>
        <v>25</v>
      </c>
      <c r="CM988" s="237">
        <f t="shared" si="428"/>
        <v>0.96153846153846156</v>
      </c>
      <c r="CN988" s="222">
        <f t="shared" si="439"/>
        <v>1</v>
      </c>
      <c r="CO988" s="237">
        <f t="shared" si="429"/>
        <v>3.8461538461538464E-2</v>
      </c>
      <c r="CP988" s="222">
        <f t="shared" si="440"/>
        <v>0</v>
      </c>
      <c r="CQ988" s="237">
        <f t="shared" si="430"/>
        <v>0</v>
      </c>
      <c r="CR988" s="222">
        <f t="shared" si="441"/>
        <v>0</v>
      </c>
      <c r="CS988" s="237">
        <f t="shared" si="431"/>
        <v>0</v>
      </c>
      <c r="CT988" s="223">
        <f t="shared" si="432"/>
        <v>1.9615384615384615</v>
      </c>
      <c r="CU988" s="223" t="str">
        <f t="shared" si="433"/>
        <v>Đạt mục tiêu</v>
      </c>
      <c r="CV988" s="5"/>
    </row>
    <row r="989" spans="1:100" s="1" customFormat="1" ht="84">
      <c r="A989" s="1036"/>
      <c r="B989" s="1024"/>
      <c r="C989" s="1033"/>
      <c r="D989" s="1024"/>
      <c r="E989" s="1033"/>
      <c r="F989" s="1024"/>
      <c r="G989" s="157" t="s">
        <v>2727</v>
      </c>
      <c r="H989" s="391"/>
      <c r="I989" s="442"/>
      <c r="J989" s="93"/>
      <c r="K989" s="463" t="s">
        <v>1762</v>
      </c>
      <c r="L989" s="5" t="s">
        <v>32</v>
      </c>
      <c r="M989" s="212" t="s">
        <v>31</v>
      </c>
      <c r="N989" s="165" t="s">
        <v>8</v>
      </c>
      <c r="O989" s="221" t="s">
        <v>29</v>
      </c>
      <c r="P989" s="221" t="s">
        <v>24</v>
      </c>
      <c r="Q989" s="5"/>
      <c r="R989" s="5"/>
      <c r="S989" s="5"/>
      <c r="T989" s="5"/>
      <c r="U989" s="6" t="s">
        <v>24</v>
      </c>
      <c r="V989" s="5"/>
      <c r="W989" s="5"/>
      <c r="X989" s="5"/>
      <c r="Y989" s="221"/>
      <c r="Z989" s="5"/>
      <c r="AA989" s="5"/>
      <c r="AB989" s="80">
        <f t="shared" si="442"/>
        <v>1</v>
      </c>
      <c r="AC989" s="642"/>
      <c r="AD989" s="7"/>
      <c r="AE989" s="7"/>
      <c r="AF989" s="7"/>
      <c r="AG989" s="7"/>
      <c r="AH989" s="7"/>
      <c r="AI989" s="7"/>
      <c r="AJ989" s="7"/>
      <c r="AK989" s="7"/>
      <c r="AL989" s="7"/>
      <c r="AM989" s="7"/>
      <c r="AN989" s="7"/>
      <c r="AO989" s="7"/>
      <c r="AP989" s="7"/>
      <c r="AQ989" s="7"/>
      <c r="AR989" s="7"/>
      <c r="AS989" s="7" t="s">
        <v>1317</v>
      </c>
      <c r="AT989" s="7"/>
      <c r="AU989" s="7"/>
      <c r="AV989" s="55"/>
      <c r="AW989" s="7"/>
      <c r="AX989" s="7"/>
      <c r="AY989" s="7"/>
      <c r="AZ989" s="7"/>
      <c r="BA989" s="7"/>
      <c r="BB989" s="7"/>
      <c r="BC989" s="7"/>
      <c r="BD989" s="7"/>
      <c r="BE989" s="7"/>
      <c r="BF989" s="7"/>
      <c r="BG989" s="7"/>
      <c r="BH989" s="7"/>
      <c r="BI989" s="7"/>
      <c r="BJ989" s="7"/>
      <c r="BK989" s="7"/>
      <c r="BL989" s="781">
        <v>2</v>
      </c>
      <c r="BM989" s="221">
        <v>2</v>
      </c>
      <c r="BN989" s="221">
        <v>2</v>
      </c>
      <c r="BO989" s="221">
        <v>2</v>
      </c>
      <c r="BP989" s="221">
        <v>2</v>
      </c>
      <c r="BQ989" s="221">
        <v>2</v>
      </c>
      <c r="BR989" s="798">
        <v>2</v>
      </c>
      <c r="BS989" s="226">
        <v>2</v>
      </c>
      <c r="BT989" s="221">
        <v>2</v>
      </c>
      <c r="BU989" s="221">
        <v>2</v>
      </c>
      <c r="BV989" s="221">
        <v>2</v>
      </c>
      <c r="BW989" s="798">
        <v>2</v>
      </c>
      <c r="BX989" s="221">
        <v>2</v>
      </c>
      <c r="BY989" s="798">
        <v>2</v>
      </c>
      <c r="BZ989" s="798">
        <v>2</v>
      </c>
      <c r="CA989" s="221">
        <v>2</v>
      </c>
      <c r="CB989" s="221">
        <v>2</v>
      </c>
      <c r="CC989" s="221">
        <v>2</v>
      </c>
      <c r="CD989" s="337">
        <v>2</v>
      </c>
      <c r="CE989" s="221">
        <v>2</v>
      </c>
      <c r="CF989" s="221">
        <v>2</v>
      </c>
      <c r="CG989" s="221">
        <v>2</v>
      </c>
      <c r="CH989" s="221">
        <v>2</v>
      </c>
      <c r="CI989" s="221">
        <v>2</v>
      </c>
      <c r="CJ989" s="337">
        <v>2</v>
      </c>
      <c r="CK989" s="221">
        <v>2</v>
      </c>
      <c r="CL989" s="222">
        <f t="shared" si="438"/>
        <v>26</v>
      </c>
      <c r="CM989" s="237">
        <f t="shared" si="428"/>
        <v>1</v>
      </c>
      <c r="CN989" s="222">
        <f t="shared" si="439"/>
        <v>0</v>
      </c>
      <c r="CO989" s="237">
        <f t="shared" si="429"/>
        <v>0</v>
      </c>
      <c r="CP989" s="222">
        <f t="shared" si="440"/>
        <v>0</v>
      </c>
      <c r="CQ989" s="237">
        <f t="shared" si="430"/>
        <v>0</v>
      </c>
      <c r="CR989" s="222">
        <f t="shared" si="441"/>
        <v>0</v>
      </c>
      <c r="CS989" s="237">
        <f t="shared" si="431"/>
        <v>0</v>
      </c>
      <c r="CT989" s="223">
        <f t="shared" si="432"/>
        <v>2</v>
      </c>
      <c r="CU989" s="223" t="str">
        <f t="shared" si="433"/>
        <v>Đạt mục tiêu</v>
      </c>
      <c r="CV989" s="5"/>
    </row>
    <row r="990" spans="1:100" ht="50.5">
      <c r="A990" s="1036"/>
      <c r="B990" s="1024"/>
      <c r="C990" s="1033"/>
      <c r="D990" s="1024"/>
      <c r="E990" s="1033"/>
      <c r="F990" s="1024"/>
      <c r="G990" s="48" t="s">
        <v>1614</v>
      </c>
      <c r="H990" s="48"/>
      <c r="I990" s="613"/>
      <c r="J990" s="93"/>
      <c r="K990" s="470"/>
      <c r="L990" s="212" t="s">
        <v>32</v>
      </c>
      <c r="M990" s="212" t="s">
        <v>31</v>
      </c>
      <c r="N990" s="165" t="s">
        <v>8</v>
      </c>
      <c r="O990" s="221" t="s">
        <v>29</v>
      </c>
      <c r="P990" s="221" t="s">
        <v>24</v>
      </c>
      <c r="Q990" s="221"/>
      <c r="R990" s="221" t="s">
        <v>24</v>
      </c>
      <c r="S990" s="221"/>
      <c r="T990" s="221"/>
      <c r="U990" s="226"/>
      <c r="V990" s="221"/>
      <c r="W990" s="5"/>
      <c r="X990" s="221"/>
      <c r="Y990" s="221"/>
      <c r="Z990" s="221"/>
      <c r="AA990" s="221"/>
      <c r="AB990" s="80">
        <f t="shared" si="442"/>
        <v>1</v>
      </c>
      <c r="AC990" s="642"/>
      <c r="AD990" s="55"/>
      <c r="AE990" s="55"/>
      <c r="AF990" s="55"/>
      <c r="AG990" s="55"/>
      <c r="AH990" s="55"/>
      <c r="AI990" s="55"/>
      <c r="AJ990" s="55" t="s">
        <v>1183</v>
      </c>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780">
        <v>2</v>
      </c>
      <c r="BM990" s="354">
        <v>1</v>
      </c>
      <c r="BN990" s="354">
        <v>2</v>
      </c>
      <c r="BO990" s="354">
        <v>2</v>
      </c>
      <c r="BP990" s="354">
        <v>2</v>
      </c>
      <c r="BQ990" s="354">
        <v>2</v>
      </c>
      <c r="BR990" s="797">
        <v>2</v>
      </c>
      <c r="BS990" s="356">
        <v>2</v>
      </c>
      <c r="BT990" s="354">
        <v>2</v>
      </c>
      <c r="BU990" s="354">
        <v>1</v>
      </c>
      <c r="BV990" s="354">
        <v>2</v>
      </c>
      <c r="BW990" s="797">
        <v>2</v>
      </c>
      <c r="BX990" s="354">
        <v>2</v>
      </c>
      <c r="BY990" s="797">
        <v>2</v>
      </c>
      <c r="BZ990" s="797">
        <v>2</v>
      </c>
      <c r="CA990" s="354">
        <v>2</v>
      </c>
      <c r="CB990" s="354">
        <v>2</v>
      </c>
      <c r="CC990" s="354">
        <v>2</v>
      </c>
      <c r="CD990" s="766">
        <v>2</v>
      </c>
      <c r="CE990" s="354">
        <v>1</v>
      </c>
      <c r="CF990" s="354">
        <v>2</v>
      </c>
      <c r="CG990" s="354">
        <v>2</v>
      </c>
      <c r="CH990" s="354">
        <v>2</v>
      </c>
      <c r="CI990" s="354">
        <v>2</v>
      </c>
      <c r="CJ990" s="766">
        <v>2</v>
      </c>
      <c r="CK990" s="354">
        <v>2</v>
      </c>
      <c r="CL990" s="222">
        <f t="shared" si="438"/>
        <v>23</v>
      </c>
      <c r="CM990" s="237">
        <f t="shared" si="428"/>
        <v>0.88461538461538458</v>
      </c>
      <c r="CN990" s="222">
        <f t="shared" si="439"/>
        <v>3</v>
      </c>
      <c r="CO990" s="237">
        <f t="shared" si="429"/>
        <v>0.11538461538461539</v>
      </c>
      <c r="CP990" s="222">
        <f t="shared" si="440"/>
        <v>0</v>
      </c>
      <c r="CQ990" s="237">
        <f t="shared" si="430"/>
        <v>0</v>
      </c>
      <c r="CR990" s="222">
        <f t="shared" si="441"/>
        <v>0</v>
      </c>
      <c r="CS990" s="237">
        <f t="shared" si="431"/>
        <v>0</v>
      </c>
      <c r="CT990" s="223">
        <f t="shared" si="432"/>
        <v>1.8846153846153846</v>
      </c>
      <c r="CU990" s="223" t="str">
        <f t="shared" si="433"/>
        <v>Đạt mục tiêu</v>
      </c>
      <c r="CV990" s="221"/>
    </row>
    <row r="991" spans="1:100" s="1" customFormat="1" ht="50.5">
      <c r="A991" s="1036"/>
      <c r="B991" s="1024"/>
      <c r="C991" s="1033"/>
      <c r="D991" s="1024"/>
      <c r="E991" s="1033"/>
      <c r="F991" s="1024"/>
      <c r="G991" s="157" t="s">
        <v>1284</v>
      </c>
      <c r="H991" s="48"/>
      <c r="I991" s="613"/>
      <c r="J991" s="93"/>
      <c r="K991" s="470"/>
      <c r="L991" s="5" t="s">
        <v>32</v>
      </c>
      <c r="M991" s="212" t="s">
        <v>31</v>
      </c>
      <c r="N991" s="165" t="s">
        <v>8</v>
      </c>
      <c r="O991" s="221" t="s">
        <v>29</v>
      </c>
      <c r="P991" s="221" t="s">
        <v>24</v>
      </c>
      <c r="Q991" s="5"/>
      <c r="R991" s="5"/>
      <c r="S991" s="5"/>
      <c r="T991" s="5"/>
      <c r="U991" s="6"/>
      <c r="V991" s="5"/>
      <c r="W991" s="5"/>
      <c r="X991" s="5" t="s">
        <v>24</v>
      </c>
      <c r="Y991" s="221"/>
      <c r="Z991" s="5"/>
      <c r="AA991" s="5"/>
      <c r="AB991" s="80">
        <f t="shared" si="442"/>
        <v>1</v>
      </c>
      <c r="AC991" s="642"/>
      <c r="AD991" s="7"/>
      <c r="AE991" s="7"/>
      <c r="AF991" s="7"/>
      <c r="AG991" s="7"/>
      <c r="AH991" s="7"/>
      <c r="AI991" s="7"/>
      <c r="AJ991" s="7"/>
      <c r="AK991" s="7"/>
      <c r="AL991" s="7"/>
      <c r="AM991" s="7"/>
      <c r="AN991" s="7"/>
      <c r="AO991" s="7"/>
      <c r="AP991" s="7"/>
      <c r="AQ991" s="7"/>
      <c r="AR991" s="7"/>
      <c r="AS991" s="7"/>
      <c r="AT991" s="7"/>
      <c r="AU991" s="7"/>
      <c r="AV991" s="55"/>
      <c r="AW991" s="7"/>
      <c r="AX991" s="7"/>
      <c r="AY991" s="7"/>
      <c r="AZ991" s="7"/>
      <c r="BA991" s="7"/>
      <c r="BB991" s="7"/>
      <c r="BC991" s="7" t="s">
        <v>1183</v>
      </c>
      <c r="BD991" s="7"/>
      <c r="BE991" s="7"/>
      <c r="BF991" s="7"/>
      <c r="BG991" s="7"/>
      <c r="BH991" s="7"/>
      <c r="BI991" s="7"/>
      <c r="BJ991" s="7"/>
      <c r="BK991" s="7"/>
      <c r="BL991" s="781">
        <v>1</v>
      </c>
      <c r="BM991" s="221">
        <v>2</v>
      </c>
      <c r="BN991" s="221">
        <v>2</v>
      </c>
      <c r="BO991" s="221">
        <v>2</v>
      </c>
      <c r="BP991" s="221">
        <v>2</v>
      </c>
      <c r="BQ991" s="221">
        <v>2</v>
      </c>
      <c r="BR991" s="798">
        <v>2</v>
      </c>
      <c r="BS991" s="226">
        <v>2</v>
      </c>
      <c r="BT991" s="221">
        <v>2</v>
      </c>
      <c r="BU991" s="221">
        <v>2</v>
      </c>
      <c r="BV991" s="221">
        <v>2</v>
      </c>
      <c r="BW991" s="798">
        <v>2</v>
      </c>
      <c r="BX991" s="221">
        <v>2</v>
      </c>
      <c r="BY991" s="798">
        <v>2</v>
      </c>
      <c r="BZ991" s="798">
        <v>1</v>
      </c>
      <c r="CA991" s="221">
        <v>2</v>
      </c>
      <c r="CB991" s="221">
        <v>2</v>
      </c>
      <c r="CC991" s="221">
        <v>2</v>
      </c>
      <c r="CD991" s="337">
        <v>2</v>
      </c>
      <c r="CE991" s="221">
        <v>2</v>
      </c>
      <c r="CF991" s="221">
        <v>2</v>
      </c>
      <c r="CG991" s="221">
        <v>2</v>
      </c>
      <c r="CH991" s="221">
        <v>2</v>
      </c>
      <c r="CI991" s="221">
        <v>2</v>
      </c>
      <c r="CJ991" s="337">
        <v>2</v>
      </c>
      <c r="CK991" s="221">
        <v>2</v>
      </c>
      <c r="CL991" s="222">
        <f t="shared" si="438"/>
        <v>24</v>
      </c>
      <c r="CM991" s="237">
        <f t="shared" si="428"/>
        <v>0.92307692307692313</v>
      </c>
      <c r="CN991" s="222">
        <f t="shared" si="439"/>
        <v>2</v>
      </c>
      <c r="CO991" s="237">
        <f t="shared" si="429"/>
        <v>7.6923076923076927E-2</v>
      </c>
      <c r="CP991" s="222">
        <f t="shared" si="440"/>
        <v>0</v>
      </c>
      <c r="CQ991" s="237">
        <f t="shared" si="430"/>
        <v>0</v>
      </c>
      <c r="CR991" s="222">
        <f t="shared" si="441"/>
        <v>0</v>
      </c>
      <c r="CS991" s="237">
        <f t="shared" si="431"/>
        <v>0</v>
      </c>
      <c r="CT991" s="223">
        <f t="shared" si="432"/>
        <v>1.9230769230769231</v>
      </c>
      <c r="CU991" s="223" t="str">
        <f t="shared" si="433"/>
        <v>Đạt mục tiêu</v>
      </c>
      <c r="CV991" s="5"/>
    </row>
    <row r="992" spans="1:100" s="1" customFormat="1" ht="72">
      <c r="A992" s="1036"/>
      <c r="B992" s="1024"/>
      <c r="C992" s="1033"/>
      <c r="D992" s="1024"/>
      <c r="E992" s="1033"/>
      <c r="F992" s="1024"/>
      <c r="G992" s="157" t="s">
        <v>2792</v>
      </c>
      <c r="H992" s="391"/>
      <c r="I992" s="442"/>
      <c r="J992" s="93"/>
      <c r="K992" s="463" t="s">
        <v>1707</v>
      </c>
      <c r="L992" s="5" t="s">
        <v>32</v>
      </c>
      <c r="M992" s="212" t="s">
        <v>31</v>
      </c>
      <c r="N992" s="165" t="s">
        <v>8</v>
      </c>
      <c r="O992" s="221" t="s">
        <v>29</v>
      </c>
      <c r="P992" s="221" t="s">
        <v>24</v>
      </c>
      <c r="Q992" s="5"/>
      <c r="R992" s="5"/>
      <c r="S992" s="5"/>
      <c r="T992" s="5"/>
      <c r="U992" s="6"/>
      <c r="V992" s="5"/>
      <c r="W992" s="5"/>
      <c r="X992" s="5" t="s">
        <v>24</v>
      </c>
      <c r="Y992" s="221"/>
      <c r="Z992" s="5"/>
      <c r="AA992" s="5"/>
      <c r="AB992" s="80">
        <f t="shared" si="442"/>
        <v>1</v>
      </c>
      <c r="AC992" s="642"/>
      <c r="AD992" s="7"/>
      <c r="AE992" s="7"/>
      <c r="AF992" s="7"/>
      <c r="AG992" s="7"/>
      <c r="AH992" s="7"/>
      <c r="AI992" s="7"/>
      <c r="AJ992" s="7"/>
      <c r="AK992" s="7"/>
      <c r="AL992" s="7"/>
      <c r="AM992" s="7"/>
      <c r="AN992" s="7"/>
      <c r="AO992" s="7"/>
      <c r="AP992" s="7"/>
      <c r="AQ992" s="7"/>
      <c r="AR992" s="7"/>
      <c r="AS992" s="7"/>
      <c r="AT992" s="7"/>
      <c r="AU992" s="7"/>
      <c r="AV992" s="55"/>
      <c r="AW992" s="7"/>
      <c r="AX992" s="7"/>
      <c r="AY992" s="7"/>
      <c r="AZ992" s="7"/>
      <c r="BA992" s="7" t="s">
        <v>1317</v>
      </c>
      <c r="BB992" s="7"/>
      <c r="BC992" s="7" t="s">
        <v>1317</v>
      </c>
      <c r="BD992" s="7"/>
      <c r="BE992" s="7"/>
      <c r="BF992" s="7"/>
      <c r="BG992" s="7"/>
      <c r="BH992" s="7"/>
      <c r="BI992" s="7"/>
      <c r="BJ992" s="7"/>
      <c r="BK992" s="7"/>
      <c r="BL992" s="781">
        <v>2</v>
      </c>
      <c r="BM992" s="221">
        <v>2</v>
      </c>
      <c r="BN992" s="221">
        <v>2</v>
      </c>
      <c r="BO992" s="221">
        <v>2</v>
      </c>
      <c r="BP992" s="221">
        <v>2</v>
      </c>
      <c r="BQ992" s="221">
        <v>2</v>
      </c>
      <c r="BR992" s="798">
        <v>2</v>
      </c>
      <c r="BS992" s="226">
        <v>2</v>
      </c>
      <c r="BT992" s="221">
        <v>2</v>
      </c>
      <c r="BU992" s="221">
        <v>2</v>
      </c>
      <c r="BV992" s="221">
        <v>2</v>
      </c>
      <c r="BW992" s="798">
        <v>2</v>
      </c>
      <c r="BX992" s="221">
        <v>2</v>
      </c>
      <c r="BY992" s="798">
        <v>2</v>
      </c>
      <c r="BZ992" s="798">
        <v>2</v>
      </c>
      <c r="CA992" s="221">
        <v>2</v>
      </c>
      <c r="CB992" s="221">
        <v>2</v>
      </c>
      <c r="CC992" s="221">
        <v>2</v>
      </c>
      <c r="CD992" s="337">
        <v>2</v>
      </c>
      <c r="CE992" s="221">
        <v>2</v>
      </c>
      <c r="CF992" s="221">
        <v>2</v>
      </c>
      <c r="CG992" s="221">
        <v>2</v>
      </c>
      <c r="CH992" s="221">
        <v>2</v>
      </c>
      <c r="CI992" s="221">
        <v>2</v>
      </c>
      <c r="CJ992" s="337">
        <v>2</v>
      </c>
      <c r="CK992" s="221">
        <v>2</v>
      </c>
      <c r="CL992" s="222">
        <f t="shared" si="438"/>
        <v>26</v>
      </c>
      <c r="CM992" s="237">
        <f t="shared" si="428"/>
        <v>1</v>
      </c>
      <c r="CN992" s="222">
        <f t="shared" si="439"/>
        <v>0</v>
      </c>
      <c r="CO992" s="237">
        <f t="shared" si="429"/>
        <v>0</v>
      </c>
      <c r="CP992" s="222">
        <f t="shared" si="440"/>
        <v>0</v>
      </c>
      <c r="CQ992" s="237">
        <f t="shared" si="430"/>
        <v>0</v>
      </c>
      <c r="CR992" s="222">
        <f t="shared" si="441"/>
        <v>0</v>
      </c>
      <c r="CS992" s="237">
        <f t="shared" si="431"/>
        <v>0</v>
      </c>
      <c r="CT992" s="223">
        <f t="shared" si="432"/>
        <v>2</v>
      </c>
      <c r="CU992" s="223" t="str">
        <f t="shared" si="433"/>
        <v>Đạt mục tiêu</v>
      </c>
      <c r="CV992" s="5"/>
    </row>
    <row r="993" spans="1:100" s="1" customFormat="1" ht="50.5">
      <c r="A993" s="1036"/>
      <c r="B993" s="1024"/>
      <c r="C993" s="1033"/>
      <c r="D993" s="1024"/>
      <c r="E993" s="1033"/>
      <c r="F993" s="1024"/>
      <c r="G993" s="531" t="s">
        <v>1282</v>
      </c>
      <c r="H993" s="391"/>
      <c r="I993" s="442"/>
      <c r="J993" s="93"/>
      <c r="K993" s="470"/>
      <c r="L993" s="38" t="s">
        <v>32</v>
      </c>
      <c r="M993" s="212" t="s">
        <v>31</v>
      </c>
      <c r="N993" s="165" t="s">
        <v>8</v>
      </c>
      <c r="O993" s="221" t="s">
        <v>29</v>
      </c>
      <c r="P993" s="221" t="s">
        <v>24</v>
      </c>
      <c r="Q993" s="5"/>
      <c r="R993" s="5"/>
      <c r="S993" s="5" t="s">
        <v>24</v>
      </c>
      <c r="T993" s="5"/>
      <c r="U993" s="6"/>
      <c r="V993" s="5"/>
      <c r="W993" s="5"/>
      <c r="X993" s="5"/>
      <c r="Y993" s="221"/>
      <c r="Z993" s="5"/>
      <c r="AA993" s="5"/>
      <c r="AB993" s="80">
        <f t="shared" si="442"/>
        <v>1</v>
      </c>
      <c r="AC993" s="642"/>
      <c r="AD993" s="7"/>
      <c r="AE993" s="7"/>
      <c r="AF993" s="7"/>
      <c r="AG993" s="7"/>
      <c r="AH993" s="7"/>
      <c r="AI993" s="7"/>
      <c r="AJ993" s="7"/>
      <c r="AK993" s="7" t="s">
        <v>1317</v>
      </c>
      <c r="AL993" s="7" t="s">
        <v>1317</v>
      </c>
      <c r="AM993" s="7" t="s">
        <v>1317</v>
      </c>
      <c r="AN993" s="7" t="s">
        <v>1317</v>
      </c>
      <c r="AO993" s="7"/>
      <c r="AP993" s="7"/>
      <c r="AQ993" s="7"/>
      <c r="AR993" s="7"/>
      <c r="AS993" s="7"/>
      <c r="AT993" s="7"/>
      <c r="AU993" s="7"/>
      <c r="AV993" s="55"/>
      <c r="AW993" s="7"/>
      <c r="AX993" s="7"/>
      <c r="AY993" s="7"/>
      <c r="AZ993" s="7"/>
      <c r="BA993" s="7"/>
      <c r="BB993" s="7"/>
      <c r="BC993" s="7"/>
      <c r="BD993" s="7"/>
      <c r="BE993" s="7"/>
      <c r="BF993" s="7"/>
      <c r="BG993" s="7"/>
      <c r="BH993" s="7"/>
      <c r="BI993" s="7"/>
      <c r="BJ993" s="7"/>
      <c r="BK993" s="7"/>
      <c r="BL993" s="781">
        <v>2</v>
      </c>
      <c r="BM993" s="221">
        <v>1</v>
      </c>
      <c r="BN993" s="221">
        <v>2</v>
      </c>
      <c r="BO993" s="221">
        <v>1</v>
      </c>
      <c r="BP993" s="221">
        <v>2</v>
      </c>
      <c r="BQ993" s="221">
        <v>2</v>
      </c>
      <c r="BR993" s="798">
        <v>2</v>
      </c>
      <c r="BS993" s="226">
        <v>2</v>
      </c>
      <c r="BT993" s="221">
        <v>2</v>
      </c>
      <c r="BU993" s="221">
        <v>2</v>
      </c>
      <c r="BV993" s="221">
        <v>2</v>
      </c>
      <c r="BW993" s="798">
        <v>1</v>
      </c>
      <c r="BX993" s="221">
        <v>2</v>
      </c>
      <c r="BY993" s="798">
        <v>1</v>
      </c>
      <c r="BZ993" s="798">
        <v>2</v>
      </c>
      <c r="CA993" s="221">
        <v>2</v>
      </c>
      <c r="CB993" s="221">
        <v>2</v>
      </c>
      <c r="CC993" s="221">
        <v>2</v>
      </c>
      <c r="CD993" s="337">
        <v>2</v>
      </c>
      <c r="CE993" s="221">
        <v>2</v>
      </c>
      <c r="CF993" s="221">
        <v>2</v>
      </c>
      <c r="CG993" s="221">
        <v>2</v>
      </c>
      <c r="CH993" s="221">
        <v>2</v>
      </c>
      <c r="CI993" s="221">
        <v>2</v>
      </c>
      <c r="CJ993" s="337">
        <v>2</v>
      </c>
      <c r="CK993" s="221">
        <v>2</v>
      </c>
      <c r="CL993" s="222">
        <f t="shared" si="438"/>
        <v>22</v>
      </c>
      <c r="CM993" s="237">
        <f t="shared" si="428"/>
        <v>0.84615384615384615</v>
      </c>
      <c r="CN993" s="222">
        <f t="shared" si="439"/>
        <v>4</v>
      </c>
      <c r="CO993" s="237">
        <f t="shared" si="429"/>
        <v>0.15384615384615385</v>
      </c>
      <c r="CP993" s="222">
        <f t="shared" si="440"/>
        <v>0</v>
      </c>
      <c r="CQ993" s="237">
        <f t="shared" si="430"/>
        <v>0</v>
      </c>
      <c r="CR993" s="222">
        <f t="shared" si="441"/>
        <v>0</v>
      </c>
      <c r="CS993" s="237">
        <f t="shared" si="431"/>
        <v>0</v>
      </c>
      <c r="CT993" s="223">
        <f t="shared" si="432"/>
        <v>1.8461538461538463</v>
      </c>
      <c r="CU993" s="223" t="str">
        <f t="shared" si="433"/>
        <v>Đạt mục tiêu</v>
      </c>
      <c r="CV993" s="5"/>
    </row>
    <row r="994" spans="1:100" ht="50.5">
      <c r="A994" s="1036"/>
      <c r="B994" s="1024"/>
      <c r="C994" s="1033"/>
      <c r="D994" s="1024"/>
      <c r="E994" s="1033"/>
      <c r="F994" s="1024"/>
      <c r="G994" s="391" t="s">
        <v>2709</v>
      </c>
      <c r="H994" s="391"/>
      <c r="I994" s="613"/>
      <c r="J994" s="93"/>
      <c r="K994" s="470"/>
      <c r="L994" s="5" t="s">
        <v>32</v>
      </c>
      <c r="M994" s="212" t="s">
        <v>31</v>
      </c>
      <c r="N994" s="165" t="s">
        <v>8</v>
      </c>
      <c r="O994" s="221" t="s">
        <v>29</v>
      </c>
      <c r="P994" s="221" t="s">
        <v>24</v>
      </c>
      <c r="Q994" s="5"/>
      <c r="R994" s="5"/>
      <c r="S994" s="5"/>
      <c r="T994" s="5" t="s">
        <v>24</v>
      </c>
      <c r="U994" s="6"/>
      <c r="V994" s="5"/>
      <c r="W994" s="5"/>
      <c r="X994" s="5"/>
      <c r="Y994" s="221"/>
      <c r="Z994" s="5"/>
      <c r="AA994" s="5"/>
      <c r="AB994" s="80">
        <f t="shared" si="442"/>
        <v>1</v>
      </c>
      <c r="AC994" s="642"/>
      <c r="AD994" s="7"/>
      <c r="AE994" s="7"/>
      <c r="AF994" s="7"/>
      <c r="AG994" s="7"/>
      <c r="AH994" s="7"/>
      <c r="AI994" s="7"/>
      <c r="AJ994" s="7"/>
      <c r="AK994" s="7"/>
      <c r="AL994" s="7"/>
      <c r="AM994" s="7"/>
      <c r="AN994" s="7"/>
      <c r="AO994" s="7"/>
      <c r="AP994" s="55"/>
      <c r="AQ994" s="55"/>
      <c r="AR994" s="55" t="s">
        <v>1318</v>
      </c>
      <c r="AS994" s="7"/>
      <c r="AT994" s="7"/>
      <c r="AU994" s="7"/>
      <c r="AV994" s="55"/>
      <c r="AW994" s="7"/>
      <c r="AX994" s="7"/>
      <c r="AY994" s="7"/>
      <c r="AZ994" s="7"/>
      <c r="BA994" s="7"/>
      <c r="BB994" s="7"/>
      <c r="BC994" s="7"/>
      <c r="BD994" s="7"/>
      <c r="BE994" s="55"/>
      <c r="BF994" s="55"/>
      <c r="BG994" s="55"/>
      <c r="BH994" s="7"/>
      <c r="BI994" s="7"/>
      <c r="BJ994" s="7"/>
      <c r="BK994" s="7"/>
      <c r="BL994" s="780">
        <v>1</v>
      </c>
      <c r="BM994" s="354">
        <v>2</v>
      </c>
      <c r="BN994" s="354">
        <v>2</v>
      </c>
      <c r="BO994" s="354">
        <v>2</v>
      </c>
      <c r="BP994" s="354">
        <v>1</v>
      </c>
      <c r="BQ994" s="354">
        <v>2</v>
      </c>
      <c r="BR994" s="797">
        <v>2</v>
      </c>
      <c r="BS994" s="356">
        <v>2</v>
      </c>
      <c r="BT994" s="354">
        <v>2</v>
      </c>
      <c r="BU994" s="354">
        <v>2</v>
      </c>
      <c r="BV994" s="354">
        <v>2</v>
      </c>
      <c r="BW994" s="797">
        <v>2</v>
      </c>
      <c r="BX994" s="354">
        <v>2</v>
      </c>
      <c r="BY994" s="818">
        <v>2</v>
      </c>
      <c r="BZ994" s="797">
        <v>2</v>
      </c>
      <c r="CA994" s="360">
        <v>2</v>
      </c>
      <c r="CB994" s="354">
        <v>2</v>
      </c>
      <c r="CC994" s="354">
        <v>1</v>
      </c>
      <c r="CD994" s="766">
        <v>2</v>
      </c>
      <c r="CE994" s="354">
        <v>2</v>
      </c>
      <c r="CF994" s="354">
        <v>2</v>
      </c>
      <c r="CG994" s="354">
        <v>2</v>
      </c>
      <c r="CH994" s="354">
        <v>2</v>
      </c>
      <c r="CI994" s="354">
        <v>2</v>
      </c>
      <c r="CJ994" s="766">
        <v>2</v>
      </c>
      <c r="CK994" s="354">
        <v>2</v>
      </c>
      <c r="CL994" s="222">
        <f t="shared" si="438"/>
        <v>23</v>
      </c>
      <c r="CM994" s="237">
        <f t="shared" si="428"/>
        <v>0.88461538461538458</v>
      </c>
      <c r="CN994" s="222">
        <f t="shared" si="439"/>
        <v>3</v>
      </c>
      <c r="CO994" s="237">
        <f t="shared" si="429"/>
        <v>0.11538461538461539</v>
      </c>
      <c r="CP994" s="222">
        <f t="shared" si="440"/>
        <v>0</v>
      </c>
      <c r="CQ994" s="237">
        <f t="shared" si="430"/>
        <v>0</v>
      </c>
      <c r="CR994" s="222">
        <f t="shared" si="441"/>
        <v>0</v>
      </c>
      <c r="CS994" s="237">
        <f t="shared" si="431"/>
        <v>0</v>
      </c>
      <c r="CT994" s="223">
        <f t="shared" si="432"/>
        <v>1.8846153846153846</v>
      </c>
      <c r="CU994" s="223" t="str">
        <f t="shared" si="433"/>
        <v>Đạt mục tiêu</v>
      </c>
      <c r="CV994" s="221"/>
    </row>
    <row r="995" spans="1:100" s="1" customFormat="1" ht="84">
      <c r="A995" s="1036">
        <v>256</v>
      </c>
      <c r="B995" s="1044" t="s">
        <v>1035</v>
      </c>
      <c r="C995" s="1055" t="s">
        <v>41</v>
      </c>
      <c r="D995" s="1056" t="s">
        <v>42</v>
      </c>
      <c r="E995" s="1055" t="s">
        <v>41</v>
      </c>
      <c r="F995" s="1044" t="s">
        <v>42</v>
      </c>
      <c r="G995" s="48" t="s">
        <v>1705</v>
      </c>
      <c r="H995" s="48"/>
      <c r="I995" s="613"/>
      <c r="J995" s="89"/>
      <c r="K995" s="463" t="s">
        <v>1706</v>
      </c>
      <c r="L995" s="5" t="s">
        <v>32</v>
      </c>
      <c r="M995" s="212" t="s">
        <v>31</v>
      </c>
      <c r="N995" s="165" t="s">
        <v>8</v>
      </c>
      <c r="O995" s="221" t="s">
        <v>29</v>
      </c>
      <c r="P995" s="221" t="s">
        <v>24</v>
      </c>
      <c r="Q995" s="5"/>
      <c r="R995" s="5"/>
      <c r="S995" s="5"/>
      <c r="T995" s="5"/>
      <c r="U995" s="195" t="s">
        <v>24</v>
      </c>
      <c r="V995" s="5"/>
      <c r="W995" s="5"/>
      <c r="X995" s="5"/>
      <c r="Y995" s="5"/>
      <c r="Z995" s="5"/>
      <c r="AA995" s="5"/>
      <c r="AB995" s="80">
        <f t="shared" si="442"/>
        <v>1</v>
      </c>
      <c r="AC995" s="642"/>
      <c r="AD995" s="7"/>
      <c r="AE995" s="7"/>
      <c r="AF995" s="7"/>
      <c r="AG995" s="7"/>
      <c r="AH995" s="7"/>
      <c r="AI995" s="7"/>
      <c r="AJ995" s="7"/>
      <c r="AK995" s="7"/>
      <c r="AL995" s="7"/>
      <c r="AM995" s="7"/>
      <c r="AN995" s="7"/>
      <c r="AO995" s="7"/>
      <c r="AP995" s="7"/>
      <c r="AQ995" s="7"/>
      <c r="AR995" s="7"/>
      <c r="AS995" s="7"/>
      <c r="AT995" s="7" t="s">
        <v>1317</v>
      </c>
      <c r="AU995" s="7"/>
      <c r="AV995" s="55"/>
      <c r="AW995" s="7"/>
      <c r="AX995" s="7"/>
      <c r="AY995" s="7"/>
      <c r="AZ995" s="7"/>
      <c r="BA995" s="7"/>
      <c r="BB995" s="7"/>
      <c r="BC995" s="7"/>
      <c r="BD995" s="7"/>
      <c r="BE995" s="7"/>
      <c r="BF995" s="7"/>
      <c r="BG995" s="7"/>
      <c r="BH995" s="7"/>
      <c r="BI995" s="7"/>
      <c r="BJ995" s="7"/>
      <c r="BK995" s="7"/>
      <c r="BL995" s="781">
        <v>2</v>
      </c>
      <c r="BM995" s="221">
        <v>2</v>
      </c>
      <c r="BN995" s="221">
        <v>2</v>
      </c>
      <c r="BO995" s="221">
        <v>2</v>
      </c>
      <c r="BP995" s="221">
        <v>2</v>
      </c>
      <c r="BQ995" s="221">
        <v>2</v>
      </c>
      <c r="BR995" s="798">
        <v>2</v>
      </c>
      <c r="BS995" s="226">
        <v>2</v>
      </c>
      <c r="BT995" s="221">
        <v>2</v>
      </c>
      <c r="BU995" s="221">
        <v>2</v>
      </c>
      <c r="BV995" s="221">
        <v>2</v>
      </c>
      <c r="BW995" s="798">
        <v>2</v>
      </c>
      <c r="BX995" s="221">
        <v>2</v>
      </c>
      <c r="BY995" s="798">
        <v>2</v>
      </c>
      <c r="BZ995" s="798">
        <v>2</v>
      </c>
      <c r="CA995" s="221">
        <v>2</v>
      </c>
      <c r="CB995" s="221">
        <v>2</v>
      </c>
      <c r="CC995" s="221">
        <v>2</v>
      </c>
      <c r="CD995" s="337">
        <v>2</v>
      </c>
      <c r="CE995" s="221">
        <v>2</v>
      </c>
      <c r="CF995" s="221">
        <v>2</v>
      </c>
      <c r="CG995" s="221">
        <v>2</v>
      </c>
      <c r="CH995" s="221">
        <v>2</v>
      </c>
      <c r="CI995" s="221">
        <v>2</v>
      </c>
      <c r="CJ995" s="337">
        <v>2</v>
      </c>
      <c r="CK995" s="221">
        <v>2</v>
      </c>
      <c r="CL995" s="222">
        <f t="shared" si="438"/>
        <v>26</v>
      </c>
      <c r="CM995" s="237">
        <f t="shared" si="428"/>
        <v>1</v>
      </c>
      <c r="CN995" s="222">
        <f t="shared" si="439"/>
        <v>0</v>
      </c>
      <c r="CO995" s="237">
        <f t="shared" si="429"/>
        <v>0</v>
      </c>
      <c r="CP995" s="222">
        <f t="shared" si="440"/>
        <v>0</v>
      </c>
      <c r="CQ995" s="237">
        <f t="shared" si="430"/>
        <v>0</v>
      </c>
      <c r="CR995" s="222">
        <f t="shared" si="441"/>
        <v>0</v>
      </c>
      <c r="CS995" s="237">
        <f t="shared" si="431"/>
        <v>0</v>
      </c>
      <c r="CT995" s="223">
        <f t="shared" si="432"/>
        <v>2</v>
      </c>
      <c r="CU995" s="223" t="str">
        <f t="shared" si="433"/>
        <v>Đạt mục tiêu</v>
      </c>
      <c r="CV995" s="5"/>
    </row>
    <row r="996" spans="1:100" s="1" customFormat="1" ht="50.5">
      <c r="A996" s="1036"/>
      <c r="B996" s="1044"/>
      <c r="C996" s="1055"/>
      <c r="D996" s="1056"/>
      <c r="E996" s="1055"/>
      <c r="F996" s="1044"/>
      <c r="G996" s="48" t="s">
        <v>1575</v>
      </c>
      <c r="H996" s="48"/>
      <c r="I996" s="613"/>
      <c r="J996" s="89"/>
      <c r="K996" s="518"/>
      <c r="L996" s="212" t="s">
        <v>32</v>
      </c>
      <c r="M996" s="212" t="s">
        <v>31</v>
      </c>
      <c r="N996" s="165" t="s">
        <v>8</v>
      </c>
      <c r="O996" s="221" t="s">
        <v>29</v>
      </c>
      <c r="P996" s="221" t="s">
        <v>24</v>
      </c>
      <c r="Q996" s="5"/>
      <c r="R996" s="5"/>
      <c r="S996" s="5"/>
      <c r="T996" s="5"/>
      <c r="U996" s="6"/>
      <c r="V996" s="5"/>
      <c r="W996" s="5"/>
      <c r="X996" s="5"/>
      <c r="Y996" s="5"/>
      <c r="Z996" s="5" t="s">
        <v>24</v>
      </c>
      <c r="AA996" s="5"/>
      <c r="AB996" s="80">
        <f t="shared" si="442"/>
        <v>1</v>
      </c>
      <c r="AC996" s="642"/>
      <c r="AD996" s="7"/>
      <c r="AE996" s="7"/>
      <c r="AF996" s="7"/>
      <c r="AG996" s="7"/>
      <c r="AH996" s="7"/>
      <c r="AI996" s="7"/>
      <c r="AJ996" s="7"/>
      <c r="AK996" s="7"/>
      <c r="AL996" s="7"/>
      <c r="AM996" s="7"/>
      <c r="AN996" s="7"/>
      <c r="AO996" s="7"/>
      <c r="AP996" s="7"/>
      <c r="AQ996" s="7"/>
      <c r="AR996" s="7"/>
      <c r="AS996" s="7"/>
      <c r="AT996" s="7"/>
      <c r="AU996" s="7"/>
      <c r="AV996" s="55"/>
      <c r="AW996" s="7"/>
      <c r="AX996" s="7"/>
      <c r="AY996" s="7"/>
      <c r="AZ996" s="7"/>
      <c r="BA996" s="7"/>
      <c r="BB996" s="7"/>
      <c r="BC996" s="7"/>
      <c r="BD996" s="7"/>
      <c r="BE996" s="7"/>
      <c r="BF996" s="7"/>
      <c r="BG996" s="7"/>
      <c r="BH996" s="7"/>
      <c r="BI996" s="7" t="s">
        <v>1183</v>
      </c>
      <c r="BJ996" s="7"/>
      <c r="BK996" s="7"/>
      <c r="BL996" s="781">
        <v>2</v>
      </c>
      <c r="BM996" s="221">
        <v>2</v>
      </c>
      <c r="BN996" s="221">
        <v>2</v>
      </c>
      <c r="BO996" s="221">
        <v>2</v>
      </c>
      <c r="BP996" s="221">
        <v>2</v>
      </c>
      <c r="BQ996" s="221">
        <v>2</v>
      </c>
      <c r="BR996" s="798">
        <v>2</v>
      </c>
      <c r="BS996" s="226">
        <v>2</v>
      </c>
      <c r="BT996" s="221">
        <v>2</v>
      </c>
      <c r="BU996" s="221">
        <v>2</v>
      </c>
      <c r="BV996" s="221">
        <v>2</v>
      </c>
      <c r="BW996" s="798">
        <v>2</v>
      </c>
      <c r="BX996" s="221">
        <v>2</v>
      </c>
      <c r="BY996" s="798">
        <v>2</v>
      </c>
      <c r="BZ996" s="798">
        <v>2</v>
      </c>
      <c r="CA996" s="221">
        <v>2</v>
      </c>
      <c r="CB996" s="221">
        <v>2</v>
      </c>
      <c r="CC996" s="221">
        <v>2</v>
      </c>
      <c r="CD996" s="337">
        <v>2</v>
      </c>
      <c r="CE996" s="221">
        <v>2</v>
      </c>
      <c r="CF996" s="221">
        <v>2</v>
      </c>
      <c r="CG996" s="221">
        <v>2</v>
      </c>
      <c r="CH996" s="221">
        <v>2</v>
      </c>
      <c r="CI996" s="221">
        <v>2</v>
      </c>
      <c r="CJ996" s="337">
        <v>2</v>
      </c>
      <c r="CK996" s="221">
        <v>2</v>
      </c>
      <c r="CL996" s="222">
        <f t="shared" si="438"/>
        <v>26</v>
      </c>
      <c r="CM996" s="237">
        <f t="shared" si="428"/>
        <v>1</v>
      </c>
      <c r="CN996" s="222">
        <f t="shared" si="439"/>
        <v>0</v>
      </c>
      <c r="CO996" s="237">
        <f t="shared" si="429"/>
        <v>0</v>
      </c>
      <c r="CP996" s="222">
        <f t="shared" si="440"/>
        <v>0</v>
      </c>
      <c r="CQ996" s="237">
        <f t="shared" si="430"/>
        <v>0</v>
      </c>
      <c r="CR996" s="222">
        <f t="shared" si="441"/>
        <v>0</v>
      </c>
      <c r="CS996" s="237">
        <f t="shared" si="431"/>
        <v>0</v>
      </c>
      <c r="CT996" s="223">
        <f t="shared" si="432"/>
        <v>2</v>
      </c>
      <c r="CU996" s="223" t="str">
        <f t="shared" si="433"/>
        <v>Đạt mục tiêu</v>
      </c>
      <c r="CV996" s="5"/>
    </row>
    <row r="997" spans="1:100" s="1" customFormat="1" ht="50.5">
      <c r="A997" s="1036"/>
      <c r="B997" s="1076"/>
      <c r="C997" s="1074"/>
      <c r="D997" s="1198"/>
      <c r="E997" s="1074"/>
      <c r="F997" s="1076"/>
      <c r="G997" s="48" t="s">
        <v>2214</v>
      </c>
      <c r="H997" s="48"/>
      <c r="I997" s="613"/>
      <c r="J997" s="89"/>
      <c r="K997" s="518"/>
      <c r="L997" s="5" t="s">
        <v>32</v>
      </c>
      <c r="M997" s="212" t="s">
        <v>31</v>
      </c>
      <c r="N997" s="165" t="s">
        <v>8</v>
      </c>
      <c r="O997" s="221" t="s">
        <v>29</v>
      </c>
      <c r="P997" s="221" t="s">
        <v>24</v>
      </c>
      <c r="Q997" s="5"/>
      <c r="R997" s="5"/>
      <c r="S997" s="5"/>
      <c r="T997" s="5"/>
      <c r="U997" s="6"/>
      <c r="V997" s="5"/>
      <c r="W997" s="5"/>
      <c r="X997" s="5" t="s">
        <v>24</v>
      </c>
      <c r="Y997" s="5"/>
      <c r="Z997" s="5"/>
      <c r="AA997" s="5"/>
      <c r="AB997" s="80">
        <f t="shared" si="442"/>
        <v>1</v>
      </c>
      <c r="AC997" s="642"/>
      <c r="AD997" s="7"/>
      <c r="AE997" s="7"/>
      <c r="AF997" s="7"/>
      <c r="AG997" s="7"/>
      <c r="AH997" s="7"/>
      <c r="AI997" s="7"/>
      <c r="AJ997" s="7"/>
      <c r="AK997" s="7"/>
      <c r="AL997" s="7"/>
      <c r="AM997" s="7"/>
      <c r="AN997" s="7"/>
      <c r="AO997" s="7"/>
      <c r="AP997" s="7"/>
      <c r="AQ997" s="7"/>
      <c r="AR997" s="7"/>
      <c r="AS997" s="7"/>
      <c r="AT997" s="7"/>
      <c r="AU997" s="7"/>
      <c r="AV997" s="55"/>
      <c r="AW997" s="7"/>
      <c r="AX997" s="7"/>
      <c r="AY997" s="7"/>
      <c r="AZ997" s="7"/>
      <c r="BA997" s="7"/>
      <c r="BB997" s="7"/>
      <c r="BC997" s="7"/>
      <c r="BD997" s="7" t="s">
        <v>1317</v>
      </c>
      <c r="BE997" s="7"/>
      <c r="BF997" s="7"/>
      <c r="BG997" s="7"/>
      <c r="BH997" s="7"/>
      <c r="BI997" s="7"/>
      <c r="BJ997" s="7"/>
      <c r="BK997" s="7"/>
      <c r="BL997" s="781">
        <v>2</v>
      </c>
      <c r="BM997" s="221">
        <v>2</v>
      </c>
      <c r="BN997" s="221">
        <v>2</v>
      </c>
      <c r="BO997" s="221">
        <v>1</v>
      </c>
      <c r="BP997" s="221">
        <v>2</v>
      </c>
      <c r="BQ997" s="221">
        <v>2</v>
      </c>
      <c r="BR997" s="798">
        <v>2</v>
      </c>
      <c r="BS997" s="226">
        <v>2</v>
      </c>
      <c r="BT997" s="221">
        <v>2</v>
      </c>
      <c r="BU997" s="221">
        <v>2</v>
      </c>
      <c r="BV997" s="221">
        <v>2</v>
      </c>
      <c r="BW997" s="798">
        <v>1</v>
      </c>
      <c r="BX997" s="221">
        <v>2</v>
      </c>
      <c r="BY997" s="798">
        <v>2</v>
      </c>
      <c r="BZ997" s="798">
        <v>2</v>
      </c>
      <c r="CA997" s="221">
        <v>2</v>
      </c>
      <c r="CB997" s="221">
        <v>2</v>
      </c>
      <c r="CC997" s="221">
        <v>2</v>
      </c>
      <c r="CD997" s="337">
        <v>1</v>
      </c>
      <c r="CE997" s="221">
        <v>2</v>
      </c>
      <c r="CF997" s="221">
        <v>2</v>
      </c>
      <c r="CG997" s="221">
        <v>2</v>
      </c>
      <c r="CH997" s="221">
        <v>2</v>
      </c>
      <c r="CI997" s="221">
        <v>2</v>
      </c>
      <c r="CJ997" s="337">
        <v>2</v>
      </c>
      <c r="CK997" s="221">
        <v>2</v>
      </c>
      <c r="CL997" s="222">
        <f t="shared" si="438"/>
        <v>23</v>
      </c>
      <c r="CM997" s="237">
        <f t="shared" si="428"/>
        <v>0.88461538461538458</v>
      </c>
      <c r="CN997" s="222">
        <f t="shared" si="439"/>
        <v>3</v>
      </c>
      <c r="CO997" s="237">
        <f t="shared" si="429"/>
        <v>0.11538461538461539</v>
      </c>
      <c r="CP997" s="222">
        <f t="shared" si="440"/>
        <v>0</v>
      </c>
      <c r="CQ997" s="237">
        <f t="shared" si="430"/>
        <v>0</v>
      </c>
      <c r="CR997" s="222">
        <f t="shared" si="441"/>
        <v>0</v>
      </c>
      <c r="CS997" s="237">
        <f t="shared" si="431"/>
        <v>0</v>
      </c>
      <c r="CT997" s="223">
        <f t="shared" si="432"/>
        <v>1.8846153846153846</v>
      </c>
      <c r="CU997" s="223" t="str">
        <f t="shared" si="433"/>
        <v>Đạt mục tiêu</v>
      </c>
      <c r="CV997" s="5"/>
    </row>
    <row r="998" spans="1:100" s="1" customFormat="1" ht="50.5">
      <c r="A998" s="1036"/>
      <c r="B998" s="1076"/>
      <c r="C998" s="1074"/>
      <c r="D998" s="1198"/>
      <c r="E998" s="1074"/>
      <c r="F998" s="1076"/>
      <c r="G998" s="48" t="s">
        <v>1176</v>
      </c>
      <c r="H998" s="48"/>
      <c r="I998" s="613"/>
      <c r="J998" s="89"/>
      <c r="K998" s="518"/>
      <c r="L998" s="5" t="s">
        <v>32</v>
      </c>
      <c r="M998" s="212" t="s">
        <v>31</v>
      </c>
      <c r="N998" s="165" t="s">
        <v>8</v>
      </c>
      <c r="O998" s="221" t="s">
        <v>29</v>
      </c>
      <c r="P998" s="221" t="s">
        <v>24</v>
      </c>
      <c r="Q998" s="5"/>
      <c r="R998" s="5"/>
      <c r="S998" s="5"/>
      <c r="T998" s="5"/>
      <c r="U998" s="6"/>
      <c r="V998" s="5"/>
      <c r="W998" s="5"/>
      <c r="X998" s="5" t="s">
        <v>24</v>
      </c>
      <c r="Y998" s="5"/>
      <c r="Z998" s="5"/>
      <c r="AA998" s="5"/>
      <c r="AB998" s="80">
        <f t="shared" si="442"/>
        <v>1</v>
      </c>
      <c r="AC998" s="642"/>
      <c r="AD998" s="7"/>
      <c r="AE998" s="7"/>
      <c r="AF998" s="7"/>
      <c r="AG998" s="7"/>
      <c r="AH998" s="7"/>
      <c r="AI998" s="7"/>
      <c r="AJ998" s="7"/>
      <c r="AK998" s="7"/>
      <c r="AL998" s="7"/>
      <c r="AM998" s="7"/>
      <c r="AN998" s="7"/>
      <c r="AO998" s="7"/>
      <c r="AP998" s="7"/>
      <c r="AQ998" s="7"/>
      <c r="AR998" s="7"/>
      <c r="AS998" s="7"/>
      <c r="AT998" s="7"/>
      <c r="AU998" s="7"/>
      <c r="AV998" s="55"/>
      <c r="AW998" s="7"/>
      <c r="AX998" s="7"/>
      <c r="AY998" s="7"/>
      <c r="AZ998" s="7"/>
      <c r="BA998" s="7"/>
      <c r="BB998" s="7"/>
      <c r="BC998" s="7" t="s">
        <v>1317</v>
      </c>
      <c r="BD998" s="7"/>
      <c r="BE998" s="7"/>
      <c r="BF998" s="7"/>
      <c r="BG998" s="7"/>
      <c r="BH998" s="7"/>
      <c r="BI998" s="7"/>
      <c r="BJ998" s="7"/>
      <c r="BK998" s="7"/>
      <c r="BL998" s="781">
        <v>2</v>
      </c>
      <c r="BM998" s="221">
        <v>2</v>
      </c>
      <c r="BN998" s="221">
        <v>2</v>
      </c>
      <c r="BO998" s="221">
        <v>2</v>
      </c>
      <c r="BP998" s="221">
        <v>2</v>
      </c>
      <c r="BQ998" s="221">
        <v>2</v>
      </c>
      <c r="BR998" s="798">
        <v>2</v>
      </c>
      <c r="BS998" s="226">
        <v>2</v>
      </c>
      <c r="BT998" s="221">
        <v>2</v>
      </c>
      <c r="BU998" s="221">
        <v>2</v>
      </c>
      <c r="BV998" s="221">
        <v>2</v>
      </c>
      <c r="BW998" s="798">
        <v>2</v>
      </c>
      <c r="BX998" s="221">
        <v>2</v>
      </c>
      <c r="BY998" s="798">
        <v>2</v>
      </c>
      <c r="BZ998" s="798">
        <v>2</v>
      </c>
      <c r="CA998" s="221">
        <v>2</v>
      </c>
      <c r="CB998" s="221">
        <v>2</v>
      </c>
      <c r="CC998" s="221">
        <v>2</v>
      </c>
      <c r="CD998" s="337">
        <v>2</v>
      </c>
      <c r="CE998" s="221">
        <v>2</v>
      </c>
      <c r="CF998" s="221">
        <v>2</v>
      </c>
      <c r="CG998" s="221">
        <v>1</v>
      </c>
      <c r="CH998" s="221">
        <v>2</v>
      </c>
      <c r="CI998" s="221">
        <v>2</v>
      </c>
      <c r="CJ998" s="337">
        <v>2</v>
      </c>
      <c r="CK998" s="221">
        <v>2</v>
      </c>
      <c r="CL998" s="222">
        <f t="shared" ref="CL998:CL1013" si="443">COUNTIF(BL998:CK998,"2")</f>
        <v>25</v>
      </c>
      <c r="CM998" s="237">
        <f t="shared" si="428"/>
        <v>0.96153846153846156</v>
      </c>
      <c r="CN998" s="222">
        <f t="shared" ref="CN998:CN1013" si="444">COUNTIF(BL998:CK998,"1")</f>
        <v>1</v>
      </c>
      <c r="CO998" s="237">
        <f t="shared" si="429"/>
        <v>3.8461538461538464E-2</v>
      </c>
      <c r="CP998" s="222">
        <f t="shared" ref="CP998:CP1013" si="445">COUNTIF(BL998:CK998,"0")</f>
        <v>0</v>
      </c>
      <c r="CQ998" s="237">
        <f t="shared" si="430"/>
        <v>0</v>
      </c>
      <c r="CR998" s="222">
        <f t="shared" ref="CR998:CR1009" si="446">COUNTIF(BL998:CK998,"KĐG")</f>
        <v>0</v>
      </c>
      <c r="CS998" s="237">
        <f t="shared" si="431"/>
        <v>0</v>
      </c>
      <c r="CT998" s="223">
        <f t="shared" si="432"/>
        <v>1.9615384615384615</v>
      </c>
      <c r="CU998" s="223" t="str">
        <f t="shared" si="433"/>
        <v>Đạt mục tiêu</v>
      </c>
      <c r="CV998" s="5"/>
    </row>
    <row r="999" spans="1:100" s="1" customFormat="1" ht="50.5">
      <c r="A999" s="1036"/>
      <c r="B999" s="1044"/>
      <c r="C999" s="1055"/>
      <c r="D999" s="1056"/>
      <c r="E999" s="1055"/>
      <c r="F999" s="1044"/>
      <c r="G999" s="48" t="s">
        <v>1543</v>
      </c>
      <c r="H999" s="48"/>
      <c r="I999" s="613"/>
      <c r="J999" s="89"/>
      <c r="K999" s="518"/>
      <c r="L999" s="5" t="s">
        <v>32</v>
      </c>
      <c r="M999" s="212" t="s">
        <v>31</v>
      </c>
      <c r="N999" s="165" t="s">
        <v>8</v>
      </c>
      <c r="O999" s="221" t="s">
        <v>29</v>
      </c>
      <c r="P999" s="221" t="s">
        <v>24</v>
      </c>
      <c r="Q999" s="5"/>
      <c r="R999" s="5"/>
      <c r="S999" s="5"/>
      <c r="T999" s="5"/>
      <c r="U999" s="6" t="s">
        <v>24</v>
      </c>
      <c r="V999" s="5"/>
      <c r="W999" s="5"/>
      <c r="X999" s="5"/>
      <c r="Y999" s="5"/>
      <c r="Z999" s="5"/>
      <c r="AA999" s="5"/>
      <c r="AB999" s="80">
        <f t="shared" si="442"/>
        <v>1</v>
      </c>
      <c r="AC999" s="642"/>
      <c r="AD999" s="7"/>
      <c r="AE999" s="7"/>
      <c r="AF999" s="7"/>
      <c r="AG999" s="7"/>
      <c r="AH999" s="7"/>
      <c r="AI999" s="7"/>
      <c r="AJ999" s="7"/>
      <c r="AK999" s="7"/>
      <c r="AL999" s="7"/>
      <c r="AM999" s="7"/>
      <c r="AN999" s="7"/>
      <c r="AO999" s="7"/>
      <c r="AP999" s="7"/>
      <c r="AQ999" s="7"/>
      <c r="AR999" s="7"/>
      <c r="AS999" s="7"/>
      <c r="AT999" s="7"/>
      <c r="AU999" s="7" t="s">
        <v>1317</v>
      </c>
      <c r="AV999" s="55"/>
      <c r="AW999" s="7"/>
      <c r="AX999" s="7"/>
      <c r="AY999" s="7"/>
      <c r="AZ999" s="7"/>
      <c r="BA999" s="7"/>
      <c r="BB999" s="7"/>
      <c r="BC999" s="7"/>
      <c r="BD999" s="7"/>
      <c r="BE999" s="7"/>
      <c r="BF999" s="7"/>
      <c r="BG999" s="7"/>
      <c r="BH999" s="7"/>
      <c r="BI999" s="7"/>
      <c r="BJ999" s="7"/>
      <c r="BK999" s="7"/>
      <c r="BL999" s="781">
        <v>2</v>
      </c>
      <c r="BM999" s="221">
        <v>2</v>
      </c>
      <c r="BN999" s="221">
        <v>1</v>
      </c>
      <c r="BO999" s="221">
        <v>2</v>
      </c>
      <c r="BP999" s="221">
        <v>2</v>
      </c>
      <c r="BQ999" s="221">
        <v>2</v>
      </c>
      <c r="BR999" s="798">
        <v>2</v>
      </c>
      <c r="BS999" s="226">
        <v>2</v>
      </c>
      <c r="BT999" s="221">
        <v>2</v>
      </c>
      <c r="BU999" s="221">
        <v>2</v>
      </c>
      <c r="BV999" s="221">
        <v>2</v>
      </c>
      <c r="BW999" s="798">
        <v>1</v>
      </c>
      <c r="BX999" s="221">
        <v>2</v>
      </c>
      <c r="BY999" s="798">
        <v>2</v>
      </c>
      <c r="BZ999" s="798">
        <v>2</v>
      </c>
      <c r="CA999" s="221">
        <v>2</v>
      </c>
      <c r="CB999" s="221">
        <v>2</v>
      </c>
      <c r="CC999" s="221">
        <v>1</v>
      </c>
      <c r="CD999" s="337">
        <v>2</v>
      </c>
      <c r="CE999" s="221">
        <v>2</v>
      </c>
      <c r="CF999" s="221">
        <v>2</v>
      </c>
      <c r="CG999" s="221">
        <v>2</v>
      </c>
      <c r="CH999" s="221">
        <v>2</v>
      </c>
      <c r="CI999" s="221">
        <v>2</v>
      </c>
      <c r="CJ999" s="337">
        <v>2</v>
      </c>
      <c r="CK999" s="221">
        <v>2</v>
      </c>
      <c r="CL999" s="222">
        <f t="shared" si="443"/>
        <v>23</v>
      </c>
      <c r="CM999" s="237">
        <f t="shared" si="428"/>
        <v>0.88461538461538458</v>
      </c>
      <c r="CN999" s="222">
        <f t="shared" si="444"/>
        <v>3</v>
      </c>
      <c r="CO999" s="237">
        <f t="shared" si="429"/>
        <v>0.11538461538461539</v>
      </c>
      <c r="CP999" s="222">
        <f t="shared" si="445"/>
        <v>0</v>
      </c>
      <c r="CQ999" s="237">
        <f t="shared" si="430"/>
        <v>0</v>
      </c>
      <c r="CR999" s="222">
        <f t="shared" si="446"/>
        <v>0</v>
      </c>
      <c r="CS999" s="237">
        <f t="shared" si="431"/>
        <v>0</v>
      </c>
      <c r="CT999" s="223">
        <f t="shared" si="432"/>
        <v>1.8846153846153846</v>
      </c>
      <c r="CU999" s="223" t="str">
        <f t="shared" si="433"/>
        <v>Đạt mục tiêu</v>
      </c>
      <c r="CV999" s="5"/>
    </row>
    <row r="1000" spans="1:100" s="1" customFormat="1" ht="50.5">
      <c r="A1000" s="1036"/>
      <c r="B1000" s="1076"/>
      <c r="C1000" s="1074"/>
      <c r="D1000" s="1198"/>
      <c r="E1000" s="1074"/>
      <c r="F1000" s="1076"/>
      <c r="G1000" s="48" t="s">
        <v>1537</v>
      </c>
      <c r="H1000" s="48"/>
      <c r="I1000" s="613"/>
      <c r="J1000" s="89"/>
      <c r="K1000" s="518"/>
      <c r="L1000" s="5" t="s">
        <v>32</v>
      </c>
      <c r="M1000" s="212" t="s">
        <v>31</v>
      </c>
      <c r="N1000" s="165" t="s">
        <v>8</v>
      </c>
      <c r="O1000" s="221" t="s">
        <v>29</v>
      </c>
      <c r="P1000" s="221" t="s">
        <v>24</v>
      </c>
      <c r="Q1000" s="5"/>
      <c r="R1000" s="5"/>
      <c r="S1000" s="5"/>
      <c r="T1000" s="5"/>
      <c r="U1000" s="6"/>
      <c r="V1000" s="5"/>
      <c r="W1000" s="5"/>
      <c r="X1000" s="5" t="s">
        <v>24</v>
      </c>
      <c r="Y1000" s="5"/>
      <c r="Z1000" s="5"/>
      <c r="AA1000" s="5"/>
      <c r="AB1000" s="80">
        <f t="shared" si="442"/>
        <v>1</v>
      </c>
      <c r="AC1000" s="642"/>
      <c r="AD1000" s="7"/>
      <c r="AE1000" s="7"/>
      <c r="AF1000" s="7"/>
      <c r="AG1000" s="7"/>
      <c r="AH1000" s="7"/>
      <c r="AI1000" s="7"/>
      <c r="AJ1000" s="7"/>
      <c r="AK1000" s="7"/>
      <c r="AL1000" s="7"/>
      <c r="AM1000" s="7"/>
      <c r="AN1000" s="7"/>
      <c r="AO1000" s="7"/>
      <c r="AP1000" s="7"/>
      <c r="AQ1000" s="7"/>
      <c r="AR1000" s="7"/>
      <c r="AS1000" s="7"/>
      <c r="AT1000" s="7"/>
      <c r="AU1000" s="7"/>
      <c r="AV1000" s="55"/>
      <c r="AW1000" s="7"/>
      <c r="AX1000" s="7"/>
      <c r="AY1000" s="7"/>
      <c r="AZ1000" s="7"/>
      <c r="BA1000" s="7"/>
      <c r="BB1000" s="7"/>
      <c r="BC1000" s="7"/>
      <c r="BD1000" s="7" t="s">
        <v>1183</v>
      </c>
      <c r="BE1000" s="7"/>
      <c r="BF1000" s="7"/>
      <c r="BG1000" s="7"/>
      <c r="BH1000" s="7"/>
      <c r="BI1000" s="7"/>
      <c r="BJ1000" s="7"/>
      <c r="BK1000" s="7"/>
      <c r="BL1000" s="781">
        <v>2</v>
      </c>
      <c r="BM1000" s="221">
        <v>2</v>
      </c>
      <c r="BN1000" s="221">
        <v>2</v>
      </c>
      <c r="BO1000" s="221">
        <v>2</v>
      </c>
      <c r="BP1000" s="221">
        <v>2</v>
      </c>
      <c r="BQ1000" s="221">
        <v>2</v>
      </c>
      <c r="BR1000" s="798">
        <v>2</v>
      </c>
      <c r="BS1000" s="226">
        <v>2</v>
      </c>
      <c r="BT1000" s="221">
        <v>2</v>
      </c>
      <c r="BU1000" s="221">
        <v>2</v>
      </c>
      <c r="BV1000" s="221">
        <v>2</v>
      </c>
      <c r="BW1000" s="798">
        <v>2</v>
      </c>
      <c r="BX1000" s="221">
        <v>2</v>
      </c>
      <c r="BY1000" s="798">
        <v>2</v>
      </c>
      <c r="BZ1000" s="798">
        <v>2</v>
      </c>
      <c r="CA1000" s="221">
        <v>2</v>
      </c>
      <c r="CB1000" s="221">
        <v>2</v>
      </c>
      <c r="CC1000" s="221">
        <v>2</v>
      </c>
      <c r="CD1000" s="337">
        <v>2</v>
      </c>
      <c r="CE1000" s="221">
        <v>2</v>
      </c>
      <c r="CF1000" s="221">
        <v>2</v>
      </c>
      <c r="CG1000" s="221">
        <v>2</v>
      </c>
      <c r="CH1000" s="221">
        <v>2</v>
      </c>
      <c r="CI1000" s="221">
        <v>2</v>
      </c>
      <c r="CJ1000" s="337">
        <v>2</v>
      </c>
      <c r="CK1000" s="221">
        <v>2</v>
      </c>
      <c r="CL1000" s="222">
        <f t="shared" si="443"/>
        <v>26</v>
      </c>
      <c r="CM1000" s="237">
        <f t="shared" si="428"/>
        <v>1</v>
      </c>
      <c r="CN1000" s="222">
        <f t="shared" si="444"/>
        <v>0</v>
      </c>
      <c r="CO1000" s="237">
        <f t="shared" si="429"/>
        <v>0</v>
      </c>
      <c r="CP1000" s="222">
        <f t="shared" si="445"/>
        <v>0</v>
      </c>
      <c r="CQ1000" s="237">
        <f t="shared" si="430"/>
        <v>0</v>
      </c>
      <c r="CR1000" s="222">
        <f t="shared" si="446"/>
        <v>0</v>
      </c>
      <c r="CS1000" s="237">
        <f t="shared" si="431"/>
        <v>0</v>
      </c>
      <c r="CT1000" s="223">
        <f t="shared" si="432"/>
        <v>2</v>
      </c>
      <c r="CU1000" s="223" t="str">
        <f t="shared" si="433"/>
        <v>Đạt mục tiêu</v>
      </c>
      <c r="CV1000" s="5"/>
    </row>
    <row r="1001" spans="1:100" s="1" customFormat="1" ht="50.5">
      <c r="A1001" s="1036"/>
      <c r="B1001" s="1076"/>
      <c r="C1001" s="1074"/>
      <c r="D1001" s="1198"/>
      <c r="E1001" s="1074"/>
      <c r="F1001" s="1076"/>
      <c r="G1001" s="48" t="s">
        <v>1175</v>
      </c>
      <c r="H1001" s="48"/>
      <c r="I1001" s="613"/>
      <c r="J1001" s="89"/>
      <c r="K1001" s="518"/>
      <c r="L1001" s="5" t="s">
        <v>32</v>
      </c>
      <c r="M1001" s="212" t="s">
        <v>31</v>
      </c>
      <c r="N1001" s="165" t="s">
        <v>8</v>
      </c>
      <c r="O1001" s="221" t="s">
        <v>29</v>
      </c>
      <c r="P1001" s="221" t="s">
        <v>24</v>
      </c>
      <c r="Q1001" s="5"/>
      <c r="R1001" s="5"/>
      <c r="S1001" s="5"/>
      <c r="T1001" s="5"/>
      <c r="U1001" s="6"/>
      <c r="V1001" s="5"/>
      <c r="W1001" s="5"/>
      <c r="X1001" s="5" t="s">
        <v>24</v>
      </c>
      <c r="Y1001" s="5"/>
      <c r="Z1001" s="5"/>
      <c r="AA1001" s="5"/>
      <c r="AB1001" s="80">
        <f t="shared" si="442"/>
        <v>1</v>
      </c>
      <c r="AC1001" s="642"/>
      <c r="AD1001" s="7"/>
      <c r="AE1001" s="7"/>
      <c r="AF1001" s="7"/>
      <c r="AG1001" s="7"/>
      <c r="AH1001" s="7"/>
      <c r="AI1001" s="7"/>
      <c r="AJ1001" s="7"/>
      <c r="AK1001" s="7"/>
      <c r="AL1001" s="7"/>
      <c r="AM1001" s="7"/>
      <c r="AN1001" s="7"/>
      <c r="AO1001" s="7"/>
      <c r="AP1001" s="7"/>
      <c r="AQ1001" s="7"/>
      <c r="AR1001" s="7"/>
      <c r="AS1001" s="7"/>
      <c r="AT1001" s="7"/>
      <c r="AU1001" s="7"/>
      <c r="AV1001" s="55"/>
      <c r="AW1001" s="7"/>
      <c r="AX1001" s="7"/>
      <c r="AY1001" s="7"/>
      <c r="AZ1001" s="7"/>
      <c r="BA1001" s="7"/>
      <c r="BB1001" s="7" t="s">
        <v>1317</v>
      </c>
      <c r="BC1001" s="7"/>
      <c r="BD1001" s="7"/>
      <c r="BE1001" s="7"/>
      <c r="BF1001" s="7"/>
      <c r="BG1001" s="7"/>
      <c r="BH1001" s="7"/>
      <c r="BI1001" s="7"/>
      <c r="BJ1001" s="7"/>
      <c r="BK1001" s="7"/>
      <c r="BL1001" s="781">
        <v>2</v>
      </c>
      <c r="BM1001" s="221">
        <v>2</v>
      </c>
      <c r="BN1001" s="221">
        <v>2</v>
      </c>
      <c r="BO1001" s="221">
        <v>2</v>
      </c>
      <c r="BP1001" s="221">
        <v>2</v>
      </c>
      <c r="BQ1001" s="221">
        <v>2</v>
      </c>
      <c r="BR1001" s="798">
        <v>2</v>
      </c>
      <c r="BS1001" s="226">
        <v>2</v>
      </c>
      <c r="BT1001" s="221">
        <v>2</v>
      </c>
      <c r="BU1001" s="221">
        <v>2</v>
      </c>
      <c r="BV1001" s="221">
        <v>2</v>
      </c>
      <c r="BW1001" s="798">
        <v>2</v>
      </c>
      <c r="BX1001" s="221">
        <v>2</v>
      </c>
      <c r="BY1001" s="798">
        <v>2</v>
      </c>
      <c r="BZ1001" s="798">
        <v>2</v>
      </c>
      <c r="CA1001" s="221">
        <v>2</v>
      </c>
      <c r="CB1001" s="221">
        <v>2</v>
      </c>
      <c r="CC1001" s="221">
        <v>2</v>
      </c>
      <c r="CD1001" s="337">
        <v>2</v>
      </c>
      <c r="CE1001" s="221">
        <v>2</v>
      </c>
      <c r="CF1001" s="221">
        <v>2</v>
      </c>
      <c r="CG1001" s="221">
        <v>2</v>
      </c>
      <c r="CH1001" s="221">
        <v>2</v>
      </c>
      <c r="CI1001" s="221">
        <v>2</v>
      </c>
      <c r="CJ1001" s="337">
        <v>2</v>
      </c>
      <c r="CK1001" s="221">
        <v>2</v>
      </c>
      <c r="CL1001" s="222">
        <f t="shared" si="443"/>
        <v>26</v>
      </c>
      <c r="CM1001" s="237">
        <f t="shared" si="428"/>
        <v>1</v>
      </c>
      <c r="CN1001" s="222">
        <f t="shared" si="444"/>
        <v>0</v>
      </c>
      <c r="CO1001" s="237">
        <f t="shared" si="429"/>
        <v>0</v>
      </c>
      <c r="CP1001" s="222">
        <f t="shared" si="445"/>
        <v>0</v>
      </c>
      <c r="CQ1001" s="237">
        <f t="shared" si="430"/>
        <v>0</v>
      </c>
      <c r="CR1001" s="222">
        <f t="shared" si="446"/>
        <v>0</v>
      </c>
      <c r="CS1001" s="237">
        <f t="shared" si="431"/>
        <v>0</v>
      </c>
      <c r="CT1001" s="223">
        <f t="shared" si="432"/>
        <v>2</v>
      </c>
      <c r="CU1001" s="223" t="str">
        <f t="shared" si="433"/>
        <v>Đạt mục tiêu</v>
      </c>
      <c r="CV1001" s="5"/>
    </row>
    <row r="1002" spans="1:100" s="1" customFormat="1" ht="50.5">
      <c r="A1002" s="1036"/>
      <c r="B1002" s="1056"/>
      <c r="C1002" s="1055"/>
      <c r="D1002" s="1056"/>
      <c r="E1002" s="1055"/>
      <c r="F1002" s="1044"/>
      <c r="G1002" s="52" t="s">
        <v>1595</v>
      </c>
      <c r="H1002" s="52"/>
      <c r="I1002" s="595"/>
      <c r="J1002" s="124"/>
      <c r="K1002" s="519"/>
      <c r="L1002" s="5" t="s">
        <v>32</v>
      </c>
      <c r="M1002" s="212" t="s">
        <v>31</v>
      </c>
      <c r="N1002" s="165" t="s">
        <v>8</v>
      </c>
      <c r="O1002" s="221" t="s">
        <v>29</v>
      </c>
      <c r="P1002" s="221" t="s">
        <v>24</v>
      </c>
      <c r="Q1002" s="5"/>
      <c r="R1002" s="5"/>
      <c r="S1002" s="5"/>
      <c r="T1002" s="5"/>
      <c r="U1002" s="6" t="s">
        <v>24</v>
      </c>
      <c r="V1002" s="5"/>
      <c r="W1002" s="5"/>
      <c r="X1002" s="5"/>
      <c r="Y1002" s="5"/>
      <c r="Z1002" s="5"/>
      <c r="AA1002" s="5"/>
      <c r="AB1002" s="80">
        <f t="shared" si="442"/>
        <v>1</v>
      </c>
      <c r="AC1002" s="642"/>
      <c r="AD1002" s="7"/>
      <c r="AE1002" s="7"/>
      <c r="AF1002" s="7"/>
      <c r="AG1002" s="7"/>
      <c r="AH1002" s="7"/>
      <c r="AI1002" s="7"/>
      <c r="AJ1002" s="7"/>
      <c r="AK1002" s="7"/>
      <c r="AL1002" s="7"/>
      <c r="AM1002" s="7"/>
      <c r="AN1002" s="7"/>
      <c r="AO1002" s="7"/>
      <c r="AP1002" s="7"/>
      <c r="AQ1002" s="7"/>
      <c r="AR1002" s="7"/>
      <c r="AS1002" s="7"/>
      <c r="AT1002" s="7"/>
      <c r="AU1002" s="7" t="s">
        <v>1183</v>
      </c>
      <c r="AV1002" s="55"/>
      <c r="AW1002" s="7"/>
      <c r="AX1002" s="7"/>
      <c r="AY1002" s="7"/>
      <c r="AZ1002" s="7"/>
      <c r="BA1002" s="7"/>
      <c r="BB1002" s="7"/>
      <c r="BC1002" s="7"/>
      <c r="BD1002" s="7"/>
      <c r="BE1002" s="7"/>
      <c r="BF1002" s="7"/>
      <c r="BG1002" s="7"/>
      <c r="BH1002" s="7"/>
      <c r="BI1002" s="7"/>
      <c r="BJ1002" s="7"/>
      <c r="BK1002" s="7"/>
      <c r="BL1002" s="781">
        <v>2</v>
      </c>
      <c r="BM1002" s="221">
        <v>2</v>
      </c>
      <c r="BN1002" s="221">
        <v>2</v>
      </c>
      <c r="BO1002" s="221">
        <v>2</v>
      </c>
      <c r="BP1002" s="221">
        <v>2</v>
      </c>
      <c r="BQ1002" s="221">
        <v>2</v>
      </c>
      <c r="BR1002" s="798">
        <v>2</v>
      </c>
      <c r="BS1002" s="226">
        <v>2</v>
      </c>
      <c r="BT1002" s="221">
        <v>2</v>
      </c>
      <c r="BU1002" s="221">
        <v>2</v>
      </c>
      <c r="BV1002" s="221">
        <v>2</v>
      </c>
      <c r="BW1002" s="798">
        <v>2</v>
      </c>
      <c r="BX1002" s="221">
        <v>2</v>
      </c>
      <c r="BY1002" s="798">
        <v>2</v>
      </c>
      <c r="BZ1002" s="798">
        <v>2</v>
      </c>
      <c r="CA1002" s="221">
        <v>2</v>
      </c>
      <c r="CB1002" s="221">
        <v>2</v>
      </c>
      <c r="CC1002" s="221">
        <v>1</v>
      </c>
      <c r="CD1002" s="337">
        <v>2</v>
      </c>
      <c r="CE1002" s="221">
        <v>2</v>
      </c>
      <c r="CF1002" s="221">
        <v>2</v>
      </c>
      <c r="CG1002" s="221">
        <v>2</v>
      </c>
      <c r="CH1002" s="221">
        <v>2</v>
      </c>
      <c r="CI1002" s="221">
        <v>2</v>
      </c>
      <c r="CJ1002" s="337">
        <v>2</v>
      </c>
      <c r="CK1002" s="221">
        <v>2</v>
      </c>
      <c r="CL1002" s="222">
        <f t="shared" si="443"/>
        <v>25</v>
      </c>
      <c r="CM1002" s="237">
        <f t="shared" si="428"/>
        <v>0.96153846153846156</v>
      </c>
      <c r="CN1002" s="222">
        <f t="shared" si="444"/>
        <v>1</v>
      </c>
      <c r="CO1002" s="237">
        <f t="shared" si="429"/>
        <v>3.8461538461538464E-2</v>
      </c>
      <c r="CP1002" s="222">
        <f t="shared" si="445"/>
        <v>0</v>
      </c>
      <c r="CQ1002" s="237">
        <f t="shared" si="430"/>
        <v>0</v>
      </c>
      <c r="CR1002" s="222">
        <f t="shared" si="446"/>
        <v>0</v>
      </c>
      <c r="CS1002" s="237">
        <f t="shared" si="431"/>
        <v>0</v>
      </c>
      <c r="CT1002" s="223">
        <f t="shared" si="432"/>
        <v>1.9615384615384615</v>
      </c>
      <c r="CU1002" s="223" t="str">
        <f t="shared" si="433"/>
        <v>Đạt mục tiêu</v>
      </c>
      <c r="CV1002" s="5"/>
    </row>
    <row r="1003" spans="1:100" s="1" customFormat="1" ht="50.5">
      <c r="A1003" s="1036"/>
      <c r="B1003" s="1024"/>
      <c r="C1003" s="1055"/>
      <c r="D1003" s="1024"/>
      <c r="E1003" s="1055"/>
      <c r="F1003" s="1044"/>
      <c r="G1003" s="52" t="s">
        <v>1177</v>
      </c>
      <c r="H1003" s="52"/>
      <c r="I1003" s="595"/>
      <c r="J1003" s="125"/>
      <c r="K1003" s="520"/>
      <c r="L1003" s="5" t="s">
        <v>32</v>
      </c>
      <c r="M1003" s="212" t="s">
        <v>31</v>
      </c>
      <c r="N1003" s="165" t="s">
        <v>8</v>
      </c>
      <c r="O1003" s="221" t="s">
        <v>29</v>
      </c>
      <c r="P1003" s="221" t="s">
        <v>24</v>
      </c>
      <c r="Q1003" s="5"/>
      <c r="R1003" s="5"/>
      <c r="S1003" s="5"/>
      <c r="T1003" s="5"/>
      <c r="U1003" s="6"/>
      <c r="V1003" s="5" t="s">
        <v>24</v>
      </c>
      <c r="W1003" s="5"/>
      <c r="X1003" s="5"/>
      <c r="Y1003" s="5"/>
      <c r="Z1003" s="5"/>
      <c r="AA1003" s="5"/>
      <c r="AB1003" s="80">
        <f t="shared" si="442"/>
        <v>1</v>
      </c>
      <c r="AC1003" s="642"/>
      <c r="AD1003" s="7"/>
      <c r="AE1003" s="7"/>
      <c r="AF1003" s="7"/>
      <c r="AG1003" s="7"/>
      <c r="AH1003" s="7"/>
      <c r="AI1003" s="7"/>
      <c r="AJ1003" s="7"/>
      <c r="AK1003" s="7"/>
      <c r="AL1003" s="7"/>
      <c r="AM1003" s="7"/>
      <c r="AN1003" s="7"/>
      <c r="AO1003" s="7"/>
      <c r="AP1003" s="7"/>
      <c r="AQ1003" s="7"/>
      <c r="AR1003" s="7"/>
      <c r="AS1003" s="7"/>
      <c r="AT1003" s="7"/>
      <c r="AU1003" s="7"/>
      <c r="AV1003" s="55"/>
      <c r="AW1003" s="7"/>
      <c r="AX1003" s="7" t="s">
        <v>1183</v>
      </c>
      <c r="AY1003" s="7"/>
      <c r="AZ1003" s="7"/>
      <c r="BA1003" s="7"/>
      <c r="BB1003" s="7"/>
      <c r="BC1003" s="7"/>
      <c r="BD1003" s="7"/>
      <c r="BE1003" s="7"/>
      <c r="BF1003" s="7"/>
      <c r="BG1003" s="7"/>
      <c r="BH1003" s="7"/>
      <c r="BI1003" s="7"/>
      <c r="BJ1003" s="7"/>
      <c r="BK1003" s="7"/>
      <c r="BL1003" s="781">
        <v>2</v>
      </c>
      <c r="BM1003" s="221">
        <v>2</v>
      </c>
      <c r="BN1003" s="221">
        <v>2</v>
      </c>
      <c r="BO1003" s="221">
        <v>2</v>
      </c>
      <c r="BP1003" s="221">
        <v>2</v>
      </c>
      <c r="BQ1003" s="221">
        <v>2</v>
      </c>
      <c r="BR1003" s="798">
        <v>2</v>
      </c>
      <c r="BS1003" s="226">
        <v>2</v>
      </c>
      <c r="BT1003" s="221">
        <v>2</v>
      </c>
      <c r="BU1003" s="221">
        <v>2</v>
      </c>
      <c r="BV1003" s="221">
        <v>2</v>
      </c>
      <c r="BW1003" s="798">
        <v>2</v>
      </c>
      <c r="BX1003" s="221">
        <v>2</v>
      </c>
      <c r="BY1003" s="798">
        <v>2</v>
      </c>
      <c r="BZ1003" s="798">
        <v>2</v>
      </c>
      <c r="CA1003" s="221">
        <v>2</v>
      </c>
      <c r="CB1003" s="221">
        <v>2</v>
      </c>
      <c r="CC1003" s="221">
        <v>2</v>
      </c>
      <c r="CD1003" s="337">
        <v>2</v>
      </c>
      <c r="CE1003" s="221">
        <v>2</v>
      </c>
      <c r="CF1003" s="221">
        <v>2</v>
      </c>
      <c r="CG1003" s="221">
        <v>2</v>
      </c>
      <c r="CH1003" s="221">
        <v>2</v>
      </c>
      <c r="CI1003" s="221">
        <v>1</v>
      </c>
      <c r="CJ1003" s="337">
        <v>2</v>
      </c>
      <c r="CK1003" s="221">
        <v>2</v>
      </c>
      <c r="CL1003" s="222">
        <f t="shared" si="443"/>
        <v>25</v>
      </c>
      <c r="CM1003" s="237">
        <f t="shared" si="428"/>
        <v>0.96153846153846156</v>
      </c>
      <c r="CN1003" s="222">
        <f t="shared" si="444"/>
        <v>1</v>
      </c>
      <c r="CO1003" s="237">
        <f t="shared" si="429"/>
        <v>3.8461538461538464E-2</v>
      </c>
      <c r="CP1003" s="222">
        <f t="shared" si="445"/>
        <v>0</v>
      </c>
      <c r="CQ1003" s="237">
        <f t="shared" si="430"/>
        <v>0</v>
      </c>
      <c r="CR1003" s="222">
        <f t="shared" si="446"/>
        <v>0</v>
      </c>
      <c r="CS1003" s="237">
        <f t="shared" si="431"/>
        <v>0</v>
      </c>
      <c r="CT1003" s="223">
        <f t="shared" si="432"/>
        <v>1.9615384615384615</v>
      </c>
      <c r="CU1003" s="223" t="str">
        <f t="shared" si="433"/>
        <v>Đạt mục tiêu</v>
      </c>
      <c r="CV1003" s="5"/>
    </row>
    <row r="1004" spans="1:100" s="1" customFormat="1" ht="50.5">
      <c r="A1004" s="1036">
        <v>257</v>
      </c>
      <c r="B1004" s="1046" t="s">
        <v>2428</v>
      </c>
      <c r="C1004" s="1055" t="s">
        <v>28</v>
      </c>
      <c r="D1004" s="1024"/>
      <c r="E1004" s="1055" t="s">
        <v>28</v>
      </c>
      <c r="F1004" s="1076" t="s">
        <v>2429</v>
      </c>
      <c r="G1004" s="52" t="s">
        <v>2215</v>
      </c>
      <c r="H1004" s="52"/>
      <c r="I1004" s="595"/>
      <c r="J1004" s="125"/>
      <c r="K1004" s="520"/>
      <c r="L1004" s="5" t="s">
        <v>32</v>
      </c>
      <c r="M1004" s="212" t="s">
        <v>2176</v>
      </c>
      <c r="N1004" s="165" t="s">
        <v>8</v>
      </c>
      <c r="O1004" s="221" t="s">
        <v>51</v>
      </c>
      <c r="P1004" s="221" t="s">
        <v>24</v>
      </c>
      <c r="Q1004" s="5"/>
      <c r="R1004" s="5" t="s">
        <v>24</v>
      </c>
      <c r="S1004" s="5"/>
      <c r="T1004" s="5"/>
      <c r="U1004" s="6"/>
      <c r="V1004" s="5"/>
      <c r="W1004" s="5"/>
      <c r="X1004" s="5"/>
      <c r="Y1004" s="5"/>
      <c r="Z1004" s="5"/>
      <c r="AA1004" s="5"/>
      <c r="AB1004" s="80">
        <f t="shared" si="442"/>
        <v>1</v>
      </c>
      <c r="AC1004" s="642"/>
      <c r="AD1004" s="7"/>
      <c r="AE1004" s="7"/>
      <c r="AF1004" s="7"/>
      <c r="AG1004" s="7"/>
      <c r="AH1004" s="7" t="s">
        <v>1315</v>
      </c>
      <c r="AI1004" s="7"/>
      <c r="AJ1004" s="7"/>
      <c r="AK1004" s="7"/>
      <c r="AL1004" s="7"/>
      <c r="AM1004" s="7"/>
      <c r="AN1004" s="7"/>
      <c r="AO1004" s="7"/>
      <c r="AP1004" s="7"/>
      <c r="AQ1004" s="7"/>
      <c r="AR1004" s="7"/>
      <c r="AS1004" s="7"/>
      <c r="AT1004" s="7"/>
      <c r="AU1004" s="7"/>
      <c r="AV1004" s="55"/>
      <c r="AW1004" s="7"/>
      <c r="AX1004" s="7"/>
      <c r="AY1004" s="7"/>
      <c r="AZ1004" s="7"/>
      <c r="BA1004" s="7"/>
      <c r="BB1004" s="7"/>
      <c r="BC1004" s="7"/>
      <c r="BD1004" s="7"/>
      <c r="BE1004" s="7"/>
      <c r="BF1004" s="7"/>
      <c r="BG1004" s="7"/>
      <c r="BH1004" s="7"/>
      <c r="BI1004" s="7"/>
      <c r="BJ1004" s="7"/>
      <c r="BK1004" s="7"/>
      <c r="BL1004" s="781">
        <v>2</v>
      </c>
      <c r="BM1004" s="221">
        <v>2</v>
      </c>
      <c r="BN1004" s="221">
        <v>2</v>
      </c>
      <c r="BO1004" s="221">
        <v>2</v>
      </c>
      <c r="BP1004" s="221">
        <v>1</v>
      </c>
      <c r="BQ1004" s="221">
        <v>2</v>
      </c>
      <c r="BR1004" s="798">
        <v>2</v>
      </c>
      <c r="BS1004" s="226">
        <v>2</v>
      </c>
      <c r="BT1004" s="221">
        <v>2</v>
      </c>
      <c r="BU1004" s="221">
        <v>2</v>
      </c>
      <c r="BV1004" s="221">
        <v>2</v>
      </c>
      <c r="BW1004" s="798">
        <v>2</v>
      </c>
      <c r="BX1004" s="221">
        <v>2</v>
      </c>
      <c r="BY1004" s="798">
        <v>2</v>
      </c>
      <c r="BZ1004" s="798">
        <v>1</v>
      </c>
      <c r="CA1004" s="221">
        <v>2</v>
      </c>
      <c r="CB1004" s="221">
        <v>2</v>
      </c>
      <c r="CC1004" s="221">
        <v>2</v>
      </c>
      <c r="CD1004" s="337">
        <v>2</v>
      </c>
      <c r="CE1004" s="221">
        <v>2</v>
      </c>
      <c r="CF1004" s="221">
        <v>2</v>
      </c>
      <c r="CG1004" s="221">
        <v>2</v>
      </c>
      <c r="CH1004" s="221">
        <v>2</v>
      </c>
      <c r="CI1004" s="221">
        <v>2</v>
      </c>
      <c r="CJ1004" s="337">
        <v>2</v>
      </c>
      <c r="CK1004" s="221">
        <v>2</v>
      </c>
      <c r="CL1004" s="222">
        <f t="shared" si="443"/>
        <v>24</v>
      </c>
      <c r="CM1004" s="237">
        <f t="shared" si="428"/>
        <v>0.92307692307692313</v>
      </c>
      <c r="CN1004" s="222">
        <f t="shared" si="444"/>
        <v>2</v>
      </c>
      <c r="CO1004" s="237">
        <f t="shared" si="429"/>
        <v>7.6923076923076927E-2</v>
      </c>
      <c r="CP1004" s="222">
        <f t="shared" si="445"/>
        <v>0</v>
      </c>
      <c r="CQ1004" s="237">
        <f t="shared" si="430"/>
        <v>0</v>
      </c>
      <c r="CR1004" s="222">
        <f t="shared" si="446"/>
        <v>0</v>
      </c>
      <c r="CS1004" s="237">
        <f t="shared" si="431"/>
        <v>0</v>
      </c>
      <c r="CT1004" s="223">
        <f t="shared" si="432"/>
        <v>1.9230769230769231</v>
      </c>
      <c r="CU1004" s="223" t="str">
        <f t="shared" si="433"/>
        <v>Đạt mục tiêu</v>
      </c>
      <c r="CV1004" s="5"/>
    </row>
    <row r="1005" spans="1:100" s="1" customFormat="1" ht="50.5">
      <c r="A1005" s="1036"/>
      <c r="B1005" s="1046"/>
      <c r="C1005" s="1055"/>
      <c r="D1005" s="1024"/>
      <c r="E1005" s="1055"/>
      <c r="F1005" s="1044"/>
      <c r="G1005" s="207" t="s">
        <v>2236</v>
      </c>
      <c r="H1005" s="207"/>
      <c r="I1005" s="611"/>
      <c r="J1005" s="125"/>
      <c r="K1005" s="520"/>
      <c r="L1005" s="5" t="s">
        <v>32</v>
      </c>
      <c r="M1005" s="212" t="s">
        <v>31</v>
      </c>
      <c r="N1005" s="165" t="s">
        <v>8</v>
      </c>
      <c r="O1005" s="221" t="s">
        <v>29</v>
      </c>
      <c r="P1005" s="221" t="s">
        <v>24</v>
      </c>
      <c r="Q1005" s="5"/>
      <c r="R1005" s="5"/>
      <c r="S1005" s="5"/>
      <c r="T1005" s="5"/>
      <c r="U1005" s="6"/>
      <c r="V1005" s="5"/>
      <c r="W1005" s="5"/>
      <c r="X1005" s="5"/>
      <c r="Y1005" s="5"/>
      <c r="Z1005" s="5" t="s">
        <v>24</v>
      </c>
      <c r="AA1005" s="5"/>
      <c r="AB1005" s="80">
        <f t="shared" si="442"/>
        <v>1</v>
      </c>
      <c r="AC1005" s="642"/>
      <c r="AD1005" s="7"/>
      <c r="AE1005" s="7"/>
      <c r="AF1005" s="7"/>
      <c r="AG1005" s="7"/>
      <c r="AH1005" s="7"/>
      <c r="AI1005" s="7"/>
      <c r="AJ1005" s="7"/>
      <c r="AK1005" s="7"/>
      <c r="AL1005" s="7"/>
      <c r="AM1005" s="7"/>
      <c r="AN1005" s="7"/>
      <c r="AO1005" s="7"/>
      <c r="AP1005" s="7"/>
      <c r="AQ1005" s="7"/>
      <c r="AR1005" s="7"/>
      <c r="AS1005" s="7"/>
      <c r="AT1005" s="7"/>
      <c r="AU1005" s="7"/>
      <c r="AV1005" s="55"/>
      <c r="AW1005" s="7"/>
      <c r="AX1005" s="7"/>
      <c r="AY1005" s="7"/>
      <c r="AZ1005" s="7"/>
      <c r="BA1005" s="7"/>
      <c r="BB1005" s="7"/>
      <c r="BC1005" s="7"/>
      <c r="BD1005" s="7"/>
      <c r="BE1005" s="7"/>
      <c r="BF1005" s="7"/>
      <c r="BG1005" s="7"/>
      <c r="BH1005" s="7"/>
      <c r="BI1005" s="7"/>
      <c r="BJ1005" s="7"/>
      <c r="BK1005" s="7"/>
      <c r="BL1005" s="781">
        <v>2</v>
      </c>
      <c r="BM1005" s="221">
        <v>2</v>
      </c>
      <c r="BN1005" s="221">
        <v>2</v>
      </c>
      <c r="BO1005" s="221">
        <v>2</v>
      </c>
      <c r="BP1005" s="221">
        <v>2</v>
      </c>
      <c r="BQ1005" s="221">
        <v>2</v>
      </c>
      <c r="BR1005" s="798">
        <v>2</v>
      </c>
      <c r="BS1005" s="226">
        <v>2</v>
      </c>
      <c r="BT1005" s="221">
        <v>2</v>
      </c>
      <c r="BU1005" s="221">
        <v>2</v>
      </c>
      <c r="BV1005" s="221">
        <v>2</v>
      </c>
      <c r="BW1005" s="798">
        <v>2</v>
      </c>
      <c r="BX1005" s="221">
        <v>2</v>
      </c>
      <c r="BY1005" s="798">
        <v>2</v>
      </c>
      <c r="BZ1005" s="798">
        <v>2</v>
      </c>
      <c r="CA1005" s="221">
        <v>2</v>
      </c>
      <c r="CB1005" s="221">
        <v>2</v>
      </c>
      <c r="CC1005" s="221">
        <v>2</v>
      </c>
      <c r="CD1005" s="337">
        <v>2</v>
      </c>
      <c r="CE1005" s="221">
        <v>2</v>
      </c>
      <c r="CF1005" s="221">
        <v>2</v>
      </c>
      <c r="CG1005" s="221">
        <v>2</v>
      </c>
      <c r="CH1005" s="221">
        <v>2</v>
      </c>
      <c r="CI1005" s="221">
        <v>2</v>
      </c>
      <c r="CJ1005" s="337">
        <v>2</v>
      </c>
      <c r="CK1005" s="221">
        <v>2</v>
      </c>
      <c r="CL1005" s="222">
        <f t="shared" si="443"/>
        <v>26</v>
      </c>
      <c r="CM1005" s="237">
        <f t="shared" si="428"/>
        <v>1</v>
      </c>
      <c r="CN1005" s="222">
        <f t="shared" si="444"/>
        <v>0</v>
      </c>
      <c r="CO1005" s="237">
        <f t="shared" si="429"/>
        <v>0</v>
      </c>
      <c r="CP1005" s="222">
        <f t="shared" si="445"/>
        <v>0</v>
      </c>
      <c r="CQ1005" s="237">
        <f t="shared" si="430"/>
        <v>0</v>
      </c>
      <c r="CR1005" s="222">
        <f t="shared" si="446"/>
        <v>0</v>
      </c>
      <c r="CS1005" s="237">
        <f t="shared" si="431"/>
        <v>0</v>
      </c>
      <c r="CT1005" s="223">
        <f t="shared" si="432"/>
        <v>2</v>
      </c>
      <c r="CU1005" s="223" t="str">
        <f t="shared" si="433"/>
        <v>Đạt mục tiêu</v>
      </c>
      <c r="CV1005" s="5"/>
    </row>
    <row r="1006" spans="1:100" s="1" customFormat="1" ht="50.5">
      <c r="A1006" s="1036"/>
      <c r="B1006" s="1046"/>
      <c r="C1006" s="1055"/>
      <c r="D1006" s="1024"/>
      <c r="E1006" s="1055"/>
      <c r="F1006" s="1044"/>
      <c r="G1006" s="207" t="s">
        <v>2216</v>
      </c>
      <c r="H1006" s="207"/>
      <c r="I1006" s="611"/>
      <c r="J1006" s="125"/>
      <c r="K1006" s="520"/>
      <c r="L1006" s="5" t="s">
        <v>32</v>
      </c>
      <c r="M1006" s="212" t="s">
        <v>2177</v>
      </c>
      <c r="N1006" s="165" t="s">
        <v>8</v>
      </c>
      <c r="O1006" s="221" t="s">
        <v>29</v>
      </c>
      <c r="P1006" s="221" t="s">
        <v>24</v>
      </c>
      <c r="Q1006" s="5"/>
      <c r="R1006" s="5"/>
      <c r="S1006" s="5"/>
      <c r="T1006" s="5" t="s">
        <v>24</v>
      </c>
      <c r="U1006" s="6"/>
      <c r="V1006" s="5"/>
      <c r="W1006" s="5"/>
      <c r="X1006" s="5"/>
      <c r="Y1006" s="5"/>
      <c r="Z1006" s="5"/>
      <c r="AA1006" s="5"/>
      <c r="AB1006" s="80">
        <f t="shared" si="442"/>
        <v>1</v>
      </c>
      <c r="AC1006" s="642"/>
      <c r="AD1006" s="7"/>
      <c r="AE1006" s="7"/>
      <c r="AF1006" s="7"/>
      <c r="AG1006" s="7"/>
      <c r="AH1006" s="7"/>
      <c r="AI1006" s="7"/>
      <c r="AJ1006" s="7"/>
      <c r="AK1006" s="7"/>
      <c r="AL1006" s="7"/>
      <c r="AM1006" s="7"/>
      <c r="AN1006" s="7"/>
      <c r="AO1006" s="7"/>
      <c r="AP1006" s="55"/>
      <c r="AQ1006" s="55"/>
      <c r="AR1006" s="55" t="s">
        <v>1315</v>
      </c>
      <c r="AS1006" s="7"/>
      <c r="AT1006" s="7"/>
      <c r="AU1006" s="7"/>
      <c r="AV1006" s="55"/>
      <c r="AW1006" s="7"/>
      <c r="AX1006" s="7"/>
      <c r="AY1006" s="7"/>
      <c r="AZ1006" s="7"/>
      <c r="BA1006" s="7"/>
      <c r="BB1006" s="7"/>
      <c r="BC1006" s="7"/>
      <c r="BD1006" s="7"/>
      <c r="BE1006" s="7"/>
      <c r="BF1006" s="7"/>
      <c r="BG1006" s="7"/>
      <c r="BH1006" s="7"/>
      <c r="BI1006" s="7"/>
      <c r="BJ1006" s="7"/>
      <c r="BK1006" s="7"/>
      <c r="BL1006" s="781">
        <v>2</v>
      </c>
      <c r="BM1006" s="221">
        <v>2</v>
      </c>
      <c r="BN1006" s="221">
        <v>2</v>
      </c>
      <c r="BO1006" s="221">
        <v>2</v>
      </c>
      <c r="BP1006" s="221">
        <v>2</v>
      </c>
      <c r="BQ1006" s="221">
        <v>2</v>
      </c>
      <c r="BR1006" s="798">
        <v>1</v>
      </c>
      <c r="BS1006" s="226">
        <v>2</v>
      </c>
      <c r="BT1006" s="221">
        <v>2</v>
      </c>
      <c r="BU1006" s="221">
        <v>2</v>
      </c>
      <c r="BV1006" s="221">
        <v>2</v>
      </c>
      <c r="BW1006" s="798">
        <v>2</v>
      </c>
      <c r="BX1006" s="221">
        <v>2</v>
      </c>
      <c r="BY1006" s="798">
        <v>2</v>
      </c>
      <c r="BZ1006" s="798">
        <v>2</v>
      </c>
      <c r="CA1006" s="221">
        <v>2</v>
      </c>
      <c r="CB1006" s="221">
        <v>2</v>
      </c>
      <c r="CC1006" s="221">
        <v>2</v>
      </c>
      <c r="CD1006" s="337">
        <v>2</v>
      </c>
      <c r="CE1006" s="221">
        <v>2</v>
      </c>
      <c r="CF1006" s="221">
        <v>2</v>
      </c>
      <c r="CG1006" s="221">
        <v>2</v>
      </c>
      <c r="CH1006" s="221">
        <v>2</v>
      </c>
      <c r="CI1006" s="221">
        <v>2</v>
      </c>
      <c r="CJ1006" s="337">
        <v>2</v>
      </c>
      <c r="CK1006" s="221">
        <v>2</v>
      </c>
      <c r="CL1006" s="222">
        <f t="shared" si="443"/>
        <v>25</v>
      </c>
      <c r="CM1006" s="237">
        <f t="shared" ref="CM1006:CM1013" si="447">CL1006/(CL1006+CN1006+CP1006+CR1006)</f>
        <v>0.96153846153846156</v>
      </c>
      <c r="CN1006" s="222">
        <f t="shared" si="444"/>
        <v>1</v>
      </c>
      <c r="CO1006" s="237">
        <f t="shared" ref="CO1006:CO1013" si="448">CN1006/(CL1006+CN1006+CP1006+CR1006)</f>
        <v>3.8461538461538464E-2</v>
      </c>
      <c r="CP1006" s="222">
        <f t="shared" si="445"/>
        <v>0</v>
      </c>
      <c r="CQ1006" s="237">
        <f t="shared" ref="CQ1006:CQ1013" si="449">CP1006/(CL1006+CN1006+CP1006+CR1006)</f>
        <v>0</v>
      </c>
      <c r="CR1006" s="222">
        <f t="shared" si="446"/>
        <v>0</v>
      </c>
      <c r="CS1006" s="237">
        <f t="shared" ref="CS1006:CS1013" si="450">CR1006/(CL1006+CN1006+CP1006+CR1006)</f>
        <v>0</v>
      </c>
      <c r="CT1006" s="223">
        <f t="shared" ref="CT1006:CT1013" si="451">(((CL1006*2)+(CN1006*1)+(CP1006*0)))/(CL1006+CN1006+CP1006)</f>
        <v>1.9615384615384615</v>
      </c>
      <c r="CU1006" s="223" t="str">
        <f t="shared" ref="CU1006:CU1013" si="452">IF(CS1006&gt;=50%,"KĐG",IF(CT1006&gt;=1.6,"Đạt mục tiêu",IF(CT1006&gt;=1,"Cần cố gắng","Chưa đạt")))</f>
        <v>Đạt mục tiêu</v>
      </c>
      <c r="CV1006" s="5"/>
    </row>
    <row r="1007" spans="1:100" ht="62">
      <c r="A1007" s="1036"/>
      <c r="B1007" s="1077"/>
      <c r="C1007" s="1074"/>
      <c r="D1007" s="1077"/>
      <c r="E1007" s="1074"/>
      <c r="F1007" s="1076"/>
      <c r="G1007" s="48" t="s">
        <v>2237</v>
      </c>
      <c r="H1007" s="48"/>
      <c r="I1007" s="615"/>
      <c r="J1007" s="328"/>
      <c r="K1007" s="490"/>
      <c r="L1007" s="221" t="s">
        <v>32</v>
      </c>
      <c r="M1007" s="212" t="s">
        <v>31</v>
      </c>
      <c r="N1007" s="165" t="s">
        <v>8</v>
      </c>
      <c r="O1007" s="221" t="s">
        <v>25</v>
      </c>
      <c r="P1007" s="221" t="s">
        <v>24</v>
      </c>
      <c r="Q1007" s="221"/>
      <c r="R1007" s="221"/>
      <c r="S1007" s="221"/>
      <c r="T1007" s="221"/>
      <c r="U1007" s="226"/>
      <c r="V1007" s="221"/>
      <c r="W1007" s="5"/>
      <c r="X1007" s="221" t="s">
        <v>24</v>
      </c>
      <c r="Y1007" s="221"/>
      <c r="Z1007" s="221"/>
      <c r="AA1007" s="221"/>
      <c r="AB1007" s="80">
        <f t="shared" si="442"/>
        <v>1</v>
      </c>
      <c r="AC1007" s="642"/>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t="s">
        <v>1317</v>
      </c>
      <c r="BB1007" s="55" t="s">
        <v>1317</v>
      </c>
      <c r="BC1007" s="55" t="s">
        <v>1317</v>
      </c>
      <c r="BD1007" s="55" t="s">
        <v>1317</v>
      </c>
      <c r="BE1007" s="55"/>
      <c r="BF1007" s="55"/>
      <c r="BG1007" s="55"/>
      <c r="BH1007" s="55"/>
      <c r="BI1007" s="55"/>
      <c r="BJ1007" s="55"/>
      <c r="BK1007" s="55"/>
      <c r="BL1007" s="781">
        <v>2</v>
      </c>
      <c r="BM1007" s="221">
        <v>2</v>
      </c>
      <c r="BN1007" s="221">
        <v>2</v>
      </c>
      <c r="BO1007" s="221">
        <v>2</v>
      </c>
      <c r="BP1007" s="221">
        <v>2</v>
      </c>
      <c r="BQ1007" s="221">
        <v>2</v>
      </c>
      <c r="BR1007" s="798">
        <v>2</v>
      </c>
      <c r="BS1007" s="226">
        <v>2</v>
      </c>
      <c r="BT1007" s="221">
        <v>2</v>
      </c>
      <c r="BU1007" s="221">
        <v>2</v>
      </c>
      <c r="BV1007" s="221">
        <v>2</v>
      </c>
      <c r="BW1007" s="798">
        <v>2</v>
      </c>
      <c r="BX1007" s="221">
        <v>2</v>
      </c>
      <c r="BY1007" s="798">
        <v>2</v>
      </c>
      <c r="BZ1007" s="798">
        <v>1</v>
      </c>
      <c r="CA1007" s="221">
        <v>2</v>
      </c>
      <c r="CB1007" s="221">
        <v>2</v>
      </c>
      <c r="CC1007" s="221">
        <v>2</v>
      </c>
      <c r="CD1007" s="337">
        <v>2</v>
      </c>
      <c r="CE1007" s="221">
        <v>2</v>
      </c>
      <c r="CF1007" s="221">
        <v>2</v>
      </c>
      <c r="CG1007" s="221">
        <v>2</v>
      </c>
      <c r="CH1007" s="221">
        <v>2</v>
      </c>
      <c r="CI1007" s="221">
        <v>2</v>
      </c>
      <c r="CJ1007" s="337">
        <v>2</v>
      </c>
      <c r="CK1007" s="221">
        <v>2</v>
      </c>
      <c r="CL1007" s="222">
        <f t="shared" si="443"/>
        <v>25</v>
      </c>
      <c r="CM1007" s="237">
        <f t="shared" si="447"/>
        <v>0.96153846153846156</v>
      </c>
      <c r="CN1007" s="222">
        <f t="shared" si="444"/>
        <v>1</v>
      </c>
      <c r="CO1007" s="237">
        <f t="shared" si="448"/>
        <v>3.8461538461538464E-2</v>
      </c>
      <c r="CP1007" s="222">
        <f t="shared" si="445"/>
        <v>0</v>
      </c>
      <c r="CQ1007" s="237">
        <f t="shared" si="449"/>
        <v>0</v>
      </c>
      <c r="CR1007" s="222">
        <f t="shared" si="446"/>
        <v>0</v>
      </c>
      <c r="CS1007" s="237">
        <f t="shared" si="450"/>
        <v>0</v>
      </c>
      <c r="CT1007" s="223">
        <f t="shared" si="451"/>
        <v>1.9615384615384615</v>
      </c>
      <c r="CU1007" s="223" t="str">
        <f t="shared" si="452"/>
        <v>Đạt mục tiêu</v>
      </c>
      <c r="CV1007" s="221"/>
    </row>
    <row r="1008" spans="1:100" ht="50.5">
      <c r="A1008" s="1036"/>
      <c r="B1008" s="1046"/>
      <c r="C1008" s="1055"/>
      <c r="D1008" s="1024"/>
      <c r="E1008" s="1055"/>
      <c r="F1008" s="1044"/>
      <c r="G1008" s="259" t="s">
        <v>2220</v>
      </c>
      <c r="H1008" s="259"/>
      <c r="I1008" s="615"/>
      <c r="J1008" s="328"/>
      <c r="K1008" s="490"/>
      <c r="L1008" s="221" t="s">
        <v>32</v>
      </c>
      <c r="M1008" s="212" t="s">
        <v>31</v>
      </c>
      <c r="N1008" s="165" t="s">
        <v>8</v>
      </c>
      <c r="O1008" s="221"/>
      <c r="P1008" s="221" t="s">
        <v>24</v>
      </c>
      <c r="Q1008" s="221"/>
      <c r="R1008" s="221"/>
      <c r="S1008" s="221"/>
      <c r="T1008" s="221"/>
      <c r="U1008" s="226"/>
      <c r="V1008" s="221"/>
      <c r="W1008" s="5" t="s">
        <v>24</v>
      </c>
      <c r="X1008" s="221"/>
      <c r="Y1008" s="221"/>
      <c r="Z1008" s="221"/>
      <c r="AA1008" s="221"/>
      <c r="AB1008" s="80"/>
      <c r="AC1008" s="642"/>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t="s">
        <v>1315</v>
      </c>
      <c r="AZ1008" s="55"/>
      <c r="BA1008" s="55"/>
      <c r="BB1008" s="55"/>
      <c r="BC1008" s="55"/>
      <c r="BD1008" s="55"/>
      <c r="BE1008" s="55"/>
      <c r="BF1008" s="55"/>
      <c r="BG1008" s="55"/>
      <c r="BH1008" s="55"/>
      <c r="BI1008" s="55"/>
      <c r="BJ1008" s="55"/>
      <c r="BK1008" s="55"/>
      <c r="BL1008" s="781">
        <v>2</v>
      </c>
      <c r="BM1008" s="221">
        <v>2</v>
      </c>
      <c r="BN1008" s="221">
        <v>2</v>
      </c>
      <c r="BO1008" s="221">
        <v>2</v>
      </c>
      <c r="BP1008" s="221">
        <v>2</v>
      </c>
      <c r="BQ1008" s="221">
        <v>2</v>
      </c>
      <c r="BR1008" s="798">
        <v>2</v>
      </c>
      <c r="BS1008" s="226">
        <v>2</v>
      </c>
      <c r="BT1008" s="221">
        <v>2</v>
      </c>
      <c r="BU1008" s="221">
        <v>1</v>
      </c>
      <c r="BV1008" s="221">
        <v>2</v>
      </c>
      <c r="BW1008" s="798">
        <v>2</v>
      </c>
      <c r="BX1008" s="221">
        <v>2</v>
      </c>
      <c r="BY1008" s="798">
        <v>2</v>
      </c>
      <c r="BZ1008" s="798">
        <v>2</v>
      </c>
      <c r="CA1008" s="221">
        <v>2</v>
      </c>
      <c r="CB1008" s="221">
        <v>2</v>
      </c>
      <c r="CC1008" s="221">
        <v>2</v>
      </c>
      <c r="CD1008" s="337">
        <v>2</v>
      </c>
      <c r="CE1008" s="221">
        <v>2</v>
      </c>
      <c r="CF1008" s="221">
        <v>2</v>
      </c>
      <c r="CG1008" s="221">
        <v>2</v>
      </c>
      <c r="CH1008" s="221">
        <v>2</v>
      </c>
      <c r="CI1008" s="221">
        <v>2</v>
      </c>
      <c r="CJ1008" s="337">
        <v>2</v>
      </c>
      <c r="CK1008" s="221">
        <v>2</v>
      </c>
      <c r="CL1008" s="222">
        <f t="shared" si="443"/>
        <v>25</v>
      </c>
      <c r="CM1008" s="237">
        <f t="shared" si="447"/>
        <v>0.96153846153846156</v>
      </c>
      <c r="CN1008" s="222">
        <f t="shared" si="444"/>
        <v>1</v>
      </c>
      <c r="CO1008" s="237">
        <f t="shared" si="448"/>
        <v>3.8461538461538464E-2</v>
      </c>
      <c r="CP1008" s="222">
        <f t="shared" si="445"/>
        <v>0</v>
      </c>
      <c r="CQ1008" s="237">
        <f t="shared" si="449"/>
        <v>0</v>
      </c>
      <c r="CR1008" s="222">
        <f t="shared" si="446"/>
        <v>0</v>
      </c>
      <c r="CS1008" s="237">
        <f t="shared" si="450"/>
        <v>0</v>
      </c>
      <c r="CT1008" s="223">
        <f t="shared" si="451"/>
        <v>1.9615384615384615</v>
      </c>
      <c r="CU1008" s="223" t="str">
        <f t="shared" si="452"/>
        <v>Đạt mục tiêu</v>
      </c>
      <c r="CV1008" s="221"/>
    </row>
    <row r="1009" spans="1:101" s="1" customFormat="1" ht="50.5">
      <c r="A1009" s="1036"/>
      <c r="B1009" s="1046"/>
      <c r="C1009" s="1055"/>
      <c r="D1009" s="1024"/>
      <c r="E1009" s="1055"/>
      <c r="F1009" s="1044"/>
      <c r="G1009" s="207" t="s">
        <v>2217</v>
      </c>
      <c r="H1009" s="207"/>
      <c r="I1009" s="611"/>
      <c r="J1009" s="125"/>
      <c r="K1009" s="520"/>
      <c r="L1009" s="5" t="s">
        <v>32</v>
      </c>
      <c r="M1009" s="212" t="s">
        <v>31</v>
      </c>
      <c r="N1009" s="165" t="s">
        <v>8</v>
      </c>
      <c r="O1009" s="221" t="s">
        <v>29</v>
      </c>
      <c r="P1009" s="221" t="s">
        <v>24</v>
      </c>
      <c r="Q1009" s="5"/>
      <c r="R1009" s="5"/>
      <c r="S1009" s="5"/>
      <c r="T1009" s="5"/>
      <c r="U1009" s="6"/>
      <c r="V1009" s="5"/>
      <c r="W1009" s="5"/>
      <c r="X1009" s="5"/>
      <c r="Y1009" s="5"/>
      <c r="Z1009" s="5"/>
      <c r="AA1009" s="5" t="s">
        <v>24</v>
      </c>
      <c r="AB1009" s="80">
        <f>COUNTIF($Q1009:$AA1009,"x")</f>
        <v>1</v>
      </c>
      <c r="AC1009" s="642"/>
      <c r="AD1009" s="7"/>
      <c r="AE1009" s="7"/>
      <c r="AF1009" s="7"/>
      <c r="AG1009" s="7"/>
      <c r="AH1009" s="7"/>
      <c r="AI1009" s="7"/>
      <c r="AJ1009" s="7"/>
      <c r="AK1009" s="7"/>
      <c r="AL1009" s="7"/>
      <c r="AM1009" s="7"/>
      <c r="AN1009" s="7"/>
      <c r="AO1009" s="7"/>
      <c r="AP1009" s="7"/>
      <c r="AQ1009" s="7"/>
      <c r="AR1009" s="7"/>
      <c r="AS1009" s="7"/>
      <c r="AT1009" s="7"/>
      <c r="AU1009" s="7"/>
      <c r="AV1009" s="55"/>
      <c r="AW1009" s="7"/>
      <c r="AX1009" s="7"/>
      <c r="AY1009" s="7"/>
      <c r="AZ1009" s="7" t="s">
        <v>1315</v>
      </c>
      <c r="BA1009" s="7"/>
      <c r="BB1009" s="7"/>
      <c r="BC1009" s="7"/>
      <c r="BD1009" s="7"/>
      <c r="BE1009" s="7"/>
      <c r="BF1009" s="7"/>
      <c r="BG1009" s="7"/>
      <c r="BH1009" s="7"/>
      <c r="BI1009" s="7"/>
      <c r="BJ1009" s="7"/>
      <c r="BK1009" s="7"/>
      <c r="BL1009" s="781">
        <v>1</v>
      </c>
      <c r="BM1009" s="221">
        <v>2</v>
      </c>
      <c r="BN1009" s="221">
        <v>2</v>
      </c>
      <c r="BO1009" s="221">
        <v>2</v>
      </c>
      <c r="BP1009" s="221">
        <v>2</v>
      </c>
      <c r="BQ1009" s="221">
        <v>2</v>
      </c>
      <c r="BR1009" s="798">
        <v>2</v>
      </c>
      <c r="BS1009" s="226">
        <v>2</v>
      </c>
      <c r="BT1009" s="221">
        <v>2</v>
      </c>
      <c r="BU1009" s="221">
        <v>2</v>
      </c>
      <c r="BV1009" s="221">
        <v>2</v>
      </c>
      <c r="BW1009" s="798">
        <v>2</v>
      </c>
      <c r="BX1009" s="221">
        <v>2</v>
      </c>
      <c r="BY1009" s="798">
        <v>2</v>
      </c>
      <c r="BZ1009" s="798">
        <v>2</v>
      </c>
      <c r="CA1009" s="221">
        <v>2</v>
      </c>
      <c r="CB1009" s="221">
        <v>2</v>
      </c>
      <c r="CC1009" s="221">
        <v>2</v>
      </c>
      <c r="CD1009" s="337">
        <v>2</v>
      </c>
      <c r="CE1009" s="221">
        <v>2</v>
      </c>
      <c r="CF1009" s="221">
        <v>2</v>
      </c>
      <c r="CG1009" s="221">
        <v>2</v>
      </c>
      <c r="CH1009" s="221">
        <v>1</v>
      </c>
      <c r="CI1009" s="221">
        <v>2</v>
      </c>
      <c r="CJ1009" s="337">
        <v>2</v>
      </c>
      <c r="CK1009" s="221">
        <v>2</v>
      </c>
      <c r="CL1009" s="222">
        <f t="shared" si="443"/>
        <v>24</v>
      </c>
      <c r="CM1009" s="237">
        <f t="shared" si="447"/>
        <v>0.92307692307692313</v>
      </c>
      <c r="CN1009" s="222">
        <f t="shared" si="444"/>
        <v>2</v>
      </c>
      <c r="CO1009" s="237">
        <f t="shared" si="448"/>
        <v>7.6923076923076927E-2</v>
      </c>
      <c r="CP1009" s="222">
        <f t="shared" si="445"/>
        <v>0</v>
      </c>
      <c r="CQ1009" s="237">
        <f t="shared" si="449"/>
        <v>0</v>
      </c>
      <c r="CR1009" s="222">
        <f t="shared" si="446"/>
        <v>0</v>
      </c>
      <c r="CS1009" s="237">
        <f t="shared" si="450"/>
        <v>0</v>
      </c>
      <c r="CT1009" s="223">
        <f t="shared" si="451"/>
        <v>1.9230769230769231</v>
      </c>
      <c r="CU1009" s="223" t="str">
        <f t="shared" si="452"/>
        <v>Đạt mục tiêu</v>
      </c>
      <c r="CV1009" s="5"/>
    </row>
    <row r="1010" spans="1:101" s="1" customFormat="1" ht="50.5">
      <c r="A1010" s="1036">
        <v>258</v>
      </c>
      <c r="B1010" s="1077" t="s">
        <v>1859</v>
      </c>
      <c r="C1010" s="1055" t="s">
        <v>28</v>
      </c>
      <c r="D1010" s="1044" t="s">
        <v>1858</v>
      </c>
      <c r="E1010" s="1055" t="s">
        <v>26</v>
      </c>
      <c r="F1010" s="1044" t="s">
        <v>1858</v>
      </c>
      <c r="G1010" s="207" t="s">
        <v>2219</v>
      </c>
      <c r="H1010" s="207"/>
      <c r="I1010" s="611"/>
      <c r="J1010" s="125"/>
      <c r="K1010" s="520"/>
      <c r="L1010" s="5" t="s">
        <v>32</v>
      </c>
      <c r="M1010" s="212" t="s">
        <v>2176</v>
      </c>
      <c r="N1010" s="165" t="s">
        <v>8</v>
      </c>
      <c r="O1010" s="221" t="s">
        <v>29</v>
      </c>
      <c r="P1010" s="221"/>
      <c r="Q1010" s="5"/>
      <c r="R1010" s="5" t="s">
        <v>24</v>
      </c>
      <c r="S1010" s="5" t="s">
        <v>24</v>
      </c>
      <c r="T1010" s="5"/>
      <c r="U1010" s="6"/>
      <c r="V1010" s="5"/>
      <c r="W1010" s="5"/>
      <c r="X1010" s="5"/>
      <c r="Y1010" s="5"/>
      <c r="Z1010" s="5"/>
      <c r="AA1010" s="5"/>
      <c r="AB1010" s="80">
        <f>COUNTIF($Q1010:$AA1010,"x")</f>
        <v>2</v>
      </c>
      <c r="AC1010" s="642"/>
      <c r="AD1010" s="7"/>
      <c r="AE1010" s="7"/>
      <c r="AF1010" s="7"/>
      <c r="AG1010" s="7" t="s">
        <v>1315</v>
      </c>
      <c r="AH1010" s="7"/>
      <c r="AI1010" s="7"/>
      <c r="AJ1010" s="7"/>
      <c r="AK1010" s="7"/>
      <c r="AL1010" s="7"/>
      <c r="AM1010" s="7"/>
      <c r="AN1010" s="7"/>
      <c r="AO1010" s="7"/>
      <c r="AP1010" s="7"/>
      <c r="AQ1010" s="7"/>
      <c r="AR1010" s="7"/>
      <c r="AS1010" s="7"/>
      <c r="AT1010" s="7"/>
      <c r="AU1010" s="7"/>
      <c r="AV1010" s="55"/>
      <c r="AW1010" s="7"/>
      <c r="AX1010" s="7"/>
      <c r="AY1010" s="7"/>
      <c r="AZ1010" s="7"/>
      <c r="BA1010" s="7"/>
      <c r="BB1010" s="7"/>
      <c r="BC1010" s="7"/>
      <c r="BD1010" s="7"/>
      <c r="BE1010" s="7"/>
      <c r="BF1010" s="7"/>
      <c r="BG1010" s="7"/>
      <c r="BH1010" s="7"/>
      <c r="BI1010" s="7"/>
      <c r="BJ1010" s="7"/>
      <c r="BK1010" s="7"/>
      <c r="BL1010" s="781">
        <v>2</v>
      </c>
      <c r="BM1010" s="221">
        <v>2</v>
      </c>
      <c r="BN1010" s="221">
        <v>1</v>
      </c>
      <c r="BO1010" s="221">
        <v>2</v>
      </c>
      <c r="BP1010" s="221">
        <v>1</v>
      </c>
      <c r="BQ1010" s="221">
        <v>2</v>
      </c>
      <c r="BR1010" s="798">
        <v>1</v>
      </c>
      <c r="BS1010" s="226">
        <v>1</v>
      </c>
      <c r="BT1010" s="221">
        <v>2</v>
      </c>
      <c r="BU1010" s="221">
        <v>2</v>
      </c>
      <c r="BV1010" s="221">
        <v>2</v>
      </c>
      <c r="BW1010" s="798">
        <v>2</v>
      </c>
      <c r="BX1010" s="221">
        <v>2</v>
      </c>
      <c r="BY1010" s="798">
        <v>2</v>
      </c>
      <c r="BZ1010" s="798">
        <v>1</v>
      </c>
      <c r="CA1010" s="221">
        <v>2</v>
      </c>
      <c r="CB1010" s="221">
        <v>2</v>
      </c>
      <c r="CC1010" s="221">
        <v>2</v>
      </c>
      <c r="CD1010" s="337">
        <v>2</v>
      </c>
      <c r="CE1010" s="221">
        <v>2</v>
      </c>
      <c r="CF1010" s="221">
        <v>2</v>
      </c>
      <c r="CG1010" s="221">
        <v>2</v>
      </c>
      <c r="CH1010" s="221">
        <v>2</v>
      </c>
      <c r="CI1010" s="221">
        <v>2</v>
      </c>
      <c r="CJ1010" s="337">
        <v>2</v>
      </c>
      <c r="CK1010" s="221">
        <v>2</v>
      </c>
      <c r="CL1010" s="222">
        <f t="shared" si="443"/>
        <v>21</v>
      </c>
      <c r="CM1010" s="237">
        <f t="shared" si="447"/>
        <v>0.80769230769230771</v>
      </c>
      <c r="CN1010" s="222">
        <f t="shared" si="444"/>
        <v>5</v>
      </c>
      <c r="CO1010" s="237">
        <f t="shared" si="448"/>
        <v>0.19230769230769232</v>
      </c>
      <c r="CP1010" s="222">
        <f t="shared" si="445"/>
        <v>0</v>
      </c>
      <c r="CQ1010" s="237">
        <f t="shared" si="449"/>
        <v>0</v>
      </c>
      <c r="CR1010" s="222">
        <f>COUNTIF(BL1010:CK1010,"KĐG")</f>
        <v>0</v>
      </c>
      <c r="CS1010" s="237">
        <f t="shared" si="450"/>
        <v>0</v>
      </c>
      <c r="CT1010" s="223">
        <f t="shared" si="451"/>
        <v>1.8076923076923077</v>
      </c>
      <c r="CU1010" s="223" t="str">
        <f t="shared" si="452"/>
        <v>Đạt mục tiêu</v>
      </c>
      <c r="CV1010" s="5"/>
    </row>
    <row r="1011" spans="1:101" s="1" customFormat="1" ht="50.5">
      <c r="A1011" s="1036"/>
      <c r="B1011" s="1077"/>
      <c r="C1011" s="1074"/>
      <c r="D1011" s="1076"/>
      <c r="E1011" s="1074"/>
      <c r="F1011" s="1076"/>
      <c r="G1011" s="52" t="s">
        <v>2218</v>
      </c>
      <c r="H1011" s="52"/>
      <c r="I1011" s="611"/>
      <c r="J1011" s="125"/>
      <c r="K1011" s="520"/>
      <c r="L1011" s="5" t="s">
        <v>32</v>
      </c>
      <c r="M1011" s="212" t="s">
        <v>31</v>
      </c>
      <c r="N1011" s="165" t="s">
        <v>8</v>
      </c>
      <c r="O1011" s="221" t="s">
        <v>29</v>
      </c>
      <c r="P1011" s="221"/>
      <c r="Q1011" s="5"/>
      <c r="R1011" s="5"/>
      <c r="S1011" s="5" t="s">
        <v>24</v>
      </c>
      <c r="T1011" s="5"/>
      <c r="U1011" s="6" t="s">
        <v>24</v>
      </c>
      <c r="V1011" s="5"/>
      <c r="W1011" s="5"/>
      <c r="X1011" s="5" t="s">
        <v>24</v>
      </c>
      <c r="Y1011" s="5"/>
      <c r="Z1011" s="5"/>
      <c r="AA1011" s="5"/>
      <c r="AB1011" s="80">
        <f>COUNTIF($Q1011:$AA1011,"x")</f>
        <v>3</v>
      </c>
      <c r="AC1011" s="642"/>
      <c r="AD1011" s="7"/>
      <c r="AE1011" s="7"/>
      <c r="AF1011" s="7"/>
      <c r="AG1011" s="7"/>
      <c r="AH1011" s="7"/>
      <c r="AI1011" s="7"/>
      <c r="AJ1011" s="7"/>
      <c r="AK1011" s="7"/>
      <c r="AL1011" s="7"/>
      <c r="AM1011" s="7"/>
      <c r="AN1011" s="7"/>
      <c r="AO1011" s="7"/>
      <c r="AP1011" s="7"/>
      <c r="AQ1011" s="7"/>
      <c r="AR1011" s="7"/>
      <c r="AS1011" s="7"/>
      <c r="AT1011" s="7"/>
      <c r="AU1011" s="7"/>
      <c r="AV1011" s="55"/>
      <c r="AW1011" s="7"/>
      <c r="AX1011" s="7"/>
      <c r="AY1011" s="7"/>
      <c r="AZ1011" s="7"/>
      <c r="BA1011" s="7" t="s">
        <v>1317</v>
      </c>
      <c r="BB1011" s="7" t="s">
        <v>1317</v>
      </c>
      <c r="BC1011" s="7" t="s">
        <v>1317</v>
      </c>
      <c r="BD1011" s="7" t="s">
        <v>1317</v>
      </c>
      <c r="BE1011" s="7"/>
      <c r="BF1011" s="7"/>
      <c r="BG1011" s="7"/>
      <c r="BH1011" s="7"/>
      <c r="BI1011" s="7"/>
      <c r="BJ1011" s="7"/>
      <c r="BK1011" s="7"/>
      <c r="BL1011" s="781">
        <v>2</v>
      </c>
      <c r="BM1011" s="221">
        <v>2</v>
      </c>
      <c r="BN1011" s="221">
        <v>2</v>
      </c>
      <c r="BO1011" s="221">
        <v>2</v>
      </c>
      <c r="BP1011" s="221">
        <v>2</v>
      </c>
      <c r="BQ1011" s="221">
        <v>2</v>
      </c>
      <c r="BR1011" s="798">
        <v>2</v>
      </c>
      <c r="BS1011" s="226">
        <v>2</v>
      </c>
      <c r="BT1011" s="221">
        <v>2</v>
      </c>
      <c r="BU1011" s="221">
        <v>2</v>
      </c>
      <c r="BV1011" s="221">
        <v>2</v>
      </c>
      <c r="BW1011" s="798">
        <v>2</v>
      </c>
      <c r="BX1011" s="221">
        <v>2</v>
      </c>
      <c r="BY1011" s="798">
        <v>1</v>
      </c>
      <c r="BZ1011" s="798">
        <v>2</v>
      </c>
      <c r="CA1011" s="221">
        <v>2</v>
      </c>
      <c r="CB1011" s="221">
        <v>2</v>
      </c>
      <c r="CC1011" s="221">
        <v>2</v>
      </c>
      <c r="CD1011" s="337">
        <v>2</v>
      </c>
      <c r="CE1011" s="221">
        <v>2</v>
      </c>
      <c r="CF1011" s="221">
        <v>2</v>
      </c>
      <c r="CG1011" s="221">
        <v>2</v>
      </c>
      <c r="CH1011" s="221">
        <v>2</v>
      </c>
      <c r="CI1011" s="221">
        <v>2</v>
      </c>
      <c r="CJ1011" s="337">
        <v>2</v>
      </c>
      <c r="CK1011" s="221">
        <v>2</v>
      </c>
      <c r="CL1011" s="222">
        <f t="shared" si="443"/>
        <v>25</v>
      </c>
      <c r="CM1011" s="237">
        <f t="shared" si="447"/>
        <v>0.96153846153846156</v>
      </c>
      <c r="CN1011" s="222">
        <f t="shared" si="444"/>
        <v>1</v>
      </c>
      <c r="CO1011" s="237">
        <f t="shared" si="448"/>
        <v>3.8461538461538464E-2</v>
      </c>
      <c r="CP1011" s="222">
        <f t="shared" si="445"/>
        <v>0</v>
      </c>
      <c r="CQ1011" s="237">
        <f t="shared" si="449"/>
        <v>0</v>
      </c>
      <c r="CR1011" s="222">
        <f>COUNTIF(BL1011:CK1011,"KĐG")</f>
        <v>0</v>
      </c>
      <c r="CS1011" s="237">
        <f t="shared" si="450"/>
        <v>0</v>
      </c>
      <c r="CT1011" s="223">
        <f t="shared" si="451"/>
        <v>1.9615384615384615</v>
      </c>
      <c r="CU1011" s="223" t="str">
        <f t="shared" si="452"/>
        <v>Đạt mục tiêu</v>
      </c>
      <c r="CV1011" s="5"/>
    </row>
    <row r="1012" spans="1:101" s="1" customFormat="1" ht="50.5">
      <c r="A1012" s="227">
        <v>259</v>
      </c>
      <c r="B1012" s="203" t="s">
        <v>1853</v>
      </c>
      <c r="C1012" s="146" t="s">
        <v>28</v>
      </c>
      <c r="D1012" s="220" t="s">
        <v>1856</v>
      </c>
      <c r="E1012" s="150"/>
      <c r="F1012" s="220" t="s">
        <v>1856</v>
      </c>
      <c r="G1012" s="288" t="s">
        <v>2221</v>
      </c>
      <c r="H1012" s="288"/>
      <c r="I1012" s="612"/>
      <c r="J1012" s="125"/>
      <c r="K1012" s="520"/>
      <c r="L1012" s="5" t="s">
        <v>32</v>
      </c>
      <c r="M1012" s="212" t="s">
        <v>2176</v>
      </c>
      <c r="N1012" s="165" t="s">
        <v>8</v>
      </c>
      <c r="O1012" s="221" t="s">
        <v>29</v>
      </c>
      <c r="P1012" s="221" t="s">
        <v>24</v>
      </c>
      <c r="Q1012" s="5"/>
      <c r="R1012" s="5" t="s">
        <v>24</v>
      </c>
      <c r="S1012" s="5"/>
      <c r="T1012" s="5"/>
      <c r="U1012" s="6"/>
      <c r="V1012" s="5"/>
      <c r="W1012" s="5"/>
      <c r="X1012" s="5"/>
      <c r="Y1012" s="5"/>
      <c r="Z1012" s="5"/>
      <c r="AA1012" s="5"/>
      <c r="AB1012" s="80">
        <f>COUNTIF($Q1012:$AA1012,"x")</f>
        <v>1</v>
      </c>
      <c r="AC1012" s="642"/>
      <c r="AD1012" s="7"/>
      <c r="AE1012" s="7"/>
      <c r="AF1012" s="7"/>
      <c r="AG1012" s="7"/>
      <c r="AH1012" s="7"/>
      <c r="AI1012" s="7"/>
      <c r="AJ1012" s="7"/>
      <c r="AK1012" s="7"/>
      <c r="AL1012" s="7"/>
      <c r="AM1012" s="7"/>
      <c r="AN1012" s="7"/>
      <c r="AO1012" s="7"/>
      <c r="AP1012" s="7"/>
      <c r="AQ1012" s="7"/>
      <c r="AR1012" s="7"/>
      <c r="AS1012" s="7"/>
      <c r="AT1012" s="7"/>
      <c r="AU1012" s="7"/>
      <c r="AV1012" s="55"/>
      <c r="AW1012" s="7"/>
      <c r="AX1012" s="7"/>
      <c r="AY1012" s="7"/>
      <c r="AZ1012" s="7"/>
      <c r="BA1012" s="7"/>
      <c r="BB1012" s="7"/>
      <c r="BC1012" s="7"/>
      <c r="BD1012" s="7"/>
      <c r="BE1012" s="7"/>
      <c r="BF1012" s="7"/>
      <c r="BG1012" s="7"/>
      <c r="BH1012" s="7"/>
      <c r="BI1012" s="7"/>
      <c r="BJ1012" s="7"/>
      <c r="BK1012" s="7"/>
      <c r="BL1012" s="780">
        <v>2</v>
      </c>
      <c r="BM1012" s="354">
        <v>2</v>
      </c>
      <c r="BN1012" s="354">
        <v>2</v>
      </c>
      <c r="BO1012" s="354">
        <v>2</v>
      </c>
      <c r="BP1012" s="354">
        <v>2</v>
      </c>
      <c r="BQ1012" s="354">
        <v>2</v>
      </c>
      <c r="BR1012" s="797">
        <v>2</v>
      </c>
      <c r="BS1012" s="356">
        <v>1</v>
      </c>
      <c r="BT1012" s="354">
        <v>2</v>
      </c>
      <c r="BU1012" s="354">
        <v>2</v>
      </c>
      <c r="BV1012" s="354">
        <v>2</v>
      </c>
      <c r="BW1012" s="797">
        <v>1</v>
      </c>
      <c r="BX1012" s="354">
        <v>2</v>
      </c>
      <c r="BY1012" s="797">
        <v>2</v>
      </c>
      <c r="BZ1012" s="797">
        <v>2</v>
      </c>
      <c r="CA1012" s="354">
        <v>1</v>
      </c>
      <c r="CB1012" s="354">
        <v>2</v>
      </c>
      <c r="CC1012" s="354">
        <v>2</v>
      </c>
      <c r="CD1012" s="766">
        <v>2</v>
      </c>
      <c r="CE1012" s="354">
        <v>2</v>
      </c>
      <c r="CF1012" s="354">
        <v>2</v>
      </c>
      <c r="CG1012" s="354">
        <v>2</v>
      </c>
      <c r="CH1012" s="354">
        <v>2</v>
      </c>
      <c r="CI1012" s="354">
        <v>2</v>
      </c>
      <c r="CJ1012" s="766">
        <v>2</v>
      </c>
      <c r="CK1012" s="354">
        <v>2</v>
      </c>
      <c r="CL1012" s="222">
        <f t="shared" si="443"/>
        <v>23</v>
      </c>
      <c r="CM1012" s="237">
        <f t="shared" si="447"/>
        <v>0.88461538461538458</v>
      </c>
      <c r="CN1012" s="222">
        <f t="shared" si="444"/>
        <v>3</v>
      </c>
      <c r="CO1012" s="237">
        <f t="shared" si="448"/>
        <v>0.11538461538461539</v>
      </c>
      <c r="CP1012" s="222">
        <f t="shared" si="445"/>
        <v>0</v>
      </c>
      <c r="CQ1012" s="237">
        <f t="shared" si="449"/>
        <v>0</v>
      </c>
      <c r="CR1012" s="222">
        <f>COUNTIF(BL1012:CK1012,"KĐG")</f>
        <v>0</v>
      </c>
      <c r="CS1012" s="237">
        <f t="shared" si="450"/>
        <v>0</v>
      </c>
      <c r="CT1012" s="223">
        <f t="shared" si="451"/>
        <v>1.8846153846153846</v>
      </c>
      <c r="CU1012" s="223" t="str">
        <f t="shared" si="452"/>
        <v>Đạt mục tiêu</v>
      </c>
      <c r="CV1012" s="5"/>
    </row>
    <row r="1013" spans="1:101" s="1" customFormat="1" ht="62">
      <c r="A1013" s="227">
        <v>260</v>
      </c>
      <c r="B1013" s="220" t="s">
        <v>1401</v>
      </c>
      <c r="C1013" s="146" t="s">
        <v>28</v>
      </c>
      <c r="D1013" s="217" t="s">
        <v>40</v>
      </c>
      <c r="E1013" s="215" t="s">
        <v>26</v>
      </c>
      <c r="F1013" s="220" t="s">
        <v>1402</v>
      </c>
      <c r="G1013" s="217" t="s">
        <v>407</v>
      </c>
      <c r="H1013" s="217"/>
      <c r="I1013" s="591"/>
      <c r="J1013" s="212"/>
      <c r="K1013" s="465"/>
      <c r="L1013" s="5" t="s">
        <v>32</v>
      </c>
      <c r="M1013" s="212" t="s">
        <v>31</v>
      </c>
      <c r="N1013" s="165" t="s">
        <v>8</v>
      </c>
      <c r="O1013" s="221" t="s">
        <v>29</v>
      </c>
      <c r="P1013" s="221" t="s">
        <v>24</v>
      </c>
      <c r="Q1013" s="5"/>
      <c r="R1013" s="5"/>
      <c r="S1013" s="5"/>
      <c r="T1013" s="5"/>
      <c r="U1013" s="6"/>
      <c r="V1013" s="5" t="s">
        <v>24</v>
      </c>
      <c r="W1013" s="5"/>
      <c r="X1013" s="5"/>
      <c r="Y1013" s="5"/>
      <c r="Z1013" s="5"/>
      <c r="AA1013" s="5"/>
      <c r="AB1013" s="80">
        <f>COUNTIF($Q1013:$AA1013,"x")</f>
        <v>1</v>
      </c>
      <c r="AC1013" s="642" t="s">
        <v>1316</v>
      </c>
      <c r="AD1013" s="55" t="s">
        <v>1316</v>
      </c>
      <c r="AE1013" s="55" t="s">
        <v>1316</v>
      </c>
      <c r="AF1013" s="55" t="s">
        <v>1316</v>
      </c>
      <c r="AG1013" s="7"/>
      <c r="AH1013" s="7"/>
      <c r="AI1013" s="7"/>
      <c r="AJ1013" s="7"/>
      <c r="AK1013" s="7"/>
      <c r="AL1013" s="7"/>
      <c r="AM1013" s="7"/>
      <c r="AN1013" s="7"/>
      <c r="AO1013" s="7"/>
      <c r="AP1013" s="7"/>
      <c r="AQ1013" s="7"/>
      <c r="AR1013" s="7"/>
      <c r="AS1013" s="7"/>
      <c r="AT1013" s="7"/>
      <c r="AU1013" s="7"/>
      <c r="AV1013" s="55"/>
      <c r="AW1013" s="7"/>
      <c r="AX1013" s="7"/>
      <c r="AY1013" s="7"/>
      <c r="AZ1013" s="7"/>
      <c r="BA1013" s="7"/>
      <c r="BB1013" s="7"/>
      <c r="BC1013" s="7"/>
      <c r="BD1013" s="7"/>
      <c r="BE1013" s="7"/>
      <c r="BF1013" s="7"/>
      <c r="BG1013" s="7"/>
      <c r="BH1013" s="7"/>
      <c r="BI1013" s="7"/>
      <c r="BJ1013" s="7"/>
      <c r="BK1013" s="7"/>
      <c r="BL1013" s="780">
        <v>2</v>
      </c>
      <c r="BM1013" s="354">
        <v>2</v>
      </c>
      <c r="BN1013" s="354">
        <v>2</v>
      </c>
      <c r="BO1013" s="354">
        <v>2</v>
      </c>
      <c r="BP1013" s="354">
        <v>2</v>
      </c>
      <c r="BQ1013" s="354">
        <v>2</v>
      </c>
      <c r="BR1013" s="797">
        <v>2</v>
      </c>
      <c r="BS1013" s="356">
        <v>2</v>
      </c>
      <c r="BT1013" s="354">
        <v>2</v>
      </c>
      <c r="BU1013" s="354">
        <v>2</v>
      </c>
      <c r="BV1013" s="354">
        <v>2</v>
      </c>
      <c r="BW1013" s="797">
        <v>2</v>
      </c>
      <c r="BX1013" s="354">
        <v>2</v>
      </c>
      <c r="BY1013" s="797">
        <v>2</v>
      </c>
      <c r="BZ1013" s="797">
        <v>1</v>
      </c>
      <c r="CA1013" s="354">
        <v>2</v>
      </c>
      <c r="CB1013" s="354">
        <v>2</v>
      </c>
      <c r="CC1013" s="354">
        <v>2</v>
      </c>
      <c r="CD1013" s="766">
        <v>2</v>
      </c>
      <c r="CE1013" s="354">
        <v>2</v>
      </c>
      <c r="CF1013" s="354">
        <v>1</v>
      </c>
      <c r="CG1013" s="354">
        <v>2</v>
      </c>
      <c r="CH1013" s="354">
        <v>2</v>
      </c>
      <c r="CI1013" s="354">
        <v>2</v>
      </c>
      <c r="CJ1013" s="766">
        <v>2</v>
      </c>
      <c r="CK1013" s="354">
        <v>2</v>
      </c>
      <c r="CL1013" s="222">
        <f t="shared" si="443"/>
        <v>24</v>
      </c>
      <c r="CM1013" s="237">
        <f t="shared" si="447"/>
        <v>0.92307692307692313</v>
      </c>
      <c r="CN1013" s="222">
        <f t="shared" si="444"/>
        <v>2</v>
      </c>
      <c r="CO1013" s="237">
        <f t="shared" si="448"/>
        <v>7.6923076923076927E-2</v>
      </c>
      <c r="CP1013" s="222">
        <f t="shared" si="445"/>
        <v>0</v>
      </c>
      <c r="CQ1013" s="237">
        <f t="shared" si="449"/>
        <v>0</v>
      </c>
      <c r="CR1013" s="222">
        <f>COUNTIF(BL1013:CK1013,"KĐG")</f>
        <v>0</v>
      </c>
      <c r="CS1013" s="237">
        <f t="shared" si="450"/>
        <v>0</v>
      </c>
      <c r="CT1013" s="223">
        <f t="shared" si="451"/>
        <v>1.9230769230769231</v>
      </c>
      <c r="CU1013" s="223" t="str">
        <f t="shared" si="452"/>
        <v>Đạt mục tiêu</v>
      </c>
      <c r="CV1013" s="5"/>
    </row>
    <row r="1014" spans="1:101" s="369" customFormat="1" ht="16.5">
      <c r="A1014" s="307"/>
      <c r="B1014" s="1195" t="s">
        <v>39</v>
      </c>
      <c r="C1014" s="1195"/>
      <c r="D1014" s="1195"/>
      <c r="E1014" s="1195"/>
      <c r="F1014" s="1195"/>
      <c r="G1014" s="1195"/>
      <c r="H1014" s="1195"/>
      <c r="I1014" s="1195"/>
      <c r="J1014" s="1195"/>
      <c r="K1014" s="1195"/>
      <c r="L1014" s="1195"/>
      <c r="M1014" s="1195"/>
      <c r="N1014" s="1195"/>
      <c r="O1014" s="1195"/>
      <c r="P1014" s="1195"/>
      <c r="Q1014" s="367"/>
      <c r="R1014" s="367" t="s">
        <v>38</v>
      </c>
      <c r="S1014" s="367" t="s">
        <v>38</v>
      </c>
      <c r="T1014" s="367" t="s">
        <v>38</v>
      </c>
      <c r="U1014" s="367" t="s">
        <v>38</v>
      </c>
      <c r="V1014" s="367" t="s">
        <v>38</v>
      </c>
      <c r="W1014" s="407" t="s">
        <v>38</v>
      </c>
      <c r="X1014" s="367" t="s">
        <v>38</v>
      </c>
      <c r="Y1014" s="367" t="s">
        <v>38</v>
      </c>
      <c r="Z1014" s="367" t="s">
        <v>38</v>
      </c>
      <c r="AA1014" s="367" t="s">
        <v>38</v>
      </c>
      <c r="AB1014" s="192" t="s">
        <v>38</v>
      </c>
      <c r="AC1014" s="645" t="s">
        <v>38</v>
      </c>
      <c r="AD1014" s="192" t="s">
        <v>38</v>
      </c>
      <c r="AE1014" s="192" t="s">
        <v>38</v>
      </c>
      <c r="AF1014" s="192" t="s">
        <v>38</v>
      </c>
      <c r="AG1014" s="192" t="s">
        <v>38</v>
      </c>
      <c r="AH1014" s="192" t="s">
        <v>38</v>
      </c>
      <c r="AI1014" s="192" t="s">
        <v>38</v>
      </c>
      <c r="AJ1014" s="192" t="s">
        <v>38</v>
      </c>
      <c r="AK1014" s="192" t="s">
        <v>38</v>
      </c>
      <c r="AL1014" s="192" t="s">
        <v>38</v>
      </c>
      <c r="AM1014" s="192" t="s">
        <v>38</v>
      </c>
      <c r="AN1014" s="192" t="s">
        <v>38</v>
      </c>
      <c r="AO1014" s="192" t="s">
        <v>38</v>
      </c>
      <c r="AP1014" s="192" t="s">
        <v>38</v>
      </c>
      <c r="AQ1014" s="192" t="s">
        <v>38</v>
      </c>
      <c r="AR1014" s="192" t="s">
        <v>38</v>
      </c>
      <c r="AS1014" s="192" t="s">
        <v>38</v>
      </c>
      <c r="AT1014" s="192" t="s">
        <v>38</v>
      </c>
      <c r="AU1014" s="192" t="s">
        <v>38</v>
      </c>
      <c r="AV1014" s="192" t="s">
        <v>38</v>
      </c>
      <c r="AW1014" s="192" t="s">
        <v>38</v>
      </c>
      <c r="AX1014" s="192" t="s">
        <v>38</v>
      </c>
      <c r="AY1014" s="192"/>
      <c r="AZ1014" s="192"/>
      <c r="BA1014" s="192" t="s">
        <v>38</v>
      </c>
      <c r="BB1014" s="192" t="s">
        <v>38</v>
      </c>
      <c r="BC1014" s="192" t="s">
        <v>38</v>
      </c>
      <c r="BD1014" s="192" t="s">
        <v>38</v>
      </c>
      <c r="BE1014" s="192" t="s">
        <v>38</v>
      </c>
      <c r="BF1014" s="192" t="s">
        <v>38</v>
      </c>
      <c r="BG1014" s="192" t="s">
        <v>38</v>
      </c>
      <c r="BH1014" s="192" t="s">
        <v>38</v>
      </c>
      <c r="BI1014" s="192" t="s">
        <v>38</v>
      </c>
      <c r="BJ1014" s="192" t="s">
        <v>38</v>
      </c>
      <c r="BK1014" s="192" t="s">
        <v>38</v>
      </c>
      <c r="BL1014" s="780"/>
      <c r="BM1014" s="354"/>
      <c r="BN1014" s="354"/>
      <c r="BO1014" s="354"/>
      <c r="BP1014" s="354"/>
      <c r="BQ1014" s="354"/>
      <c r="BR1014" s="797"/>
      <c r="BS1014" s="356"/>
      <c r="BT1014" s="354"/>
      <c r="BU1014" s="354"/>
      <c r="BV1014" s="354"/>
      <c r="BW1014" s="797"/>
      <c r="BX1014" s="354"/>
      <c r="BY1014" s="797"/>
      <c r="BZ1014" s="797"/>
      <c r="CA1014" s="354"/>
      <c r="CB1014" s="354"/>
      <c r="CC1014" s="354"/>
      <c r="CD1014" s="766"/>
      <c r="CE1014" s="354"/>
      <c r="CF1014" s="354"/>
      <c r="CG1014" s="354"/>
      <c r="CH1014" s="354"/>
      <c r="CI1014" s="354"/>
      <c r="CJ1014" s="766"/>
      <c r="CK1014" s="354"/>
      <c r="CL1014" s="368" t="s">
        <v>38</v>
      </c>
      <c r="CM1014" s="368" t="s">
        <v>38</v>
      </c>
      <c r="CN1014" s="368" t="s">
        <v>38</v>
      </c>
      <c r="CO1014" s="368" t="s">
        <v>38</v>
      </c>
      <c r="CP1014" s="368" t="s">
        <v>38</v>
      </c>
      <c r="CQ1014" s="368" t="s">
        <v>38</v>
      </c>
      <c r="CR1014" s="368" t="s">
        <v>38</v>
      </c>
      <c r="CS1014" s="368" t="s">
        <v>38</v>
      </c>
      <c r="CT1014" s="368" t="s">
        <v>38</v>
      </c>
      <c r="CU1014" s="368" t="s">
        <v>38</v>
      </c>
      <c r="CV1014" s="192" t="s">
        <v>38</v>
      </c>
    </row>
    <row r="1015" spans="1:101" s="1" customFormat="1" ht="77.5">
      <c r="A1015" s="227">
        <v>261</v>
      </c>
      <c r="B1015" s="217" t="s">
        <v>546</v>
      </c>
      <c r="C1015" s="146" t="s">
        <v>28</v>
      </c>
      <c r="D1015" s="217" t="s">
        <v>37</v>
      </c>
      <c r="E1015" s="215" t="s">
        <v>26</v>
      </c>
      <c r="F1015" s="217" t="s">
        <v>37</v>
      </c>
      <c r="G1015" s="217" t="s">
        <v>373</v>
      </c>
      <c r="H1015" s="217"/>
      <c r="I1015" s="591"/>
      <c r="J1015" s="212"/>
      <c r="K1015" s="465"/>
      <c r="L1015" s="5" t="s">
        <v>32</v>
      </c>
      <c r="M1015" s="212" t="s">
        <v>31</v>
      </c>
      <c r="N1015" s="165" t="s">
        <v>8</v>
      </c>
      <c r="O1015" s="221" t="s">
        <v>29</v>
      </c>
      <c r="P1015" s="221" t="s">
        <v>24</v>
      </c>
      <c r="Q1015" s="5"/>
      <c r="R1015" s="5"/>
      <c r="S1015" s="5"/>
      <c r="T1015" s="5"/>
      <c r="U1015" s="6"/>
      <c r="V1015" s="5"/>
      <c r="W1015" s="5" t="s">
        <v>24</v>
      </c>
      <c r="X1015" s="5"/>
      <c r="Y1015" s="5"/>
      <c r="Z1015" s="5"/>
      <c r="AA1015" s="5"/>
      <c r="AB1015" s="80">
        <f t="shared" ref="AB1015:AB1020" si="453">COUNTIF($Q1015:$AA1015,"x")</f>
        <v>1</v>
      </c>
      <c r="AC1015" s="642"/>
      <c r="AD1015" s="7"/>
      <c r="AE1015" s="7"/>
      <c r="AF1015" s="7"/>
      <c r="AG1015" s="7"/>
      <c r="AH1015" s="7"/>
      <c r="AI1015" s="7"/>
      <c r="AJ1015" s="7"/>
      <c r="AK1015" s="7"/>
      <c r="AL1015" s="7"/>
      <c r="AM1015" s="7"/>
      <c r="AN1015" s="7"/>
      <c r="AO1015" s="7"/>
      <c r="AP1015" s="7"/>
      <c r="AQ1015" s="7"/>
      <c r="AR1015" s="7"/>
      <c r="AS1015" s="7"/>
      <c r="AT1015" s="7"/>
      <c r="AU1015" s="7"/>
      <c r="AV1015" s="55"/>
      <c r="AW1015" s="7"/>
      <c r="AX1015" s="7"/>
      <c r="AY1015" s="7" t="s">
        <v>1317</v>
      </c>
      <c r="AZ1015" s="7" t="s">
        <v>1317</v>
      </c>
      <c r="BA1015" s="7"/>
      <c r="BB1015" s="7"/>
      <c r="BC1015" s="7"/>
      <c r="BD1015" s="7" t="s">
        <v>1317</v>
      </c>
      <c r="BE1015" s="7"/>
      <c r="BF1015" s="7"/>
      <c r="BG1015" s="7"/>
      <c r="BH1015" s="7"/>
      <c r="BI1015" s="7"/>
      <c r="BJ1015" s="7"/>
      <c r="BK1015" s="7"/>
      <c r="BL1015" s="781">
        <v>2</v>
      </c>
      <c r="BM1015" s="221">
        <v>2</v>
      </c>
      <c r="BN1015" s="221">
        <v>2</v>
      </c>
      <c r="BO1015" s="221">
        <v>2</v>
      </c>
      <c r="BP1015" s="221">
        <v>2</v>
      </c>
      <c r="BQ1015" s="221">
        <v>2</v>
      </c>
      <c r="BR1015" s="798">
        <v>2</v>
      </c>
      <c r="BS1015" s="226">
        <v>2</v>
      </c>
      <c r="BT1015" s="221">
        <v>2</v>
      </c>
      <c r="BU1015" s="221">
        <v>2</v>
      </c>
      <c r="BV1015" s="221">
        <v>2</v>
      </c>
      <c r="BW1015" s="798">
        <v>1</v>
      </c>
      <c r="BX1015" s="221">
        <v>2</v>
      </c>
      <c r="BY1015" s="798">
        <v>2</v>
      </c>
      <c r="BZ1015" s="798">
        <v>1</v>
      </c>
      <c r="CA1015" s="221">
        <v>2</v>
      </c>
      <c r="CB1015" s="221">
        <v>2</v>
      </c>
      <c r="CC1015" s="221">
        <v>2</v>
      </c>
      <c r="CD1015" s="337">
        <v>2</v>
      </c>
      <c r="CE1015" s="221">
        <v>2</v>
      </c>
      <c r="CF1015" s="221">
        <v>2</v>
      </c>
      <c r="CG1015" s="221">
        <v>2</v>
      </c>
      <c r="CH1015" s="221">
        <v>2</v>
      </c>
      <c r="CI1015" s="221">
        <v>2</v>
      </c>
      <c r="CJ1015" s="337">
        <v>2</v>
      </c>
      <c r="CK1015" s="221">
        <v>2</v>
      </c>
      <c r="CL1015" s="222">
        <f>COUNTIF(BL1015:CK1015,"2")</f>
        <v>24</v>
      </c>
      <c r="CM1015" s="237">
        <f t="shared" ref="CM1015:CM1030" si="454">CL1015/(CL1015+CN1015+CP1015+CR1015)</f>
        <v>0.92307692307692313</v>
      </c>
      <c r="CN1015" s="222">
        <f>COUNTIF(BL1015:CK1015,"1")</f>
        <v>2</v>
      </c>
      <c r="CO1015" s="237">
        <f t="shared" ref="CO1015:CO1030" si="455">CN1015/(CL1015+CN1015+CP1015+CR1015)</f>
        <v>7.6923076923076927E-2</v>
      </c>
      <c r="CP1015" s="222">
        <f>COUNTIF(BL1015:CK1015,"0")</f>
        <v>0</v>
      </c>
      <c r="CQ1015" s="237">
        <f t="shared" ref="CQ1015:CQ1030" si="456">CP1015/(CL1015+CN1015+CP1015+CR1015)</f>
        <v>0</v>
      </c>
      <c r="CR1015" s="222">
        <f>COUNTIF(BL1015:CK1015,"KĐG")</f>
        <v>0</v>
      </c>
      <c r="CS1015" s="237">
        <f t="shared" ref="CS1015:CS1030" si="457">CR1015/(CL1015+CN1015+CP1015+CR1015)</f>
        <v>0</v>
      </c>
      <c r="CT1015" s="223">
        <f t="shared" ref="CT1015:CT1030" si="458">(((CL1015*2)+(CN1015*1)+(CP1015*0)))/(CL1015+CN1015+CP1015)</f>
        <v>1.9230769230769231</v>
      </c>
      <c r="CU1015" s="223" t="str">
        <f t="shared" ref="CU1015:CU1030" si="459">IF(CS1015&gt;=50%,"KĐG",IF(CT1015&gt;=1.6,"Đạt mục tiêu",IF(CT1015&gt;=1,"Cần cố gắng","Chưa đạt")))</f>
        <v>Đạt mục tiêu</v>
      </c>
      <c r="CV1015" s="5"/>
    </row>
    <row r="1016" spans="1:101" s="1" customFormat="1" ht="50.5">
      <c r="A1016" s="1036">
        <v>262</v>
      </c>
      <c r="B1016" s="1046" t="s">
        <v>1932</v>
      </c>
      <c r="C1016" s="1196" t="s">
        <v>28</v>
      </c>
      <c r="D1016" s="1046" t="s">
        <v>1932</v>
      </c>
      <c r="E1016" s="1196" t="s">
        <v>28</v>
      </c>
      <c r="F1016" s="1046" t="s">
        <v>1932</v>
      </c>
      <c r="G1016" s="203" t="s">
        <v>2222</v>
      </c>
      <c r="H1016" s="203"/>
      <c r="I1016" s="618"/>
      <c r="J1016" s="212"/>
      <c r="K1016" s="465"/>
      <c r="L1016" s="5" t="s">
        <v>32</v>
      </c>
      <c r="M1016" s="212" t="s">
        <v>31</v>
      </c>
      <c r="N1016" s="165" t="s">
        <v>8</v>
      </c>
      <c r="O1016" s="221" t="s">
        <v>51</v>
      </c>
      <c r="P1016" s="221"/>
      <c r="Q1016" s="5"/>
      <c r="R1016" s="5"/>
      <c r="S1016" s="5" t="s">
        <v>24</v>
      </c>
      <c r="T1016" s="5"/>
      <c r="U1016" s="6" t="s">
        <v>24</v>
      </c>
      <c r="V1016" s="5"/>
      <c r="W1016" s="5"/>
      <c r="X1016" s="5"/>
      <c r="Y1016" s="5"/>
      <c r="Z1016" s="5"/>
      <c r="AA1016" s="5"/>
      <c r="AB1016" s="80">
        <f t="shared" si="453"/>
        <v>2</v>
      </c>
      <c r="AC1016" s="642"/>
      <c r="AD1016" s="7"/>
      <c r="AE1016" s="7"/>
      <c r="AF1016" s="7"/>
      <c r="AG1016" s="7"/>
      <c r="AH1016" s="7"/>
      <c r="AI1016" s="7"/>
      <c r="AJ1016" s="7"/>
      <c r="AK1016" s="7"/>
      <c r="AL1016" s="7"/>
      <c r="AM1016" s="7"/>
      <c r="AN1016" s="7"/>
      <c r="AO1016" s="7"/>
      <c r="AP1016" s="7"/>
      <c r="AQ1016" s="7"/>
      <c r="AR1016" s="7"/>
      <c r="AS1016" s="7"/>
      <c r="AT1016" s="7"/>
      <c r="AU1016" s="7"/>
      <c r="AV1016" s="55"/>
      <c r="AW1016" s="7"/>
      <c r="AX1016" s="7"/>
      <c r="AY1016" s="7"/>
      <c r="AZ1016" s="7"/>
      <c r="BA1016" s="7"/>
      <c r="BB1016" s="7"/>
      <c r="BC1016" s="7"/>
      <c r="BD1016" s="7"/>
      <c r="BE1016" s="7"/>
      <c r="BF1016" s="7"/>
      <c r="BG1016" s="7"/>
      <c r="BH1016" s="7"/>
      <c r="BI1016" s="7"/>
      <c r="BJ1016" s="7"/>
      <c r="BK1016" s="7"/>
      <c r="BL1016" s="781">
        <v>2</v>
      </c>
      <c r="BM1016" s="221">
        <v>2</v>
      </c>
      <c r="BN1016" s="221">
        <v>2</v>
      </c>
      <c r="BO1016" s="221">
        <v>2</v>
      </c>
      <c r="BP1016" s="221">
        <v>2</v>
      </c>
      <c r="BQ1016" s="221">
        <v>2</v>
      </c>
      <c r="BR1016" s="798">
        <v>2</v>
      </c>
      <c r="BS1016" s="226">
        <v>2</v>
      </c>
      <c r="BT1016" s="221">
        <v>2</v>
      </c>
      <c r="BU1016" s="221">
        <v>2</v>
      </c>
      <c r="BV1016" s="221">
        <v>2</v>
      </c>
      <c r="BW1016" s="798">
        <v>2</v>
      </c>
      <c r="BX1016" s="221">
        <v>2</v>
      </c>
      <c r="BY1016" s="798">
        <v>2</v>
      </c>
      <c r="BZ1016" s="798">
        <v>2</v>
      </c>
      <c r="CA1016" s="221">
        <v>2</v>
      </c>
      <c r="CB1016" s="221">
        <v>2</v>
      </c>
      <c r="CC1016" s="221">
        <v>2</v>
      </c>
      <c r="CD1016" s="337">
        <v>2</v>
      </c>
      <c r="CE1016" s="221">
        <v>2</v>
      </c>
      <c r="CF1016" s="221">
        <v>2</v>
      </c>
      <c r="CG1016" s="221">
        <v>2</v>
      </c>
      <c r="CH1016" s="221">
        <v>2</v>
      </c>
      <c r="CI1016" s="221">
        <v>2</v>
      </c>
      <c r="CJ1016" s="337">
        <v>2</v>
      </c>
      <c r="CK1016" s="221">
        <v>2</v>
      </c>
      <c r="CL1016" s="222">
        <f>COUNTIF(BL1016:CK1016,"2")</f>
        <v>26</v>
      </c>
      <c r="CM1016" s="237">
        <f t="shared" si="454"/>
        <v>1</v>
      </c>
      <c r="CN1016" s="222">
        <f>COUNTIF(BL1016:CK1016,"1")</f>
        <v>0</v>
      </c>
      <c r="CO1016" s="237">
        <f t="shared" si="455"/>
        <v>0</v>
      </c>
      <c r="CP1016" s="222">
        <f>COUNTIF(BL1016:CK1016,"0")</f>
        <v>0</v>
      </c>
      <c r="CQ1016" s="237">
        <f t="shared" si="456"/>
        <v>0</v>
      </c>
      <c r="CR1016" s="222">
        <f>COUNTIF(BL1016:CK1016,"KĐG")</f>
        <v>0</v>
      </c>
      <c r="CS1016" s="237">
        <f t="shared" si="457"/>
        <v>0</v>
      </c>
      <c r="CT1016" s="223">
        <f t="shared" si="458"/>
        <v>2</v>
      </c>
      <c r="CU1016" s="223" t="str">
        <f t="shared" si="459"/>
        <v>Đạt mục tiêu</v>
      </c>
      <c r="CV1016" s="5"/>
    </row>
    <row r="1017" spans="1:101" s="1" customFormat="1" ht="50.5">
      <c r="A1017" s="1036"/>
      <c r="B1017" s="1046"/>
      <c r="C1017" s="1196"/>
      <c r="D1017" s="1046"/>
      <c r="E1017" s="1196"/>
      <c r="F1017" s="1046"/>
      <c r="G1017" s="203" t="s">
        <v>2223</v>
      </c>
      <c r="H1017" s="203"/>
      <c r="I1017" s="618"/>
      <c r="J1017" s="212"/>
      <c r="K1017" s="465"/>
      <c r="L1017" s="5" t="s">
        <v>32</v>
      </c>
      <c r="M1017" s="212" t="s">
        <v>2176</v>
      </c>
      <c r="N1017" s="165" t="s">
        <v>8</v>
      </c>
      <c r="O1017" s="221" t="s">
        <v>29</v>
      </c>
      <c r="P1017" s="221"/>
      <c r="Q1017" s="5"/>
      <c r="R1017" s="5"/>
      <c r="S1017" s="5"/>
      <c r="T1017" s="5" t="s">
        <v>24</v>
      </c>
      <c r="U1017" s="6"/>
      <c r="V1017" s="5"/>
      <c r="W1017" s="5"/>
      <c r="X1017" s="5"/>
      <c r="Y1017" s="5"/>
      <c r="Z1017" s="5"/>
      <c r="AA1017" s="5"/>
      <c r="AB1017" s="80">
        <f t="shared" si="453"/>
        <v>1</v>
      </c>
      <c r="AC1017" s="642"/>
      <c r="AD1017" s="7"/>
      <c r="AE1017" s="7"/>
      <c r="AF1017" s="7"/>
      <c r="AG1017" s="7"/>
      <c r="AH1017" s="7"/>
      <c r="AI1017" s="7"/>
      <c r="AJ1017" s="7"/>
      <c r="AK1017" s="7"/>
      <c r="AL1017" s="7"/>
      <c r="AM1017" s="7"/>
      <c r="AN1017" s="7"/>
      <c r="AO1017" s="7"/>
      <c r="AP1017" s="55"/>
      <c r="AQ1017" s="55" t="s">
        <v>1315</v>
      </c>
      <c r="AR1017" s="55"/>
      <c r="AS1017" s="7"/>
      <c r="AT1017" s="7"/>
      <c r="AU1017" s="7"/>
      <c r="AV1017" s="55"/>
      <c r="AW1017" s="7"/>
      <c r="AX1017" s="7"/>
      <c r="AY1017" s="7"/>
      <c r="AZ1017" s="7"/>
      <c r="BA1017" s="7"/>
      <c r="BB1017" s="7"/>
      <c r="BC1017" s="7"/>
      <c r="BD1017" s="7"/>
      <c r="BE1017" s="7"/>
      <c r="BF1017" s="7"/>
      <c r="BG1017" s="7"/>
      <c r="BH1017" s="7"/>
      <c r="BI1017" s="7"/>
      <c r="BJ1017" s="7"/>
      <c r="BK1017" s="7"/>
      <c r="BL1017" s="781">
        <v>2</v>
      </c>
      <c r="BM1017" s="221">
        <v>2</v>
      </c>
      <c r="BN1017" s="221">
        <v>2</v>
      </c>
      <c r="BO1017" s="221">
        <v>2</v>
      </c>
      <c r="BP1017" s="221">
        <v>1</v>
      </c>
      <c r="BQ1017" s="221">
        <v>2</v>
      </c>
      <c r="BR1017" s="798">
        <v>2</v>
      </c>
      <c r="BS1017" s="226">
        <v>2</v>
      </c>
      <c r="BT1017" s="221">
        <v>2</v>
      </c>
      <c r="BU1017" s="221">
        <v>1</v>
      </c>
      <c r="BV1017" s="221">
        <v>2</v>
      </c>
      <c r="BW1017" s="798">
        <v>2</v>
      </c>
      <c r="BX1017" s="221">
        <v>2</v>
      </c>
      <c r="BY1017" s="798">
        <v>2</v>
      </c>
      <c r="BZ1017" s="798">
        <v>2</v>
      </c>
      <c r="CA1017" s="221">
        <v>2</v>
      </c>
      <c r="CB1017" s="221">
        <v>2</v>
      </c>
      <c r="CC1017" s="221">
        <v>2</v>
      </c>
      <c r="CD1017" s="337">
        <v>2</v>
      </c>
      <c r="CE1017" s="221">
        <v>2</v>
      </c>
      <c r="CF1017" s="221">
        <v>2</v>
      </c>
      <c r="CG1017" s="221">
        <v>2</v>
      </c>
      <c r="CH1017" s="221">
        <v>2</v>
      </c>
      <c r="CI1017" s="221">
        <v>2</v>
      </c>
      <c r="CJ1017" s="337">
        <v>2</v>
      </c>
      <c r="CK1017" s="221">
        <v>2</v>
      </c>
      <c r="CL1017" s="222">
        <f>COUNTIF(BL1017:CK1017,"2")</f>
        <v>24</v>
      </c>
      <c r="CM1017" s="237">
        <f t="shared" si="454"/>
        <v>0.92307692307692313</v>
      </c>
      <c r="CN1017" s="222">
        <f>COUNTIF(BL1017:CK1017,"1")</f>
        <v>2</v>
      </c>
      <c r="CO1017" s="237">
        <f t="shared" si="455"/>
        <v>7.6923076923076927E-2</v>
      </c>
      <c r="CP1017" s="222">
        <f>COUNTIF(BL1017:CK1017,"0")</f>
        <v>0</v>
      </c>
      <c r="CQ1017" s="237">
        <f t="shared" si="456"/>
        <v>0</v>
      </c>
      <c r="CR1017" s="222">
        <f>COUNTIF(BL1017:CK1017,"KĐG")</f>
        <v>0</v>
      </c>
      <c r="CS1017" s="237">
        <f t="shared" si="457"/>
        <v>0</v>
      </c>
      <c r="CT1017" s="223">
        <f t="shared" si="458"/>
        <v>1.9230769230769231</v>
      </c>
      <c r="CU1017" s="223" t="str">
        <f t="shared" si="459"/>
        <v>Đạt mục tiêu</v>
      </c>
      <c r="CV1017" s="5"/>
    </row>
    <row r="1018" spans="1:101" s="1" customFormat="1" ht="62">
      <c r="A1018" s="54">
        <v>263</v>
      </c>
      <c r="B1018" s="217" t="s">
        <v>2728</v>
      </c>
      <c r="C1018" s="146" t="s">
        <v>28</v>
      </c>
      <c r="D1018" s="217" t="s">
        <v>2729</v>
      </c>
      <c r="E1018" s="215" t="s">
        <v>35</v>
      </c>
      <c r="F1018" s="217" t="s">
        <v>36</v>
      </c>
      <c r="G1018" s="159" t="s">
        <v>2730</v>
      </c>
      <c r="H1018" s="159"/>
      <c r="I1018" s="442"/>
      <c r="J1018" s="212"/>
      <c r="K1018" s="465"/>
      <c r="L1018" s="5" t="s">
        <v>32</v>
      </c>
      <c r="M1018" s="212" t="s">
        <v>31</v>
      </c>
      <c r="N1018" s="165" t="s">
        <v>8</v>
      </c>
      <c r="O1018" s="221" t="s">
        <v>29</v>
      </c>
      <c r="P1018" s="221" t="s">
        <v>24</v>
      </c>
      <c r="Q1018" s="5"/>
      <c r="R1018" s="5"/>
      <c r="S1018" s="5"/>
      <c r="T1018" s="5"/>
      <c r="U1018" s="6" t="s">
        <v>24</v>
      </c>
      <c r="V1018" s="5"/>
      <c r="W1018" s="5"/>
      <c r="X1018" s="5"/>
      <c r="Y1018" s="5"/>
      <c r="Z1018" s="5"/>
      <c r="AA1018" s="5"/>
      <c r="AB1018" s="80">
        <f t="shared" si="453"/>
        <v>1</v>
      </c>
      <c r="AC1018" s="642"/>
      <c r="AD1018" s="7"/>
      <c r="AE1018" s="7"/>
      <c r="AF1018" s="7"/>
      <c r="AG1018" s="7"/>
      <c r="AH1018" s="7"/>
      <c r="AI1018" s="7"/>
      <c r="AJ1018" s="7"/>
      <c r="AK1018" s="7"/>
      <c r="AL1018" s="7"/>
      <c r="AM1018" s="7"/>
      <c r="AN1018" s="7"/>
      <c r="AO1018" s="7" t="s">
        <v>1316</v>
      </c>
      <c r="AP1018" s="7" t="s">
        <v>1316</v>
      </c>
      <c r="AQ1018" s="7" t="s">
        <v>1316</v>
      </c>
      <c r="AR1018" s="7" t="s">
        <v>1316</v>
      </c>
      <c r="AS1018" s="7"/>
      <c r="AT1018" s="7"/>
      <c r="AU1018" s="7"/>
      <c r="AV1018" s="55"/>
      <c r="AW1018" s="7"/>
      <c r="AX1018" s="7"/>
      <c r="AY1018" s="7"/>
      <c r="AZ1018" s="7"/>
      <c r="BA1018" s="7"/>
      <c r="BB1018" s="7"/>
      <c r="BC1018" s="7"/>
      <c r="BD1018" s="7"/>
      <c r="BE1018" s="7"/>
      <c r="BF1018" s="7"/>
      <c r="BG1018" s="7"/>
      <c r="BH1018" s="7"/>
      <c r="BI1018" s="7"/>
      <c r="BJ1018" s="7"/>
      <c r="BK1018" s="7"/>
      <c r="BL1018" s="781">
        <v>2</v>
      </c>
      <c r="BM1018" s="221">
        <v>2</v>
      </c>
      <c r="BN1018" s="221">
        <v>2</v>
      </c>
      <c r="BO1018" s="221">
        <v>2</v>
      </c>
      <c r="BP1018" s="221">
        <v>2</v>
      </c>
      <c r="BQ1018" s="221">
        <v>2</v>
      </c>
      <c r="BR1018" s="798">
        <v>2</v>
      </c>
      <c r="BS1018" s="226">
        <v>2</v>
      </c>
      <c r="BT1018" s="221">
        <v>2</v>
      </c>
      <c r="BU1018" s="221">
        <v>1</v>
      </c>
      <c r="BV1018" s="221">
        <v>2</v>
      </c>
      <c r="BW1018" s="798">
        <v>2</v>
      </c>
      <c r="BX1018" s="221">
        <v>2</v>
      </c>
      <c r="BY1018" s="798">
        <v>1</v>
      </c>
      <c r="BZ1018" s="798">
        <v>2</v>
      </c>
      <c r="CA1018" s="221">
        <v>2</v>
      </c>
      <c r="CB1018" s="221">
        <v>2</v>
      </c>
      <c r="CC1018" s="221">
        <v>2</v>
      </c>
      <c r="CD1018" s="337">
        <v>2</v>
      </c>
      <c r="CE1018" s="221">
        <v>2</v>
      </c>
      <c r="CF1018" s="221">
        <v>2</v>
      </c>
      <c r="CG1018" s="221">
        <v>2</v>
      </c>
      <c r="CH1018" s="221">
        <v>2</v>
      </c>
      <c r="CI1018" s="221">
        <v>2</v>
      </c>
      <c r="CJ1018" s="337">
        <v>2</v>
      </c>
      <c r="CK1018" s="221">
        <v>2</v>
      </c>
      <c r="CL1018" s="222">
        <f>COUNTIF(BL1018:CK1018,"2")</f>
        <v>24</v>
      </c>
      <c r="CM1018" s="237">
        <f t="shared" si="454"/>
        <v>0.92307692307692313</v>
      </c>
      <c r="CN1018" s="222">
        <f>COUNTIF(BL1018:CK1018,"1")</f>
        <v>2</v>
      </c>
      <c r="CO1018" s="237">
        <f t="shared" si="455"/>
        <v>7.6923076923076927E-2</v>
      </c>
      <c r="CP1018" s="222">
        <f>COUNTIF(BL1018:CK1018,"0")</f>
        <v>0</v>
      </c>
      <c r="CQ1018" s="237">
        <f t="shared" si="456"/>
        <v>0</v>
      </c>
      <c r="CR1018" s="222">
        <f>COUNTIF(BL1018:CK1018,"KĐG")</f>
        <v>0</v>
      </c>
      <c r="CS1018" s="237">
        <f t="shared" si="457"/>
        <v>0</v>
      </c>
      <c r="CT1018" s="223">
        <f t="shared" si="458"/>
        <v>1.9230769230769231</v>
      </c>
      <c r="CU1018" s="223" t="str">
        <f t="shared" si="459"/>
        <v>Đạt mục tiêu</v>
      </c>
      <c r="CV1018" s="5"/>
    </row>
    <row r="1019" spans="1:101" s="1" customFormat="1" ht="62">
      <c r="A1019" s="227">
        <v>264</v>
      </c>
      <c r="B1019" s="217" t="s">
        <v>548</v>
      </c>
      <c r="C1019" s="215" t="s">
        <v>26</v>
      </c>
      <c r="D1019" s="217" t="s">
        <v>2392</v>
      </c>
      <c r="E1019" s="215" t="s">
        <v>26</v>
      </c>
      <c r="F1019" s="217" t="s">
        <v>34</v>
      </c>
      <c r="G1019" s="51" t="s">
        <v>2393</v>
      </c>
      <c r="H1019" s="51"/>
      <c r="I1019" s="592"/>
      <c r="J1019" s="38"/>
      <c r="K1019" s="484"/>
      <c r="L1019" s="5" t="s">
        <v>32</v>
      </c>
      <c r="M1019" s="212" t="s">
        <v>31</v>
      </c>
      <c r="N1019" s="165" t="s">
        <v>8</v>
      </c>
      <c r="O1019" s="221" t="s">
        <v>29</v>
      </c>
      <c r="P1019" s="221" t="s">
        <v>24</v>
      </c>
      <c r="Q1019" s="5"/>
      <c r="R1019" s="5"/>
      <c r="S1019" s="5"/>
      <c r="T1019" s="5"/>
      <c r="U1019" s="6" t="s">
        <v>24</v>
      </c>
      <c r="V1019" s="5"/>
      <c r="W1019" s="5"/>
      <c r="X1019" s="5"/>
      <c r="Y1019" s="5"/>
      <c r="Z1019" s="5"/>
      <c r="AA1019" s="5"/>
      <c r="AB1019" s="80">
        <f t="shared" si="453"/>
        <v>1</v>
      </c>
      <c r="AC1019" s="642"/>
      <c r="AD1019" s="7"/>
      <c r="AE1019" s="7"/>
      <c r="AF1019" s="7"/>
      <c r="AG1019" s="7"/>
      <c r="AH1019" s="7"/>
      <c r="AI1019" s="7"/>
      <c r="AJ1019" s="7"/>
      <c r="AK1019" s="7"/>
      <c r="AL1019" s="7"/>
      <c r="AM1019" s="7"/>
      <c r="AN1019" s="7"/>
      <c r="AO1019" s="7"/>
      <c r="AP1019" s="7"/>
      <c r="AQ1019" s="7"/>
      <c r="AR1019" s="7"/>
      <c r="AS1019" s="7"/>
      <c r="AT1019" s="7" t="s">
        <v>1318</v>
      </c>
      <c r="AU1019" s="7"/>
      <c r="AV1019" s="55"/>
      <c r="AW1019" s="7"/>
      <c r="AX1019" s="7"/>
      <c r="AY1019" s="7"/>
      <c r="AZ1019" s="7"/>
      <c r="BA1019" s="7"/>
      <c r="BB1019" s="7"/>
      <c r="BC1019" s="7"/>
      <c r="BD1019" s="7"/>
      <c r="BE1019" s="7"/>
      <c r="BF1019" s="7"/>
      <c r="BG1019" s="7"/>
      <c r="BH1019" s="7"/>
      <c r="BI1019" s="7"/>
      <c r="BJ1019" s="7"/>
      <c r="BK1019" s="7"/>
      <c r="BL1019" s="781">
        <v>2</v>
      </c>
      <c r="BM1019" s="221">
        <v>2</v>
      </c>
      <c r="BN1019" s="221">
        <v>2</v>
      </c>
      <c r="BO1019" s="221">
        <v>2</v>
      </c>
      <c r="BP1019" s="221">
        <v>2</v>
      </c>
      <c r="BQ1019" s="221">
        <v>2</v>
      </c>
      <c r="BR1019" s="798">
        <v>2</v>
      </c>
      <c r="BS1019" s="226">
        <v>2</v>
      </c>
      <c r="BT1019" s="221">
        <v>2</v>
      </c>
      <c r="BU1019" s="221">
        <v>2</v>
      </c>
      <c r="BV1019" s="221">
        <v>2</v>
      </c>
      <c r="BW1019" s="798">
        <v>2</v>
      </c>
      <c r="BX1019" s="221">
        <v>2</v>
      </c>
      <c r="BY1019" s="798">
        <v>2</v>
      </c>
      <c r="BZ1019" s="798">
        <v>2</v>
      </c>
      <c r="CA1019" s="221">
        <v>2</v>
      </c>
      <c r="CB1019" s="221">
        <v>2</v>
      </c>
      <c r="CC1019" s="221">
        <v>2</v>
      </c>
      <c r="CD1019" s="337">
        <v>2</v>
      </c>
      <c r="CE1019" s="221">
        <v>2</v>
      </c>
      <c r="CF1019" s="221">
        <v>2</v>
      </c>
      <c r="CG1019" s="221">
        <v>2</v>
      </c>
      <c r="CH1019" s="221">
        <v>2</v>
      </c>
      <c r="CI1019" s="221">
        <v>2</v>
      </c>
      <c r="CJ1019" s="337">
        <v>2</v>
      </c>
      <c r="CK1019" s="221">
        <v>2</v>
      </c>
      <c r="CL1019" s="222">
        <f>COUNTIF(BL1019:CK1019,"2")</f>
        <v>26</v>
      </c>
      <c r="CM1019" s="237">
        <f t="shared" si="454"/>
        <v>1</v>
      </c>
      <c r="CN1019" s="222">
        <f>COUNTIF(BL1019:CK1019,"1")</f>
        <v>0</v>
      </c>
      <c r="CO1019" s="237">
        <f t="shared" si="455"/>
        <v>0</v>
      </c>
      <c r="CP1019" s="222">
        <f>COUNTIF(BL1019:CK1019,"0")</f>
        <v>0</v>
      </c>
      <c r="CQ1019" s="237">
        <f t="shared" si="456"/>
        <v>0</v>
      </c>
      <c r="CR1019" s="222">
        <f>COUNTIF(BL1019:CK1019,"KĐG")</f>
        <v>0</v>
      </c>
      <c r="CS1019" s="237">
        <f t="shared" si="457"/>
        <v>0</v>
      </c>
      <c r="CT1019" s="223">
        <f t="shared" si="458"/>
        <v>2</v>
      </c>
      <c r="CU1019" s="223" t="str">
        <f t="shared" si="459"/>
        <v>Đạt mục tiêu</v>
      </c>
      <c r="CV1019" s="5"/>
    </row>
    <row r="1020" spans="1:101" s="1" customFormat="1" ht="31.25" customHeight="1">
      <c r="A1020" s="1036">
        <v>265</v>
      </c>
      <c r="B1020" s="1197" t="s">
        <v>2732</v>
      </c>
      <c r="C1020" s="215"/>
      <c r="D1020" s="1079" t="s">
        <v>2733</v>
      </c>
      <c r="E1020" s="215"/>
      <c r="F1020" s="1197" t="s">
        <v>1036</v>
      </c>
      <c r="G1020" s="217" t="s">
        <v>2731</v>
      </c>
      <c r="H1020" s="159"/>
      <c r="I1020" s="442"/>
      <c r="J1020" s="38"/>
      <c r="K1020" s="484"/>
      <c r="L1020" s="5" t="s">
        <v>32</v>
      </c>
      <c r="M1020" s="212" t="s">
        <v>31</v>
      </c>
      <c r="N1020" s="165"/>
      <c r="O1020" s="221" t="s">
        <v>29</v>
      </c>
      <c r="P1020" s="221" t="s">
        <v>24</v>
      </c>
      <c r="Q1020" s="5"/>
      <c r="R1020" s="5"/>
      <c r="S1020" s="5"/>
      <c r="T1020" s="5"/>
      <c r="U1020" s="6" t="s">
        <v>24</v>
      </c>
      <c r="V1020" s="5"/>
      <c r="W1020" s="5"/>
      <c r="X1020" s="5"/>
      <c r="Y1020" s="5"/>
      <c r="Z1020" s="5"/>
      <c r="AA1020" s="5"/>
      <c r="AB1020" s="80">
        <f t="shared" si="453"/>
        <v>1</v>
      </c>
      <c r="AC1020" s="642"/>
      <c r="AD1020" s="7"/>
      <c r="AE1020" s="7"/>
      <c r="AF1020" s="7"/>
      <c r="AG1020" s="7"/>
      <c r="AH1020" s="7"/>
      <c r="AI1020" s="7"/>
      <c r="AJ1020" s="7"/>
      <c r="AK1020" s="7"/>
      <c r="AL1020" s="7"/>
      <c r="AM1020" s="7"/>
      <c r="AN1020" s="7"/>
      <c r="AO1020" s="7"/>
      <c r="AP1020" s="7"/>
      <c r="AQ1020" s="7"/>
      <c r="AR1020" s="7"/>
      <c r="AS1020" s="7" t="s">
        <v>1183</v>
      </c>
      <c r="AT1020" s="7"/>
      <c r="AU1020" s="7"/>
      <c r="AV1020" s="55"/>
      <c r="AW1020" s="7"/>
      <c r="AX1020" s="7"/>
      <c r="AY1020" s="7"/>
      <c r="AZ1020" s="7"/>
      <c r="BA1020" s="7"/>
      <c r="BB1020" s="7"/>
      <c r="BC1020" s="7"/>
      <c r="BD1020" s="7"/>
      <c r="BE1020" s="7"/>
      <c r="BF1020" s="7"/>
      <c r="BG1020" s="7"/>
      <c r="BH1020" s="7"/>
      <c r="BI1020" s="7"/>
      <c r="BJ1020" s="7"/>
      <c r="BK1020" s="7"/>
      <c r="BL1020" s="781">
        <v>2</v>
      </c>
      <c r="BM1020" s="221">
        <v>2</v>
      </c>
      <c r="BN1020" s="221">
        <v>2</v>
      </c>
      <c r="BO1020" s="221">
        <v>2</v>
      </c>
      <c r="BP1020" s="221">
        <v>2</v>
      </c>
      <c r="BQ1020" s="221">
        <v>2</v>
      </c>
      <c r="BR1020" s="798">
        <v>2</v>
      </c>
      <c r="BS1020" s="226">
        <v>2</v>
      </c>
      <c r="BT1020" s="221">
        <v>2</v>
      </c>
      <c r="BU1020" s="221">
        <v>2</v>
      </c>
      <c r="BV1020" s="221">
        <v>2</v>
      </c>
      <c r="BW1020" s="798">
        <v>2</v>
      </c>
      <c r="BX1020" s="221">
        <v>2</v>
      </c>
      <c r="BY1020" s="798">
        <v>1</v>
      </c>
      <c r="BZ1020" s="798">
        <v>2</v>
      </c>
      <c r="CA1020" s="221">
        <v>2</v>
      </c>
      <c r="CB1020" s="221">
        <v>1</v>
      </c>
      <c r="CC1020" s="221">
        <v>2</v>
      </c>
      <c r="CD1020" s="337">
        <v>2</v>
      </c>
      <c r="CE1020" s="221">
        <v>2</v>
      </c>
      <c r="CF1020" s="221">
        <v>2</v>
      </c>
      <c r="CG1020" s="221">
        <v>2</v>
      </c>
      <c r="CH1020" s="221">
        <v>2</v>
      </c>
      <c r="CI1020" s="221">
        <v>2</v>
      </c>
      <c r="CJ1020" s="337">
        <v>2</v>
      </c>
      <c r="CK1020" s="221">
        <v>2</v>
      </c>
      <c r="CL1020" s="222"/>
      <c r="CM1020" s="237"/>
      <c r="CN1020" s="222"/>
      <c r="CO1020" s="237"/>
      <c r="CP1020" s="222"/>
      <c r="CQ1020" s="237"/>
      <c r="CR1020" s="222"/>
      <c r="CS1020" s="237"/>
      <c r="CT1020" s="223"/>
      <c r="CU1020" s="223"/>
      <c r="CV1020" s="5"/>
    </row>
    <row r="1021" spans="1:101" s="1" customFormat="1" ht="50.5">
      <c r="A1021" s="1036"/>
      <c r="B1021" s="1197"/>
      <c r="C1021" s="215"/>
      <c r="D1021" s="1079"/>
      <c r="E1021" s="215"/>
      <c r="F1021" s="1197"/>
      <c r="G1021" s="159" t="s">
        <v>2443</v>
      </c>
      <c r="H1021" s="159"/>
      <c r="I1021" s="637"/>
      <c r="J1021" s="38"/>
      <c r="K1021" s="484"/>
      <c r="L1021" s="5" t="s">
        <v>32</v>
      </c>
      <c r="M1021" s="212" t="s">
        <v>31</v>
      </c>
      <c r="N1021" s="165" t="s">
        <v>8</v>
      </c>
      <c r="O1021" s="221" t="s">
        <v>29</v>
      </c>
      <c r="P1021" s="221" t="s">
        <v>24</v>
      </c>
      <c r="Q1021" s="5" t="s">
        <v>24</v>
      </c>
      <c r="R1021" s="5"/>
      <c r="S1021" s="5"/>
      <c r="T1021" s="5"/>
      <c r="U1021" s="6"/>
      <c r="V1021" s="5"/>
      <c r="W1021" s="5"/>
      <c r="X1021" s="5"/>
      <c r="Y1021" s="5"/>
      <c r="Z1021" s="5"/>
      <c r="AA1021" s="5"/>
      <c r="AB1021" s="80"/>
      <c r="AC1021" s="642"/>
      <c r="AD1021" s="7" t="s">
        <v>1183</v>
      </c>
      <c r="AE1021" s="7"/>
      <c r="AF1021" s="7"/>
      <c r="AG1021" s="7"/>
      <c r="AH1021" s="7"/>
      <c r="AI1021" s="7"/>
      <c r="AJ1021" s="7"/>
      <c r="AK1021" s="7"/>
      <c r="AL1021" s="7"/>
      <c r="AM1021" s="7"/>
      <c r="AN1021" s="7"/>
      <c r="AO1021" s="7"/>
      <c r="AP1021" s="7"/>
      <c r="AQ1021" s="7"/>
      <c r="AR1021" s="7"/>
      <c r="AS1021" s="7"/>
      <c r="AT1021" s="7"/>
      <c r="AU1021" s="7"/>
      <c r="AV1021" s="55"/>
      <c r="AW1021" s="7"/>
      <c r="AX1021" s="7"/>
      <c r="AY1021" s="7"/>
      <c r="AZ1021" s="7"/>
      <c r="BA1021" s="7"/>
      <c r="BB1021" s="7"/>
      <c r="BC1021" s="7"/>
      <c r="BD1021" s="7"/>
      <c r="BE1021" s="7"/>
      <c r="BF1021" s="7"/>
      <c r="BG1021" s="7"/>
      <c r="BH1021" s="7"/>
      <c r="BI1021" s="7"/>
      <c r="BJ1021" s="7"/>
      <c r="BK1021" s="7"/>
      <c r="BL1021" s="781">
        <v>2</v>
      </c>
      <c r="BM1021" s="221">
        <v>2</v>
      </c>
      <c r="BN1021" s="221">
        <v>2</v>
      </c>
      <c r="BO1021" s="221">
        <v>2</v>
      </c>
      <c r="BP1021" s="221">
        <v>1</v>
      </c>
      <c r="BQ1021" s="221">
        <v>2</v>
      </c>
      <c r="BR1021" s="798">
        <v>2</v>
      </c>
      <c r="BS1021" s="226">
        <v>2</v>
      </c>
      <c r="BT1021" s="221">
        <v>2</v>
      </c>
      <c r="BU1021" s="221">
        <v>2</v>
      </c>
      <c r="BV1021" s="221">
        <v>1</v>
      </c>
      <c r="BW1021" s="798">
        <v>2</v>
      </c>
      <c r="BX1021" s="221">
        <v>2</v>
      </c>
      <c r="BY1021" s="798">
        <v>2</v>
      </c>
      <c r="BZ1021" s="798">
        <v>2</v>
      </c>
      <c r="CA1021" s="221">
        <v>2</v>
      </c>
      <c r="CB1021" s="221">
        <v>2</v>
      </c>
      <c r="CC1021" s="221">
        <v>2</v>
      </c>
      <c r="CD1021" s="337">
        <v>2</v>
      </c>
      <c r="CE1021" s="221">
        <v>2</v>
      </c>
      <c r="CF1021" s="221">
        <v>2</v>
      </c>
      <c r="CG1021" s="221">
        <v>2</v>
      </c>
      <c r="CH1021" s="221">
        <v>2</v>
      </c>
      <c r="CI1021" s="221">
        <v>2</v>
      </c>
      <c r="CJ1021" s="337">
        <v>2</v>
      </c>
      <c r="CK1021" s="221">
        <v>2</v>
      </c>
      <c r="CL1021" s="222">
        <f t="shared" ref="CL1021:CL1030" si="460">COUNTIF(BL1021:CK1021,"2")</f>
        <v>24</v>
      </c>
      <c r="CM1021" s="237">
        <f>CL1021/(CL1021+CN1021+CP1021+CR1021)</f>
        <v>0.92307692307692313</v>
      </c>
      <c r="CN1021" s="222">
        <f t="shared" ref="CN1021:CN1030" si="461">COUNTIF(BL1021:CK1021,"1")</f>
        <v>2</v>
      </c>
      <c r="CO1021" s="237">
        <f>CN1021/(CL1021+CN1021+CP1021+CR1021)</f>
        <v>7.6923076923076927E-2</v>
      </c>
      <c r="CP1021" s="222">
        <f t="shared" ref="CP1021:CP1030" si="462">COUNTIF(BL1021:CK1021,"0")</f>
        <v>0</v>
      </c>
      <c r="CQ1021" s="237">
        <f>CP1021/(CL1021+CN1021+CP1021+CR1021)</f>
        <v>0</v>
      </c>
      <c r="CR1021" s="222">
        <f t="shared" ref="CR1021:CR1030" si="463">COUNTIF(BL1021:CK1021,"KĐG")</f>
        <v>0</v>
      </c>
      <c r="CS1021" s="237">
        <f>CR1021/(CL1021+CN1021+CP1021+CR1021)</f>
        <v>0</v>
      </c>
      <c r="CT1021" s="223">
        <f>(((CL1021*2)+(CN1021*1)+(CP1021*0)))/(CL1021+CN1021+CP1021)</f>
        <v>1.9230769230769231</v>
      </c>
      <c r="CU1021" s="223" t="str">
        <f>IF(CS1021&gt;=50%,"KĐG",IF(CT1021&gt;=1.6,"Đạt mục tiêu",IF(CT1021&gt;=1,"Cần cố gắng","Chưa đạt")))</f>
        <v>Đạt mục tiêu</v>
      </c>
      <c r="CV1021" s="5"/>
    </row>
    <row r="1022" spans="1:101" s="1" customFormat="1" ht="31" customHeight="1">
      <c r="A1022" s="1036"/>
      <c r="B1022" s="1197"/>
      <c r="C1022" s="1033" t="s">
        <v>26</v>
      </c>
      <c r="D1022" s="1079"/>
      <c r="E1022" s="215"/>
      <c r="F1022" s="1197"/>
      <c r="G1022" s="203" t="s">
        <v>2224</v>
      </c>
      <c r="H1022" s="203"/>
      <c r="I1022" s="618"/>
      <c r="J1022" s="38"/>
      <c r="K1022" s="484"/>
      <c r="L1022" s="5" t="s">
        <v>32</v>
      </c>
      <c r="M1022" s="212" t="s">
        <v>2177</v>
      </c>
      <c r="N1022" s="165" t="s">
        <v>8</v>
      </c>
      <c r="O1022" s="221" t="s">
        <v>25</v>
      </c>
      <c r="P1022" s="221" t="s">
        <v>24</v>
      </c>
      <c r="Q1022" s="5" t="s">
        <v>24</v>
      </c>
      <c r="R1022" s="5"/>
      <c r="S1022" s="5"/>
      <c r="T1022" s="5"/>
      <c r="U1022" s="6"/>
      <c r="V1022" s="5"/>
      <c r="W1022" s="5"/>
      <c r="X1022" s="5"/>
      <c r="Y1022" s="5"/>
      <c r="Z1022" s="5"/>
      <c r="AA1022" s="5"/>
      <c r="AB1022" s="80">
        <f>COUNTIF($Q1022:$AA1022,"x")</f>
        <v>1</v>
      </c>
      <c r="AC1022" s="565"/>
      <c r="AD1022" s="5"/>
      <c r="AE1022" s="5"/>
      <c r="AF1022" s="5" t="s">
        <v>1315</v>
      </c>
      <c r="AG1022" s="7"/>
      <c r="AH1022" s="7"/>
      <c r="AI1022" s="7"/>
      <c r="AJ1022" s="7"/>
      <c r="AK1022" s="7"/>
      <c r="AL1022" s="7"/>
      <c r="AM1022" s="7"/>
      <c r="AN1022" s="7"/>
      <c r="AO1022" s="7"/>
      <c r="AP1022" s="7"/>
      <c r="AQ1022" s="7"/>
      <c r="AR1022" s="7"/>
      <c r="AS1022" s="7"/>
      <c r="AT1022" s="7"/>
      <c r="AU1022" s="7"/>
      <c r="AV1022" s="55"/>
      <c r="AW1022" s="7"/>
      <c r="AX1022" s="7"/>
      <c r="AY1022" s="7"/>
      <c r="AZ1022" s="7"/>
      <c r="BA1022" s="7"/>
      <c r="BB1022" s="7"/>
      <c r="BC1022" s="7"/>
      <c r="BD1022" s="7"/>
      <c r="BE1022" s="7"/>
      <c r="BF1022" s="7"/>
      <c r="BG1022" s="7"/>
      <c r="BH1022" s="7"/>
      <c r="BI1022" s="7"/>
      <c r="BJ1022" s="7"/>
      <c r="BK1022" s="7"/>
      <c r="BL1022" s="781">
        <v>2</v>
      </c>
      <c r="BM1022" s="221">
        <v>2</v>
      </c>
      <c r="BN1022" s="221">
        <v>2</v>
      </c>
      <c r="BO1022" s="221">
        <v>2</v>
      </c>
      <c r="BP1022" s="221">
        <v>1</v>
      </c>
      <c r="BQ1022" s="221">
        <v>2</v>
      </c>
      <c r="BR1022" s="798">
        <v>2</v>
      </c>
      <c r="BS1022" s="226">
        <v>2</v>
      </c>
      <c r="BT1022" s="221">
        <v>2</v>
      </c>
      <c r="BU1022" s="221">
        <v>2</v>
      </c>
      <c r="BV1022" s="221">
        <v>2</v>
      </c>
      <c r="BW1022" s="798">
        <v>2</v>
      </c>
      <c r="BX1022" s="221">
        <v>2</v>
      </c>
      <c r="BY1022" s="798">
        <v>2</v>
      </c>
      <c r="BZ1022" s="798">
        <v>2</v>
      </c>
      <c r="CA1022" s="221">
        <v>2</v>
      </c>
      <c r="CB1022" s="221">
        <v>2</v>
      </c>
      <c r="CC1022" s="221">
        <v>1</v>
      </c>
      <c r="CD1022" s="337">
        <v>2</v>
      </c>
      <c r="CE1022" s="221">
        <v>2</v>
      </c>
      <c r="CF1022" s="221">
        <v>2</v>
      </c>
      <c r="CG1022" s="221">
        <v>2</v>
      </c>
      <c r="CH1022" s="221">
        <v>2</v>
      </c>
      <c r="CI1022" s="221">
        <v>2</v>
      </c>
      <c r="CJ1022" s="337">
        <v>2</v>
      </c>
      <c r="CK1022" s="221">
        <v>2</v>
      </c>
      <c r="CL1022" s="222">
        <f t="shared" si="460"/>
        <v>24</v>
      </c>
      <c r="CM1022" s="237">
        <f>CL1022/(CL1022+CN1022+CP1022+CR1022)</f>
        <v>0.92307692307692313</v>
      </c>
      <c r="CN1022" s="222">
        <f t="shared" si="461"/>
        <v>2</v>
      </c>
      <c r="CO1022" s="237">
        <f>CN1022/(CL1022+CN1022+CP1022+CR1022)</f>
        <v>7.6923076923076927E-2</v>
      </c>
      <c r="CP1022" s="222">
        <f t="shared" si="462"/>
        <v>0</v>
      </c>
      <c r="CQ1022" s="237">
        <f>CP1022/(CL1022+CN1022+CP1022+CR1022)</f>
        <v>0</v>
      </c>
      <c r="CR1022" s="222">
        <f t="shared" si="463"/>
        <v>0</v>
      </c>
      <c r="CS1022" s="237">
        <f>CR1022/(CL1022+CN1022+CP1022+CR1022)</f>
        <v>0</v>
      </c>
      <c r="CT1022" s="223">
        <f>(((CL1022*2)+(CN1022*1)+(CP1022*0)))/(CL1022+CN1022+CP1022)</f>
        <v>1.9230769230769231</v>
      </c>
      <c r="CU1022" s="223" t="str">
        <f>IF(CS1022&gt;=50%,"KĐG",IF(CT1022&gt;=1.6,"Đạt mục tiêu",IF(CT1022&gt;=1,"Cần cố gắng","Chưa đạt")))</f>
        <v>Đạt mục tiêu</v>
      </c>
      <c r="CV1022" s="5"/>
    </row>
    <row r="1023" spans="1:101" s="1" customFormat="1" ht="50.15" customHeight="1">
      <c r="A1023" s="1036"/>
      <c r="B1023" s="1197"/>
      <c r="C1023" s="1033"/>
      <c r="D1023" s="1079"/>
      <c r="E1023" s="1033" t="s">
        <v>26</v>
      </c>
      <c r="F1023" s="1197"/>
      <c r="G1023" s="218" t="s">
        <v>1900</v>
      </c>
      <c r="H1023" s="218"/>
      <c r="I1023" s="539"/>
      <c r="J1023" s="107" t="s">
        <v>828</v>
      </c>
      <c r="K1023" s="469"/>
      <c r="L1023" s="38" t="s">
        <v>32</v>
      </c>
      <c r="M1023" s="212" t="s">
        <v>31</v>
      </c>
      <c r="N1023" s="165" t="s">
        <v>8</v>
      </c>
      <c r="O1023" s="221" t="s">
        <v>29</v>
      </c>
      <c r="P1023" s="221" t="s">
        <v>24</v>
      </c>
      <c r="Q1023" s="5"/>
      <c r="R1023" s="5"/>
      <c r="S1023" s="5" t="s">
        <v>24</v>
      </c>
      <c r="T1023" s="5"/>
      <c r="U1023" s="6"/>
      <c r="V1023" s="5"/>
      <c r="W1023" s="5"/>
      <c r="X1023" s="5"/>
      <c r="Y1023" s="5"/>
      <c r="Z1023" s="5"/>
      <c r="AA1023" s="5"/>
      <c r="AB1023" s="80">
        <f>COUNTIF($Q1023:$AA1023,"x")</f>
        <v>1</v>
      </c>
      <c r="AC1023" s="642"/>
      <c r="AD1023" s="7"/>
      <c r="AE1023" s="7"/>
      <c r="AF1023" s="7"/>
      <c r="AG1023" s="7"/>
      <c r="AH1023" s="7"/>
      <c r="AI1023" s="7"/>
      <c r="AJ1023" s="7"/>
      <c r="AK1023" s="7"/>
      <c r="AL1023" s="7"/>
      <c r="AM1023" s="7"/>
      <c r="AN1023" s="7" t="s">
        <v>1317</v>
      </c>
      <c r="AO1023" s="7"/>
      <c r="AP1023" s="7"/>
      <c r="AQ1023" s="7"/>
      <c r="AR1023" s="7"/>
      <c r="AS1023" s="7"/>
      <c r="AT1023" s="7"/>
      <c r="AU1023" s="7"/>
      <c r="AV1023" s="55"/>
      <c r="AW1023" s="7"/>
      <c r="AX1023" s="7"/>
      <c r="AY1023" s="7"/>
      <c r="AZ1023" s="7"/>
      <c r="BA1023" s="7"/>
      <c r="BB1023" s="7"/>
      <c r="BC1023" s="7"/>
      <c r="BD1023" s="7"/>
      <c r="BE1023" s="7"/>
      <c r="BF1023" s="7"/>
      <c r="BG1023" s="7"/>
      <c r="BH1023" s="7"/>
      <c r="BI1023" s="7"/>
      <c r="BJ1023" s="7"/>
      <c r="BK1023" s="7"/>
      <c r="BL1023" s="781">
        <v>1</v>
      </c>
      <c r="BM1023" s="221">
        <v>2</v>
      </c>
      <c r="BN1023" s="221">
        <v>2</v>
      </c>
      <c r="BO1023" s="221">
        <v>2</v>
      </c>
      <c r="BP1023" s="221">
        <v>2</v>
      </c>
      <c r="BQ1023" s="221">
        <v>2</v>
      </c>
      <c r="BR1023" s="798">
        <v>2</v>
      </c>
      <c r="BS1023" s="226">
        <v>2</v>
      </c>
      <c r="BT1023" s="221">
        <v>2</v>
      </c>
      <c r="BU1023" s="221">
        <v>2</v>
      </c>
      <c r="BV1023" s="221">
        <v>2</v>
      </c>
      <c r="BW1023" s="798">
        <v>2</v>
      </c>
      <c r="BX1023" s="221">
        <v>2</v>
      </c>
      <c r="BY1023" s="798">
        <v>2</v>
      </c>
      <c r="BZ1023" s="798">
        <v>2</v>
      </c>
      <c r="CA1023" s="221">
        <v>2</v>
      </c>
      <c r="CB1023" s="221">
        <v>2</v>
      </c>
      <c r="CC1023" s="221">
        <v>2</v>
      </c>
      <c r="CD1023" s="337">
        <v>2</v>
      </c>
      <c r="CE1023" s="221">
        <v>2</v>
      </c>
      <c r="CF1023" s="221">
        <v>2</v>
      </c>
      <c r="CG1023" s="221">
        <v>2</v>
      </c>
      <c r="CH1023" s="221">
        <v>2</v>
      </c>
      <c r="CI1023" s="221">
        <v>2</v>
      </c>
      <c r="CJ1023" s="337">
        <v>2</v>
      </c>
      <c r="CK1023" s="221">
        <v>2</v>
      </c>
      <c r="CL1023" s="222">
        <f t="shared" si="460"/>
        <v>25</v>
      </c>
      <c r="CM1023" s="237">
        <f t="shared" si="454"/>
        <v>0.96153846153846156</v>
      </c>
      <c r="CN1023" s="222">
        <f t="shared" si="461"/>
        <v>1</v>
      </c>
      <c r="CO1023" s="237">
        <f t="shared" si="455"/>
        <v>3.8461538461538464E-2</v>
      </c>
      <c r="CP1023" s="222">
        <f t="shared" si="462"/>
        <v>0</v>
      </c>
      <c r="CQ1023" s="237">
        <f t="shared" si="456"/>
        <v>0</v>
      </c>
      <c r="CR1023" s="222">
        <f t="shared" si="463"/>
        <v>0</v>
      </c>
      <c r="CS1023" s="237">
        <f t="shared" si="457"/>
        <v>0</v>
      </c>
      <c r="CT1023" s="223">
        <f t="shared" si="458"/>
        <v>1.9615384615384615</v>
      </c>
      <c r="CU1023" s="223" t="str">
        <f t="shared" si="459"/>
        <v>Đạt mục tiêu</v>
      </c>
      <c r="CV1023" s="5"/>
    </row>
    <row r="1024" spans="1:101" s="1" customFormat="1" ht="130" customHeight="1">
      <c r="A1024" s="1036"/>
      <c r="B1024" s="217" t="s">
        <v>2771</v>
      </c>
      <c r="C1024" s="1033"/>
      <c r="D1024" s="1079"/>
      <c r="E1024" s="1033"/>
      <c r="F1024" s="217" t="s">
        <v>2772</v>
      </c>
      <c r="G1024" s="217" t="s">
        <v>375</v>
      </c>
      <c r="H1024" s="217"/>
      <c r="I1024" s="442"/>
      <c r="J1024" s="212"/>
      <c r="K1024" s="465"/>
      <c r="L1024" s="212" t="s">
        <v>32</v>
      </c>
      <c r="M1024" s="212" t="s">
        <v>31</v>
      </c>
      <c r="N1024" s="165" t="s">
        <v>8</v>
      </c>
      <c r="O1024" s="221" t="s">
        <v>29</v>
      </c>
      <c r="P1024" s="221" t="s">
        <v>24</v>
      </c>
      <c r="Q1024" s="5"/>
      <c r="R1024" s="5"/>
      <c r="S1024" s="5"/>
      <c r="T1024" s="5"/>
      <c r="U1024" s="195"/>
      <c r="V1024" s="5"/>
      <c r="W1024" s="5" t="s">
        <v>24</v>
      </c>
      <c r="X1024" s="5"/>
      <c r="Y1024" s="5"/>
      <c r="Z1024" s="5"/>
      <c r="AA1024" s="5"/>
      <c r="AB1024" s="80">
        <f>COUNTIF($Q1024:$AA1024,"x")</f>
        <v>1</v>
      </c>
      <c r="AC1024" s="642"/>
      <c r="AD1024" s="7"/>
      <c r="AE1024" s="7"/>
      <c r="AF1024" s="7"/>
      <c r="AG1024" s="7"/>
      <c r="AH1024" s="7"/>
      <c r="AI1024" s="7"/>
      <c r="AJ1024" s="7"/>
      <c r="AK1024" s="7"/>
      <c r="AL1024" s="7"/>
      <c r="AM1024" s="7"/>
      <c r="AN1024" s="7"/>
      <c r="AO1024" s="7"/>
      <c r="AP1024" s="7"/>
      <c r="AQ1024" s="7"/>
      <c r="AR1024" s="7"/>
      <c r="AS1024" s="7" t="s">
        <v>1317</v>
      </c>
      <c r="AT1024" s="7"/>
      <c r="AU1024" s="7" t="s">
        <v>1317</v>
      </c>
      <c r="AV1024" s="7"/>
      <c r="AW1024" s="7"/>
      <c r="AX1024" s="7"/>
      <c r="AY1024" s="17" t="s">
        <v>1317</v>
      </c>
      <c r="AZ1024" s="7"/>
      <c r="BA1024" s="7"/>
      <c r="BB1024" s="7"/>
      <c r="BC1024" s="7"/>
      <c r="BD1024" s="7"/>
      <c r="BE1024" s="7"/>
      <c r="BF1024" s="7"/>
      <c r="BG1024" s="7"/>
      <c r="BH1024" s="7"/>
      <c r="BI1024" s="7"/>
      <c r="BJ1024" s="7"/>
      <c r="BK1024" s="7"/>
      <c r="BL1024" s="781">
        <v>2</v>
      </c>
      <c r="BM1024" s="221">
        <v>2</v>
      </c>
      <c r="BN1024" s="221">
        <v>2</v>
      </c>
      <c r="BO1024" s="221">
        <v>2</v>
      </c>
      <c r="BP1024" s="221">
        <v>2</v>
      </c>
      <c r="BQ1024" s="221">
        <v>2</v>
      </c>
      <c r="BR1024" s="798">
        <v>2</v>
      </c>
      <c r="BS1024" s="226">
        <v>2</v>
      </c>
      <c r="BT1024" s="221">
        <v>2</v>
      </c>
      <c r="BU1024" s="221">
        <v>2</v>
      </c>
      <c r="BV1024" s="221">
        <v>2</v>
      </c>
      <c r="BW1024" s="798">
        <v>2</v>
      </c>
      <c r="BX1024" s="221">
        <v>2</v>
      </c>
      <c r="BY1024" s="798">
        <v>2</v>
      </c>
      <c r="BZ1024" s="798">
        <v>2</v>
      </c>
      <c r="CA1024" s="221">
        <v>2</v>
      </c>
      <c r="CB1024" s="221">
        <v>2</v>
      </c>
      <c r="CC1024" s="221">
        <v>2</v>
      </c>
      <c r="CD1024" s="337">
        <v>2</v>
      </c>
      <c r="CE1024" s="221">
        <v>2</v>
      </c>
      <c r="CF1024" s="221">
        <v>2</v>
      </c>
      <c r="CG1024" s="221">
        <v>2</v>
      </c>
      <c r="CH1024" s="221">
        <v>2</v>
      </c>
      <c r="CI1024" s="221">
        <v>2</v>
      </c>
      <c r="CJ1024" s="337">
        <v>2</v>
      </c>
      <c r="CK1024" s="221">
        <v>2</v>
      </c>
      <c r="CL1024" s="222">
        <f t="shared" si="460"/>
        <v>26</v>
      </c>
      <c r="CM1024" s="237">
        <f t="shared" si="454"/>
        <v>1</v>
      </c>
      <c r="CN1024" s="222">
        <f t="shared" si="461"/>
        <v>0</v>
      </c>
      <c r="CO1024" s="237">
        <f t="shared" si="455"/>
        <v>0</v>
      </c>
      <c r="CP1024" s="222">
        <f t="shared" si="462"/>
        <v>0</v>
      </c>
      <c r="CQ1024" s="237">
        <f t="shared" si="456"/>
        <v>0</v>
      </c>
      <c r="CR1024" s="222">
        <f t="shared" si="463"/>
        <v>0</v>
      </c>
      <c r="CS1024" s="237">
        <f t="shared" si="457"/>
        <v>0</v>
      </c>
      <c r="CT1024" s="223">
        <f t="shared" si="458"/>
        <v>2</v>
      </c>
      <c r="CU1024" s="223" t="str">
        <f t="shared" si="459"/>
        <v>Đạt mục tiêu</v>
      </c>
      <c r="CV1024" s="7"/>
      <c r="CW1024" s="24"/>
    </row>
    <row r="1025" spans="1:101" s="1" customFormat="1" ht="50.5">
      <c r="A1025" s="227">
        <v>266</v>
      </c>
      <c r="B1025" s="51" t="s">
        <v>1930</v>
      </c>
      <c r="C1025" s="1033" t="s">
        <v>26</v>
      </c>
      <c r="D1025" s="1024" t="s">
        <v>30</v>
      </c>
      <c r="E1025" s="1033" t="s">
        <v>26</v>
      </c>
      <c r="F1025" s="51" t="s">
        <v>1930</v>
      </c>
      <c r="G1025" s="51" t="s">
        <v>1931</v>
      </c>
      <c r="H1025" s="51"/>
      <c r="I1025" s="618"/>
      <c r="J1025" s="212"/>
      <c r="K1025" s="465"/>
      <c r="L1025" s="212" t="s">
        <v>32</v>
      </c>
      <c r="M1025" s="212" t="s">
        <v>31</v>
      </c>
      <c r="N1025" s="165" t="s">
        <v>8</v>
      </c>
      <c r="O1025" s="221" t="s">
        <v>29</v>
      </c>
      <c r="P1025" s="221" t="s">
        <v>24</v>
      </c>
      <c r="Q1025" s="5"/>
      <c r="R1025" s="5"/>
      <c r="S1025" s="5"/>
      <c r="T1025" s="5"/>
      <c r="U1025" s="195"/>
      <c r="V1025" s="5"/>
      <c r="W1025" s="5"/>
      <c r="X1025" s="5" t="s">
        <v>24</v>
      </c>
      <c r="Y1025" s="5"/>
      <c r="Z1025" s="5"/>
      <c r="AA1025" s="5"/>
      <c r="AB1025" s="80">
        <f>COUNTIF($Q1025:$AA1025,"x")</f>
        <v>1</v>
      </c>
      <c r="AC1025" s="642"/>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81">
        <v>2</v>
      </c>
      <c r="BM1025" s="221">
        <v>2</v>
      </c>
      <c r="BN1025" s="221">
        <v>2</v>
      </c>
      <c r="BO1025" s="221">
        <v>2</v>
      </c>
      <c r="BP1025" s="221">
        <v>2</v>
      </c>
      <c r="BQ1025" s="221">
        <v>2</v>
      </c>
      <c r="BR1025" s="798">
        <v>2</v>
      </c>
      <c r="BS1025" s="226">
        <v>2</v>
      </c>
      <c r="BT1025" s="221">
        <v>1</v>
      </c>
      <c r="BU1025" s="221">
        <v>2</v>
      </c>
      <c r="BV1025" s="221">
        <v>2</v>
      </c>
      <c r="BW1025" s="798">
        <v>2</v>
      </c>
      <c r="BX1025" s="221">
        <v>2</v>
      </c>
      <c r="BY1025" s="798">
        <v>1</v>
      </c>
      <c r="BZ1025" s="798">
        <v>2</v>
      </c>
      <c r="CA1025" s="221">
        <v>2</v>
      </c>
      <c r="CB1025" s="221">
        <v>2</v>
      </c>
      <c r="CC1025" s="221">
        <v>2</v>
      </c>
      <c r="CD1025" s="337">
        <v>2</v>
      </c>
      <c r="CE1025" s="221">
        <v>2</v>
      </c>
      <c r="CF1025" s="221">
        <v>2</v>
      </c>
      <c r="CG1025" s="221">
        <v>2</v>
      </c>
      <c r="CH1025" s="221">
        <v>2</v>
      </c>
      <c r="CI1025" s="221">
        <v>2</v>
      </c>
      <c r="CJ1025" s="337">
        <v>2</v>
      </c>
      <c r="CK1025" s="221">
        <v>2</v>
      </c>
      <c r="CL1025" s="222">
        <f t="shared" si="460"/>
        <v>24</v>
      </c>
      <c r="CM1025" s="237">
        <f t="shared" si="454"/>
        <v>0.92307692307692313</v>
      </c>
      <c r="CN1025" s="222">
        <f t="shared" si="461"/>
        <v>2</v>
      </c>
      <c r="CO1025" s="237">
        <f t="shared" si="455"/>
        <v>7.6923076923076927E-2</v>
      </c>
      <c r="CP1025" s="222">
        <f t="shared" si="462"/>
        <v>0</v>
      </c>
      <c r="CQ1025" s="237">
        <f t="shared" si="456"/>
        <v>0</v>
      </c>
      <c r="CR1025" s="222">
        <f t="shared" si="463"/>
        <v>0</v>
      </c>
      <c r="CS1025" s="237">
        <f t="shared" si="457"/>
        <v>0</v>
      </c>
      <c r="CT1025" s="223">
        <f t="shared" si="458"/>
        <v>1.9230769230769231</v>
      </c>
      <c r="CU1025" s="223" t="str">
        <f t="shared" si="459"/>
        <v>Đạt mục tiêu</v>
      </c>
      <c r="CV1025" s="7"/>
      <c r="CW1025" s="24"/>
    </row>
    <row r="1026" spans="1:101" s="1" customFormat="1" ht="77.5">
      <c r="A1026" s="227">
        <v>267</v>
      </c>
      <c r="B1026" s="220" t="s">
        <v>2909</v>
      </c>
      <c r="C1026" s="1033"/>
      <c r="D1026" s="1024"/>
      <c r="E1026" s="1033"/>
      <c r="F1026" s="220" t="s">
        <v>1038</v>
      </c>
      <c r="G1026" s="217" t="s">
        <v>3008</v>
      </c>
      <c r="H1026" s="217"/>
      <c r="I1026" s="551" t="s">
        <v>2370</v>
      </c>
      <c r="J1026" s="212"/>
      <c r="K1026" s="465"/>
      <c r="L1026" s="212" t="s">
        <v>32</v>
      </c>
      <c r="M1026" s="212" t="s">
        <v>31</v>
      </c>
      <c r="N1026" s="165" t="s">
        <v>8</v>
      </c>
      <c r="O1026" s="221" t="s">
        <v>51</v>
      </c>
      <c r="P1026" s="221" t="s">
        <v>24</v>
      </c>
      <c r="Q1026" s="221"/>
      <c r="R1026" s="221"/>
      <c r="S1026" s="221"/>
      <c r="T1026" s="221"/>
      <c r="U1026" s="226" t="s">
        <v>24</v>
      </c>
      <c r="V1026" s="221"/>
      <c r="W1026" s="5"/>
      <c r="X1026" s="221"/>
      <c r="Y1026" s="221"/>
      <c r="Z1026" s="221"/>
      <c r="AA1026" s="221"/>
      <c r="AB1026" s="80">
        <f>COUNTIF($Q1026:$AA1026,"x")</f>
        <v>1</v>
      </c>
      <c r="AC1026" s="642"/>
      <c r="AD1026" s="7"/>
      <c r="AE1026" s="7"/>
      <c r="AF1026" s="7"/>
      <c r="AG1026" s="7" t="s">
        <v>1316</v>
      </c>
      <c r="AH1026" s="7" t="s">
        <v>1316</v>
      </c>
      <c r="AI1026" s="7" t="s">
        <v>1316</v>
      </c>
      <c r="AJ1026" s="7" t="s">
        <v>1316</v>
      </c>
      <c r="AK1026" s="7"/>
      <c r="AL1026" s="7"/>
      <c r="AM1026" s="7"/>
      <c r="AN1026" s="7"/>
      <c r="AO1026" s="7"/>
      <c r="AP1026" s="7"/>
      <c r="AQ1026" s="7"/>
      <c r="AR1026" s="7"/>
      <c r="AS1026" s="7"/>
      <c r="AT1026" s="7" t="s">
        <v>1317</v>
      </c>
      <c r="AU1026" s="7"/>
      <c r="AV1026" s="55"/>
      <c r="AW1026" s="7"/>
      <c r="AX1026" s="7"/>
      <c r="AY1026" s="7"/>
      <c r="AZ1026" s="7"/>
      <c r="BA1026" s="7"/>
      <c r="BB1026" s="7"/>
      <c r="BC1026" s="7"/>
      <c r="BD1026" s="7"/>
      <c r="BE1026" s="7"/>
      <c r="BF1026" s="7"/>
      <c r="BG1026" s="7"/>
      <c r="BH1026" s="7"/>
      <c r="BI1026" s="7"/>
      <c r="BJ1026" s="7"/>
      <c r="BK1026" s="7"/>
      <c r="BL1026" s="781">
        <v>2</v>
      </c>
      <c r="BM1026" s="221">
        <v>2</v>
      </c>
      <c r="BN1026" s="221">
        <v>2</v>
      </c>
      <c r="BO1026" s="221">
        <v>2</v>
      </c>
      <c r="BP1026" s="221">
        <v>1</v>
      </c>
      <c r="BQ1026" s="221">
        <v>2</v>
      </c>
      <c r="BR1026" s="798">
        <v>2</v>
      </c>
      <c r="BS1026" s="226">
        <v>1</v>
      </c>
      <c r="BT1026" s="221">
        <v>2</v>
      </c>
      <c r="BU1026" s="221">
        <v>2</v>
      </c>
      <c r="BV1026" s="221">
        <v>2</v>
      </c>
      <c r="BW1026" s="798">
        <v>2</v>
      </c>
      <c r="BX1026" s="221">
        <v>1</v>
      </c>
      <c r="BY1026" s="798">
        <v>1</v>
      </c>
      <c r="BZ1026" s="798">
        <v>2</v>
      </c>
      <c r="CA1026" s="221">
        <v>2</v>
      </c>
      <c r="CB1026" s="221">
        <v>2</v>
      </c>
      <c r="CC1026" s="221">
        <v>2</v>
      </c>
      <c r="CD1026" s="337">
        <v>2</v>
      </c>
      <c r="CE1026" s="221">
        <v>2</v>
      </c>
      <c r="CF1026" s="221">
        <v>2</v>
      </c>
      <c r="CG1026" s="221">
        <v>2</v>
      </c>
      <c r="CH1026" s="221">
        <v>2</v>
      </c>
      <c r="CI1026" s="221">
        <v>2</v>
      </c>
      <c r="CJ1026" s="337">
        <v>2</v>
      </c>
      <c r="CK1026" s="221">
        <v>2</v>
      </c>
      <c r="CL1026" s="222">
        <f t="shared" si="460"/>
        <v>22</v>
      </c>
      <c r="CM1026" s="237">
        <f t="shared" si="454"/>
        <v>0.84615384615384615</v>
      </c>
      <c r="CN1026" s="222">
        <f t="shared" si="461"/>
        <v>4</v>
      </c>
      <c r="CO1026" s="237">
        <f t="shared" si="455"/>
        <v>0.15384615384615385</v>
      </c>
      <c r="CP1026" s="222">
        <f t="shared" si="462"/>
        <v>0</v>
      </c>
      <c r="CQ1026" s="237">
        <f t="shared" si="456"/>
        <v>0</v>
      </c>
      <c r="CR1026" s="222">
        <f t="shared" si="463"/>
        <v>0</v>
      </c>
      <c r="CS1026" s="237">
        <f t="shared" si="457"/>
        <v>0</v>
      </c>
      <c r="CT1026" s="223">
        <f t="shared" si="458"/>
        <v>1.8461538461538463</v>
      </c>
      <c r="CU1026" s="223" t="str">
        <f t="shared" si="459"/>
        <v>Đạt mục tiêu</v>
      </c>
      <c r="CV1026" s="5"/>
    </row>
    <row r="1027" spans="1:101" s="1" customFormat="1" ht="93">
      <c r="A1027" s="1036">
        <v>268</v>
      </c>
      <c r="B1027" s="1024" t="s">
        <v>3030</v>
      </c>
      <c r="C1027" s="1033" t="s">
        <v>28</v>
      </c>
      <c r="D1027" s="1024" t="s">
        <v>2394</v>
      </c>
      <c r="E1027" s="1033" t="s">
        <v>26</v>
      </c>
      <c r="F1027" s="1024" t="s">
        <v>2394</v>
      </c>
      <c r="G1027" s="217" t="s">
        <v>3007</v>
      </c>
      <c r="H1027" s="558" t="s">
        <v>2734</v>
      </c>
      <c r="I1027" s="551" t="s">
        <v>2370</v>
      </c>
      <c r="J1027" s="212"/>
      <c r="K1027" s="465"/>
      <c r="L1027" s="212" t="s">
        <v>32</v>
      </c>
      <c r="M1027" s="212" t="s">
        <v>31</v>
      </c>
      <c r="N1027" s="165" t="s">
        <v>8</v>
      </c>
      <c r="O1027" s="221" t="s">
        <v>51</v>
      </c>
      <c r="P1027" s="221" t="s">
        <v>24</v>
      </c>
      <c r="Q1027" s="221"/>
      <c r="R1027" s="221"/>
      <c r="S1027" s="221"/>
      <c r="T1027" s="221"/>
      <c r="U1027" s="226" t="s">
        <v>24</v>
      </c>
      <c r="V1027" s="221"/>
      <c r="W1027" s="5"/>
      <c r="X1027" s="221"/>
      <c r="Y1027" s="221"/>
      <c r="Z1027" s="221"/>
      <c r="AA1027" s="221"/>
      <c r="AB1027" s="80">
        <v>1</v>
      </c>
      <c r="AC1027" s="642"/>
      <c r="AD1027" s="7"/>
      <c r="AE1027" s="7"/>
      <c r="AF1027" s="7"/>
      <c r="AG1027" s="7"/>
      <c r="AH1027" s="7"/>
      <c r="AI1027" s="7"/>
      <c r="AJ1027" s="7"/>
      <c r="AK1027" s="7"/>
      <c r="AL1027" s="7"/>
      <c r="AM1027" s="7"/>
      <c r="AN1027" s="7"/>
      <c r="AO1027" s="7"/>
      <c r="AP1027" s="7"/>
      <c r="AQ1027" s="7"/>
      <c r="AR1027" s="7"/>
      <c r="AS1027" s="7"/>
      <c r="AT1027" s="7" t="s">
        <v>1316</v>
      </c>
      <c r="AU1027" s="7"/>
      <c r="AV1027" s="55"/>
      <c r="AW1027" s="7"/>
      <c r="AX1027" s="7"/>
      <c r="AY1027" s="7"/>
      <c r="AZ1027" s="7"/>
      <c r="BA1027" s="7"/>
      <c r="BB1027" s="7"/>
      <c r="BC1027" s="7"/>
      <c r="BD1027" s="7"/>
      <c r="BE1027" s="7"/>
      <c r="BF1027" s="7"/>
      <c r="BG1027" s="7"/>
      <c r="BH1027" s="7"/>
      <c r="BI1027" s="7"/>
      <c r="BJ1027" s="7"/>
      <c r="BK1027" s="7"/>
      <c r="BL1027" s="781">
        <v>2</v>
      </c>
      <c r="BM1027" s="221">
        <v>2</v>
      </c>
      <c r="BN1027" s="221">
        <v>2</v>
      </c>
      <c r="BO1027" s="221">
        <v>2</v>
      </c>
      <c r="BP1027" s="221">
        <v>2</v>
      </c>
      <c r="BQ1027" s="221">
        <v>2</v>
      </c>
      <c r="BR1027" s="798">
        <v>2</v>
      </c>
      <c r="BS1027" s="226">
        <v>2</v>
      </c>
      <c r="BT1027" s="221">
        <v>2</v>
      </c>
      <c r="BU1027" s="221">
        <v>2</v>
      </c>
      <c r="BV1027" s="221">
        <v>2</v>
      </c>
      <c r="BW1027" s="798">
        <v>2</v>
      </c>
      <c r="BX1027" s="221">
        <v>2</v>
      </c>
      <c r="BY1027" s="798">
        <v>2</v>
      </c>
      <c r="BZ1027" s="798">
        <v>2</v>
      </c>
      <c r="CA1027" s="221">
        <v>2</v>
      </c>
      <c r="CB1027" s="221">
        <v>2</v>
      </c>
      <c r="CC1027" s="221">
        <v>1</v>
      </c>
      <c r="CD1027" s="337">
        <v>2</v>
      </c>
      <c r="CE1027" s="221">
        <v>2</v>
      </c>
      <c r="CF1027" s="221">
        <v>2</v>
      </c>
      <c r="CG1027" s="221">
        <v>2</v>
      </c>
      <c r="CH1027" s="221">
        <v>2</v>
      </c>
      <c r="CI1027" s="221">
        <v>2</v>
      </c>
      <c r="CJ1027" s="337">
        <v>2</v>
      </c>
      <c r="CK1027" s="221">
        <v>2</v>
      </c>
      <c r="CL1027" s="222">
        <f t="shared" si="460"/>
        <v>25</v>
      </c>
      <c r="CM1027" s="237">
        <f t="shared" si="454"/>
        <v>0.96153846153846156</v>
      </c>
      <c r="CN1027" s="222">
        <f t="shared" si="461"/>
        <v>1</v>
      </c>
      <c r="CO1027" s="237">
        <f t="shared" si="455"/>
        <v>3.8461538461538464E-2</v>
      </c>
      <c r="CP1027" s="222">
        <f t="shared" si="462"/>
        <v>0</v>
      </c>
      <c r="CQ1027" s="237">
        <f t="shared" si="456"/>
        <v>0</v>
      </c>
      <c r="CR1027" s="222">
        <f t="shared" si="463"/>
        <v>0</v>
      </c>
      <c r="CS1027" s="237">
        <f t="shared" si="457"/>
        <v>0</v>
      </c>
      <c r="CT1027" s="223">
        <f t="shared" si="458"/>
        <v>1.9615384615384615</v>
      </c>
      <c r="CU1027" s="223" t="str">
        <f t="shared" si="459"/>
        <v>Đạt mục tiêu</v>
      </c>
      <c r="CV1027" s="5"/>
    </row>
    <row r="1028" spans="1:101" s="1" customFormat="1" ht="88.5" customHeight="1">
      <c r="A1028" s="1036"/>
      <c r="B1028" s="1024"/>
      <c r="C1028" s="1033"/>
      <c r="D1028" s="1024"/>
      <c r="E1028" s="1033"/>
      <c r="F1028" s="1024"/>
      <c r="G1028" s="217" t="s">
        <v>2396</v>
      </c>
      <c r="H1028" s="217"/>
      <c r="I1028" s="591"/>
      <c r="J1028" s="212"/>
      <c r="K1028" s="465"/>
      <c r="L1028" s="212" t="s">
        <v>32</v>
      </c>
      <c r="M1028" s="212" t="s">
        <v>31</v>
      </c>
      <c r="N1028" s="165" t="s">
        <v>8</v>
      </c>
      <c r="O1028" s="221" t="s">
        <v>51</v>
      </c>
      <c r="P1028" s="221" t="s">
        <v>24</v>
      </c>
      <c r="Q1028" s="221"/>
      <c r="R1028" s="221"/>
      <c r="S1028" s="221"/>
      <c r="T1028" s="221"/>
      <c r="U1028" s="226"/>
      <c r="V1028" s="221"/>
      <c r="W1028" s="5"/>
      <c r="X1028" s="221"/>
      <c r="Y1028" s="221" t="s">
        <v>24</v>
      </c>
      <c r="Z1028" s="221"/>
      <c r="AA1028" s="221"/>
      <c r="AB1028" s="80">
        <v>1</v>
      </c>
      <c r="AC1028" s="642"/>
      <c r="AD1028" s="7"/>
      <c r="AE1028" s="7"/>
      <c r="AF1028" s="7"/>
      <c r="AG1028" s="7"/>
      <c r="AH1028" s="7"/>
      <c r="AI1028" s="7"/>
      <c r="AJ1028" s="7"/>
      <c r="AK1028" s="7"/>
      <c r="AL1028" s="7"/>
      <c r="AM1028" s="7"/>
      <c r="AN1028" s="7"/>
      <c r="AO1028" s="7"/>
      <c r="AP1028" s="7"/>
      <c r="AQ1028" s="7"/>
      <c r="AR1028" s="7"/>
      <c r="AS1028" s="7"/>
      <c r="AT1028" s="7"/>
      <c r="AU1028" s="7"/>
      <c r="AV1028" s="55"/>
      <c r="AW1028" s="7"/>
      <c r="AX1028" s="7"/>
      <c r="AY1028" s="7"/>
      <c r="AZ1028" s="7"/>
      <c r="BA1028" s="7"/>
      <c r="BB1028" s="7"/>
      <c r="BC1028" s="7"/>
      <c r="BD1028" s="7"/>
      <c r="BE1028" s="7" t="s">
        <v>1316</v>
      </c>
      <c r="BF1028" s="7" t="s">
        <v>1316</v>
      </c>
      <c r="BG1028" s="7" t="s">
        <v>1316</v>
      </c>
      <c r="BH1028" s="7"/>
      <c r="BI1028" s="7"/>
      <c r="BJ1028" s="7"/>
      <c r="BK1028" s="7"/>
      <c r="BL1028" s="781">
        <v>2</v>
      </c>
      <c r="BM1028" s="221">
        <v>2</v>
      </c>
      <c r="BN1028" s="221">
        <v>2</v>
      </c>
      <c r="BO1028" s="221">
        <v>2</v>
      </c>
      <c r="BP1028" s="221">
        <v>2</v>
      </c>
      <c r="BQ1028" s="221">
        <v>2</v>
      </c>
      <c r="BR1028" s="798">
        <v>1</v>
      </c>
      <c r="BS1028" s="226">
        <v>2</v>
      </c>
      <c r="BT1028" s="221">
        <v>2</v>
      </c>
      <c r="BU1028" s="221">
        <v>2</v>
      </c>
      <c r="BV1028" s="221">
        <v>2</v>
      </c>
      <c r="BW1028" s="798">
        <v>2</v>
      </c>
      <c r="BX1028" s="221">
        <v>2</v>
      </c>
      <c r="BY1028" s="798">
        <v>2</v>
      </c>
      <c r="BZ1028" s="798">
        <v>2</v>
      </c>
      <c r="CA1028" s="221">
        <v>2</v>
      </c>
      <c r="CB1028" s="221">
        <v>2</v>
      </c>
      <c r="CC1028" s="221">
        <v>2</v>
      </c>
      <c r="CD1028" s="337">
        <v>2</v>
      </c>
      <c r="CE1028" s="221">
        <v>2</v>
      </c>
      <c r="CF1028" s="221">
        <v>2</v>
      </c>
      <c r="CG1028" s="221">
        <v>2</v>
      </c>
      <c r="CH1028" s="221">
        <v>2</v>
      </c>
      <c r="CI1028" s="221">
        <v>1</v>
      </c>
      <c r="CJ1028" s="337">
        <v>2</v>
      </c>
      <c r="CK1028" s="221">
        <v>2</v>
      </c>
      <c r="CL1028" s="222">
        <f t="shared" si="460"/>
        <v>24</v>
      </c>
      <c r="CM1028" s="237">
        <f t="shared" si="454"/>
        <v>0.92307692307692313</v>
      </c>
      <c r="CN1028" s="222">
        <f t="shared" si="461"/>
        <v>2</v>
      </c>
      <c r="CO1028" s="237">
        <f t="shared" si="455"/>
        <v>7.6923076923076927E-2</v>
      </c>
      <c r="CP1028" s="222">
        <f t="shared" si="462"/>
        <v>0</v>
      </c>
      <c r="CQ1028" s="237">
        <f t="shared" si="456"/>
        <v>0</v>
      </c>
      <c r="CR1028" s="222">
        <f t="shared" si="463"/>
        <v>0</v>
      </c>
      <c r="CS1028" s="237">
        <f t="shared" si="457"/>
        <v>0</v>
      </c>
      <c r="CT1028" s="223">
        <f t="shared" si="458"/>
        <v>1.9230769230769231</v>
      </c>
      <c r="CU1028" s="223" t="str">
        <f t="shared" si="459"/>
        <v>Đạt mục tiêu</v>
      </c>
      <c r="CV1028" s="5"/>
    </row>
    <row r="1029" spans="1:101" s="1" customFormat="1" ht="93">
      <c r="A1029" s="1036"/>
      <c r="B1029" s="1024"/>
      <c r="C1029" s="1033"/>
      <c r="D1029" s="1024"/>
      <c r="E1029" s="1033"/>
      <c r="F1029" s="1024"/>
      <c r="G1029" s="217" t="s">
        <v>2395</v>
      </c>
      <c r="H1029" s="217"/>
      <c r="I1029" s="591"/>
      <c r="J1029" s="212"/>
      <c r="K1029" s="465"/>
      <c r="L1029" s="212" t="s">
        <v>32</v>
      </c>
      <c r="M1029" s="212" t="s">
        <v>31</v>
      </c>
      <c r="N1029" s="165" t="s">
        <v>8</v>
      </c>
      <c r="O1029" s="221" t="s">
        <v>51</v>
      </c>
      <c r="P1029" s="221" t="s">
        <v>24</v>
      </c>
      <c r="Q1029" s="221"/>
      <c r="R1029" s="221"/>
      <c r="S1029" s="221"/>
      <c r="T1029" s="221"/>
      <c r="U1029" s="226"/>
      <c r="V1029" s="221"/>
      <c r="W1029" s="5"/>
      <c r="X1029" s="221"/>
      <c r="Y1029" s="221"/>
      <c r="Z1029" s="221" t="s">
        <v>24</v>
      </c>
      <c r="AA1029" s="221"/>
      <c r="AB1029" s="80">
        <v>1</v>
      </c>
      <c r="AC1029" s="642"/>
      <c r="AD1029" s="7"/>
      <c r="AE1029" s="7"/>
      <c r="AF1029" s="7"/>
      <c r="AG1029" s="7"/>
      <c r="AH1029" s="7"/>
      <c r="AI1029" s="7"/>
      <c r="AJ1029" s="7"/>
      <c r="AK1029" s="7"/>
      <c r="AL1029" s="7"/>
      <c r="AM1029" s="7"/>
      <c r="AN1029" s="7"/>
      <c r="AO1029" s="7"/>
      <c r="AP1029" s="7"/>
      <c r="AQ1029" s="7"/>
      <c r="AR1029" s="7"/>
      <c r="AS1029" s="7"/>
      <c r="AT1029" s="7"/>
      <c r="AU1029" s="7"/>
      <c r="AV1029" s="55"/>
      <c r="AW1029" s="7"/>
      <c r="AX1029" s="7"/>
      <c r="AY1029" s="7"/>
      <c r="AZ1029" s="7"/>
      <c r="BA1029" s="7"/>
      <c r="BB1029" s="7"/>
      <c r="BC1029" s="7"/>
      <c r="BD1029" s="7"/>
      <c r="BE1029" s="7"/>
      <c r="BF1029" s="7"/>
      <c r="BG1029" s="7"/>
      <c r="BH1029" s="7"/>
      <c r="BI1029" s="7" t="s">
        <v>1316</v>
      </c>
      <c r="BJ1029" s="7"/>
      <c r="BK1029" s="7"/>
      <c r="BL1029" s="781">
        <v>2</v>
      </c>
      <c r="BM1029" s="221">
        <v>2</v>
      </c>
      <c r="BN1029" s="221">
        <v>2</v>
      </c>
      <c r="BO1029" s="221">
        <v>2</v>
      </c>
      <c r="BP1029" s="221">
        <v>2</v>
      </c>
      <c r="BQ1029" s="221">
        <v>2</v>
      </c>
      <c r="BR1029" s="798">
        <v>1</v>
      </c>
      <c r="BS1029" s="226">
        <v>2</v>
      </c>
      <c r="BT1029" s="221">
        <v>2</v>
      </c>
      <c r="BU1029" s="221">
        <v>2</v>
      </c>
      <c r="BV1029" s="221">
        <v>2</v>
      </c>
      <c r="BW1029" s="798">
        <v>2</v>
      </c>
      <c r="BX1029" s="221">
        <v>2</v>
      </c>
      <c r="BY1029" s="798">
        <v>2</v>
      </c>
      <c r="BZ1029" s="798">
        <v>2</v>
      </c>
      <c r="CA1029" s="221">
        <v>2</v>
      </c>
      <c r="CB1029" s="221">
        <v>2</v>
      </c>
      <c r="CC1029" s="221">
        <v>2</v>
      </c>
      <c r="CD1029" s="337">
        <v>2</v>
      </c>
      <c r="CE1029" s="221">
        <v>2</v>
      </c>
      <c r="CF1029" s="221">
        <v>2</v>
      </c>
      <c r="CG1029" s="221">
        <v>2</v>
      </c>
      <c r="CH1029" s="221">
        <v>2</v>
      </c>
      <c r="CI1029" s="221">
        <v>2</v>
      </c>
      <c r="CJ1029" s="337">
        <v>2</v>
      </c>
      <c r="CK1029" s="221">
        <v>2</v>
      </c>
      <c r="CL1029" s="222">
        <f t="shared" si="460"/>
        <v>25</v>
      </c>
      <c r="CM1029" s="237">
        <f t="shared" si="454"/>
        <v>0.96153846153846156</v>
      </c>
      <c r="CN1029" s="222">
        <f t="shared" si="461"/>
        <v>1</v>
      </c>
      <c r="CO1029" s="237">
        <f t="shared" si="455"/>
        <v>3.8461538461538464E-2</v>
      </c>
      <c r="CP1029" s="222">
        <f t="shared" si="462"/>
        <v>0</v>
      </c>
      <c r="CQ1029" s="237">
        <f t="shared" si="456"/>
        <v>0</v>
      </c>
      <c r="CR1029" s="222">
        <f t="shared" si="463"/>
        <v>0</v>
      </c>
      <c r="CS1029" s="237">
        <f t="shared" si="457"/>
        <v>0</v>
      </c>
      <c r="CT1029" s="223">
        <f t="shared" si="458"/>
        <v>1.9615384615384615</v>
      </c>
      <c r="CU1029" s="223" t="str">
        <f t="shared" si="459"/>
        <v>Đạt mục tiêu</v>
      </c>
      <c r="CV1029" s="5"/>
    </row>
    <row r="1030" spans="1:101" s="1" customFormat="1" ht="108.5">
      <c r="A1030" s="1036"/>
      <c r="B1030" s="1024"/>
      <c r="C1030" s="1033"/>
      <c r="D1030" s="1024"/>
      <c r="E1030" s="1033"/>
      <c r="F1030" s="1024"/>
      <c r="G1030" s="217" t="s">
        <v>2826</v>
      </c>
      <c r="H1030" s="217"/>
      <c r="I1030" s="442"/>
      <c r="J1030" s="212"/>
      <c r="K1030" s="465"/>
      <c r="L1030" s="212" t="s">
        <v>32</v>
      </c>
      <c r="M1030" s="212" t="s">
        <v>31</v>
      </c>
      <c r="N1030" s="165" t="s">
        <v>8</v>
      </c>
      <c r="O1030" s="221" t="s">
        <v>25</v>
      </c>
      <c r="P1030" s="221" t="s">
        <v>24</v>
      </c>
      <c r="Q1030" s="221"/>
      <c r="R1030" s="221"/>
      <c r="S1030" s="221"/>
      <c r="T1030" s="221"/>
      <c r="U1030" s="226"/>
      <c r="V1030" s="221"/>
      <c r="W1030" s="5"/>
      <c r="X1030" s="221"/>
      <c r="Y1030" s="221"/>
      <c r="Z1030" s="221"/>
      <c r="AA1030" s="221" t="s">
        <v>24</v>
      </c>
      <c r="AB1030" s="80">
        <f>COUNTIF($Q1030:$AA1030,"x")</f>
        <v>1</v>
      </c>
      <c r="AC1030" s="642"/>
      <c r="AD1030" s="7"/>
      <c r="AE1030" s="7"/>
      <c r="AF1030" s="7"/>
      <c r="AG1030" s="7"/>
      <c r="AH1030" s="7"/>
      <c r="AI1030" s="7"/>
      <c r="AJ1030" s="7"/>
      <c r="AK1030" s="7"/>
      <c r="AL1030" s="7"/>
      <c r="AM1030" s="7"/>
      <c r="AN1030" s="7"/>
      <c r="AO1030" s="7"/>
      <c r="AP1030" s="7"/>
      <c r="AQ1030" s="7"/>
      <c r="AR1030" s="7"/>
      <c r="AS1030" s="7"/>
      <c r="AT1030" s="7"/>
      <c r="AU1030" s="7"/>
      <c r="AV1030" s="55"/>
      <c r="AW1030" s="7"/>
      <c r="AX1030" s="7"/>
      <c r="AY1030" s="7"/>
      <c r="AZ1030" s="7"/>
      <c r="BA1030" s="7"/>
      <c r="BB1030" s="7"/>
      <c r="BC1030" s="7"/>
      <c r="BD1030" s="7"/>
      <c r="BE1030" s="7"/>
      <c r="BF1030" s="7"/>
      <c r="BG1030" s="7"/>
      <c r="BH1030" s="7"/>
      <c r="BI1030" s="7"/>
      <c r="BJ1030" s="7" t="s">
        <v>1316</v>
      </c>
      <c r="BK1030" s="7"/>
      <c r="BL1030" s="781">
        <v>1</v>
      </c>
      <c r="BM1030" s="221">
        <v>2</v>
      </c>
      <c r="BN1030" s="221">
        <v>2</v>
      </c>
      <c r="BO1030" s="221">
        <v>2</v>
      </c>
      <c r="BP1030" s="221">
        <v>2</v>
      </c>
      <c r="BQ1030" s="221">
        <v>2</v>
      </c>
      <c r="BR1030" s="798">
        <v>2</v>
      </c>
      <c r="BS1030" s="226">
        <v>2</v>
      </c>
      <c r="BT1030" s="221">
        <v>1</v>
      </c>
      <c r="BU1030" s="221">
        <v>2</v>
      </c>
      <c r="BV1030" s="221">
        <v>2</v>
      </c>
      <c r="BW1030" s="798">
        <v>2</v>
      </c>
      <c r="BX1030" s="221">
        <v>2</v>
      </c>
      <c r="BY1030" s="798">
        <v>1</v>
      </c>
      <c r="BZ1030" s="798">
        <v>2</v>
      </c>
      <c r="CA1030" s="221">
        <v>2</v>
      </c>
      <c r="CB1030" s="221">
        <v>2</v>
      </c>
      <c r="CC1030" s="221">
        <v>2</v>
      </c>
      <c r="CD1030" s="337">
        <v>2</v>
      </c>
      <c r="CE1030" s="221">
        <v>2</v>
      </c>
      <c r="CF1030" s="221">
        <v>2</v>
      </c>
      <c r="CG1030" s="221">
        <v>2</v>
      </c>
      <c r="CH1030" s="221">
        <v>2</v>
      </c>
      <c r="CI1030" s="221">
        <v>1</v>
      </c>
      <c r="CJ1030" s="337">
        <v>2</v>
      </c>
      <c r="CK1030" s="221">
        <v>2</v>
      </c>
      <c r="CL1030" s="222">
        <f t="shared" si="460"/>
        <v>22</v>
      </c>
      <c r="CM1030" s="237">
        <f t="shared" si="454"/>
        <v>0.84615384615384615</v>
      </c>
      <c r="CN1030" s="222">
        <f t="shared" si="461"/>
        <v>4</v>
      </c>
      <c r="CO1030" s="237">
        <f t="shared" si="455"/>
        <v>0.15384615384615385</v>
      </c>
      <c r="CP1030" s="222">
        <f t="shared" si="462"/>
        <v>0</v>
      </c>
      <c r="CQ1030" s="237">
        <f t="shared" si="456"/>
        <v>0</v>
      </c>
      <c r="CR1030" s="222">
        <f t="shared" si="463"/>
        <v>0</v>
      </c>
      <c r="CS1030" s="237">
        <f t="shared" si="457"/>
        <v>0</v>
      </c>
      <c r="CT1030" s="223">
        <f t="shared" si="458"/>
        <v>1.8461538461538463</v>
      </c>
      <c r="CU1030" s="223" t="str">
        <f t="shared" si="459"/>
        <v>Đạt mục tiêu</v>
      </c>
      <c r="CV1030" s="5"/>
    </row>
    <row r="1031" spans="1:101" s="1" customFormat="1" ht="18.649999999999999" customHeight="1">
      <c r="A1031" s="227"/>
      <c r="B1031" s="217"/>
      <c r="C1031" s="215"/>
      <c r="D1031" s="217"/>
      <c r="E1031" s="215"/>
      <c r="F1031" s="217"/>
      <c r="G1031" s="217"/>
      <c r="H1031" s="217"/>
      <c r="I1031" s="697"/>
      <c r="J1031" s="212"/>
      <c r="K1031" s="465"/>
      <c r="L1031" s="212"/>
      <c r="M1031" s="212"/>
      <c r="N1031" s="165"/>
      <c r="O1031" s="221"/>
      <c r="P1031" s="221"/>
      <c r="Q1031" s="221"/>
      <c r="R1031" s="221"/>
      <c r="S1031" s="221"/>
      <c r="T1031" s="221"/>
      <c r="U1031" s="226"/>
      <c r="V1031" s="221"/>
      <c r="W1031" s="5"/>
      <c r="X1031" s="221"/>
      <c r="Y1031" s="221"/>
      <c r="Z1031" s="221"/>
      <c r="AA1031" s="221"/>
      <c r="AB1031" s="80"/>
      <c r="AC1031" s="642"/>
      <c r="AD1031" s="7"/>
      <c r="AE1031" s="7"/>
      <c r="AF1031" s="7"/>
      <c r="AG1031" s="7"/>
      <c r="AH1031" s="7"/>
      <c r="AI1031" s="7"/>
      <c r="AJ1031" s="7"/>
      <c r="AK1031" s="7"/>
      <c r="AL1031" s="7"/>
      <c r="AM1031" s="7"/>
      <c r="AN1031" s="7"/>
      <c r="AO1031" s="7"/>
      <c r="AP1031" s="7"/>
      <c r="AQ1031" s="7"/>
      <c r="AR1031" s="7"/>
      <c r="AS1031" s="7"/>
      <c r="AT1031" s="7"/>
      <c r="AU1031" s="7"/>
      <c r="AV1031" s="55"/>
      <c r="AW1031" s="7"/>
      <c r="AX1031" s="7"/>
      <c r="AY1031" s="7"/>
      <c r="AZ1031" s="7"/>
      <c r="BA1031" s="7"/>
      <c r="BB1031" s="7"/>
      <c r="BC1031" s="7"/>
      <c r="BD1031" s="7"/>
      <c r="BE1031" s="7"/>
      <c r="BF1031" s="7"/>
      <c r="BG1031" s="7"/>
      <c r="BH1031" s="7"/>
      <c r="BI1031" s="7"/>
      <c r="BJ1031" s="7"/>
      <c r="BK1031" s="7"/>
      <c r="BL1031" s="781"/>
      <c r="BM1031" s="221"/>
      <c r="BN1031" s="221"/>
      <c r="BO1031" s="221"/>
      <c r="BP1031" s="221"/>
      <c r="BQ1031" s="221"/>
      <c r="BR1031" s="798"/>
      <c r="BS1031" s="226"/>
      <c r="BT1031" s="221"/>
      <c r="BU1031" s="221"/>
      <c r="BV1031" s="221"/>
      <c r="BW1031" s="798"/>
      <c r="BX1031" s="221"/>
      <c r="BY1031" s="798"/>
      <c r="BZ1031" s="798"/>
      <c r="CA1031" s="221"/>
      <c r="CB1031" s="221"/>
      <c r="CC1031" s="221"/>
      <c r="CD1031" s="337"/>
      <c r="CE1031" s="221"/>
      <c r="CF1031" s="221"/>
      <c r="CG1031" s="221"/>
      <c r="CH1031" s="221"/>
      <c r="CI1031" s="221"/>
      <c r="CJ1031" s="337"/>
      <c r="CK1031" s="221"/>
      <c r="CL1031" s="222"/>
      <c r="CM1031" s="237"/>
      <c r="CN1031" s="222"/>
      <c r="CO1031" s="237"/>
      <c r="CP1031" s="222"/>
      <c r="CQ1031" s="237"/>
      <c r="CR1031" s="222"/>
      <c r="CS1031" s="237"/>
      <c r="CT1031" s="223"/>
      <c r="CU1031" s="223"/>
      <c r="CV1031" s="5"/>
    </row>
    <row r="1032" spans="1:101" s="26" customFormat="1" ht="27.75" customHeight="1">
      <c r="A1032" s="995"/>
      <c r="B1032" s="1169" t="s">
        <v>23</v>
      </c>
      <c r="C1032" s="1169"/>
      <c r="D1032" s="1169"/>
      <c r="E1032" s="1169"/>
      <c r="F1032" s="1169"/>
      <c r="G1032" s="1169"/>
      <c r="H1032" s="556"/>
      <c r="I1032" s="727"/>
      <c r="J1032" s="333"/>
      <c r="K1032" s="235"/>
      <c r="L1032" s="212"/>
      <c r="M1032" s="16"/>
      <c r="N1032" s="683"/>
      <c r="O1032" s="693"/>
      <c r="P1032" s="98"/>
      <c r="Q1032" s="98">
        <f>SUM(Q1033:Q1037)</f>
        <v>102</v>
      </c>
      <c r="R1032" s="98">
        <f t="shared" ref="R1032:BK1032" si="464">SUM(R1033:R1037)</f>
        <v>97</v>
      </c>
      <c r="S1032" s="98">
        <f t="shared" si="464"/>
        <v>107</v>
      </c>
      <c r="T1032" s="98">
        <f t="shared" si="464"/>
        <v>100</v>
      </c>
      <c r="U1032" s="98">
        <f t="shared" si="464"/>
        <v>100</v>
      </c>
      <c r="V1032" s="98">
        <f t="shared" si="464"/>
        <v>78</v>
      </c>
      <c r="W1032" s="415">
        <f t="shared" si="464"/>
        <v>65</v>
      </c>
      <c r="X1032" s="98">
        <f t="shared" si="464"/>
        <v>102</v>
      </c>
      <c r="Y1032" s="98">
        <f t="shared" si="464"/>
        <v>86</v>
      </c>
      <c r="Z1032" s="98">
        <f t="shared" si="464"/>
        <v>85</v>
      </c>
      <c r="AA1032" s="98">
        <f t="shared" si="464"/>
        <v>72</v>
      </c>
      <c r="AB1032" s="98">
        <f t="shared" si="464"/>
        <v>994</v>
      </c>
      <c r="AC1032" s="694">
        <f t="shared" si="464"/>
        <v>42</v>
      </c>
      <c r="AD1032" s="98">
        <f t="shared" si="464"/>
        <v>40</v>
      </c>
      <c r="AE1032" s="98">
        <f t="shared" si="464"/>
        <v>42</v>
      </c>
      <c r="AF1032" s="98">
        <f t="shared" si="464"/>
        <v>44</v>
      </c>
      <c r="AG1032" s="98">
        <f t="shared" si="464"/>
        <v>29</v>
      </c>
      <c r="AH1032" s="98">
        <f t="shared" si="464"/>
        <v>28</v>
      </c>
      <c r="AI1032" s="98">
        <f t="shared" si="464"/>
        <v>24</v>
      </c>
      <c r="AJ1032" s="98">
        <f t="shared" si="464"/>
        <v>24</v>
      </c>
      <c r="AK1032" s="98">
        <f t="shared" si="464"/>
        <v>36</v>
      </c>
      <c r="AL1032" s="98">
        <f t="shared" si="464"/>
        <v>35</v>
      </c>
      <c r="AM1032" s="98">
        <f t="shared" si="464"/>
        <v>40</v>
      </c>
      <c r="AN1032" s="98">
        <f t="shared" si="464"/>
        <v>39</v>
      </c>
      <c r="AO1032" s="98">
        <f t="shared" si="464"/>
        <v>43</v>
      </c>
      <c r="AP1032" s="98">
        <f t="shared" si="464"/>
        <v>38</v>
      </c>
      <c r="AQ1032" s="98">
        <f t="shared" si="464"/>
        <v>42</v>
      </c>
      <c r="AR1032" s="98">
        <f t="shared" si="464"/>
        <v>41</v>
      </c>
      <c r="AS1032" s="98">
        <f t="shared" si="464"/>
        <v>42</v>
      </c>
      <c r="AT1032" s="98">
        <f t="shared" si="464"/>
        <v>36</v>
      </c>
      <c r="AU1032" s="98">
        <f t="shared" si="464"/>
        <v>45</v>
      </c>
      <c r="AV1032" s="684">
        <f t="shared" si="464"/>
        <v>40</v>
      </c>
      <c r="AW1032" s="684">
        <f t="shared" si="464"/>
        <v>47</v>
      </c>
      <c r="AX1032" s="684">
        <f t="shared" si="464"/>
        <v>45</v>
      </c>
      <c r="AY1032" s="684">
        <f t="shared" si="464"/>
        <v>54</v>
      </c>
      <c r="AZ1032" s="684">
        <f t="shared" si="464"/>
        <v>54</v>
      </c>
      <c r="BA1032" s="684">
        <f t="shared" si="464"/>
        <v>63</v>
      </c>
      <c r="BB1032" s="684" t="s">
        <v>3050</v>
      </c>
      <c r="BC1032" s="684">
        <f t="shared" si="464"/>
        <v>61</v>
      </c>
      <c r="BD1032" s="684">
        <f t="shared" si="464"/>
        <v>61</v>
      </c>
      <c r="BE1032" s="684">
        <f t="shared" si="464"/>
        <v>57</v>
      </c>
      <c r="BF1032" s="684">
        <f t="shared" si="464"/>
        <v>51</v>
      </c>
      <c r="BG1032" s="684">
        <f t="shared" si="464"/>
        <v>55</v>
      </c>
      <c r="BH1032" s="684">
        <f t="shared" si="464"/>
        <v>30</v>
      </c>
      <c r="BI1032" s="684">
        <f t="shared" si="464"/>
        <v>38</v>
      </c>
      <c r="BJ1032" s="684">
        <f t="shared" si="464"/>
        <v>37</v>
      </c>
      <c r="BK1032" s="684">
        <f t="shared" si="464"/>
        <v>29</v>
      </c>
      <c r="BL1032" s="1017"/>
      <c r="BM1032" s="1017"/>
      <c r="BN1032" s="1017"/>
      <c r="BO1032" s="1017"/>
      <c r="BP1032" s="1017"/>
      <c r="BQ1032" s="1017"/>
      <c r="BR1032" s="1017"/>
      <c r="BS1032" s="1017"/>
      <c r="BT1032" s="1017"/>
      <c r="BU1032" s="1017"/>
      <c r="BV1032" s="1017"/>
      <c r="BW1032" s="1017"/>
      <c r="BX1032" s="1017"/>
      <c r="BY1032" s="1017"/>
      <c r="BZ1032" s="1017"/>
      <c r="CA1032" s="1017"/>
      <c r="CB1032" s="1017"/>
      <c r="CC1032" s="1017"/>
      <c r="CD1032" s="1017"/>
      <c r="CE1032" s="1017"/>
      <c r="CF1032" s="1017"/>
      <c r="CG1032" s="1017"/>
      <c r="CH1032" s="1017"/>
      <c r="CI1032" s="1017"/>
      <c r="CJ1032" s="1017"/>
      <c r="CK1032" s="1017"/>
      <c r="CL1032" s="1017"/>
      <c r="CM1032" s="1017"/>
      <c r="CN1032" s="1017"/>
      <c r="CO1032" s="1017"/>
      <c r="CP1032" s="1017"/>
      <c r="CQ1032" s="1017"/>
      <c r="CR1032" s="1017"/>
      <c r="CS1032" s="1017"/>
      <c r="CT1032" s="1017"/>
      <c r="CU1032" s="1017"/>
      <c r="CV1032" s="995"/>
    </row>
    <row r="1033" spans="1:101" s="26" customFormat="1" ht="25.5" customHeight="1">
      <c r="A1033" s="995"/>
      <c r="B1033" s="1100" t="s">
        <v>1302</v>
      </c>
      <c r="C1033" s="1100"/>
      <c r="D1033" s="1100"/>
      <c r="E1033" s="1100"/>
      <c r="F1033" s="1100"/>
      <c r="G1033" s="1100"/>
      <c r="H1033" s="289"/>
      <c r="I1033" s="727"/>
      <c r="J1033" s="44"/>
      <c r="K1033" s="508"/>
      <c r="L1033" s="212"/>
      <c r="M1033" s="16"/>
      <c r="N1033" s="683" t="s">
        <v>1827</v>
      </c>
      <c r="O1033" s="693"/>
      <c r="P1033" s="98"/>
      <c r="Q1033" s="98">
        <f t="shared" ref="Q1033:AA1033" si="465">COUNTIF(Q6:Q232,"x")</f>
        <v>16</v>
      </c>
      <c r="R1033" s="383">
        <f t="shared" si="465"/>
        <v>35</v>
      </c>
      <c r="S1033" s="383">
        <f t="shared" si="465"/>
        <v>22</v>
      </c>
      <c r="T1033" s="383">
        <f t="shared" si="465"/>
        <v>25</v>
      </c>
      <c r="U1033" s="383">
        <f t="shared" si="465"/>
        <v>30</v>
      </c>
      <c r="V1033" s="383">
        <f t="shared" si="465"/>
        <v>24</v>
      </c>
      <c r="W1033" s="416">
        <f t="shared" si="465"/>
        <v>13</v>
      </c>
      <c r="X1033" s="383">
        <f t="shared" si="465"/>
        <v>20</v>
      </c>
      <c r="Y1033" s="383">
        <f t="shared" si="465"/>
        <v>16</v>
      </c>
      <c r="Z1033" s="383">
        <f t="shared" si="465"/>
        <v>16</v>
      </c>
      <c r="AA1033" s="383">
        <f t="shared" si="465"/>
        <v>11</v>
      </c>
      <c r="AB1033" s="333">
        <f>SUM(Q1033:AA1033)</f>
        <v>228</v>
      </c>
      <c r="AC1033" s="694">
        <f t="shared" ref="AC1033:AU1033" si="466">COUNTIF(AC6:AC232,"x")</f>
        <v>0</v>
      </c>
      <c r="AD1033" s="98">
        <f t="shared" si="466"/>
        <v>0</v>
      </c>
      <c r="AE1033" s="98">
        <f t="shared" si="466"/>
        <v>0</v>
      </c>
      <c r="AF1033" s="98">
        <f t="shared" si="466"/>
        <v>0</v>
      </c>
      <c r="AG1033" s="383">
        <f t="shared" si="466"/>
        <v>0</v>
      </c>
      <c r="AH1033" s="383">
        <f t="shared" si="466"/>
        <v>0</v>
      </c>
      <c r="AI1033" s="383">
        <f t="shared" si="466"/>
        <v>0</v>
      </c>
      <c r="AJ1033" s="383">
        <f t="shared" si="466"/>
        <v>0</v>
      </c>
      <c r="AK1033" s="383">
        <f t="shared" si="466"/>
        <v>0</v>
      </c>
      <c r="AL1033" s="383">
        <f t="shared" si="466"/>
        <v>0</v>
      </c>
      <c r="AM1033" s="383">
        <f t="shared" si="466"/>
        <v>0</v>
      </c>
      <c r="AN1033" s="383">
        <f t="shared" si="466"/>
        <v>0</v>
      </c>
      <c r="AO1033" s="383">
        <f t="shared" si="466"/>
        <v>0</v>
      </c>
      <c r="AP1033" s="383">
        <f t="shared" si="466"/>
        <v>0</v>
      </c>
      <c r="AQ1033" s="383">
        <f t="shared" si="466"/>
        <v>0</v>
      </c>
      <c r="AR1033" s="383">
        <f t="shared" si="466"/>
        <v>0</v>
      </c>
      <c r="AS1033" s="383">
        <f t="shared" si="466"/>
        <v>0</v>
      </c>
      <c r="AT1033" s="383">
        <f t="shared" si="466"/>
        <v>0</v>
      </c>
      <c r="AU1033" s="383">
        <f t="shared" si="466"/>
        <v>0</v>
      </c>
      <c r="AV1033" s="384">
        <f>COUNTA(AV$6:AV$232)-COUNTIF(AV$6:AV$232,"#")</f>
        <v>14</v>
      </c>
      <c r="AW1033" s="384">
        <f>COUNTA(AW$6:AW$232)-COUNTIF(AW$6:AW$232,"#")</f>
        <v>17</v>
      </c>
      <c r="AX1033" s="384">
        <f>COUNTA(AX$6:AX$232)-COUNTIF(AX$6:AX$232,"#")</f>
        <v>17</v>
      </c>
      <c r="AY1033" s="384">
        <v>10</v>
      </c>
      <c r="AZ1033" s="384">
        <f>COUNTA(AZ$6:AZ$232)-COUNTIF(AZ$6:AZ$232,"#")</f>
        <v>11</v>
      </c>
      <c r="BA1033" s="384">
        <f>COUNTA(BA$6:BA$232)-COUNTIF(BA$6:BA$232,"#")</f>
        <v>13</v>
      </c>
      <c r="BB1033" s="384">
        <v>13</v>
      </c>
      <c r="BC1033" s="384">
        <f>COUNTA(BC$6:BC$232)-COUNTIF(BC$6:BC$232,"#")</f>
        <v>14</v>
      </c>
      <c r="BD1033" s="384">
        <v>14</v>
      </c>
      <c r="BE1033" s="384">
        <f t="shared" ref="BE1033:BK1033" si="467">COUNTA(BE$6:BE$232)-COUNTIF(BE$6:BE$232,"#")</f>
        <v>11</v>
      </c>
      <c r="BF1033" s="384">
        <f t="shared" si="467"/>
        <v>12</v>
      </c>
      <c r="BG1033" s="384">
        <f t="shared" si="467"/>
        <v>11</v>
      </c>
      <c r="BH1033" s="384">
        <f t="shared" si="467"/>
        <v>5</v>
      </c>
      <c r="BI1033" s="384">
        <f t="shared" si="467"/>
        <v>11</v>
      </c>
      <c r="BJ1033" s="384">
        <f t="shared" si="467"/>
        <v>8</v>
      </c>
      <c r="BK1033" s="384">
        <f t="shared" si="467"/>
        <v>4</v>
      </c>
      <c r="BL1033" s="1017"/>
      <c r="BM1033" s="1017"/>
      <c r="BN1033" s="1017"/>
      <c r="BO1033" s="1017"/>
      <c r="BP1033" s="1017"/>
      <c r="BQ1033" s="1017"/>
      <c r="BR1033" s="1017"/>
      <c r="BS1033" s="1017"/>
      <c r="BT1033" s="1017"/>
      <c r="BU1033" s="1017"/>
      <c r="BV1033" s="1017"/>
      <c r="BW1033" s="1017"/>
      <c r="BX1033" s="1017"/>
      <c r="BY1033" s="1017"/>
      <c r="BZ1033" s="1017"/>
      <c r="CA1033" s="1017"/>
      <c r="CB1033" s="1017"/>
      <c r="CC1033" s="1017"/>
      <c r="CD1033" s="1017"/>
      <c r="CE1033" s="1017"/>
      <c r="CF1033" s="1017"/>
      <c r="CG1033" s="1017"/>
      <c r="CH1033" s="1017"/>
      <c r="CI1033" s="1017"/>
      <c r="CJ1033" s="1017"/>
      <c r="CK1033" s="1017"/>
      <c r="CL1033" s="1017"/>
      <c r="CM1033" s="1017"/>
      <c r="CN1033" s="1017"/>
      <c r="CO1033" s="1017"/>
      <c r="CP1033" s="1017"/>
      <c r="CQ1033" s="1017"/>
      <c r="CR1033" s="1017"/>
      <c r="CS1033" s="1017"/>
      <c r="CT1033" s="1017"/>
      <c r="CU1033" s="1017"/>
      <c r="CV1033" s="995"/>
    </row>
    <row r="1034" spans="1:101" s="26" customFormat="1" ht="25.5" customHeight="1">
      <c r="A1034" s="995"/>
      <c r="B1034" s="1100" t="s">
        <v>1303</v>
      </c>
      <c r="C1034" s="1100"/>
      <c r="D1034" s="1100"/>
      <c r="E1034" s="1100"/>
      <c r="F1034" s="1100"/>
      <c r="G1034" s="1100"/>
      <c r="H1034" s="289"/>
      <c r="I1034" s="727"/>
      <c r="J1034" s="44"/>
      <c r="K1034" s="508"/>
      <c r="L1034" s="212"/>
      <c r="M1034" s="16"/>
      <c r="N1034" s="683" t="s">
        <v>1827</v>
      </c>
      <c r="O1034" s="693"/>
      <c r="P1034" s="98"/>
      <c r="Q1034" s="98">
        <f t="shared" ref="Q1034:AA1034" si="468">COUNTIF(Q233:Q478,"x")</f>
        <v>21</v>
      </c>
      <c r="R1034" s="383">
        <f t="shared" si="468"/>
        <v>20</v>
      </c>
      <c r="S1034" s="383">
        <f t="shared" si="468"/>
        <v>20</v>
      </c>
      <c r="T1034" s="383">
        <f t="shared" si="468"/>
        <v>25</v>
      </c>
      <c r="U1034" s="383">
        <f t="shared" si="468"/>
        <v>21</v>
      </c>
      <c r="V1034" s="383">
        <f t="shared" si="468"/>
        <v>19</v>
      </c>
      <c r="W1034" s="416">
        <f t="shared" si="468"/>
        <v>16</v>
      </c>
      <c r="X1034" s="383">
        <f t="shared" si="468"/>
        <v>20</v>
      </c>
      <c r="Y1034" s="383">
        <f t="shared" si="468"/>
        <v>17</v>
      </c>
      <c r="Z1034" s="383">
        <f t="shared" si="468"/>
        <v>29</v>
      </c>
      <c r="AA1034" s="383">
        <f t="shared" si="468"/>
        <v>22</v>
      </c>
      <c r="AB1034" s="333">
        <f>SUM(Q1034:AA1034)</f>
        <v>230</v>
      </c>
      <c r="AC1034" s="695">
        <f t="shared" ref="AC1034:AX1034" si="469">COUNTA(AC$233:AC$466)-COUNTIF(AC$233:AC$466,"#")</f>
        <v>6</v>
      </c>
      <c r="AD1034" s="696">
        <f t="shared" si="469"/>
        <v>7</v>
      </c>
      <c r="AE1034" s="696">
        <f t="shared" si="469"/>
        <v>11</v>
      </c>
      <c r="AF1034" s="696">
        <f t="shared" si="469"/>
        <v>8</v>
      </c>
      <c r="AG1034" s="384">
        <f t="shared" si="469"/>
        <v>8</v>
      </c>
      <c r="AH1034" s="384">
        <f t="shared" si="469"/>
        <v>9</v>
      </c>
      <c r="AI1034" s="384">
        <f t="shared" si="469"/>
        <v>6</v>
      </c>
      <c r="AJ1034" s="384">
        <f t="shared" si="469"/>
        <v>8</v>
      </c>
      <c r="AK1034" s="384">
        <f t="shared" si="469"/>
        <v>7</v>
      </c>
      <c r="AL1034" s="384">
        <f t="shared" si="469"/>
        <v>8</v>
      </c>
      <c r="AM1034" s="384">
        <f t="shared" si="469"/>
        <v>6</v>
      </c>
      <c r="AN1034" s="384">
        <f t="shared" si="469"/>
        <v>7</v>
      </c>
      <c r="AO1034" s="384">
        <f t="shared" si="469"/>
        <v>11</v>
      </c>
      <c r="AP1034" s="384">
        <f t="shared" si="469"/>
        <v>11</v>
      </c>
      <c r="AQ1034" s="384">
        <f t="shared" si="469"/>
        <v>9</v>
      </c>
      <c r="AR1034" s="384">
        <f t="shared" si="469"/>
        <v>14</v>
      </c>
      <c r="AS1034" s="384">
        <f t="shared" si="469"/>
        <v>15</v>
      </c>
      <c r="AT1034" s="384">
        <f t="shared" si="469"/>
        <v>5</v>
      </c>
      <c r="AU1034" s="384">
        <f t="shared" si="469"/>
        <v>13</v>
      </c>
      <c r="AV1034" s="384">
        <f t="shared" si="469"/>
        <v>8</v>
      </c>
      <c r="AW1034" s="384">
        <f t="shared" si="469"/>
        <v>10</v>
      </c>
      <c r="AX1034" s="384">
        <f t="shared" si="469"/>
        <v>11</v>
      </c>
      <c r="AY1034" s="384">
        <v>14</v>
      </c>
      <c r="AZ1034" s="384">
        <v>14</v>
      </c>
      <c r="BA1034" s="384">
        <f t="shared" ref="BA1034:BK1034" si="470">COUNTA(BA$233:BA$466)-COUNTIF(BA$233:BA$466,"#")</f>
        <v>12</v>
      </c>
      <c r="BB1034" s="384">
        <f t="shared" si="470"/>
        <v>12</v>
      </c>
      <c r="BC1034" s="384">
        <f t="shared" si="470"/>
        <v>12</v>
      </c>
      <c r="BD1034" s="384">
        <v>11</v>
      </c>
      <c r="BE1034" s="384">
        <f t="shared" si="470"/>
        <v>9</v>
      </c>
      <c r="BF1034" s="384">
        <v>7</v>
      </c>
      <c r="BG1034" s="384">
        <f t="shared" si="470"/>
        <v>10</v>
      </c>
      <c r="BH1034" s="384">
        <f t="shared" si="470"/>
        <v>13</v>
      </c>
      <c r="BI1034" s="384">
        <f t="shared" si="470"/>
        <v>9</v>
      </c>
      <c r="BJ1034" s="384">
        <f t="shared" si="470"/>
        <v>8</v>
      </c>
      <c r="BK1034" s="384">
        <f t="shared" si="470"/>
        <v>5</v>
      </c>
      <c r="BL1034" s="1017"/>
      <c r="BM1034" s="1017"/>
      <c r="BN1034" s="1017"/>
      <c r="BO1034" s="1017"/>
      <c r="BP1034" s="1017"/>
      <c r="BQ1034" s="1017"/>
      <c r="BR1034" s="1017"/>
      <c r="BS1034" s="1017"/>
      <c r="BT1034" s="1017"/>
      <c r="BU1034" s="1017"/>
      <c r="BV1034" s="1017"/>
      <c r="BW1034" s="1017"/>
      <c r="BX1034" s="1017"/>
      <c r="BY1034" s="1017"/>
      <c r="BZ1034" s="1017"/>
      <c r="CA1034" s="1017"/>
      <c r="CB1034" s="1017"/>
      <c r="CC1034" s="1017"/>
      <c r="CD1034" s="1017"/>
      <c r="CE1034" s="1017"/>
      <c r="CF1034" s="1017"/>
      <c r="CG1034" s="1017"/>
      <c r="CH1034" s="1017"/>
      <c r="CI1034" s="1017"/>
      <c r="CJ1034" s="1017"/>
      <c r="CK1034" s="1017"/>
      <c r="CL1034" s="1017"/>
      <c r="CM1034" s="1017"/>
      <c r="CN1034" s="1017"/>
      <c r="CO1034" s="1017"/>
      <c r="CP1034" s="1017"/>
      <c r="CQ1034" s="1017"/>
      <c r="CR1034" s="1017"/>
      <c r="CS1034" s="1017"/>
      <c r="CT1034" s="1017"/>
      <c r="CU1034" s="1017"/>
      <c r="CV1034" s="995"/>
    </row>
    <row r="1035" spans="1:101" s="26" customFormat="1" ht="21" customHeight="1">
      <c r="A1035" s="995"/>
      <c r="B1035" s="1100" t="s">
        <v>1304</v>
      </c>
      <c r="C1035" s="1100"/>
      <c r="D1035" s="1100"/>
      <c r="E1035" s="1100"/>
      <c r="F1035" s="1100"/>
      <c r="G1035" s="1100"/>
      <c r="H1035" s="289"/>
      <c r="I1035" s="727"/>
      <c r="J1035" s="44"/>
      <c r="K1035" s="508"/>
      <c r="L1035" s="212"/>
      <c r="M1035" s="44"/>
      <c r="N1035" s="683" t="s">
        <v>1827</v>
      </c>
      <c r="O1035" s="693"/>
      <c r="P1035" s="98"/>
      <c r="Q1035" s="98">
        <f t="shared" ref="Q1035:AA1035" si="471">COUNTIF(Q502:Q684,"x")</f>
        <v>17</v>
      </c>
      <c r="R1035" s="383">
        <f t="shared" si="471"/>
        <v>12</v>
      </c>
      <c r="S1035" s="383">
        <f t="shared" si="471"/>
        <v>21</v>
      </c>
      <c r="T1035" s="383">
        <f t="shared" si="471"/>
        <v>18</v>
      </c>
      <c r="U1035" s="383">
        <f t="shared" si="471"/>
        <v>12</v>
      </c>
      <c r="V1035" s="383">
        <f t="shared" si="471"/>
        <v>13</v>
      </c>
      <c r="W1035" s="416">
        <f t="shared" si="471"/>
        <v>14</v>
      </c>
      <c r="X1035" s="383">
        <f t="shared" si="471"/>
        <v>19</v>
      </c>
      <c r="Y1035" s="383">
        <f t="shared" si="471"/>
        <v>23</v>
      </c>
      <c r="Z1035" s="383">
        <f t="shared" si="471"/>
        <v>13</v>
      </c>
      <c r="AA1035" s="383">
        <f t="shared" si="471"/>
        <v>13</v>
      </c>
      <c r="AB1035" s="333">
        <f>SUM(Q1035:AA1035)</f>
        <v>175</v>
      </c>
      <c r="AC1035" s="695">
        <f t="shared" ref="AC1035:BK1035" si="472">COUNTA(AC$502:AC$684)-COUNTIF(AC$502:AC$684,"#")</f>
        <v>10</v>
      </c>
      <c r="AD1035" s="696">
        <f t="shared" si="472"/>
        <v>9</v>
      </c>
      <c r="AE1035" s="696">
        <f t="shared" si="472"/>
        <v>9</v>
      </c>
      <c r="AF1035" s="696">
        <f t="shared" si="472"/>
        <v>6</v>
      </c>
      <c r="AG1035" s="384">
        <f t="shared" si="472"/>
        <v>2</v>
      </c>
      <c r="AH1035" s="384">
        <f t="shared" si="472"/>
        <v>3</v>
      </c>
      <c r="AI1035" s="384">
        <f t="shared" si="472"/>
        <v>4</v>
      </c>
      <c r="AJ1035" s="384">
        <f t="shared" si="472"/>
        <v>4</v>
      </c>
      <c r="AK1035" s="384">
        <f t="shared" si="472"/>
        <v>8</v>
      </c>
      <c r="AL1035" s="384">
        <f t="shared" si="472"/>
        <v>9</v>
      </c>
      <c r="AM1035" s="384">
        <f t="shared" si="472"/>
        <v>12</v>
      </c>
      <c r="AN1035" s="384">
        <f t="shared" si="472"/>
        <v>8</v>
      </c>
      <c r="AO1035" s="384">
        <f t="shared" si="472"/>
        <v>11</v>
      </c>
      <c r="AP1035" s="384">
        <f t="shared" si="472"/>
        <v>9</v>
      </c>
      <c r="AQ1035" s="384">
        <f t="shared" si="472"/>
        <v>13</v>
      </c>
      <c r="AR1035" s="384">
        <f t="shared" si="472"/>
        <v>5</v>
      </c>
      <c r="AS1035" s="384">
        <f t="shared" si="472"/>
        <v>6</v>
      </c>
      <c r="AT1035" s="384">
        <f t="shared" si="472"/>
        <v>15</v>
      </c>
      <c r="AU1035" s="384">
        <f t="shared" si="472"/>
        <v>11</v>
      </c>
      <c r="AV1035" s="384">
        <f t="shared" si="472"/>
        <v>5</v>
      </c>
      <c r="AW1035" s="384">
        <f t="shared" si="472"/>
        <v>6</v>
      </c>
      <c r="AX1035" s="384">
        <f t="shared" si="472"/>
        <v>5</v>
      </c>
      <c r="AY1035" s="384">
        <f t="shared" si="472"/>
        <v>8</v>
      </c>
      <c r="AZ1035" s="384">
        <f t="shared" si="472"/>
        <v>9</v>
      </c>
      <c r="BA1035" s="384">
        <f t="shared" si="472"/>
        <v>12</v>
      </c>
      <c r="BB1035" s="384">
        <f t="shared" si="472"/>
        <v>10</v>
      </c>
      <c r="BC1035" s="384">
        <f t="shared" si="472"/>
        <v>11</v>
      </c>
      <c r="BD1035" s="384">
        <f t="shared" si="472"/>
        <v>11</v>
      </c>
      <c r="BE1035" s="384">
        <f t="shared" si="472"/>
        <v>14</v>
      </c>
      <c r="BF1035" s="384">
        <f t="shared" si="472"/>
        <v>13</v>
      </c>
      <c r="BG1035" s="384">
        <f t="shared" si="472"/>
        <v>14</v>
      </c>
      <c r="BH1035" s="384">
        <f t="shared" si="472"/>
        <v>1</v>
      </c>
      <c r="BI1035" s="384">
        <f t="shared" si="472"/>
        <v>1</v>
      </c>
      <c r="BJ1035" s="384">
        <f t="shared" si="472"/>
        <v>5</v>
      </c>
      <c r="BK1035" s="384">
        <f t="shared" si="472"/>
        <v>4</v>
      </c>
      <c r="BL1035" s="1017"/>
      <c r="BM1035" s="1017"/>
      <c r="BN1035" s="1017"/>
      <c r="BO1035" s="1017"/>
      <c r="BP1035" s="1017"/>
      <c r="BQ1035" s="1017"/>
      <c r="BR1035" s="1017"/>
      <c r="BS1035" s="1017"/>
      <c r="BT1035" s="1017"/>
      <c r="BU1035" s="1017"/>
      <c r="BV1035" s="1017"/>
      <c r="BW1035" s="1017"/>
      <c r="BX1035" s="1017"/>
      <c r="BY1035" s="1017"/>
      <c r="BZ1035" s="1017"/>
      <c r="CA1035" s="1017"/>
      <c r="CB1035" s="1017"/>
      <c r="CC1035" s="1017"/>
      <c r="CD1035" s="1017"/>
      <c r="CE1035" s="1017"/>
      <c r="CF1035" s="1017"/>
      <c r="CG1035" s="1017"/>
      <c r="CH1035" s="1017"/>
      <c r="CI1035" s="1017"/>
      <c r="CJ1035" s="1017"/>
      <c r="CK1035" s="1017"/>
      <c r="CL1035" s="1017"/>
      <c r="CM1035" s="1017"/>
      <c r="CN1035" s="1017"/>
      <c r="CO1035" s="1017"/>
      <c r="CP1035" s="1017"/>
      <c r="CQ1035" s="1017"/>
      <c r="CR1035" s="1017"/>
      <c r="CS1035" s="1017"/>
      <c r="CT1035" s="1017"/>
      <c r="CU1035" s="1017"/>
      <c r="CV1035" s="995"/>
    </row>
    <row r="1036" spans="1:101" s="26" customFormat="1" ht="23.25" customHeight="1">
      <c r="A1036" s="995"/>
      <c r="B1036" s="1100" t="s">
        <v>2072</v>
      </c>
      <c r="C1036" s="1100"/>
      <c r="D1036" s="1100"/>
      <c r="E1036" s="1100"/>
      <c r="F1036" s="1100"/>
      <c r="G1036" s="1100"/>
      <c r="H1036" s="289"/>
      <c r="I1036" s="727"/>
      <c r="J1036" s="44"/>
      <c r="K1036" s="508"/>
      <c r="L1036" s="212"/>
      <c r="M1036" s="16"/>
      <c r="N1036" s="683" t="s">
        <v>1827</v>
      </c>
      <c r="O1036" s="693"/>
      <c r="P1036" s="98"/>
      <c r="Q1036" s="98">
        <f t="shared" ref="Q1036:AA1036" si="473">COUNTIF(Q685:Q870,"x")</f>
        <v>24</v>
      </c>
      <c r="R1036" s="383">
        <f t="shared" si="473"/>
        <v>19</v>
      </c>
      <c r="S1036" s="383">
        <f t="shared" si="473"/>
        <v>23</v>
      </c>
      <c r="T1036" s="383">
        <f t="shared" si="473"/>
        <v>17</v>
      </c>
      <c r="U1036" s="383">
        <f t="shared" si="473"/>
        <v>15</v>
      </c>
      <c r="V1036" s="383">
        <f t="shared" si="473"/>
        <v>12</v>
      </c>
      <c r="W1036" s="416">
        <f t="shared" si="473"/>
        <v>13</v>
      </c>
      <c r="X1036" s="383">
        <f t="shared" si="473"/>
        <v>22</v>
      </c>
      <c r="Y1036" s="383">
        <f t="shared" si="473"/>
        <v>18</v>
      </c>
      <c r="Z1036" s="383">
        <f t="shared" si="473"/>
        <v>13</v>
      </c>
      <c r="AA1036" s="383">
        <f t="shared" si="473"/>
        <v>15</v>
      </c>
      <c r="AB1036" s="333">
        <f>SUM(Q1036:AA1036)</f>
        <v>191</v>
      </c>
      <c r="AC1036" s="695">
        <f t="shared" ref="AC1036:AX1036" si="474">COUNTA(AC$685:AC$870)-COUNTIF(AC$685:AC$870,"#")</f>
        <v>13</v>
      </c>
      <c r="AD1036" s="696">
        <f t="shared" si="474"/>
        <v>12</v>
      </c>
      <c r="AE1036" s="696">
        <f t="shared" si="474"/>
        <v>11</v>
      </c>
      <c r="AF1036" s="696">
        <f t="shared" si="474"/>
        <v>15</v>
      </c>
      <c r="AG1036" s="384">
        <f t="shared" si="474"/>
        <v>12</v>
      </c>
      <c r="AH1036" s="384">
        <f t="shared" si="474"/>
        <v>10</v>
      </c>
      <c r="AI1036" s="384">
        <f t="shared" si="474"/>
        <v>10</v>
      </c>
      <c r="AJ1036" s="384">
        <f t="shared" si="474"/>
        <v>7</v>
      </c>
      <c r="AK1036" s="384">
        <f t="shared" si="474"/>
        <v>13</v>
      </c>
      <c r="AL1036" s="384">
        <f t="shared" si="474"/>
        <v>11</v>
      </c>
      <c r="AM1036" s="384">
        <f t="shared" si="474"/>
        <v>15</v>
      </c>
      <c r="AN1036" s="384">
        <f t="shared" si="474"/>
        <v>15</v>
      </c>
      <c r="AO1036" s="384">
        <f t="shared" si="474"/>
        <v>13</v>
      </c>
      <c r="AP1036" s="384">
        <f t="shared" si="474"/>
        <v>11</v>
      </c>
      <c r="AQ1036" s="384">
        <f t="shared" si="474"/>
        <v>13</v>
      </c>
      <c r="AR1036" s="384">
        <f t="shared" si="474"/>
        <v>12</v>
      </c>
      <c r="AS1036" s="384">
        <f t="shared" si="474"/>
        <v>11</v>
      </c>
      <c r="AT1036" s="384">
        <f t="shared" si="474"/>
        <v>4</v>
      </c>
      <c r="AU1036" s="384">
        <f t="shared" si="474"/>
        <v>10</v>
      </c>
      <c r="AV1036" s="384">
        <f t="shared" si="474"/>
        <v>8</v>
      </c>
      <c r="AW1036" s="384">
        <f t="shared" si="474"/>
        <v>8</v>
      </c>
      <c r="AX1036" s="384">
        <f t="shared" si="474"/>
        <v>8</v>
      </c>
      <c r="AY1036" s="384">
        <v>15</v>
      </c>
      <c r="AZ1036" s="384">
        <v>14</v>
      </c>
      <c r="BA1036" s="384">
        <f t="shared" ref="BA1036:BK1036" si="475">COUNTA(BA$685:BA$870)-COUNTIF(BA$685:BA$870,"#")</f>
        <v>17</v>
      </c>
      <c r="BB1036" s="384">
        <f t="shared" si="475"/>
        <v>13</v>
      </c>
      <c r="BC1036" s="384">
        <f t="shared" si="475"/>
        <v>15</v>
      </c>
      <c r="BD1036" s="384">
        <v>15</v>
      </c>
      <c r="BE1036" s="384">
        <f t="shared" si="475"/>
        <v>15</v>
      </c>
      <c r="BF1036" s="384">
        <f t="shared" si="475"/>
        <v>12</v>
      </c>
      <c r="BG1036" s="384">
        <f t="shared" si="475"/>
        <v>12</v>
      </c>
      <c r="BH1036" s="384">
        <f t="shared" si="475"/>
        <v>6</v>
      </c>
      <c r="BI1036" s="384">
        <f t="shared" si="475"/>
        <v>7</v>
      </c>
      <c r="BJ1036" s="384">
        <f t="shared" si="475"/>
        <v>10</v>
      </c>
      <c r="BK1036" s="384">
        <f t="shared" si="475"/>
        <v>10</v>
      </c>
      <c r="BL1036" s="1017"/>
      <c r="BM1036" s="1017"/>
      <c r="BN1036" s="1017"/>
      <c r="BO1036" s="1017"/>
      <c r="BP1036" s="1017"/>
      <c r="BQ1036" s="1017"/>
      <c r="BR1036" s="1017"/>
      <c r="BS1036" s="1017"/>
      <c r="BT1036" s="1017"/>
      <c r="BU1036" s="1017"/>
      <c r="BV1036" s="1017"/>
      <c r="BW1036" s="1017"/>
      <c r="BX1036" s="1017"/>
      <c r="BY1036" s="1017"/>
      <c r="BZ1036" s="1017"/>
      <c r="CA1036" s="1017"/>
      <c r="CB1036" s="1017"/>
      <c r="CC1036" s="1017"/>
      <c r="CD1036" s="1017"/>
      <c r="CE1036" s="1017"/>
      <c r="CF1036" s="1017"/>
      <c r="CG1036" s="1017"/>
      <c r="CH1036" s="1017"/>
      <c r="CI1036" s="1017"/>
      <c r="CJ1036" s="1017"/>
      <c r="CK1036" s="1017"/>
      <c r="CL1036" s="1017"/>
      <c r="CM1036" s="1017"/>
      <c r="CN1036" s="1017"/>
      <c r="CO1036" s="1017"/>
      <c r="CP1036" s="1017"/>
      <c r="CQ1036" s="1017"/>
      <c r="CR1036" s="1017"/>
      <c r="CS1036" s="1017"/>
      <c r="CT1036" s="1017"/>
      <c r="CU1036" s="1017"/>
      <c r="CV1036" s="995"/>
    </row>
    <row r="1037" spans="1:101" s="163" customFormat="1" ht="15.5">
      <c r="A1037" s="995"/>
      <c r="B1037" s="1194" t="s">
        <v>1305</v>
      </c>
      <c r="C1037" s="1100"/>
      <c r="D1037" s="1100"/>
      <c r="E1037" s="1100"/>
      <c r="F1037" s="1194"/>
      <c r="G1037" s="1194"/>
      <c r="H1037" s="685"/>
      <c r="I1037" s="737"/>
      <c r="J1037" s="44"/>
      <c r="K1037" s="508"/>
      <c r="L1037" s="160"/>
      <c r="M1037" s="381"/>
      <c r="N1037" s="683" t="s">
        <v>1827</v>
      </c>
      <c r="O1037" s="693"/>
      <c r="P1037" s="98"/>
      <c r="Q1037" s="98">
        <f>COUNTIF(Q686:Q871,"x")</f>
        <v>24</v>
      </c>
      <c r="R1037" s="383">
        <f t="shared" ref="R1037:AA1037" si="476">COUNTIF(R871:R1030,"x")</f>
        <v>11</v>
      </c>
      <c r="S1037" s="383">
        <f t="shared" si="476"/>
        <v>21</v>
      </c>
      <c r="T1037" s="383">
        <f t="shared" si="476"/>
        <v>15</v>
      </c>
      <c r="U1037" s="383">
        <f t="shared" si="476"/>
        <v>22</v>
      </c>
      <c r="V1037" s="383">
        <f t="shared" si="476"/>
        <v>10</v>
      </c>
      <c r="W1037" s="416">
        <f t="shared" si="476"/>
        <v>9</v>
      </c>
      <c r="X1037" s="383">
        <f t="shared" si="476"/>
        <v>21</v>
      </c>
      <c r="Y1037" s="383">
        <f t="shared" si="476"/>
        <v>12</v>
      </c>
      <c r="Z1037" s="383">
        <f t="shared" si="476"/>
        <v>14</v>
      </c>
      <c r="AA1037" s="383">
        <f t="shared" si="476"/>
        <v>11</v>
      </c>
      <c r="AB1037" s="333">
        <f>SUM(Q1037:AA1037)</f>
        <v>170</v>
      </c>
      <c r="AC1037" s="695">
        <f>COUNTA(AC$685:AC$870)-COUNTIF(AC$685:AC$870,"#")</f>
        <v>13</v>
      </c>
      <c r="AD1037" s="696">
        <f>COUNTA(AD$685:AD$870)-COUNTIF(AD$685:AD$870,"#")</f>
        <v>12</v>
      </c>
      <c r="AE1037" s="696">
        <f>COUNTA(AE$685:AE$870)-COUNTIF(AE$685:AE$870,"#")</f>
        <v>11</v>
      </c>
      <c r="AF1037" s="696">
        <f>COUNTA(AF$685:AF$870)-COUNTIF(AF$685:AF$870,"#")</f>
        <v>15</v>
      </c>
      <c r="AG1037" s="384">
        <f t="shared" ref="AG1037:BK1037" si="477">COUNTA(AG$871:AG$1030)-COUNTIF(AG$871:AG$1030,"#")</f>
        <v>7</v>
      </c>
      <c r="AH1037" s="384">
        <f t="shared" si="477"/>
        <v>6</v>
      </c>
      <c r="AI1037" s="384">
        <f t="shared" si="477"/>
        <v>4</v>
      </c>
      <c r="AJ1037" s="384">
        <f t="shared" si="477"/>
        <v>5</v>
      </c>
      <c r="AK1037" s="384">
        <f t="shared" si="477"/>
        <v>8</v>
      </c>
      <c r="AL1037" s="384">
        <f t="shared" si="477"/>
        <v>7</v>
      </c>
      <c r="AM1037" s="384">
        <f t="shared" si="477"/>
        <v>7</v>
      </c>
      <c r="AN1037" s="384">
        <f t="shared" si="477"/>
        <v>9</v>
      </c>
      <c r="AO1037" s="384">
        <f t="shared" si="477"/>
        <v>8</v>
      </c>
      <c r="AP1037" s="384">
        <f t="shared" si="477"/>
        <v>7</v>
      </c>
      <c r="AQ1037" s="384">
        <f t="shared" si="477"/>
        <v>7</v>
      </c>
      <c r="AR1037" s="384">
        <f t="shared" si="477"/>
        <v>10</v>
      </c>
      <c r="AS1037" s="384">
        <f t="shared" si="477"/>
        <v>10</v>
      </c>
      <c r="AT1037" s="384">
        <f t="shared" si="477"/>
        <v>12</v>
      </c>
      <c r="AU1037" s="384">
        <f t="shared" si="477"/>
        <v>11</v>
      </c>
      <c r="AV1037" s="384">
        <f t="shared" si="477"/>
        <v>5</v>
      </c>
      <c r="AW1037" s="384">
        <f t="shared" si="477"/>
        <v>6</v>
      </c>
      <c r="AX1037" s="384">
        <f t="shared" si="477"/>
        <v>4</v>
      </c>
      <c r="AY1037" s="384">
        <f t="shared" si="477"/>
        <v>7</v>
      </c>
      <c r="AZ1037" s="384">
        <f t="shared" si="477"/>
        <v>6</v>
      </c>
      <c r="BA1037" s="384">
        <f t="shared" si="477"/>
        <v>9</v>
      </c>
      <c r="BB1037" s="384">
        <f t="shared" si="477"/>
        <v>8</v>
      </c>
      <c r="BC1037" s="384">
        <f t="shared" si="477"/>
        <v>9</v>
      </c>
      <c r="BD1037" s="384">
        <f t="shared" si="477"/>
        <v>10</v>
      </c>
      <c r="BE1037" s="384">
        <f t="shared" si="477"/>
        <v>8</v>
      </c>
      <c r="BF1037" s="384">
        <f t="shared" si="477"/>
        <v>7</v>
      </c>
      <c r="BG1037" s="384">
        <f t="shared" si="477"/>
        <v>8</v>
      </c>
      <c r="BH1037" s="384">
        <f t="shared" si="477"/>
        <v>5</v>
      </c>
      <c r="BI1037" s="384">
        <f t="shared" si="477"/>
        <v>10</v>
      </c>
      <c r="BJ1037" s="384">
        <f t="shared" si="477"/>
        <v>6</v>
      </c>
      <c r="BK1037" s="384">
        <f t="shared" si="477"/>
        <v>6</v>
      </c>
      <c r="BL1037" s="1017"/>
      <c r="BM1037" s="1017"/>
      <c r="BN1037" s="1017"/>
      <c r="BO1037" s="1017"/>
      <c r="BP1037" s="1017"/>
      <c r="BQ1037" s="1017"/>
      <c r="BR1037" s="1017"/>
      <c r="BS1037" s="1017"/>
      <c r="BT1037" s="1017"/>
      <c r="BU1037" s="1017"/>
      <c r="BV1037" s="1017"/>
      <c r="BW1037" s="1017"/>
      <c r="BX1037" s="1017"/>
      <c r="BY1037" s="1017"/>
      <c r="BZ1037" s="1017"/>
      <c r="CA1037" s="1017"/>
      <c r="CB1037" s="1017"/>
      <c r="CC1037" s="1017"/>
      <c r="CD1037" s="1017"/>
      <c r="CE1037" s="1017"/>
      <c r="CF1037" s="1017"/>
      <c r="CG1037" s="1017"/>
      <c r="CH1037" s="1017"/>
      <c r="CI1037" s="1017"/>
      <c r="CJ1037" s="1017"/>
      <c r="CK1037" s="1017"/>
      <c r="CL1037" s="1017"/>
      <c r="CM1037" s="1017"/>
      <c r="CN1037" s="1017"/>
      <c r="CO1037" s="1017"/>
      <c r="CP1037" s="1017"/>
      <c r="CQ1037" s="1017"/>
      <c r="CR1037" s="1017"/>
      <c r="CS1037" s="1017"/>
      <c r="CT1037" s="1017"/>
      <c r="CU1037" s="1193"/>
      <c r="CV1037" s="1190"/>
    </row>
    <row r="1038" spans="1:101" s="26" customFormat="1" ht="26.25" customHeight="1">
      <c r="A1038" s="79"/>
      <c r="B1038" s="1169" t="s">
        <v>22</v>
      </c>
      <c r="C1038" s="1007"/>
      <c r="D1038" s="1007"/>
      <c r="E1038" s="1007"/>
      <c r="F1038" s="1169"/>
      <c r="G1038" s="1169"/>
      <c r="H1038" s="556"/>
      <c r="I1038" s="596"/>
      <c r="J1038" s="225"/>
      <c r="K1038" s="567"/>
      <c r="L1038" s="333"/>
      <c r="M1038" s="44"/>
      <c r="N1038" s="171"/>
      <c r="O1038" s="221"/>
      <c r="P1038" s="221"/>
      <c r="Q1038" s="221" t="s">
        <v>1827</v>
      </c>
      <c r="R1038" s="221" t="s">
        <v>1827</v>
      </c>
      <c r="S1038" s="44" t="s">
        <v>1827</v>
      </c>
      <c r="T1038" s="44" t="s">
        <v>1827</v>
      </c>
      <c r="U1038" s="226"/>
      <c r="V1038" s="44" t="s">
        <v>1827</v>
      </c>
      <c r="W1038" s="16" t="s">
        <v>1827</v>
      </c>
      <c r="X1038" s="44"/>
      <c r="Y1038" s="221"/>
      <c r="Z1038" s="221"/>
      <c r="AA1038" s="221"/>
      <c r="AB1038" s="221"/>
      <c r="AC1038" s="658">
        <f>SUM(AC1039:AC1048)</f>
        <v>45</v>
      </c>
      <c r="AD1038" s="80">
        <f t="shared" ref="AD1038:BK1038" si="478">SUM(AD1039:AD1048)</f>
        <v>42</v>
      </c>
      <c r="AE1038" s="80">
        <f t="shared" si="478"/>
        <v>45</v>
      </c>
      <c r="AF1038" s="80">
        <f t="shared" si="478"/>
        <v>46</v>
      </c>
      <c r="AG1038" s="80">
        <f t="shared" si="478"/>
        <v>50</v>
      </c>
      <c r="AH1038" s="80">
        <f t="shared" si="478"/>
        <v>49</v>
      </c>
      <c r="AI1038" s="80">
        <f t="shared" si="478"/>
        <v>47</v>
      </c>
      <c r="AJ1038" s="80">
        <f t="shared" si="478"/>
        <v>54</v>
      </c>
      <c r="AK1038" s="80">
        <f t="shared" si="478"/>
        <v>44</v>
      </c>
      <c r="AL1038" s="80">
        <f t="shared" si="478"/>
        <v>47</v>
      </c>
      <c r="AM1038" s="80">
        <f t="shared" si="478"/>
        <v>49</v>
      </c>
      <c r="AN1038" s="80">
        <f t="shared" si="478"/>
        <v>44</v>
      </c>
      <c r="AO1038" s="80">
        <f t="shared" si="478"/>
        <v>62</v>
      </c>
      <c r="AP1038" s="80">
        <f t="shared" si="478"/>
        <v>51</v>
      </c>
      <c r="AQ1038" s="80">
        <f t="shared" si="478"/>
        <v>61</v>
      </c>
      <c r="AR1038" s="80">
        <f t="shared" si="478"/>
        <v>57</v>
      </c>
      <c r="AS1038" s="80">
        <f t="shared" si="478"/>
        <v>56</v>
      </c>
      <c r="AT1038" s="80">
        <f t="shared" si="478"/>
        <v>50</v>
      </c>
      <c r="AU1038" s="80">
        <f t="shared" si="478"/>
        <v>55</v>
      </c>
      <c r="AV1038" s="80">
        <f t="shared" si="478"/>
        <v>40</v>
      </c>
      <c r="AW1038" s="80">
        <f t="shared" si="478"/>
        <v>47</v>
      </c>
      <c r="AX1038" s="80">
        <f t="shared" si="478"/>
        <v>45</v>
      </c>
      <c r="AY1038" s="98">
        <f t="shared" si="478"/>
        <v>52</v>
      </c>
      <c r="AZ1038" s="98">
        <v>53</v>
      </c>
      <c r="BA1038" s="80">
        <f t="shared" si="478"/>
        <v>59</v>
      </c>
      <c r="BB1038" s="80">
        <v>59</v>
      </c>
      <c r="BC1038" s="80">
        <v>60</v>
      </c>
      <c r="BD1038" s="80">
        <f t="shared" si="478"/>
        <v>56</v>
      </c>
      <c r="BE1038" s="80">
        <f t="shared" si="478"/>
        <v>56</v>
      </c>
      <c r="BF1038" s="80">
        <v>52</v>
      </c>
      <c r="BG1038" s="80">
        <f t="shared" si="478"/>
        <v>53</v>
      </c>
      <c r="BH1038" s="80">
        <f t="shared" si="478"/>
        <v>30</v>
      </c>
      <c r="BI1038" s="80">
        <f t="shared" si="478"/>
        <v>38</v>
      </c>
      <c r="BJ1038" s="80">
        <f t="shared" si="478"/>
        <v>37</v>
      </c>
      <c r="BK1038" s="80">
        <f t="shared" si="478"/>
        <v>39</v>
      </c>
      <c r="BL1038" s="1017"/>
      <c r="BM1038" s="1017"/>
      <c r="BN1038" s="1017"/>
      <c r="BO1038" s="1018"/>
      <c r="BP1038" s="1017"/>
      <c r="BQ1038" s="1017"/>
      <c r="BR1038" s="1017"/>
      <c r="BS1038" s="1021"/>
      <c r="BT1038" s="1017"/>
      <c r="BU1038" s="1017"/>
      <c r="BV1038" s="1017"/>
      <c r="BW1038" s="1017"/>
      <c r="BX1038" s="1017"/>
      <c r="BY1038" s="1192"/>
      <c r="BZ1038" s="1017"/>
      <c r="CA1038" s="1192"/>
      <c r="CB1038" s="1020"/>
      <c r="CC1038" s="1017"/>
      <c r="CD1038" s="1192"/>
      <c r="CE1038" s="1017"/>
      <c r="CF1038" s="1017"/>
      <c r="CG1038" s="1017"/>
      <c r="CH1038" s="1017"/>
      <c r="CI1038" s="1017"/>
      <c r="CJ1038" s="1017"/>
      <c r="CK1038" s="1021"/>
      <c r="CL1038" s="1017"/>
      <c r="CM1038" s="1017"/>
      <c r="CN1038" s="1017"/>
      <c r="CO1038" s="1017"/>
      <c r="CP1038" s="1017"/>
      <c r="CQ1038" s="1017"/>
      <c r="CR1038" s="1017"/>
      <c r="CS1038" s="1017"/>
      <c r="CT1038" s="1017"/>
      <c r="CU1038" s="1017"/>
      <c r="CV1038" s="995"/>
    </row>
    <row r="1039" spans="1:101" s="26" customFormat="1" ht="28.5" customHeight="1">
      <c r="A1039" s="44">
        <v>1</v>
      </c>
      <c r="B1039" s="1100" t="s">
        <v>21</v>
      </c>
      <c r="C1039" s="1006"/>
      <c r="D1039" s="1006"/>
      <c r="E1039" s="1006"/>
      <c r="F1039" s="1100"/>
      <c r="G1039" s="1100"/>
      <c r="H1039" s="289"/>
      <c r="I1039" s="596"/>
      <c r="J1039" s="226"/>
      <c r="K1039" s="493"/>
      <c r="L1039" s="44"/>
      <c r="M1039" s="44"/>
      <c r="N1039" s="171"/>
      <c r="O1039" s="221"/>
      <c r="P1039" s="221"/>
      <c r="Q1039" s="221" t="s">
        <v>1827</v>
      </c>
      <c r="R1039" s="221" t="s">
        <v>1827</v>
      </c>
      <c r="S1039" s="44" t="s">
        <v>1827</v>
      </c>
      <c r="T1039" s="44" t="s">
        <v>1827</v>
      </c>
      <c r="U1039" s="226"/>
      <c r="V1039" s="44" t="s">
        <v>1827</v>
      </c>
      <c r="W1039" s="16" t="s">
        <v>1827</v>
      </c>
      <c r="X1039" s="44"/>
      <c r="Y1039" s="221"/>
      <c r="Z1039" s="221"/>
      <c r="AA1039" s="221"/>
      <c r="AB1039" s="221"/>
      <c r="AC1039" s="662">
        <f t="shared" ref="AC1039:BK1039" si="479">COUNTIF(AC$6:AC$1030,"ĐTT")</f>
        <v>4</v>
      </c>
      <c r="AD1039" s="32">
        <f t="shared" si="479"/>
        <v>3</v>
      </c>
      <c r="AE1039" s="32">
        <f t="shared" si="479"/>
        <v>3</v>
      </c>
      <c r="AF1039" s="32">
        <f t="shared" si="479"/>
        <v>3</v>
      </c>
      <c r="AG1039" s="32">
        <f t="shared" si="479"/>
        <v>5</v>
      </c>
      <c r="AH1039" s="32">
        <f t="shared" si="479"/>
        <v>4</v>
      </c>
      <c r="AI1039" s="32">
        <f t="shared" si="479"/>
        <v>2</v>
      </c>
      <c r="AJ1039" s="32">
        <f t="shared" si="479"/>
        <v>4</v>
      </c>
      <c r="AK1039" s="32">
        <f t="shared" si="479"/>
        <v>3</v>
      </c>
      <c r="AL1039" s="32">
        <f t="shared" si="479"/>
        <v>5</v>
      </c>
      <c r="AM1039" s="32">
        <f t="shared" si="479"/>
        <v>5</v>
      </c>
      <c r="AN1039" s="32">
        <f t="shared" si="479"/>
        <v>2</v>
      </c>
      <c r="AO1039" s="32">
        <f t="shared" si="479"/>
        <v>8</v>
      </c>
      <c r="AP1039" s="32">
        <f t="shared" si="479"/>
        <v>6</v>
      </c>
      <c r="AQ1039" s="32">
        <f t="shared" si="479"/>
        <v>6</v>
      </c>
      <c r="AR1039" s="32">
        <f t="shared" si="479"/>
        <v>6</v>
      </c>
      <c r="AS1039" s="32">
        <f t="shared" si="479"/>
        <v>3</v>
      </c>
      <c r="AT1039" s="32">
        <f t="shared" si="479"/>
        <v>0</v>
      </c>
      <c r="AU1039" s="32">
        <f t="shared" si="479"/>
        <v>3</v>
      </c>
      <c r="AV1039" s="32">
        <f t="shared" si="479"/>
        <v>3</v>
      </c>
      <c r="AW1039" s="32">
        <f t="shared" si="479"/>
        <v>5</v>
      </c>
      <c r="AX1039" s="32">
        <f t="shared" si="479"/>
        <v>4</v>
      </c>
      <c r="AY1039" s="93">
        <f t="shared" si="479"/>
        <v>8</v>
      </c>
      <c r="AZ1039" s="93">
        <f t="shared" si="479"/>
        <v>7</v>
      </c>
      <c r="BA1039" s="32">
        <f t="shared" si="479"/>
        <v>1</v>
      </c>
      <c r="BB1039" s="32">
        <f t="shared" si="479"/>
        <v>2</v>
      </c>
      <c r="BC1039" s="32">
        <f t="shared" si="479"/>
        <v>1</v>
      </c>
      <c r="BD1039" s="32">
        <f t="shared" si="479"/>
        <v>1</v>
      </c>
      <c r="BE1039" s="32">
        <f t="shared" si="479"/>
        <v>6</v>
      </c>
      <c r="BF1039" s="32">
        <f t="shared" si="479"/>
        <v>5</v>
      </c>
      <c r="BG1039" s="32">
        <f t="shared" si="479"/>
        <v>5</v>
      </c>
      <c r="BH1039" s="32">
        <f t="shared" si="479"/>
        <v>2</v>
      </c>
      <c r="BI1039" s="32">
        <f t="shared" si="479"/>
        <v>3</v>
      </c>
      <c r="BJ1039" s="32">
        <f t="shared" si="479"/>
        <v>3</v>
      </c>
      <c r="BK1039" s="32">
        <f t="shared" si="479"/>
        <v>3</v>
      </c>
      <c r="BL1039" s="1017"/>
      <c r="BM1039" s="1017"/>
      <c r="BN1039" s="1017"/>
      <c r="BO1039" s="1018"/>
      <c r="BP1039" s="1017"/>
      <c r="BQ1039" s="1017"/>
      <c r="BR1039" s="1017"/>
      <c r="BS1039" s="1021"/>
      <c r="BT1039" s="1017"/>
      <c r="BU1039" s="1017"/>
      <c r="BV1039" s="1017"/>
      <c r="BW1039" s="1017"/>
      <c r="BX1039" s="1017"/>
      <c r="BY1039" s="1192"/>
      <c r="BZ1039" s="1017"/>
      <c r="CA1039" s="1192"/>
      <c r="CB1039" s="1020"/>
      <c r="CC1039" s="1017"/>
      <c r="CD1039" s="1192"/>
      <c r="CE1039" s="1017"/>
      <c r="CF1039" s="1017"/>
      <c r="CG1039" s="1017"/>
      <c r="CH1039" s="1017"/>
      <c r="CI1039" s="1017"/>
      <c r="CJ1039" s="1017"/>
      <c r="CK1039" s="1021"/>
      <c r="CL1039" s="1017"/>
      <c r="CM1039" s="1017"/>
      <c r="CN1039" s="1017"/>
      <c r="CO1039" s="1017"/>
      <c r="CP1039" s="1017"/>
      <c r="CQ1039" s="1017"/>
      <c r="CR1039" s="1017"/>
      <c r="CS1039" s="1017"/>
      <c r="CT1039" s="1017"/>
      <c r="CU1039" s="1017"/>
      <c r="CV1039" s="995"/>
    </row>
    <row r="1040" spans="1:101" s="26" customFormat="1" ht="25.5" customHeight="1">
      <c r="A1040" s="44">
        <v>2</v>
      </c>
      <c r="B1040" s="1100" t="s">
        <v>20</v>
      </c>
      <c r="C1040" s="1006"/>
      <c r="D1040" s="1006"/>
      <c r="E1040" s="1006"/>
      <c r="F1040" s="1100"/>
      <c r="G1040" s="1100"/>
      <c r="H1040" s="289"/>
      <c r="I1040" s="596"/>
      <c r="J1040" s="226"/>
      <c r="K1040" s="493"/>
      <c r="L1040" s="44"/>
      <c r="M1040" s="44"/>
      <c r="N1040" s="171"/>
      <c r="O1040" s="221"/>
      <c r="P1040" s="221"/>
      <c r="Q1040" s="221" t="s">
        <v>1827</v>
      </c>
      <c r="R1040" s="221" t="s">
        <v>1827</v>
      </c>
      <c r="S1040" s="44" t="s">
        <v>1827</v>
      </c>
      <c r="T1040" s="44" t="s">
        <v>1827</v>
      </c>
      <c r="U1040" s="226"/>
      <c r="V1040" s="44" t="s">
        <v>1827</v>
      </c>
      <c r="W1040" s="16" t="s">
        <v>1827</v>
      </c>
      <c r="X1040" s="44"/>
      <c r="Y1040" s="221"/>
      <c r="Z1040" s="221"/>
      <c r="AA1040" s="221"/>
      <c r="AB1040" s="221"/>
      <c r="AC1040" s="662">
        <f t="shared" ref="AC1040:AR1040" si="480">COUNTIF(AC$6:AC$1030,"TDS")</f>
        <v>1</v>
      </c>
      <c r="AD1040" s="32">
        <f t="shared" si="480"/>
        <v>1</v>
      </c>
      <c r="AE1040" s="32">
        <f t="shared" si="480"/>
        <v>1</v>
      </c>
      <c r="AF1040" s="32">
        <f t="shared" si="480"/>
        <v>1</v>
      </c>
      <c r="AG1040" s="32">
        <f t="shared" si="480"/>
        <v>1</v>
      </c>
      <c r="AH1040" s="32">
        <f t="shared" si="480"/>
        <v>1</v>
      </c>
      <c r="AI1040" s="32">
        <f t="shared" si="480"/>
        <v>1</v>
      </c>
      <c r="AJ1040" s="32">
        <f t="shared" si="480"/>
        <v>1</v>
      </c>
      <c r="AK1040" s="32">
        <f t="shared" si="480"/>
        <v>1</v>
      </c>
      <c r="AL1040" s="32">
        <f t="shared" si="480"/>
        <v>1</v>
      </c>
      <c r="AM1040" s="32">
        <f t="shared" si="480"/>
        <v>1</v>
      </c>
      <c r="AN1040" s="32">
        <f t="shared" si="480"/>
        <v>1</v>
      </c>
      <c r="AO1040" s="32">
        <f t="shared" si="480"/>
        <v>1</v>
      </c>
      <c r="AP1040" s="32">
        <f t="shared" si="480"/>
        <v>1</v>
      </c>
      <c r="AQ1040" s="32">
        <f t="shared" si="480"/>
        <v>1</v>
      </c>
      <c r="AR1040" s="32">
        <f t="shared" si="480"/>
        <v>1</v>
      </c>
      <c r="AS1040" s="32">
        <v>1</v>
      </c>
      <c r="AT1040" s="32">
        <v>1</v>
      </c>
      <c r="AU1040" s="32">
        <v>1</v>
      </c>
      <c r="AV1040" s="32">
        <v>1</v>
      </c>
      <c r="AW1040" s="32">
        <v>1</v>
      </c>
      <c r="AX1040" s="32">
        <v>1</v>
      </c>
      <c r="AY1040" s="93">
        <v>1</v>
      </c>
      <c r="AZ1040" s="93">
        <v>1</v>
      </c>
      <c r="BA1040" s="32">
        <v>1</v>
      </c>
      <c r="BB1040" s="32">
        <v>1</v>
      </c>
      <c r="BC1040" s="32">
        <f>COUNTIF(BC$6:BC$1030,"TDS")</f>
        <v>4</v>
      </c>
      <c r="BD1040" s="32">
        <f>COUNTIF(BD$6:BD$1030,"TDS")</f>
        <v>4</v>
      </c>
      <c r="BE1040" s="32">
        <v>1</v>
      </c>
      <c r="BF1040" s="32">
        <v>1</v>
      </c>
      <c r="BG1040" s="32">
        <v>1</v>
      </c>
      <c r="BH1040" s="32">
        <v>1</v>
      </c>
      <c r="BI1040" s="32">
        <v>1</v>
      </c>
      <c r="BJ1040" s="32">
        <f>COUNTIF(BJ$6:BJ$1030,"TDS")</f>
        <v>1</v>
      </c>
      <c r="BK1040" s="32">
        <f>COUNTIF(BK$6:BK$1030,"TDS")</f>
        <v>1</v>
      </c>
      <c r="BL1040" s="1017"/>
      <c r="BM1040" s="1017"/>
      <c r="BN1040" s="1017"/>
      <c r="BO1040" s="1018"/>
      <c r="BP1040" s="1017"/>
      <c r="BQ1040" s="1017"/>
      <c r="BR1040" s="1017"/>
      <c r="BS1040" s="1021"/>
      <c r="BT1040" s="1017"/>
      <c r="BU1040" s="1017"/>
      <c r="BV1040" s="1017"/>
      <c r="BW1040" s="1017"/>
      <c r="BX1040" s="1017"/>
      <c r="BY1040" s="1192"/>
      <c r="BZ1040" s="1017"/>
      <c r="CA1040" s="1192"/>
      <c r="CB1040" s="1020"/>
      <c r="CC1040" s="1017"/>
      <c r="CD1040" s="1192"/>
      <c r="CE1040" s="1017"/>
      <c r="CF1040" s="1017"/>
      <c r="CG1040" s="1017"/>
      <c r="CH1040" s="1017"/>
      <c r="CI1040" s="1017"/>
      <c r="CJ1040" s="1017"/>
      <c r="CK1040" s="1021"/>
      <c r="CL1040" s="1017"/>
      <c r="CM1040" s="1017"/>
      <c r="CN1040" s="1017"/>
      <c r="CO1040" s="1017"/>
      <c r="CP1040" s="1017"/>
      <c r="CQ1040" s="1017"/>
      <c r="CR1040" s="1017"/>
      <c r="CS1040" s="1017"/>
      <c r="CT1040" s="1017"/>
      <c r="CU1040" s="1017"/>
      <c r="CV1040" s="995"/>
    </row>
    <row r="1041" spans="1:11871" s="71" customFormat="1" ht="30" customHeight="1">
      <c r="A1041" s="44">
        <v>3</v>
      </c>
      <c r="B1041" s="1100" t="s">
        <v>19</v>
      </c>
      <c r="C1041" s="1006"/>
      <c r="D1041" s="1006"/>
      <c r="E1041" s="1006"/>
      <c r="F1041" s="1100"/>
      <c r="G1041" s="1100"/>
      <c r="H1041" s="289"/>
      <c r="I1041" s="596"/>
      <c r="J1041" s="226"/>
      <c r="K1041" s="493"/>
      <c r="L1041" s="44"/>
      <c r="M1041" s="44"/>
      <c r="N1041" s="172"/>
      <c r="O1041" s="226"/>
      <c r="P1041" s="226"/>
      <c r="Q1041" s="221" t="s">
        <v>1827</v>
      </c>
      <c r="R1041" s="226"/>
      <c r="S1041" s="226" t="s">
        <v>1827</v>
      </c>
      <c r="T1041" s="44" t="s">
        <v>1827</v>
      </c>
      <c r="U1041" s="226"/>
      <c r="V1041" s="44" t="s">
        <v>1827</v>
      </c>
      <c r="W1041" s="16" t="s">
        <v>1827</v>
      </c>
      <c r="X1041" s="226"/>
      <c r="Y1041" s="226"/>
      <c r="Z1041" s="226"/>
      <c r="AA1041" s="226"/>
      <c r="AB1041" s="226"/>
      <c r="AC1041" s="662">
        <f t="shared" ref="AC1041:AY1041" si="481">COUNTIF(AC$6:AC$1030,"HĐG")</f>
        <v>10</v>
      </c>
      <c r="AD1041" s="32">
        <f t="shared" si="481"/>
        <v>10</v>
      </c>
      <c r="AE1041" s="32">
        <f t="shared" si="481"/>
        <v>11</v>
      </c>
      <c r="AF1041" s="32">
        <f t="shared" si="481"/>
        <v>10</v>
      </c>
      <c r="AG1041" s="32">
        <f t="shared" si="481"/>
        <v>8</v>
      </c>
      <c r="AH1041" s="32">
        <f t="shared" si="481"/>
        <v>12</v>
      </c>
      <c r="AI1041" s="32">
        <f t="shared" si="481"/>
        <v>12</v>
      </c>
      <c r="AJ1041" s="32">
        <f t="shared" si="481"/>
        <v>9</v>
      </c>
      <c r="AK1041" s="32">
        <f t="shared" si="481"/>
        <v>9</v>
      </c>
      <c r="AL1041" s="32">
        <f t="shared" si="481"/>
        <v>12</v>
      </c>
      <c r="AM1041" s="32">
        <f t="shared" si="481"/>
        <v>11</v>
      </c>
      <c r="AN1041" s="32">
        <f t="shared" si="481"/>
        <v>13</v>
      </c>
      <c r="AO1041" s="32">
        <f t="shared" si="481"/>
        <v>12</v>
      </c>
      <c r="AP1041" s="32">
        <f t="shared" si="481"/>
        <v>10</v>
      </c>
      <c r="AQ1041" s="32">
        <f t="shared" si="481"/>
        <v>8</v>
      </c>
      <c r="AR1041" s="32">
        <f t="shared" si="481"/>
        <v>13</v>
      </c>
      <c r="AS1041" s="32">
        <f t="shared" si="481"/>
        <v>21</v>
      </c>
      <c r="AT1041" s="32">
        <f t="shared" si="481"/>
        <v>13</v>
      </c>
      <c r="AU1041" s="32">
        <f t="shared" si="481"/>
        <v>16</v>
      </c>
      <c r="AV1041" s="32">
        <f t="shared" si="481"/>
        <v>5</v>
      </c>
      <c r="AW1041" s="32">
        <f t="shared" si="481"/>
        <v>8</v>
      </c>
      <c r="AX1041" s="32">
        <f t="shared" si="481"/>
        <v>11</v>
      </c>
      <c r="AY1041" s="93">
        <f t="shared" si="481"/>
        <v>19</v>
      </c>
      <c r="AZ1041" s="93">
        <v>19</v>
      </c>
      <c r="BA1041" s="32">
        <f>COUNTIF(BA$6:BA$1030,"HĐG")</f>
        <v>22</v>
      </c>
      <c r="BB1041" s="32">
        <v>20</v>
      </c>
      <c r="BC1041" s="32">
        <f t="shared" ref="BC1041:BK1041" si="482">COUNTIF(BC$6:BC$1030,"HĐG")</f>
        <v>22</v>
      </c>
      <c r="BD1041" s="32">
        <f t="shared" si="482"/>
        <v>19</v>
      </c>
      <c r="BE1041" s="32">
        <f t="shared" si="482"/>
        <v>12</v>
      </c>
      <c r="BF1041" s="32">
        <f t="shared" si="482"/>
        <v>11</v>
      </c>
      <c r="BG1041" s="32">
        <f t="shared" si="482"/>
        <v>10</v>
      </c>
      <c r="BH1041" s="32">
        <f t="shared" si="482"/>
        <v>12</v>
      </c>
      <c r="BI1041" s="32">
        <f t="shared" si="482"/>
        <v>13</v>
      </c>
      <c r="BJ1041" s="32">
        <f t="shared" si="482"/>
        <v>13</v>
      </c>
      <c r="BK1041" s="32">
        <f t="shared" si="482"/>
        <v>14</v>
      </c>
      <c r="BL1041" s="1021"/>
      <c r="BM1041" s="1021"/>
      <c r="BN1041" s="1021"/>
      <c r="BO1041" s="1021"/>
      <c r="BP1041" s="1021"/>
      <c r="BQ1041" s="1021"/>
      <c r="BR1041" s="1021"/>
      <c r="BS1041" s="1021"/>
      <c r="BT1041" s="1021"/>
      <c r="BU1041" s="1021"/>
      <c r="BV1041" s="1021"/>
      <c r="BW1041" s="1021"/>
      <c r="BX1041" s="1021"/>
      <c r="BY1041" s="1192"/>
      <c r="BZ1041" s="1021"/>
      <c r="CA1041" s="1192"/>
      <c r="CB1041" s="1021"/>
      <c r="CC1041" s="1021"/>
      <c r="CD1041" s="1192"/>
      <c r="CE1041" s="1021"/>
      <c r="CF1041" s="1021"/>
      <c r="CG1041" s="1021"/>
      <c r="CH1041" s="1021"/>
      <c r="CI1041" s="1021"/>
      <c r="CJ1041" s="1021"/>
      <c r="CK1041" s="1021"/>
      <c r="CL1041" s="1021"/>
      <c r="CM1041" s="1021"/>
      <c r="CN1041" s="1021"/>
      <c r="CO1041" s="1021"/>
      <c r="CP1041" s="1021"/>
      <c r="CQ1041" s="1021"/>
      <c r="CR1041" s="1021"/>
      <c r="CS1041" s="1021"/>
      <c r="CT1041" s="1021"/>
      <c r="CU1041" s="1021"/>
      <c r="CV1041" s="995"/>
    </row>
    <row r="1042" spans="1:11871" s="81" customFormat="1" ht="25.5" customHeight="1">
      <c r="A1042" s="44">
        <v>4</v>
      </c>
      <c r="B1042" s="1100" t="s">
        <v>18</v>
      </c>
      <c r="C1042" s="1006"/>
      <c r="D1042" s="1006"/>
      <c r="E1042" s="1006"/>
      <c r="F1042" s="1100"/>
      <c r="G1042" s="1100"/>
      <c r="H1042" s="289"/>
      <c r="I1042" s="596"/>
      <c r="J1042" s="226"/>
      <c r="K1042" s="493"/>
      <c r="L1042" s="44"/>
      <c r="M1042" s="44"/>
      <c r="N1042" s="173"/>
      <c r="O1042" s="85"/>
      <c r="P1042" s="85"/>
      <c r="Q1042" s="221" t="s">
        <v>1827</v>
      </c>
      <c r="R1042" s="226" t="s">
        <v>1827</v>
      </c>
      <c r="S1042" s="226" t="s">
        <v>1827</v>
      </c>
      <c r="T1042" s="44" t="s">
        <v>1827</v>
      </c>
      <c r="U1042" s="226"/>
      <c r="V1042" s="44" t="s">
        <v>1827</v>
      </c>
      <c r="W1042" s="16" t="s">
        <v>1827</v>
      </c>
      <c r="X1042" s="226"/>
      <c r="Y1042" s="221"/>
      <c r="Z1042" s="221"/>
      <c r="AA1042" s="221"/>
      <c r="AB1042" s="72"/>
      <c r="AC1042" s="662">
        <f t="shared" ref="AC1042:BA1042" si="483">COUNTIF(AC$6:AC$1030,"HĐNT")</f>
        <v>4</v>
      </c>
      <c r="AD1042" s="32">
        <f t="shared" si="483"/>
        <v>6</v>
      </c>
      <c r="AE1042" s="32">
        <f t="shared" si="483"/>
        <v>6</v>
      </c>
      <c r="AF1042" s="32">
        <f t="shared" si="483"/>
        <v>6</v>
      </c>
      <c r="AG1042" s="32">
        <f t="shared" si="483"/>
        <v>12</v>
      </c>
      <c r="AH1042" s="32">
        <f t="shared" si="483"/>
        <v>11</v>
      </c>
      <c r="AI1042" s="32">
        <f t="shared" si="483"/>
        <v>11</v>
      </c>
      <c r="AJ1042" s="32">
        <f t="shared" si="483"/>
        <v>12</v>
      </c>
      <c r="AK1042" s="32">
        <f t="shared" si="483"/>
        <v>10</v>
      </c>
      <c r="AL1042" s="32">
        <f t="shared" si="483"/>
        <v>10</v>
      </c>
      <c r="AM1042" s="32">
        <f t="shared" si="483"/>
        <v>9</v>
      </c>
      <c r="AN1042" s="32">
        <f t="shared" si="483"/>
        <v>8</v>
      </c>
      <c r="AO1042" s="32">
        <f t="shared" si="483"/>
        <v>14</v>
      </c>
      <c r="AP1042" s="32">
        <f t="shared" si="483"/>
        <v>9</v>
      </c>
      <c r="AQ1042" s="32">
        <f t="shared" si="483"/>
        <v>16</v>
      </c>
      <c r="AR1042" s="32">
        <f t="shared" si="483"/>
        <v>15</v>
      </c>
      <c r="AS1042" s="32">
        <f t="shared" si="483"/>
        <v>6</v>
      </c>
      <c r="AT1042" s="32">
        <f t="shared" si="483"/>
        <v>6</v>
      </c>
      <c r="AU1042" s="32">
        <f t="shared" si="483"/>
        <v>7</v>
      </c>
      <c r="AV1042" s="32">
        <f t="shared" si="483"/>
        <v>11</v>
      </c>
      <c r="AW1042" s="32">
        <f t="shared" si="483"/>
        <v>12</v>
      </c>
      <c r="AX1042" s="32">
        <f t="shared" si="483"/>
        <v>11</v>
      </c>
      <c r="AY1042" s="93">
        <f t="shared" si="483"/>
        <v>7</v>
      </c>
      <c r="AZ1042" s="93">
        <f t="shared" si="483"/>
        <v>7</v>
      </c>
      <c r="BA1042" s="32">
        <f t="shared" si="483"/>
        <v>10</v>
      </c>
      <c r="BB1042" s="32">
        <v>9</v>
      </c>
      <c r="BC1042" s="32">
        <f t="shared" ref="BC1042:BK1042" si="484">COUNTIF(BC$6:BC$1030,"HĐNT")</f>
        <v>8</v>
      </c>
      <c r="BD1042" s="32">
        <f t="shared" si="484"/>
        <v>8</v>
      </c>
      <c r="BE1042" s="32">
        <f t="shared" si="484"/>
        <v>8</v>
      </c>
      <c r="BF1042" s="32">
        <f t="shared" si="484"/>
        <v>6</v>
      </c>
      <c r="BG1042" s="32">
        <f t="shared" si="484"/>
        <v>8</v>
      </c>
      <c r="BH1042" s="32">
        <f t="shared" si="484"/>
        <v>4</v>
      </c>
      <c r="BI1042" s="32">
        <f t="shared" si="484"/>
        <v>5</v>
      </c>
      <c r="BJ1042" s="32">
        <f t="shared" si="484"/>
        <v>4</v>
      </c>
      <c r="BK1042" s="32">
        <f t="shared" si="484"/>
        <v>3</v>
      </c>
      <c r="BL1042" s="1021"/>
      <c r="BM1042" s="1021"/>
      <c r="BN1042" s="1021"/>
      <c r="BO1042" s="1018"/>
      <c r="BP1042" s="1021"/>
      <c r="BQ1042" s="1021"/>
      <c r="BR1042" s="1021"/>
      <c r="BS1042" s="1021"/>
      <c r="BT1042" s="1021"/>
      <c r="BU1042" s="1021"/>
      <c r="BV1042" s="1021"/>
      <c r="BW1042" s="1021"/>
      <c r="BX1042" s="1021"/>
      <c r="BY1042" s="1192"/>
      <c r="BZ1042" s="1021"/>
      <c r="CA1042" s="1192"/>
      <c r="CB1042" s="1020"/>
      <c r="CC1042" s="1021"/>
      <c r="CD1042" s="1192"/>
      <c r="CE1042" s="1021"/>
      <c r="CF1042" s="1021"/>
      <c r="CG1042" s="1021"/>
      <c r="CH1042" s="1021"/>
      <c r="CI1042" s="1021"/>
      <c r="CJ1042" s="1021"/>
      <c r="CK1042" s="1021"/>
      <c r="CL1042" s="1021"/>
      <c r="CM1042" s="1021"/>
      <c r="CN1042" s="1021"/>
      <c r="CO1042" s="1021"/>
      <c r="CP1042" s="1021"/>
      <c r="CQ1042" s="1021"/>
      <c r="CR1042" s="1021"/>
      <c r="CS1042" s="1021"/>
      <c r="CT1042" s="1021"/>
      <c r="CU1042" s="1021"/>
      <c r="CV1042" s="995"/>
    </row>
    <row r="1043" spans="1:11871" s="82" customFormat="1" ht="25.5" customHeight="1">
      <c r="A1043" s="44">
        <v>5</v>
      </c>
      <c r="B1043" s="1100" t="s">
        <v>17</v>
      </c>
      <c r="C1043" s="1006"/>
      <c r="D1043" s="1006"/>
      <c r="E1043" s="1006"/>
      <c r="F1043" s="1100"/>
      <c r="G1043" s="1100"/>
      <c r="H1043" s="289"/>
      <c r="I1043" s="596"/>
      <c r="J1043" s="226"/>
      <c r="K1043" s="493"/>
      <c r="L1043" s="44"/>
      <c r="M1043" s="44"/>
      <c r="N1043" s="174"/>
      <c r="O1043" s="72"/>
      <c r="P1043" s="72"/>
      <c r="Q1043" s="221" t="s">
        <v>1827</v>
      </c>
      <c r="R1043" s="72" t="s">
        <v>1827</v>
      </c>
      <c r="S1043" s="226" t="s">
        <v>1827</v>
      </c>
      <c r="T1043" s="44" t="s">
        <v>1827</v>
      </c>
      <c r="U1043" s="226"/>
      <c r="V1043" s="44" t="s">
        <v>1827</v>
      </c>
      <c r="W1043" s="16" t="s">
        <v>1827</v>
      </c>
      <c r="X1043" s="226"/>
      <c r="Y1043" s="226"/>
      <c r="Z1043" s="226"/>
      <c r="AA1043" s="226"/>
      <c r="AB1043" s="226"/>
      <c r="AC1043" s="662">
        <f t="shared" ref="AC1043:BK1043" si="485">COUNTIF(AC$6:AC$1030,"VS-AN")</f>
        <v>6</v>
      </c>
      <c r="AD1043" s="32">
        <f t="shared" si="485"/>
        <v>6</v>
      </c>
      <c r="AE1043" s="32">
        <f t="shared" si="485"/>
        <v>5</v>
      </c>
      <c r="AF1043" s="32">
        <f t="shared" si="485"/>
        <v>6</v>
      </c>
      <c r="AG1043" s="32">
        <f t="shared" si="485"/>
        <v>8</v>
      </c>
      <c r="AH1043" s="32">
        <f t="shared" si="485"/>
        <v>8</v>
      </c>
      <c r="AI1043" s="32">
        <f t="shared" si="485"/>
        <v>8</v>
      </c>
      <c r="AJ1043" s="32">
        <f t="shared" si="485"/>
        <v>8</v>
      </c>
      <c r="AK1043" s="32">
        <f t="shared" si="485"/>
        <v>2</v>
      </c>
      <c r="AL1043" s="32">
        <f t="shared" si="485"/>
        <v>2</v>
      </c>
      <c r="AM1043" s="32">
        <f t="shared" si="485"/>
        <v>2</v>
      </c>
      <c r="AN1043" s="32">
        <f t="shared" si="485"/>
        <v>1</v>
      </c>
      <c r="AO1043" s="32">
        <f t="shared" si="485"/>
        <v>4</v>
      </c>
      <c r="AP1043" s="32">
        <f t="shared" si="485"/>
        <v>3</v>
      </c>
      <c r="AQ1043" s="32">
        <f t="shared" si="485"/>
        <v>4</v>
      </c>
      <c r="AR1043" s="32">
        <f t="shared" si="485"/>
        <v>3</v>
      </c>
      <c r="AS1043" s="32">
        <f t="shared" si="485"/>
        <v>4</v>
      </c>
      <c r="AT1043" s="32">
        <f t="shared" si="485"/>
        <v>2</v>
      </c>
      <c r="AU1043" s="32">
        <f t="shared" si="485"/>
        <v>4</v>
      </c>
      <c r="AV1043" s="32">
        <f t="shared" si="485"/>
        <v>2</v>
      </c>
      <c r="AW1043" s="32">
        <f t="shared" si="485"/>
        <v>1</v>
      </c>
      <c r="AX1043" s="32">
        <f t="shared" si="485"/>
        <v>2</v>
      </c>
      <c r="AY1043" s="93">
        <f t="shared" si="485"/>
        <v>6</v>
      </c>
      <c r="AZ1043" s="93">
        <f t="shared" si="485"/>
        <v>6</v>
      </c>
      <c r="BA1043" s="32">
        <f t="shared" si="485"/>
        <v>5</v>
      </c>
      <c r="BB1043" s="32">
        <f t="shared" si="485"/>
        <v>5</v>
      </c>
      <c r="BC1043" s="32">
        <f t="shared" si="485"/>
        <v>5</v>
      </c>
      <c r="BD1043" s="32">
        <f t="shared" si="485"/>
        <v>5</v>
      </c>
      <c r="BE1043" s="32">
        <f t="shared" si="485"/>
        <v>2</v>
      </c>
      <c r="BF1043" s="32">
        <f t="shared" si="485"/>
        <v>2</v>
      </c>
      <c r="BG1043" s="32">
        <f t="shared" si="485"/>
        <v>2</v>
      </c>
      <c r="BH1043" s="32">
        <f t="shared" si="485"/>
        <v>1</v>
      </c>
      <c r="BI1043" s="32">
        <f t="shared" si="485"/>
        <v>1</v>
      </c>
      <c r="BJ1043" s="32">
        <f t="shared" si="485"/>
        <v>1</v>
      </c>
      <c r="BK1043" s="32">
        <f t="shared" si="485"/>
        <v>1</v>
      </c>
      <c r="BL1043" s="1022"/>
      <c r="BM1043" s="1022"/>
      <c r="BN1043" s="1022"/>
      <c r="BO1043" s="1022"/>
      <c r="BP1043" s="1022"/>
      <c r="BQ1043" s="1022"/>
      <c r="BR1043" s="1022"/>
      <c r="BS1043" s="1021"/>
      <c r="BT1043" s="1022"/>
      <c r="BU1043" s="1022"/>
      <c r="BV1043" s="1022"/>
      <c r="BW1043" s="1022"/>
      <c r="BX1043" s="1022"/>
      <c r="BY1043" s="1192"/>
      <c r="BZ1043" s="1022"/>
      <c r="CA1043" s="1192"/>
      <c r="CB1043" s="1022"/>
      <c r="CC1043" s="1022"/>
      <c r="CD1043" s="1192"/>
      <c r="CE1043" s="1022"/>
      <c r="CF1043" s="1022"/>
      <c r="CG1043" s="1022"/>
      <c r="CH1043" s="1022"/>
      <c r="CI1043" s="1022"/>
      <c r="CJ1043" s="1022"/>
      <c r="CK1043" s="1022"/>
      <c r="CL1043" s="1022"/>
      <c r="CM1043" s="1022"/>
      <c r="CN1043" s="1022"/>
      <c r="CO1043" s="1022"/>
      <c r="CP1043" s="1022"/>
      <c r="CQ1043" s="1022"/>
      <c r="CR1043" s="1022"/>
      <c r="CS1043" s="1022"/>
      <c r="CT1043" s="1022"/>
      <c r="CU1043" s="1022"/>
      <c r="CV1043" s="995"/>
    </row>
    <row r="1044" spans="1:11871" s="71" customFormat="1" ht="23.25" customHeight="1">
      <c r="A1044" s="44">
        <v>6</v>
      </c>
      <c r="B1044" s="1100" t="s">
        <v>16</v>
      </c>
      <c r="C1044" s="1006"/>
      <c r="D1044" s="1006"/>
      <c r="E1044" s="1006"/>
      <c r="F1044" s="1100"/>
      <c r="G1044" s="1100"/>
      <c r="H1044" s="289"/>
      <c r="I1044" s="596"/>
      <c r="J1044" s="226"/>
      <c r="K1044" s="493"/>
      <c r="L1044" s="44"/>
      <c r="M1044" s="44"/>
      <c r="N1044" s="172"/>
      <c r="O1044" s="226"/>
      <c r="P1044" s="226"/>
      <c r="Q1044" s="221" t="s">
        <v>1827</v>
      </c>
      <c r="R1044" s="227" t="s">
        <v>1827</v>
      </c>
      <c r="S1044" s="226" t="s">
        <v>1827</v>
      </c>
      <c r="T1044" s="44" t="s">
        <v>1827</v>
      </c>
      <c r="U1044" s="226"/>
      <c r="V1044" s="44" t="s">
        <v>1827</v>
      </c>
      <c r="W1044" s="16" t="s">
        <v>1827</v>
      </c>
      <c r="X1044" s="226"/>
      <c r="Y1044" s="221"/>
      <c r="Z1044" s="221"/>
      <c r="AA1044" s="221"/>
      <c r="AB1044" s="227"/>
      <c r="AC1044" s="662">
        <f t="shared" ref="AC1044:BK1044" si="486">COUNTIF(AC$6:AC$1030,"HĐC")</f>
        <v>8</v>
      </c>
      <c r="AD1044" s="32">
        <f t="shared" si="486"/>
        <v>6</v>
      </c>
      <c r="AE1044" s="32">
        <f t="shared" si="486"/>
        <v>8</v>
      </c>
      <c r="AF1044" s="32">
        <f t="shared" si="486"/>
        <v>7</v>
      </c>
      <c r="AG1044" s="32">
        <f t="shared" si="486"/>
        <v>4</v>
      </c>
      <c r="AH1044" s="32">
        <f t="shared" si="486"/>
        <v>5</v>
      </c>
      <c r="AI1044" s="32">
        <f t="shared" si="486"/>
        <v>5</v>
      </c>
      <c r="AJ1044" s="32">
        <f t="shared" si="486"/>
        <v>10</v>
      </c>
      <c r="AK1044" s="32">
        <f t="shared" si="486"/>
        <v>7</v>
      </c>
      <c r="AL1044" s="32">
        <f t="shared" si="486"/>
        <v>6</v>
      </c>
      <c r="AM1044" s="32">
        <f t="shared" si="486"/>
        <v>8</v>
      </c>
      <c r="AN1044" s="32">
        <f t="shared" si="486"/>
        <v>7</v>
      </c>
      <c r="AO1044" s="32">
        <f t="shared" si="486"/>
        <v>3</v>
      </c>
      <c r="AP1044" s="32">
        <f t="shared" si="486"/>
        <v>8</v>
      </c>
      <c r="AQ1044" s="32">
        <f t="shared" si="486"/>
        <v>12</v>
      </c>
      <c r="AR1044" s="32">
        <f t="shared" si="486"/>
        <v>6</v>
      </c>
      <c r="AS1044" s="32">
        <f t="shared" si="486"/>
        <v>9</v>
      </c>
      <c r="AT1044" s="32">
        <f t="shared" si="486"/>
        <v>18</v>
      </c>
      <c r="AU1044" s="32">
        <f t="shared" si="486"/>
        <v>12</v>
      </c>
      <c r="AV1044" s="32">
        <f t="shared" si="486"/>
        <v>8</v>
      </c>
      <c r="AW1044" s="32">
        <f t="shared" si="486"/>
        <v>9</v>
      </c>
      <c r="AX1044" s="32">
        <f t="shared" si="486"/>
        <v>7</v>
      </c>
      <c r="AY1044" s="93">
        <f t="shared" si="486"/>
        <v>5</v>
      </c>
      <c r="AZ1044" s="93">
        <f t="shared" si="486"/>
        <v>7</v>
      </c>
      <c r="BA1044" s="32">
        <f t="shared" si="486"/>
        <v>9</v>
      </c>
      <c r="BB1044" s="32">
        <f t="shared" si="486"/>
        <v>7</v>
      </c>
      <c r="BC1044" s="32">
        <f t="shared" si="486"/>
        <v>8</v>
      </c>
      <c r="BD1044" s="32">
        <f t="shared" si="486"/>
        <v>7</v>
      </c>
      <c r="BE1044" s="32">
        <f t="shared" si="486"/>
        <v>6</v>
      </c>
      <c r="BF1044" s="32">
        <f t="shared" si="486"/>
        <v>4</v>
      </c>
      <c r="BG1044" s="32">
        <f t="shared" si="486"/>
        <v>6</v>
      </c>
      <c r="BH1044" s="32">
        <f t="shared" si="486"/>
        <v>2</v>
      </c>
      <c r="BI1044" s="32">
        <f t="shared" si="486"/>
        <v>4</v>
      </c>
      <c r="BJ1044" s="32">
        <f t="shared" si="486"/>
        <v>4</v>
      </c>
      <c r="BK1044" s="32">
        <f t="shared" si="486"/>
        <v>4</v>
      </c>
      <c r="BL1044" s="1021"/>
      <c r="BM1044" s="1021"/>
      <c r="BN1044" s="1021"/>
      <c r="BO1044" s="1021"/>
      <c r="BP1044" s="1021"/>
      <c r="BQ1044" s="1021"/>
      <c r="BR1044" s="1021"/>
      <c r="BS1044" s="1021"/>
      <c r="BT1044" s="1021"/>
      <c r="BU1044" s="1021"/>
      <c r="BV1044" s="1021"/>
      <c r="BW1044" s="1021"/>
      <c r="BX1044" s="1021"/>
      <c r="BY1044" s="1192"/>
      <c r="BZ1044" s="1021"/>
      <c r="CA1044" s="1192"/>
      <c r="CB1044" s="1021"/>
      <c r="CC1044" s="1021"/>
      <c r="CD1044" s="1192"/>
      <c r="CE1044" s="1021"/>
      <c r="CF1044" s="1021"/>
      <c r="CG1044" s="1021"/>
      <c r="CH1044" s="1021"/>
      <c r="CI1044" s="1021"/>
      <c r="CJ1044" s="1021"/>
      <c r="CK1044" s="1021"/>
      <c r="CL1044" s="1021"/>
      <c r="CM1044" s="1021"/>
      <c r="CN1044" s="1021"/>
      <c r="CO1044" s="1021"/>
      <c r="CP1044" s="1021"/>
      <c r="CQ1044" s="1021"/>
      <c r="CR1044" s="1021"/>
      <c r="CS1044" s="1021"/>
      <c r="CT1044" s="1021"/>
      <c r="CU1044" s="1021"/>
      <c r="CV1044" s="995"/>
    </row>
    <row r="1045" spans="1:11871" s="26" customFormat="1" ht="25.5" customHeight="1">
      <c r="A1045" s="44">
        <v>7</v>
      </c>
      <c r="B1045" s="1100" t="s">
        <v>15</v>
      </c>
      <c r="C1045" s="1006"/>
      <c r="D1045" s="1006"/>
      <c r="E1045" s="1006"/>
      <c r="F1045" s="1100"/>
      <c r="G1045" s="1100"/>
      <c r="H1045" s="289"/>
      <c r="I1045" s="596"/>
      <c r="J1045" s="226"/>
      <c r="K1045" s="493"/>
      <c r="L1045" s="44"/>
      <c r="M1045" s="44"/>
      <c r="N1045" s="171"/>
      <c r="O1045" s="221"/>
      <c r="P1045" s="221"/>
      <c r="Q1045" s="221" t="s">
        <v>1827</v>
      </c>
      <c r="R1045" s="221" t="s">
        <v>1827</v>
      </c>
      <c r="S1045" s="44" t="s">
        <v>1827</v>
      </c>
      <c r="T1045" s="44" t="s">
        <v>1827</v>
      </c>
      <c r="U1045" s="226"/>
      <c r="V1045" s="44" t="s">
        <v>1827</v>
      </c>
      <c r="W1045" s="16" t="s">
        <v>1827</v>
      </c>
      <c r="X1045" s="44"/>
      <c r="Y1045" s="221"/>
      <c r="Z1045" s="221"/>
      <c r="AA1045" s="221"/>
      <c r="AB1045" s="221"/>
      <c r="AC1045" s="662">
        <f t="shared" ref="AC1045:BK1045" si="487">COUNTIF(AC$6:AC$1030,"TQDN")</f>
        <v>0</v>
      </c>
      <c r="AD1045" s="32">
        <f t="shared" si="487"/>
        <v>0</v>
      </c>
      <c r="AE1045" s="32">
        <f t="shared" si="487"/>
        <v>0</v>
      </c>
      <c r="AF1045" s="32">
        <f t="shared" si="487"/>
        <v>0</v>
      </c>
      <c r="AG1045" s="32">
        <f t="shared" si="487"/>
        <v>0</v>
      </c>
      <c r="AH1045" s="32">
        <f t="shared" si="487"/>
        <v>0</v>
      </c>
      <c r="AI1045" s="32">
        <f t="shared" si="487"/>
        <v>0</v>
      </c>
      <c r="AJ1045" s="32">
        <f t="shared" si="487"/>
        <v>0</v>
      </c>
      <c r="AK1045" s="32">
        <f t="shared" si="487"/>
        <v>0</v>
      </c>
      <c r="AL1045" s="32">
        <f t="shared" si="487"/>
        <v>0</v>
      </c>
      <c r="AM1045" s="32">
        <f t="shared" si="487"/>
        <v>0</v>
      </c>
      <c r="AN1045" s="32">
        <f t="shared" si="487"/>
        <v>0</v>
      </c>
      <c r="AO1045" s="32">
        <f t="shared" si="487"/>
        <v>0</v>
      </c>
      <c r="AP1045" s="32">
        <f t="shared" si="487"/>
        <v>0</v>
      </c>
      <c r="AQ1045" s="32">
        <f t="shared" si="487"/>
        <v>0</v>
      </c>
      <c r="AR1045" s="32">
        <f t="shared" si="487"/>
        <v>0</v>
      </c>
      <c r="AS1045" s="32">
        <f t="shared" si="487"/>
        <v>0</v>
      </c>
      <c r="AT1045" s="32">
        <f t="shared" si="487"/>
        <v>0</v>
      </c>
      <c r="AU1045" s="32">
        <f t="shared" si="487"/>
        <v>0</v>
      </c>
      <c r="AV1045" s="32">
        <f t="shared" si="487"/>
        <v>0</v>
      </c>
      <c r="AW1045" s="32">
        <f t="shared" si="487"/>
        <v>0</v>
      </c>
      <c r="AX1045" s="32">
        <f t="shared" si="487"/>
        <v>0</v>
      </c>
      <c r="AY1045" s="93">
        <f t="shared" si="487"/>
        <v>0</v>
      </c>
      <c r="AZ1045" s="93">
        <f t="shared" si="487"/>
        <v>0</v>
      </c>
      <c r="BA1045" s="32">
        <f t="shared" si="487"/>
        <v>0</v>
      </c>
      <c r="BB1045" s="32">
        <f t="shared" si="487"/>
        <v>0</v>
      </c>
      <c r="BC1045" s="32">
        <f t="shared" si="487"/>
        <v>0</v>
      </c>
      <c r="BD1045" s="32">
        <f t="shared" si="487"/>
        <v>0</v>
      </c>
      <c r="BE1045" s="32">
        <f t="shared" si="487"/>
        <v>0</v>
      </c>
      <c r="BF1045" s="32">
        <f t="shared" si="487"/>
        <v>0</v>
      </c>
      <c r="BG1045" s="32">
        <f t="shared" si="487"/>
        <v>0</v>
      </c>
      <c r="BH1045" s="32">
        <f t="shared" si="487"/>
        <v>0</v>
      </c>
      <c r="BI1045" s="32">
        <f t="shared" si="487"/>
        <v>0</v>
      </c>
      <c r="BJ1045" s="32">
        <f t="shared" si="487"/>
        <v>1</v>
      </c>
      <c r="BK1045" s="32">
        <f t="shared" si="487"/>
        <v>0</v>
      </c>
      <c r="BL1045" s="1017"/>
      <c r="BM1045" s="1017"/>
      <c r="BN1045" s="1017"/>
      <c r="BO1045" s="1018"/>
      <c r="BP1045" s="1017"/>
      <c r="BQ1045" s="1017"/>
      <c r="BR1045" s="1017"/>
      <c r="BS1045" s="1021"/>
      <c r="BT1045" s="1017"/>
      <c r="BU1045" s="1017"/>
      <c r="BV1045" s="1017"/>
      <c r="BW1045" s="1017"/>
      <c r="BX1045" s="1017"/>
      <c r="BY1045" s="1192"/>
      <c r="BZ1045" s="1017"/>
      <c r="CA1045" s="1192"/>
      <c r="CB1045" s="1020"/>
      <c r="CC1045" s="1017"/>
      <c r="CD1045" s="1192"/>
      <c r="CE1045" s="1017"/>
      <c r="CF1045" s="1017"/>
      <c r="CG1045" s="1017"/>
      <c r="CH1045" s="1017"/>
      <c r="CI1045" s="1017"/>
      <c r="CJ1045" s="1017"/>
      <c r="CK1045" s="1021"/>
      <c r="CL1045" s="1017"/>
      <c r="CM1045" s="1017"/>
      <c r="CN1045" s="1017"/>
      <c r="CO1045" s="1017"/>
      <c r="CP1045" s="1017"/>
      <c r="CQ1045" s="1017"/>
      <c r="CR1045" s="1017"/>
      <c r="CS1045" s="1017"/>
      <c r="CT1045" s="1017"/>
      <c r="CU1045" s="1017"/>
      <c r="CV1045" s="995"/>
    </row>
    <row r="1046" spans="1:11871" s="26" customFormat="1" ht="30" customHeight="1">
      <c r="A1046" s="44">
        <v>8</v>
      </c>
      <c r="B1046" s="1100" t="s">
        <v>14</v>
      </c>
      <c r="C1046" s="1006"/>
      <c r="D1046" s="1006"/>
      <c r="E1046" s="1006"/>
      <c r="F1046" s="1100"/>
      <c r="G1046" s="1100"/>
      <c r="H1046" s="289"/>
      <c r="I1046" s="596"/>
      <c r="J1046" s="226"/>
      <c r="K1046" s="493"/>
      <c r="L1046" s="44"/>
      <c r="M1046" s="44"/>
      <c r="N1046" s="171"/>
      <c r="O1046" s="221"/>
      <c r="P1046" s="221"/>
      <c r="Q1046" s="221" t="s">
        <v>1827</v>
      </c>
      <c r="R1046" s="221" t="s">
        <v>1827</v>
      </c>
      <c r="S1046" s="44" t="s">
        <v>1827</v>
      </c>
      <c r="T1046" s="44" t="s">
        <v>1827</v>
      </c>
      <c r="U1046" s="226"/>
      <c r="V1046" s="44" t="s">
        <v>1827</v>
      </c>
      <c r="W1046" s="16" t="s">
        <v>1827</v>
      </c>
      <c r="X1046" s="44"/>
      <c r="Y1046" s="221"/>
      <c r="Z1046" s="221"/>
      <c r="AA1046" s="221"/>
      <c r="AB1046" s="221"/>
      <c r="AC1046" s="662">
        <f>COUNTIF(AC$6:AC$1030,"LH")</f>
        <v>0</v>
      </c>
      <c r="AD1046" s="32">
        <f>COUNTIF(AD$6:AD$626,"LH")</f>
        <v>0</v>
      </c>
      <c r="AE1046" s="32">
        <f>COUNTIF(AE$6:AE$626,"LH")</f>
        <v>0</v>
      </c>
      <c r="AF1046" s="32">
        <v>1</v>
      </c>
      <c r="AG1046" s="32">
        <f t="shared" ref="AG1046:BK1046" si="488">COUNTIF(AG$6:AG$626,"LH")</f>
        <v>0</v>
      </c>
      <c r="AH1046" s="32">
        <f t="shared" si="488"/>
        <v>0</v>
      </c>
      <c r="AI1046" s="32">
        <f t="shared" si="488"/>
        <v>0</v>
      </c>
      <c r="AJ1046" s="32">
        <f t="shared" si="488"/>
        <v>0</v>
      </c>
      <c r="AK1046" s="32">
        <f t="shared" si="488"/>
        <v>0</v>
      </c>
      <c r="AL1046" s="32">
        <f t="shared" si="488"/>
        <v>0</v>
      </c>
      <c r="AM1046" s="32">
        <f t="shared" si="488"/>
        <v>0</v>
      </c>
      <c r="AN1046" s="32">
        <f t="shared" si="488"/>
        <v>0</v>
      </c>
      <c r="AO1046" s="32">
        <f t="shared" si="488"/>
        <v>0</v>
      </c>
      <c r="AP1046" s="32">
        <f t="shared" si="488"/>
        <v>0</v>
      </c>
      <c r="AQ1046" s="32">
        <f t="shared" si="488"/>
        <v>0</v>
      </c>
      <c r="AR1046" s="32">
        <f t="shared" si="488"/>
        <v>0</v>
      </c>
      <c r="AS1046" s="32">
        <f t="shared" si="488"/>
        <v>0</v>
      </c>
      <c r="AT1046" s="32">
        <f t="shared" si="488"/>
        <v>0</v>
      </c>
      <c r="AU1046" s="32">
        <f t="shared" si="488"/>
        <v>0</v>
      </c>
      <c r="AV1046" s="32">
        <f t="shared" si="488"/>
        <v>0</v>
      </c>
      <c r="AW1046" s="32">
        <f t="shared" si="488"/>
        <v>0</v>
      </c>
      <c r="AX1046" s="32">
        <f t="shared" si="488"/>
        <v>0</v>
      </c>
      <c r="AY1046" s="93">
        <f t="shared" si="488"/>
        <v>0</v>
      </c>
      <c r="AZ1046" s="93">
        <f t="shared" si="488"/>
        <v>0</v>
      </c>
      <c r="BA1046" s="32">
        <f t="shared" si="488"/>
        <v>0</v>
      </c>
      <c r="BB1046" s="32">
        <f t="shared" si="488"/>
        <v>0</v>
      </c>
      <c r="BC1046" s="32">
        <f t="shared" si="488"/>
        <v>0</v>
      </c>
      <c r="BD1046" s="32">
        <f t="shared" si="488"/>
        <v>0</v>
      </c>
      <c r="BE1046" s="32">
        <f t="shared" si="488"/>
        <v>0</v>
      </c>
      <c r="BF1046" s="32">
        <f t="shared" si="488"/>
        <v>0</v>
      </c>
      <c r="BG1046" s="32">
        <f t="shared" si="488"/>
        <v>0</v>
      </c>
      <c r="BH1046" s="32">
        <f t="shared" si="488"/>
        <v>0</v>
      </c>
      <c r="BI1046" s="32">
        <f t="shared" si="488"/>
        <v>0</v>
      </c>
      <c r="BJ1046" s="32">
        <f t="shared" si="488"/>
        <v>0</v>
      </c>
      <c r="BK1046" s="32">
        <f t="shared" si="488"/>
        <v>0</v>
      </c>
      <c r="BL1046" s="1017"/>
      <c r="BM1046" s="1017"/>
      <c r="BN1046" s="1017"/>
      <c r="BO1046" s="1018"/>
      <c r="BP1046" s="1017"/>
      <c r="BQ1046" s="1017"/>
      <c r="BR1046" s="1017"/>
      <c r="BS1046" s="1021"/>
      <c r="BT1046" s="1017"/>
      <c r="BU1046" s="1017"/>
      <c r="BV1046" s="1017"/>
      <c r="BW1046" s="1017"/>
      <c r="BX1046" s="1017"/>
      <c r="BY1046" s="1192"/>
      <c r="BZ1046" s="1017"/>
      <c r="CA1046" s="1192"/>
      <c r="CB1046" s="1020"/>
      <c r="CC1046" s="1017"/>
      <c r="CD1046" s="1192"/>
      <c r="CE1046" s="1017"/>
      <c r="CF1046" s="1017"/>
      <c r="CG1046" s="1017"/>
      <c r="CH1046" s="1017"/>
      <c r="CI1046" s="1017"/>
      <c r="CJ1046" s="1017"/>
      <c r="CK1046" s="1021"/>
      <c r="CL1046" s="1017"/>
      <c r="CM1046" s="1017"/>
      <c r="CN1046" s="1017"/>
      <c r="CO1046" s="1017"/>
      <c r="CP1046" s="1017"/>
      <c r="CQ1046" s="1017"/>
      <c r="CR1046" s="1017"/>
      <c r="CS1046" s="1017"/>
      <c r="CT1046" s="1017"/>
      <c r="CU1046" s="1017"/>
      <c r="CV1046" s="995"/>
    </row>
    <row r="1047" spans="1:11871" s="26" customFormat="1" ht="27.75" customHeight="1">
      <c r="A1047" s="44">
        <v>9</v>
      </c>
      <c r="B1047" s="1100" t="s">
        <v>1403</v>
      </c>
      <c r="C1047" s="1006"/>
      <c r="D1047" s="1006"/>
      <c r="E1047" s="1006"/>
      <c r="F1047" s="1100"/>
      <c r="G1047" s="1100"/>
      <c r="H1047" s="289"/>
      <c r="I1047" s="596"/>
      <c r="J1047" s="226"/>
      <c r="K1047" s="493"/>
      <c r="L1047" s="44"/>
      <c r="M1047" s="44"/>
      <c r="N1047" s="171"/>
      <c r="O1047" s="221"/>
      <c r="P1047" s="221"/>
      <c r="Q1047" s="221" t="s">
        <v>1827</v>
      </c>
      <c r="R1047" s="44"/>
      <c r="S1047" s="44" t="s">
        <v>1827</v>
      </c>
      <c r="T1047" s="44" t="s">
        <v>1827</v>
      </c>
      <c r="U1047" s="226"/>
      <c r="V1047" s="44" t="s">
        <v>1827</v>
      </c>
      <c r="W1047" s="16" t="s">
        <v>1827</v>
      </c>
      <c r="X1047" s="44"/>
      <c r="Y1047" s="221"/>
      <c r="Z1047" s="221"/>
      <c r="AA1047" s="221"/>
      <c r="AB1047" s="221"/>
      <c r="AC1047" s="662">
        <f t="shared" ref="AC1047:BK1047" si="489">COUNTIF(AC$6:AC$1030,"KH")</f>
        <v>6</v>
      </c>
      <c r="AD1047" s="32">
        <f t="shared" si="489"/>
        <v>5</v>
      </c>
      <c r="AE1047" s="32">
        <f t="shared" si="489"/>
        <v>6</v>
      </c>
      <c r="AF1047" s="32">
        <f t="shared" si="489"/>
        <v>7</v>
      </c>
      <c r="AG1047" s="32">
        <f t="shared" si="489"/>
        <v>7</v>
      </c>
      <c r="AH1047" s="32">
        <f t="shared" si="489"/>
        <v>3</v>
      </c>
      <c r="AI1047" s="32">
        <f t="shared" si="489"/>
        <v>3</v>
      </c>
      <c r="AJ1047" s="32">
        <f t="shared" si="489"/>
        <v>5</v>
      </c>
      <c r="AK1047" s="32">
        <f t="shared" si="489"/>
        <v>7</v>
      </c>
      <c r="AL1047" s="32">
        <f t="shared" si="489"/>
        <v>5</v>
      </c>
      <c r="AM1047" s="32">
        <f t="shared" si="489"/>
        <v>6</v>
      </c>
      <c r="AN1047" s="32">
        <f t="shared" si="489"/>
        <v>7</v>
      </c>
      <c r="AO1047" s="32">
        <f t="shared" si="489"/>
        <v>7</v>
      </c>
      <c r="AP1047" s="32">
        <f t="shared" si="489"/>
        <v>9</v>
      </c>
      <c r="AQ1047" s="32">
        <f t="shared" si="489"/>
        <v>9</v>
      </c>
      <c r="AR1047" s="32">
        <f t="shared" si="489"/>
        <v>8</v>
      </c>
      <c r="AS1047" s="32">
        <f t="shared" si="489"/>
        <v>7</v>
      </c>
      <c r="AT1047" s="32">
        <f t="shared" si="489"/>
        <v>5</v>
      </c>
      <c r="AU1047" s="32">
        <f t="shared" si="489"/>
        <v>7</v>
      </c>
      <c r="AV1047" s="32">
        <f t="shared" si="489"/>
        <v>4</v>
      </c>
      <c r="AW1047" s="32">
        <f t="shared" si="489"/>
        <v>5</v>
      </c>
      <c r="AX1047" s="32">
        <f t="shared" si="489"/>
        <v>4</v>
      </c>
      <c r="AY1047" s="93">
        <f t="shared" si="489"/>
        <v>1</v>
      </c>
      <c r="AZ1047" s="93">
        <f t="shared" si="489"/>
        <v>1</v>
      </c>
      <c r="BA1047" s="32">
        <f t="shared" si="489"/>
        <v>6</v>
      </c>
      <c r="BB1047" s="32">
        <f t="shared" si="489"/>
        <v>7</v>
      </c>
      <c r="BC1047" s="32">
        <f t="shared" si="489"/>
        <v>7</v>
      </c>
      <c r="BD1047" s="32">
        <f t="shared" si="489"/>
        <v>7</v>
      </c>
      <c r="BE1047" s="32">
        <f t="shared" si="489"/>
        <v>17</v>
      </c>
      <c r="BF1047" s="32">
        <f t="shared" si="489"/>
        <v>16</v>
      </c>
      <c r="BG1047" s="32">
        <f t="shared" si="489"/>
        <v>16</v>
      </c>
      <c r="BH1047" s="32">
        <f t="shared" si="489"/>
        <v>5</v>
      </c>
      <c r="BI1047" s="32">
        <f t="shared" si="489"/>
        <v>6</v>
      </c>
      <c r="BJ1047" s="32">
        <f t="shared" si="489"/>
        <v>6</v>
      </c>
      <c r="BK1047" s="32">
        <f t="shared" si="489"/>
        <v>9</v>
      </c>
      <c r="BL1047" s="1017"/>
      <c r="BM1047" s="1017"/>
      <c r="BN1047" s="1017"/>
      <c r="BO1047" s="1018"/>
      <c r="BP1047" s="1017"/>
      <c r="BQ1047" s="1017"/>
      <c r="BR1047" s="1017"/>
      <c r="BS1047" s="1021"/>
      <c r="BT1047" s="1017"/>
      <c r="BU1047" s="1017"/>
      <c r="BV1047" s="1017"/>
      <c r="BW1047" s="1017"/>
      <c r="BX1047" s="1017"/>
      <c r="BY1047" s="1192"/>
      <c r="BZ1047" s="1017"/>
      <c r="CA1047" s="1192"/>
      <c r="CB1047" s="1020"/>
      <c r="CC1047" s="1017"/>
      <c r="CD1047" s="1192"/>
      <c r="CE1047" s="1017"/>
      <c r="CF1047" s="1017"/>
      <c r="CG1047" s="1017"/>
      <c r="CH1047" s="1017"/>
      <c r="CI1047" s="1017"/>
      <c r="CJ1047" s="1017"/>
      <c r="CK1047" s="1021"/>
      <c r="CL1047" s="1017"/>
      <c r="CM1047" s="1017"/>
      <c r="CN1047" s="1017"/>
      <c r="CO1047" s="1017"/>
      <c r="CP1047" s="1017"/>
      <c r="CQ1047" s="1017"/>
      <c r="CR1047" s="1017"/>
      <c r="CS1047" s="1017"/>
      <c r="CT1047" s="1017"/>
      <c r="CU1047" s="1017"/>
      <c r="CV1047" s="995"/>
    </row>
    <row r="1048" spans="1:11871" s="336" customFormat="1" ht="24" customHeight="1">
      <c r="A1048" s="333">
        <v>10</v>
      </c>
      <c r="B1048" s="1169" t="s">
        <v>13</v>
      </c>
      <c r="C1048" s="1007"/>
      <c r="D1048" s="1007"/>
      <c r="E1048" s="1007"/>
      <c r="F1048" s="1169"/>
      <c r="G1048" s="1169"/>
      <c r="H1048" s="556"/>
      <c r="I1048" s="596"/>
      <c r="J1048" s="225"/>
      <c r="K1048" s="567"/>
      <c r="L1048" s="333"/>
      <c r="M1048" s="333"/>
      <c r="N1048" s="334"/>
      <c r="O1048" s="335"/>
      <c r="P1048" s="333"/>
      <c r="Q1048" s="221" t="s">
        <v>1827</v>
      </c>
      <c r="R1048" s="221" t="s">
        <v>1827</v>
      </c>
      <c r="S1048" s="333" t="s">
        <v>1827</v>
      </c>
      <c r="T1048" s="44" t="s">
        <v>1827</v>
      </c>
      <c r="U1048" s="225"/>
      <c r="V1048" s="44" t="s">
        <v>1827</v>
      </c>
      <c r="W1048" s="16" t="s">
        <v>1827</v>
      </c>
      <c r="X1048" s="333"/>
      <c r="Y1048" s="333"/>
      <c r="Z1048" s="333"/>
      <c r="AA1048" s="333"/>
      <c r="AB1048" s="333"/>
      <c r="AC1048" s="658">
        <f>COUNTIF(AC$6:AC$1030,"HĐH")</f>
        <v>6</v>
      </c>
      <c r="AD1048" s="80">
        <v>5</v>
      </c>
      <c r="AE1048" s="80">
        <v>5</v>
      </c>
      <c r="AF1048" s="80">
        <f>COUNTIF(AF$6:AF$1030,"HĐH")</f>
        <v>5</v>
      </c>
      <c r="AG1048" s="80">
        <f>COUNTIF(AG$6:AG$1030,"HĐH")</f>
        <v>5</v>
      </c>
      <c r="AH1048" s="80">
        <f>COUNTIF(AH$6:AH$1030,"HĐH")</f>
        <v>5</v>
      </c>
      <c r="AI1048" s="80">
        <v>5</v>
      </c>
      <c r="AJ1048" s="80">
        <f t="shared" ref="AJ1048:AR1048" si="490">COUNTIF(AJ$6:AJ$1030,"HĐH")</f>
        <v>5</v>
      </c>
      <c r="AK1048" s="80">
        <f t="shared" si="490"/>
        <v>5</v>
      </c>
      <c r="AL1048" s="80">
        <f t="shared" si="490"/>
        <v>6</v>
      </c>
      <c r="AM1048" s="80">
        <f t="shared" si="490"/>
        <v>7</v>
      </c>
      <c r="AN1048" s="80">
        <f t="shared" si="490"/>
        <v>5</v>
      </c>
      <c r="AO1048" s="80">
        <f t="shared" si="490"/>
        <v>13</v>
      </c>
      <c r="AP1048" s="80">
        <f t="shared" si="490"/>
        <v>5</v>
      </c>
      <c r="AQ1048" s="80">
        <f t="shared" si="490"/>
        <v>5</v>
      </c>
      <c r="AR1048" s="80">
        <f t="shared" si="490"/>
        <v>5</v>
      </c>
      <c r="AS1048" s="80">
        <v>5</v>
      </c>
      <c r="AT1048" s="80">
        <v>5</v>
      </c>
      <c r="AU1048" s="80">
        <v>5</v>
      </c>
      <c r="AV1048" s="80">
        <f>COUNTIF(AV$6:AV$1030,"HĐH")</f>
        <v>6</v>
      </c>
      <c r="AW1048" s="80">
        <f>COUNTIF(AW$6:AW$1030,"HĐH")</f>
        <v>6</v>
      </c>
      <c r="AX1048" s="80">
        <f>COUNTIF(AX$6:AX$1030,"HĐH")</f>
        <v>5</v>
      </c>
      <c r="AY1048" s="98">
        <v>5</v>
      </c>
      <c r="AZ1048" s="98">
        <v>5</v>
      </c>
      <c r="BA1048" s="80">
        <f>COUNTIF(BA$6:BA$1030,"HĐH")</f>
        <v>5</v>
      </c>
      <c r="BB1048" s="80">
        <f>COUNTIF(BB$6:BB$1030,"HĐH")</f>
        <v>5</v>
      </c>
      <c r="BC1048" s="80">
        <v>5</v>
      </c>
      <c r="BD1048" s="80">
        <v>5</v>
      </c>
      <c r="BE1048" s="80">
        <f>COUNTIF(BE$6:BE$1030,"HĐH")</f>
        <v>4</v>
      </c>
      <c r="BF1048" s="80">
        <v>5</v>
      </c>
      <c r="BG1048" s="80">
        <v>5</v>
      </c>
      <c r="BH1048" s="80">
        <f>COUNTIF(BH$6:BH$1030,"HĐH")</f>
        <v>3</v>
      </c>
      <c r="BI1048" s="80">
        <f>COUNTIF(BI$6:BI$1030,"HĐH")</f>
        <v>5</v>
      </c>
      <c r="BJ1048" s="80">
        <f>COUNTIF(BJ$6:BJ$1030,"HĐH")</f>
        <v>4</v>
      </c>
      <c r="BK1048" s="80">
        <f>COUNTIF(BK$6:BK$1030,"HĐH")</f>
        <v>4</v>
      </c>
      <c r="BL1048" s="1017"/>
      <c r="BM1048" s="1017"/>
      <c r="BN1048" s="1017"/>
      <c r="BO1048" s="1017"/>
      <c r="BP1048" s="1017"/>
      <c r="BQ1048" s="1017"/>
      <c r="BR1048" s="1017"/>
      <c r="BS1048" s="1021"/>
      <c r="BT1048" s="1017"/>
      <c r="BU1048" s="1017"/>
      <c r="BV1048" s="1017"/>
      <c r="BW1048" s="1017"/>
      <c r="BX1048" s="1017"/>
      <c r="BY1048" s="1192"/>
      <c r="BZ1048" s="1017"/>
      <c r="CA1048" s="1192"/>
      <c r="CB1048" s="1017"/>
      <c r="CC1048" s="1017"/>
      <c r="CD1048" s="1192"/>
      <c r="CE1048" s="1017"/>
      <c r="CF1048" s="1017"/>
      <c r="CG1048" s="1017"/>
      <c r="CH1048" s="1017"/>
      <c r="CI1048" s="1017"/>
      <c r="CJ1048" s="1017"/>
      <c r="CK1048" s="1017"/>
      <c r="CL1048" s="1017"/>
      <c r="CM1048" s="1017"/>
      <c r="CN1048" s="1017"/>
      <c r="CO1048" s="1017"/>
      <c r="CP1048" s="1017"/>
      <c r="CQ1048" s="1017"/>
      <c r="CR1048" s="1017"/>
      <c r="CS1048" s="1017"/>
      <c r="CT1048" s="1017"/>
      <c r="CU1048" s="1017"/>
      <c r="CV1048" s="995"/>
    </row>
    <row r="1049" spans="1:11871" s="26" customFormat="1" ht="22.5" customHeight="1">
      <c r="A1049" s="79"/>
      <c r="B1049" s="1189" t="s">
        <v>2315</v>
      </c>
      <c r="C1049" s="998"/>
      <c r="D1049" s="998"/>
      <c r="E1049" s="998"/>
      <c r="F1049" s="1189"/>
      <c r="G1049" s="1189"/>
      <c r="H1049" s="586"/>
      <c r="I1049" s="638"/>
      <c r="J1049" s="246"/>
      <c r="K1049" s="521"/>
      <c r="L1049" s="382"/>
      <c r="M1049" s="44"/>
      <c r="N1049" s="171"/>
      <c r="O1049" s="221"/>
      <c r="P1049" s="221"/>
      <c r="Q1049" s="221" t="s">
        <v>1827</v>
      </c>
      <c r="R1049" s="221" t="s">
        <v>1827</v>
      </c>
      <c r="S1049" s="44" t="s">
        <v>1827</v>
      </c>
      <c r="T1049" s="44" t="s">
        <v>1827</v>
      </c>
      <c r="U1049" s="226"/>
      <c r="V1049" s="44" t="s">
        <v>1827</v>
      </c>
      <c r="W1049" s="16" t="s">
        <v>1827</v>
      </c>
      <c r="X1049" s="44"/>
      <c r="Y1049" s="221"/>
      <c r="Z1049" s="221"/>
      <c r="AA1049" s="221"/>
      <c r="AB1049" s="221"/>
      <c r="AC1049" s="665">
        <f>COUNTIF(AC$6:AC$232,"HĐH")</f>
        <v>1</v>
      </c>
      <c r="AD1049" s="87">
        <f>COUNTIF(AD$6:AD$232,"HĐH")</f>
        <v>1</v>
      </c>
      <c r="AE1049" s="87">
        <v>0</v>
      </c>
      <c r="AF1049" s="87">
        <f t="shared" ref="AF1049:AR1049" si="491">COUNTIF(AF$6:AF$232,"HĐH")</f>
        <v>1</v>
      </c>
      <c r="AG1049" s="87">
        <f t="shared" si="491"/>
        <v>1</v>
      </c>
      <c r="AH1049" s="87">
        <f t="shared" si="491"/>
        <v>1</v>
      </c>
      <c r="AI1049" s="87">
        <f t="shared" si="491"/>
        <v>1</v>
      </c>
      <c r="AJ1049" s="87">
        <f t="shared" si="491"/>
        <v>1</v>
      </c>
      <c r="AK1049" s="87">
        <f t="shared" si="491"/>
        <v>1</v>
      </c>
      <c r="AL1049" s="87">
        <f t="shared" si="491"/>
        <v>1</v>
      </c>
      <c r="AM1049" s="87">
        <f t="shared" si="491"/>
        <v>2</v>
      </c>
      <c r="AN1049" s="87">
        <f t="shared" si="491"/>
        <v>0</v>
      </c>
      <c r="AO1049" s="87">
        <f t="shared" si="491"/>
        <v>1</v>
      </c>
      <c r="AP1049" s="87">
        <f t="shared" si="491"/>
        <v>1</v>
      </c>
      <c r="AQ1049" s="87">
        <f t="shared" si="491"/>
        <v>1</v>
      </c>
      <c r="AR1049" s="87">
        <f t="shared" si="491"/>
        <v>1</v>
      </c>
      <c r="AS1049" s="87">
        <v>1</v>
      </c>
      <c r="AT1049" s="87">
        <f>COUNTIF(AT$6:AT$232,"HĐH")</f>
        <v>1</v>
      </c>
      <c r="AU1049" s="87">
        <f>COUNTIF(AU$6:AU$232,"HĐH")</f>
        <v>1</v>
      </c>
      <c r="AV1049" s="87">
        <f>COUNTIF(AV$6:AV$232,"HĐH")</f>
        <v>1</v>
      </c>
      <c r="AW1049" s="87">
        <f>COUNTIF(AW$6:AW$232,"HĐH")</f>
        <v>1</v>
      </c>
      <c r="AX1049" s="87">
        <f>COUNTIF(AX$6:AX$232,"HĐH")</f>
        <v>1</v>
      </c>
      <c r="AY1049" s="328">
        <v>1</v>
      </c>
      <c r="AZ1049" s="328">
        <v>1</v>
      </c>
      <c r="BA1049" s="87">
        <f>COUNTIF(BA$6:BA$232,"HĐH")</f>
        <v>0</v>
      </c>
      <c r="BB1049" s="87">
        <f>COUNTIF(BB$6:BB$232,"HĐH")</f>
        <v>1</v>
      </c>
      <c r="BC1049" s="87">
        <f>COUNTIF(BC$6:BC$232,"HĐH")</f>
        <v>1</v>
      </c>
      <c r="BD1049" s="87">
        <v>1</v>
      </c>
      <c r="BE1049" s="87">
        <f t="shared" ref="BE1049:BK1049" si="492">COUNTIF(BE$6:BE$232,"HĐH")</f>
        <v>1</v>
      </c>
      <c r="BF1049" s="87">
        <f t="shared" si="492"/>
        <v>1</v>
      </c>
      <c r="BG1049" s="87">
        <f t="shared" si="492"/>
        <v>1</v>
      </c>
      <c r="BH1049" s="87">
        <f t="shared" si="492"/>
        <v>1</v>
      </c>
      <c r="BI1049" s="87">
        <f t="shared" si="492"/>
        <v>1</v>
      </c>
      <c r="BJ1049" s="87">
        <f t="shared" si="492"/>
        <v>1</v>
      </c>
      <c r="BK1049" s="87">
        <f t="shared" si="492"/>
        <v>1</v>
      </c>
      <c r="BL1049" s="1017"/>
      <c r="BM1049" s="1017"/>
      <c r="BN1049" s="1017"/>
      <c r="BO1049" s="1018"/>
      <c r="BP1049" s="1017"/>
      <c r="BQ1049" s="1017"/>
      <c r="BR1049" s="1017"/>
      <c r="BS1049" s="1021"/>
      <c r="BT1049" s="1017"/>
      <c r="BU1049" s="1017"/>
      <c r="BV1049" s="1017"/>
      <c r="BW1049" s="1017"/>
      <c r="BX1049" s="1017"/>
      <c r="BY1049" s="1192"/>
      <c r="BZ1049" s="1017"/>
      <c r="CA1049" s="1192"/>
      <c r="CB1049" s="1020"/>
      <c r="CC1049" s="1017"/>
      <c r="CD1049" s="1192"/>
      <c r="CE1049" s="1017"/>
      <c r="CF1049" s="1017"/>
      <c r="CG1049" s="1017"/>
      <c r="CH1049" s="1017"/>
      <c r="CI1049" s="1017"/>
      <c r="CJ1049" s="1017"/>
      <c r="CK1049" s="1021"/>
      <c r="CL1049" s="1017"/>
      <c r="CM1049" s="1017"/>
      <c r="CN1049" s="1017"/>
      <c r="CO1049" s="1017"/>
      <c r="CP1049" s="1017"/>
      <c r="CQ1049" s="1017"/>
      <c r="CR1049" s="1017"/>
      <c r="CS1049" s="1017"/>
      <c r="CT1049" s="1017"/>
      <c r="CU1049" s="1017"/>
      <c r="CV1049" s="995"/>
    </row>
    <row r="1050" spans="1:11871" s="26" customFormat="1" ht="25.5" customHeight="1">
      <c r="A1050" s="79"/>
      <c r="B1050" s="1189" t="s">
        <v>1494</v>
      </c>
      <c r="C1050" s="998"/>
      <c r="D1050" s="998"/>
      <c r="E1050" s="998"/>
      <c r="F1050" s="1189"/>
      <c r="G1050" s="1189"/>
      <c r="H1050" s="586"/>
      <c r="I1050" s="638"/>
      <c r="J1050" s="246"/>
      <c r="K1050" s="521"/>
      <c r="L1050" s="382"/>
      <c r="M1050" s="44"/>
      <c r="N1050" s="171"/>
      <c r="O1050" s="221"/>
      <c r="P1050" s="221"/>
      <c r="Q1050" s="221" t="s">
        <v>1827</v>
      </c>
      <c r="R1050" s="221" t="s">
        <v>1827</v>
      </c>
      <c r="S1050" s="44" t="s">
        <v>1827</v>
      </c>
      <c r="T1050" s="44" t="s">
        <v>1827</v>
      </c>
      <c r="U1050" s="226"/>
      <c r="V1050" s="44" t="s">
        <v>1827</v>
      </c>
      <c r="W1050" s="16" t="s">
        <v>1827</v>
      </c>
      <c r="X1050" s="44"/>
      <c r="Y1050" s="221"/>
      <c r="Z1050" s="221"/>
      <c r="AA1050" s="221"/>
      <c r="AB1050" s="221"/>
      <c r="AC1050" s="665">
        <f t="shared" ref="AC1050:AR1050" si="493">COUNTIF(AC$233:AC$465,"HĐH")</f>
        <v>1</v>
      </c>
      <c r="AD1050" s="87">
        <f t="shared" si="493"/>
        <v>1</v>
      </c>
      <c r="AE1050" s="87">
        <f t="shared" si="493"/>
        <v>1</v>
      </c>
      <c r="AF1050" s="87">
        <f t="shared" si="493"/>
        <v>1</v>
      </c>
      <c r="AG1050" s="87">
        <f t="shared" si="493"/>
        <v>1</v>
      </c>
      <c r="AH1050" s="87">
        <f t="shared" si="493"/>
        <v>1</v>
      </c>
      <c r="AI1050" s="87">
        <f t="shared" si="493"/>
        <v>1</v>
      </c>
      <c r="AJ1050" s="87">
        <f t="shared" si="493"/>
        <v>1</v>
      </c>
      <c r="AK1050" s="87">
        <f t="shared" si="493"/>
        <v>1</v>
      </c>
      <c r="AL1050" s="87">
        <f t="shared" si="493"/>
        <v>2</v>
      </c>
      <c r="AM1050" s="87">
        <f t="shared" si="493"/>
        <v>1</v>
      </c>
      <c r="AN1050" s="87">
        <f t="shared" si="493"/>
        <v>1</v>
      </c>
      <c r="AO1050" s="87">
        <f t="shared" si="493"/>
        <v>1</v>
      </c>
      <c r="AP1050" s="87">
        <f t="shared" si="493"/>
        <v>1</v>
      </c>
      <c r="AQ1050" s="87">
        <f t="shared" si="493"/>
        <v>1</v>
      </c>
      <c r="AR1050" s="87">
        <f t="shared" si="493"/>
        <v>1</v>
      </c>
      <c r="AS1050" s="87">
        <v>1</v>
      </c>
      <c r="AT1050" s="87">
        <f>COUNTIF(AT$233:AT$465,"HĐH")</f>
        <v>1</v>
      </c>
      <c r="AU1050" s="87">
        <f>COUNTIF(AU$233:AU$465,"HĐH")</f>
        <v>2</v>
      </c>
      <c r="AV1050" s="87">
        <f>COUNTIF(AV$233:AV$465,"HĐH")</f>
        <v>2</v>
      </c>
      <c r="AW1050" s="87">
        <f>COUNTIF(AW$233:AW$465,"HĐH")</f>
        <v>2</v>
      </c>
      <c r="AX1050" s="87">
        <f>COUNTIF(AX$233:AX$465,"HĐH")</f>
        <v>2</v>
      </c>
      <c r="AY1050" s="328">
        <v>1</v>
      </c>
      <c r="AZ1050" s="328">
        <v>1</v>
      </c>
      <c r="BA1050" s="87">
        <f t="shared" ref="BA1050:BK1050" si="494">COUNTIF(BA$233:BA$465,"HĐH")</f>
        <v>1</v>
      </c>
      <c r="BB1050" s="87">
        <f t="shared" si="494"/>
        <v>1</v>
      </c>
      <c r="BC1050" s="87">
        <f t="shared" si="494"/>
        <v>1</v>
      </c>
      <c r="BD1050" s="87">
        <f t="shared" si="494"/>
        <v>1</v>
      </c>
      <c r="BE1050" s="87">
        <f t="shared" si="494"/>
        <v>0</v>
      </c>
      <c r="BF1050" s="87">
        <f t="shared" si="494"/>
        <v>1</v>
      </c>
      <c r="BG1050" s="87">
        <v>1</v>
      </c>
      <c r="BH1050" s="87">
        <f t="shared" si="494"/>
        <v>1</v>
      </c>
      <c r="BI1050" s="87">
        <f t="shared" si="494"/>
        <v>1</v>
      </c>
      <c r="BJ1050" s="87">
        <f t="shared" si="494"/>
        <v>1</v>
      </c>
      <c r="BK1050" s="87">
        <f t="shared" si="494"/>
        <v>1</v>
      </c>
      <c r="BL1050" s="1017"/>
      <c r="BM1050" s="1017"/>
      <c r="BN1050" s="1017"/>
      <c r="BO1050" s="1018"/>
      <c r="BP1050" s="1017"/>
      <c r="BQ1050" s="1017"/>
      <c r="BR1050" s="1017"/>
      <c r="BS1050" s="1021"/>
      <c r="BT1050" s="1017"/>
      <c r="BU1050" s="1017"/>
      <c r="BV1050" s="1017"/>
      <c r="BW1050" s="1017"/>
      <c r="BX1050" s="1017"/>
      <c r="BY1050" s="1192"/>
      <c r="BZ1050" s="1017"/>
      <c r="CA1050" s="1192"/>
      <c r="CB1050" s="1020"/>
      <c r="CC1050" s="1017"/>
      <c r="CD1050" s="1192"/>
      <c r="CE1050" s="1017"/>
      <c r="CF1050" s="1017"/>
      <c r="CG1050" s="1017"/>
      <c r="CH1050" s="1017"/>
      <c r="CI1050" s="1017"/>
      <c r="CJ1050" s="1017"/>
      <c r="CK1050" s="1021"/>
      <c r="CL1050" s="1017"/>
      <c r="CM1050" s="1017"/>
      <c r="CN1050" s="1017"/>
      <c r="CO1050" s="1017"/>
      <c r="CP1050" s="1017"/>
      <c r="CQ1050" s="1017"/>
      <c r="CR1050" s="1017"/>
      <c r="CS1050" s="1017"/>
      <c r="CT1050" s="1017"/>
      <c r="CU1050" s="1017"/>
      <c r="CV1050" s="995"/>
    </row>
    <row r="1051" spans="1:11871" s="26" customFormat="1" ht="28.5" customHeight="1">
      <c r="A1051" s="79"/>
      <c r="B1051" s="1189" t="s">
        <v>1495</v>
      </c>
      <c r="C1051" s="998"/>
      <c r="D1051" s="998"/>
      <c r="E1051" s="998"/>
      <c r="F1051" s="1189"/>
      <c r="G1051" s="1189"/>
      <c r="H1051" s="586"/>
      <c r="I1051" s="638"/>
      <c r="J1051" s="246"/>
      <c r="K1051" s="521"/>
      <c r="L1051" s="382"/>
      <c r="M1051" s="44"/>
      <c r="N1051" s="171"/>
      <c r="O1051" s="221"/>
      <c r="P1051" s="221"/>
      <c r="Q1051" s="221" t="s">
        <v>1827</v>
      </c>
      <c r="R1051" s="221" t="s">
        <v>1827</v>
      </c>
      <c r="S1051" s="44" t="s">
        <v>1827</v>
      </c>
      <c r="T1051" s="44" t="s">
        <v>1827</v>
      </c>
      <c r="U1051" s="226"/>
      <c r="V1051" s="44" t="s">
        <v>1827</v>
      </c>
      <c r="W1051" s="16" t="s">
        <v>1827</v>
      </c>
      <c r="X1051" s="44"/>
      <c r="Y1051" s="221"/>
      <c r="Z1051" s="221"/>
      <c r="AA1051" s="221"/>
      <c r="AB1051" s="221"/>
      <c r="AC1051" s="665">
        <f>COUNTIF(AC$502:AC$684,"HĐH")</f>
        <v>2</v>
      </c>
      <c r="AD1051" s="87">
        <f>COUNTIF(AD$233:AD$465,"HĐH")</f>
        <v>1</v>
      </c>
      <c r="AE1051" s="87">
        <f t="shared" ref="AE1051:AX1051" si="495">COUNTIF(AE$502:AE$684,"HĐH")</f>
        <v>1</v>
      </c>
      <c r="AF1051" s="87">
        <f t="shared" si="495"/>
        <v>1</v>
      </c>
      <c r="AG1051" s="87">
        <f t="shared" si="495"/>
        <v>1</v>
      </c>
      <c r="AH1051" s="87">
        <f t="shared" si="495"/>
        <v>1</v>
      </c>
      <c r="AI1051" s="87">
        <f t="shared" si="495"/>
        <v>1</v>
      </c>
      <c r="AJ1051" s="87">
        <f t="shared" si="495"/>
        <v>1</v>
      </c>
      <c r="AK1051" s="87">
        <f t="shared" si="495"/>
        <v>1</v>
      </c>
      <c r="AL1051" s="87">
        <f t="shared" si="495"/>
        <v>2</v>
      </c>
      <c r="AM1051" s="87">
        <f t="shared" si="495"/>
        <v>2</v>
      </c>
      <c r="AN1051" s="87">
        <f t="shared" si="495"/>
        <v>1</v>
      </c>
      <c r="AO1051" s="87">
        <f t="shared" si="495"/>
        <v>9</v>
      </c>
      <c r="AP1051" s="87">
        <f t="shared" si="495"/>
        <v>1</v>
      </c>
      <c r="AQ1051" s="87">
        <f t="shared" si="495"/>
        <v>1</v>
      </c>
      <c r="AR1051" s="87">
        <f t="shared" si="495"/>
        <v>1</v>
      </c>
      <c r="AS1051" s="87">
        <f t="shared" si="495"/>
        <v>1</v>
      </c>
      <c r="AT1051" s="87">
        <f t="shared" si="495"/>
        <v>2</v>
      </c>
      <c r="AU1051" s="87">
        <f t="shared" si="495"/>
        <v>4</v>
      </c>
      <c r="AV1051" s="87">
        <f t="shared" si="495"/>
        <v>1</v>
      </c>
      <c r="AW1051" s="87">
        <f t="shared" si="495"/>
        <v>1</v>
      </c>
      <c r="AX1051" s="87">
        <f t="shared" si="495"/>
        <v>1</v>
      </c>
      <c r="AY1051" s="328">
        <v>1</v>
      </c>
      <c r="AZ1051" s="328">
        <f t="shared" ref="AZ1051:BK1051" si="496">COUNTIF(AZ$502:AZ$684,"HĐH")</f>
        <v>1</v>
      </c>
      <c r="BA1051" s="87">
        <f t="shared" si="496"/>
        <v>1</v>
      </c>
      <c r="BB1051" s="87">
        <f t="shared" si="496"/>
        <v>1</v>
      </c>
      <c r="BC1051" s="87">
        <f t="shared" si="496"/>
        <v>1</v>
      </c>
      <c r="BD1051" s="87">
        <f t="shared" si="496"/>
        <v>1</v>
      </c>
      <c r="BE1051" s="87">
        <f t="shared" si="496"/>
        <v>1</v>
      </c>
      <c r="BF1051" s="87">
        <f t="shared" si="496"/>
        <v>1</v>
      </c>
      <c r="BG1051" s="87">
        <f t="shared" si="496"/>
        <v>1</v>
      </c>
      <c r="BH1051" s="87">
        <f t="shared" si="496"/>
        <v>0</v>
      </c>
      <c r="BI1051" s="87">
        <f t="shared" si="496"/>
        <v>1</v>
      </c>
      <c r="BJ1051" s="87">
        <f t="shared" si="496"/>
        <v>1</v>
      </c>
      <c r="BK1051" s="87">
        <f t="shared" si="496"/>
        <v>0</v>
      </c>
      <c r="BL1051" s="1017"/>
      <c r="BM1051" s="1017"/>
      <c r="BN1051" s="1017"/>
      <c r="BO1051" s="1018"/>
      <c r="BP1051" s="1017"/>
      <c r="BQ1051" s="1017"/>
      <c r="BR1051" s="1017"/>
      <c r="BS1051" s="1021"/>
      <c r="BT1051" s="1017"/>
      <c r="BU1051" s="1017"/>
      <c r="BV1051" s="1017"/>
      <c r="BW1051" s="1017"/>
      <c r="BX1051" s="1017"/>
      <c r="BY1051" s="1192"/>
      <c r="BZ1051" s="1017"/>
      <c r="CA1051" s="1192"/>
      <c r="CB1051" s="1020"/>
      <c r="CC1051" s="1017"/>
      <c r="CD1051" s="1192"/>
      <c r="CE1051" s="1017"/>
      <c r="CF1051" s="1017"/>
      <c r="CG1051" s="1017"/>
      <c r="CH1051" s="1017"/>
      <c r="CI1051" s="1017"/>
      <c r="CJ1051" s="1017"/>
      <c r="CK1051" s="1021"/>
      <c r="CL1051" s="1017"/>
      <c r="CM1051" s="1017"/>
      <c r="CN1051" s="1017"/>
      <c r="CO1051" s="1017"/>
      <c r="CP1051" s="1017"/>
      <c r="CQ1051" s="1017"/>
      <c r="CR1051" s="1017"/>
      <c r="CS1051" s="1017"/>
      <c r="CT1051" s="1017"/>
      <c r="CU1051" s="1017"/>
      <c r="CV1051" s="995"/>
    </row>
    <row r="1052" spans="1:11871" s="26" customFormat="1" ht="24" customHeight="1">
      <c r="A1052" s="79"/>
      <c r="B1052" s="1189" t="s">
        <v>1496</v>
      </c>
      <c r="C1052" s="998"/>
      <c r="D1052" s="998"/>
      <c r="E1052" s="998"/>
      <c r="F1052" s="1189"/>
      <c r="G1052" s="1189"/>
      <c r="H1052" s="586"/>
      <c r="I1052" s="638"/>
      <c r="J1052" s="246"/>
      <c r="K1052" s="521"/>
      <c r="L1052" s="382"/>
      <c r="M1052" s="44"/>
      <c r="N1052" s="171"/>
      <c r="O1052" s="221"/>
      <c r="P1052" s="221"/>
      <c r="Q1052" s="221" t="s">
        <v>1827</v>
      </c>
      <c r="R1052" s="221" t="s">
        <v>1827</v>
      </c>
      <c r="S1052" s="44" t="s">
        <v>1827</v>
      </c>
      <c r="T1052" s="44" t="s">
        <v>1827</v>
      </c>
      <c r="U1052" s="226"/>
      <c r="V1052" s="44" t="s">
        <v>1827</v>
      </c>
      <c r="W1052" s="16" t="s">
        <v>1827</v>
      </c>
      <c r="X1052" s="44"/>
      <c r="Y1052" s="221"/>
      <c r="Z1052" s="221"/>
      <c r="AA1052" s="221"/>
      <c r="AB1052" s="221"/>
      <c r="AC1052" s="665">
        <f>COUNTIF(AC$685:AC$870,"HĐH")</f>
        <v>0</v>
      </c>
      <c r="AD1052" s="87">
        <f>COUNTIF(AD$685:AD$870,"HĐH")</f>
        <v>0</v>
      </c>
      <c r="AE1052" s="87">
        <v>1</v>
      </c>
      <c r="AF1052" s="87">
        <v>0</v>
      </c>
      <c r="AG1052" s="87">
        <f t="shared" ref="AG1052:BK1052" si="497">COUNTIF(AG$685:AG$870,"HĐH")</f>
        <v>0</v>
      </c>
      <c r="AH1052" s="87">
        <f t="shared" si="497"/>
        <v>0</v>
      </c>
      <c r="AI1052" s="87">
        <f t="shared" si="497"/>
        <v>2</v>
      </c>
      <c r="AJ1052" s="87">
        <f t="shared" si="497"/>
        <v>0</v>
      </c>
      <c r="AK1052" s="87">
        <f t="shared" si="497"/>
        <v>0</v>
      </c>
      <c r="AL1052" s="87">
        <f t="shared" si="497"/>
        <v>0</v>
      </c>
      <c r="AM1052" s="87">
        <f t="shared" si="497"/>
        <v>1</v>
      </c>
      <c r="AN1052" s="87">
        <f t="shared" si="497"/>
        <v>1</v>
      </c>
      <c r="AO1052" s="87">
        <f t="shared" si="497"/>
        <v>1</v>
      </c>
      <c r="AP1052" s="87">
        <f t="shared" si="497"/>
        <v>0</v>
      </c>
      <c r="AQ1052" s="87">
        <f t="shared" si="497"/>
        <v>0</v>
      </c>
      <c r="AR1052" s="87">
        <f t="shared" si="497"/>
        <v>1</v>
      </c>
      <c r="AS1052" s="87">
        <f t="shared" si="497"/>
        <v>1</v>
      </c>
      <c r="AT1052" s="87">
        <f t="shared" si="497"/>
        <v>0</v>
      </c>
      <c r="AU1052" s="87">
        <f t="shared" si="497"/>
        <v>0</v>
      </c>
      <c r="AV1052" s="87">
        <f t="shared" si="497"/>
        <v>1</v>
      </c>
      <c r="AW1052" s="87">
        <f t="shared" si="497"/>
        <v>0</v>
      </c>
      <c r="AX1052" s="87">
        <f t="shared" si="497"/>
        <v>0</v>
      </c>
      <c r="AY1052" s="328">
        <f t="shared" si="497"/>
        <v>0</v>
      </c>
      <c r="AZ1052" s="328">
        <f t="shared" si="497"/>
        <v>0</v>
      </c>
      <c r="BA1052" s="87">
        <f t="shared" si="497"/>
        <v>1</v>
      </c>
      <c r="BB1052" s="87">
        <f t="shared" si="497"/>
        <v>0</v>
      </c>
      <c r="BC1052" s="87">
        <f t="shared" si="497"/>
        <v>0</v>
      </c>
      <c r="BD1052" s="87">
        <f t="shared" si="497"/>
        <v>0</v>
      </c>
      <c r="BE1052" s="87">
        <f t="shared" si="497"/>
        <v>0</v>
      </c>
      <c r="BF1052" s="87">
        <f t="shared" si="497"/>
        <v>0</v>
      </c>
      <c r="BG1052" s="87">
        <f t="shared" si="497"/>
        <v>0</v>
      </c>
      <c r="BH1052" s="87">
        <f t="shared" si="497"/>
        <v>0</v>
      </c>
      <c r="BI1052" s="87">
        <f t="shared" si="497"/>
        <v>0</v>
      </c>
      <c r="BJ1052" s="87">
        <f t="shared" si="497"/>
        <v>0</v>
      </c>
      <c r="BK1052" s="87">
        <f t="shared" si="497"/>
        <v>1</v>
      </c>
      <c r="BL1052" s="1017"/>
      <c r="BM1052" s="1017"/>
      <c r="BN1052" s="1017"/>
      <c r="BO1052" s="1018"/>
      <c r="BP1052" s="1017"/>
      <c r="BQ1052" s="1017"/>
      <c r="BR1052" s="1017"/>
      <c r="BS1052" s="1021"/>
      <c r="BT1052" s="1017"/>
      <c r="BU1052" s="1017"/>
      <c r="BV1052" s="1017"/>
      <c r="BW1052" s="1017"/>
      <c r="BX1052" s="1017"/>
      <c r="BY1052" s="1192"/>
      <c r="BZ1052" s="1017"/>
      <c r="CA1052" s="1192"/>
      <c r="CB1052" s="1020"/>
      <c r="CC1052" s="1017"/>
      <c r="CD1052" s="1192"/>
      <c r="CE1052" s="1017"/>
      <c r="CF1052" s="1017"/>
      <c r="CG1052" s="1017"/>
      <c r="CH1052" s="1017"/>
      <c r="CI1052" s="1017"/>
      <c r="CJ1052" s="1017"/>
      <c r="CK1052" s="1021"/>
      <c r="CL1052" s="1017"/>
      <c r="CM1052" s="1017"/>
      <c r="CN1052" s="1017"/>
      <c r="CO1052" s="1017"/>
      <c r="CP1052" s="1017"/>
      <c r="CQ1052" s="1017"/>
      <c r="CR1052" s="1017"/>
      <c r="CS1052" s="1017"/>
      <c r="CT1052" s="1017"/>
      <c r="CU1052" s="1017"/>
      <c r="CV1052" s="995"/>
    </row>
    <row r="1053" spans="1:11871" s="26" customFormat="1" ht="27.75" customHeight="1">
      <c r="A1053" s="79"/>
      <c r="B1053" s="1189" t="s">
        <v>1497</v>
      </c>
      <c r="C1053" s="998"/>
      <c r="D1053" s="998"/>
      <c r="E1053" s="998"/>
      <c r="F1053" s="1189"/>
      <c r="G1053" s="1189"/>
      <c r="H1053" s="586"/>
      <c r="I1053" s="638"/>
      <c r="J1053" s="246"/>
      <c r="K1053" s="521"/>
      <c r="L1053" s="382"/>
      <c r="M1053" s="44"/>
      <c r="N1053" s="171"/>
      <c r="O1053" s="221"/>
      <c r="P1053" s="221"/>
      <c r="Q1053" s="221" t="s">
        <v>1827</v>
      </c>
      <c r="R1053" s="221" t="s">
        <v>1827</v>
      </c>
      <c r="S1053" s="44" t="s">
        <v>1827</v>
      </c>
      <c r="T1053" s="44" t="s">
        <v>1827</v>
      </c>
      <c r="U1053" s="226"/>
      <c r="V1053" s="44" t="s">
        <v>1827</v>
      </c>
      <c r="W1053" s="16" t="s">
        <v>1827</v>
      </c>
      <c r="X1053" s="44"/>
      <c r="Y1053" s="221"/>
      <c r="Z1053" s="221"/>
      <c r="AA1053" s="221"/>
      <c r="AB1053" s="221"/>
      <c r="AC1053" s="665">
        <f t="shared" ref="AC1053:AR1053" si="498">COUNTIF(AC$871:AC$1030,"HĐH")</f>
        <v>2</v>
      </c>
      <c r="AD1053" s="87">
        <f t="shared" si="498"/>
        <v>2</v>
      </c>
      <c r="AE1053" s="87">
        <f t="shared" si="498"/>
        <v>2</v>
      </c>
      <c r="AF1053" s="87">
        <f t="shared" si="498"/>
        <v>0</v>
      </c>
      <c r="AG1053" s="87">
        <f t="shared" si="498"/>
        <v>2</v>
      </c>
      <c r="AH1053" s="87">
        <f t="shared" si="498"/>
        <v>2</v>
      </c>
      <c r="AI1053" s="87">
        <f t="shared" si="498"/>
        <v>1</v>
      </c>
      <c r="AJ1053" s="87">
        <f t="shared" si="498"/>
        <v>2</v>
      </c>
      <c r="AK1053" s="87">
        <f t="shared" si="498"/>
        <v>2</v>
      </c>
      <c r="AL1053" s="87">
        <f t="shared" si="498"/>
        <v>1</v>
      </c>
      <c r="AM1053" s="87">
        <f t="shared" si="498"/>
        <v>1</v>
      </c>
      <c r="AN1053" s="87">
        <f t="shared" si="498"/>
        <v>2</v>
      </c>
      <c r="AO1053" s="87">
        <f t="shared" si="498"/>
        <v>1</v>
      </c>
      <c r="AP1053" s="87">
        <f t="shared" si="498"/>
        <v>2</v>
      </c>
      <c r="AQ1053" s="87">
        <f t="shared" si="498"/>
        <v>2</v>
      </c>
      <c r="AR1053" s="87">
        <f t="shared" si="498"/>
        <v>1</v>
      </c>
      <c r="AS1053" s="87">
        <v>1</v>
      </c>
      <c r="AT1053" s="87">
        <v>2</v>
      </c>
      <c r="AU1053" s="87">
        <v>2</v>
      </c>
      <c r="AV1053" s="87">
        <f t="shared" ref="AV1053:BK1053" si="499">COUNTIF(AV$871:AV$1030,"HĐH")</f>
        <v>1</v>
      </c>
      <c r="AW1053" s="87">
        <f t="shared" si="499"/>
        <v>2</v>
      </c>
      <c r="AX1053" s="87">
        <f t="shared" si="499"/>
        <v>1</v>
      </c>
      <c r="AY1053" s="328">
        <f t="shared" si="499"/>
        <v>2</v>
      </c>
      <c r="AZ1053" s="328">
        <f t="shared" si="499"/>
        <v>2</v>
      </c>
      <c r="BA1053" s="87">
        <f t="shared" si="499"/>
        <v>2</v>
      </c>
      <c r="BB1053" s="87">
        <f t="shared" si="499"/>
        <v>2</v>
      </c>
      <c r="BC1053" s="87">
        <f t="shared" si="499"/>
        <v>2</v>
      </c>
      <c r="BD1053" s="87">
        <v>2</v>
      </c>
      <c r="BE1053" s="87">
        <f t="shared" si="499"/>
        <v>1</v>
      </c>
      <c r="BF1053" s="87">
        <f t="shared" si="499"/>
        <v>2</v>
      </c>
      <c r="BG1053" s="87">
        <f t="shared" si="499"/>
        <v>2</v>
      </c>
      <c r="BH1053" s="87">
        <f t="shared" si="499"/>
        <v>1</v>
      </c>
      <c r="BI1053" s="87">
        <f t="shared" si="499"/>
        <v>2</v>
      </c>
      <c r="BJ1053" s="87">
        <f t="shared" si="499"/>
        <v>1</v>
      </c>
      <c r="BK1053" s="87">
        <f t="shared" si="499"/>
        <v>1</v>
      </c>
      <c r="BL1053" s="1017"/>
      <c r="BM1053" s="1017"/>
      <c r="BN1053" s="1017"/>
      <c r="BO1053" s="1018"/>
      <c r="BP1053" s="1017"/>
      <c r="BQ1053" s="1017"/>
      <c r="BR1053" s="1017"/>
      <c r="BS1053" s="1021"/>
      <c r="BT1053" s="1017"/>
      <c r="BU1053" s="1017"/>
      <c r="BV1053" s="1017"/>
      <c r="BW1053" s="1017"/>
      <c r="BX1053" s="1017"/>
      <c r="BY1053" s="1192"/>
      <c r="BZ1053" s="1017"/>
      <c r="CA1053" s="1192"/>
      <c r="CB1053" s="1020"/>
      <c r="CC1053" s="1017"/>
      <c r="CD1053" s="1192"/>
      <c r="CE1053" s="1017"/>
      <c r="CF1053" s="1017"/>
      <c r="CG1053" s="1017"/>
      <c r="CH1053" s="1017"/>
      <c r="CI1053" s="1017"/>
      <c r="CJ1053" s="1017"/>
      <c r="CK1053" s="1021"/>
      <c r="CL1053" s="1017"/>
      <c r="CM1053" s="1017"/>
      <c r="CN1053" s="1017"/>
      <c r="CO1053" s="1017"/>
      <c r="CP1053" s="1017"/>
      <c r="CQ1053" s="1017"/>
      <c r="CR1053" s="1017"/>
      <c r="CS1053" s="1017"/>
      <c r="CT1053" s="1017"/>
      <c r="CU1053" s="1017"/>
      <c r="CV1053" s="995"/>
    </row>
    <row r="1054" spans="1:11871" s="163" customFormat="1" ht="15.5">
      <c r="A1054" s="1190"/>
      <c r="B1054" s="1190"/>
      <c r="C1054" s="1190"/>
      <c r="D1054" s="1190"/>
      <c r="E1054" s="1190"/>
      <c r="F1054" s="1190"/>
      <c r="G1054" s="1190"/>
      <c r="H1054" s="160"/>
      <c r="I1054" s="639"/>
      <c r="J1054" s="226"/>
      <c r="K1054" s="493"/>
      <c r="L1054" s="247"/>
      <c r="M1054" s="247"/>
      <c r="N1054" s="171"/>
      <c r="O1054" s="221"/>
      <c r="P1054" s="221"/>
      <c r="Q1054" s="247"/>
      <c r="R1054" s="221"/>
      <c r="S1054" s="44"/>
      <c r="T1054" s="44"/>
      <c r="U1054" s="226"/>
      <c r="V1054" s="44"/>
      <c r="W1054" s="16"/>
      <c r="X1054" s="44"/>
      <c r="Y1054" s="221"/>
      <c r="Z1054" s="221"/>
      <c r="AA1054" s="221"/>
      <c r="AB1054" s="221"/>
      <c r="AC1054" s="666"/>
      <c r="AD1054" s="247"/>
      <c r="AE1054" s="247"/>
      <c r="AF1054" s="247"/>
      <c r="AG1054" s="221"/>
      <c r="AH1054" s="221"/>
      <c r="AI1054" s="221"/>
      <c r="AJ1054" s="221"/>
      <c r="AK1054" s="221"/>
      <c r="AL1054" s="221"/>
      <c r="AM1054" s="221"/>
      <c r="AN1054" s="221"/>
      <c r="AO1054" s="221"/>
      <c r="AP1054" s="221"/>
      <c r="AQ1054" s="221"/>
      <c r="AR1054" s="221"/>
      <c r="AS1054" s="221"/>
      <c r="AT1054" s="221"/>
      <c r="AU1054" s="221"/>
      <c r="AV1054" s="221"/>
      <c r="AW1054" s="221"/>
      <c r="AX1054" s="221"/>
      <c r="AY1054" s="221"/>
      <c r="AZ1054" s="221"/>
      <c r="BA1054" s="221"/>
      <c r="BB1054" s="221"/>
      <c r="BC1054" s="221"/>
      <c r="BD1054" s="221"/>
      <c r="BE1054" s="44"/>
      <c r="BF1054" s="44"/>
      <c r="BG1054" s="44"/>
      <c r="BH1054" s="44"/>
      <c r="BI1054" s="44"/>
      <c r="BJ1054" s="44"/>
      <c r="BK1054" s="44"/>
      <c r="BL1054" s="787"/>
      <c r="BM1054" s="44"/>
      <c r="BN1054" s="44"/>
      <c r="BO1054" s="72"/>
      <c r="BP1054" s="44"/>
      <c r="BQ1054" s="44"/>
      <c r="BR1054" s="803"/>
      <c r="BS1054" s="226"/>
      <c r="BT1054" s="44"/>
      <c r="BU1054" s="85"/>
      <c r="BV1054" s="44"/>
      <c r="BW1054" s="803"/>
      <c r="BX1054" s="44"/>
      <c r="BY1054" s="803"/>
      <c r="BZ1054" s="803"/>
      <c r="CA1054" s="44"/>
      <c r="CB1054" s="244"/>
      <c r="CC1054" s="44"/>
      <c r="CD1054" s="337"/>
      <c r="CE1054" s="44"/>
      <c r="CF1054" s="85"/>
      <c r="CG1054" s="44"/>
      <c r="CH1054" s="44"/>
      <c r="CI1054" s="85"/>
      <c r="CJ1054" s="337"/>
      <c r="CK1054" s="85"/>
      <c r="CL1054" s="44"/>
      <c r="CM1054" s="44"/>
      <c r="CN1054" s="44"/>
      <c r="CO1054" s="44"/>
      <c r="CP1054" s="44"/>
      <c r="CQ1054" s="44"/>
      <c r="CR1054" s="44"/>
      <c r="CS1054" s="44"/>
      <c r="CT1054" s="44"/>
      <c r="CU1054" s="160"/>
      <c r="CV1054" s="160"/>
    </row>
    <row r="1055" spans="1:11871" s="76" customFormat="1" ht="17.5">
      <c r="A1055" s="226"/>
      <c r="B1055" s="1002"/>
      <c r="C1055" s="1002"/>
      <c r="D1055" s="1002"/>
      <c r="E1055" s="1002"/>
      <c r="F1055" s="1002"/>
      <c r="G1055" s="1002"/>
      <c r="H1055" s="566"/>
      <c r="I1055" s="594"/>
      <c r="J1055" s="248"/>
      <c r="K1055" s="567"/>
      <c r="L1055" s="224"/>
      <c r="M1055" s="224"/>
      <c r="N1055" s="249"/>
      <c r="O1055" s="224"/>
      <c r="P1055" s="224"/>
      <c r="Q1055" s="224"/>
      <c r="R1055" s="224"/>
      <c r="S1055" s="224"/>
      <c r="T1055" s="224"/>
      <c r="U1055" s="224"/>
      <c r="V1055" s="224"/>
      <c r="W1055" s="417"/>
      <c r="X1055" s="224"/>
      <c r="Y1055" s="224"/>
      <c r="Z1055" s="224"/>
      <c r="AA1055" s="224"/>
      <c r="AB1055" s="224"/>
      <c r="AC1055" s="667"/>
      <c r="AD1055" s="224"/>
      <c r="AE1055" s="224"/>
      <c r="AF1055" s="224"/>
      <c r="AG1055" s="224"/>
      <c r="AH1055" s="224"/>
      <c r="AI1055" s="224"/>
      <c r="AJ1055" s="224"/>
      <c r="AK1055" s="224"/>
      <c r="AL1055" s="224"/>
      <c r="AM1055" s="224"/>
      <c r="AN1055" s="224"/>
      <c r="AO1055" s="224"/>
      <c r="AP1055" s="224"/>
      <c r="AQ1055" s="224"/>
      <c r="AR1055" s="224"/>
      <c r="AS1055" s="224"/>
      <c r="AT1055" s="224"/>
      <c r="AU1055" s="224"/>
      <c r="AV1055" s="224"/>
      <c r="AW1055" s="224"/>
      <c r="AX1055" s="224"/>
      <c r="AY1055" s="224"/>
      <c r="AZ1055" s="224"/>
      <c r="BA1055" s="224"/>
      <c r="BB1055" s="224"/>
      <c r="BC1055" s="224"/>
      <c r="BD1055" s="224"/>
      <c r="BE1055" s="224"/>
      <c r="BF1055" s="224"/>
      <c r="BG1055" s="224"/>
      <c r="BH1055" s="224"/>
      <c r="BI1055" s="224"/>
      <c r="BJ1055" s="224"/>
      <c r="BK1055" s="224"/>
      <c r="BL1055" s="788"/>
      <c r="BM1055" s="224"/>
      <c r="BN1055" s="224"/>
      <c r="BO1055" s="224"/>
      <c r="BP1055" s="224"/>
      <c r="BQ1055" s="224"/>
      <c r="BR1055" s="804"/>
      <c r="BS1055" s="224"/>
      <c r="BT1055" s="224"/>
      <c r="BU1055" s="86"/>
      <c r="BV1055" s="224"/>
      <c r="BW1055" s="804"/>
      <c r="BX1055" s="224"/>
      <c r="BY1055" s="804"/>
      <c r="BZ1055" s="804"/>
      <c r="CA1055" s="224"/>
      <c r="CB1055" s="224"/>
      <c r="CC1055" s="224"/>
      <c r="CD1055" s="767"/>
      <c r="CE1055" s="224"/>
      <c r="CF1055" s="86"/>
      <c r="CG1055" s="224"/>
      <c r="CH1055" s="224"/>
      <c r="CI1055" s="86"/>
      <c r="CJ1055" s="767"/>
      <c r="CK1055" s="86"/>
      <c r="CL1055" s="224"/>
      <c r="CM1055" s="224"/>
      <c r="CN1055" s="224"/>
      <c r="CO1055" s="224"/>
      <c r="CP1055" s="224"/>
      <c r="CQ1055" s="224"/>
      <c r="CR1055" s="224"/>
      <c r="CS1055" s="224"/>
      <c r="CT1055" s="224"/>
      <c r="CU1055" s="224"/>
      <c r="CV1055" s="224"/>
      <c r="CW1055" s="75"/>
      <c r="CX1055" s="75"/>
      <c r="CY1055" s="75"/>
      <c r="CZ1055" s="75"/>
      <c r="DA1055" s="75"/>
      <c r="DB1055" s="75"/>
      <c r="DC1055" s="75"/>
      <c r="DD1055" s="75"/>
      <c r="DE1055" s="75"/>
      <c r="DF1055" s="75"/>
      <c r="DG1055" s="75"/>
      <c r="DH1055" s="75"/>
      <c r="DI1055" s="75"/>
      <c r="DJ1055" s="75"/>
      <c r="DK1055" s="75"/>
      <c r="DL1055" s="75"/>
      <c r="DM1055" s="75"/>
      <c r="DN1055" s="75"/>
      <c r="DO1055" s="75"/>
      <c r="DP1055" s="75"/>
      <c r="DQ1055" s="75"/>
      <c r="DR1055" s="75"/>
      <c r="DS1055" s="75"/>
      <c r="DT1055" s="75"/>
      <c r="DU1055" s="75"/>
      <c r="DV1055" s="75"/>
      <c r="DW1055" s="75"/>
      <c r="DX1055" s="75"/>
      <c r="DY1055" s="75"/>
      <c r="DZ1055" s="75"/>
      <c r="EA1055" s="75"/>
      <c r="EB1055" s="75"/>
      <c r="EC1055" s="75"/>
      <c r="ED1055" s="75"/>
      <c r="EE1055" s="75"/>
      <c r="EF1055" s="75"/>
      <c r="EG1055" s="75"/>
      <c r="EH1055" s="75"/>
      <c r="EI1055" s="75"/>
      <c r="EJ1055" s="75"/>
      <c r="EK1055" s="75"/>
      <c r="EL1055" s="75"/>
      <c r="EM1055" s="75"/>
      <c r="EN1055" s="75"/>
      <c r="EO1055" s="75"/>
      <c r="EP1055" s="75"/>
      <c r="EQ1055" s="75"/>
      <c r="ER1055" s="75"/>
      <c r="ES1055" s="75"/>
      <c r="ET1055" s="75"/>
      <c r="EU1055" s="75"/>
      <c r="EV1055" s="75"/>
      <c r="EW1055" s="75"/>
      <c r="EX1055" s="75"/>
      <c r="EY1055" s="75"/>
      <c r="EZ1055" s="75"/>
      <c r="FA1055" s="75"/>
      <c r="FB1055" s="75"/>
      <c r="FC1055" s="75"/>
      <c r="FD1055" s="75"/>
      <c r="FE1055" s="75"/>
      <c r="FF1055" s="75"/>
      <c r="FG1055" s="75"/>
      <c r="FH1055" s="75"/>
      <c r="FI1055" s="75"/>
      <c r="FJ1055" s="75"/>
      <c r="FK1055" s="75"/>
      <c r="FL1055" s="75"/>
      <c r="FM1055" s="75"/>
      <c r="FN1055" s="75"/>
      <c r="FO1055" s="75"/>
      <c r="FP1055" s="75"/>
      <c r="FQ1055" s="75"/>
      <c r="FR1055" s="75"/>
      <c r="FS1055" s="75"/>
      <c r="FT1055" s="75"/>
      <c r="FU1055" s="75"/>
      <c r="FV1055" s="75"/>
      <c r="FW1055" s="75"/>
      <c r="FX1055" s="75"/>
      <c r="FY1055" s="75"/>
      <c r="FZ1055" s="75"/>
      <c r="GA1055" s="75"/>
      <c r="GB1055" s="75"/>
      <c r="GC1055" s="75"/>
      <c r="GD1055" s="75"/>
      <c r="GE1055" s="75"/>
      <c r="GF1055" s="75"/>
      <c r="GG1055" s="75"/>
      <c r="GH1055" s="75"/>
      <c r="GI1055" s="75"/>
      <c r="GJ1055" s="75"/>
      <c r="GK1055" s="75"/>
      <c r="GL1055" s="75"/>
      <c r="GM1055" s="75"/>
      <c r="GN1055" s="75"/>
      <c r="GO1055" s="75"/>
      <c r="GP1055" s="75"/>
      <c r="GQ1055" s="75"/>
      <c r="GR1055" s="75"/>
      <c r="GS1055" s="75"/>
      <c r="GT1055" s="75"/>
      <c r="GU1055" s="75"/>
      <c r="GV1055" s="75"/>
      <c r="GW1055" s="75"/>
      <c r="GX1055" s="75"/>
      <c r="GY1055" s="75"/>
      <c r="GZ1055" s="75"/>
      <c r="HA1055" s="75"/>
      <c r="HB1055" s="75"/>
      <c r="HC1055" s="75"/>
      <c r="HD1055" s="75"/>
      <c r="HE1055" s="75"/>
      <c r="HF1055" s="75"/>
      <c r="HG1055" s="75"/>
      <c r="HH1055" s="75"/>
      <c r="HI1055" s="75"/>
      <c r="HJ1055" s="75"/>
      <c r="HK1055" s="75"/>
      <c r="HL1055" s="75"/>
      <c r="HM1055" s="75"/>
      <c r="HN1055" s="75"/>
      <c r="HO1055" s="75"/>
      <c r="HP1055" s="75"/>
      <c r="HQ1055" s="75"/>
      <c r="HR1055" s="75"/>
      <c r="HS1055" s="75"/>
      <c r="HT1055" s="75"/>
      <c r="HU1055" s="75"/>
      <c r="HV1055" s="75"/>
      <c r="HW1055" s="75"/>
      <c r="HX1055" s="75"/>
      <c r="HY1055" s="75"/>
      <c r="HZ1055" s="75"/>
      <c r="IA1055" s="75"/>
      <c r="IB1055" s="75"/>
      <c r="IC1055" s="75"/>
      <c r="ID1055" s="75"/>
      <c r="IE1055" s="75"/>
      <c r="IF1055" s="75"/>
      <c r="IG1055" s="75"/>
      <c r="IH1055" s="75"/>
      <c r="II1055" s="75"/>
      <c r="IJ1055" s="75"/>
      <c r="IK1055" s="75"/>
      <c r="IL1055" s="75"/>
      <c r="IM1055" s="75"/>
      <c r="IN1055" s="75"/>
      <c r="IO1055" s="75"/>
      <c r="IP1055" s="75"/>
      <c r="IQ1055" s="75"/>
      <c r="IR1055" s="75"/>
      <c r="IS1055" s="75"/>
      <c r="IT1055" s="75"/>
      <c r="IU1055" s="75"/>
      <c r="IV1055" s="75"/>
      <c r="IW1055" s="75"/>
      <c r="IX1055" s="75"/>
      <c r="IY1055" s="75"/>
      <c r="IZ1055" s="75"/>
      <c r="JA1055" s="75"/>
      <c r="JB1055" s="75"/>
      <c r="JC1055" s="75"/>
      <c r="JD1055" s="75"/>
      <c r="JE1055" s="75"/>
      <c r="JF1055" s="75"/>
      <c r="JG1055" s="75"/>
      <c r="JH1055" s="75"/>
      <c r="JI1055" s="75"/>
      <c r="JJ1055" s="75"/>
      <c r="JK1055" s="75"/>
      <c r="JL1055" s="75"/>
      <c r="JM1055" s="75"/>
      <c r="JN1055" s="75"/>
      <c r="JO1055" s="75"/>
      <c r="JP1055" s="75"/>
      <c r="JQ1055" s="75"/>
      <c r="JR1055" s="75"/>
      <c r="JS1055" s="75"/>
      <c r="JT1055" s="75"/>
      <c r="JU1055" s="75"/>
      <c r="JV1055" s="75"/>
      <c r="JW1055" s="75"/>
      <c r="JX1055" s="75"/>
      <c r="JY1055" s="75"/>
      <c r="JZ1055" s="75"/>
      <c r="KA1055" s="75"/>
      <c r="KB1055" s="75"/>
      <c r="KC1055" s="75"/>
      <c r="KD1055" s="75"/>
      <c r="KE1055" s="75"/>
      <c r="KF1055" s="75"/>
      <c r="KG1055" s="75"/>
      <c r="KH1055" s="75"/>
      <c r="KI1055" s="75"/>
      <c r="KJ1055" s="75"/>
      <c r="KK1055" s="75"/>
      <c r="KL1055" s="75"/>
      <c r="KM1055" s="75"/>
      <c r="KN1055" s="75"/>
      <c r="KO1055" s="75"/>
      <c r="KP1055" s="75"/>
      <c r="KQ1055" s="75"/>
      <c r="KR1055" s="75"/>
      <c r="KS1055" s="75"/>
      <c r="KT1055" s="75"/>
      <c r="KU1055" s="75"/>
      <c r="KV1055" s="75"/>
      <c r="KW1055" s="75"/>
      <c r="KX1055" s="75"/>
      <c r="KY1055" s="75"/>
      <c r="KZ1055" s="75"/>
      <c r="LA1055" s="75"/>
      <c r="LB1055" s="75"/>
      <c r="LC1055" s="75"/>
      <c r="LD1055" s="75"/>
      <c r="LE1055" s="75"/>
      <c r="LF1055" s="75"/>
      <c r="LG1055" s="75"/>
      <c r="LH1055" s="75"/>
      <c r="LI1055" s="75"/>
      <c r="LJ1055" s="75"/>
      <c r="LK1055" s="75"/>
      <c r="LL1055" s="75"/>
      <c r="LM1055" s="75"/>
      <c r="LN1055" s="75"/>
      <c r="LO1055" s="75"/>
      <c r="LP1055" s="75"/>
      <c r="LQ1055" s="75"/>
      <c r="LR1055" s="75"/>
      <c r="LS1055" s="75"/>
      <c r="LT1055" s="75"/>
      <c r="LU1055" s="75"/>
      <c r="LV1055" s="75"/>
      <c r="LW1055" s="75"/>
      <c r="LX1055" s="75"/>
      <c r="LY1055" s="75"/>
      <c r="LZ1055" s="75"/>
      <c r="MA1055" s="75"/>
      <c r="MB1055" s="75"/>
      <c r="MC1055" s="75"/>
      <c r="MD1055" s="75"/>
      <c r="ME1055" s="75"/>
      <c r="MF1055" s="75"/>
      <c r="MG1055" s="75"/>
      <c r="MH1055" s="75"/>
      <c r="MI1055" s="75"/>
      <c r="MJ1055" s="75"/>
      <c r="MK1055" s="75"/>
      <c r="ML1055" s="75"/>
      <c r="MM1055" s="75"/>
      <c r="MN1055" s="75"/>
      <c r="MO1055" s="75"/>
      <c r="MP1055" s="75"/>
      <c r="MQ1055" s="75"/>
      <c r="MR1055" s="75"/>
      <c r="MS1055" s="75"/>
      <c r="MT1055" s="75"/>
      <c r="MU1055" s="75"/>
      <c r="MV1055" s="75"/>
      <c r="MW1055" s="75"/>
      <c r="MX1055" s="75"/>
      <c r="MY1055" s="75"/>
      <c r="MZ1055" s="75"/>
      <c r="NA1055" s="75"/>
      <c r="NB1055" s="75"/>
      <c r="NC1055" s="75"/>
      <c r="ND1055" s="75"/>
      <c r="NE1055" s="75"/>
      <c r="NF1055" s="75"/>
      <c r="NG1055" s="75"/>
      <c r="NH1055" s="75"/>
      <c r="NI1055" s="75"/>
      <c r="NJ1055" s="75"/>
      <c r="NK1055" s="75"/>
      <c r="NL1055" s="75"/>
      <c r="NM1055" s="75"/>
      <c r="NN1055" s="75"/>
      <c r="NO1055" s="75"/>
      <c r="NP1055" s="75"/>
      <c r="NQ1055" s="75"/>
      <c r="NR1055" s="75"/>
      <c r="NS1055" s="75"/>
      <c r="NT1055" s="75"/>
      <c r="NU1055" s="75"/>
      <c r="NV1055" s="75"/>
      <c r="NW1055" s="75"/>
      <c r="NX1055" s="75"/>
      <c r="NY1055" s="75"/>
      <c r="NZ1055" s="75"/>
      <c r="OA1055" s="75"/>
      <c r="OB1055" s="75"/>
      <c r="OC1055" s="75"/>
      <c r="OD1055" s="75"/>
      <c r="OE1055" s="75"/>
      <c r="OF1055" s="75"/>
      <c r="OG1055" s="75"/>
      <c r="OH1055" s="75"/>
      <c r="OI1055" s="75"/>
      <c r="OJ1055" s="75"/>
      <c r="OK1055" s="75"/>
      <c r="OL1055" s="75"/>
      <c r="OM1055" s="75"/>
      <c r="ON1055" s="75"/>
      <c r="OO1055" s="75"/>
      <c r="OP1055" s="75"/>
      <c r="OQ1055" s="75"/>
      <c r="OR1055" s="75"/>
      <c r="OS1055" s="75"/>
      <c r="OT1055" s="75"/>
      <c r="OU1055" s="75"/>
      <c r="OV1055" s="75"/>
      <c r="OW1055" s="75"/>
      <c r="OX1055" s="75"/>
      <c r="OY1055" s="75"/>
      <c r="OZ1055" s="75"/>
      <c r="PA1055" s="75"/>
      <c r="PB1055" s="75"/>
      <c r="PC1055" s="75"/>
      <c r="PD1055" s="75"/>
      <c r="PE1055" s="75"/>
      <c r="PF1055" s="75"/>
      <c r="PG1055" s="75"/>
      <c r="PH1055" s="75"/>
      <c r="PI1055" s="75"/>
      <c r="PJ1055" s="75"/>
      <c r="PK1055" s="75"/>
      <c r="PL1055" s="75"/>
      <c r="PM1055" s="75"/>
      <c r="PN1055" s="75"/>
      <c r="PO1055" s="75"/>
      <c r="PP1055" s="75"/>
      <c r="PQ1055" s="75"/>
      <c r="PR1055" s="75"/>
      <c r="PS1055" s="75"/>
      <c r="PT1055" s="75"/>
      <c r="PU1055" s="75"/>
      <c r="PV1055" s="75"/>
      <c r="PW1055" s="75"/>
      <c r="PX1055" s="75"/>
      <c r="PY1055" s="75"/>
      <c r="PZ1055" s="75"/>
      <c r="QA1055" s="75"/>
      <c r="QB1055" s="75"/>
      <c r="QC1055" s="75"/>
      <c r="QD1055" s="75"/>
      <c r="QE1055" s="75"/>
      <c r="QF1055" s="75"/>
      <c r="QG1055" s="75"/>
      <c r="QH1055" s="75"/>
      <c r="QI1055" s="75"/>
      <c r="QJ1055" s="75"/>
      <c r="QK1055" s="75"/>
      <c r="QL1055" s="75"/>
      <c r="QM1055" s="75"/>
      <c r="QN1055" s="75"/>
      <c r="QO1055" s="75"/>
      <c r="QP1055" s="75"/>
      <c r="QQ1055" s="75"/>
      <c r="QR1055" s="75"/>
      <c r="QS1055" s="75"/>
      <c r="QT1055" s="75"/>
      <c r="QU1055" s="75"/>
      <c r="QV1055" s="75"/>
      <c r="QW1055" s="75"/>
      <c r="QX1055" s="75"/>
      <c r="QY1055" s="75"/>
      <c r="QZ1055" s="75"/>
      <c r="RA1055" s="75"/>
      <c r="RB1055" s="75"/>
      <c r="RC1055" s="75"/>
      <c r="RD1055" s="75"/>
      <c r="RE1055" s="75"/>
      <c r="RF1055" s="75"/>
      <c r="RG1055" s="75"/>
      <c r="RH1055" s="75"/>
      <c r="RI1055" s="75"/>
      <c r="RJ1055" s="75"/>
      <c r="RK1055" s="75"/>
      <c r="RL1055" s="75"/>
      <c r="RM1055" s="75"/>
      <c r="RN1055" s="75"/>
      <c r="RO1055" s="75"/>
      <c r="RP1055" s="75"/>
      <c r="RQ1055" s="75"/>
      <c r="RR1055" s="75"/>
      <c r="RS1055" s="75"/>
      <c r="RT1055" s="75"/>
      <c r="RU1055" s="75"/>
      <c r="RV1055" s="75"/>
      <c r="RW1055" s="75"/>
      <c r="RX1055" s="75"/>
      <c r="RY1055" s="75"/>
      <c r="RZ1055" s="75"/>
      <c r="SA1055" s="75"/>
      <c r="SB1055" s="75"/>
      <c r="SC1055" s="75"/>
      <c r="SD1055" s="75"/>
      <c r="SE1055" s="75"/>
      <c r="SF1055" s="75"/>
      <c r="SG1055" s="75"/>
      <c r="SH1055" s="75"/>
      <c r="SI1055" s="75"/>
      <c r="SJ1055" s="75"/>
      <c r="SK1055" s="75"/>
      <c r="SL1055" s="75"/>
      <c r="SM1055" s="75"/>
      <c r="SN1055" s="75"/>
      <c r="SO1055" s="75"/>
      <c r="SP1055" s="75"/>
      <c r="SQ1055" s="75"/>
      <c r="SR1055" s="75"/>
      <c r="SS1055" s="75"/>
      <c r="ST1055" s="75"/>
      <c r="SU1055" s="75"/>
      <c r="SV1055" s="75"/>
      <c r="SW1055" s="75"/>
      <c r="SX1055" s="75"/>
      <c r="SY1055" s="75"/>
      <c r="SZ1055" s="75"/>
      <c r="TA1055" s="75"/>
      <c r="TB1055" s="75"/>
      <c r="TC1055" s="75"/>
      <c r="TD1055" s="75"/>
      <c r="TE1055" s="75"/>
      <c r="TF1055" s="75"/>
      <c r="TG1055" s="75"/>
      <c r="TH1055" s="75"/>
      <c r="TI1055" s="75"/>
      <c r="TJ1055" s="75"/>
      <c r="TK1055" s="75"/>
      <c r="TL1055" s="75"/>
      <c r="TM1055" s="75"/>
      <c r="TN1055" s="75"/>
      <c r="TO1055" s="75"/>
      <c r="TP1055" s="75"/>
      <c r="TQ1055" s="75"/>
      <c r="TR1055" s="75"/>
      <c r="TS1055" s="75"/>
      <c r="TT1055" s="75"/>
      <c r="TU1055" s="75"/>
      <c r="TV1055" s="75"/>
      <c r="TW1055" s="75"/>
      <c r="TX1055" s="75"/>
      <c r="TY1055" s="75"/>
      <c r="TZ1055" s="75"/>
      <c r="UA1055" s="75"/>
      <c r="UB1055" s="75"/>
      <c r="UC1055" s="75"/>
      <c r="UD1055" s="75"/>
      <c r="UE1055" s="75"/>
      <c r="UF1055" s="75"/>
      <c r="UG1055" s="75"/>
      <c r="UH1055" s="75"/>
      <c r="UI1055" s="75"/>
      <c r="UJ1055" s="75"/>
      <c r="UK1055" s="75"/>
      <c r="UL1055" s="75"/>
      <c r="UM1055" s="75"/>
      <c r="UN1055" s="75"/>
      <c r="UO1055" s="75"/>
      <c r="UP1055" s="75"/>
      <c r="UQ1055" s="75"/>
      <c r="UR1055" s="75"/>
      <c r="US1055" s="75"/>
      <c r="UT1055" s="75"/>
      <c r="UU1055" s="75"/>
      <c r="UV1055" s="75"/>
      <c r="UW1055" s="75"/>
      <c r="UX1055" s="75"/>
      <c r="UY1055" s="75"/>
      <c r="UZ1055" s="75"/>
      <c r="VA1055" s="75"/>
      <c r="VB1055" s="75"/>
      <c r="VC1055" s="75"/>
      <c r="VD1055" s="75"/>
      <c r="VE1055" s="75"/>
      <c r="VF1055" s="75"/>
      <c r="VG1055" s="75"/>
      <c r="VH1055" s="75"/>
      <c r="VI1055" s="75"/>
      <c r="VJ1055" s="75"/>
      <c r="VK1055" s="75"/>
      <c r="VL1055" s="75"/>
      <c r="VM1055" s="75"/>
      <c r="VN1055" s="75"/>
      <c r="VO1055" s="75"/>
      <c r="VP1055" s="75"/>
      <c r="VQ1055" s="75"/>
      <c r="VR1055" s="75"/>
      <c r="VS1055" s="75"/>
      <c r="VT1055" s="75"/>
      <c r="VU1055" s="75"/>
      <c r="VV1055" s="75"/>
      <c r="VW1055" s="75"/>
      <c r="VX1055" s="75"/>
      <c r="VY1055" s="75"/>
      <c r="VZ1055" s="75"/>
      <c r="WA1055" s="75"/>
      <c r="WB1055" s="75"/>
      <c r="WC1055" s="75"/>
      <c r="WD1055" s="75"/>
      <c r="WE1055" s="75"/>
      <c r="WF1055" s="75"/>
      <c r="WG1055" s="75"/>
      <c r="WH1055" s="75"/>
      <c r="WI1055" s="75"/>
      <c r="WJ1055" s="75"/>
      <c r="WK1055" s="75"/>
      <c r="WL1055" s="75"/>
      <c r="WM1055" s="75"/>
      <c r="WN1055" s="75"/>
      <c r="WO1055" s="75"/>
      <c r="WP1055" s="75"/>
      <c r="WQ1055" s="75"/>
      <c r="WR1055" s="75"/>
      <c r="WS1055" s="75"/>
      <c r="WT1055" s="75"/>
      <c r="WU1055" s="75"/>
      <c r="WV1055" s="75"/>
      <c r="WW1055" s="75"/>
      <c r="WX1055" s="75"/>
      <c r="WY1055" s="75"/>
      <c r="WZ1055" s="75"/>
      <c r="XA1055" s="75"/>
      <c r="XB1055" s="75"/>
      <c r="XC1055" s="75"/>
      <c r="XD1055" s="75"/>
      <c r="XE1055" s="75"/>
      <c r="XF1055" s="75"/>
      <c r="XG1055" s="75"/>
      <c r="XH1055" s="75"/>
      <c r="XI1055" s="75"/>
      <c r="XJ1055" s="75"/>
      <c r="XK1055" s="75"/>
      <c r="XL1055" s="75"/>
      <c r="XM1055" s="75"/>
      <c r="XN1055" s="75"/>
      <c r="XO1055" s="75"/>
      <c r="XP1055" s="75"/>
      <c r="XQ1055" s="75"/>
      <c r="XR1055" s="75"/>
      <c r="XS1055" s="75"/>
      <c r="XT1055" s="75"/>
      <c r="XU1055" s="75"/>
      <c r="XV1055" s="75"/>
      <c r="XW1055" s="75"/>
      <c r="XX1055" s="75"/>
      <c r="XY1055" s="75"/>
      <c r="XZ1055" s="75"/>
      <c r="YA1055" s="75"/>
      <c r="YB1055" s="75"/>
      <c r="YC1055" s="75"/>
      <c r="YD1055" s="75"/>
      <c r="YE1055" s="75"/>
      <c r="YF1055" s="75"/>
      <c r="YG1055" s="75"/>
      <c r="YH1055" s="75"/>
      <c r="YI1055" s="75"/>
      <c r="YJ1055" s="75"/>
      <c r="YK1055" s="75"/>
      <c r="YL1055" s="75"/>
      <c r="YM1055" s="75"/>
      <c r="YN1055" s="75"/>
      <c r="YO1055" s="75"/>
      <c r="YP1055" s="75"/>
      <c r="YQ1055" s="75"/>
      <c r="YR1055" s="75"/>
      <c r="YS1055" s="75"/>
      <c r="YT1055" s="75"/>
      <c r="YU1055" s="75"/>
      <c r="YV1055" s="75"/>
      <c r="YW1055" s="75"/>
      <c r="YX1055" s="75"/>
      <c r="YY1055" s="75"/>
      <c r="YZ1055" s="75"/>
      <c r="ZA1055" s="75"/>
      <c r="ZB1055" s="75"/>
      <c r="ZC1055" s="75"/>
      <c r="ZD1055" s="75"/>
      <c r="ZE1055" s="75"/>
      <c r="ZF1055" s="75"/>
      <c r="ZG1055" s="75"/>
      <c r="ZH1055" s="75"/>
      <c r="ZI1055" s="75"/>
      <c r="ZJ1055" s="75"/>
      <c r="ZK1055" s="75"/>
      <c r="ZL1055" s="75"/>
      <c r="ZM1055" s="75"/>
      <c r="ZN1055" s="75"/>
      <c r="ZO1055" s="75"/>
      <c r="ZP1055" s="75"/>
      <c r="ZQ1055" s="75"/>
      <c r="ZR1055" s="75"/>
      <c r="ZS1055" s="75"/>
      <c r="ZT1055" s="75"/>
      <c r="ZU1055" s="75"/>
      <c r="ZV1055" s="75"/>
      <c r="ZW1055" s="75"/>
      <c r="ZX1055" s="75"/>
      <c r="ZY1055" s="75"/>
      <c r="ZZ1055" s="75"/>
      <c r="AAA1055" s="75"/>
      <c r="AAB1055" s="75"/>
      <c r="AAC1055" s="75"/>
      <c r="AAD1055" s="75"/>
      <c r="AAE1055" s="75"/>
      <c r="AAF1055" s="75"/>
      <c r="AAG1055" s="75"/>
      <c r="AAH1055" s="75"/>
      <c r="AAI1055" s="75"/>
      <c r="AAJ1055" s="75"/>
      <c r="AAK1055" s="75"/>
      <c r="AAL1055" s="75"/>
      <c r="AAM1055" s="75"/>
      <c r="AAN1055" s="75"/>
      <c r="AAO1055" s="75"/>
      <c r="AAP1055" s="75"/>
      <c r="AAQ1055" s="75"/>
      <c r="AAR1055" s="75"/>
      <c r="AAS1055" s="75"/>
      <c r="AAT1055" s="75"/>
      <c r="AAU1055" s="75"/>
      <c r="AAV1055" s="75"/>
      <c r="AAW1055" s="75"/>
      <c r="AAX1055" s="75"/>
      <c r="AAY1055" s="75"/>
      <c r="AAZ1055" s="75"/>
      <c r="ABA1055" s="75"/>
      <c r="ABB1055" s="75"/>
      <c r="ABC1055" s="75"/>
      <c r="ABD1055" s="75"/>
      <c r="ABE1055" s="75"/>
      <c r="ABF1055" s="75"/>
      <c r="ABG1055" s="75"/>
      <c r="ABH1055" s="75"/>
      <c r="ABI1055" s="75"/>
      <c r="ABJ1055" s="75"/>
      <c r="ABK1055" s="75"/>
      <c r="ABL1055" s="75"/>
      <c r="ABM1055" s="75"/>
      <c r="ABN1055" s="75"/>
      <c r="ABO1055" s="75"/>
      <c r="ABP1055" s="75"/>
      <c r="ABQ1055" s="75"/>
      <c r="ABR1055" s="75"/>
      <c r="ABS1055" s="75"/>
      <c r="ABT1055" s="75"/>
      <c r="ABU1055" s="75"/>
      <c r="ABV1055" s="75"/>
      <c r="ABW1055" s="75"/>
      <c r="ABX1055" s="75"/>
      <c r="ABY1055" s="75"/>
      <c r="ABZ1055" s="75"/>
      <c r="ACA1055" s="75"/>
      <c r="ACB1055" s="75"/>
      <c r="ACC1055" s="75"/>
      <c r="ACD1055" s="75"/>
      <c r="ACE1055" s="75"/>
      <c r="ACF1055" s="75"/>
      <c r="ACG1055" s="75"/>
      <c r="ACH1055" s="75"/>
      <c r="ACI1055" s="75"/>
      <c r="ACJ1055" s="75"/>
      <c r="ACK1055" s="75"/>
      <c r="ACL1055" s="75"/>
      <c r="ACM1055" s="75"/>
      <c r="ACN1055" s="75"/>
      <c r="ACO1055" s="75"/>
      <c r="ACP1055" s="75"/>
      <c r="ACQ1055" s="75"/>
      <c r="ACR1055" s="75"/>
      <c r="ACS1055" s="75"/>
      <c r="ACT1055" s="75"/>
      <c r="ACU1055" s="75"/>
      <c r="ACV1055" s="75"/>
      <c r="ACW1055" s="75"/>
      <c r="ACX1055" s="75"/>
      <c r="ACY1055" s="75"/>
      <c r="ACZ1055" s="75"/>
      <c r="ADA1055" s="75"/>
      <c r="ADB1055" s="75"/>
      <c r="ADC1055" s="75"/>
      <c r="ADD1055" s="75"/>
      <c r="ADE1055" s="75"/>
      <c r="ADF1055" s="75"/>
      <c r="ADG1055" s="75"/>
      <c r="ADH1055" s="75"/>
      <c r="ADI1055" s="75"/>
      <c r="ADJ1055" s="75"/>
      <c r="ADK1055" s="75"/>
      <c r="ADL1055" s="75"/>
      <c r="ADM1055" s="75"/>
      <c r="ADN1055" s="75"/>
      <c r="ADO1055" s="75"/>
      <c r="ADP1055" s="75"/>
      <c r="ADQ1055" s="75"/>
      <c r="ADR1055" s="75"/>
      <c r="ADS1055" s="75"/>
      <c r="ADT1055" s="75"/>
      <c r="ADU1055" s="75"/>
      <c r="ADV1055" s="75"/>
      <c r="ADW1055" s="75"/>
      <c r="ADX1055" s="75"/>
      <c r="ADY1055" s="75"/>
      <c r="ADZ1055" s="75"/>
      <c r="AEA1055" s="75"/>
      <c r="AEB1055" s="75"/>
      <c r="AEC1055" s="75"/>
      <c r="AED1055" s="75"/>
      <c r="AEE1055" s="75"/>
      <c r="AEF1055" s="75"/>
      <c r="AEG1055" s="75"/>
      <c r="AEH1055" s="75"/>
      <c r="AEI1055" s="75"/>
      <c r="AEJ1055" s="75"/>
      <c r="AEK1055" s="75"/>
      <c r="AEL1055" s="75"/>
      <c r="AEM1055" s="75"/>
      <c r="AEN1055" s="75"/>
      <c r="AEO1055" s="75"/>
      <c r="AEP1055" s="75"/>
      <c r="AEQ1055" s="75"/>
      <c r="AER1055" s="75"/>
      <c r="AES1055" s="75"/>
      <c r="AET1055" s="75"/>
      <c r="AEU1055" s="75"/>
      <c r="AEV1055" s="75"/>
      <c r="AEW1055" s="75"/>
      <c r="AEX1055" s="75"/>
      <c r="AEY1055" s="75"/>
      <c r="AEZ1055" s="75"/>
      <c r="AFA1055" s="75"/>
      <c r="AFB1055" s="75"/>
      <c r="AFC1055" s="75"/>
      <c r="AFD1055" s="75"/>
      <c r="AFE1055" s="75"/>
      <c r="AFF1055" s="75"/>
      <c r="AFG1055" s="75"/>
      <c r="AFH1055" s="75"/>
      <c r="AFI1055" s="75"/>
      <c r="AFJ1055" s="75"/>
      <c r="AFK1055" s="75"/>
      <c r="AFL1055" s="75"/>
      <c r="AFM1055" s="75"/>
      <c r="AFN1055" s="75"/>
      <c r="AFO1055" s="75"/>
      <c r="AFP1055" s="75"/>
      <c r="AFQ1055" s="75"/>
      <c r="AFR1055" s="75"/>
      <c r="AFS1055" s="75"/>
      <c r="AFT1055" s="75"/>
      <c r="AFU1055" s="75"/>
      <c r="AFV1055" s="75"/>
      <c r="AFW1055" s="75"/>
      <c r="AFX1055" s="75"/>
      <c r="AFY1055" s="75"/>
      <c r="AFZ1055" s="75"/>
      <c r="AGA1055" s="75"/>
      <c r="AGB1055" s="75"/>
      <c r="AGC1055" s="75"/>
      <c r="AGD1055" s="75"/>
      <c r="AGE1055" s="75"/>
      <c r="AGF1055" s="75"/>
      <c r="AGG1055" s="75"/>
      <c r="AGH1055" s="75"/>
      <c r="AGI1055" s="75"/>
      <c r="AGJ1055" s="75"/>
      <c r="AGK1055" s="75"/>
      <c r="AGL1055" s="75"/>
      <c r="AGM1055" s="75"/>
      <c r="AGN1055" s="75"/>
      <c r="AGO1055" s="75"/>
      <c r="AGP1055" s="75"/>
      <c r="AGQ1055" s="75"/>
      <c r="AGR1055" s="75"/>
      <c r="AGS1055" s="75"/>
      <c r="AGT1055" s="75"/>
      <c r="AGU1055" s="75"/>
      <c r="AGV1055" s="75"/>
      <c r="AGW1055" s="75"/>
      <c r="AGX1055" s="75"/>
      <c r="AGY1055" s="75"/>
      <c r="AGZ1055" s="75"/>
      <c r="AHA1055" s="75"/>
      <c r="AHB1055" s="75"/>
      <c r="AHC1055" s="75"/>
      <c r="AHD1055" s="75"/>
      <c r="AHE1055" s="75"/>
      <c r="AHF1055" s="75"/>
      <c r="AHG1055" s="75"/>
      <c r="AHH1055" s="75"/>
      <c r="AHI1055" s="75"/>
      <c r="AHJ1055" s="75"/>
      <c r="AHK1055" s="75"/>
      <c r="AHL1055" s="75"/>
      <c r="AHM1055" s="75"/>
      <c r="AHN1055" s="75"/>
      <c r="AHO1055" s="75"/>
      <c r="AHP1055" s="75"/>
      <c r="AHQ1055" s="75"/>
      <c r="AHR1055" s="75"/>
      <c r="AHS1055" s="75"/>
      <c r="AHT1055" s="75"/>
      <c r="AHU1055" s="75"/>
      <c r="AHV1055" s="75"/>
      <c r="AHW1055" s="75"/>
      <c r="AHX1055" s="75"/>
      <c r="AHY1055" s="75"/>
      <c r="AHZ1055" s="75"/>
      <c r="AIA1055" s="75"/>
      <c r="AIB1055" s="75"/>
      <c r="AIC1055" s="75"/>
      <c r="AID1055" s="75"/>
      <c r="AIE1055" s="75"/>
      <c r="AIF1055" s="75"/>
      <c r="AIG1055" s="75"/>
      <c r="AIH1055" s="75"/>
      <c r="AII1055" s="75"/>
      <c r="AIJ1055" s="75"/>
      <c r="AIK1055" s="75"/>
      <c r="AIL1055" s="75"/>
      <c r="AIM1055" s="75"/>
      <c r="AIN1055" s="75"/>
      <c r="AIO1055" s="75"/>
      <c r="AIP1055" s="75"/>
      <c r="AIQ1055" s="75"/>
      <c r="AIR1055" s="75"/>
      <c r="AIS1055" s="75"/>
      <c r="AIT1055" s="75"/>
      <c r="AIU1055" s="75"/>
      <c r="AIV1055" s="75"/>
      <c r="AIW1055" s="75"/>
      <c r="AIX1055" s="75"/>
      <c r="AIY1055" s="75"/>
      <c r="AIZ1055" s="75"/>
      <c r="AJA1055" s="75"/>
      <c r="AJB1055" s="75"/>
      <c r="AJC1055" s="75"/>
      <c r="AJD1055" s="75"/>
      <c r="AJE1055" s="75"/>
      <c r="AJF1055" s="75"/>
      <c r="AJG1055" s="75"/>
      <c r="AJH1055" s="75"/>
      <c r="AJI1055" s="75"/>
      <c r="AJJ1055" s="75"/>
      <c r="AJK1055" s="75"/>
      <c r="AJL1055" s="75"/>
      <c r="AJM1055" s="75"/>
      <c r="AJN1055" s="75"/>
      <c r="AJO1055" s="75"/>
      <c r="AJP1055" s="75"/>
      <c r="AJQ1055" s="75"/>
      <c r="AJR1055" s="75"/>
      <c r="AJS1055" s="75"/>
      <c r="AJT1055" s="75"/>
      <c r="AJU1055" s="75"/>
      <c r="AJV1055" s="75"/>
      <c r="AJW1055" s="75"/>
      <c r="AJX1055" s="75"/>
      <c r="AJY1055" s="75"/>
      <c r="AJZ1055" s="75"/>
      <c r="AKA1055" s="75"/>
      <c r="AKB1055" s="75"/>
      <c r="AKC1055" s="75"/>
      <c r="AKD1055" s="75"/>
      <c r="AKE1055" s="75"/>
      <c r="AKF1055" s="75"/>
      <c r="AKG1055" s="75"/>
      <c r="AKH1055" s="75"/>
      <c r="AKI1055" s="75"/>
      <c r="AKJ1055" s="75"/>
      <c r="AKK1055" s="75"/>
      <c r="AKL1055" s="75"/>
      <c r="AKM1055" s="75"/>
      <c r="AKN1055" s="75"/>
      <c r="AKO1055" s="75"/>
      <c r="AKP1055" s="75"/>
      <c r="AKQ1055" s="75"/>
      <c r="AKR1055" s="75"/>
      <c r="AKS1055" s="75"/>
      <c r="AKT1055" s="75"/>
      <c r="AKU1055" s="75"/>
      <c r="AKV1055" s="75"/>
      <c r="AKW1055" s="75"/>
      <c r="AKX1055" s="75"/>
      <c r="AKY1055" s="75"/>
      <c r="AKZ1055" s="75"/>
      <c r="ALA1055" s="75"/>
      <c r="ALB1055" s="75"/>
      <c r="ALC1055" s="75"/>
      <c r="ALD1055" s="75"/>
      <c r="ALE1055" s="75"/>
      <c r="ALF1055" s="75"/>
      <c r="ALG1055" s="75"/>
      <c r="ALH1055" s="75"/>
      <c r="ALI1055" s="75"/>
      <c r="ALJ1055" s="75"/>
      <c r="ALK1055" s="75"/>
      <c r="ALL1055" s="75"/>
      <c r="ALM1055" s="75"/>
      <c r="ALN1055" s="75"/>
      <c r="ALO1055" s="75"/>
      <c r="ALP1055" s="75"/>
      <c r="ALQ1055" s="75"/>
      <c r="ALR1055" s="75"/>
      <c r="ALS1055" s="75"/>
      <c r="ALT1055" s="75"/>
      <c r="ALU1055" s="75"/>
      <c r="ALV1055" s="75"/>
      <c r="ALW1055" s="75"/>
      <c r="ALX1055" s="75"/>
      <c r="ALY1055" s="75"/>
      <c r="ALZ1055" s="75"/>
      <c r="AMA1055" s="75"/>
      <c r="AMB1055" s="75"/>
      <c r="AMC1055" s="75"/>
      <c r="AMD1055" s="75"/>
      <c r="AME1055" s="75"/>
      <c r="AMF1055" s="75"/>
      <c r="AMG1055" s="75"/>
      <c r="AMH1055" s="75"/>
      <c r="AMI1055" s="75"/>
      <c r="AMJ1055" s="75"/>
      <c r="AMK1055" s="75"/>
      <c r="AML1055" s="75"/>
      <c r="AMM1055" s="75"/>
      <c r="AMN1055" s="75"/>
      <c r="AMO1055" s="75"/>
      <c r="AMP1055" s="75"/>
      <c r="AMQ1055" s="75"/>
      <c r="AMR1055" s="75"/>
      <c r="AMS1055" s="75"/>
      <c r="AMT1055" s="75"/>
      <c r="AMU1055" s="75"/>
      <c r="AMV1055" s="75"/>
      <c r="AMW1055" s="75"/>
      <c r="AMX1055" s="75"/>
      <c r="AMY1055" s="75"/>
      <c r="AMZ1055" s="75"/>
      <c r="ANA1055" s="75"/>
      <c r="ANB1055" s="75"/>
      <c r="ANC1055" s="75"/>
      <c r="AND1055" s="75"/>
      <c r="ANE1055" s="75"/>
      <c r="ANF1055" s="75"/>
      <c r="ANG1055" s="75"/>
      <c r="ANH1055" s="75"/>
      <c r="ANI1055" s="75"/>
      <c r="ANJ1055" s="75"/>
      <c r="ANK1055" s="75"/>
      <c r="ANL1055" s="75"/>
      <c r="ANM1055" s="75"/>
      <c r="ANN1055" s="75"/>
      <c r="ANO1055" s="75"/>
      <c r="ANP1055" s="75"/>
      <c r="ANQ1055" s="75"/>
      <c r="ANR1055" s="75"/>
      <c r="ANS1055" s="75"/>
      <c r="ANT1055" s="75"/>
      <c r="ANU1055" s="75"/>
      <c r="ANV1055" s="75"/>
      <c r="ANW1055" s="75"/>
      <c r="ANX1055" s="75"/>
      <c r="ANY1055" s="75"/>
      <c r="ANZ1055" s="75"/>
      <c r="AOA1055" s="75"/>
      <c r="AOB1055" s="75"/>
      <c r="AOC1055" s="75"/>
      <c r="AOD1055" s="75"/>
      <c r="AOE1055" s="75"/>
      <c r="AOF1055" s="75"/>
      <c r="AOG1055" s="75"/>
      <c r="AOH1055" s="75"/>
      <c r="AOI1055" s="75"/>
      <c r="AOJ1055" s="75"/>
      <c r="AOK1055" s="75"/>
      <c r="AOL1055" s="75"/>
      <c r="AOM1055" s="75"/>
      <c r="AON1055" s="75"/>
      <c r="AOO1055" s="75"/>
      <c r="AOP1055" s="75"/>
      <c r="AOQ1055" s="75"/>
      <c r="AOR1055" s="75"/>
      <c r="AOS1055" s="75"/>
      <c r="AOT1055" s="75"/>
      <c r="AOU1055" s="75"/>
      <c r="AOV1055" s="75"/>
      <c r="AOW1055" s="75"/>
      <c r="AOX1055" s="75"/>
      <c r="AOY1055" s="75"/>
      <c r="AOZ1055" s="75"/>
      <c r="APA1055" s="75"/>
      <c r="APB1055" s="75"/>
      <c r="APC1055" s="75"/>
      <c r="APD1055" s="75"/>
      <c r="APE1055" s="75"/>
      <c r="APF1055" s="75"/>
      <c r="APG1055" s="75"/>
      <c r="APH1055" s="75"/>
      <c r="API1055" s="75"/>
      <c r="APJ1055" s="75"/>
      <c r="APK1055" s="75"/>
      <c r="APL1055" s="75"/>
      <c r="APM1055" s="75"/>
      <c r="APN1055" s="75"/>
      <c r="APO1055" s="75"/>
      <c r="APP1055" s="75"/>
      <c r="APQ1055" s="75"/>
      <c r="APR1055" s="75"/>
      <c r="APS1055" s="75"/>
      <c r="APT1055" s="75"/>
      <c r="APU1055" s="75"/>
      <c r="APV1055" s="75"/>
      <c r="APW1055" s="75"/>
      <c r="APX1055" s="75"/>
      <c r="APY1055" s="75"/>
      <c r="APZ1055" s="75"/>
      <c r="AQA1055" s="75"/>
      <c r="AQB1055" s="75"/>
      <c r="AQC1055" s="75"/>
      <c r="AQD1055" s="75"/>
      <c r="AQE1055" s="75"/>
      <c r="AQF1055" s="75"/>
      <c r="AQG1055" s="75"/>
      <c r="AQH1055" s="75"/>
      <c r="AQI1055" s="75"/>
      <c r="AQJ1055" s="75"/>
      <c r="AQK1055" s="75"/>
      <c r="AQL1055" s="75"/>
      <c r="AQM1055" s="75"/>
      <c r="AQN1055" s="75"/>
      <c r="AQO1055" s="75"/>
      <c r="AQP1055" s="75"/>
      <c r="AQQ1055" s="75"/>
      <c r="AQR1055" s="75"/>
      <c r="AQS1055" s="75"/>
      <c r="AQT1055" s="75"/>
      <c r="AQU1055" s="75"/>
      <c r="AQV1055" s="75"/>
      <c r="AQW1055" s="75"/>
      <c r="AQX1055" s="75"/>
      <c r="AQY1055" s="75"/>
      <c r="AQZ1055" s="75"/>
      <c r="ARA1055" s="75"/>
      <c r="ARB1055" s="75"/>
      <c r="ARC1055" s="75"/>
      <c r="ARD1055" s="75"/>
      <c r="ARE1055" s="75"/>
      <c r="ARF1055" s="75"/>
      <c r="ARG1055" s="75"/>
      <c r="ARH1055" s="75"/>
      <c r="ARI1055" s="75"/>
      <c r="ARJ1055" s="75"/>
      <c r="ARK1055" s="75"/>
      <c r="ARL1055" s="75"/>
      <c r="ARM1055" s="75"/>
      <c r="ARN1055" s="75"/>
      <c r="ARO1055" s="75"/>
      <c r="ARP1055" s="75"/>
      <c r="ARQ1055" s="75"/>
      <c r="ARR1055" s="75"/>
      <c r="ARS1055" s="75"/>
      <c r="ART1055" s="75"/>
      <c r="ARU1055" s="75"/>
      <c r="ARV1055" s="75"/>
      <c r="ARW1055" s="75"/>
      <c r="ARX1055" s="75"/>
      <c r="ARY1055" s="75"/>
      <c r="ARZ1055" s="75"/>
      <c r="ASA1055" s="75"/>
      <c r="ASB1055" s="75"/>
      <c r="ASC1055" s="75"/>
      <c r="ASD1055" s="75"/>
      <c r="ASE1055" s="75"/>
      <c r="ASF1055" s="75"/>
      <c r="ASG1055" s="75"/>
      <c r="ASH1055" s="75"/>
      <c r="ASI1055" s="75"/>
      <c r="ASJ1055" s="75"/>
      <c r="ASK1055" s="75"/>
      <c r="ASL1055" s="75"/>
      <c r="ASM1055" s="75"/>
      <c r="ASN1055" s="75"/>
      <c r="ASO1055" s="75"/>
      <c r="ASP1055" s="75"/>
      <c r="ASQ1055" s="75"/>
      <c r="ASR1055" s="75"/>
      <c r="ASS1055" s="75"/>
      <c r="AST1055" s="75"/>
      <c r="ASU1055" s="75"/>
      <c r="ASV1055" s="75"/>
      <c r="ASW1055" s="75"/>
      <c r="ASX1055" s="75"/>
      <c r="ASY1055" s="75"/>
      <c r="ASZ1055" s="75"/>
      <c r="ATA1055" s="75"/>
      <c r="ATB1055" s="75"/>
      <c r="ATC1055" s="75"/>
      <c r="ATD1055" s="75"/>
      <c r="ATE1055" s="75"/>
      <c r="ATF1055" s="75"/>
      <c r="ATG1055" s="75"/>
      <c r="ATH1055" s="75"/>
      <c r="ATI1055" s="75"/>
      <c r="ATJ1055" s="75"/>
      <c r="ATK1055" s="75"/>
      <c r="ATL1055" s="75"/>
      <c r="ATM1055" s="75"/>
      <c r="ATN1055" s="75"/>
      <c r="ATO1055" s="75"/>
      <c r="ATP1055" s="75"/>
      <c r="ATQ1055" s="75"/>
      <c r="ATR1055" s="75"/>
      <c r="ATS1055" s="75"/>
      <c r="ATT1055" s="75"/>
      <c r="ATU1055" s="75"/>
      <c r="ATV1055" s="75"/>
      <c r="ATW1055" s="75"/>
      <c r="ATX1055" s="75"/>
      <c r="ATY1055" s="75"/>
      <c r="ATZ1055" s="75"/>
      <c r="AUA1055" s="75"/>
      <c r="AUB1055" s="75"/>
      <c r="AUC1055" s="75"/>
      <c r="AUD1055" s="75"/>
      <c r="AUE1055" s="75"/>
      <c r="AUF1055" s="75"/>
      <c r="AUG1055" s="75"/>
      <c r="AUH1055" s="75"/>
      <c r="AUI1055" s="75"/>
      <c r="AUJ1055" s="75"/>
      <c r="AUK1055" s="75"/>
      <c r="AUL1055" s="75"/>
      <c r="AUM1055" s="75"/>
      <c r="AUN1055" s="75"/>
      <c r="AUO1055" s="75"/>
      <c r="AUP1055" s="75"/>
      <c r="AUQ1055" s="75"/>
      <c r="AUR1055" s="75"/>
      <c r="AUS1055" s="75"/>
      <c r="AUT1055" s="75"/>
      <c r="AUU1055" s="75"/>
      <c r="AUV1055" s="75"/>
      <c r="AUW1055" s="75"/>
      <c r="AUX1055" s="75"/>
      <c r="AUY1055" s="75"/>
      <c r="AUZ1055" s="75"/>
      <c r="AVA1055" s="75"/>
      <c r="AVB1055" s="75"/>
      <c r="AVC1055" s="75"/>
      <c r="AVD1055" s="75"/>
      <c r="AVE1055" s="75"/>
      <c r="AVF1055" s="75"/>
      <c r="AVG1055" s="75"/>
      <c r="AVH1055" s="75"/>
      <c r="AVI1055" s="75"/>
      <c r="AVJ1055" s="75"/>
      <c r="AVK1055" s="75"/>
      <c r="AVL1055" s="75"/>
      <c r="AVM1055" s="75"/>
      <c r="AVN1055" s="75"/>
      <c r="AVO1055" s="75"/>
      <c r="AVP1055" s="75"/>
      <c r="AVQ1055" s="75"/>
      <c r="AVR1055" s="75"/>
      <c r="AVS1055" s="75"/>
      <c r="AVT1055" s="75"/>
      <c r="AVU1055" s="75"/>
      <c r="AVV1055" s="75"/>
      <c r="AVW1055" s="75"/>
      <c r="AVX1055" s="75"/>
      <c r="AVY1055" s="75"/>
      <c r="AVZ1055" s="75"/>
      <c r="AWA1055" s="75"/>
      <c r="AWB1055" s="75"/>
      <c r="AWC1055" s="75"/>
      <c r="AWD1055" s="75"/>
      <c r="AWE1055" s="75"/>
      <c r="AWF1055" s="75"/>
      <c r="AWG1055" s="75"/>
      <c r="AWH1055" s="75"/>
      <c r="AWI1055" s="75"/>
      <c r="AWJ1055" s="75"/>
      <c r="AWK1055" s="75"/>
      <c r="AWL1055" s="75"/>
      <c r="AWM1055" s="75"/>
      <c r="AWN1055" s="75"/>
      <c r="AWO1055" s="75"/>
      <c r="AWP1055" s="75"/>
      <c r="AWQ1055" s="75"/>
      <c r="AWR1055" s="75"/>
      <c r="AWS1055" s="75"/>
      <c r="AWT1055" s="75"/>
      <c r="AWU1055" s="75"/>
      <c r="AWV1055" s="75"/>
      <c r="AWW1055" s="75"/>
      <c r="AWX1055" s="75"/>
      <c r="AWY1055" s="75"/>
      <c r="AWZ1055" s="75"/>
      <c r="AXA1055" s="75"/>
      <c r="AXB1055" s="75"/>
      <c r="AXC1055" s="75"/>
      <c r="AXD1055" s="75"/>
      <c r="AXE1055" s="75"/>
      <c r="AXF1055" s="75"/>
      <c r="AXG1055" s="75"/>
      <c r="AXH1055" s="75"/>
      <c r="AXI1055" s="75"/>
      <c r="AXJ1055" s="75"/>
      <c r="AXK1055" s="75"/>
      <c r="AXL1055" s="75"/>
      <c r="AXM1055" s="75"/>
      <c r="AXN1055" s="75"/>
      <c r="AXO1055" s="75"/>
      <c r="AXP1055" s="75"/>
      <c r="AXQ1055" s="75"/>
      <c r="AXR1055" s="75"/>
      <c r="AXS1055" s="75"/>
      <c r="AXT1055" s="75"/>
      <c r="AXU1055" s="75"/>
      <c r="AXV1055" s="75"/>
      <c r="AXW1055" s="75"/>
      <c r="AXX1055" s="75"/>
      <c r="AXY1055" s="75"/>
      <c r="AXZ1055" s="75"/>
      <c r="AYA1055" s="75"/>
      <c r="AYB1055" s="75"/>
      <c r="AYC1055" s="75"/>
      <c r="AYD1055" s="75"/>
      <c r="AYE1055" s="75"/>
      <c r="AYF1055" s="75"/>
      <c r="AYG1055" s="75"/>
      <c r="AYH1055" s="75"/>
      <c r="AYI1055" s="75"/>
      <c r="AYJ1055" s="75"/>
      <c r="AYK1055" s="75"/>
      <c r="AYL1055" s="75"/>
      <c r="AYM1055" s="75"/>
      <c r="AYN1055" s="75"/>
      <c r="AYO1055" s="75"/>
      <c r="AYP1055" s="75"/>
      <c r="AYQ1055" s="75"/>
      <c r="AYR1055" s="75"/>
      <c r="AYS1055" s="75"/>
      <c r="AYT1055" s="75"/>
      <c r="AYU1055" s="75"/>
      <c r="AYV1055" s="75"/>
      <c r="AYW1055" s="75"/>
      <c r="AYX1055" s="75"/>
      <c r="AYY1055" s="75"/>
      <c r="AYZ1055" s="75"/>
      <c r="AZA1055" s="75"/>
      <c r="AZB1055" s="75"/>
      <c r="AZC1055" s="75"/>
      <c r="AZD1055" s="75"/>
      <c r="AZE1055" s="75"/>
      <c r="AZF1055" s="75"/>
      <c r="AZG1055" s="75"/>
      <c r="AZH1055" s="75"/>
      <c r="AZI1055" s="75"/>
      <c r="AZJ1055" s="75"/>
      <c r="AZK1055" s="75"/>
      <c r="AZL1055" s="75"/>
      <c r="AZM1055" s="75"/>
      <c r="AZN1055" s="75"/>
      <c r="AZO1055" s="75"/>
      <c r="AZP1055" s="75"/>
      <c r="AZQ1055" s="75"/>
      <c r="AZR1055" s="75"/>
      <c r="AZS1055" s="75"/>
      <c r="AZT1055" s="75"/>
      <c r="AZU1055" s="75"/>
      <c r="AZV1055" s="75"/>
      <c r="AZW1055" s="75"/>
      <c r="AZX1055" s="75"/>
      <c r="AZY1055" s="75"/>
      <c r="AZZ1055" s="75"/>
      <c r="BAA1055" s="75"/>
      <c r="BAB1055" s="75"/>
      <c r="BAC1055" s="75"/>
      <c r="BAD1055" s="75"/>
      <c r="BAE1055" s="75"/>
      <c r="BAF1055" s="75"/>
      <c r="BAG1055" s="75"/>
      <c r="BAH1055" s="75"/>
      <c r="BAI1055" s="75"/>
      <c r="BAJ1055" s="75"/>
      <c r="BAK1055" s="75"/>
      <c r="BAL1055" s="75"/>
      <c r="BAM1055" s="75"/>
      <c r="BAN1055" s="75"/>
      <c r="BAO1055" s="75"/>
      <c r="BAP1055" s="75"/>
      <c r="BAQ1055" s="75"/>
      <c r="BAR1055" s="75"/>
      <c r="BAS1055" s="75"/>
      <c r="BAT1055" s="75"/>
      <c r="BAU1055" s="75"/>
      <c r="BAV1055" s="75"/>
      <c r="BAW1055" s="75"/>
      <c r="BAX1055" s="75"/>
      <c r="BAY1055" s="75"/>
      <c r="BAZ1055" s="75"/>
      <c r="BBA1055" s="75"/>
      <c r="BBB1055" s="75"/>
      <c r="BBC1055" s="75"/>
      <c r="BBD1055" s="75"/>
      <c r="BBE1055" s="75"/>
      <c r="BBF1055" s="75"/>
      <c r="BBG1055" s="75"/>
      <c r="BBH1055" s="75"/>
      <c r="BBI1055" s="75"/>
      <c r="BBJ1055" s="75"/>
      <c r="BBK1055" s="75"/>
      <c r="BBL1055" s="75"/>
      <c r="BBM1055" s="75"/>
      <c r="BBN1055" s="75"/>
      <c r="BBO1055" s="75"/>
      <c r="BBP1055" s="75"/>
      <c r="BBQ1055" s="75"/>
      <c r="BBR1055" s="75"/>
      <c r="BBS1055" s="75"/>
      <c r="BBT1055" s="75"/>
      <c r="BBU1055" s="75"/>
      <c r="BBV1055" s="75"/>
      <c r="BBW1055" s="75"/>
      <c r="BBX1055" s="75"/>
      <c r="BBY1055" s="75"/>
      <c r="BBZ1055" s="75"/>
      <c r="BCA1055" s="75"/>
      <c r="BCB1055" s="75"/>
      <c r="BCC1055" s="75"/>
      <c r="BCD1055" s="75"/>
      <c r="BCE1055" s="75"/>
      <c r="BCF1055" s="75"/>
      <c r="BCG1055" s="75"/>
      <c r="BCH1055" s="75"/>
      <c r="BCI1055" s="75"/>
      <c r="BCJ1055" s="75"/>
      <c r="BCK1055" s="75"/>
      <c r="BCL1055" s="75"/>
      <c r="BCM1055" s="75"/>
      <c r="BCN1055" s="75"/>
      <c r="BCO1055" s="75"/>
      <c r="BCP1055" s="75"/>
      <c r="BCQ1055" s="75"/>
      <c r="BCR1055" s="75"/>
      <c r="BCS1055" s="75"/>
      <c r="BCT1055" s="75"/>
      <c r="BCU1055" s="75"/>
      <c r="BCV1055" s="75"/>
      <c r="BCW1055" s="75"/>
      <c r="BCX1055" s="75"/>
      <c r="BCY1055" s="75"/>
      <c r="BCZ1055" s="75"/>
      <c r="BDA1055" s="75"/>
      <c r="BDB1055" s="75"/>
      <c r="BDC1055" s="75"/>
      <c r="BDD1055" s="75"/>
      <c r="BDE1055" s="75"/>
      <c r="BDF1055" s="75"/>
      <c r="BDG1055" s="75"/>
      <c r="BDH1055" s="75"/>
      <c r="BDI1055" s="75"/>
      <c r="BDJ1055" s="75"/>
      <c r="BDK1055" s="75"/>
      <c r="BDL1055" s="75"/>
      <c r="BDM1055" s="75"/>
      <c r="BDN1055" s="75"/>
      <c r="BDO1055" s="75"/>
      <c r="BDP1055" s="75"/>
      <c r="BDQ1055" s="75"/>
      <c r="BDR1055" s="75"/>
      <c r="BDS1055" s="75"/>
      <c r="BDT1055" s="75"/>
      <c r="BDU1055" s="75"/>
      <c r="BDV1055" s="75"/>
      <c r="BDW1055" s="75"/>
      <c r="BDX1055" s="75"/>
      <c r="BDY1055" s="75"/>
      <c r="BDZ1055" s="75"/>
      <c r="BEA1055" s="75"/>
      <c r="BEB1055" s="75"/>
      <c r="BEC1055" s="75"/>
      <c r="BED1055" s="75"/>
      <c r="BEE1055" s="75"/>
      <c r="BEF1055" s="75"/>
      <c r="BEG1055" s="75"/>
      <c r="BEH1055" s="75"/>
      <c r="BEI1055" s="75"/>
      <c r="BEJ1055" s="75"/>
      <c r="BEK1055" s="75"/>
      <c r="BEL1055" s="75"/>
      <c r="BEM1055" s="75"/>
      <c r="BEN1055" s="75"/>
      <c r="BEO1055" s="75"/>
      <c r="BEP1055" s="75"/>
      <c r="BEQ1055" s="75"/>
      <c r="BER1055" s="75"/>
      <c r="BES1055" s="75"/>
      <c r="BET1055" s="75"/>
      <c r="BEU1055" s="75"/>
      <c r="BEV1055" s="75"/>
      <c r="BEW1055" s="75"/>
      <c r="BEX1055" s="75"/>
      <c r="BEY1055" s="75"/>
      <c r="BEZ1055" s="75"/>
      <c r="BFA1055" s="75"/>
      <c r="BFB1055" s="75"/>
      <c r="BFC1055" s="75"/>
      <c r="BFD1055" s="75"/>
      <c r="BFE1055" s="75"/>
      <c r="BFF1055" s="75"/>
      <c r="BFG1055" s="75"/>
      <c r="BFH1055" s="75"/>
      <c r="BFI1055" s="75"/>
      <c r="BFJ1055" s="75"/>
      <c r="BFK1055" s="75"/>
      <c r="BFL1055" s="75"/>
      <c r="BFM1055" s="75"/>
      <c r="BFN1055" s="75"/>
      <c r="BFO1055" s="75"/>
      <c r="BFP1055" s="75"/>
      <c r="BFQ1055" s="75"/>
      <c r="BFR1055" s="75"/>
      <c r="BFS1055" s="75"/>
      <c r="BFT1055" s="75"/>
      <c r="BFU1055" s="75"/>
      <c r="BFV1055" s="75"/>
      <c r="BFW1055" s="75"/>
      <c r="BFX1055" s="75"/>
      <c r="BFY1055" s="75"/>
      <c r="BFZ1055" s="75"/>
      <c r="BGA1055" s="75"/>
      <c r="BGB1055" s="75"/>
      <c r="BGC1055" s="75"/>
      <c r="BGD1055" s="75"/>
      <c r="BGE1055" s="75"/>
      <c r="BGF1055" s="75"/>
      <c r="BGG1055" s="75"/>
      <c r="BGH1055" s="75"/>
      <c r="BGI1055" s="75"/>
      <c r="BGJ1055" s="75"/>
      <c r="BGK1055" s="75"/>
      <c r="BGL1055" s="75"/>
      <c r="BGM1055" s="75"/>
      <c r="BGN1055" s="75"/>
      <c r="BGO1055" s="75"/>
      <c r="BGP1055" s="75"/>
      <c r="BGQ1055" s="75"/>
      <c r="BGR1055" s="75"/>
      <c r="BGS1055" s="75"/>
      <c r="BGT1055" s="75"/>
      <c r="BGU1055" s="75"/>
      <c r="BGV1055" s="75"/>
      <c r="BGW1055" s="75"/>
      <c r="BGX1055" s="75"/>
      <c r="BGY1055" s="75"/>
      <c r="BGZ1055" s="75"/>
      <c r="BHA1055" s="75"/>
      <c r="BHB1055" s="75"/>
      <c r="BHC1055" s="75"/>
      <c r="BHD1055" s="75"/>
      <c r="BHE1055" s="75"/>
      <c r="BHF1055" s="75"/>
      <c r="BHG1055" s="75"/>
      <c r="BHH1055" s="75"/>
      <c r="BHI1055" s="75"/>
      <c r="BHJ1055" s="75"/>
      <c r="BHK1055" s="75"/>
      <c r="BHL1055" s="75"/>
      <c r="BHM1055" s="75"/>
      <c r="BHN1055" s="75"/>
      <c r="BHO1055" s="75"/>
      <c r="BHP1055" s="75"/>
      <c r="BHQ1055" s="75"/>
      <c r="BHR1055" s="75"/>
      <c r="BHS1055" s="75"/>
      <c r="BHT1055" s="75"/>
      <c r="BHU1055" s="75"/>
      <c r="BHV1055" s="75"/>
      <c r="BHW1055" s="75"/>
      <c r="BHX1055" s="75"/>
      <c r="BHY1055" s="75"/>
      <c r="BHZ1055" s="75"/>
      <c r="BIA1055" s="75"/>
      <c r="BIB1055" s="75"/>
      <c r="BIC1055" s="75"/>
      <c r="BID1055" s="75"/>
      <c r="BIE1055" s="75"/>
      <c r="BIF1055" s="75"/>
      <c r="BIG1055" s="75"/>
      <c r="BIH1055" s="75"/>
      <c r="BII1055" s="75"/>
      <c r="BIJ1055" s="75"/>
      <c r="BIK1055" s="75"/>
      <c r="BIL1055" s="75"/>
      <c r="BIM1055" s="75"/>
      <c r="BIN1055" s="75"/>
      <c r="BIO1055" s="75"/>
      <c r="BIP1055" s="75"/>
      <c r="BIQ1055" s="75"/>
      <c r="BIR1055" s="75"/>
      <c r="BIS1055" s="75"/>
      <c r="BIT1055" s="75"/>
      <c r="BIU1055" s="75"/>
      <c r="BIV1055" s="75"/>
      <c r="BIW1055" s="75"/>
      <c r="BIX1055" s="75"/>
      <c r="BIY1055" s="75"/>
      <c r="BIZ1055" s="75"/>
      <c r="BJA1055" s="75"/>
      <c r="BJB1055" s="75"/>
      <c r="BJC1055" s="75"/>
      <c r="BJD1055" s="75"/>
      <c r="BJE1055" s="75"/>
      <c r="BJF1055" s="75"/>
      <c r="BJG1055" s="75"/>
      <c r="BJH1055" s="75"/>
      <c r="BJI1055" s="75"/>
      <c r="BJJ1055" s="75"/>
      <c r="BJK1055" s="75"/>
      <c r="BJL1055" s="75"/>
      <c r="BJM1055" s="75"/>
      <c r="BJN1055" s="75"/>
      <c r="BJO1055" s="75"/>
      <c r="BJP1055" s="75"/>
      <c r="BJQ1055" s="75"/>
      <c r="BJR1055" s="75"/>
      <c r="BJS1055" s="75"/>
      <c r="BJT1055" s="75"/>
      <c r="BJU1055" s="75"/>
      <c r="BJV1055" s="75"/>
      <c r="BJW1055" s="75"/>
      <c r="BJX1055" s="75"/>
      <c r="BJY1055" s="75"/>
      <c r="BJZ1055" s="75"/>
      <c r="BKA1055" s="75"/>
      <c r="BKB1055" s="75"/>
      <c r="BKC1055" s="75"/>
      <c r="BKD1055" s="75"/>
      <c r="BKE1055" s="75"/>
      <c r="BKF1055" s="75"/>
      <c r="BKG1055" s="75"/>
      <c r="BKH1055" s="75"/>
      <c r="BKI1055" s="75"/>
      <c r="BKJ1055" s="75"/>
      <c r="BKK1055" s="75"/>
      <c r="BKL1055" s="75"/>
      <c r="BKM1055" s="75"/>
      <c r="BKN1055" s="75"/>
      <c r="BKO1055" s="75"/>
      <c r="BKP1055" s="75"/>
      <c r="BKQ1055" s="75"/>
      <c r="BKR1055" s="75"/>
      <c r="BKS1055" s="75"/>
      <c r="BKT1055" s="75"/>
      <c r="BKU1055" s="75"/>
      <c r="BKV1055" s="75"/>
      <c r="BKW1055" s="75"/>
      <c r="BKX1055" s="75"/>
      <c r="BKY1055" s="75"/>
      <c r="BKZ1055" s="75"/>
      <c r="BLA1055" s="75"/>
      <c r="BLB1055" s="75"/>
      <c r="BLC1055" s="75"/>
      <c r="BLD1055" s="75"/>
      <c r="BLE1055" s="75"/>
      <c r="BLF1055" s="75"/>
      <c r="BLG1055" s="75"/>
      <c r="BLH1055" s="75"/>
      <c r="BLI1055" s="75"/>
      <c r="BLJ1055" s="75"/>
      <c r="BLK1055" s="75"/>
      <c r="BLL1055" s="75"/>
      <c r="BLM1055" s="75"/>
      <c r="BLN1055" s="75"/>
      <c r="BLO1055" s="75"/>
      <c r="BLP1055" s="75"/>
      <c r="BLQ1055" s="75"/>
      <c r="BLR1055" s="75"/>
      <c r="BLS1055" s="75"/>
      <c r="BLT1055" s="75"/>
      <c r="BLU1055" s="75"/>
      <c r="BLV1055" s="75"/>
      <c r="BLW1055" s="75"/>
      <c r="BLX1055" s="75"/>
      <c r="BLY1055" s="75"/>
      <c r="BLZ1055" s="75"/>
      <c r="BMA1055" s="75"/>
      <c r="BMB1055" s="75"/>
      <c r="BMC1055" s="75"/>
      <c r="BMD1055" s="75"/>
      <c r="BME1055" s="75"/>
      <c r="BMF1055" s="75"/>
      <c r="BMG1055" s="75"/>
      <c r="BMH1055" s="75"/>
      <c r="BMI1055" s="75"/>
      <c r="BMJ1055" s="75"/>
      <c r="BMK1055" s="75"/>
      <c r="BML1055" s="75"/>
      <c r="BMM1055" s="75"/>
      <c r="BMN1055" s="75"/>
      <c r="BMO1055" s="75"/>
      <c r="BMP1055" s="75"/>
      <c r="BMQ1055" s="75"/>
      <c r="BMR1055" s="75"/>
      <c r="BMS1055" s="75"/>
      <c r="BMT1055" s="75"/>
      <c r="BMU1055" s="75"/>
      <c r="BMV1055" s="75"/>
      <c r="BMW1055" s="75"/>
      <c r="BMX1055" s="75"/>
      <c r="BMY1055" s="75"/>
      <c r="BMZ1055" s="75"/>
      <c r="BNA1055" s="75"/>
      <c r="BNB1055" s="75"/>
      <c r="BNC1055" s="75"/>
      <c r="BND1055" s="75"/>
      <c r="BNE1055" s="75"/>
      <c r="BNF1055" s="75"/>
      <c r="BNG1055" s="75"/>
      <c r="BNH1055" s="75"/>
      <c r="BNI1055" s="75"/>
      <c r="BNJ1055" s="75"/>
      <c r="BNK1055" s="75"/>
      <c r="BNL1055" s="75"/>
      <c r="BNM1055" s="75"/>
      <c r="BNN1055" s="75"/>
      <c r="BNO1055" s="75"/>
      <c r="BNP1055" s="75"/>
      <c r="BNQ1055" s="75"/>
      <c r="BNR1055" s="75"/>
      <c r="BNS1055" s="75"/>
      <c r="BNT1055" s="75"/>
      <c r="BNU1055" s="75"/>
      <c r="BNV1055" s="75"/>
      <c r="BNW1055" s="75"/>
      <c r="BNX1055" s="75"/>
      <c r="BNY1055" s="75"/>
      <c r="BNZ1055" s="75"/>
      <c r="BOA1055" s="75"/>
      <c r="BOB1055" s="75"/>
      <c r="BOC1055" s="75"/>
      <c r="BOD1055" s="75"/>
      <c r="BOE1055" s="75"/>
      <c r="BOF1055" s="75"/>
      <c r="BOG1055" s="75"/>
      <c r="BOH1055" s="75"/>
      <c r="BOI1055" s="75"/>
      <c r="BOJ1055" s="75"/>
      <c r="BOK1055" s="75"/>
      <c r="BOL1055" s="75"/>
      <c r="BOM1055" s="75"/>
      <c r="BON1055" s="75"/>
      <c r="BOO1055" s="75"/>
      <c r="BOP1055" s="75"/>
      <c r="BOQ1055" s="75"/>
      <c r="BOR1055" s="75"/>
      <c r="BOS1055" s="75"/>
      <c r="BOT1055" s="75"/>
      <c r="BOU1055" s="75"/>
      <c r="BOV1055" s="75"/>
      <c r="BOW1055" s="75"/>
      <c r="BOX1055" s="75"/>
      <c r="BOY1055" s="75"/>
      <c r="BOZ1055" s="75"/>
      <c r="BPA1055" s="75"/>
      <c r="BPB1055" s="75"/>
      <c r="BPC1055" s="75"/>
      <c r="BPD1055" s="75"/>
      <c r="BPE1055" s="75"/>
      <c r="BPF1055" s="75"/>
      <c r="BPG1055" s="75"/>
      <c r="BPH1055" s="75"/>
      <c r="BPI1055" s="75"/>
      <c r="BPJ1055" s="75"/>
      <c r="BPK1055" s="75"/>
      <c r="BPL1055" s="75"/>
      <c r="BPM1055" s="75"/>
      <c r="BPN1055" s="75"/>
      <c r="BPO1055" s="75"/>
      <c r="BPP1055" s="75"/>
      <c r="BPQ1055" s="75"/>
      <c r="BPR1055" s="75"/>
      <c r="BPS1055" s="75"/>
      <c r="BPT1055" s="75"/>
      <c r="BPU1055" s="75"/>
      <c r="BPV1055" s="75"/>
      <c r="BPW1055" s="75"/>
      <c r="BPX1055" s="75"/>
      <c r="BPY1055" s="75"/>
      <c r="BPZ1055" s="75"/>
      <c r="BQA1055" s="75"/>
      <c r="BQB1055" s="75"/>
      <c r="BQC1055" s="75"/>
      <c r="BQD1055" s="75"/>
      <c r="BQE1055" s="75"/>
      <c r="BQF1055" s="75"/>
      <c r="BQG1055" s="75"/>
      <c r="BQH1055" s="75"/>
      <c r="BQI1055" s="75"/>
      <c r="BQJ1055" s="75"/>
      <c r="BQK1055" s="75"/>
      <c r="BQL1055" s="75"/>
      <c r="BQM1055" s="75"/>
      <c r="BQN1055" s="75"/>
      <c r="BQO1055" s="75"/>
      <c r="BQP1055" s="75"/>
      <c r="BQQ1055" s="75"/>
      <c r="BQR1055" s="75"/>
      <c r="BQS1055" s="75"/>
      <c r="BQT1055" s="75"/>
      <c r="BQU1055" s="75"/>
      <c r="BQV1055" s="75"/>
      <c r="BQW1055" s="75"/>
      <c r="BQX1055" s="75"/>
      <c r="BQY1055" s="75"/>
      <c r="BQZ1055" s="75"/>
      <c r="BRA1055" s="75"/>
      <c r="BRB1055" s="75"/>
      <c r="BRC1055" s="75"/>
      <c r="BRD1055" s="75"/>
      <c r="BRE1055" s="75"/>
      <c r="BRF1055" s="75"/>
      <c r="BRG1055" s="75"/>
      <c r="BRH1055" s="75"/>
      <c r="BRI1055" s="75"/>
      <c r="BRJ1055" s="75"/>
      <c r="BRK1055" s="75"/>
      <c r="BRL1055" s="75"/>
      <c r="BRM1055" s="75"/>
      <c r="BRN1055" s="75"/>
      <c r="BRO1055" s="75"/>
      <c r="BRP1055" s="75"/>
      <c r="BRQ1055" s="75"/>
      <c r="BRR1055" s="75"/>
      <c r="BRS1055" s="75"/>
      <c r="BRT1055" s="75"/>
      <c r="BRU1055" s="75"/>
      <c r="BRV1055" s="75"/>
      <c r="BRW1055" s="75"/>
      <c r="BRX1055" s="75"/>
      <c r="BRY1055" s="75"/>
      <c r="BRZ1055" s="75"/>
      <c r="BSA1055" s="75"/>
      <c r="BSB1055" s="75"/>
      <c r="BSC1055" s="75"/>
      <c r="BSD1055" s="75"/>
      <c r="BSE1055" s="75"/>
      <c r="BSF1055" s="75"/>
      <c r="BSG1055" s="75"/>
      <c r="BSH1055" s="75"/>
      <c r="BSI1055" s="75"/>
      <c r="BSJ1055" s="75"/>
      <c r="BSK1055" s="75"/>
      <c r="BSL1055" s="75"/>
      <c r="BSM1055" s="75"/>
      <c r="BSN1055" s="75"/>
      <c r="BSO1055" s="75"/>
      <c r="BSP1055" s="75"/>
      <c r="BSQ1055" s="75"/>
      <c r="BSR1055" s="75"/>
      <c r="BSS1055" s="75"/>
      <c r="BST1055" s="75"/>
      <c r="BSU1055" s="75"/>
      <c r="BSV1055" s="75"/>
      <c r="BSW1055" s="75"/>
      <c r="BSX1055" s="75"/>
      <c r="BSY1055" s="75"/>
      <c r="BSZ1055" s="75"/>
      <c r="BTA1055" s="75"/>
      <c r="BTB1055" s="75"/>
      <c r="BTC1055" s="75"/>
      <c r="BTD1055" s="75"/>
      <c r="BTE1055" s="75"/>
      <c r="BTF1055" s="75"/>
      <c r="BTG1055" s="75"/>
      <c r="BTH1055" s="75"/>
      <c r="BTI1055" s="75"/>
      <c r="BTJ1055" s="75"/>
      <c r="BTK1055" s="75"/>
      <c r="BTL1055" s="75"/>
      <c r="BTM1055" s="75"/>
      <c r="BTN1055" s="75"/>
      <c r="BTO1055" s="75"/>
      <c r="BTP1055" s="75"/>
      <c r="BTQ1055" s="75"/>
      <c r="BTR1055" s="75"/>
      <c r="BTS1055" s="75"/>
      <c r="BTT1055" s="75"/>
      <c r="BTU1055" s="75"/>
      <c r="BTV1055" s="75"/>
      <c r="BTW1055" s="75"/>
      <c r="BTX1055" s="75"/>
      <c r="BTY1055" s="75"/>
      <c r="BTZ1055" s="75"/>
      <c r="BUA1055" s="75"/>
      <c r="BUB1055" s="75"/>
      <c r="BUC1055" s="75"/>
      <c r="BUD1055" s="75"/>
      <c r="BUE1055" s="75"/>
      <c r="BUF1055" s="75"/>
      <c r="BUG1055" s="75"/>
      <c r="BUH1055" s="75"/>
      <c r="BUI1055" s="75"/>
      <c r="BUJ1055" s="75"/>
      <c r="BUK1055" s="75"/>
      <c r="BUL1055" s="75"/>
      <c r="BUM1055" s="75"/>
      <c r="BUN1055" s="75"/>
      <c r="BUO1055" s="75"/>
      <c r="BUP1055" s="75"/>
      <c r="BUQ1055" s="75"/>
      <c r="BUR1055" s="75"/>
      <c r="BUS1055" s="75"/>
      <c r="BUT1055" s="75"/>
      <c r="BUU1055" s="75"/>
      <c r="BUV1055" s="75"/>
      <c r="BUW1055" s="75"/>
      <c r="BUX1055" s="75"/>
      <c r="BUY1055" s="75"/>
      <c r="BUZ1055" s="75"/>
      <c r="BVA1055" s="75"/>
      <c r="BVB1055" s="75"/>
      <c r="BVC1055" s="75"/>
      <c r="BVD1055" s="75"/>
      <c r="BVE1055" s="75"/>
      <c r="BVF1055" s="75"/>
      <c r="BVG1055" s="75"/>
      <c r="BVH1055" s="75"/>
      <c r="BVI1055" s="75"/>
      <c r="BVJ1055" s="75"/>
      <c r="BVK1055" s="75"/>
      <c r="BVL1055" s="75"/>
      <c r="BVM1055" s="75"/>
      <c r="BVN1055" s="75"/>
      <c r="BVO1055" s="75"/>
      <c r="BVP1055" s="75"/>
      <c r="BVQ1055" s="75"/>
      <c r="BVR1055" s="75"/>
      <c r="BVS1055" s="75"/>
      <c r="BVT1055" s="75"/>
      <c r="BVU1055" s="75"/>
      <c r="BVV1055" s="75"/>
      <c r="BVW1055" s="75"/>
      <c r="BVX1055" s="75"/>
      <c r="BVY1055" s="75"/>
      <c r="BVZ1055" s="75"/>
      <c r="BWA1055" s="75"/>
      <c r="BWB1055" s="75"/>
      <c r="BWC1055" s="75"/>
      <c r="BWD1055" s="75"/>
      <c r="BWE1055" s="75"/>
      <c r="BWF1055" s="75"/>
      <c r="BWG1055" s="75"/>
      <c r="BWH1055" s="75"/>
      <c r="BWI1055" s="75"/>
      <c r="BWJ1055" s="75"/>
      <c r="BWK1055" s="75"/>
      <c r="BWL1055" s="75"/>
      <c r="BWM1055" s="75"/>
      <c r="BWN1055" s="75"/>
      <c r="BWO1055" s="75"/>
      <c r="BWP1055" s="75"/>
      <c r="BWQ1055" s="75"/>
      <c r="BWR1055" s="75"/>
      <c r="BWS1055" s="75"/>
      <c r="BWT1055" s="75"/>
      <c r="BWU1055" s="75"/>
      <c r="BWV1055" s="75"/>
      <c r="BWW1055" s="75"/>
      <c r="BWX1055" s="75"/>
      <c r="BWY1055" s="75"/>
      <c r="BWZ1055" s="75"/>
      <c r="BXA1055" s="75"/>
      <c r="BXB1055" s="75"/>
      <c r="BXC1055" s="75"/>
      <c r="BXD1055" s="75"/>
      <c r="BXE1055" s="75"/>
      <c r="BXF1055" s="75"/>
      <c r="BXG1055" s="75"/>
      <c r="BXH1055" s="75"/>
      <c r="BXI1055" s="75"/>
      <c r="BXJ1055" s="75"/>
      <c r="BXK1055" s="75"/>
      <c r="BXL1055" s="75"/>
      <c r="BXM1055" s="75"/>
      <c r="BXN1055" s="75"/>
      <c r="BXO1055" s="75"/>
      <c r="BXP1055" s="75"/>
      <c r="BXQ1055" s="75"/>
      <c r="BXR1055" s="75"/>
      <c r="BXS1055" s="75"/>
      <c r="BXT1055" s="75"/>
      <c r="BXU1055" s="75"/>
      <c r="BXV1055" s="75"/>
      <c r="BXW1055" s="75"/>
      <c r="BXX1055" s="75"/>
      <c r="BXY1055" s="75"/>
      <c r="BXZ1055" s="75"/>
      <c r="BYA1055" s="75"/>
      <c r="BYB1055" s="75"/>
      <c r="BYC1055" s="75"/>
      <c r="BYD1055" s="75"/>
      <c r="BYE1055" s="75"/>
      <c r="BYF1055" s="75"/>
      <c r="BYG1055" s="75"/>
      <c r="BYH1055" s="75"/>
      <c r="BYI1055" s="75"/>
      <c r="BYJ1055" s="75"/>
      <c r="BYK1055" s="75"/>
      <c r="BYL1055" s="75"/>
      <c r="BYM1055" s="75"/>
      <c r="BYN1055" s="75"/>
      <c r="BYO1055" s="75"/>
      <c r="BYP1055" s="75"/>
      <c r="BYQ1055" s="75"/>
      <c r="BYR1055" s="75"/>
      <c r="BYS1055" s="75"/>
      <c r="BYT1055" s="75"/>
      <c r="BYU1055" s="75"/>
      <c r="BYV1055" s="75"/>
      <c r="BYW1055" s="75"/>
      <c r="BYX1055" s="75"/>
      <c r="BYY1055" s="75"/>
      <c r="BYZ1055" s="75"/>
      <c r="BZA1055" s="75"/>
      <c r="BZB1055" s="75"/>
      <c r="BZC1055" s="75"/>
      <c r="BZD1055" s="75"/>
      <c r="BZE1055" s="75"/>
      <c r="BZF1055" s="75"/>
      <c r="BZG1055" s="75"/>
      <c r="BZH1055" s="75"/>
      <c r="BZI1055" s="75"/>
      <c r="BZJ1055" s="75"/>
      <c r="BZK1055" s="75"/>
      <c r="BZL1055" s="75"/>
      <c r="BZM1055" s="75"/>
      <c r="BZN1055" s="75"/>
      <c r="BZO1055" s="75"/>
      <c r="BZP1055" s="75"/>
      <c r="BZQ1055" s="75"/>
      <c r="BZR1055" s="75"/>
      <c r="BZS1055" s="75"/>
      <c r="BZT1055" s="75"/>
      <c r="BZU1055" s="75"/>
      <c r="BZV1055" s="75"/>
      <c r="BZW1055" s="75"/>
      <c r="BZX1055" s="75"/>
      <c r="BZY1055" s="75"/>
      <c r="BZZ1055" s="75"/>
      <c r="CAA1055" s="75"/>
      <c r="CAB1055" s="75"/>
      <c r="CAC1055" s="75"/>
      <c r="CAD1055" s="75"/>
      <c r="CAE1055" s="75"/>
      <c r="CAF1055" s="75"/>
      <c r="CAG1055" s="75"/>
      <c r="CAH1055" s="75"/>
      <c r="CAI1055" s="75"/>
      <c r="CAJ1055" s="75"/>
      <c r="CAK1055" s="75"/>
      <c r="CAL1055" s="75"/>
      <c r="CAM1055" s="75"/>
      <c r="CAN1055" s="75"/>
      <c r="CAO1055" s="75"/>
      <c r="CAP1055" s="75"/>
      <c r="CAQ1055" s="75"/>
      <c r="CAR1055" s="75"/>
      <c r="CAS1055" s="75"/>
      <c r="CAT1055" s="75"/>
      <c r="CAU1055" s="75"/>
      <c r="CAV1055" s="75"/>
      <c r="CAW1055" s="75"/>
      <c r="CAX1055" s="75"/>
      <c r="CAY1055" s="75"/>
      <c r="CAZ1055" s="75"/>
      <c r="CBA1055" s="75"/>
      <c r="CBB1055" s="75"/>
      <c r="CBC1055" s="75"/>
      <c r="CBD1055" s="75"/>
      <c r="CBE1055" s="75"/>
      <c r="CBF1055" s="75"/>
      <c r="CBG1055" s="75"/>
      <c r="CBH1055" s="75"/>
      <c r="CBI1055" s="75"/>
      <c r="CBJ1055" s="75"/>
      <c r="CBK1055" s="75"/>
      <c r="CBL1055" s="75"/>
      <c r="CBM1055" s="75"/>
      <c r="CBN1055" s="75"/>
      <c r="CBO1055" s="75"/>
      <c r="CBP1055" s="75"/>
      <c r="CBQ1055" s="75"/>
      <c r="CBR1055" s="75"/>
      <c r="CBS1055" s="75"/>
      <c r="CBT1055" s="75"/>
      <c r="CBU1055" s="75"/>
      <c r="CBV1055" s="75"/>
      <c r="CBW1055" s="75"/>
      <c r="CBX1055" s="75"/>
      <c r="CBY1055" s="75"/>
      <c r="CBZ1055" s="75"/>
      <c r="CCA1055" s="75"/>
      <c r="CCB1055" s="75"/>
      <c r="CCC1055" s="75"/>
      <c r="CCD1055" s="75"/>
      <c r="CCE1055" s="75"/>
      <c r="CCF1055" s="75"/>
      <c r="CCG1055" s="75"/>
      <c r="CCH1055" s="75"/>
      <c r="CCI1055" s="75"/>
      <c r="CCJ1055" s="75"/>
      <c r="CCK1055" s="75"/>
      <c r="CCL1055" s="75"/>
      <c r="CCM1055" s="75"/>
      <c r="CCN1055" s="75"/>
      <c r="CCO1055" s="75"/>
      <c r="CCP1055" s="75"/>
      <c r="CCQ1055" s="75"/>
      <c r="CCR1055" s="75"/>
      <c r="CCS1055" s="75"/>
      <c r="CCT1055" s="75"/>
      <c r="CCU1055" s="75"/>
      <c r="CCV1055" s="75"/>
      <c r="CCW1055" s="75"/>
      <c r="CCX1055" s="75"/>
      <c r="CCY1055" s="75"/>
      <c r="CCZ1055" s="75"/>
      <c r="CDA1055" s="75"/>
      <c r="CDB1055" s="75"/>
      <c r="CDC1055" s="75"/>
      <c r="CDD1055" s="75"/>
      <c r="CDE1055" s="75"/>
      <c r="CDF1055" s="75"/>
      <c r="CDG1055" s="75"/>
      <c r="CDH1055" s="75"/>
      <c r="CDI1055" s="75"/>
      <c r="CDJ1055" s="75"/>
      <c r="CDK1055" s="75"/>
      <c r="CDL1055" s="75"/>
      <c r="CDM1055" s="75"/>
      <c r="CDN1055" s="75"/>
      <c r="CDO1055" s="75"/>
      <c r="CDP1055" s="75"/>
      <c r="CDQ1055" s="75"/>
      <c r="CDR1055" s="75"/>
      <c r="CDS1055" s="75"/>
      <c r="CDT1055" s="75"/>
      <c r="CDU1055" s="75"/>
      <c r="CDV1055" s="75"/>
      <c r="CDW1055" s="75"/>
      <c r="CDX1055" s="75"/>
      <c r="CDY1055" s="75"/>
      <c r="CDZ1055" s="75"/>
      <c r="CEA1055" s="75"/>
      <c r="CEB1055" s="75"/>
      <c r="CEC1055" s="75"/>
      <c r="CED1055" s="75"/>
      <c r="CEE1055" s="75"/>
      <c r="CEF1055" s="75"/>
      <c r="CEG1055" s="75"/>
      <c r="CEH1055" s="75"/>
      <c r="CEI1055" s="75"/>
      <c r="CEJ1055" s="75"/>
      <c r="CEK1055" s="75"/>
      <c r="CEL1055" s="75"/>
      <c r="CEM1055" s="75"/>
      <c r="CEN1055" s="75"/>
      <c r="CEO1055" s="75"/>
      <c r="CEP1055" s="75"/>
      <c r="CEQ1055" s="75"/>
      <c r="CER1055" s="75"/>
      <c r="CES1055" s="75"/>
      <c r="CET1055" s="75"/>
      <c r="CEU1055" s="75"/>
      <c r="CEV1055" s="75"/>
      <c r="CEW1055" s="75"/>
      <c r="CEX1055" s="75"/>
      <c r="CEY1055" s="75"/>
      <c r="CEZ1055" s="75"/>
      <c r="CFA1055" s="75"/>
      <c r="CFB1055" s="75"/>
      <c r="CFC1055" s="75"/>
      <c r="CFD1055" s="75"/>
      <c r="CFE1055" s="75"/>
      <c r="CFF1055" s="75"/>
      <c r="CFG1055" s="75"/>
      <c r="CFH1055" s="75"/>
      <c r="CFI1055" s="75"/>
      <c r="CFJ1055" s="75"/>
      <c r="CFK1055" s="75"/>
      <c r="CFL1055" s="75"/>
      <c r="CFM1055" s="75"/>
      <c r="CFN1055" s="75"/>
      <c r="CFO1055" s="75"/>
      <c r="CFP1055" s="75"/>
      <c r="CFQ1055" s="75"/>
      <c r="CFR1055" s="75"/>
      <c r="CFS1055" s="75"/>
      <c r="CFT1055" s="75"/>
      <c r="CFU1055" s="75"/>
      <c r="CFV1055" s="75"/>
      <c r="CFW1055" s="75"/>
      <c r="CFX1055" s="75"/>
      <c r="CFY1055" s="75"/>
      <c r="CFZ1055" s="75"/>
      <c r="CGA1055" s="75"/>
      <c r="CGB1055" s="75"/>
      <c r="CGC1055" s="75"/>
      <c r="CGD1055" s="75"/>
      <c r="CGE1055" s="75"/>
      <c r="CGF1055" s="75"/>
      <c r="CGG1055" s="75"/>
      <c r="CGH1055" s="75"/>
      <c r="CGI1055" s="75"/>
      <c r="CGJ1055" s="75"/>
      <c r="CGK1055" s="75"/>
      <c r="CGL1055" s="75"/>
      <c r="CGM1055" s="75"/>
      <c r="CGN1055" s="75"/>
      <c r="CGO1055" s="75"/>
      <c r="CGP1055" s="75"/>
      <c r="CGQ1055" s="75"/>
      <c r="CGR1055" s="75"/>
      <c r="CGS1055" s="75"/>
      <c r="CGT1055" s="75"/>
      <c r="CGU1055" s="75"/>
      <c r="CGV1055" s="75"/>
      <c r="CGW1055" s="75"/>
      <c r="CGX1055" s="75"/>
      <c r="CGY1055" s="75"/>
      <c r="CGZ1055" s="75"/>
      <c r="CHA1055" s="75"/>
      <c r="CHB1055" s="75"/>
      <c r="CHC1055" s="75"/>
      <c r="CHD1055" s="75"/>
      <c r="CHE1055" s="75"/>
      <c r="CHF1055" s="75"/>
      <c r="CHG1055" s="75"/>
      <c r="CHH1055" s="75"/>
      <c r="CHI1055" s="75"/>
      <c r="CHJ1055" s="75"/>
      <c r="CHK1055" s="75"/>
      <c r="CHL1055" s="75"/>
      <c r="CHM1055" s="75"/>
      <c r="CHN1055" s="75"/>
      <c r="CHO1055" s="75"/>
      <c r="CHP1055" s="75"/>
      <c r="CHQ1055" s="75"/>
      <c r="CHR1055" s="75"/>
      <c r="CHS1055" s="75"/>
      <c r="CHT1055" s="75"/>
      <c r="CHU1055" s="75"/>
      <c r="CHV1055" s="75"/>
      <c r="CHW1055" s="75"/>
      <c r="CHX1055" s="75"/>
      <c r="CHY1055" s="75"/>
      <c r="CHZ1055" s="75"/>
      <c r="CIA1055" s="75"/>
      <c r="CIB1055" s="75"/>
      <c r="CIC1055" s="75"/>
      <c r="CID1055" s="75"/>
      <c r="CIE1055" s="75"/>
      <c r="CIF1055" s="75"/>
      <c r="CIG1055" s="75"/>
      <c r="CIH1055" s="75"/>
      <c r="CII1055" s="75"/>
      <c r="CIJ1055" s="75"/>
      <c r="CIK1055" s="75"/>
      <c r="CIL1055" s="75"/>
      <c r="CIM1055" s="75"/>
      <c r="CIN1055" s="75"/>
      <c r="CIO1055" s="75"/>
      <c r="CIP1055" s="75"/>
      <c r="CIQ1055" s="75"/>
      <c r="CIR1055" s="75"/>
      <c r="CIS1055" s="75"/>
      <c r="CIT1055" s="75"/>
      <c r="CIU1055" s="75"/>
      <c r="CIV1055" s="75"/>
      <c r="CIW1055" s="75"/>
      <c r="CIX1055" s="75"/>
      <c r="CIY1055" s="75"/>
      <c r="CIZ1055" s="75"/>
      <c r="CJA1055" s="75"/>
      <c r="CJB1055" s="75"/>
      <c r="CJC1055" s="75"/>
      <c r="CJD1055" s="75"/>
      <c r="CJE1055" s="75"/>
      <c r="CJF1055" s="75"/>
      <c r="CJG1055" s="75"/>
      <c r="CJH1055" s="75"/>
      <c r="CJI1055" s="75"/>
      <c r="CJJ1055" s="75"/>
      <c r="CJK1055" s="75"/>
      <c r="CJL1055" s="75"/>
      <c r="CJM1055" s="75"/>
      <c r="CJN1055" s="75"/>
      <c r="CJO1055" s="75"/>
      <c r="CJP1055" s="75"/>
      <c r="CJQ1055" s="75"/>
      <c r="CJR1055" s="75"/>
      <c r="CJS1055" s="75"/>
      <c r="CJT1055" s="75"/>
      <c r="CJU1055" s="75"/>
      <c r="CJV1055" s="75"/>
      <c r="CJW1055" s="75"/>
      <c r="CJX1055" s="75"/>
      <c r="CJY1055" s="75"/>
      <c r="CJZ1055" s="75"/>
      <c r="CKA1055" s="75"/>
      <c r="CKB1055" s="75"/>
      <c r="CKC1055" s="75"/>
      <c r="CKD1055" s="75"/>
      <c r="CKE1055" s="75"/>
      <c r="CKF1055" s="75"/>
      <c r="CKG1055" s="75"/>
      <c r="CKH1055" s="75"/>
      <c r="CKI1055" s="75"/>
      <c r="CKJ1055" s="75"/>
      <c r="CKK1055" s="75"/>
      <c r="CKL1055" s="75"/>
      <c r="CKM1055" s="75"/>
      <c r="CKN1055" s="75"/>
      <c r="CKO1055" s="75"/>
      <c r="CKP1055" s="75"/>
      <c r="CKQ1055" s="75"/>
      <c r="CKR1055" s="75"/>
      <c r="CKS1055" s="75"/>
      <c r="CKT1055" s="75"/>
      <c r="CKU1055" s="75"/>
      <c r="CKV1055" s="75"/>
      <c r="CKW1055" s="75"/>
      <c r="CKX1055" s="75"/>
      <c r="CKY1055" s="75"/>
      <c r="CKZ1055" s="75"/>
      <c r="CLA1055" s="75"/>
      <c r="CLB1055" s="75"/>
      <c r="CLC1055" s="75"/>
      <c r="CLD1055" s="75"/>
      <c r="CLE1055" s="75"/>
      <c r="CLF1055" s="75"/>
      <c r="CLG1055" s="75"/>
      <c r="CLH1055" s="75"/>
      <c r="CLI1055" s="75"/>
      <c r="CLJ1055" s="75"/>
      <c r="CLK1055" s="75"/>
      <c r="CLL1055" s="75"/>
      <c r="CLM1055" s="75"/>
      <c r="CLN1055" s="75"/>
      <c r="CLO1055" s="75"/>
      <c r="CLP1055" s="75"/>
      <c r="CLQ1055" s="75"/>
      <c r="CLR1055" s="75"/>
      <c r="CLS1055" s="75"/>
      <c r="CLT1055" s="75"/>
      <c r="CLU1055" s="75"/>
      <c r="CLV1055" s="75"/>
      <c r="CLW1055" s="75"/>
      <c r="CLX1055" s="75"/>
      <c r="CLY1055" s="75"/>
      <c r="CLZ1055" s="75"/>
      <c r="CMA1055" s="75"/>
      <c r="CMB1055" s="75"/>
      <c r="CMC1055" s="75"/>
      <c r="CMD1055" s="75"/>
      <c r="CME1055" s="75"/>
      <c r="CMF1055" s="75"/>
      <c r="CMG1055" s="75"/>
      <c r="CMH1055" s="75"/>
      <c r="CMI1055" s="75"/>
      <c r="CMJ1055" s="75"/>
      <c r="CMK1055" s="75"/>
      <c r="CML1055" s="75"/>
      <c r="CMM1055" s="75"/>
      <c r="CMN1055" s="75"/>
      <c r="CMO1055" s="75"/>
      <c r="CMP1055" s="75"/>
      <c r="CMQ1055" s="75"/>
      <c r="CMR1055" s="75"/>
      <c r="CMS1055" s="75"/>
      <c r="CMT1055" s="75"/>
      <c r="CMU1055" s="75"/>
      <c r="CMV1055" s="75"/>
      <c r="CMW1055" s="75"/>
      <c r="CMX1055" s="75"/>
      <c r="CMY1055" s="75"/>
      <c r="CMZ1055" s="75"/>
      <c r="CNA1055" s="75"/>
      <c r="CNB1055" s="75"/>
      <c r="CNC1055" s="75"/>
      <c r="CND1055" s="75"/>
      <c r="CNE1055" s="75"/>
      <c r="CNF1055" s="75"/>
      <c r="CNG1055" s="75"/>
      <c r="CNH1055" s="75"/>
      <c r="CNI1055" s="75"/>
      <c r="CNJ1055" s="75"/>
      <c r="CNK1055" s="75"/>
      <c r="CNL1055" s="75"/>
      <c r="CNM1055" s="75"/>
      <c r="CNN1055" s="75"/>
      <c r="CNO1055" s="75"/>
      <c r="CNP1055" s="75"/>
      <c r="CNQ1055" s="75"/>
      <c r="CNR1055" s="75"/>
      <c r="CNS1055" s="75"/>
      <c r="CNT1055" s="75"/>
      <c r="CNU1055" s="75"/>
      <c r="CNV1055" s="75"/>
      <c r="CNW1055" s="75"/>
      <c r="CNX1055" s="75"/>
      <c r="CNY1055" s="75"/>
      <c r="CNZ1055" s="75"/>
      <c r="COA1055" s="75"/>
      <c r="COB1055" s="75"/>
      <c r="COC1055" s="75"/>
      <c r="COD1055" s="75"/>
      <c r="COE1055" s="75"/>
      <c r="COF1055" s="75"/>
      <c r="COG1055" s="75"/>
      <c r="COH1055" s="75"/>
      <c r="COI1055" s="75"/>
      <c r="COJ1055" s="75"/>
      <c r="COK1055" s="75"/>
      <c r="COL1055" s="75"/>
      <c r="COM1055" s="75"/>
      <c r="CON1055" s="75"/>
      <c r="COO1055" s="75"/>
      <c r="COP1055" s="75"/>
      <c r="COQ1055" s="75"/>
      <c r="COR1055" s="75"/>
      <c r="COS1055" s="75"/>
      <c r="COT1055" s="75"/>
      <c r="COU1055" s="75"/>
      <c r="COV1055" s="75"/>
      <c r="COW1055" s="75"/>
      <c r="COX1055" s="75"/>
      <c r="COY1055" s="75"/>
      <c r="COZ1055" s="75"/>
      <c r="CPA1055" s="75"/>
      <c r="CPB1055" s="75"/>
      <c r="CPC1055" s="75"/>
      <c r="CPD1055" s="75"/>
      <c r="CPE1055" s="75"/>
      <c r="CPF1055" s="75"/>
      <c r="CPG1055" s="75"/>
      <c r="CPH1055" s="75"/>
      <c r="CPI1055" s="75"/>
      <c r="CPJ1055" s="75"/>
      <c r="CPK1055" s="75"/>
      <c r="CPL1055" s="75"/>
      <c r="CPM1055" s="75"/>
      <c r="CPN1055" s="75"/>
      <c r="CPO1055" s="75"/>
      <c r="CPP1055" s="75"/>
      <c r="CPQ1055" s="75"/>
      <c r="CPR1055" s="75"/>
      <c r="CPS1055" s="75"/>
      <c r="CPT1055" s="75"/>
      <c r="CPU1055" s="75"/>
      <c r="CPV1055" s="75"/>
      <c r="CPW1055" s="75"/>
      <c r="CPX1055" s="75"/>
      <c r="CPY1055" s="75"/>
      <c r="CPZ1055" s="75"/>
      <c r="CQA1055" s="75"/>
      <c r="CQB1055" s="75"/>
      <c r="CQC1055" s="75"/>
      <c r="CQD1055" s="75"/>
      <c r="CQE1055" s="75"/>
      <c r="CQF1055" s="75"/>
      <c r="CQG1055" s="75"/>
      <c r="CQH1055" s="75"/>
      <c r="CQI1055" s="75"/>
      <c r="CQJ1055" s="75"/>
      <c r="CQK1055" s="75"/>
      <c r="CQL1055" s="75"/>
      <c r="CQM1055" s="75"/>
      <c r="CQN1055" s="75"/>
      <c r="CQO1055" s="75"/>
      <c r="CQP1055" s="75"/>
      <c r="CQQ1055" s="75"/>
      <c r="CQR1055" s="75"/>
      <c r="CQS1055" s="75"/>
      <c r="CQT1055" s="75"/>
      <c r="CQU1055" s="75"/>
      <c r="CQV1055" s="75"/>
      <c r="CQW1055" s="75"/>
      <c r="CQX1055" s="75"/>
      <c r="CQY1055" s="75"/>
      <c r="CQZ1055" s="75"/>
      <c r="CRA1055" s="75"/>
      <c r="CRB1055" s="75"/>
      <c r="CRC1055" s="75"/>
      <c r="CRD1055" s="75"/>
      <c r="CRE1055" s="75"/>
      <c r="CRF1055" s="75"/>
      <c r="CRG1055" s="75"/>
      <c r="CRH1055" s="75"/>
      <c r="CRI1055" s="75"/>
      <c r="CRJ1055" s="75"/>
      <c r="CRK1055" s="75"/>
      <c r="CRL1055" s="75"/>
      <c r="CRM1055" s="75"/>
      <c r="CRN1055" s="75"/>
      <c r="CRO1055" s="75"/>
      <c r="CRP1055" s="75"/>
      <c r="CRQ1055" s="75"/>
      <c r="CRR1055" s="75"/>
      <c r="CRS1055" s="75"/>
      <c r="CRT1055" s="75"/>
      <c r="CRU1055" s="75"/>
      <c r="CRV1055" s="75"/>
      <c r="CRW1055" s="75"/>
      <c r="CRX1055" s="75"/>
      <c r="CRY1055" s="75"/>
      <c r="CRZ1055" s="75"/>
      <c r="CSA1055" s="75"/>
      <c r="CSB1055" s="75"/>
      <c r="CSC1055" s="75"/>
      <c r="CSD1055" s="75"/>
      <c r="CSE1055" s="75"/>
      <c r="CSF1055" s="75"/>
      <c r="CSG1055" s="75"/>
      <c r="CSH1055" s="75"/>
      <c r="CSI1055" s="75"/>
      <c r="CSJ1055" s="75"/>
      <c r="CSK1055" s="75"/>
      <c r="CSL1055" s="75"/>
      <c r="CSM1055" s="75"/>
      <c r="CSN1055" s="75"/>
      <c r="CSO1055" s="75"/>
      <c r="CSP1055" s="75"/>
      <c r="CSQ1055" s="75"/>
      <c r="CSR1055" s="75"/>
      <c r="CSS1055" s="75"/>
      <c r="CST1055" s="75"/>
      <c r="CSU1055" s="75"/>
      <c r="CSV1055" s="75"/>
      <c r="CSW1055" s="75"/>
      <c r="CSX1055" s="75"/>
      <c r="CSY1055" s="75"/>
      <c r="CSZ1055" s="75"/>
      <c r="CTA1055" s="75"/>
      <c r="CTB1055" s="75"/>
      <c r="CTC1055" s="75"/>
      <c r="CTD1055" s="75"/>
      <c r="CTE1055" s="75"/>
      <c r="CTF1055" s="75"/>
      <c r="CTG1055" s="75"/>
      <c r="CTH1055" s="75"/>
      <c r="CTI1055" s="75"/>
      <c r="CTJ1055" s="75"/>
      <c r="CTK1055" s="75"/>
      <c r="CTL1055" s="75"/>
      <c r="CTM1055" s="75"/>
      <c r="CTN1055" s="75"/>
      <c r="CTO1055" s="75"/>
      <c r="CTP1055" s="75"/>
      <c r="CTQ1055" s="75"/>
      <c r="CTR1055" s="75"/>
      <c r="CTS1055" s="75"/>
      <c r="CTT1055" s="75"/>
      <c r="CTU1055" s="75"/>
      <c r="CTV1055" s="75"/>
      <c r="CTW1055" s="75"/>
      <c r="CTX1055" s="75"/>
      <c r="CTY1055" s="75"/>
      <c r="CTZ1055" s="75"/>
      <c r="CUA1055" s="75"/>
      <c r="CUB1055" s="75"/>
      <c r="CUC1055" s="75"/>
      <c r="CUD1055" s="75"/>
      <c r="CUE1055" s="75"/>
      <c r="CUF1055" s="75"/>
      <c r="CUG1055" s="75"/>
      <c r="CUH1055" s="75"/>
      <c r="CUI1055" s="75"/>
      <c r="CUJ1055" s="75"/>
      <c r="CUK1055" s="75"/>
      <c r="CUL1055" s="75"/>
      <c r="CUM1055" s="75"/>
      <c r="CUN1055" s="75"/>
      <c r="CUO1055" s="75"/>
      <c r="CUP1055" s="75"/>
      <c r="CUQ1055" s="75"/>
      <c r="CUR1055" s="75"/>
      <c r="CUS1055" s="75"/>
      <c r="CUT1055" s="75"/>
      <c r="CUU1055" s="75"/>
      <c r="CUV1055" s="75"/>
      <c r="CUW1055" s="75"/>
      <c r="CUX1055" s="75"/>
      <c r="CUY1055" s="75"/>
      <c r="CUZ1055" s="75"/>
      <c r="CVA1055" s="75"/>
      <c r="CVB1055" s="75"/>
      <c r="CVC1055" s="75"/>
      <c r="CVD1055" s="75"/>
      <c r="CVE1055" s="75"/>
      <c r="CVF1055" s="75"/>
      <c r="CVG1055" s="75"/>
      <c r="CVH1055" s="75"/>
      <c r="CVI1055" s="75"/>
      <c r="CVJ1055" s="75"/>
      <c r="CVK1055" s="75"/>
      <c r="CVL1055" s="75"/>
      <c r="CVM1055" s="75"/>
      <c r="CVN1055" s="75"/>
      <c r="CVO1055" s="75"/>
      <c r="CVP1055" s="75"/>
      <c r="CVQ1055" s="75"/>
      <c r="CVR1055" s="75"/>
      <c r="CVS1055" s="75"/>
      <c r="CVT1055" s="75"/>
      <c r="CVU1055" s="75"/>
      <c r="CVV1055" s="75"/>
      <c r="CVW1055" s="75"/>
      <c r="CVX1055" s="75"/>
      <c r="CVY1055" s="75"/>
      <c r="CVZ1055" s="75"/>
      <c r="CWA1055" s="75"/>
      <c r="CWB1055" s="75"/>
      <c r="CWC1055" s="75"/>
      <c r="CWD1055" s="75"/>
      <c r="CWE1055" s="75"/>
      <c r="CWF1055" s="75"/>
      <c r="CWG1055" s="75"/>
      <c r="CWH1055" s="75"/>
      <c r="CWI1055" s="75"/>
      <c r="CWJ1055" s="75"/>
      <c r="CWK1055" s="75"/>
      <c r="CWL1055" s="75"/>
      <c r="CWM1055" s="75"/>
      <c r="CWN1055" s="75"/>
      <c r="CWO1055" s="75"/>
      <c r="CWP1055" s="75"/>
      <c r="CWQ1055" s="75"/>
      <c r="CWR1055" s="75"/>
      <c r="CWS1055" s="75"/>
      <c r="CWT1055" s="75"/>
      <c r="CWU1055" s="75"/>
      <c r="CWV1055" s="75"/>
      <c r="CWW1055" s="75"/>
      <c r="CWX1055" s="75"/>
      <c r="CWY1055" s="75"/>
      <c r="CWZ1055" s="75"/>
      <c r="CXA1055" s="75"/>
      <c r="CXB1055" s="75"/>
      <c r="CXC1055" s="75"/>
      <c r="CXD1055" s="75"/>
      <c r="CXE1055" s="75"/>
      <c r="CXF1055" s="75"/>
      <c r="CXG1055" s="75"/>
      <c r="CXH1055" s="75"/>
      <c r="CXI1055" s="75"/>
      <c r="CXJ1055" s="75"/>
      <c r="CXK1055" s="75"/>
      <c r="CXL1055" s="75"/>
      <c r="CXM1055" s="75"/>
      <c r="CXN1055" s="75"/>
      <c r="CXO1055" s="75"/>
      <c r="CXP1055" s="75"/>
      <c r="CXQ1055" s="75"/>
      <c r="CXR1055" s="75"/>
      <c r="CXS1055" s="75"/>
      <c r="CXT1055" s="75"/>
      <c r="CXU1055" s="75"/>
      <c r="CXV1055" s="75"/>
      <c r="CXW1055" s="75"/>
      <c r="CXX1055" s="75"/>
      <c r="CXY1055" s="75"/>
      <c r="CXZ1055" s="75"/>
      <c r="CYA1055" s="75"/>
      <c r="CYB1055" s="75"/>
      <c r="CYC1055" s="75"/>
      <c r="CYD1055" s="75"/>
      <c r="CYE1055" s="75"/>
      <c r="CYF1055" s="75"/>
      <c r="CYG1055" s="75"/>
      <c r="CYH1055" s="75"/>
      <c r="CYI1055" s="75"/>
      <c r="CYJ1055" s="75"/>
      <c r="CYK1055" s="75"/>
      <c r="CYL1055" s="75"/>
      <c r="CYM1055" s="75"/>
      <c r="CYN1055" s="75"/>
      <c r="CYO1055" s="75"/>
      <c r="CYP1055" s="75"/>
      <c r="CYQ1055" s="75"/>
      <c r="CYR1055" s="75"/>
      <c r="CYS1055" s="75"/>
      <c r="CYT1055" s="75"/>
      <c r="CYU1055" s="75"/>
      <c r="CYV1055" s="75"/>
      <c r="CYW1055" s="75"/>
      <c r="CYX1055" s="75"/>
      <c r="CYY1055" s="75"/>
      <c r="CYZ1055" s="75"/>
      <c r="CZA1055" s="75"/>
      <c r="CZB1055" s="75"/>
      <c r="CZC1055" s="75"/>
      <c r="CZD1055" s="75"/>
      <c r="CZE1055" s="75"/>
      <c r="CZF1055" s="75"/>
      <c r="CZG1055" s="75"/>
      <c r="CZH1055" s="75"/>
      <c r="CZI1055" s="75"/>
      <c r="CZJ1055" s="75"/>
      <c r="CZK1055" s="75"/>
      <c r="CZL1055" s="75"/>
      <c r="CZM1055" s="75"/>
      <c r="CZN1055" s="75"/>
      <c r="CZO1055" s="75"/>
      <c r="CZP1055" s="75"/>
      <c r="CZQ1055" s="75"/>
      <c r="CZR1055" s="75"/>
      <c r="CZS1055" s="75"/>
      <c r="CZT1055" s="75"/>
      <c r="CZU1055" s="75"/>
      <c r="CZV1055" s="75"/>
      <c r="CZW1055" s="75"/>
      <c r="CZX1055" s="75"/>
      <c r="CZY1055" s="75"/>
      <c r="CZZ1055" s="75"/>
      <c r="DAA1055" s="75"/>
      <c r="DAB1055" s="75"/>
      <c r="DAC1055" s="75"/>
      <c r="DAD1055" s="75"/>
      <c r="DAE1055" s="75"/>
      <c r="DAF1055" s="75"/>
      <c r="DAG1055" s="75"/>
      <c r="DAH1055" s="75"/>
      <c r="DAI1055" s="75"/>
      <c r="DAJ1055" s="75"/>
      <c r="DAK1055" s="75"/>
      <c r="DAL1055" s="75"/>
      <c r="DAM1055" s="75"/>
      <c r="DAN1055" s="75"/>
      <c r="DAO1055" s="75"/>
      <c r="DAP1055" s="75"/>
      <c r="DAQ1055" s="75"/>
      <c r="DAR1055" s="75"/>
      <c r="DAS1055" s="75"/>
      <c r="DAT1055" s="75"/>
      <c r="DAU1055" s="75"/>
      <c r="DAV1055" s="75"/>
      <c r="DAW1055" s="75"/>
      <c r="DAX1055" s="75"/>
      <c r="DAY1055" s="75"/>
      <c r="DAZ1055" s="75"/>
      <c r="DBA1055" s="75"/>
      <c r="DBB1055" s="75"/>
      <c r="DBC1055" s="75"/>
      <c r="DBD1055" s="75"/>
      <c r="DBE1055" s="75"/>
      <c r="DBF1055" s="75"/>
      <c r="DBG1055" s="75"/>
      <c r="DBH1055" s="75"/>
      <c r="DBI1055" s="75"/>
      <c r="DBJ1055" s="75"/>
      <c r="DBK1055" s="75"/>
      <c r="DBL1055" s="75"/>
      <c r="DBM1055" s="75"/>
      <c r="DBN1055" s="75"/>
      <c r="DBO1055" s="75"/>
      <c r="DBP1055" s="75"/>
      <c r="DBQ1055" s="75"/>
      <c r="DBR1055" s="75"/>
      <c r="DBS1055" s="75"/>
      <c r="DBT1055" s="75"/>
      <c r="DBU1055" s="75"/>
      <c r="DBV1055" s="75"/>
      <c r="DBW1055" s="75"/>
      <c r="DBX1055" s="75"/>
      <c r="DBY1055" s="75"/>
      <c r="DBZ1055" s="75"/>
      <c r="DCA1055" s="75"/>
      <c r="DCB1055" s="75"/>
      <c r="DCC1055" s="75"/>
      <c r="DCD1055" s="75"/>
      <c r="DCE1055" s="75"/>
      <c r="DCF1055" s="75"/>
      <c r="DCG1055" s="75"/>
      <c r="DCH1055" s="75"/>
      <c r="DCI1055" s="75"/>
      <c r="DCJ1055" s="75"/>
      <c r="DCK1055" s="75"/>
      <c r="DCL1055" s="75"/>
      <c r="DCM1055" s="75"/>
      <c r="DCN1055" s="75"/>
      <c r="DCO1055" s="75"/>
      <c r="DCP1055" s="75"/>
      <c r="DCQ1055" s="75"/>
      <c r="DCR1055" s="75"/>
      <c r="DCS1055" s="75"/>
      <c r="DCT1055" s="75"/>
      <c r="DCU1055" s="75"/>
      <c r="DCV1055" s="75"/>
      <c r="DCW1055" s="75"/>
      <c r="DCX1055" s="75"/>
      <c r="DCY1055" s="75"/>
      <c r="DCZ1055" s="75"/>
      <c r="DDA1055" s="75"/>
      <c r="DDB1055" s="75"/>
      <c r="DDC1055" s="75"/>
      <c r="DDD1055" s="75"/>
      <c r="DDE1055" s="75"/>
      <c r="DDF1055" s="75"/>
      <c r="DDG1055" s="75"/>
      <c r="DDH1055" s="75"/>
      <c r="DDI1055" s="75"/>
      <c r="DDJ1055" s="75"/>
      <c r="DDK1055" s="75"/>
      <c r="DDL1055" s="75"/>
      <c r="DDM1055" s="75"/>
      <c r="DDN1055" s="75"/>
      <c r="DDO1055" s="75"/>
      <c r="DDP1055" s="75"/>
      <c r="DDQ1055" s="75"/>
      <c r="DDR1055" s="75"/>
      <c r="DDS1055" s="75"/>
      <c r="DDT1055" s="75"/>
      <c r="DDU1055" s="75"/>
      <c r="DDV1055" s="75"/>
      <c r="DDW1055" s="75"/>
      <c r="DDX1055" s="75"/>
      <c r="DDY1055" s="75"/>
      <c r="DDZ1055" s="75"/>
      <c r="DEA1055" s="75"/>
      <c r="DEB1055" s="75"/>
      <c r="DEC1055" s="75"/>
      <c r="DED1055" s="75"/>
      <c r="DEE1055" s="75"/>
      <c r="DEF1055" s="75"/>
      <c r="DEG1055" s="75"/>
      <c r="DEH1055" s="75"/>
      <c r="DEI1055" s="75"/>
      <c r="DEJ1055" s="75"/>
      <c r="DEK1055" s="75"/>
      <c r="DEL1055" s="75"/>
      <c r="DEM1055" s="75"/>
      <c r="DEN1055" s="75"/>
      <c r="DEO1055" s="75"/>
      <c r="DEP1055" s="75"/>
      <c r="DEQ1055" s="75"/>
      <c r="DER1055" s="75"/>
      <c r="DES1055" s="75"/>
      <c r="DET1055" s="75"/>
      <c r="DEU1055" s="75"/>
      <c r="DEV1055" s="75"/>
      <c r="DEW1055" s="75"/>
      <c r="DEX1055" s="75"/>
      <c r="DEY1055" s="75"/>
      <c r="DEZ1055" s="75"/>
      <c r="DFA1055" s="75"/>
      <c r="DFB1055" s="75"/>
      <c r="DFC1055" s="75"/>
      <c r="DFD1055" s="75"/>
      <c r="DFE1055" s="75"/>
      <c r="DFF1055" s="75"/>
      <c r="DFG1055" s="75"/>
      <c r="DFH1055" s="75"/>
      <c r="DFI1055" s="75"/>
      <c r="DFJ1055" s="75"/>
      <c r="DFK1055" s="75"/>
      <c r="DFL1055" s="75"/>
      <c r="DFM1055" s="75"/>
      <c r="DFN1055" s="75"/>
      <c r="DFO1055" s="75"/>
      <c r="DFP1055" s="75"/>
      <c r="DFQ1055" s="75"/>
      <c r="DFR1055" s="75"/>
      <c r="DFS1055" s="75"/>
      <c r="DFT1055" s="75"/>
      <c r="DFU1055" s="75"/>
      <c r="DFV1055" s="75"/>
      <c r="DFW1055" s="75"/>
      <c r="DFX1055" s="75"/>
      <c r="DFY1055" s="75"/>
      <c r="DFZ1055" s="75"/>
      <c r="DGA1055" s="75"/>
      <c r="DGB1055" s="75"/>
      <c r="DGC1055" s="75"/>
      <c r="DGD1055" s="75"/>
      <c r="DGE1055" s="75"/>
      <c r="DGF1055" s="75"/>
      <c r="DGG1055" s="75"/>
      <c r="DGH1055" s="75"/>
      <c r="DGI1055" s="75"/>
      <c r="DGJ1055" s="75"/>
      <c r="DGK1055" s="75"/>
      <c r="DGL1055" s="75"/>
      <c r="DGM1055" s="75"/>
      <c r="DGN1055" s="75"/>
      <c r="DGO1055" s="75"/>
      <c r="DGP1055" s="75"/>
      <c r="DGQ1055" s="75"/>
      <c r="DGR1055" s="75"/>
      <c r="DGS1055" s="75"/>
      <c r="DGT1055" s="75"/>
      <c r="DGU1055" s="75"/>
      <c r="DGV1055" s="75"/>
      <c r="DGW1055" s="75"/>
      <c r="DGX1055" s="75"/>
      <c r="DGY1055" s="75"/>
      <c r="DGZ1055" s="75"/>
      <c r="DHA1055" s="75"/>
      <c r="DHB1055" s="75"/>
      <c r="DHC1055" s="75"/>
      <c r="DHD1055" s="75"/>
      <c r="DHE1055" s="75"/>
      <c r="DHF1055" s="75"/>
      <c r="DHG1055" s="75"/>
      <c r="DHH1055" s="75"/>
      <c r="DHI1055" s="75"/>
      <c r="DHJ1055" s="75"/>
      <c r="DHK1055" s="75"/>
      <c r="DHL1055" s="75"/>
      <c r="DHM1055" s="75"/>
      <c r="DHN1055" s="75"/>
      <c r="DHO1055" s="75"/>
      <c r="DHP1055" s="75"/>
      <c r="DHQ1055" s="75"/>
      <c r="DHR1055" s="75"/>
      <c r="DHS1055" s="75"/>
      <c r="DHT1055" s="75"/>
      <c r="DHU1055" s="75"/>
      <c r="DHV1055" s="75"/>
      <c r="DHW1055" s="75"/>
      <c r="DHX1055" s="75"/>
      <c r="DHY1055" s="75"/>
      <c r="DHZ1055" s="75"/>
      <c r="DIA1055" s="75"/>
      <c r="DIB1055" s="75"/>
      <c r="DIC1055" s="75"/>
      <c r="DID1055" s="75"/>
      <c r="DIE1055" s="75"/>
      <c r="DIF1055" s="75"/>
      <c r="DIG1055" s="75"/>
      <c r="DIH1055" s="75"/>
      <c r="DII1055" s="75"/>
      <c r="DIJ1055" s="75"/>
      <c r="DIK1055" s="75"/>
      <c r="DIL1055" s="75"/>
      <c r="DIM1055" s="75"/>
      <c r="DIN1055" s="75"/>
      <c r="DIO1055" s="75"/>
      <c r="DIP1055" s="75"/>
      <c r="DIQ1055" s="75"/>
      <c r="DIR1055" s="75"/>
      <c r="DIS1055" s="75"/>
      <c r="DIT1055" s="75"/>
      <c r="DIU1055" s="75"/>
      <c r="DIV1055" s="75"/>
      <c r="DIW1055" s="75"/>
      <c r="DIX1055" s="75"/>
      <c r="DIY1055" s="75"/>
      <c r="DIZ1055" s="75"/>
      <c r="DJA1055" s="75"/>
      <c r="DJB1055" s="75"/>
      <c r="DJC1055" s="75"/>
      <c r="DJD1055" s="75"/>
      <c r="DJE1055" s="75"/>
      <c r="DJF1055" s="75"/>
      <c r="DJG1055" s="75"/>
      <c r="DJH1055" s="75"/>
      <c r="DJI1055" s="75"/>
      <c r="DJJ1055" s="75"/>
      <c r="DJK1055" s="75"/>
      <c r="DJL1055" s="75"/>
      <c r="DJM1055" s="75"/>
      <c r="DJN1055" s="75"/>
      <c r="DJO1055" s="75"/>
      <c r="DJP1055" s="75"/>
      <c r="DJQ1055" s="75"/>
      <c r="DJR1055" s="75"/>
      <c r="DJS1055" s="75"/>
      <c r="DJT1055" s="75"/>
      <c r="DJU1055" s="75"/>
      <c r="DJV1055" s="75"/>
      <c r="DJW1055" s="75"/>
      <c r="DJX1055" s="75"/>
      <c r="DJY1055" s="75"/>
      <c r="DJZ1055" s="75"/>
      <c r="DKA1055" s="75"/>
      <c r="DKB1055" s="75"/>
      <c r="DKC1055" s="75"/>
      <c r="DKD1055" s="75"/>
      <c r="DKE1055" s="75"/>
      <c r="DKF1055" s="75"/>
      <c r="DKG1055" s="75"/>
      <c r="DKH1055" s="75"/>
      <c r="DKI1055" s="75"/>
      <c r="DKJ1055" s="75"/>
      <c r="DKK1055" s="75"/>
      <c r="DKL1055" s="75"/>
      <c r="DKM1055" s="75"/>
      <c r="DKN1055" s="75"/>
      <c r="DKO1055" s="75"/>
      <c r="DKP1055" s="75"/>
      <c r="DKQ1055" s="75"/>
      <c r="DKR1055" s="75"/>
      <c r="DKS1055" s="75"/>
      <c r="DKT1055" s="75"/>
      <c r="DKU1055" s="75"/>
      <c r="DKV1055" s="75"/>
      <c r="DKW1055" s="75"/>
      <c r="DKX1055" s="75"/>
      <c r="DKY1055" s="75"/>
      <c r="DKZ1055" s="75"/>
      <c r="DLA1055" s="75"/>
      <c r="DLB1055" s="75"/>
      <c r="DLC1055" s="75"/>
      <c r="DLD1055" s="75"/>
      <c r="DLE1055" s="75"/>
      <c r="DLF1055" s="75"/>
      <c r="DLG1055" s="75"/>
      <c r="DLH1055" s="75"/>
      <c r="DLI1055" s="75"/>
      <c r="DLJ1055" s="75"/>
      <c r="DLK1055" s="75"/>
      <c r="DLL1055" s="75"/>
      <c r="DLM1055" s="75"/>
      <c r="DLN1055" s="75"/>
      <c r="DLO1055" s="75"/>
      <c r="DLP1055" s="75"/>
      <c r="DLQ1055" s="75"/>
      <c r="DLR1055" s="75"/>
      <c r="DLS1055" s="75"/>
      <c r="DLT1055" s="75"/>
      <c r="DLU1055" s="75"/>
      <c r="DLV1055" s="75"/>
      <c r="DLW1055" s="75"/>
      <c r="DLX1055" s="75"/>
      <c r="DLY1055" s="75"/>
      <c r="DLZ1055" s="75"/>
      <c r="DMA1055" s="75"/>
      <c r="DMB1055" s="75"/>
      <c r="DMC1055" s="75"/>
      <c r="DMD1055" s="75"/>
      <c r="DME1055" s="75"/>
      <c r="DMF1055" s="75"/>
      <c r="DMG1055" s="75"/>
      <c r="DMH1055" s="75"/>
      <c r="DMI1055" s="75"/>
      <c r="DMJ1055" s="75"/>
      <c r="DMK1055" s="75"/>
      <c r="DML1055" s="75"/>
      <c r="DMM1055" s="75"/>
      <c r="DMN1055" s="75"/>
      <c r="DMO1055" s="75"/>
      <c r="DMP1055" s="75"/>
      <c r="DMQ1055" s="75"/>
      <c r="DMR1055" s="75"/>
      <c r="DMS1055" s="75"/>
      <c r="DMT1055" s="75"/>
      <c r="DMU1055" s="75"/>
      <c r="DMV1055" s="75"/>
      <c r="DMW1055" s="75"/>
      <c r="DMX1055" s="75"/>
      <c r="DMY1055" s="75"/>
      <c r="DMZ1055" s="75"/>
      <c r="DNA1055" s="75"/>
      <c r="DNB1055" s="75"/>
      <c r="DNC1055" s="75"/>
      <c r="DND1055" s="75"/>
      <c r="DNE1055" s="75"/>
      <c r="DNF1055" s="75"/>
      <c r="DNG1055" s="75"/>
      <c r="DNH1055" s="75"/>
      <c r="DNI1055" s="75"/>
      <c r="DNJ1055" s="75"/>
      <c r="DNK1055" s="75"/>
      <c r="DNL1055" s="75"/>
      <c r="DNM1055" s="75"/>
      <c r="DNN1055" s="75"/>
      <c r="DNO1055" s="75"/>
      <c r="DNP1055" s="75"/>
      <c r="DNQ1055" s="75"/>
      <c r="DNR1055" s="75"/>
      <c r="DNS1055" s="75"/>
      <c r="DNT1055" s="75"/>
      <c r="DNU1055" s="75"/>
      <c r="DNV1055" s="75"/>
      <c r="DNW1055" s="75"/>
      <c r="DNX1055" s="75"/>
      <c r="DNY1055" s="75"/>
      <c r="DNZ1055" s="75"/>
      <c r="DOA1055" s="75"/>
      <c r="DOB1055" s="75"/>
      <c r="DOC1055" s="75"/>
      <c r="DOD1055" s="75"/>
      <c r="DOE1055" s="75"/>
      <c r="DOF1055" s="75"/>
      <c r="DOG1055" s="75"/>
      <c r="DOH1055" s="75"/>
      <c r="DOI1055" s="75"/>
      <c r="DOJ1055" s="75"/>
      <c r="DOK1055" s="75"/>
      <c r="DOL1055" s="75"/>
      <c r="DOM1055" s="75"/>
      <c r="DON1055" s="75"/>
      <c r="DOO1055" s="75"/>
      <c r="DOP1055" s="75"/>
      <c r="DOQ1055" s="75"/>
      <c r="DOR1055" s="75"/>
      <c r="DOS1055" s="75"/>
      <c r="DOT1055" s="75"/>
      <c r="DOU1055" s="75"/>
      <c r="DOV1055" s="75"/>
      <c r="DOW1055" s="75"/>
      <c r="DOX1055" s="75"/>
      <c r="DOY1055" s="75"/>
      <c r="DOZ1055" s="75"/>
      <c r="DPA1055" s="75"/>
      <c r="DPB1055" s="75"/>
      <c r="DPC1055" s="75"/>
      <c r="DPD1055" s="75"/>
      <c r="DPE1055" s="75"/>
      <c r="DPF1055" s="75"/>
      <c r="DPG1055" s="75"/>
      <c r="DPH1055" s="75"/>
      <c r="DPI1055" s="75"/>
      <c r="DPJ1055" s="75"/>
      <c r="DPK1055" s="75"/>
      <c r="DPL1055" s="75"/>
      <c r="DPM1055" s="75"/>
      <c r="DPN1055" s="75"/>
      <c r="DPO1055" s="75"/>
      <c r="DPP1055" s="75"/>
      <c r="DPQ1055" s="75"/>
      <c r="DPR1055" s="75"/>
      <c r="DPS1055" s="75"/>
      <c r="DPT1055" s="75"/>
      <c r="DPU1055" s="75"/>
      <c r="DPV1055" s="75"/>
      <c r="DPW1055" s="75"/>
      <c r="DPX1055" s="75"/>
      <c r="DPY1055" s="75"/>
      <c r="DPZ1055" s="75"/>
      <c r="DQA1055" s="75"/>
      <c r="DQB1055" s="75"/>
      <c r="DQC1055" s="75"/>
      <c r="DQD1055" s="75"/>
      <c r="DQE1055" s="75"/>
      <c r="DQF1055" s="75"/>
      <c r="DQG1055" s="75"/>
      <c r="DQH1055" s="75"/>
      <c r="DQI1055" s="75"/>
      <c r="DQJ1055" s="75"/>
      <c r="DQK1055" s="75"/>
      <c r="DQL1055" s="75"/>
      <c r="DQM1055" s="75"/>
      <c r="DQN1055" s="75"/>
      <c r="DQO1055" s="75"/>
      <c r="DQP1055" s="75"/>
      <c r="DQQ1055" s="75"/>
      <c r="DQR1055" s="75"/>
      <c r="DQS1055" s="75"/>
      <c r="DQT1055" s="75"/>
      <c r="DQU1055" s="75"/>
      <c r="DQV1055" s="75"/>
      <c r="DQW1055" s="75"/>
      <c r="DQX1055" s="75"/>
      <c r="DQY1055" s="75"/>
      <c r="DQZ1055" s="75"/>
      <c r="DRA1055" s="75"/>
      <c r="DRB1055" s="75"/>
      <c r="DRC1055" s="75"/>
      <c r="DRD1055" s="75"/>
      <c r="DRE1055" s="75"/>
      <c r="DRF1055" s="75"/>
      <c r="DRG1055" s="75"/>
      <c r="DRH1055" s="75"/>
      <c r="DRI1055" s="75"/>
      <c r="DRJ1055" s="75"/>
      <c r="DRK1055" s="75"/>
      <c r="DRL1055" s="75"/>
      <c r="DRM1055" s="75"/>
      <c r="DRN1055" s="75"/>
      <c r="DRO1055" s="75"/>
      <c r="DRP1055" s="75"/>
      <c r="DRQ1055" s="75"/>
      <c r="DRR1055" s="75"/>
      <c r="DRS1055" s="75"/>
      <c r="DRT1055" s="75"/>
      <c r="DRU1055" s="75"/>
      <c r="DRV1055" s="75"/>
      <c r="DRW1055" s="75"/>
      <c r="DRX1055" s="75"/>
      <c r="DRY1055" s="75"/>
      <c r="DRZ1055" s="75"/>
      <c r="DSA1055" s="75"/>
      <c r="DSB1055" s="75"/>
      <c r="DSC1055" s="75"/>
      <c r="DSD1055" s="75"/>
      <c r="DSE1055" s="75"/>
      <c r="DSF1055" s="75"/>
      <c r="DSG1055" s="75"/>
      <c r="DSH1055" s="75"/>
      <c r="DSI1055" s="75"/>
      <c r="DSJ1055" s="75"/>
      <c r="DSK1055" s="75"/>
      <c r="DSL1055" s="75"/>
      <c r="DSM1055" s="75"/>
      <c r="DSN1055" s="75"/>
      <c r="DSO1055" s="75"/>
      <c r="DSP1055" s="75"/>
      <c r="DSQ1055" s="75"/>
      <c r="DSR1055" s="75"/>
      <c r="DSS1055" s="75"/>
      <c r="DST1055" s="75"/>
      <c r="DSU1055" s="75"/>
      <c r="DSV1055" s="75"/>
      <c r="DSW1055" s="75"/>
      <c r="DSX1055" s="75"/>
      <c r="DSY1055" s="75"/>
      <c r="DSZ1055" s="75"/>
      <c r="DTA1055" s="75"/>
      <c r="DTB1055" s="75"/>
      <c r="DTC1055" s="75"/>
      <c r="DTD1055" s="75"/>
      <c r="DTE1055" s="75"/>
      <c r="DTF1055" s="75"/>
      <c r="DTG1055" s="75"/>
      <c r="DTH1055" s="75"/>
      <c r="DTI1055" s="75"/>
      <c r="DTJ1055" s="75"/>
      <c r="DTK1055" s="75"/>
      <c r="DTL1055" s="75"/>
      <c r="DTM1055" s="75"/>
      <c r="DTN1055" s="75"/>
      <c r="DTO1055" s="75"/>
      <c r="DTP1055" s="75"/>
      <c r="DTQ1055" s="75"/>
      <c r="DTR1055" s="75"/>
      <c r="DTS1055" s="75"/>
      <c r="DTT1055" s="75"/>
      <c r="DTU1055" s="75"/>
      <c r="DTV1055" s="75"/>
      <c r="DTW1055" s="75"/>
      <c r="DTX1055" s="75"/>
      <c r="DTY1055" s="75"/>
      <c r="DTZ1055" s="75"/>
      <c r="DUA1055" s="75"/>
      <c r="DUB1055" s="75"/>
      <c r="DUC1055" s="75"/>
      <c r="DUD1055" s="75"/>
      <c r="DUE1055" s="75"/>
      <c r="DUF1055" s="75"/>
      <c r="DUG1055" s="75"/>
      <c r="DUH1055" s="75"/>
      <c r="DUI1055" s="75"/>
      <c r="DUJ1055" s="75"/>
      <c r="DUK1055" s="75"/>
      <c r="DUL1055" s="75"/>
      <c r="DUM1055" s="75"/>
      <c r="DUN1055" s="75"/>
      <c r="DUO1055" s="75"/>
      <c r="DUP1055" s="75"/>
      <c r="DUQ1055" s="75"/>
      <c r="DUR1055" s="75"/>
      <c r="DUS1055" s="75"/>
      <c r="DUT1055" s="75"/>
      <c r="DUU1055" s="75"/>
      <c r="DUV1055" s="75"/>
      <c r="DUW1055" s="75"/>
      <c r="DUX1055" s="75"/>
      <c r="DUY1055" s="75"/>
      <c r="DUZ1055" s="75"/>
      <c r="DVA1055" s="75"/>
      <c r="DVB1055" s="75"/>
      <c r="DVC1055" s="75"/>
      <c r="DVD1055" s="75"/>
      <c r="DVE1055" s="75"/>
      <c r="DVF1055" s="75"/>
      <c r="DVG1055" s="75"/>
      <c r="DVH1055" s="75"/>
      <c r="DVI1055" s="75"/>
      <c r="DVJ1055" s="75"/>
      <c r="DVK1055" s="75"/>
      <c r="DVL1055" s="75"/>
      <c r="DVM1055" s="75"/>
      <c r="DVN1055" s="75"/>
      <c r="DVO1055" s="75"/>
      <c r="DVP1055" s="75"/>
      <c r="DVQ1055" s="75"/>
      <c r="DVR1055" s="75"/>
      <c r="DVS1055" s="75"/>
      <c r="DVT1055" s="75"/>
      <c r="DVU1055" s="75"/>
      <c r="DVV1055" s="75"/>
      <c r="DVW1055" s="75"/>
      <c r="DVX1055" s="75"/>
      <c r="DVY1055" s="75"/>
      <c r="DVZ1055" s="75"/>
      <c r="DWA1055" s="75"/>
      <c r="DWB1055" s="75"/>
      <c r="DWC1055" s="75"/>
      <c r="DWD1055" s="75"/>
      <c r="DWE1055" s="75"/>
      <c r="DWF1055" s="75"/>
      <c r="DWG1055" s="75"/>
      <c r="DWH1055" s="75"/>
      <c r="DWI1055" s="75"/>
      <c r="DWJ1055" s="75"/>
      <c r="DWK1055" s="75"/>
      <c r="DWL1055" s="75"/>
      <c r="DWM1055" s="75"/>
      <c r="DWN1055" s="75"/>
      <c r="DWO1055" s="75"/>
      <c r="DWP1055" s="75"/>
      <c r="DWQ1055" s="75"/>
      <c r="DWR1055" s="75"/>
      <c r="DWS1055" s="75"/>
      <c r="DWT1055" s="75"/>
      <c r="DWU1055" s="75"/>
      <c r="DWV1055" s="75"/>
      <c r="DWW1055" s="75"/>
      <c r="DWX1055" s="75"/>
      <c r="DWY1055" s="75"/>
      <c r="DWZ1055" s="75"/>
      <c r="DXA1055" s="75"/>
      <c r="DXB1055" s="75"/>
      <c r="DXC1055" s="75"/>
      <c r="DXD1055" s="75"/>
      <c r="DXE1055" s="75"/>
      <c r="DXF1055" s="75"/>
      <c r="DXG1055" s="75"/>
      <c r="DXH1055" s="75"/>
      <c r="DXI1055" s="75"/>
      <c r="DXJ1055" s="75"/>
      <c r="DXK1055" s="75"/>
      <c r="DXL1055" s="75"/>
      <c r="DXM1055" s="75"/>
      <c r="DXN1055" s="75"/>
      <c r="DXO1055" s="75"/>
      <c r="DXP1055" s="75"/>
      <c r="DXQ1055" s="75"/>
      <c r="DXR1055" s="75"/>
      <c r="DXS1055" s="75"/>
      <c r="DXT1055" s="75"/>
      <c r="DXU1055" s="75"/>
      <c r="DXV1055" s="75"/>
      <c r="DXW1055" s="75"/>
      <c r="DXX1055" s="75"/>
      <c r="DXY1055" s="75"/>
      <c r="DXZ1055" s="75"/>
      <c r="DYA1055" s="75"/>
      <c r="DYB1055" s="75"/>
      <c r="DYC1055" s="75"/>
      <c r="DYD1055" s="75"/>
      <c r="DYE1055" s="75"/>
      <c r="DYF1055" s="75"/>
      <c r="DYG1055" s="75"/>
      <c r="DYH1055" s="75"/>
      <c r="DYI1055" s="75"/>
      <c r="DYJ1055" s="75"/>
      <c r="DYK1055" s="75"/>
      <c r="DYL1055" s="75"/>
      <c r="DYM1055" s="75"/>
      <c r="DYN1055" s="75"/>
      <c r="DYO1055" s="75"/>
      <c r="DYP1055" s="75"/>
      <c r="DYQ1055" s="75"/>
      <c r="DYR1055" s="75"/>
      <c r="DYS1055" s="75"/>
      <c r="DYT1055" s="75"/>
      <c r="DYU1055" s="75"/>
      <c r="DYV1055" s="75"/>
      <c r="DYW1055" s="75"/>
      <c r="DYX1055" s="75"/>
      <c r="DYY1055" s="75"/>
      <c r="DYZ1055" s="75"/>
      <c r="DZA1055" s="75"/>
      <c r="DZB1055" s="75"/>
      <c r="DZC1055" s="75"/>
      <c r="DZD1055" s="75"/>
      <c r="DZE1055" s="75"/>
      <c r="DZF1055" s="75"/>
      <c r="DZG1055" s="75"/>
      <c r="DZH1055" s="75"/>
      <c r="DZI1055" s="75"/>
      <c r="DZJ1055" s="75"/>
      <c r="DZK1055" s="75"/>
      <c r="DZL1055" s="75"/>
      <c r="DZM1055" s="75"/>
      <c r="DZN1055" s="75"/>
      <c r="DZO1055" s="75"/>
      <c r="DZP1055" s="75"/>
      <c r="DZQ1055" s="75"/>
      <c r="DZR1055" s="75"/>
      <c r="DZS1055" s="75"/>
      <c r="DZT1055" s="75"/>
      <c r="DZU1055" s="75"/>
      <c r="DZV1055" s="75"/>
      <c r="DZW1055" s="75"/>
      <c r="DZX1055" s="75"/>
      <c r="DZY1055" s="75"/>
      <c r="DZZ1055" s="75"/>
      <c r="EAA1055" s="75"/>
      <c r="EAB1055" s="75"/>
      <c r="EAC1055" s="75"/>
      <c r="EAD1055" s="75"/>
      <c r="EAE1055" s="75"/>
      <c r="EAF1055" s="75"/>
      <c r="EAG1055" s="75"/>
      <c r="EAH1055" s="75"/>
      <c r="EAI1055" s="75"/>
      <c r="EAJ1055" s="75"/>
      <c r="EAK1055" s="75"/>
      <c r="EAL1055" s="75"/>
      <c r="EAM1055" s="75"/>
      <c r="EAN1055" s="75"/>
      <c r="EAO1055" s="75"/>
      <c r="EAP1055" s="75"/>
      <c r="EAQ1055" s="75"/>
      <c r="EAR1055" s="75"/>
      <c r="EAS1055" s="75"/>
      <c r="EAT1055" s="75"/>
      <c r="EAU1055" s="75"/>
      <c r="EAV1055" s="75"/>
      <c r="EAW1055" s="75"/>
      <c r="EAX1055" s="75"/>
      <c r="EAY1055" s="75"/>
      <c r="EAZ1055" s="75"/>
      <c r="EBA1055" s="75"/>
      <c r="EBB1055" s="75"/>
      <c r="EBC1055" s="75"/>
      <c r="EBD1055" s="75"/>
      <c r="EBE1055" s="75"/>
      <c r="EBF1055" s="75"/>
      <c r="EBG1055" s="75"/>
      <c r="EBH1055" s="75"/>
      <c r="EBI1055" s="75"/>
      <c r="EBJ1055" s="75"/>
      <c r="EBK1055" s="75"/>
      <c r="EBL1055" s="75"/>
      <c r="EBM1055" s="75"/>
      <c r="EBN1055" s="75"/>
      <c r="EBO1055" s="75"/>
      <c r="EBP1055" s="75"/>
      <c r="EBQ1055" s="75"/>
      <c r="EBR1055" s="75"/>
      <c r="EBS1055" s="75"/>
      <c r="EBT1055" s="75"/>
      <c r="EBU1055" s="75"/>
      <c r="EBV1055" s="75"/>
      <c r="EBW1055" s="75"/>
      <c r="EBX1055" s="75"/>
      <c r="EBY1055" s="75"/>
      <c r="EBZ1055" s="75"/>
      <c r="ECA1055" s="75"/>
      <c r="ECB1055" s="75"/>
      <c r="ECC1055" s="75"/>
      <c r="ECD1055" s="75"/>
      <c r="ECE1055" s="75"/>
      <c r="ECF1055" s="75"/>
      <c r="ECG1055" s="75"/>
      <c r="ECH1055" s="75"/>
      <c r="ECI1055" s="75"/>
      <c r="ECJ1055" s="75"/>
      <c r="ECK1055" s="75"/>
      <c r="ECL1055" s="75"/>
      <c r="ECM1055" s="75"/>
      <c r="ECN1055" s="75"/>
      <c r="ECO1055" s="75"/>
      <c r="ECP1055" s="75"/>
      <c r="ECQ1055" s="75"/>
      <c r="ECR1055" s="75"/>
      <c r="ECS1055" s="75"/>
      <c r="ECT1055" s="75"/>
      <c r="ECU1055" s="75"/>
      <c r="ECV1055" s="75"/>
      <c r="ECW1055" s="75"/>
      <c r="ECX1055" s="75"/>
      <c r="ECY1055" s="75"/>
      <c r="ECZ1055" s="75"/>
      <c r="EDA1055" s="75"/>
      <c r="EDB1055" s="75"/>
      <c r="EDC1055" s="75"/>
      <c r="EDD1055" s="75"/>
      <c r="EDE1055" s="75"/>
      <c r="EDF1055" s="75"/>
      <c r="EDG1055" s="75"/>
      <c r="EDH1055" s="75"/>
      <c r="EDI1055" s="75"/>
      <c r="EDJ1055" s="75"/>
      <c r="EDK1055" s="75"/>
      <c r="EDL1055" s="75"/>
      <c r="EDM1055" s="75"/>
      <c r="EDN1055" s="75"/>
      <c r="EDO1055" s="75"/>
      <c r="EDP1055" s="75"/>
      <c r="EDQ1055" s="75"/>
      <c r="EDR1055" s="75"/>
      <c r="EDS1055" s="75"/>
      <c r="EDT1055" s="75"/>
      <c r="EDU1055" s="75"/>
      <c r="EDV1055" s="75"/>
      <c r="EDW1055" s="75"/>
      <c r="EDX1055" s="75"/>
      <c r="EDY1055" s="75"/>
      <c r="EDZ1055" s="75"/>
      <c r="EEA1055" s="75"/>
      <c r="EEB1055" s="75"/>
      <c r="EEC1055" s="75"/>
      <c r="EED1055" s="75"/>
      <c r="EEE1055" s="75"/>
      <c r="EEF1055" s="75"/>
      <c r="EEG1055" s="75"/>
      <c r="EEH1055" s="75"/>
      <c r="EEI1055" s="75"/>
      <c r="EEJ1055" s="75"/>
      <c r="EEK1055" s="75"/>
      <c r="EEL1055" s="75"/>
      <c r="EEM1055" s="75"/>
      <c r="EEN1055" s="75"/>
      <c r="EEO1055" s="75"/>
      <c r="EEP1055" s="75"/>
      <c r="EEQ1055" s="75"/>
      <c r="EER1055" s="75"/>
      <c r="EES1055" s="75"/>
      <c r="EET1055" s="75"/>
      <c r="EEU1055" s="75"/>
      <c r="EEV1055" s="75"/>
      <c r="EEW1055" s="75"/>
      <c r="EEX1055" s="75"/>
      <c r="EEY1055" s="75"/>
      <c r="EEZ1055" s="75"/>
      <c r="EFA1055" s="75"/>
      <c r="EFB1055" s="75"/>
      <c r="EFC1055" s="75"/>
      <c r="EFD1055" s="75"/>
      <c r="EFE1055" s="75"/>
      <c r="EFF1055" s="75"/>
      <c r="EFG1055" s="75"/>
      <c r="EFH1055" s="75"/>
      <c r="EFI1055" s="75"/>
      <c r="EFJ1055" s="75"/>
      <c r="EFK1055" s="75"/>
      <c r="EFL1055" s="75"/>
      <c r="EFM1055" s="75"/>
      <c r="EFN1055" s="75"/>
      <c r="EFO1055" s="75"/>
      <c r="EFP1055" s="75"/>
      <c r="EFQ1055" s="75"/>
      <c r="EFR1055" s="75"/>
      <c r="EFS1055" s="75"/>
      <c r="EFT1055" s="75"/>
      <c r="EFU1055" s="75"/>
      <c r="EFV1055" s="75"/>
      <c r="EFW1055" s="75"/>
      <c r="EFX1055" s="75"/>
      <c r="EFY1055" s="75"/>
      <c r="EFZ1055" s="75"/>
      <c r="EGA1055" s="75"/>
      <c r="EGB1055" s="75"/>
      <c r="EGC1055" s="75"/>
      <c r="EGD1055" s="75"/>
      <c r="EGE1055" s="75"/>
      <c r="EGF1055" s="75"/>
      <c r="EGG1055" s="75"/>
      <c r="EGH1055" s="75"/>
      <c r="EGI1055" s="75"/>
      <c r="EGJ1055" s="75"/>
      <c r="EGK1055" s="75"/>
      <c r="EGL1055" s="75"/>
      <c r="EGM1055" s="75"/>
      <c r="EGN1055" s="75"/>
      <c r="EGO1055" s="75"/>
      <c r="EGP1055" s="75"/>
      <c r="EGQ1055" s="75"/>
      <c r="EGR1055" s="75"/>
      <c r="EGS1055" s="75"/>
      <c r="EGT1055" s="75"/>
      <c r="EGU1055" s="75"/>
      <c r="EGV1055" s="75"/>
      <c r="EGW1055" s="75"/>
      <c r="EGX1055" s="75"/>
      <c r="EGY1055" s="75"/>
      <c r="EGZ1055" s="75"/>
      <c r="EHA1055" s="75"/>
      <c r="EHB1055" s="75"/>
      <c r="EHC1055" s="75"/>
      <c r="EHD1055" s="75"/>
      <c r="EHE1055" s="75"/>
      <c r="EHF1055" s="75"/>
      <c r="EHG1055" s="75"/>
      <c r="EHH1055" s="75"/>
      <c r="EHI1055" s="75"/>
      <c r="EHJ1055" s="75"/>
      <c r="EHK1055" s="75"/>
      <c r="EHL1055" s="75"/>
      <c r="EHM1055" s="75"/>
      <c r="EHN1055" s="75"/>
      <c r="EHO1055" s="75"/>
      <c r="EHP1055" s="75"/>
      <c r="EHQ1055" s="75"/>
      <c r="EHR1055" s="75"/>
      <c r="EHS1055" s="75"/>
      <c r="EHT1055" s="75"/>
      <c r="EHU1055" s="75"/>
      <c r="EHV1055" s="75"/>
      <c r="EHW1055" s="75"/>
      <c r="EHX1055" s="75"/>
      <c r="EHY1055" s="75"/>
      <c r="EHZ1055" s="75"/>
      <c r="EIA1055" s="75"/>
      <c r="EIB1055" s="75"/>
      <c r="EIC1055" s="75"/>
      <c r="EID1055" s="75"/>
      <c r="EIE1055" s="75"/>
      <c r="EIF1055" s="75"/>
      <c r="EIG1055" s="75"/>
      <c r="EIH1055" s="75"/>
      <c r="EII1055" s="75"/>
      <c r="EIJ1055" s="75"/>
      <c r="EIK1055" s="75"/>
      <c r="EIL1055" s="75"/>
      <c r="EIM1055" s="75"/>
      <c r="EIN1055" s="75"/>
      <c r="EIO1055" s="75"/>
      <c r="EIP1055" s="75"/>
      <c r="EIQ1055" s="75"/>
      <c r="EIR1055" s="75"/>
      <c r="EIS1055" s="75"/>
      <c r="EIT1055" s="75"/>
      <c r="EIU1055" s="75"/>
      <c r="EIV1055" s="75"/>
      <c r="EIW1055" s="75"/>
      <c r="EIX1055" s="75"/>
      <c r="EIY1055" s="75"/>
      <c r="EIZ1055" s="75"/>
      <c r="EJA1055" s="75"/>
      <c r="EJB1055" s="75"/>
      <c r="EJC1055" s="75"/>
      <c r="EJD1055" s="75"/>
      <c r="EJE1055" s="75"/>
      <c r="EJF1055" s="75"/>
      <c r="EJG1055" s="75"/>
      <c r="EJH1055" s="75"/>
      <c r="EJI1055" s="75"/>
      <c r="EJJ1055" s="75"/>
      <c r="EJK1055" s="75"/>
      <c r="EJL1055" s="75"/>
      <c r="EJM1055" s="75"/>
      <c r="EJN1055" s="75"/>
      <c r="EJO1055" s="75"/>
      <c r="EJP1055" s="75"/>
      <c r="EJQ1055" s="75"/>
      <c r="EJR1055" s="75"/>
      <c r="EJS1055" s="75"/>
      <c r="EJT1055" s="75"/>
      <c r="EJU1055" s="75"/>
      <c r="EJV1055" s="75"/>
      <c r="EJW1055" s="75"/>
      <c r="EJX1055" s="75"/>
      <c r="EJY1055" s="75"/>
      <c r="EJZ1055" s="75"/>
      <c r="EKA1055" s="75"/>
      <c r="EKB1055" s="75"/>
      <c r="EKC1055" s="75"/>
      <c r="EKD1055" s="75"/>
      <c r="EKE1055" s="75"/>
      <c r="EKF1055" s="75"/>
      <c r="EKG1055" s="75"/>
      <c r="EKH1055" s="75"/>
      <c r="EKI1055" s="75"/>
      <c r="EKJ1055" s="75"/>
      <c r="EKK1055" s="75"/>
      <c r="EKL1055" s="75"/>
      <c r="EKM1055" s="75"/>
      <c r="EKN1055" s="75"/>
      <c r="EKO1055" s="75"/>
      <c r="EKP1055" s="75"/>
      <c r="EKQ1055" s="75"/>
      <c r="EKR1055" s="75"/>
      <c r="EKS1055" s="75"/>
      <c r="EKT1055" s="75"/>
      <c r="EKU1055" s="75"/>
      <c r="EKV1055" s="75"/>
      <c r="EKW1055" s="75"/>
      <c r="EKX1055" s="75"/>
      <c r="EKY1055" s="75"/>
      <c r="EKZ1055" s="75"/>
      <c r="ELA1055" s="75"/>
      <c r="ELB1055" s="75"/>
      <c r="ELC1055" s="75"/>
      <c r="ELD1055" s="75"/>
      <c r="ELE1055" s="75"/>
      <c r="ELF1055" s="75"/>
      <c r="ELG1055" s="75"/>
      <c r="ELH1055" s="75"/>
      <c r="ELI1055" s="75"/>
      <c r="ELJ1055" s="75"/>
      <c r="ELK1055" s="75"/>
      <c r="ELL1055" s="75"/>
      <c r="ELM1055" s="75"/>
      <c r="ELN1055" s="75"/>
      <c r="ELO1055" s="75"/>
      <c r="ELP1055" s="75"/>
      <c r="ELQ1055" s="75"/>
      <c r="ELR1055" s="75"/>
      <c r="ELS1055" s="75"/>
      <c r="ELT1055" s="75"/>
      <c r="ELU1055" s="75"/>
      <c r="ELV1055" s="75"/>
      <c r="ELW1055" s="75"/>
      <c r="ELX1055" s="75"/>
      <c r="ELY1055" s="75"/>
      <c r="ELZ1055" s="75"/>
      <c r="EMA1055" s="75"/>
      <c r="EMB1055" s="75"/>
      <c r="EMC1055" s="75"/>
      <c r="EMD1055" s="75"/>
      <c r="EME1055" s="75"/>
      <c r="EMF1055" s="75"/>
      <c r="EMG1055" s="75"/>
      <c r="EMH1055" s="75"/>
      <c r="EMI1055" s="75"/>
      <c r="EMJ1055" s="75"/>
      <c r="EMK1055" s="75"/>
      <c r="EML1055" s="75"/>
      <c r="EMM1055" s="75"/>
      <c r="EMN1055" s="75"/>
      <c r="EMO1055" s="75"/>
      <c r="EMP1055" s="75"/>
      <c r="EMQ1055" s="75"/>
      <c r="EMR1055" s="75"/>
      <c r="EMS1055" s="75"/>
      <c r="EMT1055" s="75"/>
      <c r="EMU1055" s="75"/>
      <c r="EMV1055" s="75"/>
      <c r="EMW1055" s="75"/>
      <c r="EMX1055" s="75"/>
      <c r="EMY1055" s="75"/>
      <c r="EMZ1055" s="75"/>
      <c r="ENA1055" s="75"/>
      <c r="ENB1055" s="75"/>
      <c r="ENC1055" s="75"/>
      <c r="END1055" s="75"/>
      <c r="ENE1055" s="75"/>
      <c r="ENF1055" s="75"/>
      <c r="ENG1055" s="75"/>
      <c r="ENH1055" s="75"/>
      <c r="ENI1055" s="75"/>
      <c r="ENJ1055" s="75"/>
      <c r="ENK1055" s="75"/>
      <c r="ENL1055" s="75"/>
      <c r="ENM1055" s="75"/>
      <c r="ENN1055" s="75"/>
      <c r="ENO1055" s="75"/>
      <c r="ENP1055" s="75"/>
      <c r="ENQ1055" s="75"/>
      <c r="ENR1055" s="75"/>
      <c r="ENS1055" s="75"/>
      <c r="ENT1055" s="75"/>
      <c r="ENU1055" s="75"/>
      <c r="ENV1055" s="75"/>
      <c r="ENW1055" s="75"/>
      <c r="ENX1055" s="75"/>
      <c r="ENY1055" s="75"/>
      <c r="ENZ1055" s="75"/>
      <c r="EOA1055" s="75"/>
      <c r="EOB1055" s="75"/>
      <c r="EOC1055" s="75"/>
      <c r="EOD1055" s="75"/>
      <c r="EOE1055" s="75"/>
      <c r="EOF1055" s="75"/>
      <c r="EOG1055" s="75"/>
      <c r="EOH1055" s="75"/>
      <c r="EOI1055" s="75"/>
      <c r="EOJ1055" s="75"/>
      <c r="EOK1055" s="75"/>
      <c r="EOL1055" s="75"/>
      <c r="EOM1055" s="75"/>
      <c r="EON1055" s="75"/>
      <c r="EOO1055" s="75"/>
      <c r="EOP1055" s="75"/>
      <c r="EOQ1055" s="75"/>
      <c r="EOR1055" s="75"/>
      <c r="EOS1055" s="75"/>
      <c r="EOT1055" s="75"/>
      <c r="EOU1055" s="75"/>
      <c r="EOV1055" s="75"/>
      <c r="EOW1055" s="75"/>
      <c r="EOX1055" s="75"/>
      <c r="EOY1055" s="75"/>
      <c r="EOZ1055" s="75"/>
      <c r="EPA1055" s="75"/>
      <c r="EPB1055" s="75"/>
      <c r="EPC1055" s="75"/>
      <c r="EPD1055" s="75"/>
      <c r="EPE1055" s="75"/>
      <c r="EPF1055" s="75"/>
      <c r="EPG1055" s="75"/>
      <c r="EPH1055" s="75"/>
      <c r="EPI1055" s="75"/>
      <c r="EPJ1055" s="75"/>
      <c r="EPK1055" s="75"/>
      <c r="EPL1055" s="75"/>
      <c r="EPM1055" s="75"/>
      <c r="EPN1055" s="75"/>
      <c r="EPO1055" s="75"/>
      <c r="EPP1055" s="75"/>
      <c r="EPQ1055" s="75"/>
      <c r="EPR1055" s="75"/>
      <c r="EPS1055" s="75"/>
      <c r="EPT1055" s="75"/>
      <c r="EPU1055" s="75"/>
      <c r="EPV1055" s="75"/>
      <c r="EPW1055" s="75"/>
      <c r="EPX1055" s="75"/>
      <c r="EPY1055" s="75"/>
      <c r="EPZ1055" s="75"/>
      <c r="EQA1055" s="75"/>
      <c r="EQB1055" s="75"/>
      <c r="EQC1055" s="75"/>
      <c r="EQD1055" s="75"/>
      <c r="EQE1055" s="75"/>
      <c r="EQF1055" s="75"/>
      <c r="EQG1055" s="75"/>
      <c r="EQH1055" s="75"/>
      <c r="EQI1055" s="75"/>
      <c r="EQJ1055" s="75"/>
      <c r="EQK1055" s="75"/>
      <c r="EQL1055" s="75"/>
      <c r="EQM1055" s="75"/>
      <c r="EQN1055" s="75"/>
      <c r="EQO1055" s="75"/>
      <c r="EQP1055" s="75"/>
      <c r="EQQ1055" s="75"/>
      <c r="EQR1055" s="75"/>
      <c r="EQS1055" s="75"/>
      <c r="EQT1055" s="75"/>
      <c r="EQU1055" s="75"/>
      <c r="EQV1055" s="75"/>
      <c r="EQW1055" s="75"/>
      <c r="EQX1055" s="75"/>
      <c r="EQY1055" s="75"/>
      <c r="EQZ1055" s="75"/>
      <c r="ERA1055" s="75"/>
      <c r="ERB1055" s="75"/>
      <c r="ERC1055" s="75"/>
      <c r="ERD1055" s="75"/>
      <c r="ERE1055" s="75"/>
      <c r="ERF1055" s="75"/>
      <c r="ERG1055" s="75"/>
      <c r="ERH1055" s="75"/>
      <c r="ERI1055" s="75"/>
      <c r="ERJ1055" s="75"/>
      <c r="ERK1055" s="75"/>
      <c r="ERL1055" s="75"/>
      <c r="ERM1055" s="75"/>
      <c r="ERN1055" s="75"/>
      <c r="ERO1055" s="75"/>
      <c r="ERP1055" s="75"/>
      <c r="ERQ1055" s="75"/>
      <c r="ERR1055" s="75"/>
      <c r="ERS1055" s="75"/>
      <c r="ERT1055" s="75"/>
      <c r="ERU1055" s="75"/>
      <c r="ERV1055" s="75"/>
      <c r="ERW1055" s="75"/>
      <c r="ERX1055" s="75"/>
      <c r="ERY1055" s="75"/>
      <c r="ERZ1055" s="75"/>
      <c r="ESA1055" s="75"/>
      <c r="ESB1055" s="75"/>
      <c r="ESC1055" s="75"/>
      <c r="ESD1055" s="75"/>
      <c r="ESE1055" s="75"/>
      <c r="ESF1055" s="75"/>
      <c r="ESG1055" s="75"/>
      <c r="ESH1055" s="75"/>
      <c r="ESI1055" s="75"/>
      <c r="ESJ1055" s="75"/>
      <c r="ESK1055" s="75"/>
      <c r="ESL1055" s="75"/>
      <c r="ESM1055" s="75"/>
      <c r="ESN1055" s="75"/>
      <c r="ESO1055" s="75"/>
      <c r="ESP1055" s="75"/>
      <c r="ESQ1055" s="75"/>
      <c r="ESR1055" s="75"/>
      <c r="ESS1055" s="75"/>
      <c r="EST1055" s="75"/>
      <c r="ESU1055" s="75"/>
      <c r="ESV1055" s="75"/>
      <c r="ESW1055" s="75"/>
      <c r="ESX1055" s="75"/>
      <c r="ESY1055" s="75"/>
      <c r="ESZ1055" s="75"/>
      <c r="ETA1055" s="75"/>
      <c r="ETB1055" s="75"/>
      <c r="ETC1055" s="75"/>
      <c r="ETD1055" s="75"/>
      <c r="ETE1055" s="75"/>
      <c r="ETF1055" s="75"/>
      <c r="ETG1055" s="75"/>
      <c r="ETH1055" s="75"/>
      <c r="ETI1055" s="75"/>
      <c r="ETJ1055" s="75"/>
      <c r="ETK1055" s="75"/>
      <c r="ETL1055" s="75"/>
      <c r="ETM1055" s="75"/>
      <c r="ETN1055" s="75"/>
      <c r="ETO1055" s="75"/>
      <c r="ETP1055" s="75"/>
      <c r="ETQ1055" s="75"/>
      <c r="ETR1055" s="75"/>
      <c r="ETS1055" s="75"/>
      <c r="ETT1055" s="75"/>
      <c r="ETU1055" s="75"/>
      <c r="ETV1055" s="75"/>
      <c r="ETW1055" s="75"/>
      <c r="ETX1055" s="75"/>
      <c r="ETY1055" s="75"/>
      <c r="ETZ1055" s="75"/>
      <c r="EUA1055" s="75"/>
      <c r="EUB1055" s="75"/>
      <c r="EUC1055" s="75"/>
      <c r="EUD1055" s="75"/>
      <c r="EUE1055" s="75"/>
      <c r="EUF1055" s="75"/>
      <c r="EUG1055" s="75"/>
      <c r="EUH1055" s="75"/>
      <c r="EUI1055" s="75"/>
      <c r="EUJ1055" s="75"/>
      <c r="EUK1055" s="75"/>
      <c r="EUL1055" s="75"/>
      <c r="EUM1055" s="75"/>
      <c r="EUN1055" s="75"/>
      <c r="EUO1055" s="75"/>
      <c r="EUP1055" s="75"/>
      <c r="EUQ1055" s="75"/>
      <c r="EUR1055" s="75"/>
      <c r="EUS1055" s="75"/>
      <c r="EUT1055" s="75"/>
      <c r="EUU1055" s="75"/>
      <c r="EUV1055" s="75"/>
      <c r="EUW1055" s="75"/>
      <c r="EUX1055" s="75"/>
      <c r="EUY1055" s="75"/>
      <c r="EUZ1055" s="75"/>
      <c r="EVA1055" s="75"/>
      <c r="EVB1055" s="75"/>
      <c r="EVC1055" s="75"/>
      <c r="EVD1055" s="75"/>
      <c r="EVE1055" s="75"/>
      <c r="EVF1055" s="75"/>
      <c r="EVG1055" s="75"/>
      <c r="EVH1055" s="75"/>
      <c r="EVI1055" s="75"/>
      <c r="EVJ1055" s="75"/>
      <c r="EVK1055" s="75"/>
      <c r="EVL1055" s="75"/>
      <c r="EVM1055" s="75"/>
      <c r="EVN1055" s="75"/>
      <c r="EVO1055" s="75"/>
      <c r="EVP1055" s="75"/>
      <c r="EVQ1055" s="75"/>
      <c r="EVR1055" s="75"/>
      <c r="EVS1055" s="75"/>
      <c r="EVT1055" s="75"/>
      <c r="EVU1055" s="75"/>
      <c r="EVV1055" s="75"/>
      <c r="EVW1055" s="75"/>
      <c r="EVX1055" s="75"/>
      <c r="EVY1055" s="75"/>
      <c r="EVZ1055" s="75"/>
      <c r="EWA1055" s="75"/>
      <c r="EWB1055" s="75"/>
      <c r="EWC1055" s="75"/>
      <c r="EWD1055" s="75"/>
      <c r="EWE1055" s="75"/>
      <c r="EWF1055" s="75"/>
      <c r="EWG1055" s="75"/>
      <c r="EWH1055" s="75"/>
      <c r="EWI1055" s="75"/>
      <c r="EWJ1055" s="75"/>
      <c r="EWK1055" s="75"/>
      <c r="EWL1055" s="75"/>
      <c r="EWM1055" s="75"/>
      <c r="EWN1055" s="75"/>
      <c r="EWO1055" s="75"/>
      <c r="EWP1055" s="75"/>
      <c r="EWQ1055" s="75"/>
      <c r="EWR1055" s="75"/>
      <c r="EWS1055" s="75"/>
      <c r="EWT1055" s="75"/>
      <c r="EWU1055" s="75"/>
      <c r="EWV1055" s="75"/>
      <c r="EWW1055" s="75"/>
      <c r="EWX1055" s="75"/>
      <c r="EWY1055" s="75"/>
      <c r="EWZ1055" s="75"/>
      <c r="EXA1055" s="75"/>
      <c r="EXB1055" s="75"/>
      <c r="EXC1055" s="75"/>
      <c r="EXD1055" s="75"/>
      <c r="EXE1055" s="75"/>
      <c r="EXF1055" s="75"/>
      <c r="EXG1055" s="75"/>
      <c r="EXH1055" s="75"/>
      <c r="EXI1055" s="75"/>
      <c r="EXJ1055" s="75"/>
      <c r="EXK1055" s="75"/>
      <c r="EXL1055" s="75"/>
      <c r="EXM1055" s="75"/>
      <c r="EXN1055" s="75"/>
      <c r="EXO1055" s="75"/>
      <c r="EXP1055" s="75"/>
      <c r="EXQ1055" s="75"/>
      <c r="EXR1055" s="75"/>
      <c r="EXS1055" s="75"/>
      <c r="EXT1055" s="75"/>
      <c r="EXU1055" s="75"/>
      <c r="EXV1055" s="75"/>
      <c r="EXW1055" s="75"/>
      <c r="EXX1055" s="75"/>
      <c r="EXY1055" s="75"/>
      <c r="EXZ1055" s="75"/>
      <c r="EYA1055" s="75"/>
      <c r="EYB1055" s="75"/>
      <c r="EYC1055" s="75"/>
      <c r="EYD1055" s="75"/>
      <c r="EYE1055" s="75"/>
      <c r="EYF1055" s="75"/>
      <c r="EYG1055" s="75"/>
      <c r="EYH1055" s="75"/>
      <c r="EYI1055" s="75"/>
      <c r="EYJ1055" s="75"/>
      <c r="EYK1055" s="75"/>
      <c r="EYL1055" s="75"/>
      <c r="EYM1055" s="75"/>
      <c r="EYN1055" s="75"/>
      <c r="EYO1055" s="75"/>
      <c r="EYP1055" s="75"/>
      <c r="EYQ1055" s="75"/>
      <c r="EYR1055" s="75"/>
      <c r="EYS1055" s="75"/>
      <c r="EYT1055" s="75"/>
      <c r="EYU1055" s="75"/>
      <c r="EYV1055" s="75"/>
      <c r="EYW1055" s="75"/>
      <c r="EYX1055" s="75"/>
      <c r="EYY1055" s="75"/>
      <c r="EYZ1055" s="75"/>
      <c r="EZA1055" s="75"/>
      <c r="EZB1055" s="75"/>
      <c r="EZC1055" s="75"/>
      <c r="EZD1055" s="75"/>
      <c r="EZE1055" s="75"/>
      <c r="EZF1055" s="75"/>
      <c r="EZG1055" s="75"/>
      <c r="EZH1055" s="75"/>
      <c r="EZI1055" s="75"/>
      <c r="EZJ1055" s="75"/>
      <c r="EZK1055" s="75"/>
      <c r="EZL1055" s="75"/>
      <c r="EZM1055" s="75"/>
      <c r="EZN1055" s="75"/>
      <c r="EZO1055" s="75"/>
      <c r="EZP1055" s="75"/>
      <c r="EZQ1055" s="75"/>
      <c r="EZR1055" s="75"/>
      <c r="EZS1055" s="75"/>
      <c r="EZT1055" s="75"/>
      <c r="EZU1055" s="75"/>
      <c r="EZV1055" s="75"/>
      <c r="EZW1055" s="75"/>
      <c r="EZX1055" s="75"/>
      <c r="EZY1055" s="75"/>
      <c r="EZZ1055" s="75"/>
      <c r="FAA1055" s="75"/>
      <c r="FAB1055" s="75"/>
      <c r="FAC1055" s="75"/>
      <c r="FAD1055" s="75"/>
      <c r="FAE1055" s="75"/>
      <c r="FAF1055" s="75"/>
      <c r="FAG1055" s="75"/>
      <c r="FAH1055" s="75"/>
      <c r="FAI1055" s="75"/>
      <c r="FAJ1055" s="75"/>
      <c r="FAK1055" s="75"/>
      <c r="FAL1055" s="75"/>
      <c r="FAM1055" s="75"/>
      <c r="FAN1055" s="75"/>
      <c r="FAO1055" s="75"/>
      <c r="FAP1055" s="75"/>
      <c r="FAQ1055" s="75"/>
      <c r="FAR1055" s="75"/>
      <c r="FAS1055" s="75"/>
      <c r="FAT1055" s="75"/>
      <c r="FAU1055" s="75"/>
      <c r="FAV1055" s="75"/>
      <c r="FAW1055" s="75"/>
      <c r="FAX1055" s="75"/>
      <c r="FAY1055" s="75"/>
      <c r="FAZ1055" s="75"/>
      <c r="FBA1055" s="75"/>
      <c r="FBB1055" s="75"/>
      <c r="FBC1055" s="75"/>
      <c r="FBD1055" s="75"/>
      <c r="FBE1055" s="75"/>
      <c r="FBF1055" s="75"/>
      <c r="FBG1055" s="75"/>
      <c r="FBH1055" s="75"/>
      <c r="FBI1055" s="75"/>
      <c r="FBJ1055" s="75"/>
      <c r="FBK1055" s="75"/>
      <c r="FBL1055" s="75"/>
      <c r="FBM1055" s="75"/>
      <c r="FBN1055" s="75"/>
      <c r="FBO1055" s="75"/>
      <c r="FBP1055" s="75"/>
      <c r="FBQ1055" s="75"/>
      <c r="FBR1055" s="75"/>
      <c r="FBS1055" s="75"/>
      <c r="FBT1055" s="75"/>
      <c r="FBU1055" s="75"/>
      <c r="FBV1055" s="75"/>
      <c r="FBW1055" s="75"/>
      <c r="FBX1055" s="75"/>
      <c r="FBY1055" s="75"/>
      <c r="FBZ1055" s="75"/>
      <c r="FCA1055" s="75"/>
      <c r="FCB1055" s="75"/>
      <c r="FCC1055" s="75"/>
      <c r="FCD1055" s="75"/>
      <c r="FCE1055" s="75"/>
      <c r="FCF1055" s="75"/>
      <c r="FCG1055" s="75"/>
      <c r="FCH1055" s="75"/>
      <c r="FCI1055" s="75"/>
      <c r="FCJ1055" s="75"/>
      <c r="FCK1055" s="75"/>
      <c r="FCL1055" s="75"/>
      <c r="FCM1055" s="75"/>
      <c r="FCN1055" s="75"/>
      <c r="FCO1055" s="75"/>
      <c r="FCP1055" s="75"/>
      <c r="FCQ1055" s="75"/>
      <c r="FCR1055" s="75"/>
      <c r="FCS1055" s="75"/>
      <c r="FCT1055" s="75"/>
      <c r="FCU1055" s="75"/>
      <c r="FCV1055" s="75"/>
      <c r="FCW1055" s="75"/>
      <c r="FCX1055" s="75"/>
      <c r="FCY1055" s="75"/>
      <c r="FCZ1055" s="75"/>
      <c r="FDA1055" s="75"/>
      <c r="FDB1055" s="75"/>
      <c r="FDC1055" s="75"/>
      <c r="FDD1055" s="75"/>
      <c r="FDE1055" s="75"/>
      <c r="FDF1055" s="75"/>
      <c r="FDG1055" s="75"/>
      <c r="FDH1055" s="75"/>
      <c r="FDI1055" s="75"/>
      <c r="FDJ1055" s="75"/>
      <c r="FDK1055" s="75"/>
      <c r="FDL1055" s="75"/>
      <c r="FDM1055" s="75"/>
      <c r="FDN1055" s="75"/>
      <c r="FDO1055" s="75"/>
      <c r="FDP1055" s="75"/>
      <c r="FDQ1055" s="75"/>
      <c r="FDR1055" s="75"/>
      <c r="FDS1055" s="75"/>
      <c r="FDT1055" s="75"/>
      <c r="FDU1055" s="75"/>
      <c r="FDV1055" s="75"/>
      <c r="FDW1055" s="75"/>
      <c r="FDX1055" s="75"/>
      <c r="FDY1055" s="75"/>
      <c r="FDZ1055" s="75"/>
      <c r="FEA1055" s="75"/>
      <c r="FEB1055" s="75"/>
      <c r="FEC1055" s="75"/>
      <c r="FED1055" s="75"/>
      <c r="FEE1055" s="75"/>
      <c r="FEF1055" s="75"/>
      <c r="FEG1055" s="75"/>
      <c r="FEH1055" s="75"/>
      <c r="FEI1055" s="75"/>
      <c r="FEJ1055" s="75"/>
      <c r="FEK1055" s="75"/>
      <c r="FEL1055" s="75"/>
      <c r="FEM1055" s="75"/>
      <c r="FEN1055" s="75"/>
      <c r="FEO1055" s="75"/>
      <c r="FEP1055" s="75"/>
      <c r="FEQ1055" s="75"/>
      <c r="FER1055" s="75"/>
      <c r="FES1055" s="75"/>
      <c r="FET1055" s="75"/>
      <c r="FEU1055" s="75"/>
      <c r="FEV1055" s="75"/>
      <c r="FEW1055" s="75"/>
      <c r="FEX1055" s="75"/>
      <c r="FEY1055" s="75"/>
      <c r="FEZ1055" s="75"/>
      <c r="FFA1055" s="75"/>
      <c r="FFB1055" s="75"/>
      <c r="FFC1055" s="75"/>
      <c r="FFD1055" s="75"/>
      <c r="FFE1055" s="75"/>
      <c r="FFF1055" s="75"/>
      <c r="FFG1055" s="75"/>
      <c r="FFH1055" s="75"/>
      <c r="FFI1055" s="75"/>
      <c r="FFJ1055" s="75"/>
      <c r="FFK1055" s="75"/>
      <c r="FFL1055" s="75"/>
      <c r="FFM1055" s="75"/>
      <c r="FFN1055" s="75"/>
      <c r="FFO1055" s="75"/>
      <c r="FFP1055" s="75"/>
      <c r="FFQ1055" s="75"/>
      <c r="FFR1055" s="75"/>
      <c r="FFS1055" s="75"/>
      <c r="FFT1055" s="75"/>
      <c r="FFU1055" s="75"/>
      <c r="FFV1055" s="75"/>
      <c r="FFW1055" s="75"/>
      <c r="FFX1055" s="75"/>
      <c r="FFY1055" s="75"/>
      <c r="FFZ1055" s="75"/>
      <c r="FGA1055" s="75"/>
      <c r="FGB1055" s="75"/>
      <c r="FGC1055" s="75"/>
      <c r="FGD1055" s="75"/>
      <c r="FGE1055" s="75"/>
      <c r="FGF1055" s="75"/>
      <c r="FGG1055" s="75"/>
      <c r="FGH1055" s="75"/>
      <c r="FGI1055" s="75"/>
      <c r="FGJ1055" s="75"/>
      <c r="FGK1055" s="75"/>
      <c r="FGL1055" s="75"/>
      <c r="FGM1055" s="75"/>
      <c r="FGN1055" s="75"/>
      <c r="FGO1055" s="75"/>
      <c r="FGP1055" s="75"/>
      <c r="FGQ1055" s="75"/>
      <c r="FGR1055" s="75"/>
      <c r="FGS1055" s="75"/>
      <c r="FGT1055" s="75"/>
      <c r="FGU1055" s="75"/>
      <c r="FGV1055" s="75"/>
      <c r="FGW1055" s="75"/>
      <c r="FGX1055" s="75"/>
      <c r="FGY1055" s="75"/>
      <c r="FGZ1055" s="75"/>
      <c r="FHA1055" s="75"/>
      <c r="FHB1055" s="75"/>
      <c r="FHC1055" s="75"/>
      <c r="FHD1055" s="75"/>
      <c r="FHE1055" s="75"/>
      <c r="FHF1055" s="75"/>
      <c r="FHG1055" s="75"/>
      <c r="FHH1055" s="75"/>
      <c r="FHI1055" s="75"/>
      <c r="FHJ1055" s="75"/>
      <c r="FHK1055" s="75"/>
      <c r="FHL1055" s="75"/>
      <c r="FHM1055" s="75"/>
      <c r="FHN1055" s="75"/>
      <c r="FHO1055" s="75"/>
      <c r="FHP1055" s="75"/>
      <c r="FHQ1055" s="75"/>
      <c r="FHR1055" s="75"/>
      <c r="FHS1055" s="75"/>
      <c r="FHT1055" s="75"/>
      <c r="FHU1055" s="75"/>
      <c r="FHV1055" s="75"/>
      <c r="FHW1055" s="75"/>
      <c r="FHX1055" s="75"/>
      <c r="FHY1055" s="75"/>
      <c r="FHZ1055" s="75"/>
      <c r="FIA1055" s="75"/>
      <c r="FIB1055" s="75"/>
      <c r="FIC1055" s="75"/>
      <c r="FID1055" s="75"/>
      <c r="FIE1055" s="75"/>
      <c r="FIF1055" s="75"/>
      <c r="FIG1055" s="75"/>
      <c r="FIH1055" s="75"/>
      <c r="FII1055" s="75"/>
      <c r="FIJ1055" s="75"/>
      <c r="FIK1055" s="75"/>
      <c r="FIL1055" s="75"/>
      <c r="FIM1055" s="75"/>
      <c r="FIN1055" s="75"/>
      <c r="FIO1055" s="75"/>
      <c r="FIP1055" s="75"/>
      <c r="FIQ1055" s="75"/>
      <c r="FIR1055" s="75"/>
      <c r="FIS1055" s="75"/>
      <c r="FIT1055" s="75"/>
      <c r="FIU1055" s="75"/>
      <c r="FIV1055" s="75"/>
      <c r="FIW1055" s="75"/>
      <c r="FIX1055" s="75"/>
      <c r="FIY1055" s="75"/>
      <c r="FIZ1055" s="75"/>
      <c r="FJA1055" s="75"/>
      <c r="FJB1055" s="75"/>
      <c r="FJC1055" s="75"/>
      <c r="FJD1055" s="75"/>
      <c r="FJE1055" s="75"/>
      <c r="FJF1055" s="75"/>
      <c r="FJG1055" s="75"/>
      <c r="FJH1055" s="75"/>
      <c r="FJI1055" s="75"/>
      <c r="FJJ1055" s="75"/>
      <c r="FJK1055" s="75"/>
      <c r="FJL1055" s="75"/>
      <c r="FJM1055" s="75"/>
      <c r="FJN1055" s="75"/>
      <c r="FJO1055" s="75"/>
      <c r="FJP1055" s="75"/>
      <c r="FJQ1055" s="75"/>
      <c r="FJR1055" s="75"/>
      <c r="FJS1055" s="75"/>
      <c r="FJT1055" s="75"/>
      <c r="FJU1055" s="75"/>
      <c r="FJV1055" s="75"/>
      <c r="FJW1055" s="75"/>
      <c r="FJX1055" s="75"/>
      <c r="FJY1055" s="75"/>
      <c r="FJZ1055" s="75"/>
      <c r="FKA1055" s="75"/>
      <c r="FKB1055" s="75"/>
      <c r="FKC1055" s="75"/>
      <c r="FKD1055" s="75"/>
      <c r="FKE1055" s="75"/>
      <c r="FKF1055" s="75"/>
      <c r="FKG1055" s="75"/>
      <c r="FKH1055" s="75"/>
      <c r="FKI1055" s="75"/>
      <c r="FKJ1055" s="75"/>
      <c r="FKK1055" s="75"/>
      <c r="FKL1055" s="75"/>
      <c r="FKM1055" s="75"/>
      <c r="FKN1055" s="75"/>
      <c r="FKO1055" s="75"/>
      <c r="FKP1055" s="75"/>
      <c r="FKQ1055" s="75"/>
      <c r="FKR1055" s="75"/>
      <c r="FKS1055" s="75"/>
      <c r="FKT1055" s="75"/>
      <c r="FKU1055" s="75"/>
      <c r="FKV1055" s="75"/>
      <c r="FKW1055" s="75"/>
      <c r="FKX1055" s="75"/>
      <c r="FKY1055" s="75"/>
      <c r="FKZ1055" s="75"/>
      <c r="FLA1055" s="75"/>
      <c r="FLB1055" s="75"/>
      <c r="FLC1055" s="75"/>
      <c r="FLD1055" s="75"/>
      <c r="FLE1055" s="75"/>
      <c r="FLF1055" s="75"/>
      <c r="FLG1055" s="75"/>
      <c r="FLH1055" s="75"/>
      <c r="FLI1055" s="75"/>
      <c r="FLJ1055" s="75"/>
      <c r="FLK1055" s="75"/>
      <c r="FLL1055" s="75"/>
      <c r="FLM1055" s="75"/>
      <c r="FLN1055" s="75"/>
      <c r="FLO1055" s="75"/>
      <c r="FLP1055" s="75"/>
      <c r="FLQ1055" s="75"/>
      <c r="FLR1055" s="75"/>
      <c r="FLS1055" s="75"/>
      <c r="FLT1055" s="75"/>
      <c r="FLU1055" s="75"/>
      <c r="FLV1055" s="75"/>
      <c r="FLW1055" s="75"/>
      <c r="FLX1055" s="75"/>
      <c r="FLY1055" s="75"/>
      <c r="FLZ1055" s="75"/>
      <c r="FMA1055" s="75"/>
      <c r="FMB1055" s="75"/>
      <c r="FMC1055" s="75"/>
      <c r="FMD1055" s="75"/>
      <c r="FME1055" s="75"/>
      <c r="FMF1055" s="75"/>
      <c r="FMG1055" s="75"/>
      <c r="FMH1055" s="75"/>
      <c r="FMI1055" s="75"/>
      <c r="FMJ1055" s="75"/>
      <c r="FMK1055" s="75"/>
      <c r="FML1055" s="75"/>
      <c r="FMM1055" s="75"/>
      <c r="FMN1055" s="75"/>
      <c r="FMO1055" s="75"/>
      <c r="FMP1055" s="75"/>
      <c r="FMQ1055" s="75"/>
      <c r="FMR1055" s="75"/>
      <c r="FMS1055" s="75"/>
      <c r="FMT1055" s="75"/>
      <c r="FMU1055" s="75"/>
      <c r="FMV1055" s="75"/>
      <c r="FMW1055" s="75"/>
      <c r="FMX1055" s="75"/>
      <c r="FMY1055" s="75"/>
      <c r="FMZ1055" s="75"/>
      <c r="FNA1055" s="75"/>
      <c r="FNB1055" s="75"/>
      <c r="FNC1055" s="75"/>
      <c r="FND1055" s="75"/>
      <c r="FNE1055" s="75"/>
      <c r="FNF1055" s="75"/>
      <c r="FNG1055" s="75"/>
      <c r="FNH1055" s="75"/>
      <c r="FNI1055" s="75"/>
      <c r="FNJ1055" s="75"/>
      <c r="FNK1055" s="75"/>
      <c r="FNL1055" s="75"/>
      <c r="FNM1055" s="75"/>
      <c r="FNN1055" s="75"/>
      <c r="FNO1055" s="75"/>
      <c r="FNP1055" s="75"/>
      <c r="FNQ1055" s="75"/>
      <c r="FNR1055" s="75"/>
      <c r="FNS1055" s="75"/>
      <c r="FNT1055" s="75"/>
      <c r="FNU1055" s="75"/>
      <c r="FNV1055" s="75"/>
      <c r="FNW1055" s="75"/>
      <c r="FNX1055" s="75"/>
      <c r="FNY1055" s="75"/>
      <c r="FNZ1055" s="75"/>
      <c r="FOA1055" s="75"/>
      <c r="FOB1055" s="75"/>
      <c r="FOC1055" s="75"/>
      <c r="FOD1055" s="75"/>
      <c r="FOE1055" s="75"/>
      <c r="FOF1055" s="75"/>
      <c r="FOG1055" s="75"/>
      <c r="FOH1055" s="75"/>
      <c r="FOI1055" s="75"/>
      <c r="FOJ1055" s="75"/>
      <c r="FOK1055" s="75"/>
      <c r="FOL1055" s="75"/>
      <c r="FOM1055" s="75"/>
      <c r="FON1055" s="75"/>
      <c r="FOO1055" s="75"/>
      <c r="FOP1055" s="75"/>
      <c r="FOQ1055" s="75"/>
      <c r="FOR1055" s="75"/>
      <c r="FOS1055" s="75"/>
      <c r="FOT1055" s="75"/>
      <c r="FOU1055" s="75"/>
      <c r="FOV1055" s="75"/>
      <c r="FOW1055" s="75"/>
      <c r="FOX1055" s="75"/>
      <c r="FOY1055" s="75"/>
      <c r="FOZ1055" s="75"/>
      <c r="FPA1055" s="75"/>
      <c r="FPB1055" s="75"/>
      <c r="FPC1055" s="75"/>
      <c r="FPD1055" s="75"/>
      <c r="FPE1055" s="75"/>
      <c r="FPF1055" s="75"/>
      <c r="FPG1055" s="75"/>
      <c r="FPH1055" s="75"/>
      <c r="FPI1055" s="75"/>
      <c r="FPJ1055" s="75"/>
      <c r="FPK1055" s="75"/>
      <c r="FPL1055" s="75"/>
      <c r="FPM1055" s="75"/>
      <c r="FPN1055" s="75"/>
      <c r="FPO1055" s="75"/>
      <c r="FPP1055" s="75"/>
      <c r="FPQ1055" s="75"/>
      <c r="FPR1055" s="75"/>
      <c r="FPS1055" s="75"/>
      <c r="FPT1055" s="75"/>
      <c r="FPU1055" s="75"/>
      <c r="FPV1055" s="75"/>
      <c r="FPW1055" s="75"/>
      <c r="FPX1055" s="75"/>
      <c r="FPY1055" s="75"/>
      <c r="FPZ1055" s="75"/>
      <c r="FQA1055" s="75"/>
      <c r="FQB1055" s="75"/>
      <c r="FQC1055" s="75"/>
      <c r="FQD1055" s="75"/>
      <c r="FQE1055" s="75"/>
      <c r="FQF1055" s="75"/>
      <c r="FQG1055" s="75"/>
      <c r="FQH1055" s="75"/>
      <c r="FQI1055" s="75"/>
      <c r="FQJ1055" s="75"/>
      <c r="FQK1055" s="75"/>
      <c r="FQL1055" s="75"/>
      <c r="FQM1055" s="75"/>
      <c r="FQN1055" s="75"/>
      <c r="FQO1055" s="75"/>
      <c r="FQP1055" s="75"/>
      <c r="FQQ1055" s="75"/>
      <c r="FQR1055" s="75"/>
      <c r="FQS1055" s="75"/>
      <c r="FQT1055" s="75"/>
      <c r="FQU1055" s="75"/>
      <c r="FQV1055" s="75"/>
      <c r="FQW1055" s="75"/>
      <c r="FQX1055" s="75"/>
      <c r="FQY1055" s="75"/>
      <c r="FQZ1055" s="75"/>
      <c r="FRA1055" s="75"/>
      <c r="FRB1055" s="75"/>
      <c r="FRC1055" s="75"/>
      <c r="FRD1055" s="75"/>
      <c r="FRE1055" s="75"/>
      <c r="FRF1055" s="75"/>
      <c r="FRG1055" s="75"/>
      <c r="FRH1055" s="75"/>
      <c r="FRI1055" s="75"/>
      <c r="FRJ1055" s="75"/>
      <c r="FRK1055" s="75"/>
      <c r="FRL1055" s="75"/>
      <c r="FRM1055" s="75"/>
      <c r="FRN1055" s="75"/>
      <c r="FRO1055" s="75"/>
      <c r="FRP1055" s="75"/>
      <c r="FRQ1055" s="75"/>
      <c r="FRR1055" s="75"/>
      <c r="FRS1055" s="75"/>
      <c r="FRT1055" s="75"/>
      <c r="FRU1055" s="75"/>
      <c r="FRV1055" s="75"/>
      <c r="FRW1055" s="75"/>
      <c r="FRX1055" s="75"/>
      <c r="FRY1055" s="75"/>
      <c r="FRZ1055" s="75"/>
      <c r="FSA1055" s="75"/>
      <c r="FSB1055" s="75"/>
      <c r="FSC1055" s="75"/>
      <c r="FSD1055" s="75"/>
      <c r="FSE1055" s="75"/>
      <c r="FSF1055" s="75"/>
      <c r="FSG1055" s="75"/>
      <c r="FSH1055" s="75"/>
      <c r="FSI1055" s="75"/>
      <c r="FSJ1055" s="75"/>
      <c r="FSK1055" s="75"/>
      <c r="FSL1055" s="75"/>
      <c r="FSM1055" s="75"/>
      <c r="FSN1055" s="75"/>
      <c r="FSO1055" s="75"/>
      <c r="FSP1055" s="75"/>
      <c r="FSQ1055" s="75"/>
      <c r="FSR1055" s="75"/>
      <c r="FSS1055" s="75"/>
      <c r="FST1055" s="75"/>
      <c r="FSU1055" s="75"/>
      <c r="FSV1055" s="75"/>
      <c r="FSW1055" s="75"/>
      <c r="FSX1055" s="75"/>
      <c r="FSY1055" s="75"/>
      <c r="FSZ1055" s="75"/>
      <c r="FTA1055" s="75"/>
      <c r="FTB1055" s="75"/>
      <c r="FTC1055" s="75"/>
      <c r="FTD1055" s="75"/>
      <c r="FTE1055" s="75"/>
      <c r="FTF1055" s="75"/>
      <c r="FTG1055" s="75"/>
      <c r="FTH1055" s="75"/>
      <c r="FTI1055" s="75"/>
      <c r="FTJ1055" s="75"/>
      <c r="FTK1055" s="75"/>
      <c r="FTL1055" s="75"/>
      <c r="FTM1055" s="75"/>
      <c r="FTN1055" s="75"/>
      <c r="FTO1055" s="75"/>
      <c r="FTP1055" s="75"/>
      <c r="FTQ1055" s="75"/>
      <c r="FTR1055" s="75"/>
      <c r="FTS1055" s="75"/>
      <c r="FTT1055" s="75"/>
      <c r="FTU1055" s="75"/>
      <c r="FTV1055" s="75"/>
      <c r="FTW1055" s="75"/>
      <c r="FTX1055" s="75"/>
      <c r="FTY1055" s="75"/>
      <c r="FTZ1055" s="75"/>
      <c r="FUA1055" s="75"/>
      <c r="FUB1055" s="75"/>
      <c r="FUC1055" s="75"/>
      <c r="FUD1055" s="75"/>
      <c r="FUE1055" s="75"/>
      <c r="FUF1055" s="75"/>
      <c r="FUG1055" s="75"/>
      <c r="FUH1055" s="75"/>
      <c r="FUI1055" s="75"/>
      <c r="FUJ1055" s="75"/>
      <c r="FUK1055" s="75"/>
      <c r="FUL1055" s="75"/>
      <c r="FUM1055" s="75"/>
      <c r="FUN1055" s="75"/>
      <c r="FUO1055" s="75"/>
      <c r="FUP1055" s="75"/>
      <c r="FUQ1055" s="75"/>
      <c r="FUR1055" s="75"/>
      <c r="FUS1055" s="75"/>
      <c r="FUT1055" s="75"/>
      <c r="FUU1055" s="75"/>
      <c r="FUV1055" s="75"/>
      <c r="FUW1055" s="75"/>
      <c r="FUX1055" s="75"/>
      <c r="FUY1055" s="75"/>
      <c r="FUZ1055" s="75"/>
      <c r="FVA1055" s="75"/>
      <c r="FVB1055" s="75"/>
      <c r="FVC1055" s="75"/>
      <c r="FVD1055" s="75"/>
      <c r="FVE1055" s="75"/>
      <c r="FVF1055" s="75"/>
      <c r="FVG1055" s="75"/>
      <c r="FVH1055" s="75"/>
      <c r="FVI1055" s="75"/>
      <c r="FVJ1055" s="75"/>
      <c r="FVK1055" s="75"/>
      <c r="FVL1055" s="75"/>
      <c r="FVM1055" s="75"/>
      <c r="FVN1055" s="75"/>
      <c r="FVO1055" s="75"/>
      <c r="FVP1055" s="75"/>
      <c r="FVQ1055" s="75"/>
      <c r="FVR1055" s="75"/>
      <c r="FVS1055" s="75"/>
      <c r="FVT1055" s="75"/>
      <c r="FVU1055" s="75"/>
      <c r="FVV1055" s="75"/>
      <c r="FVW1055" s="75"/>
      <c r="FVX1055" s="75"/>
      <c r="FVY1055" s="75"/>
      <c r="FVZ1055" s="75"/>
      <c r="FWA1055" s="75"/>
      <c r="FWB1055" s="75"/>
      <c r="FWC1055" s="75"/>
      <c r="FWD1055" s="75"/>
      <c r="FWE1055" s="75"/>
      <c r="FWF1055" s="75"/>
      <c r="FWG1055" s="75"/>
      <c r="FWH1055" s="75"/>
      <c r="FWI1055" s="75"/>
      <c r="FWJ1055" s="75"/>
      <c r="FWK1055" s="75"/>
      <c r="FWL1055" s="75"/>
      <c r="FWM1055" s="75"/>
      <c r="FWN1055" s="75"/>
      <c r="FWO1055" s="75"/>
      <c r="FWP1055" s="75"/>
      <c r="FWQ1055" s="75"/>
      <c r="FWR1055" s="75"/>
      <c r="FWS1055" s="75"/>
      <c r="FWT1055" s="75"/>
      <c r="FWU1055" s="75"/>
      <c r="FWV1055" s="75"/>
      <c r="FWW1055" s="75"/>
      <c r="FWX1055" s="75"/>
      <c r="FWY1055" s="75"/>
      <c r="FWZ1055" s="75"/>
      <c r="FXA1055" s="75"/>
      <c r="FXB1055" s="75"/>
      <c r="FXC1055" s="75"/>
      <c r="FXD1055" s="75"/>
      <c r="FXE1055" s="75"/>
      <c r="FXF1055" s="75"/>
      <c r="FXG1055" s="75"/>
      <c r="FXH1055" s="75"/>
      <c r="FXI1055" s="75"/>
      <c r="FXJ1055" s="75"/>
      <c r="FXK1055" s="75"/>
      <c r="FXL1055" s="75"/>
      <c r="FXM1055" s="75"/>
      <c r="FXN1055" s="75"/>
      <c r="FXO1055" s="75"/>
      <c r="FXP1055" s="75"/>
      <c r="FXQ1055" s="75"/>
      <c r="FXR1055" s="75"/>
      <c r="FXS1055" s="75"/>
      <c r="FXT1055" s="75"/>
      <c r="FXU1055" s="75"/>
      <c r="FXV1055" s="75"/>
      <c r="FXW1055" s="75"/>
      <c r="FXX1055" s="75"/>
      <c r="FXY1055" s="75"/>
      <c r="FXZ1055" s="75"/>
      <c r="FYA1055" s="75"/>
      <c r="FYB1055" s="75"/>
      <c r="FYC1055" s="75"/>
      <c r="FYD1055" s="75"/>
      <c r="FYE1055" s="75"/>
      <c r="FYF1055" s="75"/>
      <c r="FYG1055" s="75"/>
      <c r="FYH1055" s="75"/>
      <c r="FYI1055" s="75"/>
      <c r="FYJ1055" s="75"/>
      <c r="FYK1055" s="75"/>
      <c r="FYL1055" s="75"/>
      <c r="FYM1055" s="75"/>
      <c r="FYN1055" s="75"/>
      <c r="FYO1055" s="75"/>
      <c r="FYP1055" s="75"/>
      <c r="FYQ1055" s="75"/>
      <c r="FYR1055" s="75"/>
      <c r="FYS1055" s="75"/>
      <c r="FYT1055" s="75"/>
      <c r="FYU1055" s="75"/>
      <c r="FYV1055" s="75"/>
      <c r="FYW1055" s="75"/>
      <c r="FYX1055" s="75"/>
      <c r="FYY1055" s="75"/>
      <c r="FYZ1055" s="75"/>
      <c r="FZA1055" s="75"/>
      <c r="FZB1055" s="75"/>
      <c r="FZC1055" s="75"/>
      <c r="FZD1055" s="75"/>
      <c r="FZE1055" s="75"/>
      <c r="FZF1055" s="75"/>
      <c r="FZG1055" s="75"/>
      <c r="FZH1055" s="75"/>
      <c r="FZI1055" s="75"/>
      <c r="FZJ1055" s="75"/>
      <c r="FZK1055" s="75"/>
      <c r="FZL1055" s="75"/>
      <c r="FZM1055" s="75"/>
      <c r="FZN1055" s="75"/>
      <c r="FZO1055" s="75"/>
      <c r="FZP1055" s="75"/>
      <c r="FZQ1055" s="75"/>
      <c r="FZR1055" s="75"/>
      <c r="FZS1055" s="75"/>
      <c r="FZT1055" s="75"/>
      <c r="FZU1055" s="75"/>
      <c r="FZV1055" s="75"/>
      <c r="FZW1055" s="75"/>
      <c r="FZX1055" s="75"/>
      <c r="FZY1055" s="75"/>
      <c r="FZZ1055" s="75"/>
      <c r="GAA1055" s="75"/>
      <c r="GAB1055" s="75"/>
      <c r="GAC1055" s="75"/>
      <c r="GAD1055" s="75"/>
      <c r="GAE1055" s="75"/>
      <c r="GAF1055" s="75"/>
      <c r="GAG1055" s="75"/>
      <c r="GAH1055" s="75"/>
      <c r="GAI1055" s="75"/>
      <c r="GAJ1055" s="75"/>
      <c r="GAK1055" s="75"/>
      <c r="GAL1055" s="75"/>
      <c r="GAM1055" s="75"/>
      <c r="GAN1055" s="75"/>
      <c r="GAO1055" s="75"/>
      <c r="GAP1055" s="75"/>
      <c r="GAQ1055" s="75"/>
      <c r="GAR1055" s="75"/>
      <c r="GAS1055" s="75"/>
      <c r="GAT1055" s="75"/>
      <c r="GAU1055" s="75"/>
      <c r="GAV1055" s="75"/>
      <c r="GAW1055" s="75"/>
      <c r="GAX1055" s="75"/>
      <c r="GAY1055" s="75"/>
      <c r="GAZ1055" s="75"/>
      <c r="GBA1055" s="75"/>
      <c r="GBB1055" s="75"/>
      <c r="GBC1055" s="75"/>
      <c r="GBD1055" s="75"/>
      <c r="GBE1055" s="75"/>
      <c r="GBF1055" s="75"/>
      <c r="GBG1055" s="75"/>
      <c r="GBH1055" s="75"/>
      <c r="GBI1055" s="75"/>
      <c r="GBJ1055" s="75"/>
      <c r="GBK1055" s="75"/>
      <c r="GBL1055" s="75"/>
      <c r="GBM1055" s="75"/>
      <c r="GBN1055" s="75"/>
      <c r="GBO1055" s="75"/>
      <c r="GBP1055" s="75"/>
      <c r="GBQ1055" s="75"/>
      <c r="GBR1055" s="75"/>
      <c r="GBS1055" s="75"/>
      <c r="GBT1055" s="75"/>
      <c r="GBU1055" s="75"/>
      <c r="GBV1055" s="75"/>
      <c r="GBW1055" s="75"/>
      <c r="GBX1055" s="75"/>
      <c r="GBY1055" s="75"/>
      <c r="GBZ1055" s="75"/>
      <c r="GCA1055" s="75"/>
      <c r="GCB1055" s="75"/>
      <c r="GCC1055" s="75"/>
      <c r="GCD1055" s="75"/>
      <c r="GCE1055" s="75"/>
      <c r="GCF1055" s="75"/>
      <c r="GCG1055" s="75"/>
      <c r="GCH1055" s="75"/>
      <c r="GCI1055" s="75"/>
      <c r="GCJ1055" s="75"/>
      <c r="GCK1055" s="75"/>
      <c r="GCL1055" s="75"/>
      <c r="GCM1055" s="75"/>
      <c r="GCN1055" s="75"/>
      <c r="GCO1055" s="75"/>
      <c r="GCP1055" s="75"/>
      <c r="GCQ1055" s="75"/>
      <c r="GCR1055" s="75"/>
      <c r="GCS1055" s="75"/>
      <c r="GCT1055" s="75"/>
      <c r="GCU1055" s="75"/>
      <c r="GCV1055" s="75"/>
      <c r="GCW1055" s="75"/>
      <c r="GCX1055" s="75"/>
      <c r="GCY1055" s="75"/>
      <c r="GCZ1055" s="75"/>
      <c r="GDA1055" s="75"/>
      <c r="GDB1055" s="75"/>
      <c r="GDC1055" s="75"/>
      <c r="GDD1055" s="75"/>
      <c r="GDE1055" s="75"/>
      <c r="GDF1055" s="75"/>
      <c r="GDG1055" s="75"/>
      <c r="GDH1055" s="75"/>
      <c r="GDI1055" s="75"/>
      <c r="GDJ1055" s="75"/>
      <c r="GDK1055" s="75"/>
      <c r="GDL1055" s="75"/>
      <c r="GDM1055" s="75"/>
      <c r="GDN1055" s="75"/>
      <c r="GDO1055" s="75"/>
      <c r="GDP1055" s="75"/>
      <c r="GDQ1055" s="75"/>
      <c r="GDR1055" s="75"/>
      <c r="GDS1055" s="75"/>
      <c r="GDT1055" s="75"/>
      <c r="GDU1055" s="75"/>
      <c r="GDV1055" s="75"/>
      <c r="GDW1055" s="75"/>
      <c r="GDX1055" s="75"/>
      <c r="GDY1055" s="75"/>
      <c r="GDZ1055" s="75"/>
      <c r="GEA1055" s="75"/>
      <c r="GEB1055" s="75"/>
      <c r="GEC1055" s="75"/>
      <c r="GED1055" s="75"/>
      <c r="GEE1055" s="75"/>
      <c r="GEF1055" s="75"/>
      <c r="GEG1055" s="75"/>
      <c r="GEH1055" s="75"/>
      <c r="GEI1055" s="75"/>
      <c r="GEJ1055" s="75"/>
      <c r="GEK1055" s="75"/>
      <c r="GEL1055" s="75"/>
      <c r="GEM1055" s="75"/>
      <c r="GEN1055" s="75"/>
      <c r="GEO1055" s="75"/>
      <c r="GEP1055" s="75"/>
      <c r="GEQ1055" s="75"/>
      <c r="GER1055" s="75"/>
      <c r="GES1055" s="75"/>
      <c r="GET1055" s="75"/>
      <c r="GEU1055" s="75"/>
      <c r="GEV1055" s="75"/>
      <c r="GEW1055" s="75"/>
      <c r="GEX1055" s="75"/>
      <c r="GEY1055" s="75"/>
      <c r="GEZ1055" s="75"/>
      <c r="GFA1055" s="75"/>
      <c r="GFB1055" s="75"/>
      <c r="GFC1055" s="75"/>
      <c r="GFD1055" s="75"/>
      <c r="GFE1055" s="75"/>
      <c r="GFF1055" s="75"/>
      <c r="GFG1055" s="75"/>
      <c r="GFH1055" s="75"/>
      <c r="GFI1055" s="75"/>
      <c r="GFJ1055" s="75"/>
      <c r="GFK1055" s="75"/>
      <c r="GFL1055" s="75"/>
      <c r="GFM1055" s="75"/>
      <c r="GFN1055" s="75"/>
      <c r="GFO1055" s="75"/>
      <c r="GFP1055" s="75"/>
      <c r="GFQ1055" s="75"/>
      <c r="GFR1055" s="75"/>
      <c r="GFS1055" s="75"/>
      <c r="GFT1055" s="75"/>
      <c r="GFU1055" s="75"/>
      <c r="GFV1055" s="75"/>
      <c r="GFW1055" s="75"/>
      <c r="GFX1055" s="75"/>
      <c r="GFY1055" s="75"/>
      <c r="GFZ1055" s="75"/>
      <c r="GGA1055" s="75"/>
      <c r="GGB1055" s="75"/>
      <c r="GGC1055" s="75"/>
      <c r="GGD1055" s="75"/>
      <c r="GGE1055" s="75"/>
      <c r="GGF1055" s="75"/>
      <c r="GGG1055" s="75"/>
      <c r="GGH1055" s="75"/>
      <c r="GGI1055" s="75"/>
      <c r="GGJ1055" s="75"/>
      <c r="GGK1055" s="75"/>
      <c r="GGL1055" s="75"/>
      <c r="GGM1055" s="75"/>
      <c r="GGN1055" s="75"/>
      <c r="GGO1055" s="75"/>
      <c r="GGP1055" s="75"/>
      <c r="GGQ1055" s="75"/>
      <c r="GGR1055" s="75"/>
      <c r="GGS1055" s="75"/>
      <c r="GGT1055" s="75"/>
      <c r="GGU1055" s="75"/>
      <c r="GGV1055" s="75"/>
      <c r="GGW1055" s="75"/>
      <c r="GGX1055" s="75"/>
      <c r="GGY1055" s="75"/>
      <c r="GGZ1055" s="75"/>
      <c r="GHA1055" s="75"/>
      <c r="GHB1055" s="75"/>
      <c r="GHC1055" s="75"/>
      <c r="GHD1055" s="75"/>
      <c r="GHE1055" s="75"/>
      <c r="GHF1055" s="75"/>
      <c r="GHG1055" s="75"/>
      <c r="GHH1055" s="75"/>
      <c r="GHI1055" s="75"/>
      <c r="GHJ1055" s="75"/>
      <c r="GHK1055" s="75"/>
      <c r="GHL1055" s="75"/>
      <c r="GHM1055" s="75"/>
      <c r="GHN1055" s="75"/>
      <c r="GHO1055" s="75"/>
      <c r="GHP1055" s="75"/>
      <c r="GHQ1055" s="75"/>
      <c r="GHR1055" s="75"/>
      <c r="GHS1055" s="75"/>
      <c r="GHT1055" s="75"/>
      <c r="GHU1055" s="75"/>
      <c r="GHV1055" s="75"/>
      <c r="GHW1055" s="75"/>
      <c r="GHX1055" s="75"/>
      <c r="GHY1055" s="75"/>
      <c r="GHZ1055" s="75"/>
      <c r="GIA1055" s="75"/>
      <c r="GIB1055" s="75"/>
      <c r="GIC1055" s="75"/>
      <c r="GID1055" s="75"/>
      <c r="GIE1055" s="75"/>
      <c r="GIF1055" s="75"/>
      <c r="GIG1055" s="75"/>
      <c r="GIH1055" s="75"/>
      <c r="GII1055" s="75"/>
      <c r="GIJ1055" s="75"/>
      <c r="GIK1055" s="75"/>
      <c r="GIL1055" s="75"/>
      <c r="GIM1055" s="75"/>
      <c r="GIN1055" s="75"/>
      <c r="GIO1055" s="75"/>
      <c r="GIP1055" s="75"/>
      <c r="GIQ1055" s="75"/>
      <c r="GIR1055" s="75"/>
      <c r="GIS1055" s="75"/>
      <c r="GIT1055" s="75"/>
      <c r="GIU1055" s="75"/>
      <c r="GIV1055" s="75"/>
      <c r="GIW1055" s="75"/>
      <c r="GIX1055" s="75"/>
      <c r="GIY1055" s="75"/>
      <c r="GIZ1055" s="75"/>
      <c r="GJA1055" s="75"/>
      <c r="GJB1055" s="75"/>
      <c r="GJC1055" s="75"/>
      <c r="GJD1055" s="75"/>
      <c r="GJE1055" s="75"/>
      <c r="GJF1055" s="75"/>
      <c r="GJG1055" s="75"/>
      <c r="GJH1055" s="75"/>
      <c r="GJI1055" s="75"/>
      <c r="GJJ1055" s="75"/>
      <c r="GJK1055" s="75"/>
      <c r="GJL1055" s="75"/>
      <c r="GJM1055" s="75"/>
      <c r="GJN1055" s="75"/>
      <c r="GJO1055" s="75"/>
      <c r="GJP1055" s="75"/>
      <c r="GJQ1055" s="75"/>
      <c r="GJR1055" s="75"/>
      <c r="GJS1055" s="75"/>
      <c r="GJT1055" s="75"/>
      <c r="GJU1055" s="75"/>
      <c r="GJV1055" s="75"/>
      <c r="GJW1055" s="75"/>
      <c r="GJX1055" s="75"/>
      <c r="GJY1055" s="75"/>
      <c r="GJZ1055" s="75"/>
      <c r="GKA1055" s="75"/>
      <c r="GKB1055" s="75"/>
      <c r="GKC1055" s="75"/>
      <c r="GKD1055" s="75"/>
      <c r="GKE1055" s="75"/>
      <c r="GKF1055" s="75"/>
      <c r="GKG1055" s="75"/>
      <c r="GKH1055" s="75"/>
      <c r="GKI1055" s="75"/>
      <c r="GKJ1055" s="75"/>
      <c r="GKK1055" s="75"/>
      <c r="GKL1055" s="75"/>
      <c r="GKM1055" s="75"/>
      <c r="GKN1055" s="75"/>
      <c r="GKO1055" s="75"/>
      <c r="GKP1055" s="75"/>
      <c r="GKQ1055" s="75"/>
      <c r="GKR1055" s="75"/>
      <c r="GKS1055" s="75"/>
      <c r="GKT1055" s="75"/>
      <c r="GKU1055" s="75"/>
      <c r="GKV1055" s="75"/>
      <c r="GKW1055" s="75"/>
      <c r="GKX1055" s="75"/>
      <c r="GKY1055" s="75"/>
      <c r="GKZ1055" s="75"/>
      <c r="GLA1055" s="75"/>
      <c r="GLB1055" s="75"/>
      <c r="GLC1055" s="75"/>
      <c r="GLD1055" s="75"/>
      <c r="GLE1055" s="75"/>
      <c r="GLF1055" s="75"/>
      <c r="GLG1055" s="75"/>
      <c r="GLH1055" s="75"/>
      <c r="GLI1055" s="75"/>
      <c r="GLJ1055" s="75"/>
      <c r="GLK1055" s="75"/>
      <c r="GLL1055" s="75"/>
      <c r="GLM1055" s="75"/>
      <c r="GLN1055" s="75"/>
      <c r="GLO1055" s="75"/>
      <c r="GLP1055" s="75"/>
      <c r="GLQ1055" s="75"/>
      <c r="GLR1055" s="75"/>
      <c r="GLS1055" s="75"/>
      <c r="GLT1055" s="75"/>
      <c r="GLU1055" s="75"/>
      <c r="GLV1055" s="75"/>
      <c r="GLW1055" s="75"/>
      <c r="GLX1055" s="75"/>
      <c r="GLY1055" s="75"/>
      <c r="GLZ1055" s="75"/>
      <c r="GMA1055" s="75"/>
      <c r="GMB1055" s="75"/>
      <c r="GMC1055" s="75"/>
      <c r="GMD1055" s="75"/>
      <c r="GME1055" s="75"/>
      <c r="GMF1055" s="75"/>
      <c r="GMG1055" s="75"/>
      <c r="GMH1055" s="75"/>
      <c r="GMI1055" s="75"/>
      <c r="GMJ1055" s="75"/>
      <c r="GMK1055" s="75"/>
      <c r="GML1055" s="75"/>
      <c r="GMM1055" s="75"/>
      <c r="GMN1055" s="75"/>
      <c r="GMO1055" s="75"/>
      <c r="GMP1055" s="75"/>
      <c r="GMQ1055" s="75"/>
      <c r="GMR1055" s="75"/>
      <c r="GMS1055" s="75"/>
      <c r="GMT1055" s="75"/>
      <c r="GMU1055" s="75"/>
      <c r="GMV1055" s="75"/>
      <c r="GMW1055" s="75"/>
      <c r="GMX1055" s="75"/>
      <c r="GMY1055" s="75"/>
      <c r="GMZ1055" s="75"/>
      <c r="GNA1055" s="75"/>
      <c r="GNB1055" s="75"/>
      <c r="GNC1055" s="75"/>
      <c r="GND1055" s="75"/>
      <c r="GNE1055" s="75"/>
      <c r="GNF1055" s="75"/>
      <c r="GNG1055" s="75"/>
      <c r="GNH1055" s="75"/>
      <c r="GNI1055" s="75"/>
      <c r="GNJ1055" s="75"/>
      <c r="GNK1055" s="75"/>
      <c r="GNL1055" s="75"/>
      <c r="GNM1055" s="75"/>
      <c r="GNN1055" s="75"/>
      <c r="GNO1055" s="75"/>
      <c r="GNP1055" s="75"/>
      <c r="GNQ1055" s="75"/>
      <c r="GNR1055" s="75"/>
      <c r="GNS1055" s="75"/>
      <c r="GNT1055" s="75"/>
      <c r="GNU1055" s="75"/>
      <c r="GNV1055" s="75"/>
      <c r="GNW1055" s="75"/>
      <c r="GNX1055" s="75"/>
      <c r="GNY1055" s="75"/>
      <c r="GNZ1055" s="75"/>
      <c r="GOA1055" s="75"/>
      <c r="GOB1055" s="75"/>
      <c r="GOC1055" s="75"/>
      <c r="GOD1055" s="75"/>
      <c r="GOE1055" s="75"/>
      <c r="GOF1055" s="75"/>
      <c r="GOG1055" s="75"/>
      <c r="GOH1055" s="75"/>
      <c r="GOI1055" s="75"/>
      <c r="GOJ1055" s="75"/>
      <c r="GOK1055" s="75"/>
      <c r="GOL1055" s="75"/>
      <c r="GOM1055" s="75"/>
      <c r="GON1055" s="75"/>
      <c r="GOO1055" s="75"/>
      <c r="GOP1055" s="75"/>
      <c r="GOQ1055" s="75"/>
      <c r="GOR1055" s="75"/>
      <c r="GOS1055" s="75"/>
      <c r="GOT1055" s="75"/>
      <c r="GOU1055" s="75"/>
      <c r="GOV1055" s="75"/>
      <c r="GOW1055" s="75"/>
      <c r="GOX1055" s="75"/>
      <c r="GOY1055" s="75"/>
      <c r="GOZ1055" s="75"/>
      <c r="GPA1055" s="75"/>
      <c r="GPB1055" s="75"/>
      <c r="GPC1055" s="75"/>
      <c r="GPD1055" s="75"/>
      <c r="GPE1055" s="75"/>
      <c r="GPF1055" s="75"/>
      <c r="GPG1055" s="75"/>
      <c r="GPH1055" s="75"/>
      <c r="GPI1055" s="75"/>
      <c r="GPJ1055" s="75"/>
      <c r="GPK1055" s="75"/>
      <c r="GPL1055" s="75"/>
      <c r="GPM1055" s="75"/>
      <c r="GPN1055" s="75"/>
      <c r="GPO1055" s="75"/>
      <c r="GPP1055" s="75"/>
      <c r="GPQ1055" s="75"/>
      <c r="GPR1055" s="75"/>
      <c r="GPS1055" s="75"/>
      <c r="GPT1055" s="75"/>
      <c r="GPU1055" s="75"/>
      <c r="GPV1055" s="75"/>
      <c r="GPW1055" s="75"/>
      <c r="GPX1055" s="75"/>
      <c r="GPY1055" s="75"/>
      <c r="GPZ1055" s="75"/>
      <c r="GQA1055" s="75"/>
      <c r="GQB1055" s="75"/>
      <c r="GQC1055" s="75"/>
      <c r="GQD1055" s="75"/>
      <c r="GQE1055" s="75"/>
      <c r="GQF1055" s="75"/>
      <c r="GQG1055" s="75"/>
      <c r="GQH1055" s="75"/>
      <c r="GQI1055" s="75"/>
      <c r="GQJ1055" s="75"/>
      <c r="GQK1055" s="75"/>
      <c r="GQL1055" s="75"/>
      <c r="GQM1055" s="75"/>
      <c r="GQN1055" s="75"/>
      <c r="GQO1055" s="75"/>
      <c r="GQP1055" s="75"/>
      <c r="GQQ1055" s="75"/>
      <c r="GQR1055" s="75"/>
      <c r="GQS1055" s="75"/>
      <c r="GQT1055" s="75"/>
      <c r="GQU1055" s="75"/>
      <c r="GQV1055" s="75"/>
      <c r="GQW1055" s="75"/>
      <c r="GQX1055" s="75"/>
      <c r="GQY1055" s="75"/>
      <c r="GQZ1055" s="75"/>
      <c r="GRA1055" s="75"/>
      <c r="GRB1055" s="75"/>
      <c r="GRC1055" s="75"/>
      <c r="GRD1055" s="75"/>
      <c r="GRE1055" s="75"/>
      <c r="GRF1055" s="75"/>
      <c r="GRG1055" s="75"/>
      <c r="GRH1055" s="75"/>
      <c r="GRI1055" s="75"/>
      <c r="GRJ1055" s="75"/>
      <c r="GRK1055" s="75"/>
      <c r="GRL1055" s="75"/>
      <c r="GRM1055" s="75"/>
      <c r="GRN1055" s="75"/>
      <c r="GRO1055" s="75"/>
      <c r="GRP1055" s="75"/>
      <c r="GRQ1055" s="75"/>
      <c r="GRR1055" s="75"/>
      <c r="GRS1055" s="75"/>
      <c r="GRT1055" s="75"/>
      <c r="GRU1055" s="75"/>
      <c r="GRV1055" s="75"/>
      <c r="GRW1055" s="75"/>
      <c r="GRX1055" s="75"/>
      <c r="GRY1055" s="75"/>
      <c r="GRZ1055" s="75"/>
      <c r="GSA1055" s="75"/>
      <c r="GSB1055" s="75"/>
      <c r="GSC1055" s="75"/>
      <c r="GSD1055" s="75"/>
      <c r="GSE1055" s="75"/>
      <c r="GSF1055" s="75"/>
      <c r="GSG1055" s="75"/>
      <c r="GSH1055" s="75"/>
      <c r="GSI1055" s="75"/>
      <c r="GSJ1055" s="75"/>
      <c r="GSK1055" s="75"/>
      <c r="GSL1055" s="75"/>
      <c r="GSM1055" s="75"/>
      <c r="GSN1055" s="75"/>
      <c r="GSO1055" s="75"/>
      <c r="GSP1055" s="75"/>
      <c r="GSQ1055" s="75"/>
      <c r="GSR1055" s="75"/>
      <c r="GSS1055" s="75"/>
      <c r="GST1055" s="75"/>
      <c r="GSU1055" s="75"/>
      <c r="GSV1055" s="75"/>
      <c r="GSW1055" s="75"/>
      <c r="GSX1055" s="75"/>
      <c r="GSY1055" s="75"/>
      <c r="GSZ1055" s="75"/>
      <c r="GTA1055" s="75"/>
      <c r="GTB1055" s="75"/>
      <c r="GTC1055" s="75"/>
      <c r="GTD1055" s="75"/>
      <c r="GTE1055" s="75"/>
      <c r="GTF1055" s="75"/>
      <c r="GTG1055" s="75"/>
      <c r="GTH1055" s="75"/>
      <c r="GTI1055" s="75"/>
      <c r="GTJ1055" s="75"/>
      <c r="GTK1055" s="75"/>
      <c r="GTL1055" s="75"/>
      <c r="GTM1055" s="75"/>
      <c r="GTN1055" s="75"/>
      <c r="GTO1055" s="75"/>
      <c r="GTP1055" s="75"/>
      <c r="GTQ1055" s="75"/>
      <c r="GTR1055" s="75"/>
      <c r="GTS1055" s="75"/>
      <c r="GTT1055" s="75"/>
      <c r="GTU1055" s="75"/>
      <c r="GTV1055" s="75"/>
      <c r="GTW1055" s="75"/>
      <c r="GTX1055" s="75"/>
      <c r="GTY1055" s="75"/>
      <c r="GTZ1055" s="75"/>
      <c r="GUA1055" s="75"/>
      <c r="GUB1055" s="75"/>
      <c r="GUC1055" s="75"/>
      <c r="GUD1055" s="75"/>
      <c r="GUE1055" s="75"/>
      <c r="GUF1055" s="75"/>
      <c r="GUG1055" s="75"/>
      <c r="GUH1055" s="75"/>
      <c r="GUI1055" s="75"/>
      <c r="GUJ1055" s="75"/>
      <c r="GUK1055" s="75"/>
      <c r="GUL1055" s="75"/>
      <c r="GUM1055" s="75"/>
      <c r="GUN1055" s="75"/>
      <c r="GUO1055" s="75"/>
      <c r="GUP1055" s="75"/>
      <c r="GUQ1055" s="75"/>
      <c r="GUR1055" s="75"/>
      <c r="GUS1055" s="75"/>
      <c r="GUT1055" s="75"/>
      <c r="GUU1055" s="75"/>
      <c r="GUV1055" s="75"/>
      <c r="GUW1055" s="75"/>
      <c r="GUX1055" s="75"/>
      <c r="GUY1055" s="75"/>
      <c r="GUZ1055" s="75"/>
      <c r="GVA1055" s="75"/>
      <c r="GVB1055" s="75"/>
      <c r="GVC1055" s="75"/>
      <c r="GVD1055" s="75"/>
      <c r="GVE1055" s="75"/>
      <c r="GVF1055" s="75"/>
      <c r="GVG1055" s="75"/>
      <c r="GVH1055" s="75"/>
      <c r="GVI1055" s="75"/>
      <c r="GVJ1055" s="75"/>
      <c r="GVK1055" s="75"/>
      <c r="GVL1055" s="75"/>
      <c r="GVM1055" s="75"/>
      <c r="GVN1055" s="75"/>
      <c r="GVO1055" s="75"/>
      <c r="GVP1055" s="75"/>
      <c r="GVQ1055" s="75"/>
      <c r="GVR1055" s="75"/>
      <c r="GVS1055" s="75"/>
      <c r="GVT1055" s="75"/>
      <c r="GVU1055" s="75"/>
      <c r="GVV1055" s="75"/>
      <c r="GVW1055" s="75"/>
      <c r="GVX1055" s="75"/>
      <c r="GVY1055" s="75"/>
      <c r="GVZ1055" s="75"/>
      <c r="GWA1055" s="75"/>
      <c r="GWB1055" s="75"/>
      <c r="GWC1055" s="75"/>
      <c r="GWD1055" s="75"/>
      <c r="GWE1055" s="75"/>
      <c r="GWF1055" s="75"/>
      <c r="GWG1055" s="75"/>
      <c r="GWH1055" s="75"/>
      <c r="GWI1055" s="75"/>
      <c r="GWJ1055" s="75"/>
      <c r="GWK1055" s="75"/>
      <c r="GWL1055" s="75"/>
      <c r="GWM1055" s="75"/>
      <c r="GWN1055" s="75"/>
      <c r="GWO1055" s="75"/>
      <c r="GWP1055" s="75"/>
      <c r="GWQ1055" s="75"/>
      <c r="GWR1055" s="75"/>
      <c r="GWS1055" s="75"/>
      <c r="GWT1055" s="75"/>
      <c r="GWU1055" s="75"/>
      <c r="GWV1055" s="75"/>
      <c r="GWW1055" s="75"/>
      <c r="GWX1055" s="75"/>
      <c r="GWY1055" s="75"/>
      <c r="GWZ1055" s="75"/>
      <c r="GXA1055" s="75"/>
      <c r="GXB1055" s="75"/>
      <c r="GXC1055" s="75"/>
      <c r="GXD1055" s="75"/>
      <c r="GXE1055" s="75"/>
      <c r="GXF1055" s="75"/>
      <c r="GXG1055" s="75"/>
      <c r="GXH1055" s="75"/>
      <c r="GXI1055" s="75"/>
      <c r="GXJ1055" s="75"/>
      <c r="GXK1055" s="75"/>
      <c r="GXL1055" s="75"/>
      <c r="GXM1055" s="75"/>
      <c r="GXN1055" s="75"/>
      <c r="GXO1055" s="75"/>
      <c r="GXP1055" s="75"/>
      <c r="GXQ1055" s="75"/>
      <c r="GXR1055" s="75"/>
      <c r="GXS1055" s="75"/>
      <c r="GXT1055" s="75"/>
      <c r="GXU1055" s="75"/>
      <c r="GXV1055" s="75"/>
      <c r="GXW1055" s="75"/>
      <c r="GXX1055" s="75"/>
      <c r="GXY1055" s="75"/>
      <c r="GXZ1055" s="75"/>
      <c r="GYA1055" s="75"/>
      <c r="GYB1055" s="75"/>
      <c r="GYC1055" s="75"/>
      <c r="GYD1055" s="75"/>
      <c r="GYE1055" s="75"/>
      <c r="GYF1055" s="75"/>
      <c r="GYG1055" s="75"/>
      <c r="GYH1055" s="75"/>
      <c r="GYI1055" s="75"/>
      <c r="GYJ1055" s="75"/>
      <c r="GYK1055" s="75"/>
      <c r="GYL1055" s="75"/>
      <c r="GYM1055" s="75"/>
      <c r="GYN1055" s="75"/>
      <c r="GYO1055" s="75"/>
      <c r="GYP1055" s="75"/>
      <c r="GYQ1055" s="75"/>
      <c r="GYR1055" s="75"/>
      <c r="GYS1055" s="75"/>
      <c r="GYT1055" s="75"/>
      <c r="GYU1055" s="75"/>
      <c r="GYV1055" s="75"/>
      <c r="GYW1055" s="75"/>
      <c r="GYX1055" s="75"/>
      <c r="GYY1055" s="75"/>
      <c r="GYZ1055" s="75"/>
      <c r="GZA1055" s="75"/>
      <c r="GZB1055" s="75"/>
      <c r="GZC1055" s="75"/>
      <c r="GZD1055" s="75"/>
      <c r="GZE1055" s="75"/>
      <c r="GZF1055" s="75"/>
      <c r="GZG1055" s="75"/>
      <c r="GZH1055" s="75"/>
      <c r="GZI1055" s="75"/>
      <c r="GZJ1055" s="75"/>
      <c r="GZK1055" s="75"/>
      <c r="GZL1055" s="75"/>
      <c r="GZM1055" s="75"/>
      <c r="GZN1055" s="75"/>
      <c r="GZO1055" s="75"/>
      <c r="GZP1055" s="75"/>
      <c r="GZQ1055" s="75"/>
      <c r="GZR1055" s="75"/>
      <c r="GZS1055" s="75"/>
      <c r="GZT1055" s="75"/>
      <c r="GZU1055" s="75"/>
      <c r="GZV1055" s="75"/>
      <c r="GZW1055" s="75"/>
      <c r="GZX1055" s="75"/>
      <c r="GZY1055" s="75"/>
      <c r="GZZ1055" s="75"/>
      <c r="HAA1055" s="75"/>
      <c r="HAB1055" s="75"/>
      <c r="HAC1055" s="75"/>
      <c r="HAD1055" s="75"/>
      <c r="HAE1055" s="75"/>
      <c r="HAF1055" s="75"/>
      <c r="HAG1055" s="75"/>
      <c r="HAH1055" s="75"/>
      <c r="HAI1055" s="75"/>
      <c r="HAJ1055" s="75"/>
      <c r="HAK1055" s="75"/>
      <c r="HAL1055" s="75"/>
      <c r="HAM1055" s="75"/>
      <c r="HAN1055" s="75"/>
      <c r="HAO1055" s="75"/>
      <c r="HAP1055" s="75"/>
      <c r="HAQ1055" s="75"/>
      <c r="HAR1055" s="75"/>
      <c r="HAS1055" s="75"/>
      <c r="HAT1055" s="75"/>
      <c r="HAU1055" s="75"/>
      <c r="HAV1055" s="75"/>
      <c r="HAW1055" s="75"/>
      <c r="HAX1055" s="75"/>
      <c r="HAY1055" s="75"/>
      <c r="HAZ1055" s="75"/>
      <c r="HBA1055" s="75"/>
      <c r="HBB1055" s="75"/>
      <c r="HBC1055" s="75"/>
      <c r="HBD1055" s="75"/>
      <c r="HBE1055" s="75"/>
      <c r="HBF1055" s="75"/>
      <c r="HBG1055" s="75"/>
      <c r="HBH1055" s="75"/>
      <c r="HBI1055" s="75"/>
      <c r="HBJ1055" s="75"/>
      <c r="HBK1055" s="75"/>
      <c r="HBL1055" s="75"/>
      <c r="HBM1055" s="75"/>
      <c r="HBN1055" s="75"/>
      <c r="HBO1055" s="75"/>
      <c r="HBP1055" s="75"/>
      <c r="HBQ1055" s="75"/>
      <c r="HBR1055" s="75"/>
      <c r="HBS1055" s="75"/>
      <c r="HBT1055" s="75"/>
      <c r="HBU1055" s="75"/>
      <c r="HBV1055" s="75"/>
      <c r="HBW1055" s="75"/>
      <c r="HBX1055" s="75"/>
      <c r="HBY1055" s="75"/>
      <c r="HBZ1055" s="75"/>
      <c r="HCA1055" s="75"/>
      <c r="HCB1055" s="75"/>
      <c r="HCC1055" s="75"/>
      <c r="HCD1055" s="75"/>
      <c r="HCE1055" s="75"/>
      <c r="HCF1055" s="75"/>
      <c r="HCG1055" s="75"/>
      <c r="HCH1055" s="75"/>
      <c r="HCI1055" s="75"/>
      <c r="HCJ1055" s="75"/>
      <c r="HCK1055" s="75"/>
      <c r="HCL1055" s="75"/>
      <c r="HCM1055" s="75"/>
      <c r="HCN1055" s="75"/>
      <c r="HCO1055" s="75"/>
      <c r="HCP1055" s="75"/>
      <c r="HCQ1055" s="75"/>
      <c r="HCR1055" s="75"/>
      <c r="HCS1055" s="75"/>
      <c r="HCT1055" s="75"/>
      <c r="HCU1055" s="75"/>
      <c r="HCV1055" s="75"/>
      <c r="HCW1055" s="75"/>
      <c r="HCX1055" s="75"/>
      <c r="HCY1055" s="75"/>
      <c r="HCZ1055" s="75"/>
      <c r="HDA1055" s="75"/>
      <c r="HDB1055" s="75"/>
      <c r="HDC1055" s="75"/>
      <c r="HDD1055" s="75"/>
      <c r="HDE1055" s="75"/>
      <c r="HDF1055" s="75"/>
      <c r="HDG1055" s="75"/>
      <c r="HDH1055" s="75"/>
      <c r="HDI1055" s="75"/>
      <c r="HDJ1055" s="75"/>
      <c r="HDK1055" s="75"/>
      <c r="HDL1055" s="75"/>
      <c r="HDM1055" s="75"/>
      <c r="HDN1055" s="75"/>
      <c r="HDO1055" s="75"/>
      <c r="HDP1055" s="75"/>
      <c r="HDQ1055" s="75"/>
      <c r="HDR1055" s="75"/>
      <c r="HDS1055" s="75"/>
      <c r="HDT1055" s="75"/>
      <c r="HDU1055" s="75"/>
      <c r="HDV1055" s="75"/>
      <c r="HDW1055" s="75"/>
      <c r="HDX1055" s="75"/>
      <c r="HDY1055" s="75"/>
      <c r="HDZ1055" s="75"/>
      <c r="HEA1055" s="75"/>
      <c r="HEB1055" s="75"/>
      <c r="HEC1055" s="75"/>
      <c r="HED1055" s="75"/>
      <c r="HEE1055" s="75"/>
      <c r="HEF1055" s="75"/>
      <c r="HEG1055" s="75"/>
      <c r="HEH1055" s="75"/>
      <c r="HEI1055" s="75"/>
      <c r="HEJ1055" s="75"/>
      <c r="HEK1055" s="75"/>
      <c r="HEL1055" s="75"/>
      <c r="HEM1055" s="75"/>
      <c r="HEN1055" s="75"/>
      <c r="HEO1055" s="75"/>
      <c r="HEP1055" s="75"/>
      <c r="HEQ1055" s="75"/>
      <c r="HER1055" s="75"/>
      <c r="HES1055" s="75"/>
      <c r="HET1055" s="75"/>
      <c r="HEU1055" s="75"/>
      <c r="HEV1055" s="75"/>
      <c r="HEW1055" s="75"/>
      <c r="HEX1055" s="75"/>
      <c r="HEY1055" s="75"/>
      <c r="HEZ1055" s="75"/>
      <c r="HFA1055" s="75"/>
      <c r="HFB1055" s="75"/>
      <c r="HFC1055" s="75"/>
      <c r="HFD1055" s="75"/>
      <c r="HFE1055" s="75"/>
      <c r="HFF1055" s="75"/>
      <c r="HFG1055" s="75"/>
      <c r="HFH1055" s="75"/>
      <c r="HFI1055" s="75"/>
      <c r="HFJ1055" s="75"/>
      <c r="HFK1055" s="75"/>
      <c r="HFL1055" s="75"/>
      <c r="HFM1055" s="75"/>
      <c r="HFN1055" s="75"/>
      <c r="HFO1055" s="75"/>
      <c r="HFP1055" s="75"/>
      <c r="HFQ1055" s="75"/>
      <c r="HFR1055" s="75"/>
      <c r="HFS1055" s="75"/>
      <c r="HFT1055" s="75"/>
      <c r="HFU1055" s="75"/>
      <c r="HFV1055" s="75"/>
      <c r="HFW1055" s="75"/>
      <c r="HFX1055" s="75"/>
      <c r="HFY1055" s="75"/>
      <c r="HFZ1055" s="75"/>
      <c r="HGA1055" s="75"/>
      <c r="HGB1055" s="75"/>
      <c r="HGC1055" s="75"/>
      <c r="HGD1055" s="75"/>
      <c r="HGE1055" s="75"/>
      <c r="HGF1055" s="75"/>
      <c r="HGG1055" s="75"/>
      <c r="HGH1055" s="75"/>
      <c r="HGI1055" s="75"/>
      <c r="HGJ1055" s="75"/>
      <c r="HGK1055" s="75"/>
      <c r="HGL1055" s="75"/>
      <c r="HGM1055" s="75"/>
      <c r="HGN1055" s="75"/>
      <c r="HGO1055" s="75"/>
      <c r="HGP1055" s="75"/>
      <c r="HGQ1055" s="75"/>
      <c r="HGR1055" s="75"/>
      <c r="HGS1055" s="75"/>
      <c r="HGT1055" s="75"/>
      <c r="HGU1055" s="75"/>
      <c r="HGV1055" s="75"/>
      <c r="HGW1055" s="75"/>
      <c r="HGX1055" s="75"/>
      <c r="HGY1055" s="75"/>
      <c r="HGZ1055" s="75"/>
      <c r="HHA1055" s="75"/>
      <c r="HHB1055" s="75"/>
      <c r="HHC1055" s="75"/>
      <c r="HHD1055" s="75"/>
      <c r="HHE1055" s="75"/>
      <c r="HHF1055" s="75"/>
      <c r="HHG1055" s="75"/>
      <c r="HHH1055" s="75"/>
      <c r="HHI1055" s="75"/>
      <c r="HHJ1055" s="75"/>
      <c r="HHK1055" s="75"/>
      <c r="HHL1055" s="75"/>
      <c r="HHM1055" s="75"/>
      <c r="HHN1055" s="75"/>
      <c r="HHO1055" s="75"/>
      <c r="HHP1055" s="75"/>
      <c r="HHQ1055" s="75"/>
      <c r="HHR1055" s="75"/>
      <c r="HHS1055" s="75"/>
      <c r="HHT1055" s="75"/>
      <c r="HHU1055" s="75"/>
      <c r="HHV1055" s="75"/>
      <c r="HHW1055" s="75"/>
      <c r="HHX1055" s="75"/>
      <c r="HHY1055" s="75"/>
      <c r="HHZ1055" s="75"/>
      <c r="HIA1055" s="75"/>
      <c r="HIB1055" s="75"/>
      <c r="HIC1055" s="75"/>
      <c r="HID1055" s="75"/>
      <c r="HIE1055" s="75"/>
      <c r="HIF1055" s="75"/>
      <c r="HIG1055" s="75"/>
      <c r="HIH1055" s="75"/>
      <c r="HII1055" s="75"/>
      <c r="HIJ1055" s="75"/>
      <c r="HIK1055" s="75"/>
      <c r="HIL1055" s="75"/>
      <c r="HIM1055" s="75"/>
      <c r="HIN1055" s="75"/>
      <c r="HIO1055" s="75"/>
      <c r="HIP1055" s="75"/>
      <c r="HIQ1055" s="75"/>
      <c r="HIR1055" s="75"/>
      <c r="HIS1055" s="75"/>
      <c r="HIT1055" s="75"/>
      <c r="HIU1055" s="75"/>
      <c r="HIV1055" s="75"/>
      <c r="HIW1055" s="75"/>
      <c r="HIX1055" s="75"/>
      <c r="HIY1055" s="75"/>
      <c r="HIZ1055" s="75"/>
      <c r="HJA1055" s="75"/>
      <c r="HJB1055" s="75"/>
      <c r="HJC1055" s="75"/>
      <c r="HJD1055" s="75"/>
      <c r="HJE1055" s="75"/>
      <c r="HJF1055" s="75"/>
      <c r="HJG1055" s="75"/>
      <c r="HJH1055" s="75"/>
      <c r="HJI1055" s="75"/>
      <c r="HJJ1055" s="75"/>
      <c r="HJK1055" s="75"/>
      <c r="HJL1055" s="75"/>
      <c r="HJM1055" s="75"/>
      <c r="HJN1055" s="75"/>
      <c r="HJO1055" s="75"/>
      <c r="HJP1055" s="75"/>
      <c r="HJQ1055" s="75"/>
      <c r="HJR1055" s="75"/>
      <c r="HJS1055" s="75"/>
      <c r="HJT1055" s="75"/>
      <c r="HJU1055" s="75"/>
      <c r="HJV1055" s="75"/>
      <c r="HJW1055" s="75"/>
      <c r="HJX1055" s="75"/>
      <c r="HJY1055" s="75"/>
      <c r="HJZ1055" s="75"/>
      <c r="HKA1055" s="75"/>
      <c r="HKB1055" s="75"/>
      <c r="HKC1055" s="75"/>
      <c r="HKD1055" s="75"/>
      <c r="HKE1055" s="75"/>
      <c r="HKF1055" s="75"/>
      <c r="HKG1055" s="75"/>
      <c r="HKH1055" s="75"/>
      <c r="HKI1055" s="75"/>
      <c r="HKJ1055" s="75"/>
      <c r="HKK1055" s="75"/>
      <c r="HKL1055" s="75"/>
      <c r="HKM1055" s="75"/>
      <c r="HKN1055" s="75"/>
      <c r="HKO1055" s="75"/>
      <c r="HKP1055" s="75"/>
      <c r="HKQ1055" s="75"/>
      <c r="HKR1055" s="75"/>
      <c r="HKS1055" s="75"/>
      <c r="HKT1055" s="75"/>
      <c r="HKU1055" s="75"/>
      <c r="HKV1055" s="75"/>
      <c r="HKW1055" s="75"/>
      <c r="HKX1055" s="75"/>
      <c r="HKY1055" s="75"/>
      <c r="HKZ1055" s="75"/>
      <c r="HLA1055" s="75"/>
      <c r="HLB1055" s="75"/>
      <c r="HLC1055" s="75"/>
      <c r="HLD1055" s="75"/>
      <c r="HLE1055" s="75"/>
      <c r="HLF1055" s="75"/>
      <c r="HLG1055" s="75"/>
      <c r="HLH1055" s="75"/>
      <c r="HLI1055" s="75"/>
      <c r="HLJ1055" s="75"/>
      <c r="HLK1055" s="75"/>
      <c r="HLL1055" s="75"/>
      <c r="HLM1055" s="75"/>
      <c r="HLN1055" s="75"/>
      <c r="HLO1055" s="75"/>
      <c r="HLP1055" s="75"/>
      <c r="HLQ1055" s="75"/>
      <c r="HLR1055" s="75"/>
      <c r="HLS1055" s="75"/>
      <c r="HLT1055" s="75"/>
      <c r="HLU1055" s="75"/>
      <c r="HLV1055" s="75"/>
      <c r="HLW1055" s="75"/>
      <c r="HLX1055" s="75"/>
      <c r="HLY1055" s="75"/>
      <c r="HLZ1055" s="75"/>
      <c r="HMA1055" s="75"/>
      <c r="HMB1055" s="75"/>
      <c r="HMC1055" s="75"/>
      <c r="HMD1055" s="75"/>
      <c r="HME1055" s="75"/>
      <c r="HMF1055" s="75"/>
      <c r="HMG1055" s="75"/>
      <c r="HMH1055" s="75"/>
      <c r="HMI1055" s="75"/>
      <c r="HMJ1055" s="75"/>
      <c r="HMK1055" s="75"/>
      <c r="HML1055" s="75"/>
      <c r="HMM1055" s="75"/>
      <c r="HMN1055" s="75"/>
      <c r="HMO1055" s="75"/>
      <c r="HMP1055" s="75"/>
      <c r="HMQ1055" s="75"/>
      <c r="HMR1055" s="75"/>
      <c r="HMS1055" s="75"/>
      <c r="HMT1055" s="75"/>
      <c r="HMU1055" s="75"/>
      <c r="HMV1055" s="75"/>
      <c r="HMW1055" s="75"/>
      <c r="HMX1055" s="75"/>
      <c r="HMY1055" s="75"/>
      <c r="HMZ1055" s="75"/>
      <c r="HNA1055" s="75"/>
      <c r="HNB1055" s="75"/>
      <c r="HNC1055" s="75"/>
      <c r="HND1055" s="75"/>
      <c r="HNE1055" s="75"/>
      <c r="HNF1055" s="75"/>
      <c r="HNG1055" s="75"/>
      <c r="HNH1055" s="75"/>
      <c r="HNI1055" s="75"/>
      <c r="HNJ1055" s="75"/>
      <c r="HNK1055" s="75"/>
      <c r="HNL1055" s="75"/>
      <c r="HNM1055" s="75"/>
      <c r="HNN1055" s="75"/>
      <c r="HNO1055" s="75"/>
      <c r="HNP1055" s="75"/>
      <c r="HNQ1055" s="75"/>
      <c r="HNR1055" s="75"/>
      <c r="HNS1055" s="75"/>
      <c r="HNT1055" s="75"/>
      <c r="HNU1055" s="75"/>
      <c r="HNV1055" s="75"/>
      <c r="HNW1055" s="75"/>
      <c r="HNX1055" s="75"/>
      <c r="HNY1055" s="75"/>
      <c r="HNZ1055" s="75"/>
      <c r="HOA1055" s="75"/>
      <c r="HOB1055" s="75"/>
      <c r="HOC1055" s="75"/>
      <c r="HOD1055" s="75"/>
      <c r="HOE1055" s="75"/>
      <c r="HOF1055" s="75"/>
      <c r="HOG1055" s="75"/>
      <c r="HOH1055" s="75"/>
      <c r="HOI1055" s="75"/>
      <c r="HOJ1055" s="75"/>
      <c r="HOK1055" s="75"/>
      <c r="HOL1055" s="75"/>
      <c r="HOM1055" s="75"/>
      <c r="HON1055" s="75"/>
      <c r="HOO1055" s="75"/>
      <c r="HOP1055" s="75"/>
      <c r="HOQ1055" s="75"/>
      <c r="HOR1055" s="75"/>
      <c r="HOS1055" s="75"/>
      <c r="HOT1055" s="75"/>
      <c r="HOU1055" s="75"/>
      <c r="HOV1055" s="75"/>
      <c r="HOW1055" s="75"/>
      <c r="HOX1055" s="75"/>
      <c r="HOY1055" s="75"/>
      <c r="HOZ1055" s="75"/>
      <c r="HPA1055" s="75"/>
      <c r="HPB1055" s="75"/>
      <c r="HPC1055" s="75"/>
      <c r="HPD1055" s="75"/>
      <c r="HPE1055" s="75"/>
      <c r="HPF1055" s="75"/>
      <c r="HPG1055" s="75"/>
      <c r="HPH1055" s="75"/>
      <c r="HPI1055" s="75"/>
      <c r="HPJ1055" s="75"/>
      <c r="HPK1055" s="75"/>
      <c r="HPL1055" s="75"/>
      <c r="HPM1055" s="75"/>
      <c r="HPN1055" s="75"/>
      <c r="HPO1055" s="75"/>
      <c r="HPP1055" s="75"/>
      <c r="HPQ1055" s="75"/>
      <c r="HPR1055" s="75"/>
      <c r="HPS1055" s="75"/>
      <c r="HPT1055" s="75"/>
      <c r="HPU1055" s="75"/>
      <c r="HPV1055" s="75"/>
      <c r="HPW1055" s="75"/>
      <c r="HPX1055" s="75"/>
      <c r="HPY1055" s="75"/>
      <c r="HPZ1055" s="75"/>
      <c r="HQA1055" s="75"/>
      <c r="HQB1055" s="75"/>
      <c r="HQC1055" s="75"/>
      <c r="HQD1055" s="75"/>
      <c r="HQE1055" s="75"/>
      <c r="HQF1055" s="75"/>
      <c r="HQG1055" s="75"/>
      <c r="HQH1055" s="75"/>
      <c r="HQI1055" s="75"/>
      <c r="HQJ1055" s="75"/>
      <c r="HQK1055" s="75"/>
      <c r="HQL1055" s="75"/>
      <c r="HQM1055" s="75"/>
      <c r="HQN1055" s="75"/>
      <c r="HQO1055" s="75"/>
      <c r="HQP1055" s="75"/>
      <c r="HQQ1055" s="75"/>
      <c r="HQR1055" s="75"/>
      <c r="HQS1055" s="75"/>
      <c r="HQT1055" s="75"/>
      <c r="HQU1055" s="75"/>
      <c r="HQV1055" s="75"/>
      <c r="HQW1055" s="75"/>
      <c r="HQX1055" s="75"/>
      <c r="HQY1055" s="75"/>
      <c r="HQZ1055" s="75"/>
      <c r="HRA1055" s="75"/>
      <c r="HRB1055" s="75"/>
      <c r="HRC1055" s="75"/>
      <c r="HRD1055" s="75"/>
      <c r="HRE1055" s="75"/>
      <c r="HRF1055" s="75"/>
      <c r="HRG1055" s="75"/>
      <c r="HRH1055" s="75"/>
      <c r="HRI1055" s="75"/>
      <c r="HRJ1055" s="75"/>
      <c r="HRK1055" s="75"/>
      <c r="HRL1055" s="75"/>
      <c r="HRM1055" s="75"/>
      <c r="HRN1055" s="75"/>
      <c r="HRO1055" s="75"/>
      <c r="HRP1055" s="75"/>
      <c r="HRQ1055" s="75"/>
      <c r="HRR1055" s="75"/>
      <c r="HRS1055" s="75"/>
      <c r="HRT1055" s="75"/>
      <c r="HRU1055" s="75"/>
      <c r="HRV1055" s="75"/>
      <c r="HRW1055" s="75"/>
      <c r="HRX1055" s="75"/>
      <c r="HRY1055" s="75"/>
      <c r="HRZ1055" s="75"/>
      <c r="HSA1055" s="75"/>
      <c r="HSB1055" s="75"/>
      <c r="HSC1055" s="75"/>
      <c r="HSD1055" s="75"/>
      <c r="HSE1055" s="75"/>
      <c r="HSF1055" s="75"/>
      <c r="HSG1055" s="75"/>
      <c r="HSH1055" s="75"/>
      <c r="HSI1055" s="75"/>
      <c r="HSJ1055" s="75"/>
      <c r="HSK1055" s="75"/>
      <c r="HSL1055" s="75"/>
      <c r="HSM1055" s="75"/>
      <c r="HSN1055" s="75"/>
      <c r="HSO1055" s="75"/>
      <c r="HSP1055" s="75"/>
      <c r="HSQ1055" s="75"/>
      <c r="HSR1055" s="75"/>
      <c r="HSS1055" s="75"/>
      <c r="HST1055" s="75"/>
      <c r="HSU1055" s="75"/>
      <c r="HSV1055" s="75"/>
      <c r="HSW1055" s="75"/>
      <c r="HSX1055" s="75"/>
      <c r="HSY1055" s="75"/>
      <c r="HSZ1055" s="75"/>
      <c r="HTA1055" s="75"/>
      <c r="HTB1055" s="75"/>
      <c r="HTC1055" s="75"/>
      <c r="HTD1055" s="75"/>
      <c r="HTE1055" s="75"/>
      <c r="HTF1055" s="75"/>
      <c r="HTG1055" s="75"/>
      <c r="HTH1055" s="75"/>
      <c r="HTI1055" s="75"/>
      <c r="HTJ1055" s="75"/>
      <c r="HTK1055" s="75"/>
      <c r="HTL1055" s="75"/>
      <c r="HTM1055" s="75"/>
      <c r="HTN1055" s="75"/>
      <c r="HTO1055" s="75"/>
      <c r="HTP1055" s="75"/>
      <c r="HTQ1055" s="75"/>
      <c r="HTR1055" s="75"/>
      <c r="HTS1055" s="75"/>
      <c r="HTT1055" s="75"/>
      <c r="HTU1055" s="75"/>
      <c r="HTV1055" s="75"/>
      <c r="HTW1055" s="75"/>
      <c r="HTX1055" s="75"/>
      <c r="HTY1055" s="75"/>
      <c r="HTZ1055" s="75"/>
      <c r="HUA1055" s="75"/>
      <c r="HUB1055" s="75"/>
      <c r="HUC1055" s="75"/>
      <c r="HUD1055" s="75"/>
      <c r="HUE1055" s="75"/>
      <c r="HUF1055" s="75"/>
      <c r="HUG1055" s="75"/>
      <c r="HUH1055" s="75"/>
      <c r="HUI1055" s="75"/>
      <c r="HUJ1055" s="75"/>
      <c r="HUK1055" s="75"/>
      <c r="HUL1055" s="75"/>
      <c r="HUM1055" s="75"/>
      <c r="HUN1055" s="75"/>
      <c r="HUO1055" s="75"/>
      <c r="HUP1055" s="75"/>
      <c r="HUQ1055" s="75"/>
      <c r="HUR1055" s="75"/>
      <c r="HUS1055" s="75"/>
      <c r="HUT1055" s="75"/>
      <c r="HUU1055" s="75"/>
      <c r="HUV1055" s="75"/>
      <c r="HUW1055" s="75"/>
      <c r="HUX1055" s="75"/>
      <c r="HUY1055" s="75"/>
      <c r="HUZ1055" s="75"/>
      <c r="HVA1055" s="75"/>
      <c r="HVB1055" s="75"/>
      <c r="HVC1055" s="75"/>
      <c r="HVD1055" s="75"/>
      <c r="HVE1055" s="75"/>
      <c r="HVF1055" s="75"/>
      <c r="HVG1055" s="75"/>
      <c r="HVH1055" s="75"/>
      <c r="HVI1055" s="75"/>
      <c r="HVJ1055" s="75"/>
      <c r="HVK1055" s="75"/>
      <c r="HVL1055" s="75"/>
      <c r="HVM1055" s="75"/>
      <c r="HVN1055" s="75"/>
      <c r="HVO1055" s="75"/>
      <c r="HVP1055" s="75"/>
      <c r="HVQ1055" s="75"/>
      <c r="HVR1055" s="75"/>
      <c r="HVS1055" s="75"/>
      <c r="HVT1055" s="75"/>
      <c r="HVU1055" s="75"/>
      <c r="HVV1055" s="75"/>
      <c r="HVW1055" s="75"/>
      <c r="HVX1055" s="75"/>
      <c r="HVY1055" s="75"/>
      <c r="HVZ1055" s="75"/>
      <c r="HWA1055" s="75"/>
      <c r="HWB1055" s="75"/>
      <c r="HWC1055" s="75"/>
      <c r="HWD1055" s="75"/>
      <c r="HWE1055" s="75"/>
      <c r="HWF1055" s="75"/>
      <c r="HWG1055" s="75"/>
      <c r="HWH1055" s="75"/>
      <c r="HWI1055" s="75"/>
      <c r="HWJ1055" s="75"/>
      <c r="HWK1055" s="75"/>
      <c r="HWL1055" s="75"/>
      <c r="HWM1055" s="75"/>
      <c r="HWN1055" s="75"/>
      <c r="HWO1055" s="75"/>
      <c r="HWP1055" s="75"/>
      <c r="HWQ1055" s="75"/>
      <c r="HWR1055" s="75"/>
      <c r="HWS1055" s="75"/>
      <c r="HWT1055" s="75"/>
      <c r="HWU1055" s="75"/>
      <c r="HWV1055" s="75"/>
      <c r="HWW1055" s="75"/>
      <c r="HWX1055" s="75"/>
      <c r="HWY1055" s="75"/>
      <c r="HWZ1055" s="75"/>
      <c r="HXA1055" s="75"/>
      <c r="HXB1055" s="75"/>
      <c r="HXC1055" s="75"/>
      <c r="HXD1055" s="75"/>
      <c r="HXE1055" s="75"/>
      <c r="HXF1055" s="75"/>
      <c r="HXG1055" s="75"/>
      <c r="HXH1055" s="75"/>
      <c r="HXI1055" s="75"/>
      <c r="HXJ1055" s="75"/>
      <c r="HXK1055" s="75"/>
      <c r="HXL1055" s="75"/>
      <c r="HXM1055" s="75"/>
      <c r="HXN1055" s="75"/>
      <c r="HXO1055" s="75"/>
      <c r="HXP1055" s="75"/>
      <c r="HXQ1055" s="75"/>
      <c r="HXR1055" s="75"/>
      <c r="HXS1055" s="75"/>
      <c r="HXT1055" s="75"/>
      <c r="HXU1055" s="75"/>
      <c r="HXV1055" s="75"/>
      <c r="HXW1055" s="75"/>
      <c r="HXX1055" s="75"/>
      <c r="HXY1055" s="75"/>
      <c r="HXZ1055" s="75"/>
      <c r="HYA1055" s="75"/>
      <c r="HYB1055" s="75"/>
      <c r="HYC1055" s="75"/>
      <c r="HYD1055" s="75"/>
      <c r="HYE1055" s="75"/>
      <c r="HYF1055" s="75"/>
      <c r="HYG1055" s="75"/>
      <c r="HYH1055" s="75"/>
      <c r="HYI1055" s="75"/>
      <c r="HYJ1055" s="75"/>
      <c r="HYK1055" s="75"/>
      <c r="HYL1055" s="75"/>
      <c r="HYM1055" s="75"/>
      <c r="HYN1055" s="75"/>
      <c r="HYO1055" s="75"/>
      <c r="HYP1055" s="75"/>
      <c r="HYQ1055" s="75"/>
      <c r="HYR1055" s="75"/>
      <c r="HYS1055" s="75"/>
      <c r="HYT1055" s="75"/>
      <c r="HYU1055" s="75"/>
      <c r="HYV1055" s="75"/>
      <c r="HYW1055" s="75"/>
      <c r="HYX1055" s="75"/>
      <c r="HYY1055" s="75"/>
      <c r="HYZ1055" s="75"/>
      <c r="HZA1055" s="75"/>
      <c r="HZB1055" s="75"/>
      <c r="HZC1055" s="75"/>
      <c r="HZD1055" s="75"/>
      <c r="HZE1055" s="75"/>
      <c r="HZF1055" s="75"/>
      <c r="HZG1055" s="75"/>
      <c r="HZH1055" s="75"/>
      <c r="HZI1055" s="75"/>
      <c r="HZJ1055" s="75"/>
      <c r="HZK1055" s="75"/>
      <c r="HZL1055" s="75"/>
      <c r="HZM1055" s="75"/>
      <c r="HZN1055" s="75"/>
      <c r="HZO1055" s="75"/>
      <c r="HZP1055" s="75"/>
      <c r="HZQ1055" s="75"/>
      <c r="HZR1055" s="75"/>
      <c r="HZS1055" s="75"/>
      <c r="HZT1055" s="75"/>
      <c r="HZU1055" s="75"/>
      <c r="HZV1055" s="75"/>
      <c r="HZW1055" s="75"/>
      <c r="HZX1055" s="75"/>
      <c r="HZY1055" s="75"/>
      <c r="HZZ1055" s="75"/>
      <c r="IAA1055" s="75"/>
      <c r="IAB1055" s="75"/>
      <c r="IAC1055" s="75"/>
      <c r="IAD1055" s="75"/>
      <c r="IAE1055" s="75"/>
      <c r="IAF1055" s="75"/>
      <c r="IAG1055" s="75"/>
      <c r="IAH1055" s="75"/>
      <c r="IAI1055" s="75"/>
      <c r="IAJ1055" s="75"/>
      <c r="IAK1055" s="75"/>
      <c r="IAL1055" s="75"/>
      <c r="IAM1055" s="75"/>
      <c r="IAN1055" s="75"/>
      <c r="IAO1055" s="75"/>
      <c r="IAP1055" s="75"/>
      <c r="IAQ1055" s="75"/>
      <c r="IAR1055" s="75"/>
      <c r="IAS1055" s="75"/>
      <c r="IAT1055" s="75"/>
      <c r="IAU1055" s="75"/>
      <c r="IAV1055" s="75"/>
      <c r="IAW1055" s="75"/>
      <c r="IAX1055" s="75"/>
      <c r="IAY1055" s="75"/>
      <c r="IAZ1055" s="75"/>
      <c r="IBA1055" s="75"/>
      <c r="IBB1055" s="75"/>
      <c r="IBC1055" s="75"/>
      <c r="IBD1055" s="75"/>
      <c r="IBE1055" s="75"/>
      <c r="IBF1055" s="75"/>
      <c r="IBG1055" s="75"/>
      <c r="IBH1055" s="75"/>
      <c r="IBI1055" s="75"/>
      <c r="IBJ1055" s="75"/>
      <c r="IBK1055" s="75"/>
      <c r="IBL1055" s="75"/>
      <c r="IBM1055" s="75"/>
      <c r="IBN1055" s="75"/>
      <c r="IBO1055" s="75"/>
      <c r="IBP1055" s="75"/>
      <c r="IBQ1055" s="75"/>
      <c r="IBR1055" s="75"/>
      <c r="IBS1055" s="75"/>
      <c r="IBT1055" s="75"/>
      <c r="IBU1055" s="75"/>
      <c r="IBV1055" s="75"/>
      <c r="IBW1055" s="75"/>
      <c r="IBX1055" s="75"/>
      <c r="IBY1055" s="75"/>
      <c r="IBZ1055" s="75"/>
      <c r="ICA1055" s="75"/>
      <c r="ICB1055" s="75"/>
      <c r="ICC1055" s="75"/>
      <c r="ICD1055" s="75"/>
      <c r="ICE1055" s="75"/>
      <c r="ICF1055" s="75"/>
      <c r="ICG1055" s="75"/>
      <c r="ICH1055" s="75"/>
      <c r="ICI1055" s="75"/>
      <c r="ICJ1055" s="75"/>
      <c r="ICK1055" s="75"/>
      <c r="ICL1055" s="75"/>
      <c r="ICM1055" s="75"/>
      <c r="ICN1055" s="75"/>
      <c r="ICO1055" s="75"/>
      <c r="ICP1055" s="75"/>
      <c r="ICQ1055" s="75"/>
      <c r="ICR1055" s="75"/>
      <c r="ICS1055" s="75"/>
      <c r="ICT1055" s="75"/>
      <c r="ICU1055" s="75"/>
      <c r="ICV1055" s="75"/>
      <c r="ICW1055" s="75"/>
      <c r="ICX1055" s="75"/>
      <c r="ICY1055" s="75"/>
      <c r="ICZ1055" s="75"/>
      <c r="IDA1055" s="75"/>
      <c r="IDB1055" s="75"/>
      <c r="IDC1055" s="75"/>
      <c r="IDD1055" s="75"/>
      <c r="IDE1055" s="75"/>
      <c r="IDF1055" s="75"/>
      <c r="IDG1055" s="75"/>
      <c r="IDH1055" s="75"/>
      <c r="IDI1055" s="75"/>
      <c r="IDJ1055" s="75"/>
      <c r="IDK1055" s="75"/>
      <c r="IDL1055" s="75"/>
      <c r="IDM1055" s="75"/>
      <c r="IDN1055" s="75"/>
      <c r="IDO1055" s="75"/>
      <c r="IDP1055" s="75"/>
      <c r="IDQ1055" s="75"/>
      <c r="IDR1055" s="75"/>
      <c r="IDS1055" s="75"/>
      <c r="IDT1055" s="75"/>
      <c r="IDU1055" s="75"/>
      <c r="IDV1055" s="75"/>
      <c r="IDW1055" s="75"/>
      <c r="IDX1055" s="75"/>
      <c r="IDY1055" s="75"/>
      <c r="IDZ1055" s="75"/>
      <c r="IEA1055" s="75"/>
      <c r="IEB1055" s="75"/>
      <c r="IEC1055" s="75"/>
      <c r="IED1055" s="75"/>
      <c r="IEE1055" s="75"/>
      <c r="IEF1055" s="75"/>
      <c r="IEG1055" s="75"/>
      <c r="IEH1055" s="75"/>
      <c r="IEI1055" s="75"/>
      <c r="IEJ1055" s="75"/>
      <c r="IEK1055" s="75"/>
      <c r="IEL1055" s="75"/>
      <c r="IEM1055" s="75"/>
      <c r="IEN1055" s="75"/>
      <c r="IEO1055" s="75"/>
      <c r="IEP1055" s="75"/>
      <c r="IEQ1055" s="75"/>
      <c r="IER1055" s="75"/>
      <c r="IES1055" s="75"/>
      <c r="IET1055" s="75"/>
      <c r="IEU1055" s="75"/>
      <c r="IEV1055" s="75"/>
      <c r="IEW1055" s="75"/>
      <c r="IEX1055" s="75"/>
      <c r="IEY1055" s="75"/>
      <c r="IEZ1055" s="75"/>
      <c r="IFA1055" s="75"/>
      <c r="IFB1055" s="75"/>
      <c r="IFC1055" s="75"/>
      <c r="IFD1055" s="75"/>
      <c r="IFE1055" s="75"/>
      <c r="IFF1055" s="75"/>
      <c r="IFG1055" s="75"/>
      <c r="IFH1055" s="75"/>
      <c r="IFI1055" s="75"/>
      <c r="IFJ1055" s="75"/>
      <c r="IFK1055" s="75"/>
      <c r="IFL1055" s="75"/>
      <c r="IFM1055" s="75"/>
      <c r="IFN1055" s="75"/>
      <c r="IFO1055" s="75"/>
      <c r="IFP1055" s="75"/>
      <c r="IFQ1055" s="75"/>
      <c r="IFR1055" s="75"/>
      <c r="IFS1055" s="75"/>
      <c r="IFT1055" s="75"/>
      <c r="IFU1055" s="75"/>
      <c r="IFV1055" s="75"/>
      <c r="IFW1055" s="75"/>
      <c r="IFX1055" s="75"/>
      <c r="IFY1055" s="75"/>
      <c r="IFZ1055" s="75"/>
      <c r="IGA1055" s="75"/>
      <c r="IGB1055" s="75"/>
      <c r="IGC1055" s="75"/>
      <c r="IGD1055" s="75"/>
      <c r="IGE1055" s="75"/>
      <c r="IGF1055" s="75"/>
      <c r="IGG1055" s="75"/>
      <c r="IGH1055" s="75"/>
      <c r="IGI1055" s="75"/>
      <c r="IGJ1055" s="75"/>
      <c r="IGK1055" s="75"/>
      <c r="IGL1055" s="75"/>
      <c r="IGM1055" s="75"/>
      <c r="IGN1055" s="75"/>
      <c r="IGO1055" s="75"/>
      <c r="IGP1055" s="75"/>
      <c r="IGQ1055" s="75"/>
      <c r="IGR1055" s="75"/>
      <c r="IGS1055" s="75"/>
      <c r="IGT1055" s="75"/>
      <c r="IGU1055" s="75"/>
      <c r="IGV1055" s="75"/>
      <c r="IGW1055" s="75"/>
      <c r="IGX1055" s="75"/>
      <c r="IGY1055" s="75"/>
      <c r="IGZ1055" s="75"/>
      <c r="IHA1055" s="75"/>
      <c r="IHB1055" s="75"/>
      <c r="IHC1055" s="75"/>
      <c r="IHD1055" s="75"/>
      <c r="IHE1055" s="75"/>
      <c r="IHF1055" s="75"/>
      <c r="IHG1055" s="75"/>
      <c r="IHH1055" s="75"/>
      <c r="IHI1055" s="75"/>
      <c r="IHJ1055" s="75"/>
      <c r="IHK1055" s="75"/>
      <c r="IHL1055" s="75"/>
      <c r="IHM1055" s="75"/>
      <c r="IHN1055" s="75"/>
      <c r="IHO1055" s="75"/>
      <c r="IHP1055" s="75"/>
      <c r="IHQ1055" s="75"/>
      <c r="IHR1055" s="75"/>
      <c r="IHS1055" s="75"/>
      <c r="IHT1055" s="75"/>
      <c r="IHU1055" s="75"/>
      <c r="IHV1055" s="75"/>
      <c r="IHW1055" s="75"/>
      <c r="IHX1055" s="75"/>
      <c r="IHY1055" s="75"/>
      <c r="IHZ1055" s="75"/>
      <c r="IIA1055" s="75"/>
      <c r="IIB1055" s="75"/>
      <c r="IIC1055" s="75"/>
      <c r="IID1055" s="75"/>
      <c r="IIE1055" s="75"/>
      <c r="IIF1055" s="75"/>
      <c r="IIG1055" s="75"/>
      <c r="IIH1055" s="75"/>
      <c r="III1055" s="75"/>
      <c r="IIJ1055" s="75"/>
      <c r="IIK1055" s="75"/>
      <c r="IIL1055" s="75"/>
      <c r="IIM1055" s="75"/>
      <c r="IIN1055" s="75"/>
      <c r="IIO1055" s="75"/>
      <c r="IIP1055" s="75"/>
      <c r="IIQ1055" s="75"/>
      <c r="IIR1055" s="75"/>
      <c r="IIS1055" s="75"/>
      <c r="IIT1055" s="75"/>
      <c r="IIU1055" s="75"/>
      <c r="IIV1055" s="75"/>
      <c r="IIW1055" s="75"/>
      <c r="IIX1055" s="75"/>
      <c r="IIY1055" s="75"/>
      <c r="IIZ1055" s="75"/>
      <c r="IJA1055" s="75"/>
      <c r="IJB1055" s="75"/>
      <c r="IJC1055" s="75"/>
      <c r="IJD1055" s="75"/>
      <c r="IJE1055" s="75"/>
      <c r="IJF1055" s="75"/>
      <c r="IJG1055" s="75"/>
      <c r="IJH1055" s="75"/>
      <c r="IJI1055" s="75"/>
      <c r="IJJ1055" s="75"/>
      <c r="IJK1055" s="75"/>
      <c r="IJL1055" s="75"/>
      <c r="IJM1055" s="75"/>
      <c r="IJN1055" s="75"/>
      <c r="IJO1055" s="75"/>
      <c r="IJP1055" s="75"/>
      <c r="IJQ1055" s="75"/>
      <c r="IJR1055" s="75"/>
      <c r="IJS1055" s="75"/>
      <c r="IJT1055" s="75"/>
      <c r="IJU1055" s="75"/>
      <c r="IJV1055" s="75"/>
      <c r="IJW1055" s="75"/>
      <c r="IJX1055" s="75"/>
      <c r="IJY1055" s="75"/>
      <c r="IJZ1055" s="75"/>
      <c r="IKA1055" s="75"/>
      <c r="IKB1055" s="75"/>
      <c r="IKC1055" s="75"/>
      <c r="IKD1055" s="75"/>
      <c r="IKE1055" s="75"/>
      <c r="IKF1055" s="75"/>
      <c r="IKG1055" s="75"/>
      <c r="IKH1055" s="75"/>
      <c r="IKI1055" s="75"/>
      <c r="IKJ1055" s="75"/>
      <c r="IKK1055" s="75"/>
      <c r="IKL1055" s="75"/>
      <c r="IKM1055" s="75"/>
      <c r="IKN1055" s="75"/>
      <c r="IKO1055" s="75"/>
      <c r="IKP1055" s="75"/>
      <c r="IKQ1055" s="75"/>
      <c r="IKR1055" s="75"/>
      <c r="IKS1055" s="75"/>
      <c r="IKT1055" s="75"/>
      <c r="IKU1055" s="75"/>
      <c r="IKV1055" s="75"/>
      <c r="IKW1055" s="75"/>
      <c r="IKX1055" s="75"/>
      <c r="IKY1055" s="75"/>
      <c r="IKZ1055" s="75"/>
      <c r="ILA1055" s="75"/>
      <c r="ILB1055" s="75"/>
      <c r="ILC1055" s="75"/>
      <c r="ILD1055" s="75"/>
      <c r="ILE1055" s="75"/>
      <c r="ILF1055" s="75"/>
      <c r="ILG1055" s="75"/>
      <c r="ILH1055" s="75"/>
      <c r="ILI1055" s="75"/>
      <c r="ILJ1055" s="75"/>
      <c r="ILK1055" s="75"/>
      <c r="ILL1055" s="75"/>
      <c r="ILM1055" s="75"/>
      <c r="ILN1055" s="75"/>
      <c r="ILO1055" s="75"/>
      <c r="ILP1055" s="75"/>
      <c r="ILQ1055" s="75"/>
      <c r="ILR1055" s="75"/>
      <c r="ILS1055" s="75"/>
      <c r="ILT1055" s="75"/>
      <c r="ILU1055" s="75"/>
      <c r="ILV1055" s="75"/>
      <c r="ILW1055" s="75"/>
      <c r="ILX1055" s="75"/>
      <c r="ILY1055" s="75"/>
      <c r="ILZ1055" s="75"/>
      <c r="IMA1055" s="75"/>
      <c r="IMB1055" s="75"/>
      <c r="IMC1055" s="75"/>
      <c r="IMD1055" s="75"/>
      <c r="IME1055" s="75"/>
      <c r="IMF1055" s="75"/>
      <c r="IMG1055" s="75"/>
      <c r="IMH1055" s="75"/>
      <c r="IMI1055" s="75"/>
      <c r="IMJ1055" s="75"/>
      <c r="IMK1055" s="75"/>
      <c r="IML1055" s="75"/>
      <c r="IMM1055" s="75"/>
      <c r="IMN1055" s="75"/>
      <c r="IMO1055" s="75"/>
      <c r="IMP1055" s="75"/>
      <c r="IMQ1055" s="75"/>
      <c r="IMR1055" s="75"/>
      <c r="IMS1055" s="75"/>
      <c r="IMT1055" s="75"/>
      <c r="IMU1055" s="75"/>
      <c r="IMV1055" s="75"/>
      <c r="IMW1055" s="75"/>
      <c r="IMX1055" s="75"/>
      <c r="IMY1055" s="75"/>
      <c r="IMZ1055" s="75"/>
      <c r="INA1055" s="75"/>
      <c r="INB1055" s="75"/>
      <c r="INC1055" s="75"/>
      <c r="IND1055" s="75"/>
      <c r="INE1055" s="75"/>
      <c r="INF1055" s="75"/>
      <c r="ING1055" s="75"/>
      <c r="INH1055" s="75"/>
      <c r="INI1055" s="75"/>
      <c r="INJ1055" s="75"/>
      <c r="INK1055" s="75"/>
      <c r="INL1055" s="75"/>
      <c r="INM1055" s="75"/>
      <c r="INN1055" s="75"/>
      <c r="INO1055" s="75"/>
      <c r="INP1055" s="75"/>
      <c r="INQ1055" s="75"/>
      <c r="INR1055" s="75"/>
      <c r="INS1055" s="75"/>
      <c r="INT1055" s="75"/>
      <c r="INU1055" s="75"/>
      <c r="INV1055" s="75"/>
      <c r="INW1055" s="75"/>
      <c r="INX1055" s="75"/>
      <c r="INY1055" s="75"/>
      <c r="INZ1055" s="75"/>
      <c r="IOA1055" s="75"/>
      <c r="IOB1055" s="75"/>
      <c r="IOC1055" s="75"/>
      <c r="IOD1055" s="75"/>
      <c r="IOE1055" s="75"/>
      <c r="IOF1055" s="75"/>
      <c r="IOG1055" s="75"/>
      <c r="IOH1055" s="75"/>
      <c r="IOI1055" s="75"/>
      <c r="IOJ1055" s="75"/>
      <c r="IOK1055" s="75"/>
      <c r="IOL1055" s="75"/>
      <c r="IOM1055" s="75"/>
      <c r="ION1055" s="75"/>
      <c r="IOO1055" s="75"/>
      <c r="IOP1055" s="75"/>
      <c r="IOQ1055" s="75"/>
      <c r="IOR1055" s="75"/>
      <c r="IOS1055" s="75"/>
      <c r="IOT1055" s="75"/>
      <c r="IOU1055" s="75"/>
      <c r="IOV1055" s="75"/>
      <c r="IOW1055" s="75"/>
      <c r="IOX1055" s="75"/>
      <c r="IOY1055" s="75"/>
      <c r="IOZ1055" s="75"/>
      <c r="IPA1055" s="75"/>
      <c r="IPB1055" s="75"/>
      <c r="IPC1055" s="75"/>
      <c r="IPD1055" s="75"/>
      <c r="IPE1055" s="75"/>
      <c r="IPF1055" s="75"/>
      <c r="IPG1055" s="75"/>
      <c r="IPH1055" s="75"/>
      <c r="IPI1055" s="75"/>
      <c r="IPJ1055" s="75"/>
      <c r="IPK1055" s="75"/>
      <c r="IPL1055" s="75"/>
      <c r="IPM1055" s="75"/>
      <c r="IPN1055" s="75"/>
      <c r="IPO1055" s="75"/>
      <c r="IPP1055" s="75"/>
      <c r="IPQ1055" s="75"/>
      <c r="IPR1055" s="75"/>
      <c r="IPS1055" s="75"/>
      <c r="IPT1055" s="75"/>
      <c r="IPU1055" s="75"/>
      <c r="IPV1055" s="75"/>
      <c r="IPW1055" s="75"/>
      <c r="IPX1055" s="75"/>
      <c r="IPY1055" s="75"/>
      <c r="IPZ1055" s="75"/>
      <c r="IQA1055" s="75"/>
      <c r="IQB1055" s="75"/>
      <c r="IQC1055" s="75"/>
      <c r="IQD1055" s="75"/>
      <c r="IQE1055" s="75"/>
      <c r="IQF1055" s="75"/>
      <c r="IQG1055" s="75"/>
      <c r="IQH1055" s="75"/>
      <c r="IQI1055" s="75"/>
      <c r="IQJ1055" s="75"/>
      <c r="IQK1055" s="75"/>
      <c r="IQL1055" s="75"/>
      <c r="IQM1055" s="75"/>
      <c r="IQN1055" s="75"/>
      <c r="IQO1055" s="75"/>
      <c r="IQP1055" s="75"/>
      <c r="IQQ1055" s="75"/>
      <c r="IQR1055" s="75"/>
      <c r="IQS1055" s="75"/>
      <c r="IQT1055" s="75"/>
      <c r="IQU1055" s="75"/>
      <c r="IQV1055" s="75"/>
      <c r="IQW1055" s="75"/>
      <c r="IQX1055" s="75"/>
      <c r="IQY1055" s="75"/>
      <c r="IQZ1055" s="75"/>
      <c r="IRA1055" s="75"/>
      <c r="IRB1055" s="75"/>
      <c r="IRC1055" s="75"/>
      <c r="IRD1055" s="75"/>
      <c r="IRE1055" s="75"/>
      <c r="IRF1055" s="75"/>
      <c r="IRG1055" s="75"/>
      <c r="IRH1055" s="75"/>
      <c r="IRI1055" s="75"/>
      <c r="IRJ1055" s="75"/>
      <c r="IRK1055" s="75"/>
      <c r="IRL1055" s="75"/>
      <c r="IRM1055" s="75"/>
      <c r="IRN1055" s="75"/>
      <c r="IRO1055" s="75"/>
      <c r="IRP1055" s="75"/>
      <c r="IRQ1055" s="75"/>
      <c r="IRR1055" s="75"/>
      <c r="IRS1055" s="75"/>
      <c r="IRT1055" s="75"/>
      <c r="IRU1055" s="75"/>
      <c r="IRV1055" s="75"/>
      <c r="IRW1055" s="75"/>
      <c r="IRX1055" s="75"/>
      <c r="IRY1055" s="75"/>
      <c r="IRZ1055" s="75"/>
      <c r="ISA1055" s="75"/>
      <c r="ISB1055" s="75"/>
      <c r="ISC1055" s="75"/>
      <c r="ISD1055" s="75"/>
      <c r="ISE1055" s="75"/>
      <c r="ISF1055" s="75"/>
      <c r="ISG1055" s="75"/>
      <c r="ISH1055" s="75"/>
      <c r="ISI1055" s="75"/>
      <c r="ISJ1055" s="75"/>
      <c r="ISK1055" s="75"/>
      <c r="ISL1055" s="75"/>
      <c r="ISM1055" s="75"/>
      <c r="ISN1055" s="75"/>
      <c r="ISO1055" s="75"/>
      <c r="ISP1055" s="75"/>
      <c r="ISQ1055" s="75"/>
      <c r="ISR1055" s="75"/>
      <c r="ISS1055" s="75"/>
      <c r="IST1055" s="75"/>
      <c r="ISU1055" s="75"/>
      <c r="ISV1055" s="75"/>
      <c r="ISW1055" s="75"/>
      <c r="ISX1055" s="75"/>
      <c r="ISY1055" s="75"/>
      <c r="ISZ1055" s="75"/>
      <c r="ITA1055" s="75"/>
      <c r="ITB1055" s="75"/>
      <c r="ITC1055" s="75"/>
      <c r="ITD1055" s="75"/>
      <c r="ITE1055" s="75"/>
      <c r="ITF1055" s="75"/>
      <c r="ITG1055" s="75"/>
      <c r="ITH1055" s="75"/>
      <c r="ITI1055" s="75"/>
      <c r="ITJ1055" s="75"/>
      <c r="ITK1055" s="75"/>
      <c r="ITL1055" s="75"/>
      <c r="ITM1055" s="75"/>
      <c r="ITN1055" s="75"/>
      <c r="ITO1055" s="75"/>
      <c r="ITP1055" s="75"/>
      <c r="ITQ1055" s="75"/>
      <c r="ITR1055" s="75"/>
      <c r="ITS1055" s="75"/>
      <c r="ITT1055" s="75"/>
      <c r="ITU1055" s="75"/>
      <c r="ITV1055" s="75"/>
      <c r="ITW1055" s="75"/>
      <c r="ITX1055" s="75"/>
      <c r="ITY1055" s="75"/>
      <c r="ITZ1055" s="75"/>
      <c r="IUA1055" s="75"/>
      <c r="IUB1055" s="75"/>
      <c r="IUC1055" s="75"/>
      <c r="IUD1055" s="75"/>
      <c r="IUE1055" s="75"/>
      <c r="IUF1055" s="75"/>
      <c r="IUG1055" s="75"/>
      <c r="IUH1055" s="75"/>
      <c r="IUI1055" s="75"/>
      <c r="IUJ1055" s="75"/>
      <c r="IUK1055" s="75"/>
      <c r="IUL1055" s="75"/>
      <c r="IUM1055" s="75"/>
      <c r="IUN1055" s="75"/>
      <c r="IUO1055" s="75"/>
      <c r="IUP1055" s="75"/>
      <c r="IUQ1055" s="75"/>
      <c r="IUR1055" s="75"/>
      <c r="IUS1055" s="75"/>
      <c r="IUT1055" s="75"/>
      <c r="IUU1055" s="75"/>
      <c r="IUV1055" s="75"/>
      <c r="IUW1055" s="75"/>
      <c r="IUX1055" s="75"/>
      <c r="IUY1055" s="75"/>
      <c r="IUZ1055" s="75"/>
      <c r="IVA1055" s="75"/>
      <c r="IVB1055" s="75"/>
      <c r="IVC1055" s="75"/>
      <c r="IVD1055" s="75"/>
      <c r="IVE1055" s="75"/>
      <c r="IVF1055" s="75"/>
      <c r="IVG1055" s="75"/>
      <c r="IVH1055" s="75"/>
      <c r="IVI1055" s="75"/>
      <c r="IVJ1055" s="75"/>
      <c r="IVK1055" s="75"/>
      <c r="IVL1055" s="75"/>
      <c r="IVM1055" s="75"/>
      <c r="IVN1055" s="75"/>
      <c r="IVO1055" s="75"/>
      <c r="IVP1055" s="75"/>
      <c r="IVQ1055" s="75"/>
      <c r="IVR1055" s="75"/>
      <c r="IVS1055" s="75"/>
      <c r="IVT1055" s="75"/>
      <c r="IVU1055" s="75"/>
      <c r="IVV1055" s="75"/>
      <c r="IVW1055" s="75"/>
      <c r="IVX1055" s="75"/>
      <c r="IVY1055" s="75"/>
      <c r="IVZ1055" s="75"/>
      <c r="IWA1055" s="75"/>
      <c r="IWB1055" s="75"/>
      <c r="IWC1055" s="75"/>
      <c r="IWD1055" s="75"/>
      <c r="IWE1055" s="75"/>
      <c r="IWF1055" s="75"/>
      <c r="IWG1055" s="75"/>
      <c r="IWH1055" s="75"/>
      <c r="IWI1055" s="75"/>
      <c r="IWJ1055" s="75"/>
      <c r="IWK1055" s="75"/>
      <c r="IWL1055" s="75"/>
      <c r="IWM1055" s="75"/>
      <c r="IWN1055" s="75"/>
      <c r="IWO1055" s="75"/>
      <c r="IWP1055" s="75"/>
      <c r="IWQ1055" s="75"/>
      <c r="IWR1055" s="75"/>
      <c r="IWS1055" s="75"/>
      <c r="IWT1055" s="75"/>
      <c r="IWU1055" s="75"/>
      <c r="IWV1055" s="75"/>
      <c r="IWW1055" s="75"/>
      <c r="IWX1055" s="75"/>
      <c r="IWY1055" s="75"/>
      <c r="IWZ1055" s="75"/>
      <c r="IXA1055" s="75"/>
      <c r="IXB1055" s="75"/>
      <c r="IXC1055" s="75"/>
      <c r="IXD1055" s="75"/>
      <c r="IXE1055" s="75"/>
      <c r="IXF1055" s="75"/>
      <c r="IXG1055" s="75"/>
      <c r="IXH1055" s="75"/>
      <c r="IXI1055" s="75"/>
      <c r="IXJ1055" s="75"/>
      <c r="IXK1055" s="75"/>
      <c r="IXL1055" s="75"/>
      <c r="IXM1055" s="75"/>
      <c r="IXN1055" s="75"/>
      <c r="IXO1055" s="75"/>
      <c r="IXP1055" s="75"/>
      <c r="IXQ1055" s="75"/>
      <c r="IXR1055" s="75"/>
      <c r="IXS1055" s="75"/>
      <c r="IXT1055" s="75"/>
      <c r="IXU1055" s="75"/>
      <c r="IXV1055" s="75"/>
      <c r="IXW1055" s="75"/>
      <c r="IXX1055" s="75"/>
      <c r="IXY1055" s="75"/>
      <c r="IXZ1055" s="75"/>
      <c r="IYA1055" s="75"/>
      <c r="IYB1055" s="75"/>
      <c r="IYC1055" s="75"/>
      <c r="IYD1055" s="75"/>
      <c r="IYE1055" s="75"/>
      <c r="IYF1055" s="75"/>
      <c r="IYG1055" s="75"/>
      <c r="IYH1055" s="75"/>
      <c r="IYI1055" s="75"/>
      <c r="IYJ1055" s="75"/>
      <c r="IYK1055" s="75"/>
      <c r="IYL1055" s="75"/>
      <c r="IYM1055" s="75"/>
      <c r="IYN1055" s="75"/>
      <c r="IYO1055" s="75"/>
      <c r="IYP1055" s="75"/>
      <c r="IYQ1055" s="75"/>
      <c r="IYR1055" s="75"/>
      <c r="IYS1055" s="75"/>
      <c r="IYT1055" s="75"/>
      <c r="IYU1055" s="75"/>
      <c r="IYV1055" s="75"/>
      <c r="IYW1055" s="75"/>
      <c r="IYX1055" s="75"/>
      <c r="IYY1055" s="75"/>
      <c r="IYZ1055" s="75"/>
      <c r="IZA1055" s="75"/>
      <c r="IZB1055" s="75"/>
      <c r="IZC1055" s="75"/>
      <c r="IZD1055" s="75"/>
      <c r="IZE1055" s="75"/>
      <c r="IZF1055" s="75"/>
      <c r="IZG1055" s="75"/>
      <c r="IZH1055" s="75"/>
      <c r="IZI1055" s="75"/>
      <c r="IZJ1055" s="75"/>
      <c r="IZK1055" s="75"/>
      <c r="IZL1055" s="75"/>
      <c r="IZM1055" s="75"/>
      <c r="IZN1055" s="75"/>
      <c r="IZO1055" s="75"/>
      <c r="IZP1055" s="75"/>
      <c r="IZQ1055" s="75"/>
      <c r="IZR1055" s="75"/>
      <c r="IZS1055" s="75"/>
      <c r="IZT1055" s="75"/>
      <c r="IZU1055" s="75"/>
      <c r="IZV1055" s="75"/>
      <c r="IZW1055" s="75"/>
      <c r="IZX1055" s="75"/>
      <c r="IZY1055" s="75"/>
      <c r="IZZ1055" s="75"/>
      <c r="JAA1055" s="75"/>
      <c r="JAB1055" s="75"/>
      <c r="JAC1055" s="75"/>
      <c r="JAD1055" s="75"/>
      <c r="JAE1055" s="75"/>
      <c r="JAF1055" s="75"/>
      <c r="JAG1055" s="75"/>
      <c r="JAH1055" s="75"/>
      <c r="JAI1055" s="75"/>
      <c r="JAJ1055" s="75"/>
      <c r="JAK1055" s="75"/>
      <c r="JAL1055" s="75"/>
      <c r="JAM1055" s="75"/>
      <c r="JAN1055" s="75"/>
      <c r="JAO1055" s="75"/>
      <c r="JAP1055" s="75"/>
      <c r="JAQ1055" s="75"/>
      <c r="JAR1055" s="75"/>
      <c r="JAS1055" s="75"/>
      <c r="JAT1055" s="75"/>
      <c r="JAU1055" s="75"/>
      <c r="JAV1055" s="75"/>
      <c r="JAW1055" s="75"/>
      <c r="JAX1055" s="75"/>
      <c r="JAY1055" s="75"/>
      <c r="JAZ1055" s="75"/>
      <c r="JBA1055" s="75"/>
      <c r="JBB1055" s="75"/>
      <c r="JBC1055" s="75"/>
      <c r="JBD1055" s="75"/>
      <c r="JBE1055" s="75"/>
      <c r="JBF1055" s="75"/>
      <c r="JBG1055" s="75"/>
      <c r="JBH1055" s="75"/>
      <c r="JBI1055" s="75"/>
      <c r="JBJ1055" s="75"/>
      <c r="JBK1055" s="75"/>
      <c r="JBL1055" s="75"/>
      <c r="JBM1055" s="75"/>
      <c r="JBN1055" s="75"/>
      <c r="JBO1055" s="75"/>
      <c r="JBP1055" s="75"/>
      <c r="JBQ1055" s="75"/>
      <c r="JBR1055" s="75"/>
      <c r="JBS1055" s="75"/>
      <c r="JBT1055" s="75"/>
      <c r="JBU1055" s="75"/>
      <c r="JBV1055" s="75"/>
      <c r="JBW1055" s="75"/>
      <c r="JBX1055" s="75"/>
      <c r="JBY1055" s="75"/>
      <c r="JBZ1055" s="75"/>
      <c r="JCA1055" s="75"/>
      <c r="JCB1055" s="75"/>
      <c r="JCC1055" s="75"/>
      <c r="JCD1055" s="75"/>
      <c r="JCE1055" s="75"/>
      <c r="JCF1055" s="75"/>
      <c r="JCG1055" s="75"/>
      <c r="JCH1055" s="75"/>
      <c r="JCI1055" s="75"/>
      <c r="JCJ1055" s="75"/>
      <c r="JCK1055" s="75"/>
      <c r="JCL1055" s="75"/>
      <c r="JCM1055" s="75"/>
      <c r="JCN1055" s="75"/>
      <c r="JCO1055" s="75"/>
      <c r="JCP1055" s="75"/>
      <c r="JCQ1055" s="75"/>
      <c r="JCR1055" s="75"/>
      <c r="JCS1055" s="75"/>
      <c r="JCT1055" s="75"/>
      <c r="JCU1055" s="75"/>
      <c r="JCV1055" s="75"/>
      <c r="JCW1055" s="75"/>
      <c r="JCX1055" s="75"/>
      <c r="JCY1055" s="75"/>
      <c r="JCZ1055" s="75"/>
      <c r="JDA1055" s="75"/>
      <c r="JDB1055" s="75"/>
      <c r="JDC1055" s="75"/>
      <c r="JDD1055" s="75"/>
      <c r="JDE1055" s="75"/>
      <c r="JDF1055" s="75"/>
      <c r="JDG1055" s="75"/>
      <c r="JDH1055" s="75"/>
      <c r="JDI1055" s="75"/>
      <c r="JDJ1055" s="75"/>
      <c r="JDK1055" s="75"/>
      <c r="JDL1055" s="75"/>
      <c r="JDM1055" s="75"/>
      <c r="JDN1055" s="75"/>
      <c r="JDO1055" s="75"/>
      <c r="JDP1055" s="75"/>
      <c r="JDQ1055" s="75"/>
      <c r="JDR1055" s="75"/>
      <c r="JDS1055" s="75"/>
      <c r="JDT1055" s="75"/>
      <c r="JDU1055" s="75"/>
      <c r="JDV1055" s="75"/>
      <c r="JDW1055" s="75"/>
      <c r="JDX1055" s="75"/>
      <c r="JDY1055" s="75"/>
      <c r="JDZ1055" s="75"/>
      <c r="JEA1055" s="75"/>
      <c r="JEB1055" s="75"/>
      <c r="JEC1055" s="75"/>
      <c r="JED1055" s="75"/>
      <c r="JEE1055" s="75"/>
      <c r="JEF1055" s="75"/>
      <c r="JEG1055" s="75"/>
      <c r="JEH1055" s="75"/>
      <c r="JEI1055" s="75"/>
      <c r="JEJ1055" s="75"/>
      <c r="JEK1055" s="75"/>
      <c r="JEL1055" s="75"/>
      <c r="JEM1055" s="75"/>
      <c r="JEN1055" s="75"/>
      <c r="JEO1055" s="75"/>
      <c r="JEP1055" s="75"/>
      <c r="JEQ1055" s="75"/>
      <c r="JER1055" s="75"/>
      <c r="JES1055" s="75"/>
      <c r="JET1055" s="75"/>
      <c r="JEU1055" s="75"/>
      <c r="JEV1055" s="75"/>
      <c r="JEW1055" s="75"/>
      <c r="JEX1055" s="75"/>
      <c r="JEY1055" s="75"/>
      <c r="JEZ1055" s="75"/>
      <c r="JFA1055" s="75"/>
      <c r="JFB1055" s="75"/>
      <c r="JFC1055" s="75"/>
      <c r="JFD1055" s="75"/>
      <c r="JFE1055" s="75"/>
      <c r="JFF1055" s="75"/>
      <c r="JFG1055" s="75"/>
      <c r="JFH1055" s="75"/>
      <c r="JFI1055" s="75"/>
      <c r="JFJ1055" s="75"/>
      <c r="JFK1055" s="75"/>
      <c r="JFL1055" s="75"/>
      <c r="JFM1055" s="75"/>
      <c r="JFN1055" s="75"/>
      <c r="JFO1055" s="75"/>
      <c r="JFP1055" s="75"/>
      <c r="JFQ1055" s="75"/>
      <c r="JFR1055" s="75"/>
      <c r="JFS1055" s="75"/>
      <c r="JFT1055" s="75"/>
      <c r="JFU1055" s="75"/>
      <c r="JFV1055" s="75"/>
      <c r="JFW1055" s="75"/>
      <c r="JFX1055" s="75"/>
      <c r="JFY1055" s="75"/>
      <c r="JFZ1055" s="75"/>
      <c r="JGA1055" s="75"/>
      <c r="JGB1055" s="75"/>
      <c r="JGC1055" s="75"/>
      <c r="JGD1055" s="75"/>
      <c r="JGE1055" s="75"/>
      <c r="JGF1055" s="75"/>
      <c r="JGG1055" s="75"/>
      <c r="JGH1055" s="75"/>
      <c r="JGI1055" s="75"/>
      <c r="JGJ1055" s="75"/>
      <c r="JGK1055" s="75"/>
      <c r="JGL1055" s="75"/>
      <c r="JGM1055" s="75"/>
      <c r="JGN1055" s="75"/>
      <c r="JGO1055" s="75"/>
      <c r="JGP1055" s="75"/>
      <c r="JGQ1055" s="75"/>
      <c r="JGR1055" s="75"/>
      <c r="JGS1055" s="75"/>
      <c r="JGT1055" s="75"/>
      <c r="JGU1055" s="75"/>
      <c r="JGV1055" s="75"/>
      <c r="JGW1055" s="75"/>
      <c r="JGX1055" s="75"/>
      <c r="JGY1055" s="75"/>
      <c r="JGZ1055" s="75"/>
      <c r="JHA1055" s="75"/>
      <c r="JHB1055" s="75"/>
      <c r="JHC1055" s="75"/>
      <c r="JHD1055" s="75"/>
      <c r="JHE1055" s="75"/>
      <c r="JHF1055" s="75"/>
      <c r="JHG1055" s="75"/>
      <c r="JHH1055" s="75"/>
      <c r="JHI1055" s="75"/>
      <c r="JHJ1055" s="75"/>
      <c r="JHK1055" s="75"/>
      <c r="JHL1055" s="75"/>
      <c r="JHM1055" s="75"/>
      <c r="JHN1055" s="75"/>
      <c r="JHO1055" s="75"/>
      <c r="JHP1055" s="75"/>
      <c r="JHQ1055" s="75"/>
      <c r="JHR1055" s="75"/>
      <c r="JHS1055" s="75"/>
      <c r="JHT1055" s="75"/>
      <c r="JHU1055" s="75"/>
      <c r="JHV1055" s="75"/>
      <c r="JHW1055" s="75"/>
      <c r="JHX1055" s="75"/>
      <c r="JHY1055" s="75"/>
      <c r="JHZ1055" s="75"/>
      <c r="JIA1055" s="75"/>
      <c r="JIB1055" s="75"/>
      <c r="JIC1055" s="75"/>
      <c r="JID1055" s="75"/>
      <c r="JIE1055" s="75"/>
      <c r="JIF1055" s="75"/>
      <c r="JIG1055" s="75"/>
      <c r="JIH1055" s="75"/>
      <c r="JII1055" s="75"/>
      <c r="JIJ1055" s="75"/>
      <c r="JIK1055" s="75"/>
      <c r="JIL1055" s="75"/>
      <c r="JIM1055" s="75"/>
      <c r="JIN1055" s="75"/>
      <c r="JIO1055" s="75"/>
      <c r="JIP1055" s="75"/>
      <c r="JIQ1055" s="75"/>
      <c r="JIR1055" s="75"/>
      <c r="JIS1055" s="75"/>
      <c r="JIT1055" s="75"/>
      <c r="JIU1055" s="75"/>
      <c r="JIV1055" s="75"/>
      <c r="JIW1055" s="75"/>
      <c r="JIX1055" s="75"/>
      <c r="JIY1055" s="75"/>
      <c r="JIZ1055" s="75"/>
      <c r="JJA1055" s="75"/>
      <c r="JJB1055" s="75"/>
      <c r="JJC1055" s="75"/>
      <c r="JJD1055" s="75"/>
      <c r="JJE1055" s="75"/>
      <c r="JJF1055" s="75"/>
      <c r="JJG1055" s="75"/>
      <c r="JJH1055" s="75"/>
      <c r="JJI1055" s="75"/>
      <c r="JJJ1055" s="75"/>
      <c r="JJK1055" s="75"/>
      <c r="JJL1055" s="75"/>
      <c r="JJM1055" s="75"/>
      <c r="JJN1055" s="75"/>
      <c r="JJO1055" s="75"/>
      <c r="JJP1055" s="75"/>
      <c r="JJQ1055" s="75"/>
      <c r="JJR1055" s="75"/>
      <c r="JJS1055" s="75"/>
      <c r="JJT1055" s="75"/>
      <c r="JJU1055" s="75"/>
      <c r="JJV1055" s="75"/>
      <c r="JJW1055" s="75"/>
      <c r="JJX1055" s="75"/>
      <c r="JJY1055" s="75"/>
      <c r="JJZ1055" s="75"/>
      <c r="JKA1055" s="75"/>
      <c r="JKB1055" s="75"/>
      <c r="JKC1055" s="75"/>
      <c r="JKD1055" s="75"/>
      <c r="JKE1055" s="75"/>
      <c r="JKF1055" s="75"/>
      <c r="JKG1055" s="75"/>
      <c r="JKH1055" s="75"/>
      <c r="JKI1055" s="75"/>
      <c r="JKJ1055" s="75"/>
      <c r="JKK1055" s="75"/>
      <c r="JKL1055" s="75"/>
      <c r="JKM1055" s="75"/>
      <c r="JKN1055" s="75"/>
      <c r="JKO1055" s="75"/>
      <c r="JKP1055" s="75"/>
      <c r="JKQ1055" s="75"/>
      <c r="JKR1055" s="75"/>
      <c r="JKS1055" s="75"/>
      <c r="JKT1055" s="75"/>
      <c r="JKU1055" s="75"/>
      <c r="JKV1055" s="75"/>
      <c r="JKW1055" s="75"/>
      <c r="JKX1055" s="75"/>
      <c r="JKY1055" s="75"/>
      <c r="JKZ1055" s="75"/>
      <c r="JLA1055" s="75"/>
      <c r="JLB1055" s="75"/>
      <c r="JLC1055" s="75"/>
      <c r="JLD1055" s="75"/>
      <c r="JLE1055" s="75"/>
      <c r="JLF1055" s="75"/>
      <c r="JLG1055" s="75"/>
      <c r="JLH1055" s="75"/>
      <c r="JLI1055" s="75"/>
      <c r="JLJ1055" s="75"/>
      <c r="JLK1055" s="75"/>
      <c r="JLL1055" s="75"/>
      <c r="JLM1055" s="75"/>
      <c r="JLN1055" s="75"/>
      <c r="JLO1055" s="75"/>
      <c r="JLP1055" s="75"/>
      <c r="JLQ1055" s="75"/>
      <c r="JLR1055" s="75"/>
      <c r="JLS1055" s="75"/>
      <c r="JLT1055" s="75"/>
      <c r="JLU1055" s="75"/>
      <c r="JLV1055" s="75"/>
      <c r="JLW1055" s="75"/>
      <c r="JLX1055" s="75"/>
      <c r="JLY1055" s="75"/>
      <c r="JLZ1055" s="75"/>
      <c r="JMA1055" s="75"/>
      <c r="JMB1055" s="75"/>
      <c r="JMC1055" s="75"/>
      <c r="JMD1055" s="75"/>
      <c r="JME1055" s="75"/>
      <c r="JMF1055" s="75"/>
      <c r="JMG1055" s="75"/>
      <c r="JMH1055" s="75"/>
      <c r="JMI1055" s="75"/>
      <c r="JMJ1055" s="75"/>
      <c r="JMK1055" s="75"/>
      <c r="JML1055" s="75"/>
      <c r="JMM1055" s="75"/>
      <c r="JMN1055" s="75"/>
      <c r="JMO1055" s="75"/>
      <c r="JMP1055" s="75"/>
      <c r="JMQ1055" s="75"/>
      <c r="JMR1055" s="75"/>
      <c r="JMS1055" s="75"/>
      <c r="JMT1055" s="75"/>
      <c r="JMU1055" s="75"/>
      <c r="JMV1055" s="75"/>
      <c r="JMW1055" s="75"/>
      <c r="JMX1055" s="75"/>
      <c r="JMY1055" s="75"/>
      <c r="JMZ1055" s="75"/>
      <c r="JNA1055" s="75"/>
      <c r="JNB1055" s="75"/>
      <c r="JNC1055" s="75"/>
      <c r="JND1055" s="75"/>
      <c r="JNE1055" s="75"/>
      <c r="JNF1055" s="75"/>
      <c r="JNG1055" s="75"/>
      <c r="JNH1055" s="75"/>
      <c r="JNI1055" s="75"/>
      <c r="JNJ1055" s="75"/>
      <c r="JNK1055" s="75"/>
      <c r="JNL1055" s="75"/>
      <c r="JNM1055" s="75"/>
      <c r="JNN1055" s="75"/>
      <c r="JNO1055" s="75"/>
      <c r="JNP1055" s="75"/>
      <c r="JNQ1055" s="75"/>
      <c r="JNR1055" s="75"/>
      <c r="JNS1055" s="75"/>
      <c r="JNT1055" s="75"/>
      <c r="JNU1055" s="75"/>
      <c r="JNV1055" s="75"/>
      <c r="JNW1055" s="75"/>
      <c r="JNX1055" s="75"/>
      <c r="JNY1055" s="75"/>
      <c r="JNZ1055" s="75"/>
      <c r="JOA1055" s="75"/>
      <c r="JOB1055" s="75"/>
      <c r="JOC1055" s="75"/>
      <c r="JOD1055" s="75"/>
      <c r="JOE1055" s="75"/>
      <c r="JOF1055" s="75"/>
      <c r="JOG1055" s="75"/>
      <c r="JOH1055" s="75"/>
      <c r="JOI1055" s="75"/>
      <c r="JOJ1055" s="75"/>
      <c r="JOK1055" s="75"/>
      <c r="JOL1055" s="75"/>
      <c r="JOM1055" s="75"/>
      <c r="JON1055" s="75"/>
      <c r="JOO1055" s="75"/>
      <c r="JOP1055" s="75"/>
      <c r="JOQ1055" s="75"/>
      <c r="JOR1055" s="75"/>
      <c r="JOS1055" s="75"/>
      <c r="JOT1055" s="75"/>
      <c r="JOU1055" s="75"/>
      <c r="JOV1055" s="75"/>
      <c r="JOW1055" s="75"/>
      <c r="JOX1055" s="75"/>
      <c r="JOY1055" s="75"/>
      <c r="JOZ1055" s="75"/>
      <c r="JPA1055" s="75"/>
      <c r="JPB1055" s="75"/>
      <c r="JPC1055" s="75"/>
      <c r="JPD1055" s="75"/>
      <c r="JPE1055" s="75"/>
      <c r="JPF1055" s="75"/>
      <c r="JPG1055" s="75"/>
      <c r="JPH1055" s="75"/>
      <c r="JPI1055" s="75"/>
      <c r="JPJ1055" s="75"/>
      <c r="JPK1055" s="75"/>
      <c r="JPL1055" s="75"/>
      <c r="JPM1055" s="75"/>
      <c r="JPN1055" s="75"/>
      <c r="JPO1055" s="75"/>
      <c r="JPP1055" s="75"/>
      <c r="JPQ1055" s="75"/>
      <c r="JPR1055" s="75"/>
      <c r="JPS1055" s="75"/>
      <c r="JPT1055" s="75"/>
      <c r="JPU1055" s="75"/>
      <c r="JPV1055" s="75"/>
      <c r="JPW1055" s="75"/>
      <c r="JPX1055" s="75"/>
      <c r="JPY1055" s="75"/>
      <c r="JPZ1055" s="75"/>
      <c r="JQA1055" s="75"/>
      <c r="JQB1055" s="75"/>
      <c r="JQC1055" s="75"/>
      <c r="JQD1055" s="75"/>
      <c r="JQE1055" s="75"/>
      <c r="JQF1055" s="75"/>
      <c r="JQG1055" s="75"/>
      <c r="JQH1055" s="75"/>
      <c r="JQI1055" s="75"/>
      <c r="JQJ1055" s="75"/>
      <c r="JQK1055" s="75"/>
      <c r="JQL1055" s="75"/>
      <c r="JQM1055" s="75"/>
      <c r="JQN1055" s="75"/>
      <c r="JQO1055" s="75"/>
      <c r="JQP1055" s="75"/>
      <c r="JQQ1055" s="75"/>
      <c r="JQR1055" s="75"/>
      <c r="JQS1055" s="75"/>
      <c r="JQT1055" s="75"/>
      <c r="JQU1055" s="75"/>
      <c r="JQV1055" s="75"/>
      <c r="JQW1055" s="75"/>
      <c r="JQX1055" s="75"/>
      <c r="JQY1055" s="75"/>
      <c r="JQZ1055" s="75"/>
      <c r="JRA1055" s="75"/>
      <c r="JRB1055" s="75"/>
      <c r="JRC1055" s="75"/>
      <c r="JRD1055" s="75"/>
      <c r="JRE1055" s="75"/>
      <c r="JRF1055" s="75"/>
      <c r="JRG1055" s="75"/>
      <c r="JRH1055" s="75"/>
      <c r="JRI1055" s="75"/>
      <c r="JRJ1055" s="75"/>
      <c r="JRK1055" s="75"/>
      <c r="JRL1055" s="75"/>
      <c r="JRM1055" s="75"/>
      <c r="JRN1055" s="75"/>
      <c r="JRO1055" s="75"/>
      <c r="JRP1055" s="75"/>
      <c r="JRQ1055" s="75"/>
      <c r="JRR1055" s="75"/>
      <c r="JRS1055" s="75"/>
      <c r="JRT1055" s="75"/>
      <c r="JRU1055" s="75"/>
      <c r="JRV1055" s="75"/>
      <c r="JRW1055" s="75"/>
      <c r="JRX1055" s="75"/>
      <c r="JRY1055" s="75"/>
      <c r="JRZ1055" s="75"/>
      <c r="JSA1055" s="75"/>
      <c r="JSB1055" s="75"/>
      <c r="JSC1055" s="75"/>
      <c r="JSD1055" s="75"/>
      <c r="JSE1055" s="75"/>
      <c r="JSF1055" s="75"/>
      <c r="JSG1055" s="75"/>
      <c r="JSH1055" s="75"/>
      <c r="JSI1055" s="75"/>
      <c r="JSJ1055" s="75"/>
      <c r="JSK1055" s="75"/>
      <c r="JSL1055" s="75"/>
      <c r="JSM1055" s="75"/>
      <c r="JSN1055" s="75"/>
      <c r="JSO1055" s="75"/>
      <c r="JSP1055" s="75"/>
      <c r="JSQ1055" s="75"/>
      <c r="JSR1055" s="75"/>
      <c r="JSS1055" s="75"/>
      <c r="JST1055" s="75"/>
      <c r="JSU1055" s="75"/>
      <c r="JSV1055" s="75"/>
      <c r="JSW1055" s="75"/>
      <c r="JSX1055" s="75"/>
      <c r="JSY1055" s="75"/>
      <c r="JSZ1055" s="75"/>
      <c r="JTA1055" s="75"/>
      <c r="JTB1055" s="75"/>
      <c r="JTC1055" s="75"/>
      <c r="JTD1055" s="75"/>
      <c r="JTE1055" s="75"/>
      <c r="JTF1055" s="75"/>
      <c r="JTG1055" s="75"/>
      <c r="JTH1055" s="75"/>
      <c r="JTI1055" s="75"/>
      <c r="JTJ1055" s="75"/>
      <c r="JTK1055" s="75"/>
      <c r="JTL1055" s="75"/>
      <c r="JTM1055" s="75"/>
      <c r="JTN1055" s="75"/>
      <c r="JTO1055" s="75"/>
      <c r="JTP1055" s="75"/>
      <c r="JTQ1055" s="75"/>
      <c r="JTR1055" s="75"/>
      <c r="JTS1055" s="75"/>
      <c r="JTT1055" s="75"/>
      <c r="JTU1055" s="75"/>
      <c r="JTV1055" s="75"/>
      <c r="JTW1055" s="75"/>
      <c r="JTX1055" s="75"/>
      <c r="JTY1055" s="75"/>
      <c r="JTZ1055" s="75"/>
      <c r="JUA1055" s="75"/>
      <c r="JUB1055" s="75"/>
      <c r="JUC1055" s="75"/>
      <c r="JUD1055" s="75"/>
      <c r="JUE1055" s="75"/>
      <c r="JUF1055" s="75"/>
      <c r="JUG1055" s="75"/>
      <c r="JUH1055" s="75"/>
      <c r="JUI1055" s="75"/>
      <c r="JUJ1055" s="75"/>
      <c r="JUK1055" s="75"/>
      <c r="JUL1055" s="75"/>
      <c r="JUM1055" s="75"/>
      <c r="JUN1055" s="75"/>
      <c r="JUO1055" s="75"/>
      <c r="JUP1055" s="75"/>
      <c r="JUQ1055" s="75"/>
      <c r="JUR1055" s="75"/>
      <c r="JUS1055" s="75"/>
      <c r="JUT1055" s="75"/>
      <c r="JUU1055" s="75"/>
      <c r="JUV1055" s="75"/>
      <c r="JUW1055" s="75"/>
      <c r="JUX1055" s="75"/>
      <c r="JUY1055" s="75"/>
      <c r="JUZ1055" s="75"/>
      <c r="JVA1055" s="75"/>
      <c r="JVB1055" s="75"/>
      <c r="JVC1055" s="75"/>
      <c r="JVD1055" s="75"/>
      <c r="JVE1055" s="75"/>
      <c r="JVF1055" s="75"/>
      <c r="JVG1055" s="75"/>
      <c r="JVH1055" s="75"/>
      <c r="JVI1055" s="75"/>
      <c r="JVJ1055" s="75"/>
      <c r="JVK1055" s="75"/>
      <c r="JVL1055" s="75"/>
      <c r="JVM1055" s="75"/>
      <c r="JVN1055" s="75"/>
      <c r="JVO1055" s="75"/>
      <c r="JVP1055" s="75"/>
      <c r="JVQ1055" s="75"/>
      <c r="JVR1055" s="75"/>
      <c r="JVS1055" s="75"/>
      <c r="JVT1055" s="75"/>
      <c r="JVU1055" s="75"/>
      <c r="JVV1055" s="75"/>
      <c r="JVW1055" s="75"/>
      <c r="JVX1055" s="75"/>
      <c r="JVY1055" s="75"/>
      <c r="JVZ1055" s="75"/>
      <c r="JWA1055" s="75"/>
      <c r="JWB1055" s="75"/>
      <c r="JWC1055" s="75"/>
      <c r="JWD1055" s="75"/>
      <c r="JWE1055" s="75"/>
      <c r="JWF1055" s="75"/>
      <c r="JWG1055" s="75"/>
      <c r="JWH1055" s="75"/>
      <c r="JWI1055" s="75"/>
      <c r="JWJ1055" s="75"/>
      <c r="JWK1055" s="75"/>
      <c r="JWL1055" s="75"/>
      <c r="JWM1055" s="75"/>
      <c r="JWN1055" s="75"/>
      <c r="JWO1055" s="75"/>
      <c r="JWP1055" s="75"/>
      <c r="JWQ1055" s="75"/>
      <c r="JWR1055" s="75"/>
      <c r="JWS1055" s="75"/>
      <c r="JWT1055" s="75"/>
      <c r="JWU1055" s="75"/>
      <c r="JWV1055" s="75"/>
      <c r="JWW1055" s="75"/>
      <c r="JWX1055" s="75"/>
      <c r="JWY1055" s="75"/>
      <c r="JWZ1055" s="75"/>
      <c r="JXA1055" s="75"/>
      <c r="JXB1055" s="75"/>
      <c r="JXC1055" s="75"/>
      <c r="JXD1055" s="75"/>
      <c r="JXE1055" s="75"/>
      <c r="JXF1055" s="75"/>
      <c r="JXG1055" s="75"/>
      <c r="JXH1055" s="75"/>
      <c r="JXI1055" s="75"/>
      <c r="JXJ1055" s="75"/>
      <c r="JXK1055" s="75"/>
      <c r="JXL1055" s="75"/>
      <c r="JXM1055" s="75"/>
      <c r="JXN1055" s="75"/>
      <c r="JXO1055" s="75"/>
      <c r="JXP1055" s="75"/>
      <c r="JXQ1055" s="75"/>
      <c r="JXR1055" s="75"/>
      <c r="JXS1055" s="75"/>
      <c r="JXT1055" s="75"/>
      <c r="JXU1055" s="75"/>
      <c r="JXV1055" s="75"/>
      <c r="JXW1055" s="75"/>
      <c r="JXX1055" s="75"/>
      <c r="JXY1055" s="75"/>
      <c r="JXZ1055" s="75"/>
      <c r="JYA1055" s="75"/>
      <c r="JYB1055" s="75"/>
      <c r="JYC1055" s="75"/>
      <c r="JYD1055" s="75"/>
      <c r="JYE1055" s="75"/>
      <c r="JYF1055" s="75"/>
      <c r="JYG1055" s="75"/>
      <c r="JYH1055" s="75"/>
      <c r="JYI1055" s="75"/>
      <c r="JYJ1055" s="75"/>
      <c r="JYK1055" s="75"/>
      <c r="JYL1055" s="75"/>
      <c r="JYM1055" s="75"/>
      <c r="JYN1055" s="75"/>
      <c r="JYO1055" s="75"/>
      <c r="JYP1055" s="75"/>
      <c r="JYQ1055" s="75"/>
      <c r="JYR1055" s="75"/>
      <c r="JYS1055" s="75"/>
      <c r="JYT1055" s="75"/>
      <c r="JYU1055" s="75"/>
      <c r="JYV1055" s="75"/>
      <c r="JYW1055" s="75"/>
      <c r="JYX1055" s="75"/>
      <c r="JYY1055" s="75"/>
      <c r="JYZ1055" s="75"/>
      <c r="JZA1055" s="75"/>
      <c r="JZB1055" s="75"/>
      <c r="JZC1055" s="75"/>
      <c r="JZD1055" s="75"/>
      <c r="JZE1055" s="75"/>
      <c r="JZF1055" s="75"/>
      <c r="JZG1055" s="75"/>
      <c r="JZH1055" s="75"/>
      <c r="JZI1055" s="75"/>
      <c r="JZJ1055" s="75"/>
      <c r="JZK1055" s="75"/>
      <c r="JZL1055" s="75"/>
      <c r="JZM1055" s="75"/>
      <c r="JZN1055" s="75"/>
      <c r="JZO1055" s="75"/>
      <c r="JZP1055" s="75"/>
      <c r="JZQ1055" s="75"/>
      <c r="JZR1055" s="75"/>
      <c r="JZS1055" s="75"/>
      <c r="JZT1055" s="75"/>
      <c r="JZU1055" s="75"/>
      <c r="JZV1055" s="75"/>
      <c r="JZW1055" s="75"/>
      <c r="JZX1055" s="75"/>
      <c r="JZY1055" s="75"/>
      <c r="JZZ1055" s="75"/>
      <c r="KAA1055" s="75"/>
      <c r="KAB1055" s="75"/>
      <c r="KAC1055" s="75"/>
      <c r="KAD1055" s="75"/>
      <c r="KAE1055" s="75"/>
      <c r="KAF1055" s="75"/>
      <c r="KAG1055" s="75"/>
      <c r="KAH1055" s="75"/>
      <c r="KAI1055" s="75"/>
      <c r="KAJ1055" s="75"/>
      <c r="KAK1055" s="75"/>
      <c r="KAL1055" s="75"/>
      <c r="KAM1055" s="75"/>
      <c r="KAN1055" s="75"/>
      <c r="KAO1055" s="75"/>
      <c r="KAP1055" s="75"/>
      <c r="KAQ1055" s="75"/>
      <c r="KAR1055" s="75"/>
      <c r="KAS1055" s="75"/>
      <c r="KAT1055" s="75"/>
      <c r="KAU1055" s="75"/>
      <c r="KAV1055" s="75"/>
      <c r="KAW1055" s="75"/>
      <c r="KAX1055" s="75"/>
      <c r="KAY1055" s="75"/>
      <c r="KAZ1055" s="75"/>
      <c r="KBA1055" s="75"/>
      <c r="KBB1055" s="75"/>
      <c r="KBC1055" s="75"/>
      <c r="KBD1055" s="75"/>
      <c r="KBE1055" s="75"/>
      <c r="KBF1055" s="75"/>
      <c r="KBG1055" s="75"/>
      <c r="KBH1055" s="75"/>
      <c r="KBI1055" s="75"/>
      <c r="KBJ1055" s="75"/>
      <c r="KBK1055" s="75"/>
      <c r="KBL1055" s="75"/>
      <c r="KBM1055" s="75"/>
      <c r="KBN1055" s="75"/>
      <c r="KBO1055" s="75"/>
      <c r="KBP1055" s="75"/>
      <c r="KBQ1055" s="75"/>
      <c r="KBR1055" s="75"/>
      <c r="KBS1055" s="75"/>
      <c r="KBT1055" s="75"/>
      <c r="KBU1055" s="75"/>
      <c r="KBV1055" s="75"/>
      <c r="KBW1055" s="75"/>
      <c r="KBX1055" s="75"/>
      <c r="KBY1055" s="75"/>
      <c r="KBZ1055" s="75"/>
      <c r="KCA1055" s="75"/>
      <c r="KCB1055" s="75"/>
      <c r="KCC1055" s="75"/>
      <c r="KCD1055" s="75"/>
      <c r="KCE1055" s="75"/>
      <c r="KCF1055" s="75"/>
      <c r="KCG1055" s="75"/>
      <c r="KCH1055" s="75"/>
      <c r="KCI1055" s="75"/>
      <c r="KCJ1055" s="75"/>
      <c r="KCK1055" s="75"/>
      <c r="KCL1055" s="75"/>
      <c r="KCM1055" s="75"/>
      <c r="KCN1055" s="75"/>
      <c r="KCO1055" s="75"/>
      <c r="KCP1055" s="75"/>
      <c r="KCQ1055" s="75"/>
      <c r="KCR1055" s="75"/>
      <c r="KCS1055" s="75"/>
      <c r="KCT1055" s="75"/>
      <c r="KCU1055" s="75"/>
      <c r="KCV1055" s="75"/>
      <c r="KCW1055" s="75"/>
      <c r="KCX1055" s="75"/>
      <c r="KCY1055" s="75"/>
      <c r="KCZ1055" s="75"/>
      <c r="KDA1055" s="75"/>
      <c r="KDB1055" s="75"/>
      <c r="KDC1055" s="75"/>
      <c r="KDD1055" s="75"/>
      <c r="KDE1055" s="75"/>
      <c r="KDF1055" s="75"/>
      <c r="KDG1055" s="75"/>
      <c r="KDH1055" s="75"/>
      <c r="KDI1055" s="75"/>
      <c r="KDJ1055" s="75"/>
      <c r="KDK1055" s="75"/>
      <c r="KDL1055" s="75"/>
      <c r="KDM1055" s="75"/>
      <c r="KDN1055" s="75"/>
      <c r="KDO1055" s="75"/>
      <c r="KDP1055" s="75"/>
      <c r="KDQ1055" s="75"/>
      <c r="KDR1055" s="75"/>
      <c r="KDS1055" s="75"/>
      <c r="KDT1055" s="75"/>
      <c r="KDU1055" s="75"/>
      <c r="KDV1055" s="75"/>
      <c r="KDW1055" s="75"/>
      <c r="KDX1055" s="75"/>
      <c r="KDY1055" s="75"/>
      <c r="KDZ1055" s="75"/>
      <c r="KEA1055" s="75"/>
      <c r="KEB1055" s="75"/>
      <c r="KEC1055" s="75"/>
      <c r="KED1055" s="75"/>
      <c r="KEE1055" s="75"/>
      <c r="KEF1055" s="75"/>
      <c r="KEG1055" s="75"/>
      <c r="KEH1055" s="75"/>
      <c r="KEI1055" s="75"/>
      <c r="KEJ1055" s="75"/>
      <c r="KEK1055" s="75"/>
      <c r="KEL1055" s="75"/>
      <c r="KEM1055" s="75"/>
      <c r="KEN1055" s="75"/>
      <c r="KEO1055" s="75"/>
      <c r="KEP1055" s="75"/>
      <c r="KEQ1055" s="75"/>
      <c r="KER1055" s="75"/>
      <c r="KES1055" s="75"/>
      <c r="KET1055" s="75"/>
      <c r="KEU1055" s="75"/>
      <c r="KEV1055" s="75"/>
      <c r="KEW1055" s="75"/>
      <c r="KEX1055" s="75"/>
      <c r="KEY1055" s="75"/>
      <c r="KEZ1055" s="75"/>
      <c r="KFA1055" s="75"/>
      <c r="KFB1055" s="75"/>
      <c r="KFC1055" s="75"/>
      <c r="KFD1055" s="75"/>
      <c r="KFE1055" s="75"/>
      <c r="KFF1055" s="75"/>
      <c r="KFG1055" s="75"/>
      <c r="KFH1055" s="75"/>
      <c r="KFI1055" s="75"/>
      <c r="KFJ1055" s="75"/>
      <c r="KFK1055" s="75"/>
      <c r="KFL1055" s="75"/>
      <c r="KFM1055" s="75"/>
      <c r="KFN1055" s="75"/>
      <c r="KFO1055" s="75"/>
      <c r="KFP1055" s="75"/>
      <c r="KFQ1055" s="75"/>
      <c r="KFR1055" s="75"/>
      <c r="KFS1055" s="75"/>
      <c r="KFT1055" s="75"/>
      <c r="KFU1055" s="75"/>
      <c r="KFV1055" s="75"/>
      <c r="KFW1055" s="75"/>
      <c r="KFX1055" s="75"/>
      <c r="KFY1055" s="75"/>
      <c r="KFZ1055" s="75"/>
      <c r="KGA1055" s="75"/>
      <c r="KGB1055" s="75"/>
      <c r="KGC1055" s="75"/>
      <c r="KGD1055" s="75"/>
      <c r="KGE1055" s="75"/>
      <c r="KGF1055" s="75"/>
      <c r="KGG1055" s="75"/>
      <c r="KGH1055" s="75"/>
      <c r="KGI1055" s="75"/>
      <c r="KGJ1055" s="75"/>
      <c r="KGK1055" s="75"/>
      <c r="KGL1055" s="75"/>
      <c r="KGM1055" s="75"/>
      <c r="KGN1055" s="75"/>
      <c r="KGO1055" s="75"/>
      <c r="KGP1055" s="75"/>
      <c r="KGQ1055" s="75"/>
      <c r="KGR1055" s="75"/>
      <c r="KGS1055" s="75"/>
      <c r="KGT1055" s="75"/>
      <c r="KGU1055" s="75"/>
      <c r="KGV1055" s="75"/>
      <c r="KGW1055" s="75"/>
      <c r="KGX1055" s="75"/>
      <c r="KGY1055" s="75"/>
      <c r="KGZ1055" s="75"/>
      <c r="KHA1055" s="75"/>
      <c r="KHB1055" s="75"/>
      <c r="KHC1055" s="75"/>
      <c r="KHD1055" s="75"/>
      <c r="KHE1055" s="75"/>
      <c r="KHF1055" s="75"/>
      <c r="KHG1055" s="75"/>
      <c r="KHH1055" s="75"/>
      <c r="KHI1055" s="75"/>
      <c r="KHJ1055" s="75"/>
      <c r="KHK1055" s="75"/>
      <c r="KHL1055" s="75"/>
      <c r="KHM1055" s="75"/>
      <c r="KHN1055" s="75"/>
      <c r="KHO1055" s="75"/>
      <c r="KHP1055" s="75"/>
      <c r="KHQ1055" s="75"/>
      <c r="KHR1055" s="75"/>
      <c r="KHS1055" s="75"/>
      <c r="KHT1055" s="75"/>
      <c r="KHU1055" s="75"/>
      <c r="KHV1055" s="75"/>
      <c r="KHW1055" s="75"/>
      <c r="KHX1055" s="75"/>
      <c r="KHY1055" s="75"/>
      <c r="KHZ1055" s="75"/>
      <c r="KIA1055" s="75"/>
      <c r="KIB1055" s="75"/>
      <c r="KIC1055" s="75"/>
      <c r="KID1055" s="75"/>
      <c r="KIE1055" s="75"/>
      <c r="KIF1055" s="75"/>
      <c r="KIG1055" s="75"/>
      <c r="KIH1055" s="75"/>
      <c r="KII1055" s="75"/>
      <c r="KIJ1055" s="75"/>
      <c r="KIK1055" s="75"/>
      <c r="KIL1055" s="75"/>
      <c r="KIM1055" s="75"/>
      <c r="KIN1055" s="75"/>
      <c r="KIO1055" s="75"/>
      <c r="KIP1055" s="75"/>
      <c r="KIQ1055" s="75"/>
      <c r="KIR1055" s="75"/>
      <c r="KIS1055" s="75"/>
      <c r="KIT1055" s="75"/>
      <c r="KIU1055" s="75"/>
      <c r="KIV1055" s="75"/>
      <c r="KIW1055" s="75"/>
      <c r="KIX1055" s="75"/>
      <c r="KIY1055" s="75"/>
      <c r="KIZ1055" s="75"/>
      <c r="KJA1055" s="75"/>
      <c r="KJB1055" s="75"/>
      <c r="KJC1055" s="75"/>
      <c r="KJD1055" s="75"/>
      <c r="KJE1055" s="75"/>
      <c r="KJF1055" s="75"/>
      <c r="KJG1055" s="75"/>
      <c r="KJH1055" s="75"/>
      <c r="KJI1055" s="75"/>
      <c r="KJJ1055" s="75"/>
      <c r="KJK1055" s="75"/>
      <c r="KJL1055" s="75"/>
      <c r="KJM1055" s="75"/>
      <c r="KJN1055" s="75"/>
      <c r="KJO1055" s="75"/>
      <c r="KJP1055" s="75"/>
      <c r="KJQ1055" s="75"/>
      <c r="KJR1055" s="75"/>
      <c r="KJS1055" s="75"/>
      <c r="KJT1055" s="75"/>
      <c r="KJU1055" s="75"/>
      <c r="KJV1055" s="75"/>
      <c r="KJW1055" s="75"/>
      <c r="KJX1055" s="75"/>
      <c r="KJY1055" s="75"/>
      <c r="KJZ1055" s="75"/>
      <c r="KKA1055" s="75"/>
      <c r="KKB1055" s="75"/>
      <c r="KKC1055" s="75"/>
      <c r="KKD1055" s="75"/>
      <c r="KKE1055" s="75"/>
      <c r="KKF1055" s="75"/>
      <c r="KKG1055" s="75"/>
      <c r="KKH1055" s="75"/>
      <c r="KKI1055" s="75"/>
      <c r="KKJ1055" s="75"/>
      <c r="KKK1055" s="75"/>
      <c r="KKL1055" s="75"/>
      <c r="KKM1055" s="75"/>
      <c r="KKN1055" s="75"/>
      <c r="KKO1055" s="75"/>
      <c r="KKP1055" s="75"/>
      <c r="KKQ1055" s="75"/>
      <c r="KKR1055" s="75"/>
      <c r="KKS1055" s="75"/>
      <c r="KKT1055" s="75"/>
      <c r="KKU1055" s="75"/>
      <c r="KKV1055" s="75"/>
      <c r="KKW1055" s="75"/>
      <c r="KKX1055" s="75"/>
      <c r="KKY1055" s="75"/>
      <c r="KKZ1055" s="75"/>
      <c r="KLA1055" s="75"/>
      <c r="KLB1055" s="75"/>
      <c r="KLC1055" s="75"/>
      <c r="KLD1055" s="75"/>
      <c r="KLE1055" s="75"/>
      <c r="KLF1055" s="75"/>
      <c r="KLG1055" s="75"/>
      <c r="KLH1055" s="75"/>
      <c r="KLI1055" s="75"/>
      <c r="KLJ1055" s="75"/>
      <c r="KLK1055" s="75"/>
      <c r="KLL1055" s="75"/>
      <c r="KLM1055" s="75"/>
      <c r="KLN1055" s="75"/>
      <c r="KLO1055" s="75"/>
      <c r="KLP1055" s="75"/>
      <c r="KLQ1055" s="75"/>
      <c r="KLR1055" s="75"/>
      <c r="KLS1055" s="75"/>
      <c r="KLT1055" s="75"/>
      <c r="KLU1055" s="75"/>
      <c r="KLV1055" s="75"/>
      <c r="KLW1055" s="75"/>
      <c r="KLX1055" s="75"/>
      <c r="KLY1055" s="75"/>
      <c r="KLZ1055" s="75"/>
      <c r="KMA1055" s="75"/>
      <c r="KMB1055" s="75"/>
      <c r="KMC1055" s="75"/>
      <c r="KMD1055" s="75"/>
      <c r="KME1055" s="75"/>
      <c r="KMF1055" s="75"/>
      <c r="KMG1055" s="75"/>
      <c r="KMH1055" s="75"/>
      <c r="KMI1055" s="75"/>
      <c r="KMJ1055" s="75"/>
      <c r="KMK1055" s="75"/>
      <c r="KML1055" s="75"/>
      <c r="KMM1055" s="75"/>
      <c r="KMN1055" s="75"/>
      <c r="KMO1055" s="75"/>
      <c r="KMP1055" s="75"/>
      <c r="KMQ1055" s="75"/>
      <c r="KMR1055" s="75"/>
      <c r="KMS1055" s="75"/>
      <c r="KMT1055" s="75"/>
      <c r="KMU1055" s="75"/>
      <c r="KMV1055" s="75"/>
      <c r="KMW1055" s="75"/>
      <c r="KMX1055" s="75"/>
      <c r="KMY1055" s="75"/>
      <c r="KMZ1055" s="75"/>
      <c r="KNA1055" s="75"/>
      <c r="KNB1055" s="75"/>
      <c r="KNC1055" s="75"/>
      <c r="KND1055" s="75"/>
      <c r="KNE1055" s="75"/>
      <c r="KNF1055" s="75"/>
      <c r="KNG1055" s="75"/>
      <c r="KNH1055" s="75"/>
      <c r="KNI1055" s="75"/>
      <c r="KNJ1055" s="75"/>
      <c r="KNK1055" s="75"/>
      <c r="KNL1055" s="75"/>
      <c r="KNM1055" s="75"/>
      <c r="KNN1055" s="75"/>
      <c r="KNO1055" s="75"/>
      <c r="KNP1055" s="75"/>
      <c r="KNQ1055" s="75"/>
      <c r="KNR1055" s="75"/>
      <c r="KNS1055" s="75"/>
      <c r="KNT1055" s="75"/>
      <c r="KNU1055" s="75"/>
      <c r="KNV1055" s="75"/>
      <c r="KNW1055" s="75"/>
      <c r="KNX1055" s="75"/>
      <c r="KNY1055" s="75"/>
      <c r="KNZ1055" s="75"/>
      <c r="KOA1055" s="75"/>
      <c r="KOB1055" s="75"/>
      <c r="KOC1055" s="75"/>
      <c r="KOD1055" s="75"/>
      <c r="KOE1055" s="75"/>
      <c r="KOF1055" s="75"/>
      <c r="KOG1055" s="75"/>
      <c r="KOH1055" s="75"/>
      <c r="KOI1055" s="75"/>
      <c r="KOJ1055" s="75"/>
      <c r="KOK1055" s="75"/>
      <c r="KOL1055" s="75"/>
      <c r="KOM1055" s="75"/>
      <c r="KON1055" s="75"/>
      <c r="KOO1055" s="75"/>
      <c r="KOP1055" s="75"/>
      <c r="KOQ1055" s="75"/>
      <c r="KOR1055" s="75"/>
      <c r="KOS1055" s="75"/>
      <c r="KOT1055" s="75"/>
      <c r="KOU1055" s="75"/>
      <c r="KOV1055" s="75"/>
      <c r="KOW1055" s="75"/>
      <c r="KOX1055" s="75"/>
      <c r="KOY1055" s="75"/>
      <c r="KOZ1055" s="75"/>
      <c r="KPA1055" s="75"/>
      <c r="KPB1055" s="75"/>
      <c r="KPC1055" s="75"/>
      <c r="KPD1055" s="75"/>
      <c r="KPE1055" s="75"/>
      <c r="KPF1055" s="75"/>
      <c r="KPG1055" s="75"/>
      <c r="KPH1055" s="75"/>
      <c r="KPI1055" s="75"/>
      <c r="KPJ1055" s="75"/>
      <c r="KPK1055" s="75"/>
      <c r="KPL1055" s="75"/>
      <c r="KPM1055" s="75"/>
      <c r="KPN1055" s="75"/>
      <c r="KPO1055" s="75"/>
      <c r="KPP1055" s="75"/>
      <c r="KPQ1055" s="75"/>
      <c r="KPR1055" s="75"/>
      <c r="KPS1055" s="75"/>
      <c r="KPT1055" s="75"/>
      <c r="KPU1055" s="75"/>
      <c r="KPV1055" s="75"/>
      <c r="KPW1055" s="75"/>
      <c r="KPX1055" s="75"/>
      <c r="KPY1055" s="75"/>
      <c r="KPZ1055" s="75"/>
      <c r="KQA1055" s="75"/>
      <c r="KQB1055" s="75"/>
      <c r="KQC1055" s="75"/>
      <c r="KQD1055" s="75"/>
      <c r="KQE1055" s="75"/>
      <c r="KQF1055" s="75"/>
      <c r="KQG1055" s="75"/>
      <c r="KQH1055" s="75"/>
      <c r="KQI1055" s="75"/>
      <c r="KQJ1055" s="75"/>
      <c r="KQK1055" s="75"/>
      <c r="KQL1055" s="75"/>
      <c r="KQM1055" s="75"/>
      <c r="KQN1055" s="75"/>
      <c r="KQO1055" s="75"/>
      <c r="KQP1055" s="75"/>
      <c r="KQQ1055" s="75"/>
      <c r="KQR1055" s="75"/>
      <c r="KQS1055" s="75"/>
      <c r="KQT1055" s="75"/>
      <c r="KQU1055" s="75"/>
      <c r="KQV1055" s="75"/>
      <c r="KQW1055" s="75"/>
      <c r="KQX1055" s="75"/>
      <c r="KQY1055" s="75"/>
      <c r="KQZ1055" s="75"/>
      <c r="KRA1055" s="75"/>
      <c r="KRB1055" s="75"/>
      <c r="KRC1055" s="75"/>
      <c r="KRD1055" s="75"/>
      <c r="KRE1055" s="75"/>
      <c r="KRF1055" s="75"/>
      <c r="KRG1055" s="75"/>
      <c r="KRH1055" s="75"/>
      <c r="KRI1055" s="75"/>
      <c r="KRJ1055" s="75"/>
      <c r="KRK1055" s="75"/>
      <c r="KRL1055" s="75"/>
      <c r="KRM1055" s="75"/>
      <c r="KRN1055" s="75"/>
      <c r="KRO1055" s="75"/>
      <c r="KRP1055" s="75"/>
      <c r="KRQ1055" s="75"/>
      <c r="KRR1055" s="75"/>
      <c r="KRS1055" s="75"/>
      <c r="KRT1055" s="75"/>
      <c r="KRU1055" s="75"/>
      <c r="KRV1055" s="75"/>
      <c r="KRW1055" s="75"/>
      <c r="KRX1055" s="75"/>
      <c r="KRY1055" s="75"/>
      <c r="KRZ1055" s="75"/>
      <c r="KSA1055" s="75"/>
      <c r="KSB1055" s="75"/>
      <c r="KSC1055" s="75"/>
      <c r="KSD1055" s="75"/>
      <c r="KSE1055" s="75"/>
      <c r="KSF1055" s="75"/>
      <c r="KSG1055" s="75"/>
      <c r="KSH1055" s="75"/>
      <c r="KSI1055" s="75"/>
      <c r="KSJ1055" s="75"/>
      <c r="KSK1055" s="75"/>
      <c r="KSL1055" s="75"/>
      <c r="KSM1055" s="75"/>
      <c r="KSN1055" s="75"/>
      <c r="KSO1055" s="75"/>
      <c r="KSP1055" s="75"/>
      <c r="KSQ1055" s="75"/>
      <c r="KSR1055" s="75"/>
      <c r="KSS1055" s="75"/>
      <c r="KST1055" s="75"/>
      <c r="KSU1055" s="75"/>
      <c r="KSV1055" s="75"/>
      <c r="KSW1055" s="75"/>
      <c r="KSX1055" s="75"/>
      <c r="KSY1055" s="75"/>
      <c r="KSZ1055" s="75"/>
      <c r="KTA1055" s="75"/>
      <c r="KTB1055" s="75"/>
      <c r="KTC1055" s="75"/>
      <c r="KTD1055" s="75"/>
      <c r="KTE1055" s="75"/>
      <c r="KTF1055" s="75"/>
      <c r="KTG1055" s="75"/>
      <c r="KTH1055" s="75"/>
      <c r="KTI1055" s="75"/>
      <c r="KTJ1055" s="75"/>
      <c r="KTK1055" s="75"/>
      <c r="KTL1055" s="75"/>
      <c r="KTM1055" s="75"/>
      <c r="KTN1055" s="75"/>
      <c r="KTO1055" s="75"/>
      <c r="KTP1055" s="75"/>
      <c r="KTQ1055" s="75"/>
      <c r="KTR1055" s="75"/>
      <c r="KTS1055" s="75"/>
      <c r="KTT1055" s="75"/>
      <c r="KTU1055" s="75"/>
      <c r="KTV1055" s="75"/>
      <c r="KTW1055" s="75"/>
      <c r="KTX1055" s="75"/>
      <c r="KTY1055" s="75"/>
      <c r="KTZ1055" s="75"/>
      <c r="KUA1055" s="75"/>
      <c r="KUB1055" s="75"/>
      <c r="KUC1055" s="75"/>
      <c r="KUD1055" s="75"/>
      <c r="KUE1055" s="75"/>
      <c r="KUF1055" s="75"/>
      <c r="KUG1055" s="75"/>
      <c r="KUH1055" s="75"/>
      <c r="KUI1055" s="75"/>
      <c r="KUJ1055" s="75"/>
      <c r="KUK1055" s="75"/>
      <c r="KUL1055" s="75"/>
      <c r="KUM1055" s="75"/>
      <c r="KUN1055" s="75"/>
      <c r="KUO1055" s="75"/>
      <c r="KUP1055" s="75"/>
      <c r="KUQ1055" s="75"/>
      <c r="KUR1055" s="75"/>
      <c r="KUS1055" s="75"/>
      <c r="KUT1055" s="75"/>
      <c r="KUU1055" s="75"/>
      <c r="KUV1055" s="75"/>
      <c r="KUW1055" s="75"/>
      <c r="KUX1055" s="75"/>
      <c r="KUY1055" s="75"/>
      <c r="KUZ1055" s="75"/>
      <c r="KVA1055" s="75"/>
      <c r="KVB1055" s="75"/>
      <c r="KVC1055" s="75"/>
      <c r="KVD1055" s="75"/>
      <c r="KVE1055" s="75"/>
      <c r="KVF1055" s="75"/>
      <c r="KVG1055" s="75"/>
      <c r="KVH1055" s="75"/>
      <c r="KVI1055" s="75"/>
      <c r="KVJ1055" s="75"/>
      <c r="KVK1055" s="75"/>
      <c r="KVL1055" s="75"/>
      <c r="KVM1055" s="75"/>
      <c r="KVN1055" s="75"/>
      <c r="KVO1055" s="75"/>
      <c r="KVP1055" s="75"/>
      <c r="KVQ1055" s="75"/>
      <c r="KVR1055" s="75"/>
      <c r="KVS1055" s="75"/>
      <c r="KVT1055" s="75"/>
      <c r="KVU1055" s="75"/>
      <c r="KVV1055" s="75"/>
      <c r="KVW1055" s="75"/>
      <c r="KVX1055" s="75"/>
      <c r="KVY1055" s="75"/>
      <c r="KVZ1055" s="75"/>
      <c r="KWA1055" s="75"/>
      <c r="KWB1055" s="75"/>
      <c r="KWC1055" s="75"/>
      <c r="KWD1055" s="75"/>
      <c r="KWE1055" s="75"/>
      <c r="KWF1055" s="75"/>
      <c r="KWG1055" s="75"/>
      <c r="KWH1055" s="75"/>
      <c r="KWI1055" s="75"/>
      <c r="KWJ1055" s="75"/>
      <c r="KWK1055" s="75"/>
      <c r="KWL1055" s="75"/>
      <c r="KWM1055" s="75"/>
      <c r="KWN1055" s="75"/>
      <c r="KWO1055" s="75"/>
      <c r="KWP1055" s="75"/>
      <c r="KWQ1055" s="75"/>
      <c r="KWR1055" s="75"/>
      <c r="KWS1055" s="75"/>
      <c r="KWT1055" s="75"/>
      <c r="KWU1055" s="75"/>
      <c r="KWV1055" s="75"/>
      <c r="KWW1055" s="75"/>
      <c r="KWX1055" s="75"/>
      <c r="KWY1055" s="75"/>
      <c r="KWZ1055" s="75"/>
      <c r="KXA1055" s="75"/>
      <c r="KXB1055" s="75"/>
      <c r="KXC1055" s="75"/>
      <c r="KXD1055" s="75"/>
      <c r="KXE1055" s="75"/>
      <c r="KXF1055" s="75"/>
      <c r="KXG1055" s="75"/>
      <c r="KXH1055" s="75"/>
      <c r="KXI1055" s="75"/>
      <c r="KXJ1055" s="75"/>
      <c r="KXK1055" s="75"/>
      <c r="KXL1055" s="75"/>
      <c r="KXM1055" s="75"/>
      <c r="KXN1055" s="75"/>
      <c r="KXO1055" s="75"/>
      <c r="KXP1055" s="75"/>
      <c r="KXQ1055" s="75"/>
      <c r="KXR1055" s="75"/>
      <c r="KXS1055" s="75"/>
      <c r="KXT1055" s="75"/>
      <c r="KXU1055" s="75"/>
      <c r="KXV1055" s="75"/>
      <c r="KXW1055" s="75"/>
      <c r="KXX1055" s="75"/>
      <c r="KXY1055" s="75"/>
      <c r="KXZ1055" s="75"/>
      <c r="KYA1055" s="75"/>
      <c r="KYB1055" s="75"/>
      <c r="KYC1055" s="75"/>
      <c r="KYD1055" s="75"/>
      <c r="KYE1055" s="75"/>
      <c r="KYF1055" s="75"/>
      <c r="KYG1055" s="75"/>
      <c r="KYH1055" s="75"/>
      <c r="KYI1055" s="75"/>
      <c r="KYJ1055" s="75"/>
      <c r="KYK1055" s="75"/>
      <c r="KYL1055" s="75"/>
      <c r="KYM1055" s="75"/>
      <c r="KYN1055" s="75"/>
      <c r="KYO1055" s="75"/>
      <c r="KYP1055" s="75"/>
      <c r="KYQ1055" s="75"/>
      <c r="KYR1055" s="75"/>
      <c r="KYS1055" s="75"/>
      <c r="KYT1055" s="75"/>
      <c r="KYU1055" s="75"/>
      <c r="KYV1055" s="75"/>
      <c r="KYW1055" s="75"/>
      <c r="KYX1055" s="75"/>
      <c r="KYY1055" s="75"/>
      <c r="KYZ1055" s="75"/>
      <c r="KZA1055" s="75"/>
      <c r="KZB1055" s="75"/>
      <c r="KZC1055" s="75"/>
      <c r="KZD1055" s="75"/>
      <c r="KZE1055" s="75"/>
      <c r="KZF1055" s="75"/>
      <c r="KZG1055" s="75"/>
      <c r="KZH1055" s="75"/>
      <c r="KZI1055" s="75"/>
      <c r="KZJ1055" s="75"/>
      <c r="KZK1055" s="75"/>
      <c r="KZL1055" s="75"/>
      <c r="KZM1055" s="75"/>
      <c r="KZN1055" s="75"/>
      <c r="KZO1055" s="75"/>
      <c r="KZP1055" s="75"/>
      <c r="KZQ1055" s="75"/>
      <c r="KZR1055" s="75"/>
      <c r="KZS1055" s="75"/>
      <c r="KZT1055" s="75"/>
      <c r="KZU1055" s="75"/>
      <c r="KZV1055" s="75"/>
      <c r="KZW1055" s="75"/>
      <c r="KZX1055" s="75"/>
      <c r="KZY1055" s="75"/>
      <c r="KZZ1055" s="75"/>
      <c r="LAA1055" s="75"/>
      <c r="LAB1055" s="75"/>
      <c r="LAC1055" s="75"/>
      <c r="LAD1055" s="75"/>
      <c r="LAE1055" s="75"/>
      <c r="LAF1055" s="75"/>
      <c r="LAG1055" s="75"/>
      <c r="LAH1055" s="75"/>
      <c r="LAI1055" s="75"/>
      <c r="LAJ1055" s="75"/>
      <c r="LAK1055" s="75"/>
      <c r="LAL1055" s="75"/>
      <c r="LAM1055" s="75"/>
      <c r="LAN1055" s="75"/>
      <c r="LAO1055" s="75"/>
      <c r="LAP1055" s="75"/>
      <c r="LAQ1055" s="75"/>
      <c r="LAR1055" s="75"/>
      <c r="LAS1055" s="75"/>
      <c r="LAT1055" s="75"/>
      <c r="LAU1055" s="75"/>
      <c r="LAV1055" s="75"/>
      <c r="LAW1055" s="75"/>
      <c r="LAX1055" s="75"/>
      <c r="LAY1055" s="75"/>
      <c r="LAZ1055" s="75"/>
      <c r="LBA1055" s="75"/>
      <c r="LBB1055" s="75"/>
      <c r="LBC1055" s="75"/>
      <c r="LBD1055" s="75"/>
      <c r="LBE1055" s="75"/>
      <c r="LBF1055" s="75"/>
      <c r="LBG1055" s="75"/>
      <c r="LBH1055" s="75"/>
      <c r="LBI1055" s="75"/>
      <c r="LBJ1055" s="75"/>
      <c r="LBK1055" s="75"/>
      <c r="LBL1055" s="75"/>
      <c r="LBM1055" s="75"/>
      <c r="LBN1055" s="75"/>
      <c r="LBO1055" s="75"/>
      <c r="LBP1055" s="75"/>
      <c r="LBQ1055" s="75"/>
      <c r="LBR1055" s="75"/>
      <c r="LBS1055" s="75"/>
      <c r="LBT1055" s="75"/>
      <c r="LBU1055" s="75"/>
      <c r="LBV1055" s="75"/>
      <c r="LBW1055" s="75"/>
      <c r="LBX1055" s="75"/>
      <c r="LBY1055" s="75"/>
      <c r="LBZ1055" s="75"/>
      <c r="LCA1055" s="75"/>
      <c r="LCB1055" s="75"/>
      <c r="LCC1055" s="75"/>
      <c r="LCD1055" s="75"/>
      <c r="LCE1055" s="75"/>
      <c r="LCF1055" s="75"/>
      <c r="LCG1055" s="75"/>
      <c r="LCH1055" s="75"/>
      <c r="LCI1055" s="75"/>
      <c r="LCJ1055" s="75"/>
      <c r="LCK1055" s="75"/>
      <c r="LCL1055" s="75"/>
      <c r="LCM1055" s="75"/>
      <c r="LCN1055" s="75"/>
      <c r="LCO1055" s="75"/>
      <c r="LCP1055" s="75"/>
      <c r="LCQ1055" s="75"/>
      <c r="LCR1055" s="75"/>
      <c r="LCS1055" s="75"/>
      <c r="LCT1055" s="75"/>
      <c r="LCU1055" s="75"/>
      <c r="LCV1055" s="75"/>
      <c r="LCW1055" s="75"/>
      <c r="LCX1055" s="75"/>
      <c r="LCY1055" s="75"/>
      <c r="LCZ1055" s="75"/>
      <c r="LDA1055" s="75"/>
      <c r="LDB1055" s="75"/>
      <c r="LDC1055" s="75"/>
      <c r="LDD1055" s="75"/>
      <c r="LDE1055" s="75"/>
      <c r="LDF1055" s="75"/>
      <c r="LDG1055" s="75"/>
      <c r="LDH1055" s="75"/>
      <c r="LDI1055" s="75"/>
      <c r="LDJ1055" s="75"/>
      <c r="LDK1055" s="75"/>
      <c r="LDL1055" s="75"/>
      <c r="LDM1055" s="75"/>
      <c r="LDN1055" s="75"/>
      <c r="LDO1055" s="75"/>
      <c r="LDP1055" s="75"/>
      <c r="LDQ1055" s="75"/>
      <c r="LDR1055" s="75"/>
      <c r="LDS1055" s="75"/>
      <c r="LDT1055" s="75"/>
      <c r="LDU1055" s="75"/>
      <c r="LDV1055" s="75"/>
      <c r="LDW1055" s="75"/>
      <c r="LDX1055" s="75"/>
      <c r="LDY1055" s="75"/>
      <c r="LDZ1055" s="75"/>
      <c r="LEA1055" s="75"/>
      <c r="LEB1055" s="75"/>
      <c r="LEC1055" s="75"/>
      <c r="LED1055" s="75"/>
      <c r="LEE1055" s="75"/>
      <c r="LEF1055" s="75"/>
      <c r="LEG1055" s="75"/>
      <c r="LEH1055" s="75"/>
      <c r="LEI1055" s="75"/>
      <c r="LEJ1055" s="75"/>
      <c r="LEK1055" s="75"/>
      <c r="LEL1055" s="75"/>
      <c r="LEM1055" s="75"/>
      <c r="LEN1055" s="75"/>
      <c r="LEO1055" s="75"/>
      <c r="LEP1055" s="75"/>
      <c r="LEQ1055" s="75"/>
      <c r="LER1055" s="75"/>
      <c r="LES1055" s="75"/>
      <c r="LET1055" s="75"/>
      <c r="LEU1055" s="75"/>
      <c r="LEV1055" s="75"/>
      <c r="LEW1055" s="75"/>
      <c r="LEX1055" s="75"/>
      <c r="LEY1055" s="75"/>
      <c r="LEZ1055" s="75"/>
      <c r="LFA1055" s="75"/>
      <c r="LFB1055" s="75"/>
      <c r="LFC1055" s="75"/>
      <c r="LFD1055" s="75"/>
      <c r="LFE1055" s="75"/>
      <c r="LFF1055" s="75"/>
      <c r="LFG1055" s="75"/>
      <c r="LFH1055" s="75"/>
      <c r="LFI1055" s="75"/>
      <c r="LFJ1055" s="75"/>
      <c r="LFK1055" s="75"/>
      <c r="LFL1055" s="75"/>
      <c r="LFM1055" s="75"/>
      <c r="LFN1055" s="75"/>
      <c r="LFO1055" s="75"/>
      <c r="LFP1055" s="75"/>
      <c r="LFQ1055" s="75"/>
      <c r="LFR1055" s="75"/>
      <c r="LFS1055" s="75"/>
      <c r="LFT1055" s="75"/>
      <c r="LFU1055" s="75"/>
      <c r="LFV1055" s="75"/>
      <c r="LFW1055" s="75"/>
      <c r="LFX1055" s="75"/>
      <c r="LFY1055" s="75"/>
      <c r="LFZ1055" s="75"/>
      <c r="LGA1055" s="75"/>
      <c r="LGB1055" s="75"/>
      <c r="LGC1055" s="75"/>
      <c r="LGD1055" s="75"/>
      <c r="LGE1055" s="75"/>
      <c r="LGF1055" s="75"/>
      <c r="LGG1055" s="75"/>
      <c r="LGH1055" s="75"/>
      <c r="LGI1055" s="75"/>
      <c r="LGJ1055" s="75"/>
      <c r="LGK1055" s="75"/>
      <c r="LGL1055" s="75"/>
      <c r="LGM1055" s="75"/>
      <c r="LGN1055" s="75"/>
      <c r="LGO1055" s="75"/>
      <c r="LGP1055" s="75"/>
      <c r="LGQ1055" s="75"/>
      <c r="LGR1055" s="75"/>
      <c r="LGS1055" s="75"/>
      <c r="LGT1055" s="75"/>
      <c r="LGU1055" s="75"/>
      <c r="LGV1055" s="75"/>
      <c r="LGW1055" s="75"/>
      <c r="LGX1055" s="75"/>
      <c r="LGY1055" s="75"/>
      <c r="LGZ1055" s="75"/>
      <c r="LHA1055" s="75"/>
      <c r="LHB1055" s="75"/>
      <c r="LHC1055" s="75"/>
      <c r="LHD1055" s="75"/>
      <c r="LHE1055" s="75"/>
      <c r="LHF1055" s="75"/>
      <c r="LHG1055" s="75"/>
      <c r="LHH1055" s="75"/>
      <c r="LHI1055" s="75"/>
      <c r="LHJ1055" s="75"/>
      <c r="LHK1055" s="75"/>
      <c r="LHL1055" s="75"/>
      <c r="LHM1055" s="75"/>
      <c r="LHN1055" s="75"/>
      <c r="LHO1055" s="75"/>
      <c r="LHP1055" s="75"/>
      <c r="LHQ1055" s="75"/>
      <c r="LHR1055" s="75"/>
      <c r="LHS1055" s="75"/>
      <c r="LHT1055" s="75"/>
      <c r="LHU1055" s="75"/>
      <c r="LHV1055" s="75"/>
      <c r="LHW1055" s="75"/>
      <c r="LHX1055" s="75"/>
      <c r="LHY1055" s="75"/>
      <c r="LHZ1055" s="75"/>
      <c r="LIA1055" s="75"/>
      <c r="LIB1055" s="75"/>
      <c r="LIC1055" s="75"/>
      <c r="LID1055" s="75"/>
      <c r="LIE1055" s="75"/>
      <c r="LIF1055" s="75"/>
      <c r="LIG1055" s="75"/>
      <c r="LIH1055" s="75"/>
      <c r="LII1055" s="75"/>
      <c r="LIJ1055" s="75"/>
      <c r="LIK1055" s="75"/>
      <c r="LIL1055" s="75"/>
      <c r="LIM1055" s="75"/>
      <c r="LIN1055" s="75"/>
      <c r="LIO1055" s="75"/>
      <c r="LIP1055" s="75"/>
      <c r="LIQ1055" s="75"/>
      <c r="LIR1055" s="75"/>
      <c r="LIS1055" s="75"/>
      <c r="LIT1055" s="75"/>
      <c r="LIU1055" s="75"/>
      <c r="LIV1055" s="75"/>
      <c r="LIW1055" s="75"/>
      <c r="LIX1055" s="75"/>
      <c r="LIY1055" s="75"/>
      <c r="LIZ1055" s="75"/>
      <c r="LJA1055" s="75"/>
      <c r="LJB1055" s="75"/>
      <c r="LJC1055" s="75"/>
      <c r="LJD1055" s="75"/>
      <c r="LJE1055" s="75"/>
      <c r="LJF1055" s="75"/>
      <c r="LJG1055" s="75"/>
      <c r="LJH1055" s="75"/>
      <c r="LJI1055" s="75"/>
      <c r="LJJ1055" s="75"/>
      <c r="LJK1055" s="75"/>
      <c r="LJL1055" s="75"/>
      <c r="LJM1055" s="75"/>
      <c r="LJN1055" s="75"/>
      <c r="LJO1055" s="75"/>
      <c r="LJP1055" s="75"/>
      <c r="LJQ1055" s="75"/>
      <c r="LJR1055" s="75"/>
      <c r="LJS1055" s="75"/>
      <c r="LJT1055" s="75"/>
      <c r="LJU1055" s="75"/>
      <c r="LJV1055" s="75"/>
      <c r="LJW1055" s="75"/>
      <c r="LJX1055" s="75"/>
      <c r="LJY1055" s="75"/>
      <c r="LJZ1055" s="75"/>
      <c r="LKA1055" s="75"/>
      <c r="LKB1055" s="75"/>
      <c r="LKC1055" s="75"/>
      <c r="LKD1055" s="75"/>
      <c r="LKE1055" s="75"/>
      <c r="LKF1055" s="75"/>
      <c r="LKG1055" s="75"/>
      <c r="LKH1055" s="75"/>
      <c r="LKI1055" s="75"/>
      <c r="LKJ1055" s="75"/>
      <c r="LKK1055" s="75"/>
      <c r="LKL1055" s="75"/>
      <c r="LKM1055" s="75"/>
      <c r="LKN1055" s="75"/>
      <c r="LKO1055" s="75"/>
      <c r="LKP1055" s="75"/>
      <c r="LKQ1055" s="75"/>
      <c r="LKR1055" s="75"/>
      <c r="LKS1055" s="75"/>
      <c r="LKT1055" s="75"/>
      <c r="LKU1055" s="75"/>
      <c r="LKV1055" s="75"/>
      <c r="LKW1055" s="75"/>
      <c r="LKX1055" s="75"/>
      <c r="LKY1055" s="75"/>
      <c r="LKZ1055" s="75"/>
      <c r="LLA1055" s="75"/>
      <c r="LLB1055" s="75"/>
      <c r="LLC1055" s="75"/>
      <c r="LLD1055" s="75"/>
      <c r="LLE1055" s="75"/>
      <c r="LLF1055" s="75"/>
      <c r="LLG1055" s="75"/>
      <c r="LLH1055" s="75"/>
      <c r="LLI1055" s="75"/>
      <c r="LLJ1055" s="75"/>
      <c r="LLK1055" s="75"/>
      <c r="LLL1055" s="75"/>
      <c r="LLM1055" s="75"/>
      <c r="LLN1055" s="75"/>
      <c r="LLO1055" s="75"/>
      <c r="LLP1055" s="75"/>
      <c r="LLQ1055" s="75"/>
      <c r="LLR1055" s="75"/>
      <c r="LLS1055" s="75"/>
      <c r="LLT1055" s="75"/>
      <c r="LLU1055" s="75"/>
      <c r="LLV1055" s="75"/>
      <c r="LLW1055" s="75"/>
      <c r="LLX1055" s="75"/>
      <c r="LLY1055" s="75"/>
      <c r="LLZ1055" s="75"/>
      <c r="LMA1055" s="75"/>
      <c r="LMB1055" s="75"/>
      <c r="LMC1055" s="75"/>
      <c r="LMD1055" s="75"/>
      <c r="LME1055" s="75"/>
      <c r="LMF1055" s="75"/>
      <c r="LMG1055" s="75"/>
      <c r="LMH1055" s="75"/>
      <c r="LMI1055" s="75"/>
      <c r="LMJ1055" s="75"/>
      <c r="LMK1055" s="75"/>
      <c r="LML1055" s="75"/>
      <c r="LMM1055" s="75"/>
      <c r="LMN1055" s="75"/>
      <c r="LMO1055" s="75"/>
      <c r="LMP1055" s="75"/>
      <c r="LMQ1055" s="75"/>
      <c r="LMR1055" s="75"/>
      <c r="LMS1055" s="75"/>
      <c r="LMT1055" s="75"/>
      <c r="LMU1055" s="75"/>
      <c r="LMV1055" s="75"/>
      <c r="LMW1055" s="75"/>
      <c r="LMX1055" s="75"/>
      <c r="LMY1055" s="75"/>
      <c r="LMZ1055" s="75"/>
      <c r="LNA1055" s="75"/>
      <c r="LNB1055" s="75"/>
      <c r="LNC1055" s="75"/>
      <c r="LND1055" s="75"/>
      <c r="LNE1055" s="75"/>
      <c r="LNF1055" s="75"/>
      <c r="LNG1055" s="75"/>
      <c r="LNH1055" s="75"/>
      <c r="LNI1055" s="75"/>
      <c r="LNJ1055" s="75"/>
      <c r="LNK1055" s="75"/>
      <c r="LNL1055" s="75"/>
      <c r="LNM1055" s="75"/>
      <c r="LNN1055" s="75"/>
      <c r="LNO1055" s="75"/>
      <c r="LNP1055" s="75"/>
      <c r="LNQ1055" s="75"/>
      <c r="LNR1055" s="75"/>
      <c r="LNS1055" s="75"/>
      <c r="LNT1055" s="75"/>
      <c r="LNU1055" s="75"/>
      <c r="LNV1055" s="75"/>
      <c r="LNW1055" s="75"/>
      <c r="LNX1055" s="75"/>
      <c r="LNY1055" s="75"/>
      <c r="LNZ1055" s="75"/>
      <c r="LOA1055" s="75"/>
      <c r="LOB1055" s="75"/>
      <c r="LOC1055" s="75"/>
      <c r="LOD1055" s="75"/>
      <c r="LOE1055" s="75"/>
      <c r="LOF1055" s="75"/>
      <c r="LOG1055" s="75"/>
      <c r="LOH1055" s="75"/>
      <c r="LOI1055" s="75"/>
      <c r="LOJ1055" s="75"/>
      <c r="LOK1055" s="75"/>
      <c r="LOL1055" s="75"/>
      <c r="LOM1055" s="75"/>
      <c r="LON1055" s="75"/>
      <c r="LOO1055" s="75"/>
      <c r="LOP1055" s="75"/>
      <c r="LOQ1055" s="75"/>
      <c r="LOR1055" s="75"/>
      <c r="LOS1055" s="75"/>
      <c r="LOT1055" s="75"/>
      <c r="LOU1055" s="75"/>
      <c r="LOV1055" s="75"/>
      <c r="LOW1055" s="75"/>
      <c r="LOX1055" s="75"/>
      <c r="LOY1055" s="75"/>
      <c r="LOZ1055" s="75"/>
      <c r="LPA1055" s="75"/>
      <c r="LPB1055" s="75"/>
      <c r="LPC1055" s="75"/>
      <c r="LPD1055" s="75"/>
      <c r="LPE1055" s="75"/>
      <c r="LPF1055" s="75"/>
      <c r="LPG1055" s="75"/>
      <c r="LPH1055" s="75"/>
      <c r="LPI1055" s="75"/>
      <c r="LPJ1055" s="75"/>
      <c r="LPK1055" s="75"/>
      <c r="LPL1055" s="75"/>
      <c r="LPM1055" s="75"/>
      <c r="LPN1055" s="75"/>
      <c r="LPO1055" s="75"/>
      <c r="LPP1055" s="75"/>
      <c r="LPQ1055" s="75"/>
      <c r="LPR1055" s="75"/>
      <c r="LPS1055" s="75"/>
      <c r="LPT1055" s="75"/>
      <c r="LPU1055" s="75"/>
      <c r="LPV1055" s="75"/>
      <c r="LPW1055" s="75"/>
      <c r="LPX1055" s="75"/>
      <c r="LPY1055" s="75"/>
      <c r="LPZ1055" s="75"/>
      <c r="LQA1055" s="75"/>
      <c r="LQB1055" s="75"/>
      <c r="LQC1055" s="75"/>
      <c r="LQD1055" s="75"/>
      <c r="LQE1055" s="75"/>
      <c r="LQF1055" s="75"/>
      <c r="LQG1055" s="75"/>
      <c r="LQH1055" s="75"/>
      <c r="LQI1055" s="75"/>
      <c r="LQJ1055" s="75"/>
      <c r="LQK1055" s="75"/>
      <c r="LQL1055" s="75"/>
      <c r="LQM1055" s="75"/>
      <c r="LQN1055" s="75"/>
      <c r="LQO1055" s="75"/>
      <c r="LQP1055" s="75"/>
      <c r="LQQ1055" s="75"/>
      <c r="LQR1055" s="75"/>
      <c r="LQS1055" s="75"/>
      <c r="LQT1055" s="75"/>
      <c r="LQU1055" s="75"/>
      <c r="LQV1055" s="75"/>
      <c r="LQW1055" s="75"/>
      <c r="LQX1055" s="75"/>
      <c r="LQY1055" s="75"/>
      <c r="LQZ1055" s="75"/>
      <c r="LRA1055" s="75"/>
      <c r="LRB1055" s="75"/>
      <c r="LRC1055" s="75"/>
      <c r="LRD1055" s="75"/>
      <c r="LRE1055" s="75"/>
      <c r="LRF1055" s="75"/>
      <c r="LRG1055" s="75"/>
      <c r="LRH1055" s="75"/>
      <c r="LRI1055" s="75"/>
      <c r="LRJ1055" s="75"/>
      <c r="LRK1055" s="75"/>
      <c r="LRL1055" s="75"/>
      <c r="LRM1055" s="75"/>
      <c r="LRN1055" s="75"/>
      <c r="LRO1055" s="75"/>
      <c r="LRP1055" s="75"/>
      <c r="LRQ1055" s="75"/>
      <c r="LRR1055" s="75"/>
      <c r="LRS1055" s="75"/>
      <c r="LRT1055" s="75"/>
      <c r="LRU1055" s="75"/>
      <c r="LRV1055" s="75"/>
      <c r="LRW1055" s="75"/>
      <c r="LRX1055" s="75"/>
      <c r="LRY1055" s="75"/>
      <c r="LRZ1055" s="75"/>
      <c r="LSA1055" s="75"/>
      <c r="LSB1055" s="75"/>
      <c r="LSC1055" s="75"/>
      <c r="LSD1055" s="75"/>
      <c r="LSE1055" s="75"/>
      <c r="LSF1055" s="75"/>
      <c r="LSG1055" s="75"/>
      <c r="LSH1055" s="75"/>
      <c r="LSI1055" s="75"/>
      <c r="LSJ1055" s="75"/>
      <c r="LSK1055" s="75"/>
      <c r="LSL1055" s="75"/>
      <c r="LSM1055" s="75"/>
      <c r="LSN1055" s="75"/>
      <c r="LSO1055" s="75"/>
      <c r="LSP1055" s="75"/>
      <c r="LSQ1055" s="75"/>
      <c r="LSR1055" s="75"/>
      <c r="LSS1055" s="75"/>
      <c r="LST1055" s="75"/>
      <c r="LSU1055" s="75"/>
      <c r="LSV1055" s="75"/>
      <c r="LSW1055" s="75"/>
      <c r="LSX1055" s="75"/>
      <c r="LSY1055" s="75"/>
      <c r="LSZ1055" s="75"/>
      <c r="LTA1055" s="75"/>
      <c r="LTB1055" s="75"/>
      <c r="LTC1055" s="75"/>
      <c r="LTD1055" s="75"/>
      <c r="LTE1055" s="75"/>
      <c r="LTF1055" s="75"/>
      <c r="LTG1055" s="75"/>
      <c r="LTH1055" s="75"/>
      <c r="LTI1055" s="75"/>
      <c r="LTJ1055" s="75"/>
      <c r="LTK1055" s="75"/>
      <c r="LTL1055" s="75"/>
      <c r="LTM1055" s="75"/>
      <c r="LTN1055" s="75"/>
      <c r="LTO1055" s="75"/>
      <c r="LTP1055" s="75"/>
      <c r="LTQ1055" s="75"/>
      <c r="LTR1055" s="75"/>
      <c r="LTS1055" s="75"/>
      <c r="LTT1055" s="75"/>
      <c r="LTU1055" s="75"/>
      <c r="LTV1055" s="75"/>
      <c r="LTW1055" s="75"/>
      <c r="LTX1055" s="75"/>
      <c r="LTY1055" s="75"/>
      <c r="LTZ1055" s="75"/>
      <c r="LUA1055" s="75"/>
      <c r="LUB1055" s="75"/>
      <c r="LUC1055" s="75"/>
      <c r="LUD1055" s="75"/>
      <c r="LUE1055" s="75"/>
      <c r="LUF1055" s="75"/>
      <c r="LUG1055" s="75"/>
      <c r="LUH1055" s="75"/>
      <c r="LUI1055" s="75"/>
      <c r="LUJ1055" s="75"/>
      <c r="LUK1055" s="75"/>
      <c r="LUL1055" s="75"/>
      <c r="LUM1055" s="75"/>
      <c r="LUN1055" s="75"/>
      <c r="LUO1055" s="75"/>
      <c r="LUP1055" s="75"/>
      <c r="LUQ1055" s="75"/>
      <c r="LUR1055" s="75"/>
      <c r="LUS1055" s="75"/>
      <c r="LUT1055" s="75"/>
      <c r="LUU1055" s="75"/>
      <c r="LUV1055" s="75"/>
      <c r="LUW1055" s="75"/>
      <c r="LUX1055" s="75"/>
      <c r="LUY1055" s="75"/>
      <c r="LUZ1055" s="75"/>
      <c r="LVA1055" s="75"/>
      <c r="LVB1055" s="75"/>
      <c r="LVC1055" s="75"/>
      <c r="LVD1055" s="75"/>
      <c r="LVE1055" s="75"/>
      <c r="LVF1055" s="75"/>
      <c r="LVG1055" s="75"/>
      <c r="LVH1055" s="75"/>
      <c r="LVI1055" s="75"/>
      <c r="LVJ1055" s="75"/>
      <c r="LVK1055" s="75"/>
      <c r="LVL1055" s="75"/>
      <c r="LVM1055" s="75"/>
      <c r="LVN1055" s="75"/>
      <c r="LVO1055" s="75"/>
      <c r="LVP1055" s="75"/>
      <c r="LVQ1055" s="75"/>
      <c r="LVR1055" s="75"/>
      <c r="LVS1055" s="75"/>
      <c r="LVT1055" s="75"/>
      <c r="LVU1055" s="75"/>
      <c r="LVV1055" s="75"/>
      <c r="LVW1055" s="75"/>
      <c r="LVX1055" s="75"/>
      <c r="LVY1055" s="75"/>
      <c r="LVZ1055" s="75"/>
      <c r="LWA1055" s="75"/>
      <c r="LWB1055" s="75"/>
      <c r="LWC1055" s="75"/>
      <c r="LWD1055" s="75"/>
      <c r="LWE1055" s="75"/>
      <c r="LWF1055" s="75"/>
      <c r="LWG1055" s="75"/>
      <c r="LWH1055" s="75"/>
      <c r="LWI1055" s="75"/>
      <c r="LWJ1055" s="75"/>
      <c r="LWK1055" s="75"/>
      <c r="LWL1055" s="75"/>
      <c r="LWM1055" s="75"/>
      <c r="LWN1055" s="75"/>
      <c r="LWO1055" s="75"/>
      <c r="LWP1055" s="75"/>
      <c r="LWQ1055" s="75"/>
      <c r="LWR1055" s="75"/>
      <c r="LWS1055" s="75"/>
      <c r="LWT1055" s="75"/>
      <c r="LWU1055" s="75"/>
      <c r="LWV1055" s="75"/>
      <c r="LWW1055" s="75"/>
      <c r="LWX1055" s="75"/>
      <c r="LWY1055" s="75"/>
      <c r="LWZ1055" s="75"/>
      <c r="LXA1055" s="75"/>
      <c r="LXB1055" s="75"/>
      <c r="LXC1055" s="75"/>
      <c r="LXD1055" s="75"/>
      <c r="LXE1055" s="75"/>
      <c r="LXF1055" s="75"/>
      <c r="LXG1055" s="75"/>
      <c r="LXH1055" s="75"/>
      <c r="LXI1055" s="75"/>
      <c r="LXJ1055" s="75"/>
      <c r="LXK1055" s="75"/>
      <c r="LXL1055" s="75"/>
      <c r="LXM1055" s="75"/>
      <c r="LXN1055" s="75"/>
      <c r="LXO1055" s="75"/>
      <c r="LXP1055" s="75"/>
      <c r="LXQ1055" s="75"/>
      <c r="LXR1055" s="75"/>
      <c r="LXS1055" s="75"/>
      <c r="LXT1055" s="75"/>
      <c r="LXU1055" s="75"/>
      <c r="LXV1055" s="75"/>
      <c r="LXW1055" s="75"/>
      <c r="LXX1055" s="75"/>
      <c r="LXY1055" s="75"/>
      <c r="LXZ1055" s="75"/>
      <c r="LYA1055" s="75"/>
      <c r="LYB1055" s="75"/>
      <c r="LYC1055" s="75"/>
      <c r="LYD1055" s="75"/>
      <c r="LYE1055" s="75"/>
      <c r="LYF1055" s="75"/>
      <c r="LYG1055" s="75"/>
      <c r="LYH1055" s="75"/>
      <c r="LYI1055" s="75"/>
      <c r="LYJ1055" s="75"/>
      <c r="LYK1055" s="75"/>
      <c r="LYL1055" s="75"/>
      <c r="LYM1055" s="75"/>
      <c r="LYN1055" s="75"/>
      <c r="LYO1055" s="75"/>
      <c r="LYP1055" s="75"/>
      <c r="LYQ1055" s="75"/>
      <c r="LYR1055" s="75"/>
      <c r="LYS1055" s="75"/>
      <c r="LYT1055" s="75"/>
      <c r="LYU1055" s="75"/>
      <c r="LYV1055" s="75"/>
      <c r="LYW1055" s="75"/>
      <c r="LYX1055" s="75"/>
      <c r="LYY1055" s="75"/>
      <c r="LYZ1055" s="75"/>
      <c r="LZA1055" s="75"/>
      <c r="LZB1055" s="75"/>
      <c r="LZC1055" s="75"/>
      <c r="LZD1055" s="75"/>
      <c r="LZE1055" s="75"/>
      <c r="LZF1055" s="75"/>
      <c r="LZG1055" s="75"/>
      <c r="LZH1055" s="75"/>
      <c r="LZI1055" s="75"/>
      <c r="LZJ1055" s="75"/>
      <c r="LZK1055" s="75"/>
      <c r="LZL1055" s="75"/>
      <c r="LZM1055" s="75"/>
      <c r="LZN1055" s="75"/>
      <c r="LZO1055" s="75"/>
      <c r="LZP1055" s="75"/>
      <c r="LZQ1055" s="75"/>
      <c r="LZR1055" s="75"/>
      <c r="LZS1055" s="75"/>
      <c r="LZT1055" s="75"/>
      <c r="LZU1055" s="75"/>
      <c r="LZV1055" s="75"/>
      <c r="LZW1055" s="75"/>
      <c r="LZX1055" s="75"/>
      <c r="LZY1055" s="75"/>
      <c r="LZZ1055" s="75"/>
      <c r="MAA1055" s="75"/>
      <c r="MAB1055" s="75"/>
      <c r="MAC1055" s="75"/>
      <c r="MAD1055" s="75"/>
      <c r="MAE1055" s="75"/>
      <c r="MAF1055" s="75"/>
      <c r="MAG1055" s="75"/>
      <c r="MAH1055" s="75"/>
      <c r="MAI1055" s="75"/>
      <c r="MAJ1055" s="75"/>
      <c r="MAK1055" s="75"/>
      <c r="MAL1055" s="75"/>
      <c r="MAM1055" s="75"/>
      <c r="MAN1055" s="75"/>
      <c r="MAO1055" s="75"/>
      <c r="MAP1055" s="75"/>
      <c r="MAQ1055" s="75"/>
      <c r="MAR1055" s="75"/>
      <c r="MAS1055" s="75"/>
      <c r="MAT1055" s="75"/>
      <c r="MAU1055" s="75"/>
      <c r="MAV1055" s="75"/>
      <c r="MAW1055" s="75"/>
      <c r="MAX1055" s="75"/>
      <c r="MAY1055" s="75"/>
      <c r="MAZ1055" s="75"/>
      <c r="MBA1055" s="75"/>
      <c r="MBB1055" s="75"/>
      <c r="MBC1055" s="75"/>
      <c r="MBD1055" s="75"/>
      <c r="MBE1055" s="75"/>
      <c r="MBF1055" s="75"/>
      <c r="MBG1055" s="75"/>
      <c r="MBH1055" s="75"/>
      <c r="MBI1055" s="75"/>
      <c r="MBJ1055" s="75"/>
      <c r="MBK1055" s="75"/>
      <c r="MBL1055" s="75"/>
      <c r="MBM1055" s="75"/>
      <c r="MBN1055" s="75"/>
      <c r="MBO1055" s="75"/>
      <c r="MBP1055" s="75"/>
      <c r="MBQ1055" s="75"/>
      <c r="MBR1055" s="75"/>
      <c r="MBS1055" s="75"/>
      <c r="MBT1055" s="75"/>
      <c r="MBU1055" s="75"/>
      <c r="MBV1055" s="75"/>
      <c r="MBW1055" s="75"/>
      <c r="MBX1055" s="75"/>
      <c r="MBY1055" s="75"/>
      <c r="MBZ1055" s="75"/>
      <c r="MCA1055" s="75"/>
      <c r="MCB1055" s="75"/>
      <c r="MCC1055" s="75"/>
      <c r="MCD1055" s="75"/>
      <c r="MCE1055" s="75"/>
      <c r="MCF1055" s="75"/>
      <c r="MCG1055" s="75"/>
      <c r="MCH1055" s="75"/>
      <c r="MCI1055" s="75"/>
      <c r="MCJ1055" s="75"/>
      <c r="MCK1055" s="75"/>
      <c r="MCL1055" s="75"/>
      <c r="MCM1055" s="75"/>
      <c r="MCN1055" s="75"/>
      <c r="MCO1055" s="75"/>
      <c r="MCP1055" s="75"/>
      <c r="MCQ1055" s="75"/>
      <c r="MCR1055" s="75"/>
      <c r="MCS1055" s="75"/>
      <c r="MCT1055" s="75"/>
      <c r="MCU1055" s="75"/>
      <c r="MCV1055" s="75"/>
      <c r="MCW1055" s="75"/>
      <c r="MCX1055" s="75"/>
      <c r="MCY1055" s="75"/>
      <c r="MCZ1055" s="75"/>
      <c r="MDA1055" s="75"/>
      <c r="MDB1055" s="75"/>
      <c r="MDC1055" s="75"/>
      <c r="MDD1055" s="75"/>
      <c r="MDE1055" s="75"/>
      <c r="MDF1055" s="75"/>
      <c r="MDG1055" s="75"/>
      <c r="MDH1055" s="75"/>
      <c r="MDI1055" s="75"/>
      <c r="MDJ1055" s="75"/>
      <c r="MDK1055" s="75"/>
      <c r="MDL1055" s="75"/>
      <c r="MDM1055" s="75"/>
      <c r="MDN1055" s="75"/>
      <c r="MDO1055" s="75"/>
      <c r="MDP1055" s="75"/>
      <c r="MDQ1055" s="75"/>
      <c r="MDR1055" s="75"/>
      <c r="MDS1055" s="75"/>
      <c r="MDT1055" s="75"/>
      <c r="MDU1055" s="75"/>
      <c r="MDV1055" s="75"/>
      <c r="MDW1055" s="75"/>
      <c r="MDX1055" s="75"/>
      <c r="MDY1055" s="75"/>
      <c r="MDZ1055" s="75"/>
      <c r="MEA1055" s="75"/>
      <c r="MEB1055" s="75"/>
      <c r="MEC1055" s="75"/>
      <c r="MED1055" s="75"/>
      <c r="MEE1055" s="75"/>
      <c r="MEF1055" s="75"/>
      <c r="MEG1055" s="75"/>
      <c r="MEH1055" s="75"/>
      <c r="MEI1055" s="75"/>
      <c r="MEJ1055" s="75"/>
      <c r="MEK1055" s="75"/>
      <c r="MEL1055" s="75"/>
      <c r="MEM1055" s="75"/>
      <c r="MEN1055" s="75"/>
      <c r="MEO1055" s="75"/>
      <c r="MEP1055" s="75"/>
      <c r="MEQ1055" s="75"/>
      <c r="MER1055" s="75"/>
      <c r="MES1055" s="75"/>
      <c r="MET1055" s="75"/>
      <c r="MEU1055" s="75"/>
      <c r="MEV1055" s="75"/>
      <c r="MEW1055" s="75"/>
      <c r="MEX1055" s="75"/>
      <c r="MEY1055" s="75"/>
      <c r="MEZ1055" s="75"/>
      <c r="MFA1055" s="75"/>
      <c r="MFB1055" s="75"/>
      <c r="MFC1055" s="75"/>
      <c r="MFD1055" s="75"/>
      <c r="MFE1055" s="75"/>
      <c r="MFF1055" s="75"/>
      <c r="MFG1055" s="75"/>
      <c r="MFH1055" s="75"/>
      <c r="MFI1055" s="75"/>
      <c r="MFJ1055" s="75"/>
      <c r="MFK1055" s="75"/>
      <c r="MFL1055" s="75"/>
      <c r="MFM1055" s="75"/>
      <c r="MFN1055" s="75"/>
      <c r="MFO1055" s="75"/>
      <c r="MFP1055" s="75"/>
      <c r="MFQ1055" s="75"/>
      <c r="MFR1055" s="75"/>
      <c r="MFS1055" s="75"/>
      <c r="MFT1055" s="75"/>
      <c r="MFU1055" s="75"/>
      <c r="MFV1055" s="75"/>
      <c r="MFW1055" s="75"/>
      <c r="MFX1055" s="75"/>
      <c r="MFY1055" s="75"/>
      <c r="MFZ1055" s="75"/>
      <c r="MGA1055" s="75"/>
      <c r="MGB1055" s="75"/>
      <c r="MGC1055" s="75"/>
      <c r="MGD1055" s="75"/>
      <c r="MGE1055" s="75"/>
      <c r="MGF1055" s="75"/>
      <c r="MGG1055" s="75"/>
      <c r="MGH1055" s="75"/>
      <c r="MGI1055" s="75"/>
      <c r="MGJ1055" s="75"/>
      <c r="MGK1055" s="75"/>
      <c r="MGL1055" s="75"/>
      <c r="MGM1055" s="75"/>
      <c r="MGN1055" s="75"/>
      <c r="MGO1055" s="75"/>
      <c r="MGP1055" s="75"/>
      <c r="MGQ1055" s="75"/>
      <c r="MGR1055" s="75"/>
      <c r="MGS1055" s="75"/>
      <c r="MGT1055" s="75"/>
      <c r="MGU1055" s="75"/>
      <c r="MGV1055" s="75"/>
      <c r="MGW1055" s="75"/>
      <c r="MGX1055" s="75"/>
      <c r="MGY1055" s="75"/>
      <c r="MGZ1055" s="75"/>
      <c r="MHA1055" s="75"/>
      <c r="MHB1055" s="75"/>
      <c r="MHC1055" s="75"/>
      <c r="MHD1055" s="75"/>
      <c r="MHE1055" s="75"/>
      <c r="MHF1055" s="75"/>
      <c r="MHG1055" s="75"/>
      <c r="MHH1055" s="75"/>
      <c r="MHI1055" s="75"/>
      <c r="MHJ1055" s="75"/>
      <c r="MHK1055" s="75"/>
      <c r="MHL1055" s="75"/>
      <c r="MHM1055" s="75"/>
      <c r="MHN1055" s="75"/>
      <c r="MHO1055" s="75"/>
      <c r="MHP1055" s="75"/>
      <c r="MHQ1055" s="75"/>
      <c r="MHR1055" s="75"/>
      <c r="MHS1055" s="75"/>
      <c r="MHT1055" s="75"/>
      <c r="MHU1055" s="75"/>
      <c r="MHV1055" s="75"/>
      <c r="MHW1055" s="75"/>
      <c r="MHX1055" s="75"/>
      <c r="MHY1055" s="75"/>
      <c r="MHZ1055" s="75"/>
      <c r="MIA1055" s="75"/>
      <c r="MIB1055" s="75"/>
      <c r="MIC1055" s="75"/>
      <c r="MID1055" s="75"/>
      <c r="MIE1055" s="75"/>
      <c r="MIF1055" s="75"/>
      <c r="MIG1055" s="75"/>
      <c r="MIH1055" s="75"/>
      <c r="MII1055" s="75"/>
      <c r="MIJ1055" s="75"/>
      <c r="MIK1055" s="75"/>
      <c r="MIL1055" s="75"/>
      <c r="MIM1055" s="75"/>
      <c r="MIN1055" s="75"/>
      <c r="MIO1055" s="75"/>
      <c r="MIP1055" s="75"/>
      <c r="MIQ1055" s="75"/>
      <c r="MIR1055" s="75"/>
      <c r="MIS1055" s="75"/>
      <c r="MIT1055" s="75"/>
      <c r="MIU1055" s="75"/>
      <c r="MIV1055" s="75"/>
      <c r="MIW1055" s="75"/>
      <c r="MIX1055" s="75"/>
      <c r="MIY1055" s="75"/>
      <c r="MIZ1055" s="75"/>
      <c r="MJA1055" s="75"/>
      <c r="MJB1055" s="75"/>
      <c r="MJC1055" s="75"/>
      <c r="MJD1055" s="75"/>
      <c r="MJE1055" s="75"/>
      <c r="MJF1055" s="75"/>
      <c r="MJG1055" s="75"/>
      <c r="MJH1055" s="75"/>
      <c r="MJI1055" s="75"/>
      <c r="MJJ1055" s="75"/>
      <c r="MJK1055" s="75"/>
      <c r="MJL1055" s="75"/>
      <c r="MJM1055" s="75"/>
      <c r="MJN1055" s="75"/>
      <c r="MJO1055" s="75"/>
      <c r="MJP1055" s="75"/>
      <c r="MJQ1055" s="75"/>
      <c r="MJR1055" s="75"/>
      <c r="MJS1055" s="75"/>
      <c r="MJT1055" s="75"/>
      <c r="MJU1055" s="75"/>
      <c r="MJV1055" s="75"/>
      <c r="MJW1055" s="75"/>
      <c r="MJX1055" s="75"/>
      <c r="MJY1055" s="75"/>
      <c r="MJZ1055" s="75"/>
      <c r="MKA1055" s="75"/>
      <c r="MKB1055" s="75"/>
      <c r="MKC1055" s="75"/>
      <c r="MKD1055" s="75"/>
      <c r="MKE1055" s="75"/>
      <c r="MKF1055" s="75"/>
      <c r="MKG1055" s="75"/>
      <c r="MKH1055" s="75"/>
      <c r="MKI1055" s="75"/>
      <c r="MKJ1055" s="75"/>
      <c r="MKK1055" s="75"/>
      <c r="MKL1055" s="75"/>
      <c r="MKM1055" s="75"/>
      <c r="MKN1055" s="75"/>
      <c r="MKO1055" s="75"/>
      <c r="MKP1055" s="75"/>
      <c r="MKQ1055" s="75"/>
      <c r="MKR1055" s="75"/>
      <c r="MKS1055" s="75"/>
      <c r="MKT1055" s="75"/>
      <c r="MKU1055" s="75"/>
      <c r="MKV1055" s="75"/>
      <c r="MKW1055" s="75"/>
      <c r="MKX1055" s="75"/>
      <c r="MKY1055" s="75"/>
      <c r="MKZ1055" s="75"/>
      <c r="MLA1055" s="75"/>
      <c r="MLB1055" s="75"/>
      <c r="MLC1055" s="75"/>
      <c r="MLD1055" s="75"/>
      <c r="MLE1055" s="75"/>
      <c r="MLF1055" s="75"/>
      <c r="MLG1055" s="75"/>
      <c r="MLH1055" s="75"/>
      <c r="MLI1055" s="75"/>
      <c r="MLJ1055" s="75"/>
      <c r="MLK1055" s="75"/>
      <c r="MLL1055" s="75"/>
      <c r="MLM1055" s="75"/>
      <c r="MLN1055" s="75"/>
      <c r="MLO1055" s="75"/>
      <c r="MLP1055" s="75"/>
      <c r="MLQ1055" s="75"/>
      <c r="MLR1055" s="75"/>
      <c r="MLS1055" s="75"/>
      <c r="MLT1055" s="75"/>
      <c r="MLU1055" s="75"/>
      <c r="MLV1055" s="75"/>
      <c r="MLW1055" s="75"/>
      <c r="MLX1055" s="75"/>
      <c r="MLY1055" s="75"/>
      <c r="MLZ1055" s="75"/>
      <c r="MMA1055" s="75"/>
      <c r="MMB1055" s="75"/>
      <c r="MMC1055" s="75"/>
      <c r="MMD1055" s="75"/>
      <c r="MME1055" s="75"/>
      <c r="MMF1055" s="75"/>
      <c r="MMG1055" s="75"/>
      <c r="MMH1055" s="75"/>
      <c r="MMI1055" s="75"/>
      <c r="MMJ1055" s="75"/>
      <c r="MMK1055" s="75"/>
      <c r="MML1055" s="75"/>
      <c r="MMM1055" s="75"/>
      <c r="MMN1055" s="75"/>
      <c r="MMO1055" s="75"/>
      <c r="MMP1055" s="75"/>
      <c r="MMQ1055" s="75"/>
      <c r="MMR1055" s="75"/>
      <c r="MMS1055" s="75"/>
      <c r="MMT1055" s="75"/>
      <c r="MMU1055" s="75"/>
      <c r="MMV1055" s="75"/>
      <c r="MMW1055" s="75"/>
      <c r="MMX1055" s="75"/>
      <c r="MMY1055" s="75"/>
      <c r="MMZ1055" s="75"/>
      <c r="MNA1055" s="75"/>
      <c r="MNB1055" s="75"/>
      <c r="MNC1055" s="75"/>
      <c r="MND1055" s="75"/>
      <c r="MNE1055" s="75"/>
      <c r="MNF1055" s="75"/>
      <c r="MNG1055" s="75"/>
      <c r="MNH1055" s="75"/>
      <c r="MNI1055" s="75"/>
      <c r="MNJ1055" s="75"/>
      <c r="MNK1055" s="75"/>
      <c r="MNL1055" s="75"/>
      <c r="MNM1055" s="75"/>
      <c r="MNN1055" s="75"/>
      <c r="MNO1055" s="75"/>
      <c r="MNP1055" s="75"/>
      <c r="MNQ1055" s="75"/>
      <c r="MNR1055" s="75"/>
      <c r="MNS1055" s="75"/>
      <c r="MNT1055" s="75"/>
      <c r="MNU1055" s="75"/>
      <c r="MNV1055" s="75"/>
      <c r="MNW1055" s="75"/>
      <c r="MNX1055" s="75"/>
      <c r="MNY1055" s="75"/>
      <c r="MNZ1055" s="75"/>
      <c r="MOA1055" s="75"/>
      <c r="MOB1055" s="75"/>
      <c r="MOC1055" s="75"/>
      <c r="MOD1055" s="75"/>
      <c r="MOE1055" s="75"/>
      <c r="MOF1055" s="75"/>
      <c r="MOG1055" s="75"/>
      <c r="MOH1055" s="75"/>
      <c r="MOI1055" s="75"/>
      <c r="MOJ1055" s="75"/>
      <c r="MOK1055" s="75"/>
      <c r="MOL1055" s="75"/>
      <c r="MOM1055" s="75"/>
      <c r="MON1055" s="75"/>
      <c r="MOO1055" s="75"/>
      <c r="MOP1055" s="75"/>
      <c r="MOQ1055" s="75"/>
      <c r="MOR1055" s="75"/>
      <c r="MOS1055" s="75"/>
      <c r="MOT1055" s="75"/>
      <c r="MOU1055" s="75"/>
      <c r="MOV1055" s="75"/>
      <c r="MOW1055" s="75"/>
      <c r="MOX1055" s="75"/>
      <c r="MOY1055" s="75"/>
      <c r="MOZ1055" s="75"/>
      <c r="MPA1055" s="75"/>
      <c r="MPB1055" s="75"/>
      <c r="MPC1055" s="75"/>
      <c r="MPD1055" s="75"/>
      <c r="MPE1055" s="75"/>
      <c r="MPF1055" s="75"/>
      <c r="MPG1055" s="75"/>
      <c r="MPH1055" s="75"/>
      <c r="MPI1055" s="75"/>
      <c r="MPJ1055" s="75"/>
      <c r="MPK1055" s="75"/>
      <c r="MPL1055" s="75"/>
      <c r="MPM1055" s="75"/>
      <c r="MPN1055" s="75"/>
      <c r="MPO1055" s="75"/>
      <c r="MPP1055" s="75"/>
      <c r="MPQ1055" s="75"/>
      <c r="MPR1055" s="75"/>
      <c r="MPS1055" s="75"/>
      <c r="MPT1055" s="75"/>
      <c r="MPU1055" s="75"/>
      <c r="MPV1055" s="75"/>
      <c r="MPW1055" s="75"/>
      <c r="MPX1055" s="75"/>
      <c r="MPY1055" s="75"/>
      <c r="MPZ1055" s="75"/>
      <c r="MQA1055" s="75"/>
      <c r="MQB1055" s="75"/>
      <c r="MQC1055" s="75"/>
      <c r="MQD1055" s="75"/>
      <c r="MQE1055" s="75"/>
      <c r="MQF1055" s="75"/>
      <c r="MQG1055" s="75"/>
      <c r="MQH1055" s="75"/>
      <c r="MQI1055" s="75"/>
      <c r="MQJ1055" s="75"/>
      <c r="MQK1055" s="75"/>
      <c r="MQL1055" s="75"/>
      <c r="MQM1055" s="75"/>
      <c r="MQN1055" s="75"/>
      <c r="MQO1055" s="75"/>
      <c r="MQP1055" s="75"/>
      <c r="MQQ1055" s="75"/>
      <c r="MQR1055" s="75"/>
      <c r="MQS1055" s="75"/>
      <c r="MQT1055" s="75"/>
      <c r="MQU1055" s="75"/>
      <c r="MQV1055" s="75"/>
      <c r="MQW1055" s="75"/>
      <c r="MQX1055" s="75"/>
      <c r="MQY1055" s="75"/>
      <c r="MQZ1055" s="75"/>
      <c r="MRA1055" s="75"/>
      <c r="MRB1055" s="75"/>
      <c r="MRC1055" s="75"/>
      <c r="MRD1055" s="75"/>
      <c r="MRE1055" s="75"/>
      <c r="MRF1055" s="75"/>
      <c r="MRG1055" s="75"/>
      <c r="MRH1055" s="75"/>
      <c r="MRI1055" s="75"/>
      <c r="MRJ1055" s="75"/>
      <c r="MRK1055" s="75"/>
      <c r="MRL1055" s="75"/>
      <c r="MRM1055" s="75"/>
      <c r="MRN1055" s="75"/>
      <c r="MRO1055" s="75"/>
      <c r="MRP1055" s="75"/>
      <c r="MRQ1055" s="75"/>
      <c r="MRR1055" s="75"/>
      <c r="MRS1055" s="75"/>
      <c r="MRT1055" s="75"/>
      <c r="MRU1055" s="75"/>
      <c r="MRV1055" s="75"/>
      <c r="MRW1055" s="75"/>
      <c r="MRX1055" s="75"/>
      <c r="MRY1055" s="75"/>
      <c r="MRZ1055" s="75"/>
      <c r="MSA1055" s="75"/>
      <c r="MSB1055" s="75"/>
      <c r="MSC1055" s="75"/>
      <c r="MSD1055" s="75"/>
      <c r="MSE1055" s="75"/>
      <c r="MSF1055" s="75"/>
      <c r="MSG1055" s="75"/>
      <c r="MSH1055" s="75"/>
      <c r="MSI1055" s="75"/>
      <c r="MSJ1055" s="75"/>
      <c r="MSK1055" s="75"/>
      <c r="MSL1055" s="75"/>
      <c r="MSM1055" s="75"/>
      <c r="MSN1055" s="75"/>
      <c r="MSO1055" s="75"/>
      <c r="MSP1055" s="75"/>
      <c r="MSQ1055" s="75"/>
      <c r="MSR1055" s="75"/>
      <c r="MSS1055" s="75"/>
      <c r="MST1055" s="75"/>
      <c r="MSU1055" s="75"/>
      <c r="MSV1055" s="75"/>
      <c r="MSW1055" s="75"/>
      <c r="MSX1055" s="75"/>
      <c r="MSY1055" s="75"/>
      <c r="MSZ1055" s="75"/>
      <c r="MTA1055" s="75"/>
      <c r="MTB1055" s="75"/>
      <c r="MTC1055" s="75"/>
      <c r="MTD1055" s="75"/>
      <c r="MTE1055" s="75"/>
      <c r="MTF1055" s="75"/>
      <c r="MTG1055" s="75"/>
      <c r="MTH1055" s="75"/>
      <c r="MTI1055" s="75"/>
      <c r="MTJ1055" s="75"/>
      <c r="MTK1055" s="75"/>
      <c r="MTL1055" s="75"/>
      <c r="MTM1055" s="75"/>
      <c r="MTN1055" s="75"/>
      <c r="MTO1055" s="75"/>
      <c r="MTP1055" s="75"/>
      <c r="MTQ1055" s="75"/>
      <c r="MTR1055" s="75"/>
      <c r="MTS1055" s="75"/>
      <c r="MTT1055" s="75"/>
      <c r="MTU1055" s="75"/>
      <c r="MTV1055" s="75"/>
      <c r="MTW1055" s="75"/>
      <c r="MTX1055" s="75"/>
      <c r="MTY1055" s="75"/>
      <c r="MTZ1055" s="75"/>
      <c r="MUA1055" s="75"/>
      <c r="MUB1055" s="75"/>
      <c r="MUC1055" s="75"/>
      <c r="MUD1055" s="75"/>
      <c r="MUE1055" s="75"/>
      <c r="MUF1055" s="75"/>
      <c r="MUG1055" s="75"/>
      <c r="MUH1055" s="75"/>
      <c r="MUI1055" s="75"/>
      <c r="MUJ1055" s="75"/>
      <c r="MUK1055" s="75"/>
      <c r="MUL1055" s="75"/>
      <c r="MUM1055" s="75"/>
      <c r="MUN1055" s="75"/>
      <c r="MUO1055" s="75"/>
      <c r="MUP1055" s="75"/>
      <c r="MUQ1055" s="75"/>
      <c r="MUR1055" s="75"/>
      <c r="MUS1055" s="75"/>
      <c r="MUT1055" s="75"/>
      <c r="MUU1055" s="75"/>
      <c r="MUV1055" s="75"/>
      <c r="MUW1055" s="75"/>
      <c r="MUX1055" s="75"/>
      <c r="MUY1055" s="75"/>
      <c r="MUZ1055" s="75"/>
      <c r="MVA1055" s="75"/>
      <c r="MVB1055" s="75"/>
      <c r="MVC1055" s="75"/>
      <c r="MVD1055" s="75"/>
      <c r="MVE1055" s="75"/>
      <c r="MVF1055" s="75"/>
      <c r="MVG1055" s="75"/>
      <c r="MVH1055" s="75"/>
      <c r="MVI1055" s="75"/>
      <c r="MVJ1055" s="75"/>
      <c r="MVK1055" s="75"/>
      <c r="MVL1055" s="75"/>
      <c r="MVM1055" s="75"/>
      <c r="MVN1055" s="75"/>
      <c r="MVO1055" s="75"/>
      <c r="MVP1055" s="75"/>
      <c r="MVQ1055" s="75"/>
      <c r="MVR1055" s="75"/>
      <c r="MVS1055" s="75"/>
      <c r="MVT1055" s="75"/>
      <c r="MVU1055" s="75"/>
      <c r="MVV1055" s="75"/>
      <c r="MVW1055" s="75"/>
      <c r="MVX1055" s="75"/>
      <c r="MVY1055" s="75"/>
      <c r="MVZ1055" s="75"/>
      <c r="MWA1055" s="75"/>
      <c r="MWB1055" s="75"/>
      <c r="MWC1055" s="75"/>
      <c r="MWD1055" s="75"/>
      <c r="MWE1055" s="75"/>
      <c r="MWF1055" s="75"/>
      <c r="MWG1055" s="75"/>
      <c r="MWH1055" s="75"/>
      <c r="MWI1055" s="75"/>
      <c r="MWJ1055" s="75"/>
      <c r="MWK1055" s="75"/>
      <c r="MWL1055" s="75"/>
      <c r="MWM1055" s="75"/>
      <c r="MWN1055" s="75"/>
      <c r="MWO1055" s="75"/>
      <c r="MWP1055" s="75"/>
      <c r="MWQ1055" s="75"/>
      <c r="MWR1055" s="75"/>
      <c r="MWS1055" s="75"/>
      <c r="MWT1055" s="75"/>
      <c r="MWU1055" s="75"/>
      <c r="MWV1055" s="75"/>
      <c r="MWW1055" s="75"/>
      <c r="MWX1055" s="75"/>
      <c r="MWY1055" s="75"/>
      <c r="MWZ1055" s="75"/>
      <c r="MXA1055" s="75"/>
      <c r="MXB1055" s="75"/>
      <c r="MXC1055" s="75"/>
      <c r="MXD1055" s="75"/>
      <c r="MXE1055" s="75"/>
      <c r="MXF1055" s="75"/>
      <c r="MXG1055" s="75"/>
      <c r="MXH1055" s="75"/>
      <c r="MXI1055" s="75"/>
      <c r="MXJ1055" s="75"/>
      <c r="MXK1055" s="75"/>
      <c r="MXL1055" s="75"/>
      <c r="MXM1055" s="75"/>
      <c r="MXN1055" s="75"/>
      <c r="MXO1055" s="75"/>
      <c r="MXP1055" s="75"/>
      <c r="MXQ1055" s="75"/>
      <c r="MXR1055" s="75"/>
      <c r="MXS1055" s="75"/>
      <c r="MXT1055" s="75"/>
      <c r="MXU1055" s="75"/>
      <c r="MXV1055" s="75"/>
      <c r="MXW1055" s="75"/>
      <c r="MXX1055" s="75"/>
      <c r="MXY1055" s="75"/>
      <c r="MXZ1055" s="75"/>
      <c r="MYA1055" s="75"/>
      <c r="MYB1055" s="75"/>
      <c r="MYC1055" s="75"/>
      <c r="MYD1055" s="75"/>
      <c r="MYE1055" s="75"/>
      <c r="MYF1055" s="75"/>
      <c r="MYG1055" s="75"/>
      <c r="MYH1055" s="75"/>
      <c r="MYI1055" s="75"/>
      <c r="MYJ1055" s="75"/>
      <c r="MYK1055" s="75"/>
      <c r="MYL1055" s="75"/>
      <c r="MYM1055" s="75"/>
      <c r="MYN1055" s="75"/>
      <c r="MYO1055" s="75"/>
      <c r="MYP1055" s="75"/>
      <c r="MYQ1055" s="75"/>
      <c r="MYR1055" s="75"/>
      <c r="MYS1055" s="75"/>
      <c r="MYT1055" s="75"/>
      <c r="MYU1055" s="75"/>
      <c r="MYV1055" s="75"/>
      <c r="MYW1055" s="75"/>
      <c r="MYX1055" s="75"/>
      <c r="MYY1055" s="75"/>
      <c r="MYZ1055" s="75"/>
      <c r="MZA1055" s="75"/>
      <c r="MZB1055" s="75"/>
      <c r="MZC1055" s="75"/>
      <c r="MZD1055" s="75"/>
      <c r="MZE1055" s="75"/>
      <c r="MZF1055" s="75"/>
      <c r="MZG1055" s="75"/>
      <c r="MZH1055" s="75"/>
      <c r="MZI1055" s="75"/>
      <c r="MZJ1055" s="75"/>
      <c r="MZK1055" s="75"/>
      <c r="MZL1055" s="75"/>
      <c r="MZM1055" s="75"/>
      <c r="MZN1055" s="75"/>
      <c r="MZO1055" s="75"/>
      <c r="MZP1055" s="75"/>
      <c r="MZQ1055" s="75"/>
      <c r="MZR1055" s="75"/>
      <c r="MZS1055" s="75"/>
      <c r="MZT1055" s="75"/>
      <c r="MZU1055" s="75"/>
      <c r="MZV1055" s="75"/>
      <c r="MZW1055" s="75"/>
      <c r="MZX1055" s="75"/>
      <c r="MZY1055" s="75"/>
      <c r="MZZ1055" s="75"/>
      <c r="NAA1055" s="75"/>
      <c r="NAB1055" s="75"/>
      <c r="NAC1055" s="75"/>
      <c r="NAD1055" s="75"/>
      <c r="NAE1055" s="75"/>
      <c r="NAF1055" s="75"/>
      <c r="NAG1055" s="75"/>
      <c r="NAH1055" s="75"/>
      <c r="NAI1055" s="75"/>
      <c r="NAJ1055" s="75"/>
      <c r="NAK1055" s="75"/>
      <c r="NAL1055" s="75"/>
      <c r="NAM1055" s="75"/>
      <c r="NAN1055" s="75"/>
      <c r="NAO1055" s="75"/>
      <c r="NAP1055" s="75"/>
      <c r="NAQ1055" s="75"/>
      <c r="NAR1055" s="75"/>
      <c r="NAS1055" s="75"/>
      <c r="NAT1055" s="75"/>
      <c r="NAU1055" s="75"/>
      <c r="NAV1055" s="75"/>
      <c r="NAW1055" s="75"/>
      <c r="NAX1055" s="75"/>
      <c r="NAY1055" s="75"/>
      <c r="NAZ1055" s="75"/>
      <c r="NBA1055" s="75"/>
      <c r="NBB1055" s="75"/>
      <c r="NBC1055" s="75"/>
      <c r="NBD1055" s="75"/>
      <c r="NBE1055" s="75"/>
      <c r="NBF1055" s="75"/>
      <c r="NBG1055" s="75"/>
      <c r="NBH1055" s="75"/>
      <c r="NBI1055" s="75"/>
      <c r="NBJ1055" s="75"/>
      <c r="NBK1055" s="75"/>
      <c r="NBL1055" s="75"/>
      <c r="NBM1055" s="75"/>
      <c r="NBN1055" s="75"/>
      <c r="NBO1055" s="75"/>
      <c r="NBP1055" s="75"/>
      <c r="NBQ1055" s="75"/>
      <c r="NBR1055" s="75"/>
      <c r="NBS1055" s="75"/>
      <c r="NBT1055" s="75"/>
      <c r="NBU1055" s="75"/>
      <c r="NBV1055" s="75"/>
      <c r="NBW1055" s="75"/>
      <c r="NBX1055" s="75"/>
      <c r="NBY1055" s="75"/>
      <c r="NBZ1055" s="75"/>
      <c r="NCA1055" s="75"/>
      <c r="NCB1055" s="75"/>
      <c r="NCC1055" s="75"/>
      <c r="NCD1055" s="75"/>
      <c r="NCE1055" s="75"/>
      <c r="NCF1055" s="75"/>
      <c r="NCG1055" s="75"/>
      <c r="NCH1055" s="75"/>
      <c r="NCI1055" s="75"/>
      <c r="NCJ1055" s="75"/>
      <c r="NCK1055" s="75"/>
      <c r="NCL1055" s="75"/>
      <c r="NCM1055" s="75"/>
      <c r="NCN1055" s="75"/>
      <c r="NCO1055" s="75"/>
      <c r="NCP1055" s="75"/>
      <c r="NCQ1055" s="75"/>
      <c r="NCR1055" s="75"/>
      <c r="NCS1055" s="75"/>
      <c r="NCT1055" s="75"/>
      <c r="NCU1055" s="75"/>
      <c r="NCV1055" s="75"/>
      <c r="NCW1055" s="75"/>
      <c r="NCX1055" s="75"/>
      <c r="NCY1055" s="75"/>
      <c r="NCZ1055" s="75"/>
      <c r="NDA1055" s="75"/>
      <c r="NDB1055" s="75"/>
      <c r="NDC1055" s="75"/>
      <c r="NDD1055" s="75"/>
      <c r="NDE1055" s="75"/>
      <c r="NDF1055" s="75"/>
      <c r="NDG1055" s="75"/>
      <c r="NDH1055" s="75"/>
      <c r="NDI1055" s="75"/>
      <c r="NDJ1055" s="75"/>
      <c r="NDK1055" s="75"/>
      <c r="NDL1055" s="75"/>
      <c r="NDM1055" s="75"/>
      <c r="NDN1055" s="75"/>
      <c r="NDO1055" s="75"/>
      <c r="NDP1055" s="75"/>
      <c r="NDQ1055" s="75"/>
      <c r="NDR1055" s="75"/>
      <c r="NDS1055" s="75"/>
      <c r="NDT1055" s="75"/>
      <c r="NDU1055" s="75"/>
      <c r="NDV1055" s="75"/>
      <c r="NDW1055" s="75"/>
      <c r="NDX1055" s="75"/>
      <c r="NDY1055" s="75"/>
      <c r="NDZ1055" s="75"/>
      <c r="NEA1055" s="75"/>
      <c r="NEB1055" s="75"/>
      <c r="NEC1055" s="75"/>
      <c r="NED1055" s="75"/>
      <c r="NEE1055" s="75"/>
      <c r="NEF1055" s="75"/>
      <c r="NEG1055" s="75"/>
      <c r="NEH1055" s="75"/>
      <c r="NEI1055" s="75"/>
      <c r="NEJ1055" s="75"/>
      <c r="NEK1055" s="75"/>
      <c r="NEL1055" s="75"/>
      <c r="NEM1055" s="75"/>
      <c r="NEN1055" s="75"/>
      <c r="NEO1055" s="75"/>
      <c r="NEP1055" s="75"/>
      <c r="NEQ1055" s="75"/>
      <c r="NER1055" s="75"/>
      <c r="NES1055" s="75"/>
      <c r="NET1055" s="75"/>
      <c r="NEU1055" s="75"/>
      <c r="NEV1055" s="75"/>
      <c r="NEW1055" s="75"/>
      <c r="NEX1055" s="75"/>
      <c r="NEY1055" s="75"/>
      <c r="NEZ1055" s="75"/>
      <c r="NFA1055" s="75"/>
      <c r="NFB1055" s="75"/>
      <c r="NFC1055" s="75"/>
      <c r="NFD1055" s="75"/>
      <c r="NFE1055" s="75"/>
      <c r="NFF1055" s="75"/>
      <c r="NFG1055" s="75"/>
      <c r="NFH1055" s="75"/>
      <c r="NFI1055" s="75"/>
      <c r="NFJ1055" s="75"/>
      <c r="NFK1055" s="75"/>
      <c r="NFL1055" s="75"/>
      <c r="NFM1055" s="75"/>
      <c r="NFN1055" s="75"/>
      <c r="NFO1055" s="75"/>
      <c r="NFP1055" s="75"/>
      <c r="NFQ1055" s="75"/>
      <c r="NFR1055" s="75"/>
      <c r="NFS1055" s="75"/>
      <c r="NFT1055" s="75"/>
      <c r="NFU1055" s="75"/>
      <c r="NFV1055" s="75"/>
      <c r="NFW1055" s="75"/>
      <c r="NFX1055" s="75"/>
      <c r="NFY1055" s="75"/>
      <c r="NFZ1055" s="75"/>
      <c r="NGA1055" s="75"/>
      <c r="NGB1055" s="75"/>
      <c r="NGC1055" s="75"/>
      <c r="NGD1055" s="75"/>
      <c r="NGE1055" s="75"/>
      <c r="NGF1055" s="75"/>
      <c r="NGG1055" s="75"/>
      <c r="NGH1055" s="75"/>
      <c r="NGI1055" s="75"/>
      <c r="NGJ1055" s="75"/>
      <c r="NGK1055" s="75"/>
      <c r="NGL1055" s="75"/>
      <c r="NGM1055" s="75"/>
      <c r="NGN1055" s="75"/>
      <c r="NGO1055" s="75"/>
      <c r="NGP1055" s="75"/>
      <c r="NGQ1055" s="75"/>
      <c r="NGR1055" s="75"/>
      <c r="NGS1055" s="75"/>
      <c r="NGT1055" s="75"/>
      <c r="NGU1055" s="75"/>
      <c r="NGV1055" s="75"/>
      <c r="NGW1055" s="75"/>
      <c r="NGX1055" s="75"/>
      <c r="NGY1055" s="75"/>
      <c r="NGZ1055" s="75"/>
      <c r="NHA1055" s="75"/>
      <c r="NHB1055" s="75"/>
      <c r="NHC1055" s="75"/>
      <c r="NHD1055" s="75"/>
      <c r="NHE1055" s="75"/>
      <c r="NHF1055" s="75"/>
      <c r="NHG1055" s="75"/>
      <c r="NHH1055" s="75"/>
      <c r="NHI1055" s="75"/>
      <c r="NHJ1055" s="75"/>
      <c r="NHK1055" s="75"/>
      <c r="NHL1055" s="75"/>
      <c r="NHM1055" s="75"/>
      <c r="NHN1055" s="75"/>
      <c r="NHO1055" s="75"/>
      <c r="NHP1055" s="75"/>
      <c r="NHQ1055" s="75"/>
      <c r="NHR1055" s="75"/>
      <c r="NHS1055" s="75"/>
      <c r="NHT1055" s="75"/>
      <c r="NHU1055" s="75"/>
      <c r="NHV1055" s="75"/>
      <c r="NHW1055" s="75"/>
      <c r="NHX1055" s="75"/>
      <c r="NHY1055" s="75"/>
      <c r="NHZ1055" s="75"/>
      <c r="NIA1055" s="75"/>
      <c r="NIB1055" s="75"/>
      <c r="NIC1055" s="75"/>
      <c r="NID1055" s="75"/>
      <c r="NIE1055" s="75"/>
      <c r="NIF1055" s="75"/>
      <c r="NIG1055" s="75"/>
      <c r="NIH1055" s="75"/>
      <c r="NII1055" s="75"/>
      <c r="NIJ1055" s="75"/>
      <c r="NIK1055" s="75"/>
      <c r="NIL1055" s="75"/>
      <c r="NIM1055" s="75"/>
      <c r="NIN1055" s="75"/>
      <c r="NIO1055" s="75"/>
      <c r="NIP1055" s="75"/>
      <c r="NIQ1055" s="75"/>
      <c r="NIR1055" s="75"/>
      <c r="NIS1055" s="75"/>
      <c r="NIT1055" s="75"/>
      <c r="NIU1055" s="75"/>
      <c r="NIV1055" s="75"/>
      <c r="NIW1055" s="75"/>
      <c r="NIX1055" s="75"/>
      <c r="NIY1055" s="75"/>
      <c r="NIZ1055" s="75"/>
      <c r="NJA1055" s="75"/>
      <c r="NJB1055" s="75"/>
      <c r="NJC1055" s="75"/>
      <c r="NJD1055" s="75"/>
      <c r="NJE1055" s="75"/>
      <c r="NJF1055" s="75"/>
      <c r="NJG1055" s="75"/>
      <c r="NJH1055" s="75"/>
      <c r="NJI1055" s="75"/>
      <c r="NJJ1055" s="75"/>
      <c r="NJK1055" s="75"/>
      <c r="NJL1055" s="75"/>
      <c r="NJM1055" s="75"/>
      <c r="NJN1055" s="75"/>
      <c r="NJO1055" s="75"/>
      <c r="NJP1055" s="75"/>
      <c r="NJQ1055" s="75"/>
      <c r="NJR1055" s="75"/>
      <c r="NJS1055" s="75"/>
      <c r="NJT1055" s="75"/>
      <c r="NJU1055" s="75"/>
      <c r="NJV1055" s="75"/>
      <c r="NJW1055" s="75"/>
      <c r="NJX1055" s="75"/>
      <c r="NJY1055" s="75"/>
      <c r="NJZ1055" s="75"/>
      <c r="NKA1055" s="75"/>
      <c r="NKB1055" s="75"/>
      <c r="NKC1055" s="75"/>
      <c r="NKD1055" s="75"/>
      <c r="NKE1055" s="75"/>
      <c r="NKF1055" s="75"/>
      <c r="NKG1055" s="75"/>
      <c r="NKH1055" s="75"/>
      <c r="NKI1055" s="75"/>
      <c r="NKJ1055" s="75"/>
      <c r="NKK1055" s="75"/>
      <c r="NKL1055" s="75"/>
      <c r="NKM1055" s="75"/>
      <c r="NKN1055" s="75"/>
      <c r="NKO1055" s="75"/>
      <c r="NKP1055" s="75"/>
      <c r="NKQ1055" s="75"/>
      <c r="NKR1055" s="75"/>
      <c r="NKS1055" s="75"/>
      <c r="NKT1055" s="75"/>
      <c r="NKU1055" s="75"/>
      <c r="NKV1055" s="75"/>
      <c r="NKW1055" s="75"/>
      <c r="NKX1055" s="75"/>
      <c r="NKY1055" s="75"/>
      <c r="NKZ1055" s="75"/>
      <c r="NLA1055" s="75"/>
      <c r="NLB1055" s="75"/>
      <c r="NLC1055" s="75"/>
      <c r="NLD1055" s="75"/>
      <c r="NLE1055" s="75"/>
      <c r="NLF1055" s="75"/>
      <c r="NLG1055" s="75"/>
      <c r="NLH1055" s="75"/>
      <c r="NLI1055" s="75"/>
      <c r="NLJ1055" s="75"/>
      <c r="NLK1055" s="75"/>
      <c r="NLL1055" s="75"/>
      <c r="NLM1055" s="75"/>
      <c r="NLN1055" s="75"/>
      <c r="NLO1055" s="75"/>
      <c r="NLP1055" s="75"/>
      <c r="NLQ1055" s="75"/>
      <c r="NLR1055" s="75"/>
      <c r="NLS1055" s="75"/>
      <c r="NLT1055" s="75"/>
      <c r="NLU1055" s="75"/>
      <c r="NLV1055" s="75"/>
      <c r="NLW1055" s="75"/>
      <c r="NLX1055" s="75"/>
      <c r="NLY1055" s="75"/>
      <c r="NLZ1055" s="75"/>
      <c r="NMA1055" s="75"/>
      <c r="NMB1055" s="75"/>
      <c r="NMC1055" s="75"/>
      <c r="NMD1055" s="75"/>
      <c r="NME1055" s="75"/>
      <c r="NMF1055" s="75"/>
      <c r="NMG1055" s="75"/>
      <c r="NMH1055" s="75"/>
      <c r="NMI1055" s="75"/>
      <c r="NMJ1055" s="75"/>
      <c r="NMK1055" s="75"/>
      <c r="NML1055" s="75"/>
      <c r="NMM1055" s="75"/>
      <c r="NMN1055" s="75"/>
      <c r="NMO1055" s="75"/>
      <c r="NMP1055" s="75"/>
      <c r="NMQ1055" s="75"/>
      <c r="NMR1055" s="75"/>
      <c r="NMS1055" s="75"/>
      <c r="NMT1055" s="75"/>
      <c r="NMU1055" s="75"/>
      <c r="NMV1055" s="75"/>
      <c r="NMW1055" s="75"/>
      <c r="NMX1055" s="75"/>
      <c r="NMY1055" s="75"/>
      <c r="NMZ1055" s="75"/>
      <c r="NNA1055" s="75"/>
      <c r="NNB1055" s="75"/>
      <c r="NNC1055" s="75"/>
      <c r="NND1055" s="75"/>
      <c r="NNE1055" s="75"/>
      <c r="NNF1055" s="75"/>
      <c r="NNG1055" s="75"/>
      <c r="NNH1055" s="75"/>
      <c r="NNI1055" s="75"/>
      <c r="NNJ1055" s="75"/>
      <c r="NNK1055" s="75"/>
      <c r="NNL1055" s="75"/>
      <c r="NNM1055" s="75"/>
      <c r="NNN1055" s="75"/>
      <c r="NNO1055" s="75"/>
      <c r="NNP1055" s="75"/>
      <c r="NNQ1055" s="75"/>
      <c r="NNR1055" s="75"/>
      <c r="NNS1055" s="75"/>
      <c r="NNT1055" s="75"/>
      <c r="NNU1055" s="75"/>
      <c r="NNV1055" s="75"/>
      <c r="NNW1055" s="75"/>
      <c r="NNX1055" s="75"/>
      <c r="NNY1055" s="75"/>
      <c r="NNZ1055" s="75"/>
      <c r="NOA1055" s="75"/>
      <c r="NOB1055" s="75"/>
      <c r="NOC1055" s="75"/>
      <c r="NOD1055" s="75"/>
      <c r="NOE1055" s="75"/>
      <c r="NOF1055" s="75"/>
      <c r="NOG1055" s="75"/>
      <c r="NOH1055" s="75"/>
      <c r="NOI1055" s="75"/>
      <c r="NOJ1055" s="75"/>
      <c r="NOK1055" s="75"/>
      <c r="NOL1055" s="75"/>
      <c r="NOM1055" s="75"/>
      <c r="NON1055" s="75"/>
      <c r="NOO1055" s="75"/>
      <c r="NOP1055" s="75"/>
      <c r="NOQ1055" s="75"/>
      <c r="NOR1055" s="75"/>
      <c r="NOS1055" s="75"/>
      <c r="NOT1055" s="75"/>
      <c r="NOU1055" s="75"/>
      <c r="NOV1055" s="75"/>
      <c r="NOW1055" s="75"/>
      <c r="NOX1055" s="75"/>
      <c r="NOY1055" s="75"/>
      <c r="NOZ1055" s="75"/>
      <c r="NPA1055" s="75"/>
      <c r="NPB1055" s="75"/>
      <c r="NPC1055" s="75"/>
      <c r="NPD1055" s="75"/>
      <c r="NPE1055" s="75"/>
      <c r="NPF1055" s="75"/>
      <c r="NPG1055" s="75"/>
      <c r="NPH1055" s="75"/>
      <c r="NPI1055" s="75"/>
      <c r="NPJ1055" s="75"/>
      <c r="NPK1055" s="75"/>
      <c r="NPL1055" s="75"/>
      <c r="NPM1055" s="75"/>
      <c r="NPN1055" s="75"/>
      <c r="NPO1055" s="75"/>
      <c r="NPP1055" s="75"/>
      <c r="NPQ1055" s="75"/>
      <c r="NPR1055" s="75"/>
      <c r="NPS1055" s="75"/>
      <c r="NPT1055" s="75"/>
      <c r="NPU1055" s="75"/>
      <c r="NPV1055" s="75"/>
      <c r="NPW1055" s="75"/>
      <c r="NPX1055" s="75"/>
      <c r="NPY1055" s="75"/>
      <c r="NPZ1055" s="75"/>
      <c r="NQA1055" s="75"/>
      <c r="NQB1055" s="75"/>
      <c r="NQC1055" s="75"/>
      <c r="NQD1055" s="75"/>
      <c r="NQE1055" s="75"/>
      <c r="NQF1055" s="75"/>
      <c r="NQG1055" s="75"/>
      <c r="NQH1055" s="75"/>
      <c r="NQI1055" s="75"/>
      <c r="NQJ1055" s="75"/>
      <c r="NQK1055" s="75"/>
      <c r="NQL1055" s="75"/>
      <c r="NQM1055" s="75"/>
      <c r="NQN1055" s="75"/>
      <c r="NQO1055" s="75"/>
      <c r="NQP1055" s="75"/>
      <c r="NQQ1055" s="75"/>
      <c r="NQR1055" s="75"/>
      <c r="NQS1055" s="75"/>
      <c r="NQT1055" s="75"/>
      <c r="NQU1055" s="75"/>
      <c r="NQV1055" s="75"/>
      <c r="NQW1055" s="75"/>
      <c r="NQX1055" s="75"/>
      <c r="NQY1055" s="75"/>
      <c r="NQZ1055" s="75"/>
      <c r="NRA1055" s="75"/>
      <c r="NRB1055" s="75"/>
      <c r="NRC1055" s="75"/>
      <c r="NRD1055" s="75"/>
      <c r="NRE1055" s="75"/>
      <c r="NRF1055" s="75"/>
      <c r="NRG1055" s="75"/>
      <c r="NRH1055" s="75"/>
      <c r="NRI1055" s="75"/>
      <c r="NRJ1055" s="75"/>
      <c r="NRK1055" s="75"/>
      <c r="NRL1055" s="75"/>
      <c r="NRM1055" s="75"/>
      <c r="NRN1055" s="75"/>
      <c r="NRO1055" s="75"/>
      <c r="NRP1055" s="75"/>
      <c r="NRQ1055" s="75"/>
      <c r="NRR1055" s="75"/>
      <c r="NRS1055" s="75"/>
      <c r="NRT1055" s="75"/>
      <c r="NRU1055" s="75"/>
      <c r="NRV1055" s="75"/>
      <c r="NRW1055" s="75"/>
      <c r="NRX1055" s="75"/>
      <c r="NRY1055" s="75"/>
      <c r="NRZ1055" s="75"/>
      <c r="NSA1055" s="75"/>
      <c r="NSB1055" s="75"/>
      <c r="NSC1055" s="75"/>
      <c r="NSD1055" s="75"/>
      <c r="NSE1055" s="75"/>
      <c r="NSF1055" s="75"/>
      <c r="NSG1055" s="75"/>
      <c r="NSH1055" s="75"/>
      <c r="NSI1055" s="75"/>
      <c r="NSJ1055" s="75"/>
      <c r="NSK1055" s="75"/>
      <c r="NSL1055" s="75"/>
      <c r="NSM1055" s="75"/>
      <c r="NSN1055" s="75"/>
      <c r="NSO1055" s="75"/>
      <c r="NSP1055" s="75"/>
      <c r="NSQ1055" s="75"/>
      <c r="NSR1055" s="75"/>
      <c r="NSS1055" s="75"/>
      <c r="NST1055" s="75"/>
      <c r="NSU1055" s="75"/>
      <c r="NSV1055" s="75"/>
      <c r="NSW1055" s="75"/>
      <c r="NSX1055" s="75"/>
      <c r="NSY1055" s="75"/>
      <c r="NSZ1055" s="75"/>
      <c r="NTA1055" s="75"/>
      <c r="NTB1055" s="75"/>
      <c r="NTC1055" s="75"/>
      <c r="NTD1055" s="75"/>
      <c r="NTE1055" s="75"/>
      <c r="NTF1055" s="75"/>
      <c r="NTG1055" s="75"/>
      <c r="NTH1055" s="75"/>
      <c r="NTI1055" s="75"/>
      <c r="NTJ1055" s="75"/>
      <c r="NTK1055" s="75"/>
      <c r="NTL1055" s="75"/>
      <c r="NTM1055" s="75"/>
      <c r="NTN1055" s="75"/>
      <c r="NTO1055" s="75"/>
      <c r="NTP1055" s="75"/>
      <c r="NTQ1055" s="75"/>
      <c r="NTR1055" s="75"/>
      <c r="NTS1055" s="75"/>
      <c r="NTT1055" s="75"/>
      <c r="NTU1055" s="75"/>
      <c r="NTV1055" s="75"/>
      <c r="NTW1055" s="75"/>
      <c r="NTX1055" s="75"/>
      <c r="NTY1055" s="75"/>
      <c r="NTZ1055" s="75"/>
      <c r="NUA1055" s="75"/>
      <c r="NUB1055" s="75"/>
      <c r="NUC1055" s="75"/>
      <c r="NUD1055" s="75"/>
      <c r="NUE1055" s="75"/>
      <c r="NUF1055" s="75"/>
      <c r="NUG1055" s="75"/>
      <c r="NUH1055" s="75"/>
      <c r="NUI1055" s="75"/>
      <c r="NUJ1055" s="75"/>
      <c r="NUK1055" s="75"/>
      <c r="NUL1055" s="75"/>
      <c r="NUM1055" s="75"/>
      <c r="NUN1055" s="75"/>
      <c r="NUO1055" s="75"/>
      <c r="NUP1055" s="75"/>
      <c r="NUQ1055" s="75"/>
      <c r="NUR1055" s="75"/>
      <c r="NUS1055" s="75"/>
      <c r="NUT1055" s="75"/>
      <c r="NUU1055" s="75"/>
      <c r="NUV1055" s="75"/>
      <c r="NUW1055" s="75"/>
      <c r="NUX1055" s="75"/>
      <c r="NUY1055" s="75"/>
      <c r="NUZ1055" s="75"/>
      <c r="NVA1055" s="75"/>
      <c r="NVB1055" s="75"/>
      <c r="NVC1055" s="75"/>
      <c r="NVD1055" s="75"/>
      <c r="NVE1055" s="75"/>
      <c r="NVF1055" s="75"/>
      <c r="NVG1055" s="75"/>
      <c r="NVH1055" s="75"/>
      <c r="NVI1055" s="75"/>
      <c r="NVJ1055" s="75"/>
      <c r="NVK1055" s="75"/>
      <c r="NVL1055" s="75"/>
      <c r="NVM1055" s="75"/>
      <c r="NVN1055" s="75"/>
      <c r="NVO1055" s="75"/>
      <c r="NVP1055" s="75"/>
      <c r="NVQ1055" s="75"/>
      <c r="NVR1055" s="75"/>
      <c r="NVS1055" s="75"/>
      <c r="NVT1055" s="75"/>
      <c r="NVU1055" s="75"/>
      <c r="NVV1055" s="75"/>
      <c r="NVW1055" s="75"/>
      <c r="NVX1055" s="75"/>
      <c r="NVY1055" s="75"/>
      <c r="NVZ1055" s="75"/>
      <c r="NWA1055" s="75"/>
      <c r="NWB1055" s="75"/>
      <c r="NWC1055" s="75"/>
      <c r="NWD1055" s="75"/>
      <c r="NWE1055" s="75"/>
      <c r="NWF1055" s="75"/>
      <c r="NWG1055" s="75"/>
      <c r="NWH1055" s="75"/>
      <c r="NWI1055" s="75"/>
      <c r="NWJ1055" s="75"/>
      <c r="NWK1055" s="75"/>
      <c r="NWL1055" s="75"/>
      <c r="NWM1055" s="75"/>
      <c r="NWN1055" s="75"/>
      <c r="NWO1055" s="75"/>
      <c r="NWP1055" s="75"/>
      <c r="NWQ1055" s="75"/>
      <c r="NWR1055" s="75"/>
      <c r="NWS1055" s="75"/>
      <c r="NWT1055" s="75"/>
      <c r="NWU1055" s="75"/>
      <c r="NWV1055" s="75"/>
      <c r="NWW1055" s="75"/>
      <c r="NWX1055" s="75"/>
      <c r="NWY1055" s="75"/>
      <c r="NWZ1055" s="75"/>
      <c r="NXA1055" s="75"/>
      <c r="NXB1055" s="75"/>
      <c r="NXC1055" s="75"/>
      <c r="NXD1055" s="75"/>
      <c r="NXE1055" s="75"/>
      <c r="NXF1055" s="75"/>
      <c r="NXG1055" s="75"/>
      <c r="NXH1055" s="75"/>
      <c r="NXI1055" s="75"/>
      <c r="NXJ1055" s="75"/>
      <c r="NXK1055" s="75"/>
      <c r="NXL1055" s="75"/>
      <c r="NXM1055" s="75"/>
      <c r="NXN1055" s="75"/>
      <c r="NXO1055" s="75"/>
      <c r="NXP1055" s="75"/>
      <c r="NXQ1055" s="75"/>
      <c r="NXR1055" s="75"/>
      <c r="NXS1055" s="75"/>
      <c r="NXT1055" s="75"/>
      <c r="NXU1055" s="75"/>
      <c r="NXV1055" s="75"/>
      <c r="NXW1055" s="75"/>
      <c r="NXX1055" s="75"/>
      <c r="NXY1055" s="75"/>
      <c r="NXZ1055" s="75"/>
      <c r="NYA1055" s="75"/>
      <c r="NYB1055" s="75"/>
      <c r="NYC1055" s="75"/>
      <c r="NYD1055" s="75"/>
      <c r="NYE1055" s="75"/>
      <c r="NYF1055" s="75"/>
      <c r="NYG1055" s="75"/>
      <c r="NYH1055" s="75"/>
      <c r="NYI1055" s="75"/>
      <c r="NYJ1055" s="75"/>
      <c r="NYK1055" s="75"/>
      <c r="NYL1055" s="75"/>
      <c r="NYM1055" s="75"/>
      <c r="NYN1055" s="75"/>
      <c r="NYO1055" s="75"/>
      <c r="NYP1055" s="75"/>
      <c r="NYQ1055" s="75"/>
      <c r="NYR1055" s="75"/>
      <c r="NYS1055" s="75"/>
      <c r="NYT1055" s="75"/>
      <c r="NYU1055" s="75"/>
      <c r="NYV1055" s="75"/>
      <c r="NYW1055" s="75"/>
      <c r="NYX1055" s="75"/>
      <c r="NYY1055" s="75"/>
      <c r="NYZ1055" s="75"/>
      <c r="NZA1055" s="75"/>
      <c r="NZB1055" s="75"/>
      <c r="NZC1055" s="75"/>
      <c r="NZD1055" s="75"/>
      <c r="NZE1055" s="75"/>
      <c r="NZF1055" s="75"/>
      <c r="NZG1055" s="75"/>
      <c r="NZH1055" s="75"/>
      <c r="NZI1055" s="75"/>
      <c r="NZJ1055" s="75"/>
      <c r="NZK1055" s="75"/>
      <c r="NZL1055" s="75"/>
      <c r="NZM1055" s="75"/>
      <c r="NZN1055" s="75"/>
      <c r="NZO1055" s="75"/>
      <c r="NZP1055" s="75"/>
      <c r="NZQ1055" s="75"/>
      <c r="NZR1055" s="75"/>
      <c r="NZS1055" s="75"/>
      <c r="NZT1055" s="75"/>
      <c r="NZU1055" s="75"/>
      <c r="NZV1055" s="75"/>
      <c r="NZW1055" s="75"/>
      <c r="NZX1055" s="75"/>
      <c r="NZY1055" s="75"/>
      <c r="NZZ1055" s="75"/>
      <c r="OAA1055" s="75"/>
      <c r="OAB1055" s="75"/>
      <c r="OAC1055" s="75"/>
      <c r="OAD1055" s="75"/>
      <c r="OAE1055" s="75"/>
      <c r="OAF1055" s="75"/>
      <c r="OAG1055" s="75"/>
      <c r="OAH1055" s="75"/>
      <c r="OAI1055" s="75"/>
      <c r="OAJ1055" s="75"/>
      <c r="OAK1055" s="75"/>
      <c r="OAL1055" s="75"/>
      <c r="OAM1055" s="75"/>
      <c r="OAN1055" s="75"/>
      <c r="OAO1055" s="75"/>
      <c r="OAP1055" s="75"/>
      <c r="OAQ1055" s="75"/>
      <c r="OAR1055" s="75"/>
      <c r="OAS1055" s="75"/>
      <c r="OAT1055" s="75"/>
      <c r="OAU1055" s="75"/>
      <c r="OAV1055" s="75"/>
      <c r="OAW1055" s="75"/>
      <c r="OAX1055" s="75"/>
      <c r="OAY1055" s="75"/>
      <c r="OAZ1055" s="75"/>
      <c r="OBA1055" s="75"/>
      <c r="OBB1055" s="75"/>
      <c r="OBC1055" s="75"/>
      <c r="OBD1055" s="75"/>
      <c r="OBE1055" s="75"/>
      <c r="OBF1055" s="75"/>
      <c r="OBG1055" s="75"/>
      <c r="OBH1055" s="75"/>
      <c r="OBI1055" s="75"/>
      <c r="OBJ1055" s="75"/>
      <c r="OBK1055" s="75"/>
      <c r="OBL1055" s="75"/>
      <c r="OBM1055" s="75"/>
      <c r="OBN1055" s="75"/>
      <c r="OBO1055" s="75"/>
      <c r="OBP1055" s="75"/>
      <c r="OBQ1055" s="75"/>
      <c r="OBR1055" s="75"/>
      <c r="OBS1055" s="75"/>
      <c r="OBT1055" s="75"/>
      <c r="OBU1055" s="75"/>
      <c r="OBV1055" s="75"/>
      <c r="OBW1055" s="75"/>
      <c r="OBX1055" s="75"/>
      <c r="OBY1055" s="75"/>
      <c r="OBZ1055" s="75"/>
      <c r="OCA1055" s="75"/>
      <c r="OCB1055" s="75"/>
      <c r="OCC1055" s="75"/>
      <c r="OCD1055" s="75"/>
      <c r="OCE1055" s="75"/>
      <c r="OCF1055" s="75"/>
      <c r="OCG1055" s="75"/>
      <c r="OCH1055" s="75"/>
      <c r="OCI1055" s="75"/>
      <c r="OCJ1055" s="75"/>
      <c r="OCK1055" s="75"/>
      <c r="OCL1055" s="75"/>
      <c r="OCM1055" s="75"/>
      <c r="OCN1055" s="75"/>
      <c r="OCO1055" s="75"/>
      <c r="OCP1055" s="75"/>
      <c r="OCQ1055" s="75"/>
      <c r="OCR1055" s="75"/>
      <c r="OCS1055" s="75"/>
      <c r="OCT1055" s="75"/>
      <c r="OCU1055" s="75"/>
      <c r="OCV1055" s="75"/>
      <c r="OCW1055" s="75"/>
      <c r="OCX1055" s="75"/>
      <c r="OCY1055" s="75"/>
      <c r="OCZ1055" s="75"/>
      <c r="ODA1055" s="75"/>
      <c r="ODB1055" s="75"/>
      <c r="ODC1055" s="75"/>
      <c r="ODD1055" s="75"/>
      <c r="ODE1055" s="75"/>
      <c r="ODF1055" s="75"/>
      <c r="ODG1055" s="75"/>
      <c r="ODH1055" s="75"/>
      <c r="ODI1055" s="75"/>
      <c r="ODJ1055" s="75"/>
      <c r="ODK1055" s="75"/>
      <c r="ODL1055" s="75"/>
      <c r="ODM1055" s="75"/>
      <c r="ODN1055" s="75"/>
      <c r="ODO1055" s="75"/>
      <c r="ODP1055" s="75"/>
      <c r="ODQ1055" s="75"/>
      <c r="ODR1055" s="75"/>
      <c r="ODS1055" s="75"/>
      <c r="ODT1055" s="75"/>
      <c r="ODU1055" s="75"/>
      <c r="ODV1055" s="75"/>
      <c r="ODW1055" s="75"/>
      <c r="ODX1055" s="75"/>
      <c r="ODY1055" s="75"/>
      <c r="ODZ1055" s="75"/>
      <c r="OEA1055" s="75"/>
      <c r="OEB1055" s="75"/>
      <c r="OEC1055" s="75"/>
      <c r="OED1055" s="75"/>
      <c r="OEE1055" s="75"/>
      <c r="OEF1055" s="75"/>
      <c r="OEG1055" s="75"/>
      <c r="OEH1055" s="75"/>
      <c r="OEI1055" s="75"/>
      <c r="OEJ1055" s="75"/>
      <c r="OEK1055" s="75"/>
      <c r="OEL1055" s="75"/>
      <c r="OEM1055" s="75"/>
      <c r="OEN1055" s="75"/>
      <c r="OEO1055" s="75"/>
      <c r="OEP1055" s="75"/>
      <c r="OEQ1055" s="75"/>
      <c r="OER1055" s="75"/>
      <c r="OES1055" s="75"/>
      <c r="OET1055" s="75"/>
      <c r="OEU1055" s="75"/>
      <c r="OEV1055" s="75"/>
      <c r="OEW1055" s="75"/>
      <c r="OEX1055" s="75"/>
      <c r="OEY1055" s="75"/>
      <c r="OEZ1055" s="75"/>
      <c r="OFA1055" s="75"/>
      <c r="OFB1055" s="75"/>
      <c r="OFC1055" s="75"/>
      <c r="OFD1055" s="75"/>
      <c r="OFE1055" s="75"/>
      <c r="OFF1055" s="75"/>
      <c r="OFG1055" s="75"/>
      <c r="OFH1055" s="75"/>
      <c r="OFI1055" s="75"/>
      <c r="OFJ1055" s="75"/>
      <c r="OFK1055" s="75"/>
      <c r="OFL1055" s="75"/>
      <c r="OFM1055" s="75"/>
      <c r="OFN1055" s="75"/>
      <c r="OFO1055" s="75"/>
      <c r="OFP1055" s="75"/>
      <c r="OFQ1055" s="75"/>
      <c r="OFR1055" s="75"/>
      <c r="OFS1055" s="75"/>
      <c r="OFT1055" s="75"/>
      <c r="OFU1055" s="75"/>
      <c r="OFV1055" s="75"/>
      <c r="OFW1055" s="75"/>
      <c r="OFX1055" s="75"/>
      <c r="OFY1055" s="75"/>
      <c r="OFZ1055" s="75"/>
      <c r="OGA1055" s="75"/>
      <c r="OGB1055" s="75"/>
      <c r="OGC1055" s="75"/>
      <c r="OGD1055" s="75"/>
      <c r="OGE1055" s="75"/>
      <c r="OGF1055" s="75"/>
      <c r="OGG1055" s="75"/>
      <c r="OGH1055" s="75"/>
      <c r="OGI1055" s="75"/>
      <c r="OGJ1055" s="75"/>
      <c r="OGK1055" s="75"/>
      <c r="OGL1055" s="75"/>
      <c r="OGM1055" s="75"/>
      <c r="OGN1055" s="75"/>
      <c r="OGO1055" s="75"/>
      <c r="OGP1055" s="75"/>
      <c r="OGQ1055" s="75"/>
      <c r="OGR1055" s="75"/>
      <c r="OGS1055" s="75"/>
      <c r="OGT1055" s="75"/>
      <c r="OGU1055" s="75"/>
      <c r="OGV1055" s="75"/>
      <c r="OGW1055" s="75"/>
      <c r="OGX1055" s="75"/>
      <c r="OGY1055" s="75"/>
      <c r="OGZ1055" s="75"/>
      <c r="OHA1055" s="75"/>
      <c r="OHB1055" s="75"/>
      <c r="OHC1055" s="75"/>
      <c r="OHD1055" s="75"/>
      <c r="OHE1055" s="75"/>
      <c r="OHF1055" s="75"/>
      <c r="OHG1055" s="75"/>
      <c r="OHH1055" s="75"/>
      <c r="OHI1055" s="75"/>
      <c r="OHJ1055" s="75"/>
      <c r="OHK1055" s="75"/>
      <c r="OHL1055" s="75"/>
      <c r="OHM1055" s="75"/>
      <c r="OHN1055" s="75"/>
      <c r="OHO1055" s="75"/>
      <c r="OHP1055" s="75"/>
      <c r="OHQ1055" s="75"/>
      <c r="OHR1055" s="75"/>
      <c r="OHS1055" s="75"/>
      <c r="OHT1055" s="75"/>
      <c r="OHU1055" s="75"/>
      <c r="OHV1055" s="75"/>
      <c r="OHW1055" s="75"/>
      <c r="OHX1055" s="75"/>
      <c r="OHY1055" s="75"/>
      <c r="OHZ1055" s="75"/>
      <c r="OIA1055" s="75"/>
      <c r="OIB1055" s="75"/>
      <c r="OIC1055" s="75"/>
      <c r="OID1055" s="75"/>
      <c r="OIE1055" s="75"/>
      <c r="OIF1055" s="75"/>
      <c r="OIG1055" s="75"/>
      <c r="OIH1055" s="75"/>
      <c r="OII1055" s="75"/>
      <c r="OIJ1055" s="75"/>
      <c r="OIK1055" s="75"/>
      <c r="OIL1055" s="75"/>
      <c r="OIM1055" s="75"/>
      <c r="OIN1055" s="75"/>
      <c r="OIO1055" s="75"/>
      <c r="OIP1055" s="75"/>
      <c r="OIQ1055" s="75"/>
      <c r="OIR1055" s="75"/>
      <c r="OIS1055" s="75"/>
      <c r="OIT1055" s="75"/>
      <c r="OIU1055" s="75"/>
      <c r="OIV1055" s="75"/>
      <c r="OIW1055" s="75"/>
      <c r="OIX1055" s="75"/>
      <c r="OIY1055" s="75"/>
      <c r="OIZ1055" s="75"/>
      <c r="OJA1055" s="75"/>
      <c r="OJB1055" s="75"/>
      <c r="OJC1055" s="75"/>
      <c r="OJD1055" s="75"/>
      <c r="OJE1055" s="75"/>
      <c r="OJF1055" s="75"/>
      <c r="OJG1055" s="75"/>
      <c r="OJH1055" s="75"/>
      <c r="OJI1055" s="75"/>
      <c r="OJJ1055" s="75"/>
      <c r="OJK1055" s="75"/>
      <c r="OJL1055" s="75"/>
      <c r="OJM1055" s="75"/>
      <c r="OJN1055" s="75"/>
      <c r="OJO1055" s="75"/>
      <c r="OJP1055" s="75"/>
      <c r="OJQ1055" s="75"/>
      <c r="OJR1055" s="75"/>
      <c r="OJS1055" s="75"/>
      <c r="OJT1055" s="75"/>
      <c r="OJU1055" s="75"/>
      <c r="OJV1055" s="75"/>
      <c r="OJW1055" s="75"/>
      <c r="OJX1055" s="75"/>
      <c r="OJY1055" s="75"/>
      <c r="OJZ1055" s="75"/>
      <c r="OKA1055" s="75"/>
      <c r="OKB1055" s="75"/>
      <c r="OKC1055" s="75"/>
      <c r="OKD1055" s="75"/>
      <c r="OKE1055" s="75"/>
      <c r="OKF1055" s="75"/>
      <c r="OKG1055" s="75"/>
      <c r="OKH1055" s="75"/>
      <c r="OKI1055" s="75"/>
      <c r="OKJ1055" s="75"/>
      <c r="OKK1055" s="75"/>
      <c r="OKL1055" s="75"/>
      <c r="OKM1055" s="75"/>
      <c r="OKN1055" s="75"/>
      <c r="OKO1055" s="75"/>
      <c r="OKP1055" s="75"/>
      <c r="OKQ1055" s="75"/>
      <c r="OKR1055" s="75"/>
      <c r="OKS1055" s="75"/>
      <c r="OKT1055" s="75"/>
      <c r="OKU1055" s="75"/>
      <c r="OKV1055" s="75"/>
      <c r="OKW1055" s="75"/>
      <c r="OKX1055" s="75"/>
      <c r="OKY1055" s="75"/>
      <c r="OKZ1055" s="75"/>
      <c r="OLA1055" s="75"/>
      <c r="OLB1055" s="75"/>
      <c r="OLC1055" s="75"/>
      <c r="OLD1055" s="75"/>
      <c r="OLE1055" s="75"/>
      <c r="OLF1055" s="75"/>
      <c r="OLG1055" s="75"/>
      <c r="OLH1055" s="75"/>
      <c r="OLI1055" s="75"/>
      <c r="OLJ1055" s="75"/>
      <c r="OLK1055" s="75"/>
      <c r="OLL1055" s="75"/>
      <c r="OLM1055" s="75"/>
      <c r="OLN1055" s="75"/>
      <c r="OLO1055" s="75"/>
      <c r="OLP1055" s="75"/>
      <c r="OLQ1055" s="75"/>
      <c r="OLR1055" s="75"/>
      <c r="OLS1055" s="75"/>
      <c r="OLT1055" s="75"/>
      <c r="OLU1055" s="75"/>
      <c r="OLV1055" s="75"/>
      <c r="OLW1055" s="75"/>
      <c r="OLX1055" s="75"/>
      <c r="OLY1055" s="75"/>
      <c r="OLZ1055" s="75"/>
      <c r="OMA1055" s="75"/>
      <c r="OMB1055" s="75"/>
      <c r="OMC1055" s="75"/>
      <c r="OMD1055" s="75"/>
      <c r="OME1055" s="75"/>
      <c r="OMF1055" s="75"/>
      <c r="OMG1055" s="75"/>
      <c r="OMH1055" s="75"/>
      <c r="OMI1055" s="75"/>
      <c r="OMJ1055" s="75"/>
      <c r="OMK1055" s="75"/>
      <c r="OML1055" s="75"/>
      <c r="OMM1055" s="75"/>
      <c r="OMN1055" s="75"/>
      <c r="OMO1055" s="75"/>
      <c r="OMP1055" s="75"/>
      <c r="OMQ1055" s="75"/>
      <c r="OMR1055" s="75"/>
      <c r="OMS1055" s="75"/>
      <c r="OMT1055" s="75"/>
      <c r="OMU1055" s="75"/>
      <c r="OMV1055" s="75"/>
      <c r="OMW1055" s="75"/>
      <c r="OMX1055" s="75"/>
      <c r="OMY1055" s="75"/>
      <c r="OMZ1055" s="75"/>
      <c r="ONA1055" s="75"/>
      <c r="ONB1055" s="75"/>
      <c r="ONC1055" s="75"/>
      <c r="OND1055" s="75"/>
      <c r="ONE1055" s="75"/>
      <c r="ONF1055" s="75"/>
      <c r="ONG1055" s="75"/>
      <c r="ONH1055" s="75"/>
      <c r="ONI1055" s="75"/>
      <c r="ONJ1055" s="75"/>
      <c r="ONK1055" s="75"/>
      <c r="ONL1055" s="75"/>
      <c r="ONM1055" s="75"/>
      <c r="ONN1055" s="75"/>
      <c r="ONO1055" s="75"/>
      <c r="ONP1055" s="75"/>
      <c r="ONQ1055" s="75"/>
      <c r="ONR1055" s="75"/>
      <c r="ONS1055" s="75"/>
      <c r="ONT1055" s="75"/>
      <c r="ONU1055" s="75"/>
      <c r="ONV1055" s="75"/>
      <c r="ONW1055" s="75"/>
      <c r="ONX1055" s="75"/>
      <c r="ONY1055" s="75"/>
      <c r="ONZ1055" s="75"/>
      <c r="OOA1055" s="75"/>
      <c r="OOB1055" s="75"/>
      <c r="OOC1055" s="75"/>
      <c r="OOD1055" s="75"/>
      <c r="OOE1055" s="75"/>
      <c r="OOF1055" s="75"/>
      <c r="OOG1055" s="75"/>
      <c r="OOH1055" s="75"/>
      <c r="OOI1055" s="75"/>
      <c r="OOJ1055" s="75"/>
      <c r="OOK1055" s="75"/>
      <c r="OOL1055" s="75"/>
      <c r="OOM1055" s="75"/>
      <c r="OON1055" s="75"/>
      <c r="OOO1055" s="75"/>
      <c r="OOP1055" s="75"/>
      <c r="OOQ1055" s="75"/>
      <c r="OOR1055" s="75"/>
      <c r="OOS1055" s="75"/>
      <c r="OOT1055" s="75"/>
      <c r="OOU1055" s="75"/>
      <c r="OOV1055" s="75"/>
      <c r="OOW1055" s="75"/>
      <c r="OOX1055" s="75"/>
      <c r="OOY1055" s="75"/>
      <c r="OOZ1055" s="75"/>
      <c r="OPA1055" s="75"/>
      <c r="OPB1055" s="75"/>
      <c r="OPC1055" s="75"/>
      <c r="OPD1055" s="75"/>
      <c r="OPE1055" s="75"/>
      <c r="OPF1055" s="75"/>
      <c r="OPG1055" s="75"/>
      <c r="OPH1055" s="75"/>
      <c r="OPI1055" s="75"/>
      <c r="OPJ1055" s="75"/>
      <c r="OPK1055" s="75"/>
      <c r="OPL1055" s="75"/>
      <c r="OPM1055" s="75"/>
      <c r="OPN1055" s="75"/>
      <c r="OPO1055" s="75"/>
      <c r="OPP1055" s="75"/>
      <c r="OPQ1055" s="75"/>
      <c r="OPR1055" s="75"/>
      <c r="OPS1055" s="75"/>
      <c r="OPT1055" s="75"/>
      <c r="OPU1055" s="75"/>
      <c r="OPV1055" s="75"/>
      <c r="OPW1055" s="75"/>
      <c r="OPX1055" s="75"/>
      <c r="OPY1055" s="75"/>
      <c r="OPZ1055" s="75"/>
      <c r="OQA1055" s="75"/>
      <c r="OQB1055" s="75"/>
      <c r="OQC1055" s="75"/>
      <c r="OQD1055" s="75"/>
      <c r="OQE1055" s="75"/>
      <c r="OQF1055" s="75"/>
      <c r="OQG1055" s="75"/>
      <c r="OQH1055" s="75"/>
      <c r="OQI1055" s="75"/>
      <c r="OQJ1055" s="75"/>
      <c r="OQK1055" s="75"/>
      <c r="OQL1055" s="75"/>
      <c r="OQM1055" s="75"/>
      <c r="OQN1055" s="75"/>
      <c r="OQO1055" s="75"/>
      <c r="OQP1055" s="75"/>
      <c r="OQQ1055" s="75"/>
      <c r="OQR1055" s="75"/>
      <c r="OQS1055" s="75"/>
      <c r="OQT1055" s="75"/>
      <c r="OQU1055" s="75"/>
      <c r="OQV1055" s="75"/>
      <c r="OQW1055" s="75"/>
      <c r="OQX1055" s="75"/>
      <c r="OQY1055" s="75"/>
      <c r="OQZ1055" s="75"/>
      <c r="ORA1055" s="75"/>
      <c r="ORB1055" s="75"/>
      <c r="ORC1055" s="75"/>
      <c r="ORD1055" s="75"/>
      <c r="ORE1055" s="75"/>
      <c r="ORF1055" s="75"/>
      <c r="ORG1055" s="75"/>
      <c r="ORH1055" s="75"/>
      <c r="ORI1055" s="75"/>
      <c r="ORJ1055" s="75"/>
      <c r="ORK1055" s="75"/>
      <c r="ORL1055" s="75"/>
      <c r="ORM1055" s="75"/>
      <c r="ORN1055" s="75"/>
      <c r="ORO1055" s="75"/>
      <c r="ORP1055" s="75"/>
      <c r="ORQ1055" s="75"/>
      <c r="ORR1055" s="75"/>
      <c r="ORS1055" s="75"/>
      <c r="ORT1055" s="75"/>
      <c r="ORU1055" s="75"/>
      <c r="ORV1055" s="75"/>
      <c r="ORW1055" s="75"/>
      <c r="ORX1055" s="75"/>
      <c r="ORY1055" s="75"/>
      <c r="ORZ1055" s="75"/>
      <c r="OSA1055" s="75"/>
      <c r="OSB1055" s="75"/>
      <c r="OSC1055" s="75"/>
      <c r="OSD1055" s="75"/>
      <c r="OSE1055" s="75"/>
      <c r="OSF1055" s="75"/>
      <c r="OSG1055" s="75"/>
      <c r="OSH1055" s="75"/>
      <c r="OSI1055" s="75"/>
      <c r="OSJ1055" s="75"/>
      <c r="OSK1055" s="75"/>
      <c r="OSL1055" s="75"/>
      <c r="OSM1055" s="75"/>
      <c r="OSN1055" s="75"/>
      <c r="OSO1055" s="75"/>
      <c r="OSP1055" s="75"/>
      <c r="OSQ1055" s="75"/>
      <c r="OSR1055" s="75"/>
      <c r="OSS1055" s="75"/>
      <c r="OST1055" s="75"/>
      <c r="OSU1055" s="75"/>
      <c r="OSV1055" s="75"/>
      <c r="OSW1055" s="75"/>
      <c r="OSX1055" s="75"/>
      <c r="OSY1055" s="75"/>
      <c r="OSZ1055" s="75"/>
      <c r="OTA1055" s="75"/>
      <c r="OTB1055" s="75"/>
      <c r="OTC1055" s="75"/>
      <c r="OTD1055" s="75"/>
      <c r="OTE1055" s="75"/>
      <c r="OTF1055" s="75"/>
      <c r="OTG1055" s="75"/>
      <c r="OTH1055" s="75"/>
      <c r="OTI1055" s="75"/>
      <c r="OTJ1055" s="75"/>
      <c r="OTK1055" s="75"/>
      <c r="OTL1055" s="75"/>
      <c r="OTM1055" s="75"/>
      <c r="OTN1055" s="75"/>
      <c r="OTO1055" s="75"/>
      <c r="OTP1055" s="75"/>
      <c r="OTQ1055" s="75"/>
      <c r="OTR1055" s="75"/>
      <c r="OTS1055" s="75"/>
      <c r="OTT1055" s="75"/>
      <c r="OTU1055" s="75"/>
      <c r="OTV1055" s="75"/>
      <c r="OTW1055" s="75"/>
      <c r="OTX1055" s="75"/>
      <c r="OTY1055" s="75"/>
      <c r="OTZ1055" s="75"/>
      <c r="OUA1055" s="75"/>
      <c r="OUB1055" s="75"/>
      <c r="OUC1055" s="75"/>
      <c r="OUD1055" s="75"/>
      <c r="OUE1055" s="75"/>
      <c r="OUF1055" s="75"/>
      <c r="OUG1055" s="75"/>
      <c r="OUH1055" s="75"/>
      <c r="OUI1055" s="75"/>
      <c r="OUJ1055" s="75"/>
      <c r="OUK1055" s="75"/>
      <c r="OUL1055" s="75"/>
      <c r="OUM1055" s="75"/>
      <c r="OUN1055" s="75"/>
      <c r="OUO1055" s="75"/>
      <c r="OUP1055" s="75"/>
      <c r="OUQ1055" s="75"/>
      <c r="OUR1055" s="75"/>
      <c r="OUS1055" s="75"/>
      <c r="OUT1055" s="75"/>
      <c r="OUU1055" s="75"/>
      <c r="OUV1055" s="75"/>
      <c r="OUW1055" s="75"/>
      <c r="OUX1055" s="75"/>
      <c r="OUY1055" s="75"/>
      <c r="OUZ1055" s="75"/>
      <c r="OVA1055" s="75"/>
      <c r="OVB1055" s="75"/>
      <c r="OVC1055" s="75"/>
      <c r="OVD1055" s="75"/>
      <c r="OVE1055" s="75"/>
      <c r="OVF1055" s="75"/>
      <c r="OVG1055" s="75"/>
      <c r="OVH1055" s="75"/>
      <c r="OVI1055" s="75"/>
      <c r="OVJ1055" s="75"/>
      <c r="OVK1055" s="75"/>
      <c r="OVL1055" s="75"/>
      <c r="OVM1055" s="75"/>
      <c r="OVN1055" s="75"/>
      <c r="OVO1055" s="75"/>
      <c r="OVP1055" s="75"/>
      <c r="OVQ1055" s="75"/>
      <c r="OVR1055" s="75"/>
      <c r="OVS1055" s="75"/>
      <c r="OVT1055" s="75"/>
      <c r="OVU1055" s="75"/>
      <c r="OVV1055" s="75"/>
      <c r="OVW1055" s="75"/>
      <c r="OVX1055" s="75"/>
      <c r="OVY1055" s="75"/>
      <c r="OVZ1055" s="75"/>
      <c r="OWA1055" s="75"/>
      <c r="OWB1055" s="75"/>
      <c r="OWC1055" s="75"/>
      <c r="OWD1055" s="75"/>
      <c r="OWE1055" s="75"/>
      <c r="OWF1055" s="75"/>
      <c r="OWG1055" s="75"/>
      <c r="OWH1055" s="75"/>
      <c r="OWI1055" s="75"/>
      <c r="OWJ1055" s="75"/>
      <c r="OWK1055" s="75"/>
      <c r="OWL1055" s="75"/>
      <c r="OWM1055" s="75"/>
      <c r="OWN1055" s="75"/>
      <c r="OWO1055" s="75"/>
      <c r="OWP1055" s="75"/>
      <c r="OWQ1055" s="75"/>
      <c r="OWR1055" s="75"/>
      <c r="OWS1055" s="75"/>
      <c r="OWT1055" s="75"/>
      <c r="OWU1055" s="75"/>
      <c r="OWV1055" s="75"/>
      <c r="OWW1055" s="75"/>
      <c r="OWX1055" s="75"/>
      <c r="OWY1055" s="75"/>
      <c r="OWZ1055" s="75"/>
      <c r="OXA1055" s="75"/>
      <c r="OXB1055" s="75"/>
      <c r="OXC1055" s="75"/>
      <c r="OXD1055" s="75"/>
      <c r="OXE1055" s="75"/>
      <c r="OXF1055" s="75"/>
      <c r="OXG1055" s="75"/>
      <c r="OXH1055" s="75"/>
      <c r="OXI1055" s="75"/>
      <c r="OXJ1055" s="75"/>
      <c r="OXK1055" s="75"/>
      <c r="OXL1055" s="75"/>
      <c r="OXM1055" s="75"/>
      <c r="OXN1055" s="75"/>
      <c r="OXO1055" s="75"/>
      <c r="OXP1055" s="75"/>
      <c r="OXQ1055" s="75"/>
      <c r="OXR1055" s="75"/>
      <c r="OXS1055" s="75"/>
      <c r="OXT1055" s="75"/>
      <c r="OXU1055" s="75"/>
      <c r="OXV1055" s="75"/>
      <c r="OXW1055" s="75"/>
      <c r="OXX1055" s="75"/>
      <c r="OXY1055" s="75"/>
      <c r="OXZ1055" s="75"/>
      <c r="OYA1055" s="75"/>
      <c r="OYB1055" s="75"/>
      <c r="OYC1055" s="75"/>
      <c r="OYD1055" s="75"/>
      <c r="OYE1055" s="75"/>
      <c r="OYF1055" s="75"/>
      <c r="OYG1055" s="75"/>
      <c r="OYH1055" s="75"/>
      <c r="OYI1055" s="75"/>
      <c r="OYJ1055" s="75"/>
      <c r="OYK1055" s="75"/>
      <c r="OYL1055" s="75"/>
      <c r="OYM1055" s="75"/>
      <c r="OYN1055" s="75"/>
      <c r="OYO1055" s="75"/>
      <c r="OYP1055" s="75"/>
      <c r="OYQ1055" s="75"/>
      <c r="OYR1055" s="75"/>
      <c r="OYS1055" s="75"/>
      <c r="OYT1055" s="75"/>
      <c r="OYU1055" s="75"/>
      <c r="OYV1055" s="75"/>
      <c r="OYW1055" s="75"/>
      <c r="OYX1055" s="75"/>
      <c r="OYY1055" s="75"/>
      <c r="OYZ1055" s="75"/>
      <c r="OZA1055" s="75"/>
      <c r="OZB1055" s="75"/>
      <c r="OZC1055" s="75"/>
      <c r="OZD1055" s="75"/>
      <c r="OZE1055" s="75"/>
      <c r="OZF1055" s="75"/>
      <c r="OZG1055" s="75"/>
      <c r="OZH1055" s="75"/>
      <c r="OZI1055" s="75"/>
      <c r="OZJ1055" s="75"/>
      <c r="OZK1055" s="75"/>
      <c r="OZL1055" s="75"/>
      <c r="OZM1055" s="75"/>
      <c r="OZN1055" s="75"/>
      <c r="OZO1055" s="75"/>
      <c r="OZP1055" s="75"/>
      <c r="OZQ1055" s="75"/>
      <c r="OZR1055" s="75"/>
      <c r="OZS1055" s="75"/>
      <c r="OZT1055" s="75"/>
      <c r="OZU1055" s="75"/>
      <c r="OZV1055" s="75"/>
      <c r="OZW1055" s="75"/>
      <c r="OZX1055" s="75"/>
      <c r="OZY1055" s="75"/>
      <c r="OZZ1055" s="75"/>
      <c r="PAA1055" s="75"/>
      <c r="PAB1055" s="75"/>
      <c r="PAC1055" s="75"/>
      <c r="PAD1055" s="75"/>
      <c r="PAE1055" s="75"/>
      <c r="PAF1055" s="75"/>
      <c r="PAG1055" s="75"/>
      <c r="PAH1055" s="75"/>
      <c r="PAI1055" s="75"/>
      <c r="PAJ1055" s="75"/>
      <c r="PAK1055" s="75"/>
      <c r="PAL1055" s="75"/>
      <c r="PAM1055" s="75"/>
      <c r="PAN1055" s="75"/>
      <c r="PAO1055" s="75"/>
      <c r="PAP1055" s="75"/>
      <c r="PAQ1055" s="75"/>
      <c r="PAR1055" s="75"/>
      <c r="PAS1055" s="75"/>
      <c r="PAT1055" s="75"/>
      <c r="PAU1055" s="75"/>
      <c r="PAV1055" s="75"/>
      <c r="PAW1055" s="75"/>
      <c r="PAX1055" s="75"/>
      <c r="PAY1055" s="75"/>
      <c r="PAZ1055" s="75"/>
      <c r="PBA1055" s="75"/>
      <c r="PBB1055" s="75"/>
      <c r="PBC1055" s="75"/>
      <c r="PBD1055" s="75"/>
      <c r="PBE1055" s="75"/>
      <c r="PBF1055" s="75"/>
      <c r="PBG1055" s="75"/>
      <c r="PBH1055" s="75"/>
      <c r="PBI1055" s="75"/>
      <c r="PBJ1055" s="75"/>
      <c r="PBK1055" s="75"/>
      <c r="PBL1055" s="75"/>
      <c r="PBM1055" s="75"/>
      <c r="PBN1055" s="75"/>
      <c r="PBO1055" s="75"/>
      <c r="PBP1055" s="75"/>
      <c r="PBQ1055" s="75"/>
      <c r="PBR1055" s="75"/>
      <c r="PBS1055" s="75"/>
      <c r="PBT1055" s="75"/>
      <c r="PBU1055" s="75"/>
      <c r="PBV1055" s="75"/>
      <c r="PBW1055" s="75"/>
      <c r="PBX1055" s="75"/>
      <c r="PBY1055" s="75"/>
      <c r="PBZ1055" s="75"/>
      <c r="PCA1055" s="75"/>
      <c r="PCB1055" s="75"/>
      <c r="PCC1055" s="75"/>
      <c r="PCD1055" s="75"/>
      <c r="PCE1055" s="75"/>
      <c r="PCF1055" s="75"/>
      <c r="PCG1055" s="75"/>
      <c r="PCH1055" s="75"/>
      <c r="PCI1055" s="75"/>
      <c r="PCJ1055" s="75"/>
      <c r="PCK1055" s="75"/>
      <c r="PCL1055" s="75"/>
      <c r="PCM1055" s="75"/>
      <c r="PCN1055" s="75"/>
      <c r="PCO1055" s="75"/>
      <c r="PCP1055" s="75"/>
      <c r="PCQ1055" s="75"/>
      <c r="PCR1055" s="75"/>
      <c r="PCS1055" s="75"/>
      <c r="PCT1055" s="75"/>
      <c r="PCU1055" s="75"/>
      <c r="PCV1055" s="75"/>
      <c r="PCW1055" s="75"/>
      <c r="PCX1055" s="75"/>
      <c r="PCY1055" s="75"/>
      <c r="PCZ1055" s="75"/>
      <c r="PDA1055" s="75"/>
      <c r="PDB1055" s="75"/>
      <c r="PDC1055" s="75"/>
      <c r="PDD1055" s="75"/>
      <c r="PDE1055" s="75"/>
      <c r="PDF1055" s="75"/>
      <c r="PDG1055" s="75"/>
      <c r="PDH1055" s="75"/>
      <c r="PDI1055" s="75"/>
      <c r="PDJ1055" s="75"/>
      <c r="PDK1055" s="75"/>
      <c r="PDL1055" s="75"/>
      <c r="PDM1055" s="75"/>
      <c r="PDN1055" s="75"/>
      <c r="PDO1055" s="75"/>
      <c r="PDP1055" s="75"/>
      <c r="PDQ1055" s="75"/>
      <c r="PDR1055" s="75"/>
      <c r="PDS1055" s="75"/>
      <c r="PDT1055" s="75"/>
      <c r="PDU1055" s="75"/>
      <c r="PDV1055" s="75"/>
      <c r="PDW1055" s="75"/>
      <c r="PDX1055" s="75"/>
      <c r="PDY1055" s="75"/>
      <c r="PDZ1055" s="75"/>
      <c r="PEA1055" s="75"/>
      <c r="PEB1055" s="75"/>
      <c r="PEC1055" s="75"/>
      <c r="PED1055" s="75"/>
      <c r="PEE1055" s="75"/>
      <c r="PEF1055" s="75"/>
      <c r="PEG1055" s="75"/>
      <c r="PEH1055" s="75"/>
      <c r="PEI1055" s="75"/>
      <c r="PEJ1055" s="75"/>
      <c r="PEK1055" s="75"/>
      <c r="PEL1055" s="75"/>
      <c r="PEM1055" s="75"/>
      <c r="PEN1055" s="75"/>
      <c r="PEO1055" s="75"/>
      <c r="PEP1055" s="75"/>
      <c r="PEQ1055" s="75"/>
      <c r="PER1055" s="75"/>
      <c r="PES1055" s="75"/>
      <c r="PET1055" s="75"/>
      <c r="PEU1055" s="75"/>
      <c r="PEV1055" s="75"/>
      <c r="PEW1055" s="75"/>
      <c r="PEX1055" s="75"/>
      <c r="PEY1055" s="75"/>
      <c r="PEZ1055" s="75"/>
      <c r="PFA1055" s="75"/>
      <c r="PFB1055" s="75"/>
      <c r="PFC1055" s="75"/>
      <c r="PFD1055" s="75"/>
      <c r="PFE1055" s="75"/>
      <c r="PFF1055" s="75"/>
      <c r="PFG1055" s="75"/>
      <c r="PFH1055" s="75"/>
      <c r="PFI1055" s="75"/>
      <c r="PFJ1055" s="75"/>
      <c r="PFK1055" s="75"/>
      <c r="PFL1055" s="75"/>
      <c r="PFM1055" s="75"/>
      <c r="PFN1055" s="75"/>
      <c r="PFO1055" s="75"/>
      <c r="PFP1055" s="75"/>
      <c r="PFQ1055" s="75"/>
      <c r="PFR1055" s="75"/>
      <c r="PFS1055" s="75"/>
      <c r="PFT1055" s="75"/>
      <c r="PFU1055" s="75"/>
      <c r="PFV1055" s="75"/>
      <c r="PFW1055" s="75"/>
      <c r="PFX1055" s="75"/>
      <c r="PFY1055" s="75"/>
      <c r="PFZ1055" s="75"/>
      <c r="PGA1055" s="75"/>
      <c r="PGB1055" s="75"/>
      <c r="PGC1055" s="75"/>
      <c r="PGD1055" s="75"/>
      <c r="PGE1055" s="75"/>
      <c r="PGF1055" s="75"/>
      <c r="PGG1055" s="75"/>
      <c r="PGH1055" s="75"/>
      <c r="PGI1055" s="75"/>
      <c r="PGJ1055" s="75"/>
      <c r="PGK1055" s="75"/>
      <c r="PGL1055" s="75"/>
      <c r="PGM1055" s="75"/>
      <c r="PGN1055" s="75"/>
      <c r="PGO1055" s="75"/>
      <c r="PGP1055" s="75"/>
      <c r="PGQ1055" s="75"/>
      <c r="PGR1055" s="75"/>
      <c r="PGS1055" s="75"/>
      <c r="PGT1055" s="75"/>
      <c r="PGU1055" s="75"/>
      <c r="PGV1055" s="75"/>
      <c r="PGW1055" s="75"/>
      <c r="PGX1055" s="75"/>
      <c r="PGY1055" s="75"/>
      <c r="PGZ1055" s="75"/>
      <c r="PHA1055" s="75"/>
      <c r="PHB1055" s="75"/>
      <c r="PHC1055" s="75"/>
      <c r="PHD1055" s="75"/>
      <c r="PHE1055" s="75"/>
      <c r="PHF1055" s="75"/>
      <c r="PHG1055" s="75"/>
      <c r="PHH1055" s="75"/>
      <c r="PHI1055" s="75"/>
      <c r="PHJ1055" s="75"/>
      <c r="PHK1055" s="75"/>
      <c r="PHL1055" s="75"/>
      <c r="PHM1055" s="75"/>
      <c r="PHN1055" s="75"/>
      <c r="PHO1055" s="75"/>
      <c r="PHP1055" s="75"/>
      <c r="PHQ1055" s="75"/>
      <c r="PHR1055" s="75"/>
      <c r="PHS1055" s="75"/>
      <c r="PHT1055" s="75"/>
      <c r="PHU1055" s="75"/>
      <c r="PHV1055" s="75"/>
      <c r="PHW1055" s="75"/>
      <c r="PHX1055" s="75"/>
      <c r="PHY1055" s="75"/>
      <c r="PHZ1055" s="75"/>
      <c r="PIA1055" s="75"/>
      <c r="PIB1055" s="75"/>
      <c r="PIC1055" s="75"/>
      <c r="PID1055" s="75"/>
      <c r="PIE1055" s="75"/>
      <c r="PIF1055" s="75"/>
      <c r="PIG1055" s="75"/>
      <c r="PIH1055" s="75"/>
      <c r="PII1055" s="75"/>
      <c r="PIJ1055" s="75"/>
      <c r="PIK1055" s="75"/>
      <c r="PIL1055" s="75"/>
      <c r="PIM1055" s="75"/>
      <c r="PIN1055" s="75"/>
      <c r="PIO1055" s="75"/>
      <c r="PIP1055" s="75"/>
      <c r="PIQ1055" s="75"/>
      <c r="PIR1055" s="75"/>
      <c r="PIS1055" s="75"/>
      <c r="PIT1055" s="75"/>
      <c r="PIU1055" s="75"/>
      <c r="PIV1055" s="75"/>
      <c r="PIW1055" s="75"/>
      <c r="PIX1055" s="75"/>
      <c r="PIY1055" s="75"/>
      <c r="PIZ1055" s="75"/>
      <c r="PJA1055" s="75"/>
      <c r="PJB1055" s="75"/>
      <c r="PJC1055" s="75"/>
      <c r="PJD1055" s="75"/>
      <c r="PJE1055" s="75"/>
      <c r="PJF1055" s="75"/>
      <c r="PJG1055" s="75"/>
      <c r="PJH1055" s="75"/>
      <c r="PJI1055" s="75"/>
      <c r="PJJ1055" s="75"/>
      <c r="PJK1055" s="75"/>
      <c r="PJL1055" s="75"/>
      <c r="PJM1055" s="75"/>
      <c r="PJN1055" s="75"/>
      <c r="PJO1055" s="75"/>
      <c r="PJP1055" s="75"/>
      <c r="PJQ1055" s="75"/>
      <c r="PJR1055" s="75"/>
      <c r="PJS1055" s="75"/>
      <c r="PJT1055" s="75"/>
      <c r="PJU1055" s="75"/>
      <c r="PJV1055" s="75"/>
      <c r="PJW1055" s="75"/>
      <c r="PJX1055" s="75"/>
      <c r="PJY1055" s="75"/>
      <c r="PJZ1055" s="75"/>
      <c r="PKA1055" s="75"/>
      <c r="PKB1055" s="75"/>
      <c r="PKC1055" s="75"/>
      <c r="PKD1055" s="75"/>
      <c r="PKE1055" s="75"/>
      <c r="PKF1055" s="75"/>
      <c r="PKG1055" s="75"/>
      <c r="PKH1055" s="75"/>
      <c r="PKI1055" s="75"/>
      <c r="PKJ1055" s="75"/>
      <c r="PKK1055" s="75"/>
      <c r="PKL1055" s="75"/>
      <c r="PKM1055" s="75"/>
      <c r="PKN1055" s="75"/>
      <c r="PKO1055" s="75"/>
      <c r="PKP1055" s="75"/>
      <c r="PKQ1055" s="75"/>
      <c r="PKR1055" s="75"/>
      <c r="PKS1055" s="75"/>
      <c r="PKT1055" s="75"/>
      <c r="PKU1055" s="75"/>
      <c r="PKV1055" s="75"/>
      <c r="PKW1055" s="75"/>
      <c r="PKX1055" s="75"/>
      <c r="PKY1055" s="75"/>
      <c r="PKZ1055" s="75"/>
      <c r="PLA1055" s="75"/>
      <c r="PLB1055" s="75"/>
      <c r="PLC1055" s="75"/>
      <c r="PLD1055" s="75"/>
      <c r="PLE1055" s="75"/>
      <c r="PLF1055" s="75"/>
      <c r="PLG1055" s="75"/>
      <c r="PLH1055" s="75"/>
      <c r="PLI1055" s="75"/>
      <c r="PLJ1055" s="75"/>
      <c r="PLK1055" s="75"/>
      <c r="PLL1055" s="75"/>
      <c r="PLM1055" s="75"/>
      <c r="PLN1055" s="75"/>
      <c r="PLO1055" s="75"/>
      <c r="PLP1055" s="75"/>
      <c r="PLQ1055" s="75"/>
      <c r="PLR1055" s="75"/>
      <c r="PLS1055" s="75"/>
      <c r="PLT1055" s="75"/>
      <c r="PLU1055" s="75"/>
      <c r="PLV1055" s="75"/>
      <c r="PLW1055" s="75"/>
      <c r="PLX1055" s="75"/>
      <c r="PLY1055" s="75"/>
      <c r="PLZ1055" s="75"/>
      <c r="PMA1055" s="75"/>
      <c r="PMB1055" s="75"/>
      <c r="PMC1055" s="75"/>
      <c r="PMD1055" s="75"/>
      <c r="PME1055" s="75"/>
      <c r="PMF1055" s="75"/>
      <c r="PMG1055" s="75"/>
      <c r="PMH1055" s="75"/>
      <c r="PMI1055" s="75"/>
      <c r="PMJ1055" s="75"/>
      <c r="PMK1055" s="75"/>
      <c r="PML1055" s="75"/>
      <c r="PMM1055" s="75"/>
      <c r="PMN1055" s="75"/>
      <c r="PMO1055" s="75"/>
      <c r="PMP1055" s="75"/>
      <c r="PMQ1055" s="75"/>
      <c r="PMR1055" s="75"/>
      <c r="PMS1055" s="75"/>
      <c r="PMT1055" s="75"/>
      <c r="PMU1055" s="75"/>
      <c r="PMV1055" s="75"/>
      <c r="PMW1055" s="75"/>
      <c r="PMX1055" s="75"/>
      <c r="PMY1055" s="75"/>
      <c r="PMZ1055" s="75"/>
      <c r="PNA1055" s="75"/>
      <c r="PNB1055" s="75"/>
      <c r="PNC1055" s="75"/>
      <c r="PND1055" s="75"/>
      <c r="PNE1055" s="75"/>
      <c r="PNF1055" s="75"/>
      <c r="PNG1055" s="75"/>
      <c r="PNH1055" s="75"/>
      <c r="PNI1055" s="75"/>
      <c r="PNJ1055" s="75"/>
      <c r="PNK1055" s="75"/>
      <c r="PNL1055" s="75"/>
      <c r="PNM1055" s="75"/>
      <c r="PNN1055" s="75"/>
      <c r="PNO1055" s="75"/>
      <c r="PNP1055" s="75"/>
      <c r="PNQ1055" s="75"/>
      <c r="PNR1055" s="75"/>
      <c r="PNS1055" s="75"/>
      <c r="PNT1055" s="75"/>
      <c r="PNU1055" s="75"/>
      <c r="PNV1055" s="75"/>
      <c r="PNW1055" s="75"/>
      <c r="PNX1055" s="75"/>
      <c r="PNY1055" s="75"/>
      <c r="PNZ1055" s="75"/>
      <c r="POA1055" s="75"/>
      <c r="POB1055" s="75"/>
      <c r="POC1055" s="75"/>
      <c r="POD1055" s="75"/>
      <c r="POE1055" s="75"/>
      <c r="POF1055" s="75"/>
      <c r="POG1055" s="75"/>
      <c r="POH1055" s="75"/>
      <c r="POI1055" s="75"/>
      <c r="POJ1055" s="75"/>
      <c r="POK1055" s="75"/>
      <c r="POL1055" s="75"/>
      <c r="POM1055" s="75"/>
      <c r="PON1055" s="75"/>
      <c r="POO1055" s="75"/>
      <c r="POP1055" s="75"/>
      <c r="POQ1055" s="75"/>
      <c r="POR1055" s="75"/>
      <c r="POS1055" s="75"/>
      <c r="POT1055" s="75"/>
      <c r="POU1055" s="75"/>
      <c r="POV1055" s="75"/>
      <c r="POW1055" s="75"/>
      <c r="POX1055" s="75"/>
      <c r="POY1055" s="75"/>
      <c r="POZ1055" s="75"/>
      <c r="PPA1055" s="75"/>
      <c r="PPB1055" s="75"/>
      <c r="PPC1055" s="75"/>
      <c r="PPD1055" s="75"/>
      <c r="PPE1055" s="75"/>
      <c r="PPF1055" s="75"/>
      <c r="PPG1055" s="75"/>
      <c r="PPH1055" s="75"/>
      <c r="PPI1055" s="75"/>
      <c r="PPJ1055" s="75"/>
      <c r="PPK1055" s="75"/>
      <c r="PPL1055" s="75"/>
      <c r="PPM1055" s="75"/>
      <c r="PPN1055" s="75"/>
      <c r="PPO1055" s="75"/>
      <c r="PPP1055" s="75"/>
      <c r="PPQ1055" s="75"/>
      <c r="PPR1055" s="75"/>
      <c r="PPS1055" s="75"/>
      <c r="PPT1055" s="75"/>
      <c r="PPU1055" s="75"/>
      <c r="PPV1055" s="75"/>
      <c r="PPW1055" s="75"/>
      <c r="PPX1055" s="75"/>
      <c r="PPY1055" s="75"/>
      <c r="PPZ1055" s="75"/>
      <c r="PQA1055" s="75"/>
      <c r="PQB1055" s="75"/>
      <c r="PQC1055" s="75"/>
      <c r="PQD1055" s="75"/>
      <c r="PQE1055" s="75"/>
      <c r="PQF1055" s="75"/>
      <c r="PQG1055" s="75"/>
      <c r="PQH1055" s="75"/>
      <c r="PQI1055" s="75"/>
      <c r="PQJ1055" s="75"/>
      <c r="PQK1055" s="75"/>
      <c r="PQL1055" s="75"/>
      <c r="PQM1055" s="75"/>
      <c r="PQN1055" s="75"/>
      <c r="PQO1055" s="75"/>
      <c r="PQP1055" s="75"/>
      <c r="PQQ1055" s="75"/>
      <c r="PQR1055" s="75"/>
      <c r="PQS1055" s="75"/>
      <c r="PQT1055" s="75"/>
      <c r="PQU1055" s="75"/>
      <c r="PQV1055" s="75"/>
      <c r="PQW1055" s="75"/>
      <c r="PQX1055" s="75"/>
      <c r="PQY1055" s="75"/>
      <c r="PQZ1055" s="75"/>
      <c r="PRA1055" s="75"/>
      <c r="PRB1055" s="75"/>
      <c r="PRC1055" s="75"/>
      <c r="PRD1055" s="75"/>
      <c r="PRE1055" s="75"/>
      <c r="PRF1055" s="75"/>
      <c r="PRG1055" s="75"/>
      <c r="PRH1055" s="75"/>
      <c r="PRI1055" s="75"/>
      <c r="PRJ1055" s="75"/>
      <c r="PRK1055" s="75"/>
      <c r="PRL1055" s="75"/>
      <c r="PRM1055" s="75"/>
      <c r="PRN1055" s="75"/>
      <c r="PRO1055" s="75"/>
      <c r="PRP1055" s="75"/>
      <c r="PRQ1055" s="75"/>
      <c r="PRR1055" s="75"/>
      <c r="PRS1055" s="75"/>
      <c r="PRT1055" s="75"/>
      <c r="PRU1055" s="75"/>
      <c r="PRV1055" s="75"/>
      <c r="PRW1055" s="75"/>
      <c r="PRX1055" s="75"/>
      <c r="PRY1055" s="75"/>
      <c r="PRZ1055" s="75"/>
      <c r="PSA1055" s="75"/>
      <c r="PSB1055" s="75"/>
      <c r="PSC1055" s="75"/>
      <c r="PSD1055" s="75"/>
      <c r="PSE1055" s="75"/>
      <c r="PSF1055" s="75"/>
      <c r="PSG1055" s="75"/>
      <c r="PSH1055" s="75"/>
      <c r="PSI1055" s="75"/>
      <c r="PSJ1055" s="75"/>
      <c r="PSK1055" s="75"/>
      <c r="PSL1055" s="75"/>
      <c r="PSM1055" s="75"/>
      <c r="PSN1055" s="75"/>
      <c r="PSO1055" s="75"/>
      <c r="PSP1055" s="75"/>
      <c r="PSQ1055" s="75"/>
      <c r="PSR1055" s="75"/>
      <c r="PSS1055" s="75"/>
      <c r="PST1055" s="75"/>
      <c r="PSU1055" s="75"/>
      <c r="PSV1055" s="75"/>
      <c r="PSW1055" s="75"/>
      <c r="PSX1055" s="75"/>
      <c r="PSY1055" s="75"/>
      <c r="PSZ1055" s="75"/>
      <c r="PTA1055" s="75"/>
      <c r="PTB1055" s="75"/>
      <c r="PTC1055" s="75"/>
      <c r="PTD1055" s="75"/>
      <c r="PTE1055" s="75"/>
      <c r="PTF1055" s="75"/>
      <c r="PTG1055" s="75"/>
      <c r="PTH1055" s="75"/>
      <c r="PTI1055" s="75"/>
      <c r="PTJ1055" s="75"/>
      <c r="PTK1055" s="75"/>
      <c r="PTL1055" s="75"/>
      <c r="PTM1055" s="75"/>
      <c r="PTN1055" s="75"/>
      <c r="PTO1055" s="75"/>
      <c r="PTP1055" s="75"/>
      <c r="PTQ1055" s="75"/>
      <c r="PTR1055" s="75"/>
      <c r="PTS1055" s="75"/>
      <c r="PTT1055" s="75"/>
      <c r="PTU1055" s="75"/>
      <c r="PTV1055" s="75"/>
      <c r="PTW1055" s="75"/>
      <c r="PTX1055" s="75"/>
      <c r="PTY1055" s="75"/>
      <c r="PTZ1055" s="75"/>
      <c r="PUA1055" s="75"/>
      <c r="PUB1055" s="75"/>
      <c r="PUC1055" s="75"/>
      <c r="PUD1055" s="75"/>
      <c r="PUE1055" s="75"/>
      <c r="PUF1055" s="75"/>
      <c r="PUG1055" s="75"/>
      <c r="PUH1055" s="75"/>
      <c r="PUI1055" s="75"/>
      <c r="PUJ1055" s="75"/>
      <c r="PUK1055" s="75"/>
      <c r="PUL1055" s="75"/>
      <c r="PUM1055" s="75"/>
      <c r="PUN1055" s="75"/>
      <c r="PUO1055" s="75"/>
      <c r="PUP1055" s="75"/>
      <c r="PUQ1055" s="75"/>
      <c r="PUR1055" s="75"/>
      <c r="PUS1055" s="75"/>
      <c r="PUT1055" s="75"/>
      <c r="PUU1055" s="75"/>
      <c r="PUV1055" s="75"/>
      <c r="PUW1055" s="75"/>
      <c r="PUX1055" s="75"/>
      <c r="PUY1055" s="75"/>
      <c r="PUZ1055" s="75"/>
      <c r="PVA1055" s="75"/>
      <c r="PVB1055" s="75"/>
      <c r="PVC1055" s="75"/>
      <c r="PVD1055" s="75"/>
      <c r="PVE1055" s="75"/>
      <c r="PVF1055" s="75"/>
      <c r="PVG1055" s="75"/>
      <c r="PVH1055" s="75"/>
      <c r="PVI1055" s="75"/>
      <c r="PVJ1055" s="75"/>
      <c r="PVK1055" s="75"/>
      <c r="PVL1055" s="75"/>
      <c r="PVM1055" s="75"/>
      <c r="PVN1055" s="75"/>
      <c r="PVO1055" s="75"/>
      <c r="PVP1055" s="75"/>
      <c r="PVQ1055" s="75"/>
      <c r="PVR1055" s="75"/>
      <c r="PVS1055" s="75"/>
      <c r="PVT1055" s="75"/>
      <c r="PVU1055" s="75"/>
      <c r="PVV1055" s="75"/>
      <c r="PVW1055" s="75"/>
      <c r="PVX1055" s="75"/>
      <c r="PVY1055" s="75"/>
      <c r="PVZ1055" s="75"/>
      <c r="PWA1055" s="75"/>
      <c r="PWB1055" s="75"/>
      <c r="PWC1055" s="75"/>
      <c r="PWD1055" s="75"/>
      <c r="PWE1055" s="75"/>
      <c r="PWF1055" s="75"/>
      <c r="PWG1055" s="75"/>
      <c r="PWH1055" s="75"/>
      <c r="PWI1055" s="75"/>
      <c r="PWJ1055" s="75"/>
      <c r="PWK1055" s="75"/>
      <c r="PWL1055" s="75"/>
      <c r="PWM1055" s="75"/>
      <c r="PWN1055" s="75"/>
      <c r="PWO1055" s="75"/>
      <c r="PWP1055" s="75"/>
      <c r="PWQ1055" s="75"/>
      <c r="PWR1055" s="75"/>
      <c r="PWS1055" s="75"/>
      <c r="PWT1055" s="75"/>
      <c r="PWU1055" s="75"/>
      <c r="PWV1055" s="75"/>
      <c r="PWW1055" s="75"/>
      <c r="PWX1055" s="75"/>
      <c r="PWY1055" s="75"/>
      <c r="PWZ1055" s="75"/>
      <c r="PXA1055" s="75"/>
      <c r="PXB1055" s="75"/>
      <c r="PXC1055" s="75"/>
      <c r="PXD1055" s="75"/>
      <c r="PXE1055" s="75"/>
      <c r="PXF1055" s="75"/>
      <c r="PXG1055" s="75"/>
      <c r="PXH1055" s="75"/>
      <c r="PXI1055" s="75"/>
      <c r="PXJ1055" s="75"/>
      <c r="PXK1055" s="75"/>
      <c r="PXL1055" s="75"/>
      <c r="PXM1055" s="75"/>
      <c r="PXN1055" s="75"/>
      <c r="PXO1055" s="75"/>
      <c r="PXP1055" s="75"/>
      <c r="PXQ1055" s="75"/>
      <c r="PXR1055" s="75"/>
      <c r="PXS1055" s="75"/>
      <c r="PXT1055" s="75"/>
      <c r="PXU1055" s="75"/>
      <c r="PXV1055" s="75"/>
      <c r="PXW1055" s="75"/>
      <c r="PXX1055" s="75"/>
      <c r="PXY1055" s="75"/>
      <c r="PXZ1055" s="75"/>
      <c r="PYA1055" s="75"/>
      <c r="PYB1055" s="75"/>
      <c r="PYC1055" s="75"/>
      <c r="PYD1055" s="75"/>
      <c r="PYE1055" s="75"/>
      <c r="PYF1055" s="75"/>
      <c r="PYG1055" s="75"/>
      <c r="PYH1055" s="75"/>
      <c r="PYI1055" s="75"/>
      <c r="PYJ1055" s="75"/>
      <c r="PYK1055" s="75"/>
      <c r="PYL1055" s="75"/>
      <c r="PYM1055" s="75"/>
      <c r="PYN1055" s="75"/>
      <c r="PYO1055" s="75"/>
      <c r="PYP1055" s="75"/>
      <c r="PYQ1055" s="75"/>
      <c r="PYR1055" s="75"/>
      <c r="PYS1055" s="75"/>
      <c r="PYT1055" s="75"/>
      <c r="PYU1055" s="75"/>
      <c r="PYV1055" s="75"/>
      <c r="PYW1055" s="75"/>
      <c r="PYX1055" s="75"/>
      <c r="PYY1055" s="75"/>
      <c r="PYZ1055" s="75"/>
      <c r="PZA1055" s="75"/>
      <c r="PZB1055" s="75"/>
      <c r="PZC1055" s="75"/>
      <c r="PZD1055" s="75"/>
      <c r="PZE1055" s="75"/>
      <c r="PZF1055" s="75"/>
      <c r="PZG1055" s="75"/>
      <c r="PZH1055" s="75"/>
      <c r="PZI1055" s="75"/>
      <c r="PZJ1055" s="75"/>
      <c r="PZK1055" s="75"/>
      <c r="PZL1055" s="75"/>
      <c r="PZM1055" s="75"/>
      <c r="PZN1055" s="75"/>
      <c r="PZO1055" s="75"/>
      <c r="PZP1055" s="75"/>
      <c r="PZQ1055" s="75"/>
      <c r="PZR1055" s="75"/>
      <c r="PZS1055" s="75"/>
      <c r="PZT1055" s="75"/>
      <c r="PZU1055" s="75"/>
      <c r="PZV1055" s="75"/>
      <c r="PZW1055" s="75"/>
      <c r="PZX1055" s="75"/>
      <c r="PZY1055" s="75"/>
      <c r="PZZ1055" s="75"/>
      <c r="QAA1055" s="75"/>
      <c r="QAB1055" s="75"/>
      <c r="QAC1055" s="75"/>
      <c r="QAD1055" s="75"/>
      <c r="QAE1055" s="75"/>
      <c r="QAF1055" s="75"/>
      <c r="QAG1055" s="75"/>
      <c r="QAH1055" s="75"/>
      <c r="QAI1055" s="75"/>
      <c r="QAJ1055" s="75"/>
      <c r="QAK1055" s="75"/>
      <c r="QAL1055" s="75"/>
      <c r="QAM1055" s="75"/>
      <c r="QAN1055" s="75"/>
      <c r="QAO1055" s="75"/>
      <c r="QAP1055" s="75"/>
      <c r="QAQ1055" s="75"/>
      <c r="QAR1055" s="75"/>
      <c r="QAS1055" s="75"/>
      <c r="QAT1055" s="75"/>
      <c r="QAU1055" s="75"/>
      <c r="QAV1055" s="75"/>
      <c r="QAW1055" s="75"/>
      <c r="QAX1055" s="75"/>
      <c r="QAY1055" s="75"/>
      <c r="QAZ1055" s="75"/>
      <c r="QBA1055" s="75"/>
      <c r="QBB1055" s="75"/>
      <c r="QBC1055" s="75"/>
      <c r="QBD1055" s="75"/>
      <c r="QBE1055" s="75"/>
      <c r="QBF1055" s="75"/>
      <c r="QBG1055" s="75"/>
      <c r="QBH1055" s="75"/>
      <c r="QBI1055" s="75"/>
      <c r="QBJ1055" s="75"/>
      <c r="QBK1055" s="75"/>
      <c r="QBL1055" s="75"/>
      <c r="QBM1055" s="75"/>
      <c r="QBN1055" s="75"/>
      <c r="QBO1055" s="75"/>
      <c r="QBP1055" s="75"/>
      <c r="QBQ1055" s="75"/>
      <c r="QBR1055" s="75"/>
      <c r="QBS1055" s="75"/>
      <c r="QBT1055" s="75"/>
      <c r="QBU1055" s="75"/>
      <c r="QBV1055" s="75"/>
      <c r="QBW1055" s="75"/>
      <c r="QBX1055" s="75"/>
      <c r="QBY1055" s="75"/>
      <c r="QBZ1055" s="75"/>
      <c r="QCA1055" s="75"/>
      <c r="QCB1055" s="75"/>
      <c r="QCC1055" s="75"/>
      <c r="QCD1055" s="75"/>
      <c r="QCE1055" s="75"/>
      <c r="QCF1055" s="75"/>
      <c r="QCG1055" s="75"/>
      <c r="QCH1055" s="75"/>
      <c r="QCI1055" s="75"/>
      <c r="QCJ1055" s="75"/>
      <c r="QCK1055" s="75"/>
      <c r="QCL1055" s="75"/>
      <c r="QCM1055" s="75"/>
      <c r="QCN1055" s="75"/>
      <c r="QCO1055" s="75"/>
      <c r="QCP1055" s="75"/>
      <c r="QCQ1055" s="75"/>
      <c r="QCR1055" s="75"/>
      <c r="QCS1055" s="75"/>
      <c r="QCT1055" s="75"/>
      <c r="QCU1055" s="75"/>
      <c r="QCV1055" s="75"/>
      <c r="QCW1055" s="75"/>
      <c r="QCX1055" s="75"/>
      <c r="QCY1055" s="75"/>
      <c r="QCZ1055" s="75"/>
      <c r="QDA1055" s="75"/>
      <c r="QDB1055" s="75"/>
      <c r="QDC1055" s="75"/>
      <c r="QDD1055" s="75"/>
      <c r="QDE1055" s="75"/>
      <c r="QDF1055" s="75"/>
      <c r="QDG1055" s="75"/>
      <c r="QDH1055" s="75"/>
      <c r="QDI1055" s="75"/>
      <c r="QDJ1055" s="75"/>
      <c r="QDK1055" s="75"/>
      <c r="QDL1055" s="75"/>
      <c r="QDM1055" s="75"/>
      <c r="QDN1055" s="75"/>
      <c r="QDO1055" s="75"/>
      <c r="QDP1055" s="75"/>
      <c r="QDQ1055" s="75"/>
      <c r="QDR1055" s="75"/>
      <c r="QDS1055" s="75"/>
      <c r="QDT1055" s="75"/>
      <c r="QDU1055" s="75"/>
      <c r="QDV1055" s="75"/>
      <c r="QDW1055" s="75"/>
      <c r="QDX1055" s="75"/>
      <c r="QDY1055" s="75"/>
      <c r="QDZ1055" s="75"/>
      <c r="QEA1055" s="75"/>
      <c r="QEB1055" s="75"/>
      <c r="QEC1055" s="75"/>
      <c r="QED1055" s="75"/>
      <c r="QEE1055" s="75"/>
      <c r="QEF1055" s="75"/>
      <c r="QEG1055" s="75"/>
      <c r="QEH1055" s="75"/>
      <c r="QEI1055" s="75"/>
      <c r="QEJ1055" s="75"/>
      <c r="QEK1055" s="75"/>
      <c r="QEL1055" s="75"/>
      <c r="QEM1055" s="75"/>
      <c r="QEN1055" s="75"/>
      <c r="QEO1055" s="75"/>
      <c r="QEP1055" s="75"/>
      <c r="QEQ1055" s="75"/>
      <c r="QER1055" s="75"/>
      <c r="QES1055" s="75"/>
      <c r="QET1055" s="75"/>
      <c r="QEU1055" s="75"/>
      <c r="QEV1055" s="75"/>
      <c r="QEW1055" s="75"/>
      <c r="QEX1055" s="75"/>
      <c r="QEY1055" s="75"/>
      <c r="QEZ1055" s="75"/>
      <c r="QFA1055" s="75"/>
      <c r="QFB1055" s="75"/>
      <c r="QFC1055" s="75"/>
      <c r="QFD1055" s="75"/>
      <c r="QFE1055" s="75"/>
      <c r="QFF1055" s="75"/>
      <c r="QFG1055" s="75"/>
      <c r="QFH1055" s="75"/>
      <c r="QFI1055" s="75"/>
      <c r="QFJ1055" s="75"/>
      <c r="QFK1055" s="75"/>
      <c r="QFL1055" s="75"/>
      <c r="QFM1055" s="75"/>
      <c r="QFN1055" s="75"/>
      <c r="QFO1055" s="75"/>
      <c r="QFP1055" s="75"/>
      <c r="QFQ1055" s="75"/>
      <c r="QFR1055" s="75"/>
      <c r="QFS1055" s="75"/>
      <c r="QFT1055" s="75"/>
      <c r="QFU1055" s="75"/>
      <c r="QFV1055" s="75"/>
      <c r="QFW1055" s="75"/>
      <c r="QFX1055" s="75"/>
      <c r="QFY1055" s="75"/>
      <c r="QFZ1055" s="75"/>
      <c r="QGA1055" s="75"/>
      <c r="QGB1055" s="75"/>
      <c r="QGC1055" s="75"/>
      <c r="QGD1055" s="75"/>
      <c r="QGE1055" s="75"/>
      <c r="QGF1055" s="75"/>
      <c r="QGG1055" s="75"/>
      <c r="QGH1055" s="75"/>
      <c r="QGI1055" s="75"/>
      <c r="QGJ1055" s="75"/>
      <c r="QGK1055" s="75"/>
      <c r="QGL1055" s="75"/>
      <c r="QGM1055" s="75"/>
      <c r="QGN1055" s="75"/>
      <c r="QGO1055" s="75"/>
      <c r="QGP1055" s="75"/>
      <c r="QGQ1055" s="75"/>
      <c r="QGR1055" s="75"/>
      <c r="QGS1055" s="75"/>
      <c r="QGT1055" s="75"/>
      <c r="QGU1055" s="75"/>
      <c r="QGV1055" s="75"/>
      <c r="QGW1055" s="75"/>
      <c r="QGX1055" s="75"/>
      <c r="QGY1055" s="75"/>
      <c r="QGZ1055" s="75"/>
      <c r="QHA1055" s="75"/>
      <c r="QHB1055" s="75"/>
      <c r="QHC1055" s="75"/>
      <c r="QHD1055" s="75"/>
      <c r="QHE1055" s="75"/>
      <c r="QHF1055" s="75"/>
      <c r="QHG1055" s="75"/>
      <c r="QHH1055" s="75"/>
      <c r="QHI1055" s="75"/>
      <c r="QHJ1055" s="75"/>
      <c r="QHK1055" s="75"/>
      <c r="QHL1055" s="75"/>
      <c r="QHM1055" s="75"/>
      <c r="QHN1055" s="75"/>
      <c r="QHO1055" s="75"/>
      <c r="QHP1055" s="75"/>
      <c r="QHQ1055" s="75"/>
      <c r="QHR1055" s="75"/>
      <c r="QHS1055" s="75"/>
      <c r="QHT1055" s="75"/>
      <c r="QHU1055" s="75"/>
      <c r="QHV1055" s="75"/>
      <c r="QHW1055" s="75"/>
      <c r="QHX1055" s="75"/>
      <c r="QHY1055" s="75"/>
      <c r="QHZ1055" s="75"/>
      <c r="QIA1055" s="75"/>
      <c r="QIB1055" s="75"/>
      <c r="QIC1055" s="75"/>
      <c r="QID1055" s="75"/>
      <c r="QIE1055" s="75"/>
      <c r="QIF1055" s="75"/>
      <c r="QIG1055" s="75"/>
      <c r="QIH1055" s="75"/>
      <c r="QII1055" s="75"/>
      <c r="QIJ1055" s="75"/>
      <c r="QIK1055" s="75"/>
      <c r="QIL1055" s="75"/>
      <c r="QIM1055" s="75"/>
      <c r="QIN1055" s="75"/>
      <c r="QIO1055" s="75"/>
      <c r="QIP1055" s="75"/>
      <c r="QIQ1055" s="75"/>
      <c r="QIR1055" s="75"/>
      <c r="QIS1055" s="75"/>
      <c r="QIT1055" s="75"/>
      <c r="QIU1055" s="75"/>
      <c r="QIV1055" s="75"/>
      <c r="QIW1055" s="75"/>
      <c r="QIX1055" s="75"/>
      <c r="QIY1055" s="75"/>
      <c r="QIZ1055" s="75"/>
      <c r="QJA1055" s="75"/>
      <c r="QJB1055" s="75"/>
      <c r="QJC1055" s="75"/>
      <c r="QJD1055" s="75"/>
      <c r="QJE1055" s="75"/>
      <c r="QJF1055" s="75"/>
      <c r="QJG1055" s="75"/>
      <c r="QJH1055" s="75"/>
      <c r="QJI1055" s="75"/>
      <c r="QJJ1055" s="75"/>
      <c r="QJK1055" s="75"/>
      <c r="QJL1055" s="75"/>
      <c r="QJM1055" s="75"/>
      <c r="QJN1055" s="75"/>
      <c r="QJO1055" s="75"/>
      <c r="QJP1055" s="75"/>
      <c r="QJQ1055" s="75"/>
      <c r="QJR1055" s="75"/>
      <c r="QJS1055" s="75"/>
      <c r="QJT1055" s="75"/>
      <c r="QJU1055" s="75"/>
      <c r="QJV1055" s="75"/>
      <c r="QJW1055" s="75"/>
      <c r="QJX1055" s="75"/>
      <c r="QJY1055" s="75"/>
      <c r="QJZ1055" s="75"/>
      <c r="QKA1055" s="75"/>
      <c r="QKB1055" s="75"/>
      <c r="QKC1055" s="75"/>
      <c r="QKD1055" s="75"/>
      <c r="QKE1055" s="75"/>
      <c r="QKF1055" s="75"/>
      <c r="QKG1055" s="75"/>
      <c r="QKH1055" s="75"/>
      <c r="QKI1055" s="75"/>
      <c r="QKJ1055" s="75"/>
      <c r="QKK1055" s="75"/>
      <c r="QKL1055" s="75"/>
      <c r="QKM1055" s="75"/>
      <c r="QKN1055" s="75"/>
      <c r="QKO1055" s="75"/>
      <c r="QKP1055" s="75"/>
      <c r="QKQ1055" s="75"/>
      <c r="QKR1055" s="75"/>
      <c r="QKS1055" s="75"/>
      <c r="QKT1055" s="75"/>
      <c r="QKU1055" s="75"/>
      <c r="QKV1055" s="75"/>
      <c r="QKW1055" s="75"/>
      <c r="QKX1055" s="75"/>
      <c r="QKY1055" s="75"/>
      <c r="QKZ1055" s="75"/>
      <c r="QLA1055" s="75"/>
      <c r="QLB1055" s="75"/>
      <c r="QLC1055" s="75"/>
      <c r="QLD1055" s="75"/>
      <c r="QLE1055" s="75"/>
      <c r="QLF1055" s="75"/>
      <c r="QLG1055" s="75"/>
      <c r="QLH1055" s="75"/>
      <c r="QLI1055" s="75"/>
      <c r="QLJ1055" s="75"/>
      <c r="QLK1055" s="75"/>
      <c r="QLL1055" s="75"/>
      <c r="QLM1055" s="75"/>
      <c r="QLN1055" s="75"/>
      <c r="QLO1055" s="75"/>
      <c r="QLP1055" s="75"/>
      <c r="QLQ1055" s="75"/>
      <c r="QLR1055" s="75"/>
      <c r="QLS1055" s="75"/>
      <c r="QLT1055" s="75"/>
      <c r="QLU1055" s="75"/>
      <c r="QLV1055" s="75"/>
      <c r="QLW1055" s="75"/>
      <c r="QLX1055" s="75"/>
      <c r="QLY1055" s="75"/>
      <c r="QLZ1055" s="75"/>
      <c r="QMA1055" s="75"/>
      <c r="QMB1055" s="75"/>
      <c r="QMC1055" s="75"/>
      <c r="QMD1055" s="75"/>
      <c r="QME1055" s="75"/>
      <c r="QMF1055" s="75"/>
      <c r="QMG1055" s="75"/>
      <c r="QMH1055" s="75"/>
      <c r="QMI1055" s="75"/>
      <c r="QMJ1055" s="75"/>
      <c r="QMK1055" s="75"/>
      <c r="QML1055" s="75"/>
      <c r="QMM1055" s="75"/>
      <c r="QMN1055" s="75"/>
      <c r="QMO1055" s="75"/>
      <c r="QMP1055" s="75"/>
      <c r="QMQ1055" s="75"/>
      <c r="QMR1055" s="75"/>
      <c r="QMS1055" s="75"/>
      <c r="QMT1055" s="75"/>
      <c r="QMU1055" s="75"/>
      <c r="QMV1055" s="75"/>
      <c r="QMW1055" s="75"/>
      <c r="QMX1055" s="75"/>
      <c r="QMY1055" s="75"/>
      <c r="QMZ1055" s="75"/>
      <c r="QNA1055" s="75"/>
      <c r="QNB1055" s="75"/>
      <c r="QNC1055" s="75"/>
      <c r="QND1055" s="75"/>
      <c r="QNE1055" s="75"/>
      <c r="QNF1055" s="75"/>
      <c r="QNG1055" s="75"/>
      <c r="QNH1055" s="75"/>
      <c r="QNI1055" s="75"/>
      <c r="QNJ1055" s="75"/>
      <c r="QNK1055" s="75"/>
      <c r="QNL1055" s="75"/>
      <c r="QNM1055" s="75"/>
      <c r="QNN1055" s="75"/>
      <c r="QNO1055" s="75"/>
    </row>
    <row r="1056" spans="1:11871" s="26" customFormat="1" ht="15.5">
      <c r="A1056" s="1191" t="s">
        <v>1987</v>
      </c>
      <c r="B1056" s="1185" t="s">
        <v>7</v>
      </c>
      <c r="C1056" s="1185"/>
      <c r="D1056" s="1185"/>
      <c r="E1056" s="1185"/>
      <c r="F1056" s="1185"/>
      <c r="G1056" s="1185"/>
      <c r="H1056" s="587"/>
      <c r="I1056" s="597"/>
      <c r="J1056" s="266"/>
      <c r="K1056" s="522"/>
      <c r="L1056" s="266"/>
      <c r="M1056" s="266"/>
      <c r="N1056" s="266"/>
      <c r="O1056" s="266"/>
      <c r="P1056" s="266"/>
      <c r="Q1056" s="281" t="s">
        <v>1974</v>
      </c>
      <c r="R1056" s="266"/>
      <c r="S1056" s="266"/>
      <c r="T1056" s="266"/>
      <c r="U1056" s="266"/>
      <c r="V1056" s="266"/>
      <c r="W1056" s="418"/>
      <c r="X1056" s="266"/>
      <c r="Y1056" s="266"/>
      <c r="Z1056" s="266"/>
      <c r="AA1056" s="266"/>
      <c r="AB1056" s="266"/>
      <c r="AC1056" s="668"/>
      <c r="AD1056" s="266"/>
      <c r="AE1056" s="266"/>
      <c r="AF1056" s="266"/>
      <c r="AG1056" s="266"/>
      <c r="AH1056" s="266"/>
      <c r="AI1056" s="266"/>
      <c r="AJ1056" s="266"/>
      <c r="AK1056" s="266"/>
      <c r="AL1056" s="266"/>
      <c r="AM1056" s="266"/>
      <c r="AN1056" s="266"/>
      <c r="AO1056" s="266"/>
      <c r="AP1056" s="266"/>
      <c r="AQ1056" s="266"/>
      <c r="AR1056" s="266"/>
      <c r="AS1056" s="266"/>
      <c r="AT1056" s="266"/>
      <c r="AU1056" s="266"/>
      <c r="AV1056" s="266"/>
      <c r="AW1056" s="266"/>
      <c r="AX1056" s="266"/>
      <c r="AY1056" s="266"/>
      <c r="AZ1056" s="266"/>
      <c r="BA1056" s="266"/>
      <c r="BB1056" s="266"/>
      <c r="BC1056" s="266"/>
      <c r="BD1056" s="266"/>
      <c r="BE1056" s="266"/>
      <c r="BF1056" s="266"/>
      <c r="BG1056" s="266"/>
      <c r="BH1056" s="266"/>
      <c r="BI1056" s="266"/>
      <c r="BJ1056" s="266"/>
      <c r="BK1056" s="266"/>
      <c r="BL1056" s="789">
        <f t="shared" ref="BL1056:CK1056" si="500">COUNTIFS($Q$6:$Q$1030,"x",BL$6:BL$1030,"2")</f>
        <v>82</v>
      </c>
      <c r="BM1056" s="284">
        <f t="shared" si="500"/>
        <v>87</v>
      </c>
      <c r="BN1056" s="284">
        <f t="shared" si="500"/>
        <v>80</v>
      </c>
      <c r="BO1056" s="284">
        <f t="shared" si="500"/>
        <v>82</v>
      </c>
      <c r="BP1056" s="284">
        <f t="shared" si="500"/>
        <v>82</v>
      </c>
      <c r="BQ1056" s="284">
        <f t="shared" si="500"/>
        <v>83</v>
      </c>
      <c r="BR1056" s="805">
        <f t="shared" si="500"/>
        <v>79</v>
      </c>
      <c r="BS1056" s="284">
        <f t="shared" si="500"/>
        <v>70</v>
      </c>
      <c r="BT1056" s="284">
        <f t="shared" si="500"/>
        <v>83</v>
      </c>
      <c r="BU1056" s="284">
        <f t="shared" si="500"/>
        <v>85</v>
      </c>
      <c r="BV1056" s="284">
        <f t="shared" si="500"/>
        <v>84</v>
      </c>
      <c r="BW1056" s="805">
        <f t="shared" si="500"/>
        <v>79</v>
      </c>
      <c r="BX1056" s="284">
        <f t="shared" si="500"/>
        <v>78</v>
      </c>
      <c r="BY1056" s="805">
        <f t="shared" si="500"/>
        <v>78</v>
      </c>
      <c r="BZ1056" s="805">
        <f t="shared" si="500"/>
        <v>84</v>
      </c>
      <c r="CA1056" s="284">
        <f t="shared" si="500"/>
        <v>86</v>
      </c>
      <c r="CB1056" s="284">
        <f t="shared" si="500"/>
        <v>81</v>
      </c>
      <c r="CC1056" s="284">
        <f t="shared" si="500"/>
        <v>80</v>
      </c>
      <c r="CD1056" s="768">
        <f t="shared" si="500"/>
        <v>72</v>
      </c>
      <c r="CE1056" s="284">
        <f t="shared" si="500"/>
        <v>83</v>
      </c>
      <c r="CF1056" s="284">
        <f t="shared" si="500"/>
        <v>86</v>
      </c>
      <c r="CG1056" s="284">
        <f t="shared" si="500"/>
        <v>81</v>
      </c>
      <c r="CH1056" s="284">
        <f t="shared" si="500"/>
        <v>87</v>
      </c>
      <c r="CI1056" s="284">
        <f t="shared" si="500"/>
        <v>88</v>
      </c>
      <c r="CJ1056" s="768">
        <f t="shared" si="500"/>
        <v>78</v>
      </c>
      <c r="CK1056" s="284">
        <f t="shared" si="500"/>
        <v>89</v>
      </c>
      <c r="CL1056" s="995"/>
      <c r="CM1056" s="995"/>
      <c r="CN1056" s="995"/>
      <c r="CO1056" s="995"/>
      <c r="CP1056" s="995"/>
      <c r="CQ1056" s="995"/>
      <c r="CR1056" s="995"/>
      <c r="CS1056" s="995"/>
      <c r="CT1056" s="995"/>
      <c r="CU1056" s="995"/>
      <c r="CV1056" s="44"/>
    </row>
    <row r="1057" spans="1:100" s="26" customFormat="1" ht="19.399999999999999" customHeight="1">
      <c r="A1057" s="1191"/>
      <c r="B1057" s="1185" t="s">
        <v>4</v>
      </c>
      <c r="C1057" s="1185"/>
      <c r="D1057" s="1185"/>
      <c r="E1057" s="1185"/>
      <c r="F1057" s="1185"/>
      <c r="G1057" s="1185"/>
      <c r="H1057" s="587"/>
      <c r="I1057" s="597"/>
      <c r="J1057" s="266"/>
      <c r="K1057" s="522"/>
      <c r="L1057" s="266"/>
      <c r="M1057" s="266"/>
      <c r="N1057" s="266"/>
      <c r="O1057" s="266"/>
      <c r="P1057" s="266"/>
      <c r="Q1057" s="281" t="s">
        <v>1974</v>
      </c>
      <c r="R1057" s="266"/>
      <c r="S1057" s="266"/>
      <c r="T1057" s="266"/>
      <c r="U1057" s="266"/>
      <c r="V1057" s="266"/>
      <c r="W1057" s="418"/>
      <c r="X1057" s="266"/>
      <c r="Y1057" s="266"/>
      <c r="Z1057" s="266"/>
      <c r="AA1057" s="266"/>
      <c r="AB1057" s="266"/>
      <c r="AC1057" s="668"/>
      <c r="AD1057" s="266"/>
      <c r="AE1057" s="266"/>
      <c r="AF1057" s="266"/>
      <c r="AG1057" s="266"/>
      <c r="AH1057" s="266"/>
      <c r="AI1057" s="266"/>
      <c r="AJ1057" s="266"/>
      <c r="AK1057" s="266"/>
      <c r="AL1057" s="266"/>
      <c r="AM1057" s="266"/>
      <c r="AN1057" s="266"/>
      <c r="AO1057" s="266"/>
      <c r="AP1057" s="266"/>
      <c r="AQ1057" s="266"/>
      <c r="AR1057" s="266"/>
      <c r="AS1057" s="266"/>
      <c r="AT1057" s="266"/>
      <c r="AU1057" s="266"/>
      <c r="AV1057" s="266"/>
      <c r="AW1057" s="266"/>
      <c r="AX1057" s="266"/>
      <c r="AY1057" s="266"/>
      <c r="AZ1057" s="266"/>
      <c r="BA1057" s="266"/>
      <c r="BB1057" s="266"/>
      <c r="BC1057" s="266"/>
      <c r="BD1057" s="266"/>
      <c r="BE1057" s="266"/>
      <c r="BF1057" s="266"/>
      <c r="BG1057" s="266"/>
      <c r="BH1057" s="266"/>
      <c r="BI1057" s="266"/>
      <c r="BJ1057" s="266"/>
      <c r="BK1057" s="266"/>
      <c r="BL1057" s="789">
        <f t="shared" ref="BL1057:CK1057" si="501">COUNTIFS($Q$6:$Q$1030,"x",BL$6:BL$1030,"1")</f>
        <v>7</v>
      </c>
      <c r="BM1057" s="284">
        <f t="shared" si="501"/>
        <v>2</v>
      </c>
      <c r="BN1057" s="284">
        <f t="shared" si="501"/>
        <v>9</v>
      </c>
      <c r="BO1057" s="284">
        <f t="shared" si="501"/>
        <v>7</v>
      </c>
      <c r="BP1057" s="284">
        <f t="shared" si="501"/>
        <v>7</v>
      </c>
      <c r="BQ1057" s="284">
        <f t="shared" si="501"/>
        <v>6</v>
      </c>
      <c r="BR1057" s="805">
        <f t="shared" si="501"/>
        <v>10</v>
      </c>
      <c r="BS1057" s="284">
        <f t="shared" si="501"/>
        <v>19</v>
      </c>
      <c r="BT1057" s="284">
        <f t="shared" si="501"/>
        <v>6</v>
      </c>
      <c r="BU1057" s="284">
        <f t="shared" si="501"/>
        <v>4</v>
      </c>
      <c r="BV1057" s="284">
        <f t="shared" si="501"/>
        <v>5</v>
      </c>
      <c r="BW1057" s="805">
        <f t="shared" si="501"/>
        <v>10</v>
      </c>
      <c r="BX1057" s="284">
        <f t="shared" si="501"/>
        <v>11</v>
      </c>
      <c r="BY1057" s="805">
        <f t="shared" si="501"/>
        <v>11</v>
      </c>
      <c r="BZ1057" s="805">
        <f t="shared" si="501"/>
        <v>3</v>
      </c>
      <c r="CA1057" s="284">
        <f t="shared" si="501"/>
        <v>3</v>
      </c>
      <c r="CB1057" s="284">
        <f t="shared" si="501"/>
        <v>8</v>
      </c>
      <c r="CC1057" s="284">
        <f t="shared" si="501"/>
        <v>9</v>
      </c>
      <c r="CD1057" s="768">
        <f t="shared" si="501"/>
        <v>17</v>
      </c>
      <c r="CE1057" s="284">
        <f t="shared" si="501"/>
        <v>6</v>
      </c>
      <c r="CF1057" s="284">
        <f t="shared" si="501"/>
        <v>3</v>
      </c>
      <c r="CG1057" s="284">
        <f t="shared" si="501"/>
        <v>8</v>
      </c>
      <c r="CH1057" s="284">
        <f t="shared" si="501"/>
        <v>2</v>
      </c>
      <c r="CI1057" s="284">
        <f t="shared" si="501"/>
        <v>1</v>
      </c>
      <c r="CJ1057" s="768">
        <f t="shared" si="501"/>
        <v>11</v>
      </c>
      <c r="CK1057" s="284">
        <f t="shared" si="501"/>
        <v>0</v>
      </c>
      <c r="CL1057" s="995"/>
      <c r="CM1057" s="995"/>
      <c r="CN1057" s="995"/>
      <c r="CO1057" s="995"/>
      <c r="CP1057" s="995"/>
      <c r="CQ1057" s="995"/>
      <c r="CR1057" s="995"/>
      <c r="CS1057" s="995"/>
      <c r="CT1057" s="995"/>
      <c r="CU1057" s="995"/>
      <c r="CV1057" s="44"/>
    </row>
    <row r="1058" spans="1:100" ht="19.399999999999999" customHeight="1">
      <c r="A1058" s="1191"/>
      <c r="B1058" s="1185" t="s">
        <v>3</v>
      </c>
      <c r="C1058" s="1185"/>
      <c r="D1058" s="1185"/>
      <c r="E1058" s="1185"/>
      <c r="F1058" s="1185"/>
      <c r="G1058" s="1185"/>
      <c r="H1058" s="587"/>
      <c r="I1058" s="597"/>
      <c r="J1058" s="266"/>
      <c r="K1058" s="522"/>
      <c r="L1058" s="266"/>
      <c r="M1058" s="266"/>
      <c r="N1058" s="266"/>
      <c r="O1058" s="266"/>
      <c r="P1058" s="266"/>
      <c r="Q1058" s="281" t="s">
        <v>1974</v>
      </c>
      <c r="R1058" s="266"/>
      <c r="S1058" s="266"/>
      <c r="T1058" s="266"/>
      <c r="U1058" s="266"/>
      <c r="V1058" s="266"/>
      <c r="W1058" s="418"/>
      <c r="X1058" s="266"/>
      <c r="Y1058" s="266"/>
      <c r="Z1058" s="266"/>
      <c r="AA1058" s="266"/>
      <c r="AB1058" s="266"/>
      <c r="AC1058" s="668"/>
      <c r="AD1058" s="266"/>
      <c r="AE1058" s="266"/>
      <c r="AF1058" s="266"/>
      <c r="AG1058" s="266"/>
      <c r="AH1058" s="266"/>
      <c r="AI1058" s="266"/>
      <c r="AJ1058" s="266"/>
      <c r="AK1058" s="266"/>
      <c r="AL1058" s="266"/>
      <c r="AM1058" s="266"/>
      <c r="AN1058" s="266"/>
      <c r="AO1058" s="266"/>
      <c r="AP1058" s="266"/>
      <c r="AQ1058" s="266"/>
      <c r="AR1058" s="266"/>
      <c r="AS1058" s="266"/>
      <c r="AT1058" s="266"/>
      <c r="AU1058" s="266"/>
      <c r="AV1058" s="266"/>
      <c r="AW1058" s="266"/>
      <c r="AX1058" s="266"/>
      <c r="AY1058" s="266"/>
      <c r="AZ1058" s="266"/>
      <c r="BA1058" s="266"/>
      <c r="BB1058" s="266"/>
      <c r="BC1058" s="266"/>
      <c r="BD1058" s="266"/>
      <c r="BE1058" s="266"/>
      <c r="BF1058" s="266"/>
      <c r="BG1058" s="266"/>
      <c r="BH1058" s="266"/>
      <c r="BI1058" s="266"/>
      <c r="BJ1058" s="266"/>
      <c r="BK1058" s="266"/>
      <c r="BL1058" s="789">
        <f t="shared" ref="BL1058:CK1058" si="502">COUNTIFS($Q$6:$Q$1030,"x",BL$6:BL$1030,"0")</f>
        <v>0</v>
      </c>
      <c r="BM1058" s="284">
        <f t="shared" si="502"/>
        <v>0</v>
      </c>
      <c r="BN1058" s="284">
        <f t="shared" si="502"/>
        <v>0</v>
      </c>
      <c r="BO1058" s="284">
        <f t="shared" si="502"/>
        <v>0</v>
      </c>
      <c r="BP1058" s="284">
        <f t="shared" si="502"/>
        <v>0</v>
      </c>
      <c r="BQ1058" s="284">
        <f t="shared" si="502"/>
        <v>0</v>
      </c>
      <c r="BR1058" s="805">
        <f t="shared" si="502"/>
        <v>0</v>
      </c>
      <c r="BS1058" s="284">
        <f t="shared" si="502"/>
        <v>0</v>
      </c>
      <c r="BT1058" s="284">
        <f t="shared" si="502"/>
        <v>0</v>
      </c>
      <c r="BU1058" s="284">
        <f t="shared" si="502"/>
        <v>0</v>
      </c>
      <c r="BV1058" s="284">
        <f t="shared" si="502"/>
        <v>0</v>
      </c>
      <c r="BW1058" s="805">
        <f t="shared" si="502"/>
        <v>0</v>
      </c>
      <c r="BX1058" s="284">
        <f t="shared" si="502"/>
        <v>0</v>
      </c>
      <c r="BY1058" s="805">
        <f t="shared" si="502"/>
        <v>0</v>
      </c>
      <c r="BZ1058" s="805">
        <f t="shared" si="502"/>
        <v>0</v>
      </c>
      <c r="CA1058" s="284">
        <f t="shared" si="502"/>
        <v>0</v>
      </c>
      <c r="CB1058" s="284">
        <f t="shared" si="502"/>
        <v>0</v>
      </c>
      <c r="CC1058" s="284">
        <f t="shared" si="502"/>
        <v>0</v>
      </c>
      <c r="CD1058" s="768">
        <f t="shared" si="502"/>
        <v>0</v>
      </c>
      <c r="CE1058" s="284">
        <f t="shared" si="502"/>
        <v>0</v>
      </c>
      <c r="CF1058" s="284">
        <f t="shared" si="502"/>
        <v>0</v>
      </c>
      <c r="CG1058" s="284">
        <f t="shared" si="502"/>
        <v>0</v>
      </c>
      <c r="CH1058" s="284">
        <f t="shared" si="502"/>
        <v>0</v>
      </c>
      <c r="CI1058" s="284">
        <f t="shared" si="502"/>
        <v>0</v>
      </c>
      <c r="CJ1058" s="768">
        <f t="shared" si="502"/>
        <v>0</v>
      </c>
      <c r="CK1058" s="284">
        <f t="shared" si="502"/>
        <v>0</v>
      </c>
      <c r="CL1058" s="965"/>
      <c r="CM1058" s="965"/>
      <c r="CN1058" s="965"/>
      <c r="CO1058" s="965"/>
      <c r="CP1058" s="965"/>
      <c r="CQ1058" s="965"/>
      <c r="CR1058" s="965"/>
      <c r="CS1058" s="965"/>
      <c r="CT1058" s="965"/>
      <c r="CU1058" s="965"/>
      <c r="CV1058" s="221"/>
    </row>
    <row r="1059" spans="1:100" ht="19.399999999999999" customHeight="1">
      <c r="A1059" s="1191"/>
      <c r="B1059" s="1185" t="s">
        <v>2</v>
      </c>
      <c r="C1059" s="1185"/>
      <c r="D1059" s="1185"/>
      <c r="E1059" s="1185"/>
      <c r="F1059" s="1185"/>
      <c r="G1059" s="1185"/>
      <c r="H1059" s="587"/>
      <c r="I1059" s="597"/>
      <c r="J1059" s="266"/>
      <c r="K1059" s="522"/>
      <c r="L1059" s="266"/>
      <c r="M1059" s="266"/>
      <c r="N1059" s="266"/>
      <c r="O1059" s="266"/>
      <c r="P1059" s="266"/>
      <c r="Q1059" s="281" t="s">
        <v>1974</v>
      </c>
      <c r="R1059" s="266"/>
      <c r="S1059" s="266"/>
      <c r="T1059" s="266"/>
      <c r="U1059" s="266"/>
      <c r="V1059" s="266"/>
      <c r="W1059" s="418"/>
      <c r="X1059" s="266"/>
      <c r="Y1059" s="266"/>
      <c r="Z1059" s="266"/>
      <c r="AA1059" s="266"/>
      <c r="AB1059" s="266"/>
      <c r="AC1059" s="668"/>
      <c r="AD1059" s="266"/>
      <c r="AE1059" s="266"/>
      <c r="AF1059" s="266"/>
      <c r="AG1059" s="266"/>
      <c r="AH1059" s="266"/>
      <c r="AI1059" s="266"/>
      <c r="AJ1059" s="266"/>
      <c r="AK1059" s="266"/>
      <c r="AL1059" s="266"/>
      <c r="AM1059" s="266"/>
      <c r="AN1059" s="266"/>
      <c r="AO1059" s="266"/>
      <c r="AP1059" s="266"/>
      <c r="AQ1059" s="266"/>
      <c r="AR1059" s="266"/>
      <c r="AS1059" s="266"/>
      <c r="AT1059" s="266"/>
      <c r="AU1059" s="266"/>
      <c r="AV1059" s="266"/>
      <c r="AW1059" s="266"/>
      <c r="AX1059" s="266"/>
      <c r="AY1059" s="266"/>
      <c r="AZ1059" s="266"/>
      <c r="BA1059" s="266"/>
      <c r="BB1059" s="266"/>
      <c r="BC1059" s="266"/>
      <c r="BD1059" s="266"/>
      <c r="BE1059" s="266"/>
      <c r="BF1059" s="266"/>
      <c r="BG1059" s="266"/>
      <c r="BH1059" s="266"/>
      <c r="BI1059" s="266"/>
      <c r="BJ1059" s="266"/>
      <c r="BK1059" s="266"/>
      <c r="BL1059" s="789">
        <f t="shared" ref="BL1059:CK1059" si="503">COUNTIFS($Q$6:$Q$1030,"x",BL$6:BL$1030,"kđg")</f>
        <v>3</v>
      </c>
      <c r="BM1059" s="284">
        <f t="shared" si="503"/>
        <v>3</v>
      </c>
      <c r="BN1059" s="284">
        <f t="shared" si="503"/>
        <v>3</v>
      </c>
      <c r="BO1059" s="284">
        <f t="shared" si="503"/>
        <v>3</v>
      </c>
      <c r="BP1059" s="284">
        <f t="shared" si="503"/>
        <v>3</v>
      </c>
      <c r="BQ1059" s="284">
        <f t="shared" si="503"/>
        <v>3</v>
      </c>
      <c r="BR1059" s="805">
        <f t="shared" si="503"/>
        <v>3</v>
      </c>
      <c r="BS1059" s="284">
        <f t="shared" si="503"/>
        <v>3</v>
      </c>
      <c r="BT1059" s="284">
        <f t="shared" si="503"/>
        <v>3</v>
      </c>
      <c r="BU1059" s="284">
        <f t="shared" si="503"/>
        <v>3</v>
      </c>
      <c r="BV1059" s="284">
        <f t="shared" si="503"/>
        <v>3</v>
      </c>
      <c r="BW1059" s="805">
        <f t="shared" si="503"/>
        <v>3</v>
      </c>
      <c r="BX1059" s="284">
        <f t="shared" si="503"/>
        <v>3</v>
      </c>
      <c r="BY1059" s="805">
        <f t="shared" si="503"/>
        <v>3</v>
      </c>
      <c r="BZ1059" s="805">
        <f t="shared" si="503"/>
        <v>5</v>
      </c>
      <c r="CA1059" s="284">
        <f t="shared" si="503"/>
        <v>3</v>
      </c>
      <c r="CB1059" s="284">
        <f t="shared" si="503"/>
        <v>3</v>
      </c>
      <c r="CC1059" s="284">
        <f t="shared" si="503"/>
        <v>3</v>
      </c>
      <c r="CD1059" s="768">
        <f t="shared" si="503"/>
        <v>3</v>
      </c>
      <c r="CE1059" s="284">
        <f t="shared" si="503"/>
        <v>3</v>
      </c>
      <c r="CF1059" s="284">
        <f t="shared" si="503"/>
        <v>3</v>
      </c>
      <c r="CG1059" s="284">
        <f t="shared" si="503"/>
        <v>3</v>
      </c>
      <c r="CH1059" s="284">
        <f t="shared" si="503"/>
        <v>3</v>
      </c>
      <c r="CI1059" s="284">
        <f t="shared" si="503"/>
        <v>3</v>
      </c>
      <c r="CJ1059" s="768">
        <f t="shared" si="503"/>
        <v>3</v>
      </c>
      <c r="CK1059" s="284">
        <f t="shared" si="503"/>
        <v>3</v>
      </c>
      <c r="CL1059" s="965"/>
      <c r="CM1059" s="965"/>
      <c r="CN1059" s="965"/>
      <c r="CO1059" s="965"/>
      <c r="CP1059" s="965"/>
      <c r="CQ1059" s="965"/>
      <c r="CR1059" s="965"/>
      <c r="CS1059" s="965"/>
      <c r="CT1059" s="965"/>
      <c r="CU1059" s="965"/>
      <c r="CV1059" s="221"/>
    </row>
    <row r="1060" spans="1:100" ht="19.399999999999999" customHeight="1">
      <c r="A1060" s="1191"/>
      <c r="B1060" s="1185" t="s">
        <v>1</v>
      </c>
      <c r="C1060" s="1185"/>
      <c r="D1060" s="1185"/>
      <c r="E1060" s="1185"/>
      <c r="F1060" s="1185"/>
      <c r="G1060" s="1185"/>
      <c r="H1060" s="587"/>
      <c r="I1060" s="597"/>
      <c r="J1060" s="266"/>
      <c r="K1060" s="522"/>
      <c r="L1060" s="266"/>
      <c r="M1060" s="266"/>
      <c r="N1060" s="266"/>
      <c r="O1060" s="266"/>
      <c r="P1060" s="266"/>
      <c r="Q1060" s="281" t="s">
        <v>1974</v>
      </c>
      <c r="R1060" s="266"/>
      <c r="S1060" s="266"/>
      <c r="T1060" s="266"/>
      <c r="U1060" s="266"/>
      <c r="V1060" s="266"/>
      <c r="W1060" s="418"/>
      <c r="X1060" s="266"/>
      <c r="Y1060" s="266"/>
      <c r="Z1060" s="266"/>
      <c r="AA1060" s="266"/>
      <c r="AB1060" s="266"/>
      <c r="AC1060" s="668"/>
      <c r="AD1060" s="266"/>
      <c r="AE1060" s="266"/>
      <c r="AF1060" s="266"/>
      <c r="AG1060" s="266"/>
      <c r="AH1060" s="266"/>
      <c r="AI1060" s="266"/>
      <c r="AJ1060" s="266"/>
      <c r="AK1060" s="266"/>
      <c r="AL1060" s="266"/>
      <c r="AM1060" s="266"/>
      <c r="AN1060" s="266"/>
      <c r="AO1060" s="266"/>
      <c r="AP1060" s="266"/>
      <c r="AQ1060" s="266"/>
      <c r="AR1060" s="266"/>
      <c r="AS1060" s="266"/>
      <c r="AT1060" s="266"/>
      <c r="AU1060" s="266"/>
      <c r="AV1060" s="266"/>
      <c r="AW1060" s="266"/>
      <c r="AX1060" s="266"/>
      <c r="AY1060" s="266"/>
      <c r="AZ1060" s="266"/>
      <c r="BA1060" s="266"/>
      <c r="BB1060" s="266"/>
      <c r="BC1060" s="266"/>
      <c r="BD1060" s="266"/>
      <c r="BE1060" s="266"/>
      <c r="BF1060" s="266"/>
      <c r="BG1060" s="266"/>
      <c r="BH1060" s="266"/>
      <c r="BI1060" s="266"/>
      <c r="BJ1060" s="266"/>
      <c r="BK1060" s="266"/>
      <c r="BL1060" s="790">
        <f>BL1059/(BL1056+BL1057+BL1058+BL1059)</f>
        <v>3.2608695652173912E-2</v>
      </c>
      <c r="BM1060" s="202">
        <f t="shared" ref="BM1060:CK1060" si="504">BM1059/(BM1056+BM1057+BM1058+BM1059)</f>
        <v>3.2608695652173912E-2</v>
      </c>
      <c r="BN1060" s="202">
        <f t="shared" si="504"/>
        <v>3.2608695652173912E-2</v>
      </c>
      <c r="BO1060" s="202">
        <f t="shared" si="504"/>
        <v>3.2608695652173912E-2</v>
      </c>
      <c r="BP1060" s="202">
        <f t="shared" si="504"/>
        <v>3.2608695652173912E-2</v>
      </c>
      <c r="BQ1060" s="202">
        <f t="shared" si="504"/>
        <v>3.2608695652173912E-2</v>
      </c>
      <c r="BR1060" s="806">
        <f t="shared" si="504"/>
        <v>3.2608695652173912E-2</v>
      </c>
      <c r="BS1060" s="202">
        <f t="shared" si="504"/>
        <v>3.2608695652173912E-2</v>
      </c>
      <c r="BT1060" s="202">
        <f t="shared" si="504"/>
        <v>3.2608695652173912E-2</v>
      </c>
      <c r="BU1060" s="202">
        <f t="shared" si="504"/>
        <v>3.2608695652173912E-2</v>
      </c>
      <c r="BV1060" s="202">
        <f t="shared" si="504"/>
        <v>3.2608695652173912E-2</v>
      </c>
      <c r="BW1060" s="806">
        <f t="shared" si="504"/>
        <v>3.2608695652173912E-2</v>
      </c>
      <c r="BX1060" s="202">
        <f t="shared" si="504"/>
        <v>3.2608695652173912E-2</v>
      </c>
      <c r="BY1060" s="806">
        <f t="shared" si="504"/>
        <v>3.2608695652173912E-2</v>
      </c>
      <c r="BZ1060" s="806">
        <f t="shared" si="504"/>
        <v>5.434782608695652E-2</v>
      </c>
      <c r="CA1060" s="202">
        <f t="shared" si="504"/>
        <v>3.2608695652173912E-2</v>
      </c>
      <c r="CB1060" s="202">
        <f t="shared" si="504"/>
        <v>3.2608695652173912E-2</v>
      </c>
      <c r="CC1060" s="202">
        <f t="shared" si="504"/>
        <v>3.2608695652173912E-2</v>
      </c>
      <c r="CD1060" s="769">
        <f t="shared" si="504"/>
        <v>3.2608695652173912E-2</v>
      </c>
      <c r="CE1060" s="202">
        <f t="shared" si="504"/>
        <v>3.2608695652173912E-2</v>
      </c>
      <c r="CF1060" s="202">
        <f t="shared" si="504"/>
        <v>3.2608695652173912E-2</v>
      </c>
      <c r="CG1060" s="202">
        <f t="shared" si="504"/>
        <v>3.2608695652173912E-2</v>
      </c>
      <c r="CH1060" s="202">
        <f t="shared" si="504"/>
        <v>3.2608695652173912E-2</v>
      </c>
      <c r="CI1060" s="202">
        <f t="shared" si="504"/>
        <v>3.2608695652173912E-2</v>
      </c>
      <c r="CJ1060" s="769">
        <f t="shared" si="504"/>
        <v>3.2608695652173912E-2</v>
      </c>
      <c r="CK1060" s="202">
        <f t="shared" si="504"/>
        <v>3.2608695652173912E-2</v>
      </c>
      <c r="CL1060" s="965"/>
      <c r="CM1060" s="965"/>
      <c r="CN1060" s="965"/>
      <c r="CO1060" s="965"/>
      <c r="CP1060" s="965"/>
      <c r="CQ1060" s="965"/>
      <c r="CR1060" s="965"/>
      <c r="CS1060" s="965"/>
      <c r="CT1060" s="965"/>
      <c r="CU1060" s="965"/>
      <c r="CV1060" s="221"/>
    </row>
    <row r="1061" spans="1:100" ht="19.399999999999999" customHeight="1">
      <c r="A1061" s="1191"/>
      <c r="B1061" s="1186" t="s">
        <v>674</v>
      </c>
      <c r="C1061" s="1186"/>
      <c r="D1061" s="1186"/>
      <c r="E1061" s="1186"/>
      <c r="F1061" s="1186"/>
      <c r="G1061" s="1186"/>
      <c r="H1061" s="588"/>
      <c r="I1061" s="597"/>
      <c r="J1061" s="269"/>
      <c r="K1061" s="523"/>
      <c r="L1061" s="269"/>
      <c r="M1061" s="269"/>
      <c r="N1061" s="269"/>
      <c r="O1061" s="269"/>
      <c r="P1061" s="269"/>
      <c r="Q1061" s="281" t="s">
        <v>1974</v>
      </c>
      <c r="R1061" s="269"/>
      <c r="S1061" s="269"/>
      <c r="T1061" s="269"/>
      <c r="U1061" s="269"/>
      <c r="V1061" s="269"/>
      <c r="W1061" s="419"/>
      <c r="X1061" s="269"/>
      <c r="Y1061" s="269"/>
      <c r="Z1061" s="269"/>
      <c r="AA1061" s="269"/>
      <c r="AB1061" s="269"/>
      <c r="AC1061" s="669"/>
      <c r="AD1061" s="269"/>
      <c r="AE1061" s="269"/>
      <c r="AF1061" s="269"/>
      <c r="AG1061" s="269"/>
      <c r="AH1061" s="269"/>
      <c r="AI1061" s="269"/>
      <c r="AJ1061" s="269"/>
      <c r="AK1061" s="269"/>
      <c r="AL1061" s="269"/>
      <c r="AM1061" s="269"/>
      <c r="AN1061" s="269"/>
      <c r="AO1061" s="269"/>
      <c r="AP1061" s="269"/>
      <c r="AQ1061" s="269"/>
      <c r="AR1061" s="269"/>
      <c r="AS1061" s="269"/>
      <c r="AT1061" s="269"/>
      <c r="AU1061" s="269"/>
      <c r="AV1061" s="269"/>
      <c r="AW1061" s="269"/>
      <c r="AX1061" s="269"/>
      <c r="AY1061" s="269"/>
      <c r="AZ1061" s="269"/>
      <c r="BA1061" s="269"/>
      <c r="BB1061" s="269"/>
      <c r="BC1061" s="269"/>
      <c r="BD1061" s="269"/>
      <c r="BE1061" s="269"/>
      <c r="BF1061" s="269"/>
      <c r="BG1061" s="269"/>
      <c r="BH1061" s="269"/>
      <c r="BI1061" s="269"/>
      <c r="BJ1061" s="269"/>
      <c r="BK1061" s="269"/>
      <c r="BL1061" s="791">
        <f>(((BL1056*2)+(BL1057*1)+(BL1058*0)))/(BL1056+BL1057+BL1058)</f>
        <v>1.9213483146067416</v>
      </c>
      <c r="BM1061" s="283">
        <f t="shared" ref="BM1061:CK1061" si="505">(((BM1056*2)+(BM1057*1)+(BM1058*0)))/(BM1056+BM1057+BM1058)</f>
        <v>1.9775280898876404</v>
      </c>
      <c r="BN1061" s="283">
        <f t="shared" si="505"/>
        <v>1.898876404494382</v>
      </c>
      <c r="BO1061" s="283">
        <f t="shared" si="505"/>
        <v>1.9213483146067416</v>
      </c>
      <c r="BP1061" s="283">
        <f t="shared" si="505"/>
        <v>1.9213483146067416</v>
      </c>
      <c r="BQ1061" s="283">
        <f t="shared" si="505"/>
        <v>1.9325842696629214</v>
      </c>
      <c r="BR1061" s="807">
        <f t="shared" si="505"/>
        <v>1.8876404494382022</v>
      </c>
      <c r="BS1061" s="283">
        <f t="shared" si="505"/>
        <v>1.7865168539325842</v>
      </c>
      <c r="BT1061" s="283">
        <f t="shared" si="505"/>
        <v>1.9325842696629214</v>
      </c>
      <c r="BU1061" s="283">
        <f t="shared" si="505"/>
        <v>1.9550561797752808</v>
      </c>
      <c r="BV1061" s="283">
        <f t="shared" si="505"/>
        <v>1.9438202247191012</v>
      </c>
      <c r="BW1061" s="807">
        <f t="shared" si="505"/>
        <v>1.8876404494382022</v>
      </c>
      <c r="BX1061" s="283">
        <f t="shared" si="505"/>
        <v>1.8764044943820224</v>
      </c>
      <c r="BY1061" s="807">
        <f t="shared" si="505"/>
        <v>1.8764044943820224</v>
      </c>
      <c r="BZ1061" s="807">
        <f t="shared" si="505"/>
        <v>1.9655172413793103</v>
      </c>
      <c r="CA1061" s="283">
        <f t="shared" si="505"/>
        <v>1.9662921348314606</v>
      </c>
      <c r="CB1061" s="283">
        <f t="shared" si="505"/>
        <v>1.9101123595505618</v>
      </c>
      <c r="CC1061" s="283">
        <f t="shared" si="505"/>
        <v>1.898876404494382</v>
      </c>
      <c r="CD1061" s="770">
        <f t="shared" si="505"/>
        <v>1.8089887640449438</v>
      </c>
      <c r="CE1061" s="283">
        <f t="shared" si="505"/>
        <v>1.9325842696629214</v>
      </c>
      <c r="CF1061" s="283">
        <f t="shared" si="505"/>
        <v>1.9662921348314606</v>
      </c>
      <c r="CG1061" s="283">
        <f t="shared" si="505"/>
        <v>1.9101123595505618</v>
      </c>
      <c r="CH1061" s="283">
        <f t="shared" si="505"/>
        <v>1.9775280898876404</v>
      </c>
      <c r="CI1061" s="283">
        <f t="shared" si="505"/>
        <v>1.9887640449438202</v>
      </c>
      <c r="CJ1061" s="770">
        <f t="shared" si="505"/>
        <v>1.8764044943820224</v>
      </c>
      <c r="CK1061" s="283">
        <f t="shared" si="505"/>
        <v>2</v>
      </c>
      <c r="CL1061" s="972">
        <f>COUNTIF(BL1062:CK1062,"Đ")</f>
        <v>26</v>
      </c>
      <c r="CM1061" s="960">
        <f>CL1061/(CL1061+CN1061+CP1061+CR1061)</f>
        <v>1</v>
      </c>
      <c r="CN1061" s="959">
        <f>COUNTIF(BL1062:CK1062,"CCG")</f>
        <v>0</v>
      </c>
      <c r="CO1061" s="960">
        <f>CN1061/(CL1061+CN1061+CP1061+CR1061)</f>
        <v>0</v>
      </c>
      <c r="CP1061" s="959">
        <f>COUNTIF(BL1062:CK1062,"CĐ")</f>
        <v>0</v>
      </c>
      <c r="CQ1061" s="960">
        <f>CP1061/(CL1061+CN1061+CP1061+CR1061)</f>
        <v>0</v>
      </c>
      <c r="CR1061" s="959">
        <f>COUNTIF(BL1062:CK1062,"KĐG")</f>
        <v>0</v>
      </c>
      <c r="CS1061" s="960">
        <f>CR1061/(CL1061+CN1061+CP1061+CR1061)</f>
        <v>0</v>
      </c>
      <c r="CT1061" s="958">
        <f>(((CL1061*2)+(CN1061*1)+(CP1061*0)))/(CL1061+CN1061+CP1061)</f>
        <v>2</v>
      </c>
      <c r="CU1061" s="958" t="str">
        <f>IF(CS1061&gt;=50%,"KĐG",IF(CT1061&gt;=1.6,"Đạt",IF(CT1061&gt;=1,"Cần cố gắng","Chưa đạt")))</f>
        <v>Đạt</v>
      </c>
      <c r="CV1061" s="221"/>
    </row>
    <row r="1062" spans="1:100" ht="19.399999999999999" customHeight="1">
      <c r="A1062" s="1191"/>
      <c r="B1062" s="1186"/>
      <c r="C1062" s="1186"/>
      <c r="D1062" s="1186"/>
      <c r="E1062" s="1186"/>
      <c r="F1062" s="1186"/>
      <c r="G1062" s="1186"/>
      <c r="H1062" s="588"/>
      <c r="I1062" s="597"/>
      <c r="J1062" s="269"/>
      <c r="K1062" s="523"/>
      <c r="L1062" s="269"/>
      <c r="M1062" s="269"/>
      <c r="N1062" s="269"/>
      <c r="O1062" s="269"/>
      <c r="P1062" s="269"/>
      <c r="Q1062" s="281" t="s">
        <v>1974</v>
      </c>
      <c r="R1062" s="269"/>
      <c r="S1062" s="269"/>
      <c r="T1062" s="269"/>
      <c r="U1062" s="269"/>
      <c r="V1062" s="269"/>
      <c r="W1062" s="419"/>
      <c r="X1062" s="269"/>
      <c r="Y1062" s="269"/>
      <c r="Z1062" s="269"/>
      <c r="AA1062" s="269"/>
      <c r="AB1062" s="269"/>
      <c r="AC1062" s="669"/>
      <c r="AD1062" s="269"/>
      <c r="AE1062" s="269"/>
      <c r="AF1062" s="269"/>
      <c r="AG1062" s="269"/>
      <c r="AH1062" s="269"/>
      <c r="AI1062" s="269"/>
      <c r="AJ1062" s="269"/>
      <c r="AK1062" s="269"/>
      <c r="AL1062" s="269"/>
      <c r="AM1062" s="269"/>
      <c r="AN1062" s="269"/>
      <c r="AO1062" s="269"/>
      <c r="AP1062" s="269"/>
      <c r="AQ1062" s="269"/>
      <c r="AR1062" s="269"/>
      <c r="AS1062" s="269"/>
      <c r="AT1062" s="269"/>
      <c r="AU1062" s="269"/>
      <c r="AV1062" s="269"/>
      <c r="AW1062" s="269"/>
      <c r="AX1062" s="269"/>
      <c r="AY1062" s="269"/>
      <c r="AZ1062" s="269"/>
      <c r="BA1062" s="269"/>
      <c r="BB1062" s="269"/>
      <c r="BC1062" s="269"/>
      <c r="BD1062" s="269"/>
      <c r="BE1062" s="269"/>
      <c r="BF1062" s="269"/>
      <c r="BG1062" s="269"/>
      <c r="BH1062" s="269"/>
      <c r="BI1062" s="269"/>
      <c r="BJ1062" s="269"/>
      <c r="BK1062" s="269"/>
      <c r="BL1062" s="791" t="str">
        <f>IF(BL1060&gt;=50%,"KĐG",IF(BL1061&gt;=1.6,"Đ",IF(BL1061&gt;=1,"CCG","CĐ")))</f>
        <v>Đ</v>
      </c>
      <c r="BM1062" s="283" t="str">
        <f t="shared" ref="BM1062:CK1062" si="506">IF(BM1060&gt;=50%,"KĐG",IF(BM1061&gt;=1.6,"Đ",IF(BM1061&gt;=1,"CCG","CĐ")))</f>
        <v>Đ</v>
      </c>
      <c r="BN1062" s="283" t="str">
        <f t="shared" si="506"/>
        <v>Đ</v>
      </c>
      <c r="BO1062" s="283" t="str">
        <f t="shared" si="506"/>
        <v>Đ</v>
      </c>
      <c r="BP1062" s="283" t="str">
        <f t="shared" si="506"/>
        <v>Đ</v>
      </c>
      <c r="BQ1062" s="283" t="str">
        <f t="shared" si="506"/>
        <v>Đ</v>
      </c>
      <c r="BR1062" s="807" t="str">
        <f t="shared" si="506"/>
        <v>Đ</v>
      </c>
      <c r="BS1062" s="283" t="str">
        <f t="shared" si="506"/>
        <v>Đ</v>
      </c>
      <c r="BT1062" s="283" t="str">
        <f t="shared" si="506"/>
        <v>Đ</v>
      </c>
      <c r="BU1062" s="283" t="str">
        <f t="shared" si="506"/>
        <v>Đ</v>
      </c>
      <c r="BV1062" s="283" t="str">
        <f t="shared" si="506"/>
        <v>Đ</v>
      </c>
      <c r="BW1062" s="807" t="str">
        <f t="shared" si="506"/>
        <v>Đ</v>
      </c>
      <c r="BX1062" s="283" t="str">
        <f t="shared" si="506"/>
        <v>Đ</v>
      </c>
      <c r="BY1062" s="807" t="str">
        <f t="shared" si="506"/>
        <v>Đ</v>
      </c>
      <c r="BZ1062" s="807" t="str">
        <f t="shared" si="506"/>
        <v>Đ</v>
      </c>
      <c r="CA1062" s="283" t="str">
        <f t="shared" si="506"/>
        <v>Đ</v>
      </c>
      <c r="CB1062" s="283" t="str">
        <f t="shared" si="506"/>
        <v>Đ</v>
      </c>
      <c r="CC1062" s="283" t="str">
        <f t="shared" si="506"/>
        <v>Đ</v>
      </c>
      <c r="CD1062" s="770" t="str">
        <f t="shared" si="506"/>
        <v>Đ</v>
      </c>
      <c r="CE1062" s="283" t="str">
        <f t="shared" si="506"/>
        <v>Đ</v>
      </c>
      <c r="CF1062" s="283" t="str">
        <f t="shared" si="506"/>
        <v>Đ</v>
      </c>
      <c r="CG1062" s="283" t="str">
        <f t="shared" si="506"/>
        <v>Đ</v>
      </c>
      <c r="CH1062" s="283" t="str">
        <f t="shared" si="506"/>
        <v>Đ</v>
      </c>
      <c r="CI1062" s="283" t="str">
        <f t="shared" si="506"/>
        <v>Đ</v>
      </c>
      <c r="CJ1062" s="770" t="str">
        <f t="shared" si="506"/>
        <v>Đ</v>
      </c>
      <c r="CK1062" s="283" t="str">
        <f t="shared" si="506"/>
        <v>Đ</v>
      </c>
      <c r="CL1062" s="972"/>
      <c r="CM1062" s="960"/>
      <c r="CN1062" s="959"/>
      <c r="CO1062" s="960"/>
      <c r="CP1062" s="959"/>
      <c r="CQ1062" s="960"/>
      <c r="CR1062" s="959"/>
      <c r="CS1062" s="960"/>
      <c r="CT1062" s="958"/>
      <c r="CU1062" s="958"/>
      <c r="CV1062" s="221"/>
    </row>
    <row r="1063" spans="1:100" ht="19.399999999999999" customHeight="1">
      <c r="A1063" s="1188" t="s">
        <v>1968</v>
      </c>
      <c r="B1063" s="1181" t="s">
        <v>7</v>
      </c>
      <c r="C1063" s="1181"/>
      <c r="D1063" s="1181"/>
      <c r="E1063" s="1181"/>
      <c r="F1063" s="1181"/>
      <c r="G1063" s="1181"/>
      <c r="H1063" s="589"/>
      <c r="I1063" s="598"/>
      <c r="J1063" s="266"/>
      <c r="K1063" s="522"/>
      <c r="L1063" s="266"/>
      <c r="M1063" s="266"/>
      <c r="N1063" s="266"/>
      <c r="O1063" s="266"/>
      <c r="P1063" s="266"/>
      <c r="Q1063" s="266"/>
      <c r="R1063" s="281" t="s">
        <v>1974</v>
      </c>
      <c r="S1063" s="266"/>
      <c r="T1063" s="266"/>
      <c r="U1063" s="266"/>
      <c r="V1063" s="266"/>
      <c r="W1063" s="418"/>
      <c r="X1063" s="266"/>
      <c r="Y1063" s="266"/>
      <c r="Z1063" s="266"/>
      <c r="AA1063" s="266"/>
      <c r="AB1063" s="266"/>
      <c r="AC1063" s="668"/>
      <c r="AD1063" s="266"/>
      <c r="AE1063" s="266"/>
      <c r="AF1063" s="266"/>
      <c r="AG1063" s="266"/>
      <c r="AH1063" s="266"/>
      <c r="AI1063" s="266"/>
      <c r="AJ1063" s="266"/>
      <c r="AK1063" s="266"/>
      <c r="AL1063" s="266"/>
      <c r="AM1063" s="266"/>
      <c r="AN1063" s="266"/>
      <c r="AO1063" s="266"/>
      <c r="AP1063" s="266"/>
      <c r="AQ1063" s="266"/>
      <c r="AR1063" s="266"/>
      <c r="AS1063" s="266"/>
      <c r="AT1063" s="266"/>
      <c r="AU1063" s="266"/>
      <c r="AV1063" s="266"/>
      <c r="AW1063" s="266"/>
      <c r="AX1063" s="266"/>
      <c r="AY1063" s="266"/>
      <c r="AZ1063" s="266"/>
      <c r="BA1063" s="266"/>
      <c r="BB1063" s="266"/>
      <c r="BC1063" s="266"/>
      <c r="BD1063" s="266"/>
      <c r="BE1063" s="266"/>
      <c r="BF1063" s="266"/>
      <c r="BG1063" s="266"/>
      <c r="BH1063" s="266"/>
      <c r="BI1063" s="266"/>
      <c r="BJ1063" s="266"/>
      <c r="BK1063" s="266"/>
      <c r="BL1063" s="789">
        <f t="shared" ref="BL1063:CK1063" si="507">COUNTIFS($R$6:$R$1030,"x",BL$6:BL$1030,"2")</f>
        <v>86</v>
      </c>
      <c r="BM1063" s="284">
        <f t="shared" si="507"/>
        <v>92</v>
      </c>
      <c r="BN1063" s="284">
        <f t="shared" si="507"/>
        <v>85</v>
      </c>
      <c r="BO1063" s="284">
        <f t="shared" si="507"/>
        <v>89</v>
      </c>
      <c r="BP1063" s="284">
        <f t="shared" si="507"/>
        <v>90</v>
      </c>
      <c r="BQ1063" s="284">
        <f t="shared" si="507"/>
        <v>90</v>
      </c>
      <c r="BR1063" s="805">
        <f t="shared" si="507"/>
        <v>87</v>
      </c>
      <c r="BS1063" s="284">
        <f t="shared" si="507"/>
        <v>81</v>
      </c>
      <c r="BT1063" s="284">
        <f t="shared" si="507"/>
        <v>92</v>
      </c>
      <c r="BU1063" s="284">
        <f t="shared" si="507"/>
        <v>92</v>
      </c>
      <c r="BV1063" s="284">
        <f t="shared" si="507"/>
        <v>93</v>
      </c>
      <c r="BW1063" s="805">
        <f t="shared" si="507"/>
        <v>89</v>
      </c>
      <c r="BX1063" s="284">
        <f t="shared" si="507"/>
        <v>91</v>
      </c>
      <c r="BY1063" s="805">
        <f t="shared" si="507"/>
        <v>86</v>
      </c>
      <c r="BZ1063" s="805">
        <f t="shared" si="507"/>
        <v>90</v>
      </c>
      <c r="CA1063" s="284">
        <f t="shared" si="507"/>
        <v>88</v>
      </c>
      <c r="CB1063" s="284">
        <f t="shared" si="507"/>
        <v>93</v>
      </c>
      <c r="CC1063" s="284">
        <f t="shared" si="507"/>
        <v>88</v>
      </c>
      <c r="CD1063" s="768">
        <f t="shared" si="507"/>
        <v>82</v>
      </c>
      <c r="CE1063" s="284">
        <f t="shared" si="507"/>
        <v>95</v>
      </c>
      <c r="CF1063" s="284">
        <f t="shared" si="507"/>
        <v>94</v>
      </c>
      <c r="CG1063" s="284">
        <f t="shared" si="507"/>
        <v>91</v>
      </c>
      <c r="CH1063" s="284">
        <f t="shared" si="507"/>
        <v>93</v>
      </c>
      <c r="CI1063" s="284">
        <f t="shared" si="507"/>
        <v>92</v>
      </c>
      <c r="CJ1063" s="768">
        <f t="shared" si="507"/>
        <v>92</v>
      </c>
      <c r="CK1063" s="284">
        <f t="shared" si="507"/>
        <v>94</v>
      </c>
      <c r="CL1063" s="965"/>
      <c r="CM1063" s="965"/>
      <c r="CN1063" s="965"/>
      <c r="CO1063" s="965"/>
      <c r="CP1063" s="965"/>
      <c r="CQ1063" s="965"/>
      <c r="CR1063" s="965"/>
      <c r="CS1063" s="965"/>
      <c r="CT1063" s="965"/>
      <c r="CU1063" s="965"/>
      <c r="CV1063" s="221"/>
    </row>
    <row r="1064" spans="1:100" ht="19.399999999999999" customHeight="1">
      <c r="A1064" s="1188"/>
      <c r="B1064" s="1181" t="s">
        <v>4</v>
      </c>
      <c r="C1064" s="1181"/>
      <c r="D1064" s="1181"/>
      <c r="E1064" s="1181"/>
      <c r="F1064" s="1181"/>
      <c r="G1064" s="1181"/>
      <c r="H1064" s="589"/>
      <c r="I1064" s="598"/>
      <c r="J1064" s="266"/>
      <c r="K1064" s="522"/>
      <c r="L1064" s="266"/>
      <c r="M1064" s="266"/>
      <c r="N1064" s="266"/>
      <c r="O1064" s="266"/>
      <c r="P1064" s="266"/>
      <c r="Q1064" s="266"/>
      <c r="R1064" s="281" t="s">
        <v>1974</v>
      </c>
      <c r="S1064" s="266"/>
      <c r="T1064" s="266"/>
      <c r="U1064" s="266"/>
      <c r="V1064" s="266"/>
      <c r="W1064" s="418"/>
      <c r="X1064" s="266"/>
      <c r="Y1064" s="266"/>
      <c r="Z1064" s="266"/>
      <c r="AA1064" s="266"/>
      <c r="AB1064" s="266"/>
      <c r="AC1064" s="668"/>
      <c r="AD1064" s="266"/>
      <c r="AE1064" s="266"/>
      <c r="AF1064" s="266"/>
      <c r="AG1064" s="266"/>
      <c r="AH1064" s="266"/>
      <c r="AI1064" s="266"/>
      <c r="AJ1064" s="266"/>
      <c r="AK1064" s="266"/>
      <c r="AL1064" s="266"/>
      <c r="AM1064" s="266"/>
      <c r="AN1064" s="266"/>
      <c r="AO1064" s="266"/>
      <c r="AP1064" s="266"/>
      <c r="AQ1064" s="266"/>
      <c r="AR1064" s="266"/>
      <c r="AS1064" s="266"/>
      <c r="AT1064" s="266"/>
      <c r="AU1064" s="266"/>
      <c r="AV1064" s="266"/>
      <c r="AW1064" s="266"/>
      <c r="AX1064" s="266"/>
      <c r="AY1064" s="266"/>
      <c r="AZ1064" s="266"/>
      <c r="BA1064" s="266"/>
      <c r="BB1064" s="266"/>
      <c r="BC1064" s="266"/>
      <c r="BD1064" s="266"/>
      <c r="BE1064" s="266"/>
      <c r="BF1064" s="266"/>
      <c r="BG1064" s="266"/>
      <c r="BH1064" s="266"/>
      <c r="BI1064" s="266"/>
      <c r="BJ1064" s="266"/>
      <c r="BK1064" s="266"/>
      <c r="BL1064" s="789">
        <f t="shared" ref="BL1064:CK1064" si="508">COUNTIFS($R$6:$R$1030,"x",BL$6:BL$1030,"1")</f>
        <v>10</v>
      </c>
      <c r="BM1064" s="284">
        <f t="shared" si="508"/>
        <v>4</v>
      </c>
      <c r="BN1064" s="284">
        <f t="shared" si="508"/>
        <v>11</v>
      </c>
      <c r="BO1064" s="284">
        <f t="shared" si="508"/>
        <v>7</v>
      </c>
      <c r="BP1064" s="284">
        <f t="shared" si="508"/>
        <v>6</v>
      </c>
      <c r="BQ1064" s="284">
        <f t="shared" si="508"/>
        <v>6</v>
      </c>
      <c r="BR1064" s="805">
        <f t="shared" si="508"/>
        <v>9</v>
      </c>
      <c r="BS1064" s="284">
        <f t="shared" si="508"/>
        <v>15</v>
      </c>
      <c r="BT1064" s="284">
        <f t="shared" si="508"/>
        <v>4</v>
      </c>
      <c r="BU1064" s="284">
        <f t="shared" si="508"/>
        <v>4</v>
      </c>
      <c r="BV1064" s="284">
        <f t="shared" si="508"/>
        <v>3</v>
      </c>
      <c r="BW1064" s="805">
        <f t="shared" si="508"/>
        <v>6</v>
      </c>
      <c r="BX1064" s="284">
        <f t="shared" si="508"/>
        <v>5</v>
      </c>
      <c r="BY1064" s="805">
        <f t="shared" si="508"/>
        <v>10</v>
      </c>
      <c r="BZ1064" s="805">
        <f t="shared" si="508"/>
        <v>6</v>
      </c>
      <c r="CA1064" s="284">
        <f t="shared" si="508"/>
        <v>8</v>
      </c>
      <c r="CB1064" s="284">
        <f t="shared" si="508"/>
        <v>3</v>
      </c>
      <c r="CC1064" s="284">
        <f t="shared" si="508"/>
        <v>8</v>
      </c>
      <c r="CD1064" s="768">
        <f t="shared" si="508"/>
        <v>14</v>
      </c>
      <c r="CE1064" s="284">
        <f t="shared" si="508"/>
        <v>1</v>
      </c>
      <c r="CF1064" s="284">
        <f t="shared" si="508"/>
        <v>2</v>
      </c>
      <c r="CG1064" s="284">
        <f t="shared" si="508"/>
        <v>5</v>
      </c>
      <c r="CH1064" s="284">
        <f t="shared" si="508"/>
        <v>3</v>
      </c>
      <c r="CI1064" s="284">
        <f t="shared" si="508"/>
        <v>4</v>
      </c>
      <c r="CJ1064" s="768">
        <f t="shared" si="508"/>
        <v>4</v>
      </c>
      <c r="CK1064" s="284">
        <f t="shared" si="508"/>
        <v>2</v>
      </c>
      <c r="CL1064" s="965"/>
      <c r="CM1064" s="965"/>
      <c r="CN1064" s="965"/>
      <c r="CO1064" s="965"/>
      <c r="CP1064" s="965"/>
      <c r="CQ1064" s="965"/>
      <c r="CR1064" s="965"/>
      <c r="CS1064" s="965"/>
      <c r="CT1064" s="965"/>
      <c r="CU1064" s="965"/>
      <c r="CV1064" s="221"/>
    </row>
    <row r="1065" spans="1:100" ht="19.399999999999999" customHeight="1">
      <c r="A1065" s="1188"/>
      <c r="B1065" s="1181" t="s">
        <v>3</v>
      </c>
      <c r="C1065" s="1181"/>
      <c r="D1065" s="1181"/>
      <c r="E1065" s="1181"/>
      <c r="F1065" s="1181"/>
      <c r="G1065" s="1181"/>
      <c r="H1065" s="589"/>
      <c r="I1065" s="598"/>
      <c r="J1065" s="266"/>
      <c r="K1065" s="522"/>
      <c r="L1065" s="266"/>
      <c r="M1065" s="266"/>
      <c r="N1065" s="266"/>
      <c r="O1065" s="266"/>
      <c r="P1065" s="266"/>
      <c r="Q1065" s="266"/>
      <c r="R1065" s="281" t="s">
        <v>1974</v>
      </c>
      <c r="S1065" s="266"/>
      <c r="T1065" s="266"/>
      <c r="U1065" s="266"/>
      <c r="V1065" s="266"/>
      <c r="W1065" s="418"/>
      <c r="X1065" s="266"/>
      <c r="Y1065" s="266"/>
      <c r="Z1065" s="266"/>
      <c r="AA1065" s="266"/>
      <c r="AB1065" s="266"/>
      <c r="AC1065" s="668"/>
      <c r="AD1065" s="266"/>
      <c r="AE1065" s="266"/>
      <c r="AF1065" s="266"/>
      <c r="AG1065" s="266"/>
      <c r="AH1065" s="266"/>
      <c r="AI1065" s="266"/>
      <c r="AJ1065" s="266"/>
      <c r="AK1065" s="266"/>
      <c r="AL1065" s="266"/>
      <c r="AM1065" s="266"/>
      <c r="AN1065" s="266"/>
      <c r="AO1065" s="266"/>
      <c r="AP1065" s="266"/>
      <c r="AQ1065" s="266"/>
      <c r="AR1065" s="266"/>
      <c r="AS1065" s="266"/>
      <c r="AT1065" s="266"/>
      <c r="AU1065" s="266"/>
      <c r="AV1065" s="266"/>
      <c r="AW1065" s="266"/>
      <c r="AX1065" s="266"/>
      <c r="AY1065" s="266"/>
      <c r="AZ1065" s="266"/>
      <c r="BA1065" s="266"/>
      <c r="BB1065" s="266"/>
      <c r="BC1065" s="266"/>
      <c r="BD1065" s="266"/>
      <c r="BE1065" s="266"/>
      <c r="BF1065" s="266"/>
      <c r="BG1065" s="266"/>
      <c r="BH1065" s="266"/>
      <c r="BI1065" s="266"/>
      <c r="BJ1065" s="266"/>
      <c r="BK1065" s="266"/>
      <c r="BL1065" s="789">
        <f t="shared" ref="BL1065:CK1065" si="509">COUNTIFS($R$6:$R$1030,"x",BL$6:BL$1030,"0")</f>
        <v>0</v>
      </c>
      <c r="BM1065" s="284">
        <f t="shared" si="509"/>
        <v>0</v>
      </c>
      <c r="BN1065" s="284">
        <f t="shared" si="509"/>
        <v>0</v>
      </c>
      <c r="BO1065" s="284">
        <f t="shared" si="509"/>
        <v>0</v>
      </c>
      <c r="BP1065" s="284">
        <f t="shared" si="509"/>
        <v>0</v>
      </c>
      <c r="BQ1065" s="284">
        <f t="shared" si="509"/>
        <v>0</v>
      </c>
      <c r="BR1065" s="805">
        <f t="shared" si="509"/>
        <v>0</v>
      </c>
      <c r="BS1065" s="284">
        <f t="shared" si="509"/>
        <v>0</v>
      </c>
      <c r="BT1065" s="284">
        <f t="shared" si="509"/>
        <v>0</v>
      </c>
      <c r="BU1065" s="284">
        <f t="shared" si="509"/>
        <v>0</v>
      </c>
      <c r="BV1065" s="284">
        <f t="shared" si="509"/>
        <v>0</v>
      </c>
      <c r="BW1065" s="805">
        <f t="shared" si="509"/>
        <v>0</v>
      </c>
      <c r="BX1065" s="284">
        <f t="shared" si="509"/>
        <v>0</v>
      </c>
      <c r="BY1065" s="805">
        <f t="shared" si="509"/>
        <v>0</v>
      </c>
      <c r="BZ1065" s="805">
        <f t="shared" si="509"/>
        <v>0</v>
      </c>
      <c r="CA1065" s="284">
        <f t="shared" si="509"/>
        <v>0</v>
      </c>
      <c r="CB1065" s="284">
        <f t="shared" si="509"/>
        <v>0</v>
      </c>
      <c r="CC1065" s="284">
        <f t="shared" si="509"/>
        <v>0</v>
      </c>
      <c r="CD1065" s="768">
        <f t="shared" si="509"/>
        <v>0</v>
      </c>
      <c r="CE1065" s="284">
        <f t="shared" si="509"/>
        <v>0</v>
      </c>
      <c r="CF1065" s="284">
        <f t="shared" si="509"/>
        <v>0</v>
      </c>
      <c r="CG1065" s="284">
        <f t="shared" si="509"/>
        <v>0</v>
      </c>
      <c r="CH1065" s="284">
        <f t="shared" si="509"/>
        <v>0</v>
      </c>
      <c r="CI1065" s="284">
        <f t="shared" si="509"/>
        <v>0</v>
      </c>
      <c r="CJ1065" s="768">
        <f t="shared" si="509"/>
        <v>0</v>
      </c>
      <c r="CK1065" s="284">
        <f t="shared" si="509"/>
        <v>0</v>
      </c>
      <c r="CL1065" s="965"/>
      <c r="CM1065" s="965"/>
      <c r="CN1065" s="965"/>
      <c r="CO1065" s="965"/>
      <c r="CP1065" s="965"/>
      <c r="CQ1065" s="965"/>
      <c r="CR1065" s="965"/>
      <c r="CS1065" s="965"/>
      <c r="CT1065" s="965"/>
      <c r="CU1065" s="965"/>
      <c r="CV1065" s="221"/>
    </row>
    <row r="1066" spans="1:100" ht="19.399999999999999" customHeight="1">
      <c r="A1066" s="1188"/>
      <c r="B1066" s="1181" t="s">
        <v>2</v>
      </c>
      <c r="C1066" s="1181"/>
      <c r="D1066" s="1181"/>
      <c r="E1066" s="1181"/>
      <c r="F1066" s="1181"/>
      <c r="G1066" s="1181"/>
      <c r="H1066" s="589"/>
      <c r="I1066" s="598"/>
      <c r="J1066" s="266"/>
      <c r="K1066" s="522"/>
      <c r="L1066" s="266"/>
      <c r="M1066" s="266"/>
      <c r="N1066" s="266"/>
      <c r="O1066" s="266"/>
      <c r="P1066" s="266"/>
      <c r="Q1066" s="266"/>
      <c r="R1066" s="281" t="s">
        <v>1974</v>
      </c>
      <c r="S1066" s="266"/>
      <c r="T1066" s="266"/>
      <c r="U1066" s="266"/>
      <c r="V1066" s="266"/>
      <c r="W1066" s="418"/>
      <c r="X1066" s="266"/>
      <c r="Y1066" s="266"/>
      <c r="Z1066" s="266"/>
      <c r="AA1066" s="266"/>
      <c r="AB1066" s="266"/>
      <c r="AC1066" s="668"/>
      <c r="AD1066" s="266"/>
      <c r="AE1066" s="266"/>
      <c r="AF1066" s="266"/>
      <c r="AG1066" s="266"/>
      <c r="AH1066" s="266"/>
      <c r="AI1066" s="266"/>
      <c r="AJ1066" s="266"/>
      <c r="AK1066" s="266"/>
      <c r="AL1066" s="266"/>
      <c r="AM1066" s="266"/>
      <c r="AN1066" s="266"/>
      <c r="AO1066" s="266"/>
      <c r="AP1066" s="266"/>
      <c r="AQ1066" s="266"/>
      <c r="AR1066" s="266"/>
      <c r="AS1066" s="266"/>
      <c r="AT1066" s="266"/>
      <c r="AU1066" s="266"/>
      <c r="AV1066" s="266"/>
      <c r="AW1066" s="266"/>
      <c r="AX1066" s="266"/>
      <c r="AY1066" s="266"/>
      <c r="AZ1066" s="266"/>
      <c r="BA1066" s="266"/>
      <c r="BB1066" s="266"/>
      <c r="BC1066" s="266"/>
      <c r="BD1066" s="266"/>
      <c r="BE1066" s="266"/>
      <c r="BF1066" s="266"/>
      <c r="BG1066" s="266"/>
      <c r="BH1066" s="266"/>
      <c r="BI1066" s="266"/>
      <c r="BJ1066" s="266"/>
      <c r="BK1066" s="266"/>
      <c r="BL1066" s="789">
        <f t="shared" ref="BL1066:CK1066" si="510">COUNTIFS($R$6:$R$1030,"x",BL$6:BL$1030,"kđg")</f>
        <v>3</v>
      </c>
      <c r="BM1066" s="284">
        <f t="shared" si="510"/>
        <v>3</v>
      </c>
      <c r="BN1066" s="284">
        <f t="shared" si="510"/>
        <v>3</v>
      </c>
      <c r="BO1066" s="284">
        <f t="shared" si="510"/>
        <v>3</v>
      </c>
      <c r="BP1066" s="284">
        <f t="shared" si="510"/>
        <v>3</v>
      </c>
      <c r="BQ1066" s="284">
        <f t="shared" si="510"/>
        <v>3</v>
      </c>
      <c r="BR1066" s="805">
        <f t="shared" si="510"/>
        <v>3</v>
      </c>
      <c r="BS1066" s="284">
        <f t="shared" si="510"/>
        <v>3</v>
      </c>
      <c r="BT1066" s="284">
        <f t="shared" si="510"/>
        <v>3</v>
      </c>
      <c r="BU1066" s="284">
        <f t="shared" si="510"/>
        <v>3</v>
      </c>
      <c r="BV1066" s="284">
        <f t="shared" si="510"/>
        <v>3</v>
      </c>
      <c r="BW1066" s="805">
        <f t="shared" si="510"/>
        <v>3</v>
      </c>
      <c r="BX1066" s="284">
        <f t="shared" si="510"/>
        <v>3</v>
      </c>
      <c r="BY1066" s="805">
        <f t="shared" si="510"/>
        <v>3</v>
      </c>
      <c r="BZ1066" s="805">
        <f t="shared" si="510"/>
        <v>3</v>
      </c>
      <c r="CA1066" s="284">
        <f t="shared" si="510"/>
        <v>3</v>
      </c>
      <c r="CB1066" s="284">
        <f t="shared" si="510"/>
        <v>3</v>
      </c>
      <c r="CC1066" s="284">
        <f t="shared" si="510"/>
        <v>3</v>
      </c>
      <c r="CD1066" s="768">
        <f t="shared" si="510"/>
        <v>3</v>
      </c>
      <c r="CE1066" s="284">
        <f t="shared" si="510"/>
        <v>3</v>
      </c>
      <c r="CF1066" s="284">
        <f t="shared" si="510"/>
        <v>3</v>
      </c>
      <c r="CG1066" s="284">
        <f t="shared" si="510"/>
        <v>3</v>
      </c>
      <c r="CH1066" s="284">
        <f t="shared" si="510"/>
        <v>3</v>
      </c>
      <c r="CI1066" s="284">
        <f t="shared" si="510"/>
        <v>3</v>
      </c>
      <c r="CJ1066" s="768">
        <f t="shared" si="510"/>
        <v>3</v>
      </c>
      <c r="CK1066" s="284">
        <f t="shared" si="510"/>
        <v>3</v>
      </c>
      <c r="CL1066" s="965"/>
      <c r="CM1066" s="965"/>
      <c r="CN1066" s="965"/>
      <c r="CO1066" s="965"/>
      <c r="CP1066" s="965"/>
      <c r="CQ1066" s="965"/>
      <c r="CR1066" s="965"/>
      <c r="CS1066" s="965"/>
      <c r="CT1066" s="965"/>
      <c r="CU1066" s="965"/>
      <c r="CV1066" s="221"/>
    </row>
    <row r="1067" spans="1:100" ht="19.399999999999999" customHeight="1">
      <c r="A1067" s="1188"/>
      <c r="B1067" s="1181" t="s">
        <v>1</v>
      </c>
      <c r="C1067" s="1181"/>
      <c r="D1067" s="1181"/>
      <c r="E1067" s="1181"/>
      <c r="F1067" s="1181"/>
      <c r="G1067" s="1181"/>
      <c r="H1067" s="589"/>
      <c r="I1067" s="598"/>
      <c r="J1067" s="266"/>
      <c r="K1067" s="522"/>
      <c r="L1067" s="266"/>
      <c r="M1067" s="266"/>
      <c r="N1067" s="266"/>
      <c r="O1067" s="266"/>
      <c r="P1067" s="266"/>
      <c r="Q1067" s="266"/>
      <c r="R1067" s="281" t="s">
        <v>1974</v>
      </c>
      <c r="S1067" s="266"/>
      <c r="T1067" s="266"/>
      <c r="U1067" s="266"/>
      <c r="V1067" s="266"/>
      <c r="W1067" s="418"/>
      <c r="X1067" s="266"/>
      <c r="Y1067" s="266"/>
      <c r="Z1067" s="266"/>
      <c r="AA1067" s="266"/>
      <c r="AB1067" s="266"/>
      <c r="AC1067" s="668"/>
      <c r="AD1067" s="266"/>
      <c r="AE1067" s="266"/>
      <c r="AF1067" s="266"/>
      <c r="AG1067" s="266"/>
      <c r="AH1067" s="266"/>
      <c r="AI1067" s="266"/>
      <c r="AJ1067" s="266"/>
      <c r="AK1067" s="266"/>
      <c r="AL1067" s="266"/>
      <c r="AM1067" s="266"/>
      <c r="AN1067" s="266"/>
      <c r="AO1067" s="266"/>
      <c r="AP1067" s="266"/>
      <c r="AQ1067" s="266"/>
      <c r="AR1067" s="266"/>
      <c r="AS1067" s="266"/>
      <c r="AT1067" s="266"/>
      <c r="AU1067" s="266"/>
      <c r="AV1067" s="266"/>
      <c r="AW1067" s="266"/>
      <c r="AX1067" s="266"/>
      <c r="AY1067" s="266"/>
      <c r="AZ1067" s="266"/>
      <c r="BA1067" s="266"/>
      <c r="BB1067" s="266"/>
      <c r="BC1067" s="266"/>
      <c r="BD1067" s="266"/>
      <c r="BE1067" s="266"/>
      <c r="BF1067" s="266"/>
      <c r="BG1067" s="266"/>
      <c r="BH1067" s="266"/>
      <c r="BI1067" s="266"/>
      <c r="BJ1067" s="266"/>
      <c r="BK1067" s="266"/>
      <c r="BL1067" s="790">
        <f>BL1066/(BL1063+BL1064+BL1065+BL1066)</f>
        <v>3.0303030303030304E-2</v>
      </c>
      <c r="BM1067" s="202">
        <f t="shared" ref="BM1067:CK1067" si="511">BM1066/(BM1063+BM1064+BM1065+BM1066)</f>
        <v>3.0303030303030304E-2</v>
      </c>
      <c r="BN1067" s="202">
        <f t="shared" si="511"/>
        <v>3.0303030303030304E-2</v>
      </c>
      <c r="BO1067" s="202">
        <f t="shared" si="511"/>
        <v>3.0303030303030304E-2</v>
      </c>
      <c r="BP1067" s="202">
        <f t="shared" si="511"/>
        <v>3.0303030303030304E-2</v>
      </c>
      <c r="BQ1067" s="202">
        <f t="shared" si="511"/>
        <v>3.0303030303030304E-2</v>
      </c>
      <c r="BR1067" s="806">
        <f t="shared" si="511"/>
        <v>3.0303030303030304E-2</v>
      </c>
      <c r="BS1067" s="202">
        <f t="shared" si="511"/>
        <v>3.0303030303030304E-2</v>
      </c>
      <c r="BT1067" s="202">
        <f t="shared" si="511"/>
        <v>3.0303030303030304E-2</v>
      </c>
      <c r="BU1067" s="202">
        <f t="shared" si="511"/>
        <v>3.0303030303030304E-2</v>
      </c>
      <c r="BV1067" s="202">
        <f t="shared" si="511"/>
        <v>3.0303030303030304E-2</v>
      </c>
      <c r="BW1067" s="806">
        <f t="shared" si="511"/>
        <v>3.0612244897959183E-2</v>
      </c>
      <c r="BX1067" s="202">
        <f t="shared" si="511"/>
        <v>3.0303030303030304E-2</v>
      </c>
      <c r="BY1067" s="806">
        <f t="shared" si="511"/>
        <v>3.0303030303030304E-2</v>
      </c>
      <c r="BZ1067" s="806">
        <f t="shared" si="511"/>
        <v>3.0303030303030304E-2</v>
      </c>
      <c r="CA1067" s="202">
        <f t="shared" si="511"/>
        <v>3.0303030303030304E-2</v>
      </c>
      <c r="CB1067" s="202">
        <f t="shared" si="511"/>
        <v>3.0303030303030304E-2</v>
      </c>
      <c r="CC1067" s="202">
        <f t="shared" si="511"/>
        <v>3.0303030303030304E-2</v>
      </c>
      <c r="CD1067" s="769">
        <f t="shared" si="511"/>
        <v>3.0303030303030304E-2</v>
      </c>
      <c r="CE1067" s="202">
        <f t="shared" si="511"/>
        <v>3.0303030303030304E-2</v>
      </c>
      <c r="CF1067" s="202">
        <f t="shared" si="511"/>
        <v>3.0303030303030304E-2</v>
      </c>
      <c r="CG1067" s="202">
        <f t="shared" si="511"/>
        <v>3.0303030303030304E-2</v>
      </c>
      <c r="CH1067" s="202">
        <f t="shared" si="511"/>
        <v>3.0303030303030304E-2</v>
      </c>
      <c r="CI1067" s="202">
        <f t="shared" si="511"/>
        <v>3.0303030303030304E-2</v>
      </c>
      <c r="CJ1067" s="769">
        <f t="shared" si="511"/>
        <v>3.0303030303030304E-2</v>
      </c>
      <c r="CK1067" s="202">
        <f t="shared" si="511"/>
        <v>3.0303030303030304E-2</v>
      </c>
      <c r="CL1067" s="965"/>
      <c r="CM1067" s="965"/>
      <c r="CN1067" s="965"/>
      <c r="CO1067" s="965"/>
      <c r="CP1067" s="965"/>
      <c r="CQ1067" s="965"/>
      <c r="CR1067" s="965"/>
      <c r="CS1067" s="965"/>
      <c r="CT1067" s="965"/>
      <c r="CU1067" s="965"/>
      <c r="CV1067" s="221"/>
    </row>
    <row r="1068" spans="1:100" ht="19.399999999999999" customHeight="1">
      <c r="A1068" s="1188"/>
      <c r="B1068" s="1187" t="s">
        <v>397</v>
      </c>
      <c r="C1068" s="1187"/>
      <c r="D1068" s="1187"/>
      <c r="E1068" s="1187"/>
      <c r="F1068" s="1187"/>
      <c r="G1068" s="1187"/>
      <c r="H1068" s="279"/>
      <c r="I1068" s="598"/>
      <c r="J1068" s="269"/>
      <c r="K1068" s="523"/>
      <c r="L1068" s="269"/>
      <c r="M1068" s="269"/>
      <c r="N1068" s="269"/>
      <c r="O1068" s="269"/>
      <c r="P1068" s="269"/>
      <c r="Q1068" s="269"/>
      <c r="R1068" s="281" t="s">
        <v>1974</v>
      </c>
      <c r="S1068" s="269"/>
      <c r="T1068" s="269"/>
      <c r="U1068" s="269"/>
      <c r="V1068" s="269"/>
      <c r="W1068" s="419"/>
      <c r="X1068" s="269"/>
      <c r="Y1068" s="269"/>
      <c r="Z1068" s="269"/>
      <c r="AA1068" s="269"/>
      <c r="AB1068" s="269"/>
      <c r="AC1068" s="669"/>
      <c r="AD1068" s="269"/>
      <c r="AE1068" s="269"/>
      <c r="AF1068" s="269"/>
      <c r="AG1068" s="269"/>
      <c r="AH1068" s="269"/>
      <c r="AI1068" s="269"/>
      <c r="AJ1068" s="269"/>
      <c r="AK1068" s="269"/>
      <c r="AL1068" s="269"/>
      <c r="AM1068" s="269"/>
      <c r="AN1068" s="269"/>
      <c r="AO1068" s="269"/>
      <c r="AP1068" s="269"/>
      <c r="AQ1068" s="269"/>
      <c r="AR1068" s="269"/>
      <c r="AS1068" s="269"/>
      <c r="AT1068" s="269"/>
      <c r="AU1068" s="269"/>
      <c r="AV1068" s="269"/>
      <c r="AW1068" s="269"/>
      <c r="AX1068" s="269"/>
      <c r="AY1068" s="269"/>
      <c r="AZ1068" s="269"/>
      <c r="BA1068" s="269"/>
      <c r="BB1068" s="269"/>
      <c r="BC1068" s="269"/>
      <c r="BD1068" s="269"/>
      <c r="BE1068" s="269"/>
      <c r="BF1068" s="269"/>
      <c r="BG1068" s="269"/>
      <c r="BH1068" s="269"/>
      <c r="BI1068" s="269"/>
      <c r="BJ1068" s="269"/>
      <c r="BK1068" s="269"/>
      <c r="BL1068" s="791">
        <f>(((BL1063*2)+(BL1064*1)+(BL1065*0)))/(BL1063+BL1064+BL1065)</f>
        <v>1.8958333333333333</v>
      </c>
      <c r="BM1068" s="283">
        <f t="shared" ref="BM1068:CK1068" si="512">(((BM1063*2)+(BM1064*1)+(BM1065*0)))/(BM1063+BM1064+BM1065)</f>
        <v>1.9583333333333333</v>
      </c>
      <c r="BN1068" s="283">
        <f t="shared" si="512"/>
        <v>1.8854166666666667</v>
      </c>
      <c r="BO1068" s="283">
        <f t="shared" si="512"/>
        <v>1.9270833333333333</v>
      </c>
      <c r="BP1068" s="283">
        <f t="shared" si="512"/>
        <v>1.9375</v>
      </c>
      <c r="BQ1068" s="283">
        <f t="shared" si="512"/>
        <v>1.9375</v>
      </c>
      <c r="BR1068" s="807">
        <f t="shared" si="512"/>
        <v>1.90625</v>
      </c>
      <c r="BS1068" s="283">
        <f t="shared" si="512"/>
        <v>1.84375</v>
      </c>
      <c r="BT1068" s="283">
        <f t="shared" si="512"/>
        <v>1.9583333333333333</v>
      </c>
      <c r="BU1068" s="283">
        <f t="shared" si="512"/>
        <v>1.9583333333333333</v>
      </c>
      <c r="BV1068" s="283">
        <f t="shared" si="512"/>
        <v>1.96875</v>
      </c>
      <c r="BW1068" s="807">
        <f t="shared" si="512"/>
        <v>1.9368421052631579</v>
      </c>
      <c r="BX1068" s="283">
        <f t="shared" si="512"/>
        <v>1.9479166666666667</v>
      </c>
      <c r="BY1068" s="807">
        <f t="shared" si="512"/>
        <v>1.8958333333333333</v>
      </c>
      <c r="BZ1068" s="807">
        <f t="shared" si="512"/>
        <v>1.9375</v>
      </c>
      <c r="CA1068" s="283">
        <f t="shared" si="512"/>
        <v>1.9166666666666667</v>
      </c>
      <c r="CB1068" s="283">
        <f t="shared" si="512"/>
        <v>1.96875</v>
      </c>
      <c r="CC1068" s="283">
        <f t="shared" si="512"/>
        <v>1.9166666666666667</v>
      </c>
      <c r="CD1068" s="770">
        <f t="shared" si="512"/>
        <v>1.8541666666666667</v>
      </c>
      <c r="CE1068" s="283">
        <f t="shared" si="512"/>
        <v>1.9895833333333333</v>
      </c>
      <c r="CF1068" s="283">
        <f t="shared" si="512"/>
        <v>1.9791666666666667</v>
      </c>
      <c r="CG1068" s="283">
        <f t="shared" si="512"/>
        <v>1.9479166666666667</v>
      </c>
      <c r="CH1068" s="283">
        <f t="shared" si="512"/>
        <v>1.96875</v>
      </c>
      <c r="CI1068" s="283">
        <f t="shared" si="512"/>
        <v>1.9583333333333333</v>
      </c>
      <c r="CJ1068" s="770">
        <f t="shared" si="512"/>
        <v>1.9583333333333333</v>
      </c>
      <c r="CK1068" s="283">
        <f t="shared" si="512"/>
        <v>1.9791666666666667</v>
      </c>
      <c r="CL1068" s="972">
        <f>COUNTIF(BL1069:CK1069,"Đ")</f>
        <v>26</v>
      </c>
      <c r="CM1068" s="960">
        <f>CL1068/(CL1068+CN1068+CP1068+CR1068)</f>
        <v>1</v>
      </c>
      <c r="CN1068" s="959">
        <f>COUNTIF(BL1069:CK1069,"CCG")</f>
        <v>0</v>
      </c>
      <c r="CO1068" s="960">
        <f>CN1068/(CL1068+CN1068+CP1068+CR1068)</f>
        <v>0</v>
      </c>
      <c r="CP1068" s="959">
        <f>COUNTIF(BL1069:CK1069,"CĐ")</f>
        <v>0</v>
      </c>
      <c r="CQ1068" s="960">
        <f>CP1068/(CL1068+CN1068+CP1068+CR1068)</f>
        <v>0</v>
      </c>
      <c r="CR1068" s="959">
        <f>COUNTIF(BL1069:CK1069,"KĐG")</f>
        <v>0</v>
      </c>
      <c r="CS1068" s="960">
        <f>CR1068/(CL1068+CN1068+CP1068+CR1068)</f>
        <v>0</v>
      </c>
      <c r="CT1068" s="994">
        <f>(((CL1068*2)+(CN1068*1)+(CP1068*0)))/(CL1068+CN1068+CP1068)</f>
        <v>2</v>
      </c>
      <c r="CU1068" s="958" t="str">
        <f>IF(CS1068&gt;=50%,"KĐG",IF(CT1068&gt;=1.6,"Đạt",IF(CT1068&gt;=1,"Cần cố gắng","Chưa đạt")))</f>
        <v>Đạt</v>
      </c>
      <c r="CV1068" s="221"/>
    </row>
    <row r="1069" spans="1:100" ht="19.399999999999999" customHeight="1">
      <c r="A1069" s="1188"/>
      <c r="B1069" s="1187"/>
      <c r="C1069" s="1187"/>
      <c r="D1069" s="1187"/>
      <c r="E1069" s="1187"/>
      <c r="F1069" s="1187"/>
      <c r="G1069" s="1187"/>
      <c r="H1069" s="279"/>
      <c r="I1069" s="598"/>
      <c r="J1069" s="269"/>
      <c r="K1069" s="523"/>
      <c r="L1069" s="269"/>
      <c r="M1069" s="269"/>
      <c r="N1069" s="269"/>
      <c r="O1069" s="269"/>
      <c r="P1069" s="269"/>
      <c r="Q1069" s="269"/>
      <c r="R1069" s="281" t="s">
        <v>1974</v>
      </c>
      <c r="S1069" s="269"/>
      <c r="T1069" s="269"/>
      <c r="U1069" s="269"/>
      <c r="V1069" s="269"/>
      <c r="W1069" s="419"/>
      <c r="X1069" s="269"/>
      <c r="Y1069" s="269"/>
      <c r="Z1069" s="269"/>
      <c r="AA1069" s="269"/>
      <c r="AB1069" s="269"/>
      <c r="AC1069" s="669"/>
      <c r="AD1069" s="269"/>
      <c r="AE1069" s="269"/>
      <c r="AF1069" s="269"/>
      <c r="AG1069" s="269"/>
      <c r="AH1069" s="269"/>
      <c r="AI1069" s="269"/>
      <c r="AJ1069" s="269"/>
      <c r="AK1069" s="269"/>
      <c r="AL1069" s="269"/>
      <c r="AM1069" s="269"/>
      <c r="AN1069" s="269"/>
      <c r="AO1069" s="269"/>
      <c r="AP1069" s="269"/>
      <c r="AQ1069" s="269"/>
      <c r="AR1069" s="269"/>
      <c r="AS1069" s="269"/>
      <c r="AT1069" s="269"/>
      <c r="AU1069" s="269"/>
      <c r="AV1069" s="269"/>
      <c r="AW1069" s="269"/>
      <c r="AX1069" s="269"/>
      <c r="AY1069" s="269"/>
      <c r="AZ1069" s="269"/>
      <c r="BA1069" s="269"/>
      <c r="BB1069" s="269"/>
      <c r="BC1069" s="269"/>
      <c r="BD1069" s="269"/>
      <c r="BE1069" s="269"/>
      <c r="BF1069" s="269"/>
      <c r="BG1069" s="269"/>
      <c r="BH1069" s="269"/>
      <c r="BI1069" s="269"/>
      <c r="BJ1069" s="269"/>
      <c r="BK1069" s="269"/>
      <c r="BL1069" s="791" t="str">
        <f>IF(BL1067&gt;=50%,"KĐG",IF(BL1068&gt;=1.6,"Đ",IF(BL1068&gt;=1,"CCG","CĐ")))</f>
        <v>Đ</v>
      </c>
      <c r="BM1069" s="283" t="str">
        <f t="shared" ref="BM1069:CK1069" si="513">IF(BM1067&gt;=50%,"KĐG",IF(BM1068&gt;=1.6,"Đ",IF(BM1068&gt;=1,"CCG","CĐ")))</f>
        <v>Đ</v>
      </c>
      <c r="BN1069" s="283" t="str">
        <f t="shared" si="513"/>
        <v>Đ</v>
      </c>
      <c r="BO1069" s="283" t="str">
        <f t="shared" si="513"/>
        <v>Đ</v>
      </c>
      <c r="BP1069" s="283" t="str">
        <f t="shared" si="513"/>
        <v>Đ</v>
      </c>
      <c r="BQ1069" s="283" t="str">
        <f t="shared" si="513"/>
        <v>Đ</v>
      </c>
      <c r="BR1069" s="807" t="str">
        <f t="shared" si="513"/>
        <v>Đ</v>
      </c>
      <c r="BS1069" s="283" t="str">
        <f t="shared" si="513"/>
        <v>Đ</v>
      </c>
      <c r="BT1069" s="283" t="str">
        <f t="shared" si="513"/>
        <v>Đ</v>
      </c>
      <c r="BU1069" s="283" t="str">
        <f t="shared" si="513"/>
        <v>Đ</v>
      </c>
      <c r="BV1069" s="283" t="str">
        <f t="shared" si="513"/>
        <v>Đ</v>
      </c>
      <c r="BW1069" s="807" t="str">
        <f t="shared" si="513"/>
        <v>Đ</v>
      </c>
      <c r="BX1069" s="283" t="str">
        <f t="shared" si="513"/>
        <v>Đ</v>
      </c>
      <c r="BY1069" s="807" t="str">
        <f t="shared" si="513"/>
        <v>Đ</v>
      </c>
      <c r="BZ1069" s="807" t="str">
        <f t="shared" si="513"/>
        <v>Đ</v>
      </c>
      <c r="CA1069" s="283" t="str">
        <f t="shared" si="513"/>
        <v>Đ</v>
      </c>
      <c r="CB1069" s="283" t="str">
        <f t="shared" si="513"/>
        <v>Đ</v>
      </c>
      <c r="CC1069" s="283" t="str">
        <f t="shared" si="513"/>
        <v>Đ</v>
      </c>
      <c r="CD1069" s="770" t="str">
        <f t="shared" si="513"/>
        <v>Đ</v>
      </c>
      <c r="CE1069" s="283" t="str">
        <f t="shared" si="513"/>
        <v>Đ</v>
      </c>
      <c r="CF1069" s="283" t="str">
        <f t="shared" si="513"/>
        <v>Đ</v>
      </c>
      <c r="CG1069" s="283" t="str">
        <f t="shared" si="513"/>
        <v>Đ</v>
      </c>
      <c r="CH1069" s="283" t="str">
        <f t="shared" si="513"/>
        <v>Đ</v>
      </c>
      <c r="CI1069" s="283" t="str">
        <f t="shared" si="513"/>
        <v>Đ</v>
      </c>
      <c r="CJ1069" s="770" t="str">
        <f t="shared" si="513"/>
        <v>Đ</v>
      </c>
      <c r="CK1069" s="283" t="str">
        <f t="shared" si="513"/>
        <v>Đ</v>
      </c>
      <c r="CL1069" s="972"/>
      <c r="CM1069" s="960"/>
      <c r="CN1069" s="959"/>
      <c r="CO1069" s="960"/>
      <c r="CP1069" s="959"/>
      <c r="CQ1069" s="960"/>
      <c r="CR1069" s="959"/>
      <c r="CS1069" s="960"/>
      <c r="CT1069" s="994"/>
      <c r="CU1069" s="958"/>
      <c r="CV1069" s="221"/>
    </row>
    <row r="1070" spans="1:100" ht="19.399999999999999" customHeight="1">
      <c r="A1070" s="1184" t="s">
        <v>1969</v>
      </c>
      <c r="B1070" s="1185" t="s">
        <v>7</v>
      </c>
      <c r="C1070" s="1185"/>
      <c r="D1070" s="1185"/>
      <c r="E1070" s="1185"/>
      <c r="F1070" s="1185"/>
      <c r="G1070" s="1185"/>
      <c r="H1070" s="587"/>
      <c r="I1070" s="597"/>
      <c r="J1070" s="266"/>
      <c r="K1070" s="522"/>
      <c r="L1070" s="266"/>
      <c r="M1070" s="266"/>
      <c r="N1070" s="266"/>
      <c r="O1070" s="266"/>
      <c r="P1070" s="266"/>
      <c r="Q1070" s="266"/>
      <c r="R1070" s="266"/>
      <c r="S1070" s="281" t="s">
        <v>1974</v>
      </c>
      <c r="T1070" s="266"/>
      <c r="U1070" s="266"/>
      <c r="V1070" s="266"/>
      <c r="W1070" s="418"/>
      <c r="X1070" s="266"/>
      <c r="Y1070" s="266"/>
      <c r="Z1070" s="266"/>
      <c r="AA1070" s="266"/>
      <c r="AB1070" s="266"/>
      <c r="AC1070" s="668"/>
      <c r="AD1070" s="266"/>
      <c r="AE1070" s="266"/>
      <c r="AF1070" s="266"/>
      <c r="AG1070" s="266"/>
      <c r="AH1070" s="266"/>
      <c r="AI1070" s="266"/>
      <c r="AJ1070" s="266"/>
      <c r="AK1070" s="266"/>
      <c r="AL1070" s="266"/>
      <c r="AM1070" s="266"/>
      <c r="AN1070" s="266"/>
      <c r="AO1070" s="266"/>
      <c r="AP1070" s="266"/>
      <c r="AQ1070" s="266"/>
      <c r="AR1070" s="266"/>
      <c r="AS1070" s="266"/>
      <c r="AT1070" s="266"/>
      <c r="AU1070" s="266"/>
      <c r="AV1070" s="266"/>
      <c r="AW1070" s="266"/>
      <c r="AX1070" s="266"/>
      <c r="AY1070" s="266"/>
      <c r="AZ1070" s="266"/>
      <c r="BA1070" s="266"/>
      <c r="BB1070" s="266"/>
      <c r="BC1070" s="266"/>
      <c r="BD1070" s="266"/>
      <c r="BE1070" s="266"/>
      <c r="BF1070" s="266"/>
      <c r="BG1070" s="266"/>
      <c r="BH1070" s="266"/>
      <c r="BI1070" s="266"/>
      <c r="BJ1070" s="266"/>
      <c r="BK1070" s="266"/>
      <c r="BL1070" s="789">
        <f t="shared" ref="BL1070:CK1070" si="514">COUNTIFS($S$6:$S$1030,"x",BL$6:BL$1030,"2")</f>
        <v>99</v>
      </c>
      <c r="BM1070" s="284">
        <f t="shared" si="514"/>
        <v>98</v>
      </c>
      <c r="BN1070" s="284">
        <f t="shared" si="514"/>
        <v>100</v>
      </c>
      <c r="BO1070" s="284">
        <f t="shared" si="514"/>
        <v>96</v>
      </c>
      <c r="BP1070" s="284">
        <f t="shared" si="514"/>
        <v>93</v>
      </c>
      <c r="BQ1070" s="284">
        <f t="shared" si="514"/>
        <v>104</v>
      </c>
      <c r="BR1070" s="805">
        <f t="shared" si="514"/>
        <v>97</v>
      </c>
      <c r="BS1070" s="284">
        <f t="shared" si="514"/>
        <v>84</v>
      </c>
      <c r="BT1070" s="284">
        <f t="shared" si="514"/>
        <v>99</v>
      </c>
      <c r="BU1070" s="284">
        <f t="shared" si="514"/>
        <v>101</v>
      </c>
      <c r="BV1070" s="284">
        <f t="shared" si="514"/>
        <v>104</v>
      </c>
      <c r="BW1070" s="805">
        <f t="shared" si="514"/>
        <v>91</v>
      </c>
      <c r="BX1070" s="284">
        <f t="shared" si="514"/>
        <v>92</v>
      </c>
      <c r="BY1070" s="805">
        <f t="shared" si="514"/>
        <v>94</v>
      </c>
      <c r="BZ1070" s="805">
        <f t="shared" si="514"/>
        <v>96</v>
      </c>
      <c r="CA1070" s="284">
        <f t="shared" si="514"/>
        <v>104</v>
      </c>
      <c r="CB1070" s="284">
        <f t="shared" si="514"/>
        <v>99</v>
      </c>
      <c r="CC1070" s="284">
        <f t="shared" si="514"/>
        <v>100</v>
      </c>
      <c r="CD1070" s="768">
        <f t="shared" si="514"/>
        <v>91</v>
      </c>
      <c r="CE1070" s="284">
        <f t="shared" si="514"/>
        <v>99</v>
      </c>
      <c r="CF1070" s="284">
        <f t="shared" si="514"/>
        <v>102</v>
      </c>
      <c r="CG1070" s="284">
        <f t="shared" si="514"/>
        <v>97</v>
      </c>
      <c r="CH1070" s="284">
        <f t="shared" si="514"/>
        <v>100</v>
      </c>
      <c r="CI1070" s="284">
        <f t="shared" si="514"/>
        <v>103</v>
      </c>
      <c r="CJ1070" s="768">
        <f t="shared" si="514"/>
        <v>96</v>
      </c>
      <c r="CK1070" s="284">
        <f t="shared" si="514"/>
        <v>104</v>
      </c>
      <c r="CL1070" s="965"/>
      <c r="CM1070" s="965"/>
      <c r="CN1070" s="965"/>
      <c r="CO1070" s="965"/>
      <c r="CP1070" s="965"/>
      <c r="CQ1070" s="965"/>
      <c r="CR1070" s="965"/>
      <c r="CS1070" s="965"/>
      <c r="CT1070" s="965"/>
      <c r="CU1070" s="965"/>
      <c r="CV1070" s="221"/>
    </row>
    <row r="1071" spans="1:100" ht="19.399999999999999" customHeight="1">
      <c r="A1071" s="1184"/>
      <c r="B1071" s="1185" t="s">
        <v>4</v>
      </c>
      <c r="C1071" s="1185"/>
      <c r="D1071" s="1185"/>
      <c r="E1071" s="1185"/>
      <c r="F1071" s="1185"/>
      <c r="G1071" s="1185"/>
      <c r="H1071" s="587"/>
      <c r="I1071" s="597"/>
      <c r="J1071" s="266"/>
      <c r="K1071" s="522"/>
      <c r="L1071" s="266"/>
      <c r="M1071" s="266"/>
      <c r="N1071" s="266"/>
      <c r="O1071" s="266"/>
      <c r="P1071" s="266"/>
      <c r="Q1071" s="266"/>
      <c r="R1071" s="266"/>
      <c r="S1071" s="281" t="s">
        <v>1974</v>
      </c>
      <c r="T1071" s="266"/>
      <c r="U1071" s="266"/>
      <c r="V1071" s="266"/>
      <c r="W1071" s="418"/>
      <c r="X1071" s="266"/>
      <c r="Y1071" s="266"/>
      <c r="Z1071" s="266"/>
      <c r="AA1071" s="266"/>
      <c r="AB1071" s="266"/>
      <c r="AC1071" s="668"/>
      <c r="AD1071" s="266"/>
      <c r="AE1071" s="266"/>
      <c r="AF1071" s="266"/>
      <c r="AG1071" s="266"/>
      <c r="AH1071" s="266"/>
      <c r="AI1071" s="266"/>
      <c r="AJ1071" s="266"/>
      <c r="AK1071" s="266"/>
      <c r="AL1071" s="266"/>
      <c r="AM1071" s="266"/>
      <c r="AN1071" s="266"/>
      <c r="AO1071" s="266"/>
      <c r="AP1071" s="266"/>
      <c r="AQ1071" s="266"/>
      <c r="AR1071" s="266"/>
      <c r="AS1071" s="266"/>
      <c r="AT1071" s="266"/>
      <c r="AU1071" s="266"/>
      <c r="AV1071" s="266"/>
      <c r="AW1071" s="266"/>
      <c r="AX1071" s="266"/>
      <c r="AY1071" s="266"/>
      <c r="AZ1071" s="266"/>
      <c r="BA1071" s="266"/>
      <c r="BB1071" s="266"/>
      <c r="BC1071" s="266"/>
      <c r="BD1071" s="266"/>
      <c r="BE1071" s="266"/>
      <c r="BF1071" s="266"/>
      <c r="BG1071" s="266"/>
      <c r="BH1071" s="266"/>
      <c r="BI1071" s="266"/>
      <c r="BJ1071" s="266"/>
      <c r="BK1071" s="266"/>
      <c r="BL1071" s="789">
        <f t="shared" ref="BL1071:CK1071" si="515">COUNTIFS($S$6:$S$1030,"x",BL$6:BL$1030,"1")</f>
        <v>6</v>
      </c>
      <c r="BM1071" s="284">
        <f t="shared" si="515"/>
        <v>7</v>
      </c>
      <c r="BN1071" s="284">
        <f t="shared" si="515"/>
        <v>5</v>
      </c>
      <c r="BO1071" s="284">
        <f t="shared" si="515"/>
        <v>9</v>
      </c>
      <c r="BP1071" s="284">
        <f t="shared" si="515"/>
        <v>12</v>
      </c>
      <c r="BQ1071" s="284">
        <f t="shared" si="515"/>
        <v>1</v>
      </c>
      <c r="BR1071" s="805">
        <f t="shared" si="515"/>
        <v>8</v>
      </c>
      <c r="BS1071" s="284">
        <f t="shared" si="515"/>
        <v>21</v>
      </c>
      <c r="BT1071" s="284">
        <f t="shared" si="515"/>
        <v>6</v>
      </c>
      <c r="BU1071" s="284">
        <f t="shared" si="515"/>
        <v>4</v>
      </c>
      <c r="BV1071" s="284">
        <f t="shared" si="515"/>
        <v>1</v>
      </c>
      <c r="BW1071" s="805">
        <f t="shared" si="515"/>
        <v>13</v>
      </c>
      <c r="BX1071" s="284">
        <f t="shared" si="515"/>
        <v>13</v>
      </c>
      <c r="BY1071" s="805">
        <f t="shared" si="515"/>
        <v>11</v>
      </c>
      <c r="BZ1071" s="805">
        <f t="shared" si="515"/>
        <v>7</v>
      </c>
      <c r="CA1071" s="284">
        <f t="shared" si="515"/>
        <v>1</v>
      </c>
      <c r="CB1071" s="284">
        <f t="shared" si="515"/>
        <v>6</v>
      </c>
      <c r="CC1071" s="284">
        <f t="shared" si="515"/>
        <v>5</v>
      </c>
      <c r="CD1071" s="768">
        <f t="shared" si="515"/>
        <v>14</v>
      </c>
      <c r="CE1071" s="284">
        <f t="shared" si="515"/>
        <v>6</v>
      </c>
      <c r="CF1071" s="284">
        <f t="shared" si="515"/>
        <v>3</v>
      </c>
      <c r="CG1071" s="284">
        <f t="shared" si="515"/>
        <v>8</v>
      </c>
      <c r="CH1071" s="284">
        <f t="shared" si="515"/>
        <v>5</v>
      </c>
      <c r="CI1071" s="284">
        <f t="shared" si="515"/>
        <v>2</v>
      </c>
      <c r="CJ1071" s="768">
        <f t="shared" si="515"/>
        <v>9</v>
      </c>
      <c r="CK1071" s="284">
        <f t="shared" si="515"/>
        <v>1</v>
      </c>
      <c r="CL1071" s="965"/>
      <c r="CM1071" s="965"/>
      <c r="CN1071" s="965"/>
      <c r="CO1071" s="965"/>
      <c r="CP1071" s="965"/>
      <c r="CQ1071" s="965"/>
      <c r="CR1071" s="965"/>
      <c r="CS1071" s="965"/>
      <c r="CT1071" s="965"/>
      <c r="CU1071" s="965"/>
      <c r="CV1071" s="221"/>
    </row>
    <row r="1072" spans="1:100" ht="19.399999999999999" customHeight="1">
      <c r="A1072" s="1184"/>
      <c r="B1072" s="1185" t="s">
        <v>3</v>
      </c>
      <c r="C1072" s="1185"/>
      <c r="D1072" s="1185"/>
      <c r="E1072" s="1185"/>
      <c r="F1072" s="1185"/>
      <c r="G1072" s="1185"/>
      <c r="H1072" s="587"/>
      <c r="I1072" s="597"/>
      <c r="J1072" s="266"/>
      <c r="K1072" s="522"/>
      <c r="L1072" s="266"/>
      <c r="M1072" s="266"/>
      <c r="N1072" s="266"/>
      <c r="O1072" s="266"/>
      <c r="P1072" s="266"/>
      <c r="Q1072" s="266"/>
      <c r="R1072" s="266"/>
      <c r="S1072" s="281" t="s">
        <v>1974</v>
      </c>
      <c r="T1072" s="266"/>
      <c r="U1072" s="266"/>
      <c r="V1072" s="266"/>
      <c r="W1072" s="418"/>
      <c r="X1072" s="266"/>
      <c r="Y1072" s="266"/>
      <c r="Z1072" s="266"/>
      <c r="AA1072" s="266"/>
      <c r="AB1072" s="266"/>
      <c r="AC1072" s="668"/>
      <c r="AD1072" s="266"/>
      <c r="AE1072" s="266"/>
      <c r="AF1072" s="266"/>
      <c r="AG1072" s="266"/>
      <c r="AH1072" s="266"/>
      <c r="AI1072" s="266"/>
      <c r="AJ1072" s="266"/>
      <c r="AK1072" s="266"/>
      <c r="AL1072" s="266"/>
      <c r="AM1072" s="266"/>
      <c r="AN1072" s="266"/>
      <c r="AO1072" s="266"/>
      <c r="AP1072" s="266"/>
      <c r="AQ1072" s="266"/>
      <c r="AR1072" s="266"/>
      <c r="AS1072" s="266"/>
      <c r="AT1072" s="266"/>
      <c r="AU1072" s="266"/>
      <c r="AV1072" s="266"/>
      <c r="AW1072" s="266"/>
      <c r="AX1072" s="266"/>
      <c r="AY1072" s="266"/>
      <c r="AZ1072" s="266"/>
      <c r="BA1072" s="266"/>
      <c r="BB1072" s="266"/>
      <c r="BC1072" s="266"/>
      <c r="BD1072" s="266"/>
      <c r="BE1072" s="266"/>
      <c r="BF1072" s="266"/>
      <c r="BG1072" s="266"/>
      <c r="BH1072" s="266"/>
      <c r="BI1072" s="266"/>
      <c r="BJ1072" s="266"/>
      <c r="BK1072" s="266"/>
      <c r="BL1072" s="789">
        <f t="shared" ref="BL1072:CK1072" si="516">COUNTIFS($S$6:$S$1030,"x",BL$6:BL$1030,"0")</f>
        <v>0</v>
      </c>
      <c r="BM1072" s="284">
        <f t="shared" si="516"/>
        <v>0</v>
      </c>
      <c r="BN1072" s="284">
        <f t="shared" si="516"/>
        <v>0</v>
      </c>
      <c r="BO1072" s="284">
        <f t="shared" si="516"/>
        <v>0</v>
      </c>
      <c r="BP1072" s="284">
        <f t="shared" si="516"/>
        <v>0</v>
      </c>
      <c r="BQ1072" s="284">
        <f t="shared" si="516"/>
        <v>0</v>
      </c>
      <c r="BR1072" s="805">
        <f t="shared" si="516"/>
        <v>0</v>
      </c>
      <c r="BS1072" s="284">
        <f t="shared" si="516"/>
        <v>0</v>
      </c>
      <c r="BT1072" s="284">
        <f t="shared" si="516"/>
        <v>0</v>
      </c>
      <c r="BU1072" s="284">
        <f t="shared" si="516"/>
        <v>0</v>
      </c>
      <c r="BV1072" s="284">
        <f t="shared" si="516"/>
        <v>0</v>
      </c>
      <c r="BW1072" s="805">
        <f t="shared" si="516"/>
        <v>0</v>
      </c>
      <c r="BX1072" s="284">
        <f t="shared" si="516"/>
        <v>0</v>
      </c>
      <c r="BY1072" s="805">
        <f t="shared" si="516"/>
        <v>0</v>
      </c>
      <c r="BZ1072" s="805">
        <f t="shared" si="516"/>
        <v>0</v>
      </c>
      <c r="CA1072" s="284">
        <f t="shared" si="516"/>
        <v>0</v>
      </c>
      <c r="CB1072" s="284">
        <f t="shared" si="516"/>
        <v>0</v>
      </c>
      <c r="CC1072" s="284">
        <f t="shared" si="516"/>
        <v>0</v>
      </c>
      <c r="CD1072" s="768">
        <f t="shared" si="516"/>
        <v>0</v>
      </c>
      <c r="CE1072" s="284">
        <f t="shared" si="516"/>
        <v>0</v>
      </c>
      <c r="CF1072" s="284">
        <f t="shared" si="516"/>
        <v>0</v>
      </c>
      <c r="CG1072" s="284">
        <f t="shared" si="516"/>
        <v>0</v>
      </c>
      <c r="CH1072" s="284">
        <f t="shared" si="516"/>
        <v>0</v>
      </c>
      <c r="CI1072" s="284">
        <f t="shared" si="516"/>
        <v>0</v>
      </c>
      <c r="CJ1072" s="768">
        <f t="shared" si="516"/>
        <v>0</v>
      </c>
      <c r="CK1072" s="284">
        <f t="shared" si="516"/>
        <v>0</v>
      </c>
      <c r="CL1072" s="965"/>
      <c r="CM1072" s="965"/>
      <c r="CN1072" s="965"/>
      <c r="CO1072" s="965"/>
      <c r="CP1072" s="965"/>
      <c r="CQ1072" s="965"/>
      <c r="CR1072" s="965"/>
      <c r="CS1072" s="965"/>
      <c r="CT1072" s="965"/>
      <c r="CU1072" s="965"/>
      <c r="CV1072" s="221"/>
    </row>
    <row r="1073" spans="1:100" ht="19.399999999999999" customHeight="1">
      <c r="A1073" s="1184"/>
      <c r="B1073" s="1185" t="s">
        <v>2</v>
      </c>
      <c r="C1073" s="1185"/>
      <c r="D1073" s="1185"/>
      <c r="E1073" s="1185"/>
      <c r="F1073" s="1185"/>
      <c r="G1073" s="1185"/>
      <c r="H1073" s="587"/>
      <c r="I1073" s="597"/>
      <c r="J1073" s="266"/>
      <c r="K1073" s="522"/>
      <c r="L1073" s="266"/>
      <c r="M1073" s="266"/>
      <c r="N1073" s="266"/>
      <c r="O1073" s="266"/>
      <c r="P1073" s="266"/>
      <c r="Q1073" s="266"/>
      <c r="R1073" s="266"/>
      <c r="S1073" s="281" t="s">
        <v>1974</v>
      </c>
      <c r="T1073" s="266"/>
      <c r="U1073" s="266"/>
      <c r="V1073" s="266"/>
      <c r="W1073" s="418"/>
      <c r="X1073" s="266"/>
      <c r="Y1073" s="266"/>
      <c r="Z1073" s="266"/>
      <c r="AA1073" s="266"/>
      <c r="AB1073" s="266"/>
      <c r="AC1073" s="668"/>
      <c r="AD1073" s="266"/>
      <c r="AE1073" s="266"/>
      <c r="AF1073" s="266"/>
      <c r="AG1073" s="266"/>
      <c r="AH1073" s="266"/>
      <c r="AI1073" s="266"/>
      <c r="AJ1073" s="266"/>
      <c r="AK1073" s="266"/>
      <c r="AL1073" s="266"/>
      <c r="AM1073" s="266"/>
      <c r="AN1073" s="266"/>
      <c r="AO1073" s="266"/>
      <c r="AP1073" s="266"/>
      <c r="AQ1073" s="266"/>
      <c r="AR1073" s="266"/>
      <c r="AS1073" s="266"/>
      <c r="AT1073" s="266"/>
      <c r="AU1073" s="266"/>
      <c r="AV1073" s="266"/>
      <c r="AW1073" s="266"/>
      <c r="AX1073" s="266"/>
      <c r="AY1073" s="266"/>
      <c r="AZ1073" s="266"/>
      <c r="BA1073" s="266"/>
      <c r="BB1073" s="266"/>
      <c r="BC1073" s="266"/>
      <c r="BD1073" s="266"/>
      <c r="BE1073" s="266"/>
      <c r="BF1073" s="266"/>
      <c r="BG1073" s="266"/>
      <c r="BH1073" s="266"/>
      <c r="BI1073" s="266"/>
      <c r="BJ1073" s="266"/>
      <c r="BK1073" s="266"/>
      <c r="BL1073" s="789">
        <f t="shared" ref="BL1073:CK1073" si="517">COUNTIFS($S$6:$S$1030,"x",BL$6:BL$1030,"kđg")</f>
        <v>5</v>
      </c>
      <c r="BM1073" s="284">
        <f t="shared" si="517"/>
        <v>5</v>
      </c>
      <c r="BN1073" s="284">
        <f t="shared" si="517"/>
        <v>5</v>
      </c>
      <c r="BO1073" s="284">
        <f t="shared" si="517"/>
        <v>5</v>
      </c>
      <c r="BP1073" s="284">
        <f t="shared" si="517"/>
        <v>5</v>
      </c>
      <c r="BQ1073" s="284">
        <f t="shared" si="517"/>
        <v>5</v>
      </c>
      <c r="BR1073" s="805">
        <f t="shared" si="517"/>
        <v>5</v>
      </c>
      <c r="BS1073" s="284">
        <f t="shared" si="517"/>
        <v>5</v>
      </c>
      <c r="BT1073" s="284">
        <f t="shared" si="517"/>
        <v>5</v>
      </c>
      <c r="BU1073" s="284">
        <f t="shared" si="517"/>
        <v>5</v>
      </c>
      <c r="BV1073" s="284">
        <f t="shared" si="517"/>
        <v>5</v>
      </c>
      <c r="BW1073" s="805">
        <f t="shared" si="517"/>
        <v>5</v>
      </c>
      <c r="BX1073" s="284">
        <f t="shared" si="517"/>
        <v>5</v>
      </c>
      <c r="BY1073" s="805">
        <f t="shared" si="517"/>
        <v>5</v>
      </c>
      <c r="BZ1073" s="805">
        <f t="shared" si="517"/>
        <v>7</v>
      </c>
      <c r="CA1073" s="284">
        <f t="shared" si="517"/>
        <v>5</v>
      </c>
      <c r="CB1073" s="284">
        <f t="shared" si="517"/>
        <v>5</v>
      </c>
      <c r="CC1073" s="284">
        <f t="shared" si="517"/>
        <v>5</v>
      </c>
      <c r="CD1073" s="768">
        <f t="shared" si="517"/>
        <v>5</v>
      </c>
      <c r="CE1073" s="284">
        <f t="shared" si="517"/>
        <v>5</v>
      </c>
      <c r="CF1073" s="284">
        <f t="shared" si="517"/>
        <v>5</v>
      </c>
      <c r="CG1073" s="284">
        <f t="shared" si="517"/>
        <v>5</v>
      </c>
      <c r="CH1073" s="284">
        <f t="shared" si="517"/>
        <v>5</v>
      </c>
      <c r="CI1073" s="284">
        <f t="shared" si="517"/>
        <v>5</v>
      </c>
      <c r="CJ1073" s="768">
        <f t="shared" si="517"/>
        <v>5</v>
      </c>
      <c r="CK1073" s="284">
        <f t="shared" si="517"/>
        <v>5</v>
      </c>
      <c r="CL1073" s="965"/>
      <c r="CM1073" s="965"/>
      <c r="CN1073" s="965"/>
      <c r="CO1073" s="965"/>
      <c r="CP1073" s="965"/>
      <c r="CQ1073" s="965"/>
      <c r="CR1073" s="965"/>
      <c r="CS1073" s="965"/>
      <c r="CT1073" s="965"/>
      <c r="CU1073" s="965"/>
      <c r="CV1073" s="221"/>
    </row>
    <row r="1074" spans="1:100" ht="19.399999999999999" customHeight="1">
      <c r="A1074" s="1184"/>
      <c r="B1074" s="1185" t="s">
        <v>1</v>
      </c>
      <c r="C1074" s="1185"/>
      <c r="D1074" s="1185"/>
      <c r="E1074" s="1185"/>
      <c r="F1074" s="1185"/>
      <c r="G1074" s="1185"/>
      <c r="H1074" s="587"/>
      <c r="I1074" s="597"/>
      <c r="J1074" s="266"/>
      <c r="K1074" s="522"/>
      <c r="L1074" s="266"/>
      <c r="M1074" s="266"/>
      <c r="N1074" s="266"/>
      <c r="O1074" s="266"/>
      <c r="P1074" s="266"/>
      <c r="Q1074" s="266"/>
      <c r="R1074" s="266"/>
      <c r="S1074" s="281" t="s">
        <v>1974</v>
      </c>
      <c r="T1074" s="266"/>
      <c r="U1074" s="266"/>
      <c r="V1074" s="266"/>
      <c r="W1074" s="418"/>
      <c r="X1074" s="266"/>
      <c r="Y1074" s="266"/>
      <c r="Z1074" s="266"/>
      <c r="AA1074" s="266"/>
      <c r="AB1074" s="266"/>
      <c r="AC1074" s="668"/>
      <c r="AD1074" s="266"/>
      <c r="AE1074" s="266"/>
      <c r="AF1074" s="266"/>
      <c r="AG1074" s="266"/>
      <c r="AH1074" s="266"/>
      <c r="AI1074" s="266"/>
      <c r="AJ1074" s="266"/>
      <c r="AK1074" s="266"/>
      <c r="AL1074" s="266"/>
      <c r="AM1074" s="266"/>
      <c r="AN1074" s="266"/>
      <c r="AO1074" s="266"/>
      <c r="AP1074" s="266"/>
      <c r="AQ1074" s="266"/>
      <c r="AR1074" s="266"/>
      <c r="AS1074" s="266"/>
      <c r="AT1074" s="266"/>
      <c r="AU1074" s="266"/>
      <c r="AV1074" s="266"/>
      <c r="AW1074" s="266"/>
      <c r="AX1074" s="266"/>
      <c r="AY1074" s="266"/>
      <c r="AZ1074" s="266"/>
      <c r="BA1074" s="266"/>
      <c r="BB1074" s="266"/>
      <c r="BC1074" s="266"/>
      <c r="BD1074" s="266"/>
      <c r="BE1074" s="266"/>
      <c r="BF1074" s="266"/>
      <c r="BG1074" s="266"/>
      <c r="BH1074" s="266"/>
      <c r="BI1074" s="266"/>
      <c r="BJ1074" s="266"/>
      <c r="BK1074" s="266"/>
      <c r="BL1074" s="790">
        <f>BL1073/(BL1070+BL1071+BL1072+BL1073)</f>
        <v>4.5454545454545456E-2</v>
      </c>
      <c r="BM1074" s="202">
        <f t="shared" ref="BM1074:CK1074" si="518">BM1073/(BM1070+BM1071+BM1072+BM1073)</f>
        <v>4.5454545454545456E-2</v>
      </c>
      <c r="BN1074" s="202">
        <f t="shared" si="518"/>
        <v>4.5454545454545456E-2</v>
      </c>
      <c r="BO1074" s="202">
        <f t="shared" si="518"/>
        <v>4.5454545454545456E-2</v>
      </c>
      <c r="BP1074" s="202">
        <f t="shared" si="518"/>
        <v>4.5454545454545456E-2</v>
      </c>
      <c r="BQ1074" s="202">
        <f t="shared" si="518"/>
        <v>4.5454545454545456E-2</v>
      </c>
      <c r="BR1074" s="806">
        <f t="shared" si="518"/>
        <v>4.5454545454545456E-2</v>
      </c>
      <c r="BS1074" s="202">
        <f t="shared" si="518"/>
        <v>4.5454545454545456E-2</v>
      </c>
      <c r="BT1074" s="202">
        <f t="shared" si="518"/>
        <v>4.5454545454545456E-2</v>
      </c>
      <c r="BU1074" s="202">
        <f t="shared" si="518"/>
        <v>4.5454545454545456E-2</v>
      </c>
      <c r="BV1074" s="202">
        <f t="shared" si="518"/>
        <v>4.5454545454545456E-2</v>
      </c>
      <c r="BW1074" s="806">
        <f t="shared" si="518"/>
        <v>4.5871559633027525E-2</v>
      </c>
      <c r="BX1074" s="202">
        <f t="shared" si="518"/>
        <v>4.5454545454545456E-2</v>
      </c>
      <c r="BY1074" s="806">
        <f t="shared" si="518"/>
        <v>4.5454545454545456E-2</v>
      </c>
      <c r="BZ1074" s="806">
        <f t="shared" si="518"/>
        <v>6.363636363636363E-2</v>
      </c>
      <c r="CA1074" s="202">
        <f t="shared" si="518"/>
        <v>4.5454545454545456E-2</v>
      </c>
      <c r="CB1074" s="202">
        <f t="shared" si="518"/>
        <v>4.5454545454545456E-2</v>
      </c>
      <c r="CC1074" s="202">
        <f t="shared" si="518"/>
        <v>4.5454545454545456E-2</v>
      </c>
      <c r="CD1074" s="769">
        <f t="shared" si="518"/>
        <v>4.5454545454545456E-2</v>
      </c>
      <c r="CE1074" s="202">
        <f t="shared" si="518"/>
        <v>4.5454545454545456E-2</v>
      </c>
      <c r="CF1074" s="202">
        <f t="shared" si="518"/>
        <v>4.5454545454545456E-2</v>
      </c>
      <c r="CG1074" s="202">
        <f t="shared" si="518"/>
        <v>4.5454545454545456E-2</v>
      </c>
      <c r="CH1074" s="202">
        <f t="shared" si="518"/>
        <v>4.5454545454545456E-2</v>
      </c>
      <c r="CI1074" s="202">
        <f t="shared" si="518"/>
        <v>4.5454545454545456E-2</v>
      </c>
      <c r="CJ1074" s="769">
        <f t="shared" si="518"/>
        <v>4.5454545454545456E-2</v>
      </c>
      <c r="CK1074" s="202">
        <f t="shared" si="518"/>
        <v>4.5454545454545456E-2</v>
      </c>
      <c r="CL1074" s="965"/>
      <c r="CM1074" s="965"/>
      <c r="CN1074" s="965"/>
      <c r="CO1074" s="965"/>
      <c r="CP1074" s="965"/>
      <c r="CQ1074" s="965"/>
      <c r="CR1074" s="965"/>
      <c r="CS1074" s="965"/>
      <c r="CT1074" s="965"/>
      <c r="CU1074" s="965"/>
      <c r="CV1074" s="221"/>
    </row>
    <row r="1075" spans="1:100" ht="19.399999999999999" customHeight="1">
      <c r="A1075" s="1184"/>
      <c r="B1075" s="1186" t="s">
        <v>398</v>
      </c>
      <c r="C1075" s="1186"/>
      <c r="D1075" s="1186"/>
      <c r="E1075" s="1186"/>
      <c r="F1075" s="1186"/>
      <c r="G1075" s="1186"/>
      <c r="H1075" s="588"/>
      <c r="I1075" s="597"/>
      <c r="J1075" s="269"/>
      <c r="K1075" s="523"/>
      <c r="L1075" s="269"/>
      <c r="M1075" s="269"/>
      <c r="N1075" s="269"/>
      <c r="O1075" s="269"/>
      <c r="P1075" s="269"/>
      <c r="Q1075" s="269"/>
      <c r="R1075" s="269"/>
      <c r="S1075" s="281" t="s">
        <v>1974</v>
      </c>
      <c r="T1075" s="269"/>
      <c r="U1075" s="269"/>
      <c r="V1075" s="269"/>
      <c r="W1075" s="419"/>
      <c r="X1075" s="269"/>
      <c r="Y1075" s="269"/>
      <c r="Z1075" s="269"/>
      <c r="AA1075" s="269"/>
      <c r="AB1075" s="269"/>
      <c r="AC1075" s="669"/>
      <c r="AD1075" s="269"/>
      <c r="AE1075" s="269"/>
      <c r="AF1075" s="269"/>
      <c r="AG1075" s="269"/>
      <c r="AH1075" s="269"/>
      <c r="AI1075" s="269"/>
      <c r="AJ1075" s="269"/>
      <c r="AK1075" s="269"/>
      <c r="AL1075" s="269"/>
      <c r="AM1075" s="269"/>
      <c r="AN1075" s="269"/>
      <c r="AO1075" s="269"/>
      <c r="AP1075" s="269"/>
      <c r="AQ1075" s="269"/>
      <c r="AR1075" s="269"/>
      <c r="AS1075" s="269"/>
      <c r="AT1075" s="269"/>
      <c r="AU1075" s="269"/>
      <c r="AV1075" s="269"/>
      <c r="AW1075" s="269"/>
      <c r="AX1075" s="269"/>
      <c r="AY1075" s="269"/>
      <c r="AZ1075" s="269"/>
      <c r="BA1075" s="269"/>
      <c r="BB1075" s="269"/>
      <c r="BC1075" s="269"/>
      <c r="BD1075" s="269"/>
      <c r="BE1075" s="269"/>
      <c r="BF1075" s="269"/>
      <c r="BG1075" s="269"/>
      <c r="BH1075" s="269"/>
      <c r="BI1075" s="269"/>
      <c r="BJ1075" s="269"/>
      <c r="BK1075" s="269"/>
      <c r="BL1075" s="791">
        <f>(((BL1070*2)+(BL1071*1)+(BL1072*0)))/(BL1070+BL1071+BL1072)</f>
        <v>1.9428571428571428</v>
      </c>
      <c r="BM1075" s="283">
        <f t="shared" ref="BM1075:CK1075" si="519">(((BM1070*2)+(BM1071*1)+(BM1072*0)))/(BM1070+BM1071+BM1072)</f>
        <v>1.9333333333333333</v>
      </c>
      <c r="BN1075" s="283">
        <f t="shared" si="519"/>
        <v>1.9523809523809523</v>
      </c>
      <c r="BO1075" s="283">
        <f t="shared" si="519"/>
        <v>1.9142857142857144</v>
      </c>
      <c r="BP1075" s="283">
        <f t="shared" si="519"/>
        <v>1.8857142857142857</v>
      </c>
      <c r="BQ1075" s="283">
        <f t="shared" si="519"/>
        <v>1.9904761904761905</v>
      </c>
      <c r="BR1075" s="807">
        <f t="shared" si="519"/>
        <v>1.9238095238095239</v>
      </c>
      <c r="BS1075" s="283">
        <f t="shared" si="519"/>
        <v>1.8</v>
      </c>
      <c r="BT1075" s="283">
        <f t="shared" si="519"/>
        <v>1.9428571428571428</v>
      </c>
      <c r="BU1075" s="283">
        <f t="shared" si="519"/>
        <v>1.9619047619047618</v>
      </c>
      <c r="BV1075" s="283">
        <f t="shared" si="519"/>
        <v>1.9904761904761905</v>
      </c>
      <c r="BW1075" s="807">
        <f t="shared" si="519"/>
        <v>1.875</v>
      </c>
      <c r="BX1075" s="283">
        <f t="shared" si="519"/>
        <v>1.8761904761904762</v>
      </c>
      <c r="BY1075" s="807">
        <f t="shared" si="519"/>
        <v>1.8952380952380952</v>
      </c>
      <c r="BZ1075" s="807">
        <f t="shared" si="519"/>
        <v>1.9320388349514563</v>
      </c>
      <c r="CA1075" s="283">
        <f t="shared" si="519"/>
        <v>1.9904761904761905</v>
      </c>
      <c r="CB1075" s="283">
        <f t="shared" si="519"/>
        <v>1.9428571428571428</v>
      </c>
      <c r="CC1075" s="283">
        <f t="shared" si="519"/>
        <v>1.9523809523809523</v>
      </c>
      <c r="CD1075" s="770">
        <f t="shared" si="519"/>
        <v>1.8666666666666667</v>
      </c>
      <c r="CE1075" s="283">
        <f t="shared" si="519"/>
        <v>1.9428571428571428</v>
      </c>
      <c r="CF1075" s="283">
        <f t="shared" si="519"/>
        <v>1.9714285714285715</v>
      </c>
      <c r="CG1075" s="283">
        <f t="shared" si="519"/>
        <v>1.9238095238095239</v>
      </c>
      <c r="CH1075" s="283">
        <f t="shared" si="519"/>
        <v>1.9523809523809523</v>
      </c>
      <c r="CI1075" s="283">
        <f t="shared" si="519"/>
        <v>1.980952380952381</v>
      </c>
      <c r="CJ1075" s="770">
        <f t="shared" si="519"/>
        <v>1.9142857142857144</v>
      </c>
      <c r="CK1075" s="283">
        <f t="shared" si="519"/>
        <v>1.9904761904761905</v>
      </c>
      <c r="CL1075" s="972">
        <f>COUNTIF(BL1076:CK1076,"Đ")</f>
        <v>26</v>
      </c>
      <c r="CM1075" s="960">
        <f>CL1075/(CL1075+CN1075+CP1075+CR1075)</f>
        <v>1</v>
      </c>
      <c r="CN1075" s="959">
        <f>COUNTIF(BL1076:CK1076,"CCG")</f>
        <v>0</v>
      </c>
      <c r="CO1075" s="960">
        <f>CN1075/(CL1075+CN1075+CP1075+CR1075)</f>
        <v>0</v>
      </c>
      <c r="CP1075" s="959">
        <f>COUNTIF(BL1076:CK1076,"CĐ")</f>
        <v>0</v>
      </c>
      <c r="CQ1075" s="960">
        <f>CP1075/(CL1075+CN1075+CP1075+CR1075)</f>
        <v>0</v>
      </c>
      <c r="CR1075" s="959">
        <f>COUNTIF(BL1076:CK1076,"KĐG")</f>
        <v>0</v>
      </c>
      <c r="CS1075" s="960">
        <f>CR1075/(CL1075+CN1075+CP1075+CR1075)</f>
        <v>0</v>
      </c>
      <c r="CT1075" s="958">
        <f>(((CL1075*2)+(CN1075*1)+(CP1075*0)))/(CL1075+CN1075+CP1075)</f>
        <v>2</v>
      </c>
      <c r="CU1075" s="958" t="str">
        <f>IF(CS1075&gt;=50%,"KĐG",IF(CT1075&gt;=1.6,"Đạt",IF(CT1075&gt;=1,"Cần cố gắng","Chưa đạt")))</f>
        <v>Đạt</v>
      </c>
      <c r="CV1075" s="221"/>
    </row>
    <row r="1076" spans="1:100" ht="19.399999999999999" customHeight="1">
      <c r="A1076" s="1184"/>
      <c r="B1076" s="1186"/>
      <c r="C1076" s="1186"/>
      <c r="D1076" s="1186"/>
      <c r="E1076" s="1186"/>
      <c r="F1076" s="1186"/>
      <c r="G1076" s="1186"/>
      <c r="H1076" s="588"/>
      <c r="I1076" s="597"/>
      <c r="J1076" s="269"/>
      <c r="K1076" s="523"/>
      <c r="L1076" s="269"/>
      <c r="M1076" s="269"/>
      <c r="N1076" s="269"/>
      <c r="O1076" s="269"/>
      <c r="P1076" s="269"/>
      <c r="Q1076" s="269"/>
      <c r="R1076" s="269"/>
      <c r="S1076" s="281" t="s">
        <v>1974</v>
      </c>
      <c r="T1076" s="269"/>
      <c r="U1076" s="269"/>
      <c r="V1076" s="269"/>
      <c r="W1076" s="419"/>
      <c r="X1076" s="269"/>
      <c r="Y1076" s="269"/>
      <c r="Z1076" s="269"/>
      <c r="AA1076" s="269"/>
      <c r="AB1076" s="269"/>
      <c r="AC1076" s="669"/>
      <c r="AD1076" s="269"/>
      <c r="AE1076" s="269"/>
      <c r="AF1076" s="269"/>
      <c r="AG1076" s="269"/>
      <c r="AH1076" s="269"/>
      <c r="AI1076" s="269"/>
      <c r="AJ1076" s="269"/>
      <c r="AK1076" s="269"/>
      <c r="AL1076" s="269"/>
      <c r="AM1076" s="269"/>
      <c r="AN1076" s="269"/>
      <c r="AO1076" s="269"/>
      <c r="AP1076" s="269"/>
      <c r="AQ1076" s="269"/>
      <c r="AR1076" s="269"/>
      <c r="AS1076" s="269"/>
      <c r="AT1076" s="269"/>
      <c r="AU1076" s="269"/>
      <c r="AV1076" s="269"/>
      <c r="AW1076" s="269"/>
      <c r="AX1076" s="269"/>
      <c r="AY1076" s="269"/>
      <c r="AZ1076" s="269"/>
      <c r="BA1076" s="269"/>
      <c r="BB1076" s="269"/>
      <c r="BC1076" s="269"/>
      <c r="BD1076" s="269"/>
      <c r="BE1076" s="269"/>
      <c r="BF1076" s="269"/>
      <c r="BG1076" s="269"/>
      <c r="BH1076" s="269"/>
      <c r="BI1076" s="269"/>
      <c r="BJ1076" s="269"/>
      <c r="BK1076" s="269"/>
      <c r="BL1076" s="791" t="str">
        <f>IF(BL1074&gt;=50%,"KĐG",IF(BL1075&gt;=1.6,"Đ",IF(BL1075&gt;=1,"CCG","CĐ")))</f>
        <v>Đ</v>
      </c>
      <c r="BM1076" s="283" t="str">
        <f t="shared" ref="BM1076:CK1076" si="520">IF(BM1074&gt;=50%,"KĐG",IF(BM1075&gt;=1.6,"Đ",IF(BM1075&gt;=1,"CCG","CĐ")))</f>
        <v>Đ</v>
      </c>
      <c r="BN1076" s="283" t="str">
        <f t="shared" si="520"/>
        <v>Đ</v>
      </c>
      <c r="BO1076" s="283" t="str">
        <f t="shared" si="520"/>
        <v>Đ</v>
      </c>
      <c r="BP1076" s="283" t="str">
        <f t="shared" si="520"/>
        <v>Đ</v>
      </c>
      <c r="BQ1076" s="283" t="str">
        <f t="shared" si="520"/>
        <v>Đ</v>
      </c>
      <c r="BR1076" s="807" t="str">
        <f t="shared" si="520"/>
        <v>Đ</v>
      </c>
      <c r="BS1076" s="283" t="str">
        <f t="shared" si="520"/>
        <v>Đ</v>
      </c>
      <c r="BT1076" s="283" t="str">
        <f t="shared" si="520"/>
        <v>Đ</v>
      </c>
      <c r="BU1076" s="283" t="str">
        <f t="shared" si="520"/>
        <v>Đ</v>
      </c>
      <c r="BV1076" s="283" t="str">
        <f t="shared" si="520"/>
        <v>Đ</v>
      </c>
      <c r="BW1076" s="807" t="str">
        <f t="shared" si="520"/>
        <v>Đ</v>
      </c>
      <c r="BX1076" s="283" t="str">
        <f t="shared" si="520"/>
        <v>Đ</v>
      </c>
      <c r="BY1076" s="807" t="str">
        <f t="shared" si="520"/>
        <v>Đ</v>
      </c>
      <c r="BZ1076" s="807" t="str">
        <f t="shared" si="520"/>
        <v>Đ</v>
      </c>
      <c r="CA1076" s="283" t="str">
        <f t="shared" si="520"/>
        <v>Đ</v>
      </c>
      <c r="CB1076" s="283" t="str">
        <f t="shared" si="520"/>
        <v>Đ</v>
      </c>
      <c r="CC1076" s="283" t="str">
        <f t="shared" si="520"/>
        <v>Đ</v>
      </c>
      <c r="CD1076" s="770" t="str">
        <f t="shared" si="520"/>
        <v>Đ</v>
      </c>
      <c r="CE1076" s="283" t="str">
        <f t="shared" si="520"/>
        <v>Đ</v>
      </c>
      <c r="CF1076" s="283" t="str">
        <f t="shared" si="520"/>
        <v>Đ</v>
      </c>
      <c r="CG1076" s="283" t="str">
        <f t="shared" si="520"/>
        <v>Đ</v>
      </c>
      <c r="CH1076" s="283" t="str">
        <f t="shared" si="520"/>
        <v>Đ</v>
      </c>
      <c r="CI1076" s="283" t="str">
        <f t="shared" si="520"/>
        <v>Đ</v>
      </c>
      <c r="CJ1076" s="770" t="str">
        <f t="shared" si="520"/>
        <v>Đ</v>
      </c>
      <c r="CK1076" s="283" t="str">
        <f t="shared" si="520"/>
        <v>Đ</v>
      </c>
      <c r="CL1076" s="972"/>
      <c r="CM1076" s="960"/>
      <c r="CN1076" s="959"/>
      <c r="CO1076" s="960"/>
      <c r="CP1076" s="959"/>
      <c r="CQ1076" s="960"/>
      <c r="CR1076" s="959"/>
      <c r="CS1076" s="960"/>
      <c r="CT1076" s="958"/>
      <c r="CU1076" s="958"/>
      <c r="CV1076" s="221"/>
    </row>
    <row r="1077" spans="1:100" ht="19.399999999999999" customHeight="1">
      <c r="A1077" s="1188" t="s">
        <v>1970</v>
      </c>
      <c r="B1077" s="1181" t="s">
        <v>7</v>
      </c>
      <c r="C1077" s="1181"/>
      <c r="D1077" s="1181"/>
      <c r="E1077" s="1181"/>
      <c r="F1077" s="1181"/>
      <c r="G1077" s="1181"/>
      <c r="H1077" s="589"/>
      <c r="I1077" s="598"/>
      <c r="J1077" s="266"/>
      <c r="K1077" s="522"/>
      <c r="L1077" s="266"/>
      <c r="M1077" s="266"/>
      <c r="N1077" s="266"/>
      <c r="O1077" s="266"/>
      <c r="P1077" s="266"/>
      <c r="Q1077" s="266"/>
      <c r="R1077" s="266"/>
      <c r="S1077" s="266"/>
      <c r="T1077" s="281" t="s">
        <v>1974</v>
      </c>
      <c r="U1077" s="266"/>
      <c r="V1077" s="266"/>
      <c r="W1077" s="418"/>
      <c r="X1077" s="266"/>
      <c r="Y1077" s="266"/>
      <c r="Z1077" s="266"/>
      <c r="AA1077" s="266"/>
      <c r="AB1077" s="266"/>
      <c r="AC1077" s="668"/>
      <c r="AD1077" s="266"/>
      <c r="AE1077" s="266"/>
      <c r="AF1077" s="266"/>
      <c r="AG1077" s="266"/>
      <c r="AH1077" s="266"/>
      <c r="AI1077" s="266"/>
      <c r="AJ1077" s="266"/>
      <c r="AK1077" s="266"/>
      <c r="AL1077" s="266"/>
      <c r="AM1077" s="266"/>
      <c r="AN1077" s="266"/>
      <c r="AO1077" s="266"/>
      <c r="AP1077" s="266"/>
      <c r="AQ1077" s="266"/>
      <c r="AR1077" s="266"/>
      <c r="AS1077" s="266"/>
      <c r="AT1077" s="266"/>
      <c r="AU1077" s="266"/>
      <c r="AV1077" s="266"/>
      <c r="AW1077" s="266"/>
      <c r="AX1077" s="266"/>
      <c r="AY1077" s="266"/>
      <c r="AZ1077" s="266"/>
      <c r="BA1077" s="266"/>
      <c r="BB1077" s="266"/>
      <c r="BC1077" s="266"/>
      <c r="BD1077" s="266"/>
      <c r="BE1077" s="266"/>
      <c r="BF1077" s="266"/>
      <c r="BG1077" s="266"/>
      <c r="BH1077" s="266"/>
      <c r="BI1077" s="266"/>
      <c r="BJ1077" s="266"/>
      <c r="BK1077" s="266"/>
      <c r="BL1077" s="789">
        <f t="shared" ref="BL1077:CK1077" si="521">COUNTIFS($T$6:$T$1030,"x",BL$6:BL$1030,"2")</f>
        <v>90</v>
      </c>
      <c r="BM1077" s="284">
        <f t="shared" si="521"/>
        <v>96</v>
      </c>
      <c r="BN1077" s="284">
        <f t="shared" si="521"/>
        <v>93</v>
      </c>
      <c r="BO1077" s="284">
        <f t="shared" si="521"/>
        <v>92</v>
      </c>
      <c r="BP1077" s="284">
        <f t="shared" si="521"/>
        <v>87</v>
      </c>
      <c r="BQ1077" s="284">
        <f t="shared" si="521"/>
        <v>92</v>
      </c>
      <c r="BR1077" s="805">
        <f t="shared" si="521"/>
        <v>90</v>
      </c>
      <c r="BS1077" s="284">
        <f t="shared" si="521"/>
        <v>88</v>
      </c>
      <c r="BT1077" s="284">
        <f t="shared" si="521"/>
        <v>92</v>
      </c>
      <c r="BU1077" s="284">
        <f t="shared" si="521"/>
        <v>96</v>
      </c>
      <c r="BV1077" s="284">
        <f t="shared" si="521"/>
        <v>89</v>
      </c>
      <c r="BW1077" s="805">
        <f t="shared" si="521"/>
        <v>91</v>
      </c>
      <c r="BX1077" s="284">
        <f t="shared" si="521"/>
        <v>86</v>
      </c>
      <c r="BY1077" s="819">
        <f t="shared" si="521"/>
        <v>93</v>
      </c>
      <c r="BZ1077" s="805">
        <f t="shared" si="521"/>
        <v>100</v>
      </c>
      <c r="CA1077" s="361">
        <f t="shared" si="521"/>
        <v>93</v>
      </c>
      <c r="CB1077" s="284">
        <f t="shared" si="521"/>
        <v>98</v>
      </c>
      <c r="CC1077" s="284">
        <f t="shared" si="521"/>
        <v>86</v>
      </c>
      <c r="CD1077" s="768">
        <f t="shared" si="521"/>
        <v>83</v>
      </c>
      <c r="CE1077" s="284">
        <f t="shared" si="521"/>
        <v>95</v>
      </c>
      <c r="CF1077" s="284">
        <f t="shared" si="521"/>
        <v>93</v>
      </c>
      <c r="CG1077" s="284">
        <f t="shared" si="521"/>
        <v>97</v>
      </c>
      <c r="CH1077" s="284">
        <f t="shared" si="521"/>
        <v>97</v>
      </c>
      <c r="CI1077" s="284">
        <f t="shared" si="521"/>
        <v>96</v>
      </c>
      <c r="CJ1077" s="768">
        <f t="shared" si="521"/>
        <v>94</v>
      </c>
      <c r="CK1077" s="284">
        <f t="shared" si="521"/>
        <v>101</v>
      </c>
      <c r="CL1077" s="965"/>
      <c r="CM1077" s="965"/>
      <c r="CN1077" s="965"/>
      <c r="CO1077" s="965"/>
      <c r="CP1077" s="965"/>
      <c r="CQ1077" s="965"/>
      <c r="CR1077" s="965"/>
      <c r="CS1077" s="965"/>
      <c r="CT1077" s="965"/>
      <c r="CU1077" s="965"/>
      <c r="CV1077" s="221"/>
    </row>
    <row r="1078" spans="1:100" ht="19.399999999999999" customHeight="1">
      <c r="A1078" s="1188"/>
      <c r="B1078" s="1181" t="s">
        <v>4</v>
      </c>
      <c r="C1078" s="1181"/>
      <c r="D1078" s="1181"/>
      <c r="E1078" s="1181"/>
      <c r="F1078" s="1181"/>
      <c r="G1078" s="1181"/>
      <c r="H1078" s="589"/>
      <c r="I1078" s="598"/>
      <c r="J1078" s="266"/>
      <c r="K1078" s="522"/>
      <c r="L1078" s="266"/>
      <c r="M1078" s="266"/>
      <c r="N1078" s="266"/>
      <c r="O1078" s="266"/>
      <c r="P1078" s="266"/>
      <c r="Q1078" s="266"/>
      <c r="R1078" s="266"/>
      <c r="S1078" s="266"/>
      <c r="T1078" s="281" t="s">
        <v>1974</v>
      </c>
      <c r="U1078" s="266"/>
      <c r="V1078" s="266"/>
      <c r="W1078" s="418"/>
      <c r="X1078" s="266"/>
      <c r="Y1078" s="266"/>
      <c r="Z1078" s="266"/>
      <c r="AA1078" s="266"/>
      <c r="AB1078" s="266"/>
      <c r="AC1078" s="668"/>
      <c r="AD1078" s="266"/>
      <c r="AE1078" s="266"/>
      <c r="AF1078" s="266"/>
      <c r="AG1078" s="266"/>
      <c r="AH1078" s="266"/>
      <c r="AI1078" s="266"/>
      <c r="AJ1078" s="266"/>
      <c r="AK1078" s="266"/>
      <c r="AL1078" s="266"/>
      <c r="AM1078" s="266"/>
      <c r="AN1078" s="266"/>
      <c r="AO1078" s="266"/>
      <c r="AP1078" s="266"/>
      <c r="AQ1078" s="266"/>
      <c r="AR1078" s="266"/>
      <c r="AS1078" s="266"/>
      <c r="AT1078" s="266"/>
      <c r="AU1078" s="266"/>
      <c r="AV1078" s="266"/>
      <c r="AW1078" s="266"/>
      <c r="AX1078" s="266"/>
      <c r="AY1078" s="266"/>
      <c r="AZ1078" s="266"/>
      <c r="BA1078" s="266"/>
      <c r="BB1078" s="266"/>
      <c r="BC1078" s="266"/>
      <c r="BD1078" s="266"/>
      <c r="BE1078" s="266"/>
      <c r="BF1078" s="266"/>
      <c r="BG1078" s="266"/>
      <c r="BH1078" s="266"/>
      <c r="BI1078" s="266"/>
      <c r="BJ1078" s="266"/>
      <c r="BK1078" s="266"/>
      <c r="BL1078" s="789">
        <f t="shared" ref="BL1078:CK1078" si="522">COUNTIFS($T$6:$T$1030,"x",BL$6:BL$1030,"1")</f>
        <v>9</v>
      </c>
      <c r="BM1078" s="284">
        <f t="shared" si="522"/>
        <v>4</v>
      </c>
      <c r="BN1078" s="284">
        <f t="shared" si="522"/>
        <v>8</v>
      </c>
      <c r="BO1078" s="284">
        <f t="shared" si="522"/>
        <v>9</v>
      </c>
      <c r="BP1078" s="284">
        <f t="shared" si="522"/>
        <v>12</v>
      </c>
      <c r="BQ1078" s="284">
        <f t="shared" si="522"/>
        <v>9</v>
      </c>
      <c r="BR1078" s="805">
        <f t="shared" si="522"/>
        <v>11</v>
      </c>
      <c r="BS1078" s="284">
        <f t="shared" si="522"/>
        <v>13</v>
      </c>
      <c r="BT1078" s="284">
        <f t="shared" si="522"/>
        <v>9</v>
      </c>
      <c r="BU1078" s="284">
        <f t="shared" si="522"/>
        <v>5</v>
      </c>
      <c r="BV1078" s="284">
        <f t="shared" si="522"/>
        <v>11</v>
      </c>
      <c r="BW1078" s="805">
        <f t="shared" si="522"/>
        <v>10</v>
      </c>
      <c r="BX1078" s="284">
        <f t="shared" si="522"/>
        <v>15</v>
      </c>
      <c r="BY1078" s="819">
        <f t="shared" si="522"/>
        <v>8</v>
      </c>
      <c r="BZ1078" s="805">
        <f t="shared" si="522"/>
        <v>1</v>
      </c>
      <c r="CA1078" s="361">
        <f t="shared" si="522"/>
        <v>8</v>
      </c>
      <c r="CB1078" s="284">
        <f t="shared" si="522"/>
        <v>3</v>
      </c>
      <c r="CC1078" s="284">
        <f t="shared" si="522"/>
        <v>15</v>
      </c>
      <c r="CD1078" s="768">
        <f t="shared" si="522"/>
        <v>18</v>
      </c>
      <c r="CE1078" s="284">
        <f t="shared" si="522"/>
        <v>6</v>
      </c>
      <c r="CF1078" s="284">
        <f t="shared" si="522"/>
        <v>8</v>
      </c>
      <c r="CG1078" s="284">
        <f t="shared" si="522"/>
        <v>4</v>
      </c>
      <c r="CH1078" s="284">
        <f t="shared" si="522"/>
        <v>4</v>
      </c>
      <c r="CI1078" s="284">
        <f t="shared" si="522"/>
        <v>5</v>
      </c>
      <c r="CJ1078" s="768">
        <f t="shared" si="522"/>
        <v>7</v>
      </c>
      <c r="CK1078" s="284">
        <f t="shared" si="522"/>
        <v>0</v>
      </c>
      <c r="CL1078" s="965"/>
      <c r="CM1078" s="965"/>
      <c r="CN1078" s="965"/>
      <c r="CO1078" s="965"/>
      <c r="CP1078" s="965"/>
      <c r="CQ1078" s="965"/>
      <c r="CR1078" s="965"/>
      <c r="CS1078" s="965"/>
      <c r="CT1078" s="965"/>
      <c r="CU1078" s="965"/>
      <c r="CV1078" s="221"/>
    </row>
    <row r="1079" spans="1:100" ht="19.399999999999999" customHeight="1">
      <c r="A1079" s="1188"/>
      <c r="B1079" s="1181" t="s">
        <v>3</v>
      </c>
      <c r="C1079" s="1181"/>
      <c r="D1079" s="1181"/>
      <c r="E1079" s="1181"/>
      <c r="F1079" s="1181"/>
      <c r="G1079" s="1181"/>
      <c r="H1079" s="589"/>
      <c r="I1079" s="598"/>
      <c r="J1079" s="266"/>
      <c r="K1079" s="522"/>
      <c r="L1079" s="266"/>
      <c r="M1079" s="266"/>
      <c r="N1079" s="266"/>
      <c r="O1079" s="266"/>
      <c r="P1079" s="266"/>
      <c r="Q1079" s="266"/>
      <c r="R1079" s="266"/>
      <c r="S1079" s="266"/>
      <c r="T1079" s="281" t="s">
        <v>1974</v>
      </c>
      <c r="U1079" s="266"/>
      <c r="V1079" s="266"/>
      <c r="W1079" s="418"/>
      <c r="X1079" s="266"/>
      <c r="Y1079" s="266"/>
      <c r="Z1079" s="266"/>
      <c r="AA1079" s="266"/>
      <c r="AB1079" s="266"/>
      <c r="AC1079" s="668"/>
      <c r="AD1079" s="266"/>
      <c r="AE1079" s="266"/>
      <c r="AF1079" s="266"/>
      <c r="AG1079" s="266"/>
      <c r="AH1079" s="266"/>
      <c r="AI1079" s="266"/>
      <c r="AJ1079" s="266"/>
      <c r="AK1079" s="266"/>
      <c r="AL1079" s="266"/>
      <c r="AM1079" s="266"/>
      <c r="AN1079" s="266"/>
      <c r="AO1079" s="266"/>
      <c r="AP1079" s="266"/>
      <c r="AQ1079" s="266"/>
      <c r="AR1079" s="266"/>
      <c r="AS1079" s="266"/>
      <c r="AT1079" s="266"/>
      <c r="AU1079" s="266"/>
      <c r="AV1079" s="266"/>
      <c r="AW1079" s="266"/>
      <c r="AX1079" s="266"/>
      <c r="AY1079" s="266"/>
      <c r="AZ1079" s="266"/>
      <c r="BA1079" s="266"/>
      <c r="BB1079" s="266"/>
      <c r="BC1079" s="266"/>
      <c r="BD1079" s="266"/>
      <c r="BE1079" s="266"/>
      <c r="BF1079" s="266"/>
      <c r="BG1079" s="266"/>
      <c r="BH1079" s="266"/>
      <c r="BI1079" s="266"/>
      <c r="BJ1079" s="266"/>
      <c r="BK1079" s="266"/>
      <c r="BL1079" s="789">
        <f t="shared" ref="BL1079:CK1079" si="523">COUNTIFS($T$6:$T$1030,"x",BL$6:BL$1030,"0")</f>
        <v>0</v>
      </c>
      <c r="BM1079" s="284">
        <f t="shared" si="523"/>
        <v>0</v>
      </c>
      <c r="BN1079" s="284">
        <f t="shared" si="523"/>
        <v>0</v>
      </c>
      <c r="BO1079" s="284">
        <f t="shared" si="523"/>
        <v>0</v>
      </c>
      <c r="BP1079" s="284">
        <f t="shared" si="523"/>
        <v>0</v>
      </c>
      <c r="BQ1079" s="284">
        <f t="shared" si="523"/>
        <v>0</v>
      </c>
      <c r="BR1079" s="805">
        <f t="shared" si="523"/>
        <v>0</v>
      </c>
      <c r="BS1079" s="284">
        <f t="shared" si="523"/>
        <v>0</v>
      </c>
      <c r="BT1079" s="284">
        <f t="shared" si="523"/>
        <v>0</v>
      </c>
      <c r="BU1079" s="284">
        <f t="shared" si="523"/>
        <v>0</v>
      </c>
      <c r="BV1079" s="284">
        <f t="shared" si="523"/>
        <v>0</v>
      </c>
      <c r="BW1079" s="805">
        <f t="shared" si="523"/>
        <v>0</v>
      </c>
      <c r="BX1079" s="284">
        <f t="shared" si="523"/>
        <v>0</v>
      </c>
      <c r="BY1079" s="819">
        <f t="shared" si="523"/>
        <v>0</v>
      </c>
      <c r="BZ1079" s="805">
        <f t="shared" si="523"/>
        <v>0</v>
      </c>
      <c r="CA1079" s="361">
        <f t="shared" si="523"/>
        <v>0</v>
      </c>
      <c r="CB1079" s="284">
        <f t="shared" si="523"/>
        <v>0</v>
      </c>
      <c r="CC1079" s="284">
        <f t="shared" si="523"/>
        <v>0</v>
      </c>
      <c r="CD1079" s="768">
        <f t="shared" si="523"/>
        <v>0</v>
      </c>
      <c r="CE1079" s="284">
        <f t="shared" si="523"/>
        <v>0</v>
      </c>
      <c r="CF1079" s="284">
        <f t="shared" si="523"/>
        <v>0</v>
      </c>
      <c r="CG1079" s="284">
        <f t="shared" si="523"/>
        <v>0</v>
      </c>
      <c r="CH1079" s="284">
        <f t="shared" si="523"/>
        <v>0</v>
      </c>
      <c r="CI1079" s="284">
        <f t="shared" si="523"/>
        <v>0</v>
      </c>
      <c r="CJ1079" s="768">
        <f t="shared" si="523"/>
        <v>0</v>
      </c>
      <c r="CK1079" s="284">
        <f t="shared" si="523"/>
        <v>0</v>
      </c>
      <c r="CL1079" s="965"/>
      <c r="CM1079" s="965"/>
      <c r="CN1079" s="965"/>
      <c r="CO1079" s="965"/>
      <c r="CP1079" s="965"/>
      <c r="CQ1079" s="965"/>
      <c r="CR1079" s="965"/>
      <c r="CS1079" s="965"/>
      <c r="CT1079" s="965"/>
      <c r="CU1079" s="965"/>
      <c r="CV1079" s="221"/>
    </row>
    <row r="1080" spans="1:100" ht="19.399999999999999" customHeight="1">
      <c r="A1080" s="1188"/>
      <c r="B1080" s="1181" t="s">
        <v>2</v>
      </c>
      <c r="C1080" s="1181"/>
      <c r="D1080" s="1181"/>
      <c r="E1080" s="1181"/>
      <c r="F1080" s="1181"/>
      <c r="G1080" s="1181"/>
      <c r="H1080" s="589"/>
      <c r="I1080" s="598"/>
      <c r="J1080" s="266"/>
      <c r="K1080" s="522"/>
      <c r="L1080" s="266"/>
      <c r="M1080" s="266"/>
      <c r="N1080" s="266"/>
      <c r="O1080" s="266"/>
      <c r="P1080" s="266"/>
      <c r="Q1080" s="266"/>
      <c r="R1080" s="266"/>
      <c r="S1080" s="266"/>
      <c r="T1080" s="281" t="s">
        <v>1974</v>
      </c>
      <c r="U1080" s="266"/>
      <c r="V1080" s="266"/>
      <c r="W1080" s="418"/>
      <c r="X1080" s="266"/>
      <c r="Y1080" s="266"/>
      <c r="Z1080" s="266"/>
      <c r="AA1080" s="266"/>
      <c r="AB1080" s="266"/>
      <c r="AC1080" s="668"/>
      <c r="AD1080" s="266"/>
      <c r="AE1080" s="266"/>
      <c r="AF1080" s="266"/>
      <c r="AG1080" s="266"/>
      <c r="AH1080" s="266"/>
      <c r="AI1080" s="266"/>
      <c r="AJ1080" s="266"/>
      <c r="AK1080" s="266"/>
      <c r="AL1080" s="266"/>
      <c r="AM1080" s="266"/>
      <c r="AN1080" s="266"/>
      <c r="AO1080" s="266"/>
      <c r="AP1080" s="266"/>
      <c r="AQ1080" s="266"/>
      <c r="AR1080" s="266"/>
      <c r="AS1080" s="266"/>
      <c r="AT1080" s="266"/>
      <c r="AU1080" s="266"/>
      <c r="AV1080" s="266"/>
      <c r="AW1080" s="266"/>
      <c r="AX1080" s="266"/>
      <c r="AY1080" s="266"/>
      <c r="AZ1080" s="266"/>
      <c r="BA1080" s="266"/>
      <c r="BB1080" s="266"/>
      <c r="BC1080" s="266"/>
      <c r="BD1080" s="266"/>
      <c r="BE1080" s="266"/>
      <c r="BF1080" s="266"/>
      <c r="BG1080" s="266"/>
      <c r="BH1080" s="266"/>
      <c r="BI1080" s="266"/>
      <c r="BJ1080" s="266"/>
      <c r="BK1080" s="266"/>
      <c r="BL1080" s="789">
        <f t="shared" ref="BL1080:CK1080" si="524">COUNTIFS($T$6:$T$1030,"x",BL$6:BL$1030,"kđg")</f>
        <v>4</v>
      </c>
      <c r="BM1080" s="284">
        <f t="shared" si="524"/>
        <v>3</v>
      </c>
      <c r="BN1080" s="284">
        <f t="shared" si="524"/>
        <v>3</v>
      </c>
      <c r="BO1080" s="284">
        <f t="shared" si="524"/>
        <v>3</v>
      </c>
      <c r="BP1080" s="284">
        <f t="shared" si="524"/>
        <v>5</v>
      </c>
      <c r="BQ1080" s="284">
        <f t="shared" si="524"/>
        <v>3</v>
      </c>
      <c r="BR1080" s="805">
        <f t="shared" si="524"/>
        <v>3</v>
      </c>
      <c r="BS1080" s="284">
        <f t="shared" si="524"/>
        <v>3</v>
      </c>
      <c r="BT1080" s="284">
        <f t="shared" si="524"/>
        <v>3</v>
      </c>
      <c r="BU1080" s="284">
        <f t="shared" si="524"/>
        <v>3</v>
      </c>
      <c r="BV1080" s="284">
        <f t="shared" si="524"/>
        <v>4</v>
      </c>
      <c r="BW1080" s="805">
        <f t="shared" si="524"/>
        <v>3</v>
      </c>
      <c r="BX1080" s="284">
        <f t="shared" si="524"/>
        <v>3</v>
      </c>
      <c r="BY1080" s="819">
        <f t="shared" si="524"/>
        <v>3</v>
      </c>
      <c r="BZ1080" s="805">
        <f t="shared" si="524"/>
        <v>3</v>
      </c>
      <c r="CA1080" s="361">
        <f t="shared" si="524"/>
        <v>3</v>
      </c>
      <c r="CB1080" s="284">
        <f t="shared" si="524"/>
        <v>3</v>
      </c>
      <c r="CC1080" s="284">
        <f t="shared" si="524"/>
        <v>3</v>
      </c>
      <c r="CD1080" s="768">
        <f t="shared" si="524"/>
        <v>3</v>
      </c>
      <c r="CE1080" s="284">
        <f t="shared" si="524"/>
        <v>3</v>
      </c>
      <c r="CF1080" s="284">
        <f t="shared" si="524"/>
        <v>3</v>
      </c>
      <c r="CG1080" s="284">
        <f t="shared" si="524"/>
        <v>3</v>
      </c>
      <c r="CH1080" s="284">
        <f t="shared" si="524"/>
        <v>3</v>
      </c>
      <c r="CI1080" s="284">
        <f t="shared" si="524"/>
        <v>3</v>
      </c>
      <c r="CJ1080" s="768">
        <f t="shared" si="524"/>
        <v>3</v>
      </c>
      <c r="CK1080" s="284">
        <f t="shared" si="524"/>
        <v>3</v>
      </c>
      <c r="CL1080" s="965"/>
      <c r="CM1080" s="965"/>
      <c r="CN1080" s="965"/>
      <c r="CO1080" s="965"/>
      <c r="CP1080" s="965"/>
      <c r="CQ1080" s="965"/>
      <c r="CR1080" s="965"/>
      <c r="CS1080" s="965"/>
      <c r="CT1080" s="965"/>
      <c r="CU1080" s="965"/>
      <c r="CV1080" s="221"/>
    </row>
    <row r="1081" spans="1:100" ht="19.399999999999999" customHeight="1">
      <c r="A1081" s="1188"/>
      <c r="B1081" s="1181" t="s">
        <v>1</v>
      </c>
      <c r="C1081" s="1181"/>
      <c r="D1081" s="1181"/>
      <c r="E1081" s="1181"/>
      <c r="F1081" s="1181"/>
      <c r="G1081" s="1181"/>
      <c r="H1081" s="589"/>
      <c r="I1081" s="598"/>
      <c r="J1081" s="266"/>
      <c r="K1081" s="522"/>
      <c r="L1081" s="266"/>
      <c r="M1081" s="266"/>
      <c r="N1081" s="266"/>
      <c r="O1081" s="266"/>
      <c r="P1081" s="266"/>
      <c r="Q1081" s="266"/>
      <c r="R1081" s="266"/>
      <c r="S1081" s="266"/>
      <c r="T1081" s="281" t="s">
        <v>1974</v>
      </c>
      <c r="U1081" s="266"/>
      <c r="V1081" s="266"/>
      <c r="W1081" s="418"/>
      <c r="X1081" s="266"/>
      <c r="Y1081" s="266"/>
      <c r="Z1081" s="266"/>
      <c r="AA1081" s="266"/>
      <c r="AB1081" s="266"/>
      <c r="AC1081" s="668"/>
      <c r="AD1081" s="266"/>
      <c r="AE1081" s="266"/>
      <c r="AF1081" s="266"/>
      <c r="AG1081" s="266"/>
      <c r="AH1081" s="266"/>
      <c r="AI1081" s="266"/>
      <c r="AJ1081" s="266"/>
      <c r="AK1081" s="266"/>
      <c r="AL1081" s="266"/>
      <c r="AM1081" s="266"/>
      <c r="AN1081" s="266"/>
      <c r="AO1081" s="266"/>
      <c r="AP1081" s="266"/>
      <c r="AQ1081" s="266"/>
      <c r="AR1081" s="266"/>
      <c r="AS1081" s="266"/>
      <c r="AT1081" s="266"/>
      <c r="AU1081" s="266"/>
      <c r="AV1081" s="266"/>
      <c r="AW1081" s="266"/>
      <c r="AX1081" s="266"/>
      <c r="AY1081" s="266"/>
      <c r="AZ1081" s="266"/>
      <c r="BA1081" s="266"/>
      <c r="BB1081" s="266"/>
      <c r="BC1081" s="266"/>
      <c r="BD1081" s="266"/>
      <c r="BE1081" s="266"/>
      <c r="BF1081" s="266"/>
      <c r="BG1081" s="266"/>
      <c r="BH1081" s="266"/>
      <c r="BI1081" s="266"/>
      <c r="BJ1081" s="266"/>
      <c r="BK1081" s="266"/>
      <c r="BL1081" s="790">
        <f>BL1080/(BL1077+BL1078+BL1079+BL1080)</f>
        <v>3.8834951456310676E-2</v>
      </c>
      <c r="BM1081" s="202">
        <f t="shared" ref="BM1081:CK1081" si="525">BM1080/(BM1077+BM1078+BM1079+BM1080)</f>
        <v>2.9126213592233011E-2</v>
      </c>
      <c r="BN1081" s="202">
        <f t="shared" si="525"/>
        <v>2.8846153846153848E-2</v>
      </c>
      <c r="BO1081" s="202">
        <f t="shared" si="525"/>
        <v>2.8846153846153848E-2</v>
      </c>
      <c r="BP1081" s="202">
        <f t="shared" si="525"/>
        <v>4.807692307692308E-2</v>
      </c>
      <c r="BQ1081" s="202">
        <f t="shared" si="525"/>
        <v>2.8846153846153848E-2</v>
      </c>
      <c r="BR1081" s="806">
        <f t="shared" si="525"/>
        <v>2.8846153846153848E-2</v>
      </c>
      <c r="BS1081" s="202">
        <f t="shared" si="525"/>
        <v>2.8846153846153848E-2</v>
      </c>
      <c r="BT1081" s="202">
        <f t="shared" si="525"/>
        <v>2.8846153846153848E-2</v>
      </c>
      <c r="BU1081" s="202">
        <f t="shared" si="525"/>
        <v>2.8846153846153848E-2</v>
      </c>
      <c r="BV1081" s="202">
        <f t="shared" si="525"/>
        <v>3.8461538461538464E-2</v>
      </c>
      <c r="BW1081" s="806">
        <f t="shared" si="525"/>
        <v>2.8846153846153848E-2</v>
      </c>
      <c r="BX1081" s="202">
        <f t="shared" si="525"/>
        <v>2.8846153846153848E-2</v>
      </c>
      <c r="BY1081" s="820">
        <f t="shared" si="525"/>
        <v>2.8846153846153848E-2</v>
      </c>
      <c r="BZ1081" s="806">
        <f t="shared" si="525"/>
        <v>2.8846153846153848E-2</v>
      </c>
      <c r="CA1081" s="362">
        <f t="shared" si="525"/>
        <v>2.8846153846153848E-2</v>
      </c>
      <c r="CB1081" s="202">
        <f t="shared" si="525"/>
        <v>2.8846153846153848E-2</v>
      </c>
      <c r="CC1081" s="202">
        <f t="shared" si="525"/>
        <v>2.8846153846153848E-2</v>
      </c>
      <c r="CD1081" s="769">
        <f t="shared" si="525"/>
        <v>2.8846153846153848E-2</v>
      </c>
      <c r="CE1081" s="202">
        <f t="shared" si="525"/>
        <v>2.8846153846153848E-2</v>
      </c>
      <c r="CF1081" s="202">
        <f t="shared" si="525"/>
        <v>2.8846153846153848E-2</v>
      </c>
      <c r="CG1081" s="202">
        <f t="shared" si="525"/>
        <v>2.8846153846153848E-2</v>
      </c>
      <c r="CH1081" s="202">
        <f t="shared" si="525"/>
        <v>2.8846153846153848E-2</v>
      </c>
      <c r="CI1081" s="202">
        <f t="shared" si="525"/>
        <v>2.8846153846153848E-2</v>
      </c>
      <c r="CJ1081" s="769">
        <f t="shared" si="525"/>
        <v>2.8846153846153848E-2</v>
      </c>
      <c r="CK1081" s="202">
        <f t="shared" si="525"/>
        <v>2.8846153846153848E-2</v>
      </c>
      <c r="CL1081" s="965"/>
      <c r="CM1081" s="965"/>
      <c r="CN1081" s="965"/>
      <c r="CO1081" s="965"/>
      <c r="CP1081" s="965"/>
      <c r="CQ1081" s="965"/>
      <c r="CR1081" s="965"/>
      <c r="CS1081" s="965"/>
      <c r="CT1081" s="965"/>
      <c r="CU1081" s="965"/>
      <c r="CV1081" s="221"/>
    </row>
    <row r="1082" spans="1:100" ht="19.399999999999999" customHeight="1">
      <c r="A1082" s="1188"/>
      <c r="B1082" s="1187" t="s">
        <v>399</v>
      </c>
      <c r="C1082" s="1187"/>
      <c r="D1082" s="1187"/>
      <c r="E1082" s="1187"/>
      <c r="F1082" s="1187"/>
      <c r="G1082" s="1187"/>
      <c r="H1082" s="279"/>
      <c r="I1082" s="598"/>
      <c r="J1082" s="269"/>
      <c r="K1082" s="523"/>
      <c r="L1082" s="269"/>
      <c r="M1082" s="269"/>
      <c r="N1082" s="269"/>
      <c r="O1082" s="269"/>
      <c r="P1082" s="269"/>
      <c r="Q1082" s="269"/>
      <c r="R1082" s="269"/>
      <c r="S1082" s="269"/>
      <c r="T1082" s="281" t="s">
        <v>1974</v>
      </c>
      <c r="U1082" s="269"/>
      <c r="V1082" s="269"/>
      <c r="W1082" s="419"/>
      <c r="X1082" s="269"/>
      <c r="Y1082" s="269"/>
      <c r="Z1082" s="269"/>
      <c r="AA1082" s="269"/>
      <c r="AB1082" s="269"/>
      <c r="AC1082" s="669"/>
      <c r="AD1082" s="269"/>
      <c r="AE1082" s="269"/>
      <c r="AF1082" s="269"/>
      <c r="AG1082" s="269"/>
      <c r="AH1082" s="269"/>
      <c r="AI1082" s="269"/>
      <c r="AJ1082" s="269"/>
      <c r="AK1082" s="269"/>
      <c r="AL1082" s="269"/>
      <c r="AM1082" s="269"/>
      <c r="AN1082" s="269"/>
      <c r="AO1082" s="269"/>
      <c r="AP1082" s="269"/>
      <c r="AQ1082" s="269"/>
      <c r="AR1082" s="269"/>
      <c r="AS1082" s="269"/>
      <c r="AT1082" s="269"/>
      <c r="AU1082" s="269"/>
      <c r="AV1082" s="269"/>
      <c r="AW1082" s="269"/>
      <c r="AX1082" s="269"/>
      <c r="AY1082" s="269"/>
      <c r="AZ1082" s="269"/>
      <c r="BA1082" s="269"/>
      <c r="BB1082" s="269"/>
      <c r="BC1082" s="269"/>
      <c r="BD1082" s="269"/>
      <c r="BE1082" s="269"/>
      <c r="BF1082" s="269"/>
      <c r="BG1082" s="269"/>
      <c r="BH1082" s="269"/>
      <c r="BI1082" s="269"/>
      <c r="BJ1082" s="269"/>
      <c r="BK1082" s="269"/>
      <c r="BL1082" s="791">
        <f>(((BL1077*2)+(BL1078*1)+(BL1079*0)))/(BL1077+BL1078+BL1079)</f>
        <v>1.9090909090909092</v>
      </c>
      <c r="BM1082" s="283">
        <f t="shared" ref="BM1082:CK1082" si="526">(((BM1077*2)+(BM1078*1)+(BM1079*0)))/(BM1077+BM1078+BM1079)</f>
        <v>1.96</v>
      </c>
      <c r="BN1082" s="283">
        <f t="shared" si="526"/>
        <v>1.9207920792079207</v>
      </c>
      <c r="BO1082" s="283">
        <f t="shared" si="526"/>
        <v>1.9108910891089108</v>
      </c>
      <c r="BP1082" s="283">
        <f t="shared" si="526"/>
        <v>1.8787878787878789</v>
      </c>
      <c r="BQ1082" s="283">
        <f t="shared" si="526"/>
        <v>1.9108910891089108</v>
      </c>
      <c r="BR1082" s="807">
        <f t="shared" si="526"/>
        <v>1.891089108910891</v>
      </c>
      <c r="BS1082" s="283">
        <f t="shared" si="526"/>
        <v>1.8712871287128714</v>
      </c>
      <c r="BT1082" s="283">
        <f t="shared" si="526"/>
        <v>1.9108910891089108</v>
      </c>
      <c r="BU1082" s="283">
        <f t="shared" si="526"/>
        <v>1.9504950495049505</v>
      </c>
      <c r="BV1082" s="283">
        <f t="shared" si="526"/>
        <v>1.89</v>
      </c>
      <c r="BW1082" s="807">
        <f t="shared" si="526"/>
        <v>1.9009900990099009</v>
      </c>
      <c r="BX1082" s="283">
        <f t="shared" si="526"/>
        <v>1.8514851485148516</v>
      </c>
      <c r="BY1082" s="821">
        <f t="shared" si="526"/>
        <v>1.9207920792079207</v>
      </c>
      <c r="BZ1082" s="807">
        <f t="shared" si="526"/>
        <v>1.9900990099009901</v>
      </c>
      <c r="CA1082" s="363">
        <f t="shared" si="526"/>
        <v>1.9207920792079207</v>
      </c>
      <c r="CB1082" s="283">
        <f t="shared" si="526"/>
        <v>1.9702970297029703</v>
      </c>
      <c r="CC1082" s="283">
        <f t="shared" si="526"/>
        <v>1.8514851485148516</v>
      </c>
      <c r="CD1082" s="770">
        <f t="shared" si="526"/>
        <v>1.8217821782178218</v>
      </c>
      <c r="CE1082" s="283">
        <f t="shared" si="526"/>
        <v>1.9405940594059405</v>
      </c>
      <c r="CF1082" s="283">
        <f t="shared" si="526"/>
        <v>1.9207920792079207</v>
      </c>
      <c r="CG1082" s="283">
        <f t="shared" si="526"/>
        <v>1.9603960396039604</v>
      </c>
      <c r="CH1082" s="283">
        <f t="shared" si="526"/>
        <v>1.9603960396039604</v>
      </c>
      <c r="CI1082" s="283">
        <f t="shared" si="526"/>
        <v>1.9504950495049505</v>
      </c>
      <c r="CJ1082" s="770">
        <f t="shared" si="526"/>
        <v>1.9306930693069306</v>
      </c>
      <c r="CK1082" s="283">
        <f t="shared" si="526"/>
        <v>2</v>
      </c>
      <c r="CL1082" s="972">
        <f>COUNTIF(BL1083:CK1083,"Đ")</f>
        <v>26</v>
      </c>
      <c r="CM1082" s="960">
        <f>CL1082/(CL1082+CN1082+CP1082+CR1082)</f>
        <v>1</v>
      </c>
      <c r="CN1082" s="959">
        <f>COUNTIF(BL1083:CK1083,"CCG")</f>
        <v>0</v>
      </c>
      <c r="CO1082" s="960">
        <f>CN1082/(CL1082+CN1082+CP1082+CR1082)</f>
        <v>0</v>
      </c>
      <c r="CP1082" s="959">
        <f>COUNTIF(BL1083:CK1083,"CĐ")</f>
        <v>0</v>
      </c>
      <c r="CQ1082" s="960">
        <f>CP1082/(CL1082+CN1082+CP1082+CR1082)</f>
        <v>0</v>
      </c>
      <c r="CR1082" s="959">
        <f>COUNTIF(BL1083:CK1083,"KĐG")</f>
        <v>0</v>
      </c>
      <c r="CS1082" s="960">
        <f>CR1082/(CL1082+CN1082+CP1082+CR1082)</f>
        <v>0</v>
      </c>
      <c r="CT1082" s="958">
        <f>(((CL1082*2)+(CN1082*1)+(CP1082*0)))/(CL1082+CN1082+CP1082)</f>
        <v>2</v>
      </c>
      <c r="CU1082" s="958" t="str">
        <f>IF(CS1082&gt;=50%,"KĐG",IF(CT1082&gt;=1.6,"Đạt",IF(CT1082&gt;=1,"Cần cố gắng","Chưa đạt")))</f>
        <v>Đạt</v>
      </c>
      <c r="CV1082" s="221"/>
    </row>
    <row r="1083" spans="1:100" ht="19.399999999999999" customHeight="1">
      <c r="A1083" s="1188"/>
      <c r="B1083" s="1187"/>
      <c r="C1083" s="1187"/>
      <c r="D1083" s="1187"/>
      <c r="E1083" s="1187"/>
      <c r="F1083" s="1187"/>
      <c r="G1083" s="1187"/>
      <c r="H1083" s="279"/>
      <c r="I1083" s="598"/>
      <c r="J1083" s="269"/>
      <c r="K1083" s="523"/>
      <c r="L1083" s="269"/>
      <c r="M1083" s="269"/>
      <c r="N1083" s="269"/>
      <c r="O1083" s="269"/>
      <c r="P1083" s="269"/>
      <c r="Q1083" s="269"/>
      <c r="R1083" s="269"/>
      <c r="S1083" s="269"/>
      <c r="T1083" s="281" t="s">
        <v>1974</v>
      </c>
      <c r="U1083" s="269"/>
      <c r="V1083" s="269"/>
      <c r="W1083" s="419"/>
      <c r="X1083" s="269"/>
      <c r="Y1083" s="269"/>
      <c r="Z1083" s="269"/>
      <c r="AA1083" s="269"/>
      <c r="AB1083" s="269"/>
      <c r="AC1083" s="669"/>
      <c r="AD1083" s="269"/>
      <c r="AE1083" s="269"/>
      <c r="AF1083" s="269"/>
      <c r="AG1083" s="269"/>
      <c r="AH1083" s="269"/>
      <c r="AI1083" s="269"/>
      <c r="AJ1083" s="269"/>
      <c r="AK1083" s="269"/>
      <c r="AL1083" s="269"/>
      <c r="AM1083" s="269"/>
      <c r="AN1083" s="269"/>
      <c r="AO1083" s="269"/>
      <c r="AP1083" s="269"/>
      <c r="AQ1083" s="269"/>
      <c r="AR1083" s="269"/>
      <c r="AS1083" s="269"/>
      <c r="AT1083" s="269"/>
      <c r="AU1083" s="269"/>
      <c r="AV1083" s="269"/>
      <c r="AW1083" s="269"/>
      <c r="AX1083" s="269"/>
      <c r="AY1083" s="269"/>
      <c r="AZ1083" s="269"/>
      <c r="BA1083" s="269"/>
      <c r="BB1083" s="269"/>
      <c r="BC1083" s="269"/>
      <c r="BD1083" s="269"/>
      <c r="BE1083" s="269"/>
      <c r="BF1083" s="269"/>
      <c r="BG1083" s="269"/>
      <c r="BH1083" s="269"/>
      <c r="BI1083" s="269"/>
      <c r="BJ1083" s="269"/>
      <c r="BK1083" s="269"/>
      <c r="BL1083" s="791" t="str">
        <f>IF(BL1081&gt;=50%,"KĐG",IF(BL1082&gt;=1.6,"Đ",IF(BL1082&gt;=1,"CCG","CĐ")))</f>
        <v>Đ</v>
      </c>
      <c r="BM1083" s="283" t="str">
        <f t="shared" ref="BM1083:CK1083" si="527">IF(BM1081&gt;=50%,"KĐG",IF(BM1082&gt;=1.6,"Đ",IF(BM1082&gt;=1,"CCG","CĐ")))</f>
        <v>Đ</v>
      </c>
      <c r="BN1083" s="283" t="str">
        <f t="shared" si="527"/>
        <v>Đ</v>
      </c>
      <c r="BO1083" s="283" t="str">
        <f t="shared" si="527"/>
        <v>Đ</v>
      </c>
      <c r="BP1083" s="283" t="str">
        <f t="shared" si="527"/>
        <v>Đ</v>
      </c>
      <c r="BQ1083" s="283" t="str">
        <f t="shared" si="527"/>
        <v>Đ</v>
      </c>
      <c r="BR1083" s="807" t="str">
        <f t="shared" si="527"/>
        <v>Đ</v>
      </c>
      <c r="BS1083" s="283" t="str">
        <f t="shared" si="527"/>
        <v>Đ</v>
      </c>
      <c r="BT1083" s="283" t="str">
        <f t="shared" si="527"/>
        <v>Đ</v>
      </c>
      <c r="BU1083" s="283" t="str">
        <f t="shared" si="527"/>
        <v>Đ</v>
      </c>
      <c r="BV1083" s="283" t="str">
        <f t="shared" si="527"/>
        <v>Đ</v>
      </c>
      <c r="BW1083" s="807" t="str">
        <f t="shared" si="527"/>
        <v>Đ</v>
      </c>
      <c r="BX1083" s="283" t="str">
        <f t="shared" si="527"/>
        <v>Đ</v>
      </c>
      <c r="BY1083" s="821" t="str">
        <f t="shared" si="527"/>
        <v>Đ</v>
      </c>
      <c r="BZ1083" s="807" t="str">
        <f t="shared" si="527"/>
        <v>Đ</v>
      </c>
      <c r="CA1083" s="363" t="str">
        <f t="shared" si="527"/>
        <v>Đ</v>
      </c>
      <c r="CB1083" s="283" t="str">
        <f t="shared" si="527"/>
        <v>Đ</v>
      </c>
      <c r="CC1083" s="283" t="str">
        <f t="shared" si="527"/>
        <v>Đ</v>
      </c>
      <c r="CD1083" s="770" t="str">
        <f t="shared" si="527"/>
        <v>Đ</v>
      </c>
      <c r="CE1083" s="283" t="str">
        <f t="shared" si="527"/>
        <v>Đ</v>
      </c>
      <c r="CF1083" s="283" t="str">
        <f t="shared" si="527"/>
        <v>Đ</v>
      </c>
      <c r="CG1083" s="283" t="str">
        <f t="shared" si="527"/>
        <v>Đ</v>
      </c>
      <c r="CH1083" s="283" t="str">
        <f t="shared" si="527"/>
        <v>Đ</v>
      </c>
      <c r="CI1083" s="283" t="str">
        <f t="shared" si="527"/>
        <v>Đ</v>
      </c>
      <c r="CJ1083" s="770" t="str">
        <f t="shared" si="527"/>
        <v>Đ</v>
      </c>
      <c r="CK1083" s="283" t="str">
        <f t="shared" si="527"/>
        <v>Đ</v>
      </c>
      <c r="CL1083" s="972"/>
      <c r="CM1083" s="960"/>
      <c r="CN1083" s="959"/>
      <c r="CO1083" s="960"/>
      <c r="CP1083" s="959"/>
      <c r="CQ1083" s="960"/>
      <c r="CR1083" s="959"/>
      <c r="CS1083" s="960"/>
      <c r="CT1083" s="958"/>
      <c r="CU1083" s="958"/>
      <c r="CV1083" s="221"/>
    </row>
    <row r="1084" spans="1:100" ht="19.399999999999999" customHeight="1">
      <c r="A1084" s="1184" t="s">
        <v>1975</v>
      </c>
      <c r="B1084" s="1185" t="s">
        <v>7</v>
      </c>
      <c r="C1084" s="1185"/>
      <c r="D1084" s="1185"/>
      <c r="E1084" s="1185"/>
      <c r="F1084" s="1185"/>
      <c r="G1084" s="1185"/>
      <c r="H1084" s="587"/>
      <c r="I1084" s="597"/>
      <c r="J1084" s="266"/>
      <c r="K1084" s="522"/>
      <c r="L1084" s="266"/>
      <c r="M1084" s="266"/>
      <c r="N1084" s="266"/>
      <c r="O1084" s="266"/>
      <c r="P1084" s="266"/>
      <c r="Q1084" s="266"/>
      <c r="R1084" s="266"/>
      <c r="S1084" s="266"/>
      <c r="T1084" s="266"/>
      <c r="U1084" s="281" t="s">
        <v>1974</v>
      </c>
      <c r="V1084" s="266"/>
      <c r="W1084" s="418"/>
      <c r="X1084" s="266"/>
      <c r="Y1084" s="266"/>
      <c r="Z1084" s="266"/>
      <c r="AA1084" s="266"/>
      <c r="AB1084" s="266"/>
      <c r="AC1084" s="668"/>
      <c r="AD1084" s="266"/>
      <c r="AE1084" s="266"/>
      <c r="AF1084" s="266"/>
      <c r="AG1084" s="266"/>
      <c r="AH1084" s="266"/>
      <c r="AI1084" s="266"/>
      <c r="AJ1084" s="266"/>
      <c r="AK1084" s="266"/>
      <c r="AL1084" s="266"/>
      <c r="AM1084" s="266"/>
      <c r="AN1084" s="266"/>
      <c r="AO1084" s="266"/>
      <c r="AP1084" s="266"/>
      <c r="AQ1084" s="266"/>
      <c r="AR1084" s="266"/>
      <c r="AS1084" s="266"/>
      <c r="AT1084" s="266"/>
      <c r="AU1084" s="266"/>
      <c r="AV1084" s="266"/>
      <c r="AW1084" s="266"/>
      <c r="AX1084" s="266"/>
      <c r="AY1084" s="266"/>
      <c r="AZ1084" s="266"/>
      <c r="BA1084" s="266"/>
      <c r="BB1084" s="266"/>
      <c r="BC1084" s="266"/>
      <c r="BD1084" s="266"/>
      <c r="BE1084" s="266"/>
      <c r="BF1084" s="266"/>
      <c r="BG1084" s="266"/>
      <c r="BH1084" s="266"/>
      <c r="BI1084" s="266"/>
      <c r="BJ1084" s="266"/>
      <c r="BK1084" s="266"/>
      <c r="BL1084" s="789">
        <f t="shared" ref="BL1084:CK1084" si="528">COUNTIFS($X$6:$X$1030,"x",BL$6:BL$1030,"2")</f>
        <v>89</v>
      </c>
      <c r="BM1084" s="284">
        <f t="shared" si="528"/>
        <v>97</v>
      </c>
      <c r="BN1084" s="284">
        <f t="shared" si="528"/>
        <v>93</v>
      </c>
      <c r="BO1084" s="284">
        <f t="shared" si="528"/>
        <v>90</v>
      </c>
      <c r="BP1084" s="284">
        <f t="shared" si="528"/>
        <v>95</v>
      </c>
      <c r="BQ1084" s="284">
        <f t="shared" si="528"/>
        <v>95</v>
      </c>
      <c r="BR1084" s="805">
        <f t="shared" si="528"/>
        <v>89</v>
      </c>
      <c r="BS1084" s="284">
        <f t="shared" si="528"/>
        <v>82</v>
      </c>
      <c r="BT1084" s="284">
        <f t="shared" si="528"/>
        <v>94</v>
      </c>
      <c r="BU1084" s="284">
        <f t="shared" si="528"/>
        <v>96</v>
      </c>
      <c r="BV1084" s="284">
        <f t="shared" si="528"/>
        <v>99</v>
      </c>
      <c r="BW1084" s="805">
        <f t="shared" si="528"/>
        <v>90</v>
      </c>
      <c r="BX1084" s="284">
        <f t="shared" si="528"/>
        <v>92</v>
      </c>
      <c r="BY1084" s="805">
        <f t="shared" si="528"/>
        <v>86</v>
      </c>
      <c r="BZ1084" s="805">
        <f t="shared" si="528"/>
        <v>94</v>
      </c>
      <c r="CA1084" s="284">
        <f t="shared" si="528"/>
        <v>91</v>
      </c>
      <c r="CB1084" s="284">
        <f t="shared" si="528"/>
        <v>95</v>
      </c>
      <c r="CC1084" s="284">
        <f t="shared" si="528"/>
        <v>97</v>
      </c>
      <c r="CD1084" s="768">
        <f t="shared" si="528"/>
        <v>85</v>
      </c>
      <c r="CE1084" s="284">
        <f t="shared" si="528"/>
        <v>97</v>
      </c>
      <c r="CF1084" s="284">
        <f t="shared" si="528"/>
        <v>96</v>
      </c>
      <c r="CG1084" s="284">
        <f t="shared" si="528"/>
        <v>97</v>
      </c>
      <c r="CH1084" s="284">
        <f t="shared" si="528"/>
        <v>99</v>
      </c>
      <c r="CI1084" s="284">
        <f t="shared" si="528"/>
        <v>101</v>
      </c>
      <c r="CJ1084" s="768">
        <f t="shared" si="528"/>
        <v>97</v>
      </c>
      <c r="CK1084" s="284">
        <f t="shared" si="528"/>
        <v>101</v>
      </c>
      <c r="CL1084" s="965"/>
      <c r="CM1084" s="965"/>
      <c r="CN1084" s="965"/>
      <c r="CO1084" s="965"/>
      <c r="CP1084" s="965"/>
      <c r="CQ1084" s="965"/>
      <c r="CR1084" s="965"/>
      <c r="CS1084" s="965"/>
      <c r="CT1084" s="965"/>
      <c r="CU1084" s="965"/>
      <c r="CV1084" s="221"/>
    </row>
    <row r="1085" spans="1:100" ht="19.399999999999999" customHeight="1">
      <c r="A1085" s="1184"/>
      <c r="B1085" s="1185" t="s">
        <v>4</v>
      </c>
      <c r="C1085" s="1185"/>
      <c r="D1085" s="1185"/>
      <c r="E1085" s="1185"/>
      <c r="F1085" s="1185"/>
      <c r="G1085" s="1185"/>
      <c r="H1085" s="587"/>
      <c r="I1085" s="597"/>
      <c r="J1085" s="266"/>
      <c r="K1085" s="522"/>
      <c r="L1085" s="266"/>
      <c r="M1085" s="266"/>
      <c r="N1085" s="266"/>
      <c r="O1085" s="266"/>
      <c r="P1085" s="266"/>
      <c r="Q1085" s="266"/>
      <c r="R1085" s="266"/>
      <c r="S1085" s="266"/>
      <c r="T1085" s="266"/>
      <c r="U1085" s="281" t="s">
        <v>1974</v>
      </c>
      <c r="V1085" s="266"/>
      <c r="W1085" s="418"/>
      <c r="X1085" s="266"/>
      <c r="Y1085" s="266"/>
      <c r="Z1085" s="266"/>
      <c r="AA1085" s="266"/>
      <c r="AB1085" s="266"/>
      <c r="AC1085" s="668"/>
      <c r="AD1085" s="266"/>
      <c r="AE1085" s="266"/>
      <c r="AF1085" s="266"/>
      <c r="AG1085" s="266"/>
      <c r="AH1085" s="266"/>
      <c r="AI1085" s="266"/>
      <c r="AJ1085" s="266"/>
      <c r="AK1085" s="266"/>
      <c r="AL1085" s="266"/>
      <c r="AM1085" s="266"/>
      <c r="AN1085" s="266"/>
      <c r="AO1085" s="266"/>
      <c r="AP1085" s="266"/>
      <c r="AQ1085" s="266"/>
      <c r="AR1085" s="266"/>
      <c r="AS1085" s="266"/>
      <c r="AT1085" s="266"/>
      <c r="AU1085" s="266"/>
      <c r="AV1085" s="266"/>
      <c r="AW1085" s="266"/>
      <c r="AX1085" s="266"/>
      <c r="AY1085" s="266"/>
      <c r="AZ1085" s="266"/>
      <c r="BA1085" s="266"/>
      <c r="BB1085" s="266"/>
      <c r="BC1085" s="266"/>
      <c r="BD1085" s="266"/>
      <c r="BE1085" s="266"/>
      <c r="BF1085" s="266"/>
      <c r="BG1085" s="266"/>
      <c r="BH1085" s="266"/>
      <c r="BI1085" s="266"/>
      <c r="BJ1085" s="266"/>
      <c r="BK1085" s="266"/>
      <c r="BL1085" s="789">
        <f t="shared" ref="BL1085:CK1085" si="529">COUNTIFS($X$6:$X$1030,"x",BL$6:BL$1030,"1")</f>
        <v>12</v>
      </c>
      <c r="BM1085" s="284">
        <f t="shared" si="529"/>
        <v>4</v>
      </c>
      <c r="BN1085" s="284">
        <f t="shared" si="529"/>
        <v>8</v>
      </c>
      <c r="BO1085" s="284">
        <f t="shared" si="529"/>
        <v>11</v>
      </c>
      <c r="BP1085" s="284">
        <f t="shared" si="529"/>
        <v>6</v>
      </c>
      <c r="BQ1085" s="284">
        <f t="shared" si="529"/>
        <v>6</v>
      </c>
      <c r="BR1085" s="805">
        <f t="shared" si="529"/>
        <v>12</v>
      </c>
      <c r="BS1085" s="284">
        <f t="shared" si="529"/>
        <v>19</v>
      </c>
      <c r="BT1085" s="284">
        <f t="shared" si="529"/>
        <v>7</v>
      </c>
      <c r="BU1085" s="284">
        <f t="shared" si="529"/>
        <v>5</v>
      </c>
      <c r="BV1085" s="284">
        <f t="shared" si="529"/>
        <v>2</v>
      </c>
      <c r="BW1085" s="805">
        <f t="shared" si="529"/>
        <v>11</v>
      </c>
      <c r="BX1085" s="284">
        <f t="shared" si="529"/>
        <v>9</v>
      </c>
      <c r="BY1085" s="805">
        <f t="shared" si="529"/>
        <v>15</v>
      </c>
      <c r="BZ1085" s="805">
        <f t="shared" si="529"/>
        <v>7</v>
      </c>
      <c r="CA1085" s="284">
        <f t="shared" si="529"/>
        <v>10</v>
      </c>
      <c r="CB1085" s="284">
        <f t="shared" si="529"/>
        <v>6</v>
      </c>
      <c r="CC1085" s="284">
        <f t="shared" si="529"/>
        <v>4</v>
      </c>
      <c r="CD1085" s="768">
        <f t="shared" si="529"/>
        <v>16</v>
      </c>
      <c r="CE1085" s="284">
        <f t="shared" si="529"/>
        <v>4</v>
      </c>
      <c r="CF1085" s="284">
        <f t="shared" si="529"/>
        <v>5</v>
      </c>
      <c r="CG1085" s="284">
        <f t="shared" si="529"/>
        <v>4</v>
      </c>
      <c r="CH1085" s="284">
        <f t="shared" si="529"/>
        <v>2</v>
      </c>
      <c r="CI1085" s="284">
        <f t="shared" si="529"/>
        <v>0</v>
      </c>
      <c r="CJ1085" s="768">
        <f t="shared" si="529"/>
        <v>4</v>
      </c>
      <c r="CK1085" s="284">
        <f t="shared" si="529"/>
        <v>0</v>
      </c>
      <c r="CL1085" s="965"/>
      <c r="CM1085" s="965"/>
      <c r="CN1085" s="965"/>
      <c r="CO1085" s="965"/>
      <c r="CP1085" s="965"/>
      <c r="CQ1085" s="965"/>
      <c r="CR1085" s="965"/>
      <c r="CS1085" s="965"/>
      <c r="CT1085" s="965"/>
      <c r="CU1085" s="965"/>
      <c r="CV1085" s="221"/>
    </row>
    <row r="1086" spans="1:100" ht="19.399999999999999" customHeight="1">
      <c r="A1086" s="1184"/>
      <c r="B1086" s="1185" t="s">
        <v>3</v>
      </c>
      <c r="C1086" s="1185"/>
      <c r="D1086" s="1185"/>
      <c r="E1086" s="1185"/>
      <c r="F1086" s="1185"/>
      <c r="G1086" s="1185"/>
      <c r="H1086" s="587"/>
      <c r="I1086" s="597"/>
      <c r="J1086" s="266"/>
      <c r="K1086" s="522"/>
      <c r="L1086" s="266"/>
      <c r="M1086" s="266"/>
      <c r="N1086" s="266"/>
      <c r="O1086" s="266"/>
      <c r="P1086" s="266"/>
      <c r="Q1086" s="266"/>
      <c r="R1086" s="266"/>
      <c r="S1086" s="266"/>
      <c r="T1086" s="266"/>
      <c r="U1086" s="281" t="s">
        <v>1974</v>
      </c>
      <c r="V1086" s="266"/>
      <c r="W1086" s="418"/>
      <c r="X1086" s="266"/>
      <c r="Y1086" s="266"/>
      <c r="Z1086" s="266"/>
      <c r="AA1086" s="266"/>
      <c r="AB1086" s="266"/>
      <c r="AC1086" s="668"/>
      <c r="AD1086" s="266"/>
      <c r="AE1086" s="266"/>
      <c r="AF1086" s="266"/>
      <c r="AG1086" s="266"/>
      <c r="AH1086" s="266"/>
      <c r="AI1086" s="266"/>
      <c r="AJ1086" s="266"/>
      <c r="AK1086" s="266"/>
      <c r="AL1086" s="266"/>
      <c r="AM1086" s="266"/>
      <c r="AN1086" s="266"/>
      <c r="AO1086" s="266"/>
      <c r="AP1086" s="266"/>
      <c r="AQ1086" s="266"/>
      <c r="AR1086" s="266"/>
      <c r="AS1086" s="266"/>
      <c r="AT1086" s="266"/>
      <c r="AU1086" s="266"/>
      <c r="AV1086" s="266"/>
      <c r="AW1086" s="266"/>
      <c r="AX1086" s="266"/>
      <c r="AY1086" s="266"/>
      <c r="AZ1086" s="266"/>
      <c r="BA1086" s="266"/>
      <c r="BB1086" s="266"/>
      <c r="BC1086" s="266"/>
      <c r="BD1086" s="266"/>
      <c r="BE1086" s="266"/>
      <c r="BF1086" s="266"/>
      <c r="BG1086" s="266"/>
      <c r="BH1086" s="266"/>
      <c r="BI1086" s="266"/>
      <c r="BJ1086" s="266"/>
      <c r="BK1086" s="266"/>
      <c r="BL1086" s="789">
        <f t="shared" ref="BL1086:CK1086" si="530">COUNTIFS($X$6:$X$1030,"x",BL$6:BL$1030,"0")</f>
        <v>0</v>
      </c>
      <c r="BM1086" s="284">
        <f t="shared" si="530"/>
        <v>0</v>
      </c>
      <c r="BN1086" s="284">
        <f t="shared" si="530"/>
        <v>0</v>
      </c>
      <c r="BO1086" s="284">
        <f t="shared" si="530"/>
        <v>0</v>
      </c>
      <c r="BP1086" s="284">
        <f t="shared" si="530"/>
        <v>0</v>
      </c>
      <c r="BQ1086" s="284">
        <f t="shared" si="530"/>
        <v>0</v>
      </c>
      <c r="BR1086" s="805">
        <f t="shared" si="530"/>
        <v>0</v>
      </c>
      <c r="BS1086" s="284">
        <f t="shared" si="530"/>
        <v>0</v>
      </c>
      <c r="BT1086" s="284">
        <f t="shared" si="530"/>
        <v>0</v>
      </c>
      <c r="BU1086" s="284">
        <f t="shared" si="530"/>
        <v>0</v>
      </c>
      <c r="BV1086" s="284">
        <f t="shared" si="530"/>
        <v>0</v>
      </c>
      <c r="BW1086" s="805">
        <f t="shared" si="530"/>
        <v>0</v>
      </c>
      <c r="BX1086" s="284">
        <f t="shared" si="530"/>
        <v>0</v>
      </c>
      <c r="BY1086" s="805">
        <f t="shared" si="530"/>
        <v>0</v>
      </c>
      <c r="BZ1086" s="805">
        <f t="shared" si="530"/>
        <v>0</v>
      </c>
      <c r="CA1086" s="284">
        <f t="shared" si="530"/>
        <v>0</v>
      </c>
      <c r="CB1086" s="284">
        <f t="shared" si="530"/>
        <v>0</v>
      </c>
      <c r="CC1086" s="284">
        <f t="shared" si="530"/>
        <v>0</v>
      </c>
      <c r="CD1086" s="768">
        <f t="shared" si="530"/>
        <v>0</v>
      </c>
      <c r="CE1086" s="284">
        <f t="shared" si="530"/>
        <v>0</v>
      </c>
      <c r="CF1086" s="284">
        <f t="shared" si="530"/>
        <v>0</v>
      </c>
      <c r="CG1086" s="284">
        <f t="shared" si="530"/>
        <v>0</v>
      </c>
      <c r="CH1086" s="284">
        <f t="shared" si="530"/>
        <v>0</v>
      </c>
      <c r="CI1086" s="284">
        <f t="shared" si="530"/>
        <v>0</v>
      </c>
      <c r="CJ1086" s="768">
        <f t="shared" si="530"/>
        <v>0</v>
      </c>
      <c r="CK1086" s="284">
        <f t="shared" si="530"/>
        <v>0</v>
      </c>
      <c r="CL1086" s="965"/>
      <c r="CM1086" s="965"/>
      <c r="CN1086" s="965"/>
      <c r="CO1086" s="965"/>
      <c r="CP1086" s="965"/>
      <c r="CQ1086" s="965"/>
      <c r="CR1086" s="965"/>
      <c r="CS1086" s="965"/>
      <c r="CT1086" s="965"/>
      <c r="CU1086" s="965"/>
      <c r="CV1086" s="221"/>
    </row>
    <row r="1087" spans="1:100" ht="19.399999999999999" customHeight="1">
      <c r="A1087" s="1184"/>
      <c r="B1087" s="1185" t="s">
        <v>2</v>
      </c>
      <c r="C1087" s="1185"/>
      <c r="D1087" s="1185"/>
      <c r="E1087" s="1185"/>
      <c r="F1087" s="1185"/>
      <c r="G1087" s="1185"/>
      <c r="H1087" s="587"/>
      <c r="I1087" s="597"/>
      <c r="J1087" s="266"/>
      <c r="K1087" s="522"/>
      <c r="L1087" s="266"/>
      <c r="M1087" s="266"/>
      <c r="N1087" s="266"/>
      <c r="O1087" s="266"/>
      <c r="P1087" s="266"/>
      <c r="Q1087" s="266"/>
      <c r="R1087" s="266"/>
      <c r="S1087" s="266"/>
      <c r="T1087" s="266"/>
      <c r="U1087" s="281" t="s">
        <v>1974</v>
      </c>
      <c r="V1087" s="266"/>
      <c r="W1087" s="418"/>
      <c r="X1087" s="266"/>
      <c r="Y1087" s="266"/>
      <c r="Z1087" s="266"/>
      <c r="AA1087" s="266"/>
      <c r="AB1087" s="266"/>
      <c r="AC1087" s="668"/>
      <c r="AD1087" s="266"/>
      <c r="AE1087" s="266"/>
      <c r="AF1087" s="266"/>
      <c r="AG1087" s="266"/>
      <c r="AH1087" s="266"/>
      <c r="AI1087" s="266"/>
      <c r="AJ1087" s="266"/>
      <c r="AK1087" s="266"/>
      <c r="AL1087" s="266"/>
      <c r="AM1087" s="266"/>
      <c r="AN1087" s="266"/>
      <c r="AO1087" s="266"/>
      <c r="AP1087" s="266"/>
      <c r="AQ1087" s="266"/>
      <c r="AR1087" s="266"/>
      <c r="AS1087" s="266"/>
      <c r="AT1087" s="266"/>
      <c r="AU1087" s="266"/>
      <c r="AV1087" s="266"/>
      <c r="AW1087" s="266"/>
      <c r="AX1087" s="266"/>
      <c r="AY1087" s="266"/>
      <c r="AZ1087" s="266"/>
      <c r="BA1087" s="266"/>
      <c r="BB1087" s="266"/>
      <c r="BC1087" s="266"/>
      <c r="BD1087" s="266"/>
      <c r="BE1087" s="266"/>
      <c r="BF1087" s="266"/>
      <c r="BG1087" s="266"/>
      <c r="BH1087" s="266"/>
      <c r="BI1087" s="266"/>
      <c r="BJ1087" s="266"/>
      <c r="BK1087" s="266"/>
      <c r="BL1087" s="789">
        <f t="shared" ref="BL1087:CK1087" si="531">COUNTIFS($X$6:$X$1030,"x",BL$6:BL$1030,"kđg")</f>
        <v>2</v>
      </c>
      <c r="BM1087" s="284">
        <f t="shared" si="531"/>
        <v>2</v>
      </c>
      <c r="BN1087" s="284">
        <f t="shared" si="531"/>
        <v>2</v>
      </c>
      <c r="BO1087" s="284">
        <f t="shared" si="531"/>
        <v>2</v>
      </c>
      <c r="BP1087" s="284">
        <f t="shared" si="531"/>
        <v>2</v>
      </c>
      <c r="BQ1087" s="284">
        <f t="shared" si="531"/>
        <v>2</v>
      </c>
      <c r="BR1087" s="805">
        <f t="shared" si="531"/>
        <v>2</v>
      </c>
      <c r="BS1087" s="284">
        <f t="shared" si="531"/>
        <v>2</v>
      </c>
      <c r="BT1087" s="284">
        <f t="shared" si="531"/>
        <v>2</v>
      </c>
      <c r="BU1087" s="284">
        <f t="shared" si="531"/>
        <v>2</v>
      </c>
      <c r="BV1087" s="284">
        <f t="shared" si="531"/>
        <v>2</v>
      </c>
      <c r="BW1087" s="805">
        <f t="shared" si="531"/>
        <v>2</v>
      </c>
      <c r="BX1087" s="284">
        <f t="shared" si="531"/>
        <v>2</v>
      </c>
      <c r="BY1087" s="805">
        <f t="shared" si="531"/>
        <v>2</v>
      </c>
      <c r="BZ1087" s="805">
        <f t="shared" si="531"/>
        <v>2</v>
      </c>
      <c r="CA1087" s="284">
        <f t="shared" si="531"/>
        <v>2</v>
      </c>
      <c r="CB1087" s="284">
        <f t="shared" si="531"/>
        <v>2</v>
      </c>
      <c r="CC1087" s="284">
        <f t="shared" si="531"/>
        <v>2</v>
      </c>
      <c r="CD1087" s="768">
        <f t="shared" si="531"/>
        <v>2</v>
      </c>
      <c r="CE1087" s="284">
        <f t="shared" si="531"/>
        <v>2</v>
      </c>
      <c r="CF1087" s="284">
        <f t="shared" si="531"/>
        <v>2</v>
      </c>
      <c r="CG1087" s="284">
        <f t="shared" si="531"/>
        <v>2</v>
      </c>
      <c r="CH1087" s="284">
        <f t="shared" si="531"/>
        <v>2</v>
      </c>
      <c r="CI1087" s="284">
        <f t="shared" si="531"/>
        <v>2</v>
      </c>
      <c r="CJ1087" s="768">
        <f t="shared" si="531"/>
        <v>2</v>
      </c>
      <c r="CK1087" s="284">
        <f t="shared" si="531"/>
        <v>2</v>
      </c>
      <c r="CL1087" s="965"/>
      <c r="CM1087" s="965"/>
      <c r="CN1087" s="965"/>
      <c r="CO1087" s="965"/>
      <c r="CP1087" s="965"/>
      <c r="CQ1087" s="965"/>
      <c r="CR1087" s="965"/>
      <c r="CS1087" s="965"/>
      <c r="CT1087" s="965"/>
      <c r="CU1087" s="965"/>
      <c r="CV1087" s="221"/>
    </row>
    <row r="1088" spans="1:100" ht="19.399999999999999" customHeight="1">
      <c r="A1088" s="1184"/>
      <c r="B1088" s="1185" t="s">
        <v>1</v>
      </c>
      <c r="C1088" s="1185"/>
      <c r="D1088" s="1185"/>
      <c r="E1088" s="1185"/>
      <c r="F1088" s="1185"/>
      <c r="G1088" s="1185"/>
      <c r="H1088" s="587"/>
      <c r="I1088" s="597"/>
      <c r="J1088" s="266"/>
      <c r="K1088" s="522"/>
      <c r="L1088" s="266"/>
      <c r="M1088" s="266"/>
      <c r="N1088" s="266"/>
      <c r="O1088" s="266"/>
      <c r="P1088" s="266"/>
      <c r="Q1088" s="266"/>
      <c r="R1088" s="266"/>
      <c r="S1088" s="266"/>
      <c r="T1088" s="266"/>
      <c r="U1088" s="281" t="s">
        <v>1974</v>
      </c>
      <c r="V1088" s="266"/>
      <c r="W1088" s="418"/>
      <c r="X1088" s="266"/>
      <c r="Y1088" s="266"/>
      <c r="Z1088" s="266"/>
      <c r="AA1088" s="266"/>
      <c r="AB1088" s="266"/>
      <c r="AC1088" s="668"/>
      <c r="AD1088" s="266"/>
      <c r="AE1088" s="266"/>
      <c r="AF1088" s="266"/>
      <c r="AG1088" s="266"/>
      <c r="AH1088" s="266"/>
      <c r="AI1088" s="266"/>
      <c r="AJ1088" s="266"/>
      <c r="AK1088" s="266"/>
      <c r="AL1088" s="266"/>
      <c r="AM1088" s="266"/>
      <c r="AN1088" s="266"/>
      <c r="AO1088" s="266"/>
      <c r="AP1088" s="266"/>
      <c r="AQ1088" s="266"/>
      <c r="AR1088" s="266"/>
      <c r="AS1088" s="266"/>
      <c r="AT1088" s="266"/>
      <c r="AU1088" s="266"/>
      <c r="AV1088" s="266"/>
      <c r="AW1088" s="266"/>
      <c r="AX1088" s="266"/>
      <c r="AY1088" s="266"/>
      <c r="AZ1088" s="266"/>
      <c r="BA1088" s="266"/>
      <c r="BB1088" s="266"/>
      <c r="BC1088" s="266"/>
      <c r="BD1088" s="266"/>
      <c r="BE1088" s="266"/>
      <c r="BF1088" s="266"/>
      <c r="BG1088" s="266"/>
      <c r="BH1088" s="266"/>
      <c r="BI1088" s="266"/>
      <c r="BJ1088" s="266"/>
      <c r="BK1088" s="266"/>
      <c r="BL1088" s="790">
        <f>BL1087/(BL1084+BL1085+BL1086+BL1087)</f>
        <v>1.9417475728155338E-2</v>
      </c>
      <c r="BM1088" s="202">
        <f t="shared" ref="BM1088:CK1088" si="532">BM1087/(BM1084+BM1085+BM1086+BM1087)</f>
        <v>1.9417475728155338E-2</v>
      </c>
      <c r="BN1088" s="202">
        <f t="shared" si="532"/>
        <v>1.9417475728155338E-2</v>
      </c>
      <c r="BO1088" s="202">
        <f t="shared" si="532"/>
        <v>1.9417475728155338E-2</v>
      </c>
      <c r="BP1088" s="202">
        <f t="shared" si="532"/>
        <v>1.9417475728155338E-2</v>
      </c>
      <c r="BQ1088" s="202">
        <f t="shared" si="532"/>
        <v>1.9417475728155338E-2</v>
      </c>
      <c r="BR1088" s="806">
        <f t="shared" si="532"/>
        <v>1.9417475728155338E-2</v>
      </c>
      <c r="BS1088" s="202">
        <f t="shared" si="532"/>
        <v>1.9417475728155338E-2</v>
      </c>
      <c r="BT1088" s="202">
        <f t="shared" si="532"/>
        <v>1.9417475728155338E-2</v>
      </c>
      <c r="BU1088" s="202">
        <f t="shared" si="532"/>
        <v>1.9417475728155338E-2</v>
      </c>
      <c r="BV1088" s="202">
        <f t="shared" si="532"/>
        <v>1.9417475728155338E-2</v>
      </c>
      <c r="BW1088" s="806">
        <f t="shared" si="532"/>
        <v>1.9417475728155338E-2</v>
      </c>
      <c r="BX1088" s="202">
        <f t="shared" si="532"/>
        <v>1.9417475728155338E-2</v>
      </c>
      <c r="BY1088" s="806">
        <f t="shared" si="532"/>
        <v>1.9417475728155338E-2</v>
      </c>
      <c r="BZ1088" s="806">
        <f t="shared" si="532"/>
        <v>1.9417475728155338E-2</v>
      </c>
      <c r="CA1088" s="202">
        <f t="shared" si="532"/>
        <v>1.9417475728155338E-2</v>
      </c>
      <c r="CB1088" s="202">
        <f t="shared" si="532"/>
        <v>1.9417475728155338E-2</v>
      </c>
      <c r="CC1088" s="202">
        <f t="shared" si="532"/>
        <v>1.9417475728155338E-2</v>
      </c>
      <c r="CD1088" s="769">
        <f t="shared" si="532"/>
        <v>1.9417475728155338E-2</v>
      </c>
      <c r="CE1088" s="202">
        <f t="shared" si="532"/>
        <v>1.9417475728155338E-2</v>
      </c>
      <c r="CF1088" s="202">
        <f t="shared" si="532"/>
        <v>1.9417475728155338E-2</v>
      </c>
      <c r="CG1088" s="202">
        <f t="shared" si="532"/>
        <v>1.9417475728155338E-2</v>
      </c>
      <c r="CH1088" s="202">
        <f t="shared" si="532"/>
        <v>1.9417475728155338E-2</v>
      </c>
      <c r="CI1088" s="202">
        <f t="shared" si="532"/>
        <v>1.9417475728155338E-2</v>
      </c>
      <c r="CJ1088" s="769">
        <f t="shared" si="532"/>
        <v>1.9417475728155338E-2</v>
      </c>
      <c r="CK1088" s="202">
        <f t="shared" si="532"/>
        <v>1.9417475728155338E-2</v>
      </c>
      <c r="CL1088" s="965"/>
      <c r="CM1088" s="965"/>
      <c r="CN1088" s="965"/>
      <c r="CO1088" s="965"/>
      <c r="CP1088" s="965"/>
      <c r="CQ1088" s="965"/>
      <c r="CR1088" s="965"/>
      <c r="CS1088" s="965"/>
      <c r="CT1088" s="965"/>
      <c r="CU1088" s="965"/>
      <c r="CV1088" s="221"/>
    </row>
    <row r="1089" spans="1:100" ht="19.399999999999999" customHeight="1">
      <c r="A1089" s="1184"/>
      <c r="B1089" s="1186" t="s">
        <v>1976</v>
      </c>
      <c r="C1089" s="1186"/>
      <c r="D1089" s="1186"/>
      <c r="E1089" s="1186"/>
      <c r="F1089" s="1186"/>
      <c r="G1089" s="1186"/>
      <c r="H1089" s="588"/>
      <c r="I1089" s="597"/>
      <c r="J1089" s="269"/>
      <c r="K1089" s="523"/>
      <c r="L1089" s="269"/>
      <c r="M1089" s="269"/>
      <c r="N1089" s="269"/>
      <c r="O1089" s="269"/>
      <c r="P1089" s="269"/>
      <c r="Q1089" s="269"/>
      <c r="R1089" s="269"/>
      <c r="S1089" s="269"/>
      <c r="T1089" s="269"/>
      <c r="U1089" s="281" t="s">
        <v>1974</v>
      </c>
      <c r="V1089" s="269"/>
      <c r="W1089" s="419"/>
      <c r="X1089" s="269"/>
      <c r="Y1089" s="269"/>
      <c r="Z1089" s="269"/>
      <c r="AA1089" s="269"/>
      <c r="AB1089" s="269"/>
      <c r="AC1089" s="669"/>
      <c r="AD1089" s="269"/>
      <c r="AE1089" s="269"/>
      <c r="AF1089" s="269"/>
      <c r="AG1089" s="269"/>
      <c r="AH1089" s="269"/>
      <c r="AI1089" s="269"/>
      <c r="AJ1089" s="269"/>
      <c r="AK1089" s="269"/>
      <c r="AL1089" s="269"/>
      <c r="AM1089" s="269"/>
      <c r="AN1089" s="269"/>
      <c r="AO1089" s="269"/>
      <c r="AP1089" s="269"/>
      <c r="AQ1089" s="269"/>
      <c r="AR1089" s="269"/>
      <c r="AS1089" s="269"/>
      <c r="AT1089" s="269"/>
      <c r="AU1089" s="269"/>
      <c r="AV1089" s="269"/>
      <c r="AW1089" s="269"/>
      <c r="AX1089" s="269"/>
      <c r="AY1089" s="269"/>
      <c r="AZ1089" s="269"/>
      <c r="BA1089" s="269"/>
      <c r="BB1089" s="269"/>
      <c r="BC1089" s="269"/>
      <c r="BD1089" s="269"/>
      <c r="BE1089" s="269"/>
      <c r="BF1089" s="269"/>
      <c r="BG1089" s="269"/>
      <c r="BH1089" s="269"/>
      <c r="BI1089" s="269"/>
      <c r="BJ1089" s="269"/>
      <c r="BK1089" s="269"/>
      <c r="BL1089" s="791">
        <f>(((BL1084*2)+(BL1085*1)+(BL1086*0)))/(BL1084+BL1085+BL1086)</f>
        <v>1.8811881188118811</v>
      </c>
      <c r="BM1089" s="283">
        <f t="shared" ref="BM1089:CK1089" si="533">(((BM1084*2)+(BM1085*1)+(BM1086*0)))/(BM1084+BM1085+BM1086)</f>
        <v>1.9603960396039604</v>
      </c>
      <c r="BN1089" s="283">
        <f t="shared" si="533"/>
        <v>1.9207920792079207</v>
      </c>
      <c r="BO1089" s="283">
        <f t="shared" si="533"/>
        <v>1.891089108910891</v>
      </c>
      <c r="BP1089" s="283">
        <f t="shared" si="533"/>
        <v>1.9405940594059405</v>
      </c>
      <c r="BQ1089" s="283">
        <f t="shared" si="533"/>
        <v>1.9405940594059405</v>
      </c>
      <c r="BR1089" s="807">
        <f t="shared" si="533"/>
        <v>1.8811881188118811</v>
      </c>
      <c r="BS1089" s="283">
        <f t="shared" si="533"/>
        <v>1.8118811881188119</v>
      </c>
      <c r="BT1089" s="283">
        <f t="shared" si="533"/>
        <v>1.9306930693069306</v>
      </c>
      <c r="BU1089" s="283">
        <f t="shared" si="533"/>
        <v>1.9504950495049505</v>
      </c>
      <c r="BV1089" s="283">
        <f t="shared" si="533"/>
        <v>1.9801980198019802</v>
      </c>
      <c r="BW1089" s="807">
        <f t="shared" si="533"/>
        <v>1.891089108910891</v>
      </c>
      <c r="BX1089" s="283">
        <f t="shared" si="533"/>
        <v>1.9108910891089108</v>
      </c>
      <c r="BY1089" s="807">
        <f t="shared" si="533"/>
        <v>1.8514851485148516</v>
      </c>
      <c r="BZ1089" s="807">
        <f t="shared" si="533"/>
        <v>1.9306930693069306</v>
      </c>
      <c r="CA1089" s="283">
        <f t="shared" si="533"/>
        <v>1.9009900990099009</v>
      </c>
      <c r="CB1089" s="283">
        <f t="shared" si="533"/>
        <v>1.9405940594059405</v>
      </c>
      <c r="CC1089" s="283">
        <f t="shared" si="533"/>
        <v>1.9603960396039604</v>
      </c>
      <c r="CD1089" s="770">
        <f t="shared" si="533"/>
        <v>1.8415841584158417</v>
      </c>
      <c r="CE1089" s="283">
        <f t="shared" si="533"/>
        <v>1.9603960396039604</v>
      </c>
      <c r="CF1089" s="283">
        <f t="shared" si="533"/>
        <v>1.9504950495049505</v>
      </c>
      <c r="CG1089" s="283">
        <f t="shared" si="533"/>
        <v>1.9603960396039604</v>
      </c>
      <c r="CH1089" s="283">
        <f t="shared" si="533"/>
        <v>1.9801980198019802</v>
      </c>
      <c r="CI1089" s="283">
        <f t="shared" si="533"/>
        <v>2</v>
      </c>
      <c r="CJ1089" s="770">
        <f t="shared" si="533"/>
        <v>1.9603960396039604</v>
      </c>
      <c r="CK1089" s="283">
        <f t="shared" si="533"/>
        <v>2</v>
      </c>
      <c r="CL1089" s="972">
        <f>COUNTIF(BL1090:CK1090,"Đ")</f>
        <v>26</v>
      </c>
      <c r="CM1089" s="960">
        <f>CL1089/(CL1089+CN1089+CP1089+CR1089)</f>
        <v>1</v>
      </c>
      <c r="CN1089" s="959">
        <f>COUNTIF(BL1090:CK1090,"CCG")</f>
        <v>0</v>
      </c>
      <c r="CO1089" s="960">
        <f>CN1089/(CL1089+CN1089+CP1089+CR1089)</f>
        <v>0</v>
      </c>
      <c r="CP1089" s="959">
        <f>COUNTIF(BL1090:CK1090,"CĐ")</f>
        <v>0</v>
      </c>
      <c r="CQ1089" s="960">
        <f>CP1089/(CL1089+CN1089+CP1089+CR1089)</f>
        <v>0</v>
      </c>
      <c r="CR1089" s="959">
        <f>COUNTIF(BL1090:CK1090,"KĐG")</f>
        <v>0</v>
      </c>
      <c r="CS1089" s="960">
        <f>CR1089/(CL1089+CN1089+CP1089+CR1089)</f>
        <v>0</v>
      </c>
      <c r="CT1089" s="958">
        <f>(((CL1089*2)+(CN1089*1)+(CP1089*0)))/(CL1089+CN1089+CP1089)</f>
        <v>2</v>
      </c>
      <c r="CU1089" s="958" t="str">
        <f>IF(CS1089&gt;=50%,"KĐG",IF(CT1089&gt;=1.6,"Đạt",IF(CT1089&gt;=1,"Cần cố gắng","Chưa đạt")))</f>
        <v>Đạt</v>
      </c>
      <c r="CV1089" s="221"/>
    </row>
    <row r="1090" spans="1:100" ht="19.399999999999999" customHeight="1">
      <c r="A1090" s="1184"/>
      <c r="B1090" s="1186"/>
      <c r="C1090" s="1186"/>
      <c r="D1090" s="1186"/>
      <c r="E1090" s="1186"/>
      <c r="F1090" s="1186"/>
      <c r="G1090" s="1186"/>
      <c r="H1090" s="588"/>
      <c r="I1090" s="597"/>
      <c r="J1090" s="269"/>
      <c r="K1090" s="523"/>
      <c r="L1090" s="269"/>
      <c r="M1090" s="269"/>
      <c r="N1090" s="269"/>
      <c r="O1090" s="269"/>
      <c r="P1090" s="269"/>
      <c r="Q1090" s="269"/>
      <c r="R1090" s="269"/>
      <c r="S1090" s="269"/>
      <c r="T1090" s="269"/>
      <c r="U1090" s="281" t="s">
        <v>1974</v>
      </c>
      <c r="V1090" s="269"/>
      <c r="W1090" s="419"/>
      <c r="X1090" s="269"/>
      <c r="Y1090" s="269"/>
      <c r="Z1090" s="269"/>
      <c r="AA1090" s="269"/>
      <c r="AB1090" s="269"/>
      <c r="AC1090" s="669"/>
      <c r="AD1090" s="269"/>
      <c r="AE1090" s="269"/>
      <c r="AF1090" s="269"/>
      <c r="AG1090" s="269"/>
      <c r="AH1090" s="269"/>
      <c r="AI1090" s="269"/>
      <c r="AJ1090" s="269"/>
      <c r="AK1090" s="269"/>
      <c r="AL1090" s="269"/>
      <c r="AM1090" s="269"/>
      <c r="AN1090" s="269"/>
      <c r="AO1090" s="269"/>
      <c r="AP1090" s="269"/>
      <c r="AQ1090" s="269"/>
      <c r="AR1090" s="269"/>
      <c r="AS1090" s="269"/>
      <c r="AT1090" s="269"/>
      <c r="AU1090" s="269"/>
      <c r="AV1090" s="269"/>
      <c r="AW1090" s="269"/>
      <c r="AX1090" s="269"/>
      <c r="AY1090" s="269"/>
      <c r="AZ1090" s="269"/>
      <c r="BA1090" s="269"/>
      <c r="BB1090" s="269"/>
      <c r="BC1090" s="269"/>
      <c r="BD1090" s="269"/>
      <c r="BE1090" s="269"/>
      <c r="BF1090" s="269"/>
      <c r="BG1090" s="269"/>
      <c r="BH1090" s="269"/>
      <c r="BI1090" s="269"/>
      <c r="BJ1090" s="269"/>
      <c r="BK1090" s="269"/>
      <c r="BL1090" s="791" t="str">
        <f>IF(BL1088&gt;=50%,"KĐG",IF(BL1089&gt;=1.6,"Đ",IF(BL1089&gt;=1,"CCG","CĐ")))</f>
        <v>Đ</v>
      </c>
      <c r="BM1090" s="283" t="str">
        <f t="shared" ref="BM1090:CK1090" si="534">IF(BM1088&gt;=50%,"KĐG",IF(BM1089&gt;=1.6,"Đ",IF(BM1089&gt;=1,"CCG","CĐ")))</f>
        <v>Đ</v>
      </c>
      <c r="BN1090" s="283" t="str">
        <f t="shared" si="534"/>
        <v>Đ</v>
      </c>
      <c r="BO1090" s="283" t="str">
        <f t="shared" si="534"/>
        <v>Đ</v>
      </c>
      <c r="BP1090" s="283" t="str">
        <f t="shared" si="534"/>
        <v>Đ</v>
      </c>
      <c r="BQ1090" s="283" t="str">
        <f t="shared" si="534"/>
        <v>Đ</v>
      </c>
      <c r="BR1090" s="807" t="str">
        <f t="shared" si="534"/>
        <v>Đ</v>
      </c>
      <c r="BS1090" s="283" t="str">
        <f t="shared" si="534"/>
        <v>Đ</v>
      </c>
      <c r="BT1090" s="283" t="str">
        <f t="shared" si="534"/>
        <v>Đ</v>
      </c>
      <c r="BU1090" s="283" t="str">
        <f t="shared" si="534"/>
        <v>Đ</v>
      </c>
      <c r="BV1090" s="283" t="str">
        <f t="shared" si="534"/>
        <v>Đ</v>
      </c>
      <c r="BW1090" s="807" t="str">
        <f t="shared" si="534"/>
        <v>Đ</v>
      </c>
      <c r="BX1090" s="283" t="str">
        <f t="shared" si="534"/>
        <v>Đ</v>
      </c>
      <c r="BY1090" s="807" t="str">
        <f t="shared" si="534"/>
        <v>Đ</v>
      </c>
      <c r="BZ1090" s="807" t="str">
        <f t="shared" si="534"/>
        <v>Đ</v>
      </c>
      <c r="CA1090" s="283" t="str">
        <f t="shared" si="534"/>
        <v>Đ</v>
      </c>
      <c r="CB1090" s="283" t="str">
        <f t="shared" si="534"/>
        <v>Đ</v>
      </c>
      <c r="CC1090" s="283" t="str">
        <f t="shared" si="534"/>
        <v>Đ</v>
      </c>
      <c r="CD1090" s="770" t="str">
        <f t="shared" si="534"/>
        <v>Đ</v>
      </c>
      <c r="CE1090" s="283" t="str">
        <f t="shared" si="534"/>
        <v>Đ</v>
      </c>
      <c r="CF1090" s="283" t="str">
        <f t="shared" si="534"/>
        <v>Đ</v>
      </c>
      <c r="CG1090" s="283" t="str">
        <f t="shared" si="534"/>
        <v>Đ</v>
      </c>
      <c r="CH1090" s="283" t="str">
        <f t="shared" si="534"/>
        <v>Đ</v>
      </c>
      <c r="CI1090" s="283" t="str">
        <f t="shared" si="534"/>
        <v>Đ</v>
      </c>
      <c r="CJ1090" s="770" t="str">
        <f t="shared" si="534"/>
        <v>Đ</v>
      </c>
      <c r="CK1090" s="283" t="str">
        <f t="shared" si="534"/>
        <v>Đ</v>
      </c>
      <c r="CL1090" s="972"/>
      <c r="CM1090" s="960"/>
      <c r="CN1090" s="959"/>
      <c r="CO1090" s="960"/>
      <c r="CP1090" s="959"/>
      <c r="CQ1090" s="960"/>
      <c r="CR1090" s="959"/>
      <c r="CS1090" s="960"/>
      <c r="CT1090" s="958"/>
      <c r="CU1090" s="958"/>
      <c r="CV1090" s="221"/>
    </row>
    <row r="1091" spans="1:100" ht="19.399999999999999" customHeight="1">
      <c r="A1091" s="1188" t="s">
        <v>1971</v>
      </c>
      <c r="B1091" s="1181" t="s">
        <v>7</v>
      </c>
      <c r="C1091" s="1181"/>
      <c r="D1091" s="1181"/>
      <c r="E1091" s="1181"/>
      <c r="F1091" s="1181"/>
      <c r="G1091" s="1181"/>
      <c r="H1091" s="589"/>
      <c r="I1091" s="598"/>
      <c r="J1091" s="266"/>
      <c r="K1091" s="522"/>
      <c r="L1091" s="266"/>
      <c r="M1091" s="266"/>
      <c r="N1091" s="266"/>
      <c r="O1091" s="266"/>
      <c r="P1091" s="266"/>
      <c r="Q1091" s="266"/>
      <c r="R1091" s="266"/>
      <c r="S1091" s="266"/>
      <c r="T1091" s="266"/>
      <c r="U1091" s="266"/>
      <c r="V1091" s="266"/>
      <c r="W1091" s="418"/>
      <c r="X1091" s="266"/>
      <c r="Y1091" s="266"/>
      <c r="Z1091" s="266"/>
      <c r="AA1091" s="266"/>
      <c r="AB1091" s="266"/>
      <c r="AC1091" s="668"/>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789">
        <f t="shared" ref="BL1091:CK1091" si="535">COUNTIFS($V$6:$V$1030,"x",BL$6:BL$1030,"2")</f>
        <v>72</v>
      </c>
      <c r="BM1091" s="284">
        <f t="shared" si="535"/>
        <v>75</v>
      </c>
      <c r="BN1091" s="284">
        <f t="shared" si="535"/>
        <v>76</v>
      </c>
      <c r="BO1091" s="284">
        <f t="shared" si="535"/>
        <v>74</v>
      </c>
      <c r="BP1091" s="284">
        <f t="shared" si="535"/>
        <v>73</v>
      </c>
      <c r="BQ1091" s="284">
        <f t="shared" si="535"/>
        <v>70</v>
      </c>
      <c r="BR1091" s="805">
        <f t="shared" si="535"/>
        <v>69</v>
      </c>
      <c r="BS1091" s="284">
        <f t="shared" si="535"/>
        <v>60</v>
      </c>
      <c r="BT1091" s="284">
        <f t="shared" si="535"/>
        <v>74</v>
      </c>
      <c r="BU1091" s="284">
        <f t="shared" si="535"/>
        <v>76</v>
      </c>
      <c r="BV1091" s="284">
        <f t="shared" si="535"/>
        <v>74</v>
      </c>
      <c r="BW1091" s="805">
        <f t="shared" si="535"/>
        <v>71</v>
      </c>
      <c r="BX1091" s="284">
        <f t="shared" si="535"/>
        <v>66</v>
      </c>
      <c r="BY1091" s="805">
        <f t="shared" si="535"/>
        <v>70</v>
      </c>
      <c r="BZ1091" s="805">
        <f t="shared" si="535"/>
        <v>70</v>
      </c>
      <c r="CA1091" s="284">
        <f t="shared" si="535"/>
        <v>73</v>
      </c>
      <c r="CB1091" s="284">
        <f t="shared" si="535"/>
        <v>75</v>
      </c>
      <c r="CC1091" s="284">
        <f t="shared" si="535"/>
        <v>72</v>
      </c>
      <c r="CD1091" s="768">
        <f t="shared" si="535"/>
        <v>67</v>
      </c>
      <c r="CE1091" s="284">
        <f t="shared" si="535"/>
        <v>77</v>
      </c>
      <c r="CF1091" s="284">
        <f t="shared" si="535"/>
        <v>72</v>
      </c>
      <c r="CG1091" s="284">
        <f t="shared" si="535"/>
        <v>74</v>
      </c>
      <c r="CH1091" s="284">
        <f t="shared" si="535"/>
        <v>74</v>
      </c>
      <c r="CI1091" s="284">
        <f t="shared" si="535"/>
        <v>73</v>
      </c>
      <c r="CJ1091" s="768">
        <f t="shared" si="535"/>
        <v>69</v>
      </c>
      <c r="CK1091" s="284">
        <f t="shared" si="535"/>
        <v>77</v>
      </c>
      <c r="CL1091" s="965"/>
      <c r="CM1091" s="965"/>
      <c r="CN1091" s="965"/>
      <c r="CO1091" s="965"/>
      <c r="CP1091" s="965"/>
      <c r="CQ1091" s="965"/>
      <c r="CR1091" s="965"/>
      <c r="CS1091" s="965"/>
      <c r="CT1091" s="965"/>
      <c r="CU1091" s="965"/>
      <c r="CV1091" s="221"/>
    </row>
    <row r="1092" spans="1:100" ht="19.399999999999999" customHeight="1">
      <c r="A1092" s="1188"/>
      <c r="B1092" s="1181" t="s">
        <v>4</v>
      </c>
      <c r="C1092" s="1181"/>
      <c r="D1092" s="1181"/>
      <c r="E1092" s="1181"/>
      <c r="F1092" s="1181"/>
      <c r="G1092" s="1181"/>
      <c r="H1092" s="589"/>
      <c r="I1092" s="598"/>
      <c r="J1092" s="266"/>
      <c r="K1092" s="522"/>
      <c r="L1092" s="266"/>
      <c r="M1092" s="266"/>
      <c r="N1092" s="266"/>
      <c r="O1092" s="266"/>
      <c r="P1092" s="266"/>
      <c r="Q1092" s="266"/>
      <c r="R1092" s="266"/>
      <c r="S1092" s="266"/>
      <c r="T1092" s="266"/>
      <c r="U1092" s="266"/>
      <c r="V1092" s="266"/>
      <c r="W1092" s="418"/>
      <c r="X1092" s="266"/>
      <c r="Y1092" s="266"/>
      <c r="Z1092" s="266"/>
      <c r="AA1092" s="266"/>
      <c r="AB1092" s="266"/>
      <c r="AC1092" s="668"/>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789">
        <f t="shared" ref="BL1092:CK1092" si="536">COUNTIFS($V$6:$V$1030,"x",BL$6:BL$1030,"1")</f>
        <v>5</v>
      </c>
      <c r="BM1092" s="284">
        <f t="shared" si="536"/>
        <v>2</v>
      </c>
      <c r="BN1092" s="284">
        <f t="shared" si="536"/>
        <v>1</v>
      </c>
      <c r="BO1092" s="284">
        <f t="shared" si="536"/>
        <v>3</v>
      </c>
      <c r="BP1092" s="284">
        <f t="shared" si="536"/>
        <v>4</v>
      </c>
      <c r="BQ1092" s="284">
        <f t="shared" si="536"/>
        <v>7</v>
      </c>
      <c r="BR1092" s="805">
        <f t="shared" si="536"/>
        <v>8</v>
      </c>
      <c r="BS1092" s="284">
        <f t="shared" si="536"/>
        <v>17</v>
      </c>
      <c r="BT1092" s="284">
        <f t="shared" si="536"/>
        <v>3</v>
      </c>
      <c r="BU1092" s="284">
        <f t="shared" si="536"/>
        <v>1</v>
      </c>
      <c r="BV1092" s="284">
        <f t="shared" si="536"/>
        <v>3</v>
      </c>
      <c r="BW1092" s="805">
        <f t="shared" si="536"/>
        <v>6</v>
      </c>
      <c r="BX1092" s="284">
        <f t="shared" si="536"/>
        <v>11</v>
      </c>
      <c r="BY1092" s="805">
        <f t="shared" si="536"/>
        <v>7</v>
      </c>
      <c r="BZ1092" s="805">
        <f t="shared" si="536"/>
        <v>7</v>
      </c>
      <c r="CA1092" s="284">
        <f t="shared" si="536"/>
        <v>4</v>
      </c>
      <c r="CB1092" s="284">
        <f t="shared" si="536"/>
        <v>2</v>
      </c>
      <c r="CC1092" s="284">
        <f t="shared" si="536"/>
        <v>5</v>
      </c>
      <c r="CD1092" s="768">
        <f t="shared" si="536"/>
        <v>10</v>
      </c>
      <c r="CE1092" s="284">
        <f t="shared" si="536"/>
        <v>0</v>
      </c>
      <c r="CF1092" s="284">
        <f t="shared" si="536"/>
        <v>5</v>
      </c>
      <c r="CG1092" s="284">
        <f t="shared" si="536"/>
        <v>3</v>
      </c>
      <c r="CH1092" s="284">
        <f t="shared" si="536"/>
        <v>3</v>
      </c>
      <c r="CI1092" s="284">
        <f t="shared" si="536"/>
        <v>4</v>
      </c>
      <c r="CJ1092" s="768">
        <f t="shared" si="536"/>
        <v>8</v>
      </c>
      <c r="CK1092" s="284">
        <f t="shared" si="536"/>
        <v>0</v>
      </c>
      <c r="CL1092" s="965"/>
      <c r="CM1092" s="965"/>
      <c r="CN1092" s="965"/>
      <c r="CO1092" s="965"/>
      <c r="CP1092" s="965"/>
      <c r="CQ1092" s="965"/>
      <c r="CR1092" s="965"/>
      <c r="CS1092" s="965"/>
      <c r="CT1092" s="965"/>
      <c r="CU1092" s="965"/>
      <c r="CV1092" s="221"/>
    </row>
    <row r="1093" spans="1:100" ht="19.399999999999999" customHeight="1">
      <c r="A1093" s="1188"/>
      <c r="B1093" s="1181" t="s">
        <v>3</v>
      </c>
      <c r="C1093" s="1181"/>
      <c r="D1093" s="1181"/>
      <c r="E1093" s="1181"/>
      <c r="F1093" s="1181"/>
      <c r="G1093" s="1181"/>
      <c r="H1093" s="589"/>
      <c r="I1093" s="598"/>
      <c r="J1093" s="266"/>
      <c r="K1093" s="522"/>
      <c r="L1093" s="266"/>
      <c r="M1093" s="266"/>
      <c r="N1093" s="266"/>
      <c r="O1093" s="266"/>
      <c r="P1093" s="266"/>
      <c r="Q1093" s="266"/>
      <c r="R1093" s="266"/>
      <c r="S1093" s="266"/>
      <c r="T1093" s="266"/>
      <c r="U1093" s="266"/>
      <c r="V1093" s="266"/>
      <c r="W1093" s="418"/>
      <c r="X1093" s="266"/>
      <c r="Y1093" s="266"/>
      <c r="Z1093" s="266"/>
      <c r="AA1093" s="266"/>
      <c r="AB1093" s="266"/>
      <c r="AC1093" s="668"/>
      <c r="AD1093" s="266"/>
      <c r="AE1093" s="266"/>
      <c r="AF1093" s="266"/>
      <c r="AG1093" s="266"/>
      <c r="AH1093" s="266"/>
      <c r="AI1093" s="266"/>
      <c r="AJ1093" s="266"/>
      <c r="AK1093" s="266"/>
      <c r="AL1093" s="266"/>
      <c r="AM1093" s="266"/>
      <c r="AN1093" s="266"/>
      <c r="AO1093" s="266"/>
      <c r="AP1093" s="266"/>
      <c r="AQ1093" s="266"/>
      <c r="AR1093" s="266"/>
      <c r="AS1093" s="266"/>
      <c r="AT1093" s="266"/>
      <c r="AU1093" s="266"/>
      <c r="AV1093" s="266"/>
      <c r="AW1093" s="266"/>
      <c r="AX1093" s="266"/>
      <c r="AY1093" s="266"/>
      <c r="AZ1093" s="266"/>
      <c r="BA1093" s="266"/>
      <c r="BB1093" s="266"/>
      <c r="BC1093" s="266"/>
      <c r="BD1093" s="266"/>
      <c r="BE1093" s="266"/>
      <c r="BF1093" s="266"/>
      <c r="BG1093" s="266"/>
      <c r="BH1093" s="266"/>
      <c r="BI1093" s="266"/>
      <c r="BJ1093" s="266"/>
      <c r="BK1093" s="266"/>
      <c r="BL1093" s="789">
        <f t="shared" ref="BL1093:CK1093" si="537">COUNTIFS($V$6:$V$1030,"x",BL$6:BL$1030,"0")</f>
        <v>0</v>
      </c>
      <c r="BM1093" s="284">
        <f t="shared" si="537"/>
        <v>0</v>
      </c>
      <c r="BN1093" s="284">
        <f t="shared" si="537"/>
        <v>0</v>
      </c>
      <c r="BO1093" s="284">
        <f t="shared" si="537"/>
        <v>0</v>
      </c>
      <c r="BP1093" s="284">
        <f t="shared" si="537"/>
        <v>0</v>
      </c>
      <c r="BQ1093" s="284">
        <f t="shared" si="537"/>
        <v>0</v>
      </c>
      <c r="BR1093" s="805">
        <f t="shared" si="537"/>
        <v>0</v>
      </c>
      <c r="BS1093" s="284">
        <f t="shared" si="537"/>
        <v>0</v>
      </c>
      <c r="BT1093" s="284">
        <f t="shared" si="537"/>
        <v>0</v>
      </c>
      <c r="BU1093" s="284">
        <f t="shared" si="537"/>
        <v>0</v>
      </c>
      <c r="BV1093" s="284">
        <f t="shared" si="537"/>
        <v>0</v>
      </c>
      <c r="BW1093" s="805">
        <f t="shared" si="537"/>
        <v>0</v>
      </c>
      <c r="BX1093" s="284">
        <f t="shared" si="537"/>
        <v>0</v>
      </c>
      <c r="BY1093" s="805">
        <f t="shared" si="537"/>
        <v>0</v>
      </c>
      <c r="BZ1093" s="805">
        <f t="shared" si="537"/>
        <v>0</v>
      </c>
      <c r="CA1093" s="284">
        <f t="shared" si="537"/>
        <v>0</v>
      </c>
      <c r="CB1093" s="284">
        <f t="shared" si="537"/>
        <v>0</v>
      </c>
      <c r="CC1093" s="284">
        <f t="shared" si="537"/>
        <v>0</v>
      </c>
      <c r="CD1093" s="768">
        <f t="shared" si="537"/>
        <v>0</v>
      </c>
      <c r="CE1093" s="284">
        <f t="shared" si="537"/>
        <v>0</v>
      </c>
      <c r="CF1093" s="284">
        <f t="shared" si="537"/>
        <v>0</v>
      </c>
      <c r="CG1093" s="284">
        <f t="shared" si="537"/>
        <v>0</v>
      </c>
      <c r="CH1093" s="284">
        <f t="shared" si="537"/>
        <v>0</v>
      </c>
      <c r="CI1093" s="284">
        <f t="shared" si="537"/>
        <v>0</v>
      </c>
      <c r="CJ1093" s="768">
        <f t="shared" si="537"/>
        <v>0</v>
      </c>
      <c r="CK1093" s="284">
        <f t="shared" si="537"/>
        <v>0</v>
      </c>
      <c r="CL1093" s="965"/>
      <c r="CM1093" s="965"/>
      <c r="CN1093" s="965"/>
      <c r="CO1093" s="965"/>
      <c r="CP1093" s="965"/>
      <c r="CQ1093" s="965"/>
      <c r="CR1093" s="965"/>
      <c r="CS1093" s="965"/>
      <c r="CT1093" s="965"/>
      <c r="CU1093" s="965"/>
      <c r="CV1093" s="221"/>
    </row>
    <row r="1094" spans="1:100" ht="19.399999999999999" customHeight="1">
      <c r="A1094" s="1188"/>
      <c r="B1094" s="1181" t="s">
        <v>2</v>
      </c>
      <c r="C1094" s="1181"/>
      <c r="D1094" s="1181"/>
      <c r="E1094" s="1181"/>
      <c r="F1094" s="1181"/>
      <c r="G1094" s="1181"/>
      <c r="H1094" s="589"/>
      <c r="I1094" s="598"/>
      <c r="J1094" s="266"/>
      <c r="K1094" s="522"/>
      <c r="L1094" s="266"/>
      <c r="M1094" s="266"/>
      <c r="N1094" s="266"/>
      <c r="O1094" s="266"/>
      <c r="P1094" s="266"/>
      <c r="Q1094" s="266"/>
      <c r="R1094" s="266"/>
      <c r="S1094" s="266"/>
      <c r="T1094" s="266"/>
      <c r="U1094" s="266"/>
      <c r="V1094" s="266"/>
      <c r="W1094" s="418"/>
      <c r="X1094" s="266"/>
      <c r="Y1094" s="266"/>
      <c r="Z1094" s="266"/>
      <c r="AA1094" s="266"/>
      <c r="AB1094" s="266"/>
      <c r="AC1094" s="668"/>
      <c r="AD1094" s="266"/>
      <c r="AE1094" s="266"/>
      <c r="AF1094" s="266"/>
      <c r="AG1094" s="266"/>
      <c r="AH1094" s="266"/>
      <c r="AI1094" s="266"/>
      <c r="AJ1094" s="266"/>
      <c r="AK1094" s="266"/>
      <c r="AL1094" s="266"/>
      <c r="AM1094" s="266"/>
      <c r="AN1094" s="266"/>
      <c r="AO1094" s="266"/>
      <c r="AP1094" s="266"/>
      <c r="AQ1094" s="266"/>
      <c r="AR1094" s="266"/>
      <c r="AS1094" s="266"/>
      <c r="AT1094" s="266"/>
      <c r="AU1094" s="266"/>
      <c r="AV1094" s="266"/>
      <c r="AW1094" s="266"/>
      <c r="AX1094" s="266"/>
      <c r="AY1094" s="266"/>
      <c r="AZ1094" s="266"/>
      <c r="BA1094" s="266"/>
      <c r="BB1094" s="266"/>
      <c r="BC1094" s="266"/>
      <c r="BD1094" s="266"/>
      <c r="BE1094" s="266"/>
      <c r="BF1094" s="266"/>
      <c r="BG1094" s="266"/>
      <c r="BH1094" s="266"/>
      <c r="BI1094" s="266"/>
      <c r="BJ1094" s="266"/>
      <c r="BK1094" s="266"/>
      <c r="BL1094" s="789">
        <f t="shared" ref="BL1094:CK1094" si="538">COUNTIFS($V$6:$V$1030,"x",BL$6:BL$1030,"kđg")</f>
        <v>2</v>
      </c>
      <c r="BM1094" s="284">
        <f t="shared" si="538"/>
        <v>2</v>
      </c>
      <c r="BN1094" s="284">
        <f t="shared" si="538"/>
        <v>2</v>
      </c>
      <c r="BO1094" s="284">
        <f t="shared" si="538"/>
        <v>2</v>
      </c>
      <c r="BP1094" s="284">
        <f t="shared" si="538"/>
        <v>2</v>
      </c>
      <c r="BQ1094" s="284">
        <f t="shared" si="538"/>
        <v>2</v>
      </c>
      <c r="BR1094" s="805">
        <f t="shared" si="538"/>
        <v>2</v>
      </c>
      <c r="BS1094" s="284">
        <f t="shared" si="538"/>
        <v>2</v>
      </c>
      <c r="BT1094" s="284">
        <f t="shared" si="538"/>
        <v>2</v>
      </c>
      <c r="BU1094" s="284">
        <f t="shared" si="538"/>
        <v>2</v>
      </c>
      <c r="BV1094" s="284">
        <f t="shared" si="538"/>
        <v>2</v>
      </c>
      <c r="BW1094" s="805">
        <f t="shared" si="538"/>
        <v>2</v>
      </c>
      <c r="BX1094" s="284">
        <f t="shared" si="538"/>
        <v>2</v>
      </c>
      <c r="BY1094" s="805">
        <f t="shared" si="538"/>
        <v>2</v>
      </c>
      <c r="BZ1094" s="805">
        <f t="shared" si="538"/>
        <v>2</v>
      </c>
      <c r="CA1094" s="284">
        <f t="shared" si="538"/>
        <v>2</v>
      </c>
      <c r="CB1094" s="284">
        <f t="shared" si="538"/>
        <v>2</v>
      </c>
      <c r="CC1094" s="284">
        <f t="shared" si="538"/>
        <v>2</v>
      </c>
      <c r="CD1094" s="768">
        <f t="shared" si="538"/>
        <v>2</v>
      </c>
      <c r="CE1094" s="284">
        <f t="shared" si="538"/>
        <v>2</v>
      </c>
      <c r="CF1094" s="284">
        <f t="shared" si="538"/>
        <v>2</v>
      </c>
      <c r="CG1094" s="284">
        <f t="shared" si="538"/>
        <v>2</v>
      </c>
      <c r="CH1094" s="284">
        <f t="shared" si="538"/>
        <v>2</v>
      </c>
      <c r="CI1094" s="284">
        <f t="shared" si="538"/>
        <v>2</v>
      </c>
      <c r="CJ1094" s="768">
        <f t="shared" si="538"/>
        <v>2</v>
      </c>
      <c r="CK1094" s="284">
        <f t="shared" si="538"/>
        <v>2</v>
      </c>
      <c r="CL1094" s="965"/>
      <c r="CM1094" s="965"/>
      <c r="CN1094" s="965"/>
      <c r="CO1094" s="965"/>
      <c r="CP1094" s="965"/>
      <c r="CQ1094" s="965"/>
      <c r="CR1094" s="965"/>
      <c r="CS1094" s="965"/>
      <c r="CT1094" s="965"/>
      <c r="CU1094" s="965"/>
      <c r="CV1094" s="221"/>
    </row>
    <row r="1095" spans="1:100" ht="19.399999999999999" customHeight="1">
      <c r="A1095" s="1188"/>
      <c r="B1095" s="1181" t="s">
        <v>1</v>
      </c>
      <c r="C1095" s="1181"/>
      <c r="D1095" s="1181"/>
      <c r="E1095" s="1181"/>
      <c r="F1095" s="1181"/>
      <c r="G1095" s="1181"/>
      <c r="H1095" s="589"/>
      <c r="I1095" s="598"/>
      <c r="J1095" s="266"/>
      <c r="K1095" s="522"/>
      <c r="L1095" s="266"/>
      <c r="M1095" s="266"/>
      <c r="N1095" s="266"/>
      <c r="O1095" s="266"/>
      <c r="P1095" s="266"/>
      <c r="Q1095" s="266"/>
      <c r="R1095" s="266"/>
      <c r="S1095" s="266"/>
      <c r="T1095" s="266"/>
      <c r="U1095" s="266"/>
      <c r="V1095" s="266"/>
      <c r="W1095" s="418"/>
      <c r="X1095" s="266"/>
      <c r="Y1095" s="266"/>
      <c r="Z1095" s="266"/>
      <c r="AA1095" s="266"/>
      <c r="AB1095" s="266"/>
      <c r="AC1095" s="668"/>
      <c r="AD1095" s="266"/>
      <c r="AE1095" s="266"/>
      <c r="AF1095" s="266"/>
      <c r="AG1095" s="266"/>
      <c r="AH1095" s="266"/>
      <c r="AI1095" s="266"/>
      <c r="AJ1095" s="266"/>
      <c r="AK1095" s="266"/>
      <c r="AL1095" s="266"/>
      <c r="AM1095" s="266"/>
      <c r="AN1095" s="266"/>
      <c r="AO1095" s="266"/>
      <c r="AP1095" s="266"/>
      <c r="AQ1095" s="266"/>
      <c r="AR1095" s="266"/>
      <c r="AS1095" s="266"/>
      <c r="AT1095" s="266"/>
      <c r="AU1095" s="266"/>
      <c r="AV1095" s="266"/>
      <c r="AW1095" s="266"/>
      <c r="AX1095" s="266"/>
      <c r="AY1095" s="266"/>
      <c r="AZ1095" s="266"/>
      <c r="BA1095" s="266"/>
      <c r="BB1095" s="266"/>
      <c r="BC1095" s="266"/>
      <c r="BD1095" s="266"/>
      <c r="BE1095" s="266"/>
      <c r="BF1095" s="266"/>
      <c r="BG1095" s="266"/>
      <c r="BH1095" s="266"/>
      <c r="BI1095" s="266"/>
      <c r="BJ1095" s="266"/>
      <c r="BK1095" s="266"/>
      <c r="BL1095" s="790">
        <f>BL1094/(BL1091+BL1092+BL1093+BL1094)</f>
        <v>2.5316455696202531E-2</v>
      </c>
      <c r="BM1095" s="202">
        <f t="shared" ref="BM1095:CK1095" si="539">BM1094/(BM1091+BM1092+BM1093+BM1094)</f>
        <v>2.5316455696202531E-2</v>
      </c>
      <c r="BN1095" s="202">
        <f t="shared" si="539"/>
        <v>2.5316455696202531E-2</v>
      </c>
      <c r="BO1095" s="202">
        <f t="shared" si="539"/>
        <v>2.5316455696202531E-2</v>
      </c>
      <c r="BP1095" s="202">
        <f t="shared" si="539"/>
        <v>2.5316455696202531E-2</v>
      </c>
      <c r="BQ1095" s="202">
        <f t="shared" si="539"/>
        <v>2.5316455696202531E-2</v>
      </c>
      <c r="BR1095" s="806">
        <f t="shared" si="539"/>
        <v>2.5316455696202531E-2</v>
      </c>
      <c r="BS1095" s="202">
        <f t="shared" si="539"/>
        <v>2.5316455696202531E-2</v>
      </c>
      <c r="BT1095" s="202">
        <f t="shared" si="539"/>
        <v>2.5316455696202531E-2</v>
      </c>
      <c r="BU1095" s="202">
        <f t="shared" si="539"/>
        <v>2.5316455696202531E-2</v>
      </c>
      <c r="BV1095" s="202">
        <f t="shared" si="539"/>
        <v>2.5316455696202531E-2</v>
      </c>
      <c r="BW1095" s="806">
        <f t="shared" si="539"/>
        <v>2.5316455696202531E-2</v>
      </c>
      <c r="BX1095" s="202">
        <f t="shared" si="539"/>
        <v>2.5316455696202531E-2</v>
      </c>
      <c r="BY1095" s="806">
        <f t="shared" si="539"/>
        <v>2.5316455696202531E-2</v>
      </c>
      <c r="BZ1095" s="806">
        <f t="shared" si="539"/>
        <v>2.5316455696202531E-2</v>
      </c>
      <c r="CA1095" s="202">
        <f t="shared" si="539"/>
        <v>2.5316455696202531E-2</v>
      </c>
      <c r="CB1095" s="202">
        <f t="shared" si="539"/>
        <v>2.5316455696202531E-2</v>
      </c>
      <c r="CC1095" s="202">
        <f t="shared" si="539"/>
        <v>2.5316455696202531E-2</v>
      </c>
      <c r="CD1095" s="769">
        <f t="shared" si="539"/>
        <v>2.5316455696202531E-2</v>
      </c>
      <c r="CE1095" s="202">
        <f t="shared" si="539"/>
        <v>2.5316455696202531E-2</v>
      </c>
      <c r="CF1095" s="202">
        <f t="shared" si="539"/>
        <v>2.5316455696202531E-2</v>
      </c>
      <c r="CG1095" s="202">
        <f t="shared" si="539"/>
        <v>2.5316455696202531E-2</v>
      </c>
      <c r="CH1095" s="202">
        <f t="shared" si="539"/>
        <v>2.5316455696202531E-2</v>
      </c>
      <c r="CI1095" s="202">
        <f t="shared" si="539"/>
        <v>2.5316455696202531E-2</v>
      </c>
      <c r="CJ1095" s="769">
        <f t="shared" si="539"/>
        <v>2.5316455696202531E-2</v>
      </c>
      <c r="CK1095" s="202">
        <f t="shared" si="539"/>
        <v>2.5316455696202531E-2</v>
      </c>
      <c r="CL1095" s="965"/>
      <c r="CM1095" s="965"/>
      <c r="CN1095" s="965"/>
      <c r="CO1095" s="965"/>
      <c r="CP1095" s="965"/>
      <c r="CQ1095" s="965"/>
      <c r="CR1095" s="965"/>
      <c r="CS1095" s="965"/>
      <c r="CT1095" s="965"/>
      <c r="CU1095" s="965"/>
      <c r="CV1095" s="221"/>
    </row>
    <row r="1096" spans="1:100" ht="19.399999999999999" customHeight="1">
      <c r="A1096" s="1188"/>
      <c r="B1096" s="1187" t="s">
        <v>1977</v>
      </c>
      <c r="C1096" s="1187"/>
      <c r="D1096" s="1187"/>
      <c r="E1096" s="1187"/>
      <c r="F1096" s="1187"/>
      <c r="G1096" s="1187"/>
      <c r="H1096" s="279"/>
      <c r="I1096" s="598"/>
      <c r="J1096" s="269"/>
      <c r="K1096" s="523"/>
      <c r="L1096" s="269"/>
      <c r="M1096" s="269"/>
      <c r="N1096" s="269"/>
      <c r="O1096" s="269"/>
      <c r="P1096" s="269"/>
      <c r="Q1096" s="269"/>
      <c r="R1096" s="269"/>
      <c r="S1096" s="269"/>
      <c r="T1096" s="269"/>
      <c r="U1096" s="269"/>
      <c r="V1096" s="269"/>
      <c r="W1096" s="419"/>
      <c r="X1096" s="269"/>
      <c r="Y1096" s="269"/>
      <c r="Z1096" s="269"/>
      <c r="AA1096" s="269"/>
      <c r="AB1096" s="269"/>
      <c r="AC1096" s="669"/>
      <c r="AD1096" s="269"/>
      <c r="AE1096" s="269"/>
      <c r="AF1096" s="269"/>
      <c r="AG1096" s="269"/>
      <c r="AH1096" s="269"/>
      <c r="AI1096" s="269"/>
      <c r="AJ1096" s="269"/>
      <c r="AK1096" s="269"/>
      <c r="AL1096" s="269"/>
      <c r="AM1096" s="269"/>
      <c r="AN1096" s="269"/>
      <c r="AO1096" s="269"/>
      <c r="AP1096" s="269"/>
      <c r="AQ1096" s="269"/>
      <c r="AR1096" s="269"/>
      <c r="AS1096" s="269"/>
      <c r="AT1096" s="269"/>
      <c r="AU1096" s="269"/>
      <c r="AV1096" s="269"/>
      <c r="AW1096" s="269"/>
      <c r="AX1096" s="269"/>
      <c r="AY1096" s="269"/>
      <c r="AZ1096" s="269"/>
      <c r="BA1096" s="269"/>
      <c r="BB1096" s="269"/>
      <c r="BC1096" s="269"/>
      <c r="BD1096" s="269"/>
      <c r="BE1096" s="269"/>
      <c r="BF1096" s="269"/>
      <c r="BG1096" s="269"/>
      <c r="BH1096" s="269"/>
      <c r="BI1096" s="269"/>
      <c r="BJ1096" s="269"/>
      <c r="BK1096" s="269"/>
      <c r="BL1096" s="791">
        <f>(((BL1091*2)+(BL1092*1)+(BL1093*0)))/(BL1091+BL1092+BL1093)</f>
        <v>1.9350649350649352</v>
      </c>
      <c r="BM1096" s="283">
        <f t="shared" ref="BM1096:CK1096" si="540">(((BM1091*2)+(BM1092*1)+(BM1093*0)))/(BM1091+BM1092+BM1093)</f>
        <v>1.974025974025974</v>
      </c>
      <c r="BN1096" s="283">
        <f t="shared" si="540"/>
        <v>1.9870129870129871</v>
      </c>
      <c r="BO1096" s="283">
        <f t="shared" si="540"/>
        <v>1.9610389610389611</v>
      </c>
      <c r="BP1096" s="283">
        <f t="shared" si="540"/>
        <v>1.948051948051948</v>
      </c>
      <c r="BQ1096" s="283">
        <f t="shared" si="540"/>
        <v>1.9090909090909092</v>
      </c>
      <c r="BR1096" s="807">
        <f t="shared" si="540"/>
        <v>1.8961038961038961</v>
      </c>
      <c r="BS1096" s="283">
        <f t="shared" si="540"/>
        <v>1.7792207792207793</v>
      </c>
      <c r="BT1096" s="283">
        <f t="shared" si="540"/>
        <v>1.9610389610389611</v>
      </c>
      <c r="BU1096" s="283">
        <f t="shared" si="540"/>
        <v>1.9870129870129871</v>
      </c>
      <c r="BV1096" s="283">
        <f t="shared" si="540"/>
        <v>1.9610389610389611</v>
      </c>
      <c r="BW1096" s="807">
        <f t="shared" si="540"/>
        <v>1.9220779220779221</v>
      </c>
      <c r="BX1096" s="283">
        <f t="shared" si="540"/>
        <v>1.8571428571428572</v>
      </c>
      <c r="BY1096" s="807">
        <f t="shared" si="540"/>
        <v>1.9090909090909092</v>
      </c>
      <c r="BZ1096" s="807">
        <f t="shared" si="540"/>
        <v>1.9090909090909092</v>
      </c>
      <c r="CA1096" s="283">
        <f t="shared" si="540"/>
        <v>1.948051948051948</v>
      </c>
      <c r="CB1096" s="283">
        <f t="shared" si="540"/>
        <v>1.974025974025974</v>
      </c>
      <c r="CC1096" s="283">
        <f t="shared" si="540"/>
        <v>1.9350649350649352</v>
      </c>
      <c r="CD1096" s="770">
        <f t="shared" si="540"/>
        <v>1.8701298701298701</v>
      </c>
      <c r="CE1096" s="283">
        <f t="shared" si="540"/>
        <v>2</v>
      </c>
      <c r="CF1096" s="283">
        <f t="shared" si="540"/>
        <v>1.9350649350649352</v>
      </c>
      <c r="CG1096" s="283">
        <f t="shared" si="540"/>
        <v>1.9610389610389611</v>
      </c>
      <c r="CH1096" s="283">
        <f t="shared" si="540"/>
        <v>1.9610389610389611</v>
      </c>
      <c r="CI1096" s="283">
        <f t="shared" si="540"/>
        <v>1.948051948051948</v>
      </c>
      <c r="CJ1096" s="770">
        <f t="shared" si="540"/>
        <v>1.8961038961038961</v>
      </c>
      <c r="CK1096" s="283">
        <f t="shared" si="540"/>
        <v>2</v>
      </c>
      <c r="CL1096" s="972">
        <f>COUNTIF(BL1097:CK1097,"Đ")</f>
        <v>26</v>
      </c>
      <c r="CM1096" s="993">
        <f>CL1096/(CL1096+CN1096+CP1096+CR1096)</f>
        <v>1</v>
      </c>
      <c r="CN1096" s="959">
        <f>COUNTIF(BL1097:CK1097,"CCG")</f>
        <v>0</v>
      </c>
      <c r="CO1096" s="993">
        <f>CN1096/(CL1096+CN1096+CP1096+CR1096)</f>
        <v>0</v>
      </c>
      <c r="CP1096" s="959">
        <f>COUNTIF(BL1097:CK1097,"CĐ")</f>
        <v>0</v>
      </c>
      <c r="CQ1096" s="993">
        <f>CP1096/(CL1096+CN1096+CP1096+CR1096)</f>
        <v>0</v>
      </c>
      <c r="CR1096" s="959">
        <f>COUNTIF(BL1097:CK1097,"KĐG")</f>
        <v>0</v>
      </c>
      <c r="CS1096" s="993">
        <f>CR1096/(CL1096+CN1096+CP1096+CR1096)</f>
        <v>0</v>
      </c>
      <c r="CT1096" s="958">
        <f>(((CL1096*2)+(CN1096*1)+(CP1096*0)))/(CL1096+CN1096+CP1096)</f>
        <v>2</v>
      </c>
      <c r="CU1096" s="958" t="str">
        <f>IF(CS1096&gt;=50%,"KĐG",IF(CT1096&gt;=1.6,"Đạt",IF(CT1096&gt;=1,"Cần cố gắng","Chưa đạt")))</f>
        <v>Đạt</v>
      </c>
      <c r="CV1096" s="221"/>
    </row>
    <row r="1097" spans="1:100" ht="19.399999999999999" customHeight="1">
      <c r="A1097" s="1188"/>
      <c r="B1097" s="1187"/>
      <c r="C1097" s="1187"/>
      <c r="D1097" s="1187"/>
      <c r="E1097" s="1187"/>
      <c r="F1097" s="1187"/>
      <c r="G1097" s="1187"/>
      <c r="H1097" s="279"/>
      <c r="I1097" s="598"/>
      <c r="J1097" s="269"/>
      <c r="K1097" s="523"/>
      <c r="L1097" s="269"/>
      <c r="M1097" s="269"/>
      <c r="N1097" s="269"/>
      <c r="O1097" s="269"/>
      <c r="P1097" s="269"/>
      <c r="Q1097" s="269"/>
      <c r="R1097" s="269"/>
      <c r="S1097" s="269"/>
      <c r="T1097" s="269"/>
      <c r="U1097" s="269"/>
      <c r="V1097" s="269"/>
      <c r="W1097" s="419"/>
      <c r="X1097" s="269"/>
      <c r="Y1097" s="269"/>
      <c r="Z1097" s="269"/>
      <c r="AA1097" s="269"/>
      <c r="AB1097" s="269"/>
      <c r="AC1097" s="669"/>
      <c r="AD1097" s="269"/>
      <c r="AE1097" s="269"/>
      <c r="AF1097" s="269"/>
      <c r="AG1097" s="269"/>
      <c r="AH1097" s="269"/>
      <c r="AI1097" s="269"/>
      <c r="AJ1097" s="269"/>
      <c r="AK1097" s="269"/>
      <c r="AL1097" s="269"/>
      <c r="AM1097" s="269"/>
      <c r="AN1097" s="269"/>
      <c r="AO1097" s="269"/>
      <c r="AP1097" s="269"/>
      <c r="AQ1097" s="269"/>
      <c r="AR1097" s="269"/>
      <c r="AS1097" s="269"/>
      <c r="AT1097" s="269"/>
      <c r="AU1097" s="269"/>
      <c r="AV1097" s="269"/>
      <c r="AW1097" s="269"/>
      <c r="AX1097" s="269"/>
      <c r="AY1097" s="269"/>
      <c r="AZ1097" s="269"/>
      <c r="BA1097" s="269"/>
      <c r="BB1097" s="269"/>
      <c r="BC1097" s="269"/>
      <c r="BD1097" s="269"/>
      <c r="BE1097" s="269"/>
      <c r="BF1097" s="269"/>
      <c r="BG1097" s="269"/>
      <c r="BH1097" s="269"/>
      <c r="BI1097" s="269"/>
      <c r="BJ1097" s="269"/>
      <c r="BK1097" s="269"/>
      <c r="BL1097" s="791" t="str">
        <f>IF(BL1095&gt;=50%,"KĐG",IF(BL1096&gt;=1.6,"Đ",IF(BL1096&gt;=1,"CCG","CĐ")))</f>
        <v>Đ</v>
      </c>
      <c r="BM1097" s="283" t="str">
        <f t="shared" ref="BM1097:CK1097" si="541">IF(BM1095&gt;=50%,"KĐG",IF(BM1096&gt;=1.6,"Đ",IF(BM1096&gt;=1,"CCG","CĐ")))</f>
        <v>Đ</v>
      </c>
      <c r="BN1097" s="283" t="str">
        <f t="shared" si="541"/>
        <v>Đ</v>
      </c>
      <c r="BO1097" s="283" t="str">
        <f t="shared" si="541"/>
        <v>Đ</v>
      </c>
      <c r="BP1097" s="283" t="str">
        <f t="shared" si="541"/>
        <v>Đ</v>
      </c>
      <c r="BQ1097" s="283" t="str">
        <f t="shared" si="541"/>
        <v>Đ</v>
      </c>
      <c r="BR1097" s="807" t="str">
        <f t="shared" si="541"/>
        <v>Đ</v>
      </c>
      <c r="BS1097" s="283" t="str">
        <f t="shared" si="541"/>
        <v>Đ</v>
      </c>
      <c r="BT1097" s="283" t="str">
        <f t="shared" si="541"/>
        <v>Đ</v>
      </c>
      <c r="BU1097" s="283" t="str">
        <f t="shared" si="541"/>
        <v>Đ</v>
      </c>
      <c r="BV1097" s="283" t="str">
        <f t="shared" si="541"/>
        <v>Đ</v>
      </c>
      <c r="BW1097" s="807" t="str">
        <f t="shared" si="541"/>
        <v>Đ</v>
      </c>
      <c r="BX1097" s="283" t="str">
        <f t="shared" si="541"/>
        <v>Đ</v>
      </c>
      <c r="BY1097" s="807" t="str">
        <f t="shared" si="541"/>
        <v>Đ</v>
      </c>
      <c r="BZ1097" s="807" t="str">
        <f t="shared" si="541"/>
        <v>Đ</v>
      </c>
      <c r="CA1097" s="283" t="str">
        <f t="shared" si="541"/>
        <v>Đ</v>
      </c>
      <c r="CB1097" s="283" t="str">
        <f t="shared" si="541"/>
        <v>Đ</v>
      </c>
      <c r="CC1097" s="283" t="str">
        <f t="shared" si="541"/>
        <v>Đ</v>
      </c>
      <c r="CD1097" s="770" t="str">
        <f t="shared" si="541"/>
        <v>Đ</v>
      </c>
      <c r="CE1097" s="283" t="str">
        <f t="shared" si="541"/>
        <v>Đ</v>
      </c>
      <c r="CF1097" s="283" t="str">
        <f t="shared" si="541"/>
        <v>Đ</v>
      </c>
      <c r="CG1097" s="283" t="str">
        <f t="shared" si="541"/>
        <v>Đ</v>
      </c>
      <c r="CH1097" s="283" t="str">
        <f t="shared" si="541"/>
        <v>Đ</v>
      </c>
      <c r="CI1097" s="283" t="str">
        <f t="shared" si="541"/>
        <v>Đ</v>
      </c>
      <c r="CJ1097" s="770" t="str">
        <f t="shared" si="541"/>
        <v>Đ</v>
      </c>
      <c r="CK1097" s="283" t="str">
        <f t="shared" si="541"/>
        <v>Đ</v>
      </c>
      <c r="CL1097" s="972"/>
      <c r="CM1097" s="993"/>
      <c r="CN1097" s="959"/>
      <c r="CO1097" s="993"/>
      <c r="CP1097" s="959"/>
      <c r="CQ1097" s="993"/>
      <c r="CR1097" s="959"/>
      <c r="CS1097" s="993"/>
      <c r="CT1097" s="958"/>
      <c r="CU1097" s="958"/>
      <c r="CV1097" s="221"/>
    </row>
    <row r="1098" spans="1:100" ht="19.399999999999999" customHeight="1">
      <c r="A1098" s="1184" t="s">
        <v>1979</v>
      </c>
      <c r="B1098" s="1185" t="s">
        <v>7</v>
      </c>
      <c r="C1098" s="1185"/>
      <c r="D1098" s="1185"/>
      <c r="E1098" s="1185"/>
      <c r="F1098" s="1185"/>
      <c r="G1098" s="1185"/>
      <c r="H1098" s="587"/>
      <c r="I1098" s="597"/>
      <c r="J1098" s="266"/>
      <c r="K1098" s="522"/>
      <c r="L1098" s="266"/>
      <c r="M1098" s="266"/>
      <c r="N1098" s="266"/>
      <c r="O1098" s="266"/>
      <c r="P1098" s="266"/>
      <c r="Q1098" s="266"/>
      <c r="R1098" s="266"/>
      <c r="S1098" s="266"/>
      <c r="T1098" s="266"/>
      <c r="U1098" s="266"/>
      <c r="V1098" s="281" t="s">
        <v>1974</v>
      </c>
      <c r="W1098" s="420"/>
      <c r="X1098" s="266"/>
      <c r="Y1098" s="266"/>
      <c r="Z1098" s="266"/>
      <c r="AA1098" s="266"/>
      <c r="AB1098" s="266"/>
      <c r="AC1098" s="668"/>
      <c r="AD1098" s="266"/>
      <c r="AE1098" s="266"/>
      <c r="AF1098" s="266"/>
      <c r="AG1098" s="266"/>
      <c r="AH1098" s="266"/>
      <c r="AI1098" s="266"/>
      <c r="AJ1098" s="266"/>
      <c r="AK1098" s="266"/>
      <c r="AL1098" s="266"/>
      <c r="AM1098" s="266"/>
      <c r="AN1098" s="266"/>
      <c r="AO1098" s="266"/>
      <c r="AP1098" s="266"/>
      <c r="AQ1098" s="266"/>
      <c r="AR1098" s="266"/>
      <c r="AS1098" s="266"/>
      <c r="AT1098" s="266"/>
      <c r="AU1098" s="266"/>
      <c r="AV1098" s="266"/>
      <c r="AW1098" s="266"/>
      <c r="AX1098" s="266"/>
      <c r="AY1098" s="266"/>
      <c r="AZ1098" s="266"/>
      <c r="BA1098" s="266"/>
      <c r="BB1098" s="266"/>
      <c r="BC1098" s="266"/>
      <c r="BD1098" s="266"/>
      <c r="BE1098" s="266"/>
      <c r="BF1098" s="266"/>
      <c r="BG1098" s="266"/>
      <c r="BH1098" s="266"/>
      <c r="BI1098" s="266"/>
      <c r="BJ1098" s="266"/>
      <c r="BK1098" s="266"/>
      <c r="BL1098" s="789">
        <f t="shared" ref="BL1098:CK1098" si="542">COUNTIFS($U$6:$U$1030,"x",BL$6:BL$1030,"2")</f>
        <v>87</v>
      </c>
      <c r="BM1098" s="284">
        <f t="shared" si="542"/>
        <v>98</v>
      </c>
      <c r="BN1098" s="284">
        <f t="shared" si="542"/>
        <v>94</v>
      </c>
      <c r="BO1098" s="284">
        <f t="shared" si="542"/>
        <v>94</v>
      </c>
      <c r="BP1098" s="284">
        <f t="shared" si="542"/>
        <v>95</v>
      </c>
      <c r="BQ1098" s="284">
        <f t="shared" si="542"/>
        <v>97</v>
      </c>
      <c r="BR1098" s="805">
        <f t="shared" si="542"/>
        <v>83</v>
      </c>
      <c r="BS1098" s="284">
        <f t="shared" si="542"/>
        <v>86</v>
      </c>
      <c r="BT1098" s="284">
        <f t="shared" si="542"/>
        <v>93</v>
      </c>
      <c r="BU1098" s="284">
        <f t="shared" si="542"/>
        <v>95</v>
      </c>
      <c r="BV1098" s="284">
        <f t="shared" si="542"/>
        <v>95</v>
      </c>
      <c r="BW1098" s="805">
        <f t="shared" si="542"/>
        <v>91</v>
      </c>
      <c r="BX1098" s="284">
        <f t="shared" si="542"/>
        <v>91</v>
      </c>
      <c r="BY1098" s="805">
        <f t="shared" si="542"/>
        <v>90</v>
      </c>
      <c r="BZ1098" s="805">
        <f t="shared" si="542"/>
        <v>92</v>
      </c>
      <c r="CA1098" s="284">
        <f t="shared" si="542"/>
        <v>90</v>
      </c>
      <c r="CB1098" s="284">
        <f t="shared" si="542"/>
        <v>94</v>
      </c>
      <c r="CC1098" s="284">
        <f t="shared" si="542"/>
        <v>93</v>
      </c>
      <c r="CD1098" s="768">
        <f t="shared" si="542"/>
        <v>86</v>
      </c>
      <c r="CE1098" s="284">
        <f t="shared" si="542"/>
        <v>98</v>
      </c>
      <c r="CF1098" s="284">
        <f t="shared" si="542"/>
        <v>98</v>
      </c>
      <c r="CG1098" s="284">
        <f t="shared" si="542"/>
        <v>96</v>
      </c>
      <c r="CH1098" s="284">
        <f t="shared" si="542"/>
        <v>94</v>
      </c>
      <c r="CI1098" s="284">
        <f t="shared" si="542"/>
        <v>94</v>
      </c>
      <c r="CJ1098" s="768">
        <f t="shared" si="542"/>
        <v>89</v>
      </c>
      <c r="CK1098" s="284">
        <f t="shared" si="542"/>
        <v>99</v>
      </c>
      <c r="CL1098" s="965"/>
      <c r="CM1098" s="965"/>
      <c r="CN1098" s="965"/>
      <c r="CO1098" s="965"/>
      <c r="CP1098" s="965"/>
      <c r="CQ1098" s="965"/>
      <c r="CR1098" s="965"/>
      <c r="CS1098" s="965"/>
      <c r="CT1098" s="965"/>
      <c r="CU1098" s="965"/>
      <c r="CV1098" s="221"/>
    </row>
    <row r="1099" spans="1:100" ht="19.399999999999999" customHeight="1">
      <c r="A1099" s="1184"/>
      <c r="B1099" s="1185" t="s">
        <v>4</v>
      </c>
      <c r="C1099" s="1185"/>
      <c r="D1099" s="1185"/>
      <c r="E1099" s="1185"/>
      <c r="F1099" s="1185"/>
      <c r="G1099" s="1185"/>
      <c r="H1099" s="587"/>
      <c r="I1099" s="597"/>
      <c r="J1099" s="266"/>
      <c r="K1099" s="522"/>
      <c r="L1099" s="266"/>
      <c r="M1099" s="266"/>
      <c r="N1099" s="266"/>
      <c r="O1099" s="266"/>
      <c r="P1099" s="266"/>
      <c r="Q1099" s="266"/>
      <c r="R1099" s="266"/>
      <c r="S1099" s="266"/>
      <c r="T1099" s="266"/>
      <c r="U1099" s="266"/>
      <c r="V1099" s="281" t="s">
        <v>1974</v>
      </c>
      <c r="W1099" s="420"/>
      <c r="X1099" s="266"/>
      <c r="Y1099" s="266"/>
      <c r="Z1099" s="266"/>
      <c r="AA1099" s="266"/>
      <c r="AB1099" s="266"/>
      <c r="AC1099" s="668"/>
      <c r="AD1099" s="266"/>
      <c r="AE1099" s="266"/>
      <c r="AF1099" s="266"/>
      <c r="AG1099" s="266"/>
      <c r="AH1099" s="266"/>
      <c r="AI1099" s="266"/>
      <c r="AJ1099" s="266"/>
      <c r="AK1099" s="266"/>
      <c r="AL1099" s="266"/>
      <c r="AM1099" s="266"/>
      <c r="AN1099" s="266"/>
      <c r="AO1099" s="266"/>
      <c r="AP1099" s="266"/>
      <c r="AQ1099" s="266"/>
      <c r="AR1099" s="266"/>
      <c r="AS1099" s="266"/>
      <c r="AT1099" s="266"/>
      <c r="AU1099" s="266"/>
      <c r="AV1099" s="266"/>
      <c r="AW1099" s="266"/>
      <c r="AX1099" s="266"/>
      <c r="AY1099" s="266"/>
      <c r="AZ1099" s="266"/>
      <c r="BA1099" s="266"/>
      <c r="BB1099" s="266"/>
      <c r="BC1099" s="266"/>
      <c r="BD1099" s="266"/>
      <c r="BE1099" s="266"/>
      <c r="BF1099" s="266"/>
      <c r="BG1099" s="266"/>
      <c r="BH1099" s="266"/>
      <c r="BI1099" s="266"/>
      <c r="BJ1099" s="266"/>
      <c r="BK1099" s="266"/>
      <c r="BL1099" s="789">
        <f t="shared" ref="BL1099:CK1099" si="543">COUNTIFS($U$6:$U$1030,"x",BL$6:BL$1030,"1")</f>
        <v>10</v>
      </c>
      <c r="BM1099" s="284">
        <f t="shared" si="543"/>
        <v>1</v>
      </c>
      <c r="BN1099" s="284">
        <f t="shared" si="543"/>
        <v>5</v>
      </c>
      <c r="BO1099" s="284">
        <f t="shared" si="543"/>
        <v>5</v>
      </c>
      <c r="BP1099" s="284">
        <f t="shared" si="543"/>
        <v>4</v>
      </c>
      <c r="BQ1099" s="284">
        <f t="shared" si="543"/>
        <v>1</v>
      </c>
      <c r="BR1099" s="805">
        <f t="shared" si="543"/>
        <v>16</v>
      </c>
      <c r="BS1099" s="284">
        <f t="shared" si="543"/>
        <v>13</v>
      </c>
      <c r="BT1099" s="284">
        <f t="shared" si="543"/>
        <v>6</v>
      </c>
      <c r="BU1099" s="284">
        <f t="shared" si="543"/>
        <v>4</v>
      </c>
      <c r="BV1099" s="284">
        <f t="shared" si="543"/>
        <v>2</v>
      </c>
      <c r="BW1099" s="805">
        <f t="shared" si="543"/>
        <v>8</v>
      </c>
      <c r="BX1099" s="284">
        <f t="shared" si="543"/>
        <v>8</v>
      </c>
      <c r="BY1099" s="805">
        <f t="shared" si="543"/>
        <v>9</v>
      </c>
      <c r="BZ1099" s="805">
        <f t="shared" si="543"/>
        <v>7</v>
      </c>
      <c r="CA1099" s="284">
        <f t="shared" si="543"/>
        <v>9</v>
      </c>
      <c r="CB1099" s="284">
        <f t="shared" si="543"/>
        <v>5</v>
      </c>
      <c r="CC1099" s="284">
        <f t="shared" si="543"/>
        <v>6</v>
      </c>
      <c r="CD1099" s="768">
        <f t="shared" si="543"/>
        <v>13</v>
      </c>
      <c r="CE1099" s="284">
        <f t="shared" si="543"/>
        <v>1</v>
      </c>
      <c r="CF1099" s="284">
        <f t="shared" si="543"/>
        <v>1</v>
      </c>
      <c r="CG1099" s="284">
        <f t="shared" si="543"/>
        <v>3</v>
      </c>
      <c r="CH1099" s="284">
        <f t="shared" si="543"/>
        <v>5</v>
      </c>
      <c r="CI1099" s="284">
        <f t="shared" si="543"/>
        <v>5</v>
      </c>
      <c r="CJ1099" s="768">
        <f t="shared" si="543"/>
        <v>10</v>
      </c>
      <c r="CK1099" s="284">
        <f t="shared" si="543"/>
        <v>0</v>
      </c>
      <c r="CL1099" s="965"/>
      <c r="CM1099" s="965"/>
      <c r="CN1099" s="965"/>
      <c r="CO1099" s="965"/>
      <c r="CP1099" s="965"/>
      <c r="CQ1099" s="965"/>
      <c r="CR1099" s="965"/>
      <c r="CS1099" s="965"/>
      <c r="CT1099" s="965"/>
      <c r="CU1099" s="965"/>
      <c r="CV1099" s="221"/>
    </row>
    <row r="1100" spans="1:100" ht="19.399999999999999" customHeight="1">
      <c r="A1100" s="1184"/>
      <c r="B1100" s="1185" t="s">
        <v>3</v>
      </c>
      <c r="C1100" s="1185"/>
      <c r="D1100" s="1185"/>
      <c r="E1100" s="1185"/>
      <c r="F1100" s="1185"/>
      <c r="G1100" s="1185"/>
      <c r="H1100" s="587"/>
      <c r="I1100" s="597"/>
      <c r="J1100" s="266"/>
      <c r="K1100" s="522"/>
      <c r="L1100" s="266"/>
      <c r="M1100" s="266"/>
      <c r="N1100" s="266"/>
      <c r="O1100" s="266"/>
      <c r="P1100" s="266"/>
      <c r="Q1100" s="266"/>
      <c r="R1100" s="266"/>
      <c r="S1100" s="266"/>
      <c r="T1100" s="266"/>
      <c r="U1100" s="266"/>
      <c r="V1100" s="281" t="s">
        <v>1974</v>
      </c>
      <c r="W1100" s="420"/>
      <c r="X1100" s="266"/>
      <c r="Y1100" s="266"/>
      <c r="Z1100" s="266"/>
      <c r="AA1100" s="266"/>
      <c r="AB1100" s="266"/>
      <c r="AC1100" s="668"/>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66"/>
      <c r="BK1100" s="266"/>
      <c r="BL1100" s="789">
        <f t="shared" ref="BL1100:CK1100" si="544">COUNTIFS($U$6:$U$1030,"x",BL$6:BL$1030,"0")</f>
        <v>0</v>
      </c>
      <c r="BM1100" s="284">
        <f t="shared" si="544"/>
        <v>0</v>
      </c>
      <c r="BN1100" s="284">
        <f t="shared" si="544"/>
        <v>0</v>
      </c>
      <c r="BO1100" s="284">
        <f t="shared" si="544"/>
        <v>0</v>
      </c>
      <c r="BP1100" s="284">
        <f t="shared" si="544"/>
        <v>0</v>
      </c>
      <c r="BQ1100" s="284">
        <f t="shared" si="544"/>
        <v>0</v>
      </c>
      <c r="BR1100" s="805">
        <f t="shared" si="544"/>
        <v>0</v>
      </c>
      <c r="BS1100" s="284">
        <f t="shared" si="544"/>
        <v>0</v>
      </c>
      <c r="BT1100" s="284">
        <f t="shared" si="544"/>
        <v>0</v>
      </c>
      <c r="BU1100" s="284">
        <f t="shared" si="544"/>
        <v>0</v>
      </c>
      <c r="BV1100" s="284">
        <f t="shared" si="544"/>
        <v>0</v>
      </c>
      <c r="BW1100" s="805">
        <f t="shared" si="544"/>
        <v>0</v>
      </c>
      <c r="BX1100" s="284">
        <f t="shared" si="544"/>
        <v>0</v>
      </c>
      <c r="BY1100" s="805">
        <f t="shared" si="544"/>
        <v>0</v>
      </c>
      <c r="BZ1100" s="805">
        <f t="shared" si="544"/>
        <v>0</v>
      </c>
      <c r="CA1100" s="284">
        <f t="shared" si="544"/>
        <v>0</v>
      </c>
      <c r="CB1100" s="284">
        <f t="shared" si="544"/>
        <v>0</v>
      </c>
      <c r="CC1100" s="284">
        <f t="shared" si="544"/>
        <v>0</v>
      </c>
      <c r="CD1100" s="768">
        <f t="shared" si="544"/>
        <v>0</v>
      </c>
      <c r="CE1100" s="284">
        <f t="shared" si="544"/>
        <v>0</v>
      </c>
      <c r="CF1100" s="284">
        <f t="shared" si="544"/>
        <v>0</v>
      </c>
      <c r="CG1100" s="284">
        <f t="shared" si="544"/>
        <v>0</v>
      </c>
      <c r="CH1100" s="284">
        <f t="shared" si="544"/>
        <v>0</v>
      </c>
      <c r="CI1100" s="284">
        <f t="shared" si="544"/>
        <v>0</v>
      </c>
      <c r="CJ1100" s="768">
        <f t="shared" si="544"/>
        <v>0</v>
      </c>
      <c r="CK1100" s="284">
        <f t="shared" si="544"/>
        <v>0</v>
      </c>
      <c r="CL1100" s="965"/>
      <c r="CM1100" s="965"/>
      <c r="CN1100" s="965"/>
      <c r="CO1100" s="965"/>
      <c r="CP1100" s="965"/>
      <c r="CQ1100" s="965"/>
      <c r="CR1100" s="965"/>
      <c r="CS1100" s="965"/>
      <c r="CT1100" s="965"/>
      <c r="CU1100" s="965"/>
      <c r="CV1100" s="221"/>
    </row>
    <row r="1101" spans="1:100" ht="19.399999999999999" customHeight="1">
      <c r="A1101" s="1184"/>
      <c r="B1101" s="1185" t="s">
        <v>2</v>
      </c>
      <c r="C1101" s="1185"/>
      <c r="D1101" s="1185"/>
      <c r="E1101" s="1185"/>
      <c r="F1101" s="1185"/>
      <c r="G1101" s="1185"/>
      <c r="H1101" s="587"/>
      <c r="I1101" s="597"/>
      <c r="J1101" s="266"/>
      <c r="K1101" s="522"/>
      <c r="L1101" s="266"/>
      <c r="M1101" s="266"/>
      <c r="N1101" s="266"/>
      <c r="O1101" s="266"/>
      <c r="P1101" s="266"/>
      <c r="Q1101" s="266"/>
      <c r="R1101" s="266"/>
      <c r="S1101" s="266"/>
      <c r="T1101" s="266"/>
      <c r="U1101" s="266"/>
      <c r="V1101" s="281" t="s">
        <v>1974</v>
      </c>
      <c r="W1101" s="420"/>
      <c r="X1101" s="266"/>
      <c r="Y1101" s="266"/>
      <c r="Z1101" s="266"/>
      <c r="AA1101" s="266"/>
      <c r="AB1101" s="266"/>
      <c r="AC1101" s="668"/>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789">
        <f t="shared" ref="BL1101:CK1101" si="545">COUNTIFS($U$6:$U$1030,"x",BL$6:BL$1030,"kđg")</f>
        <v>4</v>
      </c>
      <c r="BM1101" s="284">
        <f t="shared" si="545"/>
        <v>2</v>
      </c>
      <c r="BN1101" s="284">
        <f t="shared" si="545"/>
        <v>2</v>
      </c>
      <c r="BO1101" s="284">
        <f t="shared" si="545"/>
        <v>2</v>
      </c>
      <c r="BP1101" s="284">
        <f t="shared" si="545"/>
        <v>2</v>
      </c>
      <c r="BQ1101" s="284">
        <f t="shared" si="545"/>
        <v>3</v>
      </c>
      <c r="BR1101" s="805">
        <f t="shared" si="545"/>
        <v>2</v>
      </c>
      <c r="BS1101" s="284">
        <f t="shared" si="545"/>
        <v>2</v>
      </c>
      <c r="BT1101" s="284">
        <f t="shared" si="545"/>
        <v>2</v>
      </c>
      <c r="BU1101" s="284">
        <f t="shared" si="545"/>
        <v>2</v>
      </c>
      <c r="BV1101" s="284">
        <f t="shared" si="545"/>
        <v>4</v>
      </c>
      <c r="BW1101" s="805">
        <f t="shared" si="545"/>
        <v>2</v>
      </c>
      <c r="BX1101" s="284">
        <f t="shared" si="545"/>
        <v>2</v>
      </c>
      <c r="BY1101" s="805">
        <f t="shared" si="545"/>
        <v>2</v>
      </c>
      <c r="BZ1101" s="805">
        <f t="shared" si="545"/>
        <v>2</v>
      </c>
      <c r="CA1101" s="284">
        <f t="shared" si="545"/>
        <v>2</v>
      </c>
      <c r="CB1101" s="284">
        <f t="shared" si="545"/>
        <v>2</v>
      </c>
      <c r="CC1101" s="284">
        <f t="shared" si="545"/>
        <v>2</v>
      </c>
      <c r="CD1101" s="768">
        <f t="shared" si="545"/>
        <v>2</v>
      </c>
      <c r="CE1101" s="284">
        <f t="shared" si="545"/>
        <v>2</v>
      </c>
      <c r="CF1101" s="284">
        <f t="shared" si="545"/>
        <v>2</v>
      </c>
      <c r="CG1101" s="284">
        <f t="shared" si="545"/>
        <v>2</v>
      </c>
      <c r="CH1101" s="284">
        <f t="shared" si="545"/>
        <v>2</v>
      </c>
      <c r="CI1101" s="284">
        <f t="shared" si="545"/>
        <v>2</v>
      </c>
      <c r="CJ1101" s="768">
        <f t="shared" si="545"/>
        <v>2</v>
      </c>
      <c r="CK1101" s="284">
        <f t="shared" si="545"/>
        <v>2</v>
      </c>
      <c r="CL1101" s="965"/>
      <c r="CM1101" s="965"/>
      <c r="CN1101" s="965"/>
      <c r="CO1101" s="965"/>
      <c r="CP1101" s="965"/>
      <c r="CQ1101" s="965"/>
      <c r="CR1101" s="965"/>
      <c r="CS1101" s="965"/>
      <c r="CT1101" s="965"/>
      <c r="CU1101" s="965"/>
      <c r="CV1101" s="221"/>
    </row>
    <row r="1102" spans="1:100" ht="19.399999999999999" customHeight="1">
      <c r="A1102" s="1184"/>
      <c r="B1102" s="1185" t="s">
        <v>1</v>
      </c>
      <c r="C1102" s="1185"/>
      <c r="D1102" s="1185"/>
      <c r="E1102" s="1185"/>
      <c r="F1102" s="1185"/>
      <c r="G1102" s="1185"/>
      <c r="H1102" s="587"/>
      <c r="I1102" s="597"/>
      <c r="J1102" s="266"/>
      <c r="K1102" s="522"/>
      <c r="L1102" s="266"/>
      <c r="M1102" s="266"/>
      <c r="N1102" s="266"/>
      <c r="O1102" s="266"/>
      <c r="P1102" s="266"/>
      <c r="Q1102" s="266"/>
      <c r="R1102" s="266"/>
      <c r="S1102" s="266"/>
      <c r="T1102" s="266"/>
      <c r="U1102" s="266"/>
      <c r="V1102" s="281" t="s">
        <v>1974</v>
      </c>
      <c r="W1102" s="420"/>
      <c r="X1102" s="266"/>
      <c r="Y1102" s="266"/>
      <c r="Z1102" s="266"/>
      <c r="AA1102" s="266"/>
      <c r="AB1102" s="266"/>
      <c r="AC1102" s="668"/>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790">
        <f>BL1101/(BL1098+BL1099+BL1100+BL1101)</f>
        <v>3.9603960396039604E-2</v>
      </c>
      <c r="BM1102" s="202">
        <f t="shared" ref="BM1102:CK1102" si="546">BM1101/(BM1098+BM1099+BM1100+BM1101)</f>
        <v>1.9801980198019802E-2</v>
      </c>
      <c r="BN1102" s="202">
        <f t="shared" si="546"/>
        <v>1.9801980198019802E-2</v>
      </c>
      <c r="BO1102" s="202">
        <f t="shared" si="546"/>
        <v>1.9801980198019802E-2</v>
      </c>
      <c r="BP1102" s="202">
        <f t="shared" si="546"/>
        <v>1.9801980198019802E-2</v>
      </c>
      <c r="BQ1102" s="202">
        <f t="shared" si="546"/>
        <v>2.9702970297029702E-2</v>
      </c>
      <c r="BR1102" s="806">
        <f t="shared" si="546"/>
        <v>1.9801980198019802E-2</v>
      </c>
      <c r="BS1102" s="202">
        <f t="shared" si="546"/>
        <v>1.9801980198019802E-2</v>
      </c>
      <c r="BT1102" s="202">
        <f t="shared" si="546"/>
        <v>1.9801980198019802E-2</v>
      </c>
      <c r="BU1102" s="202">
        <f t="shared" si="546"/>
        <v>1.9801980198019802E-2</v>
      </c>
      <c r="BV1102" s="202">
        <f t="shared" si="546"/>
        <v>3.9603960396039604E-2</v>
      </c>
      <c r="BW1102" s="806">
        <f t="shared" si="546"/>
        <v>1.9801980198019802E-2</v>
      </c>
      <c r="BX1102" s="202">
        <f t="shared" si="546"/>
        <v>1.9801980198019802E-2</v>
      </c>
      <c r="BY1102" s="806">
        <f t="shared" si="546"/>
        <v>1.9801980198019802E-2</v>
      </c>
      <c r="BZ1102" s="806">
        <f t="shared" si="546"/>
        <v>1.9801980198019802E-2</v>
      </c>
      <c r="CA1102" s="202">
        <f t="shared" si="546"/>
        <v>1.9801980198019802E-2</v>
      </c>
      <c r="CB1102" s="202">
        <f t="shared" si="546"/>
        <v>1.9801980198019802E-2</v>
      </c>
      <c r="CC1102" s="202">
        <f t="shared" si="546"/>
        <v>1.9801980198019802E-2</v>
      </c>
      <c r="CD1102" s="769">
        <f t="shared" si="546"/>
        <v>1.9801980198019802E-2</v>
      </c>
      <c r="CE1102" s="202">
        <f t="shared" si="546"/>
        <v>1.9801980198019802E-2</v>
      </c>
      <c r="CF1102" s="202">
        <f t="shared" si="546"/>
        <v>1.9801980198019802E-2</v>
      </c>
      <c r="CG1102" s="202">
        <f t="shared" si="546"/>
        <v>1.9801980198019802E-2</v>
      </c>
      <c r="CH1102" s="202">
        <f t="shared" si="546"/>
        <v>1.9801980198019802E-2</v>
      </c>
      <c r="CI1102" s="202">
        <f t="shared" si="546"/>
        <v>1.9801980198019802E-2</v>
      </c>
      <c r="CJ1102" s="769">
        <f t="shared" si="546"/>
        <v>1.9801980198019802E-2</v>
      </c>
      <c r="CK1102" s="202">
        <f t="shared" si="546"/>
        <v>1.9801980198019802E-2</v>
      </c>
      <c r="CL1102" s="965"/>
      <c r="CM1102" s="965"/>
      <c r="CN1102" s="965"/>
      <c r="CO1102" s="965"/>
      <c r="CP1102" s="965"/>
      <c r="CQ1102" s="965"/>
      <c r="CR1102" s="965"/>
      <c r="CS1102" s="965"/>
      <c r="CT1102" s="965"/>
      <c r="CU1102" s="965"/>
      <c r="CV1102" s="221"/>
    </row>
    <row r="1103" spans="1:100" ht="30" customHeight="1">
      <c r="A1103" s="1184"/>
      <c r="B1103" s="1186" t="s">
        <v>1978</v>
      </c>
      <c r="C1103" s="1186"/>
      <c r="D1103" s="1186"/>
      <c r="E1103" s="1186"/>
      <c r="F1103" s="1186"/>
      <c r="G1103" s="1186"/>
      <c r="H1103" s="588"/>
      <c r="I1103" s="597"/>
      <c r="J1103" s="269"/>
      <c r="K1103" s="523"/>
      <c r="L1103" s="269"/>
      <c r="M1103" s="269"/>
      <c r="N1103" s="269"/>
      <c r="O1103" s="269"/>
      <c r="P1103" s="269"/>
      <c r="Q1103" s="269"/>
      <c r="R1103" s="269"/>
      <c r="S1103" s="269"/>
      <c r="T1103" s="269"/>
      <c r="U1103" s="269"/>
      <c r="V1103" s="281" t="s">
        <v>1974</v>
      </c>
      <c r="W1103" s="420"/>
      <c r="X1103" s="269"/>
      <c r="Y1103" s="269"/>
      <c r="Z1103" s="269"/>
      <c r="AA1103" s="269"/>
      <c r="AB1103" s="269"/>
      <c r="AC1103" s="669"/>
      <c r="AD1103" s="269"/>
      <c r="AE1103" s="269"/>
      <c r="AF1103" s="269"/>
      <c r="AG1103" s="269"/>
      <c r="AH1103" s="269"/>
      <c r="AI1103" s="269"/>
      <c r="AJ1103" s="269"/>
      <c r="AK1103" s="269"/>
      <c r="AL1103" s="269"/>
      <c r="AM1103" s="269"/>
      <c r="AN1103" s="269"/>
      <c r="AO1103" s="269"/>
      <c r="AP1103" s="269"/>
      <c r="AQ1103" s="269"/>
      <c r="AR1103" s="269"/>
      <c r="AS1103" s="269"/>
      <c r="AT1103" s="269"/>
      <c r="AU1103" s="269"/>
      <c r="AV1103" s="269"/>
      <c r="AW1103" s="269"/>
      <c r="AX1103" s="269"/>
      <c r="AY1103" s="269"/>
      <c r="AZ1103" s="269"/>
      <c r="BA1103" s="269"/>
      <c r="BB1103" s="269"/>
      <c r="BC1103" s="269"/>
      <c r="BD1103" s="269"/>
      <c r="BE1103" s="269"/>
      <c r="BF1103" s="269"/>
      <c r="BG1103" s="269"/>
      <c r="BH1103" s="269"/>
      <c r="BI1103" s="269"/>
      <c r="BJ1103" s="269"/>
      <c r="BK1103" s="269"/>
      <c r="BL1103" s="791">
        <f>(((BL1098*2)+(BL1099*1)+(BL1100*0)))/(BL1098+BL1099+BL1100)</f>
        <v>1.8969072164948453</v>
      </c>
      <c r="BM1103" s="283">
        <f t="shared" ref="BM1103:CK1103" si="547">(((BM1098*2)+(BM1099*1)+(BM1100*0)))/(BM1098+BM1099+BM1100)</f>
        <v>1.9898989898989898</v>
      </c>
      <c r="BN1103" s="283">
        <f t="shared" si="547"/>
        <v>1.9494949494949494</v>
      </c>
      <c r="BO1103" s="283">
        <f t="shared" si="547"/>
        <v>1.9494949494949494</v>
      </c>
      <c r="BP1103" s="283">
        <f t="shared" si="547"/>
        <v>1.9595959595959596</v>
      </c>
      <c r="BQ1103" s="283">
        <f t="shared" si="547"/>
        <v>1.989795918367347</v>
      </c>
      <c r="BR1103" s="807">
        <f t="shared" si="547"/>
        <v>1.8383838383838385</v>
      </c>
      <c r="BS1103" s="283">
        <f t="shared" si="547"/>
        <v>1.8686868686868687</v>
      </c>
      <c r="BT1103" s="283">
        <f t="shared" si="547"/>
        <v>1.9393939393939394</v>
      </c>
      <c r="BU1103" s="283">
        <f t="shared" si="547"/>
        <v>1.9595959595959596</v>
      </c>
      <c r="BV1103" s="283">
        <f t="shared" si="547"/>
        <v>1.9793814432989691</v>
      </c>
      <c r="BW1103" s="807">
        <f t="shared" si="547"/>
        <v>1.9191919191919191</v>
      </c>
      <c r="BX1103" s="283">
        <f t="shared" si="547"/>
        <v>1.9191919191919191</v>
      </c>
      <c r="BY1103" s="807">
        <f t="shared" si="547"/>
        <v>1.9090909090909092</v>
      </c>
      <c r="BZ1103" s="807">
        <f t="shared" si="547"/>
        <v>1.9292929292929293</v>
      </c>
      <c r="CA1103" s="283">
        <f t="shared" si="547"/>
        <v>1.9090909090909092</v>
      </c>
      <c r="CB1103" s="283">
        <f t="shared" si="547"/>
        <v>1.9494949494949494</v>
      </c>
      <c r="CC1103" s="283">
        <f t="shared" si="547"/>
        <v>1.9393939393939394</v>
      </c>
      <c r="CD1103" s="770">
        <f t="shared" si="547"/>
        <v>1.8686868686868687</v>
      </c>
      <c r="CE1103" s="283">
        <f t="shared" si="547"/>
        <v>1.9898989898989898</v>
      </c>
      <c r="CF1103" s="283">
        <f t="shared" si="547"/>
        <v>1.9898989898989898</v>
      </c>
      <c r="CG1103" s="283">
        <f t="shared" si="547"/>
        <v>1.9696969696969697</v>
      </c>
      <c r="CH1103" s="283">
        <f t="shared" si="547"/>
        <v>1.9494949494949494</v>
      </c>
      <c r="CI1103" s="283">
        <f t="shared" si="547"/>
        <v>1.9494949494949494</v>
      </c>
      <c r="CJ1103" s="770">
        <f t="shared" si="547"/>
        <v>1.898989898989899</v>
      </c>
      <c r="CK1103" s="283">
        <f t="shared" si="547"/>
        <v>2</v>
      </c>
      <c r="CL1103" s="972">
        <f>COUNTIF(BL1104:CK1104,"Đ")</f>
        <v>26</v>
      </c>
      <c r="CM1103" s="960">
        <f>CL1103/(CL1103+CN1103+CP1103+CR1103)</f>
        <v>1</v>
      </c>
      <c r="CN1103" s="959">
        <f>COUNTIF(BL1104:CK1104,"CCG")</f>
        <v>0</v>
      </c>
      <c r="CO1103" s="960">
        <f>CN1103/(CL1103+CN1103+CP1103+CR1103)</f>
        <v>0</v>
      </c>
      <c r="CP1103" s="959">
        <f>COUNTIF(BL1104:CK1104,"CĐ")</f>
        <v>0</v>
      </c>
      <c r="CQ1103" s="960">
        <f>CP1103/(CL1103+CN1103+CP1103+CR1103)</f>
        <v>0</v>
      </c>
      <c r="CR1103" s="959">
        <f>COUNTIF(BL1104:CK1104,"KĐG")</f>
        <v>0</v>
      </c>
      <c r="CS1103" s="960">
        <f>CR1103/(CL1103+CN1103+CP1103+CR1103)</f>
        <v>0</v>
      </c>
      <c r="CT1103" s="958">
        <f>(((CL1103*2)+(CN1103*1)+(CP1103*0)))/(CL1103+CN1103+CP1103)</f>
        <v>2</v>
      </c>
      <c r="CU1103" s="958" t="str">
        <f>IF(CS1103&gt;=50%,"KĐG",IF(CT1103&gt;=1.6,"Đạt",IF(CT1103&gt;=1,"Cần cố gắng","Chưa đạt")))</f>
        <v>Đạt</v>
      </c>
      <c r="CV1103" s="221"/>
    </row>
    <row r="1104" spans="1:100" ht="11.25" customHeight="1">
      <c r="A1104" s="1184"/>
      <c r="B1104" s="1186"/>
      <c r="C1104" s="1186"/>
      <c r="D1104" s="1186"/>
      <c r="E1104" s="1186"/>
      <c r="F1104" s="1186"/>
      <c r="G1104" s="1186"/>
      <c r="H1104" s="588"/>
      <c r="I1104" s="597"/>
      <c r="J1104" s="269"/>
      <c r="K1104" s="523"/>
      <c r="L1104" s="269"/>
      <c r="M1104" s="269"/>
      <c r="N1104" s="269"/>
      <c r="O1104" s="269"/>
      <c r="P1104" s="269"/>
      <c r="Q1104" s="269"/>
      <c r="R1104" s="269"/>
      <c r="S1104" s="269"/>
      <c r="T1104" s="269"/>
      <c r="U1104" s="269"/>
      <c r="V1104" s="281" t="s">
        <v>1974</v>
      </c>
      <c r="W1104" s="420"/>
      <c r="X1104" s="269"/>
      <c r="Y1104" s="269"/>
      <c r="Z1104" s="269"/>
      <c r="AA1104" s="269"/>
      <c r="AB1104" s="269"/>
      <c r="AC1104" s="669"/>
      <c r="AD1104" s="269"/>
      <c r="AE1104" s="269"/>
      <c r="AF1104" s="269"/>
      <c r="AG1104" s="269"/>
      <c r="AH1104" s="269"/>
      <c r="AI1104" s="269"/>
      <c r="AJ1104" s="269"/>
      <c r="AK1104" s="269"/>
      <c r="AL1104" s="269"/>
      <c r="AM1104" s="269"/>
      <c r="AN1104" s="269"/>
      <c r="AO1104" s="269"/>
      <c r="AP1104" s="269"/>
      <c r="AQ1104" s="269"/>
      <c r="AR1104" s="269"/>
      <c r="AS1104" s="269"/>
      <c r="AT1104" s="269"/>
      <c r="AU1104" s="269"/>
      <c r="AV1104" s="269"/>
      <c r="AW1104" s="269"/>
      <c r="AX1104" s="269"/>
      <c r="AY1104" s="269"/>
      <c r="AZ1104" s="269"/>
      <c r="BA1104" s="269"/>
      <c r="BB1104" s="269"/>
      <c r="BC1104" s="269"/>
      <c r="BD1104" s="269"/>
      <c r="BE1104" s="269"/>
      <c r="BF1104" s="269"/>
      <c r="BG1104" s="269"/>
      <c r="BH1104" s="269"/>
      <c r="BI1104" s="269"/>
      <c r="BJ1104" s="269"/>
      <c r="BK1104" s="269"/>
      <c r="BL1104" s="791" t="str">
        <f>IF(BL1102&gt;=50%,"KĐG",IF(BL1103&gt;=1.6,"Đ",IF(BL1103&gt;=1,"CCG","CĐ")))</f>
        <v>Đ</v>
      </c>
      <c r="BM1104" s="283" t="str">
        <f t="shared" ref="BM1104:CK1104" si="548">IF(BM1102&gt;=50%,"KĐG",IF(BM1103&gt;=1.6,"Đ",IF(BM1103&gt;=1,"CCG","CĐ")))</f>
        <v>Đ</v>
      </c>
      <c r="BN1104" s="283" t="str">
        <f t="shared" si="548"/>
        <v>Đ</v>
      </c>
      <c r="BO1104" s="283" t="str">
        <f t="shared" si="548"/>
        <v>Đ</v>
      </c>
      <c r="BP1104" s="283" t="str">
        <f t="shared" si="548"/>
        <v>Đ</v>
      </c>
      <c r="BQ1104" s="283" t="str">
        <f t="shared" si="548"/>
        <v>Đ</v>
      </c>
      <c r="BR1104" s="807" t="str">
        <f t="shared" si="548"/>
        <v>Đ</v>
      </c>
      <c r="BS1104" s="283" t="str">
        <f t="shared" si="548"/>
        <v>Đ</v>
      </c>
      <c r="BT1104" s="283" t="str">
        <f t="shared" si="548"/>
        <v>Đ</v>
      </c>
      <c r="BU1104" s="283" t="str">
        <f t="shared" si="548"/>
        <v>Đ</v>
      </c>
      <c r="BV1104" s="283" t="str">
        <f t="shared" si="548"/>
        <v>Đ</v>
      </c>
      <c r="BW1104" s="807" t="str">
        <f t="shared" si="548"/>
        <v>Đ</v>
      </c>
      <c r="BX1104" s="283" t="str">
        <f t="shared" si="548"/>
        <v>Đ</v>
      </c>
      <c r="BY1104" s="807" t="str">
        <f t="shared" si="548"/>
        <v>Đ</v>
      </c>
      <c r="BZ1104" s="807" t="str">
        <f t="shared" si="548"/>
        <v>Đ</v>
      </c>
      <c r="CA1104" s="283" t="str">
        <f t="shared" si="548"/>
        <v>Đ</v>
      </c>
      <c r="CB1104" s="283" t="str">
        <f t="shared" si="548"/>
        <v>Đ</v>
      </c>
      <c r="CC1104" s="283" t="str">
        <f t="shared" si="548"/>
        <v>Đ</v>
      </c>
      <c r="CD1104" s="770" t="str">
        <f t="shared" si="548"/>
        <v>Đ</v>
      </c>
      <c r="CE1104" s="283" t="str">
        <f t="shared" si="548"/>
        <v>Đ</v>
      </c>
      <c r="CF1104" s="283" t="str">
        <f t="shared" si="548"/>
        <v>Đ</v>
      </c>
      <c r="CG1104" s="283" t="str">
        <f t="shared" si="548"/>
        <v>Đ</v>
      </c>
      <c r="CH1104" s="283" t="str">
        <f t="shared" si="548"/>
        <v>Đ</v>
      </c>
      <c r="CI1104" s="283" t="str">
        <f t="shared" si="548"/>
        <v>Đ</v>
      </c>
      <c r="CJ1104" s="770" t="str">
        <f t="shared" si="548"/>
        <v>Đ</v>
      </c>
      <c r="CK1104" s="283" t="str">
        <f t="shared" si="548"/>
        <v>Đ</v>
      </c>
      <c r="CL1104" s="972"/>
      <c r="CM1104" s="960"/>
      <c r="CN1104" s="959"/>
      <c r="CO1104" s="960"/>
      <c r="CP1104" s="959"/>
      <c r="CQ1104" s="960"/>
      <c r="CR1104" s="959"/>
      <c r="CS1104" s="960"/>
      <c r="CT1104" s="958"/>
      <c r="CU1104" s="958"/>
      <c r="CV1104" s="221"/>
    </row>
    <row r="1105" spans="1:100" ht="19.399999999999999" customHeight="1">
      <c r="A1105" s="1188" t="s">
        <v>1981</v>
      </c>
      <c r="B1105" s="1181" t="s">
        <v>7</v>
      </c>
      <c r="C1105" s="1181"/>
      <c r="D1105" s="1181"/>
      <c r="E1105" s="1181"/>
      <c r="F1105" s="1181"/>
      <c r="G1105" s="1181"/>
      <c r="H1105" s="589"/>
      <c r="I1105" s="598"/>
      <c r="J1105" s="266"/>
      <c r="K1105" s="522"/>
      <c r="L1105" s="266"/>
      <c r="M1105" s="266"/>
      <c r="N1105" s="266"/>
      <c r="O1105" s="266"/>
      <c r="P1105" s="266"/>
      <c r="Q1105" s="266"/>
      <c r="R1105" s="266"/>
      <c r="S1105" s="266"/>
      <c r="T1105" s="266"/>
      <c r="U1105" s="266"/>
      <c r="V1105" s="266"/>
      <c r="W1105" s="418"/>
      <c r="X1105" s="387" t="s">
        <v>1974</v>
      </c>
      <c r="Y1105" s="266"/>
      <c r="Z1105" s="266"/>
      <c r="AA1105" s="266"/>
      <c r="AB1105" s="266"/>
      <c r="AC1105" s="668"/>
      <c r="AD1105" s="266"/>
      <c r="AE1105" s="266"/>
      <c r="AF1105" s="266"/>
      <c r="AG1105" s="266"/>
      <c r="AH1105" s="266"/>
      <c r="AI1105" s="266"/>
      <c r="AJ1105" s="266"/>
      <c r="AK1105" s="266"/>
      <c r="AL1105" s="266"/>
      <c r="AM1105" s="266"/>
      <c r="AN1105" s="266"/>
      <c r="AO1105" s="266"/>
      <c r="AP1105" s="266"/>
      <c r="AQ1105" s="266"/>
      <c r="AR1105" s="266"/>
      <c r="AS1105" s="266"/>
      <c r="AT1105" s="266"/>
      <c r="AU1105" s="266"/>
      <c r="AV1105" s="266"/>
      <c r="AW1105" s="266"/>
      <c r="AX1105" s="266"/>
      <c r="AY1105" s="266"/>
      <c r="AZ1105" s="266"/>
      <c r="BA1105" s="388"/>
      <c r="BB1105" s="388"/>
      <c r="BC1105" s="388"/>
      <c r="BD1105" s="388"/>
      <c r="BE1105" s="266"/>
      <c r="BF1105" s="266"/>
      <c r="BG1105" s="266"/>
      <c r="BH1105" s="266"/>
      <c r="BI1105" s="266"/>
      <c r="BJ1105" s="266"/>
      <c r="BK1105" s="266"/>
      <c r="BL1105" s="789">
        <f t="shared" ref="BL1105:CK1105" si="549">COUNTIFS($Y$6:$Y$1030,"x",BL$6:BL$1030,"2")</f>
        <v>77</v>
      </c>
      <c r="BM1105" s="284">
        <f t="shared" si="549"/>
        <v>86</v>
      </c>
      <c r="BN1105" s="284">
        <f t="shared" si="549"/>
        <v>82</v>
      </c>
      <c r="BO1105" s="284">
        <f t="shared" si="549"/>
        <v>81</v>
      </c>
      <c r="BP1105" s="284">
        <f t="shared" si="549"/>
        <v>82</v>
      </c>
      <c r="BQ1105" s="284">
        <f t="shared" si="549"/>
        <v>84</v>
      </c>
      <c r="BR1105" s="805">
        <f t="shared" si="549"/>
        <v>78</v>
      </c>
      <c r="BS1105" s="284">
        <f t="shared" si="549"/>
        <v>77</v>
      </c>
      <c r="BT1105" s="284">
        <f t="shared" si="549"/>
        <v>82</v>
      </c>
      <c r="BU1105" s="284">
        <f t="shared" si="549"/>
        <v>84</v>
      </c>
      <c r="BV1105" s="284">
        <f t="shared" si="549"/>
        <v>82</v>
      </c>
      <c r="BW1105" s="805">
        <f t="shared" si="549"/>
        <v>77</v>
      </c>
      <c r="BX1105" s="284">
        <f t="shared" si="549"/>
        <v>78</v>
      </c>
      <c r="BY1105" s="805">
        <f t="shared" si="549"/>
        <v>81</v>
      </c>
      <c r="BZ1105" s="805">
        <f t="shared" si="549"/>
        <v>80</v>
      </c>
      <c r="CA1105" s="284">
        <f t="shared" si="549"/>
        <v>85</v>
      </c>
      <c r="CB1105" s="284">
        <f t="shared" si="549"/>
        <v>77</v>
      </c>
      <c r="CC1105" s="284">
        <f t="shared" si="549"/>
        <v>84</v>
      </c>
      <c r="CD1105" s="768">
        <f t="shared" si="549"/>
        <v>75</v>
      </c>
      <c r="CE1105" s="284">
        <f t="shared" si="549"/>
        <v>87</v>
      </c>
      <c r="CF1105" s="284">
        <f t="shared" si="549"/>
        <v>82</v>
      </c>
      <c r="CG1105" s="284">
        <f t="shared" si="549"/>
        <v>84</v>
      </c>
      <c r="CH1105" s="284">
        <f t="shared" si="549"/>
        <v>85</v>
      </c>
      <c r="CI1105" s="284">
        <f t="shared" si="549"/>
        <v>84</v>
      </c>
      <c r="CJ1105" s="768">
        <f t="shared" si="549"/>
        <v>83</v>
      </c>
      <c r="CK1105" s="284">
        <f t="shared" si="549"/>
        <v>86</v>
      </c>
      <c r="CL1105" s="965"/>
      <c r="CM1105" s="965"/>
      <c r="CN1105" s="965"/>
      <c r="CO1105" s="965"/>
      <c r="CP1105" s="965"/>
      <c r="CQ1105" s="965"/>
      <c r="CR1105" s="965"/>
      <c r="CS1105" s="965"/>
      <c r="CT1105" s="965"/>
      <c r="CU1105" s="965"/>
      <c r="CV1105" s="221"/>
    </row>
    <row r="1106" spans="1:100" ht="19.399999999999999" customHeight="1">
      <c r="A1106" s="1188"/>
      <c r="B1106" s="1181" t="s">
        <v>4</v>
      </c>
      <c r="C1106" s="1181"/>
      <c r="D1106" s="1181"/>
      <c r="E1106" s="1181"/>
      <c r="F1106" s="1181"/>
      <c r="G1106" s="1181"/>
      <c r="H1106" s="589"/>
      <c r="I1106" s="598"/>
      <c r="J1106" s="266"/>
      <c r="K1106" s="522"/>
      <c r="L1106" s="266"/>
      <c r="M1106" s="266"/>
      <c r="N1106" s="266"/>
      <c r="O1106" s="266"/>
      <c r="P1106" s="266"/>
      <c r="Q1106" s="266"/>
      <c r="R1106" s="266"/>
      <c r="S1106" s="266"/>
      <c r="T1106" s="266"/>
      <c r="U1106" s="266"/>
      <c r="V1106" s="266"/>
      <c r="W1106" s="418"/>
      <c r="X1106" s="281" t="s">
        <v>1974</v>
      </c>
      <c r="Y1106" s="266"/>
      <c r="Z1106" s="266"/>
      <c r="AA1106" s="266"/>
      <c r="AB1106" s="266"/>
      <c r="AC1106" s="668"/>
      <c r="AD1106" s="266"/>
      <c r="AE1106" s="266"/>
      <c r="AF1106" s="266"/>
      <c r="AG1106" s="266"/>
      <c r="AH1106" s="266"/>
      <c r="AI1106" s="266"/>
      <c r="AJ1106" s="266"/>
      <c r="AK1106" s="266"/>
      <c r="AL1106" s="266"/>
      <c r="AM1106" s="266"/>
      <c r="AN1106" s="266"/>
      <c r="AO1106" s="266"/>
      <c r="AP1106" s="266"/>
      <c r="AQ1106" s="266"/>
      <c r="AR1106" s="266"/>
      <c r="AS1106" s="266"/>
      <c r="AT1106" s="266"/>
      <c r="AU1106" s="266"/>
      <c r="AV1106" s="266"/>
      <c r="AW1106" s="266"/>
      <c r="AX1106" s="266"/>
      <c r="AY1106" s="266"/>
      <c r="AZ1106" s="266"/>
      <c r="BA1106" s="266"/>
      <c r="BB1106" s="266"/>
      <c r="BC1106" s="266"/>
      <c r="BD1106" s="266"/>
      <c r="BE1106" s="266"/>
      <c r="BF1106" s="266"/>
      <c r="BG1106" s="266"/>
      <c r="BH1106" s="266"/>
      <c r="BI1106" s="266"/>
      <c r="BJ1106" s="266"/>
      <c r="BK1106" s="266"/>
      <c r="BL1106" s="789">
        <f t="shared" ref="BL1106:CK1106" si="550">COUNTIFS($Y$6:$Y$1030,"x",BL$6:BL$1030,"1")</f>
        <v>10</v>
      </c>
      <c r="BM1106" s="284">
        <f t="shared" si="550"/>
        <v>1</v>
      </c>
      <c r="BN1106" s="284">
        <f t="shared" si="550"/>
        <v>5</v>
      </c>
      <c r="BO1106" s="284">
        <f t="shared" si="550"/>
        <v>6</v>
      </c>
      <c r="BP1106" s="284">
        <f t="shared" si="550"/>
        <v>5</v>
      </c>
      <c r="BQ1106" s="284">
        <f t="shared" si="550"/>
        <v>3</v>
      </c>
      <c r="BR1106" s="805">
        <f t="shared" si="550"/>
        <v>9</v>
      </c>
      <c r="BS1106" s="284">
        <f t="shared" si="550"/>
        <v>10</v>
      </c>
      <c r="BT1106" s="284">
        <f t="shared" si="550"/>
        <v>5</v>
      </c>
      <c r="BU1106" s="284">
        <f t="shared" si="550"/>
        <v>3</v>
      </c>
      <c r="BV1106" s="284">
        <f t="shared" si="550"/>
        <v>5</v>
      </c>
      <c r="BW1106" s="805">
        <f t="shared" si="550"/>
        <v>10</v>
      </c>
      <c r="BX1106" s="284">
        <f t="shared" si="550"/>
        <v>9</v>
      </c>
      <c r="BY1106" s="805">
        <f t="shared" si="550"/>
        <v>6</v>
      </c>
      <c r="BZ1106" s="805">
        <f t="shared" si="550"/>
        <v>7</v>
      </c>
      <c r="CA1106" s="284">
        <f t="shared" si="550"/>
        <v>2</v>
      </c>
      <c r="CB1106" s="284">
        <f t="shared" si="550"/>
        <v>10</v>
      </c>
      <c r="CC1106" s="284">
        <f t="shared" si="550"/>
        <v>3</v>
      </c>
      <c r="CD1106" s="768">
        <f t="shared" si="550"/>
        <v>12</v>
      </c>
      <c r="CE1106" s="284">
        <f t="shared" si="550"/>
        <v>0</v>
      </c>
      <c r="CF1106" s="284">
        <f t="shared" si="550"/>
        <v>5</v>
      </c>
      <c r="CG1106" s="284">
        <f t="shared" si="550"/>
        <v>3</v>
      </c>
      <c r="CH1106" s="284">
        <f t="shared" si="550"/>
        <v>2</v>
      </c>
      <c r="CI1106" s="284">
        <f t="shared" si="550"/>
        <v>3</v>
      </c>
      <c r="CJ1106" s="768">
        <f t="shared" si="550"/>
        <v>4</v>
      </c>
      <c r="CK1106" s="284">
        <f t="shared" si="550"/>
        <v>1</v>
      </c>
      <c r="CL1106" s="965"/>
      <c r="CM1106" s="965"/>
      <c r="CN1106" s="965"/>
      <c r="CO1106" s="965"/>
      <c r="CP1106" s="965"/>
      <c r="CQ1106" s="965"/>
      <c r="CR1106" s="965"/>
      <c r="CS1106" s="965"/>
      <c r="CT1106" s="965"/>
      <c r="CU1106" s="965"/>
      <c r="CV1106" s="221"/>
    </row>
    <row r="1107" spans="1:100" ht="19.399999999999999" customHeight="1">
      <c r="A1107" s="1188"/>
      <c r="B1107" s="1181" t="s">
        <v>3</v>
      </c>
      <c r="C1107" s="1181"/>
      <c r="D1107" s="1181"/>
      <c r="E1107" s="1181"/>
      <c r="F1107" s="1181"/>
      <c r="G1107" s="1181"/>
      <c r="H1107" s="589"/>
      <c r="I1107" s="598"/>
      <c r="J1107" s="266"/>
      <c r="K1107" s="522"/>
      <c r="L1107" s="266"/>
      <c r="M1107" s="266"/>
      <c r="N1107" s="266"/>
      <c r="O1107" s="266"/>
      <c r="P1107" s="266"/>
      <c r="Q1107" s="266"/>
      <c r="R1107" s="266"/>
      <c r="S1107" s="266"/>
      <c r="T1107" s="266"/>
      <c r="U1107" s="266"/>
      <c r="V1107" s="266"/>
      <c r="W1107" s="418"/>
      <c r="X1107" s="281" t="s">
        <v>1974</v>
      </c>
      <c r="Y1107" s="266"/>
      <c r="Z1107" s="266"/>
      <c r="AA1107" s="266"/>
      <c r="AB1107" s="266"/>
      <c r="AC1107" s="668"/>
      <c r="AD1107" s="266"/>
      <c r="AE1107" s="266"/>
      <c r="AF1107" s="266"/>
      <c r="AG1107" s="266"/>
      <c r="AH1107" s="266"/>
      <c r="AI1107" s="266"/>
      <c r="AJ1107" s="266"/>
      <c r="AK1107" s="266"/>
      <c r="AL1107" s="266"/>
      <c r="AM1107" s="266"/>
      <c r="AN1107" s="266"/>
      <c r="AO1107" s="266"/>
      <c r="AP1107" s="266"/>
      <c r="AQ1107" s="266"/>
      <c r="AR1107" s="266"/>
      <c r="AS1107" s="266"/>
      <c r="AT1107" s="266"/>
      <c r="AU1107" s="266"/>
      <c r="AV1107" s="266"/>
      <c r="AW1107" s="266"/>
      <c r="AX1107" s="266"/>
      <c r="AY1107" s="266"/>
      <c r="AZ1107" s="266"/>
      <c r="BA1107" s="266"/>
      <c r="BB1107" s="266"/>
      <c r="BC1107" s="266"/>
      <c r="BD1107" s="266"/>
      <c r="BE1107" s="266"/>
      <c r="BF1107" s="266"/>
      <c r="BG1107" s="266"/>
      <c r="BH1107" s="266"/>
      <c r="BI1107" s="266"/>
      <c r="BJ1107" s="266"/>
      <c r="BK1107" s="266"/>
      <c r="BL1107" s="789">
        <f t="shared" ref="BL1107:CK1107" si="551">COUNTIFS($Y$6:$Y$1030,"x",BL$6:BL$1030,"0")</f>
        <v>0</v>
      </c>
      <c r="BM1107" s="284">
        <f t="shared" si="551"/>
        <v>0</v>
      </c>
      <c r="BN1107" s="284">
        <f t="shared" si="551"/>
        <v>0</v>
      </c>
      <c r="BO1107" s="284">
        <f t="shared" si="551"/>
        <v>0</v>
      </c>
      <c r="BP1107" s="284">
        <f t="shared" si="551"/>
        <v>0</v>
      </c>
      <c r="BQ1107" s="284">
        <f t="shared" si="551"/>
        <v>0</v>
      </c>
      <c r="BR1107" s="805">
        <f t="shared" si="551"/>
        <v>0</v>
      </c>
      <c r="BS1107" s="284">
        <f t="shared" si="551"/>
        <v>0</v>
      </c>
      <c r="BT1107" s="284">
        <f t="shared" si="551"/>
        <v>0</v>
      </c>
      <c r="BU1107" s="284">
        <f t="shared" si="551"/>
        <v>0</v>
      </c>
      <c r="BV1107" s="284">
        <f t="shared" si="551"/>
        <v>0</v>
      </c>
      <c r="BW1107" s="805">
        <f t="shared" si="551"/>
        <v>0</v>
      </c>
      <c r="BX1107" s="284">
        <f t="shared" si="551"/>
        <v>0</v>
      </c>
      <c r="BY1107" s="805">
        <f t="shared" si="551"/>
        <v>0</v>
      </c>
      <c r="BZ1107" s="805">
        <f t="shared" si="551"/>
        <v>0</v>
      </c>
      <c r="CA1107" s="284">
        <f t="shared" si="551"/>
        <v>0</v>
      </c>
      <c r="CB1107" s="284">
        <f t="shared" si="551"/>
        <v>0</v>
      </c>
      <c r="CC1107" s="284">
        <f t="shared" si="551"/>
        <v>0</v>
      </c>
      <c r="CD1107" s="768">
        <f t="shared" si="551"/>
        <v>0</v>
      </c>
      <c r="CE1107" s="284">
        <f t="shared" si="551"/>
        <v>0</v>
      </c>
      <c r="CF1107" s="284">
        <f t="shared" si="551"/>
        <v>0</v>
      </c>
      <c r="CG1107" s="284">
        <f t="shared" si="551"/>
        <v>0</v>
      </c>
      <c r="CH1107" s="284">
        <f t="shared" si="551"/>
        <v>0</v>
      </c>
      <c r="CI1107" s="284">
        <f t="shared" si="551"/>
        <v>0</v>
      </c>
      <c r="CJ1107" s="768">
        <f t="shared" si="551"/>
        <v>0</v>
      </c>
      <c r="CK1107" s="284">
        <f t="shared" si="551"/>
        <v>0</v>
      </c>
      <c r="CL1107" s="965"/>
      <c r="CM1107" s="965"/>
      <c r="CN1107" s="965"/>
      <c r="CO1107" s="965"/>
      <c r="CP1107" s="965"/>
      <c r="CQ1107" s="965"/>
      <c r="CR1107" s="965"/>
      <c r="CS1107" s="965"/>
      <c r="CT1107" s="965"/>
      <c r="CU1107" s="965"/>
      <c r="CV1107" s="221"/>
    </row>
    <row r="1108" spans="1:100" ht="19.399999999999999" customHeight="1">
      <c r="A1108" s="1188"/>
      <c r="B1108" s="1181" t="s">
        <v>2</v>
      </c>
      <c r="C1108" s="1181"/>
      <c r="D1108" s="1181"/>
      <c r="E1108" s="1181"/>
      <c r="F1108" s="1181"/>
      <c r="G1108" s="1181"/>
      <c r="H1108" s="589"/>
      <c r="I1108" s="598"/>
      <c r="J1108" s="266"/>
      <c r="K1108" s="522"/>
      <c r="L1108" s="266"/>
      <c r="M1108" s="266"/>
      <c r="N1108" s="266"/>
      <c r="O1108" s="266"/>
      <c r="P1108" s="266"/>
      <c r="Q1108" s="266"/>
      <c r="R1108" s="266"/>
      <c r="S1108" s="266"/>
      <c r="T1108" s="266"/>
      <c r="U1108" s="266"/>
      <c r="V1108" s="266"/>
      <c r="W1108" s="418"/>
      <c r="X1108" s="281" t="s">
        <v>1974</v>
      </c>
      <c r="Y1108" s="266"/>
      <c r="Z1108" s="266"/>
      <c r="AA1108" s="266"/>
      <c r="AB1108" s="266"/>
      <c r="AC1108" s="668"/>
      <c r="AD1108" s="266"/>
      <c r="AE1108" s="266"/>
      <c r="AF1108" s="266"/>
      <c r="AG1108" s="266"/>
      <c r="AH1108" s="266"/>
      <c r="AI1108" s="266"/>
      <c r="AJ1108" s="266"/>
      <c r="AK1108" s="266"/>
      <c r="AL1108" s="266"/>
      <c r="AM1108" s="266"/>
      <c r="AN1108" s="266"/>
      <c r="AO1108" s="266"/>
      <c r="AP1108" s="266"/>
      <c r="AQ1108" s="266"/>
      <c r="AR1108" s="266"/>
      <c r="AS1108" s="266"/>
      <c r="AT1108" s="266"/>
      <c r="AU1108" s="266"/>
      <c r="AV1108" s="266"/>
      <c r="AW1108" s="266"/>
      <c r="AX1108" s="266"/>
      <c r="AY1108" s="266"/>
      <c r="AZ1108" s="266"/>
      <c r="BA1108" s="266"/>
      <c r="BB1108" s="266"/>
      <c r="BC1108" s="266"/>
      <c r="BD1108" s="266"/>
      <c r="BE1108" s="266"/>
      <c r="BF1108" s="266"/>
      <c r="BG1108" s="266"/>
      <c r="BH1108" s="266"/>
      <c r="BI1108" s="266"/>
      <c r="BJ1108" s="266"/>
      <c r="BK1108" s="266"/>
      <c r="BL1108" s="789">
        <f t="shared" ref="BL1108:CK1108" si="552">COUNTIFS($Y$6:$Y$1030,"x",BL$6:BL$1030,"kđg")</f>
        <v>1</v>
      </c>
      <c r="BM1108" s="284">
        <f t="shared" si="552"/>
        <v>1</v>
      </c>
      <c r="BN1108" s="284">
        <f t="shared" si="552"/>
        <v>1</v>
      </c>
      <c r="BO1108" s="284">
        <f t="shared" si="552"/>
        <v>1</v>
      </c>
      <c r="BP1108" s="284">
        <f t="shared" si="552"/>
        <v>1</v>
      </c>
      <c r="BQ1108" s="284">
        <f t="shared" si="552"/>
        <v>1</v>
      </c>
      <c r="BR1108" s="805">
        <f t="shared" si="552"/>
        <v>1</v>
      </c>
      <c r="BS1108" s="284">
        <f t="shared" si="552"/>
        <v>1</v>
      </c>
      <c r="BT1108" s="284">
        <f t="shared" si="552"/>
        <v>1</v>
      </c>
      <c r="BU1108" s="284">
        <f t="shared" si="552"/>
        <v>1</v>
      </c>
      <c r="BV1108" s="284">
        <f t="shared" si="552"/>
        <v>1</v>
      </c>
      <c r="BW1108" s="805">
        <f t="shared" si="552"/>
        <v>1</v>
      </c>
      <c r="BX1108" s="284">
        <f t="shared" si="552"/>
        <v>1</v>
      </c>
      <c r="BY1108" s="805">
        <f t="shared" si="552"/>
        <v>1</v>
      </c>
      <c r="BZ1108" s="805">
        <f t="shared" si="552"/>
        <v>1</v>
      </c>
      <c r="CA1108" s="284">
        <f t="shared" si="552"/>
        <v>1</v>
      </c>
      <c r="CB1108" s="284">
        <f t="shared" si="552"/>
        <v>1</v>
      </c>
      <c r="CC1108" s="284">
        <f t="shared" si="552"/>
        <v>1</v>
      </c>
      <c r="CD1108" s="768">
        <f t="shared" si="552"/>
        <v>1</v>
      </c>
      <c r="CE1108" s="284">
        <f t="shared" si="552"/>
        <v>1</v>
      </c>
      <c r="CF1108" s="284">
        <f t="shared" si="552"/>
        <v>1</v>
      </c>
      <c r="CG1108" s="284">
        <f t="shared" si="552"/>
        <v>1</v>
      </c>
      <c r="CH1108" s="284">
        <f t="shared" si="552"/>
        <v>1</v>
      </c>
      <c r="CI1108" s="284">
        <f t="shared" si="552"/>
        <v>1</v>
      </c>
      <c r="CJ1108" s="768">
        <f t="shared" si="552"/>
        <v>1</v>
      </c>
      <c r="CK1108" s="284">
        <f t="shared" si="552"/>
        <v>1</v>
      </c>
      <c r="CL1108" s="965"/>
      <c r="CM1108" s="965"/>
      <c r="CN1108" s="965"/>
      <c r="CO1108" s="965"/>
      <c r="CP1108" s="965"/>
      <c r="CQ1108" s="965"/>
      <c r="CR1108" s="965"/>
      <c r="CS1108" s="965"/>
      <c r="CT1108" s="965"/>
      <c r="CU1108" s="965"/>
      <c r="CV1108" s="221"/>
    </row>
    <row r="1109" spans="1:100" ht="19.399999999999999" customHeight="1">
      <c r="A1109" s="1188"/>
      <c r="B1109" s="1181" t="s">
        <v>1</v>
      </c>
      <c r="C1109" s="1181"/>
      <c r="D1109" s="1181"/>
      <c r="E1109" s="1181"/>
      <c r="F1109" s="1181"/>
      <c r="G1109" s="1181"/>
      <c r="H1109" s="589"/>
      <c r="I1109" s="598"/>
      <c r="J1109" s="266"/>
      <c r="K1109" s="522"/>
      <c r="L1109" s="266"/>
      <c r="M1109" s="266"/>
      <c r="N1109" s="266"/>
      <c r="O1109" s="266"/>
      <c r="P1109" s="266"/>
      <c r="Q1109" s="266"/>
      <c r="R1109" s="266"/>
      <c r="S1109" s="266"/>
      <c r="T1109" s="266"/>
      <c r="U1109" s="266"/>
      <c r="V1109" s="266"/>
      <c r="W1109" s="418"/>
      <c r="X1109" s="281" t="s">
        <v>1974</v>
      </c>
      <c r="Y1109" s="266"/>
      <c r="Z1109" s="266"/>
      <c r="AA1109" s="266"/>
      <c r="AB1109" s="266"/>
      <c r="AC1109" s="668"/>
      <c r="AD1109" s="266"/>
      <c r="AE1109" s="266"/>
      <c r="AF1109" s="266"/>
      <c r="AG1109" s="266"/>
      <c r="AH1109" s="266"/>
      <c r="AI1109" s="266"/>
      <c r="AJ1109" s="266"/>
      <c r="AK1109" s="266"/>
      <c r="AL1109" s="266"/>
      <c r="AM1109" s="266"/>
      <c r="AN1109" s="266"/>
      <c r="AO1109" s="266"/>
      <c r="AP1109" s="266"/>
      <c r="AQ1109" s="266"/>
      <c r="AR1109" s="266"/>
      <c r="AS1109" s="266"/>
      <c r="AT1109" s="266"/>
      <c r="AU1109" s="266"/>
      <c r="AV1109" s="266"/>
      <c r="AW1109" s="266"/>
      <c r="AX1109" s="266"/>
      <c r="AY1109" s="266"/>
      <c r="AZ1109" s="266"/>
      <c r="BA1109" s="266"/>
      <c r="BB1109" s="266"/>
      <c r="BC1109" s="266"/>
      <c r="BD1109" s="266"/>
      <c r="BE1109" s="266"/>
      <c r="BF1109" s="266"/>
      <c r="BG1109" s="266"/>
      <c r="BH1109" s="266"/>
      <c r="BI1109" s="266"/>
      <c r="BJ1109" s="266"/>
      <c r="BK1109" s="266"/>
      <c r="BL1109" s="790">
        <f>BL1108/(BL1105+BL1106+BL1107+BL1108)</f>
        <v>1.1363636363636364E-2</v>
      </c>
      <c r="BM1109" s="202">
        <f t="shared" ref="BM1109:CK1109" si="553">BM1108/(BM1105+BM1106+BM1107+BM1108)</f>
        <v>1.1363636363636364E-2</v>
      </c>
      <c r="BN1109" s="202">
        <f t="shared" si="553"/>
        <v>1.1363636363636364E-2</v>
      </c>
      <c r="BO1109" s="202">
        <f t="shared" si="553"/>
        <v>1.1363636363636364E-2</v>
      </c>
      <c r="BP1109" s="202">
        <f t="shared" si="553"/>
        <v>1.1363636363636364E-2</v>
      </c>
      <c r="BQ1109" s="202">
        <f t="shared" si="553"/>
        <v>1.1363636363636364E-2</v>
      </c>
      <c r="BR1109" s="806">
        <f t="shared" si="553"/>
        <v>1.1363636363636364E-2</v>
      </c>
      <c r="BS1109" s="202">
        <f t="shared" si="553"/>
        <v>1.1363636363636364E-2</v>
      </c>
      <c r="BT1109" s="202">
        <f t="shared" si="553"/>
        <v>1.1363636363636364E-2</v>
      </c>
      <c r="BU1109" s="202">
        <f t="shared" si="553"/>
        <v>1.1363636363636364E-2</v>
      </c>
      <c r="BV1109" s="202">
        <f t="shared" si="553"/>
        <v>1.1363636363636364E-2</v>
      </c>
      <c r="BW1109" s="806">
        <f t="shared" si="553"/>
        <v>1.1363636363636364E-2</v>
      </c>
      <c r="BX1109" s="202">
        <f t="shared" si="553"/>
        <v>1.1363636363636364E-2</v>
      </c>
      <c r="BY1109" s="806">
        <f t="shared" si="553"/>
        <v>1.1363636363636364E-2</v>
      </c>
      <c r="BZ1109" s="806">
        <f t="shared" si="553"/>
        <v>1.1363636363636364E-2</v>
      </c>
      <c r="CA1109" s="202">
        <f t="shared" si="553"/>
        <v>1.1363636363636364E-2</v>
      </c>
      <c r="CB1109" s="202">
        <f t="shared" si="553"/>
        <v>1.1363636363636364E-2</v>
      </c>
      <c r="CC1109" s="202">
        <f t="shared" si="553"/>
        <v>1.1363636363636364E-2</v>
      </c>
      <c r="CD1109" s="769">
        <f t="shared" si="553"/>
        <v>1.1363636363636364E-2</v>
      </c>
      <c r="CE1109" s="202">
        <f t="shared" si="553"/>
        <v>1.1363636363636364E-2</v>
      </c>
      <c r="CF1109" s="202">
        <f t="shared" si="553"/>
        <v>1.1363636363636364E-2</v>
      </c>
      <c r="CG1109" s="202">
        <f t="shared" si="553"/>
        <v>1.1363636363636364E-2</v>
      </c>
      <c r="CH1109" s="202">
        <f t="shared" si="553"/>
        <v>1.1363636363636364E-2</v>
      </c>
      <c r="CI1109" s="202">
        <f t="shared" si="553"/>
        <v>1.1363636363636364E-2</v>
      </c>
      <c r="CJ1109" s="769">
        <f t="shared" si="553"/>
        <v>1.1363636363636364E-2</v>
      </c>
      <c r="CK1109" s="202">
        <f t="shared" si="553"/>
        <v>1.1363636363636364E-2</v>
      </c>
      <c r="CL1109" s="965"/>
      <c r="CM1109" s="965"/>
      <c r="CN1109" s="965"/>
      <c r="CO1109" s="965"/>
      <c r="CP1109" s="965"/>
      <c r="CQ1109" s="965"/>
      <c r="CR1109" s="965"/>
      <c r="CS1109" s="965"/>
      <c r="CT1109" s="965"/>
      <c r="CU1109" s="965"/>
      <c r="CV1109" s="221"/>
    </row>
    <row r="1110" spans="1:100" ht="19.399999999999999" customHeight="1">
      <c r="A1110" s="1188"/>
      <c r="B1110" s="1187" t="s">
        <v>1980</v>
      </c>
      <c r="C1110" s="1187"/>
      <c r="D1110" s="1187"/>
      <c r="E1110" s="1187"/>
      <c r="F1110" s="1187"/>
      <c r="G1110" s="1187"/>
      <c r="H1110" s="279"/>
      <c r="I1110" s="598"/>
      <c r="J1110" s="269"/>
      <c r="K1110" s="523"/>
      <c r="L1110" s="269"/>
      <c r="M1110" s="269"/>
      <c r="N1110" s="269"/>
      <c r="O1110" s="269"/>
      <c r="P1110" s="269"/>
      <c r="Q1110" s="269"/>
      <c r="R1110" s="269"/>
      <c r="S1110" s="269"/>
      <c r="T1110" s="269"/>
      <c r="U1110" s="269"/>
      <c r="V1110" s="269"/>
      <c r="W1110" s="419"/>
      <c r="X1110" s="281" t="s">
        <v>1974</v>
      </c>
      <c r="Y1110" s="269"/>
      <c r="Z1110" s="269"/>
      <c r="AA1110" s="269"/>
      <c r="AB1110" s="269"/>
      <c r="AC1110" s="669"/>
      <c r="AD1110" s="269"/>
      <c r="AE1110" s="269"/>
      <c r="AF1110" s="269"/>
      <c r="AG1110" s="269"/>
      <c r="AH1110" s="269"/>
      <c r="AI1110" s="269"/>
      <c r="AJ1110" s="269"/>
      <c r="AK1110" s="269"/>
      <c r="AL1110" s="269"/>
      <c r="AM1110" s="269"/>
      <c r="AN1110" s="269"/>
      <c r="AO1110" s="269"/>
      <c r="AP1110" s="269"/>
      <c r="AQ1110" s="269"/>
      <c r="AR1110" s="269"/>
      <c r="AS1110" s="269"/>
      <c r="AT1110" s="269"/>
      <c r="AU1110" s="269"/>
      <c r="AV1110" s="269"/>
      <c r="AW1110" s="269"/>
      <c r="AX1110" s="269"/>
      <c r="AY1110" s="269"/>
      <c r="AZ1110" s="269"/>
      <c r="BA1110" s="269"/>
      <c r="BB1110" s="269"/>
      <c r="BC1110" s="269"/>
      <c r="BD1110" s="269"/>
      <c r="BE1110" s="269"/>
      <c r="BF1110" s="269"/>
      <c r="BG1110" s="269"/>
      <c r="BH1110" s="269"/>
      <c r="BI1110" s="269"/>
      <c r="BJ1110" s="269"/>
      <c r="BK1110" s="269"/>
      <c r="BL1110" s="791">
        <f>(((BL1105*2)+(BL1106*1)+(BL1107*0)))/(BL1105+BL1106+BL1107)</f>
        <v>1.8850574712643677</v>
      </c>
      <c r="BM1110" s="283">
        <f t="shared" ref="BM1110:CK1110" si="554">(((BM1105*2)+(BM1106*1)+(BM1107*0)))/(BM1105+BM1106+BM1107)</f>
        <v>1.9885057471264367</v>
      </c>
      <c r="BN1110" s="283">
        <f t="shared" si="554"/>
        <v>1.9425287356321839</v>
      </c>
      <c r="BO1110" s="283">
        <f t="shared" si="554"/>
        <v>1.9310344827586208</v>
      </c>
      <c r="BP1110" s="283">
        <f t="shared" si="554"/>
        <v>1.9425287356321839</v>
      </c>
      <c r="BQ1110" s="283">
        <f t="shared" si="554"/>
        <v>1.9655172413793103</v>
      </c>
      <c r="BR1110" s="807">
        <f t="shared" si="554"/>
        <v>1.896551724137931</v>
      </c>
      <c r="BS1110" s="283">
        <f t="shared" si="554"/>
        <v>1.8850574712643677</v>
      </c>
      <c r="BT1110" s="283">
        <f t="shared" si="554"/>
        <v>1.9425287356321839</v>
      </c>
      <c r="BU1110" s="283">
        <f t="shared" si="554"/>
        <v>1.9655172413793103</v>
      </c>
      <c r="BV1110" s="283">
        <f t="shared" si="554"/>
        <v>1.9425287356321839</v>
      </c>
      <c r="BW1110" s="807">
        <f t="shared" si="554"/>
        <v>1.8850574712643677</v>
      </c>
      <c r="BX1110" s="283">
        <f t="shared" si="554"/>
        <v>1.896551724137931</v>
      </c>
      <c r="BY1110" s="807">
        <f t="shared" si="554"/>
        <v>1.9310344827586208</v>
      </c>
      <c r="BZ1110" s="807">
        <f t="shared" si="554"/>
        <v>1.9195402298850575</v>
      </c>
      <c r="CA1110" s="283">
        <f t="shared" si="554"/>
        <v>1.9770114942528736</v>
      </c>
      <c r="CB1110" s="283">
        <f t="shared" si="554"/>
        <v>1.8850574712643677</v>
      </c>
      <c r="CC1110" s="283">
        <f t="shared" si="554"/>
        <v>1.9655172413793103</v>
      </c>
      <c r="CD1110" s="770">
        <f t="shared" si="554"/>
        <v>1.8620689655172413</v>
      </c>
      <c r="CE1110" s="283">
        <f t="shared" si="554"/>
        <v>2</v>
      </c>
      <c r="CF1110" s="283">
        <f t="shared" si="554"/>
        <v>1.9425287356321839</v>
      </c>
      <c r="CG1110" s="283">
        <f t="shared" si="554"/>
        <v>1.9655172413793103</v>
      </c>
      <c r="CH1110" s="283">
        <f t="shared" si="554"/>
        <v>1.9770114942528736</v>
      </c>
      <c r="CI1110" s="283">
        <f t="shared" si="554"/>
        <v>1.9655172413793103</v>
      </c>
      <c r="CJ1110" s="770">
        <f t="shared" si="554"/>
        <v>1.9540229885057472</v>
      </c>
      <c r="CK1110" s="283">
        <f t="shared" si="554"/>
        <v>1.9885057471264367</v>
      </c>
      <c r="CL1110" s="972">
        <f>COUNTIF(BL1111:CK1111,"Đ")</f>
        <v>26</v>
      </c>
      <c r="CM1110" s="993">
        <f>CL1110/(CL1110+CN1110+CP1110+CR1110)</f>
        <v>1</v>
      </c>
      <c r="CN1110" s="959">
        <f>COUNTIF(BL1111:CK1111,"CCG")</f>
        <v>0</v>
      </c>
      <c r="CO1110" s="993">
        <f>CN1110/(CL1110+CN1110+CP1110+CR1110)</f>
        <v>0</v>
      </c>
      <c r="CP1110" s="959">
        <f>COUNTIF(BL1111:CK1111,"CĐ")</f>
        <v>0</v>
      </c>
      <c r="CQ1110" s="993">
        <f>CP1110/(CL1110+CN1110+CP1110+CR1110)</f>
        <v>0</v>
      </c>
      <c r="CR1110" s="959">
        <f>COUNTIF(BL1111:CK1111,"KĐG")</f>
        <v>0</v>
      </c>
      <c r="CS1110" s="993">
        <f>CR1110/(CL1110+CN1110+CP1110+CR1110)</f>
        <v>0</v>
      </c>
      <c r="CT1110" s="958">
        <f>(((CL1110*2)+(CN1110*1)+(CP1110*0)))/(CL1110+CN1110+CP1110)</f>
        <v>2</v>
      </c>
      <c r="CU1110" s="958" t="str">
        <f>IF(CS1110&gt;=50%,"KĐG",IF(CT1110&gt;=1.6,"Đạt",IF(CT1110&gt;=1,"Cần cố gắng","Chưa đạt")))</f>
        <v>Đạt</v>
      </c>
      <c r="CV1110" s="221"/>
    </row>
    <row r="1111" spans="1:100" ht="19.399999999999999" customHeight="1">
      <c r="A1111" s="1188"/>
      <c r="B1111" s="1187"/>
      <c r="C1111" s="1187"/>
      <c r="D1111" s="1187"/>
      <c r="E1111" s="1187"/>
      <c r="F1111" s="1187"/>
      <c r="G1111" s="1187"/>
      <c r="H1111" s="279"/>
      <c r="I1111" s="598"/>
      <c r="J1111" s="269"/>
      <c r="K1111" s="523"/>
      <c r="L1111" s="269"/>
      <c r="M1111" s="269"/>
      <c r="N1111" s="269"/>
      <c r="O1111" s="269"/>
      <c r="P1111" s="269"/>
      <c r="Q1111" s="269"/>
      <c r="R1111" s="269"/>
      <c r="S1111" s="269"/>
      <c r="T1111" s="269"/>
      <c r="U1111" s="269"/>
      <c r="V1111" s="269"/>
      <c r="W1111" s="419"/>
      <c r="X1111" s="281" t="s">
        <v>1974</v>
      </c>
      <c r="Y1111" s="269"/>
      <c r="Z1111" s="269"/>
      <c r="AA1111" s="269"/>
      <c r="AB1111" s="269"/>
      <c r="AC1111" s="669"/>
      <c r="AD1111" s="269"/>
      <c r="AE1111" s="269"/>
      <c r="AF1111" s="269"/>
      <c r="AG1111" s="269"/>
      <c r="AH1111" s="269"/>
      <c r="AI1111" s="269"/>
      <c r="AJ1111" s="269"/>
      <c r="AK1111" s="269"/>
      <c r="AL1111" s="269"/>
      <c r="AM1111" s="269"/>
      <c r="AN1111" s="269"/>
      <c r="AO1111" s="269"/>
      <c r="AP1111" s="269"/>
      <c r="AQ1111" s="269"/>
      <c r="AR1111" s="269"/>
      <c r="AS1111" s="269"/>
      <c r="AT1111" s="269"/>
      <c r="AU1111" s="269"/>
      <c r="AV1111" s="269"/>
      <c r="AW1111" s="269"/>
      <c r="AX1111" s="269"/>
      <c r="AY1111" s="269"/>
      <c r="AZ1111" s="269"/>
      <c r="BA1111" s="269"/>
      <c r="BB1111" s="269"/>
      <c r="BC1111" s="269"/>
      <c r="BD1111" s="269"/>
      <c r="BE1111" s="269"/>
      <c r="BF1111" s="269"/>
      <c r="BG1111" s="269"/>
      <c r="BH1111" s="269"/>
      <c r="BI1111" s="269"/>
      <c r="BJ1111" s="269"/>
      <c r="BK1111" s="269"/>
      <c r="BL1111" s="791" t="str">
        <f>IF(BL1109&gt;=50%,"KĐG",IF(BL1110&gt;=1.6,"Đ",IF(BL1110&gt;=1,"CCG","CĐ")))</f>
        <v>Đ</v>
      </c>
      <c r="BM1111" s="283" t="str">
        <f t="shared" ref="BM1111:CK1111" si="555">IF(BM1109&gt;=50%,"KĐG",IF(BM1110&gt;=1.6,"Đ",IF(BM1110&gt;=1,"CCG","CĐ")))</f>
        <v>Đ</v>
      </c>
      <c r="BN1111" s="283" t="str">
        <f t="shared" si="555"/>
        <v>Đ</v>
      </c>
      <c r="BO1111" s="283" t="str">
        <f t="shared" si="555"/>
        <v>Đ</v>
      </c>
      <c r="BP1111" s="283" t="str">
        <f t="shared" si="555"/>
        <v>Đ</v>
      </c>
      <c r="BQ1111" s="283" t="str">
        <f t="shared" si="555"/>
        <v>Đ</v>
      </c>
      <c r="BR1111" s="807" t="str">
        <f t="shared" si="555"/>
        <v>Đ</v>
      </c>
      <c r="BS1111" s="283" t="str">
        <f t="shared" si="555"/>
        <v>Đ</v>
      </c>
      <c r="BT1111" s="283" t="str">
        <f t="shared" si="555"/>
        <v>Đ</v>
      </c>
      <c r="BU1111" s="283" t="str">
        <f t="shared" si="555"/>
        <v>Đ</v>
      </c>
      <c r="BV1111" s="283" t="str">
        <f t="shared" si="555"/>
        <v>Đ</v>
      </c>
      <c r="BW1111" s="807" t="str">
        <f t="shared" si="555"/>
        <v>Đ</v>
      </c>
      <c r="BX1111" s="283" t="str">
        <f t="shared" si="555"/>
        <v>Đ</v>
      </c>
      <c r="BY1111" s="807" t="str">
        <f t="shared" si="555"/>
        <v>Đ</v>
      </c>
      <c r="BZ1111" s="807" t="str">
        <f t="shared" si="555"/>
        <v>Đ</v>
      </c>
      <c r="CA1111" s="283" t="str">
        <f t="shared" si="555"/>
        <v>Đ</v>
      </c>
      <c r="CB1111" s="283" t="str">
        <f t="shared" si="555"/>
        <v>Đ</v>
      </c>
      <c r="CC1111" s="283" t="str">
        <f t="shared" si="555"/>
        <v>Đ</v>
      </c>
      <c r="CD1111" s="770" t="str">
        <f t="shared" si="555"/>
        <v>Đ</v>
      </c>
      <c r="CE1111" s="283" t="str">
        <f t="shared" si="555"/>
        <v>Đ</v>
      </c>
      <c r="CF1111" s="283" t="str">
        <f t="shared" si="555"/>
        <v>Đ</v>
      </c>
      <c r="CG1111" s="283" t="str">
        <f t="shared" si="555"/>
        <v>Đ</v>
      </c>
      <c r="CH1111" s="283" t="str">
        <f t="shared" si="555"/>
        <v>Đ</v>
      </c>
      <c r="CI1111" s="283" t="str">
        <f t="shared" si="555"/>
        <v>Đ</v>
      </c>
      <c r="CJ1111" s="770" t="str">
        <f t="shared" si="555"/>
        <v>Đ</v>
      </c>
      <c r="CK1111" s="283" t="str">
        <f t="shared" si="555"/>
        <v>Đ</v>
      </c>
      <c r="CL1111" s="972"/>
      <c r="CM1111" s="993"/>
      <c r="CN1111" s="959"/>
      <c r="CO1111" s="993"/>
      <c r="CP1111" s="959"/>
      <c r="CQ1111" s="993"/>
      <c r="CR1111" s="959"/>
      <c r="CS1111" s="993"/>
      <c r="CT1111" s="958"/>
      <c r="CU1111" s="958"/>
      <c r="CV1111" s="221"/>
    </row>
    <row r="1112" spans="1:100" ht="19.399999999999999" customHeight="1">
      <c r="A1112" s="1184" t="s">
        <v>1982</v>
      </c>
      <c r="B1112" s="1185" t="s">
        <v>7</v>
      </c>
      <c r="C1112" s="1185"/>
      <c r="D1112" s="1185"/>
      <c r="E1112" s="1185"/>
      <c r="F1112" s="1185"/>
      <c r="G1112" s="1185"/>
      <c r="H1112" s="587"/>
      <c r="I1112" s="597"/>
      <c r="J1112" s="266"/>
      <c r="K1112" s="522"/>
      <c r="L1112" s="266"/>
      <c r="M1112" s="266"/>
      <c r="N1112" s="266"/>
      <c r="O1112" s="266"/>
      <c r="P1112" s="266"/>
      <c r="Q1112" s="266"/>
      <c r="R1112" s="266"/>
      <c r="S1112" s="266"/>
      <c r="T1112" s="266"/>
      <c r="U1112" s="266"/>
      <c r="V1112" s="266"/>
      <c r="W1112" s="418"/>
      <c r="X1112" s="266"/>
      <c r="Y1112" s="281" t="s">
        <v>1974</v>
      </c>
      <c r="Z1112" s="266"/>
      <c r="AA1112" s="266"/>
      <c r="AB1112" s="266"/>
      <c r="AC1112" s="668"/>
      <c r="AD1112" s="266"/>
      <c r="AE1112" s="266"/>
      <c r="AF1112" s="266"/>
      <c r="AG1112" s="266"/>
      <c r="AH1112" s="266"/>
      <c r="AI1112" s="266"/>
      <c r="AJ1112" s="266"/>
      <c r="AK1112" s="266"/>
      <c r="AL1112" s="266"/>
      <c r="AM1112" s="266"/>
      <c r="AN1112" s="266"/>
      <c r="AO1112" s="266"/>
      <c r="AP1112" s="266"/>
      <c r="AQ1112" s="266"/>
      <c r="AR1112" s="266"/>
      <c r="AS1112" s="266"/>
      <c r="AT1112" s="266"/>
      <c r="AU1112" s="266"/>
      <c r="AV1112" s="266"/>
      <c r="AW1112" s="266"/>
      <c r="AX1112" s="266"/>
      <c r="AY1112" s="266"/>
      <c r="AZ1112" s="266"/>
      <c r="BA1112" s="266"/>
      <c r="BB1112" s="266"/>
      <c r="BC1112" s="266"/>
      <c r="BD1112" s="266"/>
      <c r="BE1112" s="266"/>
      <c r="BF1112" s="266"/>
      <c r="BG1112" s="266"/>
      <c r="BH1112" s="266"/>
      <c r="BI1112" s="266"/>
      <c r="BJ1112" s="266"/>
      <c r="BK1112" s="266"/>
      <c r="BL1112" s="789">
        <f t="shared" ref="BL1112:BU1113" si="556">COUNTIFS($Z$6:$Z$1030,"x",BL$6:BL$1030,"2")</f>
        <v>78</v>
      </c>
      <c r="BM1112" s="284">
        <f t="shared" si="556"/>
        <v>85</v>
      </c>
      <c r="BN1112" s="284">
        <f t="shared" si="556"/>
        <v>81</v>
      </c>
      <c r="BO1112" s="284">
        <f t="shared" si="556"/>
        <v>78</v>
      </c>
      <c r="BP1112" s="284">
        <f t="shared" si="556"/>
        <v>84</v>
      </c>
      <c r="BQ1112" s="284">
        <f t="shared" si="556"/>
        <v>80</v>
      </c>
      <c r="BR1112" s="805">
        <f t="shared" si="556"/>
        <v>76</v>
      </c>
      <c r="BS1112" s="284">
        <f t="shared" si="556"/>
        <v>76</v>
      </c>
      <c r="BT1112" s="284">
        <f t="shared" si="556"/>
        <v>85</v>
      </c>
      <c r="BU1112" s="284">
        <f t="shared" si="556"/>
        <v>84</v>
      </c>
      <c r="BV1112" s="284">
        <f t="shared" ref="BV1112:CE1113" si="557">COUNTIFS($Z$6:$Z$1030,"x",BV$6:BV$1030,"2")</f>
        <v>82</v>
      </c>
      <c r="BW1112" s="805">
        <f t="shared" si="557"/>
        <v>77</v>
      </c>
      <c r="BX1112" s="284">
        <f t="shared" si="557"/>
        <v>80</v>
      </c>
      <c r="BY1112" s="805">
        <f t="shared" si="557"/>
        <v>76</v>
      </c>
      <c r="BZ1112" s="805">
        <f t="shared" si="557"/>
        <v>81</v>
      </c>
      <c r="CA1112" s="284">
        <f t="shared" si="557"/>
        <v>84</v>
      </c>
      <c r="CB1112" s="284">
        <f t="shared" si="557"/>
        <v>86</v>
      </c>
      <c r="CC1112" s="284">
        <f t="shared" si="557"/>
        <v>75</v>
      </c>
      <c r="CD1112" s="768">
        <f t="shared" si="557"/>
        <v>76</v>
      </c>
      <c r="CE1112" s="284">
        <f t="shared" si="557"/>
        <v>83</v>
      </c>
      <c r="CF1112" s="284">
        <f t="shared" ref="CF1112:CK1113" si="558">COUNTIFS($Z$6:$Z$1030,"x",CF$6:CF$1030,"2")</f>
        <v>83</v>
      </c>
      <c r="CG1112" s="284">
        <f t="shared" si="558"/>
        <v>82</v>
      </c>
      <c r="CH1112" s="284">
        <f t="shared" si="558"/>
        <v>83</v>
      </c>
      <c r="CI1112" s="284">
        <f t="shared" si="558"/>
        <v>85</v>
      </c>
      <c r="CJ1112" s="768">
        <f t="shared" si="558"/>
        <v>78</v>
      </c>
      <c r="CK1112" s="284">
        <f t="shared" si="558"/>
        <v>84</v>
      </c>
      <c r="CL1112" s="965"/>
      <c r="CM1112" s="965"/>
      <c r="CN1112" s="965"/>
      <c r="CO1112" s="965"/>
      <c r="CP1112" s="965"/>
      <c r="CQ1112" s="965"/>
      <c r="CR1112" s="965"/>
      <c r="CS1112" s="965"/>
      <c r="CT1112" s="965"/>
      <c r="CU1112" s="965"/>
      <c r="CV1112" s="221"/>
    </row>
    <row r="1113" spans="1:100" ht="19.399999999999999" customHeight="1">
      <c r="A1113" s="1184"/>
      <c r="B1113" s="1185" t="s">
        <v>4</v>
      </c>
      <c r="C1113" s="1185"/>
      <c r="D1113" s="1185"/>
      <c r="E1113" s="1185"/>
      <c r="F1113" s="1185"/>
      <c r="G1113" s="1185"/>
      <c r="H1113" s="587"/>
      <c r="I1113" s="597"/>
      <c r="J1113" s="266"/>
      <c r="K1113" s="522"/>
      <c r="L1113" s="266"/>
      <c r="M1113" s="266"/>
      <c r="N1113" s="266"/>
      <c r="O1113" s="266"/>
      <c r="P1113" s="266"/>
      <c r="Q1113" s="266"/>
      <c r="R1113" s="266"/>
      <c r="S1113" s="266"/>
      <c r="T1113" s="266"/>
      <c r="U1113" s="266"/>
      <c r="V1113" s="266"/>
      <c r="W1113" s="418"/>
      <c r="X1113" s="266"/>
      <c r="Y1113" s="281" t="s">
        <v>1974</v>
      </c>
      <c r="Z1113" s="266"/>
      <c r="AA1113" s="266"/>
      <c r="AB1113" s="266"/>
      <c r="AC1113" s="668"/>
      <c r="AD1113" s="266"/>
      <c r="AE1113" s="266"/>
      <c r="AF1113" s="266"/>
      <c r="AG1113" s="266"/>
      <c r="AH1113" s="266"/>
      <c r="AI1113" s="266"/>
      <c r="AJ1113" s="266"/>
      <c r="AK1113" s="266"/>
      <c r="AL1113" s="266"/>
      <c r="AM1113" s="266"/>
      <c r="AN1113" s="266"/>
      <c r="AO1113" s="266"/>
      <c r="AP1113" s="266"/>
      <c r="AQ1113" s="266"/>
      <c r="AR1113" s="266"/>
      <c r="AS1113" s="266"/>
      <c r="AT1113" s="266"/>
      <c r="AU1113" s="266"/>
      <c r="AV1113" s="266"/>
      <c r="AW1113" s="266"/>
      <c r="AX1113" s="266"/>
      <c r="AY1113" s="266"/>
      <c r="AZ1113" s="266"/>
      <c r="BA1113" s="266"/>
      <c r="BB1113" s="266"/>
      <c r="BC1113" s="266"/>
      <c r="BD1113" s="266"/>
      <c r="BE1113" s="266"/>
      <c r="BF1113" s="266"/>
      <c r="BG1113" s="266"/>
      <c r="BH1113" s="266"/>
      <c r="BI1113" s="266"/>
      <c r="BJ1113" s="266"/>
      <c r="BK1113" s="266"/>
      <c r="BL1113" s="789">
        <f t="shared" si="556"/>
        <v>78</v>
      </c>
      <c r="BM1113" s="284">
        <f t="shared" si="556"/>
        <v>85</v>
      </c>
      <c r="BN1113" s="284">
        <f t="shared" si="556"/>
        <v>81</v>
      </c>
      <c r="BO1113" s="284">
        <f t="shared" si="556"/>
        <v>78</v>
      </c>
      <c r="BP1113" s="284">
        <f t="shared" si="556"/>
        <v>84</v>
      </c>
      <c r="BQ1113" s="284">
        <f t="shared" si="556"/>
        <v>80</v>
      </c>
      <c r="BR1113" s="805">
        <f t="shared" si="556"/>
        <v>76</v>
      </c>
      <c r="BS1113" s="284">
        <f t="shared" si="556"/>
        <v>76</v>
      </c>
      <c r="BT1113" s="284">
        <f t="shared" si="556"/>
        <v>85</v>
      </c>
      <c r="BU1113" s="284">
        <f t="shared" si="556"/>
        <v>84</v>
      </c>
      <c r="BV1113" s="284">
        <f t="shared" si="557"/>
        <v>82</v>
      </c>
      <c r="BW1113" s="805">
        <f t="shared" si="557"/>
        <v>77</v>
      </c>
      <c r="BX1113" s="284">
        <f t="shared" si="557"/>
        <v>80</v>
      </c>
      <c r="BY1113" s="805">
        <f t="shared" si="557"/>
        <v>76</v>
      </c>
      <c r="BZ1113" s="805">
        <f t="shared" si="557"/>
        <v>81</v>
      </c>
      <c r="CA1113" s="284">
        <f t="shared" si="557"/>
        <v>84</v>
      </c>
      <c r="CB1113" s="284">
        <f t="shared" si="557"/>
        <v>86</v>
      </c>
      <c r="CC1113" s="284">
        <f t="shared" si="557"/>
        <v>75</v>
      </c>
      <c r="CD1113" s="768">
        <f t="shared" si="557"/>
        <v>76</v>
      </c>
      <c r="CE1113" s="284">
        <f t="shared" si="557"/>
        <v>83</v>
      </c>
      <c r="CF1113" s="284">
        <f t="shared" si="558"/>
        <v>83</v>
      </c>
      <c r="CG1113" s="284">
        <f t="shared" si="558"/>
        <v>82</v>
      </c>
      <c r="CH1113" s="284">
        <f t="shared" si="558"/>
        <v>83</v>
      </c>
      <c r="CI1113" s="284">
        <f t="shared" si="558"/>
        <v>85</v>
      </c>
      <c r="CJ1113" s="768">
        <f t="shared" si="558"/>
        <v>78</v>
      </c>
      <c r="CK1113" s="284">
        <f t="shared" si="558"/>
        <v>84</v>
      </c>
      <c r="CL1113" s="965"/>
      <c r="CM1113" s="965"/>
      <c r="CN1113" s="965"/>
      <c r="CO1113" s="965"/>
      <c r="CP1113" s="965"/>
      <c r="CQ1113" s="965"/>
      <c r="CR1113" s="965"/>
      <c r="CS1113" s="965"/>
      <c r="CT1113" s="965"/>
      <c r="CU1113" s="965"/>
      <c r="CV1113" s="221"/>
    </row>
    <row r="1114" spans="1:100" ht="19.399999999999999" customHeight="1">
      <c r="A1114" s="1184"/>
      <c r="B1114" s="1185" t="s">
        <v>3</v>
      </c>
      <c r="C1114" s="1185"/>
      <c r="D1114" s="1185"/>
      <c r="E1114" s="1185"/>
      <c r="F1114" s="1185"/>
      <c r="G1114" s="1185"/>
      <c r="H1114" s="587"/>
      <c r="I1114" s="597"/>
      <c r="J1114" s="266"/>
      <c r="K1114" s="522"/>
      <c r="L1114" s="266"/>
      <c r="M1114" s="266"/>
      <c r="N1114" s="266"/>
      <c r="O1114" s="266"/>
      <c r="P1114" s="266"/>
      <c r="Q1114" s="266"/>
      <c r="R1114" s="266"/>
      <c r="S1114" s="266"/>
      <c r="T1114" s="266"/>
      <c r="U1114" s="266"/>
      <c r="V1114" s="266"/>
      <c r="W1114" s="418"/>
      <c r="X1114" s="266"/>
      <c r="Y1114" s="281" t="s">
        <v>1974</v>
      </c>
      <c r="Z1114" s="266"/>
      <c r="AA1114" s="266"/>
      <c r="AB1114" s="266"/>
      <c r="AC1114" s="668"/>
      <c r="AD1114" s="266"/>
      <c r="AE1114" s="266"/>
      <c r="AF1114" s="266"/>
      <c r="AG1114" s="266"/>
      <c r="AH1114" s="266"/>
      <c r="AI1114" s="266"/>
      <c r="AJ1114" s="266"/>
      <c r="AK1114" s="266"/>
      <c r="AL1114" s="266"/>
      <c r="AM1114" s="266"/>
      <c r="AN1114" s="266"/>
      <c r="AO1114" s="266"/>
      <c r="AP1114" s="266"/>
      <c r="AQ1114" s="266"/>
      <c r="AR1114" s="266"/>
      <c r="AS1114" s="266"/>
      <c r="AT1114" s="266"/>
      <c r="AU1114" s="266"/>
      <c r="AV1114" s="266"/>
      <c r="AW1114" s="266"/>
      <c r="AX1114" s="266"/>
      <c r="AY1114" s="266"/>
      <c r="AZ1114" s="266"/>
      <c r="BA1114" s="266"/>
      <c r="BB1114" s="266"/>
      <c r="BC1114" s="266"/>
      <c r="BD1114" s="266"/>
      <c r="BE1114" s="266"/>
      <c r="BF1114" s="266"/>
      <c r="BG1114" s="266"/>
      <c r="BH1114" s="266"/>
      <c r="BI1114" s="266"/>
      <c r="BJ1114" s="266"/>
      <c r="BK1114" s="266"/>
      <c r="BL1114" s="789">
        <f t="shared" ref="BL1114:CK1114" si="559">COUNTIFS($Z$6:$Z$1030,"x",BL$6:BL$1030,"0")</f>
        <v>0</v>
      </c>
      <c r="BM1114" s="284">
        <f t="shared" si="559"/>
        <v>0</v>
      </c>
      <c r="BN1114" s="284">
        <f t="shared" si="559"/>
        <v>0</v>
      </c>
      <c r="BO1114" s="284">
        <f t="shared" si="559"/>
        <v>0</v>
      </c>
      <c r="BP1114" s="284">
        <f t="shared" si="559"/>
        <v>0</v>
      </c>
      <c r="BQ1114" s="284">
        <f t="shared" si="559"/>
        <v>0</v>
      </c>
      <c r="BR1114" s="805">
        <f t="shared" si="559"/>
        <v>0</v>
      </c>
      <c r="BS1114" s="284">
        <f t="shared" si="559"/>
        <v>0</v>
      </c>
      <c r="BT1114" s="284">
        <f t="shared" si="559"/>
        <v>0</v>
      </c>
      <c r="BU1114" s="284">
        <f t="shared" si="559"/>
        <v>0</v>
      </c>
      <c r="BV1114" s="284">
        <f t="shared" si="559"/>
        <v>0</v>
      </c>
      <c r="BW1114" s="805">
        <f t="shared" si="559"/>
        <v>0</v>
      </c>
      <c r="BX1114" s="284">
        <f t="shared" si="559"/>
        <v>0</v>
      </c>
      <c r="BY1114" s="805">
        <f t="shared" si="559"/>
        <v>0</v>
      </c>
      <c r="BZ1114" s="805">
        <f t="shared" si="559"/>
        <v>0</v>
      </c>
      <c r="CA1114" s="284">
        <f t="shared" si="559"/>
        <v>0</v>
      </c>
      <c r="CB1114" s="284">
        <f t="shared" si="559"/>
        <v>0</v>
      </c>
      <c r="CC1114" s="284">
        <f t="shared" si="559"/>
        <v>0</v>
      </c>
      <c r="CD1114" s="768">
        <f t="shared" si="559"/>
        <v>0</v>
      </c>
      <c r="CE1114" s="284">
        <f t="shared" si="559"/>
        <v>0</v>
      </c>
      <c r="CF1114" s="284">
        <f t="shared" si="559"/>
        <v>0</v>
      </c>
      <c r="CG1114" s="284">
        <f t="shared" si="559"/>
        <v>0</v>
      </c>
      <c r="CH1114" s="284">
        <f t="shared" si="559"/>
        <v>0</v>
      </c>
      <c r="CI1114" s="284">
        <f t="shared" si="559"/>
        <v>0</v>
      </c>
      <c r="CJ1114" s="768">
        <f t="shared" si="559"/>
        <v>0</v>
      </c>
      <c r="CK1114" s="284">
        <f t="shared" si="559"/>
        <v>0</v>
      </c>
      <c r="CL1114" s="965"/>
      <c r="CM1114" s="965"/>
      <c r="CN1114" s="965"/>
      <c r="CO1114" s="965"/>
      <c r="CP1114" s="965"/>
      <c r="CQ1114" s="965"/>
      <c r="CR1114" s="965"/>
      <c r="CS1114" s="965"/>
      <c r="CT1114" s="965"/>
      <c r="CU1114" s="965"/>
      <c r="CV1114" s="221"/>
    </row>
    <row r="1115" spans="1:100" ht="19.399999999999999" customHeight="1">
      <c r="A1115" s="1184"/>
      <c r="B1115" s="1185" t="s">
        <v>2</v>
      </c>
      <c r="C1115" s="1185"/>
      <c r="D1115" s="1185"/>
      <c r="E1115" s="1185"/>
      <c r="F1115" s="1185"/>
      <c r="G1115" s="1185"/>
      <c r="H1115" s="587"/>
      <c r="I1115" s="597"/>
      <c r="J1115" s="266"/>
      <c r="K1115" s="522"/>
      <c r="L1115" s="266"/>
      <c r="M1115" s="266"/>
      <c r="N1115" s="266"/>
      <c r="O1115" s="266"/>
      <c r="P1115" s="266"/>
      <c r="Q1115" s="266"/>
      <c r="R1115" s="266"/>
      <c r="S1115" s="266"/>
      <c r="T1115" s="266"/>
      <c r="U1115" s="266"/>
      <c r="V1115" s="266"/>
      <c r="W1115" s="418"/>
      <c r="X1115" s="266"/>
      <c r="Y1115" s="281" t="s">
        <v>1974</v>
      </c>
      <c r="Z1115" s="266"/>
      <c r="AA1115" s="266"/>
      <c r="AB1115" s="266"/>
      <c r="AC1115" s="668"/>
      <c r="AD1115" s="266"/>
      <c r="AE1115" s="266"/>
      <c r="AF1115" s="266"/>
      <c r="AG1115" s="266"/>
      <c r="AH1115" s="266"/>
      <c r="AI1115" s="266"/>
      <c r="AJ1115" s="266"/>
      <c r="AK1115" s="266"/>
      <c r="AL1115" s="266"/>
      <c r="AM1115" s="266"/>
      <c r="AN1115" s="266"/>
      <c r="AO1115" s="266"/>
      <c r="AP1115" s="266"/>
      <c r="AQ1115" s="266"/>
      <c r="AR1115" s="266"/>
      <c r="AS1115" s="266"/>
      <c r="AT1115" s="266"/>
      <c r="AU1115" s="266"/>
      <c r="AV1115" s="266"/>
      <c r="AW1115" s="266"/>
      <c r="AX1115" s="266"/>
      <c r="AY1115" s="266"/>
      <c r="AZ1115" s="266"/>
      <c r="BA1115" s="266"/>
      <c r="BB1115" s="266"/>
      <c r="BC1115" s="266"/>
      <c r="BD1115" s="266"/>
      <c r="BE1115" s="266"/>
      <c r="BF1115" s="266"/>
      <c r="BG1115" s="266"/>
      <c r="BH1115" s="266"/>
      <c r="BI1115" s="266"/>
      <c r="BJ1115" s="266"/>
      <c r="BK1115" s="266"/>
      <c r="BL1115" s="789">
        <f t="shared" ref="BL1115:CK1115" si="560">COUNTIFS($Z$6:$Z$1030,"x",BL$6:BL$1030,"kđg")</f>
        <v>0</v>
      </c>
      <c r="BM1115" s="284">
        <f t="shared" si="560"/>
        <v>0</v>
      </c>
      <c r="BN1115" s="284">
        <f t="shared" si="560"/>
        <v>0</v>
      </c>
      <c r="BO1115" s="284">
        <f t="shared" si="560"/>
        <v>0</v>
      </c>
      <c r="BP1115" s="284">
        <f t="shared" si="560"/>
        <v>0</v>
      </c>
      <c r="BQ1115" s="284">
        <f t="shared" si="560"/>
        <v>0</v>
      </c>
      <c r="BR1115" s="805">
        <f t="shared" si="560"/>
        <v>0</v>
      </c>
      <c r="BS1115" s="284">
        <f t="shared" si="560"/>
        <v>0</v>
      </c>
      <c r="BT1115" s="284">
        <f t="shared" si="560"/>
        <v>0</v>
      </c>
      <c r="BU1115" s="284">
        <f t="shared" si="560"/>
        <v>0</v>
      </c>
      <c r="BV1115" s="284">
        <f t="shared" si="560"/>
        <v>0</v>
      </c>
      <c r="BW1115" s="805">
        <f t="shared" si="560"/>
        <v>0</v>
      </c>
      <c r="BX1115" s="284">
        <f t="shared" si="560"/>
        <v>0</v>
      </c>
      <c r="BY1115" s="805">
        <f t="shared" si="560"/>
        <v>0</v>
      </c>
      <c r="BZ1115" s="805">
        <f t="shared" si="560"/>
        <v>0</v>
      </c>
      <c r="CA1115" s="284">
        <f t="shared" si="560"/>
        <v>0</v>
      </c>
      <c r="CB1115" s="284">
        <f t="shared" si="560"/>
        <v>0</v>
      </c>
      <c r="CC1115" s="284">
        <f t="shared" si="560"/>
        <v>0</v>
      </c>
      <c r="CD1115" s="768">
        <f t="shared" si="560"/>
        <v>0</v>
      </c>
      <c r="CE1115" s="284">
        <f t="shared" si="560"/>
        <v>0</v>
      </c>
      <c r="CF1115" s="284">
        <f t="shared" si="560"/>
        <v>0</v>
      </c>
      <c r="CG1115" s="284">
        <f t="shared" si="560"/>
        <v>0</v>
      </c>
      <c r="CH1115" s="284">
        <f t="shared" si="560"/>
        <v>0</v>
      </c>
      <c r="CI1115" s="284">
        <f t="shared" si="560"/>
        <v>0</v>
      </c>
      <c r="CJ1115" s="768">
        <f t="shared" si="560"/>
        <v>0</v>
      </c>
      <c r="CK1115" s="284">
        <f t="shared" si="560"/>
        <v>0</v>
      </c>
      <c r="CL1115" s="965"/>
      <c r="CM1115" s="965"/>
      <c r="CN1115" s="965"/>
      <c r="CO1115" s="965"/>
      <c r="CP1115" s="965"/>
      <c r="CQ1115" s="965"/>
      <c r="CR1115" s="965"/>
      <c r="CS1115" s="965"/>
      <c r="CT1115" s="965"/>
      <c r="CU1115" s="965"/>
      <c r="CV1115" s="221"/>
    </row>
    <row r="1116" spans="1:100" ht="19.399999999999999" customHeight="1">
      <c r="A1116" s="1184"/>
      <c r="B1116" s="1185" t="s">
        <v>1</v>
      </c>
      <c r="C1116" s="1185"/>
      <c r="D1116" s="1185"/>
      <c r="E1116" s="1185"/>
      <c r="F1116" s="1185"/>
      <c r="G1116" s="1185"/>
      <c r="H1116" s="587"/>
      <c r="I1116" s="597"/>
      <c r="J1116" s="266"/>
      <c r="K1116" s="522"/>
      <c r="L1116" s="266"/>
      <c r="M1116" s="266"/>
      <c r="N1116" s="266"/>
      <c r="O1116" s="266"/>
      <c r="P1116" s="266"/>
      <c r="Q1116" s="266"/>
      <c r="R1116" s="266"/>
      <c r="S1116" s="266"/>
      <c r="T1116" s="266"/>
      <c r="U1116" s="266"/>
      <c r="V1116" s="266"/>
      <c r="W1116" s="418"/>
      <c r="X1116" s="266"/>
      <c r="Y1116" s="281" t="s">
        <v>1974</v>
      </c>
      <c r="Z1116" s="266"/>
      <c r="AA1116" s="266"/>
      <c r="AB1116" s="266"/>
      <c r="AC1116" s="668"/>
      <c r="AD1116" s="266"/>
      <c r="AE1116" s="266"/>
      <c r="AF1116" s="266"/>
      <c r="AG1116" s="266"/>
      <c r="AH1116" s="266"/>
      <c r="AI1116" s="266"/>
      <c r="AJ1116" s="266"/>
      <c r="AK1116" s="266"/>
      <c r="AL1116" s="266"/>
      <c r="AM1116" s="266"/>
      <c r="AN1116" s="266"/>
      <c r="AO1116" s="266"/>
      <c r="AP1116" s="266"/>
      <c r="AQ1116" s="266"/>
      <c r="AR1116" s="266"/>
      <c r="AS1116" s="266"/>
      <c r="AT1116" s="266"/>
      <c r="AU1116" s="266"/>
      <c r="AV1116" s="266"/>
      <c r="AW1116" s="266"/>
      <c r="AX1116" s="266"/>
      <c r="AY1116" s="266"/>
      <c r="AZ1116" s="266"/>
      <c r="BA1116" s="266"/>
      <c r="BB1116" s="266"/>
      <c r="BC1116" s="266"/>
      <c r="BD1116" s="266"/>
      <c r="BE1116" s="266"/>
      <c r="BF1116" s="266"/>
      <c r="BG1116" s="266"/>
      <c r="BH1116" s="266"/>
      <c r="BI1116" s="266"/>
      <c r="BJ1116" s="266"/>
      <c r="BK1116" s="266"/>
      <c r="BL1116" s="790">
        <f>BL1115/(BL1112+BL1113+BL1114+BL1115)</f>
        <v>0</v>
      </c>
      <c r="BM1116" s="202">
        <f t="shared" ref="BM1116:CK1116" si="561">BM1115/(BM1112+BM1113+BM1114+BM1115)</f>
        <v>0</v>
      </c>
      <c r="BN1116" s="202">
        <f t="shared" si="561"/>
        <v>0</v>
      </c>
      <c r="BO1116" s="202">
        <f t="shared" si="561"/>
        <v>0</v>
      </c>
      <c r="BP1116" s="202">
        <f t="shared" si="561"/>
        <v>0</v>
      </c>
      <c r="BQ1116" s="202">
        <f t="shared" si="561"/>
        <v>0</v>
      </c>
      <c r="BR1116" s="806">
        <f t="shared" si="561"/>
        <v>0</v>
      </c>
      <c r="BS1116" s="202">
        <f t="shared" si="561"/>
        <v>0</v>
      </c>
      <c r="BT1116" s="202">
        <f t="shared" si="561"/>
        <v>0</v>
      </c>
      <c r="BU1116" s="202">
        <f t="shared" si="561"/>
        <v>0</v>
      </c>
      <c r="BV1116" s="202">
        <f t="shared" si="561"/>
        <v>0</v>
      </c>
      <c r="BW1116" s="806">
        <f t="shared" si="561"/>
        <v>0</v>
      </c>
      <c r="BX1116" s="202">
        <f t="shared" si="561"/>
        <v>0</v>
      </c>
      <c r="BY1116" s="806">
        <f t="shared" si="561"/>
        <v>0</v>
      </c>
      <c r="BZ1116" s="806">
        <f t="shared" si="561"/>
        <v>0</v>
      </c>
      <c r="CA1116" s="202">
        <f t="shared" si="561"/>
        <v>0</v>
      </c>
      <c r="CB1116" s="202">
        <f t="shared" si="561"/>
        <v>0</v>
      </c>
      <c r="CC1116" s="202">
        <f t="shared" si="561"/>
        <v>0</v>
      </c>
      <c r="CD1116" s="769">
        <f t="shared" si="561"/>
        <v>0</v>
      </c>
      <c r="CE1116" s="202">
        <f t="shared" si="561"/>
        <v>0</v>
      </c>
      <c r="CF1116" s="202">
        <f t="shared" si="561"/>
        <v>0</v>
      </c>
      <c r="CG1116" s="202">
        <f t="shared" si="561"/>
        <v>0</v>
      </c>
      <c r="CH1116" s="202">
        <f t="shared" si="561"/>
        <v>0</v>
      </c>
      <c r="CI1116" s="202">
        <f t="shared" si="561"/>
        <v>0</v>
      </c>
      <c r="CJ1116" s="769">
        <f t="shared" si="561"/>
        <v>0</v>
      </c>
      <c r="CK1116" s="202">
        <f t="shared" si="561"/>
        <v>0</v>
      </c>
      <c r="CL1116" s="965"/>
      <c r="CM1116" s="965"/>
      <c r="CN1116" s="965"/>
      <c r="CO1116" s="965"/>
      <c r="CP1116" s="965"/>
      <c r="CQ1116" s="965"/>
      <c r="CR1116" s="965"/>
      <c r="CS1116" s="965"/>
      <c r="CT1116" s="965"/>
      <c r="CU1116" s="965"/>
      <c r="CV1116" s="221"/>
    </row>
    <row r="1117" spans="1:100" ht="19.399999999999999" customHeight="1">
      <c r="A1117" s="1184"/>
      <c r="B1117" s="1186" t="s">
        <v>1983</v>
      </c>
      <c r="C1117" s="1186"/>
      <c r="D1117" s="1186"/>
      <c r="E1117" s="1186"/>
      <c r="F1117" s="1186"/>
      <c r="G1117" s="1186"/>
      <c r="H1117" s="588"/>
      <c r="I1117" s="597"/>
      <c r="J1117" s="269"/>
      <c r="K1117" s="523"/>
      <c r="L1117" s="269"/>
      <c r="M1117" s="269"/>
      <c r="N1117" s="269"/>
      <c r="O1117" s="269"/>
      <c r="P1117" s="269"/>
      <c r="Q1117" s="269"/>
      <c r="R1117" s="269"/>
      <c r="S1117" s="269"/>
      <c r="T1117" s="269"/>
      <c r="U1117" s="269"/>
      <c r="V1117" s="269"/>
      <c r="W1117" s="419"/>
      <c r="X1117" s="269"/>
      <c r="Y1117" s="281" t="s">
        <v>1974</v>
      </c>
      <c r="Z1117" s="269"/>
      <c r="AA1117" s="269"/>
      <c r="AB1117" s="269"/>
      <c r="AC1117" s="669"/>
      <c r="AD1117" s="269"/>
      <c r="AE1117" s="269"/>
      <c r="AF1117" s="269"/>
      <c r="AG1117" s="269"/>
      <c r="AH1117" s="269"/>
      <c r="AI1117" s="269"/>
      <c r="AJ1117" s="269"/>
      <c r="AK1117" s="269"/>
      <c r="AL1117" s="269"/>
      <c r="AM1117" s="269"/>
      <c r="AN1117" s="269"/>
      <c r="AO1117" s="269"/>
      <c r="AP1117" s="269"/>
      <c r="AQ1117" s="269"/>
      <c r="AR1117" s="269"/>
      <c r="AS1117" s="269"/>
      <c r="AT1117" s="269"/>
      <c r="AU1117" s="269"/>
      <c r="AV1117" s="269"/>
      <c r="AW1117" s="269"/>
      <c r="AX1117" s="269"/>
      <c r="AY1117" s="269"/>
      <c r="AZ1117" s="269"/>
      <c r="BA1117" s="269"/>
      <c r="BB1117" s="269"/>
      <c r="BC1117" s="269"/>
      <c r="BD1117" s="269"/>
      <c r="BE1117" s="269"/>
      <c r="BF1117" s="269"/>
      <c r="BG1117" s="269"/>
      <c r="BH1117" s="269"/>
      <c r="BI1117" s="269"/>
      <c r="BJ1117" s="269"/>
      <c r="BK1117" s="269"/>
      <c r="BL1117" s="791">
        <f>(((BL1112*2)+(BL1113*1)+(BL1114*0)))/(BL1112+BL1113+BL1114)</f>
        <v>1.5</v>
      </c>
      <c r="BM1117" s="283">
        <f t="shared" ref="BM1117:CK1117" si="562">(((BM1112*2)+(BM1113*1)+(BM1114*0)))/(BM1112+BM1113+BM1114)</f>
        <v>1.5</v>
      </c>
      <c r="BN1117" s="283">
        <f t="shared" si="562"/>
        <v>1.5</v>
      </c>
      <c r="BO1117" s="283">
        <f t="shared" si="562"/>
        <v>1.5</v>
      </c>
      <c r="BP1117" s="283">
        <f t="shared" si="562"/>
        <v>1.5</v>
      </c>
      <c r="BQ1117" s="283">
        <f t="shared" si="562"/>
        <v>1.5</v>
      </c>
      <c r="BR1117" s="807">
        <f t="shared" si="562"/>
        <v>1.5</v>
      </c>
      <c r="BS1117" s="283">
        <f t="shared" si="562"/>
        <v>1.5</v>
      </c>
      <c r="BT1117" s="283">
        <f t="shared" si="562"/>
        <v>1.5</v>
      </c>
      <c r="BU1117" s="283">
        <f t="shared" si="562"/>
        <v>1.5</v>
      </c>
      <c r="BV1117" s="283">
        <f t="shared" si="562"/>
        <v>1.5</v>
      </c>
      <c r="BW1117" s="807">
        <f t="shared" si="562"/>
        <v>1.5</v>
      </c>
      <c r="BX1117" s="283">
        <f t="shared" si="562"/>
        <v>1.5</v>
      </c>
      <c r="BY1117" s="807">
        <f t="shared" si="562"/>
        <v>1.5</v>
      </c>
      <c r="BZ1117" s="807">
        <f t="shared" si="562"/>
        <v>1.5</v>
      </c>
      <c r="CA1117" s="283">
        <f t="shared" si="562"/>
        <v>1.5</v>
      </c>
      <c r="CB1117" s="283">
        <f t="shared" si="562"/>
        <v>1.5</v>
      </c>
      <c r="CC1117" s="283">
        <f t="shared" si="562"/>
        <v>1.5</v>
      </c>
      <c r="CD1117" s="770">
        <f t="shared" si="562"/>
        <v>1.5</v>
      </c>
      <c r="CE1117" s="283">
        <f t="shared" si="562"/>
        <v>1.5</v>
      </c>
      <c r="CF1117" s="283">
        <f t="shared" si="562"/>
        <v>1.5</v>
      </c>
      <c r="CG1117" s="283">
        <f t="shared" si="562"/>
        <v>1.5</v>
      </c>
      <c r="CH1117" s="283">
        <f t="shared" si="562"/>
        <v>1.5</v>
      </c>
      <c r="CI1117" s="283">
        <f t="shared" si="562"/>
        <v>1.5</v>
      </c>
      <c r="CJ1117" s="770">
        <f t="shared" si="562"/>
        <v>1.5</v>
      </c>
      <c r="CK1117" s="283">
        <f t="shared" si="562"/>
        <v>1.5</v>
      </c>
      <c r="CL1117" s="972">
        <f>COUNTIF(BL1118:CK1118,"Đ")</f>
        <v>0</v>
      </c>
      <c r="CM1117" s="960">
        <f>CL1117/(CL1117+CN1117+CP1117+CR1117)</f>
        <v>0</v>
      </c>
      <c r="CN1117" s="959">
        <f>COUNTIF(BL1118:CK1118,"CCG")</f>
        <v>26</v>
      </c>
      <c r="CO1117" s="960">
        <f>CN1117/(CL1117+CN1117+CP1117+CR1117)</f>
        <v>1</v>
      </c>
      <c r="CP1117" s="959">
        <f>COUNTIF(BL1118:CK1118,"CĐ")</f>
        <v>0</v>
      </c>
      <c r="CQ1117" s="960">
        <f>CP1117/(CL1117+CN1117+CP1117+CR1117)</f>
        <v>0</v>
      </c>
      <c r="CR1117" s="959">
        <f>COUNTIF(BL1118:CK1118,"KĐG")</f>
        <v>0</v>
      </c>
      <c r="CS1117" s="960">
        <f>CR1117/(CL1117+CN1117+CP1117+CR1117)</f>
        <v>0</v>
      </c>
      <c r="CT1117" s="958">
        <f>(((CL1117*2)+(CN1117*1)+(CP1117*0)))/(CL1117+CN1117+CP1117)</f>
        <v>1</v>
      </c>
      <c r="CU1117" s="958" t="str">
        <f>IF(CS1117&gt;=50%,"KĐG",IF(CT1117&gt;=1.6,"Đạt",IF(CT1117&gt;=1,"Cần cố gắng","Chưa đạt")))</f>
        <v>Cần cố gắng</v>
      </c>
      <c r="CV1117" s="221"/>
    </row>
    <row r="1118" spans="1:100" ht="19.399999999999999" customHeight="1">
      <c r="A1118" s="1184"/>
      <c r="B1118" s="1186"/>
      <c r="C1118" s="1186"/>
      <c r="D1118" s="1186"/>
      <c r="E1118" s="1186"/>
      <c r="F1118" s="1186"/>
      <c r="G1118" s="1186"/>
      <c r="H1118" s="588"/>
      <c r="I1118" s="597"/>
      <c r="J1118" s="269"/>
      <c r="K1118" s="523"/>
      <c r="L1118" s="269"/>
      <c r="M1118" s="269"/>
      <c r="N1118" s="269"/>
      <c r="O1118" s="269"/>
      <c r="P1118" s="269"/>
      <c r="Q1118" s="269"/>
      <c r="R1118" s="269"/>
      <c r="S1118" s="269"/>
      <c r="T1118" s="269"/>
      <c r="U1118" s="269"/>
      <c r="V1118" s="269"/>
      <c r="W1118" s="419"/>
      <c r="X1118" s="269"/>
      <c r="Y1118" s="281" t="s">
        <v>1974</v>
      </c>
      <c r="Z1118" s="269"/>
      <c r="AA1118" s="269"/>
      <c r="AB1118" s="269"/>
      <c r="AC1118" s="669"/>
      <c r="AD1118" s="269"/>
      <c r="AE1118" s="269"/>
      <c r="AF1118" s="269"/>
      <c r="AG1118" s="269"/>
      <c r="AH1118" s="269"/>
      <c r="AI1118" s="269"/>
      <c r="AJ1118" s="269"/>
      <c r="AK1118" s="269"/>
      <c r="AL1118" s="269"/>
      <c r="AM1118" s="269"/>
      <c r="AN1118" s="269"/>
      <c r="AO1118" s="269"/>
      <c r="AP1118" s="269"/>
      <c r="AQ1118" s="269"/>
      <c r="AR1118" s="269"/>
      <c r="AS1118" s="269"/>
      <c r="AT1118" s="269"/>
      <c r="AU1118" s="269"/>
      <c r="AV1118" s="269"/>
      <c r="AW1118" s="269"/>
      <c r="AX1118" s="269"/>
      <c r="AY1118" s="269"/>
      <c r="AZ1118" s="269"/>
      <c r="BA1118" s="269"/>
      <c r="BB1118" s="269"/>
      <c r="BC1118" s="269"/>
      <c r="BD1118" s="269"/>
      <c r="BE1118" s="269"/>
      <c r="BF1118" s="269"/>
      <c r="BG1118" s="269"/>
      <c r="BH1118" s="269"/>
      <c r="BI1118" s="269"/>
      <c r="BJ1118" s="269"/>
      <c r="BK1118" s="269"/>
      <c r="BL1118" s="791" t="str">
        <f>IF(BL1116&gt;=50%,"KĐG",IF(BL1117&gt;=1.6,"Đ",IF(BL1117&gt;=1,"CCG","CĐ")))</f>
        <v>CCG</v>
      </c>
      <c r="BM1118" s="283" t="str">
        <f t="shared" ref="BM1118:CK1118" si="563">IF(BM1116&gt;=50%,"KĐG",IF(BM1117&gt;=1.6,"Đ",IF(BM1117&gt;=1,"CCG","CĐ")))</f>
        <v>CCG</v>
      </c>
      <c r="BN1118" s="283" t="str">
        <f t="shared" si="563"/>
        <v>CCG</v>
      </c>
      <c r="BO1118" s="283" t="str">
        <f t="shared" si="563"/>
        <v>CCG</v>
      </c>
      <c r="BP1118" s="283" t="str">
        <f t="shared" si="563"/>
        <v>CCG</v>
      </c>
      <c r="BQ1118" s="283" t="str">
        <f t="shared" si="563"/>
        <v>CCG</v>
      </c>
      <c r="BR1118" s="807" t="str">
        <f t="shared" si="563"/>
        <v>CCG</v>
      </c>
      <c r="BS1118" s="283" t="str">
        <f t="shared" si="563"/>
        <v>CCG</v>
      </c>
      <c r="BT1118" s="283" t="str">
        <f t="shared" si="563"/>
        <v>CCG</v>
      </c>
      <c r="BU1118" s="283" t="str">
        <f t="shared" si="563"/>
        <v>CCG</v>
      </c>
      <c r="BV1118" s="283" t="str">
        <f t="shared" si="563"/>
        <v>CCG</v>
      </c>
      <c r="BW1118" s="807" t="str">
        <f t="shared" si="563"/>
        <v>CCG</v>
      </c>
      <c r="BX1118" s="283" t="str">
        <f t="shared" si="563"/>
        <v>CCG</v>
      </c>
      <c r="BY1118" s="807" t="str">
        <f t="shared" si="563"/>
        <v>CCG</v>
      </c>
      <c r="BZ1118" s="807" t="str">
        <f t="shared" si="563"/>
        <v>CCG</v>
      </c>
      <c r="CA1118" s="283" t="str">
        <f t="shared" si="563"/>
        <v>CCG</v>
      </c>
      <c r="CB1118" s="283" t="str">
        <f t="shared" si="563"/>
        <v>CCG</v>
      </c>
      <c r="CC1118" s="283" t="str">
        <f t="shared" si="563"/>
        <v>CCG</v>
      </c>
      <c r="CD1118" s="770" t="str">
        <f t="shared" si="563"/>
        <v>CCG</v>
      </c>
      <c r="CE1118" s="283" t="str">
        <f t="shared" si="563"/>
        <v>CCG</v>
      </c>
      <c r="CF1118" s="283" t="str">
        <f t="shared" si="563"/>
        <v>CCG</v>
      </c>
      <c r="CG1118" s="283" t="str">
        <f t="shared" si="563"/>
        <v>CCG</v>
      </c>
      <c r="CH1118" s="283" t="str">
        <f t="shared" si="563"/>
        <v>CCG</v>
      </c>
      <c r="CI1118" s="283" t="str">
        <f t="shared" si="563"/>
        <v>CCG</v>
      </c>
      <c r="CJ1118" s="770" t="str">
        <f t="shared" si="563"/>
        <v>CCG</v>
      </c>
      <c r="CK1118" s="283" t="str">
        <f t="shared" si="563"/>
        <v>CCG</v>
      </c>
      <c r="CL1118" s="972"/>
      <c r="CM1118" s="960"/>
      <c r="CN1118" s="959"/>
      <c r="CO1118" s="960"/>
      <c r="CP1118" s="959"/>
      <c r="CQ1118" s="960"/>
      <c r="CR1118" s="959"/>
      <c r="CS1118" s="960"/>
      <c r="CT1118" s="958"/>
      <c r="CU1118" s="958"/>
      <c r="CV1118" s="221"/>
    </row>
    <row r="1119" spans="1:100" ht="19.399999999999999" customHeight="1">
      <c r="A1119" s="1188" t="s">
        <v>1985</v>
      </c>
      <c r="B1119" s="1181" t="s">
        <v>7</v>
      </c>
      <c r="C1119" s="1181"/>
      <c r="D1119" s="1181"/>
      <c r="E1119" s="1181"/>
      <c r="F1119" s="1181"/>
      <c r="G1119" s="1181"/>
      <c r="H1119" s="589"/>
      <c r="I1119" s="598"/>
      <c r="J1119" s="266"/>
      <c r="K1119" s="522"/>
      <c r="L1119" s="266"/>
      <c r="M1119" s="266"/>
      <c r="N1119" s="266"/>
      <c r="O1119" s="266"/>
      <c r="P1119" s="266"/>
      <c r="Q1119" s="266"/>
      <c r="R1119" s="266"/>
      <c r="S1119" s="266"/>
      <c r="T1119" s="266"/>
      <c r="U1119" s="266"/>
      <c r="V1119" s="266"/>
      <c r="W1119" s="418"/>
      <c r="X1119" s="266"/>
      <c r="Y1119" s="266"/>
      <c r="Z1119" s="281" t="s">
        <v>1974</v>
      </c>
      <c r="AA1119" s="266"/>
      <c r="AB1119" s="266"/>
      <c r="AC1119" s="668"/>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789">
        <f t="shared" ref="BL1119:CK1119" si="564">COUNTIFS($AA$6:$AA$1030,"x",BL$6:BL$1030,"2")</f>
        <v>67</v>
      </c>
      <c r="BM1119" s="284">
        <f t="shared" si="564"/>
        <v>78</v>
      </c>
      <c r="BN1119" s="284">
        <f t="shared" si="564"/>
        <v>73</v>
      </c>
      <c r="BO1119" s="284">
        <f t="shared" si="564"/>
        <v>73</v>
      </c>
      <c r="BP1119" s="284">
        <f t="shared" si="564"/>
        <v>73</v>
      </c>
      <c r="BQ1119" s="284">
        <f t="shared" si="564"/>
        <v>77</v>
      </c>
      <c r="BR1119" s="805">
        <f t="shared" si="564"/>
        <v>68</v>
      </c>
      <c r="BS1119" s="284">
        <f t="shared" si="564"/>
        <v>62</v>
      </c>
      <c r="BT1119" s="284">
        <f t="shared" si="564"/>
        <v>70</v>
      </c>
      <c r="BU1119" s="284">
        <f t="shared" si="564"/>
        <v>76</v>
      </c>
      <c r="BV1119" s="284">
        <f t="shared" si="564"/>
        <v>77</v>
      </c>
      <c r="BW1119" s="805">
        <f t="shared" si="564"/>
        <v>71</v>
      </c>
      <c r="BX1119" s="284">
        <f t="shared" si="564"/>
        <v>70</v>
      </c>
      <c r="BY1119" s="805">
        <f t="shared" si="564"/>
        <v>73</v>
      </c>
      <c r="BZ1119" s="805">
        <f t="shared" si="564"/>
        <v>73</v>
      </c>
      <c r="CA1119" s="284">
        <f t="shared" si="564"/>
        <v>76</v>
      </c>
      <c r="CB1119" s="284">
        <f t="shared" si="564"/>
        <v>73</v>
      </c>
      <c r="CC1119" s="284">
        <f t="shared" si="564"/>
        <v>71</v>
      </c>
      <c r="CD1119" s="768">
        <f t="shared" si="564"/>
        <v>70</v>
      </c>
      <c r="CE1119" s="284">
        <f t="shared" si="564"/>
        <v>75</v>
      </c>
      <c r="CF1119" s="284">
        <f t="shared" si="564"/>
        <v>76</v>
      </c>
      <c r="CG1119" s="284">
        <f t="shared" si="564"/>
        <v>74</v>
      </c>
      <c r="CH1119" s="284">
        <f t="shared" si="564"/>
        <v>77</v>
      </c>
      <c r="CI1119" s="284">
        <f t="shared" si="564"/>
        <v>77</v>
      </c>
      <c r="CJ1119" s="768">
        <f t="shared" si="564"/>
        <v>70</v>
      </c>
      <c r="CK1119" s="284">
        <f t="shared" si="564"/>
        <v>78</v>
      </c>
      <c r="CL1119" s="965"/>
      <c r="CM1119" s="965"/>
      <c r="CN1119" s="965"/>
      <c r="CO1119" s="965"/>
      <c r="CP1119" s="965"/>
      <c r="CQ1119" s="965"/>
      <c r="CR1119" s="965"/>
      <c r="CS1119" s="965"/>
      <c r="CT1119" s="965"/>
      <c r="CU1119" s="965"/>
      <c r="CV1119" s="221"/>
    </row>
    <row r="1120" spans="1:100" ht="19.399999999999999" customHeight="1">
      <c r="A1120" s="1188"/>
      <c r="B1120" s="1181" t="s">
        <v>4</v>
      </c>
      <c r="C1120" s="1181"/>
      <c r="D1120" s="1181"/>
      <c r="E1120" s="1181"/>
      <c r="F1120" s="1181"/>
      <c r="G1120" s="1181"/>
      <c r="H1120" s="589"/>
      <c r="I1120" s="598"/>
      <c r="J1120" s="266"/>
      <c r="K1120" s="522"/>
      <c r="L1120" s="266"/>
      <c r="M1120" s="266"/>
      <c r="N1120" s="266"/>
      <c r="O1120" s="266"/>
      <c r="P1120" s="266"/>
      <c r="Q1120" s="266"/>
      <c r="R1120" s="266"/>
      <c r="S1120" s="266"/>
      <c r="T1120" s="266"/>
      <c r="U1120" s="266"/>
      <c r="V1120" s="266"/>
      <c r="W1120" s="418"/>
      <c r="X1120" s="266"/>
      <c r="Y1120" s="266"/>
      <c r="Z1120" s="281" t="s">
        <v>1974</v>
      </c>
      <c r="AA1120" s="266"/>
      <c r="AB1120" s="266"/>
      <c r="AC1120" s="668"/>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789">
        <f t="shared" ref="BL1120:CK1120" si="565">COUNTIFS($AA$6:$AA$1030,"x",BL$6:BL$1030,"1")</f>
        <v>11</v>
      </c>
      <c r="BM1120" s="284">
        <f t="shared" si="565"/>
        <v>0</v>
      </c>
      <c r="BN1120" s="284">
        <f t="shared" si="565"/>
        <v>5</v>
      </c>
      <c r="BO1120" s="284">
        <f t="shared" si="565"/>
        <v>5</v>
      </c>
      <c r="BP1120" s="284">
        <f t="shared" si="565"/>
        <v>5</v>
      </c>
      <c r="BQ1120" s="284">
        <f t="shared" si="565"/>
        <v>1</v>
      </c>
      <c r="BR1120" s="805">
        <f t="shared" si="565"/>
        <v>10</v>
      </c>
      <c r="BS1120" s="284">
        <f t="shared" si="565"/>
        <v>16</v>
      </c>
      <c r="BT1120" s="284">
        <f t="shared" si="565"/>
        <v>8</v>
      </c>
      <c r="BU1120" s="284">
        <f t="shared" si="565"/>
        <v>2</v>
      </c>
      <c r="BV1120" s="284">
        <f t="shared" si="565"/>
        <v>1</v>
      </c>
      <c r="BW1120" s="805">
        <f t="shared" si="565"/>
        <v>6</v>
      </c>
      <c r="BX1120" s="284">
        <f t="shared" si="565"/>
        <v>8</v>
      </c>
      <c r="BY1120" s="805">
        <f t="shared" si="565"/>
        <v>5</v>
      </c>
      <c r="BZ1120" s="805">
        <f t="shared" si="565"/>
        <v>5</v>
      </c>
      <c r="CA1120" s="284">
        <f t="shared" si="565"/>
        <v>2</v>
      </c>
      <c r="CB1120" s="284">
        <f t="shared" si="565"/>
        <v>5</v>
      </c>
      <c r="CC1120" s="284">
        <f t="shared" si="565"/>
        <v>7</v>
      </c>
      <c r="CD1120" s="768">
        <f t="shared" si="565"/>
        <v>8</v>
      </c>
      <c r="CE1120" s="284">
        <f t="shared" si="565"/>
        <v>3</v>
      </c>
      <c r="CF1120" s="284">
        <f t="shared" si="565"/>
        <v>2</v>
      </c>
      <c r="CG1120" s="284">
        <f t="shared" si="565"/>
        <v>4</v>
      </c>
      <c r="CH1120" s="284">
        <f t="shared" si="565"/>
        <v>1</v>
      </c>
      <c r="CI1120" s="284">
        <f t="shared" si="565"/>
        <v>1</v>
      </c>
      <c r="CJ1120" s="768">
        <f t="shared" si="565"/>
        <v>8</v>
      </c>
      <c r="CK1120" s="284">
        <f t="shared" si="565"/>
        <v>0</v>
      </c>
      <c r="CL1120" s="965"/>
      <c r="CM1120" s="965"/>
      <c r="CN1120" s="965"/>
      <c r="CO1120" s="965"/>
      <c r="CP1120" s="965"/>
      <c r="CQ1120" s="965"/>
      <c r="CR1120" s="965"/>
      <c r="CS1120" s="965"/>
      <c r="CT1120" s="965"/>
      <c r="CU1120" s="965"/>
      <c r="CV1120" s="221"/>
    </row>
    <row r="1121" spans="1:100" ht="19.399999999999999" customHeight="1">
      <c r="A1121" s="1188"/>
      <c r="B1121" s="1181" t="s">
        <v>3</v>
      </c>
      <c r="C1121" s="1181"/>
      <c r="D1121" s="1181"/>
      <c r="E1121" s="1181"/>
      <c r="F1121" s="1181"/>
      <c r="G1121" s="1181"/>
      <c r="H1121" s="589"/>
      <c r="I1121" s="598"/>
      <c r="J1121" s="266"/>
      <c r="K1121" s="522"/>
      <c r="L1121" s="266"/>
      <c r="M1121" s="266"/>
      <c r="N1121" s="266"/>
      <c r="O1121" s="266"/>
      <c r="P1121" s="266"/>
      <c r="Q1121" s="266"/>
      <c r="R1121" s="266"/>
      <c r="S1121" s="266"/>
      <c r="T1121" s="266"/>
      <c r="U1121" s="266"/>
      <c r="V1121" s="266"/>
      <c r="W1121" s="418"/>
      <c r="X1121" s="266"/>
      <c r="Y1121" s="266"/>
      <c r="Z1121" s="281" t="s">
        <v>1974</v>
      </c>
      <c r="AA1121" s="266"/>
      <c r="AB1121" s="266"/>
      <c r="AC1121" s="668"/>
      <c r="AD1121" s="266"/>
      <c r="AE1121" s="266"/>
      <c r="AF1121" s="266"/>
      <c r="AG1121" s="266"/>
      <c r="AH1121" s="266"/>
      <c r="AI1121" s="266"/>
      <c r="AJ1121" s="266"/>
      <c r="AK1121" s="266"/>
      <c r="AL1121" s="266"/>
      <c r="AM1121" s="266"/>
      <c r="AN1121" s="266"/>
      <c r="AO1121" s="266"/>
      <c r="AP1121" s="266"/>
      <c r="AQ1121" s="266"/>
      <c r="AR1121" s="266"/>
      <c r="AS1121" s="266"/>
      <c r="AT1121" s="266"/>
      <c r="AU1121" s="266"/>
      <c r="AV1121" s="266"/>
      <c r="AW1121" s="266"/>
      <c r="AX1121" s="266"/>
      <c r="AY1121" s="266"/>
      <c r="AZ1121" s="266"/>
      <c r="BA1121" s="266"/>
      <c r="BB1121" s="266"/>
      <c r="BC1121" s="266"/>
      <c r="BD1121" s="266"/>
      <c r="BE1121" s="266"/>
      <c r="BF1121" s="266"/>
      <c r="BG1121" s="266"/>
      <c r="BH1121" s="266"/>
      <c r="BI1121" s="266"/>
      <c r="BJ1121" s="266"/>
      <c r="BK1121" s="266"/>
      <c r="BL1121" s="789">
        <f t="shared" ref="BL1121:CK1121" si="566">COUNTIFS($AA$6:$AA$1030,"x",BL$6:BL$1030,"0")</f>
        <v>0</v>
      </c>
      <c r="BM1121" s="284">
        <f t="shared" si="566"/>
        <v>0</v>
      </c>
      <c r="BN1121" s="284">
        <f t="shared" si="566"/>
        <v>0</v>
      </c>
      <c r="BO1121" s="284">
        <f t="shared" si="566"/>
        <v>0</v>
      </c>
      <c r="BP1121" s="284">
        <f t="shared" si="566"/>
        <v>0</v>
      </c>
      <c r="BQ1121" s="284">
        <f t="shared" si="566"/>
        <v>0</v>
      </c>
      <c r="BR1121" s="805">
        <f t="shared" si="566"/>
        <v>0</v>
      </c>
      <c r="BS1121" s="284">
        <f t="shared" si="566"/>
        <v>0</v>
      </c>
      <c r="BT1121" s="284">
        <f t="shared" si="566"/>
        <v>0</v>
      </c>
      <c r="BU1121" s="284">
        <f t="shared" si="566"/>
        <v>0</v>
      </c>
      <c r="BV1121" s="284">
        <f t="shared" si="566"/>
        <v>0</v>
      </c>
      <c r="BW1121" s="805">
        <f t="shared" si="566"/>
        <v>0</v>
      </c>
      <c r="BX1121" s="284">
        <f t="shared" si="566"/>
        <v>0</v>
      </c>
      <c r="BY1121" s="805">
        <f t="shared" si="566"/>
        <v>0</v>
      </c>
      <c r="BZ1121" s="805">
        <f t="shared" si="566"/>
        <v>0</v>
      </c>
      <c r="CA1121" s="284">
        <f t="shared" si="566"/>
        <v>0</v>
      </c>
      <c r="CB1121" s="284">
        <f t="shared" si="566"/>
        <v>0</v>
      </c>
      <c r="CC1121" s="284">
        <f t="shared" si="566"/>
        <v>0</v>
      </c>
      <c r="CD1121" s="768">
        <f t="shared" si="566"/>
        <v>0</v>
      </c>
      <c r="CE1121" s="284">
        <f t="shared" si="566"/>
        <v>0</v>
      </c>
      <c r="CF1121" s="284">
        <f t="shared" si="566"/>
        <v>0</v>
      </c>
      <c r="CG1121" s="284">
        <f t="shared" si="566"/>
        <v>0</v>
      </c>
      <c r="CH1121" s="284">
        <f t="shared" si="566"/>
        <v>0</v>
      </c>
      <c r="CI1121" s="284">
        <f t="shared" si="566"/>
        <v>0</v>
      </c>
      <c r="CJ1121" s="768">
        <f t="shared" si="566"/>
        <v>0</v>
      </c>
      <c r="CK1121" s="284">
        <f t="shared" si="566"/>
        <v>0</v>
      </c>
      <c r="CL1121" s="965"/>
      <c r="CM1121" s="965"/>
      <c r="CN1121" s="965"/>
      <c r="CO1121" s="965"/>
      <c r="CP1121" s="965"/>
      <c r="CQ1121" s="965"/>
      <c r="CR1121" s="965"/>
      <c r="CS1121" s="965"/>
      <c r="CT1121" s="965"/>
      <c r="CU1121" s="965"/>
      <c r="CV1121" s="221"/>
    </row>
    <row r="1122" spans="1:100" ht="19.399999999999999" customHeight="1">
      <c r="A1122" s="1188"/>
      <c r="B1122" s="1181" t="s">
        <v>2</v>
      </c>
      <c r="C1122" s="1181"/>
      <c r="D1122" s="1181"/>
      <c r="E1122" s="1181"/>
      <c r="F1122" s="1181"/>
      <c r="G1122" s="1181"/>
      <c r="H1122" s="589"/>
      <c r="I1122" s="598"/>
      <c r="J1122" s="266"/>
      <c r="K1122" s="522"/>
      <c r="L1122" s="266"/>
      <c r="M1122" s="266"/>
      <c r="N1122" s="266"/>
      <c r="O1122" s="266"/>
      <c r="P1122" s="266"/>
      <c r="Q1122" s="266"/>
      <c r="R1122" s="266"/>
      <c r="S1122" s="266"/>
      <c r="T1122" s="266"/>
      <c r="U1122" s="266"/>
      <c r="V1122" s="266"/>
      <c r="W1122" s="418"/>
      <c r="X1122" s="266"/>
      <c r="Y1122" s="266"/>
      <c r="Z1122" s="281" t="s">
        <v>1974</v>
      </c>
      <c r="AA1122" s="266"/>
      <c r="AB1122" s="266"/>
      <c r="AC1122" s="668"/>
      <c r="AD1122" s="266"/>
      <c r="AE1122" s="266"/>
      <c r="AF1122" s="266"/>
      <c r="AG1122" s="266"/>
      <c r="AH1122" s="266"/>
      <c r="AI1122" s="266"/>
      <c r="AJ1122" s="266"/>
      <c r="AK1122" s="266"/>
      <c r="AL1122" s="266"/>
      <c r="AM1122" s="266"/>
      <c r="AN1122" s="266"/>
      <c r="AO1122" s="266"/>
      <c r="AP1122" s="266"/>
      <c r="AQ1122" s="266"/>
      <c r="AR1122" s="266"/>
      <c r="AS1122" s="266"/>
      <c r="AT1122" s="266"/>
      <c r="AU1122" s="266"/>
      <c r="AV1122" s="266"/>
      <c r="AW1122" s="266"/>
      <c r="AX1122" s="266"/>
      <c r="AY1122" s="266"/>
      <c r="AZ1122" s="266"/>
      <c r="BA1122" s="266"/>
      <c r="BB1122" s="266"/>
      <c r="BC1122" s="266"/>
      <c r="BD1122" s="266"/>
      <c r="BE1122" s="266"/>
      <c r="BF1122" s="266"/>
      <c r="BG1122" s="266"/>
      <c r="BH1122" s="266"/>
      <c r="BI1122" s="266"/>
      <c r="BJ1122" s="266"/>
      <c r="BK1122" s="266"/>
      <c r="BL1122" s="789">
        <f t="shared" ref="BL1122:CK1122" si="567">COUNTIFS($AA$6:$AA$1030,"x",BL$6:BL$1030,"kđg")</f>
        <v>0</v>
      </c>
      <c r="BM1122" s="284">
        <f t="shared" si="567"/>
        <v>0</v>
      </c>
      <c r="BN1122" s="284">
        <f t="shared" si="567"/>
        <v>0</v>
      </c>
      <c r="BO1122" s="284">
        <f t="shared" si="567"/>
        <v>0</v>
      </c>
      <c r="BP1122" s="284">
        <f t="shared" si="567"/>
        <v>0</v>
      </c>
      <c r="BQ1122" s="284">
        <f t="shared" si="567"/>
        <v>0</v>
      </c>
      <c r="BR1122" s="805">
        <f t="shared" si="567"/>
        <v>0</v>
      </c>
      <c r="BS1122" s="284">
        <f t="shared" si="567"/>
        <v>0</v>
      </c>
      <c r="BT1122" s="284">
        <f t="shared" si="567"/>
        <v>0</v>
      </c>
      <c r="BU1122" s="284">
        <f t="shared" si="567"/>
        <v>0</v>
      </c>
      <c r="BV1122" s="284">
        <f t="shared" si="567"/>
        <v>0</v>
      </c>
      <c r="BW1122" s="805">
        <f t="shared" si="567"/>
        <v>0</v>
      </c>
      <c r="BX1122" s="284">
        <f t="shared" si="567"/>
        <v>0</v>
      </c>
      <c r="BY1122" s="805">
        <f t="shared" si="567"/>
        <v>0</v>
      </c>
      <c r="BZ1122" s="805">
        <f t="shared" si="567"/>
        <v>0</v>
      </c>
      <c r="CA1122" s="284">
        <f t="shared" si="567"/>
        <v>0</v>
      </c>
      <c r="CB1122" s="284">
        <f t="shared" si="567"/>
        <v>0</v>
      </c>
      <c r="CC1122" s="284">
        <f t="shared" si="567"/>
        <v>0</v>
      </c>
      <c r="CD1122" s="768">
        <f t="shared" si="567"/>
        <v>0</v>
      </c>
      <c r="CE1122" s="284">
        <f t="shared" si="567"/>
        <v>0</v>
      </c>
      <c r="CF1122" s="284">
        <f t="shared" si="567"/>
        <v>0</v>
      </c>
      <c r="CG1122" s="284">
        <f t="shared" si="567"/>
        <v>0</v>
      </c>
      <c r="CH1122" s="284">
        <f t="shared" si="567"/>
        <v>0</v>
      </c>
      <c r="CI1122" s="284">
        <f t="shared" si="567"/>
        <v>0</v>
      </c>
      <c r="CJ1122" s="768">
        <f t="shared" si="567"/>
        <v>0</v>
      </c>
      <c r="CK1122" s="284">
        <f t="shared" si="567"/>
        <v>0</v>
      </c>
      <c r="CL1122" s="965"/>
      <c r="CM1122" s="965"/>
      <c r="CN1122" s="965"/>
      <c r="CO1122" s="965"/>
      <c r="CP1122" s="965"/>
      <c r="CQ1122" s="965"/>
      <c r="CR1122" s="965"/>
      <c r="CS1122" s="965"/>
      <c r="CT1122" s="965"/>
      <c r="CU1122" s="965"/>
      <c r="CV1122" s="221"/>
    </row>
    <row r="1123" spans="1:100" ht="19.399999999999999" customHeight="1">
      <c r="A1123" s="1188"/>
      <c r="B1123" s="1181" t="s">
        <v>1</v>
      </c>
      <c r="C1123" s="1181"/>
      <c r="D1123" s="1181"/>
      <c r="E1123" s="1181"/>
      <c r="F1123" s="1181"/>
      <c r="G1123" s="1181"/>
      <c r="H1123" s="589"/>
      <c r="I1123" s="598"/>
      <c r="J1123" s="266"/>
      <c r="K1123" s="522"/>
      <c r="L1123" s="266"/>
      <c r="M1123" s="266"/>
      <c r="N1123" s="266"/>
      <c r="O1123" s="266"/>
      <c r="P1123" s="266"/>
      <c r="Q1123" s="266"/>
      <c r="R1123" s="266"/>
      <c r="S1123" s="266"/>
      <c r="T1123" s="266"/>
      <c r="U1123" s="266"/>
      <c r="V1123" s="266"/>
      <c r="W1123" s="418"/>
      <c r="X1123" s="266"/>
      <c r="Y1123" s="266"/>
      <c r="Z1123" s="281" t="s">
        <v>1974</v>
      </c>
      <c r="AA1123" s="266"/>
      <c r="AB1123" s="266"/>
      <c r="AC1123" s="668"/>
      <c r="AD1123" s="266"/>
      <c r="AE1123" s="266"/>
      <c r="AF1123" s="266"/>
      <c r="AG1123" s="266"/>
      <c r="AH1123" s="266"/>
      <c r="AI1123" s="266"/>
      <c r="AJ1123" s="266"/>
      <c r="AK1123" s="266"/>
      <c r="AL1123" s="266"/>
      <c r="AM1123" s="266"/>
      <c r="AN1123" s="266"/>
      <c r="AO1123" s="266"/>
      <c r="AP1123" s="266"/>
      <c r="AQ1123" s="266"/>
      <c r="AR1123" s="266"/>
      <c r="AS1123" s="266"/>
      <c r="AT1123" s="266"/>
      <c r="AU1123" s="266"/>
      <c r="AV1123" s="266"/>
      <c r="AW1123" s="266"/>
      <c r="AX1123" s="266"/>
      <c r="AY1123" s="266"/>
      <c r="AZ1123" s="266"/>
      <c r="BA1123" s="266"/>
      <c r="BB1123" s="266"/>
      <c r="BC1123" s="266"/>
      <c r="BD1123" s="266"/>
      <c r="BE1123" s="266"/>
      <c r="BF1123" s="266"/>
      <c r="BG1123" s="266"/>
      <c r="BH1123" s="266"/>
      <c r="BI1123" s="266"/>
      <c r="BJ1123" s="266"/>
      <c r="BK1123" s="266"/>
      <c r="BL1123" s="790">
        <f>BL1122/(BL1119+BL1120+BL1121+BL1122)</f>
        <v>0</v>
      </c>
      <c r="BM1123" s="202">
        <f t="shared" ref="BM1123:CK1123" si="568">BM1122/(BM1119+BM1120+BM1121+BM1122)</f>
        <v>0</v>
      </c>
      <c r="BN1123" s="202">
        <f t="shared" si="568"/>
        <v>0</v>
      </c>
      <c r="BO1123" s="202">
        <f t="shared" si="568"/>
        <v>0</v>
      </c>
      <c r="BP1123" s="202">
        <f t="shared" si="568"/>
        <v>0</v>
      </c>
      <c r="BQ1123" s="202">
        <f t="shared" si="568"/>
        <v>0</v>
      </c>
      <c r="BR1123" s="806">
        <f t="shared" si="568"/>
        <v>0</v>
      </c>
      <c r="BS1123" s="202">
        <f t="shared" si="568"/>
        <v>0</v>
      </c>
      <c r="BT1123" s="202">
        <f t="shared" si="568"/>
        <v>0</v>
      </c>
      <c r="BU1123" s="202">
        <f t="shared" si="568"/>
        <v>0</v>
      </c>
      <c r="BV1123" s="202">
        <f t="shared" si="568"/>
        <v>0</v>
      </c>
      <c r="BW1123" s="806">
        <f t="shared" si="568"/>
        <v>0</v>
      </c>
      <c r="BX1123" s="202">
        <f t="shared" si="568"/>
        <v>0</v>
      </c>
      <c r="BY1123" s="806">
        <f t="shared" si="568"/>
        <v>0</v>
      </c>
      <c r="BZ1123" s="806">
        <f t="shared" si="568"/>
        <v>0</v>
      </c>
      <c r="CA1123" s="202">
        <f t="shared" si="568"/>
        <v>0</v>
      </c>
      <c r="CB1123" s="202">
        <f t="shared" si="568"/>
        <v>0</v>
      </c>
      <c r="CC1123" s="202">
        <f t="shared" si="568"/>
        <v>0</v>
      </c>
      <c r="CD1123" s="769">
        <f t="shared" si="568"/>
        <v>0</v>
      </c>
      <c r="CE1123" s="202">
        <f t="shared" si="568"/>
        <v>0</v>
      </c>
      <c r="CF1123" s="202">
        <f t="shared" si="568"/>
        <v>0</v>
      </c>
      <c r="CG1123" s="202">
        <f t="shared" si="568"/>
        <v>0</v>
      </c>
      <c r="CH1123" s="202">
        <f t="shared" si="568"/>
        <v>0</v>
      </c>
      <c r="CI1123" s="202">
        <f t="shared" si="568"/>
        <v>0</v>
      </c>
      <c r="CJ1123" s="769">
        <f t="shared" si="568"/>
        <v>0</v>
      </c>
      <c r="CK1123" s="202">
        <f t="shared" si="568"/>
        <v>0</v>
      </c>
      <c r="CL1123" s="965"/>
      <c r="CM1123" s="965"/>
      <c r="CN1123" s="965"/>
      <c r="CO1123" s="965"/>
      <c r="CP1123" s="965"/>
      <c r="CQ1123" s="965"/>
      <c r="CR1123" s="965"/>
      <c r="CS1123" s="965"/>
      <c r="CT1123" s="965"/>
      <c r="CU1123" s="965"/>
      <c r="CV1123" s="221"/>
    </row>
    <row r="1124" spans="1:100" ht="19.399999999999999" customHeight="1">
      <c r="A1124" s="1188"/>
      <c r="B1124" s="1187" t="s">
        <v>1984</v>
      </c>
      <c r="C1124" s="1187"/>
      <c r="D1124" s="1187"/>
      <c r="E1124" s="1187"/>
      <c r="F1124" s="1187"/>
      <c r="G1124" s="1187"/>
      <c r="H1124" s="279"/>
      <c r="I1124" s="598"/>
      <c r="J1124" s="269"/>
      <c r="K1124" s="523"/>
      <c r="L1124" s="269"/>
      <c r="M1124" s="269"/>
      <c r="N1124" s="269"/>
      <c r="O1124" s="269"/>
      <c r="P1124" s="269"/>
      <c r="Q1124" s="269"/>
      <c r="R1124" s="269"/>
      <c r="S1124" s="269"/>
      <c r="T1124" s="269"/>
      <c r="U1124" s="269"/>
      <c r="V1124" s="269"/>
      <c r="W1124" s="419"/>
      <c r="X1124" s="269"/>
      <c r="Y1124" s="269"/>
      <c r="Z1124" s="281" t="s">
        <v>1974</v>
      </c>
      <c r="AA1124" s="269"/>
      <c r="AB1124" s="269"/>
      <c r="AC1124" s="669"/>
      <c r="AD1124" s="269"/>
      <c r="AE1124" s="269"/>
      <c r="AF1124" s="269"/>
      <c r="AG1124" s="269"/>
      <c r="AH1124" s="269"/>
      <c r="AI1124" s="269"/>
      <c r="AJ1124" s="269"/>
      <c r="AK1124" s="269"/>
      <c r="AL1124" s="269"/>
      <c r="AM1124" s="269"/>
      <c r="AN1124" s="269"/>
      <c r="AO1124" s="269"/>
      <c r="AP1124" s="269"/>
      <c r="AQ1124" s="269"/>
      <c r="AR1124" s="269"/>
      <c r="AS1124" s="269"/>
      <c r="AT1124" s="269"/>
      <c r="AU1124" s="269"/>
      <c r="AV1124" s="269"/>
      <c r="AW1124" s="269"/>
      <c r="AX1124" s="269"/>
      <c r="AY1124" s="269"/>
      <c r="AZ1124" s="269"/>
      <c r="BA1124" s="269"/>
      <c r="BB1124" s="269"/>
      <c r="BC1124" s="269"/>
      <c r="BD1124" s="269"/>
      <c r="BE1124" s="269"/>
      <c r="BF1124" s="269"/>
      <c r="BG1124" s="269"/>
      <c r="BH1124" s="269"/>
      <c r="BI1124" s="269"/>
      <c r="BJ1124" s="269"/>
      <c r="BK1124" s="269"/>
      <c r="BL1124" s="791">
        <f>(((BL1119*2)+(BL1120*1)+(BL1121*0)))/(BL1119+BL1120+BL1121)</f>
        <v>1.858974358974359</v>
      </c>
      <c r="BM1124" s="283">
        <f t="shared" ref="BM1124:CK1124" si="569">(((BM1119*2)+(BM1120*1)+(BM1121*0)))/(BM1119+BM1120+BM1121)</f>
        <v>2</v>
      </c>
      <c r="BN1124" s="283">
        <f t="shared" si="569"/>
        <v>1.9358974358974359</v>
      </c>
      <c r="BO1124" s="283">
        <f t="shared" si="569"/>
        <v>1.9358974358974359</v>
      </c>
      <c r="BP1124" s="283">
        <f t="shared" si="569"/>
        <v>1.9358974358974359</v>
      </c>
      <c r="BQ1124" s="283">
        <f t="shared" si="569"/>
        <v>1.9871794871794872</v>
      </c>
      <c r="BR1124" s="807">
        <f t="shared" si="569"/>
        <v>1.8717948717948718</v>
      </c>
      <c r="BS1124" s="283">
        <f t="shared" si="569"/>
        <v>1.7948717948717949</v>
      </c>
      <c r="BT1124" s="283">
        <f t="shared" si="569"/>
        <v>1.8974358974358974</v>
      </c>
      <c r="BU1124" s="283">
        <f t="shared" si="569"/>
        <v>1.9743589743589745</v>
      </c>
      <c r="BV1124" s="283">
        <f t="shared" si="569"/>
        <v>1.9871794871794872</v>
      </c>
      <c r="BW1124" s="807">
        <f t="shared" si="569"/>
        <v>1.9220779220779221</v>
      </c>
      <c r="BX1124" s="283">
        <f t="shared" si="569"/>
        <v>1.8974358974358974</v>
      </c>
      <c r="BY1124" s="807">
        <f t="shared" si="569"/>
        <v>1.9358974358974359</v>
      </c>
      <c r="BZ1124" s="807">
        <f t="shared" si="569"/>
        <v>1.9358974358974359</v>
      </c>
      <c r="CA1124" s="283">
        <f t="shared" si="569"/>
        <v>1.9743589743589745</v>
      </c>
      <c r="CB1124" s="283">
        <f t="shared" si="569"/>
        <v>1.9358974358974359</v>
      </c>
      <c r="CC1124" s="283">
        <f t="shared" si="569"/>
        <v>1.9102564102564104</v>
      </c>
      <c r="CD1124" s="770">
        <f t="shared" si="569"/>
        <v>1.8974358974358974</v>
      </c>
      <c r="CE1124" s="283">
        <f t="shared" si="569"/>
        <v>1.9615384615384615</v>
      </c>
      <c r="CF1124" s="283">
        <f t="shared" si="569"/>
        <v>1.9743589743589745</v>
      </c>
      <c r="CG1124" s="283">
        <f t="shared" si="569"/>
        <v>1.9487179487179487</v>
      </c>
      <c r="CH1124" s="283">
        <f t="shared" si="569"/>
        <v>1.9871794871794872</v>
      </c>
      <c r="CI1124" s="283">
        <f t="shared" si="569"/>
        <v>1.9871794871794872</v>
      </c>
      <c r="CJ1124" s="770">
        <f t="shared" si="569"/>
        <v>1.8974358974358974</v>
      </c>
      <c r="CK1124" s="283">
        <f t="shared" si="569"/>
        <v>2</v>
      </c>
      <c r="CL1124" s="972">
        <f>COUNTIF(BL1125:CK1125,"Đ")</f>
        <v>26</v>
      </c>
      <c r="CM1124" s="960">
        <f>CL1124/(CL1124+CN1124+CP1124+CR1124)</f>
        <v>1</v>
      </c>
      <c r="CN1124" s="959">
        <f>COUNTIF(BL1125:CK1125,"CCG")</f>
        <v>0</v>
      </c>
      <c r="CO1124" s="960">
        <f>CN1124/(CL1124+CN1124+CP1124+CR1124)</f>
        <v>0</v>
      </c>
      <c r="CP1124" s="959">
        <f>COUNTIF(BL1125:CK1125,"CĐ")</f>
        <v>0</v>
      </c>
      <c r="CQ1124" s="960">
        <f>CP1124/(CL1124+CN1124+CP1124+CR1124)</f>
        <v>0</v>
      </c>
      <c r="CR1124" s="959">
        <f>COUNTIF(BL1125:CK1125,"KĐG")</f>
        <v>0</v>
      </c>
      <c r="CS1124" s="960">
        <f>CR1124/(CL1124+CN1124+CP1124+CR1124)</f>
        <v>0</v>
      </c>
      <c r="CT1124" s="958">
        <f>(((CL1124*2)+(CN1124*1)+(CP1124*0)))/(CL1124+CN1124+CP1124)</f>
        <v>2</v>
      </c>
      <c r="CU1124" s="958" t="str">
        <f>IF(CS1124&gt;=50%,"KĐG",IF(CT1124&gt;=1.6,"Đạt",IF(CT1124&gt;=1,"Cần cố gắng","Chưa đạt")))</f>
        <v>Đạt</v>
      </c>
      <c r="CV1124" s="221"/>
    </row>
    <row r="1125" spans="1:100" ht="19.399999999999999" customHeight="1">
      <c r="A1125" s="1188"/>
      <c r="B1125" s="1187"/>
      <c r="C1125" s="1187"/>
      <c r="D1125" s="1187"/>
      <c r="E1125" s="1187"/>
      <c r="F1125" s="1187"/>
      <c r="G1125" s="1187"/>
      <c r="H1125" s="279"/>
      <c r="I1125" s="598"/>
      <c r="J1125" s="269"/>
      <c r="K1125" s="523"/>
      <c r="L1125" s="269"/>
      <c r="M1125" s="269"/>
      <c r="N1125" s="269"/>
      <c r="O1125" s="269"/>
      <c r="P1125" s="269"/>
      <c r="Q1125" s="269"/>
      <c r="R1125" s="269"/>
      <c r="S1125" s="269"/>
      <c r="T1125" s="269"/>
      <c r="U1125" s="269"/>
      <c r="V1125" s="269"/>
      <c r="W1125" s="419"/>
      <c r="X1125" s="269"/>
      <c r="Y1125" s="269"/>
      <c r="Z1125" s="281" t="s">
        <v>1974</v>
      </c>
      <c r="AA1125" s="269"/>
      <c r="AB1125" s="269"/>
      <c r="AC1125" s="669"/>
      <c r="AD1125" s="269"/>
      <c r="AE1125" s="269"/>
      <c r="AF1125" s="269"/>
      <c r="AG1125" s="269"/>
      <c r="AH1125" s="269"/>
      <c r="AI1125" s="269"/>
      <c r="AJ1125" s="269"/>
      <c r="AK1125" s="269"/>
      <c r="AL1125" s="269"/>
      <c r="AM1125" s="269"/>
      <c r="AN1125" s="269"/>
      <c r="AO1125" s="269"/>
      <c r="AP1125" s="269"/>
      <c r="AQ1125" s="269"/>
      <c r="AR1125" s="269"/>
      <c r="AS1125" s="269"/>
      <c r="AT1125" s="269"/>
      <c r="AU1125" s="269"/>
      <c r="AV1125" s="269"/>
      <c r="AW1125" s="269"/>
      <c r="AX1125" s="269"/>
      <c r="AY1125" s="269"/>
      <c r="AZ1125" s="269"/>
      <c r="BA1125" s="269"/>
      <c r="BB1125" s="269"/>
      <c r="BC1125" s="269"/>
      <c r="BD1125" s="269"/>
      <c r="BE1125" s="269"/>
      <c r="BF1125" s="269"/>
      <c r="BG1125" s="269"/>
      <c r="BH1125" s="269"/>
      <c r="BI1125" s="269"/>
      <c r="BJ1125" s="269"/>
      <c r="BK1125" s="269"/>
      <c r="BL1125" s="791" t="str">
        <f>IF(BL1123&gt;=50%,"KĐG",IF(BL1124&gt;=1.6,"Đ",IF(BL1124&gt;=1,"CCG","CĐ")))</f>
        <v>Đ</v>
      </c>
      <c r="BM1125" s="283" t="str">
        <f t="shared" ref="BM1125:CK1125" si="570">IF(BM1123&gt;=50%,"KĐG",IF(BM1124&gt;=1.6,"Đ",IF(BM1124&gt;=1,"CCG","CĐ")))</f>
        <v>Đ</v>
      </c>
      <c r="BN1125" s="283" t="str">
        <f t="shared" si="570"/>
        <v>Đ</v>
      </c>
      <c r="BO1125" s="283" t="str">
        <f t="shared" si="570"/>
        <v>Đ</v>
      </c>
      <c r="BP1125" s="283" t="str">
        <f t="shared" si="570"/>
        <v>Đ</v>
      </c>
      <c r="BQ1125" s="283" t="str">
        <f t="shared" si="570"/>
        <v>Đ</v>
      </c>
      <c r="BR1125" s="807" t="str">
        <f t="shared" si="570"/>
        <v>Đ</v>
      </c>
      <c r="BS1125" s="283" t="str">
        <f t="shared" si="570"/>
        <v>Đ</v>
      </c>
      <c r="BT1125" s="283" t="str">
        <f t="shared" si="570"/>
        <v>Đ</v>
      </c>
      <c r="BU1125" s="283" t="str">
        <f t="shared" si="570"/>
        <v>Đ</v>
      </c>
      <c r="BV1125" s="283" t="str">
        <f t="shared" si="570"/>
        <v>Đ</v>
      </c>
      <c r="BW1125" s="807" t="str">
        <f t="shared" si="570"/>
        <v>Đ</v>
      </c>
      <c r="BX1125" s="283" t="str">
        <f t="shared" si="570"/>
        <v>Đ</v>
      </c>
      <c r="BY1125" s="807" t="str">
        <f t="shared" si="570"/>
        <v>Đ</v>
      </c>
      <c r="BZ1125" s="807" t="str">
        <f t="shared" si="570"/>
        <v>Đ</v>
      </c>
      <c r="CA1125" s="283" t="str">
        <f t="shared" si="570"/>
        <v>Đ</v>
      </c>
      <c r="CB1125" s="283" t="str">
        <f t="shared" si="570"/>
        <v>Đ</v>
      </c>
      <c r="CC1125" s="283" t="str">
        <f t="shared" si="570"/>
        <v>Đ</v>
      </c>
      <c r="CD1125" s="770" t="str">
        <f t="shared" si="570"/>
        <v>Đ</v>
      </c>
      <c r="CE1125" s="283" t="str">
        <f t="shared" si="570"/>
        <v>Đ</v>
      </c>
      <c r="CF1125" s="283" t="str">
        <f t="shared" si="570"/>
        <v>Đ</v>
      </c>
      <c r="CG1125" s="283" t="str">
        <f t="shared" si="570"/>
        <v>Đ</v>
      </c>
      <c r="CH1125" s="283" t="str">
        <f t="shared" si="570"/>
        <v>Đ</v>
      </c>
      <c r="CI1125" s="283" t="str">
        <f t="shared" si="570"/>
        <v>Đ</v>
      </c>
      <c r="CJ1125" s="770" t="str">
        <f t="shared" si="570"/>
        <v>Đ</v>
      </c>
      <c r="CK1125" s="283" t="str">
        <f t="shared" si="570"/>
        <v>Đ</v>
      </c>
      <c r="CL1125" s="972"/>
      <c r="CM1125" s="960"/>
      <c r="CN1125" s="959"/>
      <c r="CO1125" s="960"/>
      <c r="CP1125" s="959"/>
      <c r="CQ1125" s="960"/>
      <c r="CR1125" s="959"/>
      <c r="CS1125" s="960"/>
      <c r="CT1125" s="958"/>
      <c r="CU1125" s="958"/>
      <c r="CV1125" s="221"/>
    </row>
    <row r="1126" spans="1:100" ht="19.399999999999999" customHeight="1">
      <c r="A1126" s="1184" t="s">
        <v>1972</v>
      </c>
      <c r="B1126" s="1185" t="s">
        <v>7</v>
      </c>
      <c r="C1126" s="1185"/>
      <c r="D1126" s="1185"/>
      <c r="E1126" s="1185"/>
      <c r="F1126" s="1185"/>
      <c r="G1126" s="1185"/>
      <c r="H1126" s="587"/>
      <c r="I1126" s="597"/>
      <c r="J1126" s="266"/>
      <c r="K1126" s="522"/>
      <c r="L1126" s="266"/>
      <c r="M1126" s="266"/>
      <c r="N1126" s="266"/>
      <c r="O1126" s="266"/>
      <c r="P1126" s="266"/>
      <c r="Q1126" s="266"/>
      <c r="R1126" s="266"/>
      <c r="S1126" s="266"/>
      <c r="T1126" s="266"/>
      <c r="U1126" s="266"/>
      <c r="V1126" s="266"/>
      <c r="W1126" s="418"/>
      <c r="X1126" s="266"/>
      <c r="Y1126" s="266"/>
      <c r="Z1126" s="266"/>
      <c r="AA1126" s="281" t="s">
        <v>1974</v>
      </c>
      <c r="AB1126" s="266"/>
      <c r="AC1126" s="668"/>
      <c r="AD1126" s="266"/>
      <c r="AE1126" s="266"/>
      <c r="AF1126" s="266"/>
      <c r="AG1126" s="266"/>
      <c r="AH1126" s="266"/>
      <c r="AI1126" s="266"/>
      <c r="AJ1126" s="266"/>
      <c r="AK1126" s="266"/>
      <c r="AL1126" s="266"/>
      <c r="AM1126" s="266"/>
      <c r="AN1126" s="266"/>
      <c r="AO1126" s="266"/>
      <c r="AP1126" s="266"/>
      <c r="AQ1126" s="266"/>
      <c r="AR1126" s="266"/>
      <c r="AS1126" s="266"/>
      <c r="AT1126" s="266"/>
      <c r="AU1126" s="266"/>
      <c r="AV1126" s="266"/>
      <c r="AW1126" s="266"/>
      <c r="AX1126" s="266"/>
      <c r="AY1126" s="266"/>
      <c r="AZ1126" s="266"/>
      <c r="BA1126" s="266"/>
      <c r="BB1126" s="266"/>
      <c r="BC1126" s="266"/>
      <c r="BD1126" s="266"/>
      <c r="BE1126" s="266"/>
      <c r="BF1126" s="266"/>
      <c r="BG1126" s="266"/>
      <c r="BH1126" s="266"/>
      <c r="BI1126" s="266"/>
      <c r="BJ1126" s="266"/>
      <c r="BK1126" s="266"/>
      <c r="BL1126" s="789">
        <f t="shared" ref="BL1126:CK1126" si="571">COUNTIFS($AA$6:$AA$1030,"x",BL$6:BL$1030,"2")</f>
        <v>67</v>
      </c>
      <c r="BM1126" s="284">
        <f t="shared" si="571"/>
        <v>78</v>
      </c>
      <c r="BN1126" s="284">
        <f t="shared" si="571"/>
        <v>73</v>
      </c>
      <c r="BO1126" s="284">
        <f t="shared" si="571"/>
        <v>73</v>
      </c>
      <c r="BP1126" s="284">
        <f t="shared" si="571"/>
        <v>73</v>
      </c>
      <c r="BQ1126" s="284">
        <f t="shared" si="571"/>
        <v>77</v>
      </c>
      <c r="BR1126" s="805">
        <f t="shared" si="571"/>
        <v>68</v>
      </c>
      <c r="BS1126" s="284">
        <f t="shared" si="571"/>
        <v>62</v>
      </c>
      <c r="BT1126" s="284">
        <f t="shared" si="571"/>
        <v>70</v>
      </c>
      <c r="BU1126" s="284">
        <f t="shared" si="571"/>
        <v>76</v>
      </c>
      <c r="BV1126" s="284">
        <f t="shared" si="571"/>
        <v>77</v>
      </c>
      <c r="BW1126" s="805">
        <f t="shared" si="571"/>
        <v>71</v>
      </c>
      <c r="BX1126" s="284">
        <f t="shared" si="571"/>
        <v>70</v>
      </c>
      <c r="BY1126" s="805">
        <f t="shared" si="571"/>
        <v>73</v>
      </c>
      <c r="BZ1126" s="805">
        <f t="shared" si="571"/>
        <v>73</v>
      </c>
      <c r="CA1126" s="284">
        <f t="shared" si="571"/>
        <v>76</v>
      </c>
      <c r="CB1126" s="284">
        <f t="shared" si="571"/>
        <v>73</v>
      </c>
      <c r="CC1126" s="284">
        <f t="shared" si="571"/>
        <v>71</v>
      </c>
      <c r="CD1126" s="768">
        <f t="shared" si="571"/>
        <v>70</v>
      </c>
      <c r="CE1126" s="284">
        <f t="shared" si="571"/>
        <v>75</v>
      </c>
      <c r="CF1126" s="284">
        <f t="shared" si="571"/>
        <v>76</v>
      </c>
      <c r="CG1126" s="284">
        <f t="shared" si="571"/>
        <v>74</v>
      </c>
      <c r="CH1126" s="284">
        <f t="shared" si="571"/>
        <v>77</v>
      </c>
      <c r="CI1126" s="284">
        <f t="shared" si="571"/>
        <v>77</v>
      </c>
      <c r="CJ1126" s="768">
        <f t="shared" si="571"/>
        <v>70</v>
      </c>
      <c r="CK1126" s="284">
        <f t="shared" si="571"/>
        <v>78</v>
      </c>
      <c r="CL1126" s="965"/>
      <c r="CM1126" s="965"/>
      <c r="CN1126" s="965"/>
      <c r="CO1126" s="965"/>
      <c r="CP1126" s="965"/>
      <c r="CQ1126" s="965"/>
      <c r="CR1126" s="965"/>
      <c r="CS1126" s="965"/>
      <c r="CT1126" s="965"/>
      <c r="CU1126" s="965"/>
      <c r="CV1126" s="221"/>
    </row>
    <row r="1127" spans="1:100" ht="19.399999999999999" customHeight="1">
      <c r="A1127" s="1184"/>
      <c r="B1127" s="1185" t="s">
        <v>4</v>
      </c>
      <c r="C1127" s="1185"/>
      <c r="D1127" s="1185"/>
      <c r="E1127" s="1185"/>
      <c r="F1127" s="1185"/>
      <c r="G1127" s="1185"/>
      <c r="H1127" s="587"/>
      <c r="I1127" s="597"/>
      <c r="J1127" s="266"/>
      <c r="K1127" s="522"/>
      <c r="L1127" s="266"/>
      <c r="M1127" s="266"/>
      <c r="N1127" s="266"/>
      <c r="O1127" s="266"/>
      <c r="P1127" s="266"/>
      <c r="Q1127" s="266"/>
      <c r="R1127" s="266"/>
      <c r="S1127" s="266"/>
      <c r="T1127" s="266"/>
      <c r="U1127" s="266"/>
      <c r="V1127" s="266"/>
      <c r="W1127" s="418"/>
      <c r="X1127" s="266"/>
      <c r="Y1127" s="266"/>
      <c r="Z1127" s="266"/>
      <c r="AA1127" s="281" t="s">
        <v>1974</v>
      </c>
      <c r="AB1127" s="266"/>
      <c r="AC1127" s="668"/>
      <c r="AD1127" s="266"/>
      <c r="AE1127" s="266"/>
      <c r="AF1127" s="266"/>
      <c r="AG1127" s="266"/>
      <c r="AH1127" s="266"/>
      <c r="AI1127" s="266"/>
      <c r="AJ1127" s="266"/>
      <c r="AK1127" s="266"/>
      <c r="AL1127" s="266"/>
      <c r="AM1127" s="266"/>
      <c r="AN1127" s="266"/>
      <c r="AO1127" s="266"/>
      <c r="AP1127" s="266"/>
      <c r="AQ1127" s="266"/>
      <c r="AR1127" s="266"/>
      <c r="AS1127" s="266"/>
      <c r="AT1127" s="266"/>
      <c r="AU1127" s="266"/>
      <c r="AV1127" s="266"/>
      <c r="AW1127" s="266"/>
      <c r="AX1127" s="266"/>
      <c r="AY1127" s="266"/>
      <c r="AZ1127" s="266"/>
      <c r="BA1127" s="266"/>
      <c r="BB1127" s="266"/>
      <c r="BC1127" s="266"/>
      <c r="BD1127" s="266"/>
      <c r="BE1127" s="266"/>
      <c r="BF1127" s="266"/>
      <c r="BG1127" s="266"/>
      <c r="BH1127" s="266"/>
      <c r="BI1127" s="266"/>
      <c r="BJ1127" s="266"/>
      <c r="BK1127" s="266"/>
      <c r="BL1127" s="789">
        <f t="shared" ref="BL1127:CK1127" si="572">COUNTIFS($AA$6:$AA$1030,"x",BL$6:BL$1030,"1")</f>
        <v>11</v>
      </c>
      <c r="BM1127" s="284">
        <f t="shared" si="572"/>
        <v>0</v>
      </c>
      <c r="BN1127" s="284">
        <f t="shared" si="572"/>
        <v>5</v>
      </c>
      <c r="BO1127" s="284">
        <f t="shared" si="572"/>
        <v>5</v>
      </c>
      <c r="BP1127" s="284">
        <f t="shared" si="572"/>
        <v>5</v>
      </c>
      <c r="BQ1127" s="284">
        <f t="shared" si="572"/>
        <v>1</v>
      </c>
      <c r="BR1127" s="805">
        <f t="shared" si="572"/>
        <v>10</v>
      </c>
      <c r="BS1127" s="284">
        <f t="shared" si="572"/>
        <v>16</v>
      </c>
      <c r="BT1127" s="284">
        <f t="shared" si="572"/>
        <v>8</v>
      </c>
      <c r="BU1127" s="284">
        <f t="shared" si="572"/>
        <v>2</v>
      </c>
      <c r="BV1127" s="284">
        <f t="shared" si="572"/>
        <v>1</v>
      </c>
      <c r="BW1127" s="805">
        <f t="shared" si="572"/>
        <v>6</v>
      </c>
      <c r="BX1127" s="284">
        <f t="shared" si="572"/>
        <v>8</v>
      </c>
      <c r="BY1127" s="805">
        <f t="shared" si="572"/>
        <v>5</v>
      </c>
      <c r="BZ1127" s="805">
        <f t="shared" si="572"/>
        <v>5</v>
      </c>
      <c r="CA1127" s="284">
        <f t="shared" si="572"/>
        <v>2</v>
      </c>
      <c r="CB1127" s="284">
        <f t="shared" si="572"/>
        <v>5</v>
      </c>
      <c r="CC1127" s="284">
        <f t="shared" si="572"/>
        <v>7</v>
      </c>
      <c r="CD1127" s="768">
        <f t="shared" si="572"/>
        <v>8</v>
      </c>
      <c r="CE1127" s="284">
        <f t="shared" si="572"/>
        <v>3</v>
      </c>
      <c r="CF1127" s="284">
        <f t="shared" si="572"/>
        <v>2</v>
      </c>
      <c r="CG1127" s="284">
        <f t="shared" si="572"/>
        <v>4</v>
      </c>
      <c r="CH1127" s="284">
        <f t="shared" si="572"/>
        <v>1</v>
      </c>
      <c r="CI1127" s="284">
        <f t="shared" si="572"/>
        <v>1</v>
      </c>
      <c r="CJ1127" s="768">
        <f t="shared" si="572"/>
        <v>8</v>
      </c>
      <c r="CK1127" s="284">
        <f t="shared" si="572"/>
        <v>0</v>
      </c>
      <c r="CL1127" s="965"/>
      <c r="CM1127" s="965"/>
      <c r="CN1127" s="965"/>
      <c r="CO1127" s="965"/>
      <c r="CP1127" s="965"/>
      <c r="CQ1127" s="965"/>
      <c r="CR1127" s="965"/>
      <c r="CS1127" s="965"/>
      <c r="CT1127" s="965"/>
      <c r="CU1127" s="965"/>
      <c r="CV1127" s="221"/>
    </row>
    <row r="1128" spans="1:100" ht="19.399999999999999" customHeight="1">
      <c r="A1128" s="1184"/>
      <c r="B1128" s="1185" t="s">
        <v>3</v>
      </c>
      <c r="C1128" s="1185"/>
      <c r="D1128" s="1185"/>
      <c r="E1128" s="1185"/>
      <c r="F1128" s="1185"/>
      <c r="G1128" s="1185"/>
      <c r="H1128" s="587"/>
      <c r="I1128" s="597"/>
      <c r="J1128" s="266"/>
      <c r="K1128" s="522"/>
      <c r="L1128" s="266"/>
      <c r="M1128" s="266"/>
      <c r="N1128" s="266"/>
      <c r="O1128" s="266"/>
      <c r="P1128" s="266"/>
      <c r="Q1128" s="266"/>
      <c r="R1128" s="266"/>
      <c r="S1128" s="266"/>
      <c r="T1128" s="266"/>
      <c r="U1128" s="266"/>
      <c r="V1128" s="266"/>
      <c r="W1128" s="418"/>
      <c r="X1128" s="266"/>
      <c r="Y1128" s="266"/>
      <c r="Z1128" s="266"/>
      <c r="AA1128" s="281" t="s">
        <v>1974</v>
      </c>
      <c r="AB1128" s="266"/>
      <c r="AC1128" s="668"/>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789">
        <f t="shared" ref="BL1128:CK1128" si="573">COUNTIFS($AA$6:$AA$1030,"x",BL$6:BL$1030,"0")</f>
        <v>0</v>
      </c>
      <c r="BM1128" s="284">
        <f t="shared" si="573"/>
        <v>0</v>
      </c>
      <c r="BN1128" s="284">
        <f t="shared" si="573"/>
        <v>0</v>
      </c>
      <c r="BO1128" s="284">
        <f t="shared" si="573"/>
        <v>0</v>
      </c>
      <c r="BP1128" s="284">
        <f t="shared" si="573"/>
        <v>0</v>
      </c>
      <c r="BQ1128" s="284">
        <f t="shared" si="573"/>
        <v>0</v>
      </c>
      <c r="BR1128" s="805">
        <f t="shared" si="573"/>
        <v>0</v>
      </c>
      <c r="BS1128" s="284">
        <f t="shared" si="573"/>
        <v>0</v>
      </c>
      <c r="BT1128" s="284">
        <f t="shared" si="573"/>
        <v>0</v>
      </c>
      <c r="BU1128" s="284">
        <f t="shared" si="573"/>
        <v>0</v>
      </c>
      <c r="BV1128" s="284">
        <f t="shared" si="573"/>
        <v>0</v>
      </c>
      <c r="BW1128" s="805">
        <f t="shared" si="573"/>
        <v>0</v>
      </c>
      <c r="BX1128" s="284">
        <f t="shared" si="573"/>
        <v>0</v>
      </c>
      <c r="BY1128" s="805">
        <f t="shared" si="573"/>
        <v>0</v>
      </c>
      <c r="BZ1128" s="805">
        <f t="shared" si="573"/>
        <v>0</v>
      </c>
      <c r="CA1128" s="284">
        <f t="shared" si="573"/>
        <v>0</v>
      </c>
      <c r="CB1128" s="284">
        <f t="shared" si="573"/>
        <v>0</v>
      </c>
      <c r="CC1128" s="284">
        <f t="shared" si="573"/>
        <v>0</v>
      </c>
      <c r="CD1128" s="768">
        <f t="shared" si="573"/>
        <v>0</v>
      </c>
      <c r="CE1128" s="284">
        <f t="shared" si="573"/>
        <v>0</v>
      </c>
      <c r="CF1128" s="284">
        <f t="shared" si="573"/>
        <v>0</v>
      </c>
      <c r="CG1128" s="284">
        <f t="shared" si="573"/>
        <v>0</v>
      </c>
      <c r="CH1128" s="284">
        <f t="shared" si="573"/>
        <v>0</v>
      </c>
      <c r="CI1128" s="284">
        <f t="shared" si="573"/>
        <v>0</v>
      </c>
      <c r="CJ1128" s="768">
        <f t="shared" si="573"/>
        <v>0</v>
      </c>
      <c r="CK1128" s="284">
        <f t="shared" si="573"/>
        <v>0</v>
      </c>
      <c r="CL1128" s="965"/>
      <c r="CM1128" s="965"/>
      <c r="CN1128" s="965"/>
      <c r="CO1128" s="965"/>
      <c r="CP1128" s="965"/>
      <c r="CQ1128" s="965"/>
      <c r="CR1128" s="965"/>
      <c r="CS1128" s="965"/>
      <c r="CT1128" s="965"/>
      <c r="CU1128" s="965"/>
      <c r="CV1128" s="221"/>
    </row>
    <row r="1129" spans="1:100" ht="19.399999999999999" customHeight="1">
      <c r="A1129" s="1184"/>
      <c r="B1129" s="1185" t="s">
        <v>2</v>
      </c>
      <c r="C1129" s="1185"/>
      <c r="D1129" s="1185"/>
      <c r="E1129" s="1185"/>
      <c r="F1129" s="1185"/>
      <c r="G1129" s="1185"/>
      <c r="H1129" s="587"/>
      <c r="I1129" s="597"/>
      <c r="J1129" s="266"/>
      <c r="K1129" s="522"/>
      <c r="L1129" s="266"/>
      <c r="M1129" s="266"/>
      <c r="N1129" s="266"/>
      <c r="O1129" s="266"/>
      <c r="P1129" s="266"/>
      <c r="Q1129" s="266"/>
      <c r="R1129" s="266"/>
      <c r="S1129" s="266"/>
      <c r="T1129" s="266"/>
      <c r="U1129" s="266"/>
      <c r="V1129" s="266"/>
      <c r="W1129" s="418"/>
      <c r="X1129" s="266"/>
      <c r="Y1129" s="266"/>
      <c r="Z1129" s="266"/>
      <c r="AA1129" s="281" t="s">
        <v>1974</v>
      </c>
      <c r="AB1129" s="266"/>
      <c r="AC1129" s="668"/>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789">
        <f t="shared" ref="BL1129:CK1129" si="574">COUNTIFS($AA$6:$AA$1030,"x",BL$6:BL$1030,"kđg")</f>
        <v>0</v>
      </c>
      <c r="BM1129" s="284">
        <f t="shared" si="574"/>
        <v>0</v>
      </c>
      <c r="BN1129" s="284">
        <f t="shared" si="574"/>
        <v>0</v>
      </c>
      <c r="BO1129" s="284">
        <f t="shared" si="574"/>
        <v>0</v>
      </c>
      <c r="BP1129" s="284">
        <f t="shared" si="574"/>
        <v>0</v>
      </c>
      <c r="BQ1129" s="284">
        <f t="shared" si="574"/>
        <v>0</v>
      </c>
      <c r="BR1129" s="805">
        <f t="shared" si="574"/>
        <v>0</v>
      </c>
      <c r="BS1129" s="284">
        <f t="shared" si="574"/>
        <v>0</v>
      </c>
      <c r="BT1129" s="284">
        <f t="shared" si="574"/>
        <v>0</v>
      </c>
      <c r="BU1129" s="284">
        <f t="shared" si="574"/>
        <v>0</v>
      </c>
      <c r="BV1129" s="284">
        <f t="shared" si="574"/>
        <v>0</v>
      </c>
      <c r="BW1129" s="805">
        <f t="shared" si="574"/>
        <v>0</v>
      </c>
      <c r="BX1129" s="284">
        <f t="shared" si="574"/>
        <v>0</v>
      </c>
      <c r="BY1129" s="805">
        <f t="shared" si="574"/>
        <v>0</v>
      </c>
      <c r="BZ1129" s="805">
        <f t="shared" si="574"/>
        <v>0</v>
      </c>
      <c r="CA1129" s="284">
        <f t="shared" si="574"/>
        <v>0</v>
      </c>
      <c r="CB1129" s="284">
        <f t="shared" si="574"/>
        <v>0</v>
      </c>
      <c r="CC1129" s="284">
        <f t="shared" si="574"/>
        <v>0</v>
      </c>
      <c r="CD1129" s="768">
        <f t="shared" si="574"/>
        <v>0</v>
      </c>
      <c r="CE1129" s="284">
        <f t="shared" si="574"/>
        <v>0</v>
      </c>
      <c r="CF1129" s="284">
        <f t="shared" si="574"/>
        <v>0</v>
      </c>
      <c r="CG1129" s="284">
        <f t="shared" si="574"/>
        <v>0</v>
      </c>
      <c r="CH1129" s="284">
        <f t="shared" si="574"/>
        <v>0</v>
      </c>
      <c r="CI1129" s="284">
        <f t="shared" si="574"/>
        <v>0</v>
      </c>
      <c r="CJ1129" s="768">
        <f t="shared" si="574"/>
        <v>0</v>
      </c>
      <c r="CK1129" s="284">
        <f t="shared" si="574"/>
        <v>0</v>
      </c>
      <c r="CL1129" s="965"/>
      <c r="CM1129" s="965"/>
      <c r="CN1129" s="965"/>
      <c r="CO1129" s="965"/>
      <c r="CP1129" s="965"/>
      <c r="CQ1129" s="965"/>
      <c r="CR1129" s="965"/>
      <c r="CS1129" s="965"/>
      <c r="CT1129" s="965"/>
      <c r="CU1129" s="965"/>
      <c r="CV1129" s="221"/>
    </row>
    <row r="1130" spans="1:100" ht="19.399999999999999" customHeight="1">
      <c r="A1130" s="1184"/>
      <c r="B1130" s="1185" t="s">
        <v>1</v>
      </c>
      <c r="C1130" s="1185"/>
      <c r="D1130" s="1185"/>
      <c r="E1130" s="1185"/>
      <c r="F1130" s="1185"/>
      <c r="G1130" s="1185"/>
      <c r="H1130" s="587"/>
      <c r="I1130" s="597"/>
      <c r="J1130" s="266"/>
      <c r="K1130" s="522"/>
      <c r="L1130" s="266"/>
      <c r="M1130" s="266"/>
      <c r="N1130" s="266"/>
      <c r="O1130" s="266"/>
      <c r="P1130" s="266"/>
      <c r="Q1130" s="266"/>
      <c r="R1130" s="266"/>
      <c r="S1130" s="266"/>
      <c r="T1130" s="266"/>
      <c r="U1130" s="266"/>
      <c r="V1130" s="266"/>
      <c r="W1130" s="418"/>
      <c r="X1130" s="266"/>
      <c r="Y1130" s="266"/>
      <c r="Z1130" s="266"/>
      <c r="AA1130" s="281" t="s">
        <v>1974</v>
      </c>
      <c r="AB1130" s="266"/>
      <c r="AC1130" s="668"/>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790">
        <f>BL1129/(BL1126+BL1127+BL1128+BL1129)</f>
        <v>0</v>
      </c>
      <c r="BM1130" s="202">
        <f t="shared" ref="BM1130:CK1130" si="575">BM1129/(BM1126+BM1127+BM1128+BM1129)</f>
        <v>0</v>
      </c>
      <c r="BN1130" s="202">
        <f t="shared" si="575"/>
        <v>0</v>
      </c>
      <c r="BO1130" s="202">
        <f t="shared" si="575"/>
        <v>0</v>
      </c>
      <c r="BP1130" s="202">
        <f t="shared" si="575"/>
        <v>0</v>
      </c>
      <c r="BQ1130" s="202">
        <f t="shared" si="575"/>
        <v>0</v>
      </c>
      <c r="BR1130" s="806">
        <f t="shared" si="575"/>
        <v>0</v>
      </c>
      <c r="BS1130" s="202">
        <f t="shared" si="575"/>
        <v>0</v>
      </c>
      <c r="BT1130" s="202">
        <f t="shared" si="575"/>
        <v>0</v>
      </c>
      <c r="BU1130" s="202">
        <f t="shared" si="575"/>
        <v>0</v>
      </c>
      <c r="BV1130" s="202">
        <f t="shared" si="575"/>
        <v>0</v>
      </c>
      <c r="BW1130" s="806">
        <f t="shared" si="575"/>
        <v>0</v>
      </c>
      <c r="BX1130" s="202">
        <f t="shared" si="575"/>
        <v>0</v>
      </c>
      <c r="BY1130" s="806">
        <f t="shared" si="575"/>
        <v>0</v>
      </c>
      <c r="BZ1130" s="806">
        <f t="shared" si="575"/>
        <v>0</v>
      </c>
      <c r="CA1130" s="202">
        <f t="shared" si="575"/>
        <v>0</v>
      </c>
      <c r="CB1130" s="202">
        <f t="shared" si="575"/>
        <v>0</v>
      </c>
      <c r="CC1130" s="202">
        <f t="shared" si="575"/>
        <v>0</v>
      </c>
      <c r="CD1130" s="769">
        <f t="shared" si="575"/>
        <v>0</v>
      </c>
      <c r="CE1130" s="202">
        <f t="shared" si="575"/>
        <v>0</v>
      </c>
      <c r="CF1130" s="202">
        <f t="shared" si="575"/>
        <v>0</v>
      </c>
      <c r="CG1130" s="202">
        <f t="shared" si="575"/>
        <v>0</v>
      </c>
      <c r="CH1130" s="202">
        <f t="shared" si="575"/>
        <v>0</v>
      </c>
      <c r="CI1130" s="202">
        <f t="shared" si="575"/>
        <v>0</v>
      </c>
      <c r="CJ1130" s="769">
        <f t="shared" si="575"/>
        <v>0</v>
      </c>
      <c r="CK1130" s="202">
        <f t="shared" si="575"/>
        <v>0</v>
      </c>
      <c r="CL1130" s="965"/>
      <c r="CM1130" s="965"/>
      <c r="CN1130" s="965"/>
      <c r="CO1130" s="965"/>
      <c r="CP1130" s="965"/>
      <c r="CQ1130" s="965"/>
      <c r="CR1130" s="965"/>
      <c r="CS1130" s="965"/>
      <c r="CT1130" s="965"/>
      <c r="CU1130" s="965"/>
      <c r="CV1130" s="221"/>
    </row>
    <row r="1131" spans="1:100" ht="19.399999999999999" customHeight="1">
      <c r="A1131" s="1184"/>
      <c r="B1131" s="1186" t="s">
        <v>400</v>
      </c>
      <c r="C1131" s="1186"/>
      <c r="D1131" s="1186"/>
      <c r="E1131" s="1186"/>
      <c r="F1131" s="1186"/>
      <c r="G1131" s="1186"/>
      <c r="H1131" s="588"/>
      <c r="I1131" s="597"/>
      <c r="J1131" s="269"/>
      <c r="K1131" s="523"/>
      <c r="L1131" s="269"/>
      <c r="M1131" s="269"/>
      <c r="N1131" s="269"/>
      <c r="O1131" s="269"/>
      <c r="P1131" s="269"/>
      <c r="Q1131" s="269"/>
      <c r="R1131" s="269"/>
      <c r="S1131" s="269"/>
      <c r="T1131" s="269"/>
      <c r="U1131" s="269"/>
      <c r="V1131" s="269"/>
      <c r="W1131" s="419"/>
      <c r="X1131" s="269"/>
      <c r="Y1131" s="269"/>
      <c r="Z1131" s="269"/>
      <c r="AA1131" s="281" t="s">
        <v>1974</v>
      </c>
      <c r="AB1131" s="269"/>
      <c r="AC1131" s="669"/>
      <c r="AD1131" s="269"/>
      <c r="AE1131" s="269"/>
      <c r="AF1131" s="269"/>
      <c r="AG1131" s="269"/>
      <c r="AH1131" s="269"/>
      <c r="AI1131" s="269"/>
      <c r="AJ1131" s="269"/>
      <c r="AK1131" s="269"/>
      <c r="AL1131" s="269"/>
      <c r="AM1131" s="269"/>
      <c r="AN1131" s="269"/>
      <c r="AO1131" s="269"/>
      <c r="AP1131" s="269"/>
      <c r="AQ1131" s="269"/>
      <c r="AR1131" s="269"/>
      <c r="AS1131" s="269"/>
      <c r="AT1131" s="269"/>
      <c r="AU1131" s="269"/>
      <c r="AV1131" s="269"/>
      <c r="AW1131" s="269"/>
      <c r="AX1131" s="269"/>
      <c r="AY1131" s="269"/>
      <c r="AZ1131" s="269"/>
      <c r="BA1131" s="269"/>
      <c r="BB1131" s="269"/>
      <c r="BC1131" s="269"/>
      <c r="BD1131" s="269"/>
      <c r="BE1131" s="269"/>
      <c r="BF1131" s="269"/>
      <c r="BG1131" s="269"/>
      <c r="BH1131" s="269"/>
      <c r="BI1131" s="269"/>
      <c r="BJ1131" s="269"/>
      <c r="BK1131" s="269"/>
      <c r="BL1131" s="791">
        <f>(((BL1126*2)+(BL1127*1)+(BL1128*0)))/(BL1126+BL1127+BL1128)</f>
        <v>1.858974358974359</v>
      </c>
      <c r="BM1131" s="283">
        <f t="shared" ref="BM1131:CK1131" si="576">(((BM1126*2)+(BM1127*1)+(BM1128*0)))/(BM1126+BM1127+BM1128)</f>
        <v>2</v>
      </c>
      <c r="BN1131" s="283">
        <f t="shared" si="576"/>
        <v>1.9358974358974359</v>
      </c>
      <c r="BO1131" s="283">
        <f t="shared" si="576"/>
        <v>1.9358974358974359</v>
      </c>
      <c r="BP1131" s="283">
        <f t="shared" si="576"/>
        <v>1.9358974358974359</v>
      </c>
      <c r="BQ1131" s="283">
        <f t="shared" si="576"/>
        <v>1.9871794871794872</v>
      </c>
      <c r="BR1131" s="807">
        <f t="shared" si="576"/>
        <v>1.8717948717948718</v>
      </c>
      <c r="BS1131" s="283">
        <f t="shared" si="576"/>
        <v>1.7948717948717949</v>
      </c>
      <c r="BT1131" s="283">
        <f t="shared" si="576"/>
        <v>1.8974358974358974</v>
      </c>
      <c r="BU1131" s="283">
        <f t="shared" si="576"/>
        <v>1.9743589743589745</v>
      </c>
      <c r="BV1131" s="283">
        <f t="shared" si="576"/>
        <v>1.9871794871794872</v>
      </c>
      <c r="BW1131" s="807">
        <f t="shared" si="576"/>
        <v>1.9220779220779221</v>
      </c>
      <c r="BX1131" s="283">
        <f t="shared" si="576"/>
        <v>1.8974358974358974</v>
      </c>
      <c r="BY1131" s="807">
        <f t="shared" si="576"/>
        <v>1.9358974358974359</v>
      </c>
      <c r="BZ1131" s="807">
        <f t="shared" si="576"/>
        <v>1.9358974358974359</v>
      </c>
      <c r="CA1131" s="283">
        <f t="shared" si="576"/>
        <v>1.9743589743589745</v>
      </c>
      <c r="CB1131" s="283">
        <f t="shared" si="576"/>
        <v>1.9358974358974359</v>
      </c>
      <c r="CC1131" s="283">
        <f t="shared" si="576"/>
        <v>1.9102564102564104</v>
      </c>
      <c r="CD1131" s="770">
        <f t="shared" si="576"/>
        <v>1.8974358974358974</v>
      </c>
      <c r="CE1131" s="283">
        <f t="shared" si="576"/>
        <v>1.9615384615384615</v>
      </c>
      <c r="CF1131" s="283">
        <f t="shared" si="576"/>
        <v>1.9743589743589745</v>
      </c>
      <c r="CG1131" s="283">
        <f t="shared" si="576"/>
        <v>1.9487179487179487</v>
      </c>
      <c r="CH1131" s="283">
        <f t="shared" si="576"/>
        <v>1.9871794871794872</v>
      </c>
      <c r="CI1131" s="283">
        <f t="shared" si="576"/>
        <v>1.9871794871794872</v>
      </c>
      <c r="CJ1131" s="770">
        <f t="shared" si="576"/>
        <v>1.8974358974358974</v>
      </c>
      <c r="CK1131" s="283">
        <f t="shared" si="576"/>
        <v>2</v>
      </c>
      <c r="CL1131" s="972">
        <f>COUNTIF(BL1132:CK1132,"Đ")</f>
        <v>26</v>
      </c>
      <c r="CM1131" s="960">
        <f>CL1131/(CL1131+CN1131+CP1131+CR1131)</f>
        <v>1</v>
      </c>
      <c r="CN1131" s="959">
        <f>COUNTIF(BL1132:CK1132,"CCG")</f>
        <v>0</v>
      </c>
      <c r="CO1131" s="960">
        <f>CN1131/(CL1131+CN1131+CP1131+CR1131)</f>
        <v>0</v>
      </c>
      <c r="CP1131" s="959">
        <f>COUNTIF(BL1132:CK1132,"CĐ")</f>
        <v>0</v>
      </c>
      <c r="CQ1131" s="960">
        <f>CP1131/(CL1131+CN1131+CP1131+CR1131)</f>
        <v>0</v>
      </c>
      <c r="CR1131" s="959">
        <f>COUNTIF(BL1132:CK1132,"KĐG")</f>
        <v>0</v>
      </c>
      <c r="CS1131" s="960">
        <f>CR1131/(CL1131+CN1131+CP1131+CR1131)</f>
        <v>0</v>
      </c>
      <c r="CT1131" s="958">
        <f>(((CL1131*2)+(CN1131*1)+(CP1131*0)))/(CL1131+CN1131+CP1131)</f>
        <v>2</v>
      </c>
      <c r="CU1131" s="958" t="str">
        <f>IF(CS1131&gt;=50%,"KĐG",IF(CT1131&gt;=1.6,"Đạt",IF(CT1131&gt;=1,"Cần cố gắng","Chưa đạt")))</f>
        <v>Đạt</v>
      </c>
      <c r="CV1131" s="221"/>
    </row>
    <row r="1132" spans="1:100" ht="19.399999999999999" customHeight="1">
      <c r="A1132" s="1184"/>
      <c r="B1132" s="1186"/>
      <c r="C1132" s="1186"/>
      <c r="D1132" s="1186"/>
      <c r="E1132" s="1186"/>
      <c r="F1132" s="1186"/>
      <c r="G1132" s="1186"/>
      <c r="H1132" s="588"/>
      <c r="I1132" s="597"/>
      <c r="J1132" s="269"/>
      <c r="K1132" s="523"/>
      <c r="L1132" s="269"/>
      <c r="M1132" s="269"/>
      <c r="N1132" s="269"/>
      <c r="O1132" s="269"/>
      <c r="P1132" s="269"/>
      <c r="Q1132" s="269"/>
      <c r="R1132" s="269"/>
      <c r="S1132" s="269"/>
      <c r="T1132" s="269"/>
      <c r="U1132" s="269"/>
      <c r="V1132" s="269"/>
      <c r="W1132" s="419"/>
      <c r="X1132" s="269"/>
      <c r="Y1132" s="269"/>
      <c r="Z1132" s="269"/>
      <c r="AA1132" s="281" t="s">
        <v>1974</v>
      </c>
      <c r="AB1132" s="269"/>
      <c r="AC1132" s="669"/>
      <c r="AD1132" s="269"/>
      <c r="AE1132" s="269"/>
      <c r="AF1132" s="269"/>
      <c r="AG1132" s="269"/>
      <c r="AH1132" s="269"/>
      <c r="AI1132" s="269"/>
      <c r="AJ1132" s="269"/>
      <c r="AK1132" s="269"/>
      <c r="AL1132" s="269"/>
      <c r="AM1132" s="269"/>
      <c r="AN1132" s="269"/>
      <c r="AO1132" s="269"/>
      <c r="AP1132" s="269"/>
      <c r="AQ1132" s="269"/>
      <c r="AR1132" s="269"/>
      <c r="AS1132" s="269"/>
      <c r="AT1132" s="269"/>
      <c r="AU1132" s="269"/>
      <c r="AV1132" s="269"/>
      <c r="AW1132" s="269"/>
      <c r="AX1132" s="269"/>
      <c r="AY1132" s="269"/>
      <c r="AZ1132" s="269"/>
      <c r="BA1132" s="269"/>
      <c r="BB1132" s="269"/>
      <c r="BC1132" s="269"/>
      <c r="BD1132" s="269"/>
      <c r="BE1132" s="269"/>
      <c r="BF1132" s="269"/>
      <c r="BG1132" s="269"/>
      <c r="BH1132" s="269"/>
      <c r="BI1132" s="269"/>
      <c r="BJ1132" s="269"/>
      <c r="BK1132" s="269"/>
      <c r="BL1132" s="791" t="str">
        <f>IF(BL1130&gt;=50%,"KĐG",IF(BL1131&gt;=1.6,"Đ",IF(BL1131&gt;=1,"CCG","CĐ")))</f>
        <v>Đ</v>
      </c>
      <c r="BM1132" s="283" t="str">
        <f t="shared" ref="BM1132:CK1132" si="577">IF(BM1130&gt;=50%,"KĐG",IF(BM1131&gt;=1.6,"Đ",IF(BM1131&gt;=1,"CCG","CĐ")))</f>
        <v>Đ</v>
      </c>
      <c r="BN1132" s="283" t="str">
        <f t="shared" si="577"/>
        <v>Đ</v>
      </c>
      <c r="BO1132" s="283" t="str">
        <f t="shared" si="577"/>
        <v>Đ</v>
      </c>
      <c r="BP1132" s="283" t="str">
        <f t="shared" si="577"/>
        <v>Đ</v>
      </c>
      <c r="BQ1132" s="283" t="str">
        <f t="shared" si="577"/>
        <v>Đ</v>
      </c>
      <c r="BR1132" s="807" t="str">
        <f t="shared" si="577"/>
        <v>Đ</v>
      </c>
      <c r="BS1132" s="283" t="str">
        <f t="shared" si="577"/>
        <v>Đ</v>
      </c>
      <c r="BT1132" s="283" t="str">
        <f t="shared" si="577"/>
        <v>Đ</v>
      </c>
      <c r="BU1132" s="283" t="str">
        <f t="shared" si="577"/>
        <v>Đ</v>
      </c>
      <c r="BV1132" s="283" t="str">
        <f t="shared" si="577"/>
        <v>Đ</v>
      </c>
      <c r="BW1132" s="807" t="str">
        <f t="shared" si="577"/>
        <v>Đ</v>
      </c>
      <c r="BX1132" s="283" t="str">
        <f t="shared" si="577"/>
        <v>Đ</v>
      </c>
      <c r="BY1132" s="807" t="str">
        <f t="shared" si="577"/>
        <v>Đ</v>
      </c>
      <c r="BZ1132" s="807" t="str">
        <f t="shared" si="577"/>
        <v>Đ</v>
      </c>
      <c r="CA1132" s="283" t="str">
        <f t="shared" si="577"/>
        <v>Đ</v>
      </c>
      <c r="CB1132" s="283" t="str">
        <f t="shared" si="577"/>
        <v>Đ</v>
      </c>
      <c r="CC1132" s="283" t="str">
        <f t="shared" si="577"/>
        <v>Đ</v>
      </c>
      <c r="CD1132" s="770" t="str">
        <f t="shared" si="577"/>
        <v>Đ</v>
      </c>
      <c r="CE1132" s="283" t="str">
        <f t="shared" si="577"/>
        <v>Đ</v>
      </c>
      <c r="CF1132" s="283" t="str">
        <f t="shared" si="577"/>
        <v>Đ</v>
      </c>
      <c r="CG1132" s="283" t="str">
        <f t="shared" si="577"/>
        <v>Đ</v>
      </c>
      <c r="CH1132" s="283" t="str">
        <f t="shared" si="577"/>
        <v>Đ</v>
      </c>
      <c r="CI1132" s="283" t="str">
        <f t="shared" si="577"/>
        <v>Đ</v>
      </c>
      <c r="CJ1132" s="770" t="str">
        <f t="shared" si="577"/>
        <v>Đ</v>
      </c>
      <c r="CK1132" s="283" t="str">
        <f t="shared" si="577"/>
        <v>Đ</v>
      </c>
      <c r="CL1132" s="972"/>
      <c r="CM1132" s="960"/>
      <c r="CN1132" s="959"/>
      <c r="CO1132" s="960"/>
      <c r="CP1132" s="959"/>
      <c r="CQ1132" s="960"/>
      <c r="CR1132" s="959"/>
      <c r="CS1132" s="960"/>
      <c r="CT1132" s="958"/>
      <c r="CU1132" s="958"/>
      <c r="CV1132" s="221"/>
    </row>
    <row r="1133" spans="1:100" ht="19.399999999999999" customHeight="1">
      <c r="A1133" s="458"/>
      <c r="B1133" s="459"/>
      <c r="C1133" s="460"/>
      <c r="D1133" s="459"/>
      <c r="E1133" s="460"/>
      <c r="F1133" s="459"/>
      <c r="G1133" s="459"/>
      <c r="H1133" s="459"/>
      <c r="I1133" s="599"/>
      <c r="J1133" s="461"/>
      <c r="K1133" s="524"/>
      <c r="L1133" s="279"/>
      <c r="M1133" s="279"/>
      <c r="N1133" s="462"/>
      <c r="O1133" s="279"/>
      <c r="P1133" s="279"/>
      <c r="Q1133" s="279"/>
      <c r="R1133" s="279"/>
      <c r="S1133" s="279"/>
      <c r="T1133" s="279"/>
      <c r="U1133" s="279"/>
      <c r="V1133" s="279"/>
      <c r="W1133" s="421"/>
      <c r="X1133" s="279"/>
      <c r="Y1133" s="279"/>
      <c r="Z1133" s="279"/>
      <c r="AA1133" s="279"/>
      <c r="AB1133" s="279"/>
      <c r="AC1133" s="670"/>
      <c r="AD1133" s="279"/>
      <c r="AE1133" s="279"/>
      <c r="AF1133" s="279"/>
      <c r="AG1133" s="279"/>
      <c r="AH1133" s="279"/>
      <c r="AI1133" s="279"/>
      <c r="AJ1133" s="279"/>
      <c r="AK1133" s="279"/>
      <c r="AL1133" s="279"/>
      <c r="AM1133" s="279"/>
      <c r="AN1133" s="279"/>
      <c r="AO1133" s="279"/>
      <c r="AP1133" s="279"/>
      <c r="AQ1133" s="279"/>
      <c r="AR1133" s="279"/>
      <c r="AS1133" s="279"/>
      <c r="AT1133" s="279"/>
      <c r="AU1133" s="279"/>
      <c r="AV1133" s="279"/>
      <c r="AW1133" s="279"/>
      <c r="AX1133" s="279"/>
      <c r="AY1133" s="279"/>
      <c r="AZ1133" s="279"/>
      <c r="BA1133" s="279"/>
      <c r="BB1133" s="279"/>
      <c r="BC1133" s="279"/>
      <c r="BD1133" s="279"/>
      <c r="BE1133" s="279"/>
      <c r="BF1133" s="279"/>
      <c r="BG1133" s="279"/>
      <c r="BH1133" s="279"/>
      <c r="BI1133" s="279"/>
      <c r="BJ1133" s="279"/>
      <c r="BK1133" s="279"/>
      <c r="BL1133" s="791"/>
      <c r="BM1133" s="283"/>
      <c r="BN1133" s="283"/>
      <c r="BO1133" s="283"/>
      <c r="BP1133" s="283"/>
      <c r="BQ1133" s="283"/>
      <c r="BR1133" s="807"/>
      <c r="BS1133" s="283"/>
      <c r="BT1133" s="283"/>
      <c r="BU1133" s="283"/>
      <c r="BV1133" s="283"/>
      <c r="BW1133" s="807"/>
      <c r="BX1133" s="283"/>
      <c r="BY1133" s="807"/>
      <c r="BZ1133" s="807"/>
      <c r="CA1133" s="283"/>
      <c r="CB1133" s="283"/>
      <c r="CC1133" s="283"/>
      <c r="CD1133" s="770"/>
      <c r="CE1133" s="283"/>
      <c r="CF1133" s="283"/>
      <c r="CG1133" s="283"/>
      <c r="CH1133" s="283"/>
      <c r="CI1133" s="283"/>
      <c r="CJ1133" s="770"/>
      <c r="CK1133" s="283"/>
      <c r="CL1133" s="240"/>
      <c r="CM1133" s="239"/>
      <c r="CN1133" s="222"/>
      <c r="CO1133" s="239"/>
      <c r="CP1133" s="222"/>
      <c r="CQ1133" s="239"/>
      <c r="CR1133" s="222"/>
      <c r="CS1133" s="239"/>
      <c r="CT1133" s="223"/>
      <c r="CU1133" s="223"/>
      <c r="CV1133" s="221"/>
    </row>
    <row r="1134" spans="1:100" ht="19.399999999999999" customHeight="1">
      <c r="A1134" s="975" t="s">
        <v>12</v>
      </c>
      <c r="B1134" s="1181" t="s">
        <v>5</v>
      </c>
      <c r="C1134" s="1181"/>
      <c r="D1134" s="1181"/>
      <c r="E1134" s="1181"/>
      <c r="F1134" s="1181"/>
      <c r="G1134" s="1181"/>
      <c r="H1134" s="589"/>
      <c r="I1134" s="598"/>
      <c r="J1134" s="266"/>
      <c r="K1134" s="522"/>
      <c r="L1134" s="266"/>
      <c r="M1134" s="266"/>
      <c r="N1134" s="266"/>
      <c r="O1134" s="266"/>
      <c r="P1134" s="266"/>
      <c r="Q1134" s="266"/>
      <c r="R1134" s="266"/>
      <c r="S1134" s="266"/>
      <c r="T1134" s="266"/>
      <c r="U1134" s="266"/>
      <c r="V1134" s="266"/>
      <c r="W1134" s="418"/>
      <c r="X1134" s="266"/>
      <c r="Y1134" s="266"/>
      <c r="Z1134" s="266"/>
      <c r="AA1134" s="266"/>
      <c r="AB1134" s="266"/>
      <c r="AC1134" s="668"/>
      <c r="AD1134" s="266"/>
      <c r="AE1134" s="266"/>
      <c r="AF1134" s="266"/>
      <c r="AG1134" s="266"/>
      <c r="AH1134" s="266"/>
      <c r="AI1134" s="266"/>
      <c r="AJ1134" s="266"/>
      <c r="AK1134" s="266"/>
      <c r="AL1134" s="266"/>
      <c r="AM1134" s="266"/>
      <c r="AN1134" s="266"/>
      <c r="AO1134" s="266"/>
      <c r="AP1134" s="266"/>
      <c r="AQ1134" s="266"/>
      <c r="AR1134" s="266"/>
      <c r="AS1134" s="266"/>
      <c r="AT1134" s="266"/>
      <c r="AU1134" s="266"/>
      <c r="AV1134" s="266"/>
      <c r="AW1134" s="266"/>
      <c r="AX1134" s="266"/>
      <c r="AY1134" s="266"/>
      <c r="AZ1134" s="266"/>
      <c r="BA1134" s="266"/>
      <c r="BB1134" s="266"/>
      <c r="BC1134" s="266"/>
      <c r="BD1134" s="266"/>
      <c r="BE1134" s="266"/>
      <c r="BF1134" s="266"/>
      <c r="BG1134" s="266"/>
      <c r="BH1134" s="266"/>
      <c r="BI1134" s="266"/>
      <c r="BJ1134" s="266"/>
      <c r="BK1134" s="266"/>
      <c r="BL1134" s="789">
        <f t="shared" ref="BL1134:CK1134" si="578">COUNTIFS($N$6:$N$1030,"Thể chất",BL$6:BL$1030,"2")</f>
        <v>182</v>
      </c>
      <c r="BM1134" s="284">
        <f t="shared" si="578"/>
        <v>205</v>
      </c>
      <c r="BN1134" s="284">
        <f t="shared" si="578"/>
        <v>199</v>
      </c>
      <c r="BO1134" s="284">
        <f t="shared" si="578"/>
        <v>188</v>
      </c>
      <c r="BP1134" s="284">
        <f t="shared" si="578"/>
        <v>189</v>
      </c>
      <c r="BQ1134" s="284">
        <f t="shared" si="578"/>
        <v>197</v>
      </c>
      <c r="BR1134" s="805">
        <f t="shared" si="578"/>
        <v>186</v>
      </c>
      <c r="BS1134" s="284">
        <f t="shared" si="578"/>
        <v>153</v>
      </c>
      <c r="BT1134" s="284">
        <f t="shared" si="578"/>
        <v>188</v>
      </c>
      <c r="BU1134" s="284">
        <f t="shared" si="578"/>
        <v>201</v>
      </c>
      <c r="BV1134" s="284">
        <f t="shared" si="578"/>
        <v>198</v>
      </c>
      <c r="BW1134" s="805">
        <f t="shared" si="578"/>
        <v>190</v>
      </c>
      <c r="BX1134" s="284">
        <f t="shared" si="578"/>
        <v>169</v>
      </c>
      <c r="BY1134" s="805">
        <f t="shared" si="578"/>
        <v>188</v>
      </c>
      <c r="BZ1134" s="805">
        <f t="shared" si="578"/>
        <v>194</v>
      </c>
      <c r="CA1134" s="284">
        <f t="shared" si="578"/>
        <v>197</v>
      </c>
      <c r="CB1134" s="284">
        <f t="shared" si="578"/>
        <v>195</v>
      </c>
      <c r="CC1134" s="284">
        <f t="shared" si="578"/>
        <v>204</v>
      </c>
      <c r="CD1134" s="768">
        <f t="shared" si="578"/>
        <v>160</v>
      </c>
      <c r="CE1134" s="284">
        <f t="shared" si="578"/>
        <v>198</v>
      </c>
      <c r="CF1134" s="284">
        <f t="shared" si="578"/>
        <v>202</v>
      </c>
      <c r="CG1134" s="284">
        <f t="shared" si="578"/>
        <v>197</v>
      </c>
      <c r="CH1134" s="284">
        <f t="shared" si="578"/>
        <v>197</v>
      </c>
      <c r="CI1134" s="284">
        <f t="shared" si="578"/>
        <v>203</v>
      </c>
      <c r="CJ1134" s="768">
        <f t="shared" si="578"/>
        <v>172</v>
      </c>
      <c r="CK1134" s="284">
        <f t="shared" si="578"/>
        <v>208</v>
      </c>
      <c r="CL1134" s="965"/>
      <c r="CM1134" s="965"/>
      <c r="CN1134" s="965"/>
      <c r="CO1134" s="965"/>
      <c r="CP1134" s="965"/>
      <c r="CQ1134" s="965"/>
      <c r="CR1134" s="965"/>
      <c r="CS1134" s="965"/>
      <c r="CT1134" s="965"/>
      <c r="CU1134" s="965"/>
      <c r="CV1134" s="221"/>
    </row>
    <row r="1135" spans="1:100" ht="19.399999999999999" customHeight="1">
      <c r="A1135" s="975"/>
      <c r="B1135" s="1181" t="s">
        <v>4</v>
      </c>
      <c r="C1135" s="1181"/>
      <c r="D1135" s="1181"/>
      <c r="E1135" s="1181"/>
      <c r="F1135" s="1181"/>
      <c r="G1135" s="1181"/>
      <c r="H1135" s="589"/>
      <c r="I1135" s="598"/>
      <c r="J1135" s="266"/>
      <c r="K1135" s="522"/>
      <c r="L1135" s="266"/>
      <c r="M1135" s="266"/>
      <c r="N1135" s="266"/>
      <c r="O1135" s="266"/>
      <c r="P1135" s="266"/>
      <c r="Q1135" s="266"/>
      <c r="R1135" s="266"/>
      <c r="S1135" s="266"/>
      <c r="T1135" s="266"/>
      <c r="U1135" s="266"/>
      <c r="V1135" s="266"/>
      <c r="W1135" s="418"/>
      <c r="X1135" s="266"/>
      <c r="Y1135" s="266"/>
      <c r="Z1135" s="266"/>
      <c r="AA1135" s="266"/>
      <c r="AB1135" s="266"/>
      <c r="AC1135" s="668"/>
      <c r="AD1135" s="266"/>
      <c r="AE1135" s="266"/>
      <c r="AF1135" s="266"/>
      <c r="AG1135" s="266"/>
      <c r="AH1135" s="266"/>
      <c r="AI1135" s="266"/>
      <c r="AJ1135" s="266"/>
      <c r="AK1135" s="266"/>
      <c r="AL1135" s="266"/>
      <c r="AM1135" s="266"/>
      <c r="AN1135" s="266"/>
      <c r="AO1135" s="266"/>
      <c r="AP1135" s="266"/>
      <c r="AQ1135" s="266"/>
      <c r="AR1135" s="266"/>
      <c r="AS1135" s="266"/>
      <c r="AT1135" s="266"/>
      <c r="AU1135" s="266"/>
      <c r="AV1135" s="266"/>
      <c r="AW1135" s="266"/>
      <c r="AX1135" s="266"/>
      <c r="AY1135" s="266"/>
      <c r="AZ1135" s="266"/>
      <c r="BA1135" s="266"/>
      <c r="BB1135" s="266"/>
      <c r="BC1135" s="266"/>
      <c r="BD1135" s="266"/>
      <c r="BE1135" s="266"/>
      <c r="BF1135" s="266"/>
      <c r="BG1135" s="266"/>
      <c r="BH1135" s="266"/>
      <c r="BI1135" s="266"/>
      <c r="BJ1135" s="266"/>
      <c r="BK1135" s="266"/>
      <c r="BL1135" s="789">
        <f t="shared" ref="BL1135:CK1135" si="579">COUNTIFS($N$6:$N$1030,"Thể chất",BL$6:BL$1030,"1")</f>
        <v>25</v>
      </c>
      <c r="BM1135" s="284">
        <f t="shared" si="579"/>
        <v>4</v>
      </c>
      <c r="BN1135" s="284">
        <f t="shared" si="579"/>
        <v>11</v>
      </c>
      <c r="BO1135" s="284">
        <f t="shared" si="579"/>
        <v>22</v>
      </c>
      <c r="BP1135" s="284">
        <f t="shared" si="579"/>
        <v>21</v>
      </c>
      <c r="BQ1135" s="284">
        <f t="shared" si="579"/>
        <v>13</v>
      </c>
      <c r="BR1135" s="805">
        <f t="shared" si="579"/>
        <v>24</v>
      </c>
      <c r="BS1135" s="284">
        <f t="shared" si="579"/>
        <v>57</v>
      </c>
      <c r="BT1135" s="284">
        <f t="shared" si="579"/>
        <v>22</v>
      </c>
      <c r="BU1135" s="284">
        <f t="shared" si="579"/>
        <v>9</v>
      </c>
      <c r="BV1135" s="284">
        <f t="shared" si="579"/>
        <v>10</v>
      </c>
      <c r="BW1135" s="805">
        <f t="shared" si="579"/>
        <v>18</v>
      </c>
      <c r="BX1135" s="284">
        <f t="shared" si="579"/>
        <v>41</v>
      </c>
      <c r="BY1135" s="805">
        <f t="shared" si="579"/>
        <v>22</v>
      </c>
      <c r="BZ1135" s="805">
        <f t="shared" si="579"/>
        <v>14</v>
      </c>
      <c r="CA1135" s="284">
        <f t="shared" si="579"/>
        <v>13</v>
      </c>
      <c r="CB1135" s="284">
        <f t="shared" si="579"/>
        <v>15</v>
      </c>
      <c r="CC1135" s="284">
        <f t="shared" si="579"/>
        <v>6</v>
      </c>
      <c r="CD1135" s="768">
        <f t="shared" si="579"/>
        <v>50</v>
      </c>
      <c r="CE1135" s="284">
        <f t="shared" si="579"/>
        <v>12</v>
      </c>
      <c r="CF1135" s="284">
        <f t="shared" si="579"/>
        <v>8</v>
      </c>
      <c r="CG1135" s="284">
        <f t="shared" si="579"/>
        <v>13</v>
      </c>
      <c r="CH1135" s="284">
        <f t="shared" si="579"/>
        <v>13</v>
      </c>
      <c r="CI1135" s="284">
        <f t="shared" si="579"/>
        <v>7</v>
      </c>
      <c r="CJ1135" s="768">
        <f t="shared" si="579"/>
        <v>38</v>
      </c>
      <c r="CK1135" s="284">
        <f t="shared" si="579"/>
        <v>2</v>
      </c>
      <c r="CL1135" s="965"/>
      <c r="CM1135" s="965"/>
      <c r="CN1135" s="965"/>
      <c r="CO1135" s="965"/>
      <c r="CP1135" s="965"/>
      <c r="CQ1135" s="965"/>
      <c r="CR1135" s="965"/>
      <c r="CS1135" s="965"/>
      <c r="CT1135" s="965"/>
      <c r="CU1135" s="965"/>
      <c r="CV1135" s="221"/>
    </row>
    <row r="1136" spans="1:100" ht="19.399999999999999" customHeight="1">
      <c r="A1136" s="975"/>
      <c r="B1136" s="1181" t="s">
        <v>3</v>
      </c>
      <c r="C1136" s="1181"/>
      <c r="D1136" s="1181"/>
      <c r="E1136" s="1181"/>
      <c r="F1136" s="1181"/>
      <c r="G1136" s="1181"/>
      <c r="H1136" s="589"/>
      <c r="I1136" s="598"/>
      <c r="J1136" s="266"/>
      <c r="K1136" s="522"/>
      <c r="L1136" s="266"/>
      <c r="M1136" s="266"/>
      <c r="N1136" s="266"/>
      <c r="O1136" s="266"/>
      <c r="P1136" s="266"/>
      <c r="Q1136" s="266"/>
      <c r="R1136" s="266"/>
      <c r="S1136" s="266"/>
      <c r="T1136" s="266"/>
      <c r="U1136" s="266"/>
      <c r="V1136" s="266"/>
      <c r="W1136" s="418"/>
      <c r="X1136" s="266"/>
      <c r="Y1136" s="266"/>
      <c r="Z1136" s="266"/>
      <c r="AA1136" s="266"/>
      <c r="AB1136" s="266"/>
      <c r="AC1136" s="668"/>
      <c r="AD1136" s="266"/>
      <c r="AE1136" s="266"/>
      <c r="AF1136" s="266"/>
      <c r="AG1136" s="266"/>
      <c r="AH1136" s="266"/>
      <c r="AI1136" s="266"/>
      <c r="AJ1136" s="266"/>
      <c r="AK1136" s="266"/>
      <c r="AL1136" s="266"/>
      <c r="AM1136" s="266"/>
      <c r="AN1136" s="266"/>
      <c r="AO1136" s="266"/>
      <c r="AP1136" s="266"/>
      <c r="AQ1136" s="266"/>
      <c r="AR1136" s="266"/>
      <c r="AS1136" s="266"/>
      <c r="AT1136" s="266"/>
      <c r="AU1136" s="266"/>
      <c r="AV1136" s="266"/>
      <c r="AW1136" s="266"/>
      <c r="AX1136" s="266"/>
      <c r="AY1136" s="266"/>
      <c r="AZ1136" s="266"/>
      <c r="BA1136" s="266"/>
      <c r="BB1136" s="266"/>
      <c r="BC1136" s="266"/>
      <c r="BD1136" s="266"/>
      <c r="BE1136" s="266"/>
      <c r="BF1136" s="266"/>
      <c r="BG1136" s="266"/>
      <c r="BH1136" s="266"/>
      <c r="BI1136" s="266"/>
      <c r="BJ1136" s="266"/>
      <c r="BK1136" s="266"/>
      <c r="BL1136" s="789">
        <f t="shared" ref="BL1136:CK1136" si="580">COUNTIFS($N$6:$N$1030,"Thể chất",BL$6:BL$1030,"0")</f>
        <v>0</v>
      </c>
      <c r="BM1136" s="284">
        <f t="shared" si="580"/>
        <v>0</v>
      </c>
      <c r="BN1136" s="284">
        <f t="shared" si="580"/>
        <v>0</v>
      </c>
      <c r="BO1136" s="284">
        <f t="shared" si="580"/>
        <v>0</v>
      </c>
      <c r="BP1136" s="284">
        <f t="shared" si="580"/>
        <v>0</v>
      </c>
      <c r="BQ1136" s="284">
        <f t="shared" si="580"/>
        <v>0</v>
      </c>
      <c r="BR1136" s="805">
        <f t="shared" si="580"/>
        <v>0</v>
      </c>
      <c r="BS1136" s="284">
        <f t="shared" si="580"/>
        <v>0</v>
      </c>
      <c r="BT1136" s="284">
        <f t="shared" si="580"/>
        <v>0</v>
      </c>
      <c r="BU1136" s="284">
        <f t="shared" si="580"/>
        <v>0</v>
      </c>
      <c r="BV1136" s="284">
        <f t="shared" si="580"/>
        <v>0</v>
      </c>
      <c r="BW1136" s="805">
        <f t="shared" si="580"/>
        <v>0</v>
      </c>
      <c r="BX1136" s="284">
        <f t="shared" si="580"/>
        <v>0</v>
      </c>
      <c r="BY1136" s="805">
        <f t="shared" si="580"/>
        <v>0</v>
      </c>
      <c r="BZ1136" s="805">
        <f t="shared" si="580"/>
        <v>0</v>
      </c>
      <c r="CA1136" s="284">
        <f t="shared" si="580"/>
        <v>0</v>
      </c>
      <c r="CB1136" s="284">
        <f t="shared" si="580"/>
        <v>0</v>
      </c>
      <c r="CC1136" s="284">
        <f t="shared" si="580"/>
        <v>0</v>
      </c>
      <c r="CD1136" s="768">
        <f t="shared" si="580"/>
        <v>0</v>
      </c>
      <c r="CE1136" s="284">
        <f t="shared" si="580"/>
        <v>0</v>
      </c>
      <c r="CF1136" s="284">
        <f t="shared" si="580"/>
        <v>0</v>
      </c>
      <c r="CG1136" s="284">
        <f t="shared" si="580"/>
        <v>0</v>
      </c>
      <c r="CH1136" s="284">
        <f t="shared" si="580"/>
        <v>0</v>
      </c>
      <c r="CI1136" s="284">
        <f t="shared" si="580"/>
        <v>0</v>
      </c>
      <c r="CJ1136" s="768">
        <f t="shared" si="580"/>
        <v>0</v>
      </c>
      <c r="CK1136" s="284">
        <f t="shared" si="580"/>
        <v>0</v>
      </c>
      <c r="CL1136" s="965"/>
      <c r="CM1136" s="965"/>
      <c r="CN1136" s="965"/>
      <c r="CO1136" s="965"/>
      <c r="CP1136" s="965"/>
      <c r="CQ1136" s="965"/>
      <c r="CR1136" s="965"/>
      <c r="CS1136" s="965"/>
      <c r="CT1136" s="965"/>
      <c r="CU1136" s="965"/>
      <c r="CV1136" s="221"/>
    </row>
    <row r="1137" spans="1:100" ht="19.399999999999999" customHeight="1">
      <c r="A1137" s="975"/>
      <c r="B1137" s="1181" t="s">
        <v>2</v>
      </c>
      <c r="C1137" s="1181"/>
      <c r="D1137" s="1181"/>
      <c r="E1137" s="1181"/>
      <c r="F1137" s="1181"/>
      <c r="G1137" s="1181"/>
      <c r="H1137" s="589"/>
      <c r="I1137" s="598"/>
      <c r="J1137" s="266"/>
      <c r="K1137" s="522"/>
      <c r="L1137" s="266"/>
      <c r="M1137" s="266"/>
      <c r="N1137" s="266"/>
      <c r="O1137" s="266"/>
      <c r="P1137" s="266"/>
      <c r="Q1137" s="266"/>
      <c r="R1137" s="266"/>
      <c r="S1137" s="266"/>
      <c r="T1137" s="266"/>
      <c r="U1137" s="266"/>
      <c r="V1137" s="266"/>
      <c r="W1137" s="418"/>
      <c r="X1137" s="266"/>
      <c r="Y1137" s="266"/>
      <c r="Z1137" s="266"/>
      <c r="AA1137" s="266"/>
      <c r="AB1137" s="266"/>
      <c r="AC1137" s="668"/>
      <c r="AD1137" s="266"/>
      <c r="AE1137" s="266"/>
      <c r="AF1137" s="266"/>
      <c r="AG1137" s="266"/>
      <c r="AH1137" s="266"/>
      <c r="AI1137" s="266"/>
      <c r="AJ1137" s="266"/>
      <c r="AK1137" s="266"/>
      <c r="AL1137" s="266"/>
      <c r="AM1137" s="266"/>
      <c r="AN1137" s="266"/>
      <c r="AO1137" s="266"/>
      <c r="AP1137" s="266"/>
      <c r="AQ1137" s="266"/>
      <c r="AR1137" s="266"/>
      <c r="AS1137" s="266"/>
      <c r="AT1137" s="266"/>
      <c r="AU1137" s="266"/>
      <c r="AV1137" s="266"/>
      <c r="AW1137" s="266"/>
      <c r="AX1137" s="266"/>
      <c r="AY1137" s="266"/>
      <c r="AZ1137" s="266"/>
      <c r="BA1137" s="266"/>
      <c r="BB1137" s="266"/>
      <c r="BC1137" s="266"/>
      <c r="BD1137" s="266"/>
      <c r="BE1137" s="266"/>
      <c r="BF1137" s="266"/>
      <c r="BG1137" s="266"/>
      <c r="BH1137" s="266"/>
      <c r="BI1137" s="266"/>
      <c r="BJ1137" s="266"/>
      <c r="BK1137" s="266"/>
      <c r="BL1137" s="789">
        <f t="shared" ref="BL1137:CK1137" si="581">COUNTIFS($N$6:$N$1030,"Thể chất",BL$6:BL$1030,"kđg")</f>
        <v>3</v>
      </c>
      <c r="BM1137" s="284">
        <f t="shared" si="581"/>
        <v>1</v>
      </c>
      <c r="BN1137" s="284">
        <f t="shared" si="581"/>
        <v>1</v>
      </c>
      <c r="BO1137" s="284">
        <f t="shared" si="581"/>
        <v>1</v>
      </c>
      <c r="BP1137" s="284">
        <f t="shared" si="581"/>
        <v>1</v>
      </c>
      <c r="BQ1137" s="284">
        <f t="shared" si="581"/>
        <v>1</v>
      </c>
      <c r="BR1137" s="805">
        <f t="shared" si="581"/>
        <v>1</v>
      </c>
      <c r="BS1137" s="284">
        <f t="shared" si="581"/>
        <v>1</v>
      </c>
      <c r="BT1137" s="284">
        <f t="shared" si="581"/>
        <v>1</v>
      </c>
      <c r="BU1137" s="284">
        <f t="shared" si="581"/>
        <v>1</v>
      </c>
      <c r="BV1137" s="284">
        <f t="shared" si="581"/>
        <v>3</v>
      </c>
      <c r="BW1137" s="805">
        <f t="shared" si="581"/>
        <v>1</v>
      </c>
      <c r="BX1137" s="284">
        <f t="shared" si="581"/>
        <v>1</v>
      </c>
      <c r="BY1137" s="805">
        <f t="shared" si="581"/>
        <v>1</v>
      </c>
      <c r="BZ1137" s="805">
        <f t="shared" si="581"/>
        <v>3</v>
      </c>
      <c r="CA1137" s="284">
        <f t="shared" si="581"/>
        <v>1</v>
      </c>
      <c r="CB1137" s="284">
        <f t="shared" si="581"/>
        <v>1</v>
      </c>
      <c r="CC1137" s="284">
        <f t="shared" si="581"/>
        <v>1</v>
      </c>
      <c r="CD1137" s="768">
        <f t="shared" si="581"/>
        <v>1</v>
      </c>
      <c r="CE1137" s="284">
        <f t="shared" si="581"/>
        <v>1</v>
      </c>
      <c r="CF1137" s="284">
        <f t="shared" si="581"/>
        <v>1</v>
      </c>
      <c r="CG1137" s="284">
        <f t="shared" si="581"/>
        <v>1</v>
      </c>
      <c r="CH1137" s="284">
        <f t="shared" si="581"/>
        <v>1</v>
      </c>
      <c r="CI1137" s="284">
        <f t="shared" si="581"/>
        <v>1</v>
      </c>
      <c r="CJ1137" s="768">
        <f t="shared" si="581"/>
        <v>1</v>
      </c>
      <c r="CK1137" s="284">
        <f t="shared" si="581"/>
        <v>1</v>
      </c>
      <c r="CL1137" s="965"/>
      <c r="CM1137" s="965"/>
      <c r="CN1137" s="965"/>
      <c r="CO1137" s="965"/>
      <c r="CP1137" s="965"/>
      <c r="CQ1137" s="965"/>
      <c r="CR1137" s="965"/>
      <c r="CS1137" s="965"/>
      <c r="CT1137" s="965"/>
      <c r="CU1137" s="965"/>
      <c r="CV1137" s="221"/>
    </row>
    <row r="1138" spans="1:100" ht="19.399999999999999" customHeight="1">
      <c r="A1138" s="975"/>
      <c r="B1138" s="1181" t="s">
        <v>1</v>
      </c>
      <c r="C1138" s="1181"/>
      <c r="D1138" s="1181"/>
      <c r="E1138" s="1181"/>
      <c r="F1138" s="1181"/>
      <c r="G1138" s="1181"/>
      <c r="H1138" s="589"/>
      <c r="I1138" s="598"/>
      <c r="J1138" s="266"/>
      <c r="K1138" s="522"/>
      <c r="L1138" s="266"/>
      <c r="M1138" s="266"/>
      <c r="N1138" s="266"/>
      <c r="O1138" s="266"/>
      <c r="P1138" s="266"/>
      <c r="Q1138" s="266"/>
      <c r="R1138" s="266"/>
      <c r="S1138" s="266"/>
      <c r="T1138" s="266"/>
      <c r="U1138" s="266"/>
      <c r="V1138" s="266"/>
      <c r="W1138" s="418"/>
      <c r="X1138" s="266"/>
      <c r="Y1138" s="266"/>
      <c r="Z1138" s="266"/>
      <c r="AA1138" s="266"/>
      <c r="AB1138" s="266"/>
      <c r="AC1138" s="668"/>
      <c r="AD1138" s="266"/>
      <c r="AE1138" s="266"/>
      <c r="AF1138" s="266"/>
      <c r="AG1138" s="266"/>
      <c r="AH1138" s="266"/>
      <c r="AI1138" s="266"/>
      <c r="AJ1138" s="266"/>
      <c r="AK1138" s="266"/>
      <c r="AL1138" s="266"/>
      <c r="AM1138" s="266"/>
      <c r="AN1138" s="266"/>
      <c r="AO1138" s="266"/>
      <c r="AP1138" s="266"/>
      <c r="AQ1138" s="266"/>
      <c r="AR1138" s="266"/>
      <c r="AS1138" s="266"/>
      <c r="AT1138" s="266"/>
      <c r="AU1138" s="266"/>
      <c r="AV1138" s="266"/>
      <c r="AW1138" s="266"/>
      <c r="AX1138" s="266"/>
      <c r="AY1138" s="266"/>
      <c r="AZ1138" s="266"/>
      <c r="BA1138" s="266"/>
      <c r="BB1138" s="266"/>
      <c r="BC1138" s="266"/>
      <c r="BD1138" s="266"/>
      <c r="BE1138" s="266"/>
      <c r="BF1138" s="266"/>
      <c r="BG1138" s="266"/>
      <c r="BH1138" s="266"/>
      <c r="BI1138" s="266"/>
      <c r="BJ1138" s="266"/>
      <c r="BK1138" s="266"/>
      <c r="BL1138" s="790">
        <f>BL1137/(BL1134+BL1135+BL1136+BL1137)</f>
        <v>1.4285714285714285E-2</v>
      </c>
      <c r="BM1138" s="202">
        <f t="shared" ref="BM1138:CK1138" si="582">BM1137/(BM1134+BM1135+BM1136+BM1137)</f>
        <v>4.7619047619047623E-3</v>
      </c>
      <c r="BN1138" s="202">
        <f t="shared" si="582"/>
        <v>4.7393364928909956E-3</v>
      </c>
      <c r="BO1138" s="202">
        <f t="shared" si="582"/>
        <v>4.7393364928909956E-3</v>
      </c>
      <c r="BP1138" s="202">
        <f t="shared" si="582"/>
        <v>4.7393364928909956E-3</v>
      </c>
      <c r="BQ1138" s="202">
        <f t="shared" si="582"/>
        <v>4.7393364928909956E-3</v>
      </c>
      <c r="BR1138" s="806">
        <f t="shared" si="582"/>
        <v>4.7393364928909956E-3</v>
      </c>
      <c r="BS1138" s="202">
        <f t="shared" si="582"/>
        <v>4.7393364928909956E-3</v>
      </c>
      <c r="BT1138" s="202">
        <f t="shared" si="582"/>
        <v>4.7393364928909956E-3</v>
      </c>
      <c r="BU1138" s="202">
        <f t="shared" si="582"/>
        <v>4.7393364928909956E-3</v>
      </c>
      <c r="BV1138" s="202">
        <f t="shared" si="582"/>
        <v>1.4218009478672985E-2</v>
      </c>
      <c r="BW1138" s="806">
        <f t="shared" si="582"/>
        <v>4.7846889952153108E-3</v>
      </c>
      <c r="BX1138" s="202">
        <f t="shared" si="582"/>
        <v>4.7393364928909956E-3</v>
      </c>
      <c r="BY1138" s="806">
        <f t="shared" si="582"/>
        <v>4.7393364928909956E-3</v>
      </c>
      <c r="BZ1138" s="806">
        <f t="shared" si="582"/>
        <v>1.4218009478672985E-2</v>
      </c>
      <c r="CA1138" s="202">
        <f t="shared" si="582"/>
        <v>4.7393364928909956E-3</v>
      </c>
      <c r="CB1138" s="202">
        <f t="shared" si="582"/>
        <v>4.7393364928909956E-3</v>
      </c>
      <c r="CC1138" s="202">
        <f t="shared" si="582"/>
        <v>4.7393364928909956E-3</v>
      </c>
      <c r="CD1138" s="769">
        <f t="shared" si="582"/>
        <v>4.7393364928909956E-3</v>
      </c>
      <c r="CE1138" s="202">
        <f t="shared" si="582"/>
        <v>4.7393364928909956E-3</v>
      </c>
      <c r="CF1138" s="202">
        <f t="shared" si="582"/>
        <v>4.7393364928909956E-3</v>
      </c>
      <c r="CG1138" s="202">
        <f t="shared" si="582"/>
        <v>4.7393364928909956E-3</v>
      </c>
      <c r="CH1138" s="202">
        <f t="shared" si="582"/>
        <v>4.7393364928909956E-3</v>
      </c>
      <c r="CI1138" s="202">
        <f t="shared" si="582"/>
        <v>4.7393364928909956E-3</v>
      </c>
      <c r="CJ1138" s="769">
        <f t="shared" si="582"/>
        <v>4.7393364928909956E-3</v>
      </c>
      <c r="CK1138" s="202">
        <f t="shared" si="582"/>
        <v>4.7393364928909956E-3</v>
      </c>
      <c r="CL1138" s="965"/>
      <c r="CM1138" s="965"/>
      <c r="CN1138" s="965"/>
      <c r="CO1138" s="965"/>
      <c r="CP1138" s="965"/>
      <c r="CQ1138" s="965"/>
      <c r="CR1138" s="965"/>
      <c r="CS1138" s="965"/>
      <c r="CT1138" s="965"/>
      <c r="CU1138" s="965"/>
      <c r="CV1138" s="221"/>
    </row>
    <row r="1139" spans="1:100" ht="19.399999999999999" customHeight="1">
      <c r="A1139" s="975"/>
      <c r="B1139" s="1182" t="s">
        <v>0</v>
      </c>
      <c r="C1139" s="1182"/>
      <c r="D1139" s="1182"/>
      <c r="E1139" s="1182"/>
      <c r="F1139" s="1182"/>
      <c r="G1139" s="1182"/>
      <c r="H1139" s="590"/>
      <c r="I1139" s="598"/>
      <c r="J1139" s="266"/>
      <c r="K1139" s="522"/>
      <c r="L1139" s="266"/>
      <c r="M1139" s="266"/>
      <c r="N1139" s="266"/>
      <c r="O1139" s="266"/>
      <c r="P1139" s="266"/>
      <c r="Q1139" s="266"/>
      <c r="R1139" s="266"/>
      <c r="S1139" s="266"/>
      <c r="T1139" s="266"/>
      <c r="U1139" s="266"/>
      <c r="V1139" s="266"/>
      <c r="W1139" s="418"/>
      <c r="X1139" s="266"/>
      <c r="Y1139" s="266"/>
      <c r="Z1139" s="266"/>
      <c r="AA1139" s="266"/>
      <c r="AB1139" s="266"/>
      <c r="AC1139" s="668"/>
      <c r="AD1139" s="266"/>
      <c r="AE1139" s="266"/>
      <c r="AF1139" s="266"/>
      <c r="AG1139" s="266"/>
      <c r="AH1139" s="266"/>
      <c r="AI1139" s="266"/>
      <c r="AJ1139" s="266"/>
      <c r="AK1139" s="266"/>
      <c r="AL1139" s="266"/>
      <c r="AM1139" s="266"/>
      <c r="AN1139" s="266"/>
      <c r="AO1139" s="266"/>
      <c r="AP1139" s="266"/>
      <c r="AQ1139" s="266"/>
      <c r="AR1139" s="266"/>
      <c r="AS1139" s="266"/>
      <c r="AT1139" s="266"/>
      <c r="AU1139" s="266"/>
      <c r="AV1139" s="266"/>
      <c r="AW1139" s="266"/>
      <c r="AX1139" s="266"/>
      <c r="AY1139" s="266"/>
      <c r="AZ1139" s="266"/>
      <c r="BA1139" s="266"/>
      <c r="BB1139" s="266"/>
      <c r="BC1139" s="266"/>
      <c r="BD1139" s="266"/>
      <c r="BE1139" s="266"/>
      <c r="BF1139" s="266"/>
      <c r="BG1139" s="266"/>
      <c r="BH1139" s="266"/>
      <c r="BI1139" s="266"/>
      <c r="BJ1139" s="266"/>
      <c r="BK1139" s="266"/>
      <c r="BL1139" s="791">
        <f>(((BL1134*2)+(BL1135*1)+(BL1136*0)))/(BL1134+BL1135+BL1136)</f>
        <v>1.8792270531400965</v>
      </c>
      <c r="BM1139" s="283">
        <f t="shared" ref="BM1139:CK1139" si="583">(((BM1134*2)+(BM1135*1)+(BM1136*0)))/(BM1134+BM1135+BM1136)</f>
        <v>1.9808612440191387</v>
      </c>
      <c r="BN1139" s="283">
        <f t="shared" si="583"/>
        <v>1.9476190476190476</v>
      </c>
      <c r="BO1139" s="283">
        <f t="shared" si="583"/>
        <v>1.8952380952380952</v>
      </c>
      <c r="BP1139" s="283">
        <f t="shared" si="583"/>
        <v>1.9</v>
      </c>
      <c r="BQ1139" s="283">
        <f t="shared" si="583"/>
        <v>1.9380952380952381</v>
      </c>
      <c r="BR1139" s="807">
        <f t="shared" si="583"/>
        <v>1.8857142857142857</v>
      </c>
      <c r="BS1139" s="283">
        <f t="shared" si="583"/>
        <v>1.7285714285714286</v>
      </c>
      <c r="BT1139" s="283">
        <f t="shared" si="583"/>
        <v>1.8952380952380952</v>
      </c>
      <c r="BU1139" s="283">
        <f t="shared" si="583"/>
        <v>1.9571428571428571</v>
      </c>
      <c r="BV1139" s="283">
        <f t="shared" si="583"/>
        <v>1.9519230769230769</v>
      </c>
      <c r="BW1139" s="807">
        <f t="shared" si="583"/>
        <v>1.9134615384615385</v>
      </c>
      <c r="BX1139" s="283">
        <f t="shared" si="583"/>
        <v>1.8047619047619048</v>
      </c>
      <c r="BY1139" s="807">
        <f t="shared" si="583"/>
        <v>1.8952380952380952</v>
      </c>
      <c r="BZ1139" s="807">
        <f t="shared" si="583"/>
        <v>1.9326923076923077</v>
      </c>
      <c r="CA1139" s="283">
        <f t="shared" si="583"/>
        <v>1.9380952380952381</v>
      </c>
      <c r="CB1139" s="283">
        <f t="shared" si="583"/>
        <v>1.9285714285714286</v>
      </c>
      <c r="CC1139" s="283">
        <f t="shared" si="583"/>
        <v>1.9714285714285715</v>
      </c>
      <c r="CD1139" s="770">
        <f t="shared" si="583"/>
        <v>1.7619047619047619</v>
      </c>
      <c r="CE1139" s="283">
        <f t="shared" si="583"/>
        <v>1.9428571428571428</v>
      </c>
      <c r="CF1139" s="283">
        <f t="shared" si="583"/>
        <v>1.9619047619047618</v>
      </c>
      <c r="CG1139" s="283">
        <f t="shared" si="583"/>
        <v>1.9380952380952381</v>
      </c>
      <c r="CH1139" s="283">
        <f t="shared" si="583"/>
        <v>1.9380952380952381</v>
      </c>
      <c r="CI1139" s="283">
        <f t="shared" si="583"/>
        <v>1.9666666666666666</v>
      </c>
      <c r="CJ1139" s="770">
        <f t="shared" si="583"/>
        <v>1.819047619047619</v>
      </c>
      <c r="CK1139" s="283">
        <f t="shared" si="583"/>
        <v>1.9904761904761905</v>
      </c>
      <c r="CL1139" s="972">
        <f>COUNTIF(BL1140:CK1140,"Đ")</f>
        <v>26</v>
      </c>
      <c r="CM1139" s="960">
        <f>CL1139/(CL1139+CN1139+CP1139+CR1139)</f>
        <v>1</v>
      </c>
      <c r="CN1139" s="959">
        <f>COUNTIF(BL1140:CK1140,"CCG")</f>
        <v>0</v>
      </c>
      <c r="CO1139" s="960">
        <f>CN1139/(CL1139+CN1139+CP1139+CR1139)</f>
        <v>0</v>
      </c>
      <c r="CP1139" s="959">
        <f>COUNTIF(BL1140:CK1140,"CĐ")</f>
        <v>0</v>
      </c>
      <c r="CQ1139" s="960">
        <f>CP1139/(CL1139+CN1139+CP1139+CR1139)</f>
        <v>0</v>
      </c>
      <c r="CR1139" s="959">
        <f>COUNTIF(BL1140:CK1140,"KĐG")</f>
        <v>0</v>
      </c>
      <c r="CS1139" s="960">
        <f>CR1139/(CL1139+CN1139+CP1139+CR1139)</f>
        <v>0</v>
      </c>
      <c r="CT1139" s="958">
        <f>(((CL1139*2)+(CN1139*1)+(CP1139*0)))/(CL1139+CN1139+CP1139)</f>
        <v>2</v>
      </c>
      <c r="CU1139" s="958" t="str">
        <f>IF(CS1139&gt;=50%,"KĐG",IF(CT1139&gt;=1.6,"Đạt",IF(CT1139&gt;=1,"Cần cố gắng","Chưa đạt")))</f>
        <v>Đạt</v>
      </c>
      <c r="CV1139" s="221"/>
    </row>
    <row r="1140" spans="1:100" ht="19.399999999999999" customHeight="1">
      <c r="A1140" s="975"/>
      <c r="B1140" s="1182"/>
      <c r="C1140" s="1182"/>
      <c r="D1140" s="1182"/>
      <c r="E1140" s="1182"/>
      <c r="F1140" s="1182"/>
      <c r="G1140" s="1182"/>
      <c r="H1140" s="590"/>
      <c r="I1140" s="598"/>
      <c r="J1140" s="266"/>
      <c r="K1140" s="522"/>
      <c r="L1140" s="266"/>
      <c r="M1140" s="266"/>
      <c r="N1140" s="266"/>
      <c r="O1140" s="266"/>
      <c r="P1140" s="266"/>
      <c r="Q1140" s="266"/>
      <c r="R1140" s="266"/>
      <c r="S1140" s="266"/>
      <c r="T1140" s="266"/>
      <c r="U1140" s="266"/>
      <c r="V1140" s="266"/>
      <c r="W1140" s="418"/>
      <c r="X1140" s="266"/>
      <c r="Y1140" s="266"/>
      <c r="Z1140" s="266"/>
      <c r="AA1140" s="266"/>
      <c r="AB1140" s="266"/>
      <c r="AC1140" s="668"/>
      <c r="AD1140" s="266"/>
      <c r="AE1140" s="266"/>
      <c r="AF1140" s="266"/>
      <c r="AG1140" s="266"/>
      <c r="AH1140" s="266"/>
      <c r="AI1140" s="266"/>
      <c r="AJ1140" s="266"/>
      <c r="AK1140" s="266"/>
      <c r="AL1140" s="266"/>
      <c r="AM1140" s="266"/>
      <c r="AN1140" s="266"/>
      <c r="AO1140" s="266"/>
      <c r="AP1140" s="266"/>
      <c r="AQ1140" s="266"/>
      <c r="AR1140" s="266"/>
      <c r="AS1140" s="266"/>
      <c r="AT1140" s="266"/>
      <c r="AU1140" s="266"/>
      <c r="AV1140" s="266"/>
      <c r="AW1140" s="266"/>
      <c r="AX1140" s="266"/>
      <c r="AY1140" s="266"/>
      <c r="AZ1140" s="266"/>
      <c r="BA1140" s="266"/>
      <c r="BB1140" s="266"/>
      <c r="BC1140" s="266"/>
      <c r="BD1140" s="266"/>
      <c r="BE1140" s="266"/>
      <c r="BF1140" s="266"/>
      <c r="BG1140" s="266"/>
      <c r="BH1140" s="266"/>
      <c r="BI1140" s="266"/>
      <c r="BJ1140" s="266"/>
      <c r="BK1140" s="266"/>
      <c r="BL1140" s="791" t="str">
        <f>IF(BL1138&gt;=50%,"KĐG",IF(BL1139&gt;=1.6,"Đ",IF(BL1139&gt;=1,"CCG","CĐ")))</f>
        <v>Đ</v>
      </c>
      <c r="BM1140" s="283" t="str">
        <f t="shared" ref="BM1140:CK1140" si="584">IF(BM1138&gt;=50%,"KĐG",IF(BM1139&gt;=1.6,"Đ",IF(BM1139&gt;=1,"CCG","CĐ")))</f>
        <v>Đ</v>
      </c>
      <c r="BN1140" s="283" t="str">
        <f t="shared" si="584"/>
        <v>Đ</v>
      </c>
      <c r="BO1140" s="283" t="str">
        <f t="shared" si="584"/>
        <v>Đ</v>
      </c>
      <c r="BP1140" s="283" t="str">
        <f t="shared" si="584"/>
        <v>Đ</v>
      </c>
      <c r="BQ1140" s="283" t="str">
        <f t="shared" si="584"/>
        <v>Đ</v>
      </c>
      <c r="BR1140" s="807" t="str">
        <f t="shared" si="584"/>
        <v>Đ</v>
      </c>
      <c r="BS1140" s="283" t="str">
        <f t="shared" si="584"/>
        <v>Đ</v>
      </c>
      <c r="BT1140" s="283" t="str">
        <f t="shared" si="584"/>
        <v>Đ</v>
      </c>
      <c r="BU1140" s="283" t="str">
        <f t="shared" si="584"/>
        <v>Đ</v>
      </c>
      <c r="BV1140" s="283" t="str">
        <f t="shared" si="584"/>
        <v>Đ</v>
      </c>
      <c r="BW1140" s="807" t="str">
        <f t="shared" si="584"/>
        <v>Đ</v>
      </c>
      <c r="BX1140" s="283" t="str">
        <f t="shared" si="584"/>
        <v>Đ</v>
      </c>
      <c r="BY1140" s="807" t="str">
        <f t="shared" si="584"/>
        <v>Đ</v>
      </c>
      <c r="BZ1140" s="807" t="str">
        <f t="shared" si="584"/>
        <v>Đ</v>
      </c>
      <c r="CA1140" s="283" t="str">
        <f t="shared" si="584"/>
        <v>Đ</v>
      </c>
      <c r="CB1140" s="283" t="str">
        <f t="shared" si="584"/>
        <v>Đ</v>
      </c>
      <c r="CC1140" s="283" t="str">
        <f t="shared" si="584"/>
        <v>Đ</v>
      </c>
      <c r="CD1140" s="770" t="str">
        <f t="shared" si="584"/>
        <v>Đ</v>
      </c>
      <c r="CE1140" s="283" t="str">
        <f t="shared" si="584"/>
        <v>Đ</v>
      </c>
      <c r="CF1140" s="283" t="str">
        <f t="shared" si="584"/>
        <v>Đ</v>
      </c>
      <c r="CG1140" s="283" t="str">
        <f t="shared" si="584"/>
        <v>Đ</v>
      </c>
      <c r="CH1140" s="283" t="str">
        <f t="shared" si="584"/>
        <v>Đ</v>
      </c>
      <c r="CI1140" s="283" t="str">
        <f t="shared" si="584"/>
        <v>Đ</v>
      </c>
      <c r="CJ1140" s="770" t="str">
        <f t="shared" si="584"/>
        <v>Đ</v>
      </c>
      <c r="CK1140" s="283" t="str">
        <f t="shared" si="584"/>
        <v>Đ</v>
      </c>
      <c r="CL1140" s="972"/>
      <c r="CM1140" s="960"/>
      <c r="CN1140" s="959"/>
      <c r="CO1140" s="960"/>
      <c r="CP1140" s="959"/>
      <c r="CQ1140" s="960"/>
      <c r="CR1140" s="959"/>
      <c r="CS1140" s="960"/>
      <c r="CT1140" s="958"/>
      <c r="CU1140" s="958"/>
      <c r="CV1140" s="221"/>
    </row>
    <row r="1141" spans="1:100" ht="19.399999999999999" customHeight="1">
      <c r="A1141" s="974" t="s">
        <v>11</v>
      </c>
      <c r="B1141" s="1181" t="s">
        <v>5</v>
      </c>
      <c r="C1141" s="1181"/>
      <c r="D1141" s="1181"/>
      <c r="E1141" s="1181"/>
      <c r="F1141" s="1181"/>
      <c r="G1141" s="1181"/>
      <c r="H1141" s="589"/>
      <c r="I1141" s="598"/>
      <c r="J1141" s="266"/>
      <c r="K1141" s="522"/>
      <c r="L1141" s="266"/>
      <c r="M1141" s="266"/>
      <c r="N1141" s="266"/>
      <c r="O1141" s="266"/>
      <c r="P1141" s="266"/>
      <c r="Q1141" s="266"/>
      <c r="R1141" s="266"/>
      <c r="S1141" s="266"/>
      <c r="T1141" s="266"/>
      <c r="U1141" s="266"/>
      <c r="V1141" s="266"/>
      <c r="W1141" s="418"/>
      <c r="X1141" s="266"/>
      <c r="Y1141" s="266"/>
      <c r="Z1141" s="266"/>
      <c r="AA1141" s="266"/>
      <c r="AB1141" s="266"/>
      <c r="AC1141" s="668"/>
      <c r="AD1141" s="266"/>
      <c r="AE1141" s="266"/>
      <c r="AF1141" s="266"/>
      <c r="AG1141" s="266"/>
      <c r="AH1141" s="266"/>
      <c r="AI1141" s="266"/>
      <c r="AJ1141" s="266"/>
      <c r="AK1141" s="266"/>
      <c r="AL1141" s="266"/>
      <c r="AM1141" s="266"/>
      <c r="AN1141" s="266"/>
      <c r="AO1141" s="266"/>
      <c r="AP1141" s="266"/>
      <c r="AQ1141" s="266"/>
      <c r="AR1141" s="266"/>
      <c r="AS1141" s="266"/>
      <c r="AT1141" s="266"/>
      <c r="AU1141" s="266"/>
      <c r="AV1141" s="266"/>
      <c r="AW1141" s="266"/>
      <c r="AX1141" s="266"/>
      <c r="AY1141" s="266"/>
      <c r="AZ1141" s="266"/>
      <c r="BA1141" s="266"/>
      <c r="BB1141" s="266"/>
      <c r="BC1141" s="266"/>
      <c r="BD1141" s="266"/>
      <c r="BE1141" s="266"/>
      <c r="BF1141" s="266"/>
      <c r="BG1141" s="266"/>
      <c r="BH1141" s="266"/>
      <c r="BI1141" s="266"/>
      <c r="BJ1141" s="266"/>
      <c r="BK1141" s="266"/>
      <c r="BL1141" s="789">
        <f t="shared" ref="BL1141:CK1141" si="585">COUNTIFS($N$6:$N$1030,"Nhận thức",BL$6:BL$1030,"2")</f>
        <v>189</v>
      </c>
      <c r="BM1141" s="284">
        <f t="shared" si="585"/>
        <v>206</v>
      </c>
      <c r="BN1141" s="284">
        <f t="shared" si="585"/>
        <v>201</v>
      </c>
      <c r="BO1141" s="284">
        <f t="shared" si="585"/>
        <v>197</v>
      </c>
      <c r="BP1141" s="284">
        <f t="shared" si="585"/>
        <v>197</v>
      </c>
      <c r="BQ1141" s="284">
        <f t="shared" si="585"/>
        <v>207</v>
      </c>
      <c r="BR1141" s="805">
        <f t="shared" si="585"/>
        <v>187</v>
      </c>
      <c r="BS1141" s="284">
        <f t="shared" si="585"/>
        <v>180</v>
      </c>
      <c r="BT1141" s="284">
        <f t="shared" si="585"/>
        <v>200</v>
      </c>
      <c r="BU1141" s="284">
        <f t="shared" si="585"/>
        <v>204</v>
      </c>
      <c r="BV1141" s="284">
        <f t="shared" si="585"/>
        <v>197</v>
      </c>
      <c r="BW1141" s="805">
        <f t="shared" si="585"/>
        <v>188</v>
      </c>
      <c r="BX1141" s="284">
        <f t="shared" si="585"/>
        <v>193</v>
      </c>
      <c r="BY1141" s="805">
        <f t="shared" si="585"/>
        <v>190</v>
      </c>
      <c r="BZ1141" s="805">
        <f t="shared" si="585"/>
        <v>203</v>
      </c>
      <c r="CA1141" s="284">
        <f t="shared" si="585"/>
        <v>203</v>
      </c>
      <c r="CB1141" s="284">
        <f t="shared" si="585"/>
        <v>206</v>
      </c>
      <c r="CC1141" s="284">
        <f t="shared" si="585"/>
        <v>192</v>
      </c>
      <c r="CD1141" s="768">
        <f t="shared" si="585"/>
        <v>187</v>
      </c>
      <c r="CE1141" s="284">
        <f t="shared" si="585"/>
        <v>204</v>
      </c>
      <c r="CF1141" s="284">
        <f t="shared" si="585"/>
        <v>202</v>
      </c>
      <c r="CG1141" s="284">
        <f t="shared" si="585"/>
        <v>207</v>
      </c>
      <c r="CH1141" s="284">
        <f t="shared" si="585"/>
        <v>209</v>
      </c>
      <c r="CI1141" s="284">
        <f t="shared" si="585"/>
        <v>208</v>
      </c>
      <c r="CJ1141" s="768">
        <f t="shared" si="585"/>
        <v>203</v>
      </c>
      <c r="CK1141" s="284">
        <f t="shared" si="585"/>
        <v>214</v>
      </c>
      <c r="CL1141" s="965"/>
      <c r="CM1141" s="965"/>
      <c r="CN1141" s="965"/>
      <c r="CO1141" s="965"/>
      <c r="CP1141" s="965"/>
      <c r="CQ1141" s="965"/>
      <c r="CR1141" s="965"/>
      <c r="CS1141" s="965"/>
      <c r="CT1141" s="965"/>
      <c r="CU1141" s="965"/>
      <c r="CV1141" s="221"/>
    </row>
    <row r="1142" spans="1:100" ht="19.399999999999999" customHeight="1">
      <c r="A1142" s="974"/>
      <c r="B1142" s="1181" t="s">
        <v>4</v>
      </c>
      <c r="C1142" s="1181"/>
      <c r="D1142" s="1181"/>
      <c r="E1142" s="1181"/>
      <c r="F1142" s="1181"/>
      <c r="G1142" s="1181"/>
      <c r="H1142" s="589"/>
      <c r="I1142" s="598"/>
      <c r="J1142" s="266"/>
      <c r="K1142" s="522"/>
      <c r="L1142" s="266"/>
      <c r="M1142" s="266"/>
      <c r="N1142" s="266"/>
      <c r="O1142" s="266"/>
      <c r="P1142" s="266"/>
      <c r="Q1142" s="266"/>
      <c r="R1142" s="266"/>
      <c r="S1142" s="266"/>
      <c r="T1142" s="266"/>
      <c r="U1142" s="266"/>
      <c r="V1142" s="266"/>
      <c r="W1142" s="418"/>
      <c r="X1142" s="266"/>
      <c r="Y1142" s="266"/>
      <c r="Z1142" s="266"/>
      <c r="AA1142" s="266"/>
      <c r="AB1142" s="266"/>
      <c r="AC1142" s="668"/>
      <c r="AD1142" s="266"/>
      <c r="AE1142" s="266"/>
      <c r="AF1142" s="266"/>
      <c r="AG1142" s="266"/>
      <c r="AH1142" s="266"/>
      <c r="AI1142" s="266"/>
      <c r="AJ1142" s="266"/>
      <c r="AK1142" s="266"/>
      <c r="AL1142" s="266"/>
      <c r="AM1142" s="266"/>
      <c r="AN1142" s="266"/>
      <c r="AO1142" s="266"/>
      <c r="AP1142" s="266"/>
      <c r="AQ1142" s="266"/>
      <c r="AR1142" s="266"/>
      <c r="AS1142" s="266"/>
      <c r="AT1142" s="266"/>
      <c r="AU1142" s="266"/>
      <c r="AV1142" s="266"/>
      <c r="AW1142" s="266"/>
      <c r="AX1142" s="266"/>
      <c r="AY1142" s="266"/>
      <c r="AZ1142" s="266"/>
      <c r="BA1142" s="266"/>
      <c r="BB1142" s="266"/>
      <c r="BC1142" s="266"/>
      <c r="BD1142" s="266"/>
      <c r="BE1142" s="266"/>
      <c r="BF1142" s="266"/>
      <c r="BG1142" s="266"/>
      <c r="BH1142" s="266"/>
      <c r="BI1142" s="266"/>
      <c r="BJ1142" s="266"/>
      <c r="BK1142" s="266"/>
      <c r="BL1142" s="789">
        <f t="shared" ref="BL1142:CK1142" si="586">COUNTIFS($N$6:$N$1030,"Nhận thức",BL$6:BL$1030,"1")</f>
        <v>25</v>
      </c>
      <c r="BM1142" s="284">
        <f t="shared" si="586"/>
        <v>8</v>
      </c>
      <c r="BN1142" s="284">
        <f t="shared" si="586"/>
        <v>13</v>
      </c>
      <c r="BO1142" s="284">
        <f t="shared" si="586"/>
        <v>17</v>
      </c>
      <c r="BP1142" s="284">
        <f t="shared" si="586"/>
        <v>17</v>
      </c>
      <c r="BQ1142" s="284">
        <f t="shared" si="586"/>
        <v>7</v>
      </c>
      <c r="BR1142" s="805">
        <f t="shared" si="586"/>
        <v>27</v>
      </c>
      <c r="BS1142" s="284">
        <f t="shared" si="586"/>
        <v>34</v>
      </c>
      <c r="BT1142" s="284">
        <f t="shared" si="586"/>
        <v>14</v>
      </c>
      <c r="BU1142" s="284">
        <f t="shared" si="586"/>
        <v>10</v>
      </c>
      <c r="BV1142" s="284">
        <f t="shared" si="586"/>
        <v>16</v>
      </c>
      <c r="BW1142" s="805">
        <f t="shared" si="586"/>
        <v>26</v>
      </c>
      <c r="BX1142" s="284">
        <f t="shared" si="586"/>
        <v>21</v>
      </c>
      <c r="BY1142" s="805">
        <f t="shared" si="586"/>
        <v>24</v>
      </c>
      <c r="BZ1142" s="805">
        <f t="shared" si="586"/>
        <v>9</v>
      </c>
      <c r="CA1142" s="284">
        <f t="shared" si="586"/>
        <v>11</v>
      </c>
      <c r="CB1142" s="284">
        <f t="shared" si="586"/>
        <v>8</v>
      </c>
      <c r="CC1142" s="284">
        <f t="shared" si="586"/>
        <v>22</v>
      </c>
      <c r="CD1142" s="768">
        <f t="shared" si="586"/>
        <v>27</v>
      </c>
      <c r="CE1142" s="284">
        <f t="shared" si="586"/>
        <v>10</v>
      </c>
      <c r="CF1142" s="284">
        <f t="shared" si="586"/>
        <v>12</v>
      </c>
      <c r="CG1142" s="284">
        <f t="shared" si="586"/>
        <v>7</v>
      </c>
      <c r="CH1142" s="284">
        <f t="shared" si="586"/>
        <v>5</v>
      </c>
      <c r="CI1142" s="284">
        <f t="shared" si="586"/>
        <v>6</v>
      </c>
      <c r="CJ1142" s="768">
        <f t="shared" si="586"/>
        <v>11</v>
      </c>
      <c r="CK1142" s="284">
        <f t="shared" si="586"/>
        <v>0</v>
      </c>
      <c r="CL1142" s="965"/>
      <c r="CM1142" s="965"/>
      <c r="CN1142" s="965"/>
      <c r="CO1142" s="965"/>
      <c r="CP1142" s="965"/>
      <c r="CQ1142" s="965"/>
      <c r="CR1142" s="965"/>
      <c r="CS1142" s="965"/>
      <c r="CT1142" s="965"/>
      <c r="CU1142" s="965"/>
      <c r="CV1142" s="221"/>
    </row>
    <row r="1143" spans="1:100" ht="19.399999999999999" customHeight="1">
      <c r="A1143" s="974"/>
      <c r="B1143" s="1181" t="s">
        <v>3</v>
      </c>
      <c r="C1143" s="1181"/>
      <c r="D1143" s="1181"/>
      <c r="E1143" s="1181"/>
      <c r="F1143" s="1181"/>
      <c r="G1143" s="1181"/>
      <c r="H1143" s="589"/>
      <c r="I1143" s="598"/>
      <c r="J1143" s="266"/>
      <c r="K1143" s="522"/>
      <c r="L1143" s="266"/>
      <c r="M1143" s="266"/>
      <c r="N1143" s="266"/>
      <c r="O1143" s="266"/>
      <c r="P1143" s="266"/>
      <c r="Q1143" s="266"/>
      <c r="R1143" s="266"/>
      <c r="S1143" s="266"/>
      <c r="T1143" s="266"/>
      <c r="U1143" s="266"/>
      <c r="V1143" s="266"/>
      <c r="W1143" s="418"/>
      <c r="X1143" s="266"/>
      <c r="Y1143" s="266"/>
      <c r="Z1143" s="266"/>
      <c r="AA1143" s="266"/>
      <c r="AB1143" s="266"/>
      <c r="AC1143" s="668"/>
      <c r="AD1143" s="266"/>
      <c r="AE1143" s="266"/>
      <c r="AF1143" s="266"/>
      <c r="AG1143" s="266"/>
      <c r="AH1143" s="266"/>
      <c r="AI1143" s="266"/>
      <c r="AJ1143" s="266"/>
      <c r="AK1143" s="266"/>
      <c r="AL1143" s="266"/>
      <c r="AM1143" s="266"/>
      <c r="AN1143" s="266"/>
      <c r="AO1143" s="266"/>
      <c r="AP1143" s="266"/>
      <c r="AQ1143" s="266"/>
      <c r="AR1143" s="266"/>
      <c r="AS1143" s="266"/>
      <c r="AT1143" s="266"/>
      <c r="AU1143" s="266"/>
      <c r="AV1143" s="266"/>
      <c r="AW1143" s="266"/>
      <c r="AX1143" s="266"/>
      <c r="AY1143" s="266"/>
      <c r="AZ1143" s="266"/>
      <c r="BA1143" s="266"/>
      <c r="BB1143" s="266"/>
      <c r="BC1143" s="266"/>
      <c r="BD1143" s="266"/>
      <c r="BE1143" s="266"/>
      <c r="BF1143" s="266"/>
      <c r="BG1143" s="266"/>
      <c r="BH1143" s="266"/>
      <c r="BI1143" s="266"/>
      <c r="BJ1143" s="266"/>
      <c r="BK1143" s="266"/>
      <c r="BL1143" s="789">
        <f t="shared" ref="BL1143:CK1143" si="587">COUNTIFS($N$6:$N$1030,"Nhận thức",BL$6:BL$1030,"0")</f>
        <v>0</v>
      </c>
      <c r="BM1143" s="284">
        <f t="shared" si="587"/>
        <v>0</v>
      </c>
      <c r="BN1143" s="284">
        <f t="shared" si="587"/>
        <v>0</v>
      </c>
      <c r="BO1143" s="284">
        <f t="shared" si="587"/>
        <v>0</v>
      </c>
      <c r="BP1143" s="284">
        <f t="shared" si="587"/>
        <v>0</v>
      </c>
      <c r="BQ1143" s="284">
        <f t="shared" si="587"/>
        <v>0</v>
      </c>
      <c r="BR1143" s="805">
        <f t="shared" si="587"/>
        <v>0</v>
      </c>
      <c r="BS1143" s="284">
        <f t="shared" si="587"/>
        <v>0</v>
      </c>
      <c r="BT1143" s="284">
        <f t="shared" si="587"/>
        <v>0</v>
      </c>
      <c r="BU1143" s="284">
        <f t="shared" si="587"/>
        <v>0</v>
      </c>
      <c r="BV1143" s="284">
        <f t="shared" si="587"/>
        <v>0</v>
      </c>
      <c r="BW1143" s="805">
        <f t="shared" si="587"/>
        <v>0</v>
      </c>
      <c r="BX1143" s="284">
        <f t="shared" si="587"/>
        <v>0</v>
      </c>
      <c r="BY1143" s="805">
        <f t="shared" si="587"/>
        <v>0</v>
      </c>
      <c r="BZ1143" s="805">
        <f t="shared" si="587"/>
        <v>0</v>
      </c>
      <c r="CA1143" s="284">
        <f t="shared" si="587"/>
        <v>0</v>
      </c>
      <c r="CB1143" s="284">
        <f t="shared" si="587"/>
        <v>0</v>
      </c>
      <c r="CC1143" s="284">
        <f t="shared" si="587"/>
        <v>0</v>
      </c>
      <c r="CD1143" s="768">
        <f t="shared" si="587"/>
        <v>0</v>
      </c>
      <c r="CE1143" s="284">
        <f t="shared" si="587"/>
        <v>0</v>
      </c>
      <c r="CF1143" s="284">
        <f t="shared" si="587"/>
        <v>0</v>
      </c>
      <c r="CG1143" s="284">
        <f t="shared" si="587"/>
        <v>0</v>
      </c>
      <c r="CH1143" s="284">
        <f t="shared" si="587"/>
        <v>0</v>
      </c>
      <c r="CI1143" s="284">
        <f t="shared" si="587"/>
        <v>0</v>
      </c>
      <c r="CJ1143" s="768">
        <f t="shared" si="587"/>
        <v>0</v>
      </c>
      <c r="CK1143" s="284">
        <f t="shared" si="587"/>
        <v>0</v>
      </c>
      <c r="CL1143" s="965"/>
      <c r="CM1143" s="965"/>
      <c r="CN1143" s="965"/>
      <c r="CO1143" s="965"/>
      <c r="CP1143" s="965"/>
      <c r="CQ1143" s="965"/>
      <c r="CR1143" s="965"/>
      <c r="CS1143" s="965"/>
      <c r="CT1143" s="965"/>
      <c r="CU1143" s="965"/>
      <c r="CV1143" s="221"/>
    </row>
    <row r="1144" spans="1:100" ht="19.399999999999999" customHeight="1">
      <c r="A1144" s="974"/>
      <c r="B1144" s="1181" t="s">
        <v>2</v>
      </c>
      <c r="C1144" s="1181"/>
      <c r="D1144" s="1181"/>
      <c r="E1144" s="1181"/>
      <c r="F1144" s="1181"/>
      <c r="G1144" s="1181"/>
      <c r="H1144" s="589"/>
      <c r="I1144" s="598"/>
      <c r="J1144" s="266"/>
      <c r="K1144" s="522"/>
      <c r="L1144" s="266"/>
      <c r="M1144" s="266"/>
      <c r="N1144" s="266"/>
      <c r="O1144" s="266"/>
      <c r="P1144" s="266"/>
      <c r="Q1144" s="266"/>
      <c r="R1144" s="266"/>
      <c r="S1144" s="266"/>
      <c r="T1144" s="266"/>
      <c r="U1144" s="266"/>
      <c r="V1144" s="266"/>
      <c r="W1144" s="418"/>
      <c r="X1144" s="266"/>
      <c r="Y1144" s="266"/>
      <c r="Z1144" s="266"/>
      <c r="AA1144" s="266"/>
      <c r="AB1144" s="266"/>
      <c r="AC1144" s="668"/>
      <c r="AD1144" s="266"/>
      <c r="AE1144" s="266"/>
      <c r="AF1144" s="266"/>
      <c r="AG1144" s="266"/>
      <c r="AH1144" s="266"/>
      <c r="AI1144" s="266"/>
      <c r="AJ1144" s="266"/>
      <c r="AK1144" s="266"/>
      <c r="AL1144" s="266"/>
      <c r="AM1144" s="266"/>
      <c r="AN1144" s="266"/>
      <c r="AO1144" s="266"/>
      <c r="AP1144" s="266"/>
      <c r="AQ1144" s="266"/>
      <c r="AR1144" s="266"/>
      <c r="AS1144" s="266"/>
      <c r="AT1144" s="266"/>
      <c r="AU1144" s="266"/>
      <c r="AV1144" s="266"/>
      <c r="AW1144" s="266"/>
      <c r="AX1144" s="266"/>
      <c r="AY1144" s="266"/>
      <c r="AZ1144" s="266"/>
      <c r="BA1144" s="266"/>
      <c r="BB1144" s="266"/>
      <c r="BC1144" s="266"/>
      <c r="BD1144" s="266"/>
      <c r="BE1144" s="266"/>
      <c r="BF1144" s="266"/>
      <c r="BG1144" s="266"/>
      <c r="BH1144" s="266"/>
      <c r="BI1144" s="266"/>
      <c r="BJ1144" s="266"/>
      <c r="BK1144" s="266"/>
      <c r="BL1144" s="789">
        <f t="shared" ref="BL1144:CK1144" si="588">COUNTIFS($N$6:$N$1030,"Nhận thức",BL$6:BL$1030,"kđg")</f>
        <v>2</v>
      </c>
      <c r="BM1144" s="284">
        <f t="shared" si="588"/>
        <v>2</v>
      </c>
      <c r="BN1144" s="284">
        <f t="shared" si="588"/>
        <v>2</v>
      </c>
      <c r="BO1144" s="284">
        <f t="shared" si="588"/>
        <v>2</v>
      </c>
      <c r="BP1144" s="284">
        <f t="shared" si="588"/>
        <v>2</v>
      </c>
      <c r="BQ1144" s="284">
        <f t="shared" si="588"/>
        <v>2</v>
      </c>
      <c r="BR1144" s="805">
        <f t="shared" si="588"/>
        <v>2</v>
      </c>
      <c r="BS1144" s="284">
        <f t="shared" si="588"/>
        <v>2</v>
      </c>
      <c r="BT1144" s="284">
        <f t="shared" si="588"/>
        <v>2</v>
      </c>
      <c r="BU1144" s="284">
        <f t="shared" si="588"/>
        <v>2</v>
      </c>
      <c r="BV1144" s="284">
        <f t="shared" si="588"/>
        <v>3</v>
      </c>
      <c r="BW1144" s="805">
        <f t="shared" si="588"/>
        <v>2</v>
      </c>
      <c r="BX1144" s="284">
        <f t="shared" si="588"/>
        <v>2</v>
      </c>
      <c r="BY1144" s="805">
        <f t="shared" si="588"/>
        <v>2</v>
      </c>
      <c r="BZ1144" s="805">
        <f t="shared" si="588"/>
        <v>4</v>
      </c>
      <c r="CA1144" s="284">
        <f t="shared" si="588"/>
        <v>2</v>
      </c>
      <c r="CB1144" s="284">
        <f t="shared" si="588"/>
        <v>2</v>
      </c>
      <c r="CC1144" s="284">
        <f t="shared" si="588"/>
        <v>2</v>
      </c>
      <c r="CD1144" s="768">
        <f t="shared" si="588"/>
        <v>2</v>
      </c>
      <c r="CE1144" s="284">
        <f t="shared" si="588"/>
        <v>2</v>
      </c>
      <c r="CF1144" s="284">
        <f t="shared" si="588"/>
        <v>2</v>
      </c>
      <c r="CG1144" s="284">
        <f t="shared" si="588"/>
        <v>2</v>
      </c>
      <c r="CH1144" s="284">
        <f t="shared" si="588"/>
        <v>2</v>
      </c>
      <c r="CI1144" s="284">
        <f t="shared" si="588"/>
        <v>2</v>
      </c>
      <c r="CJ1144" s="768">
        <f t="shared" si="588"/>
        <v>2</v>
      </c>
      <c r="CK1144" s="284">
        <f t="shared" si="588"/>
        <v>2</v>
      </c>
      <c r="CL1144" s="965"/>
      <c r="CM1144" s="965"/>
      <c r="CN1144" s="965"/>
      <c r="CO1144" s="965"/>
      <c r="CP1144" s="965"/>
      <c r="CQ1144" s="965"/>
      <c r="CR1144" s="965"/>
      <c r="CS1144" s="965"/>
      <c r="CT1144" s="965"/>
      <c r="CU1144" s="965"/>
      <c r="CV1144" s="221"/>
    </row>
    <row r="1145" spans="1:100" ht="19.399999999999999" customHeight="1">
      <c r="A1145" s="974"/>
      <c r="B1145" s="1181" t="s">
        <v>1</v>
      </c>
      <c r="C1145" s="1181"/>
      <c r="D1145" s="1181"/>
      <c r="E1145" s="1181"/>
      <c r="F1145" s="1181"/>
      <c r="G1145" s="1181"/>
      <c r="H1145" s="589"/>
      <c r="I1145" s="598"/>
      <c r="J1145" s="266"/>
      <c r="K1145" s="522"/>
      <c r="L1145" s="266"/>
      <c r="M1145" s="266"/>
      <c r="N1145" s="266"/>
      <c r="O1145" s="266"/>
      <c r="P1145" s="266"/>
      <c r="Q1145" s="266"/>
      <c r="R1145" s="266"/>
      <c r="S1145" s="266"/>
      <c r="T1145" s="266"/>
      <c r="U1145" s="266"/>
      <c r="V1145" s="266"/>
      <c r="W1145" s="418"/>
      <c r="X1145" s="266"/>
      <c r="Y1145" s="266"/>
      <c r="Z1145" s="266"/>
      <c r="AA1145" s="266"/>
      <c r="AB1145" s="266"/>
      <c r="AC1145" s="668"/>
      <c r="AD1145" s="266"/>
      <c r="AE1145" s="266"/>
      <c r="AF1145" s="266"/>
      <c r="AG1145" s="266"/>
      <c r="AH1145" s="266"/>
      <c r="AI1145" s="266"/>
      <c r="AJ1145" s="266"/>
      <c r="AK1145" s="266"/>
      <c r="AL1145" s="266"/>
      <c r="AM1145" s="266"/>
      <c r="AN1145" s="266"/>
      <c r="AO1145" s="266"/>
      <c r="AP1145" s="266"/>
      <c r="AQ1145" s="266"/>
      <c r="AR1145" s="266"/>
      <c r="AS1145" s="266"/>
      <c r="AT1145" s="266"/>
      <c r="AU1145" s="266"/>
      <c r="AV1145" s="266"/>
      <c r="AW1145" s="266"/>
      <c r="AX1145" s="266"/>
      <c r="AY1145" s="266"/>
      <c r="AZ1145" s="266"/>
      <c r="BA1145" s="266"/>
      <c r="BB1145" s="266"/>
      <c r="BC1145" s="266"/>
      <c r="BD1145" s="266"/>
      <c r="BE1145" s="266"/>
      <c r="BF1145" s="266"/>
      <c r="BG1145" s="266"/>
      <c r="BH1145" s="266"/>
      <c r="BI1145" s="266"/>
      <c r="BJ1145" s="266"/>
      <c r="BK1145" s="266"/>
      <c r="BL1145" s="790">
        <f>BL1144/(BL1141+BL1142+BL1143+BL1144)</f>
        <v>9.2592592592592587E-3</v>
      </c>
      <c r="BM1145" s="202">
        <f t="shared" ref="BM1145:CK1145" si="589">BM1144/(BM1141+BM1142+BM1143+BM1144)</f>
        <v>9.2592592592592587E-3</v>
      </c>
      <c r="BN1145" s="202">
        <f t="shared" si="589"/>
        <v>9.2592592592592587E-3</v>
      </c>
      <c r="BO1145" s="202">
        <f t="shared" si="589"/>
        <v>9.2592592592592587E-3</v>
      </c>
      <c r="BP1145" s="202">
        <f t="shared" si="589"/>
        <v>9.2592592592592587E-3</v>
      </c>
      <c r="BQ1145" s="202">
        <f t="shared" si="589"/>
        <v>9.2592592592592587E-3</v>
      </c>
      <c r="BR1145" s="806">
        <f t="shared" si="589"/>
        <v>9.2592592592592587E-3</v>
      </c>
      <c r="BS1145" s="202">
        <f t="shared" si="589"/>
        <v>9.2592592592592587E-3</v>
      </c>
      <c r="BT1145" s="202">
        <f t="shared" si="589"/>
        <v>9.2592592592592587E-3</v>
      </c>
      <c r="BU1145" s="202">
        <f t="shared" si="589"/>
        <v>9.2592592592592587E-3</v>
      </c>
      <c r="BV1145" s="202">
        <f t="shared" si="589"/>
        <v>1.3888888888888888E-2</v>
      </c>
      <c r="BW1145" s="806">
        <f t="shared" si="589"/>
        <v>9.2592592592592587E-3</v>
      </c>
      <c r="BX1145" s="202">
        <f t="shared" si="589"/>
        <v>9.2592592592592587E-3</v>
      </c>
      <c r="BY1145" s="806">
        <f t="shared" si="589"/>
        <v>9.2592592592592587E-3</v>
      </c>
      <c r="BZ1145" s="806">
        <f t="shared" si="589"/>
        <v>1.8518518518518517E-2</v>
      </c>
      <c r="CA1145" s="202">
        <f t="shared" si="589"/>
        <v>9.2592592592592587E-3</v>
      </c>
      <c r="CB1145" s="202">
        <f t="shared" si="589"/>
        <v>9.2592592592592587E-3</v>
      </c>
      <c r="CC1145" s="202">
        <f t="shared" si="589"/>
        <v>9.2592592592592587E-3</v>
      </c>
      <c r="CD1145" s="769">
        <f t="shared" si="589"/>
        <v>9.2592592592592587E-3</v>
      </c>
      <c r="CE1145" s="202">
        <f t="shared" si="589"/>
        <v>9.2592592592592587E-3</v>
      </c>
      <c r="CF1145" s="202">
        <f t="shared" si="589"/>
        <v>9.2592592592592587E-3</v>
      </c>
      <c r="CG1145" s="202">
        <f t="shared" si="589"/>
        <v>9.2592592592592587E-3</v>
      </c>
      <c r="CH1145" s="202">
        <f t="shared" si="589"/>
        <v>9.2592592592592587E-3</v>
      </c>
      <c r="CI1145" s="202">
        <f t="shared" si="589"/>
        <v>9.2592592592592587E-3</v>
      </c>
      <c r="CJ1145" s="769">
        <f t="shared" si="589"/>
        <v>9.2592592592592587E-3</v>
      </c>
      <c r="CK1145" s="202">
        <f t="shared" si="589"/>
        <v>9.2592592592592587E-3</v>
      </c>
      <c r="CL1145" s="965"/>
      <c r="CM1145" s="965"/>
      <c r="CN1145" s="965"/>
      <c r="CO1145" s="965"/>
      <c r="CP1145" s="965"/>
      <c r="CQ1145" s="965"/>
      <c r="CR1145" s="965"/>
      <c r="CS1145" s="965"/>
      <c r="CT1145" s="965"/>
      <c r="CU1145" s="965"/>
      <c r="CV1145" s="221"/>
    </row>
    <row r="1146" spans="1:100" ht="19.399999999999999" customHeight="1">
      <c r="A1146" s="974"/>
      <c r="B1146" s="1182" t="s">
        <v>0</v>
      </c>
      <c r="C1146" s="1182"/>
      <c r="D1146" s="1182"/>
      <c r="E1146" s="1182"/>
      <c r="F1146" s="1182"/>
      <c r="G1146" s="1182"/>
      <c r="H1146" s="590"/>
      <c r="I1146" s="598"/>
      <c r="J1146" s="266"/>
      <c r="K1146" s="522"/>
      <c r="L1146" s="266"/>
      <c r="M1146" s="266"/>
      <c r="N1146" s="266"/>
      <c r="O1146" s="266"/>
      <c r="P1146" s="266"/>
      <c r="Q1146" s="266"/>
      <c r="R1146" s="266"/>
      <c r="S1146" s="266"/>
      <c r="T1146" s="266"/>
      <c r="U1146" s="266"/>
      <c r="V1146" s="266"/>
      <c r="W1146" s="418"/>
      <c r="X1146" s="266"/>
      <c r="Y1146" s="266"/>
      <c r="Z1146" s="266"/>
      <c r="AA1146" s="266"/>
      <c r="AB1146" s="266"/>
      <c r="AC1146" s="668"/>
      <c r="AD1146" s="266"/>
      <c r="AE1146" s="266"/>
      <c r="AF1146" s="266"/>
      <c r="AG1146" s="266"/>
      <c r="AH1146" s="266"/>
      <c r="AI1146" s="266"/>
      <c r="AJ1146" s="266"/>
      <c r="AK1146" s="266"/>
      <c r="AL1146" s="266"/>
      <c r="AM1146" s="266"/>
      <c r="AN1146" s="266"/>
      <c r="AO1146" s="266"/>
      <c r="AP1146" s="266"/>
      <c r="AQ1146" s="266"/>
      <c r="AR1146" s="266"/>
      <c r="AS1146" s="266"/>
      <c r="AT1146" s="266"/>
      <c r="AU1146" s="266"/>
      <c r="AV1146" s="266"/>
      <c r="AW1146" s="266"/>
      <c r="AX1146" s="266"/>
      <c r="AY1146" s="266"/>
      <c r="AZ1146" s="266"/>
      <c r="BA1146" s="266"/>
      <c r="BB1146" s="266"/>
      <c r="BC1146" s="266"/>
      <c r="BD1146" s="266"/>
      <c r="BE1146" s="266"/>
      <c r="BF1146" s="266"/>
      <c r="BG1146" s="266"/>
      <c r="BH1146" s="266"/>
      <c r="BI1146" s="266"/>
      <c r="BJ1146" s="266"/>
      <c r="BK1146" s="266"/>
      <c r="BL1146" s="791">
        <f>(((BL1141*2)+(BL1142*1)+(BL1143*0)))/(BL1141+BL1142+BL1143)</f>
        <v>1.8831775700934579</v>
      </c>
      <c r="BM1146" s="283">
        <f t="shared" ref="BM1146:CK1146" si="590">(((BM1141*2)+(BM1142*1)+(BM1143*0)))/(BM1141+BM1142+BM1143)</f>
        <v>1.9626168224299065</v>
      </c>
      <c r="BN1146" s="283">
        <f t="shared" si="590"/>
        <v>1.9392523364485981</v>
      </c>
      <c r="BO1146" s="283">
        <f t="shared" si="590"/>
        <v>1.9205607476635513</v>
      </c>
      <c r="BP1146" s="283">
        <f t="shared" si="590"/>
        <v>1.9205607476635513</v>
      </c>
      <c r="BQ1146" s="283">
        <f t="shared" si="590"/>
        <v>1.9672897196261683</v>
      </c>
      <c r="BR1146" s="807">
        <f t="shared" si="590"/>
        <v>1.8738317757009346</v>
      </c>
      <c r="BS1146" s="283">
        <f t="shared" si="590"/>
        <v>1.8411214953271029</v>
      </c>
      <c r="BT1146" s="283">
        <f t="shared" si="590"/>
        <v>1.9345794392523366</v>
      </c>
      <c r="BU1146" s="283">
        <f t="shared" si="590"/>
        <v>1.9532710280373833</v>
      </c>
      <c r="BV1146" s="283">
        <f t="shared" si="590"/>
        <v>1.9248826291079812</v>
      </c>
      <c r="BW1146" s="807">
        <f t="shared" si="590"/>
        <v>1.8785046728971964</v>
      </c>
      <c r="BX1146" s="283">
        <f t="shared" si="590"/>
        <v>1.9018691588785046</v>
      </c>
      <c r="BY1146" s="807">
        <f t="shared" si="590"/>
        <v>1.8878504672897196</v>
      </c>
      <c r="BZ1146" s="807">
        <f t="shared" si="590"/>
        <v>1.9575471698113207</v>
      </c>
      <c r="CA1146" s="283">
        <f t="shared" si="590"/>
        <v>1.9485981308411215</v>
      </c>
      <c r="CB1146" s="283">
        <f t="shared" si="590"/>
        <v>1.9626168224299065</v>
      </c>
      <c r="CC1146" s="283">
        <f t="shared" si="590"/>
        <v>1.8971962616822431</v>
      </c>
      <c r="CD1146" s="770">
        <f t="shared" si="590"/>
        <v>1.8738317757009346</v>
      </c>
      <c r="CE1146" s="283">
        <f t="shared" si="590"/>
        <v>1.9532710280373833</v>
      </c>
      <c r="CF1146" s="283">
        <f t="shared" si="590"/>
        <v>1.9439252336448598</v>
      </c>
      <c r="CG1146" s="283">
        <f t="shared" si="590"/>
        <v>1.9672897196261683</v>
      </c>
      <c r="CH1146" s="283">
        <f t="shared" si="590"/>
        <v>1.9766355140186915</v>
      </c>
      <c r="CI1146" s="283">
        <f t="shared" si="590"/>
        <v>1.97196261682243</v>
      </c>
      <c r="CJ1146" s="770">
        <f t="shared" si="590"/>
        <v>1.9485981308411215</v>
      </c>
      <c r="CK1146" s="283">
        <f t="shared" si="590"/>
        <v>2</v>
      </c>
      <c r="CL1146" s="972">
        <f>COUNTIF(BL1147:CK1147,"Đ")</f>
        <v>26</v>
      </c>
      <c r="CM1146" s="960">
        <f>CL1146/(CL1146+CN1146+CP1146+CR1146)</f>
        <v>1</v>
      </c>
      <c r="CN1146" s="959">
        <f>COUNTIF(BL1147:CK1147,"CCG")</f>
        <v>0</v>
      </c>
      <c r="CO1146" s="960">
        <f>CN1146/(CL1146+CN1146+CP1146+CR1146)</f>
        <v>0</v>
      </c>
      <c r="CP1146" s="959">
        <f>COUNTIF(BL1147:CK1147,"CĐ")</f>
        <v>0</v>
      </c>
      <c r="CQ1146" s="960">
        <f>CP1146/(CL1146+CN1146+CP1146+CR1146)</f>
        <v>0</v>
      </c>
      <c r="CR1146" s="959">
        <f>COUNTIF(BL1147:CK1147,"KĐG")</f>
        <v>0</v>
      </c>
      <c r="CS1146" s="960">
        <f>CR1146/(CL1146+CN1146+CP1146+CR1146)</f>
        <v>0</v>
      </c>
      <c r="CT1146" s="958">
        <f>(((CL1146*2)+(CN1146*1)+(CP1146*0)))/(CL1146+CN1146+CP1146)</f>
        <v>2</v>
      </c>
      <c r="CU1146" s="958" t="str">
        <f>IF(CS1146&gt;=50%,"KĐG",IF(CT1146&gt;=1.6,"Đạt",IF(CT1146&gt;=1,"Cần cố gắng","Chưa đạt")))</f>
        <v>Đạt</v>
      </c>
      <c r="CV1146" s="221"/>
    </row>
    <row r="1147" spans="1:100" ht="19.399999999999999" customHeight="1">
      <c r="A1147" s="974"/>
      <c r="B1147" s="1182"/>
      <c r="C1147" s="1182"/>
      <c r="D1147" s="1182"/>
      <c r="E1147" s="1182"/>
      <c r="F1147" s="1182"/>
      <c r="G1147" s="1182"/>
      <c r="H1147" s="590"/>
      <c r="I1147" s="598"/>
      <c r="J1147" s="266"/>
      <c r="K1147" s="522"/>
      <c r="L1147" s="266"/>
      <c r="M1147" s="266"/>
      <c r="N1147" s="266"/>
      <c r="O1147" s="266"/>
      <c r="P1147" s="266"/>
      <c r="Q1147" s="266"/>
      <c r="R1147" s="266"/>
      <c r="S1147" s="266"/>
      <c r="T1147" s="266"/>
      <c r="U1147" s="266"/>
      <c r="V1147" s="266"/>
      <c r="W1147" s="418"/>
      <c r="X1147" s="266"/>
      <c r="Y1147" s="266"/>
      <c r="Z1147" s="266"/>
      <c r="AA1147" s="266"/>
      <c r="AB1147" s="266"/>
      <c r="AC1147" s="668"/>
      <c r="AD1147" s="266"/>
      <c r="AE1147" s="266"/>
      <c r="AF1147" s="266"/>
      <c r="AG1147" s="266"/>
      <c r="AH1147" s="266"/>
      <c r="AI1147" s="266"/>
      <c r="AJ1147" s="266"/>
      <c r="AK1147" s="266"/>
      <c r="AL1147" s="266"/>
      <c r="AM1147" s="266"/>
      <c r="AN1147" s="266"/>
      <c r="AO1147" s="266"/>
      <c r="AP1147" s="266"/>
      <c r="AQ1147" s="266"/>
      <c r="AR1147" s="266"/>
      <c r="AS1147" s="266"/>
      <c r="AT1147" s="266"/>
      <c r="AU1147" s="266"/>
      <c r="AV1147" s="266"/>
      <c r="AW1147" s="266"/>
      <c r="AX1147" s="266"/>
      <c r="AY1147" s="266"/>
      <c r="AZ1147" s="266"/>
      <c r="BA1147" s="266"/>
      <c r="BB1147" s="266"/>
      <c r="BC1147" s="266"/>
      <c r="BD1147" s="266"/>
      <c r="BE1147" s="266"/>
      <c r="BF1147" s="266"/>
      <c r="BG1147" s="266"/>
      <c r="BH1147" s="266"/>
      <c r="BI1147" s="266"/>
      <c r="BJ1147" s="266"/>
      <c r="BK1147" s="266"/>
      <c r="BL1147" s="791" t="str">
        <f>IF(BL1145&gt;=50%,"KĐG",IF(BL1146&gt;=1.6,"Đ",IF(BL1146&gt;=1,"CCG","CĐ")))</f>
        <v>Đ</v>
      </c>
      <c r="BM1147" s="283" t="str">
        <f t="shared" ref="BM1147:CK1147" si="591">IF(BM1145&gt;=50%,"KĐG",IF(BM1146&gt;=1.6,"Đ",IF(BM1146&gt;=1,"CCG","CĐ")))</f>
        <v>Đ</v>
      </c>
      <c r="BN1147" s="283" t="str">
        <f t="shared" si="591"/>
        <v>Đ</v>
      </c>
      <c r="BO1147" s="283" t="str">
        <f t="shared" si="591"/>
        <v>Đ</v>
      </c>
      <c r="BP1147" s="283" t="str">
        <f t="shared" si="591"/>
        <v>Đ</v>
      </c>
      <c r="BQ1147" s="283" t="str">
        <f t="shared" si="591"/>
        <v>Đ</v>
      </c>
      <c r="BR1147" s="807" t="str">
        <f t="shared" si="591"/>
        <v>Đ</v>
      </c>
      <c r="BS1147" s="283" t="str">
        <f t="shared" si="591"/>
        <v>Đ</v>
      </c>
      <c r="BT1147" s="283" t="str">
        <f t="shared" si="591"/>
        <v>Đ</v>
      </c>
      <c r="BU1147" s="283" t="str">
        <f t="shared" si="591"/>
        <v>Đ</v>
      </c>
      <c r="BV1147" s="283" t="str">
        <f t="shared" si="591"/>
        <v>Đ</v>
      </c>
      <c r="BW1147" s="807" t="str">
        <f t="shared" si="591"/>
        <v>Đ</v>
      </c>
      <c r="BX1147" s="283" t="str">
        <f t="shared" si="591"/>
        <v>Đ</v>
      </c>
      <c r="BY1147" s="807" t="str">
        <f t="shared" si="591"/>
        <v>Đ</v>
      </c>
      <c r="BZ1147" s="807" t="str">
        <f t="shared" si="591"/>
        <v>Đ</v>
      </c>
      <c r="CA1147" s="283" t="str">
        <f t="shared" si="591"/>
        <v>Đ</v>
      </c>
      <c r="CB1147" s="283" t="str">
        <f t="shared" si="591"/>
        <v>Đ</v>
      </c>
      <c r="CC1147" s="283" t="str">
        <f t="shared" si="591"/>
        <v>Đ</v>
      </c>
      <c r="CD1147" s="770" t="str">
        <f t="shared" si="591"/>
        <v>Đ</v>
      </c>
      <c r="CE1147" s="283" t="str">
        <f t="shared" si="591"/>
        <v>Đ</v>
      </c>
      <c r="CF1147" s="283" t="str">
        <f t="shared" si="591"/>
        <v>Đ</v>
      </c>
      <c r="CG1147" s="283" t="str">
        <f t="shared" si="591"/>
        <v>Đ</v>
      </c>
      <c r="CH1147" s="283" t="str">
        <f t="shared" si="591"/>
        <v>Đ</v>
      </c>
      <c r="CI1147" s="283" t="str">
        <f t="shared" si="591"/>
        <v>Đ</v>
      </c>
      <c r="CJ1147" s="770" t="str">
        <f t="shared" si="591"/>
        <v>Đ</v>
      </c>
      <c r="CK1147" s="283" t="str">
        <f t="shared" si="591"/>
        <v>Đ</v>
      </c>
      <c r="CL1147" s="972"/>
      <c r="CM1147" s="960"/>
      <c r="CN1147" s="959"/>
      <c r="CO1147" s="960"/>
      <c r="CP1147" s="959"/>
      <c r="CQ1147" s="960"/>
      <c r="CR1147" s="959"/>
      <c r="CS1147" s="960"/>
      <c r="CT1147" s="958"/>
      <c r="CU1147" s="958"/>
      <c r="CV1147" s="221"/>
    </row>
    <row r="1148" spans="1:100" ht="19.399999999999999" customHeight="1">
      <c r="A1148" s="973" t="s">
        <v>10</v>
      </c>
      <c r="B1148" s="1181" t="s">
        <v>5</v>
      </c>
      <c r="C1148" s="1181"/>
      <c r="D1148" s="1181"/>
      <c r="E1148" s="1181"/>
      <c r="F1148" s="1181"/>
      <c r="G1148" s="1181"/>
      <c r="H1148" s="589"/>
      <c r="I1148" s="598"/>
      <c r="J1148" s="266"/>
      <c r="K1148" s="522"/>
      <c r="L1148" s="266"/>
      <c r="M1148" s="266"/>
      <c r="N1148" s="266"/>
      <c r="O1148" s="266"/>
      <c r="P1148" s="266"/>
      <c r="Q1148" s="266"/>
      <c r="R1148" s="266"/>
      <c r="S1148" s="266"/>
      <c r="T1148" s="266"/>
      <c r="U1148" s="266"/>
      <c r="V1148" s="266"/>
      <c r="W1148" s="418"/>
      <c r="X1148" s="266"/>
      <c r="Y1148" s="266"/>
      <c r="Z1148" s="266"/>
      <c r="AA1148" s="266"/>
      <c r="AB1148" s="266"/>
      <c r="AC1148" s="668"/>
      <c r="AD1148" s="266"/>
      <c r="AE1148" s="266"/>
      <c r="AF1148" s="266"/>
      <c r="AG1148" s="266"/>
      <c r="AH1148" s="266"/>
      <c r="AI1148" s="266"/>
      <c r="AJ1148" s="266"/>
      <c r="AK1148" s="266"/>
      <c r="AL1148" s="266"/>
      <c r="AM1148" s="266"/>
      <c r="AN1148" s="266"/>
      <c r="AO1148" s="266"/>
      <c r="AP1148" s="266"/>
      <c r="AQ1148" s="266"/>
      <c r="AR1148" s="266"/>
      <c r="AS1148" s="266"/>
      <c r="AT1148" s="266"/>
      <c r="AU1148" s="266"/>
      <c r="AV1148" s="266"/>
      <c r="AW1148" s="266"/>
      <c r="AX1148" s="266"/>
      <c r="AY1148" s="266"/>
      <c r="AZ1148" s="266"/>
      <c r="BA1148" s="266"/>
      <c r="BB1148" s="266"/>
      <c r="BC1148" s="266"/>
      <c r="BD1148" s="266"/>
      <c r="BE1148" s="266"/>
      <c r="BF1148" s="266"/>
      <c r="BG1148" s="266"/>
      <c r="BH1148" s="266"/>
      <c r="BI1148" s="266"/>
      <c r="BJ1148" s="266"/>
      <c r="BK1148" s="266"/>
      <c r="BL1148" s="789">
        <f t="shared" ref="BL1148:CK1148" si="592">COUNTIFS($N$6:$N$1030,"Ngôn ngữ",BL$6:BL$1030,"2")</f>
        <v>154</v>
      </c>
      <c r="BM1148" s="284">
        <f t="shared" si="592"/>
        <v>164</v>
      </c>
      <c r="BN1148" s="284">
        <f t="shared" si="592"/>
        <v>158</v>
      </c>
      <c r="BO1148" s="284">
        <f t="shared" si="592"/>
        <v>162</v>
      </c>
      <c r="BP1148" s="284">
        <f t="shared" si="592"/>
        <v>162</v>
      </c>
      <c r="BQ1148" s="284">
        <f t="shared" si="592"/>
        <v>162</v>
      </c>
      <c r="BR1148" s="805">
        <f t="shared" si="592"/>
        <v>147</v>
      </c>
      <c r="BS1148" s="284">
        <f t="shared" si="592"/>
        <v>163</v>
      </c>
      <c r="BT1148" s="284">
        <f t="shared" si="592"/>
        <v>164</v>
      </c>
      <c r="BU1148" s="284">
        <f t="shared" si="592"/>
        <v>163</v>
      </c>
      <c r="BV1148" s="284">
        <f t="shared" si="592"/>
        <v>166</v>
      </c>
      <c r="BW1148" s="805">
        <f t="shared" si="592"/>
        <v>151</v>
      </c>
      <c r="BX1148" s="284">
        <f t="shared" si="592"/>
        <v>157</v>
      </c>
      <c r="BY1148" s="805">
        <f t="shared" si="592"/>
        <v>159</v>
      </c>
      <c r="BZ1148" s="805">
        <f t="shared" si="592"/>
        <v>162</v>
      </c>
      <c r="CA1148" s="284">
        <f t="shared" si="592"/>
        <v>158</v>
      </c>
      <c r="CB1148" s="284">
        <f t="shared" si="592"/>
        <v>159</v>
      </c>
      <c r="CC1148" s="284">
        <f t="shared" si="592"/>
        <v>151</v>
      </c>
      <c r="CD1148" s="768">
        <f t="shared" si="592"/>
        <v>162</v>
      </c>
      <c r="CE1148" s="284">
        <f t="shared" si="592"/>
        <v>164</v>
      </c>
      <c r="CF1148" s="284">
        <f t="shared" si="592"/>
        <v>167</v>
      </c>
      <c r="CG1148" s="284">
        <f t="shared" si="592"/>
        <v>159</v>
      </c>
      <c r="CH1148" s="284">
        <f t="shared" si="592"/>
        <v>166</v>
      </c>
      <c r="CI1148" s="284">
        <f t="shared" si="592"/>
        <v>168</v>
      </c>
      <c r="CJ1148" s="768">
        <f t="shared" si="592"/>
        <v>168</v>
      </c>
      <c r="CK1148" s="284">
        <f t="shared" si="592"/>
        <v>169</v>
      </c>
      <c r="CL1148" s="965"/>
      <c r="CM1148" s="965"/>
      <c r="CN1148" s="965"/>
      <c r="CO1148" s="965"/>
      <c r="CP1148" s="965"/>
      <c r="CQ1148" s="965"/>
      <c r="CR1148" s="965"/>
      <c r="CS1148" s="965"/>
      <c r="CT1148" s="965"/>
      <c r="CU1148" s="965"/>
      <c r="CV1148" s="221"/>
    </row>
    <row r="1149" spans="1:100" ht="19.399999999999999" customHeight="1">
      <c r="A1149" s="973"/>
      <c r="B1149" s="1181" t="s">
        <v>4</v>
      </c>
      <c r="C1149" s="1181"/>
      <c r="D1149" s="1181"/>
      <c r="E1149" s="1181"/>
      <c r="F1149" s="1181"/>
      <c r="G1149" s="1181"/>
      <c r="H1149" s="589"/>
      <c r="I1149" s="598"/>
      <c r="J1149" s="266"/>
      <c r="K1149" s="522"/>
      <c r="L1149" s="266"/>
      <c r="M1149" s="266"/>
      <c r="N1149" s="266"/>
      <c r="O1149" s="266"/>
      <c r="P1149" s="266"/>
      <c r="Q1149" s="266"/>
      <c r="R1149" s="266"/>
      <c r="S1149" s="266"/>
      <c r="T1149" s="266"/>
      <c r="U1149" s="266"/>
      <c r="V1149" s="266"/>
      <c r="W1149" s="418"/>
      <c r="X1149" s="266"/>
      <c r="Y1149" s="266"/>
      <c r="Z1149" s="266"/>
      <c r="AA1149" s="266"/>
      <c r="AB1149" s="266"/>
      <c r="AC1149" s="668"/>
      <c r="AD1149" s="266"/>
      <c r="AE1149" s="266"/>
      <c r="AF1149" s="266"/>
      <c r="AG1149" s="266"/>
      <c r="AH1149" s="266"/>
      <c r="AI1149" s="266"/>
      <c r="AJ1149" s="266"/>
      <c r="AK1149" s="266"/>
      <c r="AL1149" s="266"/>
      <c r="AM1149" s="266"/>
      <c r="AN1149" s="266"/>
      <c r="AO1149" s="266"/>
      <c r="AP1149" s="266"/>
      <c r="AQ1149" s="266"/>
      <c r="AR1149" s="266"/>
      <c r="AS1149" s="266"/>
      <c r="AT1149" s="266"/>
      <c r="AU1149" s="266"/>
      <c r="AV1149" s="266"/>
      <c r="AW1149" s="266"/>
      <c r="AX1149" s="266"/>
      <c r="AY1149" s="266"/>
      <c r="AZ1149" s="266"/>
      <c r="BA1149" s="266"/>
      <c r="BB1149" s="266"/>
      <c r="BC1149" s="266"/>
      <c r="BD1149" s="266"/>
      <c r="BE1149" s="266"/>
      <c r="BF1149" s="266"/>
      <c r="BG1149" s="266"/>
      <c r="BH1149" s="266"/>
      <c r="BI1149" s="266"/>
      <c r="BJ1149" s="266"/>
      <c r="BK1149" s="266"/>
      <c r="BL1149" s="789">
        <f t="shared" ref="BL1149:CK1149" si="593">COUNTIFS($N$6:$N$1030,"Ngôn ngữ",BL$6:BL$1030,"1")</f>
        <v>14</v>
      </c>
      <c r="BM1149" s="284">
        <f t="shared" si="593"/>
        <v>5</v>
      </c>
      <c r="BN1149" s="284">
        <f t="shared" si="593"/>
        <v>11</v>
      </c>
      <c r="BO1149" s="284">
        <f t="shared" si="593"/>
        <v>7</v>
      </c>
      <c r="BP1149" s="284">
        <f t="shared" si="593"/>
        <v>6</v>
      </c>
      <c r="BQ1149" s="284">
        <f t="shared" si="593"/>
        <v>7</v>
      </c>
      <c r="BR1149" s="805">
        <f t="shared" si="593"/>
        <v>22</v>
      </c>
      <c r="BS1149" s="284">
        <f t="shared" si="593"/>
        <v>6</v>
      </c>
      <c r="BT1149" s="284">
        <f t="shared" si="593"/>
        <v>5</v>
      </c>
      <c r="BU1149" s="284">
        <f t="shared" si="593"/>
        <v>6</v>
      </c>
      <c r="BV1149" s="284">
        <f t="shared" si="593"/>
        <v>3</v>
      </c>
      <c r="BW1149" s="805">
        <f t="shared" si="593"/>
        <v>18</v>
      </c>
      <c r="BX1149" s="284">
        <f t="shared" si="593"/>
        <v>12</v>
      </c>
      <c r="BY1149" s="805">
        <f t="shared" si="593"/>
        <v>10</v>
      </c>
      <c r="BZ1149" s="805">
        <f t="shared" si="593"/>
        <v>7</v>
      </c>
      <c r="CA1149" s="284">
        <f t="shared" si="593"/>
        <v>11</v>
      </c>
      <c r="CB1149" s="284">
        <f t="shared" si="593"/>
        <v>10</v>
      </c>
      <c r="CC1149" s="284">
        <f t="shared" si="593"/>
        <v>18</v>
      </c>
      <c r="CD1149" s="768">
        <f t="shared" si="593"/>
        <v>7</v>
      </c>
      <c r="CE1149" s="284">
        <f t="shared" si="593"/>
        <v>5</v>
      </c>
      <c r="CF1149" s="284">
        <f t="shared" si="593"/>
        <v>2</v>
      </c>
      <c r="CG1149" s="284">
        <f t="shared" si="593"/>
        <v>10</v>
      </c>
      <c r="CH1149" s="284">
        <f t="shared" si="593"/>
        <v>3</v>
      </c>
      <c r="CI1149" s="284">
        <f t="shared" si="593"/>
        <v>1</v>
      </c>
      <c r="CJ1149" s="768">
        <f t="shared" si="593"/>
        <v>1</v>
      </c>
      <c r="CK1149" s="284">
        <f t="shared" si="593"/>
        <v>0</v>
      </c>
      <c r="CL1149" s="965"/>
      <c r="CM1149" s="965"/>
      <c r="CN1149" s="965"/>
      <c r="CO1149" s="965"/>
      <c r="CP1149" s="965"/>
      <c r="CQ1149" s="965"/>
      <c r="CR1149" s="965"/>
      <c r="CS1149" s="965"/>
      <c r="CT1149" s="965"/>
      <c r="CU1149" s="965"/>
      <c r="CV1149" s="221"/>
    </row>
    <row r="1150" spans="1:100" ht="19.399999999999999" customHeight="1">
      <c r="A1150" s="973"/>
      <c r="B1150" s="1181" t="s">
        <v>3</v>
      </c>
      <c r="C1150" s="1181"/>
      <c r="D1150" s="1181"/>
      <c r="E1150" s="1181"/>
      <c r="F1150" s="1181"/>
      <c r="G1150" s="1181"/>
      <c r="H1150" s="589"/>
      <c r="I1150" s="598"/>
      <c r="J1150" s="266"/>
      <c r="K1150" s="522"/>
      <c r="L1150" s="266"/>
      <c r="M1150" s="266"/>
      <c r="N1150" s="266"/>
      <c r="O1150" s="266"/>
      <c r="P1150" s="266"/>
      <c r="Q1150" s="266"/>
      <c r="R1150" s="266"/>
      <c r="S1150" s="266"/>
      <c r="T1150" s="266"/>
      <c r="U1150" s="266"/>
      <c r="V1150" s="266"/>
      <c r="W1150" s="418"/>
      <c r="X1150" s="266"/>
      <c r="Y1150" s="266"/>
      <c r="Z1150" s="266"/>
      <c r="AA1150" s="266"/>
      <c r="AB1150" s="266"/>
      <c r="AC1150" s="668"/>
      <c r="AD1150" s="266"/>
      <c r="AE1150" s="266"/>
      <c r="AF1150" s="266"/>
      <c r="AG1150" s="266"/>
      <c r="AH1150" s="266"/>
      <c r="AI1150" s="266"/>
      <c r="AJ1150" s="266"/>
      <c r="AK1150" s="266"/>
      <c r="AL1150" s="266"/>
      <c r="AM1150" s="266"/>
      <c r="AN1150" s="266"/>
      <c r="AO1150" s="266"/>
      <c r="AP1150" s="266"/>
      <c r="AQ1150" s="266"/>
      <c r="AR1150" s="266"/>
      <c r="AS1150" s="266"/>
      <c r="AT1150" s="266"/>
      <c r="AU1150" s="266"/>
      <c r="AV1150" s="266"/>
      <c r="AW1150" s="266"/>
      <c r="AX1150" s="266"/>
      <c r="AY1150" s="266"/>
      <c r="AZ1150" s="266"/>
      <c r="BA1150" s="266"/>
      <c r="BB1150" s="266"/>
      <c r="BC1150" s="266"/>
      <c r="BD1150" s="266"/>
      <c r="BE1150" s="266"/>
      <c r="BF1150" s="266"/>
      <c r="BG1150" s="266"/>
      <c r="BH1150" s="266"/>
      <c r="BI1150" s="266"/>
      <c r="BJ1150" s="266"/>
      <c r="BK1150" s="266"/>
      <c r="BL1150" s="789">
        <f t="shared" ref="BL1150:CK1150" si="594">COUNTIFS($N$6:$N$1030,"Ngôn ngữ",BL$6:BL$1030,"0")</f>
        <v>0</v>
      </c>
      <c r="BM1150" s="284">
        <f t="shared" si="594"/>
        <v>0</v>
      </c>
      <c r="BN1150" s="284">
        <f t="shared" si="594"/>
        <v>0</v>
      </c>
      <c r="BO1150" s="284">
        <f t="shared" si="594"/>
        <v>0</v>
      </c>
      <c r="BP1150" s="284">
        <f t="shared" si="594"/>
        <v>0</v>
      </c>
      <c r="BQ1150" s="284">
        <f t="shared" si="594"/>
        <v>0</v>
      </c>
      <c r="BR1150" s="805">
        <f t="shared" si="594"/>
        <v>0</v>
      </c>
      <c r="BS1150" s="284">
        <f t="shared" si="594"/>
        <v>0</v>
      </c>
      <c r="BT1150" s="284">
        <f t="shared" si="594"/>
        <v>0</v>
      </c>
      <c r="BU1150" s="284">
        <f t="shared" si="594"/>
        <v>0</v>
      </c>
      <c r="BV1150" s="284">
        <f t="shared" si="594"/>
        <v>0</v>
      </c>
      <c r="BW1150" s="805">
        <f t="shared" si="594"/>
        <v>0</v>
      </c>
      <c r="BX1150" s="284">
        <f t="shared" si="594"/>
        <v>0</v>
      </c>
      <c r="BY1150" s="805">
        <f t="shared" si="594"/>
        <v>0</v>
      </c>
      <c r="BZ1150" s="805">
        <f t="shared" si="594"/>
        <v>0</v>
      </c>
      <c r="CA1150" s="284">
        <f t="shared" si="594"/>
        <v>0</v>
      </c>
      <c r="CB1150" s="284">
        <f t="shared" si="594"/>
        <v>0</v>
      </c>
      <c r="CC1150" s="284">
        <f t="shared" si="594"/>
        <v>0</v>
      </c>
      <c r="CD1150" s="768">
        <f t="shared" si="594"/>
        <v>0</v>
      </c>
      <c r="CE1150" s="284">
        <f t="shared" si="594"/>
        <v>0</v>
      </c>
      <c r="CF1150" s="284">
        <f t="shared" si="594"/>
        <v>0</v>
      </c>
      <c r="CG1150" s="284">
        <f t="shared" si="594"/>
        <v>0</v>
      </c>
      <c r="CH1150" s="284">
        <f t="shared" si="594"/>
        <v>0</v>
      </c>
      <c r="CI1150" s="284">
        <f t="shared" si="594"/>
        <v>0</v>
      </c>
      <c r="CJ1150" s="768">
        <f t="shared" si="594"/>
        <v>0</v>
      </c>
      <c r="CK1150" s="284">
        <f t="shared" si="594"/>
        <v>0</v>
      </c>
      <c r="CL1150" s="965"/>
      <c r="CM1150" s="965"/>
      <c r="CN1150" s="965"/>
      <c r="CO1150" s="965"/>
      <c r="CP1150" s="965"/>
      <c r="CQ1150" s="965"/>
      <c r="CR1150" s="965"/>
      <c r="CS1150" s="965"/>
      <c r="CT1150" s="965"/>
      <c r="CU1150" s="965"/>
      <c r="CV1150" s="221"/>
    </row>
    <row r="1151" spans="1:100" ht="19.399999999999999" customHeight="1">
      <c r="A1151" s="973"/>
      <c r="B1151" s="1181" t="s">
        <v>2</v>
      </c>
      <c r="C1151" s="1181"/>
      <c r="D1151" s="1181"/>
      <c r="E1151" s="1181"/>
      <c r="F1151" s="1181"/>
      <c r="G1151" s="1181"/>
      <c r="H1151" s="589"/>
      <c r="I1151" s="598"/>
      <c r="J1151" s="266"/>
      <c r="K1151" s="522"/>
      <c r="L1151" s="266"/>
      <c r="M1151" s="266"/>
      <c r="N1151" s="266"/>
      <c r="O1151" s="266"/>
      <c r="P1151" s="266"/>
      <c r="Q1151" s="266"/>
      <c r="R1151" s="266"/>
      <c r="S1151" s="266"/>
      <c r="T1151" s="266"/>
      <c r="U1151" s="266"/>
      <c r="V1151" s="266"/>
      <c r="W1151" s="418"/>
      <c r="X1151" s="266"/>
      <c r="Y1151" s="266"/>
      <c r="Z1151" s="266"/>
      <c r="AA1151" s="266"/>
      <c r="AB1151" s="266"/>
      <c r="AC1151" s="668"/>
      <c r="AD1151" s="266"/>
      <c r="AE1151" s="266"/>
      <c r="AF1151" s="266"/>
      <c r="AG1151" s="266"/>
      <c r="AH1151" s="266"/>
      <c r="AI1151" s="266"/>
      <c r="AJ1151" s="266"/>
      <c r="AK1151" s="266"/>
      <c r="AL1151" s="266"/>
      <c r="AM1151" s="266"/>
      <c r="AN1151" s="266"/>
      <c r="AO1151" s="266"/>
      <c r="AP1151" s="266"/>
      <c r="AQ1151" s="266"/>
      <c r="AR1151" s="266"/>
      <c r="AS1151" s="266"/>
      <c r="AT1151" s="266"/>
      <c r="AU1151" s="266"/>
      <c r="AV1151" s="266"/>
      <c r="AW1151" s="266"/>
      <c r="AX1151" s="266"/>
      <c r="AY1151" s="266"/>
      <c r="AZ1151" s="266"/>
      <c r="BA1151" s="266"/>
      <c r="BB1151" s="266"/>
      <c r="BC1151" s="266"/>
      <c r="BD1151" s="266"/>
      <c r="BE1151" s="266"/>
      <c r="BF1151" s="266"/>
      <c r="BG1151" s="266"/>
      <c r="BH1151" s="266"/>
      <c r="BI1151" s="266"/>
      <c r="BJ1151" s="266"/>
      <c r="BK1151" s="266"/>
      <c r="BL1151" s="789">
        <f t="shared" ref="BL1151:CK1151" si="595">COUNTIFS($N$6:$N$1030,"Ngôn ngữ",BL$6:BL$1030,"kđg")</f>
        <v>2</v>
      </c>
      <c r="BM1151" s="284">
        <f t="shared" si="595"/>
        <v>1</v>
      </c>
      <c r="BN1151" s="284">
        <f t="shared" si="595"/>
        <v>1</v>
      </c>
      <c r="BO1151" s="284">
        <f t="shared" si="595"/>
        <v>1</v>
      </c>
      <c r="BP1151" s="284">
        <f t="shared" si="595"/>
        <v>2</v>
      </c>
      <c r="BQ1151" s="284">
        <f t="shared" si="595"/>
        <v>1</v>
      </c>
      <c r="BR1151" s="805">
        <f t="shared" si="595"/>
        <v>1</v>
      </c>
      <c r="BS1151" s="284">
        <f t="shared" si="595"/>
        <v>1</v>
      </c>
      <c r="BT1151" s="284">
        <f t="shared" si="595"/>
        <v>1</v>
      </c>
      <c r="BU1151" s="284">
        <f t="shared" si="595"/>
        <v>1</v>
      </c>
      <c r="BV1151" s="284">
        <f t="shared" si="595"/>
        <v>1</v>
      </c>
      <c r="BW1151" s="805">
        <f t="shared" si="595"/>
        <v>1</v>
      </c>
      <c r="BX1151" s="284">
        <f t="shared" si="595"/>
        <v>1</v>
      </c>
      <c r="BY1151" s="805">
        <f t="shared" si="595"/>
        <v>1</v>
      </c>
      <c r="BZ1151" s="805">
        <f t="shared" si="595"/>
        <v>1</v>
      </c>
      <c r="CA1151" s="284">
        <f t="shared" si="595"/>
        <v>1</v>
      </c>
      <c r="CB1151" s="284">
        <f t="shared" si="595"/>
        <v>1</v>
      </c>
      <c r="CC1151" s="284">
        <f t="shared" si="595"/>
        <v>1</v>
      </c>
      <c r="CD1151" s="768">
        <f t="shared" si="595"/>
        <v>1</v>
      </c>
      <c r="CE1151" s="284">
        <f t="shared" si="595"/>
        <v>1</v>
      </c>
      <c r="CF1151" s="284">
        <f t="shared" si="595"/>
        <v>1</v>
      </c>
      <c r="CG1151" s="284">
        <f t="shared" si="595"/>
        <v>1</v>
      </c>
      <c r="CH1151" s="284">
        <f t="shared" si="595"/>
        <v>1</v>
      </c>
      <c r="CI1151" s="284">
        <f t="shared" si="595"/>
        <v>1</v>
      </c>
      <c r="CJ1151" s="768">
        <f t="shared" si="595"/>
        <v>1</v>
      </c>
      <c r="CK1151" s="284">
        <f t="shared" si="595"/>
        <v>1</v>
      </c>
      <c r="CL1151" s="965"/>
      <c r="CM1151" s="965"/>
      <c r="CN1151" s="965"/>
      <c r="CO1151" s="965"/>
      <c r="CP1151" s="965"/>
      <c r="CQ1151" s="965"/>
      <c r="CR1151" s="965"/>
      <c r="CS1151" s="965"/>
      <c r="CT1151" s="965"/>
      <c r="CU1151" s="965"/>
      <c r="CV1151" s="221"/>
    </row>
    <row r="1152" spans="1:100" s="95" customFormat="1" ht="19.399999999999999" customHeight="1">
      <c r="A1152" s="973"/>
      <c r="B1152" s="1181" t="s">
        <v>1</v>
      </c>
      <c r="C1152" s="1181"/>
      <c r="D1152" s="1181"/>
      <c r="E1152" s="1181"/>
      <c r="F1152" s="1181"/>
      <c r="G1152" s="1181"/>
      <c r="H1152" s="589"/>
      <c r="I1152" s="598"/>
      <c r="J1152" s="266"/>
      <c r="K1152" s="522"/>
      <c r="L1152" s="266"/>
      <c r="M1152" s="266"/>
      <c r="N1152" s="266"/>
      <c r="O1152" s="266"/>
      <c r="P1152" s="266"/>
      <c r="Q1152" s="266"/>
      <c r="R1152" s="266"/>
      <c r="S1152" s="266"/>
      <c r="T1152" s="266"/>
      <c r="U1152" s="266"/>
      <c r="V1152" s="266"/>
      <c r="W1152" s="418"/>
      <c r="X1152" s="266"/>
      <c r="Y1152" s="266"/>
      <c r="Z1152" s="266"/>
      <c r="AA1152" s="266"/>
      <c r="AB1152" s="266"/>
      <c r="AC1152" s="668"/>
      <c r="AD1152" s="266"/>
      <c r="AE1152" s="266"/>
      <c r="AF1152" s="266"/>
      <c r="AG1152" s="266"/>
      <c r="AH1152" s="266"/>
      <c r="AI1152" s="266"/>
      <c r="AJ1152" s="266"/>
      <c r="AK1152" s="266"/>
      <c r="AL1152" s="266"/>
      <c r="AM1152" s="266"/>
      <c r="AN1152" s="266"/>
      <c r="AO1152" s="266"/>
      <c r="AP1152" s="266"/>
      <c r="AQ1152" s="266"/>
      <c r="AR1152" s="266"/>
      <c r="AS1152" s="266"/>
      <c r="AT1152" s="266"/>
      <c r="AU1152" s="266"/>
      <c r="AV1152" s="266"/>
      <c r="AW1152" s="266"/>
      <c r="AX1152" s="266"/>
      <c r="AY1152" s="266"/>
      <c r="AZ1152" s="266"/>
      <c r="BA1152" s="266"/>
      <c r="BB1152" s="266"/>
      <c r="BC1152" s="266"/>
      <c r="BD1152" s="266"/>
      <c r="BE1152" s="266"/>
      <c r="BF1152" s="266"/>
      <c r="BG1152" s="266"/>
      <c r="BH1152" s="266"/>
      <c r="BI1152" s="266"/>
      <c r="BJ1152" s="266"/>
      <c r="BK1152" s="266"/>
      <c r="BL1152" s="790">
        <f>BL1151/(BL1148+BL1149+BL1150+BL1151)</f>
        <v>1.1764705882352941E-2</v>
      </c>
      <c r="BM1152" s="202">
        <f t="shared" ref="BM1152:CK1152" si="596">BM1151/(BM1148+BM1149+BM1150+BM1151)</f>
        <v>5.8823529411764705E-3</v>
      </c>
      <c r="BN1152" s="202">
        <f t="shared" si="596"/>
        <v>5.8823529411764705E-3</v>
      </c>
      <c r="BO1152" s="202">
        <f t="shared" si="596"/>
        <v>5.8823529411764705E-3</v>
      </c>
      <c r="BP1152" s="202">
        <f t="shared" si="596"/>
        <v>1.1764705882352941E-2</v>
      </c>
      <c r="BQ1152" s="202">
        <f t="shared" si="596"/>
        <v>5.8823529411764705E-3</v>
      </c>
      <c r="BR1152" s="806">
        <f t="shared" si="596"/>
        <v>5.8823529411764705E-3</v>
      </c>
      <c r="BS1152" s="202">
        <f t="shared" si="596"/>
        <v>5.8823529411764705E-3</v>
      </c>
      <c r="BT1152" s="202">
        <f t="shared" si="596"/>
        <v>5.8823529411764705E-3</v>
      </c>
      <c r="BU1152" s="202">
        <f t="shared" si="596"/>
        <v>5.8823529411764705E-3</v>
      </c>
      <c r="BV1152" s="202">
        <f t="shared" si="596"/>
        <v>5.8823529411764705E-3</v>
      </c>
      <c r="BW1152" s="806">
        <f t="shared" si="596"/>
        <v>5.8823529411764705E-3</v>
      </c>
      <c r="BX1152" s="202">
        <f t="shared" si="596"/>
        <v>5.8823529411764705E-3</v>
      </c>
      <c r="BY1152" s="806">
        <f t="shared" si="596"/>
        <v>5.8823529411764705E-3</v>
      </c>
      <c r="BZ1152" s="806">
        <f t="shared" si="596"/>
        <v>5.8823529411764705E-3</v>
      </c>
      <c r="CA1152" s="202">
        <f t="shared" si="596"/>
        <v>5.8823529411764705E-3</v>
      </c>
      <c r="CB1152" s="202">
        <f t="shared" si="596"/>
        <v>5.8823529411764705E-3</v>
      </c>
      <c r="CC1152" s="202">
        <f t="shared" si="596"/>
        <v>5.8823529411764705E-3</v>
      </c>
      <c r="CD1152" s="769">
        <f t="shared" si="596"/>
        <v>5.8823529411764705E-3</v>
      </c>
      <c r="CE1152" s="202">
        <f t="shared" si="596"/>
        <v>5.8823529411764705E-3</v>
      </c>
      <c r="CF1152" s="202">
        <f t="shared" si="596"/>
        <v>5.8823529411764705E-3</v>
      </c>
      <c r="CG1152" s="202">
        <f t="shared" si="596"/>
        <v>5.8823529411764705E-3</v>
      </c>
      <c r="CH1152" s="202">
        <f t="shared" si="596"/>
        <v>5.8823529411764705E-3</v>
      </c>
      <c r="CI1152" s="202">
        <f t="shared" si="596"/>
        <v>5.8823529411764705E-3</v>
      </c>
      <c r="CJ1152" s="769">
        <f t="shared" si="596"/>
        <v>5.8823529411764705E-3</v>
      </c>
      <c r="CK1152" s="202">
        <f t="shared" si="596"/>
        <v>5.8823529411764705E-3</v>
      </c>
      <c r="CL1152" s="965"/>
      <c r="CM1152" s="965"/>
      <c r="CN1152" s="965"/>
      <c r="CO1152" s="965"/>
      <c r="CP1152" s="965"/>
      <c r="CQ1152" s="965"/>
      <c r="CR1152" s="965"/>
      <c r="CS1152" s="965"/>
      <c r="CT1152" s="965"/>
      <c r="CU1152" s="965"/>
      <c r="CV1152" s="221"/>
    </row>
    <row r="1153" spans="1:100" ht="19.399999999999999" customHeight="1">
      <c r="A1153" s="973"/>
      <c r="B1153" s="1182" t="s">
        <v>0</v>
      </c>
      <c r="C1153" s="1182"/>
      <c r="D1153" s="1182"/>
      <c r="E1153" s="1182"/>
      <c r="F1153" s="1182"/>
      <c r="G1153" s="1182"/>
      <c r="H1153" s="590"/>
      <c r="I1153" s="598"/>
      <c r="J1153" s="266"/>
      <c r="K1153" s="522"/>
      <c r="L1153" s="266"/>
      <c r="M1153" s="266"/>
      <c r="N1153" s="266"/>
      <c r="O1153" s="266"/>
      <c r="P1153" s="266"/>
      <c r="Q1153" s="266"/>
      <c r="R1153" s="266"/>
      <c r="S1153" s="266"/>
      <c r="T1153" s="266"/>
      <c r="U1153" s="266"/>
      <c r="V1153" s="266"/>
      <c r="W1153" s="418"/>
      <c r="X1153" s="266"/>
      <c r="Y1153" s="266"/>
      <c r="Z1153" s="266"/>
      <c r="AA1153" s="266"/>
      <c r="AB1153" s="266"/>
      <c r="AC1153" s="668"/>
      <c r="AD1153" s="266"/>
      <c r="AE1153" s="266"/>
      <c r="AF1153" s="266"/>
      <c r="AG1153" s="266"/>
      <c r="AH1153" s="266"/>
      <c r="AI1153" s="266"/>
      <c r="AJ1153" s="266"/>
      <c r="AK1153" s="266"/>
      <c r="AL1153" s="266"/>
      <c r="AM1153" s="266"/>
      <c r="AN1153" s="266"/>
      <c r="AO1153" s="266"/>
      <c r="AP1153" s="266"/>
      <c r="AQ1153" s="266"/>
      <c r="AR1153" s="266"/>
      <c r="AS1153" s="266"/>
      <c r="AT1153" s="266"/>
      <c r="AU1153" s="266"/>
      <c r="AV1153" s="266"/>
      <c r="AW1153" s="266"/>
      <c r="AX1153" s="266"/>
      <c r="AY1153" s="266"/>
      <c r="AZ1153" s="266"/>
      <c r="BA1153" s="266"/>
      <c r="BB1153" s="266"/>
      <c r="BC1153" s="266"/>
      <c r="BD1153" s="266"/>
      <c r="BE1153" s="266"/>
      <c r="BF1153" s="266"/>
      <c r="BG1153" s="266"/>
      <c r="BH1153" s="266"/>
      <c r="BI1153" s="266"/>
      <c r="BJ1153" s="266"/>
      <c r="BK1153" s="266"/>
      <c r="BL1153" s="791">
        <f>(((BL1148*2)+(BL1149*1)+(BL1150*0)))/(BL1148+BL1149+BL1150)</f>
        <v>1.9166666666666667</v>
      </c>
      <c r="BM1153" s="283">
        <f t="shared" ref="BM1153:CK1153" si="597">(((BM1148*2)+(BM1149*1)+(BM1150*0)))/(BM1148+BM1149+BM1150)</f>
        <v>1.970414201183432</v>
      </c>
      <c r="BN1153" s="283">
        <f t="shared" si="597"/>
        <v>1.9349112426035502</v>
      </c>
      <c r="BO1153" s="283">
        <f t="shared" si="597"/>
        <v>1.9585798816568047</v>
      </c>
      <c r="BP1153" s="283">
        <f t="shared" si="597"/>
        <v>1.9642857142857142</v>
      </c>
      <c r="BQ1153" s="283">
        <f t="shared" si="597"/>
        <v>1.9585798816568047</v>
      </c>
      <c r="BR1153" s="807">
        <f t="shared" si="597"/>
        <v>1.8698224852071006</v>
      </c>
      <c r="BS1153" s="283">
        <f t="shared" si="597"/>
        <v>1.9644970414201184</v>
      </c>
      <c r="BT1153" s="283">
        <f t="shared" si="597"/>
        <v>1.970414201183432</v>
      </c>
      <c r="BU1153" s="283">
        <f t="shared" si="597"/>
        <v>1.9644970414201184</v>
      </c>
      <c r="BV1153" s="283">
        <f t="shared" si="597"/>
        <v>1.9822485207100591</v>
      </c>
      <c r="BW1153" s="807">
        <f t="shared" si="597"/>
        <v>1.8934911242603549</v>
      </c>
      <c r="BX1153" s="283">
        <f t="shared" si="597"/>
        <v>1.9289940828402368</v>
      </c>
      <c r="BY1153" s="807">
        <f t="shared" si="597"/>
        <v>1.9408284023668638</v>
      </c>
      <c r="BZ1153" s="807">
        <f t="shared" si="597"/>
        <v>1.9585798816568047</v>
      </c>
      <c r="CA1153" s="283">
        <f t="shared" si="597"/>
        <v>1.9349112426035502</v>
      </c>
      <c r="CB1153" s="283">
        <f t="shared" si="597"/>
        <v>1.9408284023668638</v>
      </c>
      <c r="CC1153" s="283">
        <f t="shared" si="597"/>
        <v>1.8934911242603549</v>
      </c>
      <c r="CD1153" s="770">
        <f t="shared" si="597"/>
        <v>1.9585798816568047</v>
      </c>
      <c r="CE1153" s="283">
        <f t="shared" si="597"/>
        <v>1.970414201183432</v>
      </c>
      <c r="CF1153" s="283">
        <f t="shared" si="597"/>
        <v>1.9881656804733727</v>
      </c>
      <c r="CG1153" s="283">
        <f t="shared" si="597"/>
        <v>1.9408284023668638</v>
      </c>
      <c r="CH1153" s="283">
        <f t="shared" si="597"/>
        <v>1.9822485207100591</v>
      </c>
      <c r="CI1153" s="283">
        <f t="shared" si="597"/>
        <v>1.9940828402366864</v>
      </c>
      <c r="CJ1153" s="770">
        <f t="shared" si="597"/>
        <v>1.9940828402366864</v>
      </c>
      <c r="CK1153" s="283">
        <f t="shared" si="597"/>
        <v>2</v>
      </c>
      <c r="CL1153" s="972">
        <f>COUNTIF(BL1154:CK1154,"Đ")</f>
        <v>26</v>
      </c>
      <c r="CM1153" s="960">
        <f>CL1153/(CL1153+CN1153+CP1153+CR1153)</f>
        <v>1</v>
      </c>
      <c r="CN1153" s="959">
        <f>COUNTIF(BL1154:CK1154,"CCG")</f>
        <v>0</v>
      </c>
      <c r="CO1153" s="960">
        <f>CN1153/(CL1153+CN1153+CP1153+CR1153)</f>
        <v>0</v>
      </c>
      <c r="CP1153" s="959">
        <f>COUNTIF(BL1154:CK1154,"CĐ")</f>
        <v>0</v>
      </c>
      <c r="CQ1153" s="960">
        <f>CP1153/(CL1153+CN1153+CP1153+CR1153)</f>
        <v>0</v>
      </c>
      <c r="CR1153" s="959">
        <f>COUNTIF(BL1154:CK1154,"KĐG")</f>
        <v>0</v>
      </c>
      <c r="CS1153" s="960">
        <f>CR1153/(CL1153+CN1153+CP1153+CR1153)</f>
        <v>0</v>
      </c>
      <c r="CT1153" s="958">
        <f>(((CL1153*2)+(CN1153*1)+(CP1153*0)))/(CL1153+CN1153+CP1153)</f>
        <v>2</v>
      </c>
      <c r="CU1153" s="958" t="str">
        <f>IF(CS1153&gt;=50%,"KĐG",IF(CT1153&gt;=1.6,"Đạt",IF(CT1153&gt;=1,"Cần cố gắng","Chưa đạt")))</f>
        <v>Đạt</v>
      </c>
      <c r="CV1153" s="221"/>
    </row>
    <row r="1154" spans="1:100" ht="19.399999999999999" customHeight="1">
      <c r="A1154" s="973"/>
      <c r="B1154" s="1182"/>
      <c r="C1154" s="1182"/>
      <c r="D1154" s="1182"/>
      <c r="E1154" s="1182"/>
      <c r="F1154" s="1182"/>
      <c r="G1154" s="1182"/>
      <c r="H1154" s="590"/>
      <c r="I1154" s="598"/>
      <c r="J1154" s="266"/>
      <c r="K1154" s="522"/>
      <c r="L1154" s="266"/>
      <c r="M1154" s="266"/>
      <c r="N1154" s="266"/>
      <c r="O1154" s="266"/>
      <c r="P1154" s="266"/>
      <c r="Q1154" s="266"/>
      <c r="R1154" s="266"/>
      <c r="S1154" s="266"/>
      <c r="T1154" s="266"/>
      <c r="U1154" s="266"/>
      <c r="V1154" s="266"/>
      <c r="W1154" s="418"/>
      <c r="X1154" s="266"/>
      <c r="Y1154" s="266"/>
      <c r="Z1154" s="266"/>
      <c r="AA1154" s="266"/>
      <c r="AB1154" s="266"/>
      <c r="AC1154" s="668"/>
      <c r="AD1154" s="266"/>
      <c r="AE1154" s="266"/>
      <c r="AF1154" s="266"/>
      <c r="AG1154" s="266"/>
      <c r="AH1154" s="266"/>
      <c r="AI1154" s="266"/>
      <c r="AJ1154" s="266"/>
      <c r="AK1154" s="266"/>
      <c r="AL1154" s="266"/>
      <c r="AM1154" s="266"/>
      <c r="AN1154" s="266"/>
      <c r="AO1154" s="266"/>
      <c r="AP1154" s="266"/>
      <c r="AQ1154" s="266"/>
      <c r="AR1154" s="266"/>
      <c r="AS1154" s="266"/>
      <c r="AT1154" s="266"/>
      <c r="AU1154" s="266"/>
      <c r="AV1154" s="266"/>
      <c r="AW1154" s="266"/>
      <c r="AX1154" s="266"/>
      <c r="AY1154" s="266"/>
      <c r="AZ1154" s="266"/>
      <c r="BA1154" s="266"/>
      <c r="BB1154" s="266"/>
      <c r="BC1154" s="266"/>
      <c r="BD1154" s="266"/>
      <c r="BE1154" s="266"/>
      <c r="BF1154" s="266"/>
      <c r="BG1154" s="266"/>
      <c r="BH1154" s="266"/>
      <c r="BI1154" s="266"/>
      <c r="BJ1154" s="266"/>
      <c r="BK1154" s="266"/>
      <c r="BL1154" s="791" t="str">
        <f>IF(BL1152&gt;=50%,"KĐG",IF(BL1153&gt;=1.6,"Đ",IF(BL1153&gt;=1,"CCG","CĐ")))</f>
        <v>Đ</v>
      </c>
      <c r="BM1154" s="283" t="str">
        <f t="shared" ref="BM1154:CK1154" si="598">IF(BM1152&gt;=50%,"KĐG",IF(BM1153&gt;=1.6,"Đ",IF(BM1153&gt;=1,"CCG","CĐ")))</f>
        <v>Đ</v>
      </c>
      <c r="BN1154" s="283" t="str">
        <f t="shared" si="598"/>
        <v>Đ</v>
      </c>
      <c r="BO1154" s="283" t="str">
        <f t="shared" si="598"/>
        <v>Đ</v>
      </c>
      <c r="BP1154" s="283" t="str">
        <f t="shared" si="598"/>
        <v>Đ</v>
      </c>
      <c r="BQ1154" s="283" t="str">
        <f t="shared" si="598"/>
        <v>Đ</v>
      </c>
      <c r="BR1154" s="807" t="str">
        <f t="shared" si="598"/>
        <v>Đ</v>
      </c>
      <c r="BS1154" s="283" t="str">
        <f t="shared" si="598"/>
        <v>Đ</v>
      </c>
      <c r="BT1154" s="283" t="str">
        <f t="shared" si="598"/>
        <v>Đ</v>
      </c>
      <c r="BU1154" s="283" t="str">
        <f t="shared" si="598"/>
        <v>Đ</v>
      </c>
      <c r="BV1154" s="283" t="str">
        <f t="shared" si="598"/>
        <v>Đ</v>
      </c>
      <c r="BW1154" s="807" t="str">
        <f t="shared" si="598"/>
        <v>Đ</v>
      </c>
      <c r="BX1154" s="283" t="str">
        <f t="shared" si="598"/>
        <v>Đ</v>
      </c>
      <c r="BY1154" s="807" t="str">
        <f t="shared" si="598"/>
        <v>Đ</v>
      </c>
      <c r="BZ1154" s="807" t="str">
        <f t="shared" si="598"/>
        <v>Đ</v>
      </c>
      <c r="CA1154" s="283" t="str">
        <f t="shared" si="598"/>
        <v>Đ</v>
      </c>
      <c r="CB1154" s="283" t="str">
        <f t="shared" si="598"/>
        <v>Đ</v>
      </c>
      <c r="CC1154" s="283" t="str">
        <f t="shared" si="598"/>
        <v>Đ</v>
      </c>
      <c r="CD1154" s="770" t="str">
        <f t="shared" si="598"/>
        <v>Đ</v>
      </c>
      <c r="CE1154" s="283" t="str">
        <f t="shared" si="598"/>
        <v>Đ</v>
      </c>
      <c r="CF1154" s="283" t="str">
        <f t="shared" si="598"/>
        <v>Đ</v>
      </c>
      <c r="CG1154" s="283" t="str">
        <f t="shared" si="598"/>
        <v>Đ</v>
      </c>
      <c r="CH1154" s="283" t="str">
        <f t="shared" si="598"/>
        <v>Đ</v>
      </c>
      <c r="CI1154" s="283" t="str">
        <f t="shared" si="598"/>
        <v>Đ</v>
      </c>
      <c r="CJ1154" s="770" t="str">
        <f t="shared" si="598"/>
        <v>Đ</v>
      </c>
      <c r="CK1154" s="283" t="str">
        <f t="shared" si="598"/>
        <v>Đ</v>
      </c>
      <c r="CL1154" s="972"/>
      <c r="CM1154" s="960"/>
      <c r="CN1154" s="959"/>
      <c r="CO1154" s="960"/>
      <c r="CP1154" s="959"/>
      <c r="CQ1154" s="960"/>
      <c r="CR1154" s="959"/>
      <c r="CS1154" s="960"/>
      <c r="CT1154" s="958"/>
      <c r="CU1154" s="958"/>
      <c r="CV1154" s="221"/>
    </row>
    <row r="1155" spans="1:100" ht="19.399999999999999" customHeight="1">
      <c r="A1155" s="974" t="s">
        <v>1973</v>
      </c>
      <c r="B1155" s="1181" t="s">
        <v>5</v>
      </c>
      <c r="C1155" s="1181"/>
      <c r="D1155" s="1181"/>
      <c r="E1155" s="1181"/>
      <c r="F1155" s="1181"/>
      <c r="G1155" s="1181"/>
      <c r="H1155" s="589"/>
      <c r="I1155" s="598"/>
      <c r="J1155" s="266"/>
      <c r="K1155" s="522"/>
      <c r="L1155" s="266"/>
      <c r="M1155" s="266"/>
      <c r="N1155" s="266"/>
      <c r="O1155" s="266"/>
      <c r="P1155" s="266"/>
      <c r="Q1155" s="266"/>
      <c r="R1155" s="266"/>
      <c r="S1155" s="266"/>
      <c r="T1155" s="266"/>
      <c r="U1155" s="266"/>
      <c r="V1155" s="266"/>
      <c r="W1155" s="418"/>
      <c r="X1155" s="266"/>
      <c r="Y1155" s="266"/>
      <c r="Z1155" s="266"/>
      <c r="AA1155" s="266"/>
      <c r="AB1155" s="266"/>
      <c r="AC1155" s="668"/>
      <c r="AD1155" s="266"/>
      <c r="AE1155" s="266"/>
      <c r="AF1155" s="266"/>
      <c r="AG1155" s="266"/>
      <c r="AH1155" s="266"/>
      <c r="AI1155" s="266"/>
      <c r="AJ1155" s="266"/>
      <c r="AK1155" s="266"/>
      <c r="AL1155" s="266"/>
      <c r="AM1155" s="266"/>
      <c r="AN1155" s="266"/>
      <c r="AO1155" s="266"/>
      <c r="AP1155" s="266"/>
      <c r="AQ1155" s="266"/>
      <c r="AR1155" s="266"/>
      <c r="AS1155" s="266"/>
      <c r="AT1155" s="266"/>
      <c r="AU1155" s="266"/>
      <c r="AV1155" s="266"/>
      <c r="AW1155" s="266"/>
      <c r="AX1155" s="266"/>
      <c r="AY1155" s="266"/>
      <c r="AZ1155" s="266"/>
      <c r="BA1155" s="266"/>
      <c r="BB1155" s="266"/>
      <c r="BC1155" s="266"/>
      <c r="BD1155" s="266"/>
      <c r="BE1155" s="266"/>
      <c r="BF1155" s="266"/>
      <c r="BG1155" s="266"/>
      <c r="BH1155" s="266"/>
      <c r="BI1155" s="266"/>
      <c r="BJ1155" s="266"/>
      <c r="BK1155" s="266"/>
      <c r="BL1155" s="789">
        <f t="shared" ref="BL1155:CK1155" si="599">COUNTIFS($N$6:$N$1030,"TCKNXH",BL$6:BL$1030,"2")</f>
        <v>160</v>
      </c>
      <c r="BM1155" s="284">
        <f t="shared" si="599"/>
        <v>165</v>
      </c>
      <c r="BN1155" s="284">
        <f t="shared" si="599"/>
        <v>152</v>
      </c>
      <c r="BO1155" s="284">
        <f t="shared" si="599"/>
        <v>160</v>
      </c>
      <c r="BP1155" s="284">
        <f t="shared" si="599"/>
        <v>161</v>
      </c>
      <c r="BQ1155" s="284">
        <f t="shared" si="599"/>
        <v>156</v>
      </c>
      <c r="BR1155" s="805">
        <f t="shared" si="599"/>
        <v>153</v>
      </c>
      <c r="BS1155" s="284">
        <f t="shared" si="599"/>
        <v>139</v>
      </c>
      <c r="BT1155" s="284">
        <f t="shared" si="599"/>
        <v>161</v>
      </c>
      <c r="BU1155" s="284">
        <f t="shared" si="599"/>
        <v>165</v>
      </c>
      <c r="BV1155" s="284">
        <f t="shared" si="599"/>
        <v>159</v>
      </c>
      <c r="BW1155" s="805">
        <f t="shared" si="599"/>
        <v>158</v>
      </c>
      <c r="BX1155" s="284">
        <f t="shared" si="599"/>
        <v>161</v>
      </c>
      <c r="BY1155" s="805">
        <f t="shared" si="599"/>
        <v>149</v>
      </c>
      <c r="BZ1155" s="805">
        <f t="shared" si="599"/>
        <v>156</v>
      </c>
      <c r="CA1155" s="284">
        <f t="shared" si="599"/>
        <v>164</v>
      </c>
      <c r="CB1155" s="284">
        <f t="shared" si="599"/>
        <v>159</v>
      </c>
      <c r="CC1155" s="284">
        <f t="shared" si="599"/>
        <v>150</v>
      </c>
      <c r="CD1155" s="768">
        <f t="shared" si="599"/>
        <v>137</v>
      </c>
      <c r="CE1155" s="284">
        <f t="shared" si="599"/>
        <v>169</v>
      </c>
      <c r="CF1155" s="284">
        <f t="shared" si="599"/>
        <v>162</v>
      </c>
      <c r="CG1155" s="284">
        <f t="shared" si="599"/>
        <v>160</v>
      </c>
      <c r="CH1155" s="284">
        <f t="shared" si="599"/>
        <v>164</v>
      </c>
      <c r="CI1155" s="284">
        <f t="shared" si="599"/>
        <v>165</v>
      </c>
      <c r="CJ1155" s="768">
        <f t="shared" si="599"/>
        <v>157</v>
      </c>
      <c r="CK1155" s="284">
        <f t="shared" si="599"/>
        <v>168</v>
      </c>
      <c r="CL1155" s="965"/>
      <c r="CM1155" s="965"/>
      <c r="CN1155" s="965"/>
      <c r="CO1155" s="965"/>
      <c r="CP1155" s="965"/>
      <c r="CQ1155" s="965"/>
      <c r="CR1155" s="965"/>
      <c r="CS1155" s="965"/>
      <c r="CT1155" s="965"/>
      <c r="CU1155" s="965"/>
      <c r="CV1155" s="221"/>
    </row>
    <row r="1156" spans="1:100" ht="19.399999999999999" customHeight="1">
      <c r="A1156" s="974"/>
      <c r="B1156" s="1181" t="s">
        <v>4</v>
      </c>
      <c r="C1156" s="1181"/>
      <c r="D1156" s="1181"/>
      <c r="E1156" s="1181"/>
      <c r="F1156" s="1181"/>
      <c r="G1156" s="1181"/>
      <c r="H1156" s="589"/>
      <c r="I1156" s="598"/>
      <c r="J1156" s="266"/>
      <c r="K1156" s="522"/>
      <c r="L1156" s="266"/>
      <c r="M1156" s="266"/>
      <c r="N1156" s="266"/>
      <c r="O1156" s="266"/>
      <c r="P1156" s="266"/>
      <c r="Q1156" s="266"/>
      <c r="R1156" s="266"/>
      <c r="S1156" s="266"/>
      <c r="T1156" s="266"/>
      <c r="U1156" s="266"/>
      <c r="V1156" s="266"/>
      <c r="W1156" s="418"/>
      <c r="X1156" s="266"/>
      <c r="Y1156" s="266"/>
      <c r="Z1156" s="266"/>
      <c r="AA1156" s="266"/>
      <c r="AB1156" s="266"/>
      <c r="AC1156" s="668"/>
      <c r="AD1156" s="266"/>
      <c r="AE1156" s="266"/>
      <c r="AF1156" s="266"/>
      <c r="AG1156" s="266"/>
      <c r="AH1156" s="266"/>
      <c r="AI1156" s="266"/>
      <c r="AJ1156" s="266"/>
      <c r="AK1156" s="266"/>
      <c r="AL1156" s="266"/>
      <c r="AM1156" s="266"/>
      <c r="AN1156" s="266"/>
      <c r="AO1156" s="266"/>
      <c r="AP1156" s="266"/>
      <c r="AQ1156" s="266"/>
      <c r="AR1156" s="266"/>
      <c r="AS1156" s="266"/>
      <c r="AT1156" s="266"/>
      <c r="AU1156" s="266"/>
      <c r="AV1156" s="266"/>
      <c r="AW1156" s="266"/>
      <c r="AX1156" s="266"/>
      <c r="AY1156" s="266"/>
      <c r="AZ1156" s="266"/>
      <c r="BA1156" s="266"/>
      <c r="BB1156" s="266"/>
      <c r="BC1156" s="266"/>
      <c r="BD1156" s="266"/>
      <c r="BE1156" s="266"/>
      <c r="BF1156" s="266"/>
      <c r="BG1156" s="266"/>
      <c r="BH1156" s="266"/>
      <c r="BI1156" s="266"/>
      <c r="BJ1156" s="266"/>
      <c r="BK1156" s="266"/>
      <c r="BL1156" s="789">
        <f t="shared" ref="BL1156:CK1156" si="600">COUNTIFS($N$6:$N$1030,"TCKNXH",BL$6:BL$1030,"1")</f>
        <v>10</v>
      </c>
      <c r="BM1156" s="284">
        <f t="shared" si="600"/>
        <v>5</v>
      </c>
      <c r="BN1156" s="284">
        <f t="shared" si="600"/>
        <v>18</v>
      </c>
      <c r="BO1156" s="284">
        <f t="shared" si="600"/>
        <v>10</v>
      </c>
      <c r="BP1156" s="284">
        <f t="shared" si="600"/>
        <v>9</v>
      </c>
      <c r="BQ1156" s="284">
        <f t="shared" si="600"/>
        <v>14</v>
      </c>
      <c r="BR1156" s="805">
        <f t="shared" si="600"/>
        <v>17</v>
      </c>
      <c r="BS1156" s="284">
        <f t="shared" si="600"/>
        <v>31</v>
      </c>
      <c r="BT1156" s="284">
        <f t="shared" si="600"/>
        <v>9</v>
      </c>
      <c r="BU1156" s="284">
        <f t="shared" si="600"/>
        <v>5</v>
      </c>
      <c r="BV1156" s="284">
        <f t="shared" si="600"/>
        <v>11</v>
      </c>
      <c r="BW1156" s="805">
        <f t="shared" si="600"/>
        <v>12</v>
      </c>
      <c r="BX1156" s="284">
        <f t="shared" si="600"/>
        <v>9</v>
      </c>
      <c r="BY1156" s="805">
        <f t="shared" si="600"/>
        <v>21</v>
      </c>
      <c r="BZ1156" s="805">
        <f t="shared" si="600"/>
        <v>14</v>
      </c>
      <c r="CA1156" s="284">
        <f t="shared" si="600"/>
        <v>6</v>
      </c>
      <c r="CB1156" s="284">
        <f t="shared" si="600"/>
        <v>11</v>
      </c>
      <c r="CC1156" s="284">
        <f t="shared" si="600"/>
        <v>20</v>
      </c>
      <c r="CD1156" s="768">
        <f t="shared" si="600"/>
        <v>33</v>
      </c>
      <c r="CE1156" s="284">
        <f t="shared" si="600"/>
        <v>1</v>
      </c>
      <c r="CF1156" s="284">
        <f t="shared" si="600"/>
        <v>8</v>
      </c>
      <c r="CG1156" s="284">
        <f t="shared" si="600"/>
        <v>10</v>
      </c>
      <c r="CH1156" s="284">
        <f t="shared" si="600"/>
        <v>6</v>
      </c>
      <c r="CI1156" s="284">
        <f t="shared" si="600"/>
        <v>5</v>
      </c>
      <c r="CJ1156" s="768">
        <f t="shared" si="600"/>
        <v>13</v>
      </c>
      <c r="CK1156" s="284">
        <f t="shared" si="600"/>
        <v>1</v>
      </c>
      <c r="CL1156" s="965"/>
      <c r="CM1156" s="965"/>
      <c r="CN1156" s="965"/>
      <c r="CO1156" s="965"/>
      <c r="CP1156" s="965"/>
      <c r="CQ1156" s="965"/>
      <c r="CR1156" s="965"/>
      <c r="CS1156" s="965"/>
      <c r="CT1156" s="965"/>
      <c r="CU1156" s="965"/>
      <c r="CV1156" s="221"/>
    </row>
    <row r="1157" spans="1:100" ht="19.399999999999999" customHeight="1">
      <c r="A1157" s="974"/>
      <c r="B1157" s="1181" t="s">
        <v>3</v>
      </c>
      <c r="C1157" s="1181"/>
      <c r="D1157" s="1181"/>
      <c r="E1157" s="1181"/>
      <c r="F1157" s="1181"/>
      <c r="G1157" s="1181"/>
      <c r="H1157" s="589"/>
      <c r="I1157" s="598"/>
      <c r="J1157" s="266"/>
      <c r="K1157" s="522"/>
      <c r="L1157" s="266"/>
      <c r="M1157" s="266"/>
      <c r="N1157" s="266"/>
      <c r="O1157" s="266"/>
      <c r="P1157" s="266"/>
      <c r="Q1157" s="266"/>
      <c r="R1157" s="266"/>
      <c r="S1157" s="266"/>
      <c r="T1157" s="266"/>
      <c r="U1157" s="266"/>
      <c r="V1157" s="266"/>
      <c r="W1157" s="418"/>
      <c r="X1157" s="266"/>
      <c r="Y1157" s="266"/>
      <c r="Z1157" s="266"/>
      <c r="AA1157" s="266"/>
      <c r="AB1157" s="266"/>
      <c r="AC1157" s="668"/>
      <c r="AD1157" s="266"/>
      <c r="AE1157" s="266"/>
      <c r="AF1157" s="266"/>
      <c r="AG1157" s="266"/>
      <c r="AH1157" s="266"/>
      <c r="AI1157" s="266"/>
      <c r="AJ1157" s="266"/>
      <c r="AK1157" s="266"/>
      <c r="AL1157" s="266"/>
      <c r="AM1157" s="266"/>
      <c r="AN1157" s="266"/>
      <c r="AO1157" s="266"/>
      <c r="AP1157" s="266"/>
      <c r="AQ1157" s="266"/>
      <c r="AR1157" s="266"/>
      <c r="AS1157" s="266"/>
      <c r="AT1157" s="266"/>
      <c r="AU1157" s="266"/>
      <c r="AV1157" s="266"/>
      <c r="AW1157" s="266"/>
      <c r="AX1157" s="266"/>
      <c r="AY1157" s="266"/>
      <c r="AZ1157" s="266"/>
      <c r="BA1157" s="266"/>
      <c r="BB1157" s="266"/>
      <c r="BC1157" s="266"/>
      <c r="BD1157" s="266"/>
      <c r="BE1157" s="266"/>
      <c r="BF1157" s="266"/>
      <c r="BG1157" s="266"/>
      <c r="BH1157" s="266"/>
      <c r="BI1157" s="266"/>
      <c r="BJ1157" s="266"/>
      <c r="BK1157" s="266"/>
      <c r="BL1157" s="789">
        <f t="shared" ref="BL1157:CK1157" si="601">COUNTIFS($N$6:$N$1030,"TCKNXH",BL$6:BL$1030,"0")</f>
        <v>0</v>
      </c>
      <c r="BM1157" s="284">
        <f t="shared" si="601"/>
        <v>0</v>
      </c>
      <c r="BN1157" s="284">
        <f t="shared" si="601"/>
        <v>0</v>
      </c>
      <c r="BO1157" s="284">
        <f t="shared" si="601"/>
        <v>0</v>
      </c>
      <c r="BP1157" s="284">
        <f t="shared" si="601"/>
        <v>0</v>
      </c>
      <c r="BQ1157" s="284">
        <f t="shared" si="601"/>
        <v>0</v>
      </c>
      <c r="BR1157" s="805">
        <f t="shared" si="601"/>
        <v>0</v>
      </c>
      <c r="BS1157" s="284">
        <f t="shared" si="601"/>
        <v>0</v>
      </c>
      <c r="BT1157" s="284">
        <f t="shared" si="601"/>
        <v>0</v>
      </c>
      <c r="BU1157" s="284">
        <f t="shared" si="601"/>
        <v>0</v>
      </c>
      <c r="BV1157" s="284">
        <f t="shared" si="601"/>
        <v>0</v>
      </c>
      <c r="BW1157" s="805">
        <f t="shared" si="601"/>
        <v>0</v>
      </c>
      <c r="BX1157" s="284">
        <f t="shared" si="601"/>
        <v>0</v>
      </c>
      <c r="BY1157" s="805">
        <f t="shared" si="601"/>
        <v>0</v>
      </c>
      <c r="BZ1157" s="805">
        <f t="shared" si="601"/>
        <v>0</v>
      </c>
      <c r="CA1157" s="284">
        <f t="shared" si="601"/>
        <v>0</v>
      </c>
      <c r="CB1157" s="284">
        <f t="shared" si="601"/>
        <v>0</v>
      </c>
      <c r="CC1157" s="284">
        <f t="shared" si="601"/>
        <v>0</v>
      </c>
      <c r="CD1157" s="768">
        <f t="shared" si="601"/>
        <v>0</v>
      </c>
      <c r="CE1157" s="284">
        <f t="shared" si="601"/>
        <v>0</v>
      </c>
      <c r="CF1157" s="284">
        <f t="shared" si="601"/>
        <v>0</v>
      </c>
      <c r="CG1157" s="284">
        <f t="shared" si="601"/>
        <v>0</v>
      </c>
      <c r="CH1157" s="284">
        <f t="shared" si="601"/>
        <v>0</v>
      </c>
      <c r="CI1157" s="284">
        <f t="shared" si="601"/>
        <v>0</v>
      </c>
      <c r="CJ1157" s="768">
        <f t="shared" si="601"/>
        <v>0</v>
      </c>
      <c r="CK1157" s="284">
        <f t="shared" si="601"/>
        <v>0</v>
      </c>
      <c r="CL1157" s="965"/>
      <c r="CM1157" s="965"/>
      <c r="CN1157" s="965"/>
      <c r="CO1157" s="965"/>
      <c r="CP1157" s="965"/>
      <c r="CQ1157" s="965"/>
      <c r="CR1157" s="965"/>
      <c r="CS1157" s="965"/>
      <c r="CT1157" s="965"/>
      <c r="CU1157" s="965"/>
      <c r="CV1157" s="221"/>
    </row>
    <row r="1158" spans="1:100" ht="19.399999999999999" customHeight="1">
      <c r="A1158" s="974"/>
      <c r="B1158" s="1181" t="s">
        <v>2</v>
      </c>
      <c r="C1158" s="1181"/>
      <c r="D1158" s="1181"/>
      <c r="E1158" s="1181"/>
      <c r="F1158" s="1181"/>
      <c r="G1158" s="1181"/>
      <c r="H1158" s="589"/>
      <c r="I1158" s="598"/>
      <c r="J1158" s="266"/>
      <c r="K1158" s="522"/>
      <c r="L1158" s="266"/>
      <c r="M1158" s="266"/>
      <c r="N1158" s="266"/>
      <c r="O1158" s="266"/>
      <c r="P1158" s="266"/>
      <c r="Q1158" s="266"/>
      <c r="R1158" s="266"/>
      <c r="S1158" s="266"/>
      <c r="T1158" s="266"/>
      <c r="U1158" s="266"/>
      <c r="V1158" s="266"/>
      <c r="W1158" s="418"/>
      <c r="X1158" s="266"/>
      <c r="Y1158" s="266"/>
      <c r="Z1158" s="266"/>
      <c r="AA1158" s="266"/>
      <c r="AB1158" s="266"/>
      <c r="AC1158" s="668"/>
      <c r="AD1158" s="266"/>
      <c r="AE1158" s="266"/>
      <c r="AF1158" s="266"/>
      <c r="AG1158" s="266"/>
      <c r="AH1158" s="266"/>
      <c r="AI1158" s="266"/>
      <c r="AJ1158" s="266"/>
      <c r="AK1158" s="266"/>
      <c r="AL1158" s="266"/>
      <c r="AM1158" s="266"/>
      <c r="AN1158" s="266"/>
      <c r="AO1158" s="266"/>
      <c r="AP1158" s="266"/>
      <c r="AQ1158" s="266"/>
      <c r="AR1158" s="266"/>
      <c r="AS1158" s="266"/>
      <c r="AT1158" s="266"/>
      <c r="AU1158" s="266"/>
      <c r="AV1158" s="266"/>
      <c r="AW1158" s="266"/>
      <c r="AX1158" s="266"/>
      <c r="AY1158" s="266"/>
      <c r="AZ1158" s="266"/>
      <c r="BA1158" s="266"/>
      <c r="BB1158" s="266"/>
      <c r="BC1158" s="266"/>
      <c r="BD1158" s="266"/>
      <c r="BE1158" s="266"/>
      <c r="BF1158" s="266"/>
      <c r="BG1158" s="266"/>
      <c r="BH1158" s="266"/>
      <c r="BI1158" s="266"/>
      <c r="BJ1158" s="266"/>
      <c r="BK1158" s="266"/>
      <c r="BL1158" s="789">
        <f t="shared" ref="BL1158:CK1158" si="602">COUNTIFS($N$6:$N$1030,"TCKNXH",BL$6:BL$1030,"kđg")</f>
        <v>4</v>
      </c>
      <c r="BM1158" s="284">
        <f t="shared" si="602"/>
        <v>4</v>
      </c>
      <c r="BN1158" s="284">
        <f t="shared" si="602"/>
        <v>4</v>
      </c>
      <c r="BO1158" s="284">
        <f t="shared" si="602"/>
        <v>4</v>
      </c>
      <c r="BP1158" s="284">
        <f t="shared" si="602"/>
        <v>4</v>
      </c>
      <c r="BQ1158" s="284">
        <f t="shared" si="602"/>
        <v>4</v>
      </c>
      <c r="BR1158" s="805">
        <f t="shared" si="602"/>
        <v>4</v>
      </c>
      <c r="BS1158" s="284">
        <f t="shared" si="602"/>
        <v>4</v>
      </c>
      <c r="BT1158" s="284">
        <f t="shared" si="602"/>
        <v>4</v>
      </c>
      <c r="BU1158" s="284">
        <f t="shared" si="602"/>
        <v>4</v>
      </c>
      <c r="BV1158" s="284">
        <f t="shared" si="602"/>
        <v>4</v>
      </c>
      <c r="BW1158" s="805">
        <f t="shared" si="602"/>
        <v>4</v>
      </c>
      <c r="BX1158" s="284">
        <f t="shared" si="602"/>
        <v>4</v>
      </c>
      <c r="BY1158" s="805">
        <f t="shared" si="602"/>
        <v>4</v>
      </c>
      <c r="BZ1158" s="805">
        <f t="shared" si="602"/>
        <v>4</v>
      </c>
      <c r="CA1158" s="284">
        <f t="shared" si="602"/>
        <v>4</v>
      </c>
      <c r="CB1158" s="284">
        <f t="shared" si="602"/>
        <v>4</v>
      </c>
      <c r="CC1158" s="284">
        <f t="shared" si="602"/>
        <v>4</v>
      </c>
      <c r="CD1158" s="768">
        <f t="shared" si="602"/>
        <v>4</v>
      </c>
      <c r="CE1158" s="284">
        <f t="shared" si="602"/>
        <v>4</v>
      </c>
      <c r="CF1158" s="284">
        <f t="shared" si="602"/>
        <v>4</v>
      </c>
      <c r="CG1158" s="284">
        <f t="shared" si="602"/>
        <v>4</v>
      </c>
      <c r="CH1158" s="284">
        <f t="shared" si="602"/>
        <v>4</v>
      </c>
      <c r="CI1158" s="284">
        <f t="shared" si="602"/>
        <v>4</v>
      </c>
      <c r="CJ1158" s="768">
        <f t="shared" si="602"/>
        <v>4</v>
      </c>
      <c r="CK1158" s="284">
        <f t="shared" si="602"/>
        <v>4</v>
      </c>
      <c r="CL1158" s="965"/>
      <c r="CM1158" s="965"/>
      <c r="CN1158" s="965"/>
      <c r="CO1158" s="965"/>
      <c r="CP1158" s="965"/>
      <c r="CQ1158" s="965"/>
      <c r="CR1158" s="965"/>
      <c r="CS1158" s="965"/>
      <c r="CT1158" s="965"/>
      <c r="CU1158" s="965"/>
      <c r="CV1158" s="221"/>
    </row>
    <row r="1159" spans="1:100" ht="19.399999999999999" customHeight="1">
      <c r="A1159" s="974"/>
      <c r="B1159" s="1181" t="s">
        <v>1</v>
      </c>
      <c r="C1159" s="1181"/>
      <c r="D1159" s="1181"/>
      <c r="E1159" s="1181"/>
      <c r="F1159" s="1181"/>
      <c r="G1159" s="1181"/>
      <c r="H1159" s="589"/>
      <c r="I1159" s="598"/>
      <c r="J1159" s="266"/>
      <c r="K1159" s="522"/>
      <c r="L1159" s="266"/>
      <c r="M1159" s="266"/>
      <c r="N1159" s="266"/>
      <c r="O1159" s="266"/>
      <c r="P1159" s="266"/>
      <c r="Q1159" s="266"/>
      <c r="R1159" s="266"/>
      <c r="S1159" s="266"/>
      <c r="T1159" s="266"/>
      <c r="U1159" s="266"/>
      <c r="V1159" s="266"/>
      <c r="W1159" s="418"/>
      <c r="X1159" s="266"/>
      <c r="Y1159" s="266"/>
      <c r="Z1159" s="266"/>
      <c r="AA1159" s="266"/>
      <c r="AB1159" s="266"/>
      <c r="AC1159" s="668"/>
      <c r="AD1159" s="266"/>
      <c r="AE1159" s="266"/>
      <c r="AF1159" s="266"/>
      <c r="AG1159" s="266"/>
      <c r="AH1159" s="266"/>
      <c r="AI1159" s="266"/>
      <c r="AJ1159" s="266"/>
      <c r="AK1159" s="266"/>
      <c r="AL1159" s="266"/>
      <c r="AM1159" s="266"/>
      <c r="AN1159" s="266"/>
      <c r="AO1159" s="266"/>
      <c r="AP1159" s="266"/>
      <c r="AQ1159" s="266"/>
      <c r="AR1159" s="266"/>
      <c r="AS1159" s="266"/>
      <c r="AT1159" s="266"/>
      <c r="AU1159" s="266"/>
      <c r="AV1159" s="266"/>
      <c r="AW1159" s="266"/>
      <c r="AX1159" s="266"/>
      <c r="AY1159" s="266"/>
      <c r="AZ1159" s="266"/>
      <c r="BA1159" s="266"/>
      <c r="BB1159" s="266"/>
      <c r="BC1159" s="266"/>
      <c r="BD1159" s="266"/>
      <c r="BE1159" s="266"/>
      <c r="BF1159" s="266"/>
      <c r="BG1159" s="266"/>
      <c r="BH1159" s="266"/>
      <c r="BI1159" s="266"/>
      <c r="BJ1159" s="266"/>
      <c r="BK1159" s="266"/>
      <c r="BL1159" s="790">
        <f>BL1158/(BL1155+BL1156+BL1157+BL1158)</f>
        <v>2.2988505747126436E-2</v>
      </c>
      <c r="BM1159" s="202">
        <f t="shared" ref="BM1159:CK1159" si="603">BM1158/(BM1155+BM1156+BM1157+BM1158)</f>
        <v>2.2988505747126436E-2</v>
      </c>
      <c r="BN1159" s="202">
        <f t="shared" si="603"/>
        <v>2.2988505747126436E-2</v>
      </c>
      <c r="BO1159" s="202">
        <f t="shared" si="603"/>
        <v>2.2988505747126436E-2</v>
      </c>
      <c r="BP1159" s="202">
        <f t="shared" si="603"/>
        <v>2.2988505747126436E-2</v>
      </c>
      <c r="BQ1159" s="202">
        <f t="shared" si="603"/>
        <v>2.2988505747126436E-2</v>
      </c>
      <c r="BR1159" s="806">
        <f t="shared" si="603"/>
        <v>2.2988505747126436E-2</v>
      </c>
      <c r="BS1159" s="202">
        <f t="shared" si="603"/>
        <v>2.2988505747126436E-2</v>
      </c>
      <c r="BT1159" s="202">
        <f t="shared" si="603"/>
        <v>2.2988505747126436E-2</v>
      </c>
      <c r="BU1159" s="202">
        <f t="shared" si="603"/>
        <v>2.2988505747126436E-2</v>
      </c>
      <c r="BV1159" s="202">
        <f t="shared" si="603"/>
        <v>2.2988505747126436E-2</v>
      </c>
      <c r="BW1159" s="806">
        <f t="shared" si="603"/>
        <v>2.2988505747126436E-2</v>
      </c>
      <c r="BX1159" s="202">
        <f t="shared" si="603"/>
        <v>2.2988505747126436E-2</v>
      </c>
      <c r="BY1159" s="806">
        <f t="shared" si="603"/>
        <v>2.2988505747126436E-2</v>
      </c>
      <c r="BZ1159" s="806">
        <f t="shared" si="603"/>
        <v>2.2988505747126436E-2</v>
      </c>
      <c r="CA1159" s="202">
        <f t="shared" si="603"/>
        <v>2.2988505747126436E-2</v>
      </c>
      <c r="CB1159" s="202">
        <f t="shared" si="603"/>
        <v>2.2988505747126436E-2</v>
      </c>
      <c r="CC1159" s="202">
        <f t="shared" si="603"/>
        <v>2.2988505747126436E-2</v>
      </c>
      <c r="CD1159" s="769">
        <f t="shared" si="603"/>
        <v>2.2988505747126436E-2</v>
      </c>
      <c r="CE1159" s="202">
        <f t="shared" si="603"/>
        <v>2.2988505747126436E-2</v>
      </c>
      <c r="CF1159" s="202">
        <f t="shared" si="603"/>
        <v>2.2988505747126436E-2</v>
      </c>
      <c r="CG1159" s="202">
        <f t="shared" si="603"/>
        <v>2.2988505747126436E-2</v>
      </c>
      <c r="CH1159" s="202">
        <f t="shared" si="603"/>
        <v>2.2988505747126436E-2</v>
      </c>
      <c r="CI1159" s="202">
        <f t="shared" si="603"/>
        <v>2.2988505747126436E-2</v>
      </c>
      <c r="CJ1159" s="769">
        <f t="shared" si="603"/>
        <v>2.2988505747126436E-2</v>
      </c>
      <c r="CK1159" s="202">
        <f t="shared" si="603"/>
        <v>2.3121387283236993E-2</v>
      </c>
      <c r="CL1159" s="965"/>
      <c r="CM1159" s="965"/>
      <c r="CN1159" s="965"/>
      <c r="CO1159" s="965"/>
      <c r="CP1159" s="965"/>
      <c r="CQ1159" s="965"/>
      <c r="CR1159" s="965"/>
      <c r="CS1159" s="965"/>
      <c r="CT1159" s="965"/>
      <c r="CU1159" s="965"/>
      <c r="CV1159" s="221"/>
    </row>
    <row r="1160" spans="1:100" ht="19.399999999999999" customHeight="1">
      <c r="A1160" s="974"/>
      <c r="B1160" s="1182" t="s">
        <v>0</v>
      </c>
      <c r="C1160" s="1182"/>
      <c r="D1160" s="1182"/>
      <c r="E1160" s="1182"/>
      <c r="F1160" s="1182"/>
      <c r="G1160" s="1182"/>
      <c r="H1160" s="590"/>
      <c r="I1160" s="598"/>
      <c r="J1160" s="266"/>
      <c r="K1160" s="522"/>
      <c r="L1160" s="266"/>
      <c r="M1160" s="266"/>
      <c r="N1160" s="266"/>
      <c r="O1160" s="266"/>
      <c r="P1160" s="266"/>
      <c r="Q1160" s="266"/>
      <c r="R1160" s="266"/>
      <c r="S1160" s="266"/>
      <c r="T1160" s="266"/>
      <c r="U1160" s="266"/>
      <c r="V1160" s="266"/>
      <c r="W1160" s="418"/>
      <c r="X1160" s="266"/>
      <c r="Y1160" s="266"/>
      <c r="Z1160" s="266"/>
      <c r="AA1160" s="266"/>
      <c r="AB1160" s="266"/>
      <c r="AC1160" s="668"/>
      <c r="AD1160" s="266"/>
      <c r="AE1160" s="266"/>
      <c r="AF1160" s="266"/>
      <c r="AG1160" s="266"/>
      <c r="AH1160" s="266"/>
      <c r="AI1160" s="266"/>
      <c r="AJ1160" s="266"/>
      <c r="AK1160" s="266"/>
      <c r="AL1160" s="266"/>
      <c r="AM1160" s="266"/>
      <c r="AN1160" s="266"/>
      <c r="AO1160" s="266"/>
      <c r="AP1160" s="266"/>
      <c r="AQ1160" s="266"/>
      <c r="AR1160" s="266"/>
      <c r="AS1160" s="266"/>
      <c r="AT1160" s="266"/>
      <c r="AU1160" s="266"/>
      <c r="AV1160" s="266"/>
      <c r="AW1160" s="266"/>
      <c r="AX1160" s="266"/>
      <c r="AY1160" s="266"/>
      <c r="AZ1160" s="266"/>
      <c r="BA1160" s="266"/>
      <c r="BB1160" s="266"/>
      <c r="BC1160" s="266"/>
      <c r="BD1160" s="266"/>
      <c r="BE1160" s="266"/>
      <c r="BF1160" s="266"/>
      <c r="BG1160" s="266"/>
      <c r="BH1160" s="266"/>
      <c r="BI1160" s="266"/>
      <c r="BJ1160" s="266"/>
      <c r="BK1160" s="266"/>
      <c r="BL1160" s="791">
        <f>(((BL1155*2)+(BL1156*1)+(BL1157*0)))/(BL1155+BL1156+BL1157)</f>
        <v>1.9411764705882353</v>
      </c>
      <c r="BM1160" s="283">
        <f t="shared" ref="BM1160:CK1160" si="604">(((BM1155*2)+(BM1156*1)+(BM1157*0)))/(BM1155+BM1156+BM1157)</f>
        <v>1.9705882352941178</v>
      </c>
      <c r="BN1160" s="283">
        <f t="shared" si="604"/>
        <v>1.8941176470588235</v>
      </c>
      <c r="BO1160" s="283">
        <f t="shared" si="604"/>
        <v>1.9411764705882353</v>
      </c>
      <c r="BP1160" s="283">
        <f t="shared" si="604"/>
        <v>1.9470588235294117</v>
      </c>
      <c r="BQ1160" s="283">
        <f t="shared" si="604"/>
        <v>1.9176470588235295</v>
      </c>
      <c r="BR1160" s="807">
        <f t="shared" si="604"/>
        <v>1.9</v>
      </c>
      <c r="BS1160" s="283">
        <f t="shared" si="604"/>
        <v>1.8176470588235294</v>
      </c>
      <c r="BT1160" s="283">
        <f t="shared" si="604"/>
        <v>1.9470588235294117</v>
      </c>
      <c r="BU1160" s="283">
        <f t="shared" si="604"/>
        <v>1.9705882352941178</v>
      </c>
      <c r="BV1160" s="283">
        <f t="shared" si="604"/>
        <v>1.9352941176470588</v>
      </c>
      <c r="BW1160" s="807">
        <f t="shared" si="604"/>
        <v>1.9294117647058824</v>
      </c>
      <c r="BX1160" s="283">
        <f t="shared" si="604"/>
        <v>1.9470588235294117</v>
      </c>
      <c r="BY1160" s="807">
        <f t="shared" si="604"/>
        <v>1.8764705882352941</v>
      </c>
      <c r="BZ1160" s="807">
        <f t="shared" si="604"/>
        <v>1.9176470588235295</v>
      </c>
      <c r="CA1160" s="283">
        <f t="shared" si="604"/>
        <v>1.9647058823529411</v>
      </c>
      <c r="CB1160" s="283">
        <f t="shared" si="604"/>
        <v>1.9352941176470588</v>
      </c>
      <c r="CC1160" s="283">
        <f t="shared" si="604"/>
        <v>1.8823529411764706</v>
      </c>
      <c r="CD1160" s="770">
        <f t="shared" si="604"/>
        <v>1.8058823529411765</v>
      </c>
      <c r="CE1160" s="283">
        <f t="shared" si="604"/>
        <v>1.9941176470588236</v>
      </c>
      <c r="CF1160" s="283">
        <f t="shared" si="604"/>
        <v>1.9529411764705882</v>
      </c>
      <c r="CG1160" s="283">
        <f t="shared" si="604"/>
        <v>1.9411764705882353</v>
      </c>
      <c r="CH1160" s="283">
        <f t="shared" si="604"/>
        <v>1.9647058823529411</v>
      </c>
      <c r="CI1160" s="283">
        <f t="shared" si="604"/>
        <v>1.9705882352941178</v>
      </c>
      <c r="CJ1160" s="770">
        <f t="shared" si="604"/>
        <v>1.9235294117647059</v>
      </c>
      <c r="CK1160" s="283">
        <f t="shared" si="604"/>
        <v>1.9940828402366864</v>
      </c>
      <c r="CL1160" s="972">
        <f>COUNTIF(BL1161:CK1161,"Đ")</f>
        <v>26</v>
      </c>
      <c r="CM1160" s="960">
        <f>CL1160/(CL1160+CN1160+CP1160+CR1160)</f>
        <v>1</v>
      </c>
      <c r="CN1160" s="959">
        <f>COUNTIF(BL1161:CK1161,"CCG")</f>
        <v>0</v>
      </c>
      <c r="CO1160" s="960">
        <f>CN1160/(CL1160+CN1160+CP1160+CR1160)</f>
        <v>0</v>
      </c>
      <c r="CP1160" s="959">
        <f>COUNTIF(BL1161:CK1161,"CĐ")</f>
        <v>0</v>
      </c>
      <c r="CQ1160" s="960">
        <f>CP1160/(CL1160+CN1160+CP1160+CR1160)</f>
        <v>0</v>
      </c>
      <c r="CR1160" s="959">
        <f>COUNTIF(BL1161:CK1161,"KĐG")</f>
        <v>0</v>
      </c>
      <c r="CS1160" s="960">
        <f>CR1160/(CL1160+CN1160+CP1160+CR1160)</f>
        <v>0</v>
      </c>
      <c r="CT1160" s="958">
        <f>(((CL1160*2)+(CN1160*1)+(CP1160*0)))/(CL1160+CN1160+CP1160)</f>
        <v>2</v>
      </c>
      <c r="CU1160" s="958" t="str">
        <f>IF(CS1160&gt;=50%,"KĐG",IF(CT1160&gt;=1.6,"Đạt",IF(CT1160&gt;=1,"Cần cố gắng","Chưa đạt")))</f>
        <v>Đạt</v>
      </c>
      <c r="CV1160" s="221"/>
    </row>
    <row r="1161" spans="1:100" ht="19.399999999999999" customHeight="1">
      <c r="A1161" s="974"/>
      <c r="B1161" s="1182"/>
      <c r="C1161" s="1182"/>
      <c r="D1161" s="1182"/>
      <c r="E1161" s="1182"/>
      <c r="F1161" s="1182"/>
      <c r="G1161" s="1182"/>
      <c r="H1161" s="590"/>
      <c r="I1161" s="598"/>
      <c r="J1161" s="266"/>
      <c r="K1161" s="522"/>
      <c r="L1161" s="266"/>
      <c r="M1161" s="266"/>
      <c r="N1161" s="266"/>
      <c r="O1161" s="266"/>
      <c r="P1161" s="266"/>
      <c r="Q1161" s="266"/>
      <c r="R1161" s="266"/>
      <c r="S1161" s="266"/>
      <c r="T1161" s="266"/>
      <c r="U1161" s="266"/>
      <c r="V1161" s="266"/>
      <c r="W1161" s="418"/>
      <c r="X1161" s="266"/>
      <c r="Y1161" s="266"/>
      <c r="Z1161" s="266"/>
      <c r="AA1161" s="266"/>
      <c r="AB1161" s="266"/>
      <c r="AC1161" s="668"/>
      <c r="AD1161" s="266"/>
      <c r="AE1161" s="266"/>
      <c r="AF1161" s="266"/>
      <c r="AG1161" s="266"/>
      <c r="AH1161" s="266"/>
      <c r="AI1161" s="266"/>
      <c r="AJ1161" s="266"/>
      <c r="AK1161" s="266"/>
      <c r="AL1161" s="266"/>
      <c r="AM1161" s="266"/>
      <c r="AN1161" s="266"/>
      <c r="AO1161" s="266"/>
      <c r="AP1161" s="266"/>
      <c r="AQ1161" s="266"/>
      <c r="AR1161" s="266"/>
      <c r="AS1161" s="266"/>
      <c r="AT1161" s="266"/>
      <c r="AU1161" s="266"/>
      <c r="AV1161" s="266"/>
      <c r="AW1161" s="266"/>
      <c r="AX1161" s="266"/>
      <c r="AY1161" s="266"/>
      <c r="AZ1161" s="266"/>
      <c r="BA1161" s="266"/>
      <c r="BB1161" s="266"/>
      <c r="BC1161" s="266"/>
      <c r="BD1161" s="266"/>
      <c r="BE1161" s="266"/>
      <c r="BF1161" s="266"/>
      <c r="BG1161" s="266"/>
      <c r="BH1161" s="266"/>
      <c r="BI1161" s="266"/>
      <c r="BJ1161" s="266"/>
      <c r="BK1161" s="266"/>
      <c r="BL1161" s="791" t="str">
        <f>IF(BL1159&gt;=50%,"KĐG",IF(BL1160&gt;=1.6,"Đ",IF(BL1160&gt;=1,"CCG","CĐ")))</f>
        <v>Đ</v>
      </c>
      <c r="BM1161" s="283" t="str">
        <f t="shared" ref="BM1161:CK1161" si="605">IF(BM1159&gt;=50%,"KĐG",IF(BM1160&gt;=1.6,"Đ",IF(BM1160&gt;=1,"CCG","CĐ")))</f>
        <v>Đ</v>
      </c>
      <c r="BN1161" s="283" t="str">
        <f t="shared" si="605"/>
        <v>Đ</v>
      </c>
      <c r="BO1161" s="283" t="str">
        <f t="shared" si="605"/>
        <v>Đ</v>
      </c>
      <c r="BP1161" s="283" t="str">
        <f t="shared" si="605"/>
        <v>Đ</v>
      </c>
      <c r="BQ1161" s="283" t="str">
        <f t="shared" si="605"/>
        <v>Đ</v>
      </c>
      <c r="BR1161" s="807" t="str">
        <f t="shared" si="605"/>
        <v>Đ</v>
      </c>
      <c r="BS1161" s="283" t="str">
        <f t="shared" si="605"/>
        <v>Đ</v>
      </c>
      <c r="BT1161" s="283" t="str">
        <f t="shared" si="605"/>
        <v>Đ</v>
      </c>
      <c r="BU1161" s="283" t="str">
        <f t="shared" si="605"/>
        <v>Đ</v>
      </c>
      <c r="BV1161" s="283" t="str">
        <f t="shared" si="605"/>
        <v>Đ</v>
      </c>
      <c r="BW1161" s="807" t="str">
        <f t="shared" si="605"/>
        <v>Đ</v>
      </c>
      <c r="BX1161" s="283" t="str">
        <f t="shared" si="605"/>
        <v>Đ</v>
      </c>
      <c r="BY1161" s="807" t="str">
        <f t="shared" si="605"/>
        <v>Đ</v>
      </c>
      <c r="BZ1161" s="807" t="str">
        <f t="shared" si="605"/>
        <v>Đ</v>
      </c>
      <c r="CA1161" s="283" t="str">
        <f t="shared" si="605"/>
        <v>Đ</v>
      </c>
      <c r="CB1161" s="283" t="str">
        <f t="shared" si="605"/>
        <v>Đ</v>
      </c>
      <c r="CC1161" s="283" t="str">
        <f t="shared" si="605"/>
        <v>Đ</v>
      </c>
      <c r="CD1161" s="770" t="str">
        <f t="shared" si="605"/>
        <v>Đ</v>
      </c>
      <c r="CE1161" s="283" t="str">
        <f t="shared" si="605"/>
        <v>Đ</v>
      </c>
      <c r="CF1161" s="283" t="str">
        <f t="shared" si="605"/>
        <v>Đ</v>
      </c>
      <c r="CG1161" s="283" t="str">
        <f t="shared" si="605"/>
        <v>Đ</v>
      </c>
      <c r="CH1161" s="283" t="str">
        <f t="shared" si="605"/>
        <v>Đ</v>
      </c>
      <c r="CI1161" s="283" t="str">
        <f t="shared" si="605"/>
        <v>Đ</v>
      </c>
      <c r="CJ1161" s="770" t="str">
        <f t="shared" si="605"/>
        <v>Đ</v>
      </c>
      <c r="CK1161" s="283" t="str">
        <f t="shared" si="605"/>
        <v>Đ</v>
      </c>
      <c r="CL1161" s="972"/>
      <c r="CM1161" s="960"/>
      <c r="CN1161" s="959"/>
      <c r="CO1161" s="960"/>
      <c r="CP1161" s="959"/>
      <c r="CQ1161" s="960"/>
      <c r="CR1161" s="959"/>
      <c r="CS1161" s="960"/>
      <c r="CT1161" s="958"/>
      <c r="CU1161" s="958"/>
      <c r="CV1161" s="221"/>
    </row>
    <row r="1162" spans="1:100" ht="19.399999999999999" customHeight="1">
      <c r="A1162" s="973" t="s">
        <v>8</v>
      </c>
      <c r="B1162" s="1181" t="s">
        <v>5</v>
      </c>
      <c r="C1162" s="1181"/>
      <c r="D1162" s="1181"/>
      <c r="E1162" s="1181"/>
      <c r="F1162" s="1181"/>
      <c r="G1162" s="1181"/>
      <c r="H1162" s="589"/>
      <c r="I1162" s="598"/>
      <c r="J1162" s="266"/>
      <c r="K1162" s="522"/>
      <c r="L1162" s="266"/>
      <c r="M1162" s="266"/>
      <c r="N1162" s="266"/>
      <c r="O1162" s="266"/>
      <c r="P1162" s="266"/>
      <c r="Q1162" s="266"/>
      <c r="R1162" s="266"/>
      <c r="S1162" s="266"/>
      <c r="T1162" s="266"/>
      <c r="U1162" s="266"/>
      <c r="V1162" s="266"/>
      <c r="W1162" s="418"/>
      <c r="X1162" s="266"/>
      <c r="Y1162" s="266"/>
      <c r="Z1162" s="266"/>
      <c r="AA1162" s="266"/>
      <c r="AB1162" s="266"/>
      <c r="AC1162" s="668"/>
      <c r="AD1162" s="266"/>
      <c r="AE1162" s="266"/>
      <c r="AF1162" s="266"/>
      <c r="AG1162" s="266"/>
      <c r="AH1162" s="266"/>
      <c r="AI1162" s="266"/>
      <c r="AJ1162" s="266"/>
      <c r="AK1162" s="266"/>
      <c r="AL1162" s="266"/>
      <c r="AM1162" s="266"/>
      <c r="AN1162" s="266"/>
      <c r="AO1162" s="266"/>
      <c r="AP1162" s="266"/>
      <c r="AQ1162" s="266"/>
      <c r="AR1162" s="266"/>
      <c r="AS1162" s="266"/>
      <c r="AT1162" s="266"/>
      <c r="AU1162" s="266"/>
      <c r="AV1162" s="266"/>
      <c r="AW1162" s="266"/>
      <c r="AX1162" s="266"/>
      <c r="AY1162" s="266"/>
      <c r="AZ1162" s="266"/>
      <c r="BA1162" s="266"/>
      <c r="BB1162" s="266"/>
      <c r="BC1162" s="266"/>
      <c r="BD1162" s="266"/>
      <c r="BE1162" s="266"/>
      <c r="BF1162" s="266"/>
      <c r="BG1162" s="266"/>
      <c r="BH1162" s="266"/>
      <c r="BI1162" s="266"/>
      <c r="BJ1162" s="266"/>
      <c r="BK1162" s="266"/>
      <c r="BL1162" s="789">
        <f t="shared" ref="BL1162:CK1162" si="606">COUNTIFS($N$6:$N$1030,"Thẩm mỹ",BL$6:BL$1030,"2")</f>
        <v>136</v>
      </c>
      <c r="BM1162" s="284">
        <f t="shared" si="606"/>
        <v>146</v>
      </c>
      <c r="BN1162" s="284">
        <f t="shared" si="606"/>
        <v>143</v>
      </c>
      <c r="BO1162" s="284">
        <f t="shared" si="606"/>
        <v>137</v>
      </c>
      <c r="BP1162" s="284">
        <f t="shared" si="606"/>
        <v>141</v>
      </c>
      <c r="BQ1162" s="284">
        <f t="shared" si="606"/>
        <v>141</v>
      </c>
      <c r="BR1162" s="805">
        <f t="shared" si="606"/>
        <v>134</v>
      </c>
      <c r="BS1162" s="284">
        <f t="shared" si="606"/>
        <v>141</v>
      </c>
      <c r="BT1162" s="284">
        <f t="shared" si="606"/>
        <v>142</v>
      </c>
      <c r="BU1162" s="284">
        <f t="shared" si="606"/>
        <v>143</v>
      </c>
      <c r="BV1162" s="284">
        <f t="shared" si="606"/>
        <v>150</v>
      </c>
      <c r="BW1162" s="805">
        <f t="shared" si="606"/>
        <v>135</v>
      </c>
      <c r="BX1162" s="284">
        <f t="shared" si="606"/>
        <v>139</v>
      </c>
      <c r="BY1162" s="805">
        <f t="shared" si="606"/>
        <v>139</v>
      </c>
      <c r="BZ1162" s="805">
        <f t="shared" si="606"/>
        <v>134</v>
      </c>
      <c r="CA1162" s="284">
        <f t="shared" si="606"/>
        <v>145</v>
      </c>
      <c r="CB1162" s="284">
        <f t="shared" si="606"/>
        <v>145</v>
      </c>
      <c r="CC1162" s="284">
        <f t="shared" si="606"/>
        <v>142</v>
      </c>
      <c r="CD1162" s="768">
        <f t="shared" si="606"/>
        <v>139</v>
      </c>
      <c r="CE1162" s="284">
        <f t="shared" si="606"/>
        <v>147</v>
      </c>
      <c r="CF1162" s="284">
        <f t="shared" si="606"/>
        <v>146</v>
      </c>
      <c r="CG1162" s="284">
        <f t="shared" si="606"/>
        <v>145</v>
      </c>
      <c r="CH1162" s="284">
        <f t="shared" si="606"/>
        <v>148</v>
      </c>
      <c r="CI1162" s="284">
        <f t="shared" si="606"/>
        <v>147</v>
      </c>
      <c r="CJ1162" s="768">
        <f t="shared" si="606"/>
        <v>149</v>
      </c>
      <c r="CK1162" s="284">
        <f t="shared" si="606"/>
        <v>150</v>
      </c>
      <c r="CL1162" s="965"/>
      <c r="CM1162" s="965"/>
      <c r="CN1162" s="965"/>
      <c r="CO1162" s="965"/>
      <c r="CP1162" s="965"/>
      <c r="CQ1162" s="965"/>
      <c r="CR1162" s="965"/>
      <c r="CS1162" s="965"/>
      <c r="CT1162" s="965"/>
      <c r="CU1162" s="965"/>
      <c r="CV1162" s="221"/>
    </row>
    <row r="1163" spans="1:100" ht="19.399999999999999" customHeight="1">
      <c r="A1163" s="973"/>
      <c r="B1163" s="1181" t="s">
        <v>4</v>
      </c>
      <c r="C1163" s="1181"/>
      <c r="D1163" s="1181"/>
      <c r="E1163" s="1181"/>
      <c r="F1163" s="1181"/>
      <c r="G1163" s="1181"/>
      <c r="H1163" s="589"/>
      <c r="I1163" s="598"/>
      <c r="J1163" s="266"/>
      <c r="K1163" s="522"/>
      <c r="L1163" s="266"/>
      <c r="M1163" s="266"/>
      <c r="N1163" s="266"/>
      <c r="O1163" s="266"/>
      <c r="P1163" s="266"/>
      <c r="Q1163" s="266"/>
      <c r="R1163" s="266"/>
      <c r="S1163" s="266"/>
      <c r="T1163" s="266"/>
      <c r="U1163" s="266"/>
      <c r="V1163" s="266"/>
      <c r="W1163" s="418"/>
      <c r="X1163" s="266"/>
      <c r="Y1163" s="266"/>
      <c r="Z1163" s="266"/>
      <c r="AA1163" s="266"/>
      <c r="AB1163" s="266"/>
      <c r="AC1163" s="668"/>
      <c r="AD1163" s="266"/>
      <c r="AE1163" s="266"/>
      <c r="AF1163" s="266"/>
      <c r="AG1163" s="266"/>
      <c r="AH1163" s="266"/>
      <c r="AI1163" s="266"/>
      <c r="AJ1163" s="266"/>
      <c r="AK1163" s="266"/>
      <c r="AL1163" s="266"/>
      <c r="AM1163" s="266"/>
      <c r="AN1163" s="266"/>
      <c r="AO1163" s="266"/>
      <c r="AP1163" s="266"/>
      <c r="AQ1163" s="266"/>
      <c r="AR1163" s="266"/>
      <c r="AS1163" s="266"/>
      <c r="AT1163" s="266"/>
      <c r="AU1163" s="266"/>
      <c r="AV1163" s="266"/>
      <c r="AW1163" s="266"/>
      <c r="AX1163" s="266"/>
      <c r="AY1163" s="266"/>
      <c r="AZ1163" s="266"/>
      <c r="BA1163" s="266"/>
      <c r="BB1163" s="266"/>
      <c r="BC1163" s="266"/>
      <c r="BD1163" s="266"/>
      <c r="BE1163" s="266"/>
      <c r="BF1163" s="266"/>
      <c r="BG1163" s="266"/>
      <c r="BH1163" s="266"/>
      <c r="BI1163" s="266"/>
      <c r="BJ1163" s="266"/>
      <c r="BK1163" s="266"/>
      <c r="BL1163" s="789">
        <f t="shared" ref="BL1163:CK1163" si="607">COUNTIFS($N$6:$N$1030,"Thẩm mỹ",BL$6:BL$1030,"1")</f>
        <v>15</v>
      </c>
      <c r="BM1163" s="284">
        <f t="shared" si="607"/>
        <v>5</v>
      </c>
      <c r="BN1163" s="284">
        <f t="shared" si="607"/>
        <v>8</v>
      </c>
      <c r="BO1163" s="284">
        <f t="shared" si="607"/>
        <v>14</v>
      </c>
      <c r="BP1163" s="284">
        <f t="shared" si="607"/>
        <v>9</v>
      </c>
      <c r="BQ1163" s="284">
        <f t="shared" si="607"/>
        <v>9</v>
      </c>
      <c r="BR1163" s="805">
        <f t="shared" si="607"/>
        <v>17</v>
      </c>
      <c r="BS1163" s="284">
        <f t="shared" si="607"/>
        <v>10</v>
      </c>
      <c r="BT1163" s="284">
        <f t="shared" si="607"/>
        <v>9</v>
      </c>
      <c r="BU1163" s="284">
        <f t="shared" si="607"/>
        <v>8</v>
      </c>
      <c r="BV1163" s="284">
        <f t="shared" si="607"/>
        <v>1</v>
      </c>
      <c r="BW1163" s="805">
        <f t="shared" si="607"/>
        <v>16</v>
      </c>
      <c r="BX1163" s="284">
        <f t="shared" si="607"/>
        <v>12</v>
      </c>
      <c r="BY1163" s="805">
        <f t="shared" si="607"/>
        <v>12</v>
      </c>
      <c r="BZ1163" s="805">
        <f t="shared" si="607"/>
        <v>17</v>
      </c>
      <c r="CA1163" s="284">
        <f t="shared" si="607"/>
        <v>6</v>
      </c>
      <c r="CB1163" s="284">
        <f t="shared" si="607"/>
        <v>6</v>
      </c>
      <c r="CC1163" s="284">
        <f t="shared" si="607"/>
        <v>9</v>
      </c>
      <c r="CD1163" s="768">
        <f t="shared" si="607"/>
        <v>12</v>
      </c>
      <c r="CE1163" s="284">
        <f t="shared" si="607"/>
        <v>4</v>
      </c>
      <c r="CF1163" s="284">
        <f t="shared" si="607"/>
        <v>5</v>
      </c>
      <c r="CG1163" s="284">
        <f t="shared" si="607"/>
        <v>6</v>
      </c>
      <c r="CH1163" s="284">
        <f t="shared" si="607"/>
        <v>3</v>
      </c>
      <c r="CI1163" s="284">
        <f t="shared" si="607"/>
        <v>4</v>
      </c>
      <c r="CJ1163" s="768">
        <f t="shared" si="607"/>
        <v>2</v>
      </c>
      <c r="CK1163" s="284">
        <f t="shared" si="607"/>
        <v>1</v>
      </c>
      <c r="CL1163" s="965"/>
      <c r="CM1163" s="965"/>
      <c r="CN1163" s="965"/>
      <c r="CO1163" s="965"/>
      <c r="CP1163" s="965"/>
      <c r="CQ1163" s="965"/>
      <c r="CR1163" s="965"/>
      <c r="CS1163" s="965"/>
      <c r="CT1163" s="965"/>
      <c r="CU1163" s="965"/>
      <c r="CV1163" s="221"/>
    </row>
    <row r="1164" spans="1:100" ht="19.399999999999999" customHeight="1">
      <c r="A1164" s="973"/>
      <c r="B1164" s="1181" t="s">
        <v>3</v>
      </c>
      <c r="C1164" s="1181"/>
      <c r="D1164" s="1181"/>
      <c r="E1164" s="1181"/>
      <c r="F1164" s="1181"/>
      <c r="G1164" s="1181"/>
      <c r="H1164" s="589"/>
      <c r="I1164" s="598"/>
      <c r="J1164" s="266"/>
      <c r="K1164" s="522"/>
      <c r="L1164" s="266"/>
      <c r="M1164" s="266"/>
      <c r="N1164" s="266"/>
      <c r="O1164" s="266"/>
      <c r="P1164" s="266"/>
      <c r="Q1164" s="266"/>
      <c r="R1164" s="266"/>
      <c r="S1164" s="266"/>
      <c r="T1164" s="266"/>
      <c r="U1164" s="266"/>
      <c r="V1164" s="266"/>
      <c r="W1164" s="418"/>
      <c r="X1164" s="266"/>
      <c r="Y1164" s="266"/>
      <c r="Z1164" s="266"/>
      <c r="AA1164" s="266"/>
      <c r="AB1164" s="266"/>
      <c r="AC1164" s="668"/>
      <c r="AD1164" s="266"/>
      <c r="AE1164" s="266"/>
      <c r="AF1164" s="266"/>
      <c r="AG1164" s="266"/>
      <c r="AH1164" s="266"/>
      <c r="AI1164" s="266"/>
      <c r="AJ1164" s="266"/>
      <c r="AK1164" s="266"/>
      <c r="AL1164" s="266"/>
      <c r="AM1164" s="266"/>
      <c r="AN1164" s="266"/>
      <c r="AO1164" s="266"/>
      <c r="AP1164" s="266"/>
      <c r="AQ1164" s="266"/>
      <c r="AR1164" s="266"/>
      <c r="AS1164" s="266"/>
      <c r="AT1164" s="266"/>
      <c r="AU1164" s="266"/>
      <c r="AV1164" s="266"/>
      <c r="AW1164" s="266"/>
      <c r="AX1164" s="266"/>
      <c r="AY1164" s="266"/>
      <c r="AZ1164" s="266"/>
      <c r="BA1164" s="266"/>
      <c r="BB1164" s="266"/>
      <c r="BC1164" s="266"/>
      <c r="BD1164" s="266"/>
      <c r="BE1164" s="266"/>
      <c r="BF1164" s="266"/>
      <c r="BG1164" s="266"/>
      <c r="BH1164" s="266"/>
      <c r="BI1164" s="266"/>
      <c r="BJ1164" s="266"/>
      <c r="BK1164" s="266"/>
      <c r="BL1164" s="789">
        <f t="shared" ref="BL1164:CK1164" si="608">COUNTIFS($N$6:$N$1030,"Thẩm mỹ",BL$6:BL$1030,"0")</f>
        <v>0</v>
      </c>
      <c r="BM1164" s="284">
        <f t="shared" si="608"/>
        <v>0</v>
      </c>
      <c r="BN1164" s="284">
        <f t="shared" si="608"/>
        <v>0</v>
      </c>
      <c r="BO1164" s="284">
        <f t="shared" si="608"/>
        <v>0</v>
      </c>
      <c r="BP1164" s="284">
        <f t="shared" si="608"/>
        <v>0</v>
      </c>
      <c r="BQ1164" s="284">
        <f t="shared" si="608"/>
        <v>0</v>
      </c>
      <c r="BR1164" s="805">
        <f t="shared" si="608"/>
        <v>0</v>
      </c>
      <c r="BS1164" s="284">
        <f t="shared" si="608"/>
        <v>0</v>
      </c>
      <c r="BT1164" s="284">
        <f t="shared" si="608"/>
        <v>0</v>
      </c>
      <c r="BU1164" s="284">
        <f t="shared" si="608"/>
        <v>0</v>
      </c>
      <c r="BV1164" s="284">
        <f t="shared" si="608"/>
        <v>0</v>
      </c>
      <c r="BW1164" s="805">
        <f t="shared" si="608"/>
        <v>0</v>
      </c>
      <c r="BX1164" s="284">
        <f t="shared" si="608"/>
        <v>0</v>
      </c>
      <c r="BY1164" s="805">
        <f t="shared" si="608"/>
        <v>0</v>
      </c>
      <c r="BZ1164" s="805">
        <f t="shared" si="608"/>
        <v>0</v>
      </c>
      <c r="CA1164" s="284">
        <f t="shared" si="608"/>
        <v>0</v>
      </c>
      <c r="CB1164" s="284">
        <f t="shared" si="608"/>
        <v>0</v>
      </c>
      <c r="CC1164" s="284">
        <f t="shared" si="608"/>
        <v>0</v>
      </c>
      <c r="CD1164" s="768">
        <f t="shared" si="608"/>
        <v>0</v>
      </c>
      <c r="CE1164" s="284">
        <f t="shared" si="608"/>
        <v>0</v>
      </c>
      <c r="CF1164" s="284">
        <f t="shared" si="608"/>
        <v>0</v>
      </c>
      <c r="CG1164" s="284">
        <f t="shared" si="608"/>
        <v>0</v>
      </c>
      <c r="CH1164" s="284">
        <f t="shared" si="608"/>
        <v>0</v>
      </c>
      <c r="CI1164" s="284">
        <f t="shared" si="608"/>
        <v>0</v>
      </c>
      <c r="CJ1164" s="768">
        <f t="shared" si="608"/>
        <v>0</v>
      </c>
      <c r="CK1164" s="284">
        <f t="shared" si="608"/>
        <v>0</v>
      </c>
      <c r="CL1164" s="965"/>
      <c r="CM1164" s="965"/>
      <c r="CN1164" s="965"/>
      <c r="CO1164" s="965"/>
      <c r="CP1164" s="965"/>
      <c r="CQ1164" s="965"/>
      <c r="CR1164" s="965"/>
      <c r="CS1164" s="965"/>
      <c r="CT1164" s="965"/>
      <c r="CU1164" s="965"/>
      <c r="CV1164" s="221"/>
    </row>
    <row r="1165" spans="1:100" ht="19.399999999999999" customHeight="1">
      <c r="A1165" s="973"/>
      <c r="B1165" s="1181" t="s">
        <v>2</v>
      </c>
      <c r="C1165" s="1181"/>
      <c r="D1165" s="1181"/>
      <c r="E1165" s="1181"/>
      <c r="F1165" s="1181"/>
      <c r="G1165" s="1181"/>
      <c r="H1165" s="589"/>
      <c r="I1165" s="598"/>
      <c r="J1165" s="266"/>
      <c r="K1165" s="522"/>
      <c r="L1165" s="266"/>
      <c r="M1165" s="266"/>
      <c r="N1165" s="266"/>
      <c r="O1165" s="266"/>
      <c r="P1165" s="266"/>
      <c r="Q1165" s="266"/>
      <c r="R1165" s="266"/>
      <c r="S1165" s="266"/>
      <c r="T1165" s="266"/>
      <c r="U1165" s="266"/>
      <c r="V1165" s="266"/>
      <c r="W1165" s="418"/>
      <c r="X1165" s="266"/>
      <c r="Y1165" s="266"/>
      <c r="Z1165" s="266"/>
      <c r="AA1165" s="266"/>
      <c r="AB1165" s="266"/>
      <c r="AC1165" s="668"/>
      <c r="AD1165" s="266"/>
      <c r="AE1165" s="266"/>
      <c r="AF1165" s="266"/>
      <c r="AG1165" s="266"/>
      <c r="AH1165" s="266"/>
      <c r="AI1165" s="266"/>
      <c r="AJ1165" s="266"/>
      <c r="AK1165" s="266"/>
      <c r="AL1165" s="266"/>
      <c r="AM1165" s="266"/>
      <c r="AN1165" s="266"/>
      <c r="AO1165" s="266"/>
      <c r="AP1165" s="266"/>
      <c r="AQ1165" s="266"/>
      <c r="AR1165" s="266"/>
      <c r="AS1165" s="266"/>
      <c r="AT1165" s="266"/>
      <c r="AU1165" s="266"/>
      <c r="AV1165" s="266"/>
      <c r="AW1165" s="266"/>
      <c r="AX1165" s="266"/>
      <c r="AY1165" s="266"/>
      <c r="AZ1165" s="266"/>
      <c r="BA1165" s="266"/>
      <c r="BB1165" s="266"/>
      <c r="BC1165" s="266"/>
      <c r="BD1165" s="266"/>
      <c r="BE1165" s="266"/>
      <c r="BF1165" s="266"/>
      <c r="BG1165" s="266"/>
      <c r="BH1165" s="266"/>
      <c r="BI1165" s="266"/>
      <c r="BJ1165" s="266"/>
      <c r="BK1165" s="266"/>
      <c r="BL1165" s="789">
        <f t="shared" ref="BL1165:CK1165" si="609">COUNTIFS($N$6:$N$1030,"Thẩm mỹ",BL$6:BL$1030,"kđg")</f>
        <v>0</v>
      </c>
      <c r="BM1165" s="284">
        <f t="shared" si="609"/>
        <v>0</v>
      </c>
      <c r="BN1165" s="284">
        <f t="shared" si="609"/>
        <v>0</v>
      </c>
      <c r="BO1165" s="284">
        <f t="shared" si="609"/>
        <v>0</v>
      </c>
      <c r="BP1165" s="284">
        <f t="shared" si="609"/>
        <v>1</v>
      </c>
      <c r="BQ1165" s="284">
        <f t="shared" si="609"/>
        <v>1</v>
      </c>
      <c r="BR1165" s="805">
        <f t="shared" si="609"/>
        <v>0</v>
      </c>
      <c r="BS1165" s="284">
        <f t="shared" si="609"/>
        <v>0</v>
      </c>
      <c r="BT1165" s="284">
        <f t="shared" si="609"/>
        <v>0</v>
      </c>
      <c r="BU1165" s="284">
        <f t="shared" si="609"/>
        <v>0</v>
      </c>
      <c r="BV1165" s="284">
        <f t="shared" si="609"/>
        <v>0</v>
      </c>
      <c r="BW1165" s="805">
        <f t="shared" si="609"/>
        <v>0</v>
      </c>
      <c r="BX1165" s="284">
        <f t="shared" si="609"/>
        <v>0</v>
      </c>
      <c r="BY1165" s="805">
        <f t="shared" si="609"/>
        <v>0</v>
      </c>
      <c r="BZ1165" s="805">
        <f t="shared" si="609"/>
        <v>0</v>
      </c>
      <c r="CA1165" s="284">
        <f t="shared" si="609"/>
        <v>0</v>
      </c>
      <c r="CB1165" s="284">
        <f t="shared" si="609"/>
        <v>0</v>
      </c>
      <c r="CC1165" s="284">
        <f t="shared" si="609"/>
        <v>0</v>
      </c>
      <c r="CD1165" s="768">
        <f t="shared" si="609"/>
        <v>0</v>
      </c>
      <c r="CE1165" s="284">
        <f t="shared" si="609"/>
        <v>0</v>
      </c>
      <c r="CF1165" s="284">
        <f t="shared" si="609"/>
        <v>0</v>
      </c>
      <c r="CG1165" s="284">
        <f t="shared" si="609"/>
        <v>0</v>
      </c>
      <c r="CH1165" s="284">
        <f t="shared" si="609"/>
        <v>0</v>
      </c>
      <c r="CI1165" s="284">
        <f t="shared" si="609"/>
        <v>0</v>
      </c>
      <c r="CJ1165" s="768">
        <f t="shared" si="609"/>
        <v>0</v>
      </c>
      <c r="CK1165" s="284">
        <f t="shared" si="609"/>
        <v>0</v>
      </c>
      <c r="CL1165" s="965"/>
      <c r="CM1165" s="965"/>
      <c r="CN1165" s="965"/>
      <c r="CO1165" s="965"/>
      <c r="CP1165" s="965"/>
      <c r="CQ1165" s="965"/>
      <c r="CR1165" s="965"/>
      <c r="CS1165" s="965"/>
      <c r="CT1165" s="965"/>
      <c r="CU1165" s="965"/>
      <c r="CV1165" s="221"/>
    </row>
    <row r="1166" spans="1:100" ht="19.399999999999999" customHeight="1">
      <c r="A1166" s="973"/>
      <c r="B1166" s="1181" t="s">
        <v>1</v>
      </c>
      <c r="C1166" s="1181"/>
      <c r="D1166" s="1181"/>
      <c r="E1166" s="1181"/>
      <c r="F1166" s="1181"/>
      <c r="G1166" s="1181"/>
      <c r="H1166" s="589"/>
      <c r="I1166" s="598"/>
      <c r="J1166" s="266"/>
      <c r="K1166" s="522"/>
      <c r="L1166" s="266"/>
      <c r="M1166" s="266"/>
      <c r="N1166" s="266"/>
      <c r="O1166" s="266"/>
      <c r="P1166" s="266"/>
      <c r="Q1166" s="266"/>
      <c r="R1166" s="266"/>
      <c r="S1166" s="266"/>
      <c r="T1166" s="266"/>
      <c r="U1166" s="266"/>
      <c r="V1166" s="266"/>
      <c r="W1166" s="418"/>
      <c r="X1166" s="266"/>
      <c r="Y1166" s="266"/>
      <c r="Z1166" s="266"/>
      <c r="AA1166" s="266"/>
      <c r="AB1166" s="266"/>
      <c r="AC1166" s="668"/>
      <c r="AD1166" s="266"/>
      <c r="AE1166" s="266"/>
      <c r="AF1166" s="266"/>
      <c r="AG1166" s="266"/>
      <c r="AH1166" s="266"/>
      <c r="AI1166" s="266"/>
      <c r="AJ1166" s="266"/>
      <c r="AK1166" s="266"/>
      <c r="AL1166" s="266"/>
      <c r="AM1166" s="266"/>
      <c r="AN1166" s="266"/>
      <c r="AO1166" s="266"/>
      <c r="AP1166" s="266"/>
      <c r="AQ1166" s="266"/>
      <c r="AR1166" s="266"/>
      <c r="AS1166" s="266"/>
      <c r="AT1166" s="266"/>
      <c r="AU1166" s="266"/>
      <c r="AV1166" s="266"/>
      <c r="AW1166" s="266"/>
      <c r="AX1166" s="266"/>
      <c r="AY1166" s="266"/>
      <c r="AZ1166" s="266"/>
      <c r="BA1166" s="266"/>
      <c r="BB1166" s="266"/>
      <c r="BC1166" s="266"/>
      <c r="BD1166" s="266"/>
      <c r="BE1166" s="266"/>
      <c r="BF1166" s="266"/>
      <c r="BG1166" s="266"/>
      <c r="BH1166" s="266"/>
      <c r="BI1166" s="266"/>
      <c r="BJ1166" s="266"/>
      <c r="BK1166" s="266"/>
      <c r="BL1166" s="790">
        <f>BL1165/(BL1162+BL1163+BL1164+BL1165)</f>
        <v>0</v>
      </c>
      <c r="BM1166" s="202">
        <f t="shared" ref="BM1166:CK1166" si="610">BM1165/(BM1162+BM1163+BM1164+BM1165)</f>
        <v>0</v>
      </c>
      <c r="BN1166" s="202">
        <f t="shared" si="610"/>
        <v>0</v>
      </c>
      <c r="BO1166" s="202">
        <f t="shared" si="610"/>
        <v>0</v>
      </c>
      <c r="BP1166" s="202">
        <f t="shared" si="610"/>
        <v>6.6225165562913907E-3</v>
      </c>
      <c r="BQ1166" s="202">
        <f t="shared" si="610"/>
        <v>6.6225165562913907E-3</v>
      </c>
      <c r="BR1166" s="806">
        <f t="shared" si="610"/>
        <v>0</v>
      </c>
      <c r="BS1166" s="202">
        <f t="shared" si="610"/>
        <v>0</v>
      </c>
      <c r="BT1166" s="202">
        <f t="shared" si="610"/>
        <v>0</v>
      </c>
      <c r="BU1166" s="202">
        <f t="shared" si="610"/>
        <v>0</v>
      </c>
      <c r="BV1166" s="202">
        <f t="shared" si="610"/>
        <v>0</v>
      </c>
      <c r="BW1166" s="806">
        <f t="shared" si="610"/>
        <v>0</v>
      </c>
      <c r="BX1166" s="202">
        <f t="shared" si="610"/>
        <v>0</v>
      </c>
      <c r="BY1166" s="806">
        <f t="shared" si="610"/>
        <v>0</v>
      </c>
      <c r="BZ1166" s="806">
        <f t="shared" si="610"/>
        <v>0</v>
      </c>
      <c r="CA1166" s="202">
        <f t="shared" si="610"/>
        <v>0</v>
      </c>
      <c r="CB1166" s="202">
        <f t="shared" si="610"/>
        <v>0</v>
      </c>
      <c r="CC1166" s="202">
        <f t="shared" si="610"/>
        <v>0</v>
      </c>
      <c r="CD1166" s="769">
        <f t="shared" si="610"/>
        <v>0</v>
      </c>
      <c r="CE1166" s="202">
        <f t="shared" si="610"/>
        <v>0</v>
      </c>
      <c r="CF1166" s="202">
        <f t="shared" si="610"/>
        <v>0</v>
      </c>
      <c r="CG1166" s="202">
        <f t="shared" si="610"/>
        <v>0</v>
      </c>
      <c r="CH1166" s="202">
        <f t="shared" si="610"/>
        <v>0</v>
      </c>
      <c r="CI1166" s="202">
        <f t="shared" si="610"/>
        <v>0</v>
      </c>
      <c r="CJ1166" s="769">
        <f t="shared" si="610"/>
        <v>0</v>
      </c>
      <c r="CK1166" s="202">
        <f t="shared" si="610"/>
        <v>0</v>
      </c>
      <c r="CL1166" s="965"/>
      <c r="CM1166" s="965"/>
      <c r="CN1166" s="965"/>
      <c r="CO1166" s="965"/>
      <c r="CP1166" s="965"/>
      <c r="CQ1166" s="965"/>
      <c r="CR1166" s="965"/>
      <c r="CS1166" s="965"/>
      <c r="CT1166" s="965"/>
      <c r="CU1166" s="965"/>
      <c r="CV1166" s="221"/>
    </row>
    <row r="1167" spans="1:100" ht="19.399999999999999" customHeight="1">
      <c r="A1167" s="973"/>
      <c r="B1167" s="1182" t="s">
        <v>0</v>
      </c>
      <c r="C1167" s="1182"/>
      <c r="D1167" s="1182"/>
      <c r="E1167" s="1182"/>
      <c r="F1167" s="1182"/>
      <c r="G1167" s="1182"/>
      <c r="H1167" s="590"/>
      <c r="I1167" s="598"/>
      <c r="J1167" s="266"/>
      <c r="K1167" s="522"/>
      <c r="L1167" s="266"/>
      <c r="M1167" s="266"/>
      <c r="N1167" s="266"/>
      <c r="O1167" s="266"/>
      <c r="P1167" s="266"/>
      <c r="Q1167" s="266"/>
      <c r="R1167" s="266"/>
      <c r="S1167" s="266"/>
      <c r="T1167" s="266"/>
      <c r="U1167" s="266"/>
      <c r="V1167" s="266"/>
      <c r="W1167" s="418"/>
      <c r="X1167" s="266"/>
      <c r="Y1167" s="266"/>
      <c r="Z1167" s="266"/>
      <c r="AA1167" s="266"/>
      <c r="AB1167" s="266"/>
      <c r="AC1167" s="668"/>
      <c r="AD1167" s="266"/>
      <c r="AE1167" s="266"/>
      <c r="AF1167" s="266"/>
      <c r="AG1167" s="266"/>
      <c r="AH1167" s="266"/>
      <c r="AI1167" s="266"/>
      <c r="AJ1167" s="266"/>
      <c r="AK1167" s="266"/>
      <c r="AL1167" s="266"/>
      <c r="AM1167" s="266"/>
      <c r="AN1167" s="266"/>
      <c r="AO1167" s="266"/>
      <c r="AP1167" s="266"/>
      <c r="AQ1167" s="266"/>
      <c r="AR1167" s="266"/>
      <c r="AS1167" s="266"/>
      <c r="AT1167" s="266"/>
      <c r="AU1167" s="266"/>
      <c r="AV1167" s="266"/>
      <c r="AW1167" s="266"/>
      <c r="AX1167" s="266"/>
      <c r="AY1167" s="266"/>
      <c r="AZ1167" s="266"/>
      <c r="BA1167" s="266"/>
      <c r="BB1167" s="266"/>
      <c r="BC1167" s="266"/>
      <c r="BD1167" s="266"/>
      <c r="BE1167" s="266"/>
      <c r="BF1167" s="266"/>
      <c r="BG1167" s="266"/>
      <c r="BH1167" s="266"/>
      <c r="BI1167" s="266"/>
      <c r="BJ1167" s="266"/>
      <c r="BK1167" s="266"/>
      <c r="BL1167" s="791">
        <f>(((BL1162*2)+(BL1163*1)+(BL1164*0)))/(BL1162+BL1163+BL1164)</f>
        <v>1.9006622516556291</v>
      </c>
      <c r="BM1167" s="283">
        <f t="shared" ref="BM1167:CK1167" si="611">(((BM1162*2)+(BM1163*1)+(BM1164*0)))/(BM1162+BM1163+BM1164)</f>
        <v>1.9668874172185431</v>
      </c>
      <c r="BN1167" s="283">
        <f t="shared" si="611"/>
        <v>1.9470198675496688</v>
      </c>
      <c r="BO1167" s="283">
        <f t="shared" si="611"/>
        <v>1.9072847682119205</v>
      </c>
      <c r="BP1167" s="283">
        <f t="shared" si="611"/>
        <v>1.94</v>
      </c>
      <c r="BQ1167" s="283">
        <f t="shared" si="611"/>
        <v>1.94</v>
      </c>
      <c r="BR1167" s="807">
        <f t="shared" si="611"/>
        <v>1.8874172185430464</v>
      </c>
      <c r="BS1167" s="283">
        <f t="shared" si="611"/>
        <v>1.9337748344370862</v>
      </c>
      <c r="BT1167" s="283">
        <f t="shared" si="611"/>
        <v>1.9403973509933774</v>
      </c>
      <c r="BU1167" s="283">
        <f t="shared" si="611"/>
        <v>1.9470198675496688</v>
      </c>
      <c r="BV1167" s="283">
        <f t="shared" si="611"/>
        <v>1.9933774834437086</v>
      </c>
      <c r="BW1167" s="807">
        <f t="shared" si="611"/>
        <v>1.8940397350993377</v>
      </c>
      <c r="BX1167" s="283">
        <f t="shared" si="611"/>
        <v>1.9205298013245033</v>
      </c>
      <c r="BY1167" s="807">
        <f t="shared" si="611"/>
        <v>1.9205298013245033</v>
      </c>
      <c r="BZ1167" s="807">
        <f t="shared" si="611"/>
        <v>1.8874172185430464</v>
      </c>
      <c r="CA1167" s="283">
        <f t="shared" si="611"/>
        <v>1.9602649006622517</v>
      </c>
      <c r="CB1167" s="283">
        <f t="shared" si="611"/>
        <v>1.9602649006622517</v>
      </c>
      <c r="CC1167" s="283">
        <f t="shared" si="611"/>
        <v>1.9403973509933774</v>
      </c>
      <c r="CD1167" s="770">
        <f t="shared" si="611"/>
        <v>1.9205298013245033</v>
      </c>
      <c r="CE1167" s="283">
        <f t="shared" si="611"/>
        <v>1.9735099337748345</v>
      </c>
      <c r="CF1167" s="283">
        <f t="shared" si="611"/>
        <v>1.9668874172185431</v>
      </c>
      <c r="CG1167" s="283">
        <f t="shared" si="611"/>
        <v>1.9602649006622517</v>
      </c>
      <c r="CH1167" s="283">
        <f t="shared" si="611"/>
        <v>1.9801324503311257</v>
      </c>
      <c r="CI1167" s="283">
        <f t="shared" si="611"/>
        <v>1.9735099337748345</v>
      </c>
      <c r="CJ1167" s="770">
        <f t="shared" si="611"/>
        <v>1.9867549668874172</v>
      </c>
      <c r="CK1167" s="283">
        <f t="shared" si="611"/>
        <v>1.9933774834437086</v>
      </c>
      <c r="CL1167" s="972">
        <f>COUNTIF(BL1168:CK1168,"Đ")</f>
        <v>26</v>
      </c>
      <c r="CM1167" s="960">
        <f>CL1167/(CL1167+CN1167+CP1167+CR1167)</f>
        <v>1</v>
      </c>
      <c r="CN1167" s="959">
        <f>COUNTIF(BL1168:CK1168,"CCG")</f>
        <v>0</v>
      </c>
      <c r="CO1167" s="960">
        <f>CN1167/(CL1167+CN1167+CP1167+CR1167)</f>
        <v>0</v>
      </c>
      <c r="CP1167" s="959">
        <f>COUNTIF(BL1168:CK1168,"CĐ")</f>
        <v>0</v>
      </c>
      <c r="CQ1167" s="960">
        <f>CP1167/(CL1167+CN1167+CP1167+CR1167)</f>
        <v>0</v>
      </c>
      <c r="CR1167" s="959">
        <f>COUNTIF(BL1168:CK1168,"KĐG")</f>
        <v>0</v>
      </c>
      <c r="CS1167" s="960">
        <f>CR1167/(CL1167+CN1167+CP1167+CR1167)</f>
        <v>0</v>
      </c>
      <c r="CT1167" s="958">
        <f>(((CL1167*2)+(CN1167*1)+(CP1167*0)))/(CL1167+CN1167+CP1167)</f>
        <v>2</v>
      </c>
      <c r="CU1167" s="958" t="str">
        <f>IF(CS1167&gt;=50%,"KĐG",IF(CT1167&gt;=1.6,"Đạt",IF(CT1167&gt;=1,"Cần cố gắng","Chưa đạt")))</f>
        <v>Đạt</v>
      </c>
      <c r="CV1167" s="221"/>
    </row>
    <row r="1168" spans="1:100" ht="19.399999999999999" customHeight="1">
      <c r="A1168" s="973"/>
      <c r="B1168" s="1182"/>
      <c r="C1168" s="1182"/>
      <c r="D1168" s="1182"/>
      <c r="E1168" s="1182"/>
      <c r="F1168" s="1182"/>
      <c r="G1168" s="1182"/>
      <c r="H1168" s="590"/>
      <c r="I1168" s="598"/>
      <c r="J1168" s="266"/>
      <c r="K1168" s="522"/>
      <c r="L1168" s="266"/>
      <c r="M1168" s="266"/>
      <c r="N1168" s="266"/>
      <c r="O1168" s="266"/>
      <c r="P1168" s="266"/>
      <c r="Q1168" s="266"/>
      <c r="R1168" s="266"/>
      <c r="S1168" s="266"/>
      <c r="T1168" s="266"/>
      <c r="U1168" s="266"/>
      <c r="V1168" s="266"/>
      <c r="W1168" s="418"/>
      <c r="X1168" s="266"/>
      <c r="Y1168" s="266"/>
      <c r="Z1168" s="266"/>
      <c r="AA1168" s="266"/>
      <c r="AB1168" s="266"/>
      <c r="AC1168" s="668"/>
      <c r="AD1168" s="266"/>
      <c r="AE1168" s="266"/>
      <c r="AF1168" s="266"/>
      <c r="AG1168" s="266"/>
      <c r="AH1168" s="266"/>
      <c r="AI1168" s="266"/>
      <c r="AJ1168" s="266"/>
      <c r="AK1168" s="266"/>
      <c r="AL1168" s="266"/>
      <c r="AM1168" s="266"/>
      <c r="AN1168" s="266"/>
      <c r="AO1168" s="266"/>
      <c r="AP1168" s="266"/>
      <c r="AQ1168" s="266"/>
      <c r="AR1168" s="266"/>
      <c r="AS1168" s="266"/>
      <c r="AT1168" s="266"/>
      <c r="AU1168" s="266"/>
      <c r="AV1168" s="266"/>
      <c r="AW1168" s="266"/>
      <c r="AX1168" s="266"/>
      <c r="AY1168" s="266"/>
      <c r="AZ1168" s="266"/>
      <c r="BA1168" s="266"/>
      <c r="BB1168" s="266"/>
      <c r="BC1168" s="266"/>
      <c r="BD1168" s="266"/>
      <c r="BE1168" s="266"/>
      <c r="BF1168" s="266"/>
      <c r="BG1168" s="266"/>
      <c r="BH1168" s="266"/>
      <c r="BI1168" s="266"/>
      <c r="BJ1168" s="266"/>
      <c r="BK1168" s="266"/>
      <c r="BL1168" s="791" t="str">
        <f>IF(BL1166&gt;=50%,"KĐG",IF(BL1167&gt;=1.6,"Đ",IF(BL1167&gt;=1,"CCG","CĐ")))</f>
        <v>Đ</v>
      </c>
      <c r="BM1168" s="283" t="str">
        <f t="shared" ref="BM1168:CK1168" si="612">IF(BM1166&gt;=50%,"KĐG",IF(BM1167&gt;=1.6,"Đ",IF(BM1167&gt;=1,"CCG","CĐ")))</f>
        <v>Đ</v>
      </c>
      <c r="BN1168" s="283" t="str">
        <f t="shared" si="612"/>
        <v>Đ</v>
      </c>
      <c r="BO1168" s="283" t="str">
        <f t="shared" si="612"/>
        <v>Đ</v>
      </c>
      <c r="BP1168" s="283" t="str">
        <f t="shared" si="612"/>
        <v>Đ</v>
      </c>
      <c r="BQ1168" s="283" t="str">
        <f t="shared" si="612"/>
        <v>Đ</v>
      </c>
      <c r="BR1168" s="807" t="str">
        <f t="shared" si="612"/>
        <v>Đ</v>
      </c>
      <c r="BS1168" s="283" t="str">
        <f t="shared" si="612"/>
        <v>Đ</v>
      </c>
      <c r="BT1168" s="283" t="str">
        <f t="shared" si="612"/>
        <v>Đ</v>
      </c>
      <c r="BU1168" s="283" t="str">
        <f t="shared" si="612"/>
        <v>Đ</v>
      </c>
      <c r="BV1168" s="283" t="str">
        <f t="shared" si="612"/>
        <v>Đ</v>
      </c>
      <c r="BW1168" s="807" t="str">
        <f t="shared" si="612"/>
        <v>Đ</v>
      </c>
      <c r="BX1168" s="283" t="str">
        <f t="shared" si="612"/>
        <v>Đ</v>
      </c>
      <c r="BY1168" s="807" t="str">
        <f t="shared" si="612"/>
        <v>Đ</v>
      </c>
      <c r="BZ1168" s="807" t="str">
        <f t="shared" si="612"/>
        <v>Đ</v>
      </c>
      <c r="CA1168" s="283" t="str">
        <f t="shared" si="612"/>
        <v>Đ</v>
      </c>
      <c r="CB1168" s="283" t="str">
        <f t="shared" si="612"/>
        <v>Đ</v>
      </c>
      <c r="CC1168" s="283" t="str">
        <f t="shared" si="612"/>
        <v>Đ</v>
      </c>
      <c r="CD1168" s="770" t="str">
        <f t="shared" si="612"/>
        <v>Đ</v>
      </c>
      <c r="CE1168" s="283" t="str">
        <f t="shared" si="612"/>
        <v>Đ</v>
      </c>
      <c r="CF1168" s="283" t="str">
        <f t="shared" si="612"/>
        <v>Đ</v>
      </c>
      <c r="CG1168" s="283" t="str">
        <f t="shared" si="612"/>
        <v>Đ</v>
      </c>
      <c r="CH1168" s="283" t="str">
        <f t="shared" si="612"/>
        <v>Đ</v>
      </c>
      <c r="CI1168" s="283" t="str">
        <f t="shared" si="612"/>
        <v>Đ</v>
      </c>
      <c r="CJ1168" s="770" t="str">
        <f t="shared" si="612"/>
        <v>Đ</v>
      </c>
      <c r="CK1168" s="283" t="str">
        <f t="shared" si="612"/>
        <v>Đ</v>
      </c>
      <c r="CL1168" s="972"/>
      <c r="CM1168" s="960"/>
      <c r="CN1168" s="959"/>
      <c r="CO1168" s="960"/>
      <c r="CP1168" s="959"/>
      <c r="CQ1168" s="960"/>
      <c r="CR1168" s="959"/>
      <c r="CS1168" s="960"/>
      <c r="CT1168" s="958"/>
      <c r="CU1168" s="958"/>
      <c r="CV1168" s="221"/>
    </row>
    <row r="1169" spans="1:100" ht="19.399999999999999" customHeight="1">
      <c r="A1169" s="961" t="s">
        <v>6</v>
      </c>
      <c r="B1169" s="1181" t="s">
        <v>5</v>
      </c>
      <c r="C1169" s="1181"/>
      <c r="D1169" s="1181"/>
      <c r="E1169" s="1181"/>
      <c r="F1169" s="1181"/>
      <c r="G1169" s="1181"/>
      <c r="H1169" s="589"/>
      <c r="I1169" s="598"/>
      <c r="J1169" s="266"/>
      <c r="K1169" s="522"/>
      <c r="L1169" s="266"/>
      <c r="M1169" s="266"/>
      <c r="N1169" s="266"/>
      <c r="O1169" s="266"/>
      <c r="P1169" s="266"/>
      <c r="Q1169" s="266"/>
      <c r="R1169" s="266"/>
      <c r="S1169" s="266"/>
      <c r="T1169" s="266"/>
      <c r="U1169" s="266"/>
      <c r="V1169" s="266"/>
      <c r="W1169" s="418"/>
      <c r="X1169" s="266"/>
      <c r="Y1169" s="266"/>
      <c r="Z1169" s="266"/>
      <c r="AA1169" s="266"/>
      <c r="AB1169" s="266"/>
      <c r="AC1169" s="668"/>
      <c r="AD1169" s="266"/>
      <c r="AE1169" s="266"/>
      <c r="AF1169" s="266"/>
      <c r="AG1169" s="266"/>
      <c r="AH1169" s="266"/>
      <c r="AI1169" s="266"/>
      <c r="AJ1169" s="266"/>
      <c r="AK1169" s="266"/>
      <c r="AL1169" s="266"/>
      <c r="AM1169" s="266"/>
      <c r="AN1169" s="266"/>
      <c r="AO1169" s="266"/>
      <c r="AP1169" s="266"/>
      <c r="AQ1169" s="266"/>
      <c r="AR1169" s="266"/>
      <c r="AS1169" s="266"/>
      <c r="AT1169" s="266"/>
      <c r="AU1169" s="266"/>
      <c r="AV1169" s="266"/>
      <c r="AW1169" s="266"/>
      <c r="AX1169" s="266"/>
      <c r="AY1169" s="266"/>
      <c r="AZ1169" s="266"/>
      <c r="BA1169" s="266"/>
      <c r="BB1169" s="266"/>
      <c r="BC1169" s="266"/>
      <c r="BD1169" s="266"/>
      <c r="BE1169" s="266"/>
      <c r="BF1169" s="266"/>
      <c r="BG1169" s="266"/>
      <c r="BH1169" s="266"/>
      <c r="BI1169" s="266"/>
      <c r="BJ1169" s="266"/>
      <c r="BK1169" s="266"/>
      <c r="BL1169" s="789">
        <f>BL1134+BL1141+BL1148+BL1155+BL1162</f>
        <v>821</v>
      </c>
      <c r="BM1169" s="284">
        <f t="shared" ref="BM1169:CK1172" si="613">BM1134+BM1141+BM1148+BM1155+BM1162</f>
        <v>886</v>
      </c>
      <c r="BN1169" s="284">
        <f t="shared" si="613"/>
        <v>853</v>
      </c>
      <c r="BO1169" s="284">
        <f t="shared" si="613"/>
        <v>844</v>
      </c>
      <c r="BP1169" s="284">
        <f t="shared" si="613"/>
        <v>850</v>
      </c>
      <c r="BQ1169" s="284">
        <f t="shared" si="613"/>
        <v>863</v>
      </c>
      <c r="BR1169" s="805">
        <f t="shared" si="613"/>
        <v>807</v>
      </c>
      <c r="BS1169" s="284">
        <f t="shared" si="613"/>
        <v>776</v>
      </c>
      <c r="BT1169" s="284">
        <f t="shared" si="613"/>
        <v>855</v>
      </c>
      <c r="BU1169" s="284">
        <f t="shared" si="613"/>
        <v>876</v>
      </c>
      <c r="BV1169" s="284">
        <f t="shared" si="613"/>
        <v>870</v>
      </c>
      <c r="BW1169" s="805">
        <f t="shared" si="613"/>
        <v>822</v>
      </c>
      <c r="BX1169" s="284">
        <f t="shared" si="613"/>
        <v>819</v>
      </c>
      <c r="BY1169" s="805">
        <f t="shared" si="613"/>
        <v>825</v>
      </c>
      <c r="BZ1169" s="805">
        <f t="shared" si="613"/>
        <v>849</v>
      </c>
      <c r="CA1169" s="284">
        <f t="shared" si="613"/>
        <v>867</v>
      </c>
      <c r="CB1169" s="284">
        <f t="shared" si="613"/>
        <v>864</v>
      </c>
      <c r="CC1169" s="284">
        <f t="shared" si="613"/>
        <v>839</v>
      </c>
      <c r="CD1169" s="768">
        <f t="shared" si="613"/>
        <v>785</v>
      </c>
      <c r="CE1169" s="284">
        <f t="shared" si="613"/>
        <v>882</v>
      </c>
      <c r="CF1169" s="284">
        <f t="shared" si="613"/>
        <v>879</v>
      </c>
      <c r="CG1169" s="284">
        <f t="shared" si="613"/>
        <v>868</v>
      </c>
      <c r="CH1169" s="284">
        <f t="shared" si="613"/>
        <v>884</v>
      </c>
      <c r="CI1169" s="284">
        <f t="shared" si="613"/>
        <v>891</v>
      </c>
      <c r="CJ1169" s="768">
        <f t="shared" si="613"/>
        <v>849</v>
      </c>
      <c r="CK1169" s="284">
        <f t="shared" si="613"/>
        <v>909</v>
      </c>
      <c r="CL1169" s="965"/>
      <c r="CM1169" s="965"/>
      <c r="CN1169" s="965"/>
      <c r="CO1169" s="965"/>
      <c r="CP1169" s="965"/>
      <c r="CQ1169" s="965"/>
      <c r="CR1169" s="965"/>
      <c r="CS1169" s="965"/>
      <c r="CT1169" s="965"/>
      <c r="CU1169" s="965"/>
      <c r="CV1169" s="221"/>
    </row>
    <row r="1170" spans="1:100" ht="19.399999999999999" customHeight="1">
      <c r="A1170" s="961"/>
      <c r="B1170" s="1181" t="s">
        <v>4</v>
      </c>
      <c r="C1170" s="1181"/>
      <c r="D1170" s="1181"/>
      <c r="E1170" s="1181"/>
      <c r="F1170" s="1181"/>
      <c r="G1170" s="1181"/>
      <c r="H1170" s="589"/>
      <c r="I1170" s="598"/>
      <c r="J1170" s="266"/>
      <c r="K1170" s="522"/>
      <c r="L1170" s="266"/>
      <c r="M1170" s="266"/>
      <c r="N1170" s="266"/>
      <c r="O1170" s="266"/>
      <c r="P1170" s="266"/>
      <c r="Q1170" s="266"/>
      <c r="R1170" s="266"/>
      <c r="S1170" s="266"/>
      <c r="T1170" s="266"/>
      <c r="U1170" s="266"/>
      <c r="V1170" s="266"/>
      <c r="W1170" s="418"/>
      <c r="X1170" s="266"/>
      <c r="Y1170" s="266"/>
      <c r="Z1170" s="266"/>
      <c r="AA1170" s="266"/>
      <c r="AB1170" s="266"/>
      <c r="AC1170" s="668"/>
      <c r="AD1170" s="266"/>
      <c r="AE1170" s="266"/>
      <c r="AF1170" s="266"/>
      <c r="AG1170" s="266"/>
      <c r="AH1170" s="266"/>
      <c r="AI1170" s="266"/>
      <c r="AJ1170" s="266"/>
      <c r="AK1170" s="266"/>
      <c r="AL1170" s="266"/>
      <c r="AM1170" s="266"/>
      <c r="AN1170" s="266"/>
      <c r="AO1170" s="266"/>
      <c r="AP1170" s="266"/>
      <c r="AQ1170" s="266"/>
      <c r="AR1170" s="266"/>
      <c r="AS1170" s="266"/>
      <c r="AT1170" s="266"/>
      <c r="AU1170" s="266"/>
      <c r="AV1170" s="266"/>
      <c r="AW1170" s="266"/>
      <c r="AX1170" s="266"/>
      <c r="AY1170" s="266"/>
      <c r="AZ1170" s="266"/>
      <c r="BA1170" s="266"/>
      <c r="BB1170" s="266"/>
      <c r="BC1170" s="266"/>
      <c r="BD1170" s="266"/>
      <c r="BE1170" s="266"/>
      <c r="BF1170" s="266"/>
      <c r="BG1170" s="266"/>
      <c r="BH1170" s="266"/>
      <c r="BI1170" s="266"/>
      <c r="BJ1170" s="266"/>
      <c r="BK1170" s="266"/>
      <c r="BL1170" s="789">
        <f>BL1135+BL1142+BL1149+BL1156+BL1163</f>
        <v>89</v>
      </c>
      <c r="BM1170" s="284">
        <f t="shared" si="613"/>
        <v>27</v>
      </c>
      <c r="BN1170" s="284">
        <f t="shared" si="613"/>
        <v>61</v>
      </c>
      <c r="BO1170" s="284">
        <f t="shared" si="613"/>
        <v>70</v>
      </c>
      <c r="BP1170" s="284">
        <f t="shared" si="613"/>
        <v>62</v>
      </c>
      <c r="BQ1170" s="284">
        <f t="shared" si="613"/>
        <v>50</v>
      </c>
      <c r="BR1170" s="805">
        <f t="shared" si="613"/>
        <v>107</v>
      </c>
      <c r="BS1170" s="284">
        <f t="shared" si="613"/>
        <v>138</v>
      </c>
      <c r="BT1170" s="284">
        <f t="shared" si="613"/>
        <v>59</v>
      </c>
      <c r="BU1170" s="284">
        <f t="shared" si="613"/>
        <v>38</v>
      </c>
      <c r="BV1170" s="284">
        <f t="shared" si="613"/>
        <v>41</v>
      </c>
      <c r="BW1170" s="805">
        <f t="shared" si="613"/>
        <v>90</v>
      </c>
      <c r="BX1170" s="284">
        <f t="shared" si="613"/>
        <v>95</v>
      </c>
      <c r="BY1170" s="805">
        <f t="shared" si="613"/>
        <v>89</v>
      </c>
      <c r="BZ1170" s="805">
        <f t="shared" si="613"/>
        <v>61</v>
      </c>
      <c r="CA1170" s="284">
        <f t="shared" si="613"/>
        <v>47</v>
      </c>
      <c r="CB1170" s="284">
        <f t="shared" si="613"/>
        <v>50</v>
      </c>
      <c r="CC1170" s="284">
        <f t="shared" si="613"/>
        <v>75</v>
      </c>
      <c r="CD1170" s="768">
        <f t="shared" si="613"/>
        <v>129</v>
      </c>
      <c r="CE1170" s="284">
        <f t="shared" si="613"/>
        <v>32</v>
      </c>
      <c r="CF1170" s="284">
        <f t="shared" si="613"/>
        <v>35</v>
      </c>
      <c r="CG1170" s="284">
        <f t="shared" si="613"/>
        <v>46</v>
      </c>
      <c r="CH1170" s="284">
        <f t="shared" si="613"/>
        <v>30</v>
      </c>
      <c r="CI1170" s="284">
        <f t="shared" si="613"/>
        <v>23</v>
      </c>
      <c r="CJ1170" s="768">
        <f t="shared" si="613"/>
        <v>65</v>
      </c>
      <c r="CK1170" s="284">
        <f t="shared" si="613"/>
        <v>4</v>
      </c>
      <c r="CL1170" s="965"/>
      <c r="CM1170" s="965"/>
      <c r="CN1170" s="965"/>
      <c r="CO1170" s="965"/>
      <c r="CP1170" s="965"/>
      <c r="CQ1170" s="965"/>
      <c r="CR1170" s="965"/>
      <c r="CS1170" s="965"/>
      <c r="CT1170" s="965"/>
      <c r="CU1170" s="965"/>
      <c r="CV1170" s="221"/>
    </row>
    <row r="1171" spans="1:100" ht="19.399999999999999" customHeight="1">
      <c r="A1171" s="961"/>
      <c r="B1171" s="1181" t="s">
        <v>3</v>
      </c>
      <c r="C1171" s="1181"/>
      <c r="D1171" s="1181"/>
      <c r="E1171" s="1181"/>
      <c r="F1171" s="1181"/>
      <c r="G1171" s="1181"/>
      <c r="H1171" s="589"/>
      <c r="I1171" s="598"/>
      <c r="J1171" s="266"/>
      <c r="K1171" s="522"/>
      <c r="L1171" s="266"/>
      <c r="M1171" s="266"/>
      <c r="N1171" s="266"/>
      <c r="O1171" s="266"/>
      <c r="P1171" s="266"/>
      <c r="Q1171" s="266"/>
      <c r="R1171" s="266"/>
      <c r="S1171" s="266"/>
      <c r="T1171" s="266"/>
      <c r="U1171" s="266"/>
      <c r="V1171" s="266"/>
      <c r="W1171" s="418"/>
      <c r="X1171" s="266"/>
      <c r="Y1171" s="266"/>
      <c r="Z1171" s="266"/>
      <c r="AA1171" s="266"/>
      <c r="AB1171" s="266"/>
      <c r="AC1171" s="668"/>
      <c r="AD1171" s="266"/>
      <c r="AE1171" s="266"/>
      <c r="AF1171" s="266"/>
      <c r="AG1171" s="266"/>
      <c r="AH1171" s="266"/>
      <c r="AI1171" s="266"/>
      <c r="AJ1171" s="266"/>
      <c r="AK1171" s="266"/>
      <c r="AL1171" s="266"/>
      <c r="AM1171" s="266"/>
      <c r="AN1171" s="266"/>
      <c r="AO1171" s="266"/>
      <c r="AP1171" s="266"/>
      <c r="AQ1171" s="266"/>
      <c r="AR1171" s="266"/>
      <c r="AS1171" s="266"/>
      <c r="AT1171" s="266"/>
      <c r="AU1171" s="266"/>
      <c r="AV1171" s="266"/>
      <c r="AW1171" s="266"/>
      <c r="AX1171" s="266"/>
      <c r="AY1171" s="266"/>
      <c r="AZ1171" s="266"/>
      <c r="BA1171" s="266"/>
      <c r="BB1171" s="266"/>
      <c r="BC1171" s="266"/>
      <c r="BD1171" s="266"/>
      <c r="BE1171" s="266"/>
      <c r="BF1171" s="266"/>
      <c r="BG1171" s="266"/>
      <c r="BH1171" s="266"/>
      <c r="BI1171" s="266"/>
      <c r="BJ1171" s="266"/>
      <c r="BK1171" s="266"/>
      <c r="BL1171" s="789">
        <f>BL1136+BL1143+BL1150+BL1157+BL1164</f>
        <v>0</v>
      </c>
      <c r="BM1171" s="284">
        <f t="shared" si="613"/>
        <v>0</v>
      </c>
      <c r="BN1171" s="284">
        <f t="shared" si="613"/>
        <v>0</v>
      </c>
      <c r="BO1171" s="284">
        <f t="shared" si="613"/>
        <v>0</v>
      </c>
      <c r="BP1171" s="284">
        <f t="shared" si="613"/>
        <v>0</v>
      </c>
      <c r="BQ1171" s="284">
        <f t="shared" si="613"/>
        <v>0</v>
      </c>
      <c r="BR1171" s="805">
        <f t="shared" si="613"/>
        <v>0</v>
      </c>
      <c r="BS1171" s="284">
        <f t="shared" si="613"/>
        <v>0</v>
      </c>
      <c r="BT1171" s="284">
        <f t="shared" si="613"/>
        <v>0</v>
      </c>
      <c r="BU1171" s="284">
        <f t="shared" si="613"/>
        <v>0</v>
      </c>
      <c r="BV1171" s="284">
        <f t="shared" si="613"/>
        <v>0</v>
      </c>
      <c r="BW1171" s="805">
        <f t="shared" si="613"/>
        <v>0</v>
      </c>
      <c r="BX1171" s="284">
        <f t="shared" si="613"/>
        <v>0</v>
      </c>
      <c r="BY1171" s="805">
        <f t="shared" si="613"/>
        <v>0</v>
      </c>
      <c r="BZ1171" s="805">
        <f t="shared" si="613"/>
        <v>0</v>
      </c>
      <c r="CA1171" s="284">
        <f t="shared" si="613"/>
        <v>0</v>
      </c>
      <c r="CB1171" s="284">
        <f t="shared" si="613"/>
        <v>0</v>
      </c>
      <c r="CC1171" s="284">
        <f t="shared" si="613"/>
        <v>0</v>
      </c>
      <c r="CD1171" s="768">
        <f t="shared" si="613"/>
        <v>0</v>
      </c>
      <c r="CE1171" s="284">
        <f t="shared" si="613"/>
        <v>0</v>
      </c>
      <c r="CF1171" s="284">
        <f t="shared" si="613"/>
        <v>0</v>
      </c>
      <c r="CG1171" s="284">
        <f t="shared" si="613"/>
        <v>0</v>
      </c>
      <c r="CH1171" s="284">
        <f t="shared" si="613"/>
        <v>0</v>
      </c>
      <c r="CI1171" s="284">
        <f t="shared" si="613"/>
        <v>0</v>
      </c>
      <c r="CJ1171" s="768">
        <f t="shared" si="613"/>
        <v>0</v>
      </c>
      <c r="CK1171" s="284">
        <f t="shared" si="613"/>
        <v>0</v>
      </c>
      <c r="CL1171" s="965"/>
      <c r="CM1171" s="965"/>
      <c r="CN1171" s="965"/>
      <c r="CO1171" s="965"/>
      <c r="CP1171" s="965"/>
      <c r="CQ1171" s="965"/>
      <c r="CR1171" s="965"/>
      <c r="CS1171" s="965"/>
      <c r="CT1171" s="965"/>
      <c r="CU1171" s="965"/>
      <c r="CV1171" s="221"/>
    </row>
    <row r="1172" spans="1:100" ht="19.399999999999999" customHeight="1">
      <c r="A1172" s="961"/>
      <c r="B1172" s="1181" t="s">
        <v>2</v>
      </c>
      <c r="C1172" s="1181"/>
      <c r="D1172" s="1181"/>
      <c r="E1172" s="1181"/>
      <c r="F1172" s="1181"/>
      <c r="G1172" s="1181"/>
      <c r="H1172" s="589"/>
      <c r="I1172" s="598"/>
      <c r="J1172" s="266"/>
      <c r="K1172" s="522"/>
      <c r="L1172" s="266"/>
      <c r="M1172" s="266"/>
      <c r="N1172" s="266"/>
      <c r="O1172" s="266"/>
      <c r="P1172" s="266"/>
      <c r="Q1172" s="266"/>
      <c r="R1172" s="266"/>
      <c r="S1172" s="266"/>
      <c r="T1172" s="266"/>
      <c r="U1172" s="266"/>
      <c r="V1172" s="266"/>
      <c r="W1172" s="418"/>
      <c r="X1172" s="266"/>
      <c r="Y1172" s="266"/>
      <c r="Z1172" s="266"/>
      <c r="AA1172" s="266"/>
      <c r="AB1172" s="266"/>
      <c r="AC1172" s="668"/>
      <c r="AD1172" s="266"/>
      <c r="AE1172" s="266"/>
      <c r="AF1172" s="266"/>
      <c r="AG1172" s="266"/>
      <c r="AH1172" s="266"/>
      <c r="AI1172" s="266"/>
      <c r="AJ1172" s="266"/>
      <c r="AK1172" s="266"/>
      <c r="AL1172" s="266"/>
      <c r="AM1172" s="266"/>
      <c r="AN1172" s="266"/>
      <c r="AO1172" s="266"/>
      <c r="AP1172" s="266"/>
      <c r="AQ1172" s="266"/>
      <c r="AR1172" s="266"/>
      <c r="AS1172" s="266"/>
      <c r="AT1172" s="266"/>
      <c r="AU1172" s="266"/>
      <c r="AV1172" s="266"/>
      <c r="AW1172" s="266"/>
      <c r="AX1172" s="266"/>
      <c r="AY1172" s="266"/>
      <c r="AZ1172" s="266"/>
      <c r="BA1172" s="266"/>
      <c r="BB1172" s="266"/>
      <c r="BC1172" s="266"/>
      <c r="BD1172" s="266"/>
      <c r="BE1172" s="266"/>
      <c r="BF1172" s="266"/>
      <c r="BG1172" s="266"/>
      <c r="BH1172" s="266"/>
      <c r="BI1172" s="266"/>
      <c r="BJ1172" s="266"/>
      <c r="BK1172" s="266"/>
      <c r="BL1172" s="789">
        <f>BL1137+BL1144+BL1151+BL1158+BL1165</f>
        <v>11</v>
      </c>
      <c r="BM1172" s="284">
        <f t="shared" si="613"/>
        <v>8</v>
      </c>
      <c r="BN1172" s="284">
        <f t="shared" si="613"/>
        <v>8</v>
      </c>
      <c r="BO1172" s="284">
        <f t="shared" si="613"/>
        <v>8</v>
      </c>
      <c r="BP1172" s="284">
        <f t="shared" si="613"/>
        <v>10</v>
      </c>
      <c r="BQ1172" s="284">
        <f t="shared" si="613"/>
        <v>9</v>
      </c>
      <c r="BR1172" s="805">
        <f t="shared" si="613"/>
        <v>8</v>
      </c>
      <c r="BS1172" s="284">
        <f t="shared" si="613"/>
        <v>8</v>
      </c>
      <c r="BT1172" s="284">
        <f t="shared" si="613"/>
        <v>8</v>
      </c>
      <c r="BU1172" s="284">
        <f t="shared" si="613"/>
        <v>8</v>
      </c>
      <c r="BV1172" s="284">
        <f t="shared" si="613"/>
        <v>11</v>
      </c>
      <c r="BW1172" s="805">
        <f t="shared" si="613"/>
        <v>8</v>
      </c>
      <c r="BX1172" s="284">
        <f t="shared" si="613"/>
        <v>8</v>
      </c>
      <c r="BY1172" s="805">
        <f t="shared" si="613"/>
        <v>8</v>
      </c>
      <c r="BZ1172" s="805">
        <f t="shared" si="613"/>
        <v>12</v>
      </c>
      <c r="CA1172" s="284">
        <f t="shared" si="613"/>
        <v>8</v>
      </c>
      <c r="CB1172" s="284">
        <f t="shared" si="613"/>
        <v>8</v>
      </c>
      <c r="CC1172" s="284">
        <f t="shared" si="613"/>
        <v>8</v>
      </c>
      <c r="CD1172" s="768">
        <f t="shared" si="613"/>
        <v>8</v>
      </c>
      <c r="CE1172" s="284">
        <f t="shared" si="613"/>
        <v>8</v>
      </c>
      <c r="CF1172" s="284">
        <f t="shared" si="613"/>
        <v>8</v>
      </c>
      <c r="CG1172" s="284">
        <f t="shared" si="613"/>
        <v>8</v>
      </c>
      <c r="CH1172" s="284">
        <f t="shared" si="613"/>
        <v>8</v>
      </c>
      <c r="CI1172" s="284">
        <f t="shared" si="613"/>
        <v>8</v>
      </c>
      <c r="CJ1172" s="768">
        <f t="shared" si="613"/>
        <v>8</v>
      </c>
      <c r="CK1172" s="284">
        <f t="shared" si="613"/>
        <v>8</v>
      </c>
      <c r="CL1172" s="965"/>
      <c r="CM1172" s="965"/>
      <c r="CN1172" s="965"/>
      <c r="CO1172" s="965"/>
      <c r="CP1172" s="965"/>
      <c r="CQ1172" s="965"/>
      <c r="CR1172" s="965"/>
      <c r="CS1172" s="965"/>
      <c r="CT1172" s="965"/>
      <c r="CU1172" s="965"/>
      <c r="CV1172" s="221"/>
    </row>
    <row r="1173" spans="1:100" ht="19.399999999999999" customHeight="1">
      <c r="A1173" s="961"/>
      <c r="B1173" s="1181" t="s">
        <v>1</v>
      </c>
      <c r="C1173" s="1181"/>
      <c r="D1173" s="1181"/>
      <c r="E1173" s="1181"/>
      <c r="F1173" s="1181"/>
      <c r="G1173" s="1181"/>
      <c r="H1173" s="589"/>
      <c r="I1173" s="598"/>
      <c r="J1173" s="266"/>
      <c r="K1173" s="522"/>
      <c r="L1173" s="266"/>
      <c r="M1173" s="266"/>
      <c r="N1173" s="266"/>
      <c r="O1173" s="266"/>
      <c r="P1173" s="266"/>
      <c r="Q1173" s="266"/>
      <c r="R1173" s="266"/>
      <c r="S1173" s="266"/>
      <c r="T1173" s="266"/>
      <c r="U1173" s="266"/>
      <c r="V1173" s="266"/>
      <c r="W1173" s="418"/>
      <c r="X1173" s="266"/>
      <c r="Y1173" s="266"/>
      <c r="Z1173" s="266"/>
      <c r="AA1173" s="266"/>
      <c r="AB1173" s="266"/>
      <c r="AC1173" s="668"/>
      <c r="AD1173" s="266"/>
      <c r="AE1173" s="266"/>
      <c r="AF1173" s="266"/>
      <c r="AG1173" s="266"/>
      <c r="AH1173" s="266"/>
      <c r="AI1173" s="266"/>
      <c r="AJ1173" s="266"/>
      <c r="AK1173" s="266"/>
      <c r="AL1173" s="266"/>
      <c r="AM1173" s="266"/>
      <c r="AN1173" s="266"/>
      <c r="AO1173" s="266"/>
      <c r="AP1173" s="266"/>
      <c r="AQ1173" s="266"/>
      <c r="AR1173" s="266"/>
      <c r="AS1173" s="266"/>
      <c r="AT1173" s="266"/>
      <c r="AU1173" s="266"/>
      <c r="AV1173" s="266"/>
      <c r="AW1173" s="266"/>
      <c r="AX1173" s="266"/>
      <c r="AY1173" s="266"/>
      <c r="AZ1173" s="266"/>
      <c r="BA1173" s="266"/>
      <c r="BB1173" s="266"/>
      <c r="BC1173" s="266"/>
      <c r="BD1173" s="266"/>
      <c r="BE1173" s="266"/>
      <c r="BF1173" s="266"/>
      <c r="BG1173" s="266"/>
      <c r="BH1173" s="266"/>
      <c r="BI1173" s="266"/>
      <c r="BJ1173" s="266"/>
      <c r="BK1173" s="266"/>
      <c r="BL1173" s="790">
        <f>BL1172/(BL1169+BL1170+BL1171+BL1172)</f>
        <v>1.1943539630836048E-2</v>
      </c>
      <c r="BM1173" s="202">
        <f t="shared" ref="BM1173:CK1173" si="614">BM1172/(BM1169+BM1170+BM1171+BM1172)</f>
        <v>8.6862106406080351E-3</v>
      </c>
      <c r="BN1173" s="202">
        <f t="shared" si="614"/>
        <v>8.6767895878524948E-3</v>
      </c>
      <c r="BO1173" s="202">
        <f t="shared" si="614"/>
        <v>8.6767895878524948E-3</v>
      </c>
      <c r="BP1173" s="202">
        <f t="shared" si="614"/>
        <v>1.0845986984815618E-2</v>
      </c>
      <c r="BQ1173" s="202">
        <f t="shared" si="614"/>
        <v>9.7613882863340565E-3</v>
      </c>
      <c r="BR1173" s="806">
        <f t="shared" si="614"/>
        <v>8.6767895878524948E-3</v>
      </c>
      <c r="BS1173" s="202">
        <f t="shared" si="614"/>
        <v>8.6767895878524948E-3</v>
      </c>
      <c r="BT1173" s="202">
        <f t="shared" si="614"/>
        <v>8.6767895878524948E-3</v>
      </c>
      <c r="BU1173" s="202">
        <f t="shared" si="614"/>
        <v>8.6767895878524948E-3</v>
      </c>
      <c r="BV1173" s="202">
        <f t="shared" si="614"/>
        <v>1.193058568329718E-2</v>
      </c>
      <c r="BW1173" s="806">
        <f t="shared" si="614"/>
        <v>8.6956521739130436E-3</v>
      </c>
      <c r="BX1173" s="202">
        <f t="shared" si="614"/>
        <v>8.6767895878524948E-3</v>
      </c>
      <c r="BY1173" s="806">
        <f t="shared" si="614"/>
        <v>8.6767895878524948E-3</v>
      </c>
      <c r="BZ1173" s="806">
        <f t="shared" si="614"/>
        <v>1.3015184381778741E-2</v>
      </c>
      <c r="CA1173" s="202">
        <f t="shared" si="614"/>
        <v>8.6767895878524948E-3</v>
      </c>
      <c r="CB1173" s="202">
        <f t="shared" si="614"/>
        <v>8.6767895878524948E-3</v>
      </c>
      <c r="CC1173" s="202">
        <f t="shared" si="614"/>
        <v>8.6767895878524948E-3</v>
      </c>
      <c r="CD1173" s="769">
        <f t="shared" si="614"/>
        <v>8.6767895878524948E-3</v>
      </c>
      <c r="CE1173" s="202">
        <f t="shared" si="614"/>
        <v>8.6767895878524948E-3</v>
      </c>
      <c r="CF1173" s="202">
        <f t="shared" si="614"/>
        <v>8.6767895878524948E-3</v>
      </c>
      <c r="CG1173" s="202">
        <f t="shared" si="614"/>
        <v>8.6767895878524948E-3</v>
      </c>
      <c r="CH1173" s="202">
        <f t="shared" si="614"/>
        <v>8.6767895878524948E-3</v>
      </c>
      <c r="CI1173" s="202">
        <f t="shared" si="614"/>
        <v>8.6767895878524948E-3</v>
      </c>
      <c r="CJ1173" s="769">
        <f t="shared" si="614"/>
        <v>8.6767895878524948E-3</v>
      </c>
      <c r="CK1173" s="202">
        <f t="shared" si="614"/>
        <v>8.6862106406080351E-3</v>
      </c>
      <c r="CL1173" s="965"/>
      <c r="CM1173" s="965"/>
      <c r="CN1173" s="965"/>
      <c r="CO1173" s="965"/>
      <c r="CP1173" s="965"/>
      <c r="CQ1173" s="965"/>
      <c r="CR1173" s="965"/>
      <c r="CS1173" s="965"/>
      <c r="CT1173" s="965"/>
      <c r="CU1173" s="965"/>
      <c r="CV1173" s="221"/>
    </row>
    <row r="1174" spans="1:100" ht="19.399999999999999" customHeight="1">
      <c r="A1174" s="961"/>
      <c r="B1174" s="1182" t="s">
        <v>0</v>
      </c>
      <c r="C1174" s="1182"/>
      <c r="D1174" s="1182"/>
      <c r="E1174" s="1182"/>
      <c r="F1174" s="1182"/>
      <c r="G1174" s="1182"/>
      <c r="H1174" s="590"/>
      <c r="I1174" s="598"/>
      <c r="J1174" s="266"/>
      <c r="K1174" s="522"/>
      <c r="L1174" s="266"/>
      <c r="M1174" s="266"/>
      <c r="N1174" s="266"/>
      <c r="O1174" s="266"/>
      <c r="P1174" s="266"/>
      <c r="Q1174" s="266"/>
      <c r="R1174" s="266"/>
      <c r="S1174" s="266"/>
      <c r="T1174" s="266"/>
      <c r="U1174" s="266"/>
      <c r="V1174" s="266"/>
      <c r="W1174" s="418"/>
      <c r="X1174" s="266"/>
      <c r="Y1174" s="266"/>
      <c r="Z1174" s="266"/>
      <c r="AA1174" s="266"/>
      <c r="AB1174" s="266"/>
      <c r="AC1174" s="668"/>
      <c r="AD1174" s="266"/>
      <c r="AE1174" s="266"/>
      <c r="AF1174" s="266"/>
      <c r="AG1174" s="266"/>
      <c r="AH1174" s="266"/>
      <c r="AI1174" s="266"/>
      <c r="AJ1174" s="266"/>
      <c r="AK1174" s="266"/>
      <c r="AL1174" s="266"/>
      <c r="AM1174" s="266"/>
      <c r="AN1174" s="266"/>
      <c r="AO1174" s="266"/>
      <c r="AP1174" s="266"/>
      <c r="AQ1174" s="266"/>
      <c r="AR1174" s="266"/>
      <c r="AS1174" s="266"/>
      <c r="AT1174" s="266"/>
      <c r="AU1174" s="266"/>
      <c r="AV1174" s="266"/>
      <c r="AW1174" s="266"/>
      <c r="AX1174" s="266"/>
      <c r="AY1174" s="266"/>
      <c r="AZ1174" s="266"/>
      <c r="BA1174" s="266"/>
      <c r="BB1174" s="266"/>
      <c r="BC1174" s="266"/>
      <c r="BD1174" s="266"/>
      <c r="BE1174" s="266"/>
      <c r="BF1174" s="266"/>
      <c r="BG1174" s="266"/>
      <c r="BH1174" s="266"/>
      <c r="BI1174" s="266"/>
      <c r="BJ1174" s="266"/>
      <c r="BK1174" s="266"/>
      <c r="BL1174" s="791">
        <f>(((BL1169*2)+(BL1170*1)+(BL1171*0)))/(BL1169+BL1170+BL1171)</f>
        <v>1.9021978021978021</v>
      </c>
      <c r="BM1174" s="283">
        <f t="shared" ref="BM1174:CK1174" si="615">(((BM1169*2)+(BM1170*1)+(BM1171*0)))/(BM1169+BM1170+BM1171)</f>
        <v>1.9704271631982475</v>
      </c>
      <c r="BN1174" s="283">
        <f t="shared" si="615"/>
        <v>1.9332603938730852</v>
      </c>
      <c r="BO1174" s="283">
        <f t="shared" si="615"/>
        <v>1.9234135667396062</v>
      </c>
      <c r="BP1174" s="283">
        <f t="shared" si="615"/>
        <v>1.9320175438596492</v>
      </c>
      <c r="BQ1174" s="283">
        <f t="shared" si="615"/>
        <v>1.9452354874041622</v>
      </c>
      <c r="BR1174" s="807">
        <f t="shared" si="615"/>
        <v>1.8829321663019694</v>
      </c>
      <c r="BS1174" s="283">
        <f t="shared" si="615"/>
        <v>1.8490153172866521</v>
      </c>
      <c r="BT1174" s="283">
        <f t="shared" si="615"/>
        <v>1.9354485776805253</v>
      </c>
      <c r="BU1174" s="283">
        <f t="shared" si="615"/>
        <v>1.9584245076586433</v>
      </c>
      <c r="BV1174" s="283">
        <f t="shared" si="615"/>
        <v>1.9549945115257958</v>
      </c>
      <c r="BW1174" s="807">
        <f t="shared" si="615"/>
        <v>1.9013157894736843</v>
      </c>
      <c r="BX1174" s="283">
        <f t="shared" si="615"/>
        <v>1.8960612691466083</v>
      </c>
      <c r="BY1174" s="807">
        <f t="shared" si="615"/>
        <v>1.9026258205689277</v>
      </c>
      <c r="BZ1174" s="807">
        <f t="shared" si="615"/>
        <v>1.932967032967033</v>
      </c>
      <c r="CA1174" s="283">
        <f t="shared" si="615"/>
        <v>1.9485776805251642</v>
      </c>
      <c r="CB1174" s="283">
        <f t="shared" si="615"/>
        <v>1.9452954048140043</v>
      </c>
      <c r="CC1174" s="283">
        <f t="shared" si="615"/>
        <v>1.9179431072210065</v>
      </c>
      <c r="CD1174" s="770">
        <f t="shared" si="615"/>
        <v>1.8588621444201312</v>
      </c>
      <c r="CE1174" s="283">
        <f t="shared" si="615"/>
        <v>1.9649890590809629</v>
      </c>
      <c r="CF1174" s="283">
        <f t="shared" si="615"/>
        <v>1.961706783369803</v>
      </c>
      <c r="CG1174" s="283">
        <f t="shared" si="615"/>
        <v>1.9496717724288841</v>
      </c>
      <c r="CH1174" s="283">
        <f t="shared" si="615"/>
        <v>1.9671772428884027</v>
      </c>
      <c r="CI1174" s="283">
        <f t="shared" si="615"/>
        <v>1.9748358862144419</v>
      </c>
      <c r="CJ1174" s="770">
        <f t="shared" si="615"/>
        <v>1.9288840262582057</v>
      </c>
      <c r="CK1174" s="283">
        <f t="shared" si="615"/>
        <v>1.9956188389923331</v>
      </c>
      <c r="CL1174" s="972">
        <f>COUNTIF(BL1175:CK1175,"Đ")</f>
        <v>26</v>
      </c>
      <c r="CM1174" s="960">
        <f>CL1174/(CL1174+CN1174+CP1174+CR1174)</f>
        <v>1</v>
      </c>
      <c r="CN1174" s="959">
        <f>COUNTIF(BL1175:CK1175,"CCG")</f>
        <v>0</v>
      </c>
      <c r="CO1174" s="960">
        <f>CN1174/(CL1174+CN1174+CP1174+CR1174)</f>
        <v>0</v>
      </c>
      <c r="CP1174" s="959">
        <f>COUNTIF(BL1175:CK1175,"CĐ")</f>
        <v>0</v>
      </c>
      <c r="CQ1174" s="960">
        <f>CP1174/(CL1174+CN1174+CP1174+CR1174)</f>
        <v>0</v>
      </c>
      <c r="CR1174" s="959">
        <f>COUNTIF(BL1175:CK1175,"KĐG")</f>
        <v>0</v>
      </c>
      <c r="CS1174" s="960">
        <f>CR1174/(CL1174+CN1174+CP1174+CR1174)</f>
        <v>0</v>
      </c>
      <c r="CT1174" s="958">
        <f>(((CL1174*2)+(CN1174*1)+(CP1174*0)))/(CL1174+CN1174+CP1174)</f>
        <v>2</v>
      </c>
      <c r="CU1174" s="958" t="str">
        <f>IF(CS1174&gt;=50%,"KĐG",IF(CT1174&gt;=1.6,"Đạt",IF(CT1174&gt;=1,"Cần cố gắng","Chưa đạt")))</f>
        <v>Đạt</v>
      </c>
      <c r="CV1174" s="221"/>
    </row>
    <row r="1175" spans="1:100" ht="19.399999999999999" customHeight="1">
      <c r="A1175" s="1180"/>
      <c r="B1175" s="1183"/>
      <c r="C1175" s="1183"/>
      <c r="D1175" s="1183"/>
      <c r="E1175" s="1183"/>
      <c r="F1175" s="1183"/>
      <c r="G1175" s="1183"/>
      <c r="H1175" s="678"/>
      <c r="I1175" s="679"/>
      <c r="J1175" s="680"/>
      <c r="K1175" s="681"/>
      <c r="L1175" s="680"/>
      <c r="M1175" s="680"/>
      <c r="N1175" s="680"/>
      <c r="O1175" s="680"/>
      <c r="P1175" s="680"/>
      <c r="Q1175" s="680"/>
      <c r="R1175" s="680"/>
      <c r="S1175" s="680"/>
      <c r="T1175" s="680"/>
      <c r="U1175" s="680"/>
      <c r="V1175" s="680"/>
      <c r="W1175" s="682"/>
      <c r="X1175" s="680"/>
      <c r="Y1175" s="680"/>
      <c r="Z1175" s="680"/>
      <c r="AA1175" s="680"/>
      <c r="AB1175" s="266"/>
      <c r="AC1175" s="668"/>
      <c r="AD1175" s="266"/>
      <c r="AE1175" s="266"/>
      <c r="AF1175" s="266"/>
      <c r="AG1175" s="266"/>
      <c r="AH1175" s="266"/>
      <c r="AI1175" s="266"/>
      <c r="AJ1175" s="266"/>
      <c r="AK1175" s="266"/>
      <c r="AL1175" s="266"/>
      <c r="AM1175" s="266"/>
      <c r="AN1175" s="266"/>
      <c r="AO1175" s="266"/>
      <c r="AP1175" s="266"/>
      <c r="AQ1175" s="266"/>
      <c r="AR1175" s="266"/>
      <c r="AS1175" s="266"/>
      <c r="AT1175" s="266"/>
      <c r="AU1175" s="266"/>
      <c r="AV1175" s="266"/>
      <c r="AW1175" s="266"/>
      <c r="AX1175" s="266"/>
      <c r="AY1175" s="266"/>
      <c r="AZ1175" s="266"/>
      <c r="BA1175" s="266"/>
      <c r="BB1175" s="266"/>
      <c r="BC1175" s="266"/>
      <c r="BD1175" s="266"/>
      <c r="BE1175" s="266"/>
      <c r="BF1175" s="266"/>
      <c r="BG1175" s="266"/>
      <c r="BH1175" s="266"/>
      <c r="BI1175" s="266"/>
      <c r="BJ1175" s="266"/>
      <c r="BK1175" s="266"/>
      <c r="BL1175" s="791" t="str">
        <f>IF(BL1173&gt;=50%,"KĐG",IF(BL1174&gt;=1.6,"Đ",IF(BL1174&gt;=1,"CCG","CĐ")))</f>
        <v>Đ</v>
      </c>
      <c r="BM1175" s="283" t="str">
        <f t="shared" ref="BM1175:CK1175" si="616">IF(BM1173&gt;=50%,"KĐG",IF(BM1174&gt;=1.6,"Đ",IF(BM1174&gt;=1,"CCG","CĐ")))</f>
        <v>Đ</v>
      </c>
      <c r="BN1175" s="283" t="str">
        <f t="shared" si="616"/>
        <v>Đ</v>
      </c>
      <c r="BO1175" s="283" t="str">
        <f t="shared" si="616"/>
        <v>Đ</v>
      </c>
      <c r="BP1175" s="283" t="str">
        <f t="shared" si="616"/>
        <v>Đ</v>
      </c>
      <c r="BQ1175" s="283" t="str">
        <f t="shared" si="616"/>
        <v>Đ</v>
      </c>
      <c r="BR1175" s="807" t="str">
        <f t="shared" si="616"/>
        <v>Đ</v>
      </c>
      <c r="BS1175" s="283" t="str">
        <f t="shared" si="616"/>
        <v>Đ</v>
      </c>
      <c r="BT1175" s="283" t="str">
        <f t="shared" si="616"/>
        <v>Đ</v>
      </c>
      <c r="BU1175" s="283" t="str">
        <f t="shared" si="616"/>
        <v>Đ</v>
      </c>
      <c r="BV1175" s="283" t="str">
        <f t="shared" si="616"/>
        <v>Đ</v>
      </c>
      <c r="BW1175" s="807" t="str">
        <f t="shared" si="616"/>
        <v>Đ</v>
      </c>
      <c r="BX1175" s="283" t="str">
        <f t="shared" si="616"/>
        <v>Đ</v>
      </c>
      <c r="BY1175" s="807" t="str">
        <f t="shared" si="616"/>
        <v>Đ</v>
      </c>
      <c r="BZ1175" s="807" t="str">
        <f t="shared" si="616"/>
        <v>Đ</v>
      </c>
      <c r="CA1175" s="283" t="str">
        <f t="shared" si="616"/>
        <v>Đ</v>
      </c>
      <c r="CB1175" s="283" t="str">
        <f t="shared" si="616"/>
        <v>Đ</v>
      </c>
      <c r="CC1175" s="283" t="str">
        <f t="shared" si="616"/>
        <v>Đ</v>
      </c>
      <c r="CD1175" s="770" t="str">
        <f t="shared" si="616"/>
        <v>Đ</v>
      </c>
      <c r="CE1175" s="283" t="str">
        <f t="shared" si="616"/>
        <v>Đ</v>
      </c>
      <c r="CF1175" s="283" t="str">
        <f t="shared" si="616"/>
        <v>Đ</v>
      </c>
      <c r="CG1175" s="283" t="str">
        <f t="shared" si="616"/>
        <v>Đ</v>
      </c>
      <c r="CH1175" s="283" t="str">
        <f t="shared" si="616"/>
        <v>Đ</v>
      </c>
      <c r="CI1175" s="283" t="str">
        <f t="shared" si="616"/>
        <v>Đ</v>
      </c>
      <c r="CJ1175" s="770" t="str">
        <f t="shared" si="616"/>
        <v>Đ</v>
      </c>
      <c r="CK1175" s="283" t="str">
        <f t="shared" si="616"/>
        <v>Đ</v>
      </c>
      <c r="CL1175" s="972"/>
      <c r="CM1175" s="960"/>
      <c r="CN1175" s="959"/>
      <c r="CO1175" s="960"/>
      <c r="CP1175" s="959"/>
      <c r="CQ1175" s="960"/>
      <c r="CR1175" s="959"/>
      <c r="CS1175" s="960"/>
      <c r="CT1175" s="958"/>
      <c r="CU1175" s="958"/>
      <c r="CV1175" s="221"/>
    </row>
    <row r="1176" spans="1:100" ht="17.399999999999999" customHeight="1">
      <c r="B1176" s="1260" t="s">
        <v>3075</v>
      </c>
      <c r="C1176" s="1260"/>
      <c r="D1176" s="1260"/>
      <c r="E1176" s="1260"/>
      <c r="F1176" s="1260"/>
      <c r="G1176" s="1260"/>
      <c r="I1176" s="676"/>
      <c r="L1176" s="47"/>
      <c r="M1176" s="4"/>
      <c r="Q1176" s="739" t="s">
        <v>2239</v>
      </c>
      <c r="R1176" s="739"/>
      <c r="S1176" s="739"/>
      <c r="T1176" s="739"/>
      <c r="U1176" s="739"/>
      <c r="V1176" s="739"/>
      <c r="W1176" s="739"/>
      <c r="X1176" s="739"/>
      <c r="Y1176" s="739"/>
      <c r="Z1176" s="739"/>
      <c r="AA1176" s="739"/>
      <c r="AB1176" s="677"/>
      <c r="AD1176" s="4"/>
      <c r="AE1176" s="4"/>
      <c r="AF1176" s="4"/>
      <c r="AG1176" s="4"/>
      <c r="AH1176" s="4"/>
      <c r="AI1176" s="4"/>
      <c r="AJ1176" s="4"/>
      <c r="AK1176" s="4"/>
      <c r="AL1176" s="4"/>
      <c r="AM1176" s="4"/>
      <c r="AN1176" s="4"/>
      <c r="AO1176" s="4"/>
      <c r="AS1176" s="4"/>
      <c r="AT1176" s="4"/>
      <c r="AU1176" s="4"/>
      <c r="AV1176" s="4"/>
      <c r="AW1176" s="4"/>
      <c r="AX1176" s="4"/>
      <c r="AY1176" s="4"/>
      <c r="AZ1176" s="4"/>
      <c r="BA1176" s="4"/>
      <c r="BB1176" s="4"/>
      <c r="BC1176" s="4"/>
      <c r="BD1176" s="4"/>
      <c r="BH1176" s="4"/>
      <c r="BI1176" s="4"/>
      <c r="BJ1176" s="4"/>
      <c r="BK1176" s="4"/>
      <c r="BM1176" s="4"/>
      <c r="BN1176" s="4"/>
      <c r="BO1176" s="82"/>
      <c r="BP1176" s="4"/>
      <c r="BQ1176" s="4"/>
      <c r="BS1176" s="71"/>
      <c r="BT1176" s="4"/>
      <c r="BV1176" s="4"/>
      <c r="BX1176" s="4"/>
      <c r="BY1176" s="808"/>
      <c r="CA1176" s="4"/>
      <c r="CB1176" s="101"/>
      <c r="CC1176" s="4"/>
      <c r="CD1176" s="771"/>
      <c r="CE1176" s="4"/>
      <c r="CG1176" s="4"/>
      <c r="CH1176" s="4"/>
      <c r="CJ1176" s="771"/>
      <c r="CL1176" s="4"/>
      <c r="CM1176" s="4"/>
      <c r="CN1176" s="4"/>
      <c r="CO1176" s="4"/>
      <c r="CP1176" s="4"/>
      <c r="CQ1176" s="4"/>
      <c r="CR1176" s="4"/>
      <c r="CS1176" s="4"/>
      <c r="CT1176" s="4"/>
      <c r="CU1176" s="4"/>
    </row>
    <row r="1177" spans="1:100" s="741" customFormat="1" ht="30" customHeight="1">
      <c r="B1177" s="1260"/>
      <c r="C1177" s="1260"/>
      <c r="D1177" s="1260"/>
      <c r="E1177" s="1260"/>
      <c r="F1177" s="1260"/>
      <c r="G1177" s="1260"/>
      <c r="H1177" s="740"/>
      <c r="I1177" s="740"/>
      <c r="L1177" s="747"/>
      <c r="N1177" s="748"/>
      <c r="Q1177" s="1256" t="s">
        <v>3074</v>
      </c>
      <c r="R1177" s="1257"/>
      <c r="S1177" s="1257"/>
      <c r="T1177" s="1257"/>
      <c r="U1177" s="1257"/>
      <c r="V1177" s="1257"/>
      <c r="W1177" s="1257"/>
      <c r="X1177" s="1257"/>
      <c r="Y1177" s="1257"/>
      <c r="Z1177" s="1257"/>
      <c r="AA1177" s="1257"/>
      <c r="AB1177" s="1257"/>
      <c r="BL1177" s="792"/>
      <c r="BO1177" s="749"/>
      <c r="BR1177" s="809"/>
      <c r="BS1177" s="775"/>
      <c r="BU1177" s="750"/>
      <c r="BW1177" s="813"/>
      <c r="BY1177" s="809"/>
      <c r="BZ1177" s="809"/>
      <c r="CB1177" s="751"/>
      <c r="CD1177" s="772"/>
      <c r="CF1177" s="750"/>
      <c r="CI1177" s="750"/>
      <c r="CJ1177" s="772"/>
      <c r="CK1177" s="750"/>
    </row>
    <row r="1178" spans="1:100" s="92" customFormat="1" ht="24" customHeight="1">
      <c r="A1178" s="1261" t="s">
        <v>2164</v>
      </c>
      <c r="B1178" s="1261"/>
      <c r="C1178" s="1261"/>
      <c r="D1178" s="1261"/>
      <c r="E1178" s="1261"/>
      <c r="F1178" s="1261"/>
      <c r="G1178" s="1261"/>
      <c r="H1178" s="1261"/>
      <c r="I1178" s="1261"/>
      <c r="L1178" s="742"/>
      <c r="N1178" s="743"/>
      <c r="Q1178" s="1259" t="s">
        <v>2018</v>
      </c>
      <c r="R1178" s="1259"/>
      <c r="S1178" s="1259"/>
      <c r="T1178" s="1259"/>
      <c r="U1178" s="1259"/>
      <c r="V1178" s="1259"/>
      <c r="W1178" s="1259"/>
      <c r="X1178" s="1259"/>
      <c r="Y1178" s="1259"/>
      <c r="Z1178" s="1259"/>
      <c r="AA1178" s="1259"/>
      <c r="AB1178" s="1259"/>
      <c r="BL1178" s="793"/>
      <c r="BO1178" s="744"/>
      <c r="BR1178" s="810"/>
      <c r="BS1178" s="776"/>
      <c r="BU1178" s="745"/>
      <c r="BW1178" s="814"/>
      <c r="BY1178" s="810"/>
      <c r="BZ1178" s="810"/>
      <c r="CB1178" s="746"/>
      <c r="CD1178" s="773"/>
      <c r="CF1178" s="745"/>
      <c r="CI1178" s="745"/>
      <c r="CJ1178" s="773"/>
      <c r="CK1178" s="745"/>
    </row>
  </sheetData>
  <sheetProtection selectLockedCells="1" selectUnlockedCells="1"/>
  <autoFilter ref="A5:QNO1030" xr:uid="{00000000-0009-0000-0000-000001000000}"/>
  <dataConsolidate/>
  <mergeCells count="1339">
    <mergeCell ref="Q1178:AB1178"/>
    <mergeCell ref="B1176:G1177"/>
    <mergeCell ref="A1178:I1178"/>
    <mergeCell ref="CV2:CV5"/>
    <mergeCell ref="H3:H5"/>
    <mergeCell ref="AB3:AB5"/>
    <mergeCell ref="AC3:AC4"/>
    <mergeCell ref="AD3:AD4"/>
    <mergeCell ref="AF3:AF4"/>
    <mergeCell ref="AG3:AG4"/>
    <mergeCell ref="AH3:AH4"/>
    <mergeCell ref="AI3:AI4"/>
    <mergeCell ref="AV2:AX2"/>
    <mergeCell ref="AY2:AZ2"/>
    <mergeCell ref="BA2:BD2"/>
    <mergeCell ref="BE2:BG2"/>
    <mergeCell ref="BH2:BI2"/>
    <mergeCell ref="BJ2:BK2"/>
    <mergeCell ref="Q2:AB2"/>
    <mergeCell ref="AC2:AF2"/>
    <mergeCell ref="AG2:AJ2"/>
    <mergeCell ref="AK2:AN2"/>
    <mergeCell ref="AO2:AR2"/>
    <mergeCell ref="AS2:AU2"/>
    <mergeCell ref="AQ3:AQ4"/>
    <mergeCell ref="AR3:AR4"/>
    <mergeCell ref="AS3:AS4"/>
    <mergeCell ref="CL3:CS3"/>
    <mergeCell ref="CT3:CU4"/>
    <mergeCell ref="CL4:CM4"/>
    <mergeCell ref="CN4:CO4"/>
    <mergeCell ref="BL2:CU2"/>
    <mergeCell ref="AJ3:AJ4"/>
    <mergeCell ref="AK3:AK4"/>
    <mergeCell ref="AL3:AL4"/>
    <mergeCell ref="AM3:AM4"/>
    <mergeCell ref="AN3:AN4"/>
    <mergeCell ref="AO3:AO4"/>
    <mergeCell ref="Q1177:AB1177"/>
    <mergeCell ref="A53:A54"/>
    <mergeCell ref="B53:B54"/>
    <mergeCell ref="C53:C54"/>
    <mergeCell ref="D53:D54"/>
    <mergeCell ref="E53:E54"/>
    <mergeCell ref="F53:F54"/>
    <mergeCell ref="A19:A20"/>
    <mergeCell ref="B19:M19"/>
    <mergeCell ref="B20:M20"/>
    <mergeCell ref="B32:P32"/>
    <mergeCell ref="A38:A39"/>
    <mergeCell ref="B38:B39"/>
    <mergeCell ref="C38:C39"/>
    <mergeCell ref="D38:D39"/>
    <mergeCell ref="E38:E39"/>
    <mergeCell ref="A6:A8"/>
    <mergeCell ref="B6:M6"/>
    <mergeCell ref="B7:M7"/>
    <mergeCell ref="B8:M8"/>
    <mergeCell ref="A9:A18"/>
    <mergeCell ref="B9:B18"/>
    <mergeCell ref="C9:C18"/>
    <mergeCell ref="A1:AB1"/>
    <mergeCell ref="A2:A5"/>
    <mergeCell ref="B2:B5"/>
    <mergeCell ref="C2:C5"/>
    <mergeCell ref="D2:D5"/>
    <mergeCell ref="E2:E5"/>
    <mergeCell ref="F2:F5"/>
    <mergeCell ref="G2:G5"/>
    <mergeCell ref="I2:I5"/>
    <mergeCell ref="J2:J5"/>
    <mergeCell ref="B61:B62"/>
    <mergeCell ref="C61:C62"/>
    <mergeCell ref="D61:D62"/>
    <mergeCell ref="A63:A64"/>
    <mergeCell ref="B63:B64"/>
    <mergeCell ref="C63:C64"/>
    <mergeCell ref="D63:D64"/>
    <mergeCell ref="CP4:CQ4"/>
    <mergeCell ref="CR4:CS4"/>
    <mergeCell ref="E9:E18"/>
    <mergeCell ref="F9:F18"/>
    <mergeCell ref="AP3:AP4"/>
    <mergeCell ref="A59:A60"/>
    <mergeCell ref="B59:B60"/>
    <mergeCell ref="C59:C60"/>
    <mergeCell ref="D59:D60"/>
    <mergeCell ref="E59:E60"/>
    <mergeCell ref="F59:F60"/>
    <mergeCell ref="A55:A58"/>
    <mergeCell ref="B55:B58"/>
    <mergeCell ref="C55:C58"/>
    <mergeCell ref="D55:D58"/>
    <mergeCell ref="E55:E58"/>
    <mergeCell ref="F55:F58"/>
    <mergeCell ref="B42:P42"/>
    <mergeCell ref="B48:M48"/>
    <mergeCell ref="K2:K5"/>
    <mergeCell ref="L2:L5"/>
    <mergeCell ref="M2:M5"/>
    <mergeCell ref="N2:N5"/>
    <mergeCell ref="O2:O5"/>
    <mergeCell ref="P2:P5"/>
    <mergeCell ref="D9:D18"/>
    <mergeCell ref="B94:M94"/>
    <mergeCell ref="A95:A98"/>
    <mergeCell ref="B95:B98"/>
    <mergeCell ref="C95:C98"/>
    <mergeCell ref="D95:D98"/>
    <mergeCell ref="E95:E98"/>
    <mergeCell ref="F95:F98"/>
    <mergeCell ref="A91:A93"/>
    <mergeCell ref="B91:B93"/>
    <mergeCell ref="C91:C93"/>
    <mergeCell ref="D91:D93"/>
    <mergeCell ref="E91:E93"/>
    <mergeCell ref="F91:F93"/>
    <mergeCell ref="B82:M82"/>
    <mergeCell ref="A83:A90"/>
    <mergeCell ref="B83:B90"/>
    <mergeCell ref="C83:C90"/>
    <mergeCell ref="D83:D90"/>
    <mergeCell ref="E83:E90"/>
    <mergeCell ref="F83:F90"/>
    <mergeCell ref="E63:E64"/>
    <mergeCell ref="A65:A66"/>
    <mergeCell ref="B67:P67"/>
    <mergeCell ref="B75:P75"/>
    <mergeCell ref="B78:P78"/>
    <mergeCell ref="A79:A80"/>
    <mergeCell ref="B79:B80"/>
    <mergeCell ref="D79:D80"/>
    <mergeCell ref="E79:E80"/>
    <mergeCell ref="F79:F80"/>
    <mergeCell ref="A61:A62"/>
    <mergeCell ref="A112:A114"/>
    <mergeCell ref="B112:B114"/>
    <mergeCell ref="C112:C114"/>
    <mergeCell ref="D112:D114"/>
    <mergeCell ref="E112:E114"/>
    <mergeCell ref="F112:F114"/>
    <mergeCell ref="A107:A110"/>
    <mergeCell ref="B107:B110"/>
    <mergeCell ref="C107:C110"/>
    <mergeCell ref="D107:D110"/>
    <mergeCell ref="E107:E110"/>
    <mergeCell ref="F107:F108"/>
    <mergeCell ref="A99:A106"/>
    <mergeCell ref="B99:B106"/>
    <mergeCell ref="C99:C106"/>
    <mergeCell ref="D99:D106"/>
    <mergeCell ref="E99:E106"/>
    <mergeCell ref="F99:F106"/>
    <mergeCell ref="F118:F121"/>
    <mergeCell ref="A122:A123"/>
    <mergeCell ref="B122:M122"/>
    <mergeCell ref="B123:M123"/>
    <mergeCell ref="A124:A128"/>
    <mergeCell ref="B124:B128"/>
    <mergeCell ref="C124:C128"/>
    <mergeCell ref="D124:D128"/>
    <mergeCell ref="E124:E128"/>
    <mergeCell ref="F126:F127"/>
    <mergeCell ref="A116:A117"/>
    <mergeCell ref="B116:B117"/>
    <mergeCell ref="C116:C117"/>
    <mergeCell ref="D116:D117"/>
    <mergeCell ref="E116:E117"/>
    <mergeCell ref="A118:A121"/>
    <mergeCell ref="B118:B121"/>
    <mergeCell ref="C118:C121"/>
    <mergeCell ref="D118:D121"/>
    <mergeCell ref="E118:E121"/>
    <mergeCell ref="A142:A145"/>
    <mergeCell ref="B142:B145"/>
    <mergeCell ref="C142:C145"/>
    <mergeCell ref="D142:D145"/>
    <mergeCell ref="E142:E145"/>
    <mergeCell ref="F142:F145"/>
    <mergeCell ref="A140:A141"/>
    <mergeCell ref="B140:B141"/>
    <mergeCell ref="C140:C141"/>
    <mergeCell ref="D140:D141"/>
    <mergeCell ref="E140:E141"/>
    <mergeCell ref="F140:F141"/>
    <mergeCell ref="A130:A138"/>
    <mergeCell ref="B130:B138"/>
    <mergeCell ref="C130:C138"/>
    <mergeCell ref="D130:D138"/>
    <mergeCell ref="E130:E138"/>
    <mergeCell ref="F130:F131"/>
    <mergeCell ref="F132:F133"/>
    <mergeCell ref="F135:F138"/>
    <mergeCell ref="A157:A159"/>
    <mergeCell ref="B157:B159"/>
    <mergeCell ref="C157:C159"/>
    <mergeCell ref="D157:D159"/>
    <mergeCell ref="E157:E159"/>
    <mergeCell ref="F157:F159"/>
    <mergeCell ref="A152:A156"/>
    <mergeCell ref="B152:B156"/>
    <mergeCell ref="C152:C156"/>
    <mergeCell ref="D152:D156"/>
    <mergeCell ref="E152:E156"/>
    <mergeCell ref="F152:F156"/>
    <mergeCell ref="A147:A151"/>
    <mergeCell ref="B147:B151"/>
    <mergeCell ref="C147:C151"/>
    <mergeCell ref="D147:D151"/>
    <mergeCell ref="E147:E151"/>
    <mergeCell ref="F147:F151"/>
    <mergeCell ref="A169:A172"/>
    <mergeCell ref="B169:B172"/>
    <mergeCell ref="C169:C172"/>
    <mergeCell ref="D169:D172"/>
    <mergeCell ref="E169:E172"/>
    <mergeCell ref="F169:F172"/>
    <mergeCell ref="A165:A168"/>
    <mergeCell ref="B165:B168"/>
    <mergeCell ref="C165:C168"/>
    <mergeCell ref="D165:D168"/>
    <mergeCell ref="E165:E168"/>
    <mergeCell ref="F165:F168"/>
    <mergeCell ref="B160:M160"/>
    <mergeCell ref="A161:A164"/>
    <mergeCell ref="B161:B164"/>
    <mergeCell ref="C161:C164"/>
    <mergeCell ref="D161:D164"/>
    <mergeCell ref="E161:E164"/>
    <mergeCell ref="F161:F164"/>
    <mergeCell ref="B182:P182"/>
    <mergeCell ref="A183:A186"/>
    <mergeCell ref="B183:B186"/>
    <mergeCell ref="C183:C186"/>
    <mergeCell ref="E183:E184"/>
    <mergeCell ref="A187:A189"/>
    <mergeCell ref="B187:B189"/>
    <mergeCell ref="C187:C189"/>
    <mergeCell ref="D187:D189"/>
    <mergeCell ref="E187:E189"/>
    <mergeCell ref="A179:A181"/>
    <mergeCell ref="B179:B181"/>
    <mergeCell ref="C179:C181"/>
    <mergeCell ref="D179:D181"/>
    <mergeCell ref="E179:E181"/>
    <mergeCell ref="F179:F181"/>
    <mergeCell ref="A177:A178"/>
    <mergeCell ref="B177:B178"/>
    <mergeCell ref="C177:C178"/>
    <mergeCell ref="D177:D178"/>
    <mergeCell ref="E177:E178"/>
    <mergeCell ref="F177:F178"/>
    <mergeCell ref="A200:A201"/>
    <mergeCell ref="B200:B201"/>
    <mergeCell ref="C200:C201"/>
    <mergeCell ref="D200:D201"/>
    <mergeCell ref="E200:E201"/>
    <mergeCell ref="F200:F201"/>
    <mergeCell ref="A196:A199"/>
    <mergeCell ref="B196:B199"/>
    <mergeCell ref="C196:C199"/>
    <mergeCell ref="D196:D199"/>
    <mergeCell ref="E196:E199"/>
    <mergeCell ref="F196:F199"/>
    <mergeCell ref="F187:F189"/>
    <mergeCell ref="A190:A195"/>
    <mergeCell ref="B190:B195"/>
    <mergeCell ref="C190:C195"/>
    <mergeCell ref="D190:D192"/>
    <mergeCell ref="E190:E192"/>
    <mergeCell ref="F190:F192"/>
    <mergeCell ref="E194:E195"/>
    <mergeCell ref="A212:A215"/>
    <mergeCell ref="B212:B215"/>
    <mergeCell ref="C212:C215"/>
    <mergeCell ref="D212:D215"/>
    <mergeCell ref="E212:E215"/>
    <mergeCell ref="F212:F215"/>
    <mergeCell ref="A206:A211"/>
    <mergeCell ref="B206:B211"/>
    <mergeCell ref="C206:C211"/>
    <mergeCell ref="D206:D211"/>
    <mergeCell ref="E206:E211"/>
    <mergeCell ref="F206:F211"/>
    <mergeCell ref="B202:G202"/>
    <mergeCell ref="A203:A205"/>
    <mergeCell ref="B203:B205"/>
    <mergeCell ref="C203:C205"/>
    <mergeCell ref="D203:D205"/>
    <mergeCell ref="E203:E205"/>
    <mergeCell ref="F203:F205"/>
    <mergeCell ref="A223:A224"/>
    <mergeCell ref="B223:B224"/>
    <mergeCell ref="C223:C224"/>
    <mergeCell ref="D223:D224"/>
    <mergeCell ref="E223:E224"/>
    <mergeCell ref="F223:F224"/>
    <mergeCell ref="A220:A222"/>
    <mergeCell ref="B220:B222"/>
    <mergeCell ref="C220:C222"/>
    <mergeCell ref="D220:D222"/>
    <mergeCell ref="E220:E222"/>
    <mergeCell ref="F220:F222"/>
    <mergeCell ref="A216:A219"/>
    <mergeCell ref="B216:B219"/>
    <mergeCell ref="C216:C219"/>
    <mergeCell ref="D216:D219"/>
    <mergeCell ref="E216:E219"/>
    <mergeCell ref="F216:F219"/>
    <mergeCell ref="A233:A235"/>
    <mergeCell ref="B233:P233"/>
    <mergeCell ref="B234:P234"/>
    <mergeCell ref="B235:P235"/>
    <mergeCell ref="A236:A240"/>
    <mergeCell ref="B236:B240"/>
    <mergeCell ref="C236:C240"/>
    <mergeCell ref="D236:D240"/>
    <mergeCell ref="E236:E240"/>
    <mergeCell ref="F236:F238"/>
    <mergeCell ref="A231:A232"/>
    <mergeCell ref="B231:B232"/>
    <mergeCell ref="C231:C232"/>
    <mergeCell ref="D231:D232"/>
    <mergeCell ref="E231:E232"/>
    <mergeCell ref="F231:F232"/>
    <mergeCell ref="A225:A230"/>
    <mergeCell ref="B225:B230"/>
    <mergeCell ref="C225:C230"/>
    <mergeCell ref="D225:D230"/>
    <mergeCell ref="E225:E230"/>
    <mergeCell ref="F225:F230"/>
    <mergeCell ref="A258:A259"/>
    <mergeCell ref="B258:B259"/>
    <mergeCell ref="C258:C259"/>
    <mergeCell ref="D258:D259"/>
    <mergeCell ref="E258:E259"/>
    <mergeCell ref="F258:F259"/>
    <mergeCell ref="A244:A245"/>
    <mergeCell ref="B244:P244"/>
    <mergeCell ref="B245:P245"/>
    <mergeCell ref="A246:A257"/>
    <mergeCell ref="B246:B257"/>
    <mergeCell ref="C246:C257"/>
    <mergeCell ref="D246:D257"/>
    <mergeCell ref="E246:E257"/>
    <mergeCell ref="F246:F254"/>
    <mergeCell ref="F255:F257"/>
    <mergeCell ref="F239:F240"/>
    <mergeCell ref="A241:A243"/>
    <mergeCell ref="B241:B243"/>
    <mergeCell ref="C241:C243"/>
    <mergeCell ref="D241:D243"/>
    <mergeCell ref="E241:E243"/>
    <mergeCell ref="A265:A266"/>
    <mergeCell ref="B265:B266"/>
    <mergeCell ref="C265:C266"/>
    <mergeCell ref="D265:D266"/>
    <mergeCell ref="E265:E266"/>
    <mergeCell ref="F265:F266"/>
    <mergeCell ref="A262:A263"/>
    <mergeCell ref="B262:B263"/>
    <mergeCell ref="C262:C263"/>
    <mergeCell ref="D262:D263"/>
    <mergeCell ref="E262:E263"/>
    <mergeCell ref="F262:F263"/>
    <mergeCell ref="A260:A261"/>
    <mergeCell ref="B260:B261"/>
    <mergeCell ref="C260:C261"/>
    <mergeCell ref="D260:D261"/>
    <mergeCell ref="E260:E261"/>
    <mergeCell ref="F260:F261"/>
    <mergeCell ref="B273:P273"/>
    <mergeCell ref="A274:A280"/>
    <mergeCell ref="B274:B280"/>
    <mergeCell ref="C274:C280"/>
    <mergeCell ref="D274:D278"/>
    <mergeCell ref="E274:E280"/>
    <mergeCell ref="F274:F278"/>
    <mergeCell ref="D279:D280"/>
    <mergeCell ref="F279:F280"/>
    <mergeCell ref="A269:A271"/>
    <mergeCell ref="B269:B271"/>
    <mergeCell ref="C269:C271"/>
    <mergeCell ref="D269:D271"/>
    <mergeCell ref="E269:E271"/>
    <mergeCell ref="F269:F271"/>
    <mergeCell ref="A267:A268"/>
    <mergeCell ref="B267:B268"/>
    <mergeCell ref="C267:C268"/>
    <mergeCell ref="D267:D268"/>
    <mergeCell ref="E267:E268"/>
    <mergeCell ref="F267:F268"/>
    <mergeCell ref="A290:A292"/>
    <mergeCell ref="B290:B292"/>
    <mergeCell ref="C290:C292"/>
    <mergeCell ref="D290:D292"/>
    <mergeCell ref="E290:E292"/>
    <mergeCell ref="F290:F292"/>
    <mergeCell ref="B283:P283"/>
    <mergeCell ref="A284:A289"/>
    <mergeCell ref="B284:B285"/>
    <mergeCell ref="C284:C289"/>
    <mergeCell ref="D284:D285"/>
    <mergeCell ref="E284:E289"/>
    <mergeCell ref="F284:F285"/>
    <mergeCell ref="B286:B289"/>
    <mergeCell ref="D286:D289"/>
    <mergeCell ref="F286:F289"/>
    <mergeCell ref="A281:A282"/>
    <mergeCell ref="B281:B282"/>
    <mergeCell ref="C281:C282"/>
    <mergeCell ref="D281:D282"/>
    <mergeCell ref="E281:E282"/>
    <mergeCell ref="F281:F282"/>
    <mergeCell ref="A306:A307"/>
    <mergeCell ref="B306:B307"/>
    <mergeCell ref="C306:C307"/>
    <mergeCell ref="D306:D307"/>
    <mergeCell ref="E306:E307"/>
    <mergeCell ref="F306:F307"/>
    <mergeCell ref="A300:A303"/>
    <mergeCell ref="B300:B303"/>
    <mergeCell ref="C300:C303"/>
    <mergeCell ref="D300:D303"/>
    <mergeCell ref="E300:E303"/>
    <mergeCell ref="F300:F303"/>
    <mergeCell ref="A294:A295"/>
    <mergeCell ref="B294:B295"/>
    <mergeCell ref="C294:C295"/>
    <mergeCell ref="D294:D295"/>
    <mergeCell ref="E294:E295"/>
    <mergeCell ref="F294:F295"/>
    <mergeCell ref="B318:P318"/>
    <mergeCell ref="B320:P320"/>
    <mergeCell ref="A321:A335"/>
    <mergeCell ref="B321:B335"/>
    <mergeCell ref="C321:C335"/>
    <mergeCell ref="E321:E334"/>
    <mergeCell ref="D322:D323"/>
    <mergeCell ref="F322:F323"/>
    <mergeCell ref="D324:D332"/>
    <mergeCell ref="F324:F332"/>
    <mergeCell ref="A308:A309"/>
    <mergeCell ref="B308:P308"/>
    <mergeCell ref="B309:P309"/>
    <mergeCell ref="A310:A314"/>
    <mergeCell ref="B310:B314"/>
    <mergeCell ref="C310:C314"/>
    <mergeCell ref="D310:D314"/>
    <mergeCell ref="E310:E314"/>
    <mergeCell ref="F310:F314"/>
    <mergeCell ref="B352:P352"/>
    <mergeCell ref="A353:A357"/>
    <mergeCell ref="B353:B357"/>
    <mergeCell ref="C354:C357"/>
    <mergeCell ref="D354:D357"/>
    <mergeCell ref="E354:E357"/>
    <mergeCell ref="F355:F356"/>
    <mergeCell ref="A343:A350"/>
    <mergeCell ref="B343:B350"/>
    <mergeCell ref="C343:C350"/>
    <mergeCell ref="D343:D350"/>
    <mergeCell ref="E343:E350"/>
    <mergeCell ref="F343:F350"/>
    <mergeCell ref="B336:P336"/>
    <mergeCell ref="A337:A341"/>
    <mergeCell ref="B339:B341"/>
    <mergeCell ref="C339:C341"/>
    <mergeCell ref="D339:D341"/>
    <mergeCell ref="E339:E341"/>
    <mergeCell ref="A363:A364"/>
    <mergeCell ref="B363:G363"/>
    <mergeCell ref="B364:G364"/>
    <mergeCell ref="A366:A370"/>
    <mergeCell ref="B366:B370"/>
    <mergeCell ref="C366:C370"/>
    <mergeCell ref="D366:D370"/>
    <mergeCell ref="E366:E370"/>
    <mergeCell ref="F366:F370"/>
    <mergeCell ref="A361:A362"/>
    <mergeCell ref="B361:B362"/>
    <mergeCell ref="C361:C362"/>
    <mergeCell ref="D361:D362"/>
    <mergeCell ref="E361:E362"/>
    <mergeCell ref="F361:F362"/>
    <mergeCell ref="B358:P358"/>
    <mergeCell ref="A359:A360"/>
    <mergeCell ref="B359:B360"/>
    <mergeCell ref="C359:C360"/>
    <mergeCell ref="D359:D360"/>
    <mergeCell ref="E359:E360"/>
    <mergeCell ref="F359:F360"/>
    <mergeCell ref="B384:G384"/>
    <mergeCell ref="B386:G386"/>
    <mergeCell ref="A387:A390"/>
    <mergeCell ref="B387:B390"/>
    <mergeCell ref="C387:C390"/>
    <mergeCell ref="D387:D390"/>
    <mergeCell ref="E387:E390"/>
    <mergeCell ref="F387:F390"/>
    <mergeCell ref="A377:A381"/>
    <mergeCell ref="B377:B381"/>
    <mergeCell ref="C377:C381"/>
    <mergeCell ref="D377:D381"/>
    <mergeCell ref="E377:E381"/>
    <mergeCell ref="F377:F381"/>
    <mergeCell ref="A372:A376"/>
    <mergeCell ref="B372:B376"/>
    <mergeCell ref="C372:C376"/>
    <mergeCell ref="D372:D376"/>
    <mergeCell ref="E372:E376"/>
    <mergeCell ref="F372:F376"/>
    <mergeCell ref="B398:G398"/>
    <mergeCell ref="A399:A403"/>
    <mergeCell ref="B399:B403"/>
    <mergeCell ref="C399:C401"/>
    <mergeCell ref="C402:C403"/>
    <mergeCell ref="E402:E403"/>
    <mergeCell ref="A394:A396"/>
    <mergeCell ref="B394:B396"/>
    <mergeCell ref="C394:C396"/>
    <mergeCell ref="D394:D396"/>
    <mergeCell ref="E394:E396"/>
    <mergeCell ref="F394:F396"/>
    <mergeCell ref="A391:A393"/>
    <mergeCell ref="B391:B393"/>
    <mergeCell ref="C391:C393"/>
    <mergeCell ref="D391:D393"/>
    <mergeCell ref="E391:E393"/>
    <mergeCell ref="F391:F393"/>
    <mergeCell ref="A410:A413"/>
    <mergeCell ref="B410:B413"/>
    <mergeCell ref="C410:C413"/>
    <mergeCell ref="D410:D413"/>
    <mergeCell ref="E410:E413"/>
    <mergeCell ref="F410:F413"/>
    <mergeCell ref="B407:G407"/>
    <mergeCell ref="A408:A409"/>
    <mergeCell ref="B408:B409"/>
    <mergeCell ref="C408:C409"/>
    <mergeCell ref="D408:D409"/>
    <mergeCell ref="E408:E409"/>
    <mergeCell ref="F408:F409"/>
    <mergeCell ref="A404:A406"/>
    <mergeCell ref="B404:B406"/>
    <mergeCell ref="C404:C406"/>
    <mergeCell ref="D404:D406"/>
    <mergeCell ref="E404:E406"/>
    <mergeCell ref="F404:F406"/>
    <mergeCell ref="F420:F422"/>
    <mergeCell ref="A425:A426"/>
    <mergeCell ref="B425:B426"/>
    <mergeCell ref="C425:C426"/>
    <mergeCell ref="D425:D426"/>
    <mergeCell ref="E425:E426"/>
    <mergeCell ref="F425:F426"/>
    <mergeCell ref="B415:G415"/>
    <mergeCell ref="A416:A422"/>
    <mergeCell ref="B416:B422"/>
    <mergeCell ref="C416:C419"/>
    <mergeCell ref="D416:D418"/>
    <mergeCell ref="E416:E419"/>
    <mergeCell ref="F416:F418"/>
    <mergeCell ref="C420:C422"/>
    <mergeCell ref="D420:D422"/>
    <mergeCell ref="E420:E422"/>
    <mergeCell ref="A441:A443"/>
    <mergeCell ref="B442:B443"/>
    <mergeCell ref="A444:A445"/>
    <mergeCell ref="B444:B445"/>
    <mergeCell ref="C444:C445"/>
    <mergeCell ref="D444:D445"/>
    <mergeCell ref="A436:A440"/>
    <mergeCell ref="B436:B440"/>
    <mergeCell ref="C436:C440"/>
    <mergeCell ref="D436:D440"/>
    <mergeCell ref="E436:E440"/>
    <mergeCell ref="F436:F440"/>
    <mergeCell ref="A430:A431"/>
    <mergeCell ref="B430:G430"/>
    <mergeCell ref="B431:G431"/>
    <mergeCell ref="A434:A435"/>
    <mergeCell ref="B434:B435"/>
    <mergeCell ref="C434:C435"/>
    <mergeCell ref="D434:D435"/>
    <mergeCell ref="E434:E435"/>
    <mergeCell ref="F434:F435"/>
    <mergeCell ref="A465:A466"/>
    <mergeCell ref="B465:B466"/>
    <mergeCell ref="C465:C466"/>
    <mergeCell ref="D465:D466"/>
    <mergeCell ref="E465:E466"/>
    <mergeCell ref="F465:F466"/>
    <mergeCell ref="B458:P458"/>
    <mergeCell ref="A459:A462"/>
    <mergeCell ref="B459:B462"/>
    <mergeCell ref="C459:C462"/>
    <mergeCell ref="D459:D462"/>
    <mergeCell ref="E459:E462"/>
    <mergeCell ref="F459:F462"/>
    <mergeCell ref="E444:E445"/>
    <mergeCell ref="F444:F445"/>
    <mergeCell ref="B447:G447"/>
    <mergeCell ref="A448:A457"/>
    <mergeCell ref="B448:B457"/>
    <mergeCell ref="C448:C457"/>
    <mergeCell ref="D448:D457"/>
    <mergeCell ref="E448:E457"/>
    <mergeCell ref="F448:F457"/>
    <mergeCell ref="F470:F472"/>
    <mergeCell ref="B473:G473"/>
    <mergeCell ref="A474:A477"/>
    <mergeCell ref="B474:B477"/>
    <mergeCell ref="C474:C477"/>
    <mergeCell ref="D474:D477"/>
    <mergeCell ref="E474:E477"/>
    <mergeCell ref="F474:F477"/>
    <mergeCell ref="B467:G467"/>
    <mergeCell ref="A468:A469"/>
    <mergeCell ref="B468:B469"/>
    <mergeCell ref="C468:C469"/>
    <mergeCell ref="E468:E469"/>
    <mergeCell ref="A470:A472"/>
    <mergeCell ref="B470:B472"/>
    <mergeCell ref="C470:C472"/>
    <mergeCell ref="D470:D472"/>
    <mergeCell ref="E470:E472"/>
    <mergeCell ref="A509:A570"/>
    <mergeCell ref="B509:B570"/>
    <mergeCell ref="C509:C570"/>
    <mergeCell ref="D509:D570"/>
    <mergeCell ref="E509:E570"/>
    <mergeCell ref="F509:F529"/>
    <mergeCell ref="F530:F570"/>
    <mergeCell ref="A506:A507"/>
    <mergeCell ref="B506:B507"/>
    <mergeCell ref="C506:C507"/>
    <mergeCell ref="D506:D507"/>
    <mergeCell ref="E506:E507"/>
    <mergeCell ref="F506:F507"/>
    <mergeCell ref="A502:A503"/>
    <mergeCell ref="B502:G502"/>
    <mergeCell ref="B503:G503"/>
    <mergeCell ref="A504:A505"/>
    <mergeCell ref="B504:B505"/>
    <mergeCell ref="C504:C505"/>
    <mergeCell ref="E504:E505"/>
    <mergeCell ref="A580:A581"/>
    <mergeCell ref="B580:B581"/>
    <mergeCell ref="A582:A614"/>
    <mergeCell ref="B582:B614"/>
    <mergeCell ref="C582:C614"/>
    <mergeCell ref="D582:D614"/>
    <mergeCell ref="B575:G575"/>
    <mergeCell ref="A576:A577"/>
    <mergeCell ref="B576:B577"/>
    <mergeCell ref="C576:C577"/>
    <mergeCell ref="D576:D577"/>
    <mergeCell ref="E576:E577"/>
    <mergeCell ref="F576:F577"/>
    <mergeCell ref="A572:A573"/>
    <mergeCell ref="B572:B573"/>
    <mergeCell ref="C572:C573"/>
    <mergeCell ref="D572:D573"/>
    <mergeCell ref="E572:E573"/>
    <mergeCell ref="F572:F573"/>
    <mergeCell ref="E636:E641"/>
    <mergeCell ref="F636:F641"/>
    <mergeCell ref="A644:A645"/>
    <mergeCell ref="B644:B645"/>
    <mergeCell ref="C644:C645"/>
    <mergeCell ref="D644:D645"/>
    <mergeCell ref="E644:E645"/>
    <mergeCell ref="F644:F645"/>
    <mergeCell ref="A627:A635"/>
    <mergeCell ref="B627:B635"/>
    <mergeCell ref="A636:A641"/>
    <mergeCell ref="B636:B641"/>
    <mergeCell ref="C636:C641"/>
    <mergeCell ref="D636:D641"/>
    <mergeCell ref="E582:E614"/>
    <mergeCell ref="F582:F602"/>
    <mergeCell ref="F603:F614"/>
    <mergeCell ref="A615:A626"/>
    <mergeCell ref="B615:B626"/>
    <mergeCell ref="C615:C626"/>
    <mergeCell ref="D615:D626"/>
    <mergeCell ref="E615:E626"/>
    <mergeCell ref="F615:F626"/>
    <mergeCell ref="F648:F649"/>
    <mergeCell ref="B650:G650"/>
    <mergeCell ref="A651:A655"/>
    <mergeCell ref="B651:B655"/>
    <mergeCell ref="C651:C655"/>
    <mergeCell ref="D651:D655"/>
    <mergeCell ref="E651:E655"/>
    <mergeCell ref="F651:F655"/>
    <mergeCell ref="A646:A647"/>
    <mergeCell ref="B646:B647"/>
    <mergeCell ref="C646:C647"/>
    <mergeCell ref="E646:E647"/>
    <mergeCell ref="A648:A649"/>
    <mergeCell ref="B648:B649"/>
    <mergeCell ref="C648:C649"/>
    <mergeCell ref="D648:D649"/>
    <mergeCell ref="E648:E649"/>
    <mergeCell ref="A688:A689"/>
    <mergeCell ref="B688:B689"/>
    <mergeCell ref="C688:C689"/>
    <mergeCell ref="D688:D689"/>
    <mergeCell ref="E688:E689"/>
    <mergeCell ref="F688:F689"/>
    <mergeCell ref="A670:A682"/>
    <mergeCell ref="B670:B682"/>
    <mergeCell ref="C670:C682"/>
    <mergeCell ref="D670:D682"/>
    <mergeCell ref="E670:E682"/>
    <mergeCell ref="A685:A687"/>
    <mergeCell ref="B685:P685"/>
    <mergeCell ref="B686:P686"/>
    <mergeCell ref="B687:P687"/>
    <mergeCell ref="A656:A665"/>
    <mergeCell ref="B656:B665"/>
    <mergeCell ref="C657:C665"/>
    <mergeCell ref="D657:D665"/>
    <mergeCell ref="E657:E665"/>
    <mergeCell ref="F657:F665"/>
    <mergeCell ref="A707:A710"/>
    <mergeCell ref="B707:B710"/>
    <mergeCell ref="C707:C710"/>
    <mergeCell ref="D707:D710"/>
    <mergeCell ref="E707:E710"/>
    <mergeCell ref="F707:F710"/>
    <mergeCell ref="A695:A705"/>
    <mergeCell ref="B695:B705"/>
    <mergeCell ref="C695:C705"/>
    <mergeCell ref="D695:D705"/>
    <mergeCell ref="E695:E705"/>
    <mergeCell ref="F695:F705"/>
    <mergeCell ref="B691:B692"/>
    <mergeCell ref="F691:F692"/>
    <mergeCell ref="A693:A694"/>
    <mergeCell ref="B693:B694"/>
    <mergeCell ref="C693:C694"/>
    <mergeCell ref="D693:D694"/>
    <mergeCell ref="E693:E694"/>
    <mergeCell ref="F693:F694"/>
    <mergeCell ref="A735:A736"/>
    <mergeCell ref="B735:B736"/>
    <mergeCell ref="C735:C736"/>
    <mergeCell ref="D735:D736"/>
    <mergeCell ref="E735:E736"/>
    <mergeCell ref="F735:F736"/>
    <mergeCell ref="B722:P722"/>
    <mergeCell ref="A723:A733"/>
    <mergeCell ref="B723:B733"/>
    <mergeCell ref="C723:C733"/>
    <mergeCell ref="D723:D733"/>
    <mergeCell ref="E723:E733"/>
    <mergeCell ref="F723:F733"/>
    <mergeCell ref="A712:A721"/>
    <mergeCell ref="B712:B721"/>
    <mergeCell ref="C712:C721"/>
    <mergeCell ref="D712:D721"/>
    <mergeCell ref="E712:E721"/>
    <mergeCell ref="F712:F721"/>
    <mergeCell ref="A751:A755"/>
    <mergeCell ref="B751:B755"/>
    <mergeCell ref="C751:C755"/>
    <mergeCell ref="D751:D755"/>
    <mergeCell ref="E751:E755"/>
    <mergeCell ref="F751:F755"/>
    <mergeCell ref="A743:A750"/>
    <mergeCell ref="B743:B750"/>
    <mergeCell ref="C743:C750"/>
    <mergeCell ref="D743:D750"/>
    <mergeCell ref="E743:E750"/>
    <mergeCell ref="F743:F750"/>
    <mergeCell ref="A738:A742"/>
    <mergeCell ref="B738:B742"/>
    <mergeCell ref="C738:C742"/>
    <mergeCell ref="D738:D742"/>
    <mergeCell ref="E738:E742"/>
    <mergeCell ref="F738:F742"/>
    <mergeCell ref="B767:P767"/>
    <mergeCell ref="A773:A774"/>
    <mergeCell ref="B773:B774"/>
    <mergeCell ref="C773:C774"/>
    <mergeCell ref="D773:D774"/>
    <mergeCell ref="E773:E774"/>
    <mergeCell ref="A762:A766"/>
    <mergeCell ref="B762:B766"/>
    <mergeCell ref="C762:C766"/>
    <mergeCell ref="D762:D766"/>
    <mergeCell ref="E762:E766"/>
    <mergeCell ref="F763:F765"/>
    <mergeCell ref="A756:A760"/>
    <mergeCell ref="B756:B760"/>
    <mergeCell ref="C756:C760"/>
    <mergeCell ref="D756:D760"/>
    <mergeCell ref="E756:E760"/>
    <mergeCell ref="F756:F760"/>
    <mergeCell ref="A786:A788"/>
    <mergeCell ref="B786:B788"/>
    <mergeCell ref="C786:C788"/>
    <mergeCell ref="D786:D787"/>
    <mergeCell ref="E786:E788"/>
    <mergeCell ref="F786:F787"/>
    <mergeCell ref="A781:A782"/>
    <mergeCell ref="B781:B782"/>
    <mergeCell ref="C781:C782"/>
    <mergeCell ref="D781:D782"/>
    <mergeCell ref="E781:E782"/>
    <mergeCell ref="F781:F782"/>
    <mergeCell ref="A776:A780"/>
    <mergeCell ref="B776:B780"/>
    <mergeCell ref="C776:C780"/>
    <mergeCell ref="D776:D780"/>
    <mergeCell ref="E776:E780"/>
    <mergeCell ref="F776:F780"/>
    <mergeCell ref="A800:A805"/>
    <mergeCell ref="B800:B805"/>
    <mergeCell ref="C800:C805"/>
    <mergeCell ref="D800:D805"/>
    <mergeCell ref="E800:E805"/>
    <mergeCell ref="F800:F805"/>
    <mergeCell ref="A793:A799"/>
    <mergeCell ref="B793:B799"/>
    <mergeCell ref="C793:C799"/>
    <mergeCell ref="D793:D799"/>
    <mergeCell ref="E793:E799"/>
    <mergeCell ref="F793:F799"/>
    <mergeCell ref="A789:A790"/>
    <mergeCell ref="B789:P789"/>
    <mergeCell ref="B790:P790"/>
    <mergeCell ref="A791:A792"/>
    <mergeCell ref="B791:B792"/>
    <mergeCell ref="C791:C792"/>
    <mergeCell ref="D791:D792"/>
    <mergeCell ref="E791:E792"/>
    <mergeCell ref="F791:F792"/>
    <mergeCell ref="A816:A819"/>
    <mergeCell ref="B816:B819"/>
    <mergeCell ref="C816:C819"/>
    <mergeCell ref="D816:D819"/>
    <mergeCell ref="E816:E819"/>
    <mergeCell ref="F816:F819"/>
    <mergeCell ref="A812:A815"/>
    <mergeCell ref="B812:B815"/>
    <mergeCell ref="C812:C815"/>
    <mergeCell ref="D812:D815"/>
    <mergeCell ref="E812:E815"/>
    <mergeCell ref="F812:F815"/>
    <mergeCell ref="A806:A811"/>
    <mergeCell ref="B806:B811"/>
    <mergeCell ref="C806:C811"/>
    <mergeCell ref="D806:D811"/>
    <mergeCell ref="E806:E811"/>
    <mergeCell ref="F806:F811"/>
    <mergeCell ref="A836:A845"/>
    <mergeCell ref="B836:B845"/>
    <mergeCell ref="C836:C845"/>
    <mergeCell ref="D836:D845"/>
    <mergeCell ref="E836:E845"/>
    <mergeCell ref="F836:F845"/>
    <mergeCell ref="A824:A834"/>
    <mergeCell ref="B824:B834"/>
    <mergeCell ref="C824:C834"/>
    <mergeCell ref="D824:D834"/>
    <mergeCell ref="E824:E834"/>
    <mergeCell ref="F824:F834"/>
    <mergeCell ref="A820:A823"/>
    <mergeCell ref="B820:B823"/>
    <mergeCell ref="C820:C823"/>
    <mergeCell ref="D820:D823"/>
    <mergeCell ref="E820:E823"/>
    <mergeCell ref="F820:F823"/>
    <mergeCell ref="B852:P852"/>
    <mergeCell ref="A853:A864"/>
    <mergeCell ref="B853:B864"/>
    <mergeCell ref="C853:C864"/>
    <mergeCell ref="D853:D864"/>
    <mergeCell ref="E853:E864"/>
    <mergeCell ref="F853:F864"/>
    <mergeCell ref="A849:A851"/>
    <mergeCell ref="B849:B851"/>
    <mergeCell ref="C849:C851"/>
    <mergeCell ref="D849:D851"/>
    <mergeCell ref="E849:E851"/>
    <mergeCell ref="F849:F851"/>
    <mergeCell ref="A846:A848"/>
    <mergeCell ref="B846:B848"/>
    <mergeCell ref="C846:C848"/>
    <mergeCell ref="D846:D848"/>
    <mergeCell ref="E846:E848"/>
    <mergeCell ref="F846:F848"/>
    <mergeCell ref="A890:A905"/>
    <mergeCell ref="B890:B905"/>
    <mergeCell ref="C890:C905"/>
    <mergeCell ref="D890:D905"/>
    <mergeCell ref="E890:E905"/>
    <mergeCell ref="F890:F905"/>
    <mergeCell ref="B871:P871"/>
    <mergeCell ref="B872:P872"/>
    <mergeCell ref="B876:G876"/>
    <mergeCell ref="A877:A887"/>
    <mergeCell ref="B877:B887"/>
    <mergeCell ref="C877:C887"/>
    <mergeCell ref="D877:D887"/>
    <mergeCell ref="E877:E887"/>
    <mergeCell ref="B865:B867"/>
    <mergeCell ref="A866:A867"/>
    <mergeCell ref="F866:F867"/>
    <mergeCell ref="A868:A870"/>
    <mergeCell ref="B868:B870"/>
    <mergeCell ref="C868:C870"/>
    <mergeCell ref="D868:D870"/>
    <mergeCell ref="E868:E870"/>
    <mergeCell ref="F868:F870"/>
    <mergeCell ref="F925:F936"/>
    <mergeCell ref="F937:F941"/>
    <mergeCell ref="F942:F944"/>
    <mergeCell ref="A945:A947"/>
    <mergeCell ref="B945:B947"/>
    <mergeCell ref="C945:C947"/>
    <mergeCell ref="D945:D947"/>
    <mergeCell ref="E945:E947"/>
    <mergeCell ref="F945:F947"/>
    <mergeCell ref="A906:A944"/>
    <mergeCell ref="B906:B944"/>
    <mergeCell ref="C906:C912"/>
    <mergeCell ref="D906:D912"/>
    <mergeCell ref="E906:E912"/>
    <mergeCell ref="F906:F912"/>
    <mergeCell ref="C913:C944"/>
    <mergeCell ref="D913:D944"/>
    <mergeCell ref="E913:E944"/>
    <mergeCell ref="F913:F924"/>
    <mergeCell ref="A981:A986"/>
    <mergeCell ref="B981:B986"/>
    <mergeCell ref="C981:C986"/>
    <mergeCell ref="D981:D986"/>
    <mergeCell ref="E981:E986"/>
    <mergeCell ref="F981:F986"/>
    <mergeCell ref="A962:A980"/>
    <mergeCell ref="B962:B980"/>
    <mergeCell ref="C962:C980"/>
    <mergeCell ref="D962:D980"/>
    <mergeCell ref="E962:E980"/>
    <mergeCell ref="F962:F970"/>
    <mergeCell ref="F971:F980"/>
    <mergeCell ref="A948:A961"/>
    <mergeCell ref="B948:B961"/>
    <mergeCell ref="C948:C961"/>
    <mergeCell ref="D948:D961"/>
    <mergeCell ref="E948:E961"/>
    <mergeCell ref="F948:F961"/>
    <mergeCell ref="A1004:A1009"/>
    <mergeCell ref="B1004:B1009"/>
    <mergeCell ref="C1004:C1009"/>
    <mergeCell ref="D1004:D1009"/>
    <mergeCell ref="E1004:E1009"/>
    <mergeCell ref="F1004:F1009"/>
    <mergeCell ref="A995:A1003"/>
    <mergeCell ref="B995:B1003"/>
    <mergeCell ref="C995:C1003"/>
    <mergeCell ref="D995:D1003"/>
    <mergeCell ref="E995:E1003"/>
    <mergeCell ref="F995:F1003"/>
    <mergeCell ref="A987:A994"/>
    <mergeCell ref="B987:B994"/>
    <mergeCell ref="C987:C994"/>
    <mergeCell ref="D987:D994"/>
    <mergeCell ref="E987:E994"/>
    <mergeCell ref="F987:F994"/>
    <mergeCell ref="D1020:D1024"/>
    <mergeCell ref="C1022:C1024"/>
    <mergeCell ref="E1023:E1024"/>
    <mergeCell ref="B1014:P1014"/>
    <mergeCell ref="A1016:A1017"/>
    <mergeCell ref="B1016:B1017"/>
    <mergeCell ref="C1016:C1017"/>
    <mergeCell ref="D1016:D1017"/>
    <mergeCell ref="E1016:E1017"/>
    <mergeCell ref="F1016:F1017"/>
    <mergeCell ref="A1010:A1011"/>
    <mergeCell ref="B1010:B1011"/>
    <mergeCell ref="C1010:C1011"/>
    <mergeCell ref="D1010:D1011"/>
    <mergeCell ref="E1010:E1011"/>
    <mergeCell ref="F1010:F1011"/>
    <mergeCell ref="A1020:A1024"/>
    <mergeCell ref="B1020:B1023"/>
    <mergeCell ref="F1020:F1023"/>
    <mergeCell ref="F1027:F1030"/>
    <mergeCell ref="A1032:A1037"/>
    <mergeCell ref="B1032:G1032"/>
    <mergeCell ref="BL1032:CU1037"/>
    <mergeCell ref="CV1032:CV1037"/>
    <mergeCell ref="B1033:G1033"/>
    <mergeCell ref="B1034:G1034"/>
    <mergeCell ref="B1035:G1035"/>
    <mergeCell ref="B1036:G1036"/>
    <mergeCell ref="B1037:G1037"/>
    <mergeCell ref="C1025:C1026"/>
    <mergeCell ref="D1025:D1026"/>
    <mergeCell ref="E1025:E1026"/>
    <mergeCell ref="A1027:A1030"/>
    <mergeCell ref="B1027:B1030"/>
    <mergeCell ref="C1027:C1030"/>
    <mergeCell ref="D1027:D1030"/>
    <mergeCell ref="E1027:E1030"/>
    <mergeCell ref="B1052:G1052"/>
    <mergeCell ref="B1053:G1053"/>
    <mergeCell ref="A1054:G1054"/>
    <mergeCell ref="B1055:G1055"/>
    <mergeCell ref="A1056:A1062"/>
    <mergeCell ref="B1056:G1056"/>
    <mergeCell ref="B1046:G1046"/>
    <mergeCell ref="B1047:G1047"/>
    <mergeCell ref="B1048:G1048"/>
    <mergeCell ref="B1049:G1049"/>
    <mergeCell ref="B1050:G1050"/>
    <mergeCell ref="B1051:G1051"/>
    <mergeCell ref="B1038:G1038"/>
    <mergeCell ref="BL1038:CU1053"/>
    <mergeCell ref="CV1038:CV1053"/>
    <mergeCell ref="B1039:G1039"/>
    <mergeCell ref="B1040:G1040"/>
    <mergeCell ref="B1041:G1041"/>
    <mergeCell ref="B1042:G1042"/>
    <mergeCell ref="B1043:G1043"/>
    <mergeCell ref="B1044:G1044"/>
    <mergeCell ref="B1045:G1045"/>
    <mergeCell ref="A1063:A1069"/>
    <mergeCell ref="B1063:G1063"/>
    <mergeCell ref="CL1063:CU1067"/>
    <mergeCell ref="B1064:G1064"/>
    <mergeCell ref="B1065:G1065"/>
    <mergeCell ref="B1066:G1066"/>
    <mergeCell ref="B1067:G1067"/>
    <mergeCell ref="B1068:G1069"/>
    <mergeCell ref="CL1068:CL1069"/>
    <mergeCell ref="CM1068:CM1069"/>
    <mergeCell ref="CP1061:CP1062"/>
    <mergeCell ref="CQ1061:CQ1062"/>
    <mergeCell ref="CR1061:CR1062"/>
    <mergeCell ref="CS1061:CS1062"/>
    <mergeCell ref="CT1061:CT1062"/>
    <mergeCell ref="CU1061:CU1062"/>
    <mergeCell ref="CL1056:CU1060"/>
    <mergeCell ref="B1057:G1057"/>
    <mergeCell ref="B1058:G1058"/>
    <mergeCell ref="B1059:G1059"/>
    <mergeCell ref="B1060:G1060"/>
    <mergeCell ref="B1061:G1062"/>
    <mergeCell ref="CL1061:CL1062"/>
    <mergeCell ref="CM1061:CM1062"/>
    <mergeCell ref="CN1061:CN1062"/>
    <mergeCell ref="CO1061:CO1062"/>
    <mergeCell ref="CR1075:CR1076"/>
    <mergeCell ref="CS1075:CS1076"/>
    <mergeCell ref="CT1075:CT1076"/>
    <mergeCell ref="CU1075:CU1076"/>
    <mergeCell ref="A1077:A1083"/>
    <mergeCell ref="B1077:G1077"/>
    <mergeCell ref="CL1077:CU1081"/>
    <mergeCell ref="B1078:G1078"/>
    <mergeCell ref="B1079:G1079"/>
    <mergeCell ref="B1080:G1080"/>
    <mergeCell ref="CL1075:CL1076"/>
    <mergeCell ref="CM1075:CM1076"/>
    <mergeCell ref="CN1075:CN1076"/>
    <mergeCell ref="CO1075:CO1076"/>
    <mergeCell ref="CP1075:CP1076"/>
    <mergeCell ref="CQ1075:CQ1076"/>
    <mergeCell ref="CT1068:CT1069"/>
    <mergeCell ref="CU1068:CU1069"/>
    <mergeCell ref="A1070:A1076"/>
    <mergeCell ref="B1070:G1070"/>
    <mergeCell ref="CL1070:CU1074"/>
    <mergeCell ref="B1071:G1071"/>
    <mergeCell ref="B1072:G1072"/>
    <mergeCell ref="B1073:G1073"/>
    <mergeCell ref="B1074:G1074"/>
    <mergeCell ref="B1075:G1076"/>
    <mergeCell ref="CN1068:CN1069"/>
    <mergeCell ref="CO1068:CO1069"/>
    <mergeCell ref="CP1068:CP1069"/>
    <mergeCell ref="CQ1068:CQ1069"/>
    <mergeCell ref="CR1068:CR1069"/>
    <mergeCell ref="CS1068:CS1069"/>
    <mergeCell ref="A1084:A1090"/>
    <mergeCell ref="B1084:G1084"/>
    <mergeCell ref="CL1084:CU1088"/>
    <mergeCell ref="B1085:G1085"/>
    <mergeCell ref="B1086:G1086"/>
    <mergeCell ref="B1087:G1087"/>
    <mergeCell ref="B1088:G1088"/>
    <mergeCell ref="B1089:G1090"/>
    <mergeCell ref="CL1089:CL1090"/>
    <mergeCell ref="CM1089:CM1090"/>
    <mergeCell ref="CP1082:CP1083"/>
    <mergeCell ref="CQ1082:CQ1083"/>
    <mergeCell ref="CR1082:CR1083"/>
    <mergeCell ref="CS1082:CS1083"/>
    <mergeCell ref="CT1082:CT1083"/>
    <mergeCell ref="CU1082:CU1083"/>
    <mergeCell ref="B1081:G1081"/>
    <mergeCell ref="B1082:G1083"/>
    <mergeCell ref="CL1082:CL1083"/>
    <mergeCell ref="CM1082:CM1083"/>
    <mergeCell ref="CN1082:CN1083"/>
    <mergeCell ref="CO1082:CO1083"/>
    <mergeCell ref="CR1096:CR1097"/>
    <mergeCell ref="CS1096:CS1097"/>
    <mergeCell ref="CT1096:CT1097"/>
    <mergeCell ref="CU1096:CU1097"/>
    <mergeCell ref="A1098:A1104"/>
    <mergeCell ref="B1098:G1098"/>
    <mergeCell ref="CL1098:CU1102"/>
    <mergeCell ref="B1099:G1099"/>
    <mergeCell ref="B1100:G1100"/>
    <mergeCell ref="B1101:G1101"/>
    <mergeCell ref="CL1096:CL1097"/>
    <mergeCell ref="CM1096:CM1097"/>
    <mergeCell ref="CN1096:CN1097"/>
    <mergeCell ref="CO1096:CO1097"/>
    <mergeCell ref="CP1096:CP1097"/>
    <mergeCell ref="CQ1096:CQ1097"/>
    <mergeCell ref="CT1089:CT1090"/>
    <mergeCell ref="CU1089:CU1090"/>
    <mergeCell ref="A1091:A1097"/>
    <mergeCell ref="B1091:G1091"/>
    <mergeCell ref="CL1091:CU1095"/>
    <mergeCell ref="B1092:G1092"/>
    <mergeCell ref="B1093:G1093"/>
    <mergeCell ref="B1094:G1094"/>
    <mergeCell ref="B1095:G1095"/>
    <mergeCell ref="B1096:G1097"/>
    <mergeCell ref="CN1089:CN1090"/>
    <mergeCell ref="CO1089:CO1090"/>
    <mergeCell ref="CP1089:CP1090"/>
    <mergeCell ref="CQ1089:CQ1090"/>
    <mergeCell ref="CR1089:CR1090"/>
    <mergeCell ref="CS1089:CS1090"/>
    <mergeCell ref="A1105:A1111"/>
    <mergeCell ref="B1105:G1105"/>
    <mergeCell ref="CL1105:CU1109"/>
    <mergeCell ref="B1106:G1106"/>
    <mergeCell ref="B1107:G1107"/>
    <mergeCell ref="B1108:G1108"/>
    <mergeCell ref="B1109:G1109"/>
    <mergeCell ref="B1110:G1111"/>
    <mergeCell ref="CL1110:CL1111"/>
    <mergeCell ref="CM1110:CM1111"/>
    <mergeCell ref="CP1103:CP1104"/>
    <mergeCell ref="CQ1103:CQ1104"/>
    <mergeCell ref="CR1103:CR1104"/>
    <mergeCell ref="CS1103:CS1104"/>
    <mergeCell ref="CT1103:CT1104"/>
    <mergeCell ref="CU1103:CU1104"/>
    <mergeCell ref="B1102:G1102"/>
    <mergeCell ref="B1103:G1104"/>
    <mergeCell ref="CL1103:CL1104"/>
    <mergeCell ref="CM1103:CM1104"/>
    <mergeCell ref="CN1103:CN1104"/>
    <mergeCell ref="CO1103:CO1104"/>
    <mergeCell ref="CR1117:CR1118"/>
    <mergeCell ref="CS1117:CS1118"/>
    <mergeCell ref="CT1117:CT1118"/>
    <mergeCell ref="CU1117:CU1118"/>
    <mergeCell ref="A1119:A1125"/>
    <mergeCell ref="B1119:G1119"/>
    <mergeCell ref="CL1119:CU1123"/>
    <mergeCell ref="B1120:G1120"/>
    <mergeCell ref="B1121:G1121"/>
    <mergeCell ref="B1122:G1122"/>
    <mergeCell ref="CL1117:CL1118"/>
    <mergeCell ref="CM1117:CM1118"/>
    <mergeCell ref="CN1117:CN1118"/>
    <mergeCell ref="CO1117:CO1118"/>
    <mergeCell ref="CP1117:CP1118"/>
    <mergeCell ref="CQ1117:CQ1118"/>
    <mergeCell ref="CT1110:CT1111"/>
    <mergeCell ref="CU1110:CU1111"/>
    <mergeCell ref="A1112:A1118"/>
    <mergeCell ref="B1112:G1112"/>
    <mergeCell ref="CL1112:CU1116"/>
    <mergeCell ref="B1113:G1113"/>
    <mergeCell ref="B1114:G1114"/>
    <mergeCell ref="B1115:G1115"/>
    <mergeCell ref="B1116:G1116"/>
    <mergeCell ref="B1117:G1118"/>
    <mergeCell ref="CN1110:CN1111"/>
    <mergeCell ref="CO1110:CO1111"/>
    <mergeCell ref="CP1110:CP1111"/>
    <mergeCell ref="CQ1110:CQ1111"/>
    <mergeCell ref="CR1110:CR1111"/>
    <mergeCell ref="CS1110:CS1111"/>
    <mergeCell ref="A1126:A1132"/>
    <mergeCell ref="B1126:G1126"/>
    <mergeCell ref="CL1126:CU1130"/>
    <mergeCell ref="B1127:G1127"/>
    <mergeCell ref="B1128:G1128"/>
    <mergeCell ref="B1129:G1129"/>
    <mergeCell ref="B1130:G1130"/>
    <mergeCell ref="B1131:G1132"/>
    <mergeCell ref="CL1131:CL1132"/>
    <mergeCell ref="CM1131:CM1132"/>
    <mergeCell ref="CP1124:CP1125"/>
    <mergeCell ref="CQ1124:CQ1125"/>
    <mergeCell ref="CR1124:CR1125"/>
    <mergeCell ref="CS1124:CS1125"/>
    <mergeCell ref="CT1124:CT1125"/>
    <mergeCell ref="CU1124:CU1125"/>
    <mergeCell ref="B1123:G1123"/>
    <mergeCell ref="B1124:G1125"/>
    <mergeCell ref="CL1124:CL1125"/>
    <mergeCell ref="CM1124:CM1125"/>
    <mergeCell ref="CN1124:CN1125"/>
    <mergeCell ref="CO1124:CO1125"/>
    <mergeCell ref="CR1139:CR1140"/>
    <mergeCell ref="CS1139:CS1140"/>
    <mergeCell ref="CT1139:CT1140"/>
    <mergeCell ref="CU1139:CU1140"/>
    <mergeCell ref="A1141:A1147"/>
    <mergeCell ref="B1141:G1141"/>
    <mergeCell ref="CL1141:CU1145"/>
    <mergeCell ref="B1142:G1142"/>
    <mergeCell ref="B1143:G1143"/>
    <mergeCell ref="B1144:G1144"/>
    <mergeCell ref="CL1139:CL1140"/>
    <mergeCell ref="CM1139:CM1140"/>
    <mergeCell ref="CN1139:CN1140"/>
    <mergeCell ref="CO1139:CO1140"/>
    <mergeCell ref="CP1139:CP1140"/>
    <mergeCell ref="CQ1139:CQ1140"/>
    <mergeCell ref="CT1131:CT1132"/>
    <mergeCell ref="CU1131:CU1132"/>
    <mergeCell ref="A1134:A1140"/>
    <mergeCell ref="B1134:G1134"/>
    <mergeCell ref="CL1134:CU1138"/>
    <mergeCell ref="B1135:G1135"/>
    <mergeCell ref="B1136:G1136"/>
    <mergeCell ref="B1137:G1137"/>
    <mergeCell ref="B1138:G1138"/>
    <mergeCell ref="B1139:G1140"/>
    <mergeCell ref="CN1131:CN1132"/>
    <mergeCell ref="CO1131:CO1132"/>
    <mergeCell ref="CP1131:CP1132"/>
    <mergeCell ref="CQ1131:CQ1132"/>
    <mergeCell ref="CR1131:CR1132"/>
    <mergeCell ref="CS1131:CS1132"/>
    <mergeCell ref="B1148:G1148"/>
    <mergeCell ref="CL1148:CU1152"/>
    <mergeCell ref="B1149:G1149"/>
    <mergeCell ref="B1150:G1150"/>
    <mergeCell ref="B1151:G1151"/>
    <mergeCell ref="B1152:G1152"/>
    <mergeCell ref="B1153:G1154"/>
    <mergeCell ref="CL1153:CL1154"/>
    <mergeCell ref="CM1153:CM1154"/>
    <mergeCell ref="CP1146:CP1147"/>
    <mergeCell ref="CQ1146:CQ1147"/>
    <mergeCell ref="CR1146:CR1147"/>
    <mergeCell ref="CS1146:CS1147"/>
    <mergeCell ref="CT1146:CT1147"/>
    <mergeCell ref="CU1146:CU1147"/>
    <mergeCell ref="B1145:G1145"/>
    <mergeCell ref="B1146:G1147"/>
    <mergeCell ref="CL1146:CL1147"/>
    <mergeCell ref="CM1146:CM1147"/>
    <mergeCell ref="CN1146:CN1147"/>
    <mergeCell ref="CO1146:CO1147"/>
    <mergeCell ref="CS1160:CS1161"/>
    <mergeCell ref="CT1160:CT1161"/>
    <mergeCell ref="CU1160:CU1161"/>
    <mergeCell ref="A1162:A1168"/>
    <mergeCell ref="B1162:G1162"/>
    <mergeCell ref="CL1162:CU1166"/>
    <mergeCell ref="B1163:G1163"/>
    <mergeCell ref="B1164:G1164"/>
    <mergeCell ref="B1165:G1165"/>
    <mergeCell ref="CL1160:CL1161"/>
    <mergeCell ref="CM1160:CM1161"/>
    <mergeCell ref="CN1160:CN1161"/>
    <mergeCell ref="CO1160:CO1161"/>
    <mergeCell ref="CP1160:CP1161"/>
    <mergeCell ref="CQ1160:CQ1161"/>
    <mergeCell ref="CT1153:CT1154"/>
    <mergeCell ref="CU1153:CU1154"/>
    <mergeCell ref="A1155:A1161"/>
    <mergeCell ref="B1155:G1155"/>
    <mergeCell ref="CL1155:CU1159"/>
    <mergeCell ref="B1156:G1156"/>
    <mergeCell ref="B1157:G1157"/>
    <mergeCell ref="B1158:G1158"/>
    <mergeCell ref="B1159:G1159"/>
    <mergeCell ref="B1160:G1161"/>
    <mergeCell ref="CN1153:CN1154"/>
    <mergeCell ref="CO1153:CO1154"/>
    <mergeCell ref="CP1153:CP1154"/>
    <mergeCell ref="CQ1153:CQ1154"/>
    <mergeCell ref="CR1153:CR1154"/>
    <mergeCell ref="CS1153:CS1154"/>
    <mergeCell ref="A1148:A1154"/>
    <mergeCell ref="B480:H480"/>
    <mergeCell ref="CT1174:CT1175"/>
    <mergeCell ref="CU1174:CU1175"/>
    <mergeCell ref="CN1174:CN1175"/>
    <mergeCell ref="CO1174:CO1175"/>
    <mergeCell ref="CP1174:CP1175"/>
    <mergeCell ref="CQ1174:CQ1175"/>
    <mergeCell ref="CR1174:CR1175"/>
    <mergeCell ref="CS1174:CS1175"/>
    <mergeCell ref="A1169:A1175"/>
    <mergeCell ref="B1169:G1169"/>
    <mergeCell ref="CL1169:CU1173"/>
    <mergeCell ref="B1170:G1170"/>
    <mergeCell ref="B1171:G1171"/>
    <mergeCell ref="B1172:G1172"/>
    <mergeCell ref="B1173:G1173"/>
    <mergeCell ref="B1174:G1175"/>
    <mergeCell ref="CL1174:CL1175"/>
    <mergeCell ref="CM1174:CM1175"/>
    <mergeCell ref="CP1167:CP1168"/>
    <mergeCell ref="CQ1167:CQ1168"/>
    <mergeCell ref="CR1167:CR1168"/>
    <mergeCell ref="CS1167:CS1168"/>
    <mergeCell ref="CT1167:CT1168"/>
    <mergeCell ref="CU1167:CU1168"/>
    <mergeCell ref="B1166:G1166"/>
    <mergeCell ref="B1167:G1168"/>
    <mergeCell ref="CL1167:CL1168"/>
    <mergeCell ref="CM1167:CM1168"/>
    <mergeCell ref="CN1167:CN1168"/>
    <mergeCell ref="CO1167:CO1168"/>
    <mergeCell ref="CR1160:CR1161"/>
  </mergeCells>
  <dataValidations count="45">
    <dataValidation type="list" allowBlank="1" showInputMessage="1" showErrorMessage="1" sqref="AX782 BE500:BG500" xr:uid="{00000000-0002-0000-0100-000000000000}">
      <formula1>"ĐTT, TDS, HĐH, HĐG, HĐNT, VS-AN, HĐC, TQDN, LH, KH"</formula1>
    </dataValidation>
    <dataValidation type="list" allowBlank="1" showInputMessage="1" showErrorMessage="1" sqref="M310" xr:uid="{00000000-0002-0000-0100-000001000000}">
      <formula1>"Lớp học, Phòng chức năng, Sân trường,Lấm lem, Khám phá, Vận động, Chơi tự chọn, Sáng tạo, Quan sát có MĐ,Giao thông, TCVĐ, Gieo trồng, Ngoài nhà trườngThiên Văn,"</formula1>
    </dataValidation>
    <dataValidation type="list" allowBlank="1" showInputMessage="1" showErrorMessage="1" sqref="M311:M317 M33:M41 M43:M47 M49:M66 M68:M74 M76:M77 M79:M81 M161:M181 M183:M201 M319 M321:M335 M353:M357 M359:M362 M853:M870 M385 M408:M414 M337:M351 M723:M766 M768:M788 M873:M875 M365:M383 M387:M397 M9:M18 M399:M406 M284:M307 M416:M429 M468:M472 M21:M31 M448:M457 M459:M466 M236:M243 M95:M121 M688:M721 M1015:M1031 M203:M232 M274:M282 M504:M574 M83:M93 M432:M446 M576:M684 M246:M272 M877:M1013 M474:M501 M791:M851 M124:M159" xr:uid="{00000000-0002-0000-0100-000002000000}">
      <formula1>"Lớp học, Thiên văn, Phòng chức năng, Sân trường,Lấm lem, Khám phá, Vận động, Chơi tự chọn, Sáng tạo, Quan sát có MĐ,Giao thông, TCVĐ, Gieo trồng, Ngoài nhà trường"</formula1>
    </dataValidation>
    <dataValidation type="list" allowBlank="1" showInputMessage="1" showErrorMessage="1" sqref="BJ945:BK946" xr:uid="{00000000-0002-0000-0100-000003000000}">
      <formula1>"ĐTT, TDS, HĐH, HĐG, HĐNT, VS-AN, , KH,HĐC, TQDN, LH"</formula1>
    </dataValidation>
    <dataValidation type="list" allowBlank="1" showInputMessage="1" showErrorMessage="1" sqref="BL365:CK383 BL459:CK466 BL723:CK788 BL986:CK989 BL80:CK81 BL284:CK307 BL155:CK156 BL13:CK18 BL310:CK317 BL319:CK319 BL337:CK351 BL163:CK164 BL83:CK84 BL433:CK446 BL791:CK804 BL388:CK388 BL9:CK9 BL274:CK282 BL321:CK335 BL28:CK29 BL161:CK161 BL175:CK181 BL183:CK183 BL246:CK255 BL49:CK66 BL397:CK397 BL124:CK126 BL576:CK673 BL391:CK393 BL399:CK414 BL35:CK47 BL11:CK11 BL982:CK984 BL991:CK993 BL481:CK501 BL77:CK77 CK173 BL33:CK33 BL21:CK26 BL1015:CK1031 BL86:CK121 BL148:CK148 BL468:CK472 BL474:CK479 BL128:CK146 BL995:CK1011 BL171:CJ173 BL257:CK272 BL504:CK574 BL675:CK684 BL688:CK721 BL806:CK870 BL873:CK875 BL877:CK980" xr:uid="{00000000-0002-0000-0100-000004000000}">
      <formula1>"2,1,0,kđg"</formula1>
    </dataValidation>
    <dataValidation type="list" allowBlank="1" showInputMessage="1" showErrorMessage="1" sqref="BI848:BI850 BK780 BJ741:BK741 AV193:AZ193 AP710" xr:uid="{00000000-0002-0000-0100-000005000000}">
      <formula1>"ĐTT, TDS, HĐH, HĐG, HĐNT,KH, VS-AN, HĐC, TQDN, LH"</formula1>
    </dataValidation>
    <dataValidation type="list" allowBlank="1" showInputMessage="1" showErrorMessage="1" sqref="BH848:BH850 AL742 AK435:AL435 AN435" xr:uid="{00000000-0002-0000-0100-000006000000}">
      <formula1>"ĐTT, TDS, HĐH, HĐG, KH,HĐNT, VS-AN, HĐC, TQDN, LH"</formula1>
    </dataValidation>
    <dataValidation type="list" allowBlank="1" showInputMessage="1" showErrorMessage="1" sqref="AC700:AF700 AC877:AF877 AW883:AZ883 AC738:AF738" xr:uid="{00000000-0002-0000-0100-000007000000}">
      <formula1>"ĐTT, TDS, HĐH, HĐG, HĐNT, VS-AN, HĐC,KH, TQDN, LH"</formula1>
    </dataValidation>
    <dataValidation type="list" allowBlank="1" showInputMessage="1" showErrorMessage="1" sqref="AK1030:AN1031 BJ887:BK888" xr:uid="{00000000-0002-0000-0100-000008000000}">
      <formula1>"ĐTT, TDS, HĐH, HĐG, HĐNT, VS-AN,KH,  HĐC, TQDN, LH"</formula1>
    </dataValidation>
    <dataValidation type="list" allowBlank="1" showInputMessage="1" showErrorMessage="1" sqref="AM807:AN807 AC764:AF764 AS946:AT946 AT918 AT899 AU883 AS883 AE257:AF257 AC254:AF254 AT1027 BA761:BD761 AV808:AZ808 AO1018:AR1018 AJ215 AG874 AG688:AI688 AI214:AJ214 AK807 AY816:AZ816 AS87:AU87 AS819:AU819 AS750:AU751 AS739:AU739 AS737:AU737 AS887:AU888" xr:uid="{00000000-0002-0000-0100-000009000000}">
      <formula1>"ĐTT, TDS, HĐH, HĐG, HĐNT, KH, VS-AN, HĐC, TQDN, LH"</formula1>
    </dataValidation>
    <dataValidation type="list" allowBlank="1" showInputMessage="1" showErrorMessage="1" sqref="CV886 BH886:BI886 AV1019:AV1022 BH334 AJ218 AK811:AN814 BA1019:BD1022 CV879 AO879:BK879" xr:uid="{00000000-0002-0000-0100-00000A000000}">
      <formula1>"ĐTT, TDS, HĐH, HĐG, HĐNT, VS-AN, KH, HĐC, TQDN, LH"</formula1>
    </dataValidation>
    <dataValidation type="list" allowBlank="1" showInputMessage="1" showErrorMessage="1" sqref="AV881 BE885:BG885 BA882:BD882 AS880:AU880 AS31:AU31" xr:uid="{00000000-0002-0000-0100-00000B000000}">
      <formula1>"ĐTT, TDS, HĐH, HĐG, HĐNT, VS-AN, HĐC, KH, TQDN, LH"</formula1>
    </dataValidation>
    <dataValidation type="list" allowBlank="1" showInputMessage="1" showErrorMessage="1" sqref="Y365:AA368 S97 X310:X311 V240:AA243 P688:AA721 S95 V311:W312 Q310:Q311 P310:P313 P240:T243 R647 P647:P648 R157:R158 U95 P159:S159 P614 Z313 U241:U243 Z97 P582:P583 Z369:AA369 Y370:AA383 Q238:R239 P593:P596 R311:U311 Y311 AA468:AA472 P468:P472 AA459:AA466 P459:P466 P236:P239 P448:AA457 P314:AA317 P416:AA429 P284:AA307 P399:AA406 P9:AA18 P387:AA397 P321:AA335 P49:AA66 P365:X383 R96:AA96 P651:AA684 P768:AA788 P359:AA362 P76:AA77 P68:AA74 P33:AA41 P319:AA319 Q582:AA614 P21:AA31 P161:AA181 P79:AA81 P339:AA351 P576:AA581 P43:AA47 P183:AA201 P649:AA649 P385:AA385 P873:AA875 P408:AA414 Q237:AA237 P853:AA870 P354:AA357 Q98:AA121 P95:P121 Z338 Q236:R236 P432:AA446 P723:V766 X723:AA766 W729:W766 P203:AA232 P274:AA282 P504:AA574 P83:AA93 P1015:AA1031 P615:AA646 P246:AA272 P877:AA1013 Q459:Z501 P474:P501 AA474:AA501 P791:AA851 T124:AA159 P124:P158 Q124:S155" xr:uid="{00000000-0002-0000-0100-00000C000000}">
      <formula1>"x"</formula1>
    </dataValidation>
    <dataValidation type="list" allowBlank="1" showInputMessage="1" showErrorMessage="1" sqref="N387:N397 N723:N766 N76:N77 N651:N684 N337:N351 N49:N66 N161:N181 N183:N201 N33:N41 N68:N74 N873:N875 N385 N365:N383 N1015:N1031 N768:N788 N319 N853:N870 N21:N31 N43:N47 N79:N81 N408:N414 N359:N362 N9:N18 N399:N406 N284:N307 N416:N429 N468:N472 N310:N317 N448:N457 N459:N466 N321:N335 N432:N446 N353:N357 N95:N121 N688:N721 N236:N243 N203:N232 N274:N282 N504:N574 N83:N93 N576:N649 N246:N272 N877:N1013 N474:N501 N791:N851 N124:N159" xr:uid="{00000000-0002-0000-0100-00000D000000}">
      <formula1>"Thể chất, Nhận thức, Ngôn ngữ, TCKNXH, Thẩm mỹ"</formula1>
    </dataValidation>
    <dataValidation type="list" allowBlank="1" showInputMessage="1" showErrorMessage="1" sqref="O651:O684 O768:O788 O76:O77 O359:O362 O183:O201 O49:O66 O387:O397 O33:O41 O68:O74 O319 O873:O875 O385 O365:O383 O723:O766 O432:O446 O21:O31 O43:O47 O408:O414 O161:O181 O853:O870 O339:O351 O79:O81 O9:O18 O399:O406 O284:O307 O416:O429 O468:O472 O310:O317 O448:O457 O459:O466 O321:O335 O354:O357 O95:O121 O688:O721 O236:O243 O203:O232 O274:O282 O504:O574 O83:O93 O1015:O1031 O576:O649 O246:O272 O877:O1013 O474:O501 O791:O851 O124:O159" xr:uid="{00000000-0002-0000-0100-00000E000000}">
      <formula1>"#, 3T, 4T, 5T, 3+4T, 4+5T, 3+4+5T"</formula1>
    </dataValidation>
    <dataValidation type="list" allowBlank="1" showInputMessage="1" showErrorMessage="1" sqref="C913 C124:C131 E124:E131 E196 C63:C66 C225:C227 E432:E441 E225:E227 C95 E95 C906:C909 E906:E909 C783:C787 E783:E787 C402 E310:E313 C310:C313 E262 E260 C260 E246 C246 C241:C242 E203 C203 C666:C670 E666:E670 E846:E847 C849 C846:C847 E836:E844 C835:C844 E820:E822 C820:C822 C816:C818 E816:E818 E812 E806:E810 C812 C806:C810 E800:E804 C800:C804 C711:C721 C651 E651 C212 E212 E1018:E1027 C506 E444 E506 C446 E420 C410 E414 E410 C321 E359 C359 E258 C262 E272 E269:E270 E241:E242 C258 C196 E319 E169 E913 C165 E165 C161 E161 C118 E118 C200:C201 C272 E849 C657 E206:E210 C508:C510 C173:C177 E200:E201 E657 E300:E302 E290 C296 C290 E284:E288 C284:C288 C179:C180 C68:C74 E68:E74 C33:C38 E33:E38 C761:C764 C354 E387 C387 E711:E721 E139:E147 E173:E177 C139:C147 E157 C625 E578:E582 C231 C206:C210 C169 E761:E764 C995:C1001 E706:E709 C706:C709 C157 E688:E704 C688:C704 C781 E408 C408 E111:E116 C111:C116 E183 C183 E446 C187:C192 E9 C9 C646 E274 E781 C683:C684 E873:E875 C648 E648 E723 C723 C873:C875 E576 C576 E508:E509 C574 E315:E317 C385 E231 E385 E394:E397 C394:C397 C305:C306 C365:C383 E365:E383 C300:C302 E423:E429 E179:E180 C414 C274 E995:E1001 E40:E41 C21:C31 E43:E47 C43:C47 E21:E31 C40:C41 E49:E53 C49:C53 E193:E194 E321 C319 C315:C317 C404 C361 E361 E296 C269:C270 E342:E343 E354 C504 E504 E646 E683:E684 E1013 C768:C775 C877:C904 E877:E904 C1012:C1013 C342:C343 E305:E306 C339 E339 C824:C833 E824:E833 C55 E61:E66 E55 C59 E59 C61 E185:E190 E404 E399:E402 C399 C420 C423:C429 C416 E416 C444 C571:C572 E571:E572 E574 C1015:C1016 E1015:E1016 C1018:C1022 C1025:C1027 C578:C582 E615 C615 E625 C623 E623 C981:C993 E981:E993 E448:E457 C448:C457 E459:E465 C627:C644 C853:C868 E853:E868 C236:C238 E236:E238 C216:C223 E216:E223 C432:C441 E768:E775 E627:E644 C459:C465 C468 C791:C792 E791:E792 E948:E962 C948:C962 C481:C501 E481:E501" xr:uid="{00000000-0002-0000-0100-00000F000000}">
      <formula1>"KQMĐ, NDCT, TLHD, BC, ĐP,NDCT- LUẬT 108/2016"</formula1>
    </dataValidation>
    <dataValidation type="list" allowBlank="1" showInputMessage="1" showErrorMessage="1" sqref="M1032:M1037" xr:uid="{00000000-0002-0000-0100-000010000000}">
      <formula1>"Lớp học, Phòng chức năng, Sân chơi khu 1, Sân chơi khu 2, Sân chơi khu 3, Sân chơi khu 4, Sân chơi khu 5, Ngoài nhà trường"</formula1>
    </dataValidation>
    <dataValidation type="list" allowBlank="1" showInputMessage="1" showErrorMessage="1" sqref="L21:L31 L365:L383 L43:L47 L768:L788 L76:L77 L79:L81 L183:L201 L337:L351 L49:L66 L723:L766 L161:L181 L651:L684 L321:L335 L873:L875 L68:L74 L385 L408:L414 L459:L466 L33:L41 L319 L359:L362 L432:L446 L387:L397 L9:L18 L399:L406 L284:L307 L416:L429 L468:L472 L310:L317 L448:L457 L236:L243 L353:L357 L95:L121 L688:L721 L203:L232 L274:L282 L504:L574 L83:L93 L853:L870 L576:L649 L246:L272 L877:L1013 L1015:L1037 L474:L501 L791:L851 L124:L159" xr:uid="{00000000-0002-0000-0100-000011000000}">
      <formula1>"Trường, Khối, Lớp"</formula1>
    </dataValidation>
    <dataValidation type="list" allowBlank="1" showInputMessage="1" showErrorMessage="1" sqref="CV115 AS1015:AS1031 AT900:AT917 AT889:AT898 AU881:AU882 AT881:AT886 AS881:AS882 AS884:AS886 AT610:AT611 AS125:AT125 AC739:AF763 AC310:AE311 AL612 BE688:BI714 BA183:BK186 AV21:BK31 AU946:BD1013 AF310 AT1028:AT1031 AD437:AF437 AY239 AG723:AK766 AK1015:AN1029 BK468 AC21:AN31 BA1023:BD1023 BA504:BD507 BA1015:BD1018 AU884:AU886 AS239:AT239 AT1015:AT1026 AS597:AU597 BI1026:BI1028 BH1026:BH1031 BJ1026:BK1029 BJ785:BJ786 BK785:BK788 BK781:BK783 BJ768:BJ783 BI768:BI788 BK768:BK779 BJ688:BK692 BJ723:BK740 BJ612:BK613 BJ602:BK602 BI321:BK335 CV579 BJ880:BK885 BJ649:BK649 BE1015:BK1023 BJ947:BK954 BJ742:BK766 BH504:BK507 BJ576:BK577 BJ788 BJ694:BK714 BJ203:BJ215 BH811:BI822 BH768:BH774 BI723:BI758 BH723:BH766 BE1026:BG1027 BE1029:BG1031 BE845 BE811:BE813 BE847:BE850 BH776:BH788 BE723:BG739 BE651:BG652 BI1030:BI1031 AO640:BI649 AV1026:BD1031 BE741:BG766 BI760:BI766 BH322:BH333 BE576:BG578 BE574:BG574 BE232:BG232 BE504:BG506 AC576:BD581 AV594:AV596 BA762:BD766 AV312:AZ312 BI870:BK870 BA883:BD944 AV723:AZ766 AV459:AZ460 AV194:AZ201 AV183:AZ192 AG83:AJ84 BD124 AV124:BA124 AV128:BD128 AN815:AN851 AV809:AZ809 AY945:AZ945 AV1023 BE946:BI954 AV1015:AV1018 AW880:AZ881 AV614 AV880 AO1015:AR1017 AR843:AR851 AO844:AO848 AO723:AR744 AM723:AN766 BA707:BD714 AQ709:AQ721 AP711:AP721 AP688:AP709 AO688:AO721 AQ688:AQ707 AM815:AM817 AL723:AL741 AK688:AN698 AG240:AJ240 AJ810:AJ816 AH810:AH816 AJ688:AJ712 AH689:AI712 AG699:AG700 AG689:AG697 AG702:AG721 AI203:AJ213 AG873 AO850:AQ851 AC873:AF875 AG640:AJ646 AC240:AF243 AJ216:AJ217 AC723:AF737 AC765:AF766 AC701:AF721 AH713:AJ721 AC609:AF609 AG648:AJ649 AG446 AC582:AF583 AC1015:AF1031 AO1019:AR1031 AC819:AF819 AC127:AF127 AK607:AN609 AC688:AF699 AC802:AF805 AL603:AN603 AG875 AO448:AO452 AO746:AR766 AC807:AF814 AF445:AF446 AG243:AJ243 AK126:AN127 BH805:BI809 AK700:AN721 CV304 AL743:AL766 BA688:BD705 AG603:AJ604 BH851:BI851 AI582:AJ583 BB593:BD593 BA594:BD596 BE880:BG883 BA614:BD614 AN262:AN272 AG1015:AJ1025 BE599:BG600 BA613:BC613 BA880:BD880 BH880:BI884 AG1030:AJ1031 BH313:BI313 BH335 CV254:CV259 AQ449 CV643 BF598 CV725:CV729 CV200 AG877:AJ877 CV819 AG879:AJ944 AS889:AS944 BJ890:BK944 AC878:AF944 BH887:BI944 BF845:BG850 AW884:AZ944 AV883:AV944 AO881:AR944 AK880:AN944 AT919:AT944 CV960 AC359:BK362 AY817:AZ851 CV1024:CW1025 AK584:AN587 CV149 AS811:AU818 AG79:AJ79 AM819:AM851 AJ818:AJ851 AG801:AG851 AH818:AH851 AI801:AI851 AK815:AL851 AR824:AR841 AO824:AO842 AP824:AQ848 BJ812:BK851 BH824:BI846 BE815:BE835 BF811:BG835 AV651:BD672 AC824:AF851 AV462:AZ466 BK472 AV85:AZ87 BA509:BK512 AM658:AR672 AV589:BK592 AK640:AN648 BE654:BG655 BH651:BK655 AC651:AR657 BE656:BK672 AY593 AC658:AL684 BJ579:BK581 BH576:BI581 AV79:AX80 AC86:AF86 AC85:AN85 AC84:AF84 AK86:AR86 BE83:BK89 BA85:BD88 BI99:BI107 BE104:BG109 AO127:AR127 AC438:AE446 AF438:AF443 AG436:AG444 BK470 BA459:BK466 AE255:AF256 AC853:AJ870 BH104:BH121 BJ98:BK121 BE111:BG121 BI110:BI121 AE258:AF272 AC255:AD272 AS95:AU95 AG236:AJ238 AK808:AK810 AK799:AK806 AL799:AL810 AM799:AN806 AM808:AN810 AQ452:AR452 AO811:AR819 AS80 AV811:AX851 BA792:BG809 AY811:AZ815 AV1024:BK1025 AC459:AU466 AS85:AU86 AS655:AU672 AS824:AU851 AU889:AU944 AO587:AU593 AS740:AU749 AS738:AU738 AS723:AU736 AS651:AU653 AO605:AU606 AS752:AU766 AO21:AU30 AC183:AU201 AU1015:AU1031 AC387:BK397 AK877:BK878 AC365:BK383 AC43:BK47 AC319:BK319 AC81:BK81 AC385:BK385 AC33:BK41 AC76:BK77 AC9:BK18 AC408:BK414 AC284:BK307 AC49:BK66 AW1015:AZ1023 AR688:AZ714 AC321:BG335 AK870:BG870 AR715:BK721 AC68:BK74 AM673:BK684 BA188:BK201 AH873:BK875 AC339:BK351 AC504:AZ512 AC513:BG514 AC515:BD517 AO518:BD524 AQ525:BD574 AG634:BK638 AC622:BK633 AC399:BK406 AK83:BD83 AO84:BD84 AC98:BI98 AC99:BH103 BJ793:BK809 AH436:BK446 AC468:BJ472 AC314:BK317 AC453:BK457 BA811:BD851 AC354:BK357 AC104:BD121 AK240:BK243 AC161:BK181 AW237 AV91:BI93 AC768:AW788 AY768:BG788 AX768:AX781 AX783:AX788 AJ220:AJ232 AC615:BK620 AZ621:BK621 AC621:AX621 BH203:BI232 BJ217:BJ232 BE203:BG230 AC203:AH232 AI215:AI232 AK203:BD232 BK203:BK232 BE886:BG944 AS88:AU93 AC87:AR93 BA90:BG90 AV89:AZ90 BJ90:BK90 AO432:BK435 AM432:AM435 AF432:AJ435 AN432:AN434 AK432:AL434 AC432:AC437 AD432:AE436 AG639:BI639 AC634:AF649 BJ639:BK646 BE515:BG571 BH513:BK574 AC518:AN574 AO525:AP573 AC416:BK429 AO246:BK272 AG246:AM272 AN246:AN260 AC246:AF253 BA791:BD791 BJ791:BK791 AK853:BK868 AG946:AR1013 AC946:AF1012 BE955:BK1013 AS947:AT1013 AC274:BK282 BH791:BI803 AJ791:AJ808 AH791:AH808 AI791:AI799 AG791:AG799 AC791:AF800 AK791:AN795 AO791:AU809 AV791:AZ807 BA723:BD760 BE838:BG843 AC474:BD501 BH474:BK501 BE474:BG499 BE501:BG501 AC129:BK159" xr:uid="{00000000-0002-0000-0100-000012000000}">
      <formula1>"ĐTT, TDS, HĐH, HĐG, HĐNT, VS-AN, HĐC, TQDN, LH"</formula1>
    </dataValidation>
    <dataValidation type="list" allowBlank="1" showInputMessage="1" showErrorMessage="1" sqref="AG80:AJ80 AK124:AN125 BA310:BG313 Q19:T20 BH310:BI312 V95:AA95 BI95:BI96 AF311:AF313 CV124:CV128 BE124:BK128 AG124:AJ128 X308:X309 AC124:AF126 J310:J313 AS126:AT128 AV310:AZ311 BA95:BD95 AV313:AZ313 BJ310:BK313 AV125:BD127 BE95:BH97 S238:T239 AG239:AJ239 AC312:AE313 T95 X312:Y313 BB124:BC124 R310:U310 AC128:AF128 R95 CV78:CV80 V313:W313 W238 Q233:R235 V19:AB20 CV236:CV239 CV273 AS124:AT124 U238 Q575:CV575 CV318 CL358:CV358 CV310:CV313 L650 Q312:U313 AA97 R97 Q95:Q97 BJ95:BK97 AS78:AS79 V238:V239 X238:AA239 T97:Y97 Z308:Z312 Q78:AB78 Q336:Y338 Z336:Z337 Q160:BK160 AC236:AF239 AK236:AR239 AS236:AT238 AC78:AF80 AK128:AR128 AG78:AJ78 AO124:AR126 AK78:AR80 AC95:AR96 AS96:AU96 CL160:CV160 CL650:CV650 CL767:CV767 CL430:CV431 CL42:CV42 CL852:CV852 CL94:CV94 CL407:CV407 CL386:CV386 CL6:CV8 CV1014 AZ236:BK239 AY236:AY238 AG310:AU313 AU124:AU128 AG19:BK20 AC97:BD97 N48:CV48 Q32:CV32 Q318:CK318 Q358:BK358 Q407:BK407 Q273:BK273 AA467:CV467 AV78:AX78 AV95:AZ96 Q67:CV67 AB6:BK8 Q42:BK42 O82:CV82 N94:BK94 W723:W728 Q182:CV182 AB202:CV202 Q244:CV245 Q320:CV320 Q386:BK386 Q384:CV384 Q415:CV415 Q430:BK431 Q685:CV687 Q722:CV722 Q767:BK767 N650:BK650 Q852:BK852 Q871:CV872 L876:CV876 Q1014:BK1014 Q75:CV75 Q398:CV398 Q447:CV447 Q458:CV458 Q308:U309 AB233:CV235 S233:AA236 AA473:CV473 Q283:CV283 AT78:AU80 AY78:BK80 AU236:AV239 AX236:AX239 AW236 AW238:AW239 AB308:CV309 AA308:AA313 Y308:Y310 V308:W310 CV19:CV20 AB122:CV123 AA336:BK338 Q789:CV790 Q352:BK353 BL336:CQ336 Q363:CV364 Q502:CV503 BL352:CS352 CU336 CV336:CV338 CS336 CV352:CV353 CU352" xr:uid="{00000000-0002-0000-0100-000013000000}">
      <formula1>"#"</formula1>
    </dataValidation>
    <dataValidation type="list" allowBlank="1" showInputMessage="1" showErrorMessage="1" sqref="AG1026:AJ1029 BH885:BI885 AC83:AF83" xr:uid="{00000000-0002-0000-0100-000014000000}">
      <formula1>"ĐTT, TDS, HĐH, HĐG, HĐNT, VS-AN, HĐC, KH,TQDN, LH"</formula1>
    </dataValidation>
    <dataValidation type="list" allowBlank="1" showInputMessage="1" showErrorMessage="1" sqref="AC816:AF816 BI1029 BK471 AJ817 AH817 AJ809 AH809 AI800 AG800 AG701 AG698 AC801:AF801" xr:uid="{00000000-0002-0000-0100-000015000000}">
      <formula1>"ĐTT, TDS, HĐH, HĐG, HĐNT, VS-AN, KH,HĐC, TQDN, LH"</formula1>
    </dataValidation>
    <dataValidation type="list" allowBlank="1" showInputMessage="1" showErrorMessage="1" sqref="AC1013:AF1013 AR821:AR823 AQ820:AQ823 AP821:AP823 AO820:AO823 AJ219 AS820:AU823" xr:uid="{00000000-0002-0000-0100-000016000000}">
      <formula1>"ĐTT, TDS, HĐH, HĐG, HĐNT, VS-AN,KH, HĐC, TQDN, LH"</formula1>
    </dataValidation>
    <dataValidation type="list" allowBlank="1" showInputMessage="1" showErrorMessage="1" sqref="J25:K25 G9:G18 I9:K18 H10:H18" xr:uid="{00000000-0002-0000-0100-000017000000}">
      <formula1>T</formula1>
    </dataValidation>
    <dataValidation type="list" allowBlank="1" showInputMessage="1" showErrorMessage="1" sqref="AC817:AF818 AC820:AF823 AC815:AF815" xr:uid="{00000000-0002-0000-0100-000018000000}">
      <formula1>"ĐTT, TDS, HĐH, HĐG, HĐNT, VS-AN, HĐC, , KH,TQDN, LH"</formula1>
    </dataValidation>
    <dataValidation type="list" allowBlank="1" showInputMessage="1" showErrorMessage="1" sqref="AV461:AZ461 AQ708 AR820 AP820 AG241:AJ242 AG445 AG86:AJ86 AG647:AJ647 AF444 BA508:BK508 AG452:AJ452 AS654:AU654 AO810:BK810" xr:uid="{00000000-0002-0000-0100-000019000000}">
      <formula1>"ĐTT, TDS, HĐH, HĐG, HĐNT, KH,  VS-AN, HĐC, TQDN, LH"</formula1>
    </dataValidation>
    <dataValidation type="list" allowBlank="1" showInputMessage="1" showErrorMessage="1" sqref="AC806:AF806" xr:uid="{00000000-0002-0000-0100-00001A000000}">
      <formula1>"ĐTT, TDS, HĐH, HĐG, HĐNT, KH,  VS-AN, KH,HĐC, TQDN, LH"</formula1>
    </dataValidation>
    <dataValidation type="list" allowBlank="1" showInputMessage="1" showErrorMessage="1" sqref="AG878:AJ878" xr:uid="{00000000-0002-0000-0100-00001B000000}">
      <formula1>"ĐTT, TDS, HĐH, HĐG, HĐNT,  VS-AN, HĐC, KH, TQDN, LH"</formula1>
    </dataValidation>
    <dataValidation type="list" allowBlank="1" showInputMessage="1" showErrorMessage="1" sqref="AK796:AN798 BK469 BH870 BH847:BI847 BH823:BI823 BH804:BI804 BI108:BI109 BI97 BH90:BI90 BE507:BG507 AK84:AN84" xr:uid="{00000000-0002-0000-0100-00001C000000}">
      <formula1>"ĐTT, TDS, HĐH, HĐG, KH, HĐNT, VS-AN, HĐC, TQDN, LH"</formula1>
    </dataValidation>
    <dataValidation type="list" allowBlank="1" showInputMessage="1" showErrorMessage="1" sqref="AN261 AK699:AN699 BJ811:BK811 BJ784:BK784 BJ693:BK693 BJ601:BK601 BJ578:BK578 BJ1030:BK1031" xr:uid="{00000000-0002-0000-0100-00001D000000}">
      <formula1>"ĐTT, TDS, HĐH, HĐG,KH, HĐNT, VS-AN, HĐC, TQDN, LH"</formula1>
    </dataValidation>
    <dataValidation type="list" allowBlank="1" showInputMessage="1" showErrorMessage="1" sqref="AK649:AN649 BH775 BI759 BH321 BE1028:BG1028 BE740:BG740 BE884:BG884 BE851:BG851 BE846 BE844:BG844 BE836:BG837 BE814" xr:uid="{00000000-0002-0000-0100-00001E000000}">
      <formula1>"ĐTT, TDS, HĐH, KH, HĐG, HĐNT, VS-AN, HĐC, TQDN, LH"</formula1>
    </dataValidation>
    <dataValidation type="list" allowBlank="1" showInputMessage="1" showErrorMessage="1" sqref="AN818 BJ787" xr:uid="{00000000-0002-0000-0100-00001F000000}">
      <formula1>"ĐTT, TDS, HĐH, HĐG, HĐNT, KH,VS-AN, HĐC, TQDN, LH"</formula1>
    </dataValidation>
    <dataValidation type="list" allowBlank="1" showInputMessage="1" showErrorMessage="1" sqref="BJ216 BE791:BG791 BE653:BG653 BE110:BG110 AV88:AZ88 AO574:AP574 BJ91:BK93 AO85:AR85 AK869:BK869" xr:uid="{00000000-0002-0000-0100-000020000000}">
      <formula1>"ĐTT, TDS, HĐH, HĐG, KH,  HĐNT, VS-AN, HĐC, TQDN, LH"</formula1>
    </dataValidation>
    <dataValidation type="list" allowBlank="1" showInputMessage="1" showErrorMessage="1" sqref="AK879:AN879" xr:uid="{00000000-0002-0000-0100-000021000000}">
      <formula1>"ĐTT, TDS, HĐH, HĐG, KH,  HĐNT, VS-AN, KH, HĐC, TQDN, LH"</formula1>
    </dataValidation>
    <dataValidation type="list" allowBlank="1" showInputMessage="1" showErrorMessage="1" sqref="AO31:AR31" xr:uid="{00000000-0002-0000-0100-000022000000}">
      <formula1>"ĐTT, TDS, HĐH, HĐG, HĐNT, KH, VS-AN, HĐC, KH, TQDN, LH"</formula1>
    </dataValidation>
    <dataValidation type="list" allowBlank="1" showInputMessage="1" showErrorMessage="1" sqref="AO880:AR880" xr:uid="{00000000-0002-0000-0100-000023000000}">
      <formula1>"ĐTT, TDS, HĐH, HĐG, KH,HĐNT, VS-AN, HĐC, KH, TQDN, LH"</formula1>
    </dataValidation>
    <dataValidation type="list" allowBlank="1" showInputMessage="1" showErrorMessage="1" sqref="AO745:AR745" xr:uid="{00000000-0002-0000-0100-000024000000}">
      <formula1>"ĐTT, TDS, HĐH, HĐG, HĐNT , KH, VS-AN, HĐC, TQDN, LH"</formula1>
    </dataValidation>
    <dataValidation type="list" allowBlank="1" showInputMessage="1" showErrorMessage="1" sqref="AR842 BA96:BD96 AO849:AQ849 AO843 BA187:BK187 BA89:BD89" xr:uid="{00000000-0002-0000-0100-000025000000}">
      <formula1>"ĐTT, TDS, HĐH, HĐG, HĐNT,KH,  VS-AN, HĐC, TQDN, LH"</formula1>
    </dataValidation>
    <dataValidation type="list" allowBlank="1" showInputMessage="1" showErrorMessage="1" sqref="AV882:AZ882" xr:uid="{00000000-0002-0000-0100-000026000000}">
      <formula1>"ĐTT, TDS, HĐH, HĐG, HĐNT,KH,  VS-AN, HĐC, KH, TQDN, LH"</formula1>
    </dataValidation>
    <dataValidation type="list" allowBlank="1" showInputMessage="1" showErrorMessage="1" sqref="BA706:BD706" xr:uid="{00000000-0002-0000-0100-000027000000}">
      <formula1>"ĐTT, TDS, HĐH, HĐG, KH,  HĐNT, VS-AN, HĐC, KH, TQDN, LH"</formula1>
    </dataValidation>
    <dataValidation type="list" allowBlank="1" showInputMessage="1" showErrorMessage="1" sqref="BA881:BD881" xr:uid="{00000000-0002-0000-0100-000028000000}">
      <formula1>"ĐTT, TDS, HĐH, HĐG, HĐNT, KH,  VS-AN, HĐC, KH, TQDN, LH"</formula1>
    </dataValidation>
    <dataValidation type="list" allowBlank="1" showInputMessage="1" showErrorMessage="1" sqref="BE231:BG231" xr:uid="{00000000-0002-0000-0100-000029000000}">
      <formula1>"ĐTT, TDS, HĐH, KH,  HĐG, HĐNT, VS-AN, HĐC, TQDN, LH"</formula1>
    </dataValidation>
    <dataValidation type="list" allowBlank="1" showInputMessage="1" showErrorMessage="1" sqref="BE572:BG573 BE598 BE579:BG581" xr:uid="{00000000-0002-0000-0100-00002A000000}">
      <formula1>"ĐTT, TDS, HĐH, HĐG,KH,  HĐNT, VS-AN, HĐC, TQDN, LH"</formula1>
    </dataValidation>
    <dataValidation type="list" allowBlank="1" showInputMessage="1" showErrorMessage="1" sqref="BJ886:BK886 BJ889:BK889" xr:uid="{00000000-0002-0000-0100-00002B000000}">
      <formula1>"ĐTT, TDS, HĐH, HĐG, KH, HĐNT, VS-AN, KH, HĐC, TQDN, LH"</formula1>
    </dataValidation>
    <dataValidation type="list" allowBlank="1" showInputMessage="1" showErrorMessage="1" sqref="BJ792:BK792" xr:uid="{00000000-0002-0000-0100-00002C000000}">
      <formula1>"ĐTT, TDS, HĐH,KH, HĐG, HĐNT, VS-AN, HĐC, TQDN, LH"</formula1>
    </dataValidation>
  </dataValidations>
  <hyperlinks>
    <hyperlink ref="K113" r:id="rId1" xr:uid="{00000000-0004-0000-0100-000000000000}"/>
    <hyperlink ref="K49" r:id="rId2" xr:uid="{00000000-0004-0000-0100-000001000000}"/>
    <hyperlink ref="K52" r:id="rId3" xr:uid="{00000000-0004-0000-0100-000002000000}"/>
    <hyperlink ref="K43" r:id="rId4" xr:uid="{00000000-0004-0000-0100-000003000000}"/>
    <hyperlink ref="K25" r:id="rId5" xr:uid="{00000000-0004-0000-0100-000004000000}"/>
    <hyperlink ref="K116" r:id="rId6" xr:uid="{00000000-0004-0000-0100-000005000000}"/>
    <hyperlink ref="K68" r:id="rId7" xr:uid="{00000000-0004-0000-0100-000006000000}"/>
    <hyperlink ref="K37" r:id="rId8" xr:uid="{00000000-0004-0000-0100-000007000000}"/>
    <hyperlink ref="K27" r:id="rId9" xr:uid="{00000000-0004-0000-0100-000008000000}"/>
    <hyperlink ref="K10" r:id="rId10" xr:uid="{00000000-0004-0000-0100-000009000000}"/>
    <hyperlink ref="K71" r:id="rId11" xr:uid="{00000000-0004-0000-0100-00000A000000}"/>
    <hyperlink ref="K117" r:id="rId12" xr:uid="{00000000-0004-0000-0100-00000B000000}"/>
    <hyperlink ref="K175" r:id="rId13" xr:uid="{00000000-0004-0000-0100-00000C000000}"/>
    <hyperlink ref="K181" r:id="rId14" xr:uid="{00000000-0004-0000-0100-00000D000000}"/>
    <hyperlink ref="K170" r:id="rId15" xr:uid="{00000000-0004-0000-0100-00000E000000}"/>
    <hyperlink ref="K192" r:id="rId16" xr:uid="{00000000-0004-0000-0100-00000F000000}"/>
    <hyperlink ref="K385" r:id="rId17" xr:uid="{00000000-0004-0000-0100-000010000000}"/>
    <hyperlink ref="K382" r:id="rId18" xr:uid="{00000000-0004-0000-0100-000011000000}"/>
    <hyperlink ref="K423" r:id="rId19" xr:uid="{00000000-0004-0000-0100-000012000000}"/>
    <hyperlink ref="K426" r:id="rId20" xr:uid="{00000000-0004-0000-0100-000013000000}"/>
    <hyperlink ref="K409" r:id="rId21" xr:uid="{00000000-0004-0000-0100-000014000000}"/>
    <hyperlink ref="K334" r:id="rId22" xr:uid="{00000000-0004-0000-0100-000015000000}"/>
    <hyperlink ref="K350" r:id="rId23" xr:uid="{00000000-0004-0000-0100-000016000000}"/>
    <hyperlink ref="K408" r:id="rId24" xr:uid="{00000000-0004-0000-0100-000017000000}"/>
    <hyperlink ref="K387" r:id="rId25" xr:uid="{00000000-0004-0000-0100-000018000000}"/>
    <hyperlink ref="K379" r:id="rId26" xr:uid="{00000000-0004-0000-0100-000019000000}"/>
    <hyperlink ref="K399" r:id="rId27" xr:uid="{00000000-0004-0000-0100-00001A000000}"/>
    <hyperlink ref="K434" r:id="rId28" xr:uid="{00000000-0004-0000-0100-00001B000000}"/>
    <hyperlink ref="K317" r:id="rId29" xr:uid="{00000000-0004-0000-0100-00001C000000}"/>
    <hyperlink ref="K274" r:id="rId30" xr:uid="{00000000-0004-0000-0100-00001D000000}"/>
    <hyperlink ref="K300" r:id="rId31" xr:uid="{00000000-0004-0000-0100-00001E000000}"/>
    <hyperlink ref="K448" r:id="rId32" xr:uid="{00000000-0004-0000-0100-00001F000000}"/>
    <hyperlink ref="K427" r:id="rId33" xr:uid="{00000000-0004-0000-0100-000020000000}"/>
    <hyperlink ref="K314" r:id="rId34" xr:uid="{00000000-0004-0000-0100-000021000000}"/>
    <hyperlink ref="K271" r:id="rId35" xr:uid="{00000000-0004-0000-0100-000022000000}"/>
    <hyperlink ref="K354" r:id="rId36" xr:uid="{00000000-0004-0000-0100-000023000000}"/>
    <hyperlink ref="K400" r:id="rId37" xr:uid="{00000000-0004-0000-0100-000024000000}"/>
    <hyperlink ref="K418" r:id="rId38" xr:uid="{00000000-0004-0000-0100-000025000000}"/>
    <hyperlink ref="K368" r:id="rId39" xr:uid="{00000000-0004-0000-0100-000026000000}"/>
    <hyperlink ref="K374" r:id="rId40" xr:uid="{00000000-0004-0000-0100-000027000000}"/>
    <hyperlink ref="K425" r:id="rId41" xr:uid="{00000000-0004-0000-0100-000028000000}"/>
    <hyperlink ref="K526" r:id="rId42" xr:uid="{00000000-0004-0000-0100-000029000000}"/>
    <hyperlink ref="K678" r:id="rId43" xr:uid="{00000000-0004-0000-0100-00002A000000}"/>
    <hyperlink ref="K512" r:id="rId44" xr:uid="{00000000-0004-0000-0100-00002B000000}"/>
    <hyperlink ref="K681" r:id="rId45" xr:uid="{00000000-0004-0000-0100-00002C000000}"/>
    <hyperlink ref="K587" r:id="rId46" xr:uid="{00000000-0004-0000-0100-00002D000000}"/>
    <hyperlink ref="K680" r:id="rId47" xr:uid="{00000000-0004-0000-0100-00002E000000}"/>
    <hyperlink ref="K584" r:id="rId48" xr:uid="{00000000-0004-0000-0100-00002F000000}"/>
    <hyperlink ref="K674" r:id="rId49" xr:uid="{00000000-0004-0000-0100-000030000000}"/>
    <hyperlink ref="K672" r:id="rId50" xr:uid="{00000000-0004-0000-0100-000031000000}"/>
    <hyperlink ref="K540" r:id="rId51" xr:uid="{00000000-0004-0000-0100-000032000000}"/>
    <hyperlink ref="K582" r:id="rId52" xr:uid="{00000000-0004-0000-0100-000033000000}"/>
    <hyperlink ref="K711" r:id="rId53" xr:uid="{00000000-0004-0000-0100-000034000000}"/>
    <hyperlink ref="K726" r:id="rId54" xr:uid="{00000000-0004-0000-0100-000035000000}"/>
    <hyperlink ref="K690" r:id="rId55" xr:uid="{00000000-0004-0000-0100-000036000000}"/>
    <hyperlink ref="K730" r:id="rId56" xr:uid="{00000000-0004-0000-0100-000037000000}"/>
    <hyperlink ref="K733" r:id="rId57" xr:uid="{00000000-0004-0000-0100-000038000000}"/>
    <hyperlink ref="K734" r:id="rId58" xr:uid="{00000000-0004-0000-0100-000039000000}"/>
    <hyperlink ref="K688" r:id="rId59" xr:uid="{00000000-0004-0000-0100-00003A000000}"/>
    <hyperlink ref="K724" r:id="rId60" xr:uid="{00000000-0004-0000-0100-00003B000000}"/>
    <hyperlink ref="K216" r:id="rId61" xr:uid="{00000000-0004-0000-0100-00003C000000}"/>
    <hyperlink ref="K169" r:id="rId62" xr:uid="{00000000-0004-0000-0100-00003D000000}"/>
    <hyperlink ref="K894" r:id="rId63" xr:uid="{00000000-0004-0000-0100-00003E000000}"/>
    <hyperlink ref="K886" r:id="rId64" xr:uid="{00000000-0004-0000-0100-00003F000000}"/>
    <hyperlink ref="K881" r:id="rId65" xr:uid="{00000000-0004-0000-0100-000040000000}"/>
    <hyperlink ref="K971" r:id="rId66" xr:uid="{00000000-0004-0000-0100-000041000000}"/>
    <hyperlink ref="K995" r:id="rId67" xr:uid="{00000000-0004-0000-0100-000042000000}"/>
    <hyperlink ref="K992" r:id="rId68" xr:uid="{00000000-0004-0000-0100-000043000000}"/>
    <hyperlink ref="K984" r:id="rId69" xr:uid="{00000000-0004-0000-0100-000044000000}"/>
    <hyperlink ref="K909" r:id="rId70" xr:uid="{00000000-0004-0000-0100-000045000000}"/>
    <hyperlink ref="K759" r:id="rId71" xr:uid="{00000000-0004-0000-0100-000046000000}"/>
    <hyperlink ref="K835" r:id="rId72" xr:uid="{00000000-0004-0000-0100-000047000000}"/>
    <hyperlink ref="K731" r:id="rId73" xr:uid="{00000000-0004-0000-0100-000048000000}"/>
    <hyperlink ref="K736" r:id="rId74" xr:uid="{00000000-0004-0000-0100-000049000000}"/>
    <hyperlink ref="K824" r:id="rId75" xr:uid="{00000000-0004-0000-0100-00004A000000}"/>
    <hyperlink ref="K682" r:id="rId76" xr:uid="{00000000-0004-0000-0100-00004B000000}"/>
    <hyperlink ref="K673" r:id="rId77" xr:uid="{00000000-0004-0000-0100-00004C000000}"/>
    <hyperlink ref="K677" r:id="rId78" xr:uid="{00000000-0004-0000-0100-00004D000000}"/>
    <hyperlink ref="K592" r:id="rId79" xr:uid="{00000000-0004-0000-0100-00004E000000}"/>
    <hyperlink ref="K679" r:id="rId80" xr:uid="{00000000-0004-0000-0100-00004F000000}"/>
    <hyperlink ref="K670" r:id="rId81" xr:uid="{00000000-0004-0000-0100-000050000000}"/>
    <hyperlink ref="K676" r:id="rId82" xr:uid="{00000000-0004-0000-0100-000051000000}"/>
    <hyperlink ref="K521" r:id="rId83" xr:uid="{00000000-0004-0000-0100-000052000000}"/>
    <hyperlink ref="K536" r:id="rId84" xr:uid="{00000000-0004-0000-0100-000053000000}"/>
    <hyperlink ref="K509" r:id="rId85" xr:uid="{00000000-0004-0000-0100-000054000000}"/>
    <hyperlink ref="K162" r:id="rId86" xr:uid="{00000000-0004-0000-0100-000055000000}"/>
    <hyperlink ref="K132" r:id="rId87" xr:uid="{00000000-0004-0000-0100-000056000000}"/>
    <hyperlink ref="K218" r:id="rId88" xr:uid="{00000000-0004-0000-0100-000057000000}"/>
    <hyperlink ref="K191" r:id="rId89" xr:uid="{00000000-0004-0000-0100-000058000000}"/>
    <hyperlink ref="K128" r:id="rId90" xr:uid="{00000000-0004-0000-0100-000059000000}"/>
    <hyperlink ref="K125" r:id="rId91" xr:uid="{00000000-0004-0000-0100-00005A000000}"/>
    <hyperlink ref="K124" r:id="rId92" xr:uid="{00000000-0004-0000-0100-00005B000000}"/>
    <hyperlink ref="K133" r:id="rId93" xr:uid="{00000000-0004-0000-0100-00005C000000}"/>
    <hyperlink ref="K892" r:id="rId94" xr:uid="{00000000-0004-0000-0100-00005D000000}"/>
    <hyperlink ref="K903" r:id="rId95" xr:uid="{00000000-0004-0000-0100-00005E000000}"/>
    <hyperlink ref="K899" r:id="rId96" xr:uid="{00000000-0004-0000-0100-00005F000000}"/>
    <hyperlink ref="K907" r:id="rId97" xr:uid="{00000000-0004-0000-0100-000060000000}"/>
    <hyperlink ref="K989" r:id="rId98" xr:uid="{00000000-0004-0000-0100-000061000000}"/>
    <hyperlink ref="K910" r:id="rId99" xr:uid="{00000000-0004-0000-0100-000062000000}"/>
    <hyperlink ref="K893" r:id="rId100" xr:uid="{00000000-0004-0000-0100-000063000000}"/>
    <hyperlink ref="K896" r:id="rId101" xr:uid="{00000000-0004-0000-0100-000064000000}"/>
    <hyperlink ref="K923" r:id="rId102" xr:uid="{00000000-0004-0000-0100-000065000000}"/>
    <hyperlink ref="K954" r:id="rId103" xr:uid="{00000000-0004-0000-0100-000066000000}"/>
    <hyperlink ref="K963" r:id="rId104" xr:uid="{00000000-0004-0000-0100-000067000000}"/>
    <hyperlink ref="K962" r:id="rId105" xr:uid="{00000000-0004-0000-0100-000068000000}"/>
    <hyperlink ref="K189" r:id="rId106" xr:uid="{00000000-0004-0000-0100-000069000000}"/>
    <hyperlink ref="K156" r:id="rId107" xr:uid="{00000000-0004-0000-0100-00006A000000}"/>
    <hyperlink ref="K796" r:id="rId108" xr:uid="{00000000-0004-0000-0100-00006B000000}"/>
    <hyperlink ref="K157" r:id="rId109" xr:uid="{00000000-0004-0000-0100-00006C000000}"/>
    <hyperlink ref="K154" r:id="rId110" xr:uid="{00000000-0004-0000-0100-00006D000000}"/>
    <hyperlink ref="K9" r:id="rId111" xr:uid="{00000000-0004-0000-0100-00006E000000}"/>
    <hyperlink ref="K514" r:id="rId112" xr:uid="{00000000-0004-0000-0100-00006F000000}"/>
    <hyperlink ref="K513" r:id="rId113" xr:uid="{00000000-0004-0000-0100-000070000000}"/>
    <hyperlink ref="K522" r:id="rId114" xr:uid="{00000000-0004-0000-0100-000071000000}"/>
    <hyperlink ref="K523" r:id="rId115" xr:uid="{00000000-0004-0000-0100-000072000000}"/>
    <hyperlink ref="K524" r:id="rId116" xr:uid="{00000000-0004-0000-0100-000073000000}"/>
    <hyperlink ref="K525" r:id="rId117" xr:uid="{00000000-0004-0000-0100-000074000000}"/>
    <hyperlink ref="K585" r:id="rId118" xr:uid="{00000000-0004-0000-0100-000075000000}"/>
    <hyperlink ref="K586" r:id="rId119" xr:uid="{00000000-0004-0000-0100-000076000000}"/>
    <hyperlink ref="K548" r:id="rId120" xr:uid="{00000000-0004-0000-0100-000077000000}"/>
    <hyperlink ref="K545" r:id="rId121" xr:uid="{00000000-0004-0000-0100-000078000000}"/>
    <hyperlink ref="K547" r:id="rId122" xr:uid="{00000000-0004-0000-0100-000079000000}"/>
    <hyperlink ref="K549" r:id="rId123" xr:uid="{00000000-0004-0000-0100-00007A000000}"/>
    <hyperlink ref="K550" r:id="rId124" xr:uid="{00000000-0004-0000-0100-00007B000000}"/>
    <hyperlink ref="K551" r:id="rId125" xr:uid="{00000000-0004-0000-0100-00007C000000}"/>
    <hyperlink ref="K552" r:id="rId126" xr:uid="{00000000-0004-0000-0100-00007D000000}"/>
    <hyperlink ref="K553" r:id="rId127" xr:uid="{00000000-0004-0000-0100-00007E000000}"/>
    <hyperlink ref="K560" r:id="rId128" xr:uid="{00000000-0004-0000-0100-00007F000000}"/>
    <hyperlink ref="K558" r:id="rId129" xr:uid="{00000000-0004-0000-0100-000080000000}"/>
    <hyperlink ref="K557" r:id="rId130" xr:uid="{00000000-0004-0000-0100-000081000000}"/>
    <hyperlink ref="K556" r:id="rId131" xr:uid="{00000000-0004-0000-0100-000082000000}"/>
    <hyperlink ref="K555" r:id="rId132" xr:uid="{00000000-0004-0000-0100-000083000000}"/>
    <hyperlink ref="K554" r:id="rId133" xr:uid="{00000000-0004-0000-0100-000084000000}"/>
    <hyperlink ref="K559" r:id="rId134" xr:uid="{00000000-0004-0000-0100-000085000000}"/>
    <hyperlink ref="K561" r:id="rId135" xr:uid="{00000000-0004-0000-0100-000086000000}"/>
    <hyperlink ref="K569" r:id="rId136" xr:uid="{00000000-0004-0000-0100-000087000000}"/>
    <hyperlink ref="K570" r:id="rId137" xr:uid="{00000000-0004-0000-0100-000088000000}"/>
    <hyperlink ref="K568" r:id="rId138" xr:uid="{00000000-0004-0000-0100-000089000000}"/>
    <hyperlink ref="K567" r:id="rId139" xr:uid="{00000000-0004-0000-0100-00008A000000}"/>
    <hyperlink ref="K566" r:id="rId140" xr:uid="{00000000-0004-0000-0100-00008B000000}"/>
    <hyperlink ref="K565" r:id="rId141" xr:uid="{00000000-0004-0000-0100-00008C000000}"/>
    <hyperlink ref="K564" r:id="rId142" xr:uid="{00000000-0004-0000-0100-00008D000000}"/>
    <hyperlink ref="K563" r:id="rId143" xr:uid="{00000000-0004-0000-0100-00008E000000}"/>
    <hyperlink ref="K562" r:id="rId144" xr:uid="{00000000-0004-0000-0100-00008F000000}"/>
  </hyperlinks>
  <pageMargins left="0.53" right="0.24" top="0.56000000000000005" bottom="0.38" header="0.5" footer="0.2"/>
  <pageSetup paperSize="9" scale="85" orientation="landscape" verticalDpi="300" r:id="rId1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2723-D0D8-4645-9523-03A8D6D2E9FE}">
  <dimension ref="A1:P30"/>
  <sheetViews>
    <sheetView tabSelected="1" zoomScale="73" zoomScaleNormal="73" workbookViewId="0">
      <pane xSplit="14" ySplit="4" topLeftCell="P23" activePane="bottomRight" state="frozen"/>
      <selection pane="topRight" activeCell="O1" sqref="O1"/>
      <selection pane="bottomLeft" activeCell="A5" sqref="A5"/>
      <selection pane="bottomRight" activeCell="T33" sqref="T33"/>
    </sheetView>
  </sheetViews>
  <sheetFormatPr defaultRowHeight="14.5"/>
  <cols>
    <col min="1" max="1" width="5.1796875" customWidth="1"/>
    <col min="2" max="2" width="25.453125" customWidth="1"/>
    <col min="3" max="3" width="8.1796875" customWidth="1"/>
    <col min="4" max="4" width="8.81640625" customWidth="1"/>
    <col min="5" max="5" width="8.1796875" customWidth="1"/>
    <col min="6" max="6" width="9.1796875" style="887" customWidth="1"/>
    <col min="7" max="7" width="8.81640625" customWidth="1"/>
    <col min="8" max="9" width="8.1796875" customWidth="1"/>
    <col min="10" max="10" width="8" customWidth="1"/>
    <col min="11" max="11" width="7.81640625" customWidth="1"/>
    <col min="12" max="13" width="7.1796875" customWidth="1"/>
    <col min="14" max="14" width="9.1796875" customWidth="1"/>
  </cols>
  <sheetData>
    <row r="1" spans="1:15" ht="17.5">
      <c r="A1" s="937" t="s">
        <v>3102</v>
      </c>
      <c r="B1" s="937"/>
      <c r="C1" s="937"/>
      <c r="D1" s="937"/>
      <c r="E1" s="937"/>
      <c r="F1" s="937"/>
      <c r="G1" s="937"/>
      <c r="H1" s="937"/>
      <c r="I1" s="937"/>
      <c r="J1" s="937"/>
      <c r="K1" s="937"/>
      <c r="L1" s="937"/>
      <c r="M1" s="937"/>
      <c r="N1" s="937"/>
    </row>
    <row r="3" spans="1:15" ht="17.5">
      <c r="A3" s="938" t="s">
        <v>394</v>
      </c>
      <c r="B3" s="941" t="s">
        <v>3103</v>
      </c>
      <c r="C3" s="944" t="s">
        <v>3104</v>
      </c>
      <c r="D3" s="947" t="s">
        <v>3105</v>
      </c>
      <c r="E3" s="948"/>
      <c r="F3" s="948"/>
      <c r="G3" s="948"/>
      <c r="H3" s="948"/>
      <c r="I3" s="948"/>
      <c r="J3" s="948"/>
      <c r="K3" s="948"/>
      <c r="L3" s="948"/>
      <c r="M3" s="948"/>
      <c r="N3" s="949"/>
    </row>
    <row r="4" spans="1:15" ht="48" customHeight="1">
      <c r="A4" s="939"/>
      <c r="B4" s="942"/>
      <c r="C4" s="945"/>
      <c r="D4" s="861" t="s">
        <v>3106</v>
      </c>
      <c r="E4" s="861" t="s">
        <v>3107</v>
      </c>
      <c r="F4" s="862" t="s">
        <v>3108</v>
      </c>
      <c r="G4" s="861" t="s">
        <v>300</v>
      </c>
      <c r="H4" s="862" t="s">
        <v>3109</v>
      </c>
      <c r="I4" s="862" t="s">
        <v>3110</v>
      </c>
      <c r="J4" s="861" t="s">
        <v>3111</v>
      </c>
      <c r="K4" s="861" t="s">
        <v>3112</v>
      </c>
      <c r="L4" s="861" t="s">
        <v>3113</v>
      </c>
      <c r="M4" s="861" t="s">
        <v>299</v>
      </c>
      <c r="N4" s="861" t="s">
        <v>3114</v>
      </c>
    </row>
    <row r="5" spans="1:15" ht="26.25" customHeight="1">
      <c r="A5" s="940"/>
      <c r="B5" s="943"/>
      <c r="C5" s="946"/>
      <c r="D5" s="863" t="s">
        <v>3115</v>
      </c>
      <c r="E5" s="863" t="s">
        <v>3115</v>
      </c>
      <c r="F5" s="864" t="s">
        <v>3115</v>
      </c>
      <c r="G5" s="863" t="s">
        <v>3115</v>
      </c>
      <c r="H5" s="863" t="s">
        <v>3116</v>
      </c>
      <c r="I5" s="864" t="s">
        <v>3116</v>
      </c>
      <c r="J5" s="863" t="s">
        <v>3117</v>
      </c>
      <c r="K5" s="863" t="s">
        <v>3115</v>
      </c>
      <c r="L5" s="863" t="s">
        <v>3116</v>
      </c>
      <c r="M5" s="863" t="s">
        <v>3117</v>
      </c>
      <c r="N5" s="865" t="s">
        <v>3117</v>
      </c>
      <c r="O5" s="866">
        <f>SUM(D5:N5)</f>
        <v>0</v>
      </c>
    </row>
    <row r="6" spans="1:15" ht="27" customHeight="1">
      <c r="A6" s="934">
        <v>1</v>
      </c>
      <c r="B6" s="867" t="s">
        <v>3118</v>
      </c>
      <c r="C6" s="868">
        <f>SUM(C7:C9)</f>
        <v>34</v>
      </c>
      <c r="D6" s="869"/>
      <c r="E6" s="869"/>
      <c r="F6" s="870"/>
      <c r="G6" s="869"/>
      <c r="H6" s="869"/>
      <c r="I6" s="870"/>
      <c r="J6" s="869"/>
      <c r="K6" s="869"/>
      <c r="L6" s="869"/>
      <c r="M6" s="869"/>
      <c r="N6" s="869"/>
    </row>
    <row r="7" spans="1:15" ht="27" customHeight="1">
      <c r="A7" s="935"/>
      <c r="B7" s="871" t="s">
        <v>3119</v>
      </c>
      <c r="C7" s="872">
        <f>SUM(D7:N7)</f>
        <v>28</v>
      </c>
      <c r="D7" s="873">
        <v>4</v>
      </c>
      <c r="E7" s="873">
        <v>2</v>
      </c>
      <c r="F7" s="874">
        <v>3</v>
      </c>
      <c r="G7" s="873">
        <v>4</v>
      </c>
      <c r="H7" s="875">
        <v>3</v>
      </c>
      <c r="I7" s="874">
        <v>2</v>
      </c>
      <c r="J7" s="873">
        <v>1</v>
      </c>
      <c r="K7" s="875">
        <v>3</v>
      </c>
      <c r="L7" s="873">
        <v>2</v>
      </c>
      <c r="M7" s="873">
        <v>2</v>
      </c>
      <c r="N7" s="873">
        <v>2</v>
      </c>
    </row>
    <row r="8" spans="1:15" ht="29.25" customHeight="1">
      <c r="A8" s="935"/>
      <c r="B8" s="871" t="s">
        <v>3120</v>
      </c>
      <c r="C8" s="872">
        <f>SUM(D8:N8)</f>
        <v>4</v>
      </c>
      <c r="D8" s="876"/>
      <c r="E8" s="873">
        <v>1</v>
      </c>
      <c r="F8" s="874">
        <v>1</v>
      </c>
      <c r="G8" s="873"/>
      <c r="H8" s="873"/>
      <c r="I8" s="874"/>
      <c r="J8" s="873">
        <v>1</v>
      </c>
      <c r="K8" s="873"/>
      <c r="L8" s="873">
        <v>1</v>
      </c>
      <c r="M8" s="873"/>
      <c r="N8" s="873"/>
    </row>
    <row r="9" spans="1:15" ht="36" customHeight="1">
      <c r="A9" s="936"/>
      <c r="B9" s="871" t="s">
        <v>3121</v>
      </c>
      <c r="C9" s="872">
        <f>SUM(D9:N9)</f>
        <v>2</v>
      </c>
      <c r="D9" s="876"/>
      <c r="E9" s="873">
        <v>1</v>
      </c>
      <c r="F9" s="874"/>
      <c r="G9" s="873"/>
      <c r="H9" s="873"/>
      <c r="I9" s="874">
        <v>1</v>
      </c>
      <c r="J9" s="873"/>
      <c r="K9" s="873"/>
      <c r="L9" s="873"/>
      <c r="M9" s="873"/>
      <c r="N9" s="873"/>
    </row>
    <row r="10" spans="1:15" ht="38.25" customHeight="1">
      <c r="A10" s="934">
        <v>2</v>
      </c>
      <c r="B10" s="867" t="s">
        <v>3122</v>
      </c>
      <c r="C10" s="868">
        <f>SUM(C11:C12)</f>
        <v>39</v>
      </c>
      <c r="D10" s="873"/>
      <c r="E10" s="873"/>
      <c r="F10" s="874"/>
      <c r="G10" s="873"/>
      <c r="H10" s="873"/>
      <c r="I10" s="874"/>
      <c r="J10" s="873"/>
      <c r="K10" s="873"/>
      <c r="L10" s="873"/>
      <c r="M10" s="873"/>
      <c r="N10" s="873"/>
    </row>
    <row r="11" spans="1:15" ht="27" customHeight="1">
      <c r="A11" s="935"/>
      <c r="B11" s="877" t="s">
        <v>3123</v>
      </c>
      <c r="C11" s="872">
        <f>SUM(D11:N11)</f>
        <v>15</v>
      </c>
      <c r="D11" s="873">
        <v>2</v>
      </c>
      <c r="E11" s="873">
        <v>2</v>
      </c>
      <c r="F11" s="874">
        <v>1</v>
      </c>
      <c r="G11" s="873">
        <v>2</v>
      </c>
      <c r="H11" s="873">
        <v>1</v>
      </c>
      <c r="I11" s="874">
        <v>1</v>
      </c>
      <c r="J11" s="873">
        <v>1</v>
      </c>
      <c r="K11" s="873">
        <v>2</v>
      </c>
      <c r="L11" s="873">
        <v>1</v>
      </c>
      <c r="M11" s="873">
        <v>1</v>
      </c>
      <c r="N11" s="873">
        <v>1</v>
      </c>
    </row>
    <row r="12" spans="1:15" ht="27" customHeight="1">
      <c r="A12" s="936"/>
      <c r="B12" s="871" t="s">
        <v>3124</v>
      </c>
      <c r="C12" s="872">
        <f>SUM(D12:N12)</f>
        <v>24</v>
      </c>
      <c r="D12" s="873">
        <v>3</v>
      </c>
      <c r="E12" s="873">
        <v>2</v>
      </c>
      <c r="F12" s="874">
        <v>3</v>
      </c>
      <c r="G12" s="873">
        <v>2</v>
      </c>
      <c r="H12" s="874">
        <v>2</v>
      </c>
      <c r="I12" s="874">
        <v>3</v>
      </c>
      <c r="J12" s="873">
        <v>1</v>
      </c>
      <c r="K12" s="873">
        <v>2</v>
      </c>
      <c r="L12" s="873">
        <v>2</v>
      </c>
      <c r="M12" s="873">
        <v>2</v>
      </c>
      <c r="N12" s="873">
        <v>2</v>
      </c>
    </row>
    <row r="13" spans="1:15" ht="40.5" customHeight="1">
      <c r="A13" s="934">
        <v>3</v>
      </c>
      <c r="B13" s="867" t="s">
        <v>3125</v>
      </c>
      <c r="C13" s="868">
        <f>SUM(C14:C17)</f>
        <v>37</v>
      </c>
      <c r="D13" s="873"/>
      <c r="E13" s="873"/>
      <c r="F13" s="874"/>
      <c r="G13" s="873"/>
      <c r="H13" s="874"/>
      <c r="I13" s="874"/>
      <c r="J13" s="873"/>
      <c r="K13" s="873"/>
      <c r="L13" s="873"/>
      <c r="M13" s="873"/>
      <c r="N13" s="873"/>
    </row>
    <row r="14" spans="1:15" s="878" customFormat="1" ht="27" customHeight="1">
      <c r="A14" s="935"/>
      <c r="B14" s="871" t="s">
        <v>3126</v>
      </c>
      <c r="C14" s="872">
        <f>SUM(D14:N14)</f>
        <v>12</v>
      </c>
      <c r="D14" s="873">
        <v>1</v>
      </c>
      <c r="E14" s="873">
        <v>1</v>
      </c>
      <c r="F14" s="874">
        <v>1</v>
      </c>
      <c r="G14" s="873">
        <v>1</v>
      </c>
      <c r="H14" s="874">
        <v>1</v>
      </c>
      <c r="I14" s="874">
        <v>1</v>
      </c>
      <c r="J14" s="873">
        <v>1</v>
      </c>
      <c r="K14" s="873">
        <v>1</v>
      </c>
      <c r="L14" s="873">
        <v>2</v>
      </c>
      <c r="M14" s="873">
        <v>1</v>
      </c>
      <c r="N14" s="873">
        <v>1</v>
      </c>
    </row>
    <row r="15" spans="1:15" s="878" customFormat="1" ht="27" customHeight="1">
      <c r="A15" s="935"/>
      <c r="B15" s="871" t="s">
        <v>3127</v>
      </c>
      <c r="C15" s="872">
        <f>SUM(D15:N15)</f>
        <v>11</v>
      </c>
      <c r="D15" s="873">
        <v>2</v>
      </c>
      <c r="E15" s="873">
        <v>1</v>
      </c>
      <c r="F15" s="874">
        <v>2</v>
      </c>
      <c r="G15" s="873">
        <v>2</v>
      </c>
      <c r="H15" s="874">
        <v>1</v>
      </c>
      <c r="I15" s="874">
        <v>1</v>
      </c>
      <c r="J15" s="873">
        <v>1</v>
      </c>
      <c r="K15" s="873">
        <v>1</v>
      </c>
      <c r="L15" s="873"/>
      <c r="M15" s="873"/>
      <c r="N15" s="873"/>
    </row>
    <row r="16" spans="1:15" s="878" customFormat="1" ht="27" customHeight="1">
      <c r="A16" s="935"/>
      <c r="B16" s="871" t="s">
        <v>3128</v>
      </c>
      <c r="C16" s="872">
        <f>SUM(D16:N16)</f>
        <v>11</v>
      </c>
      <c r="D16" s="873">
        <v>2</v>
      </c>
      <c r="E16" s="873">
        <v>2</v>
      </c>
      <c r="F16" s="874"/>
      <c r="G16" s="873">
        <v>1</v>
      </c>
      <c r="H16" s="874"/>
      <c r="I16" s="874">
        <v>1</v>
      </c>
      <c r="J16" s="873"/>
      <c r="K16" s="873">
        <v>2</v>
      </c>
      <c r="L16" s="873">
        <v>1</v>
      </c>
      <c r="M16" s="873">
        <v>1</v>
      </c>
      <c r="N16" s="873">
        <v>1</v>
      </c>
    </row>
    <row r="17" spans="1:16" s="878" customFormat="1" ht="27" customHeight="1">
      <c r="A17" s="936"/>
      <c r="B17" s="871" t="s">
        <v>108</v>
      </c>
      <c r="C17" s="872">
        <v>3</v>
      </c>
      <c r="D17" s="873"/>
      <c r="E17" s="873"/>
      <c r="F17" s="874">
        <v>1</v>
      </c>
      <c r="G17" s="873"/>
      <c r="H17" s="874">
        <v>1</v>
      </c>
      <c r="I17" s="874"/>
      <c r="J17" s="873"/>
      <c r="K17" s="873"/>
      <c r="L17" s="873"/>
      <c r="M17" s="873"/>
      <c r="N17" s="873"/>
    </row>
    <row r="18" spans="1:16" ht="42" customHeight="1">
      <c r="A18" s="879">
        <v>4</v>
      </c>
      <c r="B18" s="867" t="s">
        <v>3129</v>
      </c>
      <c r="C18" s="880">
        <f>SUM(D18:N18)</f>
        <v>11</v>
      </c>
      <c r="D18" s="873">
        <v>1</v>
      </c>
      <c r="E18" s="873">
        <v>1</v>
      </c>
      <c r="F18" s="874">
        <v>2</v>
      </c>
      <c r="G18" s="873">
        <v>2</v>
      </c>
      <c r="H18" s="874">
        <v>1</v>
      </c>
      <c r="I18" s="874">
        <v>1</v>
      </c>
      <c r="J18" s="873"/>
      <c r="K18" s="873">
        <v>1</v>
      </c>
      <c r="L18" s="873">
        <v>1</v>
      </c>
      <c r="M18" s="873"/>
      <c r="N18" s="873">
        <v>1</v>
      </c>
    </row>
    <row r="19" spans="1:16" ht="34.5" customHeight="1">
      <c r="A19" s="934">
        <v>5</v>
      </c>
      <c r="B19" s="867" t="s">
        <v>3130</v>
      </c>
      <c r="C19" s="868">
        <f>SUM(C20:C29)</f>
        <v>55</v>
      </c>
      <c r="D19" s="873"/>
      <c r="E19" s="873"/>
      <c r="F19" s="874"/>
      <c r="G19" s="873"/>
      <c r="H19" s="874"/>
      <c r="I19" s="874"/>
      <c r="J19" s="873"/>
      <c r="K19" s="873"/>
      <c r="L19" s="873"/>
      <c r="M19" s="873"/>
      <c r="N19" s="873"/>
    </row>
    <row r="20" spans="1:16" ht="27" customHeight="1">
      <c r="A20" s="935"/>
      <c r="B20" s="881" t="s">
        <v>3131</v>
      </c>
      <c r="C20" s="872">
        <f t="shared" ref="C20:C30" si="0">SUM(D20:N20)</f>
        <v>13</v>
      </c>
      <c r="D20" s="873">
        <v>2</v>
      </c>
      <c r="E20" s="873">
        <v>1</v>
      </c>
      <c r="F20" s="874">
        <v>2</v>
      </c>
      <c r="G20" s="873">
        <v>1</v>
      </c>
      <c r="H20" s="874">
        <v>1</v>
      </c>
      <c r="I20" s="874">
        <v>1</v>
      </c>
      <c r="J20" s="873">
        <v>1</v>
      </c>
      <c r="K20" s="873">
        <v>2</v>
      </c>
      <c r="L20" s="873">
        <v>1</v>
      </c>
      <c r="M20" s="873">
        <v>1</v>
      </c>
      <c r="N20" s="873">
        <v>0</v>
      </c>
      <c r="P20" t="s">
        <v>3132</v>
      </c>
    </row>
    <row r="21" spans="1:16" ht="27" customHeight="1">
      <c r="A21" s="935"/>
      <c r="B21" s="881" t="s">
        <v>3133</v>
      </c>
      <c r="C21" s="872">
        <f t="shared" si="0"/>
        <v>14</v>
      </c>
      <c r="D21" s="873">
        <v>1</v>
      </c>
      <c r="E21" s="873">
        <v>2</v>
      </c>
      <c r="F21" s="874">
        <v>1</v>
      </c>
      <c r="G21" s="873">
        <v>2</v>
      </c>
      <c r="H21" s="874">
        <v>1</v>
      </c>
      <c r="I21" s="874">
        <v>1</v>
      </c>
      <c r="J21" s="873">
        <v>1</v>
      </c>
      <c r="K21" s="873">
        <v>2</v>
      </c>
      <c r="L21" s="873">
        <v>1</v>
      </c>
      <c r="M21" s="873">
        <v>1</v>
      </c>
      <c r="N21" s="873">
        <v>1</v>
      </c>
    </row>
    <row r="22" spans="1:16" ht="27" customHeight="1">
      <c r="A22" s="935"/>
      <c r="B22" s="132" t="s">
        <v>3134</v>
      </c>
      <c r="C22" s="872">
        <f t="shared" si="0"/>
        <v>6</v>
      </c>
      <c r="D22" s="873">
        <v>1</v>
      </c>
      <c r="E22" s="873">
        <v>1</v>
      </c>
      <c r="F22" s="874">
        <v>1</v>
      </c>
      <c r="G22" s="873">
        <v>1</v>
      </c>
      <c r="H22" s="874"/>
      <c r="I22" s="882">
        <v>0</v>
      </c>
      <c r="J22" s="873">
        <v>0</v>
      </c>
      <c r="K22" s="873">
        <v>1</v>
      </c>
      <c r="L22" s="873">
        <v>1</v>
      </c>
      <c r="M22" s="873"/>
      <c r="N22" s="873"/>
    </row>
    <row r="23" spans="1:16" ht="27" customHeight="1">
      <c r="A23" s="935"/>
      <c r="B23" s="132" t="s">
        <v>3135</v>
      </c>
      <c r="C23" s="872">
        <f t="shared" si="0"/>
        <v>3</v>
      </c>
      <c r="D23" s="873"/>
      <c r="E23" s="873">
        <v>1</v>
      </c>
      <c r="F23" s="874">
        <v>1</v>
      </c>
      <c r="G23" s="873">
        <v>1</v>
      </c>
      <c r="H23" s="874"/>
      <c r="I23" s="874"/>
      <c r="J23" s="873"/>
      <c r="K23" s="873"/>
      <c r="L23" s="873"/>
      <c r="M23" s="873"/>
      <c r="N23" s="873"/>
    </row>
    <row r="24" spans="1:16" ht="27" customHeight="1">
      <c r="A24" s="935"/>
      <c r="B24" s="132" t="s">
        <v>3136</v>
      </c>
      <c r="C24" s="872">
        <f t="shared" si="0"/>
        <v>6</v>
      </c>
      <c r="D24" s="873">
        <v>1</v>
      </c>
      <c r="E24" s="873">
        <v>1</v>
      </c>
      <c r="F24" s="874"/>
      <c r="G24" s="873">
        <v>1</v>
      </c>
      <c r="H24" s="874"/>
      <c r="I24" s="874">
        <v>1</v>
      </c>
      <c r="J24" s="873">
        <v>1</v>
      </c>
      <c r="K24" s="873"/>
      <c r="L24" s="873"/>
      <c r="M24" s="873"/>
      <c r="N24" s="873">
        <v>1</v>
      </c>
    </row>
    <row r="25" spans="1:16" ht="27" customHeight="1">
      <c r="A25" s="935"/>
      <c r="B25" s="132" t="s">
        <v>3137</v>
      </c>
      <c r="C25" s="872">
        <f t="shared" si="0"/>
        <v>5</v>
      </c>
      <c r="D25" s="873"/>
      <c r="E25" s="873"/>
      <c r="F25" s="874">
        <v>1</v>
      </c>
      <c r="G25" s="873"/>
      <c r="H25" s="874">
        <v>1</v>
      </c>
      <c r="I25" s="874"/>
      <c r="J25" s="873">
        <v>1</v>
      </c>
      <c r="K25" s="873">
        <v>1</v>
      </c>
      <c r="L25" s="873">
        <v>1</v>
      </c>
      <c r="M25" s="873"/>
      <c r="N25" s="873"/>
    </row>
    <row r="26" spans="1:16" ht="27" customHeight="1">
      <c r="A26" s="935"/>
      <c r="B26" s="132" t="s">
        <v>3138</v>
      </c>
      <c r="C26" s="872">
        <f t="shared" si="0"/>
        <v>2</v>
      </c>
      <c r="D26" s="873"/>
      <c r="E26" s="873">
        <v>1</v>
      </c>
      <c r="F26" s="874"/>
      <c r="G26" s="873"/>
      <c r="H26" s="874">
        <v>1</v>
      </c>
      <c r="I26" s="874"/>
      <c r="J26" s="873"/>
      <c r="K26" s="873"/>
      <c r="L26" s="873"/>
      <c r="M26" s="873"/>
      <c r="N26" s="873"/>
    </row>
    <row r="27" spans="1:16" ht="27" customHeight="1">
      <c r="A27" s="935"/>
      <c r="B27" s="132" t="s">
        <v>3139</v>
      </c>
      <c r="C27" s="872">
        <f t="shared" si="0"/>
        <v>3</v>
      </c>
      <c r="D27" s="873"/>
      <c r="E27" s="873"/>
      <c r="F27" s="874"/>
      <c r="G27" s="873"/>
      <c r="H27" s="874"/>
      <c r="I27" s="874">
        <v>1</v>
      </c>
      <c r="J27" s="873"/>
      <c r="K27" s="873">
        <v>1</v>
      </c>
      <c r="L27" s="873"/>
      <c r="M27" s="873">
        <v>1</v>
      </c>
      <c r="N27" s="873"/>
    </row>
    <row r="28" spans="1:16" ht="27" customHeight="1">
      <c r="A28" s="935"/>
      <c r="B28" s="132" t="s">
        <v>3140</v>
      </c>
      <c r="C28" s="872">
        <f t="shared" si="0"/>
        <v>1</v>
      </c>
      <c r="D28" s="873"/>
      <c r="E28" s="873"/>
      <c r="F28" s="874"/>
      <c r="G28" s="873"/>
      <c r="H28" s="874">
        <v>1</v>
      </c>
      <c r="I28" s="874"/>
      <c r="J28" s="873"/>
      <c r="K28" s="873"/>
      <c r="L28" s="873"/>
      <c r="M28" s="873"/>
      <c r="N28" s="873"/>
    </row>
    <row r="29" spans="1:16" ht="27" customHeight="1">
      <c r="A29" s="936"/>
      <c r="B29" s="132" t="s">
        <v>3141</v>
      </c>
      <c r="C29" s="872">
        <f t="shared" si="0"/>
        <v>2</v>
      </c>
      <c r="D29" s="873"/>
      <c r="E29" s="873"/>
      <c r="F29" s="874"/>
      <c r="G29" s="873"/>
      <c r="H29" s="874"/>
      <c r="I29" s="874"/>
      <c r="J29" s="873"/>
      <c r="K29" s="873">
        <v>1</v>
      </c>
      <c r="L29" s="873">
        <v>1</v>
      </c>
      <c r="M29" s="873"/>
      <c r="N29" s="873"/>
    </row>
    <row r="30" spans="1:16" ht="30" customHeight="1">
      <c r="A30" s="131"/>
      <c r="B30" s="883" t="s">
        <v>3142</v>
      </c>
      <c r="C30" s="884">
        <f t="shared" si="0"/>
        <v>175</v>
      </c>
      <c r="D30" s="885">
        <f t="shared" ref="D30:N30" si="1">SUM(D7:D29)</f>
        <v>20</v>
      </c>
      <c r="E30" s="885">
        <f t="shared" si="1"/>
        <v>20</v>
      </c>
      <c r="F30" s="886">
        <f t="shared" si="1"/>
        <v>20</v>
      </c>
      <c r="G30" s="885">
        <f t="shared" si="1"/>
        <v>20</v>
      </c>
      <c r="H30" s="886">
        <f t="shared" si="1"/>
        <v>15</v>
      </c>
      <c r="I30" s="886">
        <f t="shared" si="1"/>
        <v>15</v>
      </c>
      <c r="J30" s="885">
        <f t="shared" si="1"/>
        <v>10</v>
      </c>
      <c r="K30" s="885">
        <f t="shared" si="1"/>
        <v>20</v>
      </c>
      <c r="L30" s="885">
        <f t="shared" si="1"/>
        <v>15</v>
      </c>
      <c r="M30" s="885">
        <f t="shared" si="1"/>
        <v>10</v>
      </c>
      <c r="N30" s="885">
        <f t="shared" si="1"/>
        <v>10</v>
      </c>
    </row>
  </sheetData>
  <mergeCells count="9">
    <mergeCell ref="A10:A12"/>
    <mergeCell ref="A13:A17"/>
    <mergeCell ref="A19:A29"/>
    <mergeCell ref="A1:N1"/>
    <mergeCell ref="A3:A5"/>
    <mergeCell ref="B3:B5"/>
    <mergeCell ref="C3:C5"/>
    <mergeCell ref="D3:N3"/>
    <mergeCell ref="A6:A9"/>
  </mergeCells>
  <pageMargins left="0.52" right="0.2" top="0.48" bottom="0.54"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2B245-D2F2-4341-87B8-8E6F1C1B5EAF}">
  <dimension ref="A1:QNO1179"/>
  <sheetViews>
    <sheetView zoomScale="60" zoomScaleNormal="60" zoomScaleSheetLayoutView="80" workbookViewId="0">
      <pane xSplit="12" ySplit="5" topLeftCell="BL1134" activePane="bottomRight" state="frozen"/>
      <selection pane="topRight" activeCell="K1" sqref="K1"/>
      <selection pane="bottomLeft" activeCell="A6" sqref="A6"/>
      <selection pane="bottomRight" activeCell="B2" sqref="B2:D5"/>
    </sheetView>
  </sheetViews>
  <sheetFormatPr defaultRowHeight="30.75" customHeight="1"/>
  <cols>
    <col min="1" max="1" width="5.453125" style="1" customWidth="1"/>
    <col min="2" max="2" width="19.26953125" style="3" customWidth="1"/>
    <col min="3" max="3" width="4.453125" style="153" hidden="1" customWidth="1"/>
    <col min="4" max="4" width="5.81640625" style="3" customWidth="1"/>
    <col min="5" max="5" width="3.453125" style="153" hidden="1" customWidth="1"/>
    <col min="6" max="6" width="24" style="3" hidden="1" customWidth="1"/>
    <col min="7" max="8" width="25.453125" style="265" hidden="1" customWidth="1"/>
    <col min="9" max="9" width="15.90625" style="738" hidden="1" customWidth="1"/>
    <col min="10" max="10" width="16.90625" style="92" hidden="1" customWidth="1"/>
    <col min="11" max="11" width="9.81640625" style="525" hidden="1" customWidth="1"/>
    <col min="12" max="12" width="7.1796875" style="2" hidden="1" customWidth="1"/>
    <col min="13" max="13" width="8" style="1" hidden="1" customWidth="1"/>
    <col min="14" max="14" width="4.6328125" style="154" hidden="1" customWidth="1"/>
    <col min="15" max="15" width="16.90625" style="4" hidden="1" customWidth="1"/>
    <col min="16" max="16" width="4.36328125" style="4" hidden="1" customWidth="1"/>
    <col min="17" max="20" width="5" style="1" hidden="1" customWidth="1"/>
    <col min="21" max="21" width="5.453125" style="23" hidden="1" customWidth="1"/>
    <col min="22" max="24" width="5" style="1" hidden="1" customWidth="1"/>
    <col min="25" max="25" width="6.81640625" style="4" hidden="1" customWidth="1"/>
    <col min="26" max="27" width="5" style="1" hidden="1" customWidth="1"/>
    <col min="28" max="29" width="5.6328125" style="4" hidden="1" customWidth="1"/>
    <col min="30" max="40" width="5.6328125" style="1" hidden="1" customWidth="1"/>
    <col min="41" max="41" width="16.90625" style="1" hidden="1" customWidth="1"/>
    <col min="42" max="44" width="16.90625" style="4" hidden="1" customWidth="1"/>
    <col min="45" max="47" width="16.90625" style="1" hidden="1" customWidth="1"/>
    <col min="48" max="48" width="16.90625" style="36" hidden="1" customWidth="1"/>
    <col min="49" max="52" width="16.90625" style="1" hidden="1" customWidth="1"/>
    <col min="53" max="53" width="9" style="1" hidden="1" customWidth="1"/>
    <col min="54" max="54" width="8.6328125" style="1" hidden="1" customWidth="1"/>
    <col min="55" max="55" width="8.36328125" style="1" hidden="1" customWidth="1"/>
    <col min="56" max="56" width="9.08984375" style="1" hidden="1" customWidth="1"/>
    <col min="57" max="57" width="7.81640625" style="4" hidden="1" customWidth="1"/>
    <col min="58" max="58" width="9" style="4" hidden="1" customWidth="1"/>
    <col min="59" max="59" width="8.90625" style="4" hidden="1" customWidth="1"/>
    <col min="60" max="63" width="16.90625" style="1" hidden="1" customWidth="1"/>
    <col min="64" max="66" width="3.7265625" style="1" customWidth="1"/>
    <col min="67" max="67" width="3.7265625" style="20" customWidth="1"/>
    <col min="68" max="70" width="3.7265625" style="1" customWidth="1"/>
    <col min="71" max="71" width="3.7265625" style="23" customWidth="1"/>
    <col min="72" max="72" width="3.7265625" style="1" customWidth="1"/>
    <col min="73" max="73" width="3.7265625" style="81" customWidth="1"/>
    <col min="74" max="74" width="3.7265625" style="1" customWidth="1"/>
    <col min="75" max="75" width="3.7265625" style="29" customWidth="1"/>
    <col min="76" max="76" width="3.7265625" style="1" customWidth="1"/>
    <col min="77" max="77" width="3.7265625" style="23" customWidth="1"/>
    <col min="78" max="78" width="3.7265625" style="1" customWidth="1"/>
    <col min="79" max="79" width="3.7265625" style="364" customWidth="1"/>
    <col min="80" max="80" width="3.7265625" style="19" customWidth="1"/>
    <col min="81" max="81" width="3.7265625" style="1" customWidth="1"/>
    <col min="82" max="82" width="3.7265625" style="774" customWidth="1"/>
    <col min="83" max="83" width="3.7265625" style="1" customWidth="1"/>
    <col min="84" max="84" width="3.7265625" style="81" customWidth="1"/>
    <col min="85" max="86" width="3.7265625" style="1" customWidth="1"/>
    <col min="87" max="87" width="3.7265625" style="81" customWidth="1"/>
    <col min="88" max="88" width="3.7265625" style="774" customWidth="1"/>
    <col min="89" max="89" width="3.7265625" style="81" customWidth="1"/>
    <col min="90" max="90" width="3.81640625" style="1" customWidth="1"/>
    <col min="91" max="91" width="5.6328125" style="1" customWidth="1"/>
    <col min="92" max="92" width="3.1796875" style="1" customWidth="1"/>
    <col min="93" max="93" width="3.453125" style="1" customWidth="1"/>
    <col min="94" max="94" width="3.81640625" style="1" customWidth="1"/>
    <col min="95" max="95" width="3.6328125" style="1" customWidth="1"/>
    <col min="96" max="96" width="3.90625" style="1" customWidth="1"/>
    <col min="97" max="98" width="3.81640625" style="1" customWidth="1"/>
    <col min="99" max="99" width="4.54296875" style="1" customWidth="1"/>
    <col min="100" max="100" width="9.90625" style="4" hidden="1" customWidth="1"/>
    <col min="101" max="101" width="9.08984375" style="4" customWidth="1"/>
    <col min="102" max="339" width="8.7265625" style="4"/>
    <col min="340" max="340" width="20.08984375" style="4" customWidth="1"/>
    <col min="341" max="341" width="4.08984375" style="4" customWidth="1"/>
    <col min="342" max="342" width="39" style="4" customWidth="1"/>
    <col min="343" max="343" width="53.453125" style="4" customWidth="1"/>
    <col min="344" max="347" width="7.90625" style="4" customWidth="1"/>
    <col min="348" max="348" width="10" style="4" customWidth="1"/>
    <col min="349" max="350" width="9.08984375" style="4" customWidth="1"/>
    <col min="351" max="351" width="8" style="4" customWidth="1"/>
    <col min="352" max="595" width="8.7265625" style="4"/>
    <col min="596" max="596" width="20.08984375" style="4" customWidth="1"/>
    <col min="597" max="597" width="4.08984375" style="4" customWidth="1"/>
    <col min="598" max="598" width="39" style="4" customWidth="1"/>
    <col min="599" max="599" width="53.453125" style="4" customWidth="1"/>
    <col min="600" max="603" width="7.90625" style="4" customWidth="1"/>
    <col min="604" max="604" width="10" style="4" customWidth="1"/>
    <col min="605" max="606" width="9.08984375" style="4" customWidth="1"/>
    <col min="607" max="607" width="8" style="4" customWidth="1"/>
    <col min="608" max="851" width="8.7265625" style="4"/>
    <col min="852" max="852" width="20.08984375" style="4" customWidth="1"/>
    <col min="853" max="853" width="4.08984375" style="4" customWidth="1"/>
    <col min="854" max="854" width="39" style="4" customWidth="1"/>
    <col min="855" max="855" width="53.453125" style="4" customWidth="1"/>
    <col min="856" max="859" width="7.90625" style="4" customWidth="1"/>
    <col min="860" max="860" width="10" style="4" customWidth="1"/>
    <col min="861" max="862" width="9.08984375" style="4" customWidth="1"/>
    <col min="863" max="863" width="8" style="4" customWidth="1"/>
    <col min="864" max="1107" width="8.7265625" style="4"/>
    <col min="1108" max="1108" width="20.08984375" style="4" customWidth="1"/>
    <col min="1109" max="1109" width="4.08984375" style="4" customWidth="1"/>
    <col min="1110" max="1110" width="39" style="4" customWidth="1"/>
    <col min="1111" max="1111" width="53.453125" style="4" customWidth="1"/>
    <col min="1112" max="1115" width="7.90625" style="4" customWidth="1"/>
    <col min="1116" max="1116" width="10" style="4" customWidth="1"/>
    <col min="1117" max="1118" width="9.08984375" style="4" customWidth="1"/>
    <col min="1119" max="1119" width="8" style="4" customWidth="1"/>
    <col min="1120" max="1363" width="8.7265625" style="4"/>
    <col min="1364" max="1364" width="20.08984375" style="4" customWidth="1"/>
    <col min="1365" max="1365" width="4.08984375" style="4" customWidth="1"/>
    <col min="1366" max="1366" width="39" style="4" customWidth="1"/>
    <col min="1367" max="1367" width="53.453125" style="4" customWidth="1"/>
    <col min="1368" max="1371" width="7.90625" style="4" customWidth="1"/>
    <col min="1372" max="1372" width="10" style="4" customWidth="1"/>
    <col min="1373" max="1374" width="9.08984375" style="4" customWidth="1"/>
    <col min="1375" max="1375" width="8" style="4" customWidth="1"/>
    <col min="1376" max="1619" width="8.7265625" style="4"/>
    <col min="1620" max="1620" width="20.08984375" style="4" customWidth="1"/>
    <col min="1621" max="1621" width="4.08984375" style="4" customWidth="1"/>
    <col min="1622" max="1622" width="39" style="4" customWidth="1"/>
    <col min="1623" max="1623" width="53.453125" style="4" customWidth="1"/>
    <col min="1624" max="1627" width="7.90625" style="4" customWidth="1"/>
    <col min="1628" max="1628" width="10" style="4" customWidth="1"/>
    <col min="1629" max="1630" width="9.08984375" style="4" customWidth="1"/>
    <col min="1631" max="1631" width="8" style="4" customWidth="1"/>
    <col min="1632" max="1875" width="8.7265625" style="4"/>
    <col min="1876" max="1876" width="20.08984375" style="4" customWidth="1"/>
    <col min="1877" max="1877" width="4.08984375" style="4" customWidth="1"/>
    <col min="1878" max="1878" width="39" style="4" customWidth="1"/>
    <col min="1879" max="1879" width="53.453125" style="4" customWidth="1"/>
    <col min="1880" max="1883" width="7.90625" style="4" customWidth="1"/>
    <col min="1884" max="1884" width="10" style="4" customWidth="1"/>
    <col min="1885" max="1886" width="9.08984375" style="4" customWidth="1"/>
    <col min="1887" max="1887" width="8" style="4" customWidth="1"/>
    <col min="1888" max="2131" width="8.7265625" style="4"/>
    <col min="2132" max="2132" width="20.08984375" style="4" customWidth="1"/>
    <col min="2133" max="2133" width="4.08984375" style="4" customWidth="1"/>
    <col min="2134" max="2134" width="39" style="4" customWidth="1"/>
    <col min="2135" max="2135" width="53.453125" style="4" customWidth="1"/>
    <col min="2136" max="2139" width="7.90625" style="4" customWidth="1"/>
    <col min="2140" max="2140" width="10" style="4" customWidth="1"/>
    <col min="2141" max="2142" width="9.08984375" style="4" customWidth="1"/>
    <col min="2143" max="2143" width="8" style="4" customWidth="1"/>
    <col min="2144" max="2387" width="8.7265625" style="4"/>
    <col min="2388" max="2388" width="20.08984375" style="4" customWidth="1"/>
    <col min="2389" max="2389" width="4.08984375" style="4" customWidth="1"/>
    <col min="2390" max="2390" width="39" style="4" customWidth="1"/>
    <col min="2391" max="2391" width="53.453125" style="4" customWidth="1"/>
    <col min="2392" max="2395" width="7.90625" style="4" customWidth="1"/>
    <col min="2396" max="2396" width="10" style="4" customWidth="1"/>
    <col min="2397" max="2398" width="9.08984375" style="4" customWidth="1"/>
    <col min="2399" max="2399" width="8" style="4" customWidth="1"/>
    <col min="2400" max="2643" width="8.7265625" style="4"/>
    <col min="2644" max="2644" width="20.08984375" style="4" customWidth="1"/>
    <col min="2645" max="2645" width="4.08984375" style="4" customWidth="1"/>
    <col min="2646" max="2646" width="39" style="4" customWidth="1"/>
    <col min="2647" max="2647" width="53.453125" style="4" customWidth="1"/>
    <col min="2648" max="2651" width="7.90625" style="4" customWidth="1"/>
    <col min="2652" max="2652" width="10" style="4" customWidth="1"/>
    <col min="2653" max="2654" width="9.08984375" style="4" customWidth="1"/>
    <col min="2655" max="2655" width="8" style="4" customWidth="1"/>
    <col min="2656" max="2899" width="8.7265625" style="4"/>
    <col min="2900" max="2900" width="20.08984375" style="4" customWidth="1"/>
    <col min="2901" max="2901" width="4.08984375" style="4" customWidth="1"/>
    <col min="2902" max="2902" width="39" style="4" customWidth="1"/>
    <col min="2903" max="2903" width="53.453125" style="4" customWidth="1"/>
    <col min="2904" max="2907" width="7.90625" style="4" customWidth="1"/>
    <col min="2908" max="2908" width="10" style="4" customWidth="1"/>
    <col min="2909" max="2910" width="9.08984375" style="4" customWidth="1"/>
    <col min="2911" max="2911" width="8" style="4" customWidth="1"/>
    <col min="2912" max="3155" width="8.7265625" style="4"/>
    <col min="3156" max="3156" width="20.08984375" style="4" customWidth="1"/>
    <col min="3157" max="3157" width="4.08984375" style="4" customWidth="1"/>
    <col min="3158" max="3158" width="39" style="4" customWidth="1"/>
    <col min="3159" max="3159" width="53.453125" style="4" customWidth="1"/>
    <col min="3160" max="3163" width="7.90625" style="4" customWidth="1"/>
    <col min="3164" max="3164" width="10" style="4" customWidth="1"/>
    <col min="3165" max="3166" width="9.08984375" style="4" customWidth="1"/>
    <col min="3167" max="3167" width="8" style="4" customWidth="1"/>
    <col min="3168" max="3411" width="8.7265625" style="4"/>
    <col min="3412" max="3412" width="20.08984375" style="4" customWidth="1"/>
    <col min="3413" max="3413" width="4.08984375" style="4" customWidth="1"/>
    <col min="3414" max="3414" width="39" style="4" customWidth="1"/>
    <col min="3415" max="3415" width="53.453125" style="4" customWidth="1"/>
    <col min="3416" max="3419" width="7.90625" style="4" customWidth="1"/>
    <col min="3420" max="3420" width="10" style="4" customWidth="1"/>
    <col min="3421" max="3422" width="9.08984375" style="4" customWidth="1"/>
    <col min="3423" max="3423" width="8" style="4" customWidth="1"/>
    <col min="3424" max="3667" width="8.7265625" style="4"/>
    <col min="3668" max="3668" width="20.08984375" style="4" customWidth="1"/>
    <col min="3669" max="3669" width="4.08984375" style="4" customWidth="1"/>
    <col min="3670" max="3670" width="39" style="4" customWidth="1"/>
    <col min="3671" max="3671" width="53.453125" style="4" customWidth="1"/>
    <col min="3672" max="3675" width="7.90625" style="4" customWidth="1"/>
    <col min="3676" max="3676" width="10" style="4" customWidth="1"/>
    <col min="3677" max="3678" width="9.08984375" style="4" customWidth="1"/>
    <col min="3679" max="3679" width="8" style="4" customWidth="1"/>
    <col min="3680" max="3923" width="8.7265625" style="4"/>
    <col min="3924" max="3924" width="20.08984375" style="4" customWidth="1"/>
    <col min="3925" max="3925" width="4.08984375" style="4" customWidth="1"/>
    <col min="3926" max="3926" width="39" style="4" customWidth="1"/>
    <col min="3927" max="3927" width="53.453125" style="4" customWidth="1"/>
    <col min="3928" max="3931" width="7.90625" style="4" customWidth="1"/>
    <col min="3932" max="3932" width="10" style="4" customWidth="1"/>
    <col min="3933" max="3934" width="9.08984375" style="4" customWidth="1"/>
    <col min="3935" max="3935" width="8" style="4" customWidth="1"/>
    <col min="3936" max="4179" width="8.7265625" style="4"/>
    <col min="4180" max="4180" width="20.08984375" style="4" customWidth="1"/>
    <col min="4181" max="4181" width="4.08984375" style="4" customWidth="1"/>
    <col min="4182" max="4182" width="39" style="4" customWidth="1"/>
    <col min="4183" max="4183" width="53.453125" style="4" customWidth="1"/>
    <col min="4184" max="4187" width="7.90625" style="4" customWidth="1"/>
    <col min="4188" max="4188" width="10" style="4" customWidth="1"/>
    <col min="4189" max="4190" width="9.08984375" style="4" customWidth="1"/>
    <col min="4191" max="4191" width="8" style="4" customWidth="1"/>
    <col min="4192" max="4435" width="8.7265625" style="4"/>
    <col min="4436" max="4436" width="20.08984375" style="4" customWidth="1"/>
    <col min="4437" max="4437" width="4.08984375" style="4" customWidth="1"/>
    <col min="4438" max="4438" width="39" style="4" customWidth="1"/>
    <col min="4439" max="4439" width="53.453125" style="4" customWidth="1"/>
    <col min="4440" max="4443" width="7.90625" style="4" customWidth="1"/>
    <col min="4444" max="4444" width="10" style="4" customWidth="1"/>
    <col min="4445" max="4446" width="9.08984375" style="4" customWidth="1"/>
    <col min="4447" max="4447" width="8" style="4" customWidth="1"/>
    <col min="4448" max="4691" width="8.7265625" style="4"/>
    <col min="4692" max="4692" width="20.08984375" style="4" customWidth="1"/>
    <col min="4693" max="4693" width="4.08984375" style="4" customWidth="1"/>
    <col min="4694" max="4694" width="39" style="4" customWidth="1"/>
    <col min="4695" max="4695" width="53.453125" style="4" customWidth="1"/>
    <col min="4696" max="4699" width="7.90625" style="4" customWidth="1"/>
    <col min="4700" max="4700" width="10" style="4" customWidth="1"/>
    <col min="4701" max="4702" width="9.08984375" style="4" customWidth="1"/>
    <col min="4703" max="4703" width="8" style="4" customWidth="1"/>
    <col min="4704" max="4947" width="8.7265625" style="4"/>
    <col min="4948" max="4948" width="20.08984375" style="4" customWidth="1"/>
    <col min="4949" max="4949" width="4.08984375" style="4" customWidth="1"/>
    <col min="4950" max="4950" width="39" style="4" customWidth="1"/>
    <col min="4951" max="4951" width="53.453125" style="4" customWidth="1"/>
    <col min="4952" max="4955" width="7.90625" style="4" customWidth="1"/>
    <col min="4956" max="4956" width="10" style="4" customWidth="1"/>
    <col min="4957" max="4958" width="9.08984375" style="4" customWidth="1"/>
    <col min="4959" max="4959" width="8" style="4" customWidth="1"/>
    <col min="4960" max="5203" width="8.7265625" style="4"/>
    <col min="5204" max="5204" width="20.08984375" style="4" customWidth="1"/>
    <col min="5205" max="5205" width="4.08984375" style="4" customWidth="1"/>
    <col min="5206" max="5206" width="39" style="4" customWidth="1"/>
    <col min="5207" max="5207" width="53.453125" style="4" customWidth="1"/>
    <col min="5208" max="5211" width="7.90625" style="4" customWidth="1"/>
    <col min="5212" max="5212" width="10" style="4" customWidth="1"/>
    <col min="5213" max="5214" width="9.08984375" style="4" customWidth="1"/>
    <col min="5215" max="5215" width="8" style="4" customWidth="1"/>
    <col min="5216" max="5459" width="8.7265625" style="4"/>
    <col min="5460" max="5460" width="20.08984375" style="4" customWidth="1"/>
    <col min="5461" max="5461" width="4.08984375" style="4" customWidth="1"/>
    <col min="5462" max="5462" width="39" style="4" customWidth="1"/>
    <col min="5463" max="5463" width="53.453125" style="4" customWidth="1"/>
    <col min="5464" max="5467" width="7.90625" style="4" customWidth="1"/>
    <col min="5468" max="5468" width="10" style="4" customWidth="1"/>
    <col min="5469" max="5470" width="9.08984375" style="4" customWidth="1"/>
    <col min="5471" max="5471" width="8" style="4" customWidth="1"/>
    <col min="5472" max="5715" width="8.7265625" style="4"/>
    <col min="5716" max="5716" width="20.08984375" style="4" customWidth="1"/>
    <col min="5717" max="5717" width="4.08984375" style="4" customWidth="1"/>
    <col min="5718" max="5718" width="39" style="4" customWidth="1"/>
    <col min="5719" max="5719" width="53.453125" style="4" customWidth="1"/>
    <col min="5720" max="5723" width="7.90625" style="4" customWidth="1"/>
    <col min="5724" max="5724" width="10" style="4" customWidth="1"/>
    <col min="5725" max="5726" width="9.08984375" style="4" customWidth="1"/>
    <col min="5727" max="5727" width="8" style="4" customWidth="1"/>
    <col min="5728" max="5971" width="8.7265625" style="4"/>
    <col min="5972" max="5972" width="20.08984375" style="4" customWidth="1"/>
    <col min="5973" max="5973" width="4.08984375" style="4" customWidth="1"/>
    <col min="5974" max="5974" width="39" style="4" customWidth="1"/>
    <col min="5975" max="5975" width="53.453125" style="4" customWidth="1"/>
    <col min="5976" max="5979" width="7.90625" style="4" customWidth="1"/>
    <col min="5980" max="5980" width="10" style="4" customWidth="1"/>
    <col min="5981" max="5982" width="9.08984375" style="4" customWidth="1"/>
    <col min="5983" max="5983" width="8" style="4" customWidth="1"/>
    <col min="5984" max="6227" width="8.7265625" style="4"/>
    <col min="6228" max="6228" width="20.08984375" style="4" customWidth="1"/>
    <col min="6229" max="6229" width="4.08984375" style="4" customWidth="1"/>
    <col min="6230" max="6230" width="39" style="4" customWidth="1"/>
    <col min="6231" max="6231" width="53.453125" style="4" customWidth="1"/>
    <col min="6232" max="6235" width="7.90625" style="4" customWidth="1"/>
    <col min="6236" max="6236" width="10" style="4" customWidth="1"/>
    <col min="6237" max="6238" width="9.08984375" style="4" customWidth="1"/>
    <col min="6239" max="6239" width="8" style="4" customWidth="1"/>
    <col min="6240" max="6483" width="8.7265625" style="4"/>
    <col min="6484" max="6484" width="20.08984375" style="4" customWidth="1"/>
    <col min="6485" max="6485" width="4.08984375" style="4" customWidth="1"/>
    <col min="6486" max="6486" width="39" style="4" customWidth="1"/>
    <col min="6487" max="6487" width="53.453125" style="4" customWidth="1"/>
    <col min="6488" max="6491" width="7.90625" style="4" customWidth="1"/>
    <col min="6492" max="6492" width="10" style="4" customWidth="1"/>
    <col min="6493" max="6494" width="9.08984375" style="4" customWidth="1"/>
    <col min="6495" max="6495" width="8" style="4" customWidth="1"/>
    <col min="6496" max="6739" width="8.7265625" style="4"/>
    <col min="6740" max="6740" width="20.08984375" style="4" customWidth="1"/>
    <col min="6741" max="6741" width="4.08984375" style="4" customWidth="1"/>
    <col min="6742" max="6742" width="39" style="4" customWidth="1"/>
    <col min="6743" max="6743" width="53.453125" style="4" customWidth="1"/>
    <col min="6744" max="6747" width="7.90625" style="4" customWidth="1"/>
    <col min="6748" max="6748" width="10" style="4" customWidth="1"/>
    <col min="6749" max="6750" width="9.08984375" style="4" customWidth="1"/>
    <col min="6751" max="6751" width="8" style="4" customWidth="1"/>
    <col min="6752" max="6995" width="8.7265625" style="4"/>
    <col min="6996" max="6996" width="20.08984375" style="4" customWidth="1"/>
    <col min="6997" max="6997" width="4.08984375" style="4" customWidth="1"/>
    <col min="6998" max="6998" width="39" style="4" customWidth="1"/>
    <col min="6999" max="6999" width="53.453125" style="4" customWidth="1"/>
    <col min="7000" max="7003" width="7.90625" style="4" customWidth="1"/>
    <col min="7004" max="7004" width="10" style="4" customWidth="1"/>
    <col min="7005" max="7006" width="9.08984375" style="4" customWidth="1"/>
    <col min="7007" max="7007" width="8" style="4" customWidth="1"/>
    <col min="7008" max="7251" width="8.7265625" style="4"/>
    <col min="7252" max="7252" width="20.08984375" style="4" customWidth="1"/>
    <col min="7253" max="7253" width="4.08984375" style="4" customWidth="1"/>
    <col min="7254" max="7254" width="39" style="4" customWidth="1"/>
    <col min="7255" max="7255" width="53.453125" style="4" customWidth="1"/>
    <col min="7256" max="7259" width="7.90625" style="4" customWidth="1"/>
    <col min="7260" max="7260" width="10" style="4" customWidth="1"/>
    <col min="7261" max="7262" width="9.08984375" style="4" customWidth="1"/>
    <col min="7263" max="7263" width="8" style="4" customWidth="1"/>
    <col min="7264" max="7507" width="8.7265625" style="4"/>
    <col min="7508" max="7508" width="20.08984375" style="4" customWidth="1"/>
    <col min="7509" max="7509" width="4.08984375" style="4" customWidth="1"/>
    <col min="7510" max="7510" width="39" style="4" customWidth="1"/>
    <col min="7511" max="7511" width="53.453125" style="4" customWidth="1"/>
    <col min="7512" max="7515" width="7.90625" style="4" customWidth="1"/>
    <col min="7516" max="7516" width="10" style="4" customWidth="1"/>
    <col min="7517" max="7518" width="9.08984375" style="4" customWidth="1"/>
    <col min="7519" max="7519" width="8" style="4" customWidth="1"/>
    <col min="7520" max="7763" width="8.7265625" style="4"/>
    <col min="7764" max="7764" width="20.08984375" style="4" customWidth="1"/>
    <col min="7765" max="7765" width="4.08984375" style="4" customWidth="1"/>
    <col min="7766" max="7766" width="39" style="4" customWidth="1"/>
    <col min="7767" max="7767" width="53.453125" style="4" customWidth="1"/>
    <col min="7768" max="7771" width="7.90625" style="4" customWidth="1"/>
    <col min="7772" max="7772" width="10" style="4" customWidth="1"/>
    <col min="7773" max="7774" width="9.08984375" style="4" customWidth="1"/>
    <col min="7775" max="7775" width="8" style="4" customWidth="1"/>
    <col min="7776" max="8019" width="8.7265625" style="4"/>
    <col min="8020" max="8020" width="20.08984375" style="4" customWidth="1"/>
    <col min="8021" max="8021" width="4.08984375" style="4" customWidth="1"/>
    <col min="8022" max="8022" width="39" style="4" customWidth="1"/>
    <col min="8023" max="8023" width="53.453125" style="4" customWidth="1"/>
    <col min="8024" max="8027" width="7.90625" style="4" customWidth="1"/>
    <col min="8028" max="8028" width="10" style="4" customWidth="1"/>
    <col min="8029" max="8030" width="9.08984375" style="4" customWidth="1"/>
    <col min="8031" max="8031" width="8" style="4" customWidth="1"/>
    <col min="8032" max="8275" width="8.7265625" style="4"/>
    <col min="8276" max="8276" width="20.08984375" style="4" customWidth="1"/>
    <col min="8277" max="8277" width="4.08984375" style="4" customWidth="1"/>
    <col min="8278" max="8278" width="39" style="4" customWidth="1"/>
    <col min="8279" max="8279" width="53.453125" style="4" customWidth="1"/>
    <col min="8280" max="8283" width="7.90625" style="4" customWidth="1"/>
    <col min="8284" max="8284" width="10" style="4" customWidth="1"/>
    <col min="8285" max="8286" width="9.08984375" style="4" customWidth="1"/>
    <col min="8287" max="8287" width="8" style="4" customWidth="1"/>
    <col min="8288" max="8531" width="8.7265625" style="4"/>
    <col min="8532" max="8532" width="20.08984375" style="4" customWidth="1"/>
    <col min="8533" max="8533" width="4.08984375" style="4" customWidth="1"/>
    <col min="8534" max="8534" width="39" style="4" customWidth="1"/>
    <col min="8535" max="8535" width="53.453125" style="4" customWidth="1"/>
    <col min="8536" max="8539" width="7.90625" style="4" customWidth="1"/>
    <col min="8540" max="8540" width="10" style="4" customWidth="1"/>
    <col min="8541" max="8542" width="9.08984375" style="4" customWidth="1"/>
    <col min="8543" max="8543" width="8" style="4" customWidth="1"/>
    <col min="8544" max="8787" width="8.7265625" style="4"/>
    <col min="8788" max="8788" width="20.08984375" style="4" customWidth="1"/>
    <col min="8789" max="8789" width="4.08984375" style="4" customWidth="1"/>
    <col min="8790" max="8790" width="39" style="4" customWidth="1"/>
    <col min="8791" max="8791" width="53.453125" style="4" customWidth="1"/>
    <col min="8792" max="8795" width="7.90625" style="4" customWidth="1"/>
    <col min="8796" max="8796" width="10" style="4" customWidth="1"/>
    <col min="8797" max="8798" width="9.08984375" style="4" customWidth="1"/>
    <col min="8799" max="8799" width="8" style="4" customWidth="1"/>
    <col min="8800" max="9043" width="8.7265625" style="4"/>
    <col min="9044" max="9044" width="20.08984375" style="4" customWidth="1"/>
    <col min="9045" max="9045" width="4.08984375" style="4" customWidth="1"/>
    <col min="9046" max="9046" width="39" style="4" customWidth="1"/>
    <col min="9047" max="9047" width="53.453125" style="4" customWidth="1"/>
    <col min="9048" max="9051" width="7.90625" style="4" customWidth="1"/>
    <col min="9052" max="9052" width="10" style="4" customWidth="1"/>
    <col min="9053" max="9054" width="9.08984375" style="4" customWidth="1"/>
    <col min="9055" max="9055" width="8" style="4" customWidth="1"/>
    <col min="9056" max="9299" width="8.7265625" style="4"/>
    <col min="9300" max="9300" width="20.08984375" style="4" customWidth="1"/>
    <col min="9301" max="9301" width="4.08984375" style="4" customWidth="1"/>
    <col min="9302" max="9302" width="39" style="4" customWidth="1"/>
    <col min="9303" max="9303" width="53.453125" style="4" customWidth="1"/>
    <col min="9304" max="9307" width="7.90625" style="4" customWidth="1"/>
    <col min="9308" max="9308" width="10" style="4" customWidth="1"/>
    <col min="9309" max="9310" width="9.08984375" style="4" customWidth="1"/>
    <col min="9311" max="9311" width="8" style="4" customWidth="1"/>
    <col min="9312" max="9555" width="8.7265625" style="4"/>
    <col min="9556" max="9556" width="20.08984375" style="4" customWidth="1"/>
    <col min="9557" max="9557" width="4.08984375" style="4" customWidth="1"/>
    <col min="9558" max="9558" width="39" style="4" customWidth="1"/>
    <col min="9559" max="9559" width="53.453125" style="4" customWidth="1"/>
    <col min="9560" max="9563" width="7.90625" style="4" customWidth="1"/>
    <col min="9564" max="9564" width="10" style="4" customWidth="1"/>
    <col min="9565" max="9566" width="9.08984375" style="4" customWidth="1"/>
    <col min="9567" max="9567" width="8" style="4" customWidth="1"/>
    <col min="9568" max="9811" width="8.7265625" style="4"/>
    <col min="9812" max="9812" width="20.08984375" style="4" customWidth="1"/>
    <col min="9813" max="9813" width="4.08984375" style="4" customWidth="1"/>
    <col min="9814" max="9814" width="39" style="4" customWidth="1"/>
    <col min="9815" max="9815" width="53.453125" style="4" customWidth="1"/>
    <col min="9816" max="9819" width="7.90625" style="4" customWidth="1"/>
    <col min="9820" max="9820" width="10" style="4" customWidth="1"/>
    <col min="9821" max="9822" width="9.08984375" style="4" customWidth="1"/>
    <col min="9823" max="9823" width="8" style="4" customWidth="1"/>
    <col min="9824" max="10067" width="8.7265625" style="4"/>
    <col min="10068" max="10068" width="20.08984375" style="4" customWidth="1"/>
    <col min="10069" max="10069" width="4.08984375" style="4" customWidth="1"/>
    <col min="10070" max="10070" width="39" style="4" customWidth="1"/>
    <col min="10071" max="10071" width="53.453125" style="4" customWidth="1"/>
    <col min="10072" max="10075" width="7.90625" style="4" customWidth="1"/>
    <col min="10076" max="10076" width="10" style="4" customWidth="1"/>
    <col min="10077" max="10078" width="9.08984375" style="4" customWidth="1"/>
    <col min="10079" max="10079" width="8" style="4" customWidth="1"/>
    <col min="10080" max="10323" width="8.7265625" style="4"/>
    <col min="10324" max="10324" width="20.08984375" style="4" customWidth="1"/>
    <col min="10325" max="10325" width="4.08984375" style="4" customWidth="1"/>
    <col min="10326" max="10326" width="39" style="4" customWidth="1"/>
    <col min="10327" max="10327" width="53.453125" style="4" customWidth="1"/>
    <col min="10328" max="10331" width="7.90625" style="4" customWidth="1"/>
    <col min="10332" max="10332" width="10" style="4" customWidth="1"/>
    <col min="10333" max="10334" width="9.08984375" style="4" customWidth="1"/>
    <col min="10335" max="10335" width="8" style="4" customWidth="1"/>
    <col min="10336" max="10579" width="8.7265625" style="4"/>
    <col min="10580" max="10580" width="20.08984375" style="4" customWidth="1"/>
    <col min="10581" max="10581" width="4.08984375" style="4" customWidth="1"/>
    <col min="10582" max="10582" width="39" style="4" customWidth="1"/>
    <col min="10583" max="10583" width="53.453125" style="4" customWidth="1"/>
    <col min="10584" max="10587" width="7.90625" style="4" customWidth="1"/>
    <col min="10588" max="10588" width="10" style="4" customWidth="1"/>
    <col min="10589" max="10590" width="9.08984375" style="4" customWidth="1"/>
    <col min="10591" max="10591" width="8" style="4" customWidth="1"/>
    <col min="10592" max="10835" width="8.7265625" style="4"/>
    <col min="10836" max="10836" width="20.08984375" style="4" customWidth="1"/>
    <col min="10837" max="10837" width="4.08984375" style="4" customWidth="1"/>
    <col min="10838" max="10838" width="39" style="4" customWidth="1"/>
    <col min="10839" max="10839" width="53.453125" style="4" customWidth="1"/>
    <col min="10840" max="10843" width="7.90625" style="4" customWidth="1"/>
    <col min="10844" max="10844" width="10" style="4" customWidth="1"/>
    <col min="10845" max="10846" width="9.08984375" style="4" customWidth="1"/>
    <col min="10847" max="10847" width="8" style="4" customWidth="1"/>
    <col min="10848" max="11091" width="8.7265625" style="4"/>
    <col min="11092" max="11092" width="20.08984375" style="4" customWidth="1"/>
    <col min="11093" max="11093" width="4.08984375" style="4" customWidth="1"/>
    <col min="11094" max="11094" width="39" style="4" customWidth="1"/>
    <col min="11095" max="11095" width="53.453125" style="4" customWidth="1"/>
    <col min="11096" max="11099" width="7.90625" style="4" customWidth="1"/>
    <col min="11100" max="11100" width="10" style="4" customWidth="1"/>
    <col min="11101" max="11102" width="9.08984375" style="4" customWidth="1"/>
    <col min="11103" max="11103" width="8" style="4" customWidth="1"/>
    <col min="11104" max="11347" width="8.7265625" style="4"/>
    <col min="11348" max="11348" width="20.08984375" style="4" customWidth="1"/>
    <col min="11349" max="11349" width="4.08984375" style="4" customWidth="1"/>
    <col min="11350" max="11350" width="39" style="4" customWidth="1"/>
    <col min="11351" max="11351" width="53.453125" style="4" customWidth="1"/>
    <col min="11352" max="11355" width="7.90625" style="4" customWidth="1"/>
    <col min="11356" max="11356" width="10" style="4" customWidth="1"/>
    <col min="11357" max="11358" width="9.08984375" style="4" customWidth="1"/>
    <col min="11359" max="11359" width="8" style="4" customWidth="1"/>
    <col min="11360" max="11603" width="8.7265625" style="4"/>
    <col min="11604" max="11604" width="20.08984375" style="4" customWidth="1"/>
    <col min="11605" max="11605" width="4.08984375" style="4" customWidth="1"/>
    <col min="11606" max="11606" width="39" style="4" customWidth="1"/>
    <col min="11607" max="11607" width="53.453125" style="4" customWidth="1"/>
    <col min="11608" max="11611" width="7.90625" style="4" customWidth="1"/>
    <col min="11612" max="11612" width="10" style="4" customWidth="1"/>
    <col min="11613" max="11614" width="9.08984375" style="4" customWidth="1"/>
    <col min="11615" max="11615" width="8" style="4" customWidth="1"/>
    <col min="11616" max="11859" width="8.7265625" style="4"/>
    <col min="11860" max="11860" width="20.08984375" style="4" customWidth="1"/>
    <col min="11861" max="11861" width="4.08984375" style="4" customWidth="1"/>
    <col min="11862" max="11862" width="39" style="4" customWidth="1"/>
    <col min="11863" max="11863" width="53.453125" style="4" customWidth="1"/>
    <col min="11864" max="11867" width="7.90625" style="4" customWidth="1"/>
    <col min="11868" max="11868" width="10" style="4" customWidth="1"/>
    <col min="11869" max="11870" width="9.08984375" style="4" customWidth="1"/>
    <col min="11871" max="11871" width="8" style="4" customWidth="1"/>
    <col min="11872" max="13225" width="8.7265625" style="4"/>
    <col min="13226" max="16384" width="9.08984375" style="4" customWidth="1"/>
  </cols>
  <sheetData>
    <row r="1" spans="1:101" ht="40.25" customHeight="1">
      <c r="A1" s="1249" t="s">
        <v>3076</v>
      </c>
      <c r="B1" s="1249"/>
      <c r="C1" s="1249"/>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49"/>
      <c r="AC1" s="1249"/>
      <c r="AD1" s="1249"/>
      <c r="AE1" s="1249"/>
      <c r="AF1" s="1249"/>
      <c r="AG1" s="1249"/>
      <c r="AH1" s="1249"/>
      <c r="AI1" s="1249"/>
      <c r="AJ1" s="1249"/>
      <c r="AK1" s="1249"/>
      <c r="AL1" s="1249"/>
      <c r="AM1" s="1249"/>
      <c r="AN1" s="1249"/>
      <c r="AO1" s="1249"/>
      <c r="AP1" s="1249"/>
      <c r="AQ1" s="1249"/>
      <c r="AR1" s="1249"/>
      <c r="AS1" s="1249"/>
      <c r="AT1" s="1249"/>
      <c r="AU1" s="1249"/>
      <c r="AV1" s="1249"/>
      <c r="AW1" s="1249"/>
      <c r="AX1" s="1249"/>
      <c r="AY1" s="1249"/>
      <c r="AZ1" s="1249"/>
      <c r="BA1" s="1249"/>
      <c r="BB1" s="1249"/>
      <c r="BC1" s="1249"/>
      <c r="BD1" s="1249"/>
      <c r="BE1" s="1249"/>
      <c r="BF1" s="1249"/>
      <c r="BG1" s="1249"/>
      <c r="BH1" s="1249"/>
      <c r="BI1" s="1249"/>
      <c r="BJ1" s="1249"/>
      <c r="BK1" s="1249"/>
      <c r="BL1" s="1249"/>
      <c r="BM1" s="1249"/>
      <c r="BN1" s="1249"/>
      <c r="BO1" s="1249"/>
      <c r="BP1" s="1249"/>
      <c r="BQ1" s="1249"/>
      <c r="BR1" s="1249"/>
      <c r="BS1" s="1249"/>
      <c r="BT1" s="1249"/>
      <c r="BU1" s="1249"/>
      <c r="BV1" s="1249"/>
      <c r="BW1" s="1249"/>
      <c r="BX1" s="1249"/>
      <c r="BY1" s="1249"/>
      <c r="BZ1" s="1249"/>
      <c r="CA1" s="1249"/>
      <c r="CB1" s="1249"/>
      <c r="CC1" s="1249"/>
      <c r="CD1" s="1249"/>
      <c r="CE1" s="1249"/>
      <c r="CF1" s="1249"/>
      <c r="CG1" s="1249"/>
      <c r="CH1" s="1249"/>
      <c r="CI1" s="1249"/>
      <c r="CJ1" s="1249"/>
      <c r="CK1" s="1249"/>
      <c r="CL1" s="1249"/>
      <c r="CM1" s="1249"/>
      <c r="CN1" s="1249"/>
      <c r="CO1" s="1249"/>
      <c r="CP1" s="1249"/>
      <c r="CQ1" s="1249"/>
      <c r="CR1" s="1249"/>
      <c r="CS1" s="1249"/>
      <c r="CT1" s="1249"/>
      <c r="CU1" s="1249"/>
      <c r="CV1" s="349"/>
    </row>
    <row r="2" spans="1:101" s="10" customFormat="1" ht="16.25" hidden="1" customHeight="1">
      <c r="A2" s="1276" t="s">
        <v>394</v>
      </c>
      <c r="B2" s="1277" t="s">
        <v>3081</v>
      </c>
      <c r="C2" s="1278"/>
      <c r="D2" s="1279"/>
      <c r="E2" s="1252" t="s">
        <v>291</v>
      </c>
      <c r="F2" s="1251" t="s">
        <v>1414</v>
      </c>
      <c r="G2" s="1251" t="s">
        <v>586</v>
      </c>
      <c r="H2" s="692"/>
      <c r="I2" s="1254" t="s">
        <v>2492</v>
      </c>
      <c r="J2" s="1017" t="s">
        <v>676</v>
      </c>
      <c r="K2" s="1017" t="s">
        <v>1618</v>
      </c>
      <c r="L2" s="1248" t="s">
        <v>306</v>
      </c>
      <c r="M2" s="1248" t="s">
        <v>379</v>
      </c>
      <c r="N2" s="1167" t="s">
        <v>2482</v>
      </c>
      <c r="O2" s="1167" t="s">
        <v>304</v>
      </c>
      <c r="P2" s="1168" t="s">
        <v>1988</v>
      </c>
      <c r="Q2" s="1172" t="s">
        <v>391</v>
      </c>
      <c r="R2" s="1265"/>
      <c r="S2" s="1266"/>
      <c r="T2" s="1266"/>
      <c r="U2" s="1267"/>
      <c r="V2" s="1266"/>
      <c r="W2" s="1266"/>
      <c r="X2" s="1266"/>
      <c r="Y2" s="1266"/>
      <c r="Z2" s="1266"/>
      <c r="AA2" s="1266"/>
      <c r="AB2" s="1266"/>
      <c r="AC2" s="1268" t="s">
        <v>401</v>
      </c>
      <c r="AD2" s="1269"/>
      <c r="AE2" s="1269"/>
      <c r="AF2" s="1269"/>
      <c r="AG2" s="1175" t="s">
        <v>1435</v>
      </c>
      <c r="AH2" s="1175"/>
      <c r="AI2" s="1175"/>
      <c r="AJ2" s="1175"/>
      <c r="AK2" s="1175" t="s">
        <v>377</v>
      </c>
      <c r="AL2" s="1175"/>
      <c r="AM2" s="1175"/>
      <c r="AN2" s="1175"/>
      <c r="AO2" s="1176" t="s">
        <v>303</v>
      </c>
      <c r="AP2" s="1176"/>
      <c r="AQ2" s="1176"/>
      <c r="AR2" s="1176"/>
      <c r="AS2" s="1173" t="s">
        <v>1785</v>
      </c>
      <c r="AT2" s="1173"/>
      <c r="AU2" s="1173"/>
      <c r="AV2" s="1173" t="s">
        <v>1506</v>
      </c>
      <c r="AW2" s="1173"/>
      <c r="AX2" s="1173"/>
      <c r="AY2" s="1173" t="s">
        <v>1805</v>
      </c>
      <c r="AZ2" s="1173"/>
      <c r="BA2" s="1173" t="s">
        <v>1526</v>
      </c>
      <c r="BB2" s="1173"/>
      <c r="BC2" s="1173"/>
      <c r="BD2" s="1173"/>
      <c r="BE2" s="1173" t="s">
        <v>302</v>
      </c>
      <c r="BF2" s="1173"/>
      <c r="BG2" s="1173"/>
      <c r="BH2" s="1173" t="s">
        <v>301</v>
      </c>
      <c r="BI2" s="1173"/>
      <c r="BJ2" s="1173" t="s">
        <v>1786</v>
      </c>
      <c r="BK2" s="1173"/>
      <c r="BL2" s="1174" t="s">
        <v>1824</v>
      </c>
      <c r="BM2" s="1174"/>
      <c r="BN2" s="1174"/>
      <c r="BO2" s="1174"/>
      <c r="BP2" s="1174"/>
      <c r="BQ2" s="1174"/>
      <c r="BR2" s="1174"/>
      <c r="BS2" s="1272"/>
      <c r="BT2" s="1174"/>
      <c r="BU2" s="1174"/>
      <c r="BV2" s="1174"/>
      <c r="BW2" s="1174"/>
      <c r="BX2" s="1174"/>
      <c r="BY2" s="1273"/>
      <c r="BZ2" s="1174"/>
      <c r="CA2" s="1273"/>
      <c r="CB2" s="1174"/>
      <c r="CC2" s="1174"/>
      <c r="CD2" s="1273"/>
      <c r="CE2" s="1174"/>
      <c r="CF2" s="1174"/>
      <c r="CG2" s="1174"/>
      <c r="CH2" s="1174"/>
      <c r="CI2" s="1174"/>
      <c r="CJ2" s="1174"/>
      <c r="CK2" s="1174"/>
      <c r="CL2" s="1174"/>
      <c r="CM2" s="1174"/>
      <c r="CN2" s="1174"/>
      <c r="CO2" s="1174"/>
      <c r="CP2" s="1174"/>
      <c r="CQ2" s="1174"/>
      <c r="CR2" s="1174"/>
      <c r="CS2" s="1174"/>
      <c r="CT2" s="1174"/>
      <c r="CU2" s="1174"/>
      <c r="CV2" s="1248" t="s">
        <v>1300</v>
      </c>
    </row>
    <row r="3" spans="1:101" ht="30.65" customHeight="1">
      <c r="A3" s="1276"/>
      <c r="B3" s="1280"/>
      <c r="C3" s="1281"/>
      <c r="D3" s="1282"/>
      <c r="E3" s="1252"/>
      <c r="F3" s="1251"/>
      <c r="G3" s="1251"/>
      <c r="H3" s="1262" t="s">
        <v>2543</v>
      </c>
      <c r="I3" s="1254"/>
      <c r="J3" s="1017"/>
      <c r="K3" s="1017"/>
      <c r="L3" s="1248"/>
      <c r="M3" s="1248"/>
      <c r="N3" s="1167"/>
      <c r="O3" s="1167"/>
      <c r="P3" s="1168"/>
      <c r="Q3" s="236" t="s">
        <v>3070</v>
      </c>
      <c r="R3" s="236" t="s">
        <v>1311</v>
      </c>
      <c r="S3" s="190" t="s">
        <v>578</v>
      </c>
      <c r="T3" s="235" t="s">
        <v>300</v>
      </c>
      <c r="U3" s="236" t="s">
        <v>1781</v>
      </c>
      <c r="V3" s="235" t="s">
        <v>932</v>
      </c>
      <c r="W3" s="405" t="s">
        <v>841</v>
      </c>
      <c r="X3" s="235" t="s">
        <v>1312</v>
      </c>
      <c r="Y3" s="236" t="s">
        <v>1313</v>
      </c>
      <c r="Z3" s="235" t="s">
        <v>299</v>
      </c>
      <c r="AA3" s="686" t="s">
        <v>1413</v>
      </c>
      <c r="AB3" s="1172" t="s">
        <v>298</v>
      </c>
      <c r="AC3" s="1263" t="s">
        <v>2167</v>
      </c>
      <c r="AD3" s="1264" t="s">
        <v>2165</v>
      </c>
      <c r="AE3" s="424" t="s">
        <v>2166</v>
      </c>
      <c r="AF3" s="1264" t="s">
        <v>2168</v>
      </c>
      <c r="AG3" s="1255" t="s">
        <v>1809</v>
      </c>
      <c r="AH3" s="1247" t="s">
        <v>1810</v>
      </c>
      <c r="AI3" s="1247" t="s">
        <v>1811</v>
      </c>
      <c r="AJ3" s="1255" t="s">
        <v>1812</v>
      </c>
      <c r="AK3" s="955" t="s">
        <v>2247</v>
      </c>
      <c r="AL3" s="955" t="s">
        <v>2248</v>
      </c>
      <c r="AM3" s="955" t="s">
        <v>2249</v>
      </c>
      <c r="AN3" s="955" t="s">
        <v>2250</v>
      </c>
      <c r="AO3" s="1247" t="s">
        <v>1787</v>
      </c>
      <c r="AP3" s="1247" t="s">
        <v>1788</v>
      </c>
      <c r="AQ3" s="1247" t="s">
        <v>1789</v>
      </c>
      <c r="AR3" s="1270" t="s">
        <v>1790</v>
      </c>
      <c r="AS3" s="1271" t="s">
        <v>1791</v>
      </c>
      <c r="AT3" s="241" t="s">
        <v>1792</v>
      </c>
      <c r="AU3" s="241" t="s">
        <v>1793</v>
      </c>
      <c r="AV3" s="230" t="s">
        <v>1794</v>
      </c>
      <c r="AW3" s="230" t="s">
        <v>2283</v>
      </c>
      <c r="AX3" s="230" t="s">
        <v>2284</v>
      </c>
      <c r="AY3" s="230" t="s">
        <v>1825</v>
      </c>
      <c r="AZ3" s="230" t="s">
        <v>1826</v>
      </c>
      <c r="BA3" s="230" t="s">
        <v>1806</v>
      </c>
      <c r="BB3" s="230" t="s">
        <v>1807</v>
      </c>
      <c r="BC3" s="230" t="s">
        <v>1802</v>
      </c>
      <c r="BD3" s="230" t="s">
        <v>1803</v>
      </c>
      <c r="BE3" s="230" t="s">
        <v>1795</v>
      </c>
      <c r="BF3" s="230" t="s">
        <v>1796</v>
      </c>
      <c r="BG3" s="230" t="s">
        <v>1797</v>
      </c>
      <c r="BH3" s="230" t="s">
        <v>1798</v>
      </c>
      <c r="BI3" s="230" t="s">
        <v>1799</v>
      </c>
      <c r="BJ3" s="230" t="s">
        <v>1800</v>
      </c>
      <c r="BK3" s="230" t="s">
        <v>1801</v>
      </c>
      <c r="BL3" s="1298" t="s">
        <v>2255</v>
      </c>
      <c r="BM3" s="1301" t="s">
        <v>2256</v>
      </c>
      <c r="BN3" s="1292" t="s">
        <v>2257</v>
      </c>
      <c r="BO3" s="1292" t="s">
        <v>2258</v>
      </c>
      <c r="BP3" s="1292" t="s">
        <v>2259</v>
      </c>
      <c r="BQ3" s="1292" t="s">
        <v>2260</v>
      </c>
      <c r="BR3" s="1286" t="s">
        <v>2261</v>
      </c>
      <c r="BS3" s="1289" t="s">
        <v>2262</v>
      </c>
      <c r="BT3" s="1292" t="s">
        <v>2263</v>
      </c>
      <c r="BU3" s="1292" t="s">
        <v>2264</v>
      </c>
      <c r="BV3" s="1292" t="s">
        <v>2265</v>
      </c>
      <c r="BW3" s="1298" t="s">
        <v>2266</v>
      </c>
      <c r="BX3" s="1292" t="s">
        <v>2267</v>
      </c>
      <c r="BY3" s="1289" t="s">
        <v>2268</v>
      </c>
      <c r="BZ3" s="1295" t="s">
        <v>2269</v>
      </c>
      <c r="CA3" s="1295" t="s">
        <v>2270</v>
      </c>
      <c r="CB3" s="1292" t="s">
        <v>2271</v>
      </c>
      <c r="CC3" s="1292" t="s">
        <v>2272</v>
      </c>
      <c r="CD3" s="1304" t="s">
        <v>2273</v>
      </c>
      <c r="CE3" s="1292" t="s">
        <v>2274</v>
      </c>
      <c r="CF3" s="1292" t="s">
        <v>2279</v>
      </c>
      <c r="CG3" s="1292" t="s">
        <v>2275</v>
      </c>
      <c r="CH3" s="1292" t="s">
        <v>2276</v>
      </c>
      <c r="CI3" s="1292" t="s">
        <v>2277</v>
      </c>
      <c r="CJ3" s="1304" t="s">
        <v>2278</v>
      </c>
      <c r="CK3" s="1301" t="s">
        <v>2280</v>
      </c>
      <c r="CL3" s="1164" t="s">
        <v>297</v>
      </c>
      <c r="CM3" s="1164"/>
      <c r="CN3" s="1164"/>
      <c r="CO3" s="1164"/>
      <c r="CP3" s="1164"/>
      <c r="CQ3" s="1164"/>
      <c r="CR3" s="1164"/>
      <c r="CS3" s="1164"/>
      <c r="CT3" s="1164" t="s">
        <v>6</v>
      </c>
      <c r="CU3" s="1164"/>
      <c r="CV3" s="1248"/>
    </row>
    <row r="4" spans="1:101" ht="53" customHeight="1">
      <c r="A4" s="1276"/>
      <c r="B4" s="1280"/>
      <c r="C4" s="1281"/>
      <c r="D4" s="1282"/>
      <c r="E4" s="1252"/>
      <c r="F4" s="1251"/>
      <c r="G4" s="1251"/>
      <c r="H4" s="1262"/>
      <c r="I4" s="1254"/>
      <c r="J4" s="1017"/>
      <c r="K4" s="1017"/>
      <c r="L4" s="1248"/>
      <c r="M4" s="1248"/>
      <c r="N4" s="1167"/>
      <c r="O4" s="1167"/>
      <c r="P4" s="1168"/>
      <c r="Q4" s="424" t="s">
        <v>296</v>
      </c>
      <c r="R4" s="192" t="s">
        <v>296</v>
      </c>
      <c r="S4" s="230" t="s">
        <v>296</v>
      </c>
      <c r="T4" s="230" t="s">
        <v>296</v>
      </c>
      <c r="U4" s="188" t="s">
        <v>296</v>
      </c>
      <c r="V4" s="230" t="s">
        <v>577</v>
      </c>
      <c r="W4" s="406" t="s">
        <v>390</v>
      </c>
      <c r="X4" s="230" t="s">
        <v>296</v>
      </c>
      <c r="Y4" s="230" t="s">
        <v>577</v>
      </c>
      <c r="Z4" s="230" t="s">
        <v>390</v>
      </c>
      <c r="AA4" s="230" t="s">
        <v>390</v>
      </c>
      <c r="AB4" s="1172"/>
      <c r="AC4" s="1263"/>
      <c r="AD4" s="1264"/>
      <c r="AE4" s="424"/>
      <c r="AF4" s="1264"/>
      <c r="AG4" s="1255"/>
      <c r="AH4" s="1247"/>
      <c r="AI4" s="1247"/>
      <c r="AJ4" s="1255"/>
      <c r="AK4" s="955"/>
      <c r="AL4" s="955"/>
      <c r="AM4" s="955"/>
      <c r="AN4" s="955"/>
      <c r="AO4" s="1247"/>
      <c r="AP4" s="1247"/>
      <c r="AQ4" s="1247"/>
      <c r="AR4" s="1270"/>
      <c r="AS4" s="1271"/>
      <c r="AT4" s="241"/>
      <c r="AU4" s="241"/>
      <c r="AV4" s="230"/>
      <c r="AW4" s="230"/>
      <c r="AX4" s="230"/>
      <c r="AY4" s="230"/>
      <c r="AZ4" s="230"/>
      <c r="BA4" s="230"/>
      <c r="BB4" s="230"/>
      <c r="BC4" s="230"/>
      <c r="BD4" s="230"/>
      <c r="BE4" s="230"/>
      <c r="BF4" s="230"/>
      <c r="BG4" s="230"/>
      <c r="BH4" s="230"/>
      <c r="BI4" s="230"/>
      <c r="BJ4" s="230"/>
      <c r="BK4" s="230"/>
      <c r="BL4" s="1299"/>
      <c r="BM4" s="1302"/>
      <c r="BN4" s="1293"/>
      <c r="BO4" s="1293"/>
      <c r="BP4" s="1293"/>
      <c r="BQ4" s="1293"/>
      <c r="BR4" s="1287"/>
      <c r="BS4" s="1290"/>
      <c r="BT4" s="1293"/>
      <c r="BU4" s="1293"/>
      <c r="BV4" s="1293"/>
      <c r="BW4" s="1299"/>
      <c r="BX4" s="1293"/>
      <c r="BY4" s="1290"/>
      <c r="BZ4" s="1296"/>
      <c r="CA4" s="1296"/>
      <c r="CB4" s="1293"/>
      <c r="CC4" s="1293"/>
      <c r="CD4" s="1305"/>
      <c r="CE4" s="1293"/>
      <c r="CF4" s="1293"/>
      <c r="CG4" s="1293"/>
      <c r="CH4" s="1293"/>
      <c r="CI4" s="1293"/>
      <c r="CJ4" s="1305"/>
      <c r="CK4" s="1302"/>
      <c r="CL4" s="1164" t="s">
        <v>295</v>
      </c>
      <c r="CM4" s="1164"/>
      <c r="CN4" s="1164" t="s">
        <v>294</v>
      </c>
      <c r="CO4" s="1164"/>
      <c r="CP4" s="1164" t="s">
        <v>293</v>
      </c>
      <c r="CQ4" s="1164"/>
      <c r="CR4" s="1164" t="s">
        <v>292</v>
      </c>
      <c r="CS4" s="1164"/>
      <c r="CT4" s="1164"/>
      <c r="CU4" s="1164"/>
      <c r="CV4" s="1248"/>
      <c r="CW4" s="130"/>
    </row>
    <row r="5" spans="1:101" ht="53.5" customHeight="1">
      <c r="A5" s="1276"/>
      <c r="B5" s="1283"/>
      <c r="C5" s="1284"/>
      <c r="D5" s="1285"/>
      <c r="E5" s="1252"/>
      <c r="F5" s="1251"/>
      <c r="G5" s="1251"/>
      <c r="H5" s="1262"/>
      <c r="I5" s="1254"/>
      <c r="J5" s="1017"/>
      <c r="K5" s="1017"/>
      <c r="L5" s="1248"/>
      <c r="M5" s="1248"/>
      <c r="N5" s="1167"/>
      <c r="O5" s="1167"/>
      <c r="P5" s="1168"/>
      <c r="Q5" s="850" t="s">
        <v>2143</v>
      </c>
      <c r="R5" s="849" t="s">
        <v>1951</v>
      </c>
      <c r="S5" s="849" t="s">
        <v>1952</v>
      </c>
      <c r="T5" s="849" t="s">
        <v>1953</v>
      </c>
      <c r="U5" s="849" t="s">
        <v>1954</v>
      </c>
      <c r="V5" s="689" t="s">
        <v>2144</v>
      </c>
      <c r="W5" s="690" t="s">
        <v>1955</v>
      </c>
      <c r="X5" s="849" t="s">
        <v>1959</v>
      </c>
      <c r="Y5" s="849" t="s">
        <v>1958</v>
      </c>
      <c r="Z5" s="849" t="s">
        <v>1957</v>
      </c>
      <c r="AA5" s="848" t="s">
        <v>1956</v>
      </c>
      <c r="AB5" s="1172"/>
      <c r="AC5" s="640" t="s">
        <v>1950</v>
      </c>
      <c r="AD5" s="340" t="s">
        <v>2109</v>
      </c>
      <c r="AE5" s="339" t="s">
        <v>2110</v>
      </c>
      <c r="AF5" s="339" t="s">
        <v>2111</v>
      </c>
      <c r="AG5" s="339" t="s">
        <v>2112</v>
      </c>
      <c r="AH5" s="339" t="s">
        <v>2113</v>
      </c>
      <c r="AI5" s="339" t="s">
        <v>2114</v>
      </c>
      <c r="AJ5" s="339" t="s">
        <v>2115</v>
      </c>
      <c r="AK5" s="339" t="s">
        <v>2116</v>
      </c>
      <c r="AL5" s="339" t="s">
        <v>2117</v>
      </c>
      <c r="AM5" s="340" t="s">
        <v>2118</v>
      </c>
      <c r="AN5" s="339" t="s">
        <v>2119</v>
      </c>
      <c r="AO5" s="339" t="s">
        <v>2120</v>
      </c>
      <c r="AP5" s="339" t="s">
        <v>2121</v>
      </c>
      <c r="AQ5" s="339" t="s">
        <v>2122</v>
      </c>
      <c r="AR5" s="339" t="s">
        <v>2123</v>
      </c>
      <c r="AS5" s="339" t="s">
        <v>2124</v>
      </c>
      <c r="AT5" s="339" t="s">
        <v>2125</v>
      </c>
      <c r="AU5" s="339" t="s">
        <v>2126</v>
      </c>
      <c r="AV5" s="341" t="s">
        <v>2127</v>
      </c>
      <c r="AW5" s="341" t="s">
        <v>2128</v>
      </c>
      <c r="AX5" s="341" t="s">
        <v>2129</v>
      </c>
      <c r="AY5" s="342" t="s">
        <v>2130</v>
      </c>
      <c r="AZ5" s="342" t="s">
        <v>2131</v>
      </c>
      <c r="BA5" s="341" t="s">
        <v>2132</v>
      </c>
      <c r="BB5" s="341" t="s">
        <v>2133</v>
      </c>
      <c r="BC5" s="341" t="s">
        <v>2134</v>
      </c>
      <c r="BD5" s="341" t="s">
        <v>2135</v>
      </c>
      <c r="BE5" s="341" t="s">
        <v>2136</v>
      </c>
      <c r="BF5" s="341" t="s">
        <v>2137</v>
      </c>
      <c r="BG5" s="341" t="s">
        <v>2138</v>
      </c>
      <c r="BH5" s="341" t="s">
        <v>2139</v>
      </c>
      <c r="BI5" s="341" t="s">
        <v>2140</v>
      </c>
      <c r="BJ5" s="341" t="s">
        <v>2141</v>
      </c>
      <c r="BK5" s="341" t="s">
        <v>2142</v>
      </c>
      <c r="BL5" s="1300"/>
      <c r="BM5" s="1303"/>
      <c r="BN5" s="1294"/>
      <c r="BO5" s="1294"/>
      <c r="BP5" s="1294"/>
      <c r="BQ5" s="1294"/>
      <c r="BR5" s="1288"/>
      <c r="BS5" s="1291"/>
      <c r="BT5" s="1294"/>
      <c r="BU5" s="1294"/>
      <c r="BV5" s="1294"/>
      <c r="BW5" s="1300"/>
      <c r="BX5" s="1294"/>
      <c r="BY5" s="1291"/>
      <c r="BZ5" s="1297"/>
      <c r="CA5" s="1297"/>
      <c r="CB5" s="1294"/>
      <c r="CC5" s="1294"/>
      <c r="CD5" s="1306"/>
      <c r="CE5" s="1294"/>
      <c r="CF5" s="1294"/>
      <c r="CG5" s="1294"/>
      <c r="CH5" s="1294"/>
      <c r="CI5" s="1294"/>
      <c r="CJ5" s="1306"/>
      <c r="CK5" s="1303"/>
      <c r="CL5" s="229" t="s">
        <v>290</v>
      </c>
      <c r="CM5" s="229" t="s">
        <v>289</v>
      </c>
      <c r="CN5" s="229" t="s">
        <v>290</v>
      </c>
      <c r="CO5" s="229" t="s">
        <v>289</v>
      </c>
      <c r="CP5" s="229" t="s">
        <v>290</v>
      </c>
      <c r="CQ5" s="229" t="s">
        <v>289</v>
      </c>
      <c r="CR5" s="229" t="s">
        <v>290</v>
      </c>
      <c r="CS5" s="229" t="s">
        <v>289</v>
      </c>
      <c r="CT5" s="229" t="s">
        <v>288</v>
      </c>
      <c r="CU5" s="229" t="s">
        <v>287</v>
      </c>
      <c r="CV5" s="1248"/>
    </row>
    <row r="6" spans="1:101" s="369" customFormat="1" ht="16.5" hidden="1">
      <c r="A6" s="1307"/>
      <c r="B6" s="1121" t="s">
        <v>286</v>
      </c>
      <c r="C6" s="1206"/>
      <c r="D6" s="1206"/>
      <c r="E6" s="1206"/>
      <c r="F6" s="1121"/>
      <c r="G6" s="1121"/>
      <c r="H6" s="1121"/>
      <c r="I6" s="1121"/>
      <c r="J6" s="1206"/>
      <c r="K6" s="1206"/>
      <c r="L6" s="1121"/>
      <c r="M6" s="1121"/>
      <c r="N6" s="370"/>
      <c r="O6" s="367"/>
      <c r="P6" s="423"/>
      <c r="Q6" s="423" t="s">
        <v>38</v>
      </c>
      <c r="R6" s="367" t="s">
        <v>38</v>
      </c>
      <c r="S6" s="367" t="s">
        <v>38</v>
      </c>
      <c r="T6" s="367" t="s">
        <v>38</v>
      </c>
      <c r="U6" s="367" t="s">
        <v>38</v>
      </c>
      <c r="V6" s="367" t="s">
        <v>38</v>
      </c>
      <c r="W6" s="407" t="s">
        <v>38</v>
      </c>
      <c r="X6" s="367" t="s">
        <v>38</v>
      </c>
      <c r="Y6" s="367" t="s">
        <v>38</v>
      </c>
      <c r="Z6" s="367" t="s">
        <v>38</v>
      </c>
      <c r="AA6" s="367" t="s">
        <v>38</v>
      </c>
      <c r="AB6" s="192" t="s">
        <v>38</v>
      </c>
      <c r="AC6" s="641" t="s">
        <v>38</v>
      </c>
      <c r="AD6" s="423" t="s">
        <v>38</v>
      </c>
      <c r="AE6" s="423" t="s">
        <v>38</v>
      </c>
      <c r="AF6" s="423" t="s">
        <v>38</v>
      </c>
      <c r="AG6" s="192" t="s">
        <v>38</v>
      </c>
      <c r="AH6" s="192" t="s">
        <v>38</v>
      </c>
      <c r="AI6" s="192" t="s">
        <v>38</v>
      </c>
      <c r="AJ6" s="192" t="s">
        <v>38</v>
      </c>
      <c r="AK6" s="192" t="s">
        <v>38</v>
      </c>
      <c r="AL6" s="192" t="s">
        <v>38</v>
      </c>
      <c r="AM6" s="192" t="s">
        <v>38</v>
      </c>
      <c r="AN6" s="192" t="s">
        <v>38</v>
      </c>
      <c r="AO6" s="192" t="s">
        <v>38</v>
      </c>
      <c r="AP6" s="192" t="s">
        <v>38</v>
      </c>
      <c r="AQ6" s="192" t="s">
        <v>38</v>
      </c>
      <c r="AR6" s="192" t="s">
        <v>38</v>
      </c>
      <c r="AS6" s="192" t="s">
        <v>38</v>
      </c>
      <c r="AT6" s="192" t="s">
        <v>38</v>
      </c>
      <c r="AU6" s="192" t="s">
        <v>38</v>
      </c>
      <c r="AV6" s="192" t="s">
        <v>38</v>
      </c>
      <c r="AW6" s="192" t="s">
        <v>38</v>
      </c>
      <c r="AX6" s="192" t="s">
        <v>38</v>
      </c>
      <c r="AY6" s="192"/>
      <c r="AZ6" s="192"/>
      <c r="BA6" s="192" t="s">
        <v>38</v>
      </c>
      <c r="BB6" s="192" t="s">
        <v>38</v>
      </c>
      <c r="BC6" s="192" t="s">
        <v>38</v>
      </c>
      <c r="BD6" s="192" t="s">
        <v>38</v>
      </c>
      <c r="BE6" s="192" t="s">
        <v>38</v>
      </c>
      <c r="BF6" s="192" t="s">
        <v>38</v>
      </c>
      <c r="BG6" s="192" t="s">
        <v>38</v>
      </c>
      <c r="BH6" s="192" t="s">
        <v>38</v>
      </c>
      <c r="BI6" s="192" t="s">
        <v>38</v>
      </c>
      <c r="BJ6" s="192" t="s">
        <v>38</v>
      </c>
      <c r="BK6" s="192" t="s">
        <v>38</v>
      </c>
      <c r="BL6" s="823"/>
      <c r="BM6" s="354"/>
      <c r="BN6" s="354"/>
      <c r="BO6" s="354"/>
      <c r="BP6" s="354"/>
      <c r="BQ6" s="354"/>
      <c r="BR6" s="823"/>
      <c r="BS6" s="356"/>
      <c r="BT6" s="354"/>
      <c r="BU6" s="354"/>
      <c r="BV6" s="354"/>
      <c r="BW6" s="823"/>
      <c r="BX6" s="354"/>
      <c r="BY6" s="824"/>
      <c r="BZ6" s="823"/>
      <c r="CA6" s="354"/>
      <c r="CB6" s="354"/>
      <c r="CC6" s="354"/>
      <c r="CD6" s="766"/>
      <c r="CE6" s="354"/>
      <c r="CF6" s="354"/>
      <c r="CG6" s="354"/>
      <c r="CH6" s="354"/>
      <c r="CI6" s="354"/>
      <c r="CJ6" s="766"/>
      <c r="CK6" s="354"/>
      <c r="CL6" s="192" t="s">
        <v>38</v>
      </c>
      <c r="CM6" s="192" t="s">
        <v>38</v>
      </c>
      <c r="CN6" s="192" t="s">
        <v>38</v>
      </c>
      <c r="CO6" s="192" t="s">
        <v>38</v>
      </c>
      <c r="CP6" s="192" t="s">
        <v>38</v>
      </c>
      <c r="CQ6" s="192" t="s">
        <v>38</v>
      </c>
      <c r="CR6" s="192" t="s">
        <v>38</v>
      </c>
      <c r="CS6" s="192" t="s">
        <v>38</v>
      </c>
      <c r="CT6" s="192" t="s">
        <v>38</v>
      </c>
      <c r="CU6" s="192" t="s">
        <v>38</v>
      </c>
      <c r="CV6" s="423" t="s">
        <v>38</v>
      </c>
    </row>
    <row r="7" spans="1:101" s="369" customFormat="1" ht="16.5" hidden="1">
      <c r="A7" s="1307"/>
      <c r="B7" s="1121" t="s">
        <v>285</v>
      </c>
      <c r="C7" s="1241"/>
      <c r="D7" s="1241"/>
      <c r="E7" s="1241"/>
      <c r="F7" s="1121"/>
      <c r="G7" s="1121"/>
      <c r="H7" s="1121"/>
      <c r="I7" s="1121"/>
      <c r="J7" s="1241"/>
      <c r="K7" s="1241"/>
      <c r="L7" s="1121"/>
      <c r="M7" s="1121"/>
      <c r="N7" s="370"/>
      <c r="O7" s="367"/>
      <c r="P7" s="423"/>
      <c r="Q7" s="423" t="s">
        <v>38</v>
      </c>
      <c r="R7" s="367" t="s">
        <v>38</v>
      </c>
      <c r="S7" s="367" t="s">
        <v>38</v>
      </c>
      <c r="T7" s="367" t="s">
        <v>38</v>
      </c>
      <c r="U7" s="367" t="s">
        <v>38</v>
      </c>
      <c r="V7" s="367" t="s">
        <v>38</v>
      </c>
      <c r="W7" s="407" t="s">
        <v>38</v>
      </c>
      <c r="X7" s="367" t="s">
        <v>38</v>
      </c>
      <c r="Y7" s="367" t="s">
        <v>38</v>
      </c>
      <c r="Z7" s="367" t="s">
        <v>38</v>
      </c>
      <c r="AA7" s="367" t="s">
        <v>38</v>
      </c>
      <c r="AB7" s="192" t="s">
        <v>38</v>
      </c>
      <c r="AC7" s="641" t="s">
        <v>38</v>
      </c>
      <c r="AD7" s="423" t="s">
        <v>38</v>
      </c>
      <c r="AE7" s="423" t="s">
        <v>38</v>
      </c>
      <c r="AF7" s="423" t="s">
        <v>38</v>
      </c>
      <c r="AG7" s="192" t="s">
        <v>38</v>
      </c>
      <c r="AH7" s="192" t="s">
        <v>38</v>
      </c>
      <c r="AI7" s="192" t="s">
        <v>38</v>
      </c>
      <c r="AJ7" s="192" t="s">
        <v>38</v>
      </c>
      <c r="AK7" s="192" t="s">
        <v>38</v>
      </c>
      <c r="AL7" s="192" t="s">
        <v>38</v>
      </c>
      <c r="AM7" s="192" t="s">
        <v>38</v>
      </c>
      <c r="AN7" s="192" t="s">
        <v>38</v>
      </c>
      <c r="AO7" s="192" t="s">
        <v>38</v>
      </c>
      <c r="AP7" s="192" t="s">
        <v>38</v>
      </c>
      <c r="AQ7" s="192" t="s">
        <v>38</v>
      </c>
      <c r="AR7" s="192" t="s">
        <v>38</v>
      </c>
      <c r="AS7" s="192" t="s">
        <v>38</v>
      </c>
      <c r="AT7" s="192" t="s">
        <v>38</v>
      </c>
      <c r="AU7" s="192" t="s">
        <v>38</v>
      </c>
      <c r="AV7" s="192" t="s">
        <v>38</v>
      </c>
      <c r="AW7" s="192" t="s">
        <v>38</v>
      </c>
      <c r="AX7" s="192" t="s">
        <v>38</v>
      </c>
      <c r="AY7" s="192"/>
      <c r="AZ7" s="192"/>
      <c r="BA7" s="192" t="s">
        <v>38</v>
      </c>
      <c r="BB7" s="192" t="s">
        <v>38</v>
      </c>
      <c r="BC7" s="192" t="s">
        <v>38</v>
      </c>
      <c r="BD7" s="192" t="s">
        <v>38</v>
      </c>
      <c r="BE7" s="192" t="s">
        <v>38</v>
      </c>
      <c r="BF7" s="192" t="s">
        <v>38</v>
      </c>
      <c r="BG7" s="192" t="s">
        <v>38</v>
      </c>
      <c r="BH7" s="192" t="s">
        <v>38</v>
      </c>
      <c r="BI7" s="192" t="s">
        <v>38</v>
      </c>
      <c r="BJ7" s="192" t="s">
        <v>38</v>
      </c>
      <c r="BK7" s="192" t="s">
        <v>38</v>
      </c>
      <c r="BL7" s="823"/>
      <c r="BM7" s="354"/>
      <c r="BN7" s="354"/>
      <c r="BO7" s="354"/>
      <c r="BP7" s="354"/>
      <c r="BQ7" s="354"/>
      <c r="BR7" s="823"/>
      <c r="BS7" s="356"/>
      <c r="BT7" s="354"/>
      <c r="BU7" s="354"/>
      <c r="BV7" s="354"/>
      <c r="BW7" s="823"/>
      <c r="BX7" s="354"/>
      <c r="BY7" s="824"/>
      <c r="BZ7" s="823"/>
      <c r="CA7" s="354"/>
      <c r="CB7" s="354"/>
      <c r="CC7" s="354"/>
      <c r="CD7" s="766"/>
      <c r="CE7" s="354"/>
      <c r="CF7" s="354"/>
      <c r="CG7" s="354"/>
      <c r="CH7" s="354"/>
      <c r="CI7" s="354"/>
      <c r="CJ7" s="766"/>
      <c r="CK7" s="354"/>
      <c r="CL7" s="192" t="s">
        <v>38</v>
      </c>
      <c r="CM7" s="192" t="s">
        <v>38</v>
      </c>
      <c r="CN7" s="192" t="s">
        <v>38</v>
      </c>
      <c r="CO7" s="192" t="s">
        <v>38</v>
      </c>
      <c r="CP7" s="192" t="s">
        <v>38</v>
      </c>
      <c r="CQ7" s="192" t="s">
        <v>38</v>
      </c>
      <c r="CR7" s="192" t="s">
        <v>38</v>
      </c>
      <c r="CS7" s="192" t="s">
        <v>38</v>
      </c>
      <c r="CT7" s="192" t="s">
        <v>38</v>
      </c>
      <c r="CU7" s="192" t="s">
        <v>38</v>
      </c>
      <c r="CV7" s="423" t="s">
        <v>38</v>
      </c>
    </row>
    <row r="8" spans="1:101" s="369" customFormat="1" ht="16.5" hidden="1">
      <c r="A8" s="1307"/>
      <c r="B8" s="1121" t="s">
        <v>284</v>
      </c>
      <c r="C8" s="1241"/>
      <c r="D8" s="1241"/>
      <c r="E8" s="1241"/>
      <c r="F8" s="1121"/>
      <c r="G8" s="1121"/>
      <c r="H8" s="1121"/>
      <c r="I8" s="1121"/>
      <c r="J8" s="1241"/>
      <c r="K8" s="1241"/>
      <c r="L8" s="1121"/>
      <c r="M8" s="1121"/>
      <c r="N8" s="370"/>
      <c r="O8" s="367"/>
      <c r="P8" s="423"/>
      <c r="Q8" s="423" t="s">
        <v>38</v>
      </c>
      <c r="R8" s="367" t="s">
        <v>38</v>
      </c>
      <c r="S8" s="367" t="s">
        <v>38</v>
      </c>
      <c r="T8" s="367" t="s">
        <v>38</v>
      </c>
      <c r="U8" s="367" t="s">
        <v>38</v>
      </c>
      <c r="V8" s="367" t="s">
        <v>38</v>
      </c>
      <c r="W8" s="407" t="s">
        <v>38</v>
      </c>
      <c r="X8" s="367" t="s">
        <v>38</v>
      </c>
      <c r="Y8" s="367" t="s">
        <v>38</v>
      </c>
      <c r="Z8" s="367" t="s">
        <v>38</v>
      </c>
      <c r="AA8" s="367" t="s">
        <v>38</v>
      </c>
      <c r="AB8" s="192" t="s">
        <v>38</v>
      </c>
      <c r="AC8" s="641" t="s">
        <v>38</v>
      </c>
      <c r="AD8" s="423" t="s">
        <v>38</v>
      </c>
      <c r="AE8" s="423" t="s">
        <v>38</v>
      </c>
      <c r="AF8" s="423" t="s">
        <v>38</v>
      </c>
      <c r="AG8" s="192" t="s">
        <v>38</v>
      </c>
      <c r="AH8" s="192" t="s">
        <v>38</v>
      </c>
      <c r="AI8" s="192" t="s">
        <v>38</v>
      </c>
      <c r="AJ8" s="192" t="s">
        <v>38</v>
      </c>
      <c r="AK8" s="192" t="s">
        <v>38</v>
      </c>
      <c r="AL8" s="192" t="s">
        <v>38</v>
      </c>
      <c r="AM8" s="192" t="s">
        <v>38</v>
      </c>
      <c r="AN8" s="192" t="s">
        <v>38</v>
      </c>
      <c r="AO8" s="192" t="s">
        <v>38</v>
      </c>
      <c r="AP8" s="192" t="s">
        <v>38</v>
      </c>
      <c r="AQ8" s="192" t="s">
        <v>38</v>
      </c>
      <c r="AR8" s="192" t="s">
        <v>38</v>
      </c>
      <c r="AS8" s="192" t="s">
        <v>38</v>
      </c>
      <c r="AT8" s="192" t="s">
        <v>38</v>
      </c>
      <c r="AU8" s="192" t="s">
        <v>38</v>
      </c>
      <c r="AV8" s="192" t="s">
        <v>38</v>
      </c>
      <c r="AW8" s="192" t="s">
        <v>38</v>
      </c>
      <c r="AX8" s="192" t="s">
        <v>38</v>
      </c>
      <c r="AY8" s="192"/>
      <c r="AZ8" s="192"/>
      <c r="BA8" s="192" t="s">
        <v>38</v>
      </c>
      <c r="BB8" s="192" t="s">
        <v>38</v>
      </c>
      <c r="BC8" s="192" t="s">
        <v>38</v>
      </c>
      <c r="BD8" s="192" t="s">
        <v>38</v>
      </c>
      <c r="BE8" s="192" t="s">
        <v>38</v>
      </c>
      <c r="BF8" s="192" t="s">
        <v>38</v>
      </c>
      <c r="BG8" s="192" t="s">
        <v>38</v>
      </c>
      <c r="BH8" s="192" t="s">
        <v>38</v>
      </c>
      <c r="BI8" s="192" t="s">
        <v>38</v>
      </c>
      <c r="BJ8" s="192" t="s">
        <v>38</v>
      </c>
      <c r="BK8" s="192" t="s">
        <v>38</v>
      </c>
      <c r="BL8" s="823"/>
      <c r="BM8" s="354"/>
      <c r="BN8" s="354"/>
      <c r="BO8" s="354"/>
      <c r="BP8" s="354"/>
      <c r="BQ8" s="354"/>
      <c r="BR8" s="823"/>
      <c r="BS8" s="356"/>
      <c r="BT8" s="354"/>
      <c r="BU8" s="354"/>
      <c r="BV8" s="354"/>
      <c r="BW8" s="823"/>
      <c r="BX8" s="354"/>
      <c r="BY8" s="824"/>
      <c r="BZ8" s="823"/>
      <c r="CA8" s="354"/>
      <c r="CB8" s="354"/>
      <c r="CC8" s="354"/>
      <c r="CD8" s="766"/>
      <c r="CE8" s="354"/>
      <c r="CF8" s="354"/>
      <c r="CG8" s="354"/>
      <c r="CH8" s="354"/>
      <c r="CI8" s="354"/>
      <c r="CJ8" s="766"/>
      <c r="CK8" s="354"/>
      <c r="CL8" s="192" t="s">
        <v>38</v>
      </c>
      <c r="CM8" s="192" t="s">
        <v>38</v>
      </c>
      <c r="CN8" s="192" t="s">
        <v>38</v>
      </c>
      <c r="CO8" s="192" t="s">
        <v>38</v>
      </c>
      <c r="CP8" s="192" t="s">
        <v>38</v>
      </c>
      <c r="CQ8" s="192" t="s">
        <v>38</v>
      </c>
      <c r="CR8" s="192" t="s">
        <v>38</v>
      </c>
      <c r="CS8" s="192" t="s">
        <v>38</v>
      </c>
      <c r="CT8" s="192" t="s">
        <v>38</v>
      </c>
      <c r="CU8" s="192" t="s">
        <v>38</v>
      </c>
      <c r="CV8" s="423" t="s">
        <v>38</v>
      </c>
    </row>
    <row r="9" spans="1:101" ht="149.4" hidden="1" customHeight="1">
      <c r="A9" s="1308">
        <v>1</v>
      </c>
      <c r="B9" s="1044" t="s">
        <v>2592</v>
      </c>
      <c r="C9" s="1033" t="s">
        <v>28</v>
      </c>
      <c r="D9" s="1024" t="s">
        <v>2593</v>
      </c>
      <c r="E9" s="1033" t="s">
        <v>35</v>
      </c>
      <c r="F9" s="1044" t="s">
        <v>2594</v>
      </c>
      <c r="G9" s="293" t="s">
        <v>3058</v>
      </c>
      <c r="H9" s="203" t="s">
        <v>2545</v>
      </c>
      <c r="I9" s="428"/>
      <c r="J9" s="106" t="s">
        <v>833</v>
      </c>
      <c r="K9" s="463" t="s">
        <v>1627</v>
      </c>
      <c r="L9" s="212" t="s">
        <v>52</v>
      </c>
      <c r="M9" s="212" t="s">
        <v>2173</v>
      </c>
      <c r="N9" s="165" t="s">
        <v>12</v>
      </c>
      <c r="O9" s="221" t="s">
        <v>29</v>
      </c>
      <c r="P9" s="221" t="s">
        <v>24</v>
      </c>
      <c r="Q9" s="221" t="s">
        <v>24</v>
      </c>
      <c r="R9" s="221"/>
      <c r="S9" s="221"/>
      <c r="T9" s="221"/>
      <c r="U9" s="226"/>
      <c r="V9" s="221"/>
      <c r="W9" s="5"/>
      <c r="X9" s="221"/>
      <c r="Y9" s="221"/>
      <c r="Z9" s="221"/>
      <c r="AA9" s="221"/>
      <c r="AB9" s="80">
        <f t="shared" ref="AB9:AB18" si="0">COUNTIF($Q9:$AA9,"x")</f>
        <v>1</v>
      </c>
      <c r="AC9" s="565" t="s">
        <v>1314</v>
      </c>
      <c r="AD9" s="221" t="s">
        <v>1314</v>
      </c>
      <c r="AE9" s="221" t="s">
        <v>1314</v>
      </c>
      <c r="AF9" s="221" t="s">
        <v>1314</v>
      </c>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
        <v>2</v>
      </c>
      <c r="BM9" s="221">
        <v>2</v>
      </c>
      <c r="BN9" s="221">
        <v>2</v>
      </c>
      <c r="BO9" s="221">
        <v>2</v>
      </c>
      <c r="BP9" s="221">
        <v>2</v>
      </c>
      <c r="BQ9" s="221">
        <v>2</v>
      </c>
      <c r="BR9" s="5">
        <v>2</v>
      </c>
      <c r="BS9" s="226">
        <v>1</v>
      </c>
      <c r="BT9" s="221">
        <v>2</v>
      </c>
      <c r="BU9" s="221">
        <v>2</v>
      </c>
      <c r="BV9" s="221">
        <v>2</v>
      </c>
      <c r="BW9" s="5">
        <v>2</v>
      </c>
      <c r="BX9" s="221">
        <v>1</v>
      </c>
      <c r="BY9" s="6">
        <v>1</v>
      </c>
      <c r="BZ9" s="5">
        <v>2</v>
      </c>
      <c r="CA9" s="221">
        <v>1</v>
      </c>
      <c r="CB9" s="221">
        <v>2</v>
      </c>
      <c r="CC9" s="221">
        <v>1</v>
      </c>
      <c r="CD9" s="337">
        <v>2</v>
      </c>
      <c r="CE9" s="221">
        <v>2</v>
      </c>
      <c r="CF9" s="221">
        <v>2</v>
      </c>
      <c r="CG9" s="221">
        <v>2</v>
      </c>
      <c r="CH9" s="221">
        <v>2</v>
      </c>
      <c r="CI9" s="221">
        <v>2</v>
      </c>
      <c r="CJ9" s="337">
        <v>2</v>
      </c>
      <c r="CK9" s="221">
        <v>2</v>
      </c>
      <c r="CL9" s="222">
        <f t="shared" ref="CL9:CL18" si="1">COUNTIF(BL9:CK9,"2")</f>
        <v>21</v>
      </c>
      <c r="CM9" s="237">
        <f t="shared" ref="CM9:CM18" si="2">CL9/(CL9+CN9+CP9+CR9)</f>
        <v>0.80769230769230771</v>
      </c>
      <c r="CN9" s="222">
        <f t="shared" ref="CN9:CN18" si="3">COUNTIF(BL9:CK9,"1")</f>
        <v>5</v>
      </c>
      <c r="CO9" s="237">
        <f t="shared" ref="CO9:CO18" si="4">CN9/(CL9+CN9+CP9+CR9)</f>
        <v>0.19230769230769232</v>
      </c>
      <c r="CP9" s="222">
        <f t="shared" ref="CP9:CP18" si="5">COUNTIF(BL9:CK9,"0")</f>
        <v>0</v>
      </c>
      <c r="CQ9" s="237">
        <f t="shared" ref="CQ9:CQ18" si="6">CP9/(CL9+CN9+CP9+CR9)</f>
        <v>0</v>
      </c>
      <c r="CR9" s="222">
        <f t="shared" ref="CR9:CR18" si="7">COUNTIF(BL9:CK9,"KĐG")</f>
        <v>0</v>
      </c>
      <c r="CS9" s="237">
        <f t="shared" ref="CS9:CS18" si="8">CR9/(CL9+CN9+CP9+CR9)</f>
        <v>0</v>
      </c>
      <c r="CT9" s="223">
        <f t="shared" ref="CT9:CT18" si="9">(((CL9*2)+(CN9*1)+(CP9*0)))/(CL9+CN9+CP9)</f>
        <v>1.8076923076923077</v>
      </c>
      <c r="CU9" s="223" t="str">
        <f t="shared" ref="CU9:CU18" si="10">IF(CS9&gt;=50%,"KĐG",IF(CT9&gt;=1.6,"Đạt mục tiêu",IF(CT9&gt;=1,"Cần cố gắng","Chưa đạt")))</f>
        <v>Đạt mục tiêu</v>
      </c>
      <c r="CV9" s="221"/>
    </row>
    <row r="10" spans="1:101" s="1" customFormat="1" ht="186" hidden="1">
      <c r="A10" s="1308"/>
      <c r="B10" s="1024"/>
      <c r="C10" s="1033"/>
      <c r="D10" s="1024"/>
      <c r="E10" s="1033"/>
      <c r="F10" s="1024"/>
      <c r="G10" s="293" t="s">
        <v>2341</v>
      </c>
      <c r="H10" s="293" t="s">
        <v>2545</v>
      </c>
      <c r="I10" s="428"/>
      <c r="J10" s="106" t="s">
        <v>677</v>
      </c>
      <c r="K10" s="463" t="s">
        <v>1629</v>
      </c>
      <c r="L10" s="212" t="s">
        <v>52</v>
      </c>
      <c r="M10" s="212" t="s">
        <v>609</v>
      </c>
      <c r="N10" s="165" t="s">
        <v>12</v>
      </c>
      <c r="O10" s="221" t="s">
        <v>29</v>
      </c>
      <c r="P10" s="221" t="s">
        <v>24</v>
      </c>
      <c r="Q10" s="5"/>
      <c r="R10" s="5" t="s">
        <v>24</v>
      </c>
      <c r="S10" s="5"/>
      <c r="T10" s="5"/>
      <c r="U10" s="6"/>
      <c r="V10" s="5"/>
      <c r="W10" s="5"/>
      <c r="X10" s="5"/>
      <c r="Y10" s="5"/>
      <c r="Z10" s="5"/>
      <c r="AA10" s="5"/>
      <c r="AB10" s="80">
        <f t="shared" si="0"/>
        <v>1</v>
      </c>
      <c r="AC10" s="642"/>
      <c r="AD10" s="7"/>
      <c r="AE10" s="7"/>
      <c r="AF10" s="7"/>
      <c r="AG10" s="7" t="s">
        <v>1314</v>
      </c>
      <c r="AH10" s="7" t="s">
        <v>1314</v>
      </c>
      <c r="AI10" s="7" t="s">
        <v>1314</v>
      </c>
      <c r="AJ10" s="7" t="s">
        <v>1314</v>
      </c>
      <c r="AK10" s="7"/>
      <c r="AL10" s="7"/>
      <c r="AM10" s="7"/>
      <c r="AN10" s="7"/>
      <c r="AO10" s="7"/>
      <c r="AP10" s="7"/>
      <c r="AQ10" s="7"/>
      <c r="AR10" s="7"/>
      <c r="AS10" s="7"/>
      <c r="AT10" s="7"/>
      <c r="AU10" s="7"/>
      <c r="AV10" s="55"/>
      <c r="AW10" s="55"/>
      <c r="AX10" s="7"/>
      <c r="AY10" s="7"/>
      <c r="AZ10" s="7"/>
      <c r="BA10" s="7"/>
      <c r="BB10" s="7"/>
      <c r="BC10" s="7"/>
      <c r="BD10" s="7"/>
      <c r="BE10" s="7"/>
      <c r="BF10" s="7"/>
      <c r="BG10" s="7"/>
      <c r="BH10" s="7"/>
      <c r="BI10" s="7"/>
      <c r="BJ10" s="7"/>
      <c r="BK10" s="7"/>
      <c r="BL10" s="823">
        <v>1</v>
      </c>
      <c r="BM10" s="354">
        <v>2</v>
      </c>
      <c r="BN10" s="354">
        <v>2</v>
      </c>
      <c r="BO10" s="354">
        <v>2</v>
      </c>
      <c r="BP10" s="354">
        <v>2</v>
      </c>
      <c r="BQ10" s="354">
        <v>2</v>
      </c>
      <c r="BR10" s="823">
        <v>2</v>
      </c>
      <c r="BS10" s="356">
        <v>1</v>
      </c>
      <c r="BT10" s="354">
        <v>2</v>
      </c>
      <c r="BU10" s="354">
        <v>2</v>
      </c>
      <c r="BV10" s="354">
        <v>2</v>
      </c>
      <c r="BW10" s="823">
        <v>2</v>
      </c>
      <c r="BX10" s="354">
        <v>2</v>
      </c>
      <c r="BY10" s="824">
        <v>2</v>
      </c>
      <c r="BZ10" s="823">
        <v>1</v>
      </c>
      <c r="CA10" s="354">
        <v>2</v>
      </c>
      <c r="CB10" s="354">
        <v>2</v>
      </c>
      <c r="CC10" s="354">
        <v>2</v>
      </c>
      <c r="CD10" s="766">
        <v>2</v>
      </c>
      <c r="CE10" s="354">
        <v>2</v>
      </c>
      <c r="CF10" s="354">
        <v>2</v>
      </c>
      <c r="CG10" s="354">
        <v>2</v>
      </c>
      <c r="CH10" s="354">
        <v>2</v>
      </c>
      <c r="CI10" s="354">
        <v>2</v>
      </c>
      <c r="CJ10" s="766">
        <v>2</v>
      </c>
      <c r="CK10" s="354">
        <v>2</v>
      </c>
      <c r="CL10" s="222">
        <f t="shared" si="1"/>
        <v>23</v>
      </c>
      <c r="CM10" s="237">
        <f t="shared" si="2"/>
        <v>0.88461538461538458</v>
      </c>
      <c r="CN10" s="222">
        <f t="shared" si="3"/>
        <v>3</v>
      </c>
      <c r="CO10" s="237">
        <f t="shared" si="4"/>
        <v>0.11538461538461539</v>
      </c>
      <c r="CP10" s="222">
        <f t="shared" si="5"/>
        <v>0</v>
      </c>
      <c r="CQ10" s="237">
        <f t="shared" si="6"/>
        <v>0</v>
      </c>
      <c r="CR10" s="222">
        <f t="shared" si="7"/>
        <v>0</v>
      </c>
      <c r="CS10" s="237">
        <f t="shared" si="8"/>
        <v>0</v>
      </c>
      <c r="CT10" s="223">
        <f t="shared" si="9"/>
        <v>1.8846153846153846</v>
      </c>
      <c r="CU10" s="223" t="str">
        <f t="shared" si="10"/>
        <v>Đạt mục tiêu</v>
      </c>
      <c r="CV10" s="5"/>
    </row>
    <row r="11" spans="1:101" s="1" customFormat="1" ht="186" hidden="1">
      <c r="A11" s="1308"/>
      <c r="B11" s="1024"/>
      <c r="C11" s="1033"/>
      <c r="D11" s="1024"/>
      <c r="E11" s="1033"/>
      <c r="F11" s="1024"/>
      <c r="G11" s="293" t="s">
        <v>2342</v>
      </c>
      <c r="H11" s="293" t="s">
        <v>2545</v>
      </c>
      <c r="I11" s="428"/>
      <c r="J11" s="106" t="s">
        <v>678</v>
      </c>
      <c r="K11" s="464"/>
      <c r="L11" s="212" t="s">
        <v>52</v>
      </c>
      <c r="M11" s="212" t="s">
        <v>2173</v>
      </c>
      <c r="N11" s="165" t="s">
        <v>12</v>
      </c>
      <c r="O11" s="221" t="s">
        <v>29</v>
      </c>
      <c r="P11" s="221" t="s">
        <v>24</v>
      </c>
      <c r="Q11" s="5"/>
      <c r="R11" s="5"/>
      <c r="S11" s="5" t="s">
        <v>24</v>
      </c>
      <c r="T11" s="5"/>
      <c r="U11" s="6"/>
      <c r="V11" s="5"/>
      <c r="W11" s="5"/>
      <c r="X11" s="5"/>
      <c r="Y11" s="5"/>
      <c r="Z11" s="5"/>
      <c r="AA11" s="5"/>
      <c r="AB11" s="80">
        <f t="shared" si="0"/>
        <v>1</v>
      </c>
      <c r="AC11" s="642"/>
      <c r="AD11" s="7"/>
      <c r="AE11" s="7"/>
      <c r="AF11" s="7"/>
      <c r="AG11" s="7"/>
      <c r="AH11" s="7"/>
      <c r="AI11" s="7"/>
      <c r="AJ11" s="7"/>
      <c r="AK11" s="7" t="s">
        <v>1314</v>
      </c>
      <c r="AL11" s="7" t="s">
        <v>1314</v>
      </c>
      <c r="AM11" s="7" t="s">
        <v>1314</v>
      </c>
      <c r="AN11" s="7" t="s">
        <v>1314</v>
      </c>
      <c r="AO11" s="7"/>
      <c r="AP11" s="7"/>
      <c r="AQ11" s="7"/>
      <c r="AR11" s="7"/>
      <c r="AS11" s="7"/>
      <c r="AT11" s="7"/>
      <c r="AU11" s="7"/>
      <c r="AV11" s="7"/>
      <c r="AW11" s="7"/>
      <c r="AX11" s="7"/>
      <c r="AY11" s="7"/>
      <c r="AZ11" s="7"/>
      <c r="BA11" s="7"/>
      <c r="BB11" s="7"/>
      <c r="BC11" s="7"/>
      <c r="BD11" s="7"/>
      <c r="BE11" s="7"/>
      <c r="BF11" s="7"/>
      <c r="BG11" s="7"/>
      <c r="BH11" s="7"/>
      <c r="BI11" s="7"/>
      <c r="BJ11" s="7"/>
      <c r="BK11" s="7"/>
      <c r="BL11" s="5">
        <v>2</v>
      </c>
      <c r="BM11" s="221">
        <v>2</v>
      </c>
      <c r="BN11" s="221">
        <v>2</v>
      </c>
      <c r="BO11" s="221">
        <v>1</v>
      </c>
      <c r="BP11" s="221">
        <v>2</v>
      </c>
      <c r="BQ11" s="221">
        <v>2</v>
      </c>
      <c r="BR11" s="5">
        <v>2</v>
      </c>
      <c r="BS11" s="226">
        <v>2</v>
      </c>
      <c r="BT11" s="221">
        <v>2</v>
      </c>
      <c r="BU11" s="221">
        <v>2</v>
      </c>
      <c r="BV11" s="221">
        <v>2</v>
      </c>
      <c r="BW11" s="5">
        <v>2</v>
      </c>
      <c r="BX11" s="221">
        <v>2</v>
      </c>
      <c r="BY11" s="6">
        <v>2</v>
      </c>
      <c r="BZ11" s="5">
        <v>2</v>
      </c>
      <c r="CA11" s="221">
        <v>2</v>
      </c>
      <c r="CB11" s="221">
        <v>1</v>
      </c>
      <c r="CC11" s="221">
        <v>2</v>
      </c>
      <c r="CD11" s="337">
        <v>1</v>
      </c>
      <c r="CE11" s="221">
        <v>2</v>
      </c>
      <c r="CF11" s="221">
        <v>2</v>
      </c>
      <c r="CG11" s="221">
        <v>2</v>
      </c>
      <c r="CH11" s="221">
        <v>2</v>
      </c>
      <c r="CI11" s="221">
        <v>2</v>
      </c>
      <c r="CJ11" s="337">
        <v>1</v>
      </c>
      <c r="CK11" s="221">
        <v>2</v>
      </c>
      <c r="CL11" s="222">
        <f t="shared" si="1"/>
        <v>22</v>
      </c>
      <c r="CM11" s="237">
        <f t="shared" si="2"/>
        <v>0.84615384615384615</v>
      </c>
      <c r="CN11" s="222">
        <f t="shared" si="3"/>
        <v>4</v>
      </c>
      <c r="CO11" s="237">
        <f t="shared" si="4"/>
        <v>0.15384615384615385</v>
      </c>
      <c r="CP11" s="222">
        <f t="shared" si="5"/>
        <v>0</v>
      </c>
      <c r="CQ11" s="237">
        <f t="shared" si="6"/>
        <v>0</v>
      </c>
      <c r="CR11" s="222">
        <f t="shared" si="7"/>
        <v>0</v>
      </c>
      <c r="CS11" s="237">
        <f t="shared" si="8"/>
        <v>0</v>
      </c>
      <c r="CT11" s="223">
        <f t="shared" si="9"/>
        <v>1.8461538461538463</v>
      </c>
      <c r="CU11" s="223" t="str">
        <f t="shared" si="10"/>
        <v>Đạt mục tiêu</v>
      </c>
      <c r="CV11" s="5"/>
    </row>
    <row r="12" spans="1:101" s="1" customFormat="1" ht="155" hidden="1">
      <c r="A12" s="1308"/>
      <c r="B12" s="1024"/>
      <c r="C12" s="1033"/>
      <c r="D12" s="1024"/>
      <c r="E12" s="1033"/>
      <c r="F12" s="1024"/>
      <c r="G12" s="293" t="s">
        <v>2343</v>
      </c>
      <c r="H12" s="293" t="s">
        <v>2545</v>
      </c>
      <c r="I12" s="428"/>
      <c r="J12" s="106" t="s">
        <v>679</v>
      </c>
      <c r="K12" s="464"/>
      <c r="L12" s="212" t="s">
        <v>52</v>
      </c>
      <c r="M12" s="212" t="s">
        <v>1942</v>
      </c>
      <c r="N12" s="165" t="s">
        <v>12</v>
      </c>
      <c r="O12" s="221" t="s">
        <v>29</v>
      </c>
      <c r="P12" s="221" t="s">
        <v>24</v>
      </c>
      <c r="Q12" s="5"/>
      <c r="R12" s="5"/>
      <c r="S12" s="5"/>
      <c r="T12" s="5" t="s">
        <v>24</v>
      </c>
      <c r="U12" s="6"/>
      <c r="V12" s="5"/>
      <c r="W12" s="5"/>
      <c r="X12" s="5"/>
      <c r="Y12" s="5"/>
      <c r="Z12" s="5"/>
      <c r="AA12" s="5"/>
      <c r="AB12" s="80">
        <f t="shared" si="0"/>
        <v>1</v>
      </c>
      <c r="AC12" s="642"/>
      <c r="AD12" s="7"/>
      <c r="AE12" s="7"/>
      <c r="AF12" s="7"/>
      <c r="AG12" s="7"/>
      <c r="AH12" s="7"/>
      <c r="AI12" s="7"/>
      <c r="AJ12" s="7"/>
      <c r="AK12" s="7"/>
      <c r="AL12" s="7"/>
      <c r="AM12" s="7"/>
      <c r="AN12" s="7"/>
      <c r="AO12" s="7" t="s">
        <v>1314</v>
      </c>
      <c r="AP12" s="55" t="s">
        <v>1314</v>
      </c>
      <c r="AQ12" s="55" t="s">
        <v>1314</v>
      </c>
      <c r="AR12" s="55" t="s">
        <v>1314</v>
      </c>
      <c r="AS12" s="7"/>
      <c r="AT12" s="7"/>
      <c r="AU12" s="7"/>
      <c r="AV12" s="55"/>
      <c r="AW12" s="55"/>
      <c r="AX12" s="7"/>
      <c r="AY12" s="7"/>
      <c r="AZ12" s="7"/>
      <c r="BA12" s="7"/>
      <c r="BB12" s="7"/>
      <c r="BC12" s="7"/>
      <c r="BD12" s="7"/>
      <c r="BE12" s="7"/>
      <c r="BF12" s="7"/>
      <c r="BG12" s="7"/>
      <c r="BH12" s="7"/>
      <c r="BI12" s="7"/>
      <c r="BJ12" s="7"/>
      <c r="BK12" s="7"/>
      <c r="BL12" s="823">
        <v>2</v>
      </c>
      <c r="BM12" s="354">
        <v>2</v>
      </c>
      <c r="BN12" s="354">
        <v>2</v>
      </c>
      <c r="BO12" s="354">
        <v>2</v>
      </c>
      <c r="BP12" s="354">
        <v>2</v>
      </c>
      <c r="BQ12" s="354">
        <v>2</v>
      </c>
      <c r="BR12" s="823">
        <v>2</v>
      </c>
      <c r="BS12" s="356">
        <v>1</v>
      </c>
      <c r="BT12" s="354">
        <v>1</v>
      </c>
      <c r="BU12" s="354">
        <v>2</v>
      </c>
      <c r="BV12" s="354">
        <v>2</v>
      </c>
      <c r="BW12" s="823">
        <v>2</v>
      </c>
      <c r="BX12" s="354">
        <v>2</v>
      </c>
      <c r="BY12" s="824">
        <v>2</v>
      </c>
      <c r="BZ12" s="823">
        <v>2</v>
      </c>
      <c r="CA12" s="360">
        <v>1</v>
      </c>
      <c r="CB12" s="354">
        <v>2</v>
      </c>
      <c r="CC12" s="354">
        <v>2</v>
      </c>
      <c r="CD12" s="766">
        <v>1</v>
      </c>
      <c r="CE12" s="354">
        <v>2</v>
      </c>
      <c r="CF12" s="354">
        <v>2</v>
      </c>
      <c r="CG12" s="354">
        <v>2</v>
      </c>
      <c r="CH12" s="354">
        <v>2</v>
      </c>
      <c r="CI12" s="354">
        <v>2</v>
      </c>
      <c r="CJ12" s="766">
        <v>2</v>
      </c>
      <c r="CK12" s="354">
        <v>2</v>
      </c>
      <c r="CL12" s="222">
        <f t="shared" si="1"/>
        <v>22</v>
      </c>
      <c r="CM12" s="237">
        <f t="shared" si="2"/>
        <v>0.84615384615384615</v>
      </c>
      <c r="CN12" s="222">
        <f t="shared" si="3"/>
        <v>4</v>
      </c>
      <c r="CO12" s="237">
        <f t="shared" si="4"/>
        <v>0.15384615384615385</v>
      </c>
      <c r="CP12" s="222">
        <f t="shared" si="5"/>
        <v>0</v>
      </c>
      <c r="CQ12" s="237">
        <f t="shared" si="6"/>
        <v>0</v>
      </c>
      <c r="CR12" s="222">
        <f t="shared" si="7"/>
        <v>0</v>
      </c>
      <c r="CS12" s="237">
        <f t="shared" si="8"/>
        <v>0</v>
      </c>
      <c r="CT12" s="223">
        <f t="shared" si="9"/>
        <v>1.8461538461538463</v>
      </c>
      <c r="CU12" s="223" t="str">
        <f t="shared" si="10"/>
        <v>Đạt mục tiêu</v>
      </c>
      <c r="CV12" s="5"/>
    </row>
    <row r="13" spans="1:101" s="1" customFormat="1" ht="170.5" hidden="1">
      <c r="A13" s="1308"/>
      <c r="B13" s="1024"/>
      <c r="C13" s="1033"/>
      <c r="D13" s="1024"/>
      <c r="E13" s="1033"/>
      <c r="F13" s="1024"/>
      <c r="G13" s="293" t="s">
        <v>2710</v>
      </c>
      <c r="H13" s="293" t="s">
        <v>2545</v>
      </c>
      <c r="I13" s="428"/>
      <c r="J13" s="106" t="s">
        <v>681</v>
      </c>
      <c r="K13" s="464"/>
      <c r="L13" s="212" t="s">
        <v>52</v>
      </c>
      <c r="M13" s="212" t="s">
        <v>1947</v>
      </c>
      <c r="N13" s="165" t="s">
        <v>12</v>
      </c>
      <c r="O13" s="221" t="s">
        <v>29</v>
      </c>
      <c r="P13" s="221" t="s">
        <v>24</v>
      </c>
      <c r="Q13" s="5"/>
      <c r="R13" s="5"/>
      <c r="S13" s="5"/>
      <c r="T13" s="5"/>
      <c r="U13" s="6" t="s">
        <v>24</v>
      </c>
      <c r="V13" s="5"/>
      <c r="W13" s="5"/>
      <c r="X13" s="5"/>
      <c r="Y13" s="5"/>
      <c r="Z13" s="5"/>
      <c r="AA13" s="5"/>
      <c r="AB13" s="80">
        <f t="shared" si="0"/>
        <v>1</v>
      </c>
      <c r="AC13" s="642"/>
      <c r="AD13" s="7"/>
      <c r="AE13" s="7"/>
      <c r="AF13" s="7"/>
      <c r="AG13" s="7"/>
      <c r="AH13" s="7"/>
      <c r="AI13" s="7"/>
      <c r="AJ13" s="7"/>
      <c r="AK13" s="7"/>
      <c r="AL13" s="7"/>
      <c r="AM13" s="7"/>
      <c r="AN13" s="7"/>
      <c r="AO13" s="7"/>
      <c r="AP13" s="7"/>
      <c r="AQ13" s="7"/>
      <c r="AR13" s="7"/>
      <c r="AS13" s="7" t="s">
        <v>1314</v>
      </c>
      <c r="AT13" s="7" t="s">
        <v>1314</v>
      </c>
      <c r="AU13" s="7" t="s">
        <v>1314</v>
      </c>
      <c r="AV13" s="55"/>
      <c r="AW13" s="55"/>
      <c r="AX13" s="7"/>
      <c r="AY13" s="7"/>
      <c r="AZ13" s="7"/>
      <c r="BA13" s="7" t="s">
        <v>1314</v>
      </c>
      <c r="BB13" s="7" t="s">
        <v>1314</v>
      </c>
      <c r="BC13" s="7" t="s">
        <v>1314</v>
      </c>
      <c r="BD13" s="7" t="s">
        <v>1314</v>
      </c>
      <c r="BE13" s="7"/>
      <c r="BF13" s="7"/>
      <c r="BG13" s="7"/>
      <c r="BH13" s="7"/>
      <c r="BI13" s="7"/>
      <c r="BJ13" s="7"/>
      <c r="BK13" s="7"/>
      <c r="BL13" s="5">
        <v>2</v>
      </c>
      <c r="BM13" s="221">
        <v>2</v>
      </c>
      <c r="BN13" s="221">
        <v>2</v>
      </c>
      <c r="BO13" s="221">
        <v>2</v>
      </c>
      <c r="BP13" s="221">
        <v>2</v>
      </c>
      <c r="BQ13" s="221">
        <v>2</v>
      </c>
      <c r="BR13" s="5">
        <v>2</v>
      </c>
      <c r="BS13" s="221">
        <v>1</v>
      </c>
      <c r="BT13" s="221">
        <v>2</v>
      </c>
      <c r="BU13" s="221">
        <v>2</v>
      </c>
      <c r="BV13" s="221">
        <v>2</v>
      </c>
      <c r="BW13" s="5">
        <v>2</v>
      </c>
      <c r="BX13" s="221">
        <v>2</v>
      </c>
      <c r="BY13" s="6">
        <v>2</v>
      </c>
      <c r="BZ13" s="5">
        <v>2</v>
      </c>
      <c r="CA13" s="221">
        <v>2</v>
      </c>
      <c r="CB13" s="221">
        <v>1</v>
      </c>
      <c r="CC13" s="221">
        <v>2</v>
      </c>
      <c r="CD13" s="221">
        <v>2</v>
      </c>
      <c r="CE13" s="221">
        <v>2</v>
      </c>
      <c r="CF13" s="221">
        <v>2</v>
      </c>
      <c r="CG13" s="221">
        <v>2</v>
      </c>
      <c r="CH13" s="221">
        <v>2</v>
      </c>
      <c r="CI13" s="221">
        <v>2</v>
      </c>
      <c r="CJ13" s="221">
        <v>2</v>
      </c>
      <c r="CK13" s="221">
        <v>2</v>
      </c>
      <c r="CL13" s="222">
        <f t="shared" si="1"/>
        <v>24</v>
      </c>
      <c r="CM13" s="237">
        <f t="shared" si="2"/>
        <v>0.92307692307692313</v>
      </c>
      <c r="CN13" s="222">
        <f t="shared" si="3"/>
        <v>2</v>
      </c>
      <c r="CO13" s="237">
        <f t="shared" si="4"/>
        <v>7.6923076923076927E-2</v>
      </c>
      <c r="CP13" s="222">
        <f t="shared" si="5"/>
        <v>0</v>
      </c>
      <c r="CQ13" s="237">
        <f t="shared" si="6"/>
        <v>0</v>
      </c>
      <c r="CR13" s="222">
        <f t="shared" si="7"/>
        <v>0</v>
      </c>
      <c r="CS13" s="237">
        <f t="shared" si="8"/>
        <v>0</v>
      </c>
      <c r="CT13" s="223">
        <f t="shared" si="9"/>
        <v>1.9230769230769231</v>
      </c>
      <c r="CU13" s="223" t="str">
        <f t="shared" si="10"/>
        <v>Đạt mục tiêu</v>
      </c>
      <c r="CV13" s="5"/>
    </row>
    <row r="14" spans="1:101" s="1" customFormat="1" ht="139.5" hidden="1">
      <c r="A14" s="1308"/>
      <c r="B14" s="1024"/>
      <c r="C14" s="1033"/>
      <c r="D14" s="1024"/>
      <c r="E14" s="1033"/>
      <c r="F14" s="1024"/>
      <c r="G14" s="293" t="s">
        <v>2344</v>
      </c>
      <c r="H14" s="293" t="s">
        <v>2545</v>
      </c>
      <c r="I14" s="428"/>
      <c r="J14" s="106" t="s">
        <v>680</v>
      </c>
      <c r="K14" s="464"/>
      <c r="L14" s="212" t="s">
        <v>52</v>
      </c>
      <c r="M14" s="212" t="s">
        <v>2173</v>
      </c>
      <c r="N14" s="165" t="s">
        <v>12</v>
      </c>
      <c r="O14" s="221" t="s">
        <v>29</v>
      </c>
      <c r="P14" s="221" t="s">
        <v>24</v>
      </c>
      <c r="Q14" s="5"/>
      <c r="R14" s="5"/>
      <c r="S14" s="5"/>
      <c r="T14" s="5"/>
      <c r="U14" s="195"/>
      <c r="V14" s="5"/>
      <c r="W14" s="5" t="s">
        <v>24</v>
      </c>
      <c r="X14" s="5"/>
      <c r="Y14" s="5"/>
      <c r="Z14" s="5"/>
      <c r="AA14" s="5"/>
      <c r="AB14" s="80">
        <f t="shared" si="0"/>
        <v>1</v>
      </c>
      <c r="AC14" s="642"/>
      <c r="AD14" s="7"/>
      <c r="AE14" s="7"/>
      <c r="AF14" s="7"/>
      <c r="AG14" s="7"/>
      <c r="AH14" s="7"/>
      <c r="AI14" s="7"/>
      <c r="AJ14" s="7"/>
      <c r="AK14" s="7"/>
      <c r="AL14" s="7"/>
      <c r="AM14" s="7"/>
      <c r="AN14" s="7"/>
      <c r="AO14" s="7"/>
      <c r="AP14" s="7"/>
      <c r="AQ14" s="7"/>
      <c r="AR14" s="7"/>
      <c r="AS14" s="7" t="s">
        <v>1314</v>
      </c>
      <c r="AT14" s="7"/>
      <c r="AU14" s="7" t="s">
        <v>1314</v>
      </c>
      <c r="AV14" s="55"/>
      <c r="AW14" s="55"/>
      <c r="AX14" s="7"/>
      <c r="AY14" s="7" t="s">
        <v>1314</v>
      </c>
      <c r="AZ14" s="7" t="s">
        <v>1314</v>
      </c>
      <c r="BA14" s="7"/>
      <c r="BB14" s="7"/>
      <c r="BC14" s="7"/>
      <c r="BD14" s="7"/>
      <c r="BE14" s="7"/>
      <c r="BF14" s="7"/>
      <c r="BG14" s="7"/>
      <c r="BH14" s="7"/>
      <c r="BI14" s="7"/>
      <c r="BJ14" s="7"/>
      <c r="BK14" s="7"/>
      <c r="BL14" s="5">
        <v>2</v>
      </c>
      <c r="BM14" s="221">
        <v>2</v>
      </c>
      <c r="BN14" s="221">
        <v>2</v>
      </c>
      <c r="BO14" s="221">
        <v>2</v>
      </c>
      <c r="BP14" s="221">
        <v>2</v>
      </c>
      <c r="BQ14" s="221">
        <v>2</v>
      </c>
      <c r="BR14" s="5">
        <v>2</v>
      </c>
      <c r="BS14" s="221">
        <v>2</v>
      </c>
      <c r="BT14" s="221">
        <v>1</v>
      </c>
      <c r="BU14" s="221">
        <v>2</v>
      </c>
      <c r="BV14" s="221">
        <v>2</v>
      </c>
      <c r="BW14" s="5">
        <v>2</v>
      </c>
      <c r="BX14" s="221">
        <v>1</v>
      </c>
      <c r="BY14" s="6">
        <v>1</v>
      </c>
      <c r="BZ14" s="5">
        <v>1</v>
      </c>
      <c r="CA14" s="221">
        <v>2</v>
      </c>
      <c r="CB14" s="221">
        <v>1</v>
      </c>
      <c r="CC14" s="221">
        <v>2</v>
      </c>
      <c r="CD14" s="221">
        <v>1</v>
      </c>
      <c r="CE14" s="221">
        <v>2</v>
      </c>
      <c r="CF14" s="221">
        <v>2</v>
      </c>
      <c r="CG14" s="221">
        <v>2</v>
      </c>
      <c r="CH14" s="221">
        <v>2</v>
      </c>
      <c r="CI14" s="221">
        <v>2</v>
      </c>
      <c r="CJ14" s="221">
        <v>1</v>
      </c>
      <c r="CK14" s="221">
        <v>2</v>
      </c>
      <c r="CL14" s="222">
        <f t="shared" si="1"/>
        <v>19</v>
      </c>
      <c r="CM14" s="237">
        <f t="shared" si="2"/>
        <v>0.73076923076923073</v>
      </c>
      <c r="CN14" s="222">
        <f t="shared" si="3"/>
        <v>7</v>
      </c>
      <c r="CO14" s="237">
        <f t="shared" si="4"/>
        <v>0.26923076923076922</v>
      </c>
      <c r="CP14" s="222">
        <f t="shared" si="5"/>
        <v>0</v>
      </c>
      <c r="CQ14" s="237">
        <f t="shared" si="6"/>
        <v>0</v>
      </c>
      <c r="CR14" s="222">
        <f t="shared" si="7"/>
        <v>0</v>
      </c>
      <c r="CS14" s="237">
        <f t="shared" si="8"/>
        <v>0</v>
      </c>
      <c r="CT14" s="223">
        <f t="shared" si="9"/>
        <v>1.7307692307692308</v>
      </c>
      <c r="CU14" s="223" t="str">
        <f t="shared" si="10"/>
        <v>Đạt mục tiêu</v>
      </c>
      <c r="CV14" s="5"/>
    </row>
    <row r="15" spans="1:101" s="1" customFormat="1" ht="157.5" hidden="1" customHeight="1">
      <c r="A15" s="1308"/>
      <c r="B15" s="1024"/>
      <c r="C15" s="1033"/>
      <c r="D15" s="1024"/>
      <c r="E15" s="1033"/>
      <c r="F15" s="1024"/>
      <c r="G15" s="293" t="s">
        <v>2735</v>
      </c>
      <c r="H15" s="293" t="s">
        <v>2545</v>
      </c>
      <c r="I15" s="428"/>
      <c r="J15" s="106" t="s">
        <v>683</v>
      </c>
      <c r="K15" s="464"/>
      <c r="L15" s="212" t="s">
        <v>52</v>
      </c>
      <c r="M15" s="212" t="s">
        <v>1948</v>
      </c>
      <c r="N15" s="165" t="s">
        <v>12</v>
      </c>
      <c r="O15" s="221" t="s">
        <v>29</v>
      </c>
      <c r="P15" s="221" t="s">
        <v>24</v>
      </c>
      <c r="Q15" s="5"/>
      <c r="R15" s="5"/>
      <c r="S15" s="5"/>
      <c r="T15" s="5"/>
      <c r="U15" s="6"/>
      <c r="V15" s="5" t="s">
        <v>24</v>
      </c>
      <c r="W15" s="5"/>
      <c r="X15" s="5" t="s">
        <v>24</v>
      </c>
      <c r="Y15" s="5"/>
      <c r="Z15" s="5"/>
      <c r="AA15" s="5"/>
      <c r="AB15" s="80">
        <f t="shared" si="0"/>
        <v>2</v>
      </c>
      <c r="AC15" s="642"/>
      <c r="AD15" s="7"/>
      <c r="AE15" s="7"/>
      <c r="AF15" s="7"/>
      <c r="AG15" s="7"/>
      <c r="AH15" s="7"/>
      <c r="AI15" s="7"/>
      <c r="AJ15" s="7"/>
      <c r="AK15" s="7"/>
      <c r="AL15" s="7"/>
      <c r="AM15" s="7"/>
      <c r="AN15" s="7"/>
      <c r="AO15" s="7"/>
      <c r="AP15" s="7"/>
      <c r="AQ15" s="7"/>
      <c r="AR15" s="7"/>
      <c r="AS15" s="7"/>
      <c r="AT15" s="7"/>
      <c r="AU15" s="7"/>
      <c r="AV15" s="55"/>
      <c r="AW15" s="55"/>
      <c r="AX15" s="7"/>
      <c r="AY15" s="7"/>
      <c r="AZ15" s="7"/>
      <c r="BA15" s="7" t="s">
        <v>1314</v>
      </c>
      <c r="BB15" s="7" t="s">
        <v>1314</v>
      </c>
      <c r="BC15" s="7" t="s">
        <v>1314</v>
      </c>
      <c r="BD15" s="7" t="s">
        <v>1314</v>
      </c>
      <c r="BE15" s="7" t="s">
        <v>1314</v>
      </c>
      <c r="BF15" s="7" t="s">
        <v>1314</v>
      </c>
      <c r="BG15" s="7" t="s">
        <v>1314</v>
      </c>
      <c r="BH15" s="7"/>
      <c r="BI15" s="7"/>
      <c r="BJ15" s="7"/>
      <c r="BK15" s="7"/>
      <c r="BL15" s="5">
        <v>2</v>
      </c>
      <c r="BM15" s="221">
        <v>2</v>
      </c>
      <c r="BN15" s="221">
        <v>2</v>
      </c>
      <c r="BO15" s="221">
        <v>2</v>
      </c>
      <c r="BP15" s="221">
        <v>2</v>
      </c>
      <c r="BQ15" s="221">
        <v>2</v>
      </c>
      <c r="BR15" s="5">
        <v>2</v>
      </c>
      <c r="BS15" s="226">
        <v>2</v>
      </c>
      <c r="BT15" s="221">
        <v>2</v>
      </c>
      <c r="BU15" s="221">
        <v>2</v>
      </c>
      <c r="BV15" s="221">
        <v>2</v>
      </c>
      <c r="BW15" s="5">
        <v>2</v>
      </c>
      <c r="BX15" s="221">
        <v>2</v>
      </c>
      <c r="BY15" s="6">
        <v>2</v>
      </c>
      <c r="BZ15" s="5">
        <v>2</v>
      </c>
      <c r="CA15" s="221">
        <v>2</v>
      </c>
      <c r="CB15" s="221">
        <v>2</v>
      </c>
      <c r="CC15" s="221">
        <v>2</v>
      </c>
      <c r="CD15" s="337">
        <v>2</v>
      </c>
      <c r="CE15" s="221">
        <v>2</v>
      </c>
      <c r="CF15" s="221">
        <v>2</v>
      </c>
      <c r="CG15" s="221">
        <v>2</v>
      </c>
      <c r="CH15" s="221">
        <v>2</v>
      </c>
      <c r="CI15" s="221">
        <v>2</v>
      </c>
      <c r="CJ15" s="337">
        <v>2</v>
      </c>
      <c r="CK15" s="221">
        <v>2</v>
      </c>
      <c r="CL15" s="222">
        <f t="shared" si="1"/>
        <v>26</v>
      </c>
      <c r="CM15" s="237">
        <f t="shared" si="2"/>
        <v>1</v>
      </c>
      <c r="CN15" s="222">
        <f t="shared" si="3"/>
        <v>0</v>
      </c>
      <c r="CO15" s="237">
        <f t="shared" si="4"/>
        <v>0</v>
      </c>
      <c r="CP15" s="222">
        <f t="shared" si="5"/>
        <v>0</v>
      </c>
      <c r="CQ15" s="237">
        <f t="shared" si="6"/>
        <v>0</v>
      </c>
      <c r="CR15" s="222">
        <f t="shared" si="7"/>
        <v>0</v>
      </c>
      <c r="CS15" s="237">
        <f t="shared" si="8"/>
        <v>0</v>
      </c>
      <c r="CT15" s="223">
        <f t="shared" si="9"/>
        <v>2</v>
      </c>
      <c r="CU15" s="223" t="str">
        <f t="shared" si="10"/>
        <v>Đạt mục tiêu</v>
      </c>
      <c r="CV15" s="5"/>
    </row>
    <row r="16" spans="1:101" ht="164.25" hidden="1" customHeight="1">
      <c r="A16" s="1308"/>
      <c r="B16" s="1024"/>
      <c r="C16" s="1033"/>
      <c r="D16" s="1024"/>
      <c r="E16" s="1033"/>
      <c r="F16" s="1024"/>
      <c r="G16" s="293" t="s">
        <v>2484</v>
      </c>
      <c r="H16" s="293" t="s">
        <v>2545</v>
      </c>
      <c r="I16" s="428"/>
      <c r="J16" s="106" t="s">
        <v>682</v>
      </c>
      <c r="K16" s="464"/>
      <c r="L16" s="212" t="s">
        <v>52</v>
      </c>
      <c r="M16" s="212" t="s">
        <v>1948</v>
      </c>
      <c r="N16" s="165" t="s">
        <v>12</v>
      </c>
      <c r="O16" s="221" t="s">
        <v>29</v>
      </c>
      <c r="P16" s="221" t="s">
        <v>24</v>
      </c>
      <c r="Q16" s="221"/>
      <c r="R16" s="221"/>
      <c r="S16" s="221"/>
      <c r="T16" s="221"/>
      <c r="U16" s="226"/>
      <c r="V16" s="221"/>
      <c r="W16" s="5"/>
      <c r="X16" s="221"/>
      <c r="Y16" s="221" t="s">
        <v>24</v>
      </c>
      <c r="Z16" s="221"/>
      <c r="AA16" s="221"/>
      <c r="AB16" s="80">
        <f t="shared" si="0"/>
        <v>1</v>
      </c>
      <c r="AC16" s="642"/>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t="s">
        <v>1314</v>
      </c>
      <c r="BF16" s="55" t="s">
        <v>1314</v>
      </c>
      <c r="BG16" s="55" t="s">
        <v>1314</v>
      </c>
      <c r="BH16" s="55"/>
      <c r="BI16" s="55"/>
      <c r="BJ16" s="55"/>
      <c r="BK16" s="55"/>
      <c r="BL16" s="5">
        <v>2</v>
      </c>
      <c r="BM16" s="221">
        <v>2</v>
      </c>
      <c r="BN16" s="221">
        <v>2</v>
      </c>
      <c r="BO16" s="221">
        <v>2</v>
      </c>
      <c r="BP16" s="221">
        <v>2</v>
      </c>
      <c r="BQ16" s="221">
        <v>1</v>
      </c>
      <c r="BR16" s="5">
        <v>2</v>
      </c>
      <c r="BS16" s="226">
        <v>2</v>
      </c>
      <c r="BT16" s="221">
        <v>2</v>
      </c>
      <c r="BU16" s="221">
        <v>2</v>
      </c>
      <c r="BV16" s="221">
        <v>2</v>
      </c>
      <c r="BW16" s="5">
        <v>2</v>
      </c>
      <c r="BX16" s="221">
        <v>2</v>
      </c>
      <c r="BY16" s="6">
        <v>2</v>
      </c>
      <c r="BZ16" s="5">
        <v>1</v>
      </c>
      <c r="CA16" s="221">
        <v>2</v>
      </c>
      <c r="CB16" s="221">
        <v>1</v>
      </c>
      <c r="CC16" s="221">
        <v>2</v>
      </c>
      <c r="CD16" s="337">
        <v>2</v>
      </c>
      <c r="CE16" s="221">
        <v>2</v>
      </c>
      <c r="CF16" s="221">
        <v>2</v>
      </c>
      <c r="CG16" s="221">
        <v>2</v>
      </c>
      <c r="CH16" s="221">
        <v>2</v>
      </c>
      <c r="CI16" s="221">
        <v>2</v>
      </c>
      <c r="CJ16" s="337">
        <v>2</v>
      </c>
      <c r="CK16" s="221">
        <v>2</v>
      </c>
      <c r="CL16" s="222">
        <f t="shared" si="1"/>
        <v>23</v>
      </c>
      <c r="CM16" s="237">
        <f t="shared" si="2"/>
        <v>0.88461538461538458</v>
      </c>
      <c r="CN16" s="222">
        <f t="shared" si="3"/>
        <v>3</v>
      </c>
      <c r="CO16" s="237">
        <f t="shared" si="4"/>
        <v>0.11538461538461539</v>
      </c>
      <c r="CP16" s="222">
        <f t="shared" si="5"/>
        <v>0</v>
      </c>
      <c r="CQ16" s="237">
        <f t="shared" si="6"/>
        <v>0</v>
      </c>
      <c r="CR16" s="222">
        <f t="shared" si="7"/>
        <v>0</v>
      </c>
      <c r="CS16" s="237">
        <f t="shared" si="8"/>
        <v>0</v>
      </c>
      <c r="CT16" s="223">
        <f t="shared" si="9"/>
        <v>1.8846153846153846</v>
      </c>
      <c r="CU16" s="223" t="str">
        <f t="shared" si="10"/>
        <v>Đạt mục tiêu</v>
      </c>
      <c r="CV16" s="221"/>
    </row>
    <row r="17" spans="1:100" s="1" customFormat="1" ht="139.5" hidden="1">
      <c r="A17" s="1308"/>
      <c r="B17" s="1024"/>
      <c r="C17" s="1033"/>
      <c r="D17" s="1024"/>
      <c r="E17" s="1033"/>
      <c r="F17" s="1024"/>
      <c r="G17" s="293" t="s">
        <v>2345</v>
      </c>
      <c r="H17" s="293" t="s">
        <v>2545</v>
      </c>
      <c r="I17" s="428"/>
      <c r="J17" s="106"/>
      <c r="K17" s="464"/>
      <c r="L17" s="212" t="s">
        <v>52</v>
      </c>
      <c r="M17" s="212" t="s">
        <v>1948</v>
      </c>
      <c r="N17" s="165" t="s">
        <v>12</v>
      </c>
      <c r="O17" s="221" t="s">
        <v>29</v>
      </c>
      <c r="P17" s="221" t="s">
        <v>24</v>
      </c>
      <c r="Q17" s="5"/>
      <c r="R17" s="5"/>
      <c r="S17" s="5"/>
      <c r="T17" s="5"/>
      <c r="U17" s="6"/>
      <c r="V17" s="5"/>
      <c r="W17" s="5"/>
      <c r="X17" s="5"/>
      <c r="Y17" s="5"/>
      <c r="Z17" s="5" t="s">
        <v>24</v>
      </c>
      <c r="AA17" s="5"/>
      <c r="AB17" s="80">
        <f t="shared" si="0"/>
        <v>1</v>
      </c>
      <c r="AC17" s="642"/>
      <c r="AD17" s="7"/>
      <c r="AE17" s="7"/>
      <c r="AF17" s="7"/>
      <c r="AG17" s="7"/>
      <c r="AH17" s="7"/>
      <c r="AI17" s="7"/>
      <c r="AJ17" s="7"/>
      <c r="AK17" s="7"/>
      <c r="AL17" s="7"/>
      <c r="AM17" s="7"/>
      <c r="AN17" s="7"/>
      <c r="AO17" s="7"/>
      <c r="AP17" s="7"/>
      <c r="AQ17" s="7"/>
      <c r="AR17" s="7"/>
      <c r="AS17" s="7"/>
      <c r="AT17" s="7"/>
      <c r="AU17" s="7"/>
      <c r="AV17" s="55"/>
      <c r="AW17" s="55"/>
      <c r="AX17" s="7"/>
      <c r="AY17" s="7"/>
      <c r="AZ17" s="7"/>
      <c r="BA17" s="7"/>
      <c r="BB17" s="7"/>
      <c r="BC17" s="7"/>
      <c r="BD17" s="7"/>
      <c r="BE17" s="7"/>
      <c r="BF17" s="7"/>
      <c r="BG17" s="7"/>
      <c r="BH17" s="7" t="s">
        <v>1314</v>
      </c>
      <c r="BI17" s="7" t="s">
        <v>1314</v>
      </c>
      <c r="BJ17" s="7"/>
      <c r="BK17" s="7"/>
      <c r="BL17" s="5">
        <v>2</v>
      </c>
      <c r="BM17" s="221">
        <v>2</v>
      </c>
      <c r="BN17" s="221">
        <v>2</v>
      </c>
      <c r="BO17" s="221">
        <v>2</v>
      </c>
      <c r="BP17" s="221">
        <v>2</v>
      </c>
      <c r="BQ17" s="221">
        <v>2</v>
      </c>
      <c r="BR17" s="5">
        <v>2</v>
      </c>
      <c r="BS17" s="226">
        <v>2</v>
      </c>
      <c r="BT17" s="221">
        <v>2</v>
      </c>
      <c r="BU17" s="221">
        <v>2</v>
      </c>
      <c r="BV17" s="221">
        <v>2</v>
      </c>
      <c r="BW17" s="5">
        <v>2</v>
      </c>
      <c r="BX17" s="221">
        <v>1</v>
      </c>
      <c r="BY17" s="6">
        <v>2</v>
      </c>
      <c r="BZ17" s="5">
        <v>2</v>
      </c>
      <c r="CA17" s="221">
        <v>2</v>
      </c>
      <c r="CB17" s="221">
        <v>2</v>
      </c>
      <c r="CC17" s="221">
        <v>2</v>
      </c>
      <c r="CD17" s="337">
        <v>1</v>
      </c>
      <c r="CE17" s="221">
        <v>2</v>
      </c>
      <c r="CF17" s="221">
        <v>2</v>
      </c>
      <c r="CG17" s="221">
        <v>2</v>
      </c>
      <c r="CH17" s="221">
        <v>2</v>
      </c>
      <c r="CI17" s="221">
        <v>2</v>
      </c>
      <c r="CJ17" s="337">
        <v>1</v>
      </c>
      <c r="CK17" s="221">
        <v>2</v>
      </c>
      <c r="CL17" s="222">
        <f t="shared" si="1"/>
        <v>23</v>
      </c>
      <c r="CM17" s="237">
        <f t="shared" si="2"/>
        <v>0.88461538461538458</v>
      </c>
      <c r="CN17" s="222">
        <f t="shared" si="3"/>
        <v>3</v>
      </c>
      <c r="CO17" s="237">
        <f t="shared" si="4"/>
        <v>0.11538461538461539</v>
      </c>
      <c r="CP17" s="222">
        <f t="shared" si="5"/>
        <v>0</v>
      </c>
      <c r="CQ17" s="237">
        <f t="shared" si="6"/>
        <v>0</v>
      </c>
      <c r="CR17" s="222">
        <f t="shared" si="7"/>
        <v>0</v>
      </c>
      <c r="CS17" s="237">
        <f t="shared" si="8"/>
        <v>0</v>
      </c>
      <c r="CT17" s="223">
        <f t="shared" si="9"/>
        <v>1.8846153846153846</v>
      </c>
      <c r="CU17" s="223" t="str">
        <f t="shared" si="10"/>
        <v>Đạt mục tiêu</v>
      </c>
      <c r="CV17" s="5"/>
    </row>
    <row r="18" spans="1:100" s="1" customFormat="1" ht="217.25" hidden="1" customHeight="1">
      <c r="A18" s="1308"/>
      <c r="B18" s="1024"/>
      <c r="C18" s="1033"/>
      <c r="D18" s="1024"/>
      <c r="E18" s="1033"/>
      <c r="F18" s="1024"/>
      <c r="G18" s="293" t="s">
        <v>2873</v>
      </c>
      <c r="H18" s="293" t="s">
        <v>2545</v>
      </c>
      <c r="I18" s="428"/>
      <c r="J18" s="106" t="s">
        <v>684</v>
      </c>
      <c r="K18" s="464"/>
      <c r="L18" s="212" t="s">
        <v>52</v>
      </c>
      <c r="M18" s="212" t="s">
        <v>1948</v>
      </c>
      <c r="N18" s="165" t="s">
        <v>12</v>
      </c>
      <c r="O18" s="221" t="s">
        <v>29</v>
      </c>
      <c r="P18" s="221" t="s">
        <v>24</v>
      </c>
      <c r="Q18" s="5"/>
      <c r="R18" s="5"/>
      <c r="S18" s="5"/>
      <c r="T18" s="5"/>
      <c r="U18" s="6"/>
      <c r="V18" s="5"/>
      <c r="W18" s="5"/>
      <c r="X18" s="5"/>
      <c r="Y18" s="5"/>
      <c r="Z18" s="5"/>
      <c r="AA18" s="5" t="s">
        <v>24</v>
      </c>
      <c r="AB18" s="80">
        <f t="shared" si="0"/>
        <v>1</v>
      </c>
      <c r="AC18" s="642"/>
      <c r="AD18" s="7"/>
      <c r="AE18" s="7"/>
      <c r="AF18" s="7"/>
      <c r="AG18" s="7"/>
      <c r="AH18" s="7"/>
      <c r="AI18" s="7"/>
      <c r="AJ18" s="7"/>
      <c r="AK18" s="7"/>
      <c r="AL18" s="7"/>
      <c r="AM18" s="7"/>
      <c r="AN18" s="7"/>
      <c r="AO18" s="7"/>
      <c r="AP18" s="7"/>
      <c r="AQ18" s="7"/>
      <c r="AR18" s="7"/>
      <c r="AS18" s="7"/>
      <c r="AT18" s="7"/>
      <c r="AU18" s="7"/>
      <c r="AV18" s="55"/>
      <c r="AW18" s="55"/>
      <c r="AX18" s="7"/>
      <c r="AY18" s="7"/>
      <c r="AZ18" s="7"/>
      <c r="BA18" s="7"/>
      <c r="BB18" s="7"/>
      <c r="BC18" s="7"/>
      <c r="BD18" s="7"/>
      <c r="BE18" s="7"/>
      <c r="BF18" s="7"/>
      <c r="BG18" s="7"/>
      <c r="BH18" s="7"/>
      <c r="BI18" s="7"/>
      <c r="BJ18" s="7" t="s">
        <v>1314</v>
      </c>
      <c r="BK18" s="7" t="s">
        <v>1314</v>
      </c>
      <c r="BL18" s="5">
        <v>2</v>
      </c>
      <c r="BM18" s="221">
        <v>2</v>
      </c>
      <c r="BN18" s="221">
        <v>2</v>
      </c>
      <c r="BO18" s="221">
        <v>1</v>
      </c>
      <c r="BP18" s="221">
        <v>2</v>
      </c>
      <c r="BQ18" s="221">
        <v>2</v>
      </c>
      <c r="BR18" s="5">
        <v>2</v>
      </c>
      <c r="BS18" s="226">
        <v>2</v>
      </c>
      <c r="BT18" s="221">
        <v>1</v>
      </c>
      <c r="BU18" s="221">
        <v>2</v>
      </c>
      <c r="BV18" s="221">
        <v>2</v>
      </c>
      <c r="BW18" s="5">
        <v>1</v>
      </c>
      <c r="BX18" s="221">
        <v>2</v>
      </c>
      <c r="BY18" s="6">
        <v>2</v>
      </c>
      <c r="BZ18" s="5">
        <v>2</v>
      </c>
      <c r="CA18" s="221">
        <v>2</v>
      </c>
      <c r="CB18" s="221">
        <v>1</v>
      </c>
      <c r="CC18" s="221">
        <v>2</v>
      </c>
      <c r="CD18" s="337">
        <v>2</v>
      </c>
      <c r="CE18" s="221">
        <v>2</v>
      </c>
      <c r="CF18" s="221">
        <v>2</v>
      </c>
      <c r="CG18" s="221">
        <v>2</v>
      </c>
      <c r="CH18" s="221">
        <v>2</v>
      </c>
      <c r="CI18" s="221">
        <v>2</v>
      </c>
      <c r="CJ18" s="337">
        <v>1</v>
      </c>
      <c r="CK18" s="221">
        <v>2</v>
      </c>
      <c r="CL18" s="222">
        <f t="shared" si="1"/>
        <v>21</v>
      </c>
      <c r="CM18" s="237">
        <f t="shared" si="2"/>
        <v>0.80769230769230771</v>
      </c>
      <c r="CN18" s="222">
        <f t="shared" si="3"/>
        <v>5</v>
      </c>
      <c r="CO18" s="237">
        <f t="shared" si="4"/>
        <v>0.19230769230769232</v>
      </c>
      <c r="CP18" s="222">
        <f t="shared" si="5"/>
        <v>0</v>
      </c>
      <c r="CQ18" s="237">
        <f t="shared" si="6"/>
        <v>0</v>
      </c>
      <c r="CR18" s="222">
        <f t="shared" si="7"/>
        <v>0</v>
      </c>
      <c r="CS18" s="237">
        <f t="shared" si="8"/>
        <v>0</v>
      </c>
      <c r="CT18" s="223">
        <f t="shared" si="9"/>
        <v>1.8076923076923077</v>
      </c>
      <c r="CU18" s="223" t="str">
        <f t="shared" si="10"/>
        <v>Đạt mục tiêu</v>
      </c>
      <c r="CV18" s="5"/>
    </row>
    <row r="19" spans="1:100" s="26" customFormat="1" ht="15.5" hidden="1">
      <c r="A19" s="1307"/>
      <c r="B19" s="1121" t="s">
        <v>281</v>
      </c>
      <c r="C19" s="1218"/>
      <c r="D19" s="1218"/>
      <c r="E19" s="1218"/>
      <c r="F19" s="1121"/>
      <c r="G19" s="1121"/>
      <c r="H19" s="1121"/>
      <c r="I19" s="1121"/>
      <c r="J19" s="1218"/>
      <c r="K19" s="1218"/>
      <c r="L19" s="1121"/>
      <c r="M19" s="1121"/>
      <c r="N19" s="371"/>
      <c r="O19" s="423"/>
      <c r="P19" s="423"/>
      <c r="Q19" s="423" t="s">
        <v>38</v>
      </c>
      <c r="R19" s="192" t="s">
        <v>38</v>
      </c>
      <c r="S19" s="192" t="s">
        <v>38</v>
      </c>
      <c r="T19" s="192" t="s">
        <v>38</v>
      </c>
      <c r="U19" s="192" t="s">
        <v>38</v>
      </c>
      <c r="V19" s="192" t="s">
        <v>38</v>
      </c>
      <c r="W19" s="408" t="s">
        <v>38</v>
      </c>
      <c r="X19" s="192" t="s">
        <v>38</v>
      </c>
      <c r="Y19" s="192" t="s">
        <v>38</v>
      </c>
      <c r="Z19" s="192" t="s">
        <v>38</v>
      </c>
      <c r="AA19" s="192" t="s">
        <v>38</v>
      </c>
      <c r="AB19" s="192" t="s">
        <v>38</v>
      </c>
      <c r="AC19" s="643"/>
      <c r="AD19" s="372"/>
      <c r="AE19" s="372"/>
      <c r="AF19" s="37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408" t="s">
        <v>38</v>
      </c>
      <c r="BM19" s="192" t="s">
        <v>38</v>
      </c>
      <c r="BN19" s="192" t="s">
        <v>38</v>
      </c>
      <c r="BO19" s="192" t="s">
        <v>38</v>
      </c>
      <c r="BP19" s="192" t="s">
        <v>38</v>
      </c>
      <c r="BQ19" s="192" t="s">
        <v>38</v>
      </c>
      <c r="BR19" s="408" t="s">
        <v>38</v>
      </c>
      <c r="BS19" s="296" t="s">
        <v>38</v>
      </c>
      <c r="BT19" s="192" t="s">
        <v>38</v>
      </c>
      <c r="BU19" s="192" t="s">
        <v>38</v>
      </c>
      <c r="BV19" s="192" t="s">
        <v>38</v>
      </c>
      <c r="BW19" s="408" t="s">
        <v>38</v>
      </c>
      <c r="BX19" s="192" t="s">
        <v>38</v>
      </c>
      <c r="BY19" s="410" t="s">
        <v>38</v>
      </c>
      <c r="BZ19" s="408" t="s">
        <v>38</v>
      </c>
      <c r="CA19" s="192" t="s">
        <v>38</v>
      </c>
      <c r="CB19" s="192" t="s">
        <v>38</v>
      </c>
      <c r="CC19" s="192" t="s">
        <v>38</v>
      </c>
      <c r="CD19" s="297" t="s">
        <v>38</v>
      </c>
      <c r="CE19" s="192" t="s">
        <v>38</v>
      </c>
      <c r="CF19" s="192" t="s">
        <v>38</v>
      </c>
      <c r="CG19" s="192" t="s">
        <v>38</v>
      </c>
      <c r="CH19" s="192" t="s">
        <v>38</v>
      </c>
      <c r="CI19" s="192" t="s">
        <v>38</v>
      </c>
      <c r="CJ19" s="297" t="s">
        <v>38</v>
      </c>
      <c r="CK19" s="192" t="s">
        <v>38</v>
      </c>
      <c r="CL19" s="192" t="s">
        <v>38</v>
      </c>
      <c r="CM19" s="192" t="s">
        <v>38</v>
      </c>
      <c r="CN19" s="192" t="s">
        <v>38</v>
      </c>
      <c r="CO19" s="192" t="s">
        <v>38</v>
      </c>
      <c r="CP19" s="192" t="s">
        <v>38</v>
      </c>
      <c r="CQ19" s="192" t="s">
        <v>38</v>
      </c>
      <c r="CR19" s="192" t="s">
        <v>38</v>
      </c>
      <c r="CS19" s="192" t="s">
        <v>38</v>
      </c>
      <c r="CT19" s="192" t="s">
        <v>38</v>
      </c>
      <c r="CU19" s="192" t="s">
        <v>38</v>
      </c>
      <c r="CV19" s="423" t="s">
        <v>38</v>
      </c>
    </row>
    <row r="20" spans="1:100" s="26" customFormat="1" ht="15.5" hidden="1">
      <c r="A20" s="1307"/>
      <c r="B20" s="1121" t="s">
        <v>280</v>
      </c>
      <c r="C20" s="1218"/>
      <c r="D20" s="1218"/>
      <c r="E20" s="1218"/>
      <c r="F20" s="1121"/>
      <c r="G20" s="1121"/>
      <c r="H20" s="1121"/>
      <c r="I20" s="1121"/>
      <c r="J20" s="1218"/>
      <c r="K20" s="1218"/>
      <c r="L20" s="1121"/>
      <c r="M20" s="1121"/>
      <c r="N20" s="371"/>
      <c r="O20" s="423"/>
      <c r="P20" s="423"/>
      <c r="Q20" s="423" t="s">
        <v>38</v>
      </c>
      <c r="R20" s="192" t="s">
        <v>38</v>
      </c>
      <c r="S20" s="192" t="s">
        <v>38</v>
      </c>
      <c r="T20" s="192" t="s">
        <v>38</v>
      </c>
      <c r="U20" s="192" t="s">
        <v>38</v>
      </c>
      <c r="V20" s="192"/>
      <c r="W20" s="408" t="s">
        <v>38</v>
      </c>
      <c r="X20" s="192" t="s">
        <v>38</v>
      </c>
      <c r="Y20" s="192" t="s">
        <v>38</v>
      </c>
      <c r="Z20" s="192" t="s">
        <v>38</v>
      </c>
      <c r="AA20" s="192" t="s">
        <v>38</v>
      </c>
      <c r="AB20" s="192" t="s">
        <v>38</v>
      </c>
      <c r="AC20" s="643"/>
      <c r="AD20" s="372"/>
      <c r="AE20" s="372"/>
      <c r="AF20" s="37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408" t="s">
        <v>38</v>
      </c>
      <c r="BM20" s="192" t="s">
        <v>38</v>
      </c>
      <c r="BN20" s="192" t="s">
        <v>38</v>
      </c>
      <c r="BO20" s="192" t="s">
        <v>38</v>
      </c>
      <c r="BP20" s="192" t="s">
        <v>38</v>
      </c>
      <c r="BQ20" s="192" t="s">
        <v>38</v>
      </c>
      <c r="BR20" s="408" t="s">
        <v>38</v>
      </c>
      <c r="BS20" s="296" t="s">
        <v>38</v>
      </c>
      <c r="BT20" s="192" t="s">
        <v>38</v>
      </c>
      <c r="BU20" s="192" t="s">
        <v>38</v>
      </c>
      <c r="BV20" s="192" t="s">
        <v>38</v>
      </c>
      <c r="BW20" s="408" t="s">
        <v>38</v>
      </c>
      <c r="BX20" s="192" t="s">
        <v>38</v>
      </c>
      <c r="BY20" s="410" t="s">
        <v>38</v>
      </c>
      <c r="BZ20" s="408" t="s">
        <v>38</v>
      </c>
      <c r="CA20" s="192" t="s">
        <v>38</v>
      </c>
      <c r="CB20" s="192" t="s">
        <v>38</v>
      </c>
      <c r="CC20" s="192" t="s">
        <v>38</v>
      </c>
      <c r="CD20" s="297" t="s">
        <v>38</v>
      </c>
      <c r="CE20" s="192" t="s">
        <v>38</v>
      </c>
      <c r="CF20" s="192" t="s">
        <v>38</v>
      </c>
      <c r="CG20" s="192" t="s">
        <v>38</v>
      </c>
      <c r="CH20" s="192" t="s">
        <v>38</v>
      </c>
      <c r="CI20" s="192" t="s">
        <v>38</v>
      </c>
      <c r="CJ20" s="297" t="s">
        <v>38</v>
      </c>
      <c r="CK20" s="192" t="s">
        <v>38</v>
      </c>
      <c r="CL20" s="192" t="s">
        <v>38</v>
      </c>
      <c r="CM20" s="192" t="s">
        <v>38</v>
      </c>
      <c r="CN20" s="192" t="s">
        <v>38</v>
      </c>
      <c r="CO20" s="192" t="s">
        <v>38</v>
      </c>
      <c r="CP20" s="192" t="s">
        <v>38</v>
      </c>
      <c r="CQ20" s="192" t="s">
        <v>38</v>
      </c>
      <c r="CR20" s="192" t="s">
        <v>38</v>
      </c>
      <c r="CS20" s="192" t="s">
        <v>38</v>
      </c>
      <c r="CT20" s="192" t="s">
        <v>38</v>
      </c>
      <c r="CU20" s="192" t="s">
        <v>38</v>
      </c>
      <c r="CV20" s="423" t="s">
        <v>38</v>
      </c>
    </row>
    <row r="21" spans="1:100" ht="170.5" hidden="1">
      <c r="A21" s="13">
        <v>2</v>
      </c>
      <c r="B21" s="217" t="s">
        <v>444</v>
      </c>
      <c r="C21" s="146" t="s">
        <v>28</v>
      </c>
      <c r="D21" s="217" t="s">
        <v>279</v>
      </c>
      <c r="E21" s="146" t="s">
        <v>28</v>
      </c>
      <c r="F21" s="217" t="s">
        <v>279</v>
      </c>
      <c r="G21" s="217" t="s">
        <v>324</v>
      </c>
      <c r="H21" s="203" t="s">
        <v>2544</v>
      </c>
      <c r="I21" s="591"/>
      <c r="J21" s="212"/>
      <c r="K21" s="465"/>
      <c r="L21" s="212" t="s">
        <v>32</v>
      </c>
      <c r="M21" s="212" t="s">
        <v>1948</v>
      </c>
      <c r="N21" s="165" t="s">
        <v>12</v>
      </c>
      <c r="O21" s="221" t="s">
        <v>29</v>
      </c>
      <c r="P21" s="221" t="s">
        <v>24</v>
      </c>
      <c r="Q21" s="5"/>
      <c r="R21" s="5"/>
      <c r="S21" s="5"/>
      <c r="T21" s="5"/>
      <c r="U21" s="6"/>
      <c r="V21" s="5"/>
      <c r="W21" s="5"/>
      <c r="X21" s="5"/>
      <c r="Y21" s="221" t="s">
        <v>24</v>
      </c>
      <c r="Z21" s="5"/>
      <c r="AA21" s="5"/>
      <c r="AB21" s="80">
        <f t="shared" ref="AB21:AB31" si="11">COUNTIF($Q21:$AA21,"x")</f>
        <v>1</v>
      </c>
      <c r="AC21" s="642"/>
      <c r="AD21" s="7"/>
      <c r="AE21" s="7"/>
      <c r="AF21" s="7"/>
      <c r="AG21" s="7"/>
      <c r="AH21" s="7"/>
      <c r="AI21" s="7"/>
      <c r="AJ21" s="7"/>
      <c r="AK21" s="7"/>
      <c r="AL21" s="7"/>
      <c r="AM21" s="7"/>
      <c r="AN21" s="7"/>
      <c r="AO21" s="7"/>
      <c r="AP21" s="7"/>
      <c r="AQ21" s="7"/>
      <c r="AR21" s="7"/>
      <c r="AS21" s="7"/>
      <c r="AT21" s="7"/>
      <c r="AU21" s="7"/>
      <c r="AV21" s="55"/>
      <c r="AW21" s="7"/>
      <c r="AX21" s="7"/>
      <c r="AY21" s="7"/>
      <c r="AZ21" s="7"/>
      <c r="BA21" s="7"/>
      <c r="BB21" s="7"/>
      <c r="BC21" s="7"/>
      <c r="BD21" s="7"/>
      <c r="BE21" s="55" t="s">
        <v>1315</v>
      </c>
      <c r="BF21" s="55"/>
      <c r="BG21" s="55"/>
      <c r="BH21" s="7"/>
      <c r="BI21" s="7"/>
      <c r="BJ21" s="7"/>
      <c r="BK21" s="7"/>
      <c r="BL21" s="5">
        <v>2</v>
      </c>
      <c r="BM21" s="221">
        <v>2</v>
      </c>
      <c r="BN21" s="221">
        <v>2</v>
      </c>
      <c r="BO21" s="221">
        <v>2</v>
      </c>
      <c r="BP21" s="221">
        <v>2</v>
      </c>
      <c r="BQ21" s="221">
        <v>2</v>
      </c>
      <c r="BR21" s="5">
        <v>2</v>
      </c>
      <c r="BS21" s="226">
        <v>1</v>
      </c>
      <c r="BT21" s="221">
        <v>2</v>
      </c>
      <c r="BU21" s="221">
        <v>2</v>
      </c>
      <c r="BV21" s="221">
        <v>2</v>
      </c>
      <c r="BW21" s="5">
        <v>2</v>
      </c>
      <c r="BX21" s="221">
        <v>2</v>
      </c>
      <c r="BY21" s="6">
        <v>2</v>
      </c>
      <c r="BZ21" s="5">
        <v>1</v>
      </c>
      <c r="CA21" s="221">
        <v>2</v>
      </c>
      <c r="CB21" s="221">
        <v>2</v>
      </c>
      <c r="CC21" s="221">
        <v>2</v>
      </c>
      <c r="CD21" s="337">
        <v>2</v>
      </c>
      <c r="CE21" s="221">
        <v>2</v>
      </c>
      <c r="CF21" s="221">
        <v>2</v>
      </c>
      <c r="CG21" s="221">
        <v>2</v>
      </c>
      <c r="CH21" s="221">
        <v>2</v>
      </c>
      <c r="CI21" s="221">
        <v>2</v>
      </c>
      <c r="CJ21" s="337">
        <v>2</v>
      </c>
      <c r="CK21" s="221">
        <v>2</v>
      </c>
      <c r="CL21" s="222">
        <f t="shared" ref="CL21:CL31" si="12">COUNTIF(BL21:CK21,"2")</f>
        <v>24</v>
      </c>
      <c r="CM21" s="237">
        <f t="shared" ref="CM21:CM31" si="13">CL21/(CL21+CN21+CP21+CR21)</f>
        <v>0.92307692307692313</v>
      </c>
      <c r="CN21" s="222">
        <f t="shared" ref="CN21:CN31" si="14">COUNTIF(BL21:CK21,"1")</f>
        <v>2</v>
      </c>
      <c r="CO21" s="237">
        <f t="shared" ref="CO21:CO31" si="15">CN21/(CL21+CN21+CP21+CR21)</f>
        <v>7.6923076923076927E-2</v>
      </c>
      <c r="CP21" s="222">
        <f t="shared" ref="CP21:CP31" si="16">COUNTIF(BL21:CK21,"0")</f>
        <v>0</v>
      </c>
      <c r="CQ21" s="237">
        <f t="shared" ref="CQ21:CQ31" si="17">CP21/(CL21+CN21+CP21+CR21)</f>
        <v>0</v>
      </c>
      <c r="CR21" s="222">
        <f t="shared" ref="CR21:CR31" si="18">COUNTIF(BL21:CK21,"KĐG")</f>
        <v>0</v>
      </c>
      <c r="CS21" s="237">
        <f t="shared" ref="CS21:CS31" si="19">CR21/(CL21+CN21+CP21+CR21)</f>
        <v>0</v>
      </c>
      <c r="CT21" s="223">
        <f t="shared" ref="CT21:CT31" si="20">(((CL21*2)+(CN21*1)+(CP21*0)))/(CL21+CN21+CP21)</f>
        <v>1.9230769230769231</v>
      </c>
      <c r="CU21" s="223" t="str">
        <f t="shared" ref="CU21:CU31" si="21">IF(CS21&gt;=50%,"KĐG",IF(CT21&gt;=1.6,"Đạt mục tiêu",IF(CT21&gt;=1,"Cần cố gắng","Chưa đạt")))</f>
        <v>Đạt mục tiêu</v>
      </c>
      <c r="CV21" s="221"/>
    </row>
    <row r="22" spans="1:100" s="1" customFormat="1" ht="77.5" hidden="1">
      <c r="A22" s="13">
        <v>3</v>
      </c>
      <c r="B22" s="217" t="s">
        <v>587</v>
      </c>
      <c r="C22" s="147" t="s">
        <v>41</v>
      </c>
      <c r="D22" s="217" t="s">
        <v>588</v>
      </c>
      <c r="E22" s="147" t="s">
        <v>41</v>
      </c>
      <c r="F22" s="217" t="s">
        <v>588</v>
      </c>
      <c r="G22" s="217" t="s">
        <v>589</v>
      </c>
      <c r="H22" s="203" t="s">
        <v>2544</v>
      </c>
      <c r="I22" s="591"/>
      <c r="J22" s="63"/>
      <c r="K22" s="466"/>
      <c r="L22" s="212" t="s">
        <v>32</v>
      </c>
      <c r="M22" s="212" t="s">
        <v>1948</v>
      </c>
      <c r="N22" s="165" t="s">
        <v>12</v>
      </c>
      <c r="O22" s="221" t="s">
        <v>29</v>
      </c>
      <c r="P22" s="221" t="s">
        <v>24</v>
      </c>
      <c r="Q22" s="5"/>
      <c r="R22" s="5"/>
      <c r="S22" s="5"/>
      <c r="T22" s="5"/>
      <c r="U22" s="6"/>
      <c r="V22" s="5"/>
      <c r="W22" s="5"/>
      <c r="X22" s="5"/>
      <c r="Y22" s="5"/>
      <c r="Z22" s="5"/>
      <c r="AA22" s="5" t="s">
        <v>24</v>
      </c>
      <c r="AB22" s="80">
        <f t="shared" si="11"/>
        <v>1</v>
      </c>
      <c r="AC22" s="642"/>
      <c r="AD22" s="7"/>
      <c r="AE22" s="7"/>
      <c r="AF22" s="7"/>
      <c r="AG22" s="7"/>
      <c r="AH22" s="7"/>
      <c r="AI22" s="7"/>
      <c r="AJ22" s="7"/>
      <c r="AK22" s="7"/>
      <c r="AL22" s="7"/>
      <c r="AM22" s="7"/>
      <c r="AN22" s="7"/>
      <c r="AO22" s="7"/>
      <c r="AP22" s="7"/>
      <c r="AQ22" s="7"/>
      <c r="AR22" s="7"/>
      <c r="AS22" s="7"/>
      <c r="AT22" s="7"/>
      <c r="AU22" s="7"/>
      <c r="AV22" s="55"/>
      <c r="AW22" s="7"/>
      <c r="AX22" s="7" t="s">
        <v>1315</v>
      </c>
      <c r="AY22" s="7"/>
      <c r="AZ22" s="7"/>
      <c r="BA22" s="7"/>
      <c r="BB22" s="7"/>
      <c r="BC22" s="7"/>
      <c r="BD22" s="7"/>
      <c r="BE22" s="7"/>
      <c r="BF22" s="7"/>
      <c r="BG22" s="7"/>
      <c r="BH22" s="7"/>
      <c r="BI22" s="7"/>
      <c r="BJ22" s="7"/>
      <c r="BK22" s="7"/>
      <c r="BL22" s="5">
        <v>2</v>
      </c>
      <c r="BM22" s="221">
        <v>2</v>
      </c>
      <c r="BN22" s="221">
        <v>2</v>
      </c>
      <c r="BO22" s="221">
        <v>2</v>
      </c>
      <c r="BP22" s="221">
        <v>2</v>
      </c>
      <c r="BQ22" s="221">
        <v>2</v>
      </c>
      <c r="BR22" s="5">
        <v>2</v>
      </c>
      <c r="BS22" s="226">
        <v>2</v>
      </c>
      <c r="BT22" s="221">
        <v>2</v>
      </c>
      <c r="BU22" s="221">
        <v>2</v>
      </c>
      <c r="BV22" s="221">
        <v>2</v>
      </c>
      <c r="BW22" s="5">
        <v>2</v>
      </c>
      <c r="BX22" s="221">
        <v>2</v>
      </c>
      <c r="BY22" s="6">
        <v>2</v>
      </c>
      <c r="BZ22" s="5">
        <v>2</v>
      </c>
      <c r="CA22" s="221">
        <v>2</v>
      </c>
      <c r="CB22" s="221">
        <v>2</v>
      </c>
      <c r="CC22" s="221">
        <v>2</v>
      </c>
      <c r="CD22" s="337">
        <v>2</v>
      </c>
      <c r="CE22" s="221">
        <v>2</v>
      </c>
      <c r="CF22" s="221">
        <v>2</v>
      </c>
      <c r="CG22" s="221">
        <v>2</v>
      </c>
      <c r="CH22" s="221">
        <v>2</v>
      </c>
      <c r="CI22" s="221">
        <v>2</v>
      </c>
      <c r="CJ22" s="337">
        <v>1</v>
      </c>
      <c r="CK22" s="221">
        <v>2</v>
      </c>
      <c r="CL22" s="222">
        <f t="shared" si="12"/>
        <v>25</v>
      </c>
      <c r="CM22" s="237">
        <f t="shared" si="13"/>
        <v>0.96153846153846156</v>
      </c>
      <c r="CN22" s="222">
        <f t="shared" si="14"/>
        <v>1</v>
      </c>
      <c r="CO22" s="237">
        <f t="shared" si="15"/>
        <v>3.8461538461538464E-2</v>
      </c>
      <c r="CP22" s="222">
        <f t="shared" si="16"/>
        <v>0</v>
      </c>
      <c r="CQ22" s="237">
        <f t="shared" si="17"/>
        <v>0</v>
      </c>
      <c r="CR22" s="222">
        <f t="shared" si="18"/>
        <v>0</v>
      </c>
      <c r="CS22" s="237">
        <f t="shared" si="19"/>
        <v>0</v>
      </c>
      <c r="CT22" s="223">
        <f t="shared" si="20"/>
        <v>1.9615384615384615</v>
      </c>
      <c r="CU22" s="223" t="str">
        <f t="shared" si="21"/>
        <v>Đạt mục tiêu</v>
      </c>
      <c r="CV22" s="5"/>
    </row>
    <row r="23" spans="1:100" s="1" customFormat="1" ht="62" hidden="1">
      <c r="A23" s="13">
        <v>4</v>
      </c>
      <c r="B23" s="219" t="s">
        <v>590</v>
      </c>
      <c r="C23" s="146" t="s">
        <v>26</v>
      </c>
      <c r="D23" s="219" t="s">
        <v>591</v>
      </c>
      <c r="E23" s="146" t="s">
        <v>26</v>
      </c>
      <c r="F23" s="219" t="s">
        <v>591</v>
      </c>
      <c r="G23" s="218" t="s">
        <v>2493</v>
      </c>
      <c r="H23" s="203" t="s">
        <v>2544</v>
      </c>
      <c r="I23" s="539"/>
      <c r="J23" s="94"/>
      <c r="K23" s="467"/>
      <c r="L23" s="212" t="s">
        <v>32</v>
      </c>
      <c r="M23" s="212" t="s">
        <v>1948</v>
      </c>
      <c r="N23" s="165" t="s">
        <v>12</v>
      </c>
      <c r="O23" s="221" t="s">
        <v>29</v>
      </c>
      <c r="P23" s="221" t="s">
        <v>24</v>
      </c>
      <c r="Q23" s="5"/>
      <c r="R23" s="5"/>
      <c r="S23" s="5"/>
      <c r="T23" s="5"/>
      <c r="U23" s="6" t="s">
        <v>24</v>
      </c>
      <c r="V23" s="5"/>
      <c r="W23" s="5"/>
      <c r="X23" s="5"/>
      <c r="Y23" s="5"/>
      <c r="Z23" s="5"/>
      <c r="AA23" s="5"/>
      <c r="AB23" s="80">
        <f t="shared" si="11"/>
        <v>1</v>
      </c>
      <c r="AC23" s="642"/>
      <c r="AD23" s="7"/>
      <c r="AE23" s="7"/>
      <c r="AF23" s="7"/>
      <c r="AG23" s="7"/>
      <c r="AH23" s="7"/>
      <c r="AI23" s="7"/>
      <c r="AJ23" s="7"/>
      <c r="AK23" s="7"/>
      <c r="AL23" s="7"/>
      <c r="AM23" s="7"/>
      <c r="AN23" s="7"/>
      <c r="AO23" s="7"/>
      <c r="AP23" s="7"/>
      <c r="AQ23" s="7"/>
      <c r="AR23" s="7"/>
      <c r="AS23" s="7" t="s">
        <v>1183</v>
      </c>
      <c r="AT23" s="7"/>
      <c r="AU23" s="7"/>
      <c r="AV23" s="55"/>
      <c r="AW23" s="7"/>
      <c r="AX23" s="7"/>
      <c r="AY23" s="7"/>
      <c r="AZ23" s="7"/>
      <c r="BA23" s="7"/>
      <c r="BB23" s="7"/>
      <c r="BC23" s="7"/>
      <c r="BD23" s="7"/>
      <c r="BE23" s="7"/>
      <c r="BF23" s="7"/>
      <c r="BG23" s="7"/>
      <c r="BH23" s="7"/>
      <c r="BI23" s="7"/>
      <c r="BJ23" s="7"/>
      <c r="BK23" s="7"/>
      <c r="BL23" s="5" t="s">
        <v>2281</v>
      </c>
      <c r="BM23" s="221">
        <v>2</v>
      </c>
      <c r="BN23" s="221">
        <v>2</v>
      </c>
      <c r="BO23" s="221">
        <v>2</v>
      </c>
      <c r="BP23" s="221">
        <v>2</v>
      </c>
      <c r="BQ23" s="221">
        <v>2</v>
      </c>
      <c r="BR23" s="5">
        <v>2</v>
      </c>
      <c r="BS23" s="226">
        <v>2</v>
      </c>
      <c r="BT23" s="221">
        <v>2</v>
      </c>
      <c r="BU23" s="221">
        <v>2</v>
      </c>
      <c r="BV23" s="221">
        <v>2</v>
      </c>
      <c r="BW23" s="5">
        <v>2</v>
      </c>
      <c r="BX23" s="221">
        <v>2</v>
      </c>
      <c r="BY23" s="6">
        <v>2</v>
      </c>
      <c r="BZ23" s="5">
        <v>1</v>
      </c>
      <c r="CA23" s="221">
        <v>2</v>
      </c>
      <c r="CB23" s="221">
        <v>2</v>
      </c>
      <c r="CC23" s="221">
        <v>2</v>
      </c>
      <c r="CD23" s="337">
        <v>2</v>
      </c>
      <c r="CE23" s="221">
        <v>2</v>
      </c>
      <c r="CF23" s="221">
        <v>2</v>
      </c>
      <c r="CG23" s="221">
        <v>2</v>
      </c>
      <c r="CH23" s="221">
        <v>2</v>
      </c>
      <c r="CI23" s="221">
        <v>2</v>
      </c>
      <c r="CJ23" s="337">
        <v>2</v>
      </c>
      <c r="CK23" s="221">
        <v>2</v>
      </c>
      <c r="CL23" s="222">
        <f t="shared" si="12"/>
        <v>24</v>
      </c>
      <c r="CM23" s="237">
        <f t="shared" si="13"/>
        <v>0.92307692307692313</v>
      </c>
      <c r="CN23" s="222">
        <f t="shared" si="14"/>
        <v>1</v>
      </c>
      <c r="CO23" s="237">
        <f t="shared" si="15"/>
        <v>3.8461538461538464E-2</v>
      </c>
      <c r="CP23" s="222">
        <f t="shared" si="16"/>
        <v>0</v>
      </c>
      <c r="CQ23" s="237">
        <f t="shared" si="17"/>
        <v>0</v>
      </c>
      <c r="CR23" s="222">
        <f t="shared" si="18"/>
        <v>1</v>
      </c>
      <c r="CS23" s="237">
        <f t="shared" si="19"/>
        <v>3.8461538461538464E-2</v>
      </c>
      <c r="CT23" s="223">
        <f t="shared" si="20"/>
        <v>1.96</v>
      </c>
      <c r="CU23" s="223" t="str">
        <f t="shared" si="21"/>
        <v>Đạt mục tiêu</v>
      </c>
      <c r="CV23" s="5"/>
    </row>
    <row r="24" spans="1:100" ht="93" hidden="1">
      <c r="A24" s="13">
        <v>5</v>
      </c>
      <c r="B24" s="217" t="s">
        <v>445</v>
      </c>
      <c r="C24" s="215" t="s">
        <v>26</v>
      </c>
      <c r="D24" s="217" t="s">
        <v>278</v>
      </c>
      <c r="E24" s="215" t="s">
        <v>26</v>
      </c>
      <c r="F24" s="217" t="s">
        <v>278</v>
      </c>
      <c r="G24" s="219" t="s">
        <v>323</v>
      </c>
      <c r="H24" s="203" t="s">
        <v>2544</v>
      </c>
      <c r="I24" s="600"/>
      <c r="J24" s="94"/>
      <c r="K24" s="467"/>
      <c r="L24" s="212" t="s">
        <v>32</v>
      </c>
      <c r="M24" s="212" t="s">
        <v>1948</v>
      </c>
      <c r="N24" s="165" t="s">
        <v>12</v>
      </c>
      <c r="O24" s="221" t="s">
        <v>29</v>
      </c>
      <c r="P24" s="221" t="s">
        <v>24</v>
      </c>
      <c r="Q24" s="5"/>
      <c r="R24" s="5"/>
      <c r="S24" s="5"/>
      <c r="T24" s="5"/>
      <c r="U24" s="6"/>
      <c r="V24" s="5"/>
      <c r="W24" s="5"/>
      <c r="X24" s="5"/>
      <c r="Y24" s="221" t="s">
        <v>24</v>
      </c>
      <c r="Z24" s="5"/>
      <c r="AA24" s="5"/>
      <c r="AB24" s="80">
        <f t="shared" si="11"/>
        <v>1</v>
      </c>
      <c r="AC24" s="642"/>
      <c r="AD24" s="7"/>
      <c r="AE24" s="7"/>
      <c r="AF24" s="7"/>
      <c r="AG24" s="7"/>
      <c r="AH24" s="7"/>
      <c r="AI24" s="7"/>
      <c r="AJ24" s="7"/>
      <c r="AK24" s="7"/>
      <c r="AL24" s="7"/>
      <c r="AM24" s="7"/>
      <c r="AN24" s="7"/>
      <c r="AO24" s="7"/>
      <c r="AP24" s="7"/>
      <c r="AQ24" s="7"/>
      <c r="AR24" s="7"/>
      <c r="AS24" s="7"/>
      <c r="AT24" s="7"/>
      <c r="AU24" s="7"/>
      <c r="AV24" s="55"/>
      <c r="AW24" s="7"/>
      <c r="AX24" s="7"/>
      <c r="AY24" s="7"/>
      <c r="AZ24" s="7"/>
      <c r="BA24" s="7"/>
      <c r="BB24" s="7"/>
      <c r="BC24" s="7"/>
      <c r="BD24" s="7"/>
      <c r="BE24" s="55"/>
      <c r="BF24" s="55" t="s">
        <v>1315</v>
      </c>
      <c r="BG24" s="55"/>
      <c r="BH24" s="7"/>
      <c r="BI24" s="7"/>
      <c r="BJ24" s="7"/>
      <c r="BK24" s="7"/>
      <c r="BL24" s="5">
        <v>2</v>
      </c>
      <c r="BM24" s="221">
        <v>2</v>
      </c>
      <c r="BN24" s="221">
        <v>2</v>
      </c>
      <c r="BO24" s="221">
        <v>2</v>
      </c>
      <c r="BP24" s="221">
        <v>2</v>
      </c>
      <c r="BQ24" s="221">
        <v>2</v>
      </c>
      <c r="BR24" s="5">
        <v>2</v>
      </c>
      <c r="BS24" s="226">
        <v>2</v>
      </c>
      <c r="BT24" s="221">
        <v>2</v>
      </c>
      <c r="BU24" s="221">
        <v>2</v>
      </c>
      <c r="BV24" s="221">
        <v>2</v>
      </c>
      <c r="BW24" s="5">
        <v>2</v>
      </c>
      <c r="BX24" s="221">
        <v>2</v>
      </c>
      <c r="BY24" s="6">
        <v>2</v>
      </c>
      <c r="BZ24" s="5">
        <v>2</v>
      </c>
      <c r="CA24" s="221">
        <v>2</v>
      </c>
      <c r="CB24" s="221">
        <v>2</v>
      </c>
      <c r="CC24" s="221">
        <v>2</v>
      </c>
      <c r="CD24" s="337">
        <v>1</v>
      </c>
      <c r="CE24" s="221">
        <v>2</v>
      </c>
      <c r="CF24" s="221">
        <v>2</v>
      </c>
      <c r="CG24" s="221">
        <v>2</v>
      </c>
      <c r="CH24" s="221">
        <v>2</v>
      </c>
      <c r="CI24" s="221">
        <v>2</v>
      </c>
      <c r="CJ24" s="337">
        <v>2</v>
      </c>
      <c r="CK24" s="221">
        <v>2</v>
      </c>
      <c r="CL24" s="222">
        <f t="shared" si="12"/>
        <v>25</v>
      </c>
      <c r="CM24" s="237">
        <f t="shared" si="13"/>
        <v>0.96153846153846156</v>
      </c>
      <c r="CN24" s="222">
        <f t="shared" si="14"/>
        <v>1</v>
      </c>
      <c r="CO24" s="237">
        <f t="shared" si="15"/>
        <v>3.8461538461538464E-2</v>
      </c>
      <c r="CP24" s="222">
        <f t="shared" si="16"/>
        <v>0</v>
      </c>
      <c r="CQ24" s="237">
        <f t="shared" si="17"/>
        <v>0</v>
      </c>
      <c r="CR24" s="222">
        <f t="shared" si="18"/>
        <v>0</v>
      </c>
      <c r="CS24" s="237">
        <f t="shared" si="19"/>
        <v>0</v>
      </c>
      <c r="CT24" s="223">
        <f t="shared" si="20"/>
        <v>1.9615384615384615</v>
      </c>
      <c r="CU24" s="223" t="str">
        <f t="shared" si="21"/>
        <v>Đạt mục tiêu</v>
      </c>
      <c r="CV24" s="221"/>
    </row>
    <row r="25" spans="1:100" s="1" customFormat="1" ht="84" hidden="1">
      <c r="A25" s="13">
        <v>6</v>
      </c>
      <c r="B25" s="220" t="s">
        <v>1040</v>
      </c>
      <c r="C25" s="215" t="s">
        <v>28</v>
      </c>
      <c r="D25" s="217" t="s">
        <v>277</v>
      </c>
      <c r="E25" s="215" t="s">
        <v>26</v>
      </c>
      <c r="F25" s="220" t="s">
        <v>1041</v>
      </c>
      <c r="G25" s="220" t="s">
        <v>2494</v>
      </c>
      <c r="H25" s="203" t="s">
        <v>2544</v>
      </c>
      <c r="I25" s="601"/>
      <c r="J25" s="106" t="s">
        <v>685</v>
      </c>
      <c r="K25" s="463" t="s">
        <v>1623</v>
      </c>
      <c r="L25" s="212" t="s">
        <v>32</v>
      </c>
      <c r="M25" s="212" t="s">
        <v>2173</v>
      </c>
      <c r="N25" s="165" t="s">
        <v>12</v>
      </c>
      <c r="O25" s="221" t="s">
        <v>29</v>
      </c>
      <c r="P25" s="221" t="s">
        <v>24</v>
      </c>
      <c r="Q25" s="5"/>
      <c r="R25" s="5"/>
      <c r="S25" s="5" t="s">
        <v>24</v>
      </c>
      <c r="T25" s="5"/>
      <c r="U25" s="6"/>
      <c r="V25" s="5"/>
      <c r="W25" s="5"/>
      <c r="X25" s="5"/>
      <c r="Y25" s="5"/>
      <c r="Z25" s="5"/>
      <c r="AA25" s="5"/>
      <c r="AB25" s="80">
        <f t="shared" si="11"/>
        <v>1</v>
      </c>
      <c r="AC25" s="642"/>
      <c r="AD25" s="7"/>
      <c r="AE25" s="7"/>
      <c r="AF25" s="7"/>
      <c r="AG25" s="7"/>
      <c r="AH25" s="7"/>
      <c r="AI25" s="7"/>
      <c r="AJ25" s="7"/>
      <c r="AK25" s="7"/>
      <c r="AL25" s="7"/>
      <c r="AM25" s="7" t="s">
        <v>1183</v>
      </c>
      <c r="AN25" s="7"/>
      <c r="AO25" s="7"/>
      <c r="AP25" s="7"/>
      <c r="AQ25" s="7"/>
      <c r="AR25" s="7"/>
      <c r="AS25" s="7"/>
      <c r="AT25" s="7"/>
      <c r="AU25" s="7"/>
      <c r="AV25" s="55"/>
      <c r="AW25" s="7"/>
      <c r="AX25" s="7"/>
      <c r="AY25" s="7"/>
      <c r="AZ25" s="7"/>
      <c r="BA25" s="7"/>
      <c r="BB25" s="7"/>
      <c r="BC25" s="7"/>
      <c r="BD25" s="7"/>
      <c r="BE25" s="7"/>
      <c r="BF25" s="7"/>
      <c r="BG25" s="7"/>
      <c r="BH25" s="7"/>
      <c r="BI25" s="7"/>
      <c r="BJ25" s="7"/>
      <c r="BK25" s="7"/>
      <c r="BL25" s="5">
        <v>2</v>
      </c>
      <c r="BM25" s="221">
        <v>2</v>
      </c>
      <c r="BN25" s="221">
        <v>2</v>
      </c>
      <c r="BO25" s="221">
        <v>2</v>
      </c>
      <c r="BP25" s="221">
        <v>2</v>
      </c>
      <c r="BQ25" s="221">
        <v>2</v>
      </c>
      <c r="BR25" s="5">
        <v>2</v>
      </c>
      <c r="BS25" s="226">
        <v>1</v>
      </c>
      <c r="BT25" s="221">
        <v>2</v>
      </c>
      <c r="BU25" s="221">
        <v>2</v>
      </c>
      <c r="BV25" s="221">
        <v>2</v>
      </c>
      <c r="BW25" s="5">
        <v>2</v>
      </c>
      <c r="BX25" s="221">
        <v>2</v>
      </c>
      <c r="BY25" s="6">
        <v>2</v>
      </c>
      <c r="BZ25" s="5">
        <v>2</v>
      </c>
      <c r="CA25" s="221">
        <v>2</v>
      </c>
      <c r="CB25" s="221">
        <v>2</v>
      </c>
      <c r="CC25" s="221">
        <v>2</v>
      </c>
      <c r="CD25" s="337">
        <v>1</v>
      </c>
      <c r="CE25" s="221">
        <v>2</v>
      </c>
      <c r="CF25" s="221">
        <v>2</v>
      </c>
      <c r="CG25" s="221">
        <v>2</v>
      </c>
      <c r="CH25" s="221">
        <v>2</v>
      </c>
      <c r="CI25" s="221">
        <v>2</v>
      </c>
      <c r="CJ25" s="337">
        <v>1</v>
      </c>
      <c r="CK25" s="221">
        <v>2</v>
      </c>
      <c r="CL25" s="222">
        <f t="shared" si="12"/>
        <v>23</v>
      </c>
      <c r="CM25" s="237">
        <f t="shared" si="13"/>
        <v>0.88461538461538458</v>
      </c>
      <c r="CN25" s="222">
        <f t="shared" si="14"/>
        <v>3</v>
      </c>
      <c r="CO25" s="237">
        <f t="shared" si="15"/>
        <v>0.11538461538461539</v>
      </c>
      <c r="CP25" s="222">
        <f t="shared" si="16"/>
        <v>0</v>
      </c>
      <c r="CQ25" s="237">
        <f t="shared" si="17"/>
        <v>0</v>
      </c>
      <c r="CR25" s="222">
        <f t="shared" si="18"/>
        <v>0</v>
      </c>
      <c r="CS25" s="237">
        <f t="shared" si="19"/>
        <v>0</v>
      </c>
      <c r="CT25" s="223">
        <f t="shared" si="20"/>
        <v>1.8846153846153846</v>
      </c>
      <c r="CU25" s="223" t="str">
        <f t="shared" si="21"/>
        <v>Đạt mục tiêu</v>
      </c>
      <c r="CV25" s="5"/>
    </row>
    <row r="26" spans="1:100" ht="232.5" hidden="1">
      <c r="A26" s="13">
        <v>7</v>
      </c>
      <c r="B26" s="217" t="s">
        <v>446</v>
      </c>
      <c r="C26" s="215" t="s">
        <v>28</v>
      </c>
      <c r="D26" s="217" t="s">
        <v>276</v>
      </c>
      <c r="E26" s="215" t="s">
        <v>26</v>
      </c>
      <c r="F26" s="217" t="s">
        <v>276</v>
      </c>
      <c r="G26" s="219" t="s">
        <v>625</v>
      </c>
      <c r="H26" s="203" t="s">
        <v>2544</v>
      </c>
      <c r="I26" s="600"/>
      <c r="J26" s="94"/>
      <c r="K26" s="467"/>
      <c r="L26" s="212" t="s">
        <v>32</v>
      </c>
      <c r="M26" s="212" t="s">
        <v>1948</v>
      </c>
      <c r="N26" s="165" t="s">
        <v>12</v>
      </c>
      <c r="O26" s="221" t="s">
        <v>29</v>
      </c>
      <c r="P26" s="221" t="s">
        <v>24</v>
      </c>
      <c r="Q26" s="5"/>
      <c r="R26" s="5"/>
      <c r="S26" s="5"/>
      <c r="T26" s="5"/>
      <c r="U26" s="6"/>
      <c r="V26" s="5"/>
      <c r="W26" s="5"/>
      <c r="X26" s="5"/>
      <c r="Y26" s="221" t="s">
        <v>24</v>
      </c>
      <c r="Z26" s="5"/>
      <c r="AA26" s="5"/>
      <c r="AB26" s="80">
        <f t="shared" si="11"/>
        <v>1</v>
      </c>
      <c r="AC26" s="642"/>
      <c r="AD26" s="7"/>
      <c r="AE26" s="7"/>
      <c r="AF26" s="7"/>
      <c r="AG26" s="7"/>
      <c r="AH26" s="7"/>
      <c r="AI26" s="7"/>
      <c r="AJ26" s="7"/>
      <c r="AK26" s="7"/>
      <c r="AL26" s="7"/>
      <c r="AM26" s="7"/>
      <c r="AN26" s="7"/>
      <c r="AO26" s="7"/>
      <c r="AP26" s="7"/>
      <c r="AQ26" s="7"/>
      <c r="AR26" s="7"/>
      <c r="AS26" s="7"/>
      <c r="AT26" s="7"/>
      <c r="AU26" s="7"/>
      <c r="AV26" s="55"/>
      <c r="AW26" s="7"/>
      <c r="AX26" s="7"/>
      <c r="AY26" s="7"/>
      <c r="AZ26" s="7"/>
      <c r="BA26" s="7"/>
      <c r="BB26" s="7"/>
      <c r="BC26" s="7"/>
      <c r="BD26" s="7"/>
      <c r="BE26" s="55"/>
      <c r="BF26" s="55"/>
      <c r="BG26" s="55" t="s">
        <v>1315</v>
      </c>
      <c r="BH26" s="7"/>
      <c r="BI26" s="7"/>
      <c r="BJ26" s="7"/>
      <c r="BK26" s="7"/>
      <c r="BL26" s="5">
        <v>2</v>
      </c>
      <c r="BM26" s="221">
        <v>2</v>
      </c>
      <c r="BN26" s="221">
        <v>2</v>
      </c>
      <c r="BO26" s="221">
        <v>2</v>
      </c>
      <c r="BP26" s="221">
        <v>2</v>
      </c>
      <c r="BQ26" s="221">
        <v>2</v>
      </c>
      <c r="BR26" s="5">
        <v>2</v>
      </c>
      <c r="BS26" s="226">
        <v>2</v>
      </c>
      <c r="BT26" s="221">
        <v>2</v>
      </c>
      <c r="BU26" s="221">
        <v>2</v>
      </c>
      <c r="BV26" s="221">
        <v>1</v>
      </c>
      <c r="BW26" s="5">
        <v>2</v>
      </c>
      <c r="BX26" s="221">
        <v>2</v>
      </c>
      <c r="BY26" s="6">
        <v>2</v>
      </c>
      <c r="BZ26" s="5">
        <v>2</v>
      </c>
      <c r="CA26" s="221">
        <v>2</v>
      </c>
      <c r="CB26" s="221">
        <v>2</v>
      </c>
      <c r="CC26" s="221">
        <v>2</v>
      </c>
      <c r="CD26" s="337">
        <v>2</v>
      </c>
      <c r="CE26" s="221">
        <v>2</v>
      </c>
      <c r="CF26" s="221">
        <v>2</v>
      </c>
      <c r="CG26" s="221">
        <v>2</v>
      </c>
      <c r="CH26" s="221">
        <v>2</v>
      </c>
      <c r="CI26" s="221">
        <v>2</v>
      </c>
      <c r="CJ26" s="337">
        <v>2</v>
      </c>
      <c r="CK26" s="221">
        <v>2</v>
      </c>
      <c r="CL26" s="222">
        <f t="shared" si="12"/>
        <v>25</v>
      </c>
      <c r="CM26" s="237">
        <f t="shared" si="13"/>
        <v>0.96153846153846156</v>
      </c>
      <c r="CN26" s="222">
        <f t="shared" si="14"/>
        <v>1</v>
      </c>
      <c r="CO26" s="237">
        <f t="shared" si="15"/>
        <v>3.8461538461538464E-2</v>
      </c>
      <c r="CP26" s="222">
        <f t="shared" si="16"/>
        <v>0</v>
      </c>
      <c r="CQ26" s="237">
        <f t="shared" si="17"/>
        <v>0</v>
      </c>
      <c r="CR26" s="222">
        <f t="shared" si="18"/>
        <v>0</v>
      </c>
      <c r="CS26" s="237">
        <f t="shared" si="19"/>
        <v>0</v>
      </c>
      <c r="CT26" s="223">
        <f t="shared" si="20"/>
        <v>1.9615384615384615</v>
      </c>
      <c r="CU26" s="223" t="str">
        <f t="shared" si="21"/>
        <v>Đạt mục tiêu</v>
      </c>
      <c r="CV26" s="221"/>
    </row>
    <row r="27" spans="1:100" s="1" customFormat="1" ht="93" hidden="1">
      <c r="A27" s="13">
        <v>8</v>
      </c>
      <c r="B27" s="217" t="s">
        <v>447</v>
      </c>
      <c r="C27" s="215" t="s">
        <v>26</v>
      </c>
      <c r="D27" s="217" t="s">
        <v>275</v>
      </c>
      <c r="E27" s="215" t="s">
        <v>26</v>
      </c>
      <c r="F27" s="217" t="s">
        <v>275</v>
      </c>
      <c r="G27" s="217" t="s">
        <v>1220</v>
      </c>
      <c r="H27" s="203" t="s">
        <v>2544</v>
      </c>
      <c r="I27" s="591"/>
      <c r="J27" s="69" t="s">
        <v>686</v>
      </c>
      <c r="K27" s="468" t="s">
        <v>1628</v>
      </c>
      <c r="L27" s="212" t="s">
        <v>32</v>
      </c>
      <c r="M27" s="212" t="s">
        <v>1948</v>
      </c>
      <c r="N27" s="165" t="s">
        <v>12</v>
      </c>
      <c r="O27" s="221" t="s">
        <v>29</v>
      </c>
      <c r="P27" s="221" t="s">
        <v>24</v>
      </c>
      <c r="Q27" s="5"/>
      <c r="R27" s="5"/>
      <c r="S27" s="5"/>
      <c r="T27" s="5" t="s">
        <v>24</v>
      </c>
      <c r="U27" s="6"/>
      <c r="V27" s="5"/>
      <c r="W27" s="5"/>
      <c r="X27" s="5"/>
      <c r="Y27" s="5"/>
      <c r="Z27" s="5"/>
      <c r="AA27" s="5"/>
      <c r="AB27" s="80">
        <f t="shared" si="11"/>
        <v>1</v>
      </c>
      <c r="AC27" s="642"/>
      <c r="AD27" s="7"/>
      <c r="AE27" s="7"/>
      <c r="AF27" s="7"/>
      <c r="AG27" s="7"/>
      <c r="AH27" s="7"/>
      <c r="AI27" s="7"/>
      <c r="AJ27" s="7"/>
      <c r="AK27" s="7"/>
      <c r="AL27" s="7"/>
      <c r="AM27" s="7"/>
      <c r="AN27" s="7"/>
      <c r="AO27" s="7" t="s">
        <v>1183</v>
      </c>
      <c r="AP27" s="55"/>
      <c r="AQ27" s="55"/>
      <c r="AR27" s="55"/>
      <c r="AS27" s="7"/>
      <c r="AT27" s="7"/>
      <c r="AU27" s="7"/>
      <c r="AV27" s="55"/>
      <c r="AW27" s="7"/>
      <c r="AX27" s="7"/>
      <c r="AY27" s="7"/>
      <c r="AZ27" s="7"/>
      <c r="BA27" s="7"/>
      <c r="BB27" s="7"/>
      <c r="BC27" s="7"/>
      <c r="BD27" s="7"/>
      <c r="BE27" s="7"/>
      <c r="BF27" s="7"/>
      <c r="BG27" s="7"/>
      <c r="BH27" s="7"/>
      <c r="BI27" s="7"/>
      <c r="BJ27" s="7"/>
      <c r="BK27" s="7"/>
      <c r="BL27" s="824" t="s">
        <v>2282</v>
      </c>
      <c r="BM27" s="356" t="s">
        <v>2282</v>
      </c>
      <c r="BN27" s="354">
        <v>2</v>
      </c>
      <c r="BO27" s="354">
        <v>2</v>
      </c>
      <c r="BP27" s="354">
        <v>2</v>
      </c>
      <c r="BQ27" s="354">
        <v>1</v>
      </c>
      <c r="BR27" s="823">
        <v>2</v>
      </c>
      <c r="BS27" s="356">
        <v>2</v>
      </c>
      <c r="BT27" s="354">
        <v>2</v>
      </c>
      <c r="BU27" s="354">
        <v>2</v>
      </c>
      <c r="BV27" s="354">
        <v>2</v>
      </c>
      <c r="BW27" s="823">
        <v>2</v>
      </c>
      <c r="BX27" s="354">
        <v>1</v>
      </c>
      <c r="BY27" s="824">
        <v>1</v>
      </c>
      <c r="BZ27" s="823">
        <v>2</v>
      </c>
      <c r="CA27" s="360">
        <v>2</v>
      </c>
      <c r="CB27" s="354">
        <v>2</v>
      </c>
      <c r="CC27" s="354">
        <v>2</v>
      </c>
      <c r="CD27" s="766">
        <v>2</v>
      </c>
      <c r="CE27" s="354">
        <v>1</v>
      </c>
      <c r="CF27" s="354">
        <v>2</v>
      </c>
      <c r="CG27" s="354">
        <v>1</v>
      </c>
      <c r="CH27" s="354">
        <v>2</v>
      </c>
      <c r="CI27" s="354">
        <v>2</v>
      </c>
      <c r="CJ27" s="766">
        <v>2</v>
      </c>
      <c r="CK27" s="354">
        <v>2</v>
      </c>
      <c r="CL27" s="222">
        <f t="shared" si="12"/>
        <v>19</v>
      </c>
      <c r="CM27" s="237">
        <f t="shared" si="13"/>
        <v>0.79166666666666663</v>
      </c>
      <c r="CN27" s="222">
        <f t="shared" si="14"/>
        <v>5</v>
      </c>
      <c r="CO27" s="237">
        <f t="shared" si="15"/>
        <v>0.20833333333333334</v>
      </c>
      <c r="CP27" s="222">
        <f t="shared" si="16"/>
        <v>0</v>
      </c>
      <c r="CQ27" s="237">
        <f t="shared" si="17"/>
        <v>0</v>
      </c>
      <c r="CR27" s="222">
        <f t="shared" si="18"/>
        <v>0</v>
      </c>
      <c r="CS27" s="237">
        <f t="shared" si="19"/>
        <v>0</v>
      </c>
      <c r="CT27" s="223">
        <f t="shared" si="20"/>
        <v>1.7916666666666667</v>
      </c>
      <c r="CU27" s="223" t="str">
        <f t="shared" si="21"/>
        <v>Đạt mục tiêu</v>
      </c>
      <c r="CV27" s="5"/>
    </row>
    <row r="28" spans="1:100" s="1" customFormat="1" ht="124" hidden="1">
      <c r="A28" s="13">
        <v>9</v>
      </c>
      <c r="B28" s="220" t="s">
        <v>1378</v>
      </c>
      <c r="C28" s="215" t="s">
        <v>26</v>
      </c>
      <c r="D28" s="217" t="s">
        <v>274</v>
      </c>
      <c r="E28" s="215" t="s">
        <v>26</v>
      </c>
      <c r="F28" s="218" t="s">
        <v>1379</v>
      </c>
      <c r="G28" s="218" t="s">
        <v>1408</v>
      </c>
      <c r="H28" s="203" t="s">
        <v>2544</v>
      </c>
      <c r="I28" s="539"/>
      <c r="J28" s="242" t="s">
        <v>834</v>
      </c>
      <c r="K28" s="469"/>
      <c r="L28" s="212" t="s">
        <v>32</v>
      </c>
      <c r="M28" s="212" t="s">
        <v>282</v>
      </c>
      <c r="N28" s="165" t="s">
        <v>12</v>
      </c>
      <c r="O28" s="221" t="s">
        <v>29</v>
      </c>
      <c r="P28" s="221" t="s">
        <v>24</v>
      </c>
      <c r="Q28" s="5" t="s">
        <v>24</v>
      </c>
      <c r="R28" s="5"/>
      <c r="S28" s="5"/>
      <c r="T28" s="5"/>
      <c r="U28" s="6"/>
      <c r="V28" s="5"/>
      <c r="W28" s="5"/>
      <c r="X28" s="5"/>
      <c r="Y28" s="5"/>
      <c r="Z28" s="5"/>
      <c r="AA28" s="5"/>
      <c r="AB28" s="80">
        <f t="shared" si="11"/>
        <v>1</v>
      </c>
      <c r="AC28" s="565"/>
      <c r="AD28" s="5" t="s">
        <v>1315</v>
      </c>
      <c r="AE28" s="5"/>
      <c r="AF28" s="5"/>
      <c r="AG28" s="7"/>
      <c r="AH28" s="7"/>
      <c r="AI28" s="7"/>
      <c r="AJ28" s="7"/>
      <c r="AK28" s="7"/>
      <c r="AL28" s="7"/>
      <c r="AM28" s="7"/>
      <c r="AN28" s="7"/>
      <c r="AO28" s="7"/>
      <c r="AP28" s="7"/>
      <c r="AQ28" s="7"/>
      <c r="AR28" s="7"/>
      <c r="AS28" s="7"/>
      <c r="AT28" s="7"/>
      <c r="AU28" s="7"/>
      <c r="AV28" s="55"/>
      <c r="AW28" s="7"/>
      <c r="AX28" s="7"/>
      <c r="AY28" s="7"/>
      <c r="AZ28" s="7"/>
      <c r="BA28" s="7"/>
      <c r="BB28" s="7"/>
      <c r="BC28" s="7"/>
      <c r="BD28" s="7"/>
      <c r="BE28" s="7"/>
      <c r="BF28" s="7"/>
      <c r="BG28" s="7"/>
      <c r="BH28" s="7"/>
      <c r="BI28" s="7"/>
      <c r="BJ28" s="7"/>
      <c r="BK28" s="7"/>
      <c r="BL28" s="5">
        <v>2</v>
      </c>
      <c r="BM28" s="221">
        <v>2</v>
      </c>
      <c r="BN28" s="221">
        <v>2</v>
      </c>
      <c r="BO28" s="221">
        <v>2</v>
      </c>
      <c r="BP28" s="221">
        <v>2</v>
      </c>
      <c r="BQ28" s="221">
        <v>2</v>
      </c>
      <c r="BR28" s="5">
        <v>2</v>
      </c>
      <c r="BS28" s="226">
        <v>1</v>
      </c>
      <c r="BT28" s="221">
        <v>2</v>
      </c>
      <c r="BU28" s="221">
        <v>2</v>
      </c>
      <c r="BV28" s="221">
        <v>2</v>
      </c>
      <c r="BW28" s="5">
        <v>2</v>
      </c>
      <c r="BX28" s="221">
        <v>2</v>
      </c>
      <c r="BY28" s="6">
        <v>2</v>
      </c>
      <c r="BZ28" s="5">
        <v>2</v>
      </c>
      <c r="CA28" s="221">
        <v>2</v>
      </c>
      <c r="CB28" s="221">
        <v>2</v>
      </c>
      <c r="CC28" s="221">
        <v>2</v>
      </c>
      <c r="CD28" s="337">
        <v>1</v>
      </c>
      <c r="CE28" s="221">
        <v>2</v>
      </c>
      <c r="CF28" s="221">
        <v>2</v>
      </c>
      <c r="CG28" s="221">
        <v>2</v>
      </c>
      <c r="CH28" s="221">
        <v>2</v>
      </c>
      <c r="CI28" s="221">
        <v>2</v>
      </c>
      <c r="CJ28" s="337">
        <v>2</v>
      </c>
      <c r="CK28" s="221">
        <v>2</v>
      </c>
      <c r="CL28" s="222">
        <f t="shared" si="12"/>
        <v>24</v>
      </c>
      <c r="CM28" s="237">
        <f t="shared" si="13"/>
        <v>0.92307692307692313</v>
      </c>
      <c r="CN28" s="222">
        <f t="shared" si="14"/>
        <v>2</v>
      </c>
      <c r="CO28" s="237">
        <f t="shared" si="15"/>
        <v>7.6923076923076927E-2</v>
      </c>
      <c r="CP28" s="222">
        <f t="shared" si="16"/>
        <v>0</v>
      </c>
      <c r="CQ28" s="237">
        <f t="shared" si="17"/>
        <v>0</v>
      </c>
      <c r="CR28" s="222">
        <f t="shared" si="18"/>
        <v>0</v>
      </c>
      <c r="CS28" s="237">
        <f t="shared" si="19"/>
        <v>0</v>
      </c>
      <c r="CT28" s="223">
        <f t="shared" si="20"/>
        <v>1.9230769230769231</v>
      </c>
      <c r="CU28" s="223" t="str">
        <f t="shared" si="21"/>
        <v>Đạt mục tiêu</v>
      </c>
      <c r="CV28" s="5"/>
    </row>
    <row r="29" spans="1:100" s="1" customFormat="1" ht="124" hidden="1">
      <c r="A29" s="13">
        <v>10</v>
      </c>
      <c r="B29" s="220" t="s">
        <v>1377</v>
      </c>
      <c r="C29" s="215" t="s">
        <v>28</v>
      </c>
      <c r="D29" s="217" t="s">
        <v>273</v>
      </c>
      <c r="E29" s="215" t="s">
        <v>26</v>
      </c>
      <c r="F29" s="218" t="s">
        <v>1376</v>
      </c>
      <c r="G29" s="293" t="s">
        <v>1429</v>
      </c>
      <c r="H29" s="203" t="s">
        <v>2544</v>
      </c>
      <c r="I29" s="602"/>
      <c r="J29" s="93"/>
      <c r="K29" s="470"/>
      <c r="L29" s="212" t="s">
        <v>32</v>
      </c>
      <c r="M29" s="212" t="s">
        <v>31</v>
      </c>
      <c r="N29" s="165" t="s">
        <v>12</v>
      </c>
      <c r="O29" s="221" t="s">
        <v>29</v>
      </c>
      <c r="P29" s="221" t="s">
        <v>24</v>
      </c>
      <c r="Q29" s="5" t="s">
        <v>24</v>
      </c>
      <c r="R29" s="5"/>
      <c r="S29" s="5"/>
      <c r="T29" s="5"/>
      <c r="U29" s="6"/>
      <c r="V29" s="5"/>
      <c r="W29" s="5"/>
      <c r="X29" s="5"/>
      <c r="Y29" s="5"/>
      <c r="Z29" s="5"/>
      <c r="AA29" s="5"/>
      <c r="AB29" s="80">
        <f t="shared" si="11"/>
        <v>1</v>
      </c>
      <c r="AC29" s="565"/>
      <c r="AD29" s="221" t="s">
        <v>1183</v>
      </c>
      <c r="AE29" s="221"/>
      <c r="AF29" s="5"/>
      <c r="AG29" s="7"/>
      <c r="AH29" s="7"/>
      <c r="AI29" s="7"/>
      <c r="AJ29" s="7"/>
      <c r="AK29" s="7"/>
      <c r="AL29" s="7"/>
      <c r="AM29" s="7"/>
      <c r="AN29" s="7"/>
      <c r="AO29" s="7"/>
      <c r="AP29" s="7"/>
      <c r="AQ29" s="7"/>
      <c r="AR29" s="7"/>
      <c r="AS29" s="7"/>
      <c r="AT29" s="7"/>
      <c r="AU29" s="7"/>
      <c r="AV29" s="55"/>
      <c r="AW29" s="7"/>
      <c r="AX29" s="7"/>
      <c r="AY29" s="7"/>
      <c r="AZ29" s="7"/>
      <c r="BA29" s="7"/>
      <c r="BB29" s="7"/>
      <c r="BC29" s="7"/>
      <c r="BD29" s="7"/>
      <c r="BE29" s="7"/>
      <c r="BF29" s="7"/>
      <c r="BG29" s="7"/>
      <c r="BH29" s="7"/>
      <c r="BI29" s="7"/>
      <c r="BJ29" s="7"/>
      <c r="BK29" s="7"/>
      <c r="BL29" s="5">
        <v>2</v>
      </c>
      <c r="BM29" s="221">
        <v>2</v>
      </c>
      <c r="BN29" s="221">
        <v>2</v>
      </c>
      <c r="BO29" s="221">
        <v>2</v>
      </c>
      <c r="BP29" s="221">
        <v>2</v>
      </c>
      <c r="BQ29" s="221">
        <v>2</v>
      </c>
      <c r="BR29" s="5">
        <v>2</v>
      </c>
      <c r="BS29" s="226">
        <v>1</v>
      </c>
      <c r="BT29" s="221">
        <v>2</v>
      </c>
      <c r="BU29" s="221">
        <v>2</v>
      </c>
      <c r="BV29" s="221">
        <v>2</v>
      </c>
      <c r="BW29" s="5">
        <v>2</v>
      </c>
      <c r="BX29" s="221">
        <v>2</v>
      </c>
      <c r="BY29" s="6">
        <v>1</v>
      </c>
      <c r="BZ29" s="5" t="s">
        <v>2281</v>
      </c>
      <c r="CA29" s="221">
        <v>2</v>
      </c>
      <c r="CB29" s="221">
        <v>2</v>
      </c>
      <c r="CC29" s="221">
        <v>2</v>
      </c>
      <c r="CD29" s="337">
        <v>2</v>
      </c>
      <c r="CE29" s="221">
        <v>2</v>
      </c>
      <c r="CF29" s="221">
        <v>2</v>
      </c>
      <c r="CG29" s="221">
        <v>2</v>
      </c>
      <c r="CH29" s="221">
        <v>2</v>
      </c>
      <c r="CI29" s="221">
        <v>2</v>
      </c>
      <c r="CJ29" s="337">
        <v>1</v>
      </c>
      <c r="CK29" s="221">
        <v>2</v>
      </c>
      <c r="CL29" s="222">
        <f t="shared" si="12"/>
        <v>22</v>
      </c>
      <c r="CM29" s="237">
        <f t="shared" si="13"/>
        <v>0.84615384615384615</v>
      </c>
      <c r="CN29" s="222">
        <f t="shared" si="14"/>
        <v>3</v>
      </c>
      <c r="CO29" s="237">
        <f t="shared" si="15"/>
        <v>0.11538461538461539</v>
      </c>
      <c r="CP29" s="222">
        <f t="shared" si="16"/>
        <v>0</v>
      </c>
      <c r="CQ29" s="237">
        <f t="shared" si="17"/>
        <v>0</v>
      </c>
      <c r="CR29" s="222">
        <f t="shared" si="18"/>
        <v>1</v>
      </c>
      <c r="CS29" s="237">
        <f t="shared" si="19"/>
        <v>3.8461538461538464E-2</v>
      </c>
      <c r="CT29" s="223">
        <f t="shared" si="20"/>
        <v>1.88</v>
      </c>
      <c r="CU29" s="223" t="str">
        <f t="shared" si="21"/>
        <v>Đạt mục tiêu</v>
      </c>
      <c r="CV29" s="5"/>
    </row>
    <row r="30" spans="1:100" s="1" customFormat="1" ht="279" hidden="1">
      <c r="A30" s="13">
        <v>11</v>
      </c>
      <c r="B30" s="217" t="s">
        <v>448</v>
      </c>
      <c r="C30" s="215" t="s">
        <v>28</v>
      </c>
      <c r="D30" s="217" t="s">
        <v>272</v>
      </c>
      <c r="E30" s="215" t="s">
        <v>60</v>
      </c>
      <c r="F30" s="219" t="s">
        <v>272</v>
      </c>
      <c r="G30" s="218" t="s">
        <v>1474</v>
      </c>
      <c r="H30" s="203" t="s">
        <v>2544</v>
      </c>
      <c r="I30" s="539"/>
      <c r="J30" s="94"/>
      <c r="K30" s="467"/>
      <c r="L30" s="212" t="s">
        <v>32</v>
      </c>
      <c r="M30" s="212" t="s">
        <v>1948</v>
      </c>
      <c r="N30" s="165" t="s">
        <v>12</v>
      </c>
      <c r="O30" s="221" t="s">
        <v>29</v>
      </c>
      <c r="P30" s="221" t="s">
        <v>24</v>
      </c>
      <c r="Q30" s="5"/>
      <c r="R30" s="5"/>
      <c r="S30" s="5"/>
      <c r="T30" s="5" t="s">
        <v>24</v>
      </c>
      <c r="U30" s="6"/>
      <c r="V30" s="5"/>
      <c r="W30" s="5"/>
      <c r="X30" s="5"/>
      <c r="Y30" s="5"/>
      <c r="Z30" s="5"/>
      <c r="AA30" s="5"/>
      <c r="AB30" s="80">
        <f t="shared" si="11"/>
        <v>1</v>
      </c>
      <c r="AC30" s="642"/>
      <c r="AD30" s="7"/>
      <c r="AE30" s="7"/>
      <c r="AF30" s="7"/>
      <c r="AG30" s="7"/>
      <c r="AH30" s="7"/>
      <c r="AI30" s="7"/>
      <c r="AJ30" s="7"/>
      <c r="AK30" s="7"/>
      <c r="AL30" s="7"/>
      <c r="AM30" s="7"/>
      <c r="AN30" s="7"/>
      <c r="AO30" s="7"/>
      <c r="AP30" s="55" t="s">
        <v>1183</v>
      </c>
      <c r="AQ30" s="55"/>
      <c r="AR30" s="55"/>
      <c r="AS30" s="7"/>
      <c r="AT30" s="7"/>
      <c r="AU30" s="7"/>
      <c r="AV30" s="55"/>
      <c r="AW30" s="7"/>
      <c r="AX30" s="7"/>
      <c r="AY30" s="7"/>
      <c r="AZ30" s="7"/>
      <c r="BA30" s="7"/>
      <c r="BB30" s="7"/>
      <c r="BC30" s="7"/>
      <c r="BD30" s="7"/>
      <c r="BE30" s="7"/>
      <c r="BF30" s="7"/>
      <c r="BG30" s="7"/>
      <c r="BH30" s="7"/>
      <c r="BI30" s="7"/>
      <c r="BJ30" s="7"/>
      <c r="BK30" s="7"/>
      <c r="BL30" s="823">
        <v>2</v>
      </c>
      <c r="BM30" s="354">
        <v>2</v>
      </c>
      <c r="BN30" s="354">
        <v>2</v>
      </c>
      <c r="BO30" s="354">
        <v>2</v>
      </c>
      <c r="BP30" s="354">
        <v>1</v>
      </c>
      <c r="BQ30" s="354">
        <v>2</v>
      </c>
      <c r="BR30" s="823">
        <v>1</v>
      </c>
      <c r="BS30" s="356">
        <v>2</v>
      </c>
      <c r="BT30" s="354">
        <v>2</v>
      </c>
      <c r="BU30" s="354">
        <v>2</v>
      </c>
      <c r="BV30" s="354">
        <v>2</v>
      </c>
      <c r="BW30" s="823">
        <v>2</v>
      </c>
      <c r="BX30" s="354">
        <v>1</v>
      </c>
      <c r="BY30" s="824">
        <v>2</v>
      </c>
      <c r="BZ30" s="823">
        <v>2</v>
      </c>
      <c r="CA30" s="360">
        <v>2</v>
      </c>
      <c r="CB30" s="354">
        <v>2</v>
      </c>
      <c r="CC30" s="354">
        <v>2</v>
      </c>
      <c r="CD30" s="766">
        <v>2</v>
      </c>
      <c r="CE30" s="354">
        <v>1</v>
      </c>
      <c r="CF30" s="354">
        <v>2</v>
      </c>
      <c r="CG30" s="354">
        <v>2</v>
      </c>
      <c r="CH30" s="354">
        <v>2</v>
      </c>
      <c r="CI30" s="354">
        <v>2</v>
      </c>
      <c r="CJ30" s="766">
        <v>2</v>
      </c>
      <c r="CK30" s="354">
        <v>2</v>
      </c>
      <c r="CL30" s="222">
        <f t="shared" si="12"/>
        <v>22</v>
      </c>
      <c r="CM30" s="237">
        <f t="shared" si="13"/>
        <v>0.84615384615384615</v>
      </c>
      <c r="CN30" s="222">
        <f t="shared" si="14"/>
        <v>4</v>
      </c>
      <c r="CO30" s="237">
        <f t="shared" si="15"/>
        <v>0.15384615384615385</v>
      </c>
      <c r="CP30" s="222">
        <f t="shared" si="16"/>
        <v>0</v>
      </c>
      <c r="CQ30" s="237">
        <f t="shared" si="17"/>
        <v>0</v>
      </c>
      <c r="CR30" s="222">
        <f t="shared" si="18"/>
        <v>0</v>
      </c>
      <c r="CS30" s="237">
        <f t="shared" si="19"/>
        <v>0</v>
      </c>
      <c r="CT30" s="223">
        <f t="shared" si="20"/>
        <v>1.8461538461538463</v>
      </c>
      <c r="CU30" s="223" t="str">
        <f t="shared" si="21"/>
        <v>Đạt mục tiêu</v>
      </c>
      <c r="CV30" s="5"/>
    </row>
    <row r="31" spans="1:100" s="1" customFormat="1" ht="139.5" hidden="1">
      <c r="A31" s="13">
        <v>12</v>
      </c>
      <c r="B31" s="217" t="s">
        <v>449</v>
      </c>
      <c r="C31" s="215" t="s">
        <v>41</v>
      </c>
      <c r="D31" s="217" t="s">
        <v>271</v>
      </c>
      <c r="E31" s="215" t="s">
        <v>41</v>
      </c>
      <c r="F31" s="219" t="s">
        <v>271</v>
      </c>
      <c r="G31" s="254" t="s">
        <v>1221</v>
      </c>
      <c r="H31" s="203" t="s">
        <v>2544</v>
      </c>
      <c r="I31" s="603"/>
      <c r="J31" s="70"/>
      <c r="K31" s="471"/>
      <c r="L31" s="212" t="s">
        <v>32</v>
      </c>
      <c r="M31" s="212" t="s">
        <v>1948</v>
      </c>
      <c r="N31" s="165" t="s">
        <v>12</v>
      </c>
      <c r="O31" s="221" t="s">
        <v>29</v>
      </c>
      <c r="P31" s="221" t="s">
        <v>24</v>
      </c>
      <c r="Q31" s="5"/>
      <c r="R31" s="5"/>
      <c r="S31" s="5"/>
      <c r="T31" s="5" t="s">
        <v>24</v>
      </c>
      <c r="U31" s="6"/>
      <c r="V31" s="5"/>
      <c r="W31" s="5"/>
      <c r="X31" s="5"/>
      <c r="Y31" s="5"/>
      <c r="Z31" s="5"/>
      <c r="AA31" s="5"/>
      <c r="AB31" s="80">
        <f t="shared" si="11"/>
        <v>1</v>
      </c>
      <c r="AC31" s="642"/>
      <c r="AD31" s="7"/>
      <c r="AE31" s="7"/>
      <c r="AF31" s="7"/>
      <c r="AG31" s="7"/>
      <c r="AH31" s="7"/>
      <c r="AI31" s="7"/>
      <c r="AJ31" s="7"/>
      <c r="AK31" s="7"/>
      <c r="AL31" s="7"/>
      <c r="AM31" s="7"/>
      <c r="AN31" s="7"/>
      <c r="AO31" s="7" t="s">
        <v>1316</v>
      </c>
      <c r="AP31" s="55" t="s">
        <v>1316</v>
      </c>
      <c r="AQ31" s="55" t="s">
        <v>1316</v>
      </c>
      <c r="AR31" s="55" t="s">
        <v>1316</v>
      </c>
      <c r="AS31" s="7"/>
      <c r="AT31" s="7"/>
      <c r="AU31" s="7"/>
      <c r="AV31" s="55"/>
      <c r="AW31" s="7"/>
      <c r="AX31" s="7"/>
      <c r="AY31" s="7"/>
      <c r="AZ31" s="7"/>
      <c r="BA31" s="7"/>
      <c r="BB31" s="7"/>
      <c r="BC31" s="7"/>
      <c r="BD31" s="7"/>
      <c r="BE31" s="7"/>
      <c r="BF31" s="7"/>
      <c r="BG31" s="7"/>
      <c r="BH31" s="7"/>
      <c r="BI31" s="7"/>
      <c r="BJ31" s="7"/>
      <c r="BK31" s="7"/>
      <c r="BL31" s="823">
        <v>2</v>
      </c>
      <c r="BM31" s="354">
        <v>2</v>
      </c>
      <c r="BN31" s="354">
        <v>2</v>
      </c>
      <c r="BO31" s="354">
        <v>2</v>
      </c>
      <c r="BP31" s="354">
        <v>1</v>
      </c>
      <c r="BQ31" s="354">
        <v>2</v>
      </c>
      <c r="BR31" s="823">
        <v>2</v>
      </c>
      <c r="BS31" s="356">
        <v>2</v>
      </c>
      <c r="BT31" s="354">
        <v>2</v>
      </c>
      <c r="BU31" s="354">
        <v>2</v>
      </c>
      <c r="BV31" s="354">
        <v>2</v>
      </c>
      <c r="BW31" s="823">
        <v>2</v>
      </c>
      <c r="BX31" s="354">
        <v>2</v>
      </c>
      <c r="BY31" s="824">
        <v>2</v>
      </c>
      <c r="BZ31" s="823">
        <v>2</v>
      </c>
      <c r="CA31" s="360">
        <v>2</v>
      </c>
      <c r="CB31" s="354">
        <v>1</v>
      </c>
      <c r="CC31" s="354">
        <v>2</v>
      </c>
      <c r="CD31" s="766">
        <v>1</v>
      </c>
      <c r="CE31" s="354">
        <v>1</v>
      </c>
      <c r="CF31" s="354">
        <v>2</v>
      </c>
      <c r="CG31" s="354">
        <v>2</v>
      </c>
      <c r="CH31" s="354">
        <v>2</v>
      </c>
      <c r="CI31" s="354">
        <v>2</v>
      </c>
      <c r="CJ31" s="766">
        <v>2</v>
      </c>
      <c r="CK31" s="354">
        <v>2</v>
      </c>
      <c r="CL31" s="222">
        <f t="shared" si="12"/>
        <v>22</v>
      </c>
      <c r="CM31" s="237">
        <f t="shared" si="13"/>
        <v>0.84615384615384615</v>
      </c>
      <c r="CN31" s="222">
        <f t="shared" si="14"/>
        <v>4</v>
      </c>
      <c r="CO31" s="237">
        <f t="shared" si="15"/>
        <v>0.15384615384615385</v>
      </c>
      <c r="CP31" s="222">
        <f t="shared" si="16"/>
        <v>0</v>
      </c>
      <c r="CQ31" s="237">
        <f t="shared" si="17"/>
        <v>0</v>
      </c>
      <c r="CR31" s="222">
        <f t="shared" si="18"/>
        <v>0</v>
      </c>
      <c r="CS31" s="237">
        <f t="shared" si="19"/>
        <v>0</v>
      </c>
      <c r="CT31" s="223">
        <f t="shared" si="20"/>
        <v>1.8461538461538463</v>
      </c>
      <c r="CU31" s="223" t="str">
        <f t="shared" si="21"/>
        <v>Đạt mục tiêu</v>
      </c>
      <c r="CV31" s="5"/>
    </row>
    <row r="32" spans="1:100" s="302" customFormat="1" ht="17.5" hidden="1">
      <c r="A32" s="846"/>
      <c r="B32" s="1258" t="s">
        <v>1298</v>
      </c>
      <c r="C32" s="1258"/>
      <c r="D32" s="1258"/>
      <c r="E32" s="1258"/>
      <c r="F32" s="1258"/>
      <c r="G32" s="1258"/>
      <c r="H32" s="1258"/>
      <c r="I32" s="1258"/>
      <c r="J32" s="1163"/>
      <c r="K32" s="1163"/>
      <c r="L32" s="1163"/>
      <c r="M32" s="1163"/>
      <c r="N32" s="1163"/>
      <c r="O32" s="1163"/>
      <c r="P32" s="1163"/>
      <c r="Q32" s="300"/>
      <c r="R32" s="300"/>
      <c r="S32" s="300" t="s">
        <v>38</v>
      </c>
      <c r="T32" s="300"/>
      <c r="U32" s="301" t="s">
        <v>38</v>
      </c>
      <c r="V32" s="300" t="s">
        <v>38</v>
      </c>
      <c r="W32" s="409"/>
      <c r="X32" s="300"/>
      <c r="Y32" s="300"/>
      <c r="Z32" s="300" t="s">
        <v>38</v>
      </c>
      <c r="AA32" s="300" t="s">
        <v>38</v>
      </c>
      <c r="AB32" s="296" t="s">
        <v>38</v>
      </c>
      <c r="AC32" s="644" t="s">
        <v>38</v>
      </c>
      <c r="AD32" s="296" t="s">
        <v>38</v>
      </c>
      <c r="AE32" s="296" t="s">
        <v>38</v>
      </c>
      <c r="AF32" s="296" t="s">
        <v>38</v>
      </c>
      <c r="AG32" s="296" t="s">
        <v>38</v>
      </c>
      <c r="AH32" s="296" t="s">
        <v>38</v>
      </c>
      <c r="AI32" s="296" t="s">
        <v>38</v>
      </c>
      <c r="AJ32" s="296" t="s">
        <v>38</v>
      </c>
      <c r="AK32" s="296" t="s">
        <v>38</v>
      </c>
      <c r="AL32" s="296" t="s">
        <v>38</v>
      </c>
      <c r="AM32" s="296" t="s">
        <v>38</v>
      </c>
      <c r="AN32" s="296" t="s">
        <v>38</v>
      </c>
      <c r="AO32" s="296" t="s">
        <v>38</v>
      </c>
      <c r="AP32" s="296" t="s">
        <v>38</v>
      </c>
      <c r="AQ32" s="296" t="s">
        <v>38</v>
      </c>
      <c r="AR32" s="296" t="s">
        <v>38</v>
      </c>
      <c r="AS32" s="296" t="s">
        <v>38</v>
      </c>
      <c r="AT32" s="296" t="s">
        <v>38</v>
      </c>
      <c r="AU32" s="296" t="s">
        <v>38</v>
      </c>
      <c r="AV32" s="296" t="s">
        <v>38</v>
      </c>
      <c r="AW32" s="296" t="s">
        <v>38</v>
      </c>
      <c r="AX32" s="296" t="s">
        <v>38</v>
      </c>
      <c r="AY32" s="296"/>
      <c r="AZ32" s="296"/>
      <c r="BA32" s="296" t="s">
        <v>38</v>
      </c>
      <c r="BB32" s="296" t="s">
        <v>38</v>
      </c>
      <c r="BC32" s="296" t="s">
        <v>38</v>
      </c>
      <c r="BD32" s="296" t="s">
        <v>38</v>
      </c>
      <c r="BE32" s="296" t="s">
        <v>38</v>
      </c>
      <c r="BF32" s="296" t="s">
        <v>38</v>
      </c>
      <c r="BG32" s="296" t="s">
        <v>38</v>
      </c>
      <c r="BH32" s="296" t="s">
        <v>38</v>
      </c>
      <c r="BI32" s="296" t="s">
        <v>38</v>
      </c>
      <c r="BJ32" s="296" t="s">
        <v>38</v>
      </c>
      <c r="BK32" s="296" t="s">
        <v>38</v>
      </c>
      <c r="BL32" s="410" t="s">
        <v>38</v>
      </c>
      <c r="BM32" s="296" t="s">
        <v>38</v>
      </c>
      <c r="BN32" s="296" t="s">
        <v>38</v>
      </c>
      <c r="BO32" s="296" t="s">
        <v>38</v>
      </c>
      <c r="BP32" s="296" t="s">
        <v>38</v>
      </c>
      <c r="BQ32" s="296" t="s">
        <v>38</v>
      </c>
      <c r="BR32" s="410" t="s">
        <v>38</v>
      </c>
      <c r="BS32" s="296" t="s">
        <v>38</v>
      </c>
      <c r="BT32" s="296" t="s">
        <v>38</v>
      </c>
      <c r="BU32" s="296" t="s">
        <v>38</v>
      </c>
      <c r="BV32" s="296" t="s">
        <v>38</v>
      </c>
      <c r="BW32" s="410" t="s">
        <v>38</v>
      </c>
      <c r="BX32" s="296" t="s">
        <v>38</v>
      </c>
      <c r="BY32" s="410" t="s">
        <v>38</v>
      </c>
      <c r="BZ32" s="410" t="s">
        <v>38</v>
      </c>
      <c r="CA32" s="296" t="s">
        <v>38</v>
      </c>
      <c r="CB32" s="296" t="s">
        <v>38</v>
      </c>
      <c r="CC32" s="296" t="s">
        <v>38</v>
      </c>
      <c r="CD32" s="297" t="s">
        <v>38</v>
      </c>
      <c r="CE32" s="296" t="s">
        <v>38</v>
      </c>
      <c r="CF32" s="296" t="s">
        <v>38</v>
      </c>
      <c r="CG32" s="296" t="s">
        <v>38</v>
      </c>
      <c r="CH32" s="296" t="s">
        <v>38</v>
      </c>
      <c r="CI32" s="296" t="s">
        <v>38</v>
      </c>
      <c r="CJ32" s="297" t="s">
        <v>38</v>
      </c>
      <c r="CK32" s="296" t="s">
        <v>38</v>
      </c>
      <c r="CL32" s="296" t="s">
        <v>38</v>
      </c>
      <c r="CM32" s="296" t="s">
        <v>38</v>
      </c>
      <c r="CN32" s="296" t="s">
        <v>38</v>
      </c>
      <c r="CO32" s="296" t="s">
        <v>38</v>
      </c>
      <c r="CP32" s="296" t="s">
        <v>38</v>
      </c>
      <c r="CQ32" s="296" t="s">
        <v>38</v>
      </c>
      <c r="CR32" s="296" t="s">
        <v>38</v>
      </c>
      <c r="CS32" s="296" t="s">
        <v>38</v>
      </c>
      <c r="CT32" s="296" t="s">
        <v>38</v>
      </c>
      <c r="CU32" s="296" t="s">
        <v>38</v>
      </c>
      <c r="CV32" s="296" t="s">
        <v>38</v>
      </c>
    </row>
    <row r="33" spans="1:100" s="1" customFormat="1" ht="201.5" hidden="1">
      <c r="A33" s="13">
        <v>13</v>
      </c>
      <c r="B33" s="220" t="s">
        <v>1042</v>
      </c>
      <c r="C33" s="215" t="s">
        <v>26</v>
      </c>
      <c r="D33" s="217" t="s">
        <v>270</v>
      </c>
      <c r="E33" s="215" t="s">
        <v>26</v>
      </c>
      <c r="F33" s="218" t="s">
        <v>1043</v>
      </c>
      <c r="G33" s="218" t="s">
        <v>925</v>
      </c>
      <c r="H33" s="203" t="s">
        <v>2546</v>
      </c>
      <c r="I33" s="539"/>
      <c r="J33" s="94"/>
      <c r="K33" s="467"/>
      <c r="L33" s="212" t="s">
        <v>32</v>
      </c>
      <c r="M33" s="212" t="s">
        <v>2174</v>
      </c>
      <c r="N33" s="165" t="s">
        <v>12</v>
      </c>
      <c r="O33" s="221" t="s">
        <v>29</v>
      </c>
      <c r="P33" s="221" t="s">
        <v>24</v>
      </c>
      <c r="Q33" s="5"/>
      <c r="R33" s="5"/>
      <c r="S33" s="5" t="s">
        <v>24</v>
      </c>
      <c r="T33" s="5"/>
      <c r="U33" s="6"/>
      <c r="V33" s="5"/>
      <c r="W33" s="5"/>
      <c r="X33" s="5"/>
      <c r="Y33" s="5"/>
      <c r="Z33" s="5"/>
      <c r="AA33" s="5"/>
      <c r="AB33" s="80">
        <f t="shared" ref="AB33:AB41" si="22">COUNTIF($Q33:$AA33,"x")</f>
        <v>1</v>
      </c>
      <c r="AC33" s="642"/>
      <c r="AD33" s="7"/>
      <c r="AE33" s="7"/>
      <c r="AF33" s="7"/>
      <c r="AG33" s="7"/>
      <c r="AH33" s="7"/>
      <c r="AI33" s="7"/>
      <c r="AJ33" s="7"/>
      <c r="AK33" s="7"/>
      <c r="AL33" s="7" t="s">
        <v>1315</v>
      </c>
      <c r="AM33" s="7"/>
      <c r="AN33" s="7"/>
      <c r="AO33" s="7"/>
      <c r="AP33" s="7"/>
      <c r="AQ33" s="7"/>
      <c r="AR33" s="7"/>
      <c r="AS33" s="7"/>
      <c r="AT33" s="7"/>
      <c r="AU33" s="7"/>
      <c r="AV33" s="55"/>
      <c r="AW33" s="7"/>
      <c r="AX33" s="7"/>
      <c r="AY33" s="7"/>
      <c r="AZ33" s="7"/>
      <c r="BA33" s="7"/>
      <c r="BB33" s="7"/>
      <c r="BC33" s="7"/>
      <c r="BD33" s="7"/>
      <c r="BE33" s="7"/>
      <c r="BF33" s="7"/>
      <c r="BG33" s="7"/>
      <c r="BH33" s="7"/>
      <c r="BI33" s="7"/>
      <c r="BJ33" s="7"/>
      <c r="BK33" s="7"/>
      <c r="BL33" s="5">
        <v>2</v>
      </c>
      <c r="BM33" s="221">
        <v>2</v>
      </c>
      <c r="BN33" s="221">
        <v>2</v>
      </c>
      <c r="BO33" s="221">
        <v>2</v>
      </c>
      <c r="BP33" s="221">
        <v>2</v>
      </c>
      <c r="BQ33" s="221">
        <v>2</v>
      </c>
      <c r="BR33" s="5">
        <v>2</v>
      </c>
      <c r="BS33" s="226">
        <v>2</v>
      </c>
      <c r="BT33" s="221">
        <v>2</v>
      </c>
      <c r="BU33" s="221">
        <v>2</v>
      </c>
      <c r="BV33" s="221">
        <v>2</v>
      </c>
      <c r="BW33" s="5">
        <v>2</v>
      </c>
      <c r="BX33" s="221">
        <v>2</v>
      </c>
      <c r="BY33" s="6">
        <v>2</v>
      </c>
      <c r="BZ33" s="5">
        <v>2</v>
      </c>
      <c r="CA33" s="221">
        <v>2</v>
      </c>
      <c r="CB33" s="221">
        <v>2</v>
      </c>
      <c r="CC33" s="221">
        <v>2</v>
      </c>
      <c r="CD33" s="337">
        <v>2</v>
      </c>
      <c r="CE33" s="221">
        <v>2</v>
      </c>
      <c r="CF33" s="221">
        <v>2</v>
      </c>
      <c r="CG33" s="221">
        <v>2</v>
      </c>
      <c r="CH33" s="221">
        <v>2</v>
      </c>
      <c r="CI33" s="221">
        <v>2</v>
      </c>
      <c r="CJ33" s="337">
        <v>2</v>
      </c>
      <c r="CK33" s="221">
        <v>2</v>
      </c>
      <c r="CL33" s="222">
        <f t="shared" ref="CL33:CL41" si="23">COUNTIF(BL33:CK33,"2")</f>
        <v>26</v>
      </c>
      <c r="CM33" s="237">
        <f t="shared" ref="CM33:CM41" si="24">CL33/(CL33+CN33+CP33+CR33)</f>
        <v>1</v>
      </c>
      <c r="CN33" s="222">
        <f t="shared" ref="CN33:CN41" si="25">COUNTIF(BL33:CK33,"1")</f>
        <v>0</v>
      </c>
      <c r="CO33" s="237">
        <f t="shared" ref="CO33:CO41" si="26">CN33/(CL33+CN33+CP33+CR33)</f>
        <v>0</v>
      </c>
      <c r="CP33" s="222">
        <f t="shared" ref="CP33:CP41" si="27">COUNTIF(BL33:CK33,"0")</f>
        <v>0</v>
      </c>
      <c r="CQ33" s="237">
        <f t="shared" ref="CQ33:CQ41" si="28">CP33/(CL33+CN33+CP33+CR33)</f>
        <v>0</v>
      </c>
      <c r="CR33" s="222">
        <f t="shared" ref="CR33:CR41" si="29">COUNTIF(BL33:CK33,"KĐG")</f>
        <v>0</v>
      </c>
      <c r="CS33" s="237">
        <f t="shared" ref="CS33:CS41" si="30">CR33/(CL33+CN33+CP33+CR33)</f>
        <v>0</v>
      </c>
      <c r="CT33" s="223">
        <f t="shared" ref="CT33:CT41" si="31">(((CL33*2)+(CN33*1)+(CP33*0)))/(CL33+CN33+CP33)</f>
        <v>2</v>
      </c>
      <c r="CU33" s="223" t="str">
        <f t="shared" ref="CU33:CU41" si="32">IF(CS33&gt;=50%,"KĐG",IF(CT33&gt;=1.6,"Đạt mục tiêu",IF(CT33&gt;=1,"Cần cố gắng","Chưa đạt")))</f>
        <v>Đạt mục tiêu</v>
      </c>
      <c r="CV33" s="5"/>
    </row>
    <row r="34" spans="1:100" s="1" customFormat="1" ht="170.5" hidden="1">
      <c r="A34" s="13">
        <v>14</v>
      </c>
      <c r="B34" s="220" t="s">
        <v>952</v>
      </c>
      <c r="C34" s="215" t="s">
        <v>28</v>
      </c>
      <c r="D34" s="217" t="s">
        <v>269</v>
      </c>
      <c r="E34" s="215" t="s">
        <v>26</v>
      </c>
      <c r="F34" s="218" t="s">
        <v>937</v>
      </c>
      <c r="G34" s="219" t="s">
        <v>402</v>
      </c>
      <c r="H34" s="219" t="s">
        <v>2546</v>
      </c>
      <c r="I34" s="600"/>
      <c r="J34" s="94"/>
      <c r="K34" s="467"/>
      <c r="L34" s="5" t="s">
        <v>52</v>
      </c>
      <c r="M34" s="212" t="s">
        <v>1948</v>
      </c>
      <c r="N34" s="165" t="s">
        <v>12</v>
      </c>
      <c r="O34" s="221" t="s">
        <v>29</v>
      </c>
      <c r="P34" s="221" t="s">
        <v>24</v>
      </c>
      <c r="Q34" s="5"/>
      <c r="R34" s="5" t="s">
        <v>24</v>
      </c>
      <c r="S34" s="5"/>
      <c r="T34" s="5"/>
      <c r="U34" s="6"/>
      <c r="V34" s="5"/>
      <c r="W34" s="5"/>
      <c r="X34" s="5"/>
      <c r="Y34" s="5"/>
      <c r="Z34" s="5"/>
      <c r="AA34" s="5"/>
      <c r="AB34" s="80">
        <f t="shared" si="22"/>
        <v>1</v>
      </c>
      <c r="AC34" s="642"/>
      <c r="AD34" s="7"/>
      <c r="AE34" s="7"/>
      <c r="AF34" s="7"/>
      <c r="AG34" s="7" t="s">
        <v>1315</v>
      </c>
      <c r="AH34" s="7"/>
      <c r="AI34" s="7"/>
      <c r="AJ34" s="7"/>
      <c r="AK34" s="7"/>
      <c r="AL34" s="7"/>
      <c r="AM34" s="7"/>
      <c r="AN34" s="7"/>
      <c r="AO34" s="7"/>
      <c r="AP34" s="7"/>
      <c r="AQ34" s="7"/>
      <c r="AR34" s="7"/>
      <c r="AS34" s="7"/>
      <c r="AT34" s="7"/>
      <c r="AU34" s="7"/>
      <c r="AV34" s="55"/>
      <c r="AW34" s="7"/>
      <c r="AX34" s="7"/>
      <c r="AY34" s="7"/>
      <c r="AZ34" s="7"/>
      <c r="BA34" s="7"/>
      <c r="BB34" s="7"/>
      <c r="BC34" s="7"/>
      <c r="BD34" s="7"/>
      <c r="BE34" s="7"/>
      <c r="BF34" s="7"/>
      <c r="BG34" s="7"/>
      <c r="BH34" s="7"/>
      <c r="BI34" s="7"/>
      <c r="BJ34" s="7"/>
      <c r="BK34" s="7"/>
      <c r="BL34" s="823">
        <v>2</v>
      </c>
      <c r="BM34" s="354">
        <v>2</v>
      </c>
      <c r="BN34" s="354">
        <v>2</v>
      </c>
      <c r="BO34" s="354">
        <v>2</v>
      </c>
      <c r="BP34" s="354">
        <v>2</v>
      </c>
      <c r="BQ34" s="354">
        <v>2</v>
      </c>
      <c r="BR34" s="823">
        <v>2</v>
      </c>
      <c r="BS34" s="356">
        <v>2</v>
      </c>
      <c r="BT34" s="354">
        <v>2</v>
      </c>
      <c r="BU34" s="354">
        <v>2</v>
      </c>
      <c r="BV34" s="354">
        <v>2</v>
      </c>
      <c r="BW34" s="823">
        <v>2</v>
      </c>
      <c r="BX34" s="354">
        <v>2</v>
      </c>
      <c r="BY34" s="824">
        <v>2</v>
      </c>
      <c r="BZ34" s="823">
        <v>2</v>
      </c>
      <c r="CA34" s="354">
        <v>2</v>
      </c>
      <c r="CB34" s="354">
        <v>2</v>
      </c>
      <c r="CC34" s="354">
        <v>2</v>
      </c>
      <c r="CD34" s="766">
        <v>1</v>
      </c>
      <c r="CE34" s="354">
        <v>2</v>
      </c>
      <c r="CF34" s="354">
        <v>2</v>
      </c>
      <c r="CG34" s="354">
        <v>2</v>
      </c>
      <c r="CH34" s="354">
        <v>2</v>
      </c>
      <c r="CI34" s="354">
        <v>2</v>
      </c>
      <c r="CJ34" s="766">
        <v>2</v>
      </c>
      <c r="CK34" s="354">
        <v>2</v>
      </c>
      <c r="CL34" s="222">
        <f t="shared" si="23"/>
        <v>25</v>
      </c>
      <c r="CM34" s="237">
        <f t="shared" si="24"/>
        <v>0.96153846153846156</v>
      </c>
      <c r="CN34" s="222">
        <f t="shared" si="25"/>
        <v>1</v>
      </c>
      <c r="CO34" s="237">
        <f t="shared" si="26"/>
        <v>3.8461538461538464E-2</v>
      </c>
      <c r="CP34" s="222">
        <f t="shared" si="27"/>
        <v>0</v>
      </c>
      <c r="CQ34" s="237">
        <f t="shared" si="28"/>
        <v>0</v>
      </c>
      <c r="CR34" s="222">
        <f t="shared" si="29"/>
        <v>0</v>
      </c>
      <c r="CS34" s="237">
        <f t="shared" si="30"/>
        <v>0</v>
      </c>
      <c r="CT34" s="223">
        <f t="shared" si="31"/>
        <v>1.9615384615384615</v>
      </c>
      <c r="CU34" s="223" t="str">
        <f t="shared" si="32"/>
        <v>Đạt mục tiêu</v>
      </c>
      <c r="CV34" s="5"/>
    </row>
    <row r="35" spans="1:100" s="1" customFormat="1" ht="46.5" hidden="1" customHeight="1">
      <c r="A35" s="13">
        <v>15</v>
      </c>
      <c r="B35" s="217" t="s">
        <v>450</v>
      </c>
      <c r="C35" s="215" t="s">
        <v>28</v>
      </c>
      <c r="D35" s="217" t="s">
        <v>268</v>
      </c>
      <c r="E35" s="215" t="s">
        <v>60</v>
      </c>
      <c r="F35" s="219" t="s">
        <v>268</v>
      </c>
      <c r="G35" s="219" t="s">
        <v>1222</v>
      </c>
      <c r="H35" s="219" t="s">
        <v>2546</v>
      </c>
      <c r="I35" s="600"/>
      <c r="J35" s="107" t="s">
        <v>687</v>
      </c>
      <c r="K35" s="469"/>
      <c r="L35" s="5" t="s">
        <v>32</v>
      </c>
      <c r="M35" s="212" t="s">
        <v>1948</v>
      </c>
      <c r="N35" s="165" t="s">
        <v>12</v>
      </c>
      <c r="O35" s="221" t="s">
        <v>29</v>
      </c>
      <c r="P35" s="221" t="s">
        <v>24</v>
      </c>
      <c r="Q35" s="5"/>
      <c r="R35" s="5"/>
      <c r="S35" s="5"/>
      <c r="T35" s="5"/>
      <c r="U35" s="6" t="s">
        <v>24</v>
      </c>
      <c r="V35" s="5"/>
      <c r="W35" s="5"/>
      <c r="X35" s="5"/>
      <c r="Y35" s="5"/>
      <c r="Z35" s="5"/>
      <c r="AA35" s="5"/>
      <c r="AB35" s="80">
        <f t="shared" si="22"/>
        <v>1</v>
      </c>
      <c r="AC35" s="642"/>
      <c r="AD35" s="7"/>
      <c r="AE35" s="7"/>
      <c r="AF35" s="7"/>
      <c r="AG35" s="7"/>
      <c r="AH35" s="7"/>
      <c r="AI35" s="7"/>
      <c r="AJ35" s="7"/>
      <c r="AK35" s="7"/>
      <c r="AL35" s="7"/>
      <c r="AM35" s="7"/>
      <c r="AN35" s="7"/>
      <c r="AO35" s="7"/>
      <c r="AP35" s="7"/>
      <c r="AQ35" s="7"/>
      <c r="AR35" s="7"/>
      <c r="AS35" s="7"/>
      <c r="AT35" s="7" t="s">
        <v>1315</v>
      </c>
      <c r="AU35" s="7"/>
      <c r="AV35" s="55"/>
      <c r="AW35" s="7"/>
      <c r="AX35" s="7"/>
      <c r="AY35" s="7"/>
      <c r="AZ35" s="7"/>
      <c r="BA35" s="7"/>
      <c r="BB35" s="7"/>
      <c r="BC35" s="7"/>
      <c r="BD35" s="7"/>
      <c r="BE35" s="7"/>
      <c r="BF35" s="7"/>
      <c r="BG35" s="7"/>
      <c r="BH35" s="7"/>
      <c r="BI35" s="7"/>
      <c r="BJ35" s="7"/>
      <c r="BK35" s="7"/>
      <c r="BL35" s="5">
        <v>2</v>
      </c>
      <c r="BM35" s="221">
        <v>2</v>
      </c>
      <c r="BN35" s="221">
        <v>2</v>
      </c>
      <c r="BO35" s="221">
        <v>2</v>
      </c>
      <c r="BP35" s="221">
        <v>2</v>
      </c>
      <c r="BQ35" s="221">
        <v>2</v>
      </c>
      <c r="BR35" s="5">
        <v>2</v>
      </c>
      <c r="BS35" s="226">
        <v>2</v>
      </c>
      <c r="BT35" s="221">
        <v>2</v>
      </c>
      <c r="BU35" s="221">
        <v>2</v>
      </c>
      <c r="BV35" s="221">
        <v>2</v>
      </c>
      <c r="BW35" s="5">
        <v>1</v>
      </c>
      <c r="BX35" s="221">
        <v>2</v>
      </c>
      <c r="BY35" s="6">
        <v>2</v>
      </c>
      <c r="BZ35" s="5">
        <v>2</v>
      </c>
      <c r="CA35" s="221">
        <v>2</v>
      </c>
      <c r="CB35" s="221">
        <v>2</v>
      </c>
      <c r="CC35" s="221">
        <v>2</v>
      </c>
      <c r="CD35" s="337">
        <v>2</v>
      </c>
      <c r="CE35" s="221">
        <v>2</v>
      </c>
      <c r="CF35" s="221">
        <v>2</v>
      </c>
      <c r="CG35" s="221">
        <v>2</v>
      </c>
      <c r="CH35" s="221">
        <v>2</v>
      </c>
      <c r="CI35" s="221">
        <v>2</v>
      </c>
      <c r="CJ35" s="337">
        <v>1</v>
      </c>
      <c r="CK35" s="221">
        <v>2</v>
      </c>
      <c r="CL35" s="222">
        <f t="shared" si="23"/>
        <v>24</v>
      </c>
      <c r="CM35" s="237">
        <f t="shared" si="24"/>
        <v>0.92307692307692313</v>
      </c>
      <c r="CN35" s="222">
        <f t="shared" si="25"/>
        <v>2</v>
      </c>
      <c r="CO35" s="237">
        <f t="shared" si="26"/>
        <v>7.6923076923076927E-2</v>
      </c>
      <c r="CP35" s="222">
        <f t="shared" si="27"/>
        <v>0</v>
      </c>
      <c r="CQ35" s="237">
        <f t="shared" si="28"/>
        <v>0</v>
      </c>
      <c r="CR35" s="222">
        <f t="shared" si="29"/>
        <v>0</v>
      </c>
      <c r="CS35" s="237">
        <f t="shared" si="30"/>
        <v>0</v>
      </c>
      <c r="CT35" s="223">
        <f t="shared" si="31"/>
        <v>1.9230769230769231</v>
      </c>
      <c r="CU35" s="223" t="str">
        <f t="shared" si="32"/>
        <v>Đạt mục tiêu</v>
      </c>
      <c r="CV35" s="5"/>
    </row>
    <row r="36" spans="1:100" s="1" customFormat="1" ht="77.5" hidden="1">
      <c r="A36" s="13">
        <v>16</v>
      </c>
      <c r="B36" s="219" t="s">
        <v>592</v>
      </c>
      <c r="C36" s="215" t="s">
        <v>41</v>
      </c>
      <c r="D36" s="219" t="s">
        <v>593</v>
      </c>
      <c r="E36" s="215" t="s">
        <v>41</v>
      </c>
      <c r="F36" s="219" t="s">
        <v>593</v>
      </c>
      <c r="G36" s="218" t="s">
        <v>1223</v>
      </c>
      <c r="H36" s="219" t="s">
        <v>2547</v>
      </c>
      <c r="I36" s="539"/>
      <c r="J36" s="108"/>
      <c r="K36" s="472"/>
      <c r="L36" s="5" t="s">
        <v>32</v>
      </c>
      <c r="M36" s="212" t="s">
        <v>1948</v>
      </c>
      <c r="N36" s="165" t="s">
        <v>12</v>
      </c>
      <c r="O36" s="221" t="s">
        <v>29</v>
      </c>
      <c r="P36" s="221" t="s">
        <v>24</v>
      </c>
      <c r="Q36" s="5"/>
      <c r="R36" s="5"/>
      <c r="S36" s="5"/>
      <c r="T36" s="5"/>
      <c r="U36" s="195"/>
      <c r="V36" s="5"/>
      <c r="W36" s="5" t="s">
        <v>24</v>
      </c>
      <c r="X36" s="5"/>
      <c r="Y36" s="5"/>
      <c r="Z36" s="5"/>
      <c r="AA36" s="5"/>
      <c r="AB36" s="80">
        <f t="shared" si="22"/>
        <v>1</v>
      </c>
      <c r="AC36" s="642"/>
      <c r="AD36" s="7"/>
      <c r="AE36" s="7"/>
      <c r="AF36" s="7"/>
      <c r="AG36" s="7"/>
      <c r="AH36" s="7"/>
      <c r="AI36" s="7"/>
      <c r="AJ36" s="7"/>
      <c r="AK36" s="7"/>
      <c r="AL36" s="7"/>
      <c r="AM36" s="7"/>
      <c r="AN36" s="7"/>
      <c r="AO36" s="7"/>
      <c r="AP36" s="7"/>
      <c r="AQ36" s="7"/>
      <c r="AR36" s="7"/>
      <c r="AS36" s="7" t="s">
        <v>1315</v>
      </c>
      <c r="AT36" s="7"/>
      <c r="AU36" s="7"/>
      <c r="AV36" s="55"/>
      <c r="AW36" s="7"/>
      <c r="AX36" s="7"/>
      <c r="AY36" s="7"/>
      <c r="AZ36" s="7" t="s">
        <v>1315</v>
      </c>
      <c r="BA36" s="7"/>
      <c r="BB36" s="7"/>
      <c r="BC36" s="7"/>
      <c r="BD36" s="7"/>
      <c r="BE36" s="7"/>
      <c r="BF36" s="7"/>
      <c r="BG36" s="7"/>
      <c r="BH36" s="7"/>
      <c r="BI36" s="7"/>
      <c r="BJ36" s="7"/>
      <c r="BK36" s="7"/>
      <c r="BL36" s="5">
        <v>2</v>
      </c>
      <c r="BM36" s="221">
        <v>2</v>
      </c>
      <c r="BN36" s="221">
        <v>2</v>
      </c>
      <c r="BO36" s="221">
        <v>2</v>
      </c>
      <c r="BP36" s="221">
        <v>2</v>
      </c>
      <c r="BQ36" s="221">
        <v>2</v>
      </c>
      <c r="BR36" s="5">
        <v>2</v>
      </c>
      <c r="BS36" s="226">
        <v>1</v>
      </c>
      <c r="BT36" s="221">
        <v>2</v>
      </c>
      <c r="BU36" s="221">
        <v>2</v>
      </c>
      <c r="BV36" s="221">
        <v>2</v>
      </c>
      <c r="BW36" s="5">
        <v>2</v>
      </c>
      <c r="BX36" s="221">
        <v>2</v>
      </c>
      <c r="BY36" s="6">
        <v>2</v>
      </c>
      <c r="BZ36" s="5">
        <v>2</v>
      </c>
      <c r="CA36" s="221">
        <v>1</v>
      </c>
      <c r="CB36" s="221">
        <v>2</v>
      </c>
      <c r="CC36" s="221">
        <v>2</v>
      </c>
      <c r="CD36" s="337">
        <v>2</v>
      </c>
      <c r="CE36" s="221">
        <v>2</v>
      </c>
      <c r="CF36" s="221">
        <v>2</v>
      </c>
      <c r="CG36" s="221">
        <v>2</v>
      </c>
      <c r="CH36" s="221">
        <v>2</v>
      </c>
      <c r="CI36" s="221">
        <v>2</v>
      </c>
      <c r="CJ36" s="337">
        <v>1</v>
      </c>
      <c r="CK36" s="221">
        <v>2</v>
      </c>
      <c r="CL36" s="222">
        <f t="shared" si="23"/>
        <v>23</v>
      </c>
      <c r="CM36" s="237">
        <f t="shared" si="24"/>
        <v>0.88461538461538458</v>
      </c>
      <c r="CN36" s="222">
        <f t="shared" si="25"/>
        <v>3</v>
      </c>
      <c r="CO36" s="237">
        <f t="shared" si="26"/>
        <v>0.11538461538461539</v>
      </c>
      <c r="CP36" s="222">
        <f t="shared" si="27"/>
        <v>0</v>
      </c>
      <c r="CQ36" s="237">
        <f t="shared" si="28"/>
        <v>0</v>
      </c>
      <c r="CR36" s="222">
        <f t="shared" si="29"/>
        <v>0</v>
      </c>
      <c r="CS36" s="237">
        <f t="shared" si="30"/>
        <v>0</v>
      </c>
      <c r="CT36" s="223">
        <f t="shared" si="31"/>
        <v>1.8846153846153846</v>
      </c>
      <c r="CU36" s="223" t="str">
        <f t="shared" si="32"/>
        <v>Đạt mục tiêu</v>
      </c>
      <c r="CV36" s="5"/>
    </row>
    <row r="37" spans="1:100" s="1" customFormat="1" ht="93" hidden="1">
      <c r="A37" s="13">
        <v>17</v>
      </c>
      <c r="B37" s="217" t="s">
        <v>451</v>
      </c>
      <c r="C37" s="215" t="s">
        <v>26</v>
      </c>
      <c r="D37" s="217" t="s">
        <v>267</v>
      </c>
      <c r="E37" s="215" t="s">
        <v>26</v>
      </c>
      <c r="F37" s="219" t="s">
        <v>267</v>
      </c>
      <c r="G37" s="219" t="s">
        <v>1184</v>
      </c>
      <c r="H37" s="219" t="s">
        <v>2548</v>
      </c>
      <c r="I37" s="600"/>
      <c r="J37" s="107" t="s">
        <v>688</v>
      </c>
      <c r="K37" s="473" t="s">
        <v>1626</v>
      </c>
      <c r="L37" s="5" t="s">
        <v>32</v>
      </c>
      <c r="M37" s="212" t="s">
        <v>2173</v>
      </c>
      <c r="N37" s="165" t="s">
        <v>12</v>
      </c>
      <c r="O37" s="221" t="s">
        <v>29</v>
      </c>
      <c r="P37" s="221" t="s">
        <v>24</v>
      </c>
      <c r="Q37" s="5"/>
      <c r="R37" s="5"/>
      <c r="S37" s="5" t="s">
        <v>24</v>
      </c>
      <c r="T37" s="5"/>
      <c r="U37" s="6"/>
      <c r="V37" s="5"/>
      <c r="W37" s="5"/>
      <c r="X37" s="5"/>
      <c r="Y37" s="5"/>
      <c r="Z37" s="5"/>
      <c r="AA37" s="5"/>
      <c r="AB37" s="80">
        <f t="shared" si="22"/>
        <v>1</v>
      </c>
      <c r="AC37" s="642"/>
      <c r="AD37" s="7"/>
      <c r="AE37" s="7"/>
      <c r="AF37" s="7"/>
      <c r="AG37" s="7"/>
      <c r="AH37" s="7"/>
      <c r="AI37" s="7"/>
      <c r="AJ37" s="7"/>
      <c r="AK37" s="7" t="s">
        <v>1183</v>
      </c>
      <c r="AL37" s="7"/>
      <c r="AM37" s="7"/>
      <c r="AN37" s="7"/>
      <c r="AO37" s="7"/>
      <c r="AP37" s="7"/>
      <c r="AQ37" s="7"/>
      <c r="AR37" s="7"/>
      <c r="AS37" s="7"/>
      <c r="AT37" s="7"/>
      <c r="AU37" s="7"/>
      <c r="AV37" s="55"/>
      <c r="AW37" s="7"/>
      <c r="AX37" s="7"/>
      <c r="AY37" s="7"/>
      <c r="AZ37" s="7"/>
      <c r="BA37" s="7"/>
      <c r="BB37" s="7"/>
      <c r="BC37" s="7"/>
      <c r="BD37" s="7"/>
      <c r="BE37" s="7"/>
      <c r="BF37" s="7"/>
      <c r="BG37" s="7"/>
      <c r="BH37" s="7"/>
      <c r="BI37" s="7"/>
      <c r="BJ37" s="7" t="s">
        <v>1315</v>
      </c>
      <c r="BK37" s="7"/>
      <c r="BL37" s="5">
        <v>2</v>
      </c>
      <c r="BM37" s="221">
        <v>2</v>
      </c>
      <c r="BN37" s="221">
        <v>2</v>
      </c>
      <c r="BO37" s="221">
        <v>2</v>
      </c>
      <c r="BP37" s="221">
        <v>2</v>
      </c>
      <c r="BQ37" s="221">
        <v>2</v>
      </c>
      <c r="BR37" s="5">
        <v>2</v>
      </c>
      <c r="BS37" s="226">
        <v>1</v>
      </c>
      <c r="BT37" s="221">
        <v>2</v>
      </c>
      <c r="BU37" s="221">
        <v>2</v>
      </c>
      <c r="BV37" s="221">
        <v>2</v>
      </c>
      <c r="BW37" s="5">
        <v>2</v>
      </c>
      <c r="BX37" s="221">
        <v>2</v>
      </c>
      <c r="BY37" s="6">
        <v>2</v>
      </c>
      <c r="BZ37" s="5">
        <v>2</v>
      </c>
      <c r="CA37" s="221">
        <v>2</v>
      </c>
      <c r="CB37" s="221">
        <v>2</v>
      </c>
      <c r="CC37" s="221">
        <v>2</v>
      </c>
      <c r="CD37" s="337">
        <v>2</v>
      </c>
      <c r="CE37" s="221">
        <v>2</v>
      </c>
      <c r="CF37" s="221">
        <v>2</v>
      </c>
      <c r="CG37" s="221">
        <v>2</v>
      </c>
      <c r="CH37" s="221">
        <v>1</v>
      </c>
      <c r="CI37" s="221">
        <v>2</v>
      </c>
      <c r="CJ37" s="337">
        <v>1</v>
      </c>
      <c r="CK37" s="221">
        <v>2</v>
      </c>
      <c r="CL37" s="222">
        <f t="shared" si="23"/>
        <v>23</v>
      </c>
      <c r="CM37" s="237">
        <f t="shared" si="24"/>
        <v>0.88461538461538458</v>
      </c>
      <c r="CN37" s="222">
        <f t="shared" si="25"/>
        <v>3</v>
      </c>
      <c r="CO37" s="237">
        <f t="shared" si="26"/>
        <v>0.11538461538461539</v>
      </c>
      <c r="CP37" s="222">
        <f t="shared" si="27"/>
        <v>0</v>
      </c>
      <c r="CQ37" s="237">
        <f t="shared" si="28"/>
        <v>0</v>
      </c>
      <c r="CR37" s="222">
        <f t="shared" si="29"/>
        <v>0</v>
      </c>
      <c r="CS37" s="237">
        <f t="shared" si="30"/>
        <v>0</v>
      </c>
      <c r="CT37" s="223">
        <f t="shared" si="31"/>
        <v>1.8846153846153846</v>
      </c>
      <c r="CU37" s="223" t="str">
        <f t="shared" si="32"/>
        <v>Đạt mục tiêu</v>
      </c>
      <c r="CV37" s="5"/>
    </row>
    <row r="38" spans="1:100" s="1" customFormat="1" ht="92.15" hidden="1" customHeight="1">
      <c r="A38" s="1308">
        <v>18</v>
      </c>
      <c r="B38" s="1024" t="s">
        <v>2751</v>
      </c>
      <c r="C38" s="1033" t="s">
        <v>60</v>
      </c>
      <c r="D38" s="1024" t="s">
        <v>2752</v>
      </c>
      <c r="E38" s="1033" t="s">
        <v>60</v>
      </c>
      <c r="F38" s="217" t="s">
        <v>266</v>
      </c>
      <c r="G38" s="143" t="s">
        <v>1224</v>
      </c>
      <c r="H38" s="219" t="s">
        <v>2548</v>
      </c>
      <c r="I38" s="442"/>
      <c r="J38" s="5"/>
      <c r="K38" s="474"/>
      <c r="L38" s="5" t="s">
        <v>32</v>
      </c>
      <c r="M38" s="212" t="s">
        <v>1948</v>
      </c>
      <c r="N38" s="165" t="s">
        <v>12</v>
      </c>
      <c r="O38" s="221" t="s">
        <v>29</v>
      </c>
      <c r="P38" s="221" t="s">
        <v>24</v>
      </c>
      <c r="Q38" s="5"/>
      <c r="R38" s="5"/>
      <c r="S38" s="5"/>
      <c r="T38" s="5"/>
      <c r="U38" s="6"/>
      <c r="V38" s="5"/>
      <c r="W38" s="5" t="s">
        <v>24</v>
      </c>
      <c r="X38" s="5"/>
      <c r="Y38" s="5"/>
      <c r="Z38" s="5"/>
      <c r="AA38" s="5"/>
      <c r="AB38" s="80">
        <f t="shared" si="22"/>
        <v>1</v>
      </c>
      <c r="AC38" s="642"/>
      <c r="AD38" s="7"/>
      <c r="AE38" s="7"/>
      <c r="AF38" s="7"/>
      <c r="AG38" s="7"/>
      <c r="AH38" s="7"/>
      <c r="AI38" s="7"/>
      <c r="AJ38" s="7"/>
      <c r="AK38" s="7"/>
      <c r="AL38" s="7"/>
      <c r="AM38" s="7"/>
      <c r="AN38" s="7"/>
      <c r="AO38" s="7"/>
      <c r="AP38" s="7"/>
      <c r="AQ38" s="7"/>
      <c r="AR38" s="7"/>
      <c r="AS38" s="7"/>
      <c r="AT38" s="7"/>
      <c r="AU38" s="7"/>
      <c r="AV38" s="55"/>
      <c r="AW38" s="7"/>
      <c r="AX38" s="7"/>
      <c r="AY38" s="7"/>
      <c r="AZ38" s="7" t="s">
        <v>1315</v>
      </c>
      <c r="BA38" s="7"/>
      <c r="BB38" s="7"/>
      <c r="BC38" s="7"/>
      <c r="BD38" s="7"/>
      <c r="BE38" s="7"/>
      <c r="BF38" s="7"/>
      <c r="BG38" s="7"/>
      <c r="BH38" s="7"/>
      <c r="BI38" s="7"/>
      <c r="BJ38" s="7"/>
      <c r="BK38" s="7"/>
      <c r="BL38" s="5">
        <v>1</v>
      </c>
      <c r="BM38" s="221">
        <v>2</v>
      </c>
      <c r="BN38" s="221">
        <v>2</v>
      </c>
      <c r="BO38" s="221">
        <v>2</v>
      </c>
      <c r="BP38" s="221">
        <v>2</v>
      </c>
      <c r="BQ38" s="221">
        <v>2</v>
      </c>
      <c r="BR38" s="5">
        <v>2</v>
      </c>
      <c r="BS38" s="226">
        <v>1</v>
      </c>
      <c r="BT38" s="221">
        <v>2</v>
      </c>
      <c r="BU38" s="221">
        <v>2</v>
      </c>
      <c r="BV38" s="221">
        <v>2</v>
      </c>
      <c r="BW38" s="5">
        <v>2</v>
      </c>
      <c r="BX38" s="221">
        <v>1</v>
      </c>
      <c r="BY38" s="6">
        <v>2</v>
      </c>
      <c r="BZ38" s="5">
        <v>2</v>
      </c>
      <c r="CA38" s="221">
        <v>2</v>
      </c>
      <c r="CB38" s="221">
        <v>2</v>
      </c>
      <c r="CC38" s="221">
        <v>2</v>
      </c>
      <c r="CD38" s="337">
        <v>1</v>
      </c>
      <c r="CE38" s="221">
        <v>2</v>
      </c>
      <c r="CF38" s="221">
        <v>2</v>
      </c>
      <c r="CG38" s="221">
        <v>2</v>
      </c>
      <c r="CH38" s="221">
        <v>2</v>
      </c>
      <c r="CI38" s="221">
        <v>2</v>
      </c>
      <c r="CJ38" s="337">
        <v>2</v>
      </c>
      <c r="CK38" s="221">
        <v>2</v>
      </c>
      <c r="CL38" s="222">
        <f t="shared" si="23"/>
        <v>22</v>
      </c>
      <c r="CM38" s="237">
        <f t="shared" si="24"/>
        <v>0.84615384615384615</v>
      </c>
      <c r="CN38" s="222">
        <f t="shared" si="25"/>
        <v>4</v>
      </c>
      <c r="CO38" s="237">
        <f t="shared" si="26"/>
        <v>0.15384615384615385</v>
      </c>
      <c r="CP38" s="222">
        <f t="shared" si="27"/>
        <v>0</v>
      </c>
      <c r="CQ38" s="237">
        <f t="shared" si="28"/>
        <v>0</v>
      </c>
      <c r="CR38" s="222">
        <f t="shared" si="29"/>
        <v>0</v>
      </c>
      <c r="CS38" s="237">
        <f t="shared" si="30"/>
        <v>0</v>
      </c>
      <c r="CT38" s="223">
        <f t="shared" si="31"/>
        <v>1.8461538461538463</v>
      </c>
      <c r="CU38" s="223" t="str">
        <f t="shared" si="32"/>
        <v>Đạt mục tiêu</v>
      </c>
      <c r="CV38" s="5"/>
    </row>
    <row r="39" spans="1:100" s="1" customFormat="1" ht="47" hidden="1">
      <c r="A39" s="1308"/>
      <c r="B39" s="1024"/>
      <c r="C39" s="1033"/>
      <c r="D39" s="1024"/>
      <c r="E39" s="1033"/>
      <c r="F39" s="217" t="s">
        <v>2752</v>
      </c>
      <c r="G39" s="389" t="s">
        <v>2874</v>
      </c>
      <c r="H39" s="219" t="s">
        <v>2548</v>
      </c>
      <c r="I39" s="442"/>
      <c r="J39" s="5"/>
      <c r="K39" s="474"/>
      <c r="L39" s="5" t="s">
        <v>32</v>
      </c>
      <c r="M39" s="212" t="s">
        <v>1948</v>
      </c>
      <c r="N39" s="165" t="s">
        <v>12</v>
      </c>
      <c r="O39" s="221" t="s">
        <v>29</v>
      </c>
      <c r="P39" s="221" t="s">
        <v>24</v>
      </c>
      <c r="Q39" s="5"/>
      <c r="R39" s="5"/>
      <c r="S39" s="5"/>
      <c r="T39" s="5"/>
      <c r="U39" s="6"/>
      <c r="V39" s="5"/>
      <c r="W39" s="5"/>
      <c r="X39" s="5"/>
      <c r="Y39" s="5"/>
      <c r="Z39" s="5" t="s">
        <v>24</v>
      </c>
      <c r="AA39" s="5"/>
      <c r="AB39" s="80">
        <f t="shared" si="22"/>
        <v>1</v>
      </c>
      <c r="AC39" s="642"/>
      <c r="AD39" s="7"/>
      <c r="AE39" s="7"/>
      <c r="AF39" s="7"/>
      <c r="AG39" s="7"/>
      <c r="AH39" s="7"/>
      <c r="AI39" s="7"/>
      <c r="AJ39" s="7"/>
      <c r="AK39" s="7"/>
      <c r="AL39" s="7"/>
      <c r="AM39" s="7"/>
      <c r="AN39" s="7"/>
      <c r="AO39" s="7"/>
      <c r="AP39" s="7"/>
      <c r="AQ39" s="7"/>
      <c r="AR39" s="7"/>
      <c r="AS39" s="7"/>
      <c r="AT39" s="7"/>
      <c r="AU39" s="7"/>
      <c r="AV39" s="55"/>
      <c r="AW39" s="7"/>
      <c r="AX39" s="7"/>
      <c r="AY39" s="7"/>
      <c r="AZ39" s="7"/>
      <c r="BA39" s="7"/>
      <c r="BB39" s="7"/>
      <c r="BC39" s="7"/>
      <c r="BD39" s="7"/>
      <c r="BE39" s="7"/>
      <c r="BF39" s="7"/>
      <c r="BG39" s="7"/>
      <c r="BH39" s="7"/>
      <c r="BI39" s="7" t="s">
        <v>1315</v>
      </c>
      <c r="BJ39" s="7"/>
      <c r="BK39" s="7"/>
      <c r="BL39" s="5">
        <v>2</v>
      </c>
      <c r="BM39" s="221">
        <v>2</v>
      </c>
      <c r="BN39" s="221">
        <v>2</v>
      </c>
      <c r="BO39" s="221">
        <v>2</v>
      </c>
      <c r="BP39" s="221">
        <v>2</v>
      </c>
      <c r="BQ39" s="221">
        <v>2</v>
      </c>
      <c r="BR39" s="5">
        <v>2</v>
      </c>
      <c r="BS39" s="226">
        <v>2</v>
      </c>
      <c r="BT39" s="221">
        <v>2</v>
      </c>
      <c r="BU39" s="221">
        <v>2</v>
      </c>
      <c r="BV39" s="221">
        <v>2</v>
      </c>
      <c r="BW39" s="5">
        <v>2</v>
      </c>
      <c r="BX39" s="221">
        <v>2</v>
      </c>
      <c r="BY39" s="6">
        <v>1</v>
      </c>
      <c r="BZ39" s="5">
        <v>2</v>
      </c>
      <c r="CA39" s="221">
        <v>2</v>
      </c>
      <c r="CB39" s="221">
        <v>2</v>
      </c>
      <c r="CC39" s="221">
        <v>2</v>
      </c>
      <c r="CD39" s="337">
        <v>2</v>
      </c>
      <c r="CE39" s="221">
        <v>2</v>
      </c>
      <c r="CF39" s="221">
        <v>2</v>
      </c>
      <c r="CG39" s="221">
        <v>2</v>
      </c>
      <c r="CH39" s="221">
        <v>2</v>
      </c>
      <c r="CI39" s="221">
        <v>2</v>
      </c>
      <c r="CJ39" s="337">
        <v>1</v>
      </c>
      <c r="CK39" s="221">
        <v>2</v>
      </c>
      <c r="CL39" s="222">
        <f t="shared" si="23"/>
        <v>24</v>
      </c>
      <c r="CM39" s="237">
        <f t="shared" si="24"/>
        <v>0.92307692307692313</v>
      </c>
      <c r="CN39" s="222">
        <f t="shared" si="25"/>
        <v>2</v>
      </c>
      <c r="CO39" s="237">
        <f t="shared" si="26"/>
        <v>7.6923076923076927E-2</v>
      </c>
      <c r="CP39" s="222">
        <f t="shared" si="27"/>
        <v>0</v>
      </c>
      <c r="CQ39" s="237">
        <f t="shared" si="28"/>
        <v>0</v>
      </c>
      <c r="CR39" s="222">
        <f t="shared" si="29"/>
        <v>0</v>
      </c>
      <c r="CS39" s="237">
        <f t="shared" si="30"/>
        <v>0</v>
      </c>
      <c r="CT39" s="223">
        <f t="shared" si="31"/>
        <v>1.9230769230769231</v>
      </c>
      <c r="CU39" s="223" t="str">
        <f t="shared" si="32"/>
        <v>Đạt mục tiêu</v>
      </c>
      <c r="CV39" s="5"/>
    </row>
    <row r="40" spans="1:100" s="1" customFormat="1" ht="139.5" hidden="1">
      <c r="A40" s="13">
        <v>19</v>
      </c>
      <c r="B40" s="217" t="s">
        <v>453</v>
      </c>
      <c r="C40" s="215" t="s">
        <v>41</v>
      </c>
      <c r="D40" s="217" t="s">
        <v>264</v>
      </c>
      <c r="E40" s="215" t="s">
        <v>41</v>
      </c>
      <c r="F40" s="217" t="s">
        <v>264</v>
      </c>
      <c r="G40" s="220" t="s">
        <v>1507</v>
      </c>
      <c r="H40" s="219" t="s">
        <v>2548</v>
      </c>
      <c r="I40" s="601"/>
      <c r="J40" s="63"/>
      <c r="K40" s="466"/>
      <c r="L40" s="212" t="s">
        <v>32</v>
      </c>
      <c r="M40" s="212" t="s">
        <v>1948</v>
      </c>
      <c r="N40" s="165" t="s">
        <v>12</v>
      </c>
      <c r="O40" s="221" t="s">
        <v>29</v>
      </c>
      <c r="P40" s="221" t="s">
        <v>24</v>
      </c>
      <c r="Q40" s="5"/>
      <c r="R40" s="5"/>
      <c r="S40" s="5"/>
      <c r="T40" s="5"/>
      <c r="U40" s="6"/>
      <c r="V40" s="5"/>
      <c r="W40" s="5"/>
      <c r="X40" s="5" t="s">
        <v>24</v>
      </c>
      <c r="Y40" s="5"/>
      <c r="Z40" s="5"/>
      <c r="AA40" s="5"/>
      <c r="AB40" s="80">
        <f t="shared" si="22"/>
        <v>1</v>
      </c>
      <c r="AC40" s="642"/>
      <c r="AD40" s="7"/>
      <c r="AE40" s="7"/>
      <c r="AF40" s="7"/>
      <c r="AG40" s="7"/>
      <c r="AH40" s="7"/>
      <c r="AI40" s="7"/>
      <c r="AJ40" s="7"/>
      <c r="AK40" s="7"/>
      <c r="AL40" s="7"/>
      <c r="AM40" s="7"/>
      <c r="AN40" s="7"/>
      <c r="AO40" s="7"/>
      <c r="AP40" s="7"/>
      <c r="AQ40" s="7"/>
      <c r="AR40" s="7"/>
      <c r="AS40" s="7"/>
      <c r="AT40" s="7"/>
      <c r="AU40" s="7"/>
      <c r="AV40" s="55" t="s">
        <v>1183</v>
      </c>
      <c r="AW40" s="7"/>
      <c r="AX40" s="7"/>
      <c r="AY40" s="7"/>
      <c r="AZ40" s="7"/>
      <c r="BA40" s="7" t="s">
        <v>1315</v>
      </c>
      <c r="BB40" s="7"/>
      <c r="BC40" s="7"/>
      <c r="BD40" s="7"/>
      <c r="BE40" s="7"/>
      <c r="BF40" s="7"/>
      <c r="BG40" s="7"/>
      <c r="BH40" s="7"/>
      <c r="BI40" s="7"/>
      <c r="BJ40" s="7"/>
      <c r="BK40" s="7"/>
      <c r="BL40" s="5">
        <v>2</v>
      </c>
      <c r="BM40" s="221">
        <v>2</v>
      </c>
      <c r="BN40" s="221">
        <v>2</v>
      </c>
      <c r="BO40" s="221">
        <v>1</v>
      </c>
      <c r="BP40" s="221">
        <v>2</v>
      </c>
      <c r="BQ40" s="221">
        <v>2</v>
      </c>
      <c r="BR40" s="5">
        <v>2</v>
      </c>
      <c r="BS40" s="226">
        <v>2</v>
      </c>
      <c r="BT40" s="221">
        <v>1</v>
      </c>
      <c r="BU40" s="221">
        <v>2</v>
      </c>
      <c r="BV40" s="221">
        <v>2</v>
      </c>
      <c r="BW40" s="5">
        <v>2</v>
      </c>
      <c r="BX40" s="221">
        <v>2</v>
      </c>
      <c r="BY40" s="6">
        <v>1</v>
      </c>
      <c r="BZ40" s="5">
        <v>2</v>
      </c>
      <c r="CA40" s="221">
        <v>2</v>
      </c>
      <c r="CB40" s="221">
        <v>2</v>
      </c>
      <c r="CC40" s="221">
        <v>2</v>
      </c>
      <c r="CD40" s="337">
        <v>2</v>
      </c>
      <c r="CE40" s="221">
        <v>2</v>
      </c>
      <c r="CF40" s="221">
        <v>2</v>
      </c>
      <c r="CG40" s="221">
        <v>2</v>
      </c>
      <c r="CH40" s="221">
        <v>2</v>
      </c>
      <c r="CI40" s="221">
        <v>2</v>
      </c>
      <c r="CJ40" s="337">
        <v>1</v>
      </c>
      <c r="CK40" s="221">
        <v>2</v>
      </c>
      <c r="CL40" s="222">
        <f t="shared" si="23"/>
        <v>22</v>
      </c>
      <c r="CM40" s="237">
        <f t="shared" si="24"/>
        <v>0.84615384615384615</v>
      </c>
      <c r="CN40" s="222">
        <f t="shared" si="25"/>
        <v>4</v>
      </c>
      <c r="CO40" s="237">
        <f t="shared" si="26"/>
        <v>0.15384615384615385</v>
      </c>
      <c r="CP40" s="222">
        <f t="shared" si="27"/>
        <v>0</v>
      </c>
      <c r="CQ40" s="237">
        <f t="shared" si="28"/>
        <v>0</v>
      </c>
      <c r="CR40" s="222">
        <f t="shared" si="29"/>
        <v>0</v>
      </c>
      <c r="CS40" s="237">
        <f t="shared" si="30"/>
        <v>0</v>
      </c>
      <c r="CT40" s="223">
        <f t="shared" si="31"/>
        <v>1.8461538461538463</v>
      </c>
      <c r="CU40" s="223" t="str">
        <f t="shared" si="32"/>
        <v>Đạt mục tiêu</v>
      </c>
      <c r="CV40" s="5"/>
    </row>
    <row r="41" spans="1:100" s="1" customFormat="1" ht="77.5" hidden="1">
      <c r="A41" s="13">
        <v>20</v>
      </c>
      <c r="B41" s="217" t="s">
        <v>2753</v>
      </c>
      <c r="C41" s="215" t="s">
        <v>41</v>
      </c>
      <c r="D41" s="217" t="s">
        <v>2754</v>
      </c>
      <c r="E41" s="215" t="s">
        <v>41</v>
      </c>
      <c r="F41" s="217" t="s">
        <v>2754</v>
      </c>
      <c r="G41" s="389" t="s">
        <v>2755</v>
      </c>
      <c r="H41" s="219" t="s">
        <v>2547</v>
      </c>
      <c r="I41" s="442"/>
      <c r="J41" s="64"/>
      <c r="K41" s="475"/>
      <c r="L41" s="5" t="s">
        <v>32</v>
      </c>
      <c r="M41" s="212" t="s">
        <v>1948</v>
      </c>
      <c r="N41" s="165" t="s">
        <v>12</v>
      </c>
      <c r="O41" s="221" t="s">
        <v>29</v>
      </c>
      <c r="P41" s="221" t="s">
        <v>24</v>
      </c>
      <c r="Q41" s="5"/>
      <c r="R41" s="5"/>
      <c r="S41" s="5"/>
      <c r="T41" s="5"/>
      <c r="U41" s="6"/>
      <c r="V41" s="5"/>
      <c r="W41" s="5" t="s">
        <v>24</v>
      </c>
      <c r="X41" s="5"/>
      <c r="Y41" s="5"/>
      <c r="Z41" s="5"/>
      <c r="AA41" s="5"/>
      <c r="AB41" s="80">
        <f t="shared" si="22"/>
        <v>1</v>
      </c>
      <c r="AC41" s="642"/>
      <c r="AD41" s="7"/>
      <c r="AE41" s="7"/>
      <c r="AF41" s="7"/>
      <c r="AG41" s="7"/>
      <c r="AH41" s="7"/>
      <c r="AI41" s="7"/>
      <c r="AJ41" s="7"/>
      <c r="AK41" s="7"/>
      <c r="AL41" s="7"/>
      <c r="AM41" s="7"/>
      <c r="AN41" s="7"/>
      <c r="AO41" s="7"/>
      <c r="AP41" s="7"/>
      <c r="AQ41" s="7"/>
      <c r="AR41" s="7"/>
      <c r="AS41" s="7"/>
      <c r="AT41" s="7"/>
      <c r="AU41" s="7"/>
      <c r="AV41" s="55"/>
      <c r="AW41" s="7"/>
      <c r="AX41" s="7"/>
      <c r="AY41" s="7"/>
      <c r="AZ41" s="7" t="s">
        <v>1315</v>
      </c>
      <c r="BA41" s="7"/>
      <c r="BB41" s="7"/>
      <c r="BC41" s="7"/>
      <c r="BD41" s="7"/>
      <c r="BE41" s="7"/>
      <c r="BF41" s="7"/>
      <c r="BG41" s="7"/>
      <c r="BH41" s="7"/>
      <c r="BI41" s="7"/>
      <c r="BJ41" s="7"/>
      <c r="BK41" s="7"/>
      <c r="BL41" s="5">
        <v>1</v>
      </c>
      <c r="BM41" s="221">
        <v>2</v>
      </c>
      <c r="BN41" s="221">
        <v>2</v>
      </c>
      <c r="BO41" s="221">
        <v>2</v>
      </c>
      <c r="BP41" s="221">
        <v>2</v>
      </c>
      <c r="BQ41" s="221">
        <v>1</v>
      </c>
      <c r="BR41" s="5">
        <v>2</v>
      </c>
      <c r="BS41" s="226">
        <v>2</v>
      </c>
      <c r="BT41" s="221">
        <v>2</v>
      </c>
      <c r="BU41" s="221">
        <v>2</v>
      </c>
      <c r="BV41" s="221">
        <v>2</v>
      </c>
      <c r="BW41" s="5">
        <v>2</v>
      </c>
      <c r="BX41" s="221">
        <v>1</v>
      </c>
      <c r="BY41" s="6">
        <v>2</v>
      </c>
      <c r="BZ41" s="5">
        <v>2</v>
      </c>
      <c r="CA41" s="221">
        <v>2</v>
      </c>
      <c r="CB41" s="221">
        <v>2</v>
      </c>
      <c r="CC41" s="221">
        <v>2</v>
      </c>
      <c r="CD41" s="337">
        <v>2</v>
      </c>
      <c r="CE41" s="221">
        <v>2</v>
      </c>
      <c r="CF41" s="221">
        <v>2</v>
      </c>
      <c r="CG41" s="221">
        <v>2</v>
      </c>
      <c r="CH41" s="221">
        <v>2</v>
      </c>
      <c r="CI41" s="221">
        <v>2</v>
      </c>
      <c r="CJ41" s="337">
        <v>2</v>
      </c>
      <c r="CK41" s="221">
        <v>2</v>
      </c>
      <c r="CL41" s="222">
        <f t="shared" si="23"/>
        <v>23</v>
      </c>
      <c r="CM41" s="237">
        <f t="shared" si="24"/>
        <v>0.88461538461538458</v>
      </c>
      <c r="CN41" s="222">
        <f t="shared" si="25"/>
        <v>3</v>
      </c>
      <c r="CO41" s="237">
        <f t="shared" si="26"/>
        <v>0.11538461538461539</v>
      </c>
      <c r="CP41" s="222">
        <f t="shared" si="27"/>
        <v>0</v>
      </c>
      <c r="CQ41" s="237">
        <f t="shared" si="28"/>
        <v>0</v>
      </c>
      <c r="CR41" s="222">
        <f t="shared" si="29"/>
        <v>0</v>
      </c>
      <c r="CS41" s="237">
        <f t="shared" si="30"/>
        <v>0</v>
      </c>
      <c r="CT41" s="223">
        <f t="shared" si="31"/>
        <v>1.8846153846153846</v>
      </c>
      <c r="CU41" s="223" t="str">
        <f t="shared" si="32"/>
        <v>Đạt mục tiêu</v>
      </c>
      <c r="CV41" s="5"/>
    </row>
    <row r="42" spans="1:100" s="369" customFormat="1" ht="16.5" hidden="1">
      <c r="A42" s="847"/>
      <c r="B42" s="1195" t="s">
        <v>263</v>
      </c>
      <c r="C42" s="1195"/>
      <c r="D42" s="1195"/>
      <c r="E42" s="1195"/>
      <c r="F42" s="1195"/>
      <c r="G42" s="1195"/>
      <c r="H42" s="1195"/>
      <c r="I42" s="1195"/>
      <c r="J42" s="1195"/>
      <c r="K42" s="1195"/>
      <c r="L42" s="1195"/>
      <c r="M42" s="1195"/>
      <c r="N42" s="1195"/>
      <c r="O42" s="1195"/>
      <c r="P42" s="1195"/>
      <c r="Q42" s="367"/>
      <c r="R42" s="367" t="s">
        <v>38</v>
      </c>
      <c r="S42" s="367"/>
      <c r="T42" s="367"/>
      <c r="U42" s="367" t="s">
        <v>38</v>
      </c>
      <c r="V42" s="367"/>
      <c r="W42" s="407"/>
      <c r="X42" s="367"/>
      <c r="Y42" s="367"/>
      <c r="Z42" s="367" t="s">
        <v>38</v>
      </c>
      <c r="AA42" s="367"/>
      <c r="AB42" s="192" t="s">
        <v>38</v>
      </c>
      <c r="AC42" s="645" t="s">
        <v>38</v>
      </c>
      <c r="AD42" s="192" t="s">
        <v>38</v>
      </c>
      <c r="AE42" s="192" t="s">
        <v>38</v>
      </c>
      <c r="AF42" s="192" t="s">
        <v>38</v>
      </c>
      <c r="AG42" s="192" t="s">
        <v>38</v>
      </c>
      <c r="AH42" s="192" t="s">
        <v>38</v>
      </c>
      <c r="AI42" s="192" t="s">
        <v>38</v>
      </c>
      <c r="AJ42" s="192" t="s">
        <v>38</v>
      </c>
      <c r="AK42" s="192" t="s">
        <v>38</v>
      </c>
      <c r="AL42" s="192" t="s">
        <v>38</v>
      </c>
      <c r="AM42" s="192" t="s">
        <v>38</v>
      </c>
      <c r="AN42" s="192" t="s">
        <v>38</v>
      </c>
      <c r="AO42" s="192" t="s">
        <v>38</v>
      </c>
      <c r="AP42" s="192" t="s">
        <v>38</v>
      </c>
      <c r="AQ42" s="192" t="s">
        <v>38</v>
      </c>
      <c r="AR42" s="192" t="s">
        <v>38</v>
      </c>
      <c r="AS42" s="192" t="s">
        <v>38</v>
      </c>
      <c r="AT42" s="192" t="s">
        <v>38</v>
      </c>
      <c r="AU42" s="192" t="s">
        <v>38</v>
      </c>
      <c r="AV42" s="192" t="s">
        <v>38</v>
      </c>
      <c r="AW42" s="192" t="s">
        <v>38</v>
      </c>
      <c r="AX42" s="192" t="s">
        <v>38</v>
      </c>
      <c r="AY42" s="192"/>
      <c r="AZ42" s="192"/>
      <c r="BA42" s="192" t="s">
        <v>38</v>
      </c>
      <c r="BB42" s="192" t="s">
        <v>38</v>
      </c>
      <c r="BC42" s="192" t="s">
        <v>38</v>
      </c>
      <c r="BD42" s="192" t="s">
        <v>38</v>
      </c>
      <c r="BE42" s="192" t="s">
        <v>38</v>
      </c>
      <c r="BF42" s="192" t="s">
        <v>38</v>
      </c>
      <c r="BG42" s="192" t="s">
        <v>38</v>
      </c>
      <c r="BH42" s="192" t="s">
        <v>38</v>
      </c>
      <c r="BI42" s="192" t="s">
        <v>38</v>
      </c>
      <c r="BJ42" s="192" t="s">
        <v>38</v>
      </c>
      <c r="BK42" s="192" t="s">
        <v>38</v>
      </c>
      <c r="BL42" s="5">
        <v>2</v>
      </c>
      <c r="BM42" s="221">
        <v>2</v>
      </c>
      <c r="BN42" s="221">
        <v>2</v>
      </c>
      <c r="BO42" s="221">
        <v>2</v>
      </c>
      <c r="BP42" s="221">
        <v>2</v>
      </c>
      <c r="BQ42" s="221">
        <v>2</v>
      </c>
      <c r="BR42" s="5">
        <v>2</v>
      </c>
      <c r="BS42" s="226">
        <v>1</v>
      </c>
      <c r="BT42" s="221">
        <v>2</v>
      </c>
      <c r="BU42" s="221">
        <v>2</v>
      </c>
      <c r="BV42" s="221">
        <v>2</v>
      </c>
      <c r="BW42" s="5">
        <v>2</v>
      </c>
      <c r="BX42" s="221">
        <v>2</v>
      </c>
      <c r="BY42" s="6">
        <v>2</v>
      </c>
      <c r="BZ42" s="5">
        <v>2</v>
      </c>
      <c r="CA42" s="221">
        <v>2</v>
      </c>
      <c r="CB42" s="221">
        <v>2</v>
      </c>
      <c r="CC42" s="221">
        <v>2</v>
      </c>
      <c r="CD42" s="337">
        <v>1</v>
      </c>
      <c r="CE42" s="221">
        <v>2</v>
      </c>
      <c r="CF42" s="221">
        <v>2</v>
      </c>
      <c r="CG42" s="221">
        <v>2</v>
      </c>
      <c r="CH42" s="221">
        <v>2</v>
      </c>
      <c r="CI42" s="221">
        <v>2</v>
      </c>
      <c r="CJ42" s="337">
        <v>2</v>
      </c>
      <c r="CK42" s="221">
        <v>2</v>
      </c>
      <c r="CL42" s="192" t="s">
        <v>38</v>
      </c>
      <c r="CM42" s="192" t="s">
        <v>38</v>
      </c>
      <c r="CN42" s="192" t="s">
        <v>38</v>
      </c>
      <c r="CO42" s="192" t="s">
        <v>38</v>
      </c>
      <c r="CP42" s="192" t="s">
        <v>38</v>
      </c>
      <c r="CQ42" s="192" t="s">
        <v>38</v>
      </c>
      <c r="CR42" s="192" t="s">
        <v>38</v>
      </c>
      <c r="CS42" s="192" t="s">
        <v>38</v>
      </c>
      <c r="CT42" s="192" t="s">
        <v>38</v>
      </c>
      <c r="CU42" s="192" t="s">
        <v>38</v>
      </c>
      <c r="CV42" s="192" t="s">
        <v>38</v>
      </c>
    </row>
    <row r="43" spans="1:100" s="1" customFormat="1" ht="149.5" hidden="1" customHeight="1">
      <c r="A43" s="13">
        <v>21</v>
      </c>
      <c r="B43" s="220" t="s">
        <v>2620</v>
      </c>
      <c r="C43" s="215" t="s">
        <v>2427</v>
      </c>
      <c r="D43" s="217" t="s">
        <v>2621</v>
      </c>
      <c r="E43" s="215" t="s">
        <v>2427</v>
      </c>
      <c r="F43" s="218" t="s">
        <v>2622</v>
      </c>
      <c r="G43" s="219" t="s">
        <v>2623</v>
      </c>
      <c r="H43" s="569"/>
      <c r="I43" s="442"/>
      <c r="J43" s="107" t="s">
        <v>689</v>
      </c>
      <c r="K43" s="473" t="s">
        <v>1622</v>
      </c>
      <c r="L43" s="5" t="s">
        <v>32</v>
      </c>
      <c r="M43" s="212" t="s">
        <v>1948</v>
      </c>
      <c r="N43" s="165" t="s">
        <v>12</v>
      </c>
      <c r="O43" s="221" t="s">
        <v>29</v>
      </c>
      <c r="P43" s="221" t="s">
        <v>24</v>
      </c>
      <c r="Q43" s="5"/>
      <c r="R43" s="5" t="s">
        <v>24</v>
      </c>
      <c r="S43" s="5"/>
      <c r="T43" s="5"/>
      <c r="U43" s="6"/>
      <c r="V43" s="5"/>
      <c r="W43" s="5"/>
      <c r="X43" s="5"/>
      <c r="Y43" s="5"/>
      <c r="Z43" s="5"/>
      <c r="AA43" s="5"/>
      <c r="AB43" s="80">
        <f>COUNTIF($Q43:$AA43,"x")</f>
        <v>1</v>
      </c>
      <c r="AC43" s="642"/>
      <c r="AD43" s="7"/>
      <c r="AE43" s="7"/>
      <c r="AF43" s="7"/>
      <c r="AG43" s="7" t="s">
        <v>1315</v>
      </c>
      <c r="AH43" s="7"/>
      <c r="AI43" s="7"/>
      <c r="AJ43" s="7"/>
      <c r="AK43" s="7"/>
      <c r="AL43" s="7"/>
      <c r="AM43" s="7"/>
      <c r="AN43" s="7"/>
      <c r="AO43" s="7"/>
      <c r="AP43" s="7"/>
      <c r="AQ43" s="7"/>
      <c r="AR43" s="7"/>
      <c r="AS43" s="7"/>
      <c r="AT43" s="7"/>
      <c r="AU43" s="7"/>
      <c r="AV43" s="55"/>
      <c r="AW43" s="7"/>
      <c r="AX43" s="7"/>
      <c r="AY43" s="7"/>
      <c r="AZ43" s="7"/>
      <c r="BA43" s="7"/>
      <c r="BB43" s="7"/>
      <c r="BC43" s="7"/>
      <c r="BD43" s="7"/>
      <c r="BE43" s="7"/>
      <c r="BF43" s="7"/>
      <c r="BG43" s="7"/>
      <c r="BH43" s="7"/>
      <c r="BI43" s="7"/>
      <c r="BJ43" s="7"/>
      <c r="BK43" s="7"/>
      <c r="BL43" s="5">
        <v>2</v>
      </c>
      <c r="BM43" s="221">
        <v>2</v>
      </c>
      <c r="BN43" s="221">
        <v>2</v>
      </c>
      <c r="BO43" s="221">
        <v>2</v>
      </c>
      <c r="BP43" s="221">
        <v>2</v>
      </c>
      <c r="BQ43" s="221">
        <v>2</v>
      </c>
      <c r="BR43" s="5">
        <v>2</v>
      </c>
      <c r="BS43" s="226">
        <v>2</v>
      </c>
      <c r="BT43" s="221">
        <v>2</v>
      </c>
      <c r="BU43" s="221">
        <v>2</v>
      </c>
      <c r="BV43" s="221">
        <v>2</v>
      </c>
      <c r="BW43" s="5">
        <v>2</v>
      </c>
      <c r="BX43" s="221">
        <v>2</v>
      </c>
      <c r="BY43" s="6">
        <v>2</v>
      </c>
      <c r="BZ43" s="5">
        <v>2</v>
      </c>
      <c r="CA43" s="221">
        <v>2</v>
      </c>
      <c r="CB43" s="221">
        <v>2</v>
      </c>
      <c r="CC43" s="221">
        <v>2</v>
      </c>
      <c r="CD43" s="337">
        <v>2</v>
      </c>
      <c r="CE43" s="221">
        <v>2</v>
      </c>
      <c r="CF43" s="221">
        <v>2</v>
      </c>
      <c r="CG43" s="221">
        <v>2</v>
      </c>
      <c r="CH43" s="221">
        <v>2</v>
      </c>
      <c r="CI43" s="221">
        <v>2</v>
      </c>
      <c r="CJ43" s="337">
        <v>2</v>
      </c>
      <c r="CK43" s="221">
        <v>2</v>
      </c>
      <c r="CL43" s="222">
        <f>COUNTIF(BL43:CK43,"2")</f>
        <v>26</v>
      </c>
      <c r="CM43" s="237">
        <f>CL43/(CL43+CN43+CP43+CR43)</f>
        <v>1</v>
      </c>
      <c r="CN43" s="222">
        <f>COUNTIF(BL43:CK43,"1")</f>
        <v>0</v>
      </c>
      <c r="CO43" s="237">
        <f>CN43/(CL43+CN43+CP43+CR43)</f>
        <v>0</v>
      </c>
      <c r="CP43" s="222">
        <f>COUNTIF(BL43:CK43,"0")</f>
        <v>0</v>
      </c>
      <c r="CQ43" s="237">
        <f>CP43/(CL43+CN43+CP43+CR43)</f>
        <v>0</v>
      </c>
      <c r="CR43" s="222">
        <f>COUNTIF(BL43:CK43,"KĐG")</f>
        <v>0</v>
      </c>
      <c r="CS43" s="237">
        <f>CR43/(CL43+CN43+CP43+CR43)</f>
        <v>0</v>
      </c>
      <c r="CT43" s="223">
        <f>(((CL43*2)+(CN43*1)+(CP43*0)))/(CL43+CN43+CP43)</f>
        <v>2</v>
      </c>
      <c r="CU43" s="223" t="str">
        <f>IF(CS43&gt;=50%,"KĐG",IF(CT43&gt;=1.6,"Đạt mục tiêu",IF(CT43&gt;=1,"Cần cố gắng","Chưa đạt")))</f>
        <v>Đạt mục tiêu</v>
      </c>
      <c r="CV43" s="5"/>
    </row>
    <row r="44" spans="1:100" s="1" customFormat="1" ht="217" hidden="1">
      <c r="A44" s="13">
        <v>22</v>
      </c>
      <c r="B44" s="217" t="s">
        <v>455</v>
      </c>
      <c r="C44" s="215" t="s">
        <v>28</v>
      </c>
      <c r="D44" s="217" t="s">
        <v>261</v>
      </c>
      <c r="E44" s="215" t="s">
        <v>26</v>
      </c>
      <c r="F44" s="219" t="s">
        <v>261</v>
      </c>
      <c r="G44" s="218" t="s">
        <v>2285</v>
      </c>
      <c r="H44" s="218"/>
      <c r="I44" s="539"/>
      <c r="J44" s="94"/>
      <c r="K44" s="467"/>
      <c r="L44" s="5" t="s">
        <v>32</v>
      </c>
      <c r="M44" s="212" t="s">
        <v>1948</v>
      </c>
      <c r="N44" s="165" t="s">
        <v>12</v>
      </c>
      <c r="O44" s="221" t="s">
        <v>29</v>
      </c>
      <c r="P44" s="221" t="s">
        <v>24</v>
      </c>
      <c r="Q44" s="5"/>
      <c r="R44" s="5"/>
      <c r="S44" s="5"/>
      <c r="T44" s="5"/>
      <c r="U44" s="6" t="s">
        <v>24</v>
      </c>
      <c r="V44" s="5"/>
      <c r="W44" s="5"/>
      <c r="X44" s="5"/>
      <c r="Y44" s="5"/>
      <c r="Z44" s="5"/>
      <c r="AA44" s="5"/>
      <c r="AB44" s="80">
        <f>COUNTIF($Q44:$AA44,"x")</f>
        <v>1</v>
      </c>
      <c r="AC44" s="642"/>
      <c r="AD44" s="7"/>
      <c r="AE44" s="7"/>
      <c r="AF44" s="7"/>
      <c r="AG44" s="7"/>
      <c r="AH44" s="7"/>
      <c r="AI44" s="7"/>
      <c r="AJ44" s="7"/>
      <c r="AK44" s="7"/>
      <c r="AL44" s="7"/>
      <c r="AM44" s="7"/>
      <c r="AN44" s="7"/>
      <c r="AO44" s="7"/>
      <c r="AP44" s="7"/>
      <c r="AQ44" s="7"/>
      <c r="AR44" s="7"/>
      <c r="AS44" s="7"/>
      <c r="AT44" s="7"/>
      <c r="AU44" s="7" t="s">
        <v>1183</v>
      </c>
      <c r="AV44" s="55"/>
      <c r="AW44" s="7"/>
      <c r="AX44" s="7"/>
      <c r="AY44" s="7"/>
      <c r="AZ44" s="7"/>
      <c r="BA44" s="7"/>
      <c r="BB44" s="7"/>
      <c r="BC44" s="7"/>
      <c r="BD44" s="7"/>
      <c r="BE44" s="7"/>
      <c r="BF44" s="7"/>
      <c r="BG44" s="7"/>
      <c r="BH44" s="7"/>
      <c r="BI44" s="7"/>
      <c r="BJ44" s="7"/>
      <c r="BK44" s="7"/>
      <c r="BL44" s="5">
        <v>2</v>
      </c>
      <c r="BM44" s="221">
        <v>2</v>
      </c>
      <c r="BN44" s="221">
        <v>2</v>
      </c>
      <c r="BO44" s="221">
        <v>2</v>
      </c>
      <c r="BP44" s="221">
        <v>2</v>
      </c>
      <c r="BQ44" s="221">
        <v>2</v>
      </c>
      <c r="BR44" s="5">
        <v>2</v>
      </c>
      <c r="BS44" s="226">
        <v>1</v>
      </c>
      <c r="BT44" s="221">
        <v>1</v>
      </c>
      <c r="BU44" s="221">
        <v>2</v>
      </c>
      <c r="BV44" s="221">
        <v>2</v>
      </c>
      <c r="BW44" s="5">
        <v>2</v>
      </c>
      <c r="BX44" s="221">
        <v>2</v>
      </c>
      <c r="BY44" s="6">
        <v>2</v>
      </c>
      <c r="BZ44" s="5">
        <v>2</v>
      </c>
      <c r="CA44" s="221">
        <v>2</v>
      </c>
      <c r="CB44" s="221">
        <v>2</v>
      </c>
      <c r="CC44" s="221">
        <v>2</v>
      </c>
      <c r="CD44" s="337">
        <v>2</v>
      </c>
      <c r="CE44" s="221">
        <v>2</v>
      </c>
      <c r="CF44" s="221">
        <v>2</v>
      </c>
      <c r="CG44" s="221">
        <v>2</v>
      </c>
      <c r="CH44" s="221">
        <v>2</v>
      </c>
      <c r="CI44" s="221">
        <v>2</v>
      </c>
      <c r="CJ44" s="337">
        <v>1</v>
      </c>
      <c r="CK44" s="221">
        <v>2</v>
      </c>
      <c r="CL44" s="222">
        <f>COUNTIF(BL44:CK44,"2")</f>
        <v>23</v>
      </c>
      <c r="CM44" s="237">
        <f>CL44/(CL44+CN44+CP44+CR44)</f>
        <v>0.88461538461538458</v>
      </c>
      <c r="CN44" s="222">
        <f>COUNTIF(BL44:CK44,"1")</f>
        <v>3</v>
      </c>
      <c r="CO44" s="237">
        <f>CN44/(CL44+CN44+CP44+CR44)</f>
        <v>0.11538461538461539</v>
      </c>
      <c r="CP44" s="222">
        <f>COUNTIF(BL44:CK44,"0")</f>
        <v>0</v>
      </c>
      <c r="CQ44" s="237">
        <f>CP44/(CL44+CN44+CP44+CR44)</f>
        <v>0</v>
      </c>
      <c r="CR44" s="222">
        <f>COUNTIF(BL44:CK44,"KĐG")</f>
        <v>0</v>
      </c>
      <c r="CS44" s="237">
        <f>CR44/(CL44+CN44+CP44+CR44)</f>
        <v>0</v>
      </c>
      <c r="CT44" s="223">
        <f>(((CL44*2)+(CN44*1)+(CP44*0)))/(CL44+CN44+CP44)</f>
        <v>1.8846153846153846</v>
      </c>
      <c r="CU44" s="223" t="str">
        <f>IF(CS44&gt;=50%,"KĐG",IF(CT44&gt;=1.6,"Đạt mục tiêu",IF(CT44&gt;=1,"Cần cố gắng","Chưa đạt")))</f>
        <v>Đạt mục tiêu</v>
      </c>
      <c r="CV44" s="5"/>
    </row>
    <row r="45" spans="1:100" s="1" customFormat="1" ht="108.5" hidden="1">
      <c r="A45" s="13">
        <v>23</v>
      </c>
      <c r="B45" s="217" t="s">
        <v>456</v>
      </c>
      <c r="C45" s="215" t="s">
        <v>26</v>
      </c>
      <c r="D45" s="217" t="s">
        <v>260</v>
      </c>
      <c r="E45" s="215" t="s">
        <v>26</v>
      </c>
      <c r="F45" s="219" t="s">
        <v>260</v>
      </c>
      <c r="G45" s="218" t="s">
        <v>1561</v>
      </c>
      <c r="H45" s="218"/>
      <c r="I45" s="539"/>
      <c r="J45" s="94"/>
      <c r="K45" s="467"/>
      <c r="L45" s="5" t="s">
        <v>32</v>
      </c>
      <c r="M45" s="212" t="s">
        <v>1948</v>
      </c>
      <c r="N45" s="165" t="s">
        <v>12</v>
      </c>
      <c r="O45" s="221" t="s">
        <v>29</v>
      </c>
      <c r="P45" s="221" t="s">
        <v>24</v>
      </c>
      <c r="Q45" s="5"/>
      <c r="R45" s="5"/>
      <c r="S45" s="5"/>
      <c r="T45" s="5"/>
      <c r="U45" s="6"/>
      <c r="V45" s="5"/>
      <c r="W45" s="5"/>
      <c r="X45" s="5"/>
      <c r="Y45" s="5"/>
      <c r="Z45" s="5" t="s">
        <v>24</v>
      </c>
      <c r="AA45" s="5"/>
      <c r="AB45" s="80">
        <f>COUNTIF($Q45:$AA45,"x")</f>
        <v>1</v>
      </c>
      <c r="AC45" s="642"/>
      <c r="AD45" s="7"/>
      <c r="AE45" s="7"/>
      <c r="AF45" s="7"/>
      <c r="AG45" s="7"/>
      <c r="AH45" s="7"/>
      <c r="AI45" s="7"/>
      <c r="AJ45" s="7"/>
      <c r="AK45" s="7"/>
      <c r="AL45" s="7"/>
      <c r="AM45" s="7"/>
      <c r="AN45" s="7"/>
      <c r="AO45" s="7"/>
      <c r="AP45" s="7"/>
      <c r="AQ45" s="7"/>
      <c r="AR45" s="7"/>
      <c r="AS45" s="7"/>
      <c r="AT45" s="7"/>
      <c r="AU45" s="7"/>
      <c r="AV45" s="55"/>
      <c r="AW45" s="7"/>
      <c r="AX45" s="7"/>
      <c r="AY45" s="7"/>
      <c r="AZ45" s="7"/>
      <c r="BA45" s="7"/>
      <c r="BB45" s="7"/>
      <c r="BC45" s="7"/>
      <c r="BD45" s="7"/>
      <c r="BE45" s="7"/>
      <c r="BF45" s="7"/>
      <c r="BG45" s="7"/>
      <c r="BH45" s="7" t="s">
        <v>1183</v>
      </c>
      <c r="BI45" s="7"/>
      <c r="BJ45" s="7"/>
      <c r="BK45" s="7"/>
      <c r="BL45" s="5">
        <v>2</v>
      </c>
      <c r="BM45" s="221">
        <v>2</v>
      </c>
      <c r="BN45" s="221">
        <v>2</v>
      </c>
      <c r="BO45" s="221">
        <v>2</v>
      </c>
      <c r="BP45" s="221">
        <v>2</v>
      </c>
      <c r="BQ45" s="221">
        <v>2</v>
      </c>
      <c r="BR45" s="5">
        <v>2</v>
      </c>
      <c r="BS45" s="226">
        <v>2</v>
      </c>
      <c r="BT45" s="221">
        <v>2</v>
      </c>
      <c r="BU45" s="221">
        <v>2</v>
      </c>
      <c r="BV45" s="221">
        <v>2</v>
      </c>
      <c r="BW45" s="5">
        <v>2</v>
      </c>
      <c r="BX45" s="221">
        <v>2</v>
      </c>
      <c r="BY45" s="6">
        <v>2</v>
      </c>
      <c r="BZ45" s="5">
        <v>2</v>
      </c>
      <c r="CA45" s="221">
        <v>2</v>
      </c>
      <c r="CB45" s="221">
        <v>2</v>
      </c>
      <c r="CC45" s="221">
        <v>2</v>
      </c>
      <c r="CD45" s="337">
        <v>1</v>
      </c>
      <c r="CE45" s="221">
        <v>2</v>
      </c>
      <c r="CF45" s="221">
        <v>2</v>
      </c>
      <c r="CG45" s="221">
        <v>2</v>
      </c>
      <c r="CH45" s="221">
        <v>2</v>
      </c>
      <c r="CI45" s="221">
        <v>2</v>
      </c>
      <c r="CJ45" s="337">
        <v>2</v>
      </c>
      <c r="CK45" s="221">
        <v>2</v>
      </c>
      <c r="CL45" s="222">
        <f>COUNTIF(BL45:CK45,"2")</f>
        <v>25</v>
      </c>
      <c r="CM45" s="237">
        <f>CL45/(CL45+CN45+CP45+CR45)</f>
        <v>0.96153846153846156</v>
      </c>
      <c r="CN45" s="222">
        <f>COUNTIF(BL45:CK45,"1")</f>
        <v>1</v>
      </c>
      <c r="CO45" s="237">
        <f>CN45/(CL45+CN45+CP45+CR45)</f>
        <v>3.8461538461538464E-2</v>
      </c>
      <c r="CP45" s="222">
        <f>COUNTIF(BL45:CK45,"0")</f>
        <v>0</v>
      </c>
      <c r="CQ45" s="237">
        <f>CP45/(CL45+CN45+CP45+CR45)</f>
        <v>0</v>
      </c>
      <c r="CR45" s="222">
        <f>COUNTIF(BL45:CK45,"KĐG")</f>
        <v>0</v>
      </c>
      <c r="CS45" s="237">
        <f>CR45/(CL45+CN45+CP45+CR45)</f>
        <v>0</v>
      </c>
      <c r="CT45" s="223">
        <f>(((CL45*2)+(CN45*1)+(CP45*0)))/(CL45+CN45+CP45)</f>
        <v>1.9615384615384615</v>
      </c>
      <c r="CU45" s="223" t="str">
        <f>IF(CS45&gt;=50%,"KĐG",IF(CT45&gt;=1.6,"Đạt mục tiêu",IF(CT45&gt;=1,"Cần cố gắng","Chưa đạt")))</f>
        <v>Đạt mục tiêu</v>
      </c>
      <c r="CV45" s="5"/>
    </row>
    <row r="46" spans="1:100" s="1" customFormat="1" ht="155" hidden="1">
      <c r="A46" s="13">
        <v>24</v>
      </c>
      <c r="B46" s="217" t="s">
        <v>457</v>
      </c>
      <c r="C46" s="215" t="s">
        <v>26</v>
      </c>
      <c r="D46" s="217" t="s">
        <v>259</v>
      </c>
      <c r="E46" s="215" t="s">
        <v>26</v>
      </c>
      <c r="F46" s="219" t="s">
        <v>259</v>
      </c>
      <c r="G46" s="218" t="s">
        <v>1475</v>
      </c>
      <c r="H46" s="218"/>
      <c r="I46" s="539"/>
      <c r="J46" s="94"/>
      <c r="K46" s="467"/>
      <c r="L46" s="5" t="s">
        <v>32</v>
      </c>
      <c r="M46" s="212" t="s">
        <v>1948</v>
      </c>
      <c r="N46" s="165" t="s">
        <v>12</v>
      </c>
      <c r="O46" s="221" t="s">
        <v>29</v>
      </c>
      <c r="P46" s="221" t="s">
        <v>24</v>
      </c>
      <c r="Q46" s="5"/>
      <c r="R46" s="5"/>
      <c r="S46" s="5"/>
      <c r="T46" s="5" t="s">
        <v>24</v>
      </c>
      <c r="U46" s="6"/>
      <c r="V46" s="5"/>
      <c r="W46" s="5"/>
      <c r="X46" s="5"/>
      <c r="Y46" s="5"/>
      <c r="Z46" s="5"/>
      <c r="AA46" s="5"/>
      <c r="AB46" s="80">
        <f>COUNTIF($Q46:$AA46,"x")</f>
        <v>1</v>
      </c>
      <c r="AC46" s="642"/>
      <c r="AD46" s="7"/>
      <c r="AE46" s="7"/>
      <c r="AF46" s="7"/>
      <c r="AG46" s="7"/>
      <c r="AH46" s="7"/>
      <c r="AI46" s="7"/>
      <c r="AJ46" s="7"/>
      <c r="AK46" s="7"/>
      <c r="AL46" s="7"/>
      <c r="AM46" s="7"/>
      <c r="AN46" s="7"/>
      <c r="AO46" s="7"/>
      <c r="AP46" s="55"/>
      <c r="AQ46" s="55"/>
      <c r="AR46" s="55" t="s">
        <v>1183</v>
      </c>
      <c r="AS46" s="7"/>
      <c r="AT46" s="7"/>
      <c r="AU46" s="7"/>
      <c r="AV46" s="55"/>
      <c r="AW46" s="7"/>
      <c r="AX46" s="7"/>
      <c r="AY46" s="7"/>
      <c r="AZ46" s="7"/>
      <c r="BA46" s="7"/>
      <c r="BB46" s="7"/>
      <c r="BC46" s="7"/>
      <c r="BD46" s="7"/>
      <c r="BE46" s="7"/>
      <c r="BF46" s="7"/>
      <c r="BG46" s="7"/>
      <c r="BH46" s="7"/>
      <c r="BI46" s="7"/>
      <c r="BJ46" s="7"/>
      <c r="BK46" s="7"/>
      <c r="BL46" s="5">
        <v>2</v>
      </c>
      <c r="BM46" s="221">
        <v>2</v>
      </c>
      <c r="BN46" s="221">
        <v>2</v>
      </c>
      <c r="BO46" s="221">
        <v>2</v>
      </c>
      <c r="BP46" s="221">
        <v>2</v>
      </c>
      <c r="BQ46" s="221">
        <v>2</v>
      </c>
      <c r="BR46" s="5">
        <v>2</v>
      </c>
      <c r="BS46" s="226">
        <v>2</v>
      </c>
      <c r="BT46" s="221">
        <v>2</v>
      </c>
      <c r="BU46" s="221">
        <v>2</v>
      </c>
      <c r="BV46" s="221">
        <v>2</v>
      </c>
      <c r="BW46" s="5">
        <v>2</v>
      </c>
      <c r="BX46" s="221">
        <v>2</v>
      </c>
      <c r="BY46" s="6">
        <v>1</v>
      </c>
      <c r="BZ46" s="5">
        <v>2</v>
      </c>
      <c r="CA46" s="221">
        <v>2</v>
      </c>
      <c r="CB46" s="221">
        <v>2</v>
      </c>
      <c r="CC46" s="221">
        <v>2</v>
      </c>
      <c r="CD46" s="337">
        <v>2</v>
      </c>
      <c r="CE46" s="221">
        <v>2</v>
      </c>
      <c r="CF46" s="221">
        <v>2</v>
      </c>
      <c r="CG46" s="221">
        <v>2</v>
      </c>
      <c r="CH46" s="221">
        <v>2</v>
      </c>
      <c r="CI46" s="221">
        <v>2</v>
      </c>
      <c r="CJ46" s="337">
        <v>2</v>
      </c>
      <c r="CK46" s="221">
        <v>2</v>
      </c>
      <c r="CL46" s="222">
        <f>COUNTIF(BL46:CK46,"2")</f>
        <v>25</v>
      </c>
      <c r="CM46" s="237">
        <f>CL46/(CL46+CN46+CP46+CR46)</f>
        <v>0.96153846153846156</v>
      </c>
      <c r="CN46" s="222">
        <f>COUNTIF(BL46:CK46,"1")</f>
        <v>1</v>
      </c>
      <c r="CO46" s="237">
        <f>CN46/(CL46+CN46+CP46+CR46)</f>
        <v>3.8461538461538464E-2</v>
      </c>
      <c r="CP46" s="222">
        <f>COUNTIF(BL46:CK46,"0")</f>
        <v>0</v>
      </c>
      <c r="CQ46" s="237">
        <f>CP46/(CL46+CN46+CP46+CR46)</f>
        <v>0</v>
      </c>
      <c r="CR46" s="222">
        <f>COUNTIF(BL46:CK46,"KĐG")</f>
        <v>0</v>
      </c>
      <c r="CS46" s="237">
        <f>CR46/(CL46+CN46+CP46+CR46)</f>
        <v>0</v>
      </c>
      <c r="CT46" s="223">
        <f>(((CL46*2)+(CN46*1)+(CP46*0)))/(CL46+CN46+CP46)</f>
        <v>1.9615384615384615</v>
      </c>
      <c r="CU46" s="223" t="str">
        <f>IF(CS46&gt;=50%,"KĐG",IF(CT46&gt;=1.6,"Đạt mục tiêu",IF(CT46&gt;=1,"Cần cố gắng","Chưa đạt")))</f>
        <v>Đạt mục tiêu</v>
      </c>
      <c r="CV46" s="5"/>
    </row>
    <row r="47" spans="1:100" s="1" customFormat="1" ht="155" hidden="1">
      <c r="A47" s="13">
        <v>25</v>
      </c>
      <c r="B47" s="217" t="s">
        <v>458</v>
      </c>
      <c r="C47" s="215" t="s">
        <v>26</v>
      </c>
      <c r="D47" s="217" t="s">
        <v>258</v>
      </c>
      <c r="E47" s="215" t="s">
        <v>26</v>
      </c>
      <c r="F47" s="219" t="s">
        <v>258</v>
      </c>
      <c r="G47" s="219" t="s">
        <v>1227</v>
      </c>
      <c r="H47" s="219"/>
      <c r="I47" s="600"/>
      <c r="J47" s="94"/>
      <c r="K47" s="467"/>
      <c r="L47" s="5" t="s">
        <v>32</v>
      </c>
      <c r="M47" s="212" t="s">
        <v>1948</v>
      </c>
      <c r="N47" s="165" t="s">
        <v>12</v>
      </c>
      <c r="O47" s="221" t="s">
        <v>29</v>
      </c>
      <c r="P47" s="221" t="s">
        <v>24</v>
      </c>
      <c r="Q47" s="5"/>
      <c r="R47" s="5"/>
      <c r="S47" s="5"/>
      <c r="T47" s="5"/>
      <c r="U47" s="6"/>
      <c r="V47" s="5"/>
      <c r="W47" s="5"/>
      <c r="X47" s="5" t="s">
        <v>24</v>
      </c>
      <c r="Y47" s="5"/>
      <c r="Z47" s="5"/>
      <c r="AA47" s="5"/>
      <c r="AB47" s="80">
        <f>COUNTIF($Q47:$AA47,"x")</f>
        <v>1</v>
      </c>
      <c r="AC47" s="642"/>
      <c r="AD47" s="7"/>
      <c r="AE47" s="7"/>
      <c r="AF47" s="7"/>
      <c r="AG47" s="7"/>
      <c r="AH47" s="7"/>
      <c r="AI47" s="7"/>
      <c r="AJ47" s="7"/>
      <c r="AK47" s="7"/>
      <c r="AL47" s="7"/>
      <c r="AM47" s="7"/>
      <c r="AN47" s="7"/>
      <c r="AO47" s="7"/>
      <c r="AP47" s="7"/>
      <c r="AQ47" s="7"/>
      <c r="AR47" s="7"/>
      <c r="AS47" s="7" t="s">
        <v>1318</v>
      </c>
      <c r="AT47" s="7"/>
      <c r="AU47" s="7"/>
      <c r="AV47" s="55"/>
      <c r="AW47" s="7"/>
      <c r="AX47" s="7"/>
      <c r="AY47" s="7"/>
      <c r="AZ47" s="7"/>
      <c r="BA47" s="7"/>
      <c r="BB47" s="7"/>
      <c r="BC47" s="7" t="s">
        <v>1183</v>
      </c>
      <c r="BD47" s="7"/>
      <c r="BE47" s="7"/>
      <c r="BF47" s="7"/>
      <c r="BG47" s="7"/>
      <c r="BH47" s="7"/>
      <c r="BI47" s="7"/>
      <c r="BJ47" s="7"/>
      <c r="BK47" s="7"/>
      <c r="BL47" s="5">
        <v>2</v>
      </c>
      <c r="BM47" s="221">
        <v>2</v>
      </c>
      <c r="BN47" s="221">
        <v>2</v>
      </c>
      <c r="BO47" s="221">
        <v>2</v>
      </c>
      <c r="BP47" s="221">
        <v>2</v>
      </c>
      <c r="BQ47" s="221">
        <v>2</v>
      </c>
      <c r="BR47" s="5">
        <v>2</v>
      </c>
      <c r="BS47" s="226">
        <v>1</v>
      </c>
      <c r="BT47" s="221">
        <v>2</v>
      </c>
      <c r="BU47" s="221">
        <v>2</v>
      </c>
      <c r="BV47" s="221">
        <v>2</v>
      </c>
      <c r="BW47" s="5">
        <v>2</v>
      </c>
      <c r="BX47" s="221">
        <v>1</v>
      </c>
      <c r="BY47" s="6">
        <v>2</v>
      </c>
      <c r="BZ47" s="5">
        <v>2</v>
      </c>
      <c r="CA47" s="221">
        <v>2</v>
      </c>
      <c r="CB47" s="221">
        <v>1</v>
      </c>
      <c r="CC47" s="221">
        <v>2</v>
      </c>
      <c r="CD47" s="337">
        <v>1</v>
      </c>
      <c r="CE47" s="221">
        <v>2</v>
      </c>
      <c r="CF47" s="221">
        <v>2</v>
      </c>
      <c r="CG47" s="221">
        <v>2</v>
      </c>
      <c r="CH47" s="221">
        <v>2</v>
      </c>
      <c r="CI47" s="221">
        <v>2</v>
      </c>
      <c r="CJ47" s="337">
        <v>2</v>
      </c>
      <c r="CK47" s="221">
        <v>2</v>
      </c>
      <c r="CL47" s="222">
        <f>COUNTIF(BL47:CK47,"2")</f>
        <v>22</v>
      </c>
      <c r="CM47" s="237">
        <f>CL47/(CL47+CN47+CP47+CR47)</f>
        <v>0.84615384615384615</v>
      </c>
      <c r="CN47" s="222">
        <f>COUNTIF(BL47:CK47,"1")</f>
        <v>4</v>
      </c>
      <c r="CO47" s="237">
        <f>CN47/(CL47+CN47+CP47+CR47)</f>
        <v>0.15384615384615385</v>
      </c>
      <c r="CP47" s="222">
        <f>COUNTIF(BL47:CK47,"0")</f>
        <v>0</v>
      </c>
      <c r="CQ47" s="237">
        <f>CP47/(CL47+CN47+CP47+CR47)</f>
        <v>0</v>
      </c>
      <c r="CR47" s="222">
        <f>COUNTIF(BL47:CK47,"KĐG")</f>
        <v>0</v>
      </c>
      <c r="CS47" s="237">
        <f>CR47/(CL47+CN47+CP47+CR47)</f>
        <v>0</v>
      </c>
      <c r="CT47" s="223">
        <f>(((CL47*2)+(CN47*1)+(CP47*0)))/(CL47+CN47+CP47)</f>
        <v>1.8461538461538463</v>
      </c>
      <c r="CU47" s="223" t="str">
        <f>IF(CS47&gt;=50%,"KĐG",IF(CT47&gt;=1.6,"Đạt mục tiêu",IF(CT47&gt;=1,"Cần cố gắng","Chưa đạt")))</f>
        <v>Đạt mục tiêu</v>
      </c>
      <c r="CV47" s="5"/>
    </row>
    <row r="48" spans="1:100" s="369" customFormat="1" ht="16.5" hidden="1">
      <c r="A48" s="16"/>
      <c r="B48" s="1121" t="s">
        <v>257</v>
      </c>
      <c r="C48" s="1241"/>
      <c r="D48" s="1241"/>
      <c r="E48" s="1241"/>
      <c r="F48" s="1121"/>
      <c r="G48" s="1121"/>
      <c r="H48" s="1121"/>
      <c r="I48" s="1121"/>
      <c r="J48" s="1241"/>
      <c r="K48" s="1241"/>
      <c r="L48" s="1121"/>
      <c r="M48" s="1121"/>
      <c r="N48" s="192" t="s">
        <v>38</v>
      </c>
      <c r="O48" s="192" t="s">
        <v>38</v>
      </c>
      <c r="P48" s="423" t="s">
        <v>38</v>
      </c>
      <c r="Q48" s="423" t="s">
        <v>38</v>
      </c>
      <c r="R48" s="192" t="s">
        <v>38</v>
      </c>
      <c r="S48" s="192" t="s">
        <v>38</v>
      </c>
      <c r="T48" s="192" t="s">
        <v>38</v>
      </c>
      <c r="U48" s="192" t="s">
        <v>38</v>
      </c>
      <c r="V48" s="192" t="s">
        <v>38</v>
      </c>
      <c r="W48" s="408" t="s">
        <v>38</v>
      </c>
      <c r="X48" s="192" t="s">
        <v>38</v>
      </c>
      <c r="Y48" s="192" t="s">
        <v>38</v>
      </c>
      <c r="Z48" s="192" t="s">
        <v>38</v>
      </c>
      <c r="AA48" s="192" t="s">
        <v>38</v>
      </c>
      <c r="AB48" s="192" t="s">
        <v>38</v>
      </c>
      <c r="AC48" s="641" t="s">
        <v>38</v>
      </c>
      <c r="AD48" s="423" t="s">
        <v>38</v>
      </c>
      <c r="AE48" s="423" t="s">
        <v>38</v>
      </c>
      <c r="AF48" s="423" t="s">
        <v>38</v>
      </c>
      <c r="AG48" s="192" t="s">
        <v>38</v>
      </c>
      <c r="AH48" s="192" t="s">
        <v>38</v>
      </c>
      <c r="AI48" s="192" t="s">
        <v>38</v>
      </c>
      <c r="AJ48" s="192" t="s">
        <v>38</v>
      </c>
      <c r="AK48" s="192" t="s">
        <v>38</v>
      </c>
      <c r="AL48" s="192" t="s">
        <v>38</v>
      </c>
      <c r="AM48" s="192" t="s">
        <v>38</v>
      </c>
      <c r="AN48" s="192" t="s">
        <v>38</v>
      </c>
      <c r="AO48" s="192" t="s">
        <v>38</v>
      </c>
      <c r="AP48" s="192" t="s">
        <v>38</v>
      </c>
      <c r="AQ48" s="192" t="s">
        <v>38</v>
      </c>
      <c r="AR48" s="192" t="s">
        <v>38</v>
      </c>
      <c r="AS48" s="192" t="s">
        <v>38</v>
      </c>
      <c r="AT48" s="192" t="s">
        <v>38</v>
      </c>
      <c r="AU48" s="192" t="s">
        <v>38</v>
      </c>
      <c r="AV48" s="192" t="s">
        <v>38</v>
      </c>
      <c r="AW48" s="192" t="s">
        <v>38</v>
      </c>
      <c r="AX48" s="192" t="s">
        <v>38</v>
      </c>
      <c r="AY48" s="192"/>
      <c r="AZ48" s="192"/>
      <c r="BA48" s="192" t="s">
        <v>38</v>
      </c>
      <c r="BB48" s="192" t="s">
        <v>38</v>
      </c>
      <c r="BC48" s="192" t="s">
        <v>38</v>
      </c>
      <c r="BD48" s="192" t="s">
        <v>38</v>
      </c>
      <c r="BE48" s="192" t="s">
        <v>38</v>
      </c>
      <c r="BF48" s="192" t="s">
        <v>38</v>
      </c>
      <c r="BG48" s="192" t="s">
        <v>38</v>
      </c>
      <c r="BH48" s="192" t="s">
        <v>38</v>
      </c>
      <c r="BI48" s="192" t="s">
        <v>38</v>
      </c>
      <c r="BJ48" s="192" t="s">
        <v>38</v>
      </c>
      <c r="BK48" s="192" t="s">
        <v>38</v>
      </c>
      <c r="BL48" s="408" t="s">
        <v>38</v>
      </c>
      <c r="BM48" s="192" t="s">
        <v>38</v>
      </c>
      <c r="BN48" s="192" t="s">
        <v>38</v>
      </c>
      <c r="BO48" s="192" t="s">
        <v>38</v>
      </c>
      <c r="BP48" s="192" t="s">
        <v>38</v>
      </c>
      <c r="BQ48" s="192" t="s">
        <v>38</v>
      </c>
      <c r="BR48" s="408" t="s">
        <v>38</v>
      </c>
      <c r="BS48" s="296" t="s">
        <v>38</v>
      </c>
      <c r="BT48" s="192" t="s">
        <v>38</v>
      </c>
      <c r="BU48" s="192" t="s">
        <v>38</v>
      </c>
      <c r="BV48" s="192" t="s">
        <v>38</v>
      </c>
      <c r="BW48" s="408" t="s">
        <v>38</v>
      </c>
      <c r="BX48" s="192" t="s">
        <v>38</v>
      </c>
      <c r="BY48" s="410" t="s">
        <v>38</v>
      </c>
      <c r="BZ48" s="408" t="s">
        <v>38</v>
      </c>
      <c r="CA48" s="192" t="s">
        <v>38</v>
      </c>
      <c r="CB48" s="192" t="s">
        <v>38</v>
      </c>
      <c r="CC48" s="192" t="s">
        <v>38</v>
      </c>
      <c r="CD48" s="297" t="s">
        <v>38</v>
      </c>
      <c r="CE48" s="192" t="s">
        <v>38</v>
      </c>
      <c r="CF48" s="192" t="s">
        <v>38</v>
      </c>
      <c r="CG48" s="192" t="s">
        <v>38</v>
      </c>
      <c r="CH48" s="192" t="s">
        <v>38</v>
      </c>
      <c r="CI48" s="192" t="s">
        <v>38</v>
      </c>
      <c r="CJ48" s="297" t="s">
        <v>38</v>
      </c>
      <c r="CK48" s="192" t="s">
        <v>38</v>
      </c>
      <c r="CL48" s="192" t="s">
        <v>38</v>
      </c>
      <c r="CM48" s="192" t="s">
        <v>38</v>
      </c>
      <c r="CN48" s="192" t="s">
        <v>38</v>
      </c>
      <c r="CO48" s="192" t="s">
        <v>38</v>
      </c>
      <c r="CP48" s="192" t="s">
        <v>38</v>
      </c>
      <c r="CQ48" s="192" t="s">
        <v>38</v>
      </c>
      <c r="CR48" s="192" t="s">
        <v>38</v>
      </c>
      <c r="CS48" s="192" t="s">
        <v>38</v>
      </c>
      <c r="CT48" s="192" t="s">
        <v>38</v>
      </c>
      <c r="CU48" s="192" t="s">
        <v>38</v>
      </c>
      <c r="CV48" s="423" t="s">
        <v>38</v>
      </c>
    </row>
    <row r="49" spans="1:100" s="1" customFormat="1" ht="93" hidden="1">
      <c r="A49" s="13">
        <v>26</v>
      </c>
      <c r="B49" s="220" t="s">
        <v>1044</v>
      </c>
      <c r="C49" s="215" t="s">
        <v>28</v>
      </c>
      <c r="D49" s="217" t="s">
        <v>256</v>
      </c>
      <c r="E49" s="215" t="s">
        <v>26</v>
      </c>
      <c r="F49" s="218" t="s">
        <v>1045</v>
      </c>
      <c r="G49" s="219" t="s">
        <v>1469</v>
      </c>
      <c r="H49" s="203" t="s">
        <v>2544</v>
      </c>
      <c r="I49" s="600"/>
      <c r="J49" s="107" t="s">
        <v>690</v>
      </c>
      <c r="K49" s="473" t="s">
        <v>1620</v>
      </c>
      <c r="L49" s="212" t="s">
        <v>32</v>
      </c>
      <c r="M49" s="212" t="s">
        <v>2173</v>
      </c>
      <c r="N49" s="165" t="s">
        <v>12</v>
      </c>
      <c r="O49" s="221" t="s">
        <v>29</v>
      </c>
      <c r="P49" s="221" t="s">
        <v>24</v>
      </c>
      <c r="Q49" s="5"/>
      <c r="R49" s="5"/>
      <c r="S49" s="5" t="s">
        <v>24</v>
      </c>
      <c r="T49" s="5"/>
      <c r="U49" s="6"/>
      <c r="V49" s="5"/>
      <c r="W49" s="5"/>
      <c r="X49" s="5"/>
      <c r="Y49" s="5"/>
      <c r="Z49" s="5"/>
      <c r="AA49" s="5"/>
      <c r="AB49" s="32">
        <f t="shared" ref="AB49:AB54" si="33">COUNTIF($Q49:$AA49,"x")</f>
        <v>1</v>
      </c>
      <c r="AC49" s="642"/>
      <c r="AD49" s="7"/>
      <c r="AE49" s="7"/>
      <c r="AF49" s="7"/>
      <c r="AG49" s="7"/>
      <c r="AH49" s="7"/>
      <c r="AI49" s="7"/>
      <c r="AJ49" s="7"/>
      <c r="AK49" s="7"/>
      <c r="AL49" s="7" t="s">
        <v>1183</v>
      </c>
      <c r="AM49" s="7"/>
      <c r="AN49" s="7"/>
      <c r="AO49" s="7"/>
      <c r="AP49" s="7"/>
      <c r="AQ49" s="7"/>
      <c r="AR49" s="7"/>
      <c r="AS49" s="7"/>
      <c r="AT49" s="7"/>
      <c r="AU49" s="7"/>
      <c r="AV49" s="55"/>
      <c r="AW49" s="7"/>
      <c r="AX49" s="7"/>
      <c r="AY49" s="7"/>
      <c r="AZ49" s="7"/>
      <c r="BA49" s="7"/>
      <c r="BB49" s="7"/>
      <c r="BC49" s="7"/>
      <c r="BD49" s="7"/>
      <c r="BE49" s="7"/>
      <c r="BF49" s="7"/>
      <c r="BG49" s="7"/>
      <c r="BH49" s="7"/>
      <c r="BI49" s="7"/>
      <c r="BJ49" s="7"/>
      <c r="BK49" s="7"/>
      <c r="BL49" s="5">
        <v>2</v>
      </c>
      <c r="BM49" s="221">
        <v>2</v>
      </c>
      <c r="BN49" s="221">
        <v>2</v>
      </c>
      <c r="BO49" s="221">
        <v>2</v>
      </c>
      <c r="BP49" s="221">
        <v>2</v>
      </c>
      <c r="BQ49" s="221">
        <v>2</v>
      </c>
      <c r="BR49" s="5">
        <v>2</v>
      </c>
      <c r="BS49" s="226">
        <v>2</v>
      </c>
      <c r="BT49" s="221">
        <v>2</v>
      </c>
      <c r="BU49" s="221">
        <v>2</v>
      </c>
      <c r="BV49" s="221">
        <v>2</v>
      </c>
      <c r="BW49" s="5">
        <v>2</v>
      </c>
      <c r="BX49" s="221">
        <v>2</v>
      </c>
      <c r="BY49" s="6">
        <v>2</v>
      </c>
      <c r="BZ49" s="5" t="s">
        <v>2281</v>
      </c>
      <c r="CA49" s="221">
        <v>2</v>
      </c>
      <c r="CB49" s="221">
        <v>2</v>
      </c>
      <c r="CC49" s="221">
        <v>2</v>
      </c>
      <c r="CD49" s="337">
        <v>2</v>
      </c>
      <c r="CE49" s="221">
        <v>2</v>
      </c>
      <c r="CF49" s="221">
        <v>2</v>
      </c>
      <c r="CG49" s="221">
        <v>2</v>
      </c>
      <c r="CH49" s="221">
        <v>2</v>
      </c>
      <c r="CI49" s="221">
        <v>2</v>
      </c>
      <c r="CJ49" s="337">
        <v>2</v>
      </c>
      <c r="CK49" s="221">
        <v>2</v>
      </c>
      <c r="CL49" s="222">
        <f t="shared" ref="CL49:CL66" si="34">COUNTIF(BL49:CK49,"2")</f>
        <v>25</v>
      </c>
      <c r="CM49" s="237">
        <f t="shared" ref="CM49:CM66" si="35">CL49/(CL49+CN49+CP49+CR49)</f>
        <v>0.96153846153846156</v>
      </c>
      <c r="CN49" s="222">
        <f t="shared" ref="CN49:CN66" si="36">COUNTIF(BL49:CK49,"1")</f>
        <v>0</v>
      </c>
      <c r="CO49" s="237">
        <f t="shared" ref="CO49:CO66" si="37">CN49/(CL49+CN49+CP49+CR49)</f>
        <v>0</v>
      </c>
      <c r="CP49" s="222">
        <f t="shared" ref="CP49:CP66" si="38">COUNTIF(BL49:CK49,"0")</f>
        <v>0</v>
      </c>
      <c r="CQ49" s="237">
        <f t="shared" ref="CQ49:CQ66" si="39">CP49/(CL49+CN49+CP49+CR49)</f>
        <v>0</v>
      </c>
      <c r="CR49" s="222">
        <f t="shared" ref="CR49:CR66" si="40">COUNTIF(BL49:CK49,"KĐG")</f>
        <v>1</v>
      </c>
      <c r="CS49" s="237">
        <f t="shared" ref="CS49:CS66" si="41">CR49/(CL49+CN49+CP49+CR49)</f>
        <v>3.8461538461538464E-2</v>
      </c>
      <c r="CT49" s="223">
        <f t="shared" ref="CT49:CT66" si="42">(((CL49*2)+(CN49*1)+(CP49*0)))/(CL49+CN49+CP49)</f>
        <v>2</v>
      </c>
      <c r="CU49" s="223" t="str">
        <f t="shared" ref="CU49:CU66" si="43">IF(CS49&gt;=50%,"KĐG",IF(CT49&gt;=1.6,"Đạt mục tiêu",IF(CT49&gt;=1,"Cần cố gắng","Chưa đạt")))</f>
        <v>Đạt mục tiêu</v>
      </c>
      <c r="CV49" s="5"/>
    </row>
    <row r="50" spans="1:100" s="1" customFormat="1" ht="77.5" hidden="1">
      <c r="A50" s="16">
        <v>27</v>
      </c>
      <c r="B50" s="220" t="s">
        <v>1375</v>
      </c>
      <c r="C50" s="215" t="s">
        <v>26</v>
      </c>
      <c r="D50" s="217" t="s">
        <v>255</v>
      </c>
      <c r="E50" s="215" t="s">
        <v>26</v>
      </c>
      <c r="F50" s="218" t="s">
        <v>1374</v>
      </c>
      <c r="G50" s="219" t="s">
        <v>1430</v>
      </c>
      <c r="H50" s="219"/>
      <c r="I50" s="600"/>
      <c r="J50" s="94"/>
      <c r="K50" s="467"/>
      <c r="L50" s="5" t="s">
        <v>32</v>
      </c>
      <c r="M50" s="212" t="s">
        <v>31</v>
      </c>
      <c r="N50" s="165" t="s">
        <v>12</v>
      </c>
      <c r="O50" s="221" t="s">
        <v>29</v>
      </c>
      <c r="P50" s="221" t="s">
        <v>24</v>
      </c>
      <c r="Q50" s="5" t="s">
        <v>24</v>
      </c>
      <c r="R50" s="5"/>
      <c r="S50" s="5"/>
      <c r="T50" s="5"/>
      <c r="U50" s="6"/>
      <c r="V50" s="5"/>
      <c r="W50" s="5"/>
      <c r="X50" s="5"/>
      <c r="Y50" s="5"/>
      <c r="Z50" s="5"/>
      <c r="AA50" s="5"/>
      <c r="AB50" s="80">
        <f t="shared" si="33"/>
        <v>1</v>
      </c>
      <c r="AC50" s="565" t="s">
        <v>1183</v>
      </c>
      <c r="AD50" s="5"/>
      <c r="AE50" s="5"/>
      <c r="AF50" s="5"/>
      <c r="AG50" s="7"/>
      <c r="AH50" s="7"/>
      <c r="AI50" s="7"/>
      <c r="AJ50" s="7"/>
      <c r="AK50" s="7"/>
      <c r="AL50" s="7"/>
      <c r="AM50" s="7"/>
      <c r="AN50" s="7"/>
      <c r="AO50" s="7"/>
      <c r="AP50" s="7"/>
      <c r="AQ50" s="7"/>
      <c r="AR50" s="7"/>
      <c r="AS50" s="7"/>
      <c r="AT50" s="7"/>
      <c r="AU50" s="7"/>
      <c r="AV50" s="55"/>
      <c r="AW50" s="7"/>
      <c r="AX50" s="7"/>
      <c r="AY50" s="7"/>
      <c r="AZ50" s="7"/>
      <c r="BA50" s="7"/>
      <c r="BB50" s="7"/>
      <c r="BC50" s="7"/>
      <c r="BD50" s="7"/>
      <c r="BE50" s="7"/>
      <c r="BF50" s="7"/>
      <c r="BG50" s="7"/>
      <c r="BH50" s="7"/>
      <c r="BI50" s="7"/>
      <c r="BJ50" s="7"/>
      <c r="BK50" s="7"/>
      <c r="BL50" s="5">
        <v>2</v>
      </c>
      <c r="BM50" s="221">
        <v>2</v>
      </c>
      <c r="BN50" s="221">
        <v>2</v>
      </c>
      <c r="BO50" s="221">
        <v>2</v>
      </c>
      <c r="BP50" s="221">
        <v>2</v>
      </c>
      <c r="BQ50" s="221">
        <v>2</v>
      </c>
      <c r="BR50" s="5">
        <v>2</v>
      </c>
      <c r="BS50" s="226">
        <v>2</v>
      </c>
      <c r="BT50" s="221">
        <v>2</v>
      </c>
      <c r="BU50" s="221">
        <v>2</v>
      </c>
      <c r="BV50" s="221">
        <v>2</v>
      </c>
      <c r="BW50" s="5">
        <v>2</v>
      </c>
      <c r="BX50" s="221">
        <v>2</v>
      </c>
      <c r="BY50" s="6">
        <v>2</v>
      </c>
      <c r="BZ50" s="5">
        <v>2</v>
      </c>
      <c r="CA50" s="221">
        <v>2</v>
      </c>
      <c r="CB50" s="221">
        <v>2</v>
      </c>
      <c r="CC50" s="221">
        <v>2</v>
      </c>
      <c r="CD50" s="337">
        <v>2</v>
      </c>
      <c r="CE50" s="221">
        <v>2</v>
      </c>
      <c r="CF50" s="221">
        <v>2</v>
      </c>
      <c r="CG50" s="221">
        <v>2</v>
      </c>
      <c r="CH50" s="221">
        <v>2</v>
      </c>
      <c r="CI50" s="221">
        <v>2</v>
      </c>
      <c r="CJ50" s="337">
        <v>2</v>
      </c>
      <c r="CK50" s="221">
        <v>2</v>
      </c>
      <c r="CL50" s="222">
        <f t="shared" si="34"/>
        <v>26</v>
      </c>
      <c r="CM50" s="237">
        <f t="shared" si="35"/>
        <v>1</v>
      </c>
      <c r="CN50" s="222">
        <f t="shared" si="36"/>
        <v>0</v>
      </c>
      <c r="CO50" s="237">
        <f t="shared" si="37"/>
        <v>0</v>
      </c>
      <c r="CP50" s="222">
        <f t="shared" si="38"/>
        <v>0</v>
      </c>
      <c r="CQ50" s="237">
        <f t="shared" si="39"/>
        <v>0</v>
      </c>
      <c r="CR50" s="222">
        <f t="shared" si="40"/>
        <v>0</v>
      </c>
      <c r="CS50" s="237">
        <f t="shared" si="41"/>
        <v>0</v>
      </c>
      <c r="CT50" s="223">
        <f t="shared" si="42"/>
        <v>2</v>
      </c>
      <c r="CU50" s="223" t="str">
        <f t="shared" si="43"/>
        <v>Đạt mục tiêu</v>
      </c>
      <c r="CV50" s="5"/>
    </row>
    <row r="51" spans="1:100" s="1" customFormat="1" ht="77.5" hidden="1">
      <c r="A51" s="13">
        <v>28</v>
      </c>
      <c r="B51" s="217" t="s">
        <v>459</v>
      </c>
      <c r="C51" s="215" t="s">
        <v>26</v>
      </c>
      <c r="D51" s="217" t="s">
        <v>254</v>
      </c>
      <c r="E51" s="215" t="s">
        <v>26</v>
      </c>
      <c r="F51" s="219" t="s">
        <v>254</v>
      </c>
      <c r="G51" s="219" t="s">
        <v>1228</v>
      </c>
      <c r="H51" s="219"/>
      <c r="I51" s="600"/>
      <c r="J51" s="94"/>
      <c r="K51" s="467"/>
      <c r="L51" s="5" t="s">
        <v>32</v>
      </c>
      <c r="M51" s="212" t="s">
        <v>31</v>
      </c>
      <c r="N51" s="165" t="s">
        <v>12</v>
      </c>
      <c r="O51" s="221" t="s">
        <v>29</v>
      </c>
      <c r="P51" s="221" t="s">
        <v>24</v>
      </c>
      <c r="Q51" s="5"/>
      <c r="R51" s="5"/>
      <c r="S51" s="5"/>
      <c r="T51" s="5"/>
      <c r="U51" s="6" t="s">
        <v>24</v>
      </c>
      <c r="V51" s="5"/>
      <c r="W51" s="5"/>
      <c r="X51" s="5"/>
      <c r="Y51" s="5"/>
      <c r="Z51" s="5"/>
      <c r="AA51" s="5"/>
      <c r="AB51" s="80">
        <f t="shared" si="33"/>
        <v>1</v>
      </c>
      <c r="AC51" s="642"/>
      <c r="AD51" s="7"/>
      <c r="AE51" s="7"/>
      <c r="AF51" s="7"/>
      <c r="AG51" s="7"/>
      <c r="AH51" s="7"/>
      <c r="AI51" s="7"/>
      <c r="AJ51" s="7"/>
      <c r="AK51" s="7"/>
      <c r="AL51" s="7"/>
      <c r="AM51" s="7"/>
      <c r="AN51" s="7"/>
      <c r="AO51" s="7"/>
      <c r="AP51" s="7"/>
      <c r="AQ51" s="7"/>
      <c r="AR51" s="7"/>
      <c r="AS51" s="7"/>
      <c r="AT51" s="7" t="s">
        <v>1183</v>
      </c>
      <c r="AU51" s="7"/>
      <c r="AV51" s="55"/>
      <c r="AW51" s="7"/>
      <c r="AX51" s="7"/>
      <c r="AY51" s="7"/>
      <c r="AZ51" s="7"/>
      <c r="BA51" s="7"/>
      <c r="BB51" s="7"/>
      <c r="BC51" s="7"/>
      <c r="BD51" s="7"/>
      <c r="BE51" s="7"/>
      <c r="BF51" s="7"/>
      <c r="BG51" s="7"/>
      <c r="BH51" s="7"/>
      <c r="BI51" s="7"/>
      <c r="BJ51" s="7"/>
      <c r="BK51" s="7"/>
      <c r="BL51" s="5">
        <v>2</v>
      </c>
      <c r="BM51" s="221">
        <v>2</v>
      </c>
      <c r="BN51" s="221">
        <v>2</v>
      </c>
      <c r="BO51" s="221">
        <v>2</v>
      </c>
      <c r="BP51" s="221">
        <v>2</v>
      </c>
      <c r="BQ51" s="221">
        <v>2</v>
      </c>
      <c r="BR51" s="5">
        <v>2</v>
      </c>
      <c r="BS51" s="226">
        <v>2</v>
      </c>
      <c r="BT51" s="221">
        <v>2</v>
      </c>
      <c r="BU51" s="221">
        <v>2</v>
      </c>
      <c r="BV51" s="221" t="s">
        <v>2281</v>
      </c>
      <c r="BW51" s="5">
        <v>2</v>
      </c>
      <c r="BX51" s="221">
        <v>2</v>
      </c>
      <c r="BY51" s="6">
        <v>2</v>
      </c>
      <c r="BZ51" s="5">
        <v>2</v>
      </c>
      <c r="CA51" s="221">
        <v>1</v>
      </c>
      <c r="CB51" s="221">
        <v>2</v>
      </c>
      <c r="CC51" s="221">
        <v>2</v>
      </c>
      <c r="CD51" s="337">
        <v>2</v>
      </c>
      <c r="CE51" s="221">
        <v>2</v>
      </c>
      <c r="CF51" s="221">
        <v>2</v>
      </c>
      <c r="CG51" s="221">
        <v>2</v>
      </c>
      <c r="CH51" s="221">
        <v>2</v>
      </c>
      <c r="CI51" s="221">
        <v>2</v>
      </c>
      <c r="CJ51" s="337">
        <v>1</v>
      </c>
      <c r="CK51" s="221">
        <v>2</v>
      </c>
      <c r="CL51" s="222">
        <f t="shared" si="34"/>
        <v>23</v>
      </c>
      <c r="CM51" s="237">
        <f t="shared" si="35"/>
        <v>0.88461538461538458</v>
      </c>
      <c r="CN51" s="222">
        <f t="shared" si="36"/>
        <v>2</v>
      </c>
      <c r="CO51" s="237">
        <f t="shared" si="37"/>
        <v>7.6923076923076927E-2</v>
      </c>
      <c r="CP51" s="222">
        <f t="shared" si="38"/>
        <v>0</v>
      </c>
      <c r="CQ51" s="237">
        <f t="shared" si="39"/>
        <v>0</v>
      </c>
      <c r="CR51" s="222">
        <f t="shared" si="40"/>
        <v>1</v>
      </c>
      <c r="CS51" s="237">
        <f t="shared" si="41"/>
        <v>3.8461538461538464E-2</v>
      </c>
      <c r="CT51" s="223">
        <f t="shared" si="42"/>
        <v>1.92</v>
      </c>
      <c r="CU51" s="223" t="str">
        <f t="shared" si="43"/>
        <v>Đạt mục tiêu</v>
      </c>
      <c r="CV51" s="5"/>
    </row>
    <row r="52" spans="1:100" ht="201.5" hidden="1">
      <c r="A52" s="13">
        <v>29</v>
      </c>
      <c r="B52" s="217" t="s">
        <v>460</v>
      </c>
      <c r="C52" s="215" t="s">
        <v>28</v>
      </c>
      <c r="D52" s="217" t="s">
        <v>253</v>
      </c>
      <c r="E52" s="215" t="s">
        <v>60</v>
      </c>
      <c r="F52" s="219" t="s">
        <v>253</v>
      </c>
      <c r="G52" s="218" t="s">
        <v>1562</v>
      </c>
      <c r="H52" s="218"/>
      <c r="I52" s="539"/>
      <c r="J52" s="107" t="s">
        <v>691</v>
      </c>
      <c r="K52" s="473" t="s">
        <v>1621</v>
      </c>
      <c r="L52" s="5" t="s">
        <v>32</v>
      </c>
      <c r="M52" s="212" t="s">
        <v>31</v>
      </c>
      <c r="N52" s="165" t="s">
        <v>12</v>
      </c>
      <c r="O52" s="221" t="s">
        <v>29</v>
      </c>
      <c r="P52" s="221" t="s">
        <v>24</v>
      </c>
      <c r="Q52" s="5"/>
      <c r="R52" s="5"/>
      <c r="S52" s="5"/>
      <c r="T52" s="5"/>
      <c r="U52" s="6"/>
      <c r="V52" s="5"/>
      <c r="W52" s="5"/>
      <c r="X52" s="5"/>
      <c r="Y52" s="221"/>
      <c r="Z52" s="5" t="s">
        <v>24</v>
      </c>
      <c r="AA52" s="5"/>
      <c r="AB52" s="80">
        <f t="shared" si="33"/>
        <v>1</v>
      </c>
      <c r="AC52" s="642"/>
      <c r="AD52" s="7"/>
      <c r="AE52" s="7"/>
      <c r="AF52" s="7"/>
      <c r="AG52" s="7"/>
      <c r="AH52" s="7"/>
      <c r="AI52" s="7"/>
      <c r="AJ52" s="7"/>
      <c r="AK52" s="7"/>
      <c r="AL52" s="7"/>
      <c r="AM52" s="7"/>
      <c r="AN52" s="7"/>
      <c r="AO52" s="7"/>
      <c r="AP52" s="7"/>
      <c r="AQ52" s="7"/>
      <c r="AR52" s="7"/>
      <c r="AS52" s="7"/>
      <c r="AT52" s="7"/>
      <c r="AU52" s="7"/>
      <c r="AV52" s="55"/>
      <c r="AW52" s="7"/>
      <c r="AX52" s="7"/>
      <c r="AY52" s="7"/>
      <c r="AZ52" s="7"/>
      <c r="BA52" s="7"/>
      <c r="BB52" s="7"/>
      <c r="BC52" s="7"/>
      <c r="BD52" s="7"/>
      <c r="BE52" s="55"/>
      <c r="BF52" s="55"/>
      <c r="BG52" s="55"/>
      <c r="BH52" s="7"/>
      <c r="BI52" s="7" t="s">
        <v>1183</v>
      </c>
      <c r="BJ52" s="7"/>
      <c r="BK52" s="7"/>
      <c r="BL52" s="5">
        <v>2</v>
      </c>
      <c r="BM52" s="221">
        <v>2</v>
      </c>
      <c r="BN52" s="221">
        <v>2</v>
      </c>
      <c r="BO52" s="221">
        <v>1</v>
      </c>
      <c r="BP52" s="221">
        <v>2</v>
      </c>
      <c r="BQ52" s="221">
        <v>2</v>
      </c>
      <c r="BR52" s="5">
        <v>2</v>
      </c>
      <c r="BS52" s="226">
        <v>2</v>
      </c>
      <c r="BT52" s="221">
        <v>1</v>
      </c>
      <c r="BU52" s="221">
        <v>2</v>
      </c>
      <c r="BV52" s="221">
        <v>2</v>
      </c>
      <c r="BW52" s="5">
        <v>2</v>
      </c>
      <c r="BX52" s="221">
        <v>2</v>
      </c>
      <c r="BY52" s="6">
        <v>2</v>
      </c>
      <c r="BZ52" s="5">
        <v>2</v>
      </c>
      <c r="CA52" s="221">
        <v>2</v>
      </c>
      <c r="CB52" s="221">
        <v>2</v>
      </c>
      <c r="CC52" s="221">
        <v>2</v>
      </c>
      <c r="CD52" s="337">
        <v>2</v>
      </c>
      <c r="CE52" s="221">
        <v>2</v>
      </c>
      <c r="CF52" s="221">
        <v>2</v>
      </c>
      <c r="CG52" s="221">
        <v>2</v>
      </c>
      <c r="CH52" s="221">
        <v>2</v>
      </c>
      <c r="CI52" s="221">
        <v>2</v>
      </c>
      <c r="CJ52" s="337">
        <v>2</v>
      </c>
      <c r="CK52" s="221">
        <v>2</v>
      </c>
      <c r="CL52" s="222">
        <f t="shared" si="34"/>
        <v>24</v>
      </c>
      <c r="CM52" s="237">
        <f t="shared" si="35"/>
        <v>0.92307692307692313</v>
      </c>
      <c r="CN52" s="222">
        <f t="shared" si="36"/>
        <v>2</v>
      </c>
      <c r="CO52" s="237">
        <f t="shared" si="37"/>
        <v>7.6923076923076927E-2</v>
      </c>
      <c r="CP52" s="222">
        <f t="shared" si="38"/>
        <v>0</v>
      </c>
      <c r="CQ52" s="237">
        <f t="shared" si="39"/>
        <v>0</v>
      </c>
      <c r="CR52" s="222">
        <f t="shared" si="40"/>
        <v>0</v>
      </c>
      <c r="CS52" s="237">
        <f t="shared" si="41"/>
        <v>0</v>
      </c>
      <c r="CT52" s="223">
        <f t="shared" si="42"/>
        <v>1.9230769230769231</v>
      </c>
      <c r="CU52" s="223" t="str">
        <f t="shared" si="43"/>
        <v>Đạt mục tiêu</v>
      </c>
      <c r="CV52" s="221"/>
    </row>
    <row r="53" spans="1:100" s="1" customFormat="1" ht="77.5" hidden="1">
      <c r="A53" s="1309">
        <v>30</v>
      </c>
      <c r="B53" s="1044" t="s">
        <v>954</v>
      </c>
      <c r="C53" s="1033" t="s">
        <v>28</v>
      </c>
      <c r="D53" s="1024" t="s">
        <v>252</v>
      </c>
      <c r="E53" s="1033" t="s">
        <v>35</v>
      </c>
      <c r="F53" s="1092" t="s">
        <v>939</v>
      </c>
      <c r="G53" s="219" t="s">
        <v>1432</v>
      </c>
      <c r="H53" s="219"/>
      <c r="I53" s="600"/>
      <c r="J53" s="94"/>
      <c r="K53" s="467"/>
      <c r="L53" s="5" t="s">
        <v>32</v>
      </c>
      <c r="M53" s="212" t="s">
        <v>31</v>
      </c>
      <c r="N53" s="165" t="s">
        <v>12</v>
      </c>
      <c r="O53" s="221" t="s">
        <v>29</v>
      </c>
      <c r="P53" s="221" t="s">
        <v>24</v>
      </c>
      <c r="Q53" s="5"/>
      <c r="R53" s="5" t="s">
        <v>24</v>
      </c>
      <c r="S53" s="5"/>
      <c r="T53" s="5"/>
      <c r="U53" s="6"/>
      <c r="V53" s="5"/>
      <c r="W53" s="5"/>
      <c r="X53" s="5"/>
      <c r="Y53" s="5"/>
      <c r="Z53" s="5"/>
      <c r="AA53" s="5"/>
      <c r="AB53" s="80">
        <f t="shared" si="33"/>
        <v>1</v>
      </c>
      <c r="AC53" s="642"/>
      <c r="AD53" s="7"/>
      <c r="AE53" s="7"/>
      <c r="AF53" s="7"/>
      <c r="AG53" s="7"/>
      <c r="AH53" s="7" t="s">
        <v>1183</v>
      </c>
      <c r="AI53" s="7"/>
      <c r="AJ53" s="7"/>
      <c r="AK53" s="7"/>
      <c r="AL53" s="7"/>
      <c r="AM53" s="7"/>
      <c r="AN53" s="7"/>
      <c r="AO53" s="7"/>
      <c r="AP53" s="7"/>
      <c r="AQ53" s="7"/>
      <c r="AR53" s="7"/>
      <c r="AS53" s="7"/>
      <c r="AT53" s="7"/>
      <c r="AU53" s="7"/>
      <c r="AV53" s="55"/>
      <c r="AW53" s="7"/>
      <c r="AX53" s="7"/>
      <c r="AY53" s="7"/>
      <c r="AZ53" s="7"/>
      <c r="BA53" s="7"/>
      <c r="BB53" s="7"/>
      <c r="BC53" s="7"/>
      <c r="BD53" s="7"/>
      <c r="BE53" s="7"/>
      <c r="BF53" s="7"/>
      <c r="BG53" s="7"/>
      <c r="BH53" s="7"/>
      <c r="BI53" s="7"/>
      <c r="BJ53" s="7"/>
      <c r="BK53" s="7"/>
      <c r="BL53" s="5">
        <v>1</v>
      </c>
      <c r="BM53" s="221">
        <v>2</v>
      </c>
      <c r="BN53" s="221">
        <v>2</v>
      </c>
      <c r="BO53" s="221">
        <v>2</v>
      </c>
      <c r="BP53" s="221">
        <v>2</v>
      </c>
      <c r="BQ53" s="221">
        <v>2</v>
      </c>
      <c r="BR53" s="5">
        <v>2</v>
      </c>
      <c r="BS53" s="226">
        <v>2</v>
      </c>
      <c r="BT53" s="221">
        <v>2</v>
      </c>
      <c r="BU53" s="221">
        <v>2</v>
      </c>
      <c r="BV53" s="221">
        <v>2</v>
      </c>
      <c r="BW53" s="5">
        <v>2</v>
      </c>
      <c r="BX53" s="221">
        <v>2</v>
      </c>
      <c r="BY53" s="6">
        <v>2</v>
      </c>
      <c r="BZ53" s="5">
        <v>2</v>
      </c>
      <c r="CA53" s="221">
        <v>2</v>
      </c>
      <c r="CB53" s="221">
        <v>2</v>
      </c>
      <c r="CC53" s="221">
        <v>2</v>
      </c>
      <c r="CD53" s="337">
        <v>1</v>
      </c>
      <c r="CE53" s="221">
        <v>2</v>
      </c>
      <c r="CF53" s="221">
        <v>2</v>
      </c>
      <c r="CG53" s="221">
        <v>2</v>
      </c>
      <c r="CH53" s="221">
        <v>2</v>
      </c>
      <c r="CI53" s="221">
        <v>2</v>
      </c>
      <c r="CJ53" s="337">
        <v>2</v>
      </c>
      <c r="CK53" s="221">
        <v>2</v>
      </c>
      <c r="CL53" s="222">
        <f t="shared" si="34"/>
        <v>24</v>
      </c>
      <c r="CM53" s="237">
        <f t="shared" si="35"/>
        <v>0.92307692307692313</v>
      </c>
      <c r="CN53" s="222">
        <f t="shared" si="36"/>
        <v>2</v>
      </c>
      <c r="CO53" s="237">
        <f t="shared" si="37"/>
        <v>7.6923076923076927E-2</v>
      </c>
      <c r="CP53" s="222">
        <f t="shared" si="38"/>
        <v>0</v>
      </c>
      <c r="CQ53" s="237">
        <f t="shared" si="39"/>
        <v>0</v>
      </c>
      <c r="CR53" s="222">
        <f t="shared" si="40"/>
        <v>0</v>
      </c>
      <c r="CS53" s="237">
        <f t="shared" si="41"/>
        <v>0</v>
      </c>
      <c r="CT53" s="223">
        <f t="shared" si="42"/>
        <v>1.9230769230769231</v>
      </c>
      <c r="CU53" s="223" t="str">
        <f t="shared" si="43"/>
        <v>Đạt mục tiêu</v>
      </c>
      <c r="CV53" s="5"/>
    </row>
    <row r="54" spans="1:100" s="1" customFormat="1" ht="62" hidden="1">
      <c r="A54" s="1309"/>
      <c r="B54" s="1024"/>
      <c r="C54" s="1033"/>
      <c r="D54" s="1024"/>
      <c r="E54" s="1033"/>
      <c r="F54" s="1093"/>
      <c r="G54" s="218" t="s">
        <v>1577</v>
      </c>
      <c r="H54" s="218"/>
      <c r="I54" s="539"/>
      <c r="J54" s="94"/>
      <c r="K54" s="467"/>
      <c r="L54" s="5" t="s">
        <v>32</v>
      </c>
      <c r="M54" s="212" t="s">
        <v>31</v>
      </c>
      <c r="N54" s="165" t="s">
        <v>12</v>
      </c>
      <c r="O54" s="221" t="s">
        <v>29</v>
      </c>
      <c r="P54" s="221" t="s">
        <v>24</v>
      </c>
      <c r="Q54" s="5"/>
      <c r="R54" s="5"/>
      <c r="S54" s="5"/>
      <c r="T54" s="5"/>
      <c r="U54" s="6"/>
      <c r="V54" s="5"/>
      <c r="W54" s="5"/>
      <c r="X54" s="5"/>
      <c r="Y54" s="5"/>
      <c r="Z54" s="5"/>
      <c r="AA54" s="5" t="s">
        <v>24</v>
      </c>
      <c r="AB54" s="80">
        <f t="shared" si="33"/>
        <v>1</v>
      </c>
      <c r="AC54" s="642"/>
      <c r="AD54" s="7"/>
      <c r="AE54" s="7"/>
      <c r="AF54" s="7"/>
      <c r="AG54" s="7"/>
      <c r="AH54" s="7"/>
      <c r="AI54" s="7"/>
      <c r="AJ54" s="7"/>
      <c r="AK54" s="7"/>
      <c r="AL54" s="7"/>
      <c r="AM54" s="7"/>
      <c r="AN54" s="7"/>
      <c r="AO54" s="7"/>
      <c r="AP54" s="7"/>
      <c r="AQ54" s="7"/>
      <c r="AR54" s="7"/>
      <c r="AS54" s="7"/>
      <c r="AT54" s="7"/>
      <c r="AU54" s="7"/>
      <c r="AV54" s="55"/>
      <c r="AW54" s="7"/>
      <c r="AX54" s="7"/>
      <c r="AY54" s="7"/>
      <c r="AZ54" s="7"/>
      <c r="BA54" s="7"/>
      <c r="BB54" s="7"/>
      <c r="BC54" s="7"/>
      <c r="BD54" s="7"/>
      <c r="BE54" s="7"/>
      <c r="BF54" s="7"/>
      <c r="BG54" s="7"/>
      <c r="BH54" s="7"/>
      <c r="BI54" s="7"/>
      <c r="BJ54" s="7" t="s">
        <v>1183</v>
      </c>
      <c r="BK54" s="7"/>
      <c r="BL54" s="5">
        <v>2</v>
      </c>
      <c r="BM54" s="221">
        <v>2</v>
      </c>
      <c r="BN54" s="221">
        <v>2</v>
      </c>
      <c r="BO54" s="221">
        <v>2</v>
      </c>
      <c r="BP54" s="221">
        <v>2</v>
      </c>
      <c r="BQ54" s="221">
        <v>2</v>
      </c>
      <c r="BR54" s="5">
        <v>2</v>
      </c>
      <c r="BS54" s="226">
        <v>1</v>
      </c>
      <c r="BT54" s="221">
        <v>2</v>
      </c>
      <c r="BU54" s="221">
        <v>2</v>
      </c>
      <c r="BV54" s="221">
        <v>2</v>
      </c>
      <c r="BW54" s="5">
        <v>2</v>
      </c>
      <c r="BX54" s="221">
        <v>1</v>
      </c>
      <c r="BY54" s="6">
        <v>2</v>
      </c>
      <c r="BZ54" s="5">
        <v>2</v>
      </c>
      <c r="CA54" s="221">
        <v>2</v>
      </c>
      <c r="CB54" s="221">
        <v>2</v>
      </c>
      <c r="CC54" s="221">
        <v>2</v>
      </c>
      <c r="CD54" s="337">
        <v>2</v>
      </c>
      <c r="CE54" s="221">
        <v>2</v>
      </c>
      <c r="CF54" s="221">
        <v>2</v>
      </c>
      <c r="CG54" s="221">
        <v>2</v>
      </c>
      <c r="CH54" s="221">
        <v>2</v>
      </c>
      <c r="CI54" s="221">
        <v>2</v>
      </c>
      <c r="CJ54" s="337">
        <v>1</v>
      </c>
      <c r="CK54" s="221">
        <v>2</v>
      </c>
      <c r="CL54" s="222">
        <f t="shared" si="34"/>
        <v>23</v>
      </c>
      <c r="CM54" s="237">
        <f t="shared" si="35"/>
        <v>0.88461538461538458</v>
      </c>
      <c r="CN54" s="222">
        <f t="shared" si="36"/>
        <v>3</v>
      </c>
      <c r="CO54" s="237">
        <f t="shared" si="37"/>
        <v>0.11538461538461539</v>
      </c>
      <c r="CP54" s="222">
        <f t="shared" si="38"/>
        <v>0</v>
      </c>
      <c r="CQ54" s="237">
        <f t="shared" si="39"/>
        <v>0</v>
      </c>
      <c r="CR54" s="222">
        <f t="shared" si="40"/>
        <v>0</v>
      </c>
      <c r="CS54" s="237">
        <f t="shared" si="41"/>
        <v>0</v>
      </c>
      <c r="CT54" s="223">
        <f t="shared" si="42"/>
        <v>1.8846153846153846</v>
      </c>
      <c r="CU54" s="223" t="str">
        <f t="shared" si="43"/>
        <v>Đạt mục tiêu</v>
      </c>
      <c r="CV54" s="5"/>
    </row>
    <row r="55" spans="1:100" s="1" customFormat="1" ht="77.5" hidden="1">
      <c r="A55" s="1309">
        <v>31</v>
      </c>
      <c r="B55" s="1024" t="s">
        <v>461</v>
      </c>
      <c r="C55" s="1033" t="s">
        <v>35</v>
      </c>
      <c r="D55" s="1024" t="s">
        <v>251</v>
      </c>
      <c r="E55" s="1033" t="s">
        <v>35</v>
      </c>
      <c r="F55" s="1093" t="s">
        <v>251</v>
      </c>
      <c r="G55" s="210" t="s">
        <v>2397</v>
      </c>
      <c r="H55" s="210"/>
      <c r="I55" s="604"/>
      <c r="J55" s="94"/>
      <c r="K55" s="467"/>
      <c r="L55" s="5"/>
      <c r="M55" s="212" t="s">
        <v>2174</v>
      </c>
      <c r="N55" s="165"/>
      <c r="O55" s="221"/>
      <c r="P55" s="221"/>
      <c r="Q55" s="5" t="s">
        <v>24</v>
      </c>
      <c r="R55" s="5"/>
      <c r="S55" s="5" t="s">
        <v>24</v>
      </c>
      <c r="T55" s="5" t="s">
        <v>24</v>
      </c>
      <c r="U55" s="6" t="s">
        <v>24</v>
      </c>
      <c r="V55" s="5" t="s">
        <v>24</v>
      </c>
      <c r="W55" s="5"/>
      <c r="X55" s="5"/>
      <c r="Y55" s="5"/>
      <c r="Z55" s="5" t="s">
        <v>24</v>
      </c>
      <c r="AA55" s="5"/>
      <c r="AB55" s="80">
        <v>1</v>
      </c>
      <c r="AC55" s="642"/>
      <c r="AD55" s="7"/>
      <c r="AE55" s="7"/>
      <c r="AF55" s="7"/>
      <c r="AG55" s="7"/>
      <c r="AH55" s="7"/>
      <c r="AI55" s="7"/>
      <c r="AJ55" s="7"/>
      <c r="AK55" s="7" t="s">
        <v>1315</v>
      </c>
      <c r="AL55" s="7" t="s">
        <v>1315</v>
      </c>
      <c r="AM55" s="7" t="s">
        <v>1315</v>
      </c>
      <c r="AN55" s="7" t="s">
        <v>1315</v>
      </c>
      <c r="AO55" s="7" t="s">
        <v>1315</v>
      </c>
      <c r="AP55" s="55" t="s">
        <v>1315</v>
      </c>
      <c r="AQ55" s="55" t="s">
        <v>1315</v>
      </c>
      <c r="AR55" s="55" t="s">
        <v>1315</v>
      </c>
      <c r="AS55" s="7" t="s">
        <v>1315</v>
      </c>
      <c r="AT55" s="7" t="s">
        <v>1315</v>
      </c>
      <c r="AU55" s="7" t="s">
        <v>1315</v>
      </c>
      <c r="AV55" s="55" t="s">
        <v>1315</v>
      </c>
      <c r="AW55" s="7" t="s">
        <v>1315</v>
      </c>
      <c r="AX55" s="7" t="s">
        <v>1315</v>
      </c>
      <c r="AY55" s="7"/>
      <c r="AZ55" s="7"/>
      <c r="BA55" s="7"/>
      <c r="BB55" s="7"/>
      <c r="BC55" s="7"/>
      <c r="BD55" s="7"/>
      <c r="BE55" s="7"/>
      <c r="BF55" s="7"/>
      <c r="BG55" s="7"/>
      <c r="BH55" s="7"/>
      <c r="BI55" s="7"/>
      <c r="BJ55" s="7"/>
      <c r="BK55" s="7"/>
      <c r="BL55" s="5">
        <v>2</v>
      </c>
      <c r="BM55" s="221">
        <v>2</v>
      </c>
      <c r="BN55" s="221">
        <v>2</v>
      </c>
      <c r="BO55" s="221">
        <v>2</v>
      </c>
      <c r="BP55" s="221">
        <v>2</v>
      </c>
      <c r="BQ55" s="221">
        <v>2</v>
      </c>
      <c r="BR55" s="5">
        <v>2</v>
      </c>
      <c r="BS55" s="226">
        <v>1</v>
      </c>
      <c r="BT55" s="221">
        <v>2</v>
      </c>
      <c r="BU55" s="221">
        <v>2</v>
      </c>
      <c r="BV55" s="221">
        <v>2</v>
      </c>
      <c r="BW55" s="5">
        <v>2</v>
      </c>
      <c r="BX55" s="221">
        <v>2</v>
      </c>
      <c r="BY55" s="6">
        <v>2</v>
      </c>
      <c r="BZ55" s="5">
        <v>2</v>
      </c>
      <c r="CA55" s="221">
        <v>2</v>
      </c>
      <c r="CB55" s="221">
        <v>2</v>
      </c>
      <c r="CC55" s="221">
        <v>2</v>
      </c>
      <c r="CD55" s="337">
        <v>2</v>
      </c>
      <c r="CE55" s="221">
        <v>2</v>
      </c>
      <c r="CF55" s="221">
        <v>2</v>
      </c>
      <c r="CG55" s="221">
        <v>2</v>
      </c>
      <c r="CH55" s="221">
        <v>2</v>
      </c>
      <c r="CI55" s="221">
        <v>2</v>
      </c>
      <c r="CJ55" s="337">
        <v>1</v>
      </c>
      <c r="CK55" s="221">
        <v>2</v>
      </c>
      <c r="CL55" s="222">
        <f t="shared" si="34"/>
        <v>24</v>
      </c>
      <c r="CM55" s="237">
        <f t="shared" si="35"/>
        <v>0.92307692307692313</v>
      </c>
      <c r="CN55" s="222">
        <f t="shared" si="36"/>
        <v>2</v>
      </c>
      <c r="CO55" s="237">
        <f t="shared" si="37"/>
        <v>7.6923076923076927E-2</v>
      </c>
      <c r="CP55" s="222">
        <f t="shared" si="38"/>
        <v>0</v>
      </c>
      <c r="CQ55" s="237">
        <f t="shared" si="39"/>
        <v>0</v>
      </c>
      <c r="CR55" s="222">
        <f t="shared" si="40"/>
        <v>0</v>
      </c>
      <c r="CS55" s="237">
        <f t="shared" si="41"/>
        <v>0</v>
      </c>
      <c r="CT55" s="223">
        <f t="shared" si="42"/>
        <v>1.9230769230769231</v>
      </c>
      <c r="CU55" s="223" t="str">
        <f t="shared" si="43"/>
        <v>Đạt mục tiêu</v>
      </c>
      <c r="CV55" s="5"/>
    </row>
    <row r="56" spans="1:100" s="1" customFormat="1" ht="66.75" hidden="1" customHeight="1">
      <c r="A56" s="1309"/>
      <c r="B56" s="1024"/>
      <c r="C56" s="1033"/>
      <c r="D56" s="1024"/>
      <c r="E56" s="1033"/>
      <c r="F56" s="1093"/>
      <c r="G56" s="218" t="s">
        <v>2398</v>
      </c>
      <c r="H56" s="218"/>
      <c r="I56" s="539"/>
      <c r="J56" s="94"/>
      <c r="K56" s="467"/>
      <c r="L56" s="5" t="s">
        <v>32</v>
      </c>
      <c r="M56" s="212" t="s">
        <v>31</v>
      </c>
      <c r="N56" s="165" t="s">
        <v>12</v>
      </c>
      <c r="O56" s="221" t="s">
        <v>29</v>
      </c>
      <c r="P56" s="221" t="s">
        <v>24</v>
      </c>
      <c r="Q56" s="5"/>
      <c r="R56" s="5"/>
      <c r="S56" s="5"/>
      <c r="T56" s="5"/>
      <c r="U56" s="6"/>
      <c r="V56" s="5"/>
      <c r="W56" s="5"/>
      <c r="X56" s="5" t="s">
        <v>24</v>
      </c>
      <c r="Y56" s="5"/>
      <c r="Z56" s="5"/>
      <c r="AA56" s="5"/>
      <c r="AB56" s="80">
        <f t="shared" ref="AB56:AB66" si="44">COUNTIF($Q56:$AA56,"x")</f>
        <v>1</v>
      </c>
      <c r="AC56" s="642"/>
      <c r="AD56" s="7"/>
      <c r="AE56" s="7"/>
      <c r="AF56" s="7"/>
      <c r="AG56" s="7"/>
      <c r="AH56" s="7"/>
      <c r="AI56" s="7"/>
      <c r="AJ56" s="7"/>
      <c r="AK56" s="7"/>
      <c r="AL56" s="7"/>
      <c r="AM56" s="7"/>
      <c r="AN56" s="7"/>
      <c r="AO56" s="7"/>
      <c r="AP56" s="7"/>
      <c r="AQ56" s="7"/>
      <c r="AR56" s="7"/>
      <c r="AS56" s="7"/>
      <c r="AT56" s="7"/>
      <c r="AU56" s="7"/>
      <c r="AV56" s="55"/>
      <c r="AW56" s="7"/>
      <c r="AX56" s="7"/>
      <c r="AY56" s="7"/>
      <c r="AZ56" s="7"/>
      <c r="BA56" s="7"/>
      <c r="BB56" s="7"/>
      <c r="BC56" s="7"/>
      <c r="BD56" s="7" t="s">
        <v>1315</v>
      </c>
      <c r="BE56" s="7"/>
      <c r="BF56" s="7"/>
      <c r="BG56" s="7"/>
      <c r="BH56" s="7"/>
      <c r="BI56" s="7"/>
      <c r="BJ56" s="7"/>
      <c r="BK56" s="7"/>
      <c r="BL56" s="5">
        <v>1</v>
      </c>
      <c r="BM56" s="221">
        <v>2</v>
      </c>
      <c r="BN56" s="221">
        <v>2</v>
      </c>
      <c r="BO56" s="221">
        <v>2</v>
      </c>
      <c r="BP56" s="221">
        <v>2</v>
      </c>
      <c r="BQ56" s="221">
        <v>2</v>
      </c>
      <c r="BR56" s="5">
        <v>2</v>
      </c>
      <c r="BS56" s="226">
        <v>2</v>
      </c>
      <c r="BT56" s="221">
        <v>1</v>
      </c>
      <c r="BU56" s="221">
        <v>2</v>
      </c>
      <c r="BV56" s="221">
        <v>2</v>
      </c>
      <c r="BW56" s="5">
        <v>2</v>
      </c>
      <c r="BX56" s="221">
        <v>2</v>
      </c>
      <c r="BY56" s="6">
        <v>2</v>
      </c>
      <c r="BZ56" s="5">
        <v>2</v>
      </c>
      <c r="CA56" s="221">
        <v>2</v>
      </c>
      <c r="CB56" s="221">
        <v>2</v>
      </c>
      <c r="CC56" s="221">
        <v>2</v>
      </c>
      <c r="CD56" s="337">
        <v>1</v>
      </c>
      <c r="CE56" s="221">
        <v>2</v>
      </c>
      <c r="CF56" s="221">
        <v>2</v>
      </c>
      <c r="CG56" s="221">
        <v>2</v>
      </c>
      <c r="CH56" s="221">
        <v>2</v>
      </c>
      <c r="CI56" s="221">
        <v>2</v>
      </c>
      <c r="CJ56" s="337">
        <v>2</v>
      </c>
      <c r="CK56" s="221">
        <v>2</v>
      </c>
      <c r="CL56" s="222">
        <f t="shared" si="34"/>
        <v>23</v>
      </c>
      <c r="CM56" s="237">
        <f t="shared" si="35"/>
        <v>0.88461538461538458</v>
      </c>
      <c r="CN56" s="222">
        <f t="shared" si="36"/>
        <v>3</v>
      </c>
      <c r="CO56" s="237">
        <f t="shared" si="37"/>
        <v>0.11538461538461539</v>
      </c>
      <c r="CP56" s="222">
        <f t="shared" si="38"/>
        <v>0</v>
      </c>
      <c r="CQ56" s="237">
        <f t="shared" si="39"/>
        <v>0</v>
      </c>
      <c r="CR56" s="222">
        <f t="shared" si="40"/>
        <v>0</v>
      </c>
      <c r="CS56" s="237">
        <f t="shared" si="41"/>
        <v>0</v>
      </c>
      <c r="CT56" s="223">
        <f t="shared" si="42"/>
        <v>1.8846153846153846</v>
      </c>
      <c r="CU56" s="223" t="str">
        <f t="shared" si="43"/>
        <v>Đạt mục tiêu</v>
      </c>
      <c r="CV56" s="5"/>
    </row>
    <row r="57" spans="1:100" s="1" customFormat="1" ht="62" hidden="1">
      <c r="A57" s="1309"/>
      <c r="B57" s="1024"/>
      <c r="C57" s="1033"/>
      <c r="D57" s="1024"/>
      <c r="E57" s="1033"/>
      <c r="F57" s="1093"/>
      <c r="G57" s="218" t="s">
        <v>1508</v>
      </c>
      <c r="H57" s="218"/>
      <c r="I57" s="539"/>
      <c r="J57" s="107" t="s">
        <v>692</v>
      </c>
      <c r="K57" s="469"/>
      <c r="L57" s="212" t="s">
        <v>32</v>
      </c>
      <c r="M57" s="212" t="s">
        <v>31</v>
      </c>
      <c r="N57" s="165" t="s">
        <v>12</v>
      </c>
      <c r="O57" s="221" t="s">
        <v>29</v>
      </c>
      <c r="P57" s="221" t="s">
        <v>24</v>
      </c>
      <c r="Q57" s="5"/>
      <c r="R57" s="5"/>
      <c r="S57" s="5"/>
      <c r="T57" s="5"/>
      <c r="U57" s="6"/>
      <c r="V57" s="5" t="s">
        <v>24</v>
      </c>
      <c r="W57" s="5"/>
      <c r="X57" s="5"/>
      <c r="Y57" s="5"/>
      <c r="Z57" s="5"/>
      <c r="AA57" s="5"/>
      <c r="AB57" s="80">
        <f t="shared" si="44"/>
        <v>1</v>
      </c>
      <c r="AC57" s="642"/>
      <c r="AD57" s="7"/>
      <c r="AE57" s="7"/>
      <c r="AF57" s="7"/>
      <c r="AG57" s="7"/>
      <c r="AH57" s="7"/>
      <c r="AI57" s="7"/>
      <c r="AJ57" s="7"/>
      <c r="AK57" s="7"/>
      <c r="AL57" s="7"/>
      <c r="AM57" s="7"/>
      <c r="AN57" s="7"/>
      <c r="AO57" s="7"/>
      <c r="AP57" s="7"/>
      <c r="AQ57" s="7"/>
      <c r="AR57" s="7"/>
      <c r="AS57" s="7"/>
      <c r="AT57" s="7"/>
      <c r="AU57" s="7"/>
      <c r="AV57" s="55"/>
      <c r="AW57" s="7"/>
      <c r="AX57" s="7" t="s">
        <v>1183</v>
      </c>
      <c r="AY57" s="7"/>
      <c r="AZ57" s="7"/>
      <c r="BA57" s="7"/>
      <c r="BB57" s="7"/>
      <c r="BC57" s="7"/>
      <c r="BD57" s="7"/>
      <c r="BE57" s="7"/>
      <c r="BF57" s="7"/>
      <c r="BG57" s="7"/>
      <c r="BH57" s="7"/>
      <c r="BI57" s="7"/>
      <c r="BJ57" s="7"/>
      <c r="BK57" s="7"/>
      <c r="BL57" s="5">
        <v>2</v>
      </c>
      <c r="BM57" s="221">
        <v>2</v>
      </c>
      <c r="BN57" s="221">
        <v>2</v>
      </c>
      <c r="BO57" s="221">
        <v>2</v>
      </c>
      <c r="BP57" s="221">
        <v>2</v>
      </c>
      <c r="BQ57" s="221">
        <v>2</v>
      </c>
      <c r="BR57" s="5">
        <v>2</v>
      </c>
      <c r="BS57" s="226">
        <v>1</v>
      </c>
      <c r="BT57" s="221">
        <v>2</v>
      </c>
      <c r="BU57" s="221">
        <v>2</v>
      </c>
      <c r="BV57" s="221">
        <v>2</v>
      </c>
      <c r="BW57" s="5">
        <v>2</v>
      </c>
      <c r="BX57" s="221">
        <v>1</v>
      </c>
      <c r="BY57" s="6">
        <v>2</v>
      </c>
      <c r="BZ57" s="5">
        <v>2</v>
      </c>
      <c r="CA57" s="221">
        <v>2</v>
      </c>
      <c r="CB57" s="221">
        <v>1</v>
      </c>
      <c r="CC57" s="221">
        <v>2</v>
      </c>
      <c r="CD57" s="337">
        <v>2</v>
      </c>
      <c r="CE57" s="221">
        <v>2</v>
      </c>
      <c r="CF57" s="221">
        <v>2</v>
      </c>
      <c r="CG57" s="221">
        <v>2</v>
      </c>
      <c r="CH57" s="221">
        <v>2</v>
      </c>
      <c r="CI57" s="221">
        <v>2</v>
      </c>
      <c r="CJ57" s="337">
        <v>2</v>
      </c>
      <c r="CK57" s="221">
        <v>2</v>
      </c>
      <c r="CL57" s="222">
        <f t="shared" si="34"/>
        <v>23</v>
      </c>
      <c r="CM57" s="237">
        <f t="shared" si="35"/>
        <v>0.88461538461538458</v>
      </c>
      <c r="CN57" s="222">
        <f t="shared" si="36"/>
        <v>3</v>
      </c>
      <c r="CO57" s="237">
        <f t="shared" si="37"/>
        <v>0.11538461538461539</v>
      </c>
      <c r="CP57" s="222">
        <f t="shared" si="38"/>
        <v>0</v>
      </c>
      <c r="CQ57" s="237">
        <f t="shared" si="39"/>
        <v>0</v>
      </c>
      <c r="CR57" s="222">
        <f t="shared" si="40"/>
        <v>0</v>
      </c>
      <c r="CS57" s="237">
        <f t="shared" si="41"/>
        <v>0</v>
      </c>
      <c r="CT57" s="223">
        <f t="shared" si="42"/>
        <v>1.8846153846153846</v>
      </c>
      <c r="CU57" s="223" t="str">
        <f t="shared" si="43"/>
        <v>Đạt mục tiêu</v>
      </c>
      <c r="CV57" s="5"/>
    </row>
    <row r="58" spans="1:100" s="1" customFormat="1" ht="62" hidden="1">
      <c r="A58" s="1309"/>
      <c r="B58" s="1024"/>
      <c r="C58" s="1033"/>
      <c r="D58" s="1024"/>
      <c r="E58" s="1033"/>
      <c r="F58" s="1093"/>
      <c r="G58" s="218" t="s">
        <v>1498</v>
      </c>
      <c r="H58" s="218"/>
      <c r="I58" s="539"/>
      <c r="J58" s="94"/>
      <c r="K58" s="467"/>
      <c r="L58" s="5" t="s">
        <v>32</v>
      </c>
      <c r="M58" s="212" t="s">
        <v>31</v>
      </c>
      <c r="N58" s="165" t="s">
        <v>12</v>
      </c>
      <c r="O58" s="221" t="s">
        <v>29</v>
      </c>
      <c r="P58" s="221" t="s">
        <v>24</v>
      </c>
      <c r="Q58" s="5"/>
      <c r="R58" s="5"/>
      <c r="S58" s="5"/>
      <c r="T58" s="5"/>
      <c r="U58" s="195"/>
      <c r="V58" s="5"/>
      <c r="W58" s="5" t="s">
        <v>24</v>
      </c>
      <c r="X58" s="5"/>
      <c r="Y58" s="5"/>
      <c r="Z58" s="5"/>
      <c r="AA58" s="5"/>
      <c r="AB58" s="80">
        <f t="shared" si="44"/>
        <v>1</v>
      </c>
      <c r="AC58" s="642"/>
      <c r="AD58" s="7"/>
      <c r="AE58" s="7"/>
      <c r="AF58" s="7"/>
      <c r="AG58" s="7"/>
      <c r="AH58" s="7"/>
      <c r="AI58" s="7"/>
      <c r="AJ58" s="7"/>
      <c r="AK58" s="7"/>
      <c r="AL58" s="7"/>
      <c r="AM58" s="7"/>
      <c r="AN58" s="7"/>
      <c r="AO58" s="7"/>
      <c r="AP58" s="7"/>
      <c r="AQ58" s="7"/>
      <c r="AR58" s="7"/>
      <c r="AS58" s="7" t="s">
        <v>1183</v>
      </c>
      <c r="AT58" s="7"/>
      <c r="AU58" s="7"/>
      <c r="AV58" s="55"/>
      <c r="AW58" s="7"/>
      <c r="AX58" s="7"/>
      <c r="AY58" s="7" t="s">
        <v>1183</v>
      </c>
      <c r="AZ58" s="7"/>
      <c r="BA58" s="7"/>
      <c r="BB58" s="7"/>
      <c r="BC58" s="7"/>
      <c r="BD58" s="7"/>
      <c r="BE58" s="7"/>
      <c r="BF58" s="7"/>
      <c r="BG58" s="7"/>
      <c r="BH58" s="7"/>
      <c r="BI58" s="7"/>
      <c r="BJ58" s="7"/>
      <c r="BK58" s="7"/>
      <c r="BL58" s="5">
        <v>2</v>
      </c>
      <c r="BM58" s="221">
        <v>2</v>
      </c>
      <c r="BN58" s="221">
        <v>2</v>
      </c>
      <c r="BO58" s="221">
        <v>2</v>
      </c>
      <c r="BP58" s="221">
        <v>2</v>
      </c>
      <c r="BQ58" s="221">
        <v>2</v>
      </c>
      <c r="BR58" s="5">
        <v>2</v>
      </c>
      <c r="BS58" s="226">
        <v>2</v>
      </c>
      <c r="BT58" s="221">
        <v>2</v>
      </c>
      <c r="BU58" s="221">
        <v>2</v>
      </c>
      <c r="BV58" s="221">
        <v>2</v>
      </c>
      <c r="BW58" s="5">
        <v>2</v>
      </c>
      <c r="BX58" s="221">
        <v>2</v>
      </c>
      <c r="BY58" s="6">
        <v>1</v>
      </c>
      <c r="BZ58" s="5">
        <v>2</v>
      </c>
      <c r="CA58" s="221">
        <v>2</v>
      </c>
      <c r="CB58" s="221">
        <v>2</v>
      </c>
      <c r="CC58" s="221">
        <v>2</v>
      </c>
      <c r="CD58" s="337">
        <v>2</v>
      </c>
      <c r="CE58" s="221">
        <v>2</v>
      </c>
      <c r="CF58" s="221">
        <v>2</v>
      </c>
      <c r="CG58" s="221">
        <v>2</v>
      </c>
      <c r="CH58" s="221">
        <v>2</v>
      </c>
      <c r="CI58" s="221">
        <v>2</v>
      </c>
      <c r="CJ58" s="337">
        <v>2</v>
      </c>
      <c r="CK58" s="221">
        <v>2</v>
      </c>
      <c r="CL58" s="222">
        <f t="shared" si="34"/>
        <v>25</v>
      </c>
      <c r="CM58" s="237">
        <f t="shared" si="35"/>
        <v>0.96153846153846156</v>
      </c>
      <c r="CN58" s="222">
        <f t="shared" si="36"/>
        <v>1</v>
      </c>
      <c r="CO58" s="237">
        <f t="shared" si="37"/>
        <v>3.8461538461538464E-2</v>
      </c>
      <c r="CP58" s="222">
        <f t="shared" si="38"/>
        <v>0</v>
      </c>
      <c r="CQ58" s="237">
        <f t="shared" si="39"/>
        <v>0</v>
      </c>
      <c r="CR58" s="222">
        <f t="shared" si="40"/>
        <v>0</v>
      </c>
      <c r="CS58" s="237">
        <f t="shared" si="41"/>
        <v>0</v>
      </c>
      <c r="CT58" s="223">
        <f t="shared" si="42"/>
        <v>1.9615384615384615</v>
      </c>
      <c r="CU58" s="223" t="str">
        <f t="shared" si="43"/>
        <v>Đạt mục tiêu</v>
      </c>
      <c r="CV58" s="5"/>
    </row>
    <row r="59" spans="1:100" s="1" customFormat="1" ht="47" hidden="1">
      <c r="A59" s="1307">
        <v>32</v>
      </c>
      <c r="B59" s="1024" t="s">
        <v>2399</v>
      </c>
      <c r="C59" s="1033" t="s">
        <v>35</v>
      </c>
      <c r="D59" s="1093" t="s">
        <v>1851</v>
      </c>
      <c r="E59" s="1033" t="s">
        <v>35</v>
      </c>
      <c r="F59" s="1093" t="s">
        <v>1851</v>
      </c>
      <c r="G59" s="218" t="s">
        <v>2179</v>
      </c>
      <c r="H59" s="203" t="s">
        <v>2549</v>
      </c>
      <c r="I59" s="604"/>
      <c r="J59" s="94"/>
      <c r="K59" s="467"/>
      <c r="L59" s="5" t="s">
        <v>32</v>
      </c>
      <c r="M59" s="212" t="s">
        <v>31</v>
      </c>
      <c r="N59" s="165" t="s">
        <v>12</v>
      </c>
      <c r="O59" s="221" t="s">
        <v>25</v>
      </c>
      <c r="P59" s="221" t="s">
        <v>24</v>
      </c>
      <c r="Q59" s="5"/>
      <c r="R59" s="5"/>
      <c r="S59" s="5"/>
      <c r="T59" s="5"/>
      <c r="U59" s="195"/>
      <c r="V59" s="5" t="s">
        <v>24</v>
      </c>
      <c r="W59" s="5"/>
      <c r="X59" s="5"/>
      <c r="Y59" s="5"/>
      <c r="Z59" s="5"/>
      <c r="AA59" s="5"/>
      <c r="AB59" s="80">
        <f t="shared" si="44"/>
        <v>1</v>
      </c>
      <c r="AC59" s="642"/>
      <c r="AD59" s="7"/>
      <c r="AE59" s="7"/>
      <c r="AF59" s="7"/>
      <c r="AG59" s="7"/>
      <c r="AH59" s="7"/>
      <c r="AI59" s="7"/>
      <c r="AJ59" s="7"/>
      <c r="AK59" s="7"/>
      <c r="AL59" s="7"/>
      <c r="AM59" s="7"/>
      <c r="AN59" s="7"/>
      <c r="AO59" s="7"/>
      <c r="AP59" s="7"/>
      <c r="AQ59" s="7"/>
      <c r="AR59" s="7"/>
      <c r="AS59" s="7"/>
      <c r="AT59" s="7"/>
      <c r="AU59" s="7"/>
      <c r="AV59" s="55" t="s">
        <v>1315</v>
      </c>
      <c r="AW59" s="7"/>
      <c r="AX59" s="7"/>
      <c r="AY59" s="7"/>
      <c r="AZ59" s="7"/>
      <c r="BA59" s="7"/>
      <c r="BB59" s="7"/>
      <c r="BC59" s="7"/>
      <c r="BD59" s="7"/>
      <c r="BE59" s="7"/>
      <c r="BF59" s="7"/>
      <c r="BG59" s="7"/>
      <c r="BH59" s="7"/>
      <c r="BI59" s="7"/>
      <c r="BJ59" s="7"/>
      <c r="BK59" s="7"/>
      <c r="BL59" s="5">
        <v>2</v>
      </c>
      <c r="BM59" s="221">
        <v>2</v>
      </c>
      <c r="BN59" s="221">
        <v>2</v>
      </c>
      <c r="BO59" s="221">
        <v>2</v>
      </c>
      <c r="BP59" s="221">
        <v>2</v>
      </c>
      <c r="BQ59" s="221">
        <v>2</v>
      </c>
      <c r="BR59" s="5">
        <v>2</v>
      </c>
      <c r="BS59" s="226">
        <v>2</v>
      </c>
      <c r="BT59" s="221">
        <v>2</v>
      </c>
      <c r="BU59" s="221">
        <v>2</v>
      </c>
      <c r="BV59" s="221">
        <v>2</v>
      </c>
      <c r="BW59" s="5">
        <v>2</v>
      </c>
      <c r="BX59" s="221">
        <v>1</v>
      </c>
      <c r="BY59" s="6">
        <v>2</v>
      </c>
      <c r="BZ59" s="5">
        <v>2</v>
      </c>
      <c r="CA59" s="221">
        <v>2</v>
      </c>
      <c r="CB59" s="221">
        <v>2</v>
      </c>
      <c r="CC59" s="221">
        <v>2</v>
      </c>
      <c r="CD59" s="337">
        <v>2</v>
      </c>
      <c r="CE59" s="221">
        <v>2</v>
      </c>
      <c r="CF59" s="221">
        <v>2</v>
      </c>
      <c r="CG59" s="221">
        <v>2</v>
      </c>
      <c r="CH59" s="221">
        <v>2</v>
      </c>
      <c r="CI59" s="221">
        <v>2</v>
      </c>
      <c r="CJ59" s="337">
        <v>2</v>
      </c>
      <c r="CK59" s="221">
        <v>2</v>
      </c>
      <c r="CL59" s="222">
        <f t="shared" si="34"/>
        <v>25</v>
      </c>
      <c r="CM59" s="237">
        <f t="shared" si="35"/>
        <v>0.96153846153846156</v>
      </c>
      <c r="CN59" s="222">
        <f t="shared" si="36"/>
        <v>1</v>
      </c>
      <c r="CO59" s="237">
        <f t="shared" si="37"/>
        <v>3.8461538461538464E-2</v>
      </c>
      <c r="CP59" s="222">
        <f t="shared" si="38"/>
        <v>0</v>
      </c>
      <c r="CQ59" s="237">
        <f t="shared" si="39"/>
        <v>0</v>
      </c>
      <c r="CR59" s="222">
        <f t="shared" si="40"/>
        <v>0</v>
      </c>
      <c r="CS59" s="237">
        <f t="shared" si="41"/>
        <v>0</v>
      </c>
      <c r="CT59" s="223">
        <f t="shared" si="42"/>
        <v>1.9615384615384615</v>
      </c>
      <c r="CU59" s="223" t="str">
        <f t="shared" si="43"/>
        <v>Đạt mục tiêu</v>
      </c>
      <c r="CV59" s="5"/>
    </row>
    <row r="60" spans="1:100" s="1" customFormat="1" ht="47" hidden="1">
      <c r="A60" s="1307"/>
      <c r="B60" s="1024"/>
      <c r="C60" s="1033"/>
      <c r="D60" s="1093"/>
      <c r="E60" s="1033"/>
      <c r="F60" s="1093"/>
      <c r="G60" s="218" t="s">
        <v>2180</v>
      </c>
      <c r="H60" s="218"/>
      <c r="I60" s="604"/>
      <c r="J60" s="94"/>
      <c r="K60" s="467"/>
      <c r="L60" s="5" t="s">
        <v>32</v>
      </c>
      <c r="M60" s="212" t="s">
        <v>2174</v>
      </c>
      <c r="N60" s="165" t="s">
        <v>12</v>
      </c>
      <c r="O60" s="221" t="s">
        <v>25</v>
      </c>
      <c r="P60" s="221" t="s">
        <v>24</v>
      </c>
      <c r="Q60" s="5"/>
      <c r="R60" s="5" t="s">
        <v>24</v>
      </c>
      <c r="S60" s="5" t="s">
        <v>24</v>
      </c>
      <c r="T60" s="5"/>
      <c r="U60" s="195"/>
      <c r="V60" s="5"/>
      <c r="W60" s="5"/>
      <c r="X60" s="5"/>
      <c r="Y60" s="5"/>
      <c r="Z60" s="5"/>
      <c r="AA60" s="5"/>
      <c r="AB60" s="80">
        <f t="shared" si="44"/>
        <v>2</v>
      </c>
      <c r="AC60" s="642"/>
      <c r="AD60" s="7"/>
      <c r="AE60" s="7"/>
      <c r="AF60" s="7"/>
      <c r="AG60" s="7" t="s">
        <v>1315</v>
      </c>
      <c r="AH60" s="7" t="s">
        <v>1315</v>
      </c>
      <c r="AI60" s="7" t="s">
        <v>1315</v>
      </c>
      <c r="AJ60" s="7" t="s">
        <v>1315</v>
      </c>
      <c r="AK60" s="7" t="s">
        <v>1315</v>
      </c>
      <c r="AL60" s="7"/>
      <c r="AM60" s="7" t="s">
        <v>1315</v>
      </c>
      <c r="AN60" s="7" t="s">
        <v>1315</v>
      </c>
      <c r="AO60" s="7"/>
      <c r="AP60" s="7"/>
      <c r="AQ60" s="7"/>
      <c r="AR60" s="7"/>
      <c r="AS60" s="7"/>
      <c r="AT60" s="7"/>
      <c r="AU60" s="7"/>
      <c r="AV60" s="55"/>
      <c r="AW60" s="7"/>
      <c r="AX60" s="7"/>
      <c r="AY60" s="7"/>
      <c r="AZ60" s="7"/>
      <c r="BA60" s="7"/>
      <c r="BB60" s="7"/>
      <c r="BC60" s="7"/>
      <c r="BD60" s="7"/>
      <c r="BE60" s="7"/>
      <c r="BF60" s="7"/>
      <c r="BG60" s="7"/>
      <c r="BH60" s="7"/>
      <c r="BI60" s="7"/>
      <c r="BJ60" s="7"/>
      <c r="BK60" s="7"/>
      <c r="BL60" s="5">
        <v>2</v>
      </c>
      <c r="BM60" s="221">
        <v>2</v>
      </c>
      <c r="BN60" s="221">
        <v>2</v>
      </c>
      <c r="BO60" s="221">
        <v>2</v>
      </c>
      <c r="BP60" s="221">
        <v>2</v>
      </c>
      <c r="BQ60" s="221">
        <v>2</v>
      </c>
      <c r="BR60" s="5">
        <v>2</v>
      </c>
      <c r="BS60" s="226">
        <v>1</v>
      </c>
      <c r="BT60" s="221">
        <v>2</v>
      </c>
      <c r="BU60" s="221">
        <v>2</v>
      </c>
      <c r="BV60" s="221">
        <v>2</v>
      </c>
      <c r="BW60" s="5">
        <v>2</v>
      </c>
      <c r="BX60" s="221">
        <v>2</v>
      </c>
      <c r="BY60" s="6">
        <v>2</v>
      </c>
      <c r="BZ60" s="5">
        <v>2</v>
      </c>
      <c r="CA60" s="221">
        <v>2</v>
      </c>
      <c r="CB60" s="221">
        <v>2</v>
      </c>
      <c r="CC60" s="221">
        <v>2</v>
      </c>
      <c r="CD60" s="337">
        <v>1</v>
      </c>
      <c r="CE60" s="221">
        <v>2</v>
      </c>
      <c r="CF60" s="221">
        <v>2</v>
      </c>
      <c r="CG60" s="221">
        <v>2</v>
      </c>
      <c r="CH60" s="221">
        <v>2</v>
      </c>
      <c r="CI60" s="221">
        <v>2</v>
      </c>
      <c r="CJ60" s="337">
        <v>2</v>
      </c>
      <c r="CK60" s="221">
        <v>2</v>
      </c>
      <c r="CL60" s="222">
        <f t="shared" si="34"/>
        <v>24</v>
      </c>
      <c r="CM60" s="237">
        <f t="shared" si="35"/>
        <v>0.92307692307692313</v>
      </c>
      <c r="CN60" s="222">
        <f t="shared" si="36"/>
        <v>2</v>
      </c>
      <c r="CO60" s="237">
        <f t="shared" si="37"/>
        <v>7.6923076923076927E-2</v>
      </c>
      <c r="CP60" s="222">
        <f t="shared" si="38"/>
        <v>0</v>
      </c>
      <c r="CQ60" s="237">
        <f t="shared" si="39"/>
        <v>0</v>
      </c>
      <c r="CR60" s="222">
        <f t="shared" si="40"/>
        <v>0</v>
      </c>
      <c r="CS60" s="237">
        <f t="shared" si="41"/>
        <v>0</v>
      </c>
      <c r="CT60" s="223">
        <f t="shared" si="42"/>
        <v>1.9230769230769231</v>
      </c>
      <c r="CU60" s="223" t="str">
        <f t="shared" si="43"/>
        <v>Đạt mục tiêu</v>
      </c>
      <c r="CV60" s="5"/>
    </row>
    <row r="61" spans="1:100" s="1" customFormat="1" ht="62" hidden="1">
      <c r="A61" s="1308">
        <v>33</v>
      </c>
      <c r="B61" s="1024" t="s">
        <v>2773</v>
      </c>
      <c r="C61" s="1033" t="s">
        <v>2427</v>
      </c>
      <c r="D61" s="1024" t="s">
        <v>2774</v>
      </c>
      <c r="E61" s="215" t="s">
        <v>41</v>
      </c>
      <c r="F61" s="219" t="s">
        <v>1847</v>
      </c>
      <c r="G61" s="218" t="s">
        <v>2400</v>
      </c>
      <c r="H61" s="218"/>
      <c r="I61" s="539"/>
      <c r="J61" s="94"/>
      <c r="K61" s="467"/>
      <c r="L61" s="5" t="s">
        <v>32</v>
      </c>
      <c r="M61" s="212" t="s">
        <v>31</v>
      </c>
      <c r="N61" s="165" t="s">
        <v>12</v>
      </c>
      <c r="O61" s="221" t="s">
        <v>29</v>
      </c>
      <c r="P61" s="221"/>
      <c r="Q61" s="5"/>
      <c r="R61" s="5"/>
      <c r="S61" s="5"/>
      <c r="T61" s="5"/>
      <c r="U61" s="195" t="s">
        <v>24</v>
      </c>
      <c r="V61" s="5"/>
      <c r="W61" s="5"/>
      <c r="X61" s="5"/>
      <c r="Y61" s="5"/>
      <c r="Z61" s="5"/>
      <c r="AA61" s="5"/>
      <c r="AB61" s="80">
        <f t="shared" si="44"/>
        <v>1</v>
      </c>
      <c r="AC61" s="642"/>
      <c r="AD61" s="7"/>
      <c r="AE61" s="7"/>
      <c r="AF61" s="7"/>
      <c r="AG61" s="7"/>
      <c r="AH61" s="7"/>
      <c r="AI61" s="7"/>
      <c r="AJ61" s="7"/>
      <c r="AK61" s="7"/>
      <c r="AL61" s="7"/>
      <c r="AM61" s="7"/>
      <c r="AN61" s="7"/>
      <c r="AO61" s="7"/>
      <c r="AP61" s="7"/>
      <c r="AQ61" s="7"/>
      <c r="AR61" s="7"/>
      <c r="AS61" s="7"/>
      <c r="AT61" s="7" t="s">
        <v>1315</v>
      </c>
      <c r="AU61" s="7"/>
      <c r="AV61" s="55"/>
      <c r="AW61" s="7"/>
      <c r="AX61" s="7"/>
      <c r="AY61" s="7"/>
      <c r="AZ61" s="7"/>
      <c r="BA61" s="7"/>
      <c r="BB61" s="7"/>
      <c r="BC61" s="7"/>
      <c r="BD61" s="7"/>
      <c r="BE61" s="7"/>
      <c r="BF61" s="7"/>
      <c r="BG61" s="7"/>
      <c r="BH61" s="7"/>
      <c r="BI61" s="7"/>
      <c r="BJ61" s="7"/>
      <c r="BK61" s="7"/>
      <c r="BL61" s="5">
        <v>2</v>
      </c>
      <c r="BM61" s="221">
        <v>2</v>
      </c>
      <c r="BN61" s="221">
        <v>2</v>
      </c>
      <c r="BO61" s="221">
        <v>2</v>
      </c>
      <c r="BP61" s="221">
        <v>2</v>
      </c>
      <c r="BQ61" s="221">
        <v>2</v>
      </c>
      <c r="BR61" s="5">
        <v>2</v>
      </c>
      <c r="BS61" s="226">
        <v>2</v>
      </c>
      <c r="BT61" s="221">
        <v>1</v>
      </c>
      <c r="BU61" s="221">
        <v>2</v>
      </c>
      <c r="BV61" s="221">
        <v>2</v>
      </c>
      <c r="BW61" s="5">
        <v>2</v>
      </c>
      <c r="BX61" s="221">
        <v>2</v>
      </c>
      <c r="BY61" s="6">
        <v>2</v>
      </c>
      <c r="BZ61" s="5">
        <v>2</v>
      </c>
      <c r="CA61" s="221">
        <v>2</v>
      </c>
      <c r="CB61" s="221">
        <v>2</v>
      </c>
      <c r="CC61" s="221">
        <v>2</v>
      </c>
      <c r="CD61" s="337">
        <v>2</v>
      </c>
      <c r="CE61" s="221">
        <v>2</v>
      </c>
      <c r="CF61" s="221">
        <v>2</v>
      </c>
      <c r="CG61" s="221">
        <v>2</v>
      </c>
      <c r="CH61" s="221">
        <v>1</v>
      </c>
      <c r="CI61" s="221">
        <v>2</v>
      </c>
      <c r="CJ61" s="337">
        <v>2</v>
      </c>
      <c r="CK61" s="221">
        <v>2</v>
      </c>
      <c r="CL61" s="222">
        <f t="shared" si="34"/>
        <v>24</v>
      </c>
      <c r="CM61" s="237">
        <f t="shared" si="35"/>
        <v>0.92307692307692313</v>
      </c>
      <c r="CN61" s="222">
        <f t="shared" si="36"/>
        <v>2</v>
      </c>
      <c r="CO61" s="237">
        <f t="shared" si="37"/>
        <v>7.6923076923076927E-2</v>
      </c>
      <c r="CP61" s="222">
        <f t="shared" si="38"/>
        <v>0</v>
      </c>
      <c r="CQ61" s="237">
        <f t="shared" si="39"/>
        <v>0</v>
      </c>
      <c r="CR61" s="222">
        <f t="shared" si="40"/>
        <v>0</v>
      </c>
      <c r="CS61" s="237">
        <f t="shared" si="41"/>
        <v>0</v>
      </c>
      <c r="CT61" s="223">
        <f t="shared" si="42"/>
        <v>1.9230769230769231</v>
      </c>
      <c r="CU61" s="223" t="str">
        <f t="shared" si="43"/>
        <v>Đạt mục tiêu</v>
      </c>
      <c r="CV61" s="5"/>
    </row>
    <row r="62" spans="1:100" s="1" customFormat="1" ht="66" hidden="1">
      <c r="A62" s="1308"/>
      <c r="B62" s="1024"/>
      <c r="C62" s="1033"/>
      <c r="D62" s="1024"/>
      <c r="E62" s="215" t="s">
        <v>2427</v>
      </c>
      <c r="F62" s="219" t="s">
        <v>2775</v>
      </c>
      <c r="G62" s="218" t="s">
        <v>2776</v>
      </c>
      <c r="H62" s="218"/>
      <c r="I62" s="442"/>
      <c r="J62" s="107" t="s">
        <v>693</v>
      </c>
      <c r="K62" s="469"/>
      <c r="L62" s="5" t="s">
        <v>32</v>
      </c>
      <c r="M62" s="212" t="s">
        <v>31</v>
      </c>
      <c r="N62" s="165" t="s">
        <v>12</v>
      </c>
      <c r="O62" s="221" t="s">
        <v>29</v>
      </c>
      <c r="P62" s="221" t="s">
        <v>24</v>
      </c>
      <c r="Q62" s="5"/>
      <c r="R62" s="5"/>
      <c r="S62" s="5"/>
      <c r="T62" s="5"/>
      <c r="U62" s="6"/>
      <c r="V62" s="5"/>
      <c r="W62" s="5"/>
      <c r="X62" s="5" t="s">
        <v>24</v>
      </c>
      <c r="Y62" s="5"/>
      <c r="Z62" s="5"/>
      <c r="AA62" s="5"/>
      <c r="AB62" s="80">
        <f t="shared" si="44"/>
        <v>1</v>
      </c>
      <c r="AC62" s="642"/>
      <c r="AD62" s="7"/>
      <c r="AE62" s="7"/>
      <c r="AF62" s="7"/>
      <c r="AG62" s="7"/>
      <c r="AH62" s="7"/>
      <c r="AI62" s="7"/>
      <c r="AJ62" s="7"/>
      <c r="AK62" s="7"/>
      <c r="AL62" s="7"/>
      <c r="AM62" s="7"/>
      <c r="AN62" s="7"/>
      <c r="AO62" s="7"/>
      <c r="AP62" s="7"/>
      <c r="AQ62" s="7"/>
      <c r="AR62" s="7"/>
      <c r="AS62" s="7"/>
      <c r="AT62" s="7"/>
      <c r="AU62" s="7"/>
      <c r="AV62" s="55"/>
      <c r="AW62" s="7"/>
      <c r="AX62" s="7"/>
      <c r="AY62" s="7"/>
      <c r="AZ62" s="7"/>
      <c r="BA62" s="7"/>
      <c r="BB62" s="7" t="s">
        <v>1183</v>
      </c>
      <c r="BC62" s="7"/>
      <c r="BD62" s="7"/>
      <c r="BE62" s="7"/>
      <c r="BF62" s="7"/>
      <c r="BG62" s="7"/>
      <c r="BH62" s="7"/>
      <c r="BI62" s="7"/>
      <c r="BJ62" s="7"/>
      <c r="BK62" s="7"/>
      <c r="BL62" s="5">
        <v>2</v>
      </c>
      <c r="BM62" s="221">
        <v>2</v>
      </c>
      <c r="BN62" s="221">
        <v>2</v>
      </c>
      <c r="BO62" s="221">
        <v>2</v>
      </c>
      <c r="BP62" s="221">
        <v>2</v>
      </c>
      <c r="BQ62" s="221">
        <v>2</v>
      </c>
      <c r="BR62" s="5">
        <v>2</v>
      </c>
      <c r="BS62" s="226">
        <v>1</v>
      </c>
      <c r="BT62" s="221">
        <v>2</v>
      </c>
      <c r="BU62" s="221">
        <v>2</v>
      </c>
      <c r="BV62" s="221">
        <v>2</v>
      </c>
      <c r="BW62" s="5">
        <v>2</v>
      </c>
      <c r="BX62" s="221">
        <v>2</v>
      </c>
      <c r="BY62" s="6">
        <v>1</v>
      </c>
      <c r="BZ62" s="5">
        <v>2</v>
      </c>
      <c r="CA62" s="221">
        <v>2</v>
      </c>
      <c r="CB62" s="221">
        <v>2</v>
      </c>
      <c r="CC62" s="221">
        <v>2</v>
      </c>
      <c r="CD62" s="337">
        <v>2</v>
      </c>
      <c r="CE62" s="221">
        <v>2</v>
      </c>
      <c r="CF62" s="221">
        <v>2</v>
      </c>
      <c r="CG62" s="221">
        <v>2</v>
      </c>
      <c r="CH62" s="221">
        <v>2</v>
      </c>
      <c r="CI62" s="221">
        <v>2</v>
      </c>
      <c r="CJ62" s="337">
        <v>2</v>
      </c>
      <c r="CK62" s="221">
        <v>2</v>
      </c>
      <c r="CL62" s="222">
        <f t="shared" si="34"/>
        <v>24</v>
      </c>
      <c r="CM62" s="237">
        <f t="shared" si="35"/>
        <v>0.92307692307692313</v>
      </c>
      <c r="CN62" s="222">
        <f t="shared" si="36"/>
        <v>2</v>
      </c>
      <c r="CO62" s="237">
        <f t="shared" si="37"/>
        <v>7.6923076923076927E-2</v>
      </c>
      <c r="CP62" s="222">
        <f t="shared" si="38"/>
        <v>0</v>
      </c>
      <c r="CQ62" s="237">
        <f t="shared" si="39"/>
        <v>0</v>
      </c>
      <c r="CR62" s="222">
        <f t="shared" si="40"/>
        <v>0</v>
      </c>
      <c r="CS62" s="237">
        <f t="shared" si="41"/>
        <v>0</v>
      </c>
      <c r="CT62" s="223">
        <f t="shared" si="42"/>
        <v>1.9230769230769231</v>
      </c>
      <c r="CU62" s="223" t="str">
        <f t="shared" si="43"/>
        <v>Đạt mục tiêu</v>
      </c>
      <c r="CV62" s="5"/>
    </row>
    <row r="63" spans="1:100" ht="47" hidden="1">
      <c r="A63" s="1308">
        <v>34</v>
      </c>
      <c r="B63" s="1024" t="s">
        <v>463</v>
      </c>
      <c r="C63" s="1055" t="s">
        <v>41</v>
      </c>
      <c r="D63" s="1024" t="s">
        <v>380</v>
      </c>
      <c r="E63" s="1055" t="s">
        <v>41</v>
      </c>
      <c r="F63" s="217" t="s">
        <v>380</v>
      </c>
      <c r="G63" s="217" t="s">
        <v>584</v>
      </c>
      <c r="H63" s="217"/>
      <c r="I63" s="591"/>
      <c r="J63" s="109" t="s">
        <v>694</v>
      </c>
      <c r="K63" s="476"/>
      <c r="L63" s="5" t="s">
        <v>32</v>
      </c>
      <c r="M63" s="212" t="s">
        <v>31</v>
      </c>
      <c r="N63" s="165" t="s">
        <v>12</v>
      </c>
      <c r="O63" s="221" t="s">
        <v>29</v>
      </c>
      <c r="P63" s="221" t="s">
        <v>24</v>
      </c>
      <c r="Q63" s="5"/>
      <c r="R63" s="5"/>
      <c r="S63" s="5"/>
      <c r="T63" s="5"/>
      <c r="U63" s="6"/>
      <c r="V63" s="5"/>
      <c r="W63" s="5"/>
      <c r="X63" s="5" t="s">
        <v>24</v>
      </c>
      <c r="Y63" s="221"/>
      <c r="Z63" s="5"/>
      <c r="AA63" s="5"/>
      <c r="AB63" s="80">
        <f t="shared" si="44"/>
        <v>1</v>
      </c>
      <c r="AC63" s="642"/>
      <c r="AD63" s="7"/>
      <c r="AE63" s="7"/>
      <c r="AF63" s="7"/>
      <c r="AG63" s="7"/>
      <c r="AH63" s="7" t="s">
        <v>1315</v>
      </c>
      <c r="AI63" s="7"/>
      <c r="AJ63" s="7"/>
      <c r="AK63" s="7"/>
      <c r="AL63" s="7"/>
      <c r="AM63" s="7"/>
      <c r="AN63" s="7"/>
      <c r="AO63" s="7"/>
      <c r="AP63" s="7"/>
      <c r="AQ63" s="7"/>
      <c r="AR63" s="7"/>
      <c r="AS63" s="7"/>
      <c r="AT63" s="7"/>
      <c r="AU63" s="7"/>
      <c r="AV63" s="55"/>
      <c r="AW63" s="7"/>
      <c r="AX63" s="7"/>
      <c r="AY63" s="7"/>
      <c r="AZ63" s="7"/>
      <c r="BA63" s="7"/>
      <c r="BB63" s="7"/>
      <c r="BC63" s="7" t="s">
        <v>1315</v>
      </c>
      <c r="BD63" s="7"/>
      <c r="BE63" s="55"/>
      <c r="BF63" s="55"/>
      <c r="BG63" s="55"/>
      <c r="BH63" s="7"/>
      <c r="BI63" s="7"/>
      <c r="BJ63" s="7"/>
      <c r="BK63" s="7"/>
      <c r="BL63" s="5">
        <v>1</v>
      </c>
      <c r="BM63" s="221">
        <v>2</v>
      </c>
      <c r="BN63" s="221">
        <v>2</v>
      </c>
      <c r="BO63" s="221">
        <v>2</v>
      </c>
      <c r="BP63" s="221">
        <v>2</v>
      </c>
      <c r="BQ63" s="221">
        <v>2</v>
      </c>
      <c r="BR63" s="5">
        <v>2</v>
      </c>
      <c r="BS63" s="226">
        <v>2</v>
      </c>
      <c r="BT63" s="221">
        <v>2</v>
      </c>
      <c r="BU63" s="221">
        <v>2</v>
      </c>
      <c r="BV63" s="221">
        <v>2</v>
      </c>
      <c r="BW63" s="5">
        <v>2</v>
      </c>
      <c r="BX63" s="221">
        <v>2</v>
      </c>
      <c r="BY63" s="6">
        <v>2</v>
      </c>
      <c r="BZ63" s="5">
        <v>2</v>
      </c>
      <c r="CA63" s="221">
        <v>2</v>
      </c>
      <c r="CB63" s="221">
        <v>2</v>
      </c>
      <c r="CC63" s="221">
        <v>2</v>
      </c>
      <c r="CD63" s="337">
        <v>1</v>
      </c>
      <c r="CE63" s="221">
        <v>2</v>
      </c>
      <c r="CF63" s="221">
        <v>2</v>
      </c>
      <c r="CG63" s="221">
        <v>2</v>
      </c>
      <c r="CH63" s="221">
        <v>2</v>
      </c>
      <c r="CI63" s="221">
        <v>2</v>
      </c>
      <c r="CJ63" s="337">
        <v>2</v>
      </c>
      <c r="CK63" s="221">
        <v>2</v>
      </c>
      <c r="CL63" s="222">
        <f t="shared" si="34"/>
        <v>24</v>
      </c>
      <c r="CM63" s="237">
        <f t="shared" si="35"/>
        <v>0.92307692307692313</v>
      </c>
      <c r="CN63" s="222">
        <f t="shared" si="36"/>
        <v>2</v>
      </c>
      <c r="CO63" s="237">
        <f t="shared" si="37"/>
        <v>7.6923076923076927E-2</v>
      </c>
      <c r="CP63" s="222">
        <f t="shared" si="38"/>
        <v>0</v>
      </c>
      <c r="CQ63" s="237">
        <f t="shared" si="39"/>
        <v>0</v>
      </c>
      <c r="CR63" s="222">
        <f t="shared" si="40"/>
        <v>0</v>
      </c>
      <c r="CS63" s="237">
        <f t="shared" si="41"/>
        <v>0</v>
      </c>
      <c r="CT63" s="223">
        <f t="shared" si="42"/>
        <v>1.9230769230769231</v>
      </c>
      <c r="CU63" s="223" t="str">
        <f t="shared" si="43"/>
        <v>Đạt mục tiêu</v>
      </c>
      <c r="CV63" s="221"/>
    </row>
    <row r="64" spans="1:100" ht="47" hidden="1">
      <c r="A64" s="1308"/>
      <c r="B64" s="1024"/>
      <c r="C64" s="1055"/>
      <c r="D64" s="1024"/>
      <c r="E64" s="1055"/>
      <c r="F64" s="217" t="s">
        <v>381</v>
      </c>
      <c r="G64" s="217" t="s">
        <v>325</v>
      </c>
      <c r="H64" s="217"/>
      <c r="I64" s="591"/>
      <c r="J64" s="63"/>
      <c r="K64" s="466"/>
      <c r="L64" s="5" t="s">
        <v>32</v>
      </c>
      <c r="M64" s="212" t="s">
        <v>31</v>
      </c>
      <c r="N64" s="165" t="s">
        <v>12</v>
      </c>
      <c r="O64" s="221" t="s">
        <v>29</v>
      </c>
      <c r="P64" s="221" t="s">
        <v>24</v>
      </c>
      <c r="Q64" s="5"/>
      <c r="R64" s="5"/>
      <c r="S64" s="5"/>
      <c r="T64" s="5" t="s">
        <v>24</v>
      </c>
      <c r="U64" s="6"/>
      <c r="V64" s="5"/>
      <c r="W64" s="5"/>
      <c r="X64" s="5"/>
      <c r="Y64" s="221"/>
      <c r="Z64" s="5"/>
      <c r="AA64" s="5"/>
      <c r="AB64" s="80">
        <f t="shared" si="44"/>
        <v>1</v>
      </c>
      <c r="AC64" s="642"/>
      <c r="AD64" s="7"/>
      <c r="AE64" s="7"/>
      <c r="AF64" s="7"/>
      <c r="AG64" s="7"/>
      <c r="AH64" s="7"/>
      <c r="AI64" s="7"/>
      <c r="AJ64" s="7"/>
      <c r="AK64" s="7"/>
      <c r="AL64" s="7"/>
      <c r="AM64" s="7"/>
      <c r="AN64" s="7"/>
      <c r="AO64" s="7" t="s">
        <v>1315</v>
      </c>
      <c r="AP64" s="55"/>
      <c r="AQ64" s="55"/>
      <c r="AR64" s="55"/>
      <c r="AS64" s="7"/>
      <c r="AT64" s="7"/>
      <c r="AU64" s="7"/>
      <c r="AV64" s="55"/>
      <c r="AW64" s="7"/>
      <c r="AX64" s="7"/>
      <c r="AY64" s="7"/>
      <c r="AZ64" s="7"/>
      <c r="BA64" s="7"/>
      <c r="BB64" s="7"/>
      <c r="BC64" s="7"/>
      <c r="BD64" s="7"/>
      <c r="BE64" s="55"/>
      <c r="BF64" s="55"/>
      <c r="BG64" s="55"/>
      <c r="BH64" s="7"/>
      <c r="BI64" s="7"/>
      <c r="BJ64" s="7"/>
      <c r="BK64" s="7"/>
      <c r="BL64" s="5">
        <v>2</v>
      </c>
      <c r="BM64" s="221">
        <v>2</v>
      </c>
      <c r="BN64" s="221">
        <v>2</v>
      </c>
      <c r="BO64" s="221">
        <v>2</v>
      </c>
      <c r="BP64" s="221">
        <v>2</v>
      </c>
      <c r="BQ64" s="221">
        <v>2</v>
      </c>
      <c r="BR64" s="5">
        <v>2</v>
      </c>
      <c r="BS64" s="226">
        <v>2</v>
      </c>
      <c r="BT64" s="221">
        <v>2</v>
      </c>
      <c r="BU64" s="221">
        <v>2</v>
      </c>
      <c r="BV64" s="221">
        <v>2</v>
      </c>
      <c r="BW64" s="5">
        <v>2</v>
      </c>
      <c r="BX64" s="221">
        <v>2</v>
      </c>
      <c r="BY64" s="6">
        <v>2</v>
      </c>
      <c r="BZ64" s="5">
        <v>2</v>
      </c>
      <c r="CA64" s="221">
        <v>2</v>
      </c>
      <c r="CB64" s="221">
        <v>2</v>
      </c>
      <c r="CC64" s="221">
        <v>2</v>
      </c>
      <c r="CD64" s="337">
        <v>1</v>
      </c>
      <c r="CE64" s="221">
        <v>2</v>
      </c>
      <c r="CF64" s="221">
        <v>2</v>
      </c>
      <c r="CG64" s="221">
        <v>2</v>
      </c>
      <c r="CH64" s="221">
        <v>2</v>
      </c>
      <c r="CI64" s="221">
        <v>2</v>
      </c>
      <c r="CJ64" s="337">
        <v>2</v>
      </c>
      <c r="CK64" s="221">
        <v>2</v>
      </c>
      <c r="CL64" s="222">
        <f t="shared" si="34"/>
        <v>25</v>
      </c>
      <c r="CM64" s="237">
        <f t="shared" si="35"/>
        <v>0.96153846153846156</v>
      </c>
      <c r="CN64" s="222">
        <f t="shared" si="36"/>
        <v>1</v>
      </c>
      <c r="CO64" s="237">
        <f t="shared" si="37"/>
        <v>3.8461538461538464E-2</v>
      </c>
      <c r="CP64" s="222">
        <f t="shared" si="38"/>
        <v>0</v>
      </c>
      <c r="CQ64" s="237">
        <f t="shared" si="39"/>
        <v>0</v>
      </c>
      <c r="CR64" s="222">
        <f t="shared" si="40"/>
        <v>0</v>
      </c>
      <c r="CS64" s="237">
        <f t="shared" si="41"/>
        <v>0</v>
      </c>
      <c r="CT64" s="223">
        <f t="shared" si="42"/>
        <v>1.9615384615384615</v>
      </c>
      <c r="CU64" s="223" t="str">
        <f t="shared" si="43"/>
        <v>Đạt mục tiêu</v>
      </c>
      <c r="CV64" s="221"/>
    </row>
    <row r="65" spans="1:100" s="1" customFormat="1" ht="108.5" hidden="1">
      <c r="A65" s="1308">
        <v>35</v>
      </c>
      <c r="B65" s="219" t="s">
        <v>2794</v>
      </c>
      <c r="C65" s="148" t="s">
        <v>2427</v>
      </c>
      <c r="D65" s="157" t="s">
        <v>2317</v>
      </c>
      <c r="E65" s="148" t="s">
        <v>26</v>
      </c>
      <c r="F65" s="157" t="s">
        <v>2317</v>
      </c>
      <c r="G65" s="293" t="s">
        <v>2795</v>
      </c>
      <c r="H65" s="293"/>
      <c r="I65" s="442"/>
      <c r="J65" s="93"/>
      <c r="K65" s="470"/>
      <c r="L65" s="5" t="s">
        <v>32</v>
      </c>
      <c r="M65" s="212" t="s">
        <v>31</v>
      </c>
      <c r="N65" s="165" t="s">
        <v>12</v>
      </c>
      <c r="O65" s="221" t="s">
        <v>29</v>
      </c>
      <c r="P65" s="221" t="s">
        <v>24</v>
      </c>
      <c r="Q65" s="5"/>
      <c r="R65" s="5"/>
      <c r="S65" s="5"/>
      <c r="T65" s="5"/>
      <c r="U65" s="6"/>
      <c r="V65" s="5"/>
      <c r="W65" s="5"/>
      <c r="X65" s="5"/>
      <c r="Y65" s="5" t="s">
        <v>24</v>
      </c>
      <c r="Z65" s="5"/>
      <c r="AA65" s="5"/>
      <c r="AB65" s="80">
        <f t="shared" si="44"/>
        <v>1</v>
      </c>
      <c r="AC65" s="642"/>
      <c r="AD65" s="7"/>
      <c r="AE65" s="7"/>
      <c r="AF65" s="7"/>
      <c r="AG65" s="7"/>
      <c r="AH65" s="7"/>
      <c r="AI65" s="7"/>
      <c r="AJ65" s="7"/>
      <c r="AK65" s="7"/>
      <c r="AL65" s="7"/>
      <c r="AM65" s="7"/>
      <c r="AN65" s="7"/>
      <c r="AO65" s="7"/>
      <c r="AP65" s="7"/>
      <c r="AQ65" s="7"/>
      <c r="AR65" s="7"/>
      <c r="AS65" s="7"/>
      <c r="AT65" s="7"/>
      <c r="AU65" s="7"/>
      <c r="AV65" s="55"/>
      <c r="AW65" s="7"/>
      <c r="AX65" s="7"/>
      <c r="AY65" s="7"/>
      <c r="AZ65" s="7"/>
      <c r="BA65" s="7"/>
      <c r="BB65" s="7"/>
      <c r="BC65" s="7"/>
      <c r="BD65" s="7"/>
      <c r="BE65" s="7"/>
      <c r="BF65" s="7" t="s">
        <v>1183</v>
      </c>
      <c r="BG65" s="7"/>
      <c r="BH65" s="7"/>
      <c r="BI65" s="7"/>
      <c r="BJ65" s="7"/>
      <c r="BK65" s="7"/>
      <c r="BL65" s="5">
        <v>2</v>
      </c>
      <c r="BM65" s="221">
        <v>2</v>
      </c>
      <c r="BN65" s="221">
        <v>2</v>
      </c>
      <c r="BO65" s="221">
        <v>2</v>
      </c>
      <c r="BP65" s="221">
        <v>2</v>
      </c>
      <c r="BQ65" s="221">
        <v>2</v>
      </c>
      <c r="BR65" s="5">
        <v>2</v>
      </c>
      <c r="BS65" s="226">
        <v>1</v>
      </c>
      <c r="BT65" s="221">
        <v>2</v>
      </c>
      <c r="BU65" s="221">
        <v>2</v>
      </c>
      <c r="BV65" s="221">
        <v>2</v>
      </c>
      <c r="BW65" s="5">
        <v>2</v>
      </c>
      <c r="BX65" s="221">
        <v>2</v>
      </c>
      <c r="BY65" s="6">
        <v>2</v>
      </c>
      <c r="BZ65" s="5">
        <v>2</v>
      </c>
      <c r="CA65" s="221">
        <v>2</v>
      </c>
      <c r="CB65" s="221">
        <v>2</v>
      </c>
      <c r="CC65" s="221">
        <v>2</v>
      </c>
      <c r="CD65" s="337">
        <v>1</v>
      </c>
      <c r="CE65" s="221">
        <v>2</v>
      </c>
      <c r="CF65" s="221">
        <v>2</v>
      </c>
      <c r="CG65" s="221">
        <v>2</v>
      </c>
      <c r="CH65" s="221">
        <v>2</v>
      </c>
      <c r="CI65" s="221">
        <v>2</v>
      </c>
      <c r="CJ65" s="337">
        <v>2</v>
      </c>
      <c r="CK65" s="221">
        <v>2</v>
      </c>
      <c r="CL65" s="222">
        <f t="shared" si="34"/>
        <v>24</v>
      </c>
      <c r="CM65" s="237">
        <f t="shared" si="35"/>
        <v>0.92307692307692313</v>
      </c>
      <c r="CN65" s="222">
        <f t="shared" si="36"/>
        <v>2</v>
      </c>
      <c r="CO65" s="237">
        <f t="shared" si="37"/>
        <v>7.6923076923076927E-2</v>
      </c>
      <c r="CP65" s="222">
        <f t="shared" si="38"/>
        <v>0</v>
      </c>
      <c r="CQ65" s="237">
        <f t="shared" si="39"/>
        <v>0</v>
      </c>
      <c r="CR65" s="222">
        <f t="shared" si="40"/>
        <v>0</v>
      </c>
      <c r="CS65" s="237">
        <f t="shared" si="41"/>
        <v>0</v>
      </c>
      <c r="CT65" s="223">
        <f t="shared" si="42"/>
        <v>1.9230769230769231</v>
      </c>
      <c r="CU65" s="223" t="str">
        <f t="shared" si="43"/>
        <v>Đạt mục tiêu</v>
      </c>
      <c r="CV65" s="5"/>
    </row>
    <row r="66" spans="1:100" s="1" customFormat="1" ht="108.5" hidden="1">
      <c r="A66" s="1308"/>
      <c r="B66" s="219" t="s">
        <v>465</v>
      </c>
      <c r="C66" s="148" t="s">
        <v>26</v>
      </c>
      <c r="D66" s="219" t="s">
        <v>327</v>
      </c>
      <c r="E66" s="148" t="s">
        <v>26</v>
      </c>
      <c r="F66" s="219" t="s">
        <v>326</v>
      </c>
      <c r="G66" s="219" t="s">
        <v>675</v>
      </c>
      <c r="H66" s="219"/>
      <c r="I66" s="600"/>
      <c r="J66" s="94"/>
      <c r="K66" s="467"/>
      <c r="L66" s="5" t="s">
        <v>32</v>
      </c>
      <c r="M66" s="212" t="s">
        <v>31</v>
      </c>
      <c r="N66" s="165" t="s">
        <v>12</v>
      </c>
      <c r="O66" s="221" t="s">
        <v>29</v>
      </c>
      <c r="P66" s="221" t="s">
        <v>24</v>
      </c>
      <c r="Q66" s="5"/>
      <c r="R66" s="5"/>
      <c r="S66" s="5"/>
      <c r="T66" s="5"/>
      <c r="U66" s="195"/>
      <c r="V66" s="5"/>
      <c r="W66" s="5" t="s">
        <v>24</v>
      </c>
      <c r="X66" s="5"/>
      <c r="Y66" s="5"/>
      <c r="Z66" s="5"/>
      <c r="AA66" s="5"/>
      <c r="AB66" s="80">
        <f t="shared" si="44"/>
        <v>1</v>
      </c>
      <c r="AC66" s="642"/>
      <c r="AD66" s="7"/>
      <c r="AE66" s="7"/>
      <c r="AF66" s="7"/>
      <c r="AG66" s="7"/>
      <c r="AH66" s="7"/>
      <c r="AI66" s="7"/>
      <c r="AJ66" s="7"/>
      <c r="AK66" s="7"/>
      <c r="AL66" s="7"/>
      <c r="AM66" s="7"/>
      <c r="AN66" s="7"/>
      <c r="AO66" s="7"/>
      <c r="AP66" s="7"/>
      <c r="AQ66" s="7"/>
      <c r="AR66" s="7"/>
      <c r="AS66" s="7"/>
      <c r="AT66" s="7"/>
      <c r="AU66" s="7" t="s">
        <v>1315</v>
      </c>
      <c r="AV66" s="55"/>
      <c r="AW66" s="7"/>
      <c r="AX66" s="7"/>
      <c r="AY66" s="7" t="s">
        <v>1318</v>
      </c>
      <c r="AZ66" s="7"/>
      <c r="BA66" s="7"/>
      <c r="BB66" s="7"/>
      <c r="BC66" s="7"/>
      <c r="BD66" s="7"/>
      <c r="BE66" s="7"/>
      <c r="BF66" s="7"/>
      <c r="BG66" s="7"/>
      <c r="BH66" s="7"/>
      <c r="BI66" s="7"/>
      <c r="BJ66" s="7"/>
      <c r="BK66" s="7"/>
      <c r="BL66" s="5">
        <v>2</v>
      </c>
      <c r="BM66" s="221">
        <v>2</v>
      </c>
      <c r="BN66" s="221">
        <v>2</v>
      </c>
      <c r="BO66" s="221">
        <v>2</v>
      </c>
      <c r="BP66" s="221">
        <v>2</v>
      </c>
      <c r="BQ66" s="221">
        <v>2</v>
      </c>
      <c r="BR66" s="5">
        <v>2</v>
      </c>
      <c r="BS66" s="226">
        <v>2</v>
      </c>
      <c r="BT66" s="221">
        <v>2</v>
      </c>
      <c r="BU66" s="221">
        <v>1</v>
      </c>
      <c r="BV66" s="221">
        <v>2</v>
      </c>
      <c r="BW66" s="5">
        <v>2</v>
      </c>
      <c r="BX66" s="221">
        <v>2</v>
      </c>
      <c r="BY66" s="6">
        <v>2</v>
      </c>
      <c r="BZ66" s="5">
        <v>2</v>
      </c>
      <c r="CA66" s="221">
        <v>2</v>
      </c>
      <c r="CB66" s="221">
        <v>2</v>
      </c>
      <c r="CC66" s="221">
        <v>2</v>
      </c>
      <c r="CD66" s="337">
        <v>2</v>
      </c>
      <c r="CE66" s="221">
        <v>2</v>
      </c>
      <c r="CF66" s="221">
        <v>2</v>
      </c>
      <c r="CG66" s="221">
        <v>2</v>
      </c>
      <c r="CH66" s="221">
        <v>2</v>
      </c>
      <c r="CI66" s="221">
        <v>2</v>
      </c>
      <c r="CJ66" s="337">
        <v>1</v>
      </c>
      <c r="CK66" s="221">
        <v>2</v>
      </c>
      <c r="CL66" s="222">
        <f t="shared" si="34"/>
        <v>24</v>
      </c>
      <c r="CM66" s="237">
        <f t="shared" si="35"/>
        <v>0.92307692307692313</v>
      </c>
      <c r="CN66" s="222">
        <f t="shared" si="36"/>
        <v>2</v>
      </c>
      <c r="CO66" s="237">
        <f t="shared" si="37"/>
        <v>7.6923076923076927E-2</v>
      </c>
      <c r="CP66" s="222">
        <f t="shared" si="38"/>
        <v>0</v>
      </c>
      <c r="CQ66" s="237">
        <f t="shared" si="39"/>
        <v>0</v>
      </c>
      <c r="CR66" s="222">
        <f t="shared" si="40"/>
        <v>0</v>
      </c>
      <c r="CS66" s="237">
        <f t="shared" si="41"/>
        <v>0</v>
      </c>
      <c r="CT66" s="223">
        <f t="shared" si="42"/>
        <v>1.9230769230769231</v>
      </c>
      <c r="CU66" s="223" t="str">
        <f t="shared" si="43"/>
        <v>Đạt mục tiêu</v>
      </c>
      <c r="CV66" s="5"/>
    </row>
    <row r="67" spans="1:100" ht="15.5" hidden="1">
      <c r="A67" s="13"/>
      <c r="B67" s="1135" t="s">
        <v>249</v>
      </c>
      <c r="C67" s="1135"/>
      <c r="D67" s="1135"/>
      <c r="E67" s="1135"/>
      <c r="F67" s="1135"/>
      <c r="G67" s="1135"/>
      <c r="H67" s="1135"/>
      <c r="I67" s="1135"/>
      <c r="J67" s="1135"/>
      <c r="K67" s="1135"/>
      <c r="L67" s="1135"/>
      <c r="M67" s="1135"/>
      <c r="N67" s="1135"/>
      <c r="O67" s="1135"/>
      <c r="P67" s="1135"/>
      <c r="Q67" s="83"/>
      <c r="R67" s="296" t="s">
        <v>38</v>
      </c>
      <c r="S67" s="296" t="s">
        <v>38</v>
      </c>
      <c r="T67" s="296"/>
      <c r="U67" s="296"/>
      <c r="V67" s="296"/>
      <c r="W67" s="410"/>
      <c r="X67" s="296" t="s">
        <v>38</v>
      </c>
      <c r="Y67" s="296" t="s">
        <v>38</v>
      </c>
      <c r="Z67" s="296"/>
      <c r="AA67" s="296"/>
      <c r="AB67" s="296" t="s">
        <v>38</v>
      </c>
      <c r="AC67" s="644" t="s">
        <v>38</v>
      </c>
      <c r="AD67" s="296" t="s">
        <v>38</v>
      </c>
      <c r="AE67" s="296" t="s">
        <v>38</v>
      </c>
      <c r="AF67" s="296" t="s">
        <v>38</v>
      </c>
      <c r="AG67" s="296" t="s">
        <v>38</v>
      </c>
      <c r="AH67" s="296" t="s">
        <v>38</v>
      </c>
      <c r="AI67" s="296" t="s">
        <v>38</v>
      </c>
      <c r="AJ67" s="296" t="s">
        <v>38</v>
      </c>
      <c r="AK67" s="296" t="s">
        <v>38</v>
      </c>
      <c r="AL67" s="296" t="s">
        <v>38</v>
      </c>
      <c r="AM67" s="296" t="s">
        <v>38</v>
      </c>
      <c r="AN67" s="296" t="s">
        <v>38</v>
      </c>
      <c r="AO67" s="296" t="s">
        <v>38</v>
      </c>
      <c r="AP67" s="296" t="s">
        <v>38</v>
      </c>
      <c r="AQ67" s="296" t="s">
        <v>38</v>
      </c>
      <c r="AR67" s="296" t="s">
        <v>38</v>
      </c>
      <c r="AS67" s="296" t="s">
        <v>38</v>
      </c>
      <c r="AT67" s="296" t="s">
        <v>38</v>
      </c>
      <c r="AU67" s="296" t="s">
        <v>38</v>
      </c>
      <c r="AV67" s="296" t="s">
        <v>38</v>
      </c>
      <c r="AW67" s="296" t="s">
        <v>38</v>
      </c>
      <c r="AX67" s="296" t="s">
        <v>38</v>
      </c>
      <c r="AY67" s="296"/>
      <c r="AZ67" s="296"/>
      <c r="BA67" s="296" t="s">
        <v>38</v>
      </c>
      <c r="BB67" s="296" t="s">
        <v>38</v>
      </c>
      <c r="BC67" s="296" t="s">
        <v>38</v>
      </c>
      <c r="BD67" s="296" t="s">
        <v>38</v>
      </c>
      <c r="BE67" s="296" t="s">
        <v>38</v>
      </c>
      <c r="BF67" s="296" t="s">
        <v>38</v>
      </c>
      <c r="BG67" s="296" t="s">
        <v>38</v>
      </c>
      <c r="BH67" s="296" t="s">
        <v>38</v>
      </c>
      <c r="BI67" s="296" t="s">
        <v>38</v>
      </c>
      <c r="BJ67" s="296" t="s">
        <v>38</v>
      </c>
      <c r="BK67" s="296" t="s">
        <v>38</v>
      </c>
      <c r="BL67" s="410" t="s">
        <v>38</v>
      </c>
      <c r="BM67" s="296" t="s">
        <v>38</v>
      </c>
      <c r="BN67" s="296" t="s">
        <v>38</v>
      </c>
      <c r="BO67" s="296" t="s">
        <v>38</v>
      </c>
      <c r="BP67" s="296" t="s">
        <v>38</v>
      </c>
      <c r="BQ67" s="296" t="s">
        <v>38</v>
      </c>
      <c r="BR67" s="410" t="s">
        <v>38</v>
      </c>
      <c r="BS67" s="296" t="s">
        <v>38</v>
      </c>
      <c r="BT67" s="296" t="s">
        <v>38</v>
      </c>
      <c r="BU67" s="296" t="s">
        <v>38</v>
      </c>
      <c r="BV67" s="296" t="s">
        <v>38</v>
      </c>
      <c r="BW67" s="410" t="s">
        <v>38</v>
      </c>
      <c r="BX67" s="296" t="s">
        <v>38</v>
      </c>
      <c r="BY67" s="410" t="s">
        <v>38</v>
      </c>
      <c r="BZ67" s="410" t="s">
        <v>38</v>
      </c>
      <c r="CA67" s="296" t="s">
        <v>38</v>
      </c>
      <c r="CB67" s="296" t="s">
        <v>38</v>
      </c>
      <c r="CC67" s="296" t="s">
        <v>38</v>
      </c>
      <c r="CD67" s="297" t="s">
        <v>38</v>
      </c>
      <c r="CE67" s="296" t="s">
        <v>38</v>
      </c>
      <c r="CF67" s="296" t="s">
        <v>38</v>
      </c>
      <c r="CG67" s="296" t="s">
        <v>38</v>
      </c>
      <c r="CH67" s="296" t="s">
        <v>38</v>
      </c>
      <c r="CI67" s="296" t="s">
        <v>38</v>
      </c>
      <c r="CJ67" s="297" t="s">
        <v>38</v>
      </c>
      <c r="CK67" s="296" t="s">
        <v>38</v>
      </c>
      <c r="CL67" s="296" t="s">
        <v>38</v>
      </c>
      <c r="CM67" s="296" t="s">
        <v>38</v>
      </c>
      <c r="CN67" s="296" t="s">
        <v>38</v>
      </c>
      <c r="CO67" s="296" t="s">
        <v>38</v>
      </c>
      <c r="CP67" s="296" t="s">
        <v>38</v>
      </c>
      <c r="CQ67" s="296" t="s">
        <v>38</v>
      </c>
      <c r="CR67" s="296" t="s">
        <v>38</v>
      </c>
      <c r="CS67" s="296" t="s">
        <v>38</v>
      </c>
      <c r="CT67" s="296" t="s">
        <v>38</v>
      </c>
      <c r="CU67" s="296" t="s">
        <v>38</v>
      </c>
      <c r="CV67" s="296" t="s">
        <v>38</v>
      </c>
    </row>
    <row r="68" spans="1:100" s="1" customFormat="1" ht="96" hidden="1">
      <c r="A68" s="16">
        <v>36</v>
      </c>
      <c r="B68" s="220" t="s">
        <v>955</v>
      </c>
      <c r="C68" s="215" t="s">
        <v>26</v>
      </c>
      <c r="D68" s="217" t="s">
        <v>248</v>
      </c>
      <c r="E68" s="215" t="s">
        <v>60</v>
      </c>
      <c r="F68" s="218" t="s">
        <v>940</v>
      </c>
      <c r="G68" s="219" t="s">
        <v>2246</v>
      </c>
      <c r="H68" s="219"/>
      <c r="I68" s="600"/>
      <c r="J68" s="107" t="s">
        <v>695</v>
      </c>
      <c r="K68" s="473" t="s">
        <v>1625</v>
      </c>
      <c r="L68" s="5" t="s">
        <v>32</v>
      </c>
      <c r="M68" s="212" t="s">
        <v>31</v>
      </c>
      <c r="N68" s="165" t="s">
        <v>12</v>
      </c>
      <c r="O68" s="221" t="s">
        <v>29</v>
      </c>
      <c r="P68" s="221" t="s">
        <v>24</v>
      </c>
      <c r="Q68" s="5"/>
      <c r="R68" s="5" t="s">
        <v>24</v>
      </c>
      <c r="S68" s="5"/>
      <c r="T68" s="5"/>
      <c r="U68" s="6"/>
      <c r="V68" s="5"/>
      <c r="W68" s="5"/>
      <c r="X68" s="5"/>
      <c r="Y68" s="5"/>
      <c r="Z68" s="5"/>
      <c r="AA68" s="5"/>
      <c r="AB68" s="80">
        <f t="shared" ref="AB68:AB74" si="45">COUNTIF($Q68:$AA68,"x")</f>
        <v>1</v>
      </c>
      <c r="AC68" s="642"/>
      <c r="AD68" s="7"/>
      <c r="AE68" s="7"/>
      <c r="AF68" s="7"/>
      <c r="AG68" s="7" t="s">
        <v>1183</v>
      </c>
      <c r="AH68" s="7"/>
      <c r="AI68" s="7"/>
      <c r="AJ68" s="7"/>
      <c r="AK68" s="7"/>
      <c r="AL68" s="7"/>
      <c r="AM68" s="7"/>
      <c r="AN68" s="7"/>
      <c r="AO68" s="7"/>
      <c r="AP68" s="7"/>
      <c r="AQ68" s="7"/>
      <c r="AR68" s="7"/>
      <c r="AS68" s="7"/>
      <c r="AT68" s="7"/>
      <c r="AU68" s="7"/>
      <c r="AV68" s="55"/>
      <c r="AW68" s="7"/>
      <c r="AX68" s="7"/>
      <c r="AY68" s="7"/>
      <c r="AZ68" s="7"/>
      <c r="BA68" s="7"/>
      <c r="BB68" s="7"/>
      <c r="BC68" s="7"/>
      <c r="BD68" s="7"/>
      <c r="BE68" s="7"/>
      <c r="BF68" s="7"/>
      <c r="BG68" s="7"/>
      <c r="BH68" s="7"/>
      <c r="BI68" s="7"/>
      <c r="BJ68" s="7"/>
      <c r="BK68" s="7"/>
      <c r="BL68" s="823">
        <v>1</v>
      </c>
      <c r="BM68" s="354">
        <v>2</v>
      </c>
      <c r="BN68" s="354">
        <v>2</v>
      </c>
      <c r="BO68" s="354">
        <v>2</v>
      </c>
      <c r="BP68" s="354">
        <v>1</v>
      </c>
      <c r="BQ68" s="354">
        <v>2</v>
      </c>
      <c r="BR68" s="823">
        <v>2</v>
      </c>
      <c r="BS68" s="356">
        <v>2</v>
      </c>
      <c r="BT68" s="354">
        <v>2</v>
      </c>
      <c r="BU68" s="354">
        <v>2</v>
      </c>
      <c r="BV68" s="354">
        <v>2</v>
      </c>
      <c r="BW68" s="823">
        <v>2</v>
      </c>
      <c r="BX68" s="354">
        <v>2</v>
      </c>
      <c r="BY68" s="824">
        <v>2</v>
      </c>
      <c r="BZ68" s="823">
        <v>2</v>
      </c>
      <c r="CA68" s="354">
        <v>2</v>
      </c>
      <c r="CB68" s="354">
        <v>2</v>
      </c>
      <c r="CC68" s="354">
        <v>1</v>
      </c>
      <c r="CD68" s="766">
        <v>2</v>
      </c>
      <c r="CE68" s="354">
        <v>2</v>
      </c>
      <c r="CF68" s="354">
        <v>1</v>
      </c>
      <c r="CG68" s="354">
        <v>2</v>
      </c>
      <c r="CH68" s="354">
        <v>2</v>
      </c>
      <c r="CI68" s="354">
        <v>2</v>
      </c>
      <c r="CJ68" s="766">
        <v>2</v>
      </c>
      <c r="CK68" s="354">
        <v>2</v>
      </c>
      <c r="CL68" s="222">
        <f t="shared" ref="CL68:CL74" si="46">COUNTIF(BL68:CK68,"2")</f>
        <v>22</v>
      </c>
      <c r="CM68" s="237">
        <f t="shared" ref="CM68:CM74" si="47">CL68/(CL68+CN68+CP68+CR68)</f>
        <v>0.84615384615384615</v>
      </c>
      <c r="CN68" s="222">
        <f t="shared" ref="CN68:CN74" si="48">COUNTIF(BL68:CK68,"1")</f>
        <v>4</v>
      </c>
      <c r="CO68" s="237">
        <f t="shared" ref="CO68:CO74" si="49">CN68/(CL68+CN68+CP68+CR68)</f>
        <v>0.15384615384615385</v>
      </c>
      <c r="CP68" s="222">
        <f t="shared" ref="CP68:CP74" si="50">COUNTIF(BL68:CK68,"0")</f>
        <v>0</v>
      </c>
      <c r="CQ68" s="237">
        <f t="shared" ref="CQ68:CQ74" si="51">CP68/(CL68+CN68+CP68+CR68)</f>
        <v>0</v>
      </c>
      <c r="CR68" s="222">
        <f t="shared" ref="CR68:CR74" si="52">COUNTIF(BL68:CK68,"KĐG")</f>
        <v>0</v>
      </c>
      <c r="CS68" s="237">
        <f t="shared" ref="CS68:CS74" si="53">CR68/(CL68+CN68+CP68+CR68)</f>
        <v>0</v>
      </c>
      <c r="CT68" s="223">
        <f t="shared" ref="CT68:CT74" si="54">(((CL68*2)+(CN68*1)+(CP68*0)))/(CL68+CN68+CP68)</f>
        <v>1.8461538461538463</v>
      </c>
      <c r="CU68" s="223" t="str">
        <f t="shared" ref="CU68:CU74" si="55">IF(CS68&gt;=50%,"KĐG",IF(CT68&gt;=1.6,"Đạt mục tiêu",IF(CT68&gt;=1,"Cần cố gắng","Chưa đạt")))</f>
        <v>Đạt mục tiêu</v>
      </c>
      <c r="CV68" s="5"/>
    </row>
    <row r="69" spans="1:100" ht="59.25" hidden="1" customHeight="1">
      <c r="A69" s="13">
        <v>37</v>
      </c>
      <c r="B69" s="217" t="s">
        <v>466</v>
      </c>
      <c r="C69" s="215" t="s">
        <v>26</v>
      </c>
      <c r="D69" s="217" t="s">
        <v>247</v>
      </c>
      <c r="E69" s="215" t="s">
        <v>26</v>
      </c>
      <c r="F69" s="219" t="s">
        <v>247</v>
      </c>
      <c r="G69" s="219" t="s">
        <v>1230</v>
      </c>
      <c r="H69" s="219"/>
      <c r="I69" s="600"/>
      <c r="J69" s="94"/>
      <c r="K69" s="467"/>
      <c r="L69" s="5" t="s">
        <v>32</v>
      </c>
      <c r="M69" s="212" t="s">
        <v>31</v>
      </c>
      <c r="N69" s="165" t="s">
        <v>12</v>
      </c>
      <c r="O69" s="221" t="s">
        <v>29</v>
      </c>
      <c r="P69" s="221" t="s">
        <v>24</v>
      </c>
      <c r="Q69" s="5"/>
      <c r="R69" s="5"/>
      <c r="S69" s="5"/>
      <c r="T69" s="5"/>
      <c r="U69" s="6"/>
      <c r="V69" s="5"/>
      <c r="W69" s="5"/>
      <c r="X69" s="5"/>
      <c r="Y69" s="221" t="s">
        <v>24</v>
      </c>
      <c r="Z69" s="5"/>
      <c r="AA69" s="5"/>
      <c r="AB69" s="80">
        <f t="shared" si="45"/>
        <v>1</v>
      </c>
      <c r="AC69" s="642"/>
      <c r="AD69" s="7"/>
      <c r="AE69" s="7"/>
      <c r="AF69" s="7"/>
      <c r="AG69" s="7"/>
      <c r="AH69" s="7"/>
      <c r="AI69" s="7"/>
      <c r="AJ69" s="7"/>
      <c r="AK69" s="7"/>
      <c r="AL69" s="7"/>
      <c r="AM69" s="7"/>
      <c r="AN69" s="7"/>
      <c r="AO69" s="7"/>
      <c r="AP69" s="7"/>
      <c r="AQ69" s="7"/>
      <c r="AR69" s="7"/>
      <c r="AS69" s="7"/>
      <c r="AT69" s="7"/>
      <c r="AU69" s="7"/>
      <c r="AV69" s="55"/>
      <c r="AW69" s="7"/>
      <c r="AX69" s="7"/>
      <c r="AY69" s="7"/>
      <c r="AZ69" s="7"/>
      <c r="BA69" s="7"/>
      <c r="BB69" s="7"/>
      <c r="BC69" s="7"/>
      <c r="BD69" s="7"/>
      <c r="BE69" s="55"/>
      <c r="BF69" s="55" t="s">
        <v>1315</v>
      </c>
      <c r="BG69" s="55"/>
      <c r="BH69" s="7"/>
      <c r="BI69" s="7"/>
      <c r="BJ69" s="7"/>
      <c r="BK69" s="7"/>
      <c r="BL69" s="823">
        <v>2</v>
      </c>
      <c r="BM69" s="354">
        <v>2</v>
      </c>
      <c r="BN69" s="354">
        <v>2</v>
      </c>
      <c r="BO69" s="354">
        <v>2</v>
      </c>
      <c r="BP69" s="354">
        <v>2</v>
      </c>
      <c r="BQ69" s="354">
        <v>2</v>
      </c>
      <c r="BR69" s="823">
        <v>2</v>
      </c>
      <c r="BS69" s="356">
        <v>2</v>
      </c>
      <c r="BT69" s="354">
        <v>2</v>
      </c>
      <c r="BU69" s="354">
        <v>2</v>
      </c>
      <c r="BV69" s="354">
        <v>2</v>
      </c>
      <c r="BW69" s="823">
        <v>2</v>
      </c>
      <c r="BX69" s="354">
        <v>1</v>
      </c>
      <c r="BY69" s="824">
        <v>2</v>
      </c>
      <c r="BZ69" s="823">
        <v>2</v>
      </c>
      <c r="CA69" s="354">
        <v>2</v>
      </c>
      <c r="CB69" s="354">
        <v>2</v>
      </c>
      <c r="CC69" s="354">
        <v>2</v>
      </c>
      <c r="CD69" s="766">
        <v>2</v>
      </c>
      <c r="CE69" s="354">
        <v>2</v>
      </c>
      <c r="CF69" s="354">
        <v>2</v>
      </c>
      <c r="CG69" s="354">
        <v>2</v>
      </c>
      <c r="CH69" s="354">
        <v>2</v>
      </c>
      <c r="CI69" s="354">
        <v>2</v>
      </c>
      <c r="CJ69" s="766">
        <v>2</v>
      </c>
      <c r="CK69" s="354">
        <v>2</v>
      </c>
      <c r="CL69" s="222">
        <f t="shared" si="46"/>
        <v>25</v>
      </c>
      <c r="CM69" s="237">
        <f t="shared" si="47"/>
        <v>0.96153846153846156</v>
      </c>
      <c r="CN69" s="222">
        <f t="shared" si="48"/>
        <v>1</v>
      </c>
      <c r="CO69" s="237">
        <f t="shared" si="49"/>
        <v>3.8461538461538464E-2</v>
      </c>
      <c r="CP69" s="222">
        <f t="shared" si="50"/>
        <v>0</v>
      </c>
      <c r="CQ69" s="237">
        <f t="shared" si="51"/>
        <v>0</v>
      </c>
      <c r="CR69" s="222">
        <f t="shared" si="52"/>
        <v>0</v>
      </c>
      <c r="CS69" s="237">
        <f t="shared" si="53"/>
        <v>0</v>
      </c>
      <c r="CT69" s="223">
        <f t="shared" si="54"/>
        <v>1.9615384615384615</v>
      </c>
      <c r="CU69" s="223" t="str">
        <f t="shared" si="55"/>
        <v>Đạt mục tiêu</v>
      </c>
      <c r="CV69" s="221"/>
    </row>
    <row r="70" spans="1:100" s="1" customFormat="1" ht="77.5" hidden="1">
      <c r="A70" s="13">
        <v>38</v>
      </c>
      <c r="B70" s="220" t="s">
        <v>1046</v>
      </c>
      <c r="C70" s="215" t="s">
        <v>26</v>
      </c>
      <c r="D70" s="217" t="s">
        <v>246</v>
      </c>
      <c r="E70" s="215" t="s">
        <v>26</v>
      </c>
      <c r="F70" s="218" t="s">
        <v>1047</v>
      </c>
      <c r="G70" s="219" t="s">
        <v>1470</v>
      </c>
      <c r="H70" s="219"/>
      <c r="I70" s="600"/>
      <c r="J70" s="94"/>
      <c r="K70" s="467"/>
      <c r="L70" s="212" t="s">
        <v>32</v>
      </c>
      <c r="M70" s="212" t="s">
        <v>31</v>
      </c>
      <c r="N70" s="165" t="s">
        <v>12</v>
      </c>
      <c r="O70" s="221" t="s">
        <v>29</v>
      </c>
      <c r="P70" s="221" t="s">
        <v>24</v>
      </c>
      <c r="Q70" s="5"/>
      <c r="R70" s="5"/>
      <c r="S70" s="5" t="s">
        <v>24</v>
      </c>
      <c r="T70" s="5"/>
      <c r="U70" s="6"/>
      <c r="V70" s="5"/>
      <c r="W70" s="5"/>
      <c r="X70" s="5"/>
      <c r="Y70" s="5"/>
      <c r="Z70" s="5"/>
      <c r="AA70" s="5"/>
      <c r="AB70" s="80">
        <f t="shared" si="45"/>
        <v>1</v>
      </c>
      <c r="AC70" s="642"/>
      <c r="AD70" s="7"/>
      <c r="AE70" s="7"/>
      <c r="AF70" s="7"/>
      <c r="AG70" s="7"/>
      <c r="AH70" s="7"/>
      <c r="AI70" s="7"/>
      <c r="AJ70" s="7"/>
      <c r="AK70" s="7"/>
      <c r="AL70" s="7"/>
      <c r="AM70" s="7" t="s">
        <v>1183</v>
      </c>
      <c r="AN70" s="7"/>
      <c r="AO70" s="7"/>
      <c r="AP70" s="7"/>
      <c r="AQ70" s="7"/>
      <c r="AR70" s="7"/>
      <c r="AS70" s="7"/>
      <c r="AT70" s="7"/>
      <c r="AU70" s="7"/>
      <c r="AV70" s="55"/>
      <c r="AW70" s="7"/>
      <c r="AX70" s="7"/>
      <c r="AY70" s="7"/>
      <c r="AZ70" s="7"/>
      <c r="BA70" s="7"/>
      <c r="BB70" s="7"/>
      <c r="BC70" s="7"/>
      <c r="BD70" s="7"/>
      <c r="BE70" s="7"/>
      <c r="BF70" s="7"/>
      <c r="BG70" s="7"/>
      <c r="BH70" s="7"/>
      <c r="BI70" s="7"/>
      <c r="BJ70" s="7"/>
      <c r="BK70" s="7"/>
      <c r="BL70" s="823">
        <v>2</v>
      </c>
      <c r="BM70" s="354">
        <v>2</v>
      </c>
      <c r="BN70" s="354">
        <v>2</v>
      </c>
      <c r="BO70" s="354">
        <v>2</v>
      </c>
      <c r="BP70" s="354">
        <v>2</v>
      </c>
      <c r="BQ70" s="354">
        <v>2</v>
      </c>
      <c r="BR70" s="823">
        <v>2</v>
      </c>
      <c r="BS70" s="356">
        <v>2</v>
      </c>
      <c r="BT70" s="354">
        <v>2</v>
      </c>
      <c r="BU70" s="354">
        <v>2</v>
      </c>
      <c r="BV70" s="354">
        <v>2</v>
      </c>
      <c r="BW70" s="823">
        <v>2</v>
      </c>
      <c r="BX70" s="354">
        <v>2</v>
      </c>
      <c r="BY70" s="824">
        <v>2</v>
      </c>
      <c r="BZ70" s="823">
        <v>2</v>
      </c>
      <c r="CA70" s="354">
        <v>2</v>
      </c>
      <c r="CB70" s="354">
        <v>2</v>
      </c>
      <c r="CC70" s="354">
        <v>2</v>
      </c>
      <c r="CD70" s="766">
        <v>2</v>
      </c>
      <c r="CE70" s="354">
        <v>2</v>
      </c>
      <c r="CF70" s="354">
        <v>2</v>
      </c>
      <c r="CG70" s="354">
        <v>2</v>
      </c>
      <c r="CH70" s="354">
        <v>2</v>
      </c>
      <c r="CI70" s="354">
        <v>2</v>
      </c>
      <c r="CJ70" s="766">
        <v>2</v>
      </c>
      <c r="CK70" s="354">
        <v>2</v>
      </c>
      <c r="CL70" s="222">
        <f t="shared" si="46"/>
        <v>26</v>
      </c>
      <c r="CM70" s="237">
        <f t="shared" si="47"/>
        <v>1</v>
      </c>
      <c r="CN70" s="222">
        <f t="shared" si="48"/>
        <v>0</v>
      </c>
      <c r="CO70" s="237">
        <f t="shared" si="49"/>
        <v>0</v>
      </c>
      <c r="CP70" s="222">
        <f t="shared" si="50"/>
        <v>0</v>
      </c>
      <c r="CQ70" s="237">
        <f t="shared" si="51"/>
        <v>0</v>
      </c>
      <c r="CR70" s="222">
        <f t="shared" si="52"/>
        <v>0</v>
      </c>
      <c r="CS70" s="237">
        <f t="shared" si="53"/>
        <v>0</v>
      </c>
      <c r="CT70" s="223">
        <f t="shared" si="54"/>
        <v>2</v>
      </c>
      <c r="CU70" s="223" t="str">
        <f t="shared" si="55"/>
        <v>Đạt mục tiêu</v>
      </c>
      <c r="CV70" s="5"/>
    </row>
    <row r="71" spans="1:100" s="1" customFormat="1" ht="155" hidden="1">
      <c r="A71" s="13">
        <v>39</v>
      </c>
      <c r="B71" s="217" t="s">
        <v>2318</v>
      </c>
      <c r="C71" s="215" t="s">
        <v>26</v>
      </c>
      <c r="D71" s="217" t="s">
        <v>245</v>
      </c>
      <c r="E71" s="215" t="s">
        <v>26</v>
      </c>
      <c r="F71" s="219" t="s">
        <v>245</v>
      </c>
      <c r="G71" s="218" t="s">
        <v>1528</v>
      </c>
      <c r="H71" s="218"/>
      <c r="I71" s="539"/>
      <c r="J71" s="107" t="s">
        <v>696</v>
      </c>
      <c r="K71" s="473" t="s">
        <v>1630</v>
      </c>
      <c r="L71" s="5" t="s">
        <v>32</v>
      </c>
      <c r="M71" s="212" t="s">
        <v>31</v>
      </c>
      <c r="N71" s="165" t="s">
        <v>12</v>
      </c>
      <c r="O71" s="221" t="s">
        <v>29</v>
      </c>
      <c r="P71" s="221" t="s">
        <v>24</v>
      </c>
      <c r="Q71" s="5"/>
      <c r="R71" s="5"/>
      <c r="S71" s="5"/>
      <c r="T71" s="5"/>
      <c r="U71" s="6"/>
      <c r="V71" s="5" t="s">
        <v>24</v>
      </c>
      <c r="W71" s="5"/>
      <c r="X71" s="5"/>
      <c r="Y71" s="5"/>
      <c r="Z71" s="5"/>
      <c r="AA71" s="5"/>
      <c r="AB71" s="80">
        <f t="shared" si="45"/>
        <v>1</v>
      </c>
      <c r="AC71" s="642"/>
      <c r="AD71" s="7"/>
      <c r="AE71" s="7"/>
      <c r="AF71" s="7"/>
      <c r="AG71" s="7"/>
      <c r="AH71" s="7"/>
      <c r="AI71" s="7"/>
      <c r="AJ71" s="7"/>
      <c r="AK71" s="7"/>
      <c r="AL71" s="7"/>
      <c r="AM71" s="7"/>
      <c r="AN71" s="7"/>
      <c r="AO71" s="7"/>
      <c r="AP71" s="7"/>
      <c r="AQ71" s="7"/>
      <c r="AR71" s="7"/>
      <c r="AS71" s="7"/>
      <c r="AT71" s="7"/>
      <c r="AU71" s="7"/>
      <c r="AV71" s="55"/>
      <c r="AW71" s="7"/>
      <c r="AX71" s="7"/>
      <c r="AY71" s="7"/>
      <c r="AZ71" s="7"/>
      <c r="BA71" s="7"/>
      <c r="BB71" s="7"/>
      <c r="BC71" s="7"/>
      <c r="BD71" s="7" t="s">
        <v>1183</v>
      </c>
      <c r="BE71" s="7"/>
      <c r="BF71" s="7"/>
      <c r="BG71" s="7"/>
      <c r="BH71" s="7"/>
      <c r="BI71" s="7"/>
      <c r="BJ71" s="7"/>
      <c r="BK71" s="7"/>
      <c r="BL71" s="823">
        <v>2</v>
      </c>
      <c r="BM71" s="354">
        <v>2</v>
      </c>
      <c r="BN71" s="354">
        <v>2</v>
      </c>
      <c r="BO71" s="354">
        <v>2</v>
      </c>
      <c r="BP71" s="354">
        <v>2</v>
      </c>
      <c r="BQ71" s="354">
        <v>2</v>
      </c>
      <c r="BR71" s="823">
        <v>2</v>
      </c>
      <c r="BS71" s="356">
        <v>1</v>
      </c>
      <c r="BT71" s="354">
        <v>2</v>
      </c>
      <c r="BU71" s="354">
        <v>2</v>
      </c>
      <c r="BV71" s="354">
        <v>2</v>
      </c>
      <c r="BW71" s="823">
        <v>2</v>
      </c>
      <c r="BX71" s="354">
        <v>2</v>
      </c>
      <c r="BY71" s="824">
        <v>1</v>
      </c>
      <c r="BZ71" s="823">
        <v>1</v>
      </c>
      <c r="CA71" s="354">
        <v>2</v>
      </c>
      <c r="CB71" s="354">
        <v>2</v>
      </c>
      <c r="CC71" s="354">
        <v>2</v>
      </c>
      <c r="CD71" s="766">
        <v>2</v>
      </c>
      <c r="CE71" s="354">
        <v>2</v>
      </c>
      <c r="CF71" s="354">
        <v>2</v>
      </c>
      <c r="CG71" s="354">
        <v>2</v>
      </c>
      <c r="CH71" s="354">
        <v>2</v>
      </c>
      <c r="CI71" s="354">
        <v>2</v>
      </c>
      <c r="CJ71" s="766">
        <v>1</v>
      </c>
      <c r="CK71" s="354">
        <v>2</v>
      </c>
      <c r="CL71" s="222">
        <f t="shared" si="46"/>
        <v>22</v>
      </c>
      <c r="CM71" s="237">
        <f t="shared" si="47"/>
        <v>0.84615384615384615</v>
      </c>
      <c r="CN71" s="222">
        <f t="shared" si="48"/>
        <v>4</v>
      </c>
      <c r="CO71" s="237">
        <f t="shared" si="49"/>
        <v>0.15384615384615385</v>
      </c>
      <c r="CP71" s="222">
        <f t="shared" si="50"/>
        <v>0</v>
      </c>
      <c r="CQ71" s="237">
        <f t="shared" si="51"/>
        <v>0</v>
      </c>
      <c r="CR71" s="222">
        <f t="shared" si="52"/>
        <v>0</v>
      </c>
      <c r="CS71" s="237">
        <f t="shared" si="53"/>
        <v>0</v>
      </c>
      <c r="CT71" s="223">
        <f t="shared" si="54"/>
        <v>1.8461538461538463</v>
      </c>
      <c r="CU71" s="223" t="str">
        <f t="shared" si="55"/>
        <v>Đạt mục tiêu</v>
      </c>
      <c r="CV71" s="5"/>
    </row>
    <row r="72" spans="1:100" ht="108.5" hidden="1">
      <c r="A72" s="13">
        <v>40</v>
      </c>
      <c r="B72" s="217" t="s">
        <v>468</v>
      </c>
      <c r="C72" s="215" t="s">
        <v>26</v>
      </c>
      <c r="D72" s="217" t="s">
        <v>244</v>
      </c>
      <c r="E72" s="215" t="s">
        <v>26</v>
      </c>
      <c r="F72" s="219" t="s">
        <v>244</v>
      </c>
      <c r="G72" s="218" t="s">
        <v>1546</v>
      </c>
      <c r="H72" s="218"/>
      <c r="I72" s="539"/>
      <c r="J72" s="94"/>
      <c r="K72" s="467"/>
      <c r="L72" s="5" t="s">
        <v>32</v>
      </c>
      <c r="M72" s="212" t="s">
        <v>31</v>
      </c>
      <c r="N72" s="165" t="s">
        <v>12</v>
      </c>
      <c r="O72" s="221" t="s">
        <v>29</v>
      </c>
      <c r="P72" s="221" t="s">
        <v>24</v>
      </c>
      <c r="Q72" s="5"/>
      <c r="R72" s="5"/>
      <c r="S72" s="5"/>
      <c r="T72" s="5"/>
      <c r="U72" s="6"/>
      <c r="V72" s="5"/>
      <c r="W72" s="5"/>
      <c r="X72" s="5"/>
      <c r="Y72" s="221" t="s">
        <v>24</v>
      </c>
      <c r="Z72" s="5"/>
      <c r="AA72" s="5"/>
      <c r="AB72" s="80">
        <f t="shared" si="45"/>
        <v>1</v>
      </c>
      <c r="AC72" s="642"/>
      <c r="AD72" s="7"/>
      <c r="AE72" s="7"/>
      <c r="AF72" s="7"/>
      <c r="AG72" s="7"/>
      <c r="AH72" s="7"/>
      <c r="AI72" s="7"/>
      <c r="AJ72" s="7"/>
      <c r="AK72" s="7"/>
      <c r="AL72" s="7"/>
      <c r="AM72" s="7"/>
      <c r="AN72" s="7"/>
      <c r="AO72" s="7"/>
      <c r="AP72" s="7"/>
      <c r="AQ72" s="7"/>
      <c r="AR72" s="7"/>
      <c r="AS72" s="7"/>
      <c r="AT72" s="7"/>
      <c r="AU72" s="7"/>
      <c r="AV72" s="55"/>
      <c r="AW72" s="7"/>
      <c r="AX72" s="7"/>
      <c r="AY72" s="7"/>
      <c r="AZ72" s="7"/>
      <c r="BA72" s="7"/>
      <c r="BB72" s="7"/>
      <c r="BC72" s="7"/>
      <c r="BD72" s="7"/>
      <c r="BE72" s="55"/>
      <c r="BF72" s="55"/>
      <c r="BG72" s="55" t="s">
        <v>1183</v>
      </c>
      <c r="BH72" s="7"/>
      <c r="BI72" s="7"/>
      <c r="BJ72" s="7"/>
      <c r="BK72" s="7"/>
      <c r="BL72" s="823">
        <v>2</v>
      </c>
      <c r="BM72" s="354">
        <v>2</v>
      </c>
      <c r="BN72" s="354">
        <v>2</v>
      </c>
      <c r="BO72" s="354">
        <v>2</v>
      </c>
      <c r="BP72" s="354">
        <v>2</v>
      </c>
      <c r="BQ72" s="354">
        <v>2</v>
      </c>
      <c r="BR72" s="823">
        <v>2</v>
      </c>
      <c r="BS72" s="356">
        <v>1</v>
      </c>
      <c r="BT72" s="354">
        <v>2</v>
      </c>
      <c r="BU72" s="354">
        <v>2</v>
      </c>
      <c r="BV72" s="354">
        <v>2</v>
      </c>
      <c r="BW72" s="823">
        <v>2</v>
      </c>
      <c r="BX72" s="354">
        <v>2</v>
      </c>
      <c r="BY72" s="824">
        <v>2</v>
      </c>
      <c r="BZ72" s="823">
        <v>2</v>
      </c>
      <c r="CA72" s="354">
        <v>2</v>
      </c>
      <c r="CB72" s="354">
        <v>2</v>
      </c>
      <c r="CC72" s="354">
        <v>2</v>
      </c>
      <c r="CD72" s="766">
        <v>2</v>
      </c>
      <c r="CE72" s="354">
        <v>2</v>
      </c>
      <c r="CF72" s="354">
        <v>2</v>
      </c>
      <c r="CG72" s="354">
        <v>2</v>
      </c>
      <c r="CH72" s="354">
        <v>2</v>
      </c>
      <c r="CI72" s="354">
        <v>2</v>
      </c>
      <c r="CJ72" s="766">
        <v>1</v>
      </c>
      <c r="CK72" s="354">
        <v>2</v>
      </c>
      <c r="CL72" s="222">
        <f t="shared" si="46"/>
        <v>24</v>
      </c>
      <c r="CM72" s="237">
        <f t="shared" si="47"/>
        <v>0.92307692307692313</v>
      </c>
      <c r="CN72" s="222">
        <f t="shared" si="48"/>
        <v>2</v>
      </c>
      <c r="CO72" s="237">
        <f t="shared" si="49"/>
        <v>7.6923076923076927E-2</v>
      </c>
      <c r="CP72" s="222">
        <f t="shared" si="50"/>
        <v>0</v>
      </c>
      <c r="CQ72" s="237">
        <f t="shared" si="51"/>
        <v>0</v>
      </c>
      <c r="CR72" s="222">
        <f t="shared" si="52"/>
        <v>0</v>
      </c>
      <c r="CS72" s="237">
        <f t="shared" si="53"/>
        <v>0</v>
      </c>
      <c r="CT72" s="223">
        <f t="shared" si="54"/>
        <v>1.9230769230769231</v>
      </c>
      <c r="CU72" s="223" t="str">
        <f t="shared" si="55"/>
        <v>Đạt mục tiêu</v>
      </c>
      <c r="CV72" s="221"/>
    </row>
    <row r="73" spans="1:100" s="18" customFormat="1" ht="62" hidden="1">
      <c r="A73" s="13">
        <v>41</v>
      </c>
      <c r="B73" s="220" t="s">
        <v>956</v>
      </c>
      <c r="C73" s="215" t="s">
        <v>26</v>
      </c>
      <c r="D73" s="217" t="s">
        <v>243</v>
      </c>
      <c r="E73" s="215" t="s">
        <v>26</v>
      </c>
      <c r="F73" s="218" t="s">
        <v>941</v>
      </c>
      <c r="G73" s="219" t="s">
        <v>933</v>
      </c>
      <c r="H73" s="219"/>
      <c r="I73" s="600"/>
      <c r="J73" s="107" t="s">
        <v>697</v>
      </c>
      <c r="K73" s="469"/>
      <c r="L73" s="5" t="s">
        <v>32</v>
      </c>
      <c r="M73" s="212" t="s">
        <v>31</v>
      </c>
      <c r="N73" s="165" t="s">
        <v>12</v>
      </c>
      <c r="O73" s="221" t="s">
        <v>29</v>
      </c>
      <c r="P73" s="221" t="s">
        <v>24</v>
      </c>
      <c r="Q73" s="5" t="s">
        <v>24</v>
      </c>
      <c r="R73" s="16"/>
      <c r="S73" s="5"/>
      <c r="T73" s="5"/>
      <c r="U73" s="6"/>
      <c r="V73" s="5"/>
      <c r="W73" s="5"/>
      <c r="X73" s="5"/>
      <c r="Y73" s="5"/>
      <c r="Z73" s="5"/>
      <c r="AA73" s="5"/>
      <c r="AB73" s="98">
        <f t="shared" si="45"/>
        <v>1</v>
      </c>
      <c r="AC73" s="565"/>
      <c r="AD73" s="5"/>
      <c r="AE73" s="5"/>
      <c r="AF73" s="5" t="s">
        <v>1183</v>
      </c>
      <c r="AG73" s="17"/>
      <c r="AH73" s="17"/>
      <c r="AI73" s="17"/>
      <c r="AJ73" s="17" t="s">
        <v>1315</v>
      </c>
      <c r="AK73" s="7"/>
      <c r="AL73" s="7"/>
      <c r="AM73" s="7"/>
      <c r="AN73" s="7"/>
      <c r="AO73" s="7"/>
      <c r="AP73" s="7"/>
      <c r="AQ73" s="7"/>
      <c r="AR73" s="7"/>
      <c r="AS73" s="7"/>
      <c r="AT73" s="7"/>
      <c r="AU73" s="7"/>
      <c r="AV73" s="55"/>
      <c r="AW73" s="7"/>
      <c r="AX73" s="7"/>
      <c r="AY73" s="7"/>
      <c r="AZ73" s="7"/>
      <c r="BA73" s="7"/>
      <c r="BB73" s="7"/>
      <c r="BC73" s="7"/>
      <c r="BD73" s="7"/>
      <c r="BE73" s="7"/>
      <c r="BF73" s="7"/>
      <c r="BG73" s="7"/>
      <c r="BH73" s="7"/>
      <c r="BI73" s="7"/>
      <c r="BJ73" s="7"/>
      <c r="BK73" s="7"/>
      <c r="BL73" s="823">
        <v>2</v>
      </c>
      <c r="BM73" s="354">
        <v>2</v>
      </c>
      <c r="BN73" s="354">
        <v>2</v>
      </c>
      <c r="BO73" s="354">
        <v>2</v>
      </c>
      <c r="BP73" s="354">
        <v>2</v>
      </c>
      <c r="BQ73" s="354">
        <v>2</v>
      </c>
      <c r="BR73" s="823">
        <v>2</v>
      </c>
      <c r="BS73" s="356">
        <v>2</v>
      </c>
      <c r="BT73" s="354">
        <v>2</v>
      </c>
      <c r="BU73" s="354">
        <v>2</v>
      </c>
      <c r="BV73" s="354">
        <v>2</v>
      </c>
      <c r="BW73" s="823">
        <v>2</v>
      </c>
      <c r="BX73" s="354">
        <v>2</v>
      </c>
      <c r="BY73" s="824">
        <v>2</v>
      </c>
      <c r="BZ73" s="823">
        <v>2</v>
      </c>
      <c r="CA73" s="354">
        <v>2</v>
      </c>
      <c r="CB73" s="354">
        <v>2</v>
      </c>
      <c r="CC73" s="354">
        <v>2</v>
      </c>
      <c r="CD73" s="766">
        <v>1</v>
      </c>
      <c r="CE73" s="354">
        <v>2</v>
      </c>
      <c r="CF73" s="354">
        <v>2</v>
      </c>
      <c r="CG73" s="354">
        <v>2</v>
      </c>
      <c r="CH73" s="354">
        <v>2</v>
      </c>
      <c r="CI73" s="354">
        <v>2</v>
      </c>
      <c r="CJ73" s="766">
        <v>2</v>
      </c>
      <c r="CK73" s="354">
        <v>2</v>
      </c>
      <c r="CL73" s="222">
        <f t="shared" si="46"/>
        <v>25</v>
      </c>
      <c r="CM73" s="237">
        <f t="shared" si="47"/>
        <v>0.96153846153846156</v>
      </c>
      <c r="CN73" s="222">
        <f t="shared" si="48"/>
        <v>1</v>
      </c>
      <c r="CO73" s="237">
        <f t="shared" si="49"/>
        <v>3.8461538461538464E-2</v>
      </c>
      <c r="CP73" s="222">
        <f t="shared" si="50"/>
        <v>0</v>
      </c>
      <c r="CQ73" s="237">
        <f t="shared" si="51"/>
        <v>0</v>
      </c>
      <c r="CR73" s="222">
        <f t="shared" si="52"/>
        <v>0</v>
      </c>
      <c r="CS73" s="237">
        <f t="shared" si="53"/>
        <v>0</v>
      </c>
      <c r="CT73" s="223">
        <f t="shared" si="54"/>
        <v>1.9615384615384615</v>
      </c>
      <c r="CU73" s="223" t="str">
        <f t="shared" si="55"/>
        <v>Đạt mục tiêu</v>
      </c>
      <c r="CV73" s="5"/>
    </row>
    <row r="74" spans="1:100" ht="170.5" hidden="1">
      <c r="A74" s="13">
        <v>42</v>
      </c>
      <c r="B74" s="217" t="s">
        <v>469</v>
      </c>
      <c r="C74" s="215" t="s">
        <v>60</v>
      </c>
      <c r="D74" s="217" t="s">
        <v>242</v>
      </c>
      <c r="E74" s="215" t="s">
        <v>60</v>
      </c>
      <c r="F74" s="219" t="s">
        <v>242</v>
      </c>
      <c r="G74" s="219" t="s">
        <v>1231</v>
      </c>
      <c r="H74" s="219"/>
      <c r="I74" s="600"/>
      <c r="J74" s="94"/>
      <c r="K74" s="467"/>
      <c r="L74" s="5" t="s">
        <v>32</v>
      </c>
      <c r="M74" s="212" t="s">
        <v>31</v>
      </c>
      <c r="N74" s="165" t="s">
        <v>12</v>
      </c>
      <c r="O74" s="221" t="s">
        <v>29</v>
      </c>
      <c r="P74" s="221" t="s">
        <v>24</v>
      </c>
      <c r="Q74" s="5"/>
      <c r="R74" s="5"/>
      <c r="S74" s="5"/>
      <c r="T74" s="5"/>
      <c r="U74" s="6"/>
      <c r="V74" s="5"/>
      <c r="W74" s="5"/>
      <c r="X74" s="5"/>
      <c r="Y74" s="221" t="s">
        <v>24</v>
      </c>
      <c r="Z74" s="5"/>
      <c r="AA74" s="5"/>
      <c r="AB74" s="80">
        <f t="shared" si="45"/>
        <v>1</v>
      </c>
      <c r="AC74" s="642"/>
      <c r="AD74" s="7"/>
      <c r="AE74" s="7"/>
      <c r="AF74" s="7"/>
      <c r="AG74" s="7"/>
      <c r="AH74" s="7"/>
      <c r="AI74" s="7"/>
      <c r="AJ74" s="7"/>
      <c r="AK74" s="7"/>
      <c r="AL74" s="7"/>
      <c r="AM74" s="7"/>
      <c r="AN74" s="7"/>
      <c r="AO74" s="7"/>
      <c r="AP74" s="7"/>
      <c r="AQ74" s="7"/>
      <c r="AR74" s="7"/>
      <c r="AS74" s="7"/>
      <c r="AT74" s="7"/>
      <c r="AU74" s="7"/>
      <c r="AV74" s="55"/>
      <c r="AW74" s="7"/>
      <c r="AX74" s="7"/>
      <c r="AY74" s="7"/>
      <c r="AZ74" s="7"/>
      <c r="BA74" s="7"/>
      <c r="BB74" s="7"/>
      <c r="BC74" s="7"/>
      <c r="BD74" s="7"/>
      <c r="BE74" s="55"/>
      <c r="BF74" s="55"/>
      <c r="BG74" s="55" t="s">
        <v>1315</v>
      </c>
      <c r="BH74" s="7"/>
      <c r="BI74" s="7"/>
      <c r="BJ74" s="7"/>
      <c r="BK74" s="7"/>
      <c r="BL74" s="823">
        <v>2</v>
      </c>
      <c r="BM74" s="354">
        <v>2</v>
      </c>
      <c r="BN74" s="354">
        <v>2</v>
      </c>
      <c r="BO74" s="354">
        <v>2</v>
      </c>
      <c r="BP74" s="354">
        <v>2</v>
      </c>
      <c r="BQ74" s="354">
        <v>2</v>
      </c>
      <c r="BR74" s="823">
        <v>2</v>
      </c>
      <c r="BS74" s="356">
        <v>1</v>
      </c>
      <c r="BT74" s="354">
        <v>2</v>
      </c>
      <c r="BU74" s="354">
        <v>2</v>
      </c>
      <c r="BV74" s="354">
        <v>2</v>
      </c>
      <c r="BW74" s="823">
        <v>2</v>
      </c>
      <c r="BX74" s="354">
        <v>1</v>
      </c>
      <c r="BY74" s="824">
        <v>2</v>
      </c>
      <c r="BZ74" s="823">
        <v>2</v>
      </c>
      <c r="CA74" s="354">
        <v>2</v>
      </c>
      <c r="CB74" s="354">
        <v>2</v>
      </c>
      <c r="CC74" s="354">
        <v>2</v>
      </c>
      <c r="CD74" s="766">
        <v>1</v>
      </c>
      <c r="CE74" s="354">
        <v>2</v>
      </c>
      <c r="CF74" s="354">
        <v>2</v>
      </c>
      <c r="CG74" s="354">
        <v>2</v>
      </c>
      <c r="CH74" s="354">
        <v>2</v>
      </c>
      <c r="CI74" s="354">
        <v>2</v>
      </c>
      <c r="CJ74" s="766">
        <v>2</v>
      </c>
      <c r="CK74" s="354">
        <v>2</v>
      </c>
      <c r="CL74" s="222">
        <f t="shared" si="46"/>
        <v>23</v>
      </c>
      <c r="CM74" s="237">
        <f t="shared" si="47"/>
        <v>0.88461538461538458</v>
      </c>
      <c r="CN74" s="222">
        <f t="shared" si="48"/>
        <v>3</v>
      </c>
      <c r="CO74" s="237">
        <f t="shared" si="49"/>
        <v>0.11538461538461539</v>
      </c>
      <c r="CP74" s="222">
        <f t="shared" si="50"/>
        <v>0</v>
      </c>
      <c r="CQ74" s="237">
        <f t="shared" si="51"/>
        <v>0</v>
      </c>
      <c r="CR74" s="222">
        <f t="shared" si="52"/>
        <v>0</v>
      </c>
      <c r="CS74" s="237">
        <f t="shared" si="53"/>
        <v>0</v>
      </c>
      <c r="CT74" s="223">
        <f t="shared" si="54"/>
        <v>1.8846153846153846</v>
      </c>
      <c r="CU74" s="223" t="str">
        <f t="shared" si="55"/>
        <v>Đạt mục tiêu</v>
      </c>
      <c r="CV74" s="221"/>
    </row>
    <row r="75" spans="1:100" s="306" customFormat="1" ht="16.5" hidden="1">
      <c r="A75" s="846"/>
      <c r="B75" s="1045" t="s">
        <v>312</v>
      </c>
      <c r="C75" s="1045"/>
      <c r="D75" s="1045"/>
      <c r="E75" s="1045"/>
      <c r="F75" s="1045"/>
      <c r="G75" s="1045"/>
      <c r="H75" s="1045"/>
      <c r="I75" s="1045"/>
      <c r="J75" s="1045"/>
      <c r="K75" s="1045"/>
      <c r="L75" s="1045"/>
      <c r="M75" s="1045"/>
      <c r="N75" s="1045"/>
      <c r="O75" s="1045"/>
      <c r="P75" s="1045"/>
      <c r="Q75" s="300"/>
      <c r="R75" s="300"/>
      <c r="S75" s="300"/>
      <c r="T75" s="300" t="s">
        <v>38</v>
      </c>
      <c r="U75" s="300"/>
      <c r="V75" s="300"/>
      <c r="W75" s="409"/>
      <c r="X75" s="300" t="s">
        <v>38</v>
      </c>
      <c r="Y75" s="300"/>
      <c r="Z75" s="300"/>
      <c r="AA75" s="300"/>
      <c r="AB75" s="296" t="s">
        <v>38</v>
      </c>
      <c r="AC75" s="644" t="s">
        <v>38</v>
      </c>
      <c r="AD75" s="296" t="s">
        <v>38</v>
      </c>
      <c r="AE75" s="296" t="s">
        <v>38</v>
      </c>
      <c r="AF75" s="296" t="s">
        <v>38</v>
      </c>
      <c r="AG75" s="296" t="s">
        <v>38</v>
      </c>
      <c r="AH75" s="296" t="s">
        <v>38</v>
      </c>
      <c r="AI75" s="296" t="s">
        <v>38</v>
      </c>
      <c r="AJ75" s="296" t="s">
        <v>38</v>
      </c>
      <c r="AK75" s="296" t="s">
        <v>38</v>
      </c>
      <c r="AL75" s="296" t="s">
        <v>38</v>
      </c>
      <c r="AM75" s="296" t="s">
        <v>38</v>
      </c>
      <c r="AN75" s="296" t="s">
        <v>38</v>
      </c>
      <c r="AO75" s="296" t="s">
        <v>38</v>
      </c>
      <c r="AP75" s="296" t="s">
        <v>38</v>
      </c>
      <c r="AQ75" s="296" t="s">
        <v>38</v>
      </c>
      <c r="AR75" s="296" t="s">
        <v>38</v>
      </c>
      <c r="AS75" s="296" t="s">
        <v>38</v>
      </c>
      <c r="AT75" s="296" t="s">
        <v>38</v>
      </c>
      <c r="AU75" s="296" t="s">
        <v>38</v>
      </c>
      <c r="AV75" s="296" t="s">
        <v>38</v>
      </c>
      <c r="AW75" s="296" t="s">
        <v>38</v>
      </c>
      <c r="AX75" s="296" t="s">
        <v>38</v>
      </c>
      <c r="AY75" s="296"/>
      <c r="AZ75" s="296"/>
      <c r="BA75" s="296" t="s">
        <v>38</v>
      </c>
      <c r="BB75" s="296" t="s">
        <v>38</v>
      </c>
      <c r="BC75" s="296" t="s">
        <v>38</v>
      </c>
      <c r="BD75" s="296" t="s">
        <v>38</v>
      </c>
      <c r="BE75" s="296" t="s">
        <v>38</v>
      </c>
      <c r="BF75" s="296" t="s">
        <v>38</v>
      </c>
      <c r="BG75" s="296" t="s">
        <v>38</v>
      </c>
      <c r="BH75" s="296" t="s">
        <v>38</v>
      </c>
      <c r="BI75" s="296" t="s">
        <v>38</v>
      </c>
      <c r="BJ75" s="296" t="s">
        <v>38</v>
      </c>
      <c r="BK75" s="296" t="s">
        <v>38</v>
      </c>
      <c r="BL75" s="410" t="s">
        <v>38</v>
      </c>
      <c r="BM75" s="296" t="s">
        <v>38</v>
      </c>
      <c r="BN75" s="296" t="s">
        <v>38</v>
      </c>
      <c r="BO75" s="296" t="s">
        <v>38</v>
      </c>
      <c r="BP75" s="296" t="s">
        <v>38</v>
      </c>
      <c r="BQ75" s="296" t="s">
        <v>38</v>
      </c>
      <c r="BR75" s="410" t="s">
        <v>38</v>
      </c>
      <c r="BS75" s="296" t="s">
        <v>38</v>
      </c>
      <c r="BT75" s="296" t="s">
        <v>38</v>
      </c>
      <c r="BU75" s="296" t="s">
        <v>38</v>
      </c>
      <c r="BV75" s="296" t="s">
        <v>38</v>
      </c>
      <c r="BW75" s="410" t="s">
        <v>38</v>
      </c>
      <c r="BX75" s="296" t="s">
        <v>38</v>
      </c>
      <c r="BY75" s="410" t="s">
        <v>38</v>
      </c>
      <c r="BZ75" s="410" t="s">
        <v>38</v>
      </c>
      <c r="CA75" s="296" t="s">
        <v>38</v>
      </c>
      <c r="CB75" s="296" t="s">
        <v>38</v>
      </c>
      <c r="CC75" s="296" t="s">
        <v>38</v>
      </c>
      <c r="CD75" s="297" t="s">
        <v>38</v>
      </c>
      <c r="CE75" s="296" t="s">
        <v>38</v>
      </c>
      <c r="CF75" s="296" t="s">
        <v>38</v>
      </c>
      <c r="CG75" s="296" t="s">
        <v>38</v>
      </c>
      <c r="CH75" s="296" t="s">
        <v>38</v>
      </c>
      <c r="CI75" s="296" t="s">
        <v>38</v>
      </c>
      <c r="CJ75" s="297" t="s">
        <v>38</v>
      </c>
      <c r="CK75" s="296" t="s">
        <v>38</v>
      </c>
      <c r="CL75" s="296" t="s">
        <v>38</v>
      </c>
      <c r="CM75" s="296" t="s">
        <v>38</v>
      </c>
      <c r="CN75" s="296" t="s">
        <v>38</v>
      </c>
      <c r="CO75" s="296" t="s">
        <v>38</v>
      </c>
      <c r="CP75" s="296" t="s">
        <v>38</v>
      </c>
      <c r="CQ75" s="296" t="s">
        <v>38</v>
      </c>
      <c r="CR75" s="296" t="s">
        <v>38</v>
      </c>
      <c r="CS75" s="296" t="s">
        <v>38</v>
      </c>
      <c r="CT75" s="296" t="s">
        <v>38</v>
      </c>
      <c r="CU75" s="296" t="s">
        <v>38</v>
      </c>
      <c r="CV75" s="296" t="s">
        <v>38</v>
      </c>
    </row>
    <row r="76" spans="1:100" s="1" customFormat="1" ht="263.5" hidden="1">
      <c r="A76" s="13">
        <v>43</v>
      </c>
      <c r="B76" s="219" t="s">
        <v>470</v>
      </c>
      <c r="C76" s="148" t="s">
        <v>35</v>
      </c>
      <c r="D76" s="219" t="s">
        <v>313</v>
      </c>
      <c r="E76" s="148" t="s">
        <v>35</v>
      </c>
      <c r="F76" s="219" t="s">
        <v>313</v>
      </c>
      <c r="G76" s="219" t="s">
        <v>1229</v>
      </c>
      <c r="H76" s="219"/>
      <c r="I76" s="600"/>
      <c r="J76" s="94"/>
      <c r="K76" s="467"/>
      <c r="L76" s="5" t="s">
        <v>32</v>
      </c>
      <c r="M76" s="212" t="s">
        <v>31</v>
      </c>
      <c r="N76" s="165" t="s">
        <v>12</v>
      </c>
      <c r="O76" s="221" t="s">
        <v>29</v>
      </c>
      <c r="P76" s="221" t="s">
        <v>24</v>
      </c>
      <c r="Q76" s="5"/>
      <c r="R76" s="5"/>
      <c r="S76" s="5"/>
      <c r="T76" s="5" t="s">
        <v>24</v>
      </c>
      <c r="U76" s="6"/>
      <c r="V76" s="5"/>
      <c r="W76" s="5"/>
      <c r="X76" s="5"/>
      <c r="Y76" s="5"/>
      <c r="Z76" s="5"/>
      <c r="AA76" s="5"/>
      <c r="AB76" s="80">
        <f>COUNTIF($Q76:$AA76,"x")</f>
        <v>1</v>
      </c>
      <c r="AC76" s="642"/>
      <c r="AD76" s="7"/>
      <c r="AE76" s="7"/>
      <c r="AF76" s="7"/>
      <c r="AG76" s="7"/>
      <c r="AH76" s="7"/>
      <c r="AI76" s="7"/>
      <c r="AJ76" s="7"/>
      <c r="AK76" s="7"/>
      <c r="AL76" s="7"/>
      <c r="AM76" s="7"/>
      <c r="AN76" s="7"/>
      <c r="AO76" s="7"/>
      <c r="AP76" s="55"/>
      <c r="AQ76" s="55" t="s">
        <v>1183</v>
      </c>
      <c r="AR76" s="55"/>
      <c r="AS76" s="7"/>
      <c r="AT76" s="7"/>
      <c r="AU76" s="7"/>
      <c r="AV76" s="55"/>
      <c r="AW76" s="7"/>
      <c r="AX76" s="7"/>
      <c r="AY76" s="7"/>
      <c r="AZ76" s="7"/>
      <c r="BA76" s="7"/>
      <c r="BB76" s="7"/>
      <c r="BC76" s="7"/>
      <c r="BD76" s="7"/>
      <c r="BE76" s="7"/>
      <c r="BF76" s="7"/>
      <c r="BG76" s="7"/>
      <c r="BH76" s="7"/>
      <c r="BI76" s="7"/>
      <c r="BJ76" s="7"/>
      <c r="BK76" s="7"/>
      <c r="BL76" s="824" t="s">
        <v>2281</v>
      </c>
      <c r="BM76" s="354">
        <v>2</v>
      </c>
      <c r="BN76" s="354">
        <v>2</v>
      </c>
      <c r="BO76" s="354">
        <v>2</v>
      </c>
      <c r="BP76" s="354">
        <v>2</v>
      </c>
      <c r="BQ76" s="354">
        <v>2</v>
      </c>
      <c r="BR76" s="823">
        <v>2</v>
      </c>
      <c r="BS76" s="356">
        <v>2</v>
      </c>
      <c r="BT76" s="354">
        <v>2</v>
      </c>
      <c r="BU76" s="354">
        <v>2</v>
      </c>
      <c r="BV76" s="356" t="s">
        <v>2281</v>
      </c>
      <c r="BW76" s="823">
        <v>2</v>
      </c>
      <c r="BX76" s="354">
        <v>2</v>
      </c>
      <c r="BY76" s="824">
        <v>2</v>
      </c>
      <c r="BZ76" s="823">
        <v>2</v>
      </c>
      <c r="CA76" s="360">
        <v>2</v>
      </c>
      <c r="CB76" s="354">
        <v>2</v>
      </c>
      <c r="CC76" s="354">
        <v>2</v>
      </c>
      <c r="CD76" s="766">
        <v>1</v>
      </c>
      <c r="CE76" s="354">
        <v>2</v>
      </c>
      <c r="CF76" s="354">
        <v>2</v>
      </c>
      <c r="CG76" s="354">
        <v>2</v>
      </c>
      <c r="CH76" s="354">
        <v>2</v>
      </c>
      <c r="CI76" s="354">
        <v>2</v>
      </c>
      <c r="CJ76" s="766">
        <v>2</v>
      </c>
      <c r="CK76" s="354">
        <v>2</v>
      </c>
      <c r="CL76" s="222">
        <f>COUNTIF(BL76:CK76,"2")</f>
        <v>23</v>
      </c>
      <c r="CM76" s="237">
        <f>CL76/(CL76+CN76+CP76+CR76)</f>
        <v>0.88461538461538458</v>
      </c>
      <c r="CN76" s="222">
        <f>COUNTIF(BL76:CK76,"1")</f>
        <v>1</v>
      </c>
      <c r="CO76" s="237">
        <f>CN76/(CL76+CN76+CP76+CR76)</f>
        <v>3.8461538461538464E-2</v>
      </c>
      <c r="CP76" s="222">
        <f>COUNTIF(BL76:CK76,"0")</f>
        <v>0</v>
      </c>
      <c r="CQ76" s="237">
        <f>CP76/(CL76+CN76+CP76+CR76)</f>
        <v>0</v>
      </c>
      <c r="CR76" s="222">
        <f>COUNTIF(BL76:CK76,"KĐG")</f>
        <v>2</v>
      </c>
      <c r="CS76" s="237">
        <f>CR76/(CL76+CN76+CP76+CR76)</f>
        <v>7.6923076923076927E-2</v>
      </c>
      <c r="CT76" s="223">
        <f>(((CL76*2)+(CN76*1)+(CP76*0)))/(CL76+CN76+CP76)</f>
        <v>1.9583333333333333</v>
      </c>
      <c r="CU76" s="223" t="str">
        <f>IF(CS76&gt;=50%,"KĐG",IF(CT76&gt;=1.6,"Đạt mục tiêu",IF(CT76&gt;=1,"Cần cố gắng","Chưa đạt")))</f>
        <v>Đạt mục tiêu</v>
      </c>
      <c r="CV76" s="5"/>
    </row>
    <row r="77" spans="1:100" s="1" customFormat="1" ht="279" hidden="1">
      <c r="A77" s="13">
        <v>44</v>
      </c>
      <c r="B77" s="219" t="s">
        <v>2777</v>
      </c>
      <c r="C77" s="148" t="s">
        <v>35</v>
      </c>
      <c r="D77" s="219" t="s">
        <v>2778</v>
      </c>
      <c r="E77" s="148" t="s">
        <v>35</v>
      </c>
      <c r="F77" s="219" t="s">
        <v>2779</v>
      </c>
      <c r="G77" s="402" t="s">
        <v>2963</v>
      </c>
      <c r="H77" s="380"/>
      <c r="I77" s="442"/>
      <c r="J77" s="94"/>
      <c r="K77" s="467"/>
      <c r="L77" s="5" t="s">
        <v>32</v>
      </c>
      <c r="M77" s="212" t="s">
        <v>31</v>
      </c>
      <c r="N77" s="165" t="s">
        <v>12</v>
      </c>
      <c r="O77" s="221" t="s">
        <v>29</v>
      </c>
      <c r="P77" s="221" t="s">
        <v>24</v>
      </c>
      <c r="Q77" s="5"/>
      <c r="R77" s="5"/>
      <c r="S77" s="5"/>
      <c r="T77" s="5"/>
      <c r="U77" s="6"/>
      <c r="V77" s="5"/>
      <c r="W77" s="5"/>
      <c r="X77" s="5" t="s">
        <v>24</v>
      </c>
      <c r="Y77" s="5"/>
      <c r="Z77" s="5"/>
      <c r="AA77" s="5"/>
      <c r="AB77" s="80">
        <f>COUNTIF($Q77:$AA77,"x")</f>
        <v>1</v>
      </c>
      <c r="AC77" s="642"/>
      <c r="AD77" s="7"/>
      <c r="AE77" s="7"/>
      <c r="AF77" s="7"/>
      <c r="AG77" s="7"/>
      <c r="AH77" s="7"/>
      <c r="AI77" s="7"/>
      <c r="AJ77" s="7"/>
      <c r="AK77" s="7"/>
      <c r="AL77" s="7"/>
      <c r="AM77" s="7"/>
      <c r="AN77" s="7"/>
      <c r="AO77" s="7"/>
      <c r="AP77" s="7"/>
      <c r="AQ77" s="7"/>
      <c r="AR77" s="7"/>
      <c r="AS77" s="7"/>
      <c r="AT77" s="7"/>
      <c r="AU77" s="7"/>
      <c r="AV77" s="55"/>
      <c r="AW77" s="7"/>
      <c r="AX77" s="7"/>
      <c r="AY77" s="7"/>
      <c r="AZ77" s="7"/>
      <c r="BA77" s="7"/>
      <c r="BB77" s="7"/>
      <c r="BC77" s="7"/>
      <c r="BD77" s="7" t="s">
        <v>1183</v>
      </c>
      <c r="BE77" s="7"/>
      <c r="BF77" s="7"/>
      <c r="BG77" s="7"/>
      <c r="BH77" s="7"/>
      <c r="BI77" s="7"/>
      <c r="BJ77" s="7"/>
      <c r="BK77" s="7"/>
      <c r="BL77" s="5">
        <v>2</v>
      </c>
      <c r="BM77" s="221">
        <v>2</v>
      </c>
      <c r="BN77" s="221">
        <v>2</v>
      </c>
      <c r="BO77" s="221">
        <v>2</v>
      </c>
      <c r="BP77" s="221">
        <v>2</v>
      </c>
      <c r="BQ77" s="221">
        <v>2</v>
      </c>
      <c r="BR77" s="5">
        <v>2</v>
      </c>
      <c r="BS77" s="226">
        <v>1</v>
      </c>
      <c r="BT77" s="221">
        <v>2</v>
      </c>
      <c r="BU77" s="221">
        <v>2</v>
      </c>
      <c r="BV77" s="221">
        <v>2</v>
      </c>
      <c r="BW77" s="5">
        <v>2</v>
      </c>
      <c r="BX77" s="221">
        <v>2</v>
      </c>
      <c r="BY77" s="6">
        <v>2</v>
      </c>
      <c r="BZ77" s="5">
        <v>2</v>
      </c>
      <c r="CA77" s="221">
        <v>2</v>
      </c>
      <c r="CB77" s="221">
        <v>2</v>
      </c>
      <c r="CC77" s="221">
        <v>2</v>
      </c>
      <c r="CD77" s="337">
        <v>1</v>
      </c>
      <c r="CE77" s="221">
        <v>2</v>
      </c>
      <c r="CF77" s="221">
        <v>2</v>
      </c>
      <c r="CG77" s="221">
        <v>2</v>
      </c>
      <c r="CH77" s="221">
        <v>2</v>
      </c>
      <c r="CI77" s="221">
        <v>2</v>
      </c>
      <c r="CJ77" s="337">
        <v>2</v>
      </c>
      <c r="CK77" s="221">
        <v>2</v>
      </c>
      <c r="CL77" s="222">
        <f>COUNTIF(BL77:CK77,"2")</f>
        <v>24</v>
      </c>
      <c r="CM77" s="237">
        <f>CL77/(CL77+CN77+CP77+CR77)</f>
        <v>0.92307692307692313</v>
      </c>
      <c r="CN77" s="222">
        <f>COUNTIF(BL77:CK77,"1")</f>
        <v>2</v>
      </c>
      <c r="CO77" s="237">
        <f>CN77/(CL77+CN77+CP77+CR77)</f>
        <v>7.6923076923076927E-2</v>
      </c>
      <c r="CP77" s="222">
        <f>COUNTIF(BL77:CK77,"0")</f>
        <v>0</v>
      </c>
      <c r="CQ77" s="237">
        <f>CP77/(CL77+CN77+CP77+CR77)</f>
        <v>0</v>
      </c>
      <c r="CR77" s="222">
        <f>COUNTIF(BL77:CK77,"KĐG")</f>
        <v>0</v>
      </c>
      <c r="CS77" s="237">
        <f>CR77/(CL77+CN77+CP77+CR77)</f>
        <v>0</v>
      </c>
      <c r="CT77" s="223">
        <f>(((CL77*2)+(CN77*1)+(CP77*0)))/(CL77+CN77+CP77)</f>
        <v>1.9230769230769231</v>
      </c>
      <c r="CU77" s="223" t="str">
        <f>IF(CS77&gt;=50%,"KĐG",IF(CT77&gt;=1.6,"Đạt mục tiêu",IF(CT77&gt;=1,"Cần cố gắng","Chưa đạt")))</f>
        <v>Đạt mục tiêu</v>
      </c>
      <c r="CV77" s="5"/>
    </row>
    <row r="78" spans="1:100" s="308" customFormat="1" ht="16.5" hidden="1">
      <c r="A78" s="839"/>
      <c r="B78" s="1160" t="s">
        <v>830</v>
      </c>
      <c r="C78" s="1160"/>
      <c r="D78" s="1160"/>
      <c r="E78" s="1160"/>
      <c r="F78" s="1160"/>
      <c r="G78" s="1160"/>
      <c r="H78" s="1160"/>
      <c r="I78" s="1160"/>
      <c r="J78" s="1160"/>
      <c r="K78" s="1160"/>
      <c r="L78" s="1160"/>
      <c r="M78" s="1160"/>
      <c r="N78" s="1160"/>
      <c r="O78" s="1160"/>
      <c r="P78" s="1160"/>
      <c r="Q78" s="300"/>
      <c r="R78" s="300"/>
      <c r="S78" s="300"/>
      <c r="T78" s="300"/>
      <c r="U78" s="300"/>
      <c r="V78" s="300" t="s">
        <v>38</v>
      </c>
      <c r="W78" s="409"/>
      <c r="X78" s="300"/>
      <c r="Y78" s="300"/>
      <c r="Z78" s="300"/>
      <c r="AA78" s="300" t="s">
        <v>38</v>
      </c>
      <c r="AB78" s="300"/>
      <c r="AC78" s="646" t="s">
        <v>38</v>
      </c>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409" t="s">
        <v>38</v>
      </c>
      <c r="BM78" s="300" t="s">
        <v>38</v>
      </c>
      <c r="BN78" s="300" t="s">
        <v>38</v>
      </c>
      <c r="BO78" s="300" t="s">
        <v>38</v>
      </c>
      <c r="BP78" s="300" t="s">
        <v>38</v>
      </c>
      <c r="BQ78" s="300" t="s">
        <v>38</v>
      </c>
      <c r="BR78" s="409" t="s">
        <v>38</v>
      </c>
      <c r="BS78" s="300" t="s">
        <v>38</v>
      </c>
      <c r="BT78" s="300" t="s">
        <v>38</v>
      </c>
      <c r="BU78" s="300" t="s">
        <v>38</v>
      </c>
      <c r="BV78" s="300" t="s">
        <v>38</v>
      </c>
      <c r="BW78" s="409" t="s">
        <v>38</v>
      </c>
      <c r="BX78" s="300" t="s">
        <v>38</v>
      </c>
      <c r="BY78" s="409" t="s">
        <v>38</v>
      </c>
      <c r="BZ78" s="409" t="s">
        <v>38</v>
      </c>
      <c r="CA78" s="300" t="s">
        <v>38</v>
      </c>
      <c r="CB78" s="300" t="s">
        <v>38</v>
      </c>
      <c r="CC78" s="300" t="s">
        <v>38</v>
      </c>
      <c r="CD78" s="301" t="s">
        <v>38</v>
      </c>
      <c r="CE78" s="300" t="s">
        <v>38</v>
      </c>
      <c r="CF78" s="300" t="s">
        <v>38</v>
      </c>
      <c r="CG78" s="300" t="s">
        <v>38</v>
      </c>
      <c r="CH78" s="300" t="s">
        <v>38</v>
      </c>
      <c r="CI78" s="300" t="s">
        <v>38</v>
      </c>
      <c r="CJ78" s="301" t="s">
        <v>38</v>
      </c>
      <c r="CK78" s="300" t="s">
        <v>38</v>
      </c>
      <c r="CL78" s="300"/>
      <c r="CM78" s="300" t="s">
        <v>38</v>
      </c>
      <c r="CN78" s="300" t="s">
        <v>38</v>
      </c>
      <c r="CO78" s="300" t="s">
        <v>38</v>
      </c>
      <c r="CP78" s="300" t="s">
        <v>38</v>
      </c>
      <c r="CQ78" s="300" t="s">
        <v>38</v>
      </c>
      <c r="CR78" s="300" t="s">
        <v>38</v>
      </c>
      <c r="CS78" s="300" t="s">
        <v>38</v>
      </c>
      <c r="CT78" s="300" t="s">
        <v>38</v>
      </c>
      <c r="CU78" s="300" t="s">
        <v>38</v>
      </c>
      <c r="CV78" s="300"/>
    </row>
    <row r="79" spans="1:100" s="1" customFormat="1" ht="122.5" hidden="1" customHeight="1">
      <c r="A79" s="1307">
        <v>45</v>
      </c>
      <c r="B79" s="1093" t="s">
        <v>2964</v>
      </c>
      <c r="C79" s="560" t="s">
        <v>28</v>
      </c>
      <c r="D79" s="1093" t="s">
        <v>2595</v>
      </c>
      <c r="E79" s="1161" t="s">
        <v>28</v>
      </c>
      <c r="F79" s="1093" t="s">
        <v>2595</v>
      </c>
      <c r="G79" s="219" t="s">
        <v>2965</v>
      </c>
      <c r="H79" s="569"/>
      <c r="I79" s="442"/>
      <c r="J79" s="205"/>
      <c r="K79" s="433"/>
      <c r="L79" s="5" t="s">
        <v>32</v>
      </c>
      <c r="M79" s="212" t="s">
        <v>2174</v>
      </c>
      <c r="N79" s="165" t="s">
        <v>12</v>
      </c>
      <c r="O79" s="221" t="s">
        <v>29</v>
      </c>
      <c r="P79" s="221" t="s">
        <v>24</v>
      </c>
      <c r="Q79" s="221" t="s">
        <v>24</v>
      </c>
      <c r="R79" s="221" t="s">
        <v>24</v>
      </c>
      <c r="S79" s="221"/>
      <c r="T79" s="221"/>
      <c r="U79" s="221"/>
      <c r="V79" s="221" t="s">
        <v>24</v>
      </c>
      <c r="W79" s="5"/>
      <c r="X79" s="221"/>
      <c r="Y79" s="221"/>
      <c r="Z79" s="221" t="s">
        <v>24</v>
      </c>
      <c r="AA79" s="221" t="s">
        <v>24</v>
      </c>
      <c r="AB79" s="80">
        <f>COUNTIF($Q79:$AA79,"x")</f>
        <v>5</v>
      </c>
      <c r="AC79" s="647"/>
      <c r="AD79" s="83"/>
      <c r="AE79" s="83"/>
      <c r="AF79" s="83"/>
      <c r="AG79" s="7" t="s">
        <v>1315</v>
      </c>
      <c r="AH79" s="7" t="s">
        <v>1315</v>
      </c>
      <c r="AI79" s="7" t="s">
        <v>1315</v>
      </c>
      <c r="AJ79" s="7" t="s">
        <v>1315</v>
      </c>
      <c r="AK79" s="83"/>
      <c r="AL79" s="83"/>
      <c r="AM79" s="83"/>
      <c r="AN79" s="83"/>
      <c r="AO79" s="83"/>
      <c r="AP79" s="83"/>
      <c r="AQ79" s="83"/>
      <c r="AR79" s="83"/>
      <c r="AS79" s="83"/>
      <c r="AT79" s="83"/>
      <c r="AU79" s="83"/>
      <c r="AV79" s="55" t="s">
        <v>1315</v>
      </c>
      <c r="AW79" s="55" t="s">
        <v>1315</v>
      </c>
      <c r="AX79" s="55" t="s">
        <v>1315</v>
      </c>
      <c r="AY79" s="83"/>
      <c r="AZ79" s="83"/>
      <c r="BA79" s="83"/>
      <c r="BB79" s="83"/>
      <c r="BC79" s="83"/>
      <c r="BD79" s="83"/>
      <c r="BE79" s="83"/>
      <c r="BF79" s="83"/>
      <c r="BG79" s="83"/>
      <c r="BH79" s="83"/>
      <c r="BI79" s="83"/>
      <c r="BJ79" s="83"/>
      <c r="BK79" s="83"/>
      <c r="BL79" s="823">
        <v>2</v>
      </c>
      <c r="BM79" s="354">
        <v>2</v>
      </c>
      <c r="BN79" s="354">
        <v>2</v>
      </c>
      <c r="BO79" s="354">
        <v>2</v>
      </c>
      <c r="BP79" s="354">
        <v>2</v>
      </c>
      <c r="BQ79" s="354">
        <v>2</v>
      </c>
      <c r="BR79" s="823">
        <v>2</v>
      </c>
      <c r="BS79" s="356">
        <v>1</v>
      </c>
      <c r="BT79" s="354">
        <v>2</v>
      </c>
      <c r="BU79" s="354">
        <v>2</v>
      </c>
      <c r="BV79" s="354">
        <v>2</v>
      </c>
      <c r="BW79" s="823">
        <v>2</v>
      </c>
      <c r="BX79" s="354">
        <v>2</v>
      </c>
      <c r="BY79" s="824">
        <v>2</v>
      </c>
      <c r="BZ79" s="823">
        <v>2</v>
      </c>
      <c r="CA79" s="354">
        <v>2</v>
      </c>
      <c r="CB79" s="354">
        <v>2</v>
      </c>
      <c r="CC79" s="354">
        <v>2</v>
      </c>
      <c r="CD79" s="766">
        <v>2</v>
      </c>
      <c r="CE79" s="354">
        <v>2</v>
      </c>
      <c r="CF79" s="354">
        <v>2</v>
      </c>
      <c r="CG79" s="354">
        <v>2</v>
      </c>
      <c r="CH79" s="354">
        <v>2</v>
      </c>
      <c r="CI79" s="354">
        <v>2</v>
      </c>
      <c r="CJ79" s="766">
        <v>1</v>
      </c>
      <c r="CK79" s="354">
        <v>2</v>
      </c>
      <c r="CL79" s="222">
        <f>COUNTIF(BL79:CK79,"2")</f>
        <v>24</v>
      </c>
      <c r="CM79" s="237">
        <f>CL79/(CL79+CN79+CP79+CR79)</f>
        <v>0.92307692307692313</v>
      </c>
      <c r="CN79" s="222">
        <f>COUNTIF(BL79:CK79,"1")</f>
        <v>2</v>
      </c>
      <c r="CO79" s="237">
        <f>CN79/(CL79+CN79+CP79+CR79)</f>
        <v>7.6923076923076927E-2</v>
      </c>
      <c r="CP79" s="222">
        <f>COUNTIF(BL79:CK79,"0")</f>
        <v>0</v>
      </c>
      <c r="CQ79" s="237">
        <f>CP79/(CL79+CN79+CP79+CR79)</f>
        <v>0</v>
      </c>
      <c r="CR79" s="222">
        <f>COUNTIF(BL79:CK79,"KĐG")</f>
        <v>0</v>
      </c>
      <c r="CS79" s="237">
        <f>CR79/(CL79+CN79+CP79+CR79)</f>
        <v>0</v>
      </c>
      <c r="CT79" s="223">
        <f>(((CL79*2)+(CN79*1)+(CP79*0)))/(CL79+CN79+CP79)</f>
        <v>1.9230769230769231</v>
      </c>
      <c r="CU79" s="223" t="str">
        <f>IF(CS79&gt;=50%,"KĐG",IF(CT79&gt;=1.6,"Đạt mục tiêu",IF(CT79&gt;=1,"Cần cố gắng","Chưa đạt")))</f>
        <v>Đạt mục tiêu</v>
      </c>
      <c r="CV79" s="83"/>
    </row>
    <row r="80" spans="1:100" s="1" customFormat="1" ht="80.5" hidden="1">
      <c r="A80" s="1307"/>
      <c r="B80" s="1245"/>
      <c r="C80" s="570" t="s">
        <v>2427</v>
      </c>
      <c r="D80" s="1245"/>
      <c r="E80" s="1246"/>
      <c r="F80" s="1245"/>
      <c r="G80" s="219" t="s">
        <v>2966</v>
      </c>
      <c r="H80" s="569"/>
      <c r="I80" s="697" t="s">
        <v>2435</v>
      </c>
      <c r="J80" s="205"/>
      <c r="K80" s="433"/>
      <c r="L80" s="5" t="s">
        <v>32</v>
      </c>
      <c r="M80" s="212" t="s">
        <v>31</v>
      </c>
      <c r="N80" s="165" t="s">
        <v>12</v>
      </c>
      <c r="O80" s="221" t="s">
        <v>29</v>
      </c>
      <c r="P80" s="221" t="s">
        <v>24</v>
      </c>
      <c r="Q80" s="221"/>
      <c r="R80" s="221"/>
      <c r="S80" s="221"/>
      <c r="T80" s="221"/>
      <c r="U80" s="221" t="s">
        <v>24</v>
      </c>
      <c r="V80" s="221" t="s">
        <v>24</v>
      </c>
      <c r="W80" s="5"/>
      <c r="X80" s="221"/>
      <c r="Y80" s="221"/>
      <c r="Z80" s="221"/>
      <c r="AA80" s="221"/>
      <c r="AB80" s="80">
        <f>COUNTIF($Q80:$AA80,"x")</f>
        <v>2</v>
      </c>
      <c r="AC80" s="647"/>
      <c r="AD80" s="83"/>
      <c r="AE80" s="83"/>
      <c r="AF80" s="83"/>
      <c r="AG80" s="83"/>
      <c r="AH80" s="83"/>
      <c r="AI80" s="83"/>
      <c r="AJ80" s="83"/>
      <c r="AK80" s="83"/>
      <c r="AL80" s="83"/>
      <c r="AM80" s="83"/>
      <c r="AN80" s="83"/>
      <c r="AO80" s="83"/>
      <c r="AP80" s="83"/>
      <c r="AQ80" s="83"/>
      <c r="AR80" s="83"/>
      <c r="AS80" s="7" t="s">
        <v>1315</v>
      </c>
      <c r="AT80" s="83"/>
      <c r="AU80" s="83"/>
      <c r="AV80" s="55" t="s">
        <v>1315</v>
      </c>
      <c r="AW80" s="55" t="s">
        <v>1315</v>
      </c>
      <c r="AX80" s="55" t="s">
        <v>1315</v>
      </c>
      <c r="AY80" s="83"/>
      <c r="AZ80" s="83"/>
      <c r="BA80" s="83"/>
      <c r="BB80" s="83"/>
      <c r="BC80" s="83"/>
      <c r="BD80" s="83"/>
      <c r="BE80" s="83"/>
      <c r="BF80" s="83"/>
      <c r="BG80" s="83"/>
      <c r="BH80" s="83"/>
      <c r="BI80" s="83"/>
      <c r="BJ80" s="83"/>
      <c r="BK80" s="83"/>
      <c r="BL80" s="5">
        <v>2</v>
      </c>
      <c r="BM80" s="221">
        <v>2</v>
      </c>
      <c r="BN80" s="221">
        <v>2</v>
      </c>
      <c r="BO80" s="221">
        <v>2</v>
      </c>
      <c r="BP80" s="221">
        <v>2</v>
      </c>
      <c r="BQ80" s="221">
        <v>2</v>
      </c>
      <c r="BR80" s="5">
        <v>2</v>
      </c>
      <c r="BS80" s="226">
        <v>2</v>
      </c>
      <c r="BT80" s="221">
        <v>2</v>
      </c>
      <c r="BU80" s="221">
        <v>2</v>
      </c>
      <c r="BV80" s="221">
        <v>2</v>
      </c>
      <c r="BW80" s="5">
        <v>2</v>
      </c>
      <c r="BX80" s="221">
        <v>2</v>
      </c>
      <c r="BY80" s="6">
        <v>2</v>
      </c>
      <c r="BZ80" s="5">
        <v>2</v>
      </c>
      <c r="CA80" s="221">
        <v>2</v>
      </c>
      <c r="CB80" s="221">
        <v>2</v>
      </c>
      <c r="CC80" s="221">
        <v>2</v>
      </c>
      <c r="CD80" s="337">
        <v>1</v>
      </c>
      <c r="CE80" s="221">
        <v>2</v>
      </c>
      <c r="CF80" s="221">
        <v>2</v>
      </c>
      <c r="CG80" s="221">
        <v>2</v>
      </c>
      <c r="CH80" s="221">
        <v>2</v>
      </c>
      <c r="CI80" s="221">
        <v>2</v>
      </c>
      <c r="CJ80" s="337">
        <v>2</v>
      </c>
      <c r="CK80" s="221">
        <v>2</v>
      </c>
      <c r="CL80" s="222">
        <f>COUNTIF(BL80:CK80,"2")</f>
        <v>25</v>
      </c>
      <c r="CM80" s="237">
        <f>CL80/(CL80+CN80+CP80+CR80)</f>
        <v>0.96153846153846156</v>
      </c>
      <c r="CN80" s="222">
        <f>COUNTIF(BL80:CK80,"1")</f>
        <v>1</v>
      </c>
      <c r="CO80" s="237">
        <f>CN80/(CL80+CN80+CP80+CR80)</f>
        <v>3.8461538461538464E-2</v>
      </c>
      <c r="CP80" s="222">
        <f>COUNTIF(BL80:CK80,"0")</f>
        <v>0</v>
      </c>
      <c r="CQ80" s="237">
        <f>CP80/(CL80+CN80+CP80+CR80)</f>
        <v>0</v>
      </c>
      <c r="CR80" s="222">
        <f>COUNTIF(BL80:CK80,"KĐG")</f>
        <v>0</v>
      </c>
      <c r="CS80" s="237">
        <f>CR80/(CL80+CN80+CP80+CR80)</f>
        <v>0</v>
      </c>
      <c r="CT80" s="223">
        <f>(((CL80*2)+(CN80*1)+(CP80*0)))/(CL80+CN80+CP80)</f>
        <v>1.9615384615384615</v>
      </c>
      <c r="CU80" s="223" t="str">
        <f>IF(CS80&gt;=50%,"KĐG",IF(CT80&gt;=1.6,"Đạt mục tiêu",IF(CT80&gt;=1,"Cần cố gắng","Chưa đạt")))</f>
        <v>Đạt mục tiêu</v>
      </c>
      <c r="CV80" s="83"/>
    </row>
    <row r="81" spans="1:101" s="1" customFormat="1" ht="387.5" hidden="1">
      <c r="A81" s="16">
        <v>46</v>
      </c>
      <c r="B81" s="217" t="s">
        <v>831</v>
      </c>
      <c r="C81" s="215" t="s">
        <v>28</v>
      </c>
      <c r="D81" s="217" t="s">
        <v>905</v>
      </c>
      <c r="E81" s="215" t="s">
        <v>28</v>
      </c>
      <c r="F81" s="219" t="s">
        <v>832</v>
      </c>
      <c r="G81" s="218" t="s">
        <v>1576</v>
      </c>
      <c r="H81" s="218"/>
      <c r="I81" s="539"/>
      <c r="J81" s="204"/>
      <c r="K81" s="477"/>
      <c r="L81" s="5" t="s">
        <v>32</v>
      </c>
      <c r="M81" s="212" t="s">
        <v>31</v>
      </c>
      <c r="N81" s="165" t="s">
        <v>12</v>
      </c>
      <c r="O81" s="221" t="s">
        <v>29</v>
      </c>
      <c r="P81" s="221" t="s">
        <v>24</v>
      </c>
      <c r="Q81" s="5"/>
      <c r="R81" s="5"/>
      <c r="S81" s="5"/>
      <c r="T81" s="5"/>
      <c r="U81" s="6"/>
      <c r="V81" s="5"/>
      <c r="W81" s="5"/>
      <c r="X81" s="5"/>
      <c r="Y81" s="5"/>
      <c r="Z81" s="5"/>
      <c r="AA81" s="5" t="s">
        <v>24</v>
      </c>
      <c r="AB81" s="80">
        <f>COUNTIF($Q81:$AA81,"x")</f>
        <v>1</v>
      </c>
      <c r="AC81" s="642"/>
      <c r="AD81" s="7"/>
      <c r="AE81" s="7"/>
      <c r="AF81" s="7"/>
      <c r="AG81" s="7"/>
      <c r="AH81" s="7"/>
      <c r="AI81" s="7"/>
      <c r="AJ81" s="7"/>
      <c r="AK81" s="7"/>
      <c r="AL81" s="7"/>
      <c r="AM81" s="7"/>
      <c r="AN81" s="7"/>
      <c r="AO81" s="7"/>
      <c r="AP81" s="7"/>
      <c r="AQ81" s="7"/>
      <c r="AR81" s="7"/>
      <c r="AS81" s="7"/>
      <c r="AT81" s="7"/>
      <c r="AU81" s="7"/>
      <c r="AV81" s="55"/>
      <c r="AW81" s="7"/>
      <c r="AX81" s="7"/>
      <c r="AY81" s="7"/>
      <c r="AZ81" s="7"/>
      <c r="BA81" s="7"/>
      <c r="BB81" s="7"/>
      <c r="BC81" s="7"/>
      <c r="BD81" s="7"/>
      <c r="BE81" s="7"/>
      <c r="BF81" s="7"/>
      <c r="BG81" s="7"/>
      <c r="BH81" s="7"/>
      <c r="BI81" s="7"/>
      <c r="BJ81" s="7"/>
      <c r="BK81" s="7" t="s">
        <v>1183</v>
      </c>
      <c r="BL81" s="5">
        <v>2</v>
      </c>
      <c r="BM81" s="221">
        <v>2</v>
      </c>
      <c r="BN81" s="221">
        <v>2</v>
      </c>
      <c r="BO81" s="221">
        <v>2</v>
      </c>
      <c r="BP81" s="221">
        <v>2</v>
      </c>
      <c r="BQ81" s="221">
        <v>2</v>
      </c>
      <c r="BR81" s="5">
        <v>2</v>
      </c>
      <c r="BS81" s="226">
        <v>1</v>
      </c>
      <c r="BT81" s="221">
        <v>2</v>
      </c>
      <c r="BU81" s="221">
        <v>2</v>
      </c>
      <c r="BV81" s="221">
        <v>2</v>
      </c>
      <c r="BW81" s="5">
        <v>2</v>
      </c>
      <c r="BX81" s="221">
        <v>2</v>
      </c>
      <c r="BY81" s="6">
        <v>2</v>
      </c>
      <c r="BZ81" s="5">
        <v>2</v>
      </c>
      <c r="CA81" s="221">
        <v>2</v>
      </c>
      <c r="CB81" s="221">
        <v>2</v>
      </c>
      <c r="CC81" s="221">
        <v>2</v>
      </c>
      <c r="CD81" s="337">
        <v>2</v>
      </c>
      <c r="CE81" s="221">
        <v>2</v>
      </c>
      <c r="CF81" s="221">
        <v>2</v>
      </c>
      <c r="CG81" s="221">
        <v>2</v>
      </c>
      <c r="CH81" s="221">
        <v>2</v>
      </c>
      <c r="CI81" s="221">
        <v>2</v>
      </c>
      <c r="CJ81" s="337">
        <v>2</v>
      </c>
      <c r="CK81" s="221">
        <v>2</v>
      </c>
      <c r="CL81" s="222">
        <f>COUNTIF(BL81:CK81,"2")</f>
        <v>25</v>
      </c>
      <c r="CM81" s="237">
        <f>CL81/(CL81+CN81+CP81+CR81)</f>
        <v>0.96153846153846156</v>
      </c>
      <c r="CN81" s="222">
        <f>COUNTIF(BL81:CK81,"1")</f>
        <v>1</v>
      </c>
      <c r="CO81" s="237">
        <f>CN81/(CL81+CN81+CP81+CR81)</f>
        <v>3.8461538461538464E-2</v>
      </c>
      <c r="CP81" s="222">
        <f>COUNTIF(BL81:CK81,"0")</f>
        <v>0</v>
      </c>
      <c r="CQ81" s="237">
        <f>CP81/(CL81+CN81+CP81+CR81)</f>
        <v>0</v>
      </c>
      <c r="CR81" s="222">
        <f>COUNTIF(BL81:CK81,"KĐG")</f>
        <v>0</v>
      </c>
      <c r="CS81" s="237">
        <f>CR81/(CL81+CN81+CP81+CR81)</f>
        <v>0</v>
      </c>
      <c r="CT81" s="223">
        <f>(((CL81*2)+(CN81*1)+(CP81*0)))/(CL81+CN81+CP81)</f>
        <v>1.9615384615384615</v>
      </c>
      <c r="CU81" s="223" t="str">
        <f>IF(CS81&gt;=50%,"KĐG",IF(CT81&gt;=1.6,"Đạt mục tiêu",IF(CT81&gt;=1,"Cần cố gắng","Chưa đạt")))</f>
        <v>Đạt mục tiêu</v>
      </c>
      <c r="CV81" s="5"/>
    </row>
    <row r="82" spans="1:101" s="310" customFormat="1" ht="16.5" hidden="1">
      <c r="A82" s="16"/>
      <c r="B82" s="1244" t="s">
        <v>1299</v>
      </c>
      <c r="C82" s="1157"/>
      <c r="D82" s="1157"/>
      <c r="E82" s="1157"/>
      <c r="F82" s="1244"/>
      <c r="G82" s="1244"/>
      <c r="H82" s="1244"/>
      <c r="I82" s="1244"/>
      <c r="J82" s="1157"/>
      <c r="K82" s="1157"/>
      <c r="L82" s="1244"/>
      <c r="M82" s="1244"/>
      <c r="N82" s="309"/>
      <c r="O82" s="296" t="s">
        <v>38</v>
      </c>
      <c r="P82" s="83" t="s">
        <v>38</v>
      </c>
      <c r="Q82" s="83" t="s">
        <v>38</v>
      </c>
      <c r="R82" s="296" t="s">
        <v>38</v>
      </c>
      <c r="S82" s="296" t="s">
        <v>38</v>
      </c>
      <c r="T82" s="296" t="s">
        <v>38</v>
      </c>
      <c r="U82" s="296" t="s">
        <v>38</v>
      </c>
      <c r="V82" s="296" t="s">
        <v>38</v>
      </c>
      <c r="W82" s="408" t="s">
        <v>38</v>
      </c>
      <c r="X82" s="296" t="s">
        <v>38</v>
      </c>
      <c r="Y82" s="296" t="s">
        <v>38</v>
      </c>
      <c r="Z82" s="296" t="s">
        <v>38</v>
      </c>
      <c r="AA82" s="296" t="s">
        <v>38</v>
      </c>
      <c r="AB82" s="296" t="s">
        <v>38</v>
      </c>
      <c r="AC82" s="647" t="s">
        <v>38</v>
      </c>
      <c r="AD82" s="83" t="s">
        <v>38</v>
      </c>
      <c r="AE82" s="83" t="s">
        <v>38</v>
      </c>
      <c r="AF82" s="83" t="s">
        <v>38</v>
      </c>
      <c r="AG82" s="296" t="s">
        <v>38</v>
      </c>
      <c r="AH82" s="296" t="s">
        <v>38</v>
      </c>
      <c r="AI82" s="296" t="s">
        <v>38</v>
      </c>
      <c r="AJ82" s="296" t="s">
        <v>38</v>
      </c>
      <c r="AK82" s="296" t="s">
        <v>38</v>
      </c>
      <c r="AL82" s="296" t="s">
        <v>38</v>
      </c>
      <c r="AM82" s="296" t="s">
        <v>38</v>
      </c>
      <c r="AN82" s="296" t="s">
        <v>38</v>
      </c>
      <c r="AO82" s="296" t="s">
        <v>38</v>
      </c>
      <c r="AP82" s="296" t="s">
        <v>38</v>
      </c>
      <c r="AQ82" s="296" t="s">
        <v>38</v>
      </c>
      <c r="AR82" s="296" t="s">
        <v>38</v>
      </c>
      <c r="AS82" s="296" t="s">
        <v>38</v>
      </c>
      <c r="AT82" s="296" t="s">
        <v>38</v>
      </c>
      <c r="AU82" s="296" t="s">
        <v>38</v>
      </c>
      <c r="AV82" s="296" t="s">
        <v>38</v>
      </c>
      <c r="AW82" s="296" t="s">
        <v>38</v>
      </c>
      <c r="AX82" s="296" t="s">
        <v>38</v>
      </c>
      <c r="AY82" s="192"/>
      <c r="AZ82" s="192"/>
      <c r="BA82" s="296" t="s">
        <v>38</v>
      </c>
      <c r="BB82" s="296" t="s">
        <v>38</v>
      </c>
      <c r="BC82" s="296" t="s">
        <v>38</v>
      </c>
      <c r="BD82" s="296" t="s">
        <v>38</v>
      </c>
      <c r="BE82" s="296" t="s">
        <v>38</v>
      </c>
      <c r="BF82" s="296" t="s">
        <v>38</v>
      </c>
      <c r="BG82" s="296" t="s">
        <v>38</v>
      </c>
      <c r="BH82" s="296" t="s">
        <v>38</v>
      </c>
      <c r="BI82" s="296" t="s">
        <v>38</v>
      </c>
      <c r="BJ82" s="296" t="s">
        <v>38</v>
      </c>
      <c r="BK82" s="296" t="s">
        <v>38</v>
      </c>
      <c r="BL82" s="410" t="s">
        <v>38</v>
      </c>
      <c r="BM82" s="296" t="s">
        <v>38</v>
      </c>
      <c r="BN82" s="296" t="s">
        <v>38</v>
      </c>
      <c r="BO82" s="296" t="s">
        <v>38</v>
      </c>
      <c r="BP82" s="296" t="s">
        <v>38</v>
      </c>
      <c r="BQ82" s="296" t="s">
        <v>38</v>
      </c>
      <c r="BR82" s="410" t="s">
        <v>38</v>
      </c>
      <c r="BS82" s="296" t="s">
        <v>38</v>
      </c>
      <c r="BT82" s="296" t="s">
        <v>38</v>
      </c>
      <c r="BU82" s="296" t="s">
        <v>38</v>
      </c>
      <c r="BV82" s="296" t="s">
        <v>38</v>
      </c>
      <c r="BW82" s="410" t="s">
        <v>38</v>
      </c>
      <c r="BX82" s="296" t="s">
        <v>38</v>
      </c>
      <c r="BY82" s="410" t="s">
        <v>38</v>
      </c>
      <c r="BZ82" s="410" t="s">
        <v>38</v>
      </c>
      <c r="CA82" s="296" t="s">
        <v>38</v>
      </c>
      <c r="CB82" s="296" t="s">
        <v>38</v>
      </c>
      <c r="CC82" s="296" t="s">
        <v>38</v>
      </c>
      <c r="CD82" s="297" t="s">
        <v>38</v>
      </c>
      <c r="CE82" s="296" t="s">
        <v>38</v>
      </c>
      <c r="CF82" s="296" t="s">
        <v>38</v>
      </c>
      <c r="CG82" s="296" t="s">
        <v>38</v>
      </c>
      <c r="CH82" s="296" t="s">
        <v>38</v>
      </c>
      <c r="CI82" s="296" t="s">
        <v>38</v>
      </c>
      <c r="CJ82" s="297" t="s">
        <v>38</v>
      </c>
      <c r="CK82" s="296" t="s">
        <v>38</v>
      </c>
      <c r="CL82" s="296" t="s">
        <v>38</v>
      </c>
      <c r="CM82" s="296" t="s">
        <v>38</v>
      </c>
      <c r="CN82" s="296" t="s">
        <v>38</v>
      </c>
      <c r="CO82" s="296" t="s">
        <v>38</v>
      </c>
      <c r="CP82" s="296" t="s">
        <v>38</v>
      </c>
      <c r="CQ82" s="296" t="s">
        <v>38</v>
      </c>
      <c r="CR82" s="296" t="s">
        <v>38</v>
      </c>
      <c r="CS82" s="296" t="s">
        <v>38</v>
      </c>
      <c r="CT82" s="296" t="s">
        <v>38</v>
      </c>
      <c r="CU82" s="296" t="s">
        <v>38</v>
      </c>
      <c r="CV82" s="423" t="s">
        <v>38</v>
      </c>
      <c r="CW82" s="311"/>
    </row>
    <row r="83" spans="1:101" s="1" customFormat="1" ht="62" hidden="1">
      <c r="A83" s="1307">
        <v>47</v>
      </c>
      <c r="B83" s="1158" t="s">
        <v>3043</v>
      </c>
      <c r="C83" s="1159" t="s">
        <v>41</v>
      </c>
      <c r="D83" s="1154" t="s">
        <v>2597</v>
      </c>
      <c r="E83" s="1159" t="s">
        <v>41</v>
      </c>
      <c r="F83" s="1158" t="s">
        <v>2598</v>
      </c>
      <c r="G83" s="134" t="s">
        <v>3059</v>
      </c>
      <c r="H83" s="134"/>
      <c r="I83" s="605"/>
      <c r="J83" s="204"/>
      <c r="K83" s="477"/>
      <c r="L83" s="5" t="s">
        <v>32</v>
      </c>
      <c r="M83" s="212" t="s">
        <v>31</v>
      </c>
      <c r="N83" s="165" t="s">
        <v>12</v>
      </c>
      <c r="O83" s="221" t="s">
        <v>29</v>
      </c>
      <c r="P83" s="221" t="s">
        <v>24</v>
      </c>
      <c r="Q83" s="5" t="s">
        <v>24</v>
      </c>
      <c r="R83" s="5"/>
      <c r="S83" s="5"/>
      <c r="T83" s="5"/>
      <c r="U83" s="6"/>
      <c r="V83" s="5"/>
      <c r="W83" s="5"/>
      <c r="X83" s="5"/>
      <c r="Y83" s="5"/>
      <c r="Z83" s="5"/>
      <c r="AA83" s="5"/>
      <c r="AB83" s="80">
        <f t="shared" ref="AB83:AB91" si="56">COUNTIF($Q83:$AA83,"x")</f>
        <v>1</v>
      </c>
      <c r="AC83" s="565"/>
      <c r="AD83" s="221"/>
      <c r="AE83" s="221" t="s">
        <v>1316</v>
      </c>
      <c r="AF83" s="221" t="s">
        <v>1316</v>
      </c>
      <c r="AG83" s="7"/>
      <c r="AH83" s="7"/>
      <c r="AI83" s="7"/>
      <c r="AJ83" s="7"/>
      <c r="AK83" s="7"/>
      <c r="AL83" s="7"/>
      <c r="AM83" s="7"/>
      <c r="AN83" s="7"/>
      <c r="AO83" s="7"/>
      <c r="AP83" s="7"/>
      <c r="AQ83" s="7"/>
      <c r="AR83" s="7"/>
      <c r="AS83" s="7"/>
      <c r="AT83" s="7"/>
      <c r="AU83" s="7"/>
      <c r="AV83" s="55"/>
      <c r="AW83" s="7"/>
      <c r="AX83" s="7"/>
      <c r="AY83" s="7"/>
      <c r="AZ83" s="7"/>
      <c r="BA83" s="7"/>
      <c r="BB83" s="7"/>
      <c r="BC83" s="7"/>
      <c r="BD83" s="7"/>
      <c r="BE83" s="7"/>
      <c r="BF83" s="7"/>
      <c r="BG83" s="7"/>
      <c r="BH83" s="7"/>
      <c r="BI83" s="7"/>
      <c r="BJ83" s="7"/>
      <c r="BK83" s="7"/>
      <c r="BL83" s="5">
        <v>2</v>
      </c>
      <c r="BM83" s="221">
        <v>2</v>
      </c>
      <c r="BN83" s="221">
        <v>2</v>
      </c>
      <c r="BO83" s="221">
        <v>2</v>
      </c>
      <c r="BP83" s="221">
        <v>2</v>
      </c>
      <c r="BQ83" s="221">
        <v>2</v>
      </c>
      <c r="BR83" s="5">
        <v>2</v>
      </c>
      <c r="BS83" s="226">
        <v>1</v>
      </c>
      <c r="BT83" s="221">
        <v>2</v>
      </c>
      <c r="BU83" s="221">
        <v>2</v>
      </c>
      <c r="BV83" s="221">
        <v>2</v>
      </c>
      <c r="BW83" s="5">
        <v>2</v>
      </c>
      <c r="BX83" s="221">
        <v>2</v>
      </c>
      <c r="BY83" s="6">
        <v>2</v>
      </c>
      <c r="BZ83" s="5">
        <v>2</v>
      </c>
      <c r="CA83" s="221">
        <v>2</v>
      </c>
      <c r="CB83" s="221">
        <v>1</v>
      </c>
      <c r="CC83" s="221">
        <v>2</v>
      </c>
      <c r="CD83" s="337">
        <v>2</v>
      </c>
      <c r="CE83" s="221">
        <v>2</v>
      </c>
      <c r="CF83" s="221">
        <v>2</v>
      </c>
      <c r="CG83" s="221">
        <v>2</v>
      </c>
      <c r="CH83" s="221">
        <v>2</v>
      </c>
      <c r="CI83" s="221">
        <v>2</v>
      </c>
      <c r="CJ83" s="337">
        <v>1</v>
      </c>
      <c r="CK83" s="221">
        <v>2</v>
      </c>
      <c r="CL83" s="222">
        <f t="shared" ref="CL83:CL90" si="57">COUNTIF(BL83:CK83,"2")</f>
        <v>23</v>
      </c>
      <c r="CM83" s="237">
        <f t="shared" ref="CM83:CM90" si="58">CL83/(CL83+CN83+CP83+CR83)</f>
        <v>0.88461538461538458</v>
      </c>
      <c r="CN83" s="222">
        <f t="shared" ref="CN83:CN90" si="59">COUNTIF(BL83:CK83,"1")</f>
        <v>3</v>
      </c>
      <c r="CO83" s="237">
        <f t="shared" ref="CO83:CO90" si="60">CN83/(CL83+CN83+CP83+CR83)</f>
        <v>0.11538461538461539</v>
      </c>
      <c r="CP83" s="222">
        <f t="shared" ref="CP83:CP90" si="61">COUNTIF(BL83:CK83,"0")</f>
        <v>0</v>
      </c>
      <c r="CQ83" s="237">
        <f t="shared" ref="CQ83:CQ90" si="62">CP83/(CL83+CN83+CP83+CR83)</f>
        <v>0</v>
      </c>
      <c r="CR83" s="222">
        <f t="shared" ref="CR83:CR90" si="63">COUNTIF(BL83:CK83,"KĐG")</f>
        <v>0</v>
      </c>
      <c r="CS83" s="237">
        <f t="shared" ref="CS83:CS90" si="64">CR83/(CL83+CN83+CP83+CR83)</f>
        <v>0</v>
      </c>
      <c r="CT83" s="223">
        <f t="shared" ref="CT83:CT90" si="65">(((CL83*2)+(CN83*1)+(CP83*0)))/(CL83+CN83+CP83)</f>
        <v>1.8846153846153846</v>
      </c>
      <c r="CU83" s="223" t="str">
        <f t="shared" ref="CU83:CU90" si="66">IF(CS83&gt;=50%,"KĐG",IF(CT83&gt;=1.6,"Đạt mục tiêu",IF(CT83&gt;=1,"Cần cố gắng","Chưa đạt")))</f>
        <v>Đạt mục tiêu</v>
      </c>
      <c r="CV83" s="5"/>
    </row>
    <row r="84" spans="1:101" s="1" customFormat="1" ht="62" hidden="1">
      <c r="A84" s="1307"/>
      <c r="B84" s="1158"/>
      <c r="C84" s="1159"/>
      <c r="D84" s="1154"/>
      <c r="E84" s="1159"/>
      <c r="F84" s="1158"/>
      <c r="G84" s="157" t="s">
        <v>335</v>
      </c>
      <c r="H84" s="292"/>
      <c r="I84" s="442"/>
      <c r="J84" s="204"/>
      <c r="K84" s="477"/>
      <c r="L84" s="212" t="s">
        <v>32</v>
      </c>
      <c r="M84" s="212" t="s">
        <v>2174</v>
      </c>
      <c r="N84" s="165" t="s">
        <v>12</v>
      </c>
      <c r="O84" s="221" t="s">
        <v>29</v>
      </c>
      <c r="P84" s="221" t="s">
        <v>24</v>
      </c>
      <c r="Q84" s="5"/>
      <c r="R84" s="5"/>
      <c r="S84" s="5" t="s">
        <v>24</v>
      </c>
      <c r="T84" s="5"/>
      <c r="U84" s="6"/>
      <c r="V84" s="5"/>
      <c r="W84" s="5"/>
      <c r="X84" s="5"/>
      <c r="Y84" s="5"/>
      <c r="Z84" s="5"/>
      <c r="AA84" s="5"/>
      <c r="AB84" s="80">
        <f t="shared" si="56"/>
        <v>1</v>
      </c>
      <c r="AC84" s="642"/>
      <c r="AD84" s="7"/>
      <c r="AE84" s="7"/>
      <c r="AF84" s="7"/>
      <c r="AG84" s="7"/>
      <c r="AH84" s="7"/>
      <c r="AI84" s="7"/>
      <c r="AJ84" s="7"/>
      <c r="AK84" s="7" t="s">
        <v>1315</v>
      </c>
      <c r="AL84" s="7" t="s">
        <v>1315</v>
      </c>
      <c r="AM84" s="7" t="s">
        <v>1315</v>
      </c>
      <c r="AN84" s="7" t="s">
        <v>1315</v>
      </c>
      <c r="AO84" s="7"/>
      <c r="AP84" s="7"/>
      <c r="AQ84" s="7"/>
      <c r="AR84" s="7"/>
      <c r="AS84" s="7"/>
      <c r="AT84" s="7"/>
      <c r="AU84" s="7"/>
      <c r="AV84" s="55"/>
      <c r="AW84" s="7"/>
      <c r="AX84" s="7"/>
      <c r="AY84" s="7"/>
      <c r="AZ84" s="7"/>
      <c r="BA84" s="7"/>
      <c r="BB84" s="7"/>
      <c r="BC84" s="7"/>
      <c r="BD84" s="7"/>
      <c r="BE84" s="7"/>
      <c r="BF84" s="7"/>
      <c r="BG84" s="7"/>
      <c r="BH84" s="7"/>
      <c r="BI84" s="7"/>
      <c r="BJ84" s="7"/>
      <c r="BK84" s="7"/>
      <c r="BL84" s="5">
        <v>2</v>
      </c>
      <c r="BM84" s="221">
        <v>2</v>
      </c>
      <c r="BN84" s="221">
        <v>2</v>
      </c>
      <c r="BO84" s="221">
        <v>2</v>
      </c>
      <c r="BP84" s="221">
        <v>1</v>
      </c>
      <c r="BQ84" s="221">
        <v>2</v>
      </c>
      <c r="BR84" s="5">
        <v>1</v>
      </c>
      <c r="BS84" s="226">
        <v>2</v>
      </c>
      <c r="BT84" s="221">
        <v>2</v>
      </c>
      <c r="BU84" s="221">
        <v>2</v>
      </c>
      <c r="BV84" s="221">
        <v>2</v>
      </c>
      <c r="BW84" s="5">
        <v>1</v>
      </c>
      <c r="BX84" s="221">
        <v>2</v>
      </c>
      <c r="BY84" s="6">
        <v>2</v>
      </c>
      <c r="BZ84" s="5">
        <v>2</v>
      </c>
      <c r="CA84" s="221">
        <v>2</v>
      </c>
      <c r="CB84" s="221">
        <v>2</v>
      </c>
      <c r="CC84" s="221">
        <v>2</v>
      </c>
      <c r="CD84" s="337">
        <v>2</v>
      </c>
      <c r="CE84" s="221">
        <v>2</v>
      </c>
      <c r="CF84" s="221">
        <v>1</v>
      </c>
      <c r="CG84" s="221">
        <v>1</v>
      </c>
      <c r="CH84" s="221">
        <v>2</v>
      </c>
      <c r="CI84" s="221">
        <v>2</v>
      </c>
      <c r="CJ84" s="337">
        <v>2</v>
      </c>
      <c r="CK84" s="221">
        <v>2</v>
      </c>
      <c r="CL84" s="222">
        <f t="shared" si="57"/>
        <v>21</v>
      </c>
      <c r="CM84" s="237">
        <f t="shared" si="58"/>
        <v>0.80769230769230771</v>
      </c>
      <c r="CN84" s="222">
        <f t="shared" si="59"/>
        <v>5</v>
      </c>
      <c r="CO84" s="237">
        <f t="shared" si="60"/>
        <v>0.19230769230769232</v>
      </c>
      <c r="CP84" s="222">
        <f t="shared" si="61"/>
        <v>0</v>
      </c>
      <c r="CQ84" s="237">
        <f t="shared" si="62"/>
        <v>0</v>
      </c>
      <c r="CR84" s="222">
        <f t="shared" si="63"/>
        <v>0</v>
      </c>
      <c r="CS84" s="237">
        <f t="shared" si="64"/>
        <v>0</v>
      </c>
      <c r="CT84" s="223">
        <f t="shared" si="65"/>
        <v>1.8076923076923077</v>
      </c>
      <c r="CU84" s="223" t="str">
        <f t="shared" si="66"/>
        <v>Đạt mục tiêu</v>
      </c>
      <c r="CV84" s="5"/>
    </row>
    <row r="85" spans="1:101" s="1" customFormat="1" ht="62" hidden="1">
      <c r="A85" s="1307"/>
      <c r="B85" s="1158"/>
      <c r="C85" s="1159"/>
      <c r="D85" s="1154"/>
      <c r="E85" s="1159"/>
      <c r="F85" s="1158"/>
      <c r="G85" s="234" t="s">
        <v>1615</v>
      </c>
      <c r="H85" s="234"/>
      <c r="I85" s="606"/>
      <c r="J85" s="204"/>
      <c r="K85" s="477"/>
      <c r="L85" s="5" t="s">
        <v>32</v>
      </c>
      <c r="M85" s="212" t="s">
        <v>31</v>
      </c>
      <c r="N85" s="165" t="s">
        <v>12</v>
      </c>
      <c r="O85" s="221" t="s">
        <v>29</v>
      </c>
      <c r="P85" s="221" t="s">
        <v>24</v>
      </c>
      <c r="Q85" s="5"/>
      <c r="R85" s="5"/>
      <c r="S85" s="5"/>
      <c r="T85" s="5" t="s">
        <v>24</v>
      </c>
      <c r="U85" s="6"/>
      <c r="V85" s="5"/>
      <c r="W85" s="5"/>
      <c r="X85" s="5"/>
      <c r="Y85" s="5"/>
      <c r="Z85" s="5"/>
      <c r="AA85" s="5"/>
      <c r="AB85" s="80">
        <f t="shared" si="56"/>
        <v>1</v>
      </c>
      <c r="AC85" s="642"/>
      <c r="AD85" s="7"/>
      <c r="AE85" s="7"/>
      <c r="AF85" s="7"/>
      <c r="AG85" s="7"/>
      <c r="AH85" s="7"/>
      <c r="AI85" s="7"/>
      <c r="AJ85" s="7"/>
      <c r="AK85" s="7"/>
      <c r="AL85" s="7"/>
      <c r="AM85" s="7"/>
      <c r="AN85" s="7"/>
      <c r="AO85" s="7" t="s">
        <v>1316</v>
      </c>
      <c r="AP85" s="55" t="s">
        <v>1316</v>
      </c>
      <c r="AQ85" s="55" t="s">
        <v>1316</v>
      </c>
      <c r="AR85" s="55" t="s">
        <v>1316</v>
      </c>
      <c r="AS85" s="7"/>
      <c r="AT85" s="7"/>
      <c r="AU85" s="7"/>
      <c r="AV85" s="55"/>
      <c r="AW85" s="7"/>
      <c r="AX85" s="7"/>
      <c r="AY85" s="7"/>
      <c r="AZ85" s="7"/>
      <c r="BA85" s="7"/>
      <c r="BB85" s="7"/>
      <c r="BC85" s="7"/>
      <c r="BD85" s="7"/>
      <c r="BE85" s="7"/>
      <c r="BF85" s="7"/>
      <c r="BG85" s="7"/>
      <c r="BH85" s="7"/>
      <c r="BI85" s="7"/>
      <c r="BJ85" s="7"/>
      <c r="BK85" s="7"/>
      <c r="BL85" s="823">
        <v>2</v>
      </c>
      <c r="BM85" s="354">
        <v>2</v>
      </c>
      <c r="BN85" s="354">
        <v>2</v>
      </c>
      <c r="BO85" s="354">
        <v>2</v>
      </c>
      <c r="BP85" s="354">
        <v>2</v>
      </c>
      <c r="BQ85" s="354">
        <v>2</v>
      </c>
      <c r="BR85" s="823">
        <v>2</v>
      </c>
      <c r="BS85" s="356">
        <v>1</v>
      </c>
      <c r="BT85" s="354">
        <v>2</v>
      </c>
      <c r="BU85" s="354">
        <v>2</v>
      </c>
      <c r="BV85" s="354">
        <v>1</v>
      </c>
      <c r="BW85" s="823">
        <v>2</v>
      </c>
      <c r="BX85" s="354">
        <v>1</v>
      </c>
      <c r="BY85" s="824">
        <v>2</v>
      </c>
      <c r="BZ85" s="823">
        <v>2</v>
      </c>
      <c r="CA85" s="360">
        <v>2</v>
      </c>
      <c r="CB85" s="354">
        <v>2</v>
      </c>
      <c r="CC85" s="354">
        <v>2</v>
      </c>
      <c r="CD85" s="766">
        <v>1</v>
      </c>
      <c r="CE85" s="354">
        <v>2</v>
      </c>
      <c r="CF85" s="354">
        <v>2</v>
      </c>
      <c r="CG85" s="354">
        <v>1</v>
      </c>
      <c r="CH85" s="354">
        <v>2</v>
      </c>
      <c r="CI85" s="354">
        <v>2</v>
      </c>
      <c r="CJ85" s="766">
        <v>2</v>
      </c>
      <c r="CK85" s="354">
        <v>2</v>
      </c>
      <c r="CL85" s="222">
        <f t="shared" si="57"/>
        <v>21</v>
      </c>
      <c r="CM85" s="237">
        <f t="shared" si="58"/>
        <v>0.80769230769230771</v>
      </c>
      <c r="CN85" s="222">
        <f t="shared" si="59"/>
        <v>5</v>
      </c>
      <c r="CO85" s="237">
        <f t="shared" si="60"/>
        <v>0.19230769230769232</v>
      </c>
      <c r="CP85" s="222">
        <f t="shared" si="61"/>
        <v>0</v>
      </c>
      <c r="CQ85" s="237">
        <f t="shared" si="62"/>
        <v>0</v>
      </c>
      <c r="CR85" s="222">
        <f t="shared" si="63"/>
        <v>0</v>
      </c>
      <c r="CS85" s="237">
        <f t="shared" si="64"/>
        <v>0</v>
      </c>
      <c r="CT85" s="223">
        <f t="shared" si="65"/>
        <v>1.8076923076923077</v>
      </c>
      <c r="CU85" s="223" t="str">
        <f t="shared" si="66"/>
        <v>Đạt mục tiêu</v>
      </c>
      <c r="CV85" s="5"/>
    </row>
    <row r="86" spans="1:101" s="1" customFormat="1" ht="139.5" hidden="1">
      <c r="A86" s="1307"/>
      <c r="B86" s="1154"/>
      <c r="C86" s="1159"/>
      <c r="D86" s="1154"/>
      <c r="E86" s="1159"/>
      <c r="F86" s="1154"/>
      <c r="G86" s="292" t="s">
        <v>2711</v>
      </c>
      <c r="H86" s="292"/>
      <c r="I86" s="442"/>
      <c r="J86" s="204"/>
      <c r="K86" s="477"/>
      <c r="L86" s="5" t="s">
        <v>32</v>
      </c>
      <c r="M86" s="212" t="s">
        <v>31</v>
      </c>
      <c r="N86" s="165" t="s">
        <v>12</v>
      </c>
      <c r="O86" s="221" t="s">
        <v>29</v>
      </c>
      <c r="P86" s="221" t="s">
        <v>24</v>
      </c>
      <c r="Q86" s="5"/>
      <c r="R86" s="5"/>
      <c r="S86" s="5"/>
      <c r="T86" s="5"/>
      <c r="U86" s="6" t="s">
        <v>24</v>
      </c>
      <c r="V86" s="5"/>
      <c r="W86" s="5"/>
      <c r="X86" s="5"/>
      <c r="Y86" s="5"/>
      <c r="Z86" s="5"/>
      <c r="AA86" s="5"/>
      <c r="AB86" s="80">
        <f t="shared" si="56"/>
        <v>1</v>
      </c>
      <c r="AC86" s="642"/>
      <c r="AD86" s="7"/>
      <c r="AE86" s="7"/>
      <c r="AF86" s="7"/>
      <c r="AG86" s="7" t="s">
        <v>1315</v>
      </c>
      <c r="AH86" s="7" t="s">
        <v>1315</v>
      </c>
      <c r="AI86" s="7" t="s">
        <v>1315</v>
      </c>
      <c r="AJ86" s="7" t="s">
        <v>1315</v>
      </c>
      <c r="AK86" s="7"/>
      <c r="AL86" s="7"/>
      <c r="AM86" s="7"/>
      <c r="AN86" s="7"/>
      <c r="AO86" s="7"/>
      <c r="AP86" s="7"/>
      <c r="AQ86" s="7"/>
      <c r="AR86" s="7"/>
      <c r="AS86" s="7"/>
      <c r="AT86" s="7" t="s">
        <v>1315</v>
      </c>
      <c r="AU86" s="7"/>
      <c r="AV86" s="55"/>
      <c r="AW86" s="7"/>
      <c r="AX86" s="7"/>
      <c r="AY86" s="7"/>
      <c r="AZ86" s="7"/>
      <c r="BA86" s="7"/>
      <c r="BB86" s="7"/>
      <c r="BC86" s="7"/>
      <c r="BD86" s="7"/>
      <c r="BE86" s="7"/>
      <c r="BF86" s="7"/>
      <c r="BG86" s="7"/>
      <c r="BH86" s="7"/>
      <c r="BI86" s="7"/>
      <c r="BJ86" s="7"/>
      <c r="BK86" s="7"/>
      <c r="BL86" s="5">
        <v>2</v>
      </c>
      <c r="BM86" s="221">
        <v>2</v>
      </c>
      <c r="BN86" s="221">
        <v>2</v>
      </c>
      <c r="BO86" s="221">
        <v>2</v>
      </c>
      <c r="BP86" s="221">
        <v>2</v>
      </c>
      <c r="BQ86" s="221">
        <v>2</v>
      </c>
      <c r="BR86" s="5">
        <v>2</v>
      </c>
      <c r="BS86" s="226">
        <v>1</v>
      </c>
      <c r="BT86" s="221">
        <v>2</v>
      </c>
      <c r="BU86" s="221">
        <v>2</v>
      </c>
      <c r="BV86" s="221">
        <v>2</v>
      </c>
      <c r="BW86" s="5">
        <v>2</v>
      </c>
      <c r="BX86" s="221">
        <v>1</v>
      </c>
      <c r="BY86" s="6">
        <v>1</v>
      </c>
      <c r="BZ86" s="5">
        <v>2</v>
      </c>
      <c r="CA86" s="221">
        <v>2</v>
      </c>
      <c r="CB86" s="221">
        <v>2</v>
      </c>
      <c r="CC86" s="221">
        <v>2</v>
      </c>
      <c r="CD86" s="337">
        <v>2</v>
      </c>
      <c r="CE86" s="221">
        <v>2</v>
      </c>
      <c r="CF86" s="221">
        <v>2</v>
      </c>
      <c r="CG86" s="221">
        <v>2</v>
      </c>
      <c r="CH86" s="221">
        <v>2</v>
      </c>
      <c r="CI86" s="221">
        <v>2</v>
      </c>
      <c r="CJ86" s="337">
        <v>1</v>
      </c>
      <c r="CK86" s="221">
        <v>2</v>
      </c>
      <c r="CL86" s="222">
        <f t="shared" si="57"/>
        <v>22</v>
      </c>
      <c r="CM86" s="237">
        <f t="shared" si="58"/>
        <v>0.84615384615384615</v>
      </c>
      <c r="CN86" s="222">
        <f t="shared" si="59"/>
        <v>4</v>
      </c>
      <c r="CO86" s="237">
        <f t="shared" si="60"/>
        <v>0.15384615384615385</v>
      </c>
      <c r="CP86" s="222">
        <f t="shared" si="61"/>
        <v>0</v>
      </c>
      <c r="CQ86" s="237">
        <f t="shared" si="62"/>
        <v>0</v>
      </c>
      <c r="CR86" s="222">
        <f t="shared" si="63"/>
        <v>0</v>
      </c>
      <c r="CS86" s="237">
        <f t="shared" si="64"/>
        <v>0</v>
      </c>
      <c r="CT86" s="223">
        <f t="shared" si="65"/>
        <v>1.8461538461538463</v>
      </c>
      <c r="CU86" s="223" t="str">
        <f t="shared" si="66"/>
        <v>Đạt mục tiêu</v>
      </c>
      <c r="CV86" s="5"/>
    </row>
    <row r="87" spans="1:101" s="1" customFormat="1" ht="47" hidden="1">
      <c r="A87" s="1307"/>
      <c r="B87" s="1154"/>
      <c r="C87" s="1159"/>
      <c r="D87" s="1154"/>
      <c r="E87" s="1159"/>
      <c r="F87" s="1154"/>
      <c r="G87" s="391" t="s">
        <v>2756</v>
      </c>
      <c r="H87" s="391"/>
      <c r="I87" s="442"/>
      <c r="J87" s="204"/>
      <c r="K87" s="477"/>
      <c r="L87" s="5" t="s">
        <v>32</v>
      </c>
      <c r="M87" s="212" t="s">
        <v>31</v>
      </c>
      <c r="N87" s="165" t="s">
        <v>12</v>
      </c>
      <c r="O87" s="221" t="s">
        <v>29</v>
      </c>
      <c r="P87" s="221" t="s">
        <v>24</v>
      </c>
      <c r="Q87" s="5"/>
      <c r="R87" s="5"/>
      <c r="S87" s="5"/>
      <c r="T87" s="5"/>
      <c r="U87" s="195"/>
      <c r="V87" s="5"/>
      <c r="W87" s="5" t="s">
        <v>24</v>
      </c>
      <c r="X87" s="5"/>
      <c r="Y87" s="5"/>
      <c r="Z87" s="5"/>
      <c r="AA87" s="5"/>
      <c r="AB87" s="80">
        <f t="shared" si="56"/>
        <v>1</v>
      </c>
      <c r="AC87" s="642"/>
      <c r="AD87" s="7"/>
      <c r="AE87" s="7"/>
      <c r="AF87" s="7"/>
      <c r="AG87" s="7"/>
      <c r="AH87" s="7"/>
      <c r="AI87" s="7"/>
      <c r="AJ87" s="7"/>
      <c r="AK87" s="7"/>
      <c r="AL87" s="7"/>
      <c r="AM87" s="7"/>
      <c r="AN87" s="7"/>
      <c r="AO87" s="7"/>
      <c r="AP87" s="7"/>
      <c r="AQ87" s="7"/>
      <c r="AR87" s="7"/>
      <c r="AS87" s="7" t="s">
        <v>1316</v>
      </c>
      <c r="AT87" s="7"/>
      <c r="AU87" s="7" t="s">
        <v>1316</v>
      </c>
      <c r="AV87" s="55"/>
      <c r="AW87" s="7"/>
      <c r="AX87" s="7"/>
      <c r="AY87" s="7" t="s">
        <v>1315</v>
      </c>
      <c r="AZ87" s="7" t="s">
        <v>1315</v>
      </c>
      <c r="BA87" s="7"/>
      <c r="BB87" s="7"/>
      <c r="BC87" s="7"/>
      <c r="BD87" s="7"/>
      <c r="BE87" s="7"/>
      <c r="BF87" s="7"/>
      <c r="BG87" s="7"/>
      <c r="BH87" s="7"/>
      <c r="BI87" s="7"/>
      <c r="BJ87" s="7"/>
      <c r="BK87" s="7"/>
      <c r="BL87" s="5">
        <v>2</v>
      </c>
      <c r="BM87" s="221">
        <v>2</v>
      </c>
      <c r="BN87" s="221">
        <v>2</v>
      </c>
      <c r="BO87" s="221">
        <v>2</v>
      </c>
      <c r="BP87" s="221">
        <v>2</v>
      </c>
      <c r="BQ87" s="221">
        <v>2</v>
      </c>
      <c r="BR87" s="5">
        <v>1</v>
      </c>
      <c r="BS87" s="226">
        <v>2</v>
      </c>
      <c r="BT87" s="221">
        <v>1</v>
      </c>
      <c r="BU87" s="221">
        <v>2</v>
      </c>
      <c r="BV87" s="221">
        <v>2</v>
      </c>
      <c r="BW87" s="5">
        <v>2</v>
      </c>
      <c r="BX87" s="221">
        <v>2</v>
      </c>
      <c r="BY87" s="6">
        <v>2</v>
      </c>
      <c r="BZ87" s="5">
        <v>2</v>
      </c>
      <c r="CA87" s="221">
        <v>2</v>
      </c>
      <c r="CB87" s="221">
        <v>2</v>
      </c>
      <c r="CC87" s="221">
        <v>2</v>
      </c>
      <c r="CD87" s="337">
        <v>2</v>
      </c>
      <c r="CE87" s="221">
        <v>2</v>
      </c>
      <c r="CF87" s="221">
        <v>2</v>
      </c>
      <c r="CG87" s="221">
        <v>2</v>
      </c>
      <c r="CH87" s="221">
        <v>2</v>
      </c>
      <c r="CI87" s="221">
        <v>2</v>
      </c>
      <c r="CJ87" s="337">
        <v>2</v>
      </c>
      <c r="CK87" s="221">
        <v>2</v>
      </c>
      <c r="CL87" s="222">
        <f t="shared" si="57"/>
        <v>24</v>
      </c>
      <c r="CM87" s="237">
        <f t="shared" si="58"/>
        <v>0.92307692307692313</v>
      </c>
      <c r="CN87" s="222">
        <f t="shared" si="59"/>
        <v>2</v>
      </c>
      <c r="CO87" s="237">
        <f t="shared" si="60"/>
        <v>7.6923076923076927E-2</v>
      </c>
      <c r="CP87" s="222">
        <f t="shared" si="61"/>
        <v>0</v>
      </c>
      <c r="CQ87" s="237">
        <f t="shared" si="62"/>
        <v>0</v>
      </c>
      <c r="CR87" s="222">
        <f t="shared" si="63"/>
        <v>0</v>
      </c>
      <c r="CS87" s="237">
        <f t="shared" si="64"/>
        <v>0</v>
      </c>
      <c r="CT87" s="223">
        <f t="shared" si="65"/>
        <v>1.9230769230769231</v>
      </c>
      <c r="CU87" s="223" t="str">
        <f t="shared" si="66"/>
        <v>Đạt mục tiêu</v>
      </c>
      <c r="CV87" s="5"/>
    </row>
    <row r="88" spans="1:101" s="1" customFormat="1" ht="47" hidden="1">
      <c r="A88" s="1307"/>
      <c r="B88" s="1154"/>
      <c r="C88" s="1159"/>
      <c r="D88" s="1154"/>
      <c r="E88" s="1159"/>
      <c r="F88" s="1154"/>
      <c r="G88" s="292" t="s">
        <v>2401</v>
      </c>
      <c r="H88" s="292"/>
      <c r="I88" s="697" t="s">
        <v>2435</v>
      </c>
      <c r="J88" s="204"/>
      <c r="K88" s="477"/>
      <c r="L88" s="212" t="s">
        <v>32</v>
      </c>
      <c r="M88" s="212" t="s">
        <v>31</v>
      </c>
      <c r="N88" s="165" t="s">
        <v>12</v>
      </c>
      <c r="O88" s="221" t="s">
        <v>29</v>
      </c>
      <c r="P88" s="221" t="s">
        <v>24</v>
      </c>
      <c r="Q88" s="5"/>
      <c r="R88" s="5"/>
      <c r="S88" s="5"/>
      <c r="T88" s="5"/>
      <c r="U88" s="6"/>
      <c r="V88" s="5" t="s">
        <v>24</v>
      </c>
      <c r="W88" s="5"/>
      <c r="X88" s="5"/>
      <c r="Y88" s="5"/>
      <c r="Z88" s="5"/>
      <c r="AA88" s="5"/>
      <c r="AB88" s="80">
        <f t="shared" si="56"/>
        <v>1</v>
      </c>
      <c r="AC88" s="642"/>
      <c r="AD88" s="7"/>
      <c r="AE88" s="7"/>
      <c r="AF88" s="7"/>
      <c r="AG88" s="7"/>
      <c r="AH88" s="7"/>
      <c r="AI88" s="7"/>
      <c r="AJ88" s="7"/>
      <c r="AK88" s="7"/>
      <c r="AL88" s="7"/>
      <c r="AM88" s="7"/>
      <c r="AN88" s="7"/>
      <c r="AO88" s="7"/>
      <c r="AP88" s="7"/>
      <c r="AQ88" s="7"/>
      <c r="AR88" s="7"/>
      <c r="AS88" s="7"/>
      <c r="AT88" s="7"/>
      <c r="AU88" s="7"/>
      <c r="AV88" s="55" t="s">
        <v>1315</v>
      </c>
      <c r="AW88" s="55" t="s">
        <v>1315</v>
      </c>
      <c r="AX88" s="55" t="s">
        <v>1315</v>
      </c>
      <c r="AY88" s="55"/>
      <c r="AZ88" s="55"/>
      <c r="BA88" s="7"/>
      <c r="BB88" s="7"/>
      <c r="BC88" s="7"/>
      <c r="BD88" s="7"/>
      <c r="BE88" s="7"/>
      <c r="BF88" s="7"/>
      <c r="BG88" s="7"/>
      <c r="BH88" s="7"/>
      <c r="BI88" s="7"/>
      <c r="BJ88" s="7"/>
      <c r="BK88" s="7"/>
      <c r="BL88" s="5">
        <v>2</v>
      </c>
      <c r="BM88" s="221">
        <v>2</v>
      </c>
      <c r="BN88" s="221">
        <v>2</v>
      </c>
      <c r="BO88" s="221">
        <v>1</v>
      </c>
      <c r="BP88" s="221">
        <v>2</v>
      </c>
      <c r="BQ88" s="221">
        <v>2</v>
      </c>
      <c r="BR88" s="5">
        <v>2</v>
      </c>
      <c r="BS88" s="226">
        <v>2</v>
      </c>
      <c r="BT88" s="221">
        <v>2</v>
      </c>
      <c r="BU88" s="221">
        <v>2</v>
      </c>
      <c r="BV88" s="221">
        <v>2</v>
      </c>
      <c r="BW88" s="5">
        <v>2</v>
      </c>
      <c r="BX88" s="221">
        <v>1</v>
      </c>
      <c r="BY88" s="6">
        <v>2</v>
      </c>
      <c r="BZ88" s="5">
        <v>2</v>
      </c>
      <c r="CA88" s="221">
        <v>2</v>
      </c>
      <c r="CB88" s="221">
        <v>2</v>
      </c>
      <c r="CC88" s="221">
        <v>2</v>
      </c>
      <c r="CD88" s="337">
        <v>1</v>
      </c>
      <c r="CE88" s="221">
        <v>2</v>
      </c>
      <c r="CF88" s="221">
        <v>2</v>
      </c>
      <c r="CG88" s="221">
        <v>2</v>
      </c>
      <c r="CH88" s="221">
        <v>2</v>
      </c>
      <c r="CI88" s="221">
        <v>2</v>
      </c>
      <c r="CJ88" s="337">
        <v>2</v>
      </c>
      <c r="CK88" s="221">
        <v>2</v>
      </c>
      <c r="CL88" s="222">
        <f t="shared" si="57"/>
        <v>23</v>
      </c>
      <c r="CM88" s="237">
        <f t="shared" si="58"/>
        <v>0.88461538461538458</v>
      </c>
      <c r="CN88" s="222">
        <f t="shared" si="59"/>
        <v>3</v>
      </c>
      <c r="CO88" s="237">
        <f t="shared" si="60"/>
        <v>0.11538461538461539</v>
      </c>
      <c r="CP88" s="222">
        <f t="shared" si="61"/>
        <v>0</v>
      </c>
      <c r="CQ88" s="237">
        <f t="shared" si="62"/>
        <v>0</v>
      </c>
      <c r="CR88" s="222">
        <f t="shared" si="63"/>
        <v>0</v>
      </c>
      <c r="CS88" s="237">
        <f t="shared" si="64"/>
        <v>0</v>
      </c>
      <c r="CT88" s="223">
        <f t="shared" si="65"/>
        <v>1.8846153846153846</v>
      </c>
      <c r="CU88" s="223" t="str">
        <f t="shared" si="66"/>
        <v>Đạt mục tiêu</v>
      </c>
      <c r="CV88" s="5"/>
    </row>
    <row r="89" spans="1:101" s="1" customFormat="1" ht="58.25" hidden="1" customHeight="1">
      <c r="A89" s="1307"/>
      <c r="B89" s="1154"/>
      <c r="C89" s="1159"/>
      <c r="D89" s="1154"/>
      <c r="E89" s="1159"/>
      <c r="F89" s="1154"/>
      <c r="G89" s="391" t="s">
        <v>3061</v>
      </c>
      <c r="H89" s="391"/>
      <c r="I89" s="442"/>
      <c r="J89" s="204"/>
      <c r="K89" s="477"/>
      <c r="L89" s="5" t="s">
        <v>32</v>
      </c>
      <c r="M89" s="212" t="s">
        <v>31</v>
      </c>
      <c r="N89" s="165" t="s">
        <v>12</v>
      </c>
      <c r="O89" s="221" t="s">
        <v>29</v>
      </c>
      <c r="P89" s="221" t="s">
        <v>24</v>
      </c>
      <c r="Q89" s="5"/>
      <c r="R89" s="5"/>
      <c r="S89" s="5"/>
      <c r="T89" s="5"/>
      <c r="U89" s="6"/>
      <c r="V89" s="5"/>
      <c r="W89" s="5"/>
      <c r="X89" s="5" t="s">
        <v>24</v>
      </c>
      <c r="Y89" s="5"/>
      <c r="Z89" s="5"/>
      <c r="AA89" s="5"/>
      <c r="AB89" s="80">
        <f t="shared" si="56"/>
        <v>1</v>
      </c>
      <c r="AC89" s="642"/>
      <c r="AD89" s="7"/>
      <c r="AE89" s="7"/>
      <c r="AF89" s="7"/>
      <c r="AG89" s="7"/>
      <c r="AH89" s="7"/>
      <c r="AI89" s="7"/>
      <c r="AJ89" s="7"/>
      <c r="AK89" s="7"/>
      <c r="AL89" s="7"/>
      <c r="AM89" s="7"/>
      <c r="AN89" s="7"/>
      <c r="AO89" s="7"/>
      <c r="AP89" s="7"/>
      <c r="AQ89" s="7"/>
      <c r="AR89" s="7"/>
      <c r="AS89" s="7"/>
      <c r="AT89" s="7"/>
      <c r="AU89" s="7"/>
      <c r="AV89" s="55"/>
      <c r="AW89" s="7"/>
      <c r="AX89" s="7"/>
      <c r="AY89" s="7"/>
      <c r="AZ89" s="7"/>
      <c r="BA89" s="7" t="s">
        <v>1316</v>
      </c>
      <c r="BB89" s="7" t="s">
        <v>1316</v>
      </c>
      <c r="BC89" s="7" t="s">
        <v>1316</v>
      </c>
      <c r="BD89" s="7" t="s">
        <v>1316</v>
      </c>
      <c r="BE89" s="7"/>
      <c r="BF89" s="7"/>
      <c r="BG89" s="7"/>
      <c r="BH89" s="7"/>
      <c r="BI89" s="7"/>
      <c r="BJ89" s="7"/>
      <c r="BK89" s="7"/>
      <c r="BL89" s="5">
        <v>2</v>
      </c>
      <c r="BM89" s="221">
        <v>2</v>
      </c>
      <c r="BN89" s="221">
        <v>2</v>
      </c>
      <c r="BO89" s="221">
        <v>1</v>
      </c>
      <c r="BP89" s="221">
        <v>2</v>
      </c>
      <c r="BQ89" s="221">
        <v>2</v>
      </c>
      <c r="BR89" s="5">
        <v>2</v>
      </c>
      <c r="BS89" s="226">
        <v>2</v>
      </c>
      <c r="BT89" s="221">
        <v>2</v>
      </c>
      <c r="BU89" s="221">
        <v>2</v>
      </c>
      <c r="BV89" s="221">
        <v>2</v>
      </c>
      <c r="BW89" s="5">
        <v>2</v>
      </c>
      <c r="BX89" s="221">
        <v>2</v>
      </c>
      <c r="BY89" s="6">
        <v>2</v>
      </c>
      <c r="BZ89" s="5">
        <v>2</v>
      </c>
      <c r="CA89" s="221">
        <v>2</v>
      </c>
      <c r="CB89" s="221">
        <v>2</v>
      </c>
      <c r="CC89" s="221">
        <v>2</v>
      </c>
      <c r="CD89" s="337">
        <v>2</v>
      </c>
      <c r="CE89" s="221">
        <v>2</v>
      </c>
      <c r="CF89" s="221">
        <v>2</v>
      </c>
      <c r="CG89" s="221">
        <v>2</v>
      </c>
      <c r="CH89" s="221">
        <v>2</v>
      </c>
      <c r="CI89" s="221">
        <v>2</v>
      </c>
      <c r="CJ89" s="337">
        <v>1</v>
      </c>
      <c r="CK89" s="221">
        <v>2</v>
      </c>
      <c r="CL89" s="222">
        <f t="shared" si="57"/>
        <v>24</v>
      </c>
      <c r="CM89" s="237">
        <f t="shared" si="58"/>
        <v>0.92307692307692313</v>
      </c>
      <c r="CN89" s="222">
        <f t="shared" si="59"/>
        <v>2</v>
      </c>
      <c r="CO89" s="237">
        <f t="shared" si="60"/>
        <v>7.6923076923076927E-2</v>
      </c>
      <c r="CP89" s="222">
        <f t="shared" si="61"/>
        <v>0</v>
      </c>
      <c r="CQ89" s="237">
        <f t="shared" si="62"/>
        <v>0</v>
      </c>
      <c r="CR89" s="222">
        <f t="shared" si="63"/>
        <v>0</v>
      </c>
      <c r="CS89" s="237">
        <f t="shared" si="64"/>
        <v>0</v>
      </c>
      <c r="CT89" s="223">
        <f t="shared" si="65"/>
        <v>1.9230769230769231</v>
      </c>
      <c r="CU89" s="223" t="str">
        <f t="shared" si="66"/>
        <v>Đạt mục tiêu</v>
      </c>
      <c r="CV89" s="5"/>
    </row>
    <row r="90" spans="1:101" s="1" customFormat="1" ht="47" hidden="1">
      <c r="A90" s="1307"/>
      <c r="B90" s="1154"/>
      <c r="C90" s="1159"/>
      <c r="D90" s="1154"/>
      <c r="E90" s="1159"/>
      <c r="F90" s="1154"/>
      <c r="G90" s="292" t="s">
        <v>337</v>
      </c>
      <c r="H90" s="292"/>
      <c r="I90" s="442"/>
      <c r="J90" s="204"/>
      <c r="K90" s="477"/>
      <c r="L90" s="5" t="s">
        <v>32</v>
      </c>
      <c r="M90" s="212" t="s">
        <v>31</v>
      </c>
      <c r="N90" s="165" t="s">
        <v>12</v>
      </c>
      <c r="O90" s="221" t="s">
        <v>29</v>
      </c>
      <c r="P90" s="221" t="s">
        <v>24</v>
      </c>
      <c r="Q90" s="5"/>
      <c r="R90" s="5"/>
      <c r="S90" s="5"/>
      <c r="T90" s="5"/>
      <c r="U90" s="6"/>
      <c r="V90" s="5"/>
      <c r="W90" s="5"/>
      <c r="X90" s="5"/>
      <c r="Y90" s="5"/>
      <c r="Z90" s="5" t="s">
        <v>24</v>
      </c>
      <c r="AA90" s="5"/>
      <c r="AB90" s="80">
        <f t="shared" si="56"/>
        <v>1</v>
      </c>
      <c r="AC90" s="642"/>
      <c r="AD90" s="7"/>
      <c r="AE90" s="7"/>
      <c r="AF90" s="7"/>
      <c r="AG90" s="7"/>
      <c r="AH90" s="7"/>
      <c r="AI90" s="7"/>
      <c r="AJ90" s="7"/>
      <c r="AK90" s="7"/>
      <c r="AL90" s="7"/>
      <c r="AM90" s="7"/>
      <c r="AN90" s="7"/>
      <c r="AO90" s="7"/>
      <c r="AP90" s="7"/>
      <c r="AQ90" s="7"/>
      <c r="AR90" s="7"/>
      <c r="AS90" s="7"/>
      <c r="AT90" s="7"/>
      <c r="AU90" s="7"/>
      <c r="AV90" s="55"/>
      <c r="AW90" s="7"/>
      <c r="AX90" s="7"/>
      <c r="AY90" s="7"/>
      <c r="AZ90" s="7"/>
      <c r="BA90" s="7"/>
      <c r="BB90" s="7"/>
      <c r="BC90" s="7"/>
      <c r="BD90" s="7"/>
      <c r="BE90" s="7"/>
      <c r="BF90" s="7"/>
      <c r="BG90" s="7"/>
      <c r="BH90" s="7" t="s">
        <v>1316</v>
      </c>
      <c r="BI90" s="7" t="s">
        <v>1316</v>
      </c>
      <c r="BJ90" s="7"/>
      <c r="BK90" s="7"/>
      <c r="BL90" s="5">
        <v>1</v>
      </c>
      <c r="BM90" s="221">
        <v>2</v>
      </c>
      <c r="BN90" s="221">
        <v>2</v>
      </c>
      <c r="BO90" s="221">
        <v>2</v>
      </c>
      <c r="BP90" s="221">
        <v>2</v>
      </c>
      <c r="BQ90" s="221">
        <v>2</v>
      </c>
      <c r="BR90" s="5">
        <v>2</v>
      </c>
      <c r="BS90" s="226">
        <v>2</v>
      </c>
      <c r="BT90" s="221">
        <v>2</v>
      </c>
      <c r="BU90" s="221">
        <v>2</v>
      </c>
      <c r="BV90" s="221">
        <v>2</v>
      </c>
      <c r="BW90" s="5">
        <v>1</v>
      </c>
      <c r="BX90" s="221">
        <v>2</v>
      </c>
      <c r="BY90" s="6">
        <v>1</v>
      </c>
      <c r="BZ90" s="5">
        <v>2</v>
      </c>
      <c r="CA90" s="221">
        <v>2</v>
      </c>
      <c r="CB90" s="221">
        <v>2</v>
      </c>
      <c r="CC90" s="221">
        <v>2</v>
      </c>
      <c r="CD90" s="337">
        <v>2</v>
      </c>
      <c r="CE90" s="221">
        <v>2</v>
      </c>
      <c r="CF90" s="221">
        <v>2</v>
      </c>
      <c r="CG90" s="221">
        <v>2</v>
      </c>
      <c r="CH90" s="221">
        <v>2</v>
      </c>
      <c r="CI90" s="221">
        <v>2</v>
      </c>
      <c r="CJ90" s="337">
        <v>2</v>
      </c>
      <c r="CK90" s="221">
        <v>2</v>
      </c>
      <c r="CL90" s="222">
        <f t="shared" si="57"/>
        <v>23</v>
      </c>
      <c r="CM90" s="237">
        <f t="shared" si="58"/>
        <v>0.88461538461538458</v>
      </c>
      <c r="CN90" s="222">
        <f t="shared" si="59"/>
        <v>3</v>
      </c>
      <c r="CO90" s="237">
        <f t="shared" si="60"/>
        <v>0.11538461538461539</v>
      </c>
      <c r="CP90" s="222">
        <f t="shared" si="61"/>
        <v>0</v>
      </c>
      <c r="CQ90" s="237">
        <f t="shared" si="62"/>
        <v>0</v>
      </c>
      <c r="CR90" s="222">
        <f t="shared" si="63"/>
        <v>0</v>
      </c>
      <c r="CS90" s="237">
        <f t="shared" si="64"/>
        <v>0</v>
      </c>
      <c r="CT90" s="223">
        <f t="shared" si="65"/>
        <v>1.8846153846153846</v>
      </c>
      <c r="CU90" s="223" t="str">
        <f t="shared" si="66"/>
        <v>Đạt mục tiêu</v>
      </c>
      <c r="CV90" s="5"/>
    </row>
    <row r="91" spans="1:101" ht="31.25" hidden="1" customHeight="1">
      <c r="A91" s="1307">
        <v>48</v>
      </c>
      <c r="B91" s="1154" t="s">
        <v>2911</v>
      </c>
      <c r="C91" s="995" t="s">
        <v>2427</v>
      </c>
      <c r="D91" s="1154" t="s">
        <v>2596</v>
      </c>
      <c r="E91" s="995">
        <v>53</v>
      </c>
      <c r="F91" s="1154" t="s">
        <v>2596</v>
      </c>
      <c r="G91" s="157" t="s">
        <v>2968</v>
      </c>
      <c r="H91" s="157"/>
      <c r="I91" s="430"/>
      <c r="J91" s="204"/>
      <c r="K91" s="477"/>
      <c r="L91" s="221" t="s">
        <v>32</v>
      </c>
      <c r="M91" s="212" t="s">
        <v>31</v>
      </c>
      <c r="N91" s="165" t="s">
        <v>12</v>
      </c>
      <c r="O91" s="221" t="s">
        <v>51</v>
      </c>
      <c r="P91" s="221" t="s">
        <v>24</v>
      </c>
      <c r="Q91" s="221"/>
      <c r="R91" s="221"/>
      <c r="S91" s="221"/>
      <c r="T91" s="221"/>
      <c r="U91" s="226" t="s">
        <v>24</v>
      </c>
      <c r="V91" s="221"/>
      <c r="W91" s="5"/>
      <c r="X91" s="221"/>
      <c r="Y91" s="221"/>
      <c r="Z91" s="221"/>
      <c r="AA91" s="221"/>
      <c r="AB91" s="80">
        <f t="shared" si="56"/>
        <v>1</v>
      </c>
      <c r="AC91" s="642"/>
      <c r="AD91" s="55"/>
      <c r="AE91" s="55"/>
      <c r="AF91" s="55"/>
      <c r="AG91" s="55"/>
      <c r="AH91" s="55"/>
      <c r="AI91" s="55"/>
      <c r="AJ91" s="55"/>
      <c r="AK91" s="55"/>
      <c r="AL91" s="55"/>
      <c r="AM91" s="55"/>
      <c r="AN91" s="55"/>
      <c r="AO91" s="55"/>
      <c r="AP91" s="55"/>
      <c r="AQ91" s="55"/>
      <c r="AR91" s="55"/>
      <c r="AS91" s="55"/>
      <c r="AT91" s="55"/>
      <c r="AU91" s="55" t="s">
        <v>1315</v>
      </c>
      <c r="AV91" s="55"/>
      <c r="AW91" s="55"/>
      <c r="AX91" s="55"/>
      <c r="AY91" s="55"/>
      <c r="AZ91" s="55"/>
      <c r="BA91" s="55"/>
      <c r="BB91" s="55"/>
      <c r="BC91" s="55"/>
      <c r="BD91" s="55"/>
      <c r="BE91" s="55"/>
      <c r="BF91" s="55"/>
      <c r="BG91" s="55"/>
      <c r="BH91" s="55"/>
      <c r="BI91" s="55"/>
      <c r="BJ91" s="55"/>
      <c r="BK91" s="55"/>
      <c r="BL91" s="5">
        <v>2</v>
      </c>
      <c r="BM91" s="221">
        <v>2</v>
      </c>
      <c r="BN91" s="221">
        <v>2</v>
      </c>
      <c r="BO91" s="221">
        <v>2</v>
      </c>
      <c r="BP91" s="221">
        <v>2</v>
      </c>
      <c r="BQ91" s="221">
        <v>2</v>
      </c>
      <c r="BR91" s="5">
        <v>2</v>
      </c>
      <c r="BS91" s="226">
        <v>2</v>
      </c>
      <c r="BT91" s="221">
        <v>2</v>
      </c>
      <c r="BU91" s="221">
        <v>2</v>
      </c>
      <c r="BV91" s="221">
        <v>1</v>
      </c>
      <c r="BW91" s="5">
        <v>2</v>
      </c>
      <c r="BX91" s="221">
        <v>2</v>
      </c>
      <c r="BY91" s="6">
        <v>2</v>
      </c>
      <c r="BZ91" s="5">
        <v>2</v>
      </c>
      <c r="CA91" s="221">
        <v>2</v>
      </c>
      <c r="CB91" s="221">
        <v>2</v>
      </c>
      <c r="CC91" s="221">
        <v>2</v>
      </c>
      <c r="CD91" s="337">
        <v>2</v>
      </c>
      <c r="CE91" s="221">
        <v>2</v>
      </c>
      <c r="CF91" s="221">
        <v>2</v>
      </c>
      <c r="CG91" s="221">
        <v>2</v>
      </c>
      <c r="CH91" s="221">
        <v>2</v>
      </c>
      <c r="CI91" s="221">
        <v>2</v>
      </c>
      <c r="CJ91" s="337">
        <v>2</v>
      </c>
      <c r="CK91" s="221">
        <v>2</v>
      </c>
      <c r="CL91" s="222"/>
      <c r="CM91" s="237"/>
      <c r="CN91" s="222"/>
      <c r="CO91" s="237"/>
      <c r="CP91" s="222"/>
      <c r="CQ91" s="237"/>
      <c r="CR91" s="222"/>
      <c r="CS91" s="237"/>
      <c r="CT91" s="223"/>
      <c r="CU91" s="223"/>
      <c r="CV91" s="221"/>
    </row>
    <row r="92" spans="1:101" ht="62" hidden="1">
      <c r="A92" s="1307"/>
      <c r="B92" s="1154"/>
      <c r="C92" s="1036"/>
      <c r="D92" s="1154"/>
      <c r="E92" s="1036"/>
      <c r="F92" s="1154"/>
      <c r="G92" s="48" t="s">
        <v>2967</v>
      </c>
      <c r="H92" s="292"/>
      <c r="I92" s="535"/>
      <c r="J92" s="204"/>
      <c r="K92" s="547"/>
      <c r="L92" s="227" t="s">
        <v>32</v>
      </c>
      <c r="M92" s="38" t="s">
        <v>2174</v>
      </c>
      <c r="N92" s="167" t="s">
        <v>12</v>
      </c>
      <c r="O92" s="227"/>
      <c r="P92" s="227"/>
      <c r="Q92" s="221"/>
      <c r="R92" s="221"/>
      <c r="S92" s="221"/>
      <c r="T92" s="221" t="s">
        <v>24</v>
      </c>
      <c r="U92" s="226"/>
      <c r="V92" s="221" t="s">
        <v>24</v>
      </c>
      <c r="W92" s="5"/>
      <c r="X92" s="221"/>
      <c r="Y92" s="221"/>
      <c r="Z92" s="221" t="s">
        <v>24</v>
      </c>
      <c r="AA92" s="221"/>
      <c r="AB92" s="80"/>
      <c r="AC92" s="642"/>
      <c r="AD92" s="55"/>
      <c r="AE92" s="55"/>
      <c r="AF92" s="55"/>
      <c r="AG92" s="55"/>
      <c r="AH92" s="55"/>
      <c r="AI92" s="55"/>
      <c r="AJ92" s="55"/>
      <c r="AK92" s="55"/>
      <c r="AL92" s="55"/>
      <c r="AM92" s="55"/>
      <c r="AN92" s="55"/>
      <c r="AO92" s="55"/>
      <c r="AP92" s="55"/>
      <c r="AQ92" s="55" t="s">
        <v>1315</v>
      </c>
      <c r="AR92" s="55" t="s">
        <v>1315</v>
      </c>
      <c r="AS92" s="55"/>
      <c r="AT92" s="55"/>
      <c r="AU92" s="55"/>
      <c r="AV92" s="55" t="s">
        <v>1315</v>
      </c>
      <c r="AW92" s="55" t="s">
        <v>1315</v>
      </c>
      <c r="AX92" s="55" t="s">
        <v>1315</v>
      </c>
      <c r="AY92" s="55"/>
      <c r="AZ92" s="55"/>
      <c r="BA92" s="55"/>
      <c r="BB92" s="55"/>
      <c r="BC92" s="55"/>
      <c r="BD92" s="55"/>
      <c r="BE92" s="55"/>
      <c r="BF92" s="55"/>
      <c r="BG92" s="55"/>
      <c r="BH92" s="55"/>
      <c r="BI92" s="55"/>
      <c r="BJ92" s="55"/>
      <c r="BK92" s="55"/>
      <c r="BL92" s="5">
        <v>2</v>
      </c>
      <c r="BM92" s="221">
        <v>2</v>
      </c>
      <c r="BN92" s="221">
        <v>2</v>
      </c>
      <c r="BO92" s="221">
        <v>2</v>
      </c>
      <c r="BP92" s="221">
        <v>2</v>
      </c>
      <c r="BQ92" s="221">
        <v>2</v>
      </c>
      <c r="BR92" s="5">
        <v>2</v>
      </c>
      <c r="BS92" s="226">
        <v>2</v>
      </c>
      <c r="BT92" s="221">
        <v>2</v>
      </c>
      <c r="BU92" s="221">
        <v>2</v>
      </c>
      <c r="BV92" s="221">
        <v>2</v>
      </c>
      <c r="BW92" s="5">
        <v>2</v>
      </c>
      <c r="BX92" s="221">
        <v>1</v>
      </c>
      <c r="BY92" s="6">
        <v>2</v>
      </c>
      <c r="BZ92" s="5">
        <v>2</v>
      </c>
      <c r="CA92" s="221">
        <v>2</v>
      </c>
      <c r="CB92" s="221">
        <v>2</v>
      </c>
      <c r="CC92" s="221">
        <v>2</v>
      </c>
      <c r="CD92" s="337">
        <v>2</v>
      </c>
      <c r="CE92" s="221">
        <v>2</v>
      </c>
      <c r="CF92" s="221">
        <v>2</v>
      </c>
      <c r="CG92" s="221">
        <v>2</v>
      </c>
      <c r="CH92" s="221">
        <v>1</v>
      </c>
      <c r="CI92" s="221">
        <v>2</v>
      </c>
      <c r="CJ92" s="337">
        <v>2</v>
      </c>
      <c r="CK92" s="221">
        <v>2</v>
      </c>
      <c r="CL92" s="222">
        <f>COUNTIF(BL92:CK92,"2")</f>
        <v>24</v>
      </c>
      <c r="CM92" s="237">
        <f>CL92/(CL92+CN92+CP92+CR92)</f>
        <v>0.92307692307692313</v>
      </c>
      <c r="CN92" s="222">
        <f>COUNTIF(BL92:CK92,"1")</f>
        <v>2</v>
      </c>
      <c r="CO92" s="237">
        <f>CN92/(CL92+CN92+CP92+CR92)</f>
        <v>7.6923076923076927E-2</v>
      </c>
      <c r="CP92" s="222">
        <f>COUNTIF(BL92:CK92,"0")</f>
        <v>0</v>
      </c>
      <c r="CQ92" s="237">
        <f>CP92/(CL92+CN92+CP92+CR92)</f>
        <v>0</v>
      </c>
      <c r="CR92" s="222">
        <f>COUNTIF(BL92:CK92,"KĐG")</f>
        <v>0</v>
      </c>
      <c r="CS92" s="237">
        <f>CR92/(CL92+CN92+CP92+CR92)</f>
        <v>0</v>
      </c>
      <c r="CT92" s="223">
        <f>(((CL92*2)+(CN92*1)+(CP92*0)))/(CL92+CN92+CP92)</f>
        <v>1.9230769230769231</v>
      </c>
      <c r="CU92" s="223" t="str">
        <f>IF(CS92&gt;=50%,"KĐG",IF(CT92&gt;=1.6,"Đạt mục tiêu",IF(CT92&gt;=1,"Cần cố gắng","Chưa đạt")))</f>
        <v>Đạt mục tiêu</v>
      </c>
      <c r="CV92" s="221"/>
    </row>
    <row r="93" spans="1:101" s="1" customFormat="1" ht="124.5" hidden="1" customHeight="1">
      <c r="A93" s="1307"/>
      <c r="B93" s="1154"/>
      <c r="C93" s="995"/>
      <c r="D93" s="1154"/>
      <c r="E93" s="995"/>
      <c r="F93" s="1154"/>
      <c r="G93" s="157" t="s">
        <v>2969</v>
      </c>
      <c r="H93" s="391"/>
      <c r="I93" s="697" t="s">
        <v>2435</v>
      </c>
      <c r="J93" s="204"/>
      <c r="K93" s="477"/>
      <c r="L93" s="5" t="s">
        <v>32</v>
      </c>
      <c r="M93" s="212" t="s">
        <v>2174</v>
      </c>
      <c r="N93" s="165" t="s">
        <v>12</v>
      </c>
      <c r="O93" s="221" t="s">
        <v>29</v>
      </c>
      <c r="P93" s="221" t="s">
        <v>24</v>
      </c>
      <c r="Q93" s="5" t="s">
        <v>24</v>
      </c>
      <c r="R93" s="5" t="s">
        <v>24</v>
      </c>
      <c r="S93" s="5"/>
      <c r="T93" s="5"/>
      <c r="U93" s="6"/>
      <c r="V93" s="5" t="s">
        <v>24</v>
      </c>
      <c r="W93" s="5"/>
      <c r="X93" s="5"/>
      <c r="Y93" s="5"/>
      <c r="Z93" s="5"/>
      <c r="AA93" s="5"/>
      <c r="AB93" s="80">
        <f>COUNTIF($Q93:$AA93,"x")</f>
        <v>3</v>
      </c>
      <c r="AC93" s="642"/>
      <c r="AD93" s="7"/>
      <c r="AE93" s="7"/>
      <c r="AF93" s="7"/>
      <c r="AG93" s="7" t="s">
        <v>1315</v>
      </c>
      <c r="AH93" s="7" t="s">
        <v>1315</v>
      </c>
      <c r="AI93" s="7" t="s">
        <v>1315</v>
      </c>
      <c r="AJ93" s="7" t="s">
        <v>1315</v>
      </c>
      <c r="AK93" s="7"/>
      <c r="AL93" s="7"/>
      <c r="AM93" s="7"/>
      <c r="AN93" s="7"/>
      <c r="AO93" s="7"/>
      <c r="AP93" s="7"/>
      <c r="AQ93" s="7"/>
      <c r="AR93" s="7"/>
      <c r="AS93" s="7"/>
      <c r="AT93" s="7"/>
      <c r="AU93" s="7"/>
      <c r="AV93" s="55" t="s">
        <v>1315</v>
      </c>
      <c r="AW93" s="55" t="s">
        <v>1315</v>
      </c>
      <c r="AX93" s="55" t="s">
        <v>1315</v>
      </c>
      <c r="AY93" s="7"/>
      <c r="AZ93" s="7"/>
      <c r="BA93" s="7"/>
      <c r="BB93" s="7"/>
      <c r="BC93" s="7"/>
      <c r="BD93" s="7"/>
      <c r="BE93" s="7"/>
      <c r="BF93" s="7"/>
      <c r="BG93" s="7"/>
      <c r="BH93" s="7"/>
      <c r="BI93" s="7"/>
      <c r="BJ93" s="7"/>
      <c r="BK93" s="7"/>
      <c r="BL93" s="5">
        <v>2</v>
      </c>
      <c r="BM93" s="221">
        <v>2</v>
      </c>
      <c r="BN93" s="221">
        <v>2</v>
      </c>
      <c r="BO93" s="221">
        <v>2</v>
      </c>
      <c r="BP93" s="221">
        <v>2</v>
      </c>
      <c r="BQ93" s="221">
        <v>2</v>
      </c>
      <c r="BR93" s="5">
        <v>2</v>
      </c>
      <c r="BS93" s="226">
        <v>2</v>
      </c>
      <c r="BT93" s="221">
        <v>2</v>
      </c>
      <c r="BU93" s="221">
        <v>2</v>
      </c>
      <c r="BV93" s="221">
        <v>2</v>
      </c>
      <c r="BW93" s="5">
        <v>2</v>
      </c>
      <c r="BX93" s="221">
        <v>2</v>
      </c>
      <c r="BY93" s="6">
        <v>1</v>
      </c>
      <c r="BZ93" s="5">
        <v>2</v>
      </c>
      <c r="CA93" s="221">
        <v>2</v>
      </c>
      <c r="CB93" s="221">
        <v>2</v>
      </c>
      <c r="CC93" s="221">
        <v>2</v>
      </c>
      <c r="CD93" s="337">
        <v>1</v>
      </c>
      <c r="CE93" s="221">
        <v>2</v>
      </c>
      <c r="CF93" s="221">
        <v>2</v>
      </c>
      <c r="CG93" s="221">
        <v>2</v>
      </c>
      <c r="CH93" s="221">
        <v>2</v>
      </c>
      <c r="CI93" s="221">
        <v>2</v>
      </c>
      <c r="CJ93" s="337">
        <v>2</v>
      </c>
      <c r="CK93" s="221">
        <v>2</v>
      </c>
      <c r="CL93" s="222">
        <f>COUNTIF(BL93:CK93,"2")</f>
        <v>24</v>
      </c>
      <c r="CM93" s="237">
        <f>CL93/(CL93+CN93+CP93+CR93)</f>
        <v>0.92307692307692313</v>
      </c>
      <c r="CN93" s="222">
        <f>COUNTIF(BL93:CK93,"1")</f>
        <v>2</v>
      </c>
      <c r="CO93" s="237">
        <f>CN93/(CL93+CN93+CP93+CR93)</f>
        <v>7.6923076923076927E-2</v>
      </c>
      <c r="CP93" s="222">
        <f>COUNTIF(BL93:CK93,"0")</f>
        <v>0</v>
      </c>
      <c r="CQ93" s="237">
        <f>CP93/(CL93+CN93+CP93+CR93)</f>
        <v>0</v>
      </c>
      <c r="CR93" s="222">
        <f>COUNTIF(BL93:CK93,"KĐG")</f>
        <v>0</v>
      </c>
      <c r="CS93" s="237">
        <f>CR93/(CL93+CN93+CP93+CR93)</f>
        <v>0</v>
      </c>
      <c r="CT93" s="223">
        <f>(((CL93*2)+(CN93*1)+(CP93*0)))/(CL93+CN93+CP93)</f>
        <v>1.9230769230769231</v>
      </c>
      <c r="CU93" s="223" t="str">
        <f>IF(CS93&gt;=50%,"KĐG",IF(CT93&gt;=1.6,"Đạt mục tiêu",IF(CT93&gt;=1,"Cần cố gắng","Chưa đạt")))</f>
        <v>Đạt mục tiêu</v>
      </c>
      <c r="CV93" s="5"/>
    </row>
    <row r="94" spans="1:101" s="369" customFormat="1" ht="16.5" hidden="1">
      <c r="A94" s="16"/>
      <c r="B94" s="1121" t="s">
        <v>241</v>
      </c>
      <c r="C94" s="1241"/>
      <c r="D94" s="1241"/>
      <c r="E94" s="1241"/>
      <c r="F94" s="1121"/>
      <c r="G94" s="1121"/>
      <c r="H94" s="1121"/>
      <c r="I94" s="1121"/>
      <c r="J94" s="1146"/>
      <c r="K94" s="1146"/>
      <c r="L94" s="1135"/>
      <c r="M94" s="1135"/>
      <c r="N94" s="296" t="s">
        <v>38</v>
      </c>
      <c r="O94" s="296" t="s">
        <v>38</v>
      </c>
      <c r="P94" s="83" t="s">
        <v>38</v>
      </c>
      <c r="Q94" s="423" t="s">
        <v>38</v>
      </c>
      <c r="R94" s="192" t="s">
        <v>38</v>
      </c>
      <c r="S94" s="192" t="s">
        <v>38</v>
      </c>
      <c r="T94" s="192" t="s">
        <v>38</v>
      </c>
      <c r="U94" s="192" t="s">
        <v>38</v>
      </c>
      <c r="V94" s="192" t="s">
        <v>38</v>
      </c>
      <c r="W94" s="408" t="s">
        <v>38</v>
      </c>
      <c r="X94" s="192" t="s">
        <v>38</v>
      </c>
      <c r="Y94" s="192" t="s">
        <v>38</v>
      </c>
      <c r="Z94" s="192" t="s">
        <v>38</v>
      </c>
      <c r="AA94" s="192" t="s">
        <v>38</v>
      </c>
      <c r="AB94" s="192" t="s">
        <v>38</v>
      </c>
      <c r="AC94" s="647" t="s">
        <v>38</v>
      </c>
      <c r="AD94" s="83" t="s">
        <v>38</v>
      </c>
      <c r="AE94" s="83" t="s">
        <v>38</v>
      </c>
      <c r="AF94" s="83" t="s">
        <v>38</v>
      </c>
      <c r="AG94" s="296" t="s">
        <v>38</v>
      </c>
      <c r="AH94" s="296" t="s">
        <v>38</v>
      </c>
      <c r="AI94" s="296" t="s">
        <v>38</v>
      </c>
      <c r="AJ94" s="296" t="s">
        <v>38</v>
      </c>
      <c r="AK94" s="296" t="s">
        <v>38</v>
      </c>
      <c r="AL94" s="296" t="s">
        <v>38</v>
      </c>
      <c r="AM94" s="296" t="s">
        <v>38</v>
      </c>
      <c r="AN94" s="296" t="s">
        <v>38</v>
      </c>
      <c r="AO94" s="296" t="s">
        <v>38</v>
      </c>
      <c r="AP94" s="296" t="s">
        <v>38</v>
      </c>
      <c r="AQ94" s="296" t="s">
        <v>38</v>
      </c>
      <c r="AR94" s="296" t="s">
        <v>38</v>
      </c>
      <c r="AS94" s="296" t="s">
        <v>38</v>
      </c>
      <c r="AT94" s="296" t="s">
        <v>38</v>
      </c>
      <c r="AU94" s="296" t="s">
        <v>38</v>
      </c>
      <c r="AV94" s="296" t="s">
        <v>38</v>
      </c>
      <c r="AW94" s="296" t="s">
        <v>38</v>
      </c>
      <c r="AX94" s="296" t="s">
        <v>38</v>
      </c>
      <c r="AY94" s="296"/>
      <c r="AZ94" s="296"/>
      <c r="BA94" s="296" t="s">
        <v>38</v>
      </c>
      <c r="BB94" s="296" t="s">
        <v>38</v>
      </c>
      <c r="BC94" s="296" t="s">
        <v>38</v>
      </c>
      <c r="BD94" s="296" t="s">
        <v>38</v>
      </c>
      <c r="BE94" s="296" t="s">
        <v>38</v>
      </c>
      <c r="BF94" s="296" t="s">
        <v>38</v>
      </c>
      <c r="BG94" s="296" t="s">
        <v>38</v>
      </c>
      <c r="BH94" s="296" t="s">
        <v>38</v>
      </c>
      <c r="BI94" s="296" t="s">
        <v>38</v>
      </c>
      <c r="BJ94" s="296" t="s">
        <v>38</v>
      </c>
      <c r="BK94" s="296" t="s">
        <v>38</v>
      </c>
      <c r="BL94" s="5"/>
      <c r="BM94" s="221"/>
      <c r="BN94" s="221"/>
      <c r="BO94" s="221"/>
      <c r="BP94" s="221"/>
      <c r="BQ94" s="221"/>
      <c r="BR94" s="5"/>
      <c r="BS94" s="226"/>
      <c r="BT94" s="221"/>
      <c r="BU94" s="221"/>
      <c r="BV94" s="221"/>
      <c r="BW94" s="5"/>
      <c r="BX94" s="221"/>
      <c r="BY94" s="6"/>
      <c r="BZ94" s="5"/>
      <c r="CA94" s="221"/>
      <c r="CB94" s="221"/>
      <c r="CC94" s="221"/>
      <c r="CD94" s="337"/>
      <c r="CE94" s="221"/>
      <c r="CF94" s="221"/>
      <c r="CG94" s="221"/>
      <c r="CH94" s="221"/>
      <c r="CI94" s="221"/>
      <c r="CJ94" s="337"/>
      <c r="CK94" s="221"/>
      <c r="CL94" s="296" t="s">
        <v>38</v>
      </c>
      <c r="CM94" s="296" t="s">
        <v>38</v>
      </c>
      <c r="CN94" s="296" t="s">
        <v>38</v>
      </c>
      <c r="CO94" s="296" t="s">
        <v>38</v>
      </c>
      <c r="CP94" s="296" t="s">
        <v>38</v>
      </c>
      <c r="CQ94" s="296" t="s">
        <v>38</v>
      </c>
      <c r="CR94" s="296" t="s">
        <v>38</v>
      </c>
      <c r="CS94" s="296" t="s">
        <v>38</v>
      </c>
      <c r="CT94" s="296" t="s">
        <v>38</v>
      </c>
      <c r="CU94" s="296" t="s">
        <v>38</v>
      </c>
      <c r="CV94" s="423" t="s">
        <v>38</v>
      </c>
    </row>
    <row r="95" spans="1:101" ht="77.5" hidden="1">
      <c r="A95" s="1308">
        <v>49</v>
      </c>
      <c r="B95" s="1024" t="s">
        <v>472</v>
      </c>
      <c r="C95" s="1033" t="s">
        <v>28</v>
      </c>
      <c r="D95" s="1024" t="s">
        <v>240</v>
      </c>
      <c r="E95" s="1033" t="s">
        <v>26</v>
      </c>
      <c r="F95" s="1024" t="s">
        <v>240</v>
      </c>
      <c r="G95" s="255" t="s">
        <v>2107</v>
      </c>
      <c r="H95" s="255"/>
      <c r="I95" s="607"/>
      <c r="J95" s="54"/>
      <c r="K95" s="478"/>
      <c r="L95" s="5" t="s">
        <v>32</v>
      </c>
      <c r="M95" s="212" t="s">
        <v>31</v>
      </c>
      <c r="N95" s="165" t="s">
        <v>12</v>
      </c>
      <c r="O95" s="221" t="s">
        <v>29</v>
      </c>
      <c r="P95" s="221" t="s">
        <v>24</v>
      </c>
      <c r="Q95" s="83"/>
      <c r="R95" s="83"/>
      <c r="S95" s="221"/>
      <c r="T95" s="83"/>
      <c r="U95" s="5" t="s">
        <v>24</v>
      </c>
      <c r="V95" s="83"/>
      <c r="W95" s="411"/>
      <c r="X95" s="83"/>
      <c r="Y95" s="83"/>
      <c r="Z95" s="83"/>
      <c r="AA95" s="83"/>
      <c r="AB95" s="80">
        <f t="shared" ref="AB95:AB108" si="67">COUNTIF($Q95:$AA95,"x")</f>
        <v>1</v>
      </c>
      <c r="AC95" s="647"/>
      <c r="AD95" s="83"/>
      <c r="AE95" s="83"/>
      <c r="AF95" s="83"/>
      <c r="AG95" s="83"/>
      <c r="AH95" s="83"/>
      <c r="AI95" s="83"/>
      <c r="AJ95" s="83"/>
      <c r="AK95" s="83"/>
      <c r="AL95" s="83"/>
      <c r="AM95" s="83"/>
      <c r="AN95" s="83"/>
      <c r="AO95" s="83"/>
      <c r="AP95" s="83"/>
      <c r="AQ95" s="83"/>
      <c r="AR95" s="83"/>
      <c r="AS95" s="55" t="s">
        <v>1317</v>
      </c>
      <c r="AT95" s="55" t="s">
        <v>1317</v>
      </c>
      <c r="AU95" s="55" t="s">
        <v>1317</v>
      </c>
      <c r="AV95" s="83"/>
      <c r="AW95" s="83"/>
      <c r="AX95" s="83"/>
      <c r="AY95" s="83"/>
      <c r="AZ95" s="83"/>
      <c r="BA95" s="83"/>
      <c r="BB95" s="83"/>
      <c r="BC95" s="83"/>
      <c r="BD95" s="83"/>
      <c r="BE95" s="83"/>
      <c r="BF95" s="83"/>
      <c r="BG95" s="83"/>
      <c r="BH95" s="83"/>
      <c r="BI95" s="83"/>
      <c r="BJ95" s="83"/>
      <c r="BK95" s="83"/>
      <c r="BL95" s="5">
        <v>2</v>
      </c>
      <c r="BM95" s="221">
        <v>2</v>
      </c>
      <c r="BN95" s="221">
        <v>2</v>
      </c>
      <c r="BO95" s="221">
        <v>2</v>
      </c>
      <c r="BP95" s="221">
        <v>2</v>
      </c>
      <c r="BQ95" s="221">
        <v>2</v>
      </c>
      <c r="BR95" s="5">
        <v>1</v>
      </c>
      <c r="BS95" s="226">
        <v>1</v>
      </c>
      <c r="BT95" s="221">
        <v>2</v>
      </c>
      <c r="BU95" s="221">
        <v>2</v>
      </c>
      <c r="BV95" s="221">
        <v>2</v>
      </c>
      <c r="BW95" s="5">
        <v>2</v>
      </c>
      <c r="BX95" s="221">
        <v>2</v>
      </c>
      <c r="BY95" s="6">
        <v>2</v>
      </c>
      <c r="BZ95" s="5">
        <v>2</v>
      </c>
      <c r="CA95" s="221">
        <v>2</v>
      </c>
      <c r="CB95" s="221">
        <v>2</v>
      </c>
      <c r="CC95" s="221">
        <v>2</v>
      </c>
      <c r="CD95" s="337">
        <v>1</v>
      </c>
      <c r="CE95" s="221">
        <v>2</v>
      </c>
      <c r="CF95" s="221">
        <v>2</v>
      </c>
      <c r="CG95" s="221">
        <v>2</v>
      </c>
      <c r="CH95" s="221">
        <v>2</v>
      </c>
      <c r="CI95" s="221">
        <v>2</v>
      </c>
      <c r="CJ95" s="337">
        <v>2</v>
      </c>
      <c r="CK95" s="221">
        <v>2</v>
      </c>
      <c r="CL95" s="222">
        <f t="shared" ref="CL95:CL121" si="68">COUNTIF(BL95:CK95,"2")</f>
        <v>23</v>
      </c>
      <c r="CM95" s="237">
        <f t="shared" ref="CM95:CM121" si="69">CL95/(CL95+CN95+CP95+CR95)</f>
        <v>0.88461538461538458</v>
      </c>
      <c r="CN95" s="222">
        <f t="shared" ref="CN95:CN121" si="70">COUNTIF(BL95:CK95,"1")</f>
        <v>3</v>
      </c>
      <c r="CO95" s="237">
        <f t="shared" ref="CO95:CO121" si="71">CN95/(CL95+CN95+CP95+CR95)</f>
        <v>0.11538461538461539</v>
      </c>
      <c r="CP95" s="222">
        <f t="shared" ref="CP95:CP121" si="72">COUNTIF(BL95:CK95,"0")</f>
        <v>0</v>
      </c>
      <c r="CQ95" s="237">
        <f t="shared" ref="CQ95:CQ121" si="73">CP95/(CL95+CN95+CP95+CR95)</f>
        <v>0</v>
      </c>
      <c r="CR95" s="222">
        <f t="shared" ref="CR95:CR121" si="74">COUNTIF(BL95:CK95,"KĐG")</f>
        <v>0</v>
      </c>
      <c r="CS95" s="237">
        <f t="shared" ref="CS95:CS121" si="75">CR95/(CL95+CN95+CP95+CR95)</f>
        <v>0</v>
      </c>
      <c r="CT95" s="223">
        <f t="shared" ref="CT95:CT121" si="76">(((CL95*2)+(CN95*1)+(CP95*0)))/(CL95+CN95+CP95)</f>
        <v>1.8846153846153846</v>
      </c>
      <c r="CU95" s="223" t="str">
        <f t="shared" ref="CU95:CU121" si="77">IF(CS95&gt;=50%,"KĐG",IF(CT95&gt;=1.6,"Đạt mục tiêu",IF(CT95&gt;=1,"Cần cố gắng","Chưa đạt")))</f>
        <v>Đạt mục tiêu</v>
      </c>
      <c r="CV95" s="5"/>
    </row>
    <row r="96" spans="1:101" ht="47" hidden="1">
      <c r="A96" s="1308"/>
      <c r="B96" s="1024"/>
      <c r="C96" s="1033"/>
      <c r="D96" s="1024"/>
      <c r="E96" s="1033"/>
      <c r="F96" s="1024"/>
      <c r="G96" s="255" t="s">
        <v>1297</v>
      </c>
      <c r="H96" s="255"/>
      <c r="I96" s="607"/>
      <c r="J96" s="54"/>
      <c r="K96" s="478"/>
      <c r="L96" s="5" t="s">
        <v>32</v>
      </c>
      <c r="M96" s="212" t="s">
        <v>31</v>
      </c>
      <c r="N96" s="165" t="s">
        <v>12</v>
      </c>
      <c r="O96" s="221" t="s">
        <v>29</v>
      </c>
      <c r="P96" s="221" t="s">
        <v>24</v>
      </c>
      <c r="Q96" s="83"/>
      <c r="R96" s="5"/>
      <c r="S96" s="221"/>
      <c r="T96" s="221"/>
      <c r="U96" s="226"/>
      <c r="V96" s="5"/>
      <c r="W96" s="5"/>
      <c r="X96" s="5" t="s">
        <v>24</v>
      </c>
      <c r="Y96" s="5"/>
      <c r="Z96" s="5"/>
      <c r="AA96" s="5"/>
      <c r="AB96" s="80">
        <f t="shared" si="67"/>
        <v>1</v>
      </c>
      <c r="AC96" s="647"/>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7" t="s">
        <v>1317</v>
      </c>
      <c r="BB96" s="7" t="s">
        <v>1317</v>
      </c>
      <c r="BC96" s="7"/>
      <c r="BD96" s="7" t="s">
        <v>1317</v>
      </c>
      <c r="BE96" s="83"/>
      <c r="BF96" s="83"/>
      <c r="BG96" s="83"/>
      <c r="BH96" s="83"/>
      <c r="BI96" s="83"/>
      <c r="BJ96" s="83"/>
      <c r="BK96" s="83"/>
      <c r="BL96" s="5">
        <v>2</v>
      </c>
      <c r="BM96" s="221">
        <v>2</v>
      </c>
      <c r="BN96" s="221">
        <v>2</v>
      </c>
      <c r="BO96" s="221">
        <v>2</v>
      </c>
      <c r="BP96" s="221">
        <v>2</v>
      </c>
      <c r="BQ96" s="221">
        <v>2</v>
      </c>
      <c r="BR96" s="5">
        <v>1</v>
      </c>
      <c r="BS96" s="226">
        <v>2</v>
      </c>
      <c r="BT96" s="221">
        <v>2</v>
      </c>
      <c r="BU96" s="221">
        <v>2</v>
      </c>
      <c r="BV96" s="221">
        <v>2</v>
      </c>
      <c r="BW96" s="5">
        <v>2</v>
      </c>
      <c r="BX96" s="221">
        <v>2</v>
      </c>
      <c r="BY96" s="6">
        <v>2</v>
      </c>
      <c r="BZ96" s="5">
        <v>1</v>
      </c>
      <c r="CA96" s="221">
        <v>2</v>
      </c>
      <c r="CB96" s="221">
        <v>1</v>
      </c>
      <c r="CC96" s="221">
        <v>2</v>
      </c>
      <c r="CD96" s="337">
        <v>2</v>
      </c>
      <c r="CE96" s="221">
        <v>2</v>
      </c>
      <c r="CF96" s="221">
        <v>2</v>
      </c>
      <c r="CG96" s="221">
        <v>2</v>
      </c>
      <c r="CH96" s="221">
        <v>2</v>
      </c>
      <c r="CI96" s="221">
        <v>2</v>
      </c>
      <c r="CJ96" s="337">
        <v>2</v>
      </c>
      <c r="CK96" s="221">
        <v>2</v>
      </c>
      <c r="CL96" s="222">
        <f t="shared" si="68"/>
        <v>23</v>
      </c>
      <c r="CM96" s="237">
        <f t="shared" si="69"/>
        <v>0.88461538461538458</v>
      </c>
      <c r="CN96" s="222">
        <f t="shared" si="70"/>
        <v>3</v>
      </c>
      <c r="CO96" s="237">
        <f t="shared" si="71"/>
        <v>0.11538461538461539</v>
      </c>
      <c r="CP96" s="222">
        <f t="shared" si="72"/>
        <v>0</v>
      </c>
      <c r="CQ96" s="237">
        <f t="shared" si="73"/>
        <v>0</v>
      </c>
      <c r="CR96" s="222">
        <f t="shared" si="74"/>
        <v>0</v>
      </c>
      <c r="CS96" s="237">
        <f t="shared" si="75"/>
        <v>0</v>
      </c>
      <c r="CT96" s="223">
        <f t="shared" si="76"/>
        <v>1.8846153846153846</v>
      </c>
      <c r="CU96" s="223" t="str">
        <f t="shared" si="77"/>
        <v>Đạt mục tiêu</v>
      </c>
      <c r="CV96" s="5"/>
    </row>
    <row r="97" spans="1:100" ht="47" hidden="1">
      <c r="A97" s="1308"/>
      <c r="B97" s="1024"/>
      <c r="C97" s="1033"/>
      <c r="D97" s="1024"/>
      <c r="E97" s="1033"/>
      <c r="F97" s="1024"/>
      <c r="G97" s="255" t="s">
        <v>1236</v>
      </c>
      <c r="H97" s="255"/>
      <c r="I97" s="607"/>
      <c r="J97" s="54"/>
      <c r="K97" s="478"/>
      <c r="L97" s="5" t="s">
        <v>32</v>
      </c>
      <c r="M97" s="212" t="s">
        <v>31</v>
      </c>
      <c r="N97" s="165" t="s">
        <v>12</v>
      </c>
      <c r="O97" s="221" t="s">
        <v>29</v>
      </c>
      <c r="P97" s="221" t="s">
        <v>24</v>
      </c>
      <c r="Q97" s="83"/>
      <c r="R97" s="83"/>
      <c r="S97" s="221"/>
      <c r="T97" s="83"/>
      <c r="U97" s="83"/>
      <c r="V97" s="83"/>
      <c r="W97" s="411"/>
      <c r="X97" s="83"/>
      <c r="Y97" s="83"/>
      <c r="Z97" s="5" t="s">
        <v>24</v>
      </c>
      <c r="AA97" s="83"/>
      <c r="AB97" s="80">
        <f t="shared" si="67"/>
        <v>1</v>
      </c>
      <c r="AC97" s="647"/>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7" t="s">
        <v>1317</v>
      </c>
      <c r="BJ97" s="83"/>
      <c r="BK97" s="83"/>
      <c r="BL97" s="5">
        <v>2</v>
      </c>
      <c r="BM97" s="221">
        <v>2</v>
      </c>
      <c r="BN97" s="221">
        <v>2</v>
      </c>
      <c r="BO97" s="221">
        <v>2</v>
      </c>
      <c r="BP97" s="221">
        <v>2</v>
      </c>
      <c r="BQ97" s="221">
        <v>2</v>
      </c>
      <c r="BR97" s="5">
        <v>2</v>
      </c>
      <c r="BS97" s="226">
        <v>2</v>
      </c>
      <c r="BT97" s="221">
        <v>2</v>
      </c>
      <c r="BU97" s="221">
        <v>2</v>
      </c>
      <c r="BV97" s="221">
        <v>2</v>
      </c>
      <c r="BW97" s="5">
        <v>2</v>
      </c>
      <c r="BX97" s="221">
        <v>2</v>
      </c>
      <c r="BY97" s="6">
        <v>2</v>
      </c>
      <c r="BZ97" s="5">
        <v>2</v>
      </c>
      <c r="CA97" s="221">
        <v>2</v>
      </c>
      <c r="CB97" s="221">
        <v>2</v>
      </c>
      <c r="CC97" s="221">
        <v>2</v>
      </c>
      <c r="CD97" s="337">
        <v>2</v>
      </c>
      <c r="CE97" s="221">
        <v>2</v>
      </c>
      <c r="CF97" s="221">
        <v>2</v>
      </c>
      <c r="CG97" s="221">
        <v>2</v>
      </c>
      <c r="CH97" s="221">
        <v>2</v>
      </c>
      <c r="CI97" s="221">
        <v>2</v>
      </c>
      <c r="CJ97" s="337">
        <v>1</v>
      </c>
      <c r="CK97" s="221">
        <v>2</v>
      </c>
      <c r="CL97" s="222">
        <f t="shared" si="68"/>
        <v>25</v>
      </c>
      <c r="CM97" s="237">
        <f t="shared" si="69"/>
        <v>0.96153846153846156</v>
      </c>
      <c r="CN97" s="222">
        <f t="shared" si="70"/>
        <v>1</v>
      </c>
      <c r="CO97" s="237">
        <f t="shared" si="71"/>
        <v>3.8461538461538464E-2</v>
      </c>
      <c r="CP97" s="222">
        <f t="shared" si="72"/>
        <v>0</v>
      </c>
      <c r="CQ97" s="237">
        <f t="shared" si="73"/>
        <v>0</v>
      </c>
      <c r="CR97" s="222">
        <f t="shared" si="74"/>
        <v>0</v>
      </c>
      <c r="CS97" s="237">
        <f t="shared" si="75"/>
        <v>0</v>
      </c>
      <c r="CT97" s="223">
        <f t="shared" si="76"/>
        <v>1.9615384615384615</v>
      </c>
      <c r="CU97" s="223" t="str">
        <f t="shared" si="77"/>
        <v>Đạt mục tiêu</v>
      </c>
      <c r="CV97" s="5"/>
    </row>
    <row r="98" spans="1:100" s="1" customFormat="1" ht="47" hidden="1">
      <c r="A98" s="1308"/>
      <c r="B98" s="1024"/>
      <c r="C98" s="1033"/>
      <c r="D98" s="1024"/>
      <c r="E98" s="1033"/>
      <c r="F98" s="1024"/>
      <c r="G98" s="234" t="s">
        <v>1235</v>
      </c>
      <c r="H98" s="234"/>
      <c r="I98" s="606"/>
      <c r="J98" s="88"/>
      <c r="K98" s="479"/>
      <c r="L98" s="5" t="s">
        <v>32</v>
      </c>
      <c r="M98" s="212" t="s">
        <v>31</v>
      </c>
      <c r="N98" s="165" t="s">
        <v>12</v>
      </c>
      <c r="O98" s="221" t="s">
        <v>29</v>
      </c>
      <c r="P98" s="221" t="s">
        <v>24</v>
      </c>
      <c r="Q98" s="5"/>
      <c r="R98" s="5" t="s">
        <v>24</v>
      </c>
      <c r="S98" s="5"/>
      <c r="T98" s="5"/>
      <c r="U98" s="6"/>
      <c r="V98" s="5"/>
      <c r="W98" s="5"/>
      <c r="X98" s="5"/>
      <c r="Y98" s="5"/>
      <c r="Z98" s="5"/>
      <c r="AA98" s="5"/>
      <c r="AB98" s="80">
        <f t="shared" si="67"/>
        <v>1</v>
      </c>
      <c r="AC98" s="642"/>
      <c r="AD98" s="7"/>
      <c r="AE98" s="7"/>
      <c r="AF98" s="7"/>
      <c r="AG98" s="7"/>
      <c r="AH98" s="7"/>
      <c r="AI98" s="7" t="s">
        <v>1183</v>
      </c>
      <c r="AJ98" s="7"/>
      <c r="AK98" s="7"/>
      <c r="AL98" s="7"/>
      <c r="AM98" s="7"/>
      <c r="AN98" s="7"/>
      <c r="AO98" s="7"/>
      <c r="AP98" s="7"/>
      <c r="AQ98" s="7"/>
      <c r="AR98" s="7"/>
      <c r="AS98" s="7"/>
      <c r="AT98" s="7"/>
      <c r="AU98" s="7"/>
      <c r="AV98" s="55"/>
      <c r="AW98" s="7"/>
      <c r="AX98" s="7"/>
      <c r="AY98" s="7"/>
      <c r="AZ98" s="7"/>
      <c r="BA98" s="7"/>
      <c r="BB98" s="7"/>
      <c r="BC98" s="7"/>
      <c r="BD98" s="7"/>
      <c r="BE98" s="7"/>
      <c r="BF98" s="7"/>
      <c r="BG98" s="7"/>
      <c r="BH98" s="7"/>
      <c r="BI98" s="7"/>
      <c r="BJ98" s="7"/>
      <c r="BK98" s="7"/>
      <c r="BL98" s="5">
        <v>2</v>
      </c>
      <c r="BM98" s="221">
        <v>2</v>
      </c>
      <c r="BN98" s="221">
        <v>2</v>
      </c>
      <c r="BO98" s="221">
        <v>2</v>
      </c>
      <c r="BP98" s="221">
        <v>2</v>
      </c>
      <c r="BQ98" s="221">
        <v>2</v>
      </c>
      <c r="BR98" s="5">
        <v>2</v>
      </c>
      <c r="BS98" s="226">
        <v>1</v>
      </c>
      <c r="BT98" s="221">
        <v>2</v>
      </c>
      <c r="BU98" s="221">
        <v>2</v>
      </c>
      <c r="BV98" s="221">
        <v>2</v>
      </c>
      <c r="BW98" s="5">
        <v>2</v>
      </c>
      <c r="BX98" s="221">
        <v>2</v>
      </c>
      <c r="BY98" s="6">
        <v>2</v>
      </c>
      <c r="BZ98" s="5">
        <v>2</v>
      </c>
      <c r="CA98" s="221">
        <v>2</v>
      </c>
      <c r="CB98" s="221">
        <v>2</v>
      </c>
      <c r="CC98" s="221">
        <v>2</v>
      </c>
      <c r="CD98" s="337">
        <v>2</v>
      </c>
      <c r="CE98" s="221">
        <v>2</v>
      </c>
      <c r="CF98" s="221">
        <v>2</v>
      </c>
      <c r="CG98" s="221">
        <v>2</v>
      </c>
      <c r="CH98" s="221">
        <v>2</v>
      </c>
      <c r="CI98" s="221">
        <v>2</v>
      </c>
      <c r="CJ98" s="337">
        <v>2</v>
      </c>
      <c r="CK98" s="221">
        <v>2</v>
      </c>
      <c r="CL98" s="222">
        <f t="shared" si="68"/>
        <v>25</v>
      </c>
      <c r="CM98" s="237">
        <f t="shared" si="69"/>
        <v>0.96153846153846156</v>
      </c>
      <c r="CN98" s="222">
        <f t="shared" si="70"/>
        <v>1</v>
      </c>
      <c r="CO98" s="237">
        <f t="shared" si="71"/>
        <v>3.8461538461538464E-2</v>
      </c>
      <c r="CP98" s="222">
        <f t="shared" si="72"/>
        <v>0</v>
      </c>
      <c r="CQ98" s="237">
        <f t="shared" si="73"/>
        <v>0</v>
      </c>
      <c r="CR98" s="222">
        <f t="shared" si="74"/>
        <v>0</v>
      </c>
      <c r="CS98" s="237">
        <f t="shared" si="75"/>
        <v>0</v>
      </c>
      <c r="CT98" s="223">
        <f t="shared" si="76"/>
        <v>1.9615384615384615</v>
      </c>
      <c r="CU98" s="223" t="str">
        <f t="shared" si="77"/>
        <v>Đạt mục tiêu</v>
      </c>
      <c r="CV98" s="5"/>
    </row>
    <row r="99" spans="1:100" s="1" customFormat="1" ht="99" hidden="1" customHeight="1">
      <c r="A99" s="1308">
        <v>50</v>
      </c>
      <c r="B99" s="1044" t="s">
        <v>2912</v>
      </c>
      <c r="C99" s="1033" t="s">
        <v>60</v>
      </c>
      <c r="D99" s="1024" t="s">
        <v>2913</v>
      </c>
      <c r="E99" s="1033" t="s">
        <v>26</v>
      </c>
      <c r="F99" s="1044" t="s">
        <v>2914</v>
      </c>
      <c r="G99" s="217" t="s">
        <v>3060</v>
      </c>
      <c r="H99" s="217"/>
      <c r="I99" s="551" t="s">
        <v>2319</v>
      </c>
      <c r="J99" s="212"/>
      <c r="K99" s="465"/>
      <c r="L99" s="5" t="s">
        <v>32</v>
      </c>
      <c r="M99" s="212" t="s">
        <v>31</v>
      </c>
      <c r="N99" s="165" t="s">
        <v>12</v>
      </c>
      <c r="O99" s="221" t="s">
        <v>29</v>
      </c>
      <c r="P99" s="221" t="s">
        <v>24</v>
      </c>
      <c r="Q99" s="5" t="s">
        <v>24</v>
      </c>
      <c r="R99" s="5"/>
      <c r="S99" s="5"/>
      <c r="T99" s="5"/>
      <c r="U99" s="6"/>
      <c r="V99" s="5"/>
      <c r="W99" s="5"/>
      <c r="X99" s="5"/>
      <c r="Y99" s="5"/>
      <c r="Z99" s="5"/>
      <c r="AA99" s="5"/>
      <c r="AB99" s="80">
        <f t="shared" si="67"/>
        <v>1</v>
      </c>
      <c r="AC99" s="565" t="s">
        <v>1317</v>
      </c>
      <c r="AD99" s="5" t="s">
        <v>1317</v>
      </c>
      <c r="AE99" s="5" t="s">
        <v>1317</v>
      </c>
      <c r="AF99" s="5" t="s">
        <v>1317</v>
      </c>
      <c r="AG99" s="5"/>
      <c r="AH99" s="5"/>
      <c r="AI99" s="5"/>
      <c r="AJ99" s="5"/>
      <c r="AK99" s="5"/>
      <c r="AL99" s="5"/>
      <c r="AM99" s="5"/>
      <c r="AN99" s="5"/>
      <c r="AO99" s="5"/>
      <c r="AP99" s="5"/>
      <c r="AQ99" s="5"/>
      <c r="AR99" s="5"/>
      <c r="AS99" s="5"/>
      <c r="AT99" s="5"/>
      <c r="AU99" s="5"/>
      <c r="AV99" s="55"/>
      <c r="AW99" s="7"/>
      <c r="AX99" s="7"/>
      <c r="AY99" s="7"/>
      <c r="AZ99" s="7"/>
      <c r="BA99" s="7"/>
      <c r="BB99" s="5"/>
      <c r="BC99" s="5"/>
      <c r="BD99" s="5"/>
      <c r="BE99" s="5"/>
      <c r="BF99" s="5"/>
      <c r="BG99" s="5"/>
      <c r="BH99" s="5"/>
      <c r="BI99" s="5"/>
      <c r="BJ99" s="5"/>
      <c r="BK99" s="5"/>
      <c r="BL99" s="5">
        <v>2</v>
      </c>
      <c r="BM99" s="221">
        <v>2</v>
      </c>
      <c r="BN99" s="221">
        <v>2</v>
      </c>
      <c r="BO99" s="221">
        <v>2</v>
      </c>
      <c r="BP99" s="221">
        <v>2</v>
      </c>
      <c r="BQ99" s="221">
        <v>2</v>
      </c>
      <c r="BR99" s="5">
        <v>2</v>
      </c>
      <c r="BS99" s="226">
        <v>2</v>
      </c>
      <c r="BT99" s="221">
        <v>2</v>
      </c>
      <c r="BU99" s="221">
        <v>2</v>
      </c>
      <c r="BV99" s="221">
        <v>2</v>
      </c>
      <c r="BW99" s="5">
        <v>2</v>
      </c>
      <c r="BX99" s="221">
        <v>2</v>
      </c>
      <c r="BY99" s="6">
        <v>2</v>
      </c>
      <c r="BZ99" s="5">
        <v>2</v>
      </c>
      <c r="CA99" s="221">
        <v>2</v>
      </c>
      <c r="CB99" s="221">
        <v>2</v>
      </c>
      <c r="CC99" s="221">
        <v>2</v>
      </c>
      <c r="CD99" s="337">
        <v>1</v>
      </c>
      <c r="CE99" s="221">
        <v>2</v>
      </c>
      <c r="CF99" s="221">
        <v>2</v>
      </c>
      <c r="CG99" s="221">
        <v>2</v>
      </c>
      <c r="CH99" s="221">
        <v>2</v>
      </c>
      <c r="CI99" s="221">
        <v>2</v>
      </c>
      <c r="CJ99" s="337">
        <v>2</v>
      </c>
      <c r="CK99" s="221">
        <v>2</v>
      </c>
      <c r="CL99" s="222">
        <f t="shared" si="68"/>
        <v>25</v>
      </c>
      <c r="CM99" s="237">
        <f t="shared" si="69"/>
        <v>0.96153846153846156</v>
      </c>
      <c r="CN99" s="222">
        <f t="shared" si="70"/>
        <v>1</v>
      </c>
      <c r="CO99" s="237">
        <f t="shared" si="71"/>
        <v>3.8461538461538464E-2</v>
      </c>
      <c r="CP99" s="222">
        <f t="shared" si="72"/>
        <v>0</v>
      </c>
      <c r="CQ99" s="237">
        <f t="shared" si="73"/>
        <v>0</v>
      </c>
      <c r="CR99" s="222">
        <f t="shared" si="74"/>
        <v>0</v>
      </c>
      <c r="CS99" s="237">
        <f t="shared" si="75"/>
        <v>0</v>
      </c>
      <c r="CT99" s="223">
        <f t="shared" si="76"/>
        <v>1.9615384615384615</v>
      </c>
      <c r="CU99" s="223" t="str">
        <f t="shared" si="77"/>
        <v>Đạt mục tiêu</v>
      </c>
      <c r="CV99" s="5"/>
    </row>
    <row r="100" spans="1:100" s="1" customFormat="1" ht="28.25" hidden="1" customHeight="1">
      <c r="A100" s="1308"/>
      <c r="B100" s="1024"/>
      <c r="C100" s="1033"/>
      <c r="D100" s="1024"/>
      <c r="E100" s="1033"/>
      <c r="F100" s="1024"/>
      <c r="G100" s="217" t="s">
        <v>2108</v>
      </c>
      <c r="H100" s="217"/>
      <c r="I100" s="591"/>
      <c r="J100" s="212"/>
      <c r="K100" s="465"/>
      <c r="L100" s="221" t="s">
        <v>32</v>
      </c>
      <c r="M100" s="212" t="s">
        <v>31</v>
      </c>
      <c r="N100" s="165" t="s">
        <v>12</v>
      </c>
      <c r="O100" s="221" t="s">
        <v>29</v>
      </c>
      <c r="P100" s="221" t="s">
        <v>24</v>
      </c>
      <c r="Q100" s="221"/>
      <c r="R100" s="221"/>
      <c r="S100" s="5"/>
      <c r="T100" s="5"/>
      <c r="U100" s="6"/>
      <c r="V100" s="5"/>
      <c r="W100" s="5"/>
      <c r="X100" s="5"/>
      <c r="Y100" s="5"/>
      <c r="Z100" s="5"/>
      <c r="AA100" s="5" t="s">
        <v>24</v>
      </c>
      <c r="AB100" s="80">
        <f t="shared" si="67"/>
        <v>1</v>
      </c>
      <c r="AC100" s="565"/>
      <c r="AD100" s="5"/>
      <c r="AE100" s="5"/>
      <c r="AF100" s="5"/>
      <c r="AG100" s="5" t="s">
        <v>1318</v>
      </c>
      <c r="AH100" s="5"/>
      <c r="AI100" s="5" t="s">
        <v>1317</v>
      </c>
      <c r="AJ100" s="5"/>
      <c r="AK100" s="5"/>
      <c r="AL100" s="5"/>
      <c r="AM100" s="5"/>
      <c r="AN100" s="5"/>
      <c r="AO100" s="5"/>
      <c r="AP100" s="5"/>
      <c r="AQ100" s="5"/>
      <c r="AR100" s="5"/>
      <c r="AS100" s="5"/>
      <c r="AT100" s="5"/>
      <c r="AU100" s="5"/>
      <c r="AV100" s="55"/>
      <c r="AW100" s="7"/>
      <c r="AX100" s="7"/>
      <c r="AY100" s="7"/>
      <c r="AZ100" s="7"/>
      <c r="BA100" s="7"/>
      <c r="BB100" s="5"/>
      <c r="BC100" s="5"/>
      <c r="BD100" s="5"/>
      <c r="BE100" s="5"/>
      <c r="BF100" s="5"/>
      <c r="BG100" s="5"/>
      <c r="BH100" s="5"/>
      <c r="BI100" s="5"/>
      <c r="BJ100" s="5"/>
      <c r="BK100" s="5"/>
      <c r="BL100" s="5">
        <v>2</v>
      </c>
      <c r="BM100" s="221">
        <v>2</v>
      </c>
      <c r="BN100" s="221">
        <v>2</v>
      </c>
      <c r="BO100" s="221">
        <v>2</v>
      </c>
      <c r="BP100" s="221">
        <v>2</v>
      </c>
      <c r="BQ100" s="221">
        <v>2</v>
      </c>
      <c r="BR100" s="5">
        <v>2</v>
      </c>
      <c r="BS100" s="226">
        <v>2</v>
      </c>
      <c r="BT100" s="221">
        <v>2</v>
      </c>
      <c r="BU100" s="221">
        <v>2</v>
      </c>
      <c r="BV100" s="221">
        <v>2</v>
      </c>
      <c r="BW100" s="5">
        <v>2</v>
      </c>
      <c r="BX100" s="221">
        <v>2</v>
      </c>
      <c r="BY100" s="6">
        <v>2</v>
      </c>
      <c r="BZ100" s="5">
        <v>2</v>
      </c>
      <c r="CA100" s="221">
        <v>2</v>
      </c>
      <c r="CB100" s="221">
        <v>2</v>
      </c>
      <c r="CC100" s="221">
        <v>2</v>
      </c>
      <c r="CD100" s="337">
        <v>2</v>
      </c>
      <c r="CE100" s="221">
        <v>2</v>
      </c>
      <c r="CF100" s="221">
        <v>2</v>
      </c>
      <c r="CG100" s="221">
        <v>2</v>
      </c>
      <c r="CH100" s="221">
        <v>2</v>
      </c>
      <c r="CI100" s="221">
        <v>2</v>
      </c>
      <c r="CJ100" s="337">
        <v>1</v>
      </c>
      <c r="CK100" s="221">
        <v>2</v>
      </c>
      <c r="CL100" s="222">
        <f t="shared" si="68"/>
        <v>25</v>
      </c>
      <c r="CM100" s="237">
        <f t="shared" si="69"/>
        <v>0.96153846153846156</v>
      </c>
      <c r="CN100" s="222">
        <f t="shared" si="70"/>
        <v>1</v>
      </c>
      <c r="CO100" s="237">
        <f t="shared" si="71"/>
        <v>3.8461538461538464E-2</v>
      </c>
      <c r="CP100" s="222">
        <f t="shared" si="72"/>
        <v>0</v>
      </c>
      <c r="CQ100" s="237">
        <f t="shared" si="73"/>
        <v>0</v>
      </c>
      <c r="CR100" s="222">
        <f t="shared" si="74"/>
        <v>0</v>
      </c>
      <c r="CS100" s="237">
        <f t="shared" si="75"/>
        <v>0</v>
      </c>
      <c r="CT100" s="223">
        <f t="shared" si="76"/>
        <v>1.9615384615384615</v>
      </c>
      <c r="CU100" s="223" t="str">
        <f t="shared" si="77"/>
        <v>Đạt mục tiêu</v>
      </c>
      <c r="CV100" s="5"/>
    </row>
    <row r="101" spans="1:100" s="1" customFormat="1" ht="42" hidden="1" customHeight="1">
      <c r="A101" s="1308"/>
      <c r="B101" s="1024"/>
      <c r="C101" s="1033"/>
      <c r="D101" s="1024"/>
      <c r="E101" s="1033"/>
      <c r="F101" s="1024"/>
      <c r="G101" s="217" t="s">
        <v>2971</v>
      </c>
      <c r="H101" s="159"/>
      <c r="I101" s="442"/>
      <c r="J101" s="212"/>
      <c r="K101" s="465"/>
      <c r="L101" s="5" t="s">
        <v>32</v>
      </c>
      <c r="M101" s="212" t="s">
        <v>31</v>
      </c>
      <c r="N101" s="165" t="s">
        <v>12</v>
      </c>
      <c r="O101" s="221" t="s">
        <v>29</v>
      </c>
      <c r="P101" s="221" t="s">
        <v>24</v>
      </c>
      <c r="Q101" s="5"/>
      <c r="R101" s="5"/>
      <c r="S101" s="5" t="s">
        <v>24</v>
      </c>
      <c r="T101" s="5"/>
      <c r="U101" s="6"/>
      <c r="V101" s="5"/>
      <c r="W101" s="5"/>
      <c r="X101" s="5"/>
      <c r="Y101" s="5"/>
      <c r="Z101" s="5"/>
      <c r="AA101" s="5"/>
      <c r="AB101" s="80">
        <f t="shared" si="67"/>
        <v>1</v>
      </c>
      <c r="AC101" s="565"/>
      <c r="AD101" s="5"/>
      <c r="AE101" s="5"/>
      <c r="AF101" s="5"/>
      <c r="AG101" s="5"/>
      <c r="AH101" s="5"/>
      <c r="AI101" s="5"/>
      <c r="AJ101" s="5"/>
      <c r="AK101" s="5"/>
      <c r="AL101" s="5" t="s">
        <v>1317</v>
      </c>
      <c r="AM101" s="5"/>
      <c r="AN101" s="5"/>
      <c r="AO101" s="5"/>
      <c r="AP101" s="5"/>
      <c r="AQ101" s="5"/>
      <c r="AR101" s="5"/>
      <c r="AS101" s="5"/>
      <c r="AT101" s="5"/>
      <c r="AU101" s="5"/>
      <c r="AV101" s="55"/>
      <c r="AW101" s="7"/>
      <c r="AX101" s="7"/>
      <c r="AY101" s="7"/>
      <c r="AZ101" s="7"/>
      <c r="BA101" s="7"/>
      <c r="BB101" s="5"/>
      <c r="BC101" s="5"/>
      <c r="BD101" s="5"/>
      <c r="BE101" s="5"/>
      <c r="BF101" s="5"/>
      <c r="BG101" s="5"/>
      <c r="BH101" s="5"/>
      <c r="BI101" s="5"/>
      <c r="BJ101" s="5"/>
      <c r="BK101" s="5"/>
      <c r="BL101" s="5">
        <v>2</v>
      </c>
      <c r="BM101" s="221">
        <v>2</v>
      </c>
      <c r="BN101" s="221">
        <v>2</v>
      </c>
      <c r="BO101" s="221">
        <v>2</v>
      </c>
      <c r="BP101" s="221">
        <v>2</v>
      </c>
      <c r="BQ101" s="221">
        <v>2</v>
      </c>
      <c r="BR101" s="5">
        <v>2</v>
      </c>
      <c r="BS101" s="226">
        <v>1</v>
      </c>
      <c r="BT101" s="221">
        <v>2</v>
      </c>
      <c r="BU101" s="221">
        <v>2</v>
      </c>
      <c r="BV101" s="221">
        <v>2</v>
      </c>
      <c r="BW101" s="5">
        <v>1</v>
      </c>
      <c r="BX101" s="221">
        <v>2</v>
      </c>
      <c r="BY101" s="6">
        <v>2</v>
      </c>
      <c r="BZ101" s="5">
        <v>2</v>
      </c>
      <c r="CA101" s="221">
        <v>2</v>
      </c>
      <c r="CB101" s="221">
        <v>2</v>
      </c>
      <c r="CC101" s="221">
        <v>2</v>
      </c>
      <c r="CD101" s="337">
        <v>2</v>
      </c>
      <c r="CE101" s="221">
        <v>2</v>
      </c>
      <c r="CF101" s="221">
        <v>2</v>
      </c>
      <c r="CG101" s="221">
        <v>2</v>
      </c>
      <c r="CH101" s="221">
        <v>2</v>
      </c>
      <c r="CI101" s="221">
        <v>2</v>
      </c>
      <c r="CJ101" s="337">
        <v>2</v>
      </c>
      <c r="CK101" s="221">
        <v>2</v>
      </c>
      <c r="CL101" s="222">
        <f t="shared" si="68"/>
        <v>24</v>
      </c>
      <c r="CM101" s="237">
        <f t="shared" si="69"/>
        <v>0.92307692307692313</v>
      </c>
      <c r="CN101" s="222">
        <f t="shared" si="70"/>
        <v>2</v>
      </c>
      <c r="CO101" s="237">
        <f t="shared" si="71"/>
        <v>7.6923076923076927E-2</v>
      </c>
      <c r="CP101" s="222">
        <f t="shared" si="72"/>
        <v>0</v>
      </c>
      <c r="CQ101" s="237">
        <f t="shared" si="73"/>
        <v>0</v>
      </c>
      <c r="CR101" s="222">
        <f t="shared" si="74"/>
        <v>0</v>
      </c>
      <c r="CS101" s="237">
        <f t="shared" si="75"/>
        <v>0</v>
      </c>
      <c r="CT101" s="223">
        <f t="shared" si="76"/>
        <v>1.9230769230769231</v>
      </c>
      <c r="CU101" s="223" t="str">
        <f t="shared" si="77"/>
        <v>Đạt mục tiêu</v>
      </c>
      <c r="CV101" s="5"/>
    </row>
    <row r="102" spans="1:100" s="1" customFormat="1" ht="47" hidden="1">
      <c r="A102" s="1308"/>
      <c r="B102" s="1024"/>
      <c r="C102" s="1033"/>
      <c r="D102" s="1024"/>
      <c r="E102" s="1033"/>
      <c r="F102" s="1024"/>
      <c r="G102" s="217" t="s">
        <v>2970</v>
      </c>
      <c r="H102" s="217"/>
      <c r="I102" s="591"/>
      <c r="J102" s="212"/>
      <c r="K102" s="465"/>
      <c r="L102" s="5" t="s">
        <v>32</v>
      </c>
      <c r="M102" s="212" t="s">
        <v>31</v>
      </c>
      <c r="N102" s="165" t="s">
        <v>12</v>
      </c>
      <c r="O102" s="221" t="s">
        <v>29</v>
      </c>
      <c r="P102" s="221" t="s">
        <v>24</v>
      </c>
      <c r="Q102" s="5"/>
      <c r="R102" s="5"/>
      <c r="S102" s="5"/>
      <c r="T102" s="5" t="s">
        <v>24</v>
      </c>
      <c r="U102" s="6"/>
      <c r="V102" s="5"/>
      <c r="W102" s="5"/>
      <c r="X102" s="5"/>
      <c r="Y102" s="5"/>
      <c r="Z102" s="5"/>
      <c r="AA102" s="5"/>
      <c r="AB102" s="80">
        <f t="shared" si="67"/>
        <v>1</v>
      </c>
      <c r="AC102" s="565"/>
      <c r="AD102" s="5"/>
      <c r="AE102" s="5"/>
      <c r="AF102" s="5"/>
      <c r="AG102" s="5"/>
      <c r="AH102" s="5"/>
      <c r="AI102" s="5"/>
      <c r="AJ102" s="5"/>
      <c r="AK102" s="5"/>
      <c r="AL102" s="5"/>
      <c r="AM102" s="5"/>
      <c r="AN102" s="5"/>
      <c r="AO102" s="5" t="s">
        <v>1317</v>
      </c>
      <c r="AP102" s="221" t="s">
        <v>1317</v>
      </c>
      <c r="AQ102" s="221" t="s">
        <v>1317</v>
      </c>
      <c r="AR102" s="221" t="s">
        <v>1317</v>
      </c>
      <c r="AS102" s="5"/>
      <c r="AT102" s="5"/>
      <c r="AU102" s="5"/>
      <c r="AV102" s="55"/>
      <c r="AW102" s="7"/>
      <c r="AX102" s="7"/>
      <c r="AY102" s="7"/>
      <c r="AZ102" s="7"/>
      <c r="BA102" s="7"/>
      <c r="BB102" s="5"/>
      <c r="BC102" s="5"/>
      <c r="BD102" s="5"/>
      <c r="BE102" s="5"/>
      <c r="BF102" s="5"/>
      <c r="BG102" s="5"/>
      <c r="BH102" s="5"/>
      <c r="BI102" s="5"/>
      <c r="BJ102" s="5"/>
      <c r="BK102" s="5"/>
      <c r="BL102" s="5">
        <v>2</v>
      </c>
      <c r="BM102" s="221">
        <v>2</v>
      </c>
      <c r="BN102" s="221">
        <v>1</v>
      </c>
      <c r="BO102" s="221">
        <v>2</v>
      </c>
      <c r="BP102" s="221">
        <v>2</v>
      </c>
      <c r="BQ102" s="221">
        <v>2</v>
      </c>
      <c r="BR102" s="5">
        <v>2</v>
      </c>
      <c r="BS102" s="226">
        <v>2</v>
      </c>
      <c r="BT102" s="221">
        <v>2</v>
      </c>
      <c r="BU102" s="221">
        <v>2</v>
      </c>
      <c r="BV102" s="221">
        <v>2</v>
      </c>
      <c r="BW102" s="5">
        <v>2</v>
      </c>
      <c r="BX102" s="221">
        <v>1</v>
      </c>
      <c r="BY102" s="6">
        <v>2</v>
      </c>
      <c r="BZ102" s="5">
        <v>2</v>
      </c>
      <c r="CA102" s="221">
        <v>2</v>
      </c>
      <c r="CB102" s="221">
        <v>2</v>
      </c>
      <c r="CC102" s="221">
        <v>2</v>
      </c>
      <c r="CD102" s="337">
        <v>1</v>
      </c>
      <c r="CE102" s="221">
        <v>2</v>
      </c>
      <c r="CF102" s="221">
        <v>2</v>
      </c>
      <c r="CG102" s="221">
        <v>2</v>
      </c>
      <c r="CH102" s="221">
        <v>2</v>
      </c>
      <c r="CI102" s="221">
        <v>2</v>
      </c>
      <c r="CJ102" s="337">
        <v>1</v>
      </c>
      <c r="CK102" s="221">
        <v>2</v>
      </c>
      <c r="CL102" s="222">
        <f t="shared" si="68"/>
        <v>22</v>
      </c>
      <c r="CM102" s="237">
        <f t="shared" si="69"/>
        <v>0.84615384615384615</v>
      </c>
      <c r="CN102" s="222">
        <f t="shared" si="70"/>
        <v>4</v>
      </c>
      <c r="CO102" s="237">
        <f t="shared" si="71"/>
        <v>0.15384615384615385</v>
      </c>
      <c r="CP102" s="222">
        <f t="shared" si="72"/>
        <v>0</v>
      </c>
      <c r="CQ102" s="237">
        <f t="shared" si="73"/>
        <v>0</v>
      </c>
      <c r="CR102" s="222">
        <f t="shared" si="74"/>
        <v>0</v>
      </c>
      <c r="CS102" s="237">
        <f t="shared" si="75"/>
        <v>0</v>
      </c>
      <c r="CT102" s="223">
        <f t="shared" si="76"/>
        <v>1.8461538461538463</v>
      </c>
      <c r="CU102" s="223" t="str">
        <f t="shared" si="77"/>
        <v>Đạt mục tiêu</v>
      </c>
      <c r="CV102" s="5"/>
    </row>
    <row r="103" spans="1:100" s="1" customFormat="1" ht="47" hidden="1">
      <c r="A103" s="1308"/>
      <c r="B103" s="1024"/>
      <c r="C103" s="1033"/>
      <c r="D103" s="1024"/>
      <c r="E103" s="1033"/>
      <c r="F103" s="1024"/>
      <c r="G103" s="217" t="s">
        <v>2092</v>
      </c>
      <c r="H103" s="159"/>
      <c r="I103" s="442"/>
      <c r="J103" s="212"/>
      <c r="K103" s="465"/>
      <c r="L103" s="5" t="s">
        <v>32</v>
      </c>
      <c r="M103" s="212" t="s">
        <v>31</v>
      </c>
      <c r="N103" s="165" t="s">
        <v>12</v>
      </c>
      <c r="O103" s="221" t="s">
        <v>29</v>
      </c>
      <c r="P103" s="221" t="s">
        <v>24</v>
      </c>
      <c r="Q103" s="5"/>
      <c r="R103" s="5"/>
      <c r="S103" s="5"/>
      <c r="T103" s="5"/>
      <c r="U103" s="6" t="s">
        <v>24</v>
      </c>
      <c r="V103" s="5"/>
      <c r="W103" s="5"/>
      <c r="X103" s="5"/>
      <c r="Y103" s="5"/>
      <c r="Z103" s="5"/>
      <c r="AA103" s="5"/>
      <c r="AB103" s="80">
        <f t="shared" si="67"/>
        <v>1</v>
      </c>
      <c r="AC103" s="565"/>
      <c r="AD103" s="5"/>
      <c r="AE103" s="5"/>
      <c r="AF103" s="5"/>
      <c r="AG103" s="5"/>
      <c r="AH103" s="5"/>
      <c r="AI103" s="5"/>
      <c r="AJ103" s="5"/>
      <c r="AK103" s="5"/>
      <c r="AL103" s="5"/>
      <c r="AM103" s="5"/>
      <c r="AN103" s="5"/>
      <c r="AO103" s="5"/>
      <c r="AP103" s="5"/>
      <c r="AQ103" s="5"/>
      <c r="AR103" s="5"/>
      <c r="AS103" s="5" t="s">
        <v>1317</v>
      </c>
      <c r="AT103" s="5" t="s">
        <v>1317</v>
      </c>
      <c r="AU103" s="5" t="s">
        <v>1317</v>
      </c>
      <c r="AV103" s="55"/>
      <c r="AW103" s="7"/>
      <c r="AX103" s="7"/>
      <c r="AY103" s="7"/>
      <c r="AZ103" s="7"/>
      <c r="BA103" s="7"/>
      <c r="BB103" s="5"/>
      <c r="BC103" s="5"/>
      <c r="BD103" s="5"/>
      <c r="BE103" s="5"/>
      <c r="BF103" s="5"/>
      <c r="BG103" s="5"/>
      <c r="BH103" s="5"/>
      <c r="BI103" s="5"/>
      <c r="BJ103" s="5"/>
      <c r="BK103" s="5"/>
      <c r="BL103" s="5">
        <v>2</v>
      </c>
      <c r="BM103" s="221">
        <v>2</v>
      </c>
      <c r="BN103" s="221">
        <v>2</v>
      </c>
      <c r="BO103" s="221">
        <v>1</v>
      </c>
      <c r="BP103" s="221">
        <v>2</v>
      </c>
      <c r="BQ103" s="221">
        <v>2</v>
      </c>
      <c r="BR103" s="5">
        <v>1</v>
      </c>
      <c r="BS103" s="226">
        <v>2</v>
      </c>
      <c r="BT103" s="221">
        <v>2</v>
      </c>
      <c r="BU103" s="221">
        <v>2</v>
      </c>
      <c r="BV103" s="221">
        <v>2</v>
      </c>
      <c r="BW103" s="5">
        <v>2</v>
      </c>
      <c r="BX103" s="221">
        <v>2</v>
      </c>
      <c r="BY103" s="6">
        <v>2</v>
      </c>
      <c r="BZ103" s="5">
        <v>2</v>
      </c>
      <c r="CA103" s="221">
        <v>2</v>
      </c>
      <c r="CB103" s="221">
        <v>2</v>
      </c>
      <c r="CC103" s="221">
        <v>2</v>
      </c>
      <c r="CD103" s="337">
        <v>2</v>
      </c>
      <c r="CE103" s="221">
        <v>2</v>
      </c>
      <c r="CF103" s="221">
        <v>2</v>
      </c>
      <c r="CG103" s="221">
        <v>2</v>
      </c>
      <c r="CH103" s="221">
        <v>2</v>
      </c>
      <c r="CI103" s="221">
        <v>2</v>
      </c>
      <c r="CJ103" s="337">
        <v>2</v>
      </c>
      <c r="CK103" s="221">
        <v>2</v>
      </c>
      <c r="CL103" s="222">
        <f t="shared" si="68"/>
        <v>24</v>
      </c>
      <c r="CM103" s="237">
        <f t="shared" si="69"/>
        <v>0.92307692307692313</v>
      </c>
      <c r="CN103" s="222">
        <f t="shared" si="70"/>
        <v>2</v>
      </c>
      <c r="CO103" s="237">
        <f t="shared" si="71"/>
        <v>7.6923076923076927E-2</v>
      </c>
      <c r="CP103" s="222">
        <f t="shared" si="72"/>
        <v>0</v>
      </c>
      <c r="CQ103" s="237">
        <f t="shared" si="73"/>
        <v>0</v>
      </c>
      <c r="CR103" s="222">
        <f t="shared" si="74"/>
        <v>0</v>
      </c>
      <c r="CS103" s="237">
        <f t="shared" si="75"/>
        <v>0</v>
      </c>
      <c r="CT103" s="223">
        <f t="shared" si="76"/>
        <v>1.9230769230769231</v>
      </c>
      <c r="CU103" s="223" t="str">
        <f t="shared" si="77"/>
        <v>Đạt mục tiêu</v>
      </c>
      <c r="CV103" s="5"/>
    </row>
    <row r="104" spans="1:100" s="1" customFormat="1" ht="62" hidden="1">
      <c r="A104" s="1308"/>
      <c r="B104" s="1024"/>
      <c r="C104" s="1033"/>
      <c r="D104" s="1024"/>
      <c r="E104" s="1033"/>
      <c r="F104" s="1024"/>
      <c r="G104" s="51" t="s">
        <v>837</v>
      </c>
      <c r="H104" s="159"/>
      <c r="I104" s="442"/>
      <c r="J104" s="212"/>
      <c r="K104" s="465"/>
      <c r="L104" s="5" t="s">
        <v>32</v>
      </c>
      <c r="M104" s="212" t="s">
        <v>31</v>
      </c>
      <c r="N104" s="165" t="s">
        <v>12</v>
      </c>
      <c r="O104" s="221" t="s">
        <v>29</v>
      </c>
      <c r="P104" s="221" t="s">
        <v>24</v>
      </c>
      <c r="Q104" s="5"/>
      <c r="R104" s="5"/>
      <c r="S104" s="5"/>
      <c r="T104" s="5"/>
      <c r="U104" s="6"/>
      <c r="V104" s="5" t="s">
        <v>24</v>
      </c>
      <c r="W104" s="5"/>
      <c r="X104" s="5"/>
      <c r="Y104" s="5"/>
      <c r="Z104" s="5"/>
      <c r="AA104" s="5"/>
      <c r="AB104" s="80">
        <f t="shared" si="67"/>
        <v>1</v>
      </c>
      <c r="AC104" s="565"/>
      <c r="AD104" s="5"/>
      <c r="AE104" s="5"/>
      <c r="AF104" s="5"/>
      <c r="AG104" s="5"/>
      <c r="AH104" s="5"/>
      <c r="AI104" s="5"/>
      <c r="AJ104" s="5"/>
      <c r="AK104" s="5"/>
      <c r="AL104" s="5"/>
      <c r="AM104" s="5"/>
      <c r="AN104" s="5"/>
      <c r="AO104" s="5"/>
      <c r="AP104" s="5"/>
      <c r="AQ104" s="5"/>
      <c r="AR104" s="5"/>
      <c r="AS104" s="5"/>
      <c r="AT104" s="5"/>
      <c r="AU104" s="5"/>
      <c r="AV104" s="55" t="s">
        <v>1317</v>
      </c>
      <c r="AW104" s="7"/>
      <c r="AX104" s="7"/>
      <c r="AY104" s="7"/>
      <c r="AZ104" s="7"/>
      <c r="BA104" s="7"/>
      <c r="BB104" s="5"/>
      <c r="BC104" s="5"/>
      <c r="BD104" s="5"/>
      <c r="BE104" s="5"/>
      <c r="BF104" s="5"/>
      <c r="BG104" s="5"/>
      <c r="BH104" s="5"/>
      <c r="BI104" s="5"/>
      <c r="BJ104" s="5"/>
      <c r="BK104" s="5"/>
      <c r="BL104" s="5">
        <v>2</v>
      </c>
      <c r="BM104" s="221">
        <v>2</v>
      </c>
      <c r="BN104" s="221">
        <v>2</v>
      </c>
      <c r="BO104" s="221">
        <v>2</v>
      </c>
      <c r="BP104" s="221">
        <v>2</v>
      </c>
      <c r="BQ104" s="221">
        <v>2</v>
      </c>
      <c r="BR104" s="5">
        <v>2</v>
      </c>
      <c r="BS104" s="226">
        <v>1</v>
      </c>
      <c r="BT104" s="221">
        <v>1</v>
      </c>
      <c r="BU104" s="221">
        <v>2</v>
      </c>
      <c r="BV104" s="221">
        <v>2</v>
      </c>
      <c r="BW104" s="5">
        <v>2</v>
      </c>
      <c r="BX104" s="221">
        <v>2</v>
      </c>
      <c r="BY104" s="6">
        <v>1</v>
      </c>
      <c r="BZ104" s="5">
        <v>2</v>
      </c>
      <c r="CA104" s="221">
        <v>2</v>
      </c>
      <c r="CB104" s="221">
        <v>2</v>
      </c>
      <c r="CC104" s="221">
        <v>2</v>
      </c>
      <c r="CD104" s="337">
        <v>1</v>
      </c>
      <c r="CE104" s="221">
        <v>2</v>
      </c>
      <c r="CF104" s="221">
        <v>2</v>
      </c>
      <c r="CG104" s="221">
        <v>2</v>
      </c>
      <c r="CH104" s="221">
        <v>2</v>
      </c>
      <c r="CI104" s="221">
        <v>2</v>
      </c>
      <c r="CJ104" s="337">
        <v>2</v>
      </c>
      <c r="CK104" s="221">
        <v>2</v>
      </c>
      <c r="CL104" s="222">
        <f t="shared" si="68"/>
        <v>22</v>
      </c>
      <c r="CM104" s="237">
        <f t="shared" si="69"/>
        <v>0.84615384615384615</v>
      </c>
      <c r="CN104" s="222">
        <f t="shared" si="70"/>
        <v>4</v>
      </c>
      <c r="CO104" s="237">
        <f t="shared" si="71"/>
        <v>0.15384615384615385</v>
      </c>
      <c r="CP104" s="222">
        <f t="shared" si="72"/>
        <v>0</v>
      </c>
      <c r="CQ104" s="237">
        <f t="shared" si="73"/>
        <v>0</v>
      </c>
      <c r="CR104" s="222">
        <f t="shared" si="74"/>
        <v>0</v>
      </c>
      <c r="CS104" s="237">
        <f t="shared" si="75"/>
        <v>0</v>
      </c>
      <c r="CT104" s="223">
        <f t="shared" si="76"/>
        <v>1.8461538461538463</v>
      </c>
      <c r="CU104" s="223" t="str">
        <f t="shared" si="77"/>
        <v>Đạt mục tiêu</v>
      </c>
      <c r="CV104" s="5"/>
    </row>
    <row r="105" spans="1:100" s="1" customFormat="1" ht="47" hidden="1">
      <c r="A105" s="1308"/>
      <c r="B105" s="1024"/>
      <c r="C105" s="1033"/>
      <c r="D105" s="1024"/>
      <c r="E105" s="1033"/>
      <c r="F105" s="1024"/>
      <c r="G105" s="217" t="s">
        <v>2346</v>
      </c>
      <c r="H105" s="217"/>
      <c r="I105" s="591"/>
      <c r="J105" s="212"/>
      <c r="K105" s="465"/>
      <c r="L105" s="5" t="s">
        <v>32</v>
      </c>
      <c r="M105" s="212" t="s">
        <v>31</v>
      </c>
      <c r="N105" s="165" t="s">
        <v>12</v>
      </c>
      <c r="O105" s="221" t="s">
        <v>29</v>
      </c>
      <c r="P105" s="221" t="s">
        <v>24</v>
      </c>
      <c r="Q105" s="5"/>
      <c r="R105" s="5"/>
      <c r="S105" s="5"/>
      <c r="T105" s="5"/>
      <c r="U105" s="6"/>
      <c r="V105" s="5"/>
      <c r="W105" s="5"/>
      <c r="X105" s="5"/>
      <c r="Y105" s="5"/>
      <c r="Z105" s="5"/>
      <c r="AA105" s="5" t="s">
        <v>24</v>
      </c>
      <c r="AB105" s="80">
        <f t="shared" si="67"/>
        <v>1</v>
      </c>
      <c r="AC105" s="565"/>
      <c r="AD105" s="5"/>
      <c r="AE105" s="5"/>
      <c r="AF105" s="5"/>
      <c r="AG105" s="5"/>
      <c r="AH105" s="5"/>
      <c r="AI105" s="5"/>
      <c r="AJ105" s="5"/>
      <c r="AK105" s="5"/>
      <c r="AL105" s="5"/>
      <c r="AM105" s="5"/>
      <c r="AN105" s="5"/>
      <c r="AO105" s="5"/>
      <c r="AP105" s="5"/>
      <c r="AQ105" s="5"/>
      <c r="AR105" s="5"/>
      <c r="AS105" s="5"/>
      <c r="AT105" s="5"/>
      <c r="AU105" s="5"/>
      <c r="AV105" s="55"/>
      <c r="AW105" s="7"/>
      <c r="AX105" s="7"/>
      <c r="AY105" s="7"/>
      <c r="AZ105" s="7"/>
      <c r="BA105" s="7"/>
      <c r="BB105" s="5"/>
      <c r="BC105" s="5"/>
      <c r="BD105" s="5"/>
      <c r="BE105" s="5"/>
      <c r="BF105" s="5"/>
      <c r="BG105" s="5"/>
      <c r="BH105" s="5"/>
      <c r="BI105" s="5"/>
      <c r="BJ105" s="5" t="s">
        <v>1317</v>
      </c>
      <c r="BK105" s="5"/>
      <c r="BL105" s="5">
        <v>1</v>
      </c>
      <c r="BM105" s="221">
        <v>2</v>
      </c>
      <c r="BN105" s="221">
        <v>2</v>
      </c>
      <c r="BO105" s="221">
        <v>2</v>
      </c>
      <c r="BP105" s="221">
        <v>2</v>
      </c>
      <c r="BQ105" s="221">
        <v>2</v>
      </c>
      <c r="BR105" s="5">
        <v>2</v>
      </c>
      <c r="BS105" s="226">
        <v>2</v>
      </c>
      <c r="BT105" s="221">
        <v>2</v>
      </c>
      <c r="BU105" s="221">
        <v>2</v>
      </c>
      <c r="BV105" s="221">
        <v>2</v>
      </c>
      <c r="BW105" s="5">
        <v>2</v>
      </c>
      <c r="BX105" s="221">
        <v>2</v>
      </c>
      <c r="BY105" s="6">
        <v>2</v>
      </c>
      <c r="BZ105" s="5">
        <v>2</v>
      </c>
      <c r="CA105" s="221">
        <v>2</v>
      </c>
      <c r="CB105" s="221">
        <v>2</v>
      </c>
      <c r="CC105" s="221">
        <v>2</v>
      </c>
      <c r="CD105" s="337">
        <v>2</v>
      </c>
      <c r="CE105" s="221">
        <v>2</v>
      </c>
      <c r="CF105" s="221">
        <v>2</v>
      </c>
      <c r="CG105" s="221">
        <v>2</v>
      </c>
      <c r="CH105" s="221">
        <v>2</v>
      </c>
      <c r="CI105" s="221">
        <v>2</v>
      </c>
      <c r="CJ105" s="337">
        <v>2</v>
      </c>
      <c r="CK105" s="221">
        <v>2</v>
      </c>
      <c r="CL105" s="222">
        <f t="shared" si="68"/>
        <v>25</v>
      </c>
      <c r="CM105" s="237">
        <f t="shared" si="69"/>
        <v>0.96153846153846156</v>
      </c>
      <c r="CN105" s="222">
        <f t="shared" si="70"/>
        <v>1</v>
      </c>
      <c r="CO105" s="237">
        <f t="shared" si="71"/>
        <v>3.8461538461538464E-2</v>
      </c>
      <c r="CP105" s="222">
        <f t="shared" si="72"/>
        <v>0</v>
      </c>
      <c r="CQ105" s="237">
        <f t="shared" si="73"/>
        <v>0</v>
      </c>
      <c r="CR105" s="222">
        <f t="shared" si="74"/>
        <v>0</v>
      </c>
      <c r="CS105" s="237">
        <f t="shared" si="75"/>
        <v>0</v>
      </c>
      <c r="CT105" s="223">
        <f t="shared" si="76"/>
        <v>1.9615384615384615</v>
      </c>
      <c r="CU105" s="223" t="str">
        <f t="shared" si="77"/>
        <v>Đạt mục tiêu</v>
      </c>
      <c r="CV105" s="5"/>
    </row>
    <row r="106" spans="1:100" s="1" customFormat="1" ht="54.75" hidden="1" customHeight="1">
      <c r="A106" s="1308"/>
      <c r="B106" s="1024"/>
      <c r="C106" s="1033"/>
      <c r="D106" s="1024"/>
      <c r="E106" s="1033"/>
      <c r="F106" s="1024"/>
      <c r="G106" s="554" t="s">
        <v>2796</v>
      </c>
      <c r="H106" s="159"/>
      <c r="I106" s="442"/>
      <c r="J106" s="212"/>
      <c r="K106" s="465"/>
      <c r="L106" s="5" t="s">
        <v>32</v>
      </c>
      <c r="M106" s="212" t="s">
        <v>31</v>
      </c>
      <c r="N106" s="165" t="s">
        <v>12</v>
      </c>
      <c r="O106" s="221" t="s">
        <v>29</v>
      </c>
      <c r="P106" s="221" t="s">
        <v>24</v>
      </c>
      <c r="Q106" s="5"/>
      <c r="R106" s="5"/>
      <c r="S106" s="5"/>
      <c r="T106" s="5"/>
      <c r="U106" s="6"/>
      <c r="V106" s="5"/>
      <c r="W106" s="5"/>
      <c r="X106" s="5"/>
      <c r="Y106" s="5" t="s">
        <v>24</v>
      </c>
      <c r="Z106" s="5"/>
      <c r="AA106" s="5"/>
      <c r="AB106" s="80">
        <f t="shared" si="67"/>
        <v>1</v>
      </c>
      <c r="AC106" s="565"/>
      <c r="AD106" s="5"/>
      <c r="AE106" s="5"/>
      <c r="AF106" s="5"/>
      <c r="AG106" s="5"/>
      <c r="AH106" s="5"/>
      <c r="AI106" s="5"/>
      <c r="AJ106" s="5"/>
      <c r="AK106" s="5"/>
      <c r="AL106" s="5"/>
      <c r="AM106" s="5"/>
      <c r="AN106" s="5"/>
      <c r="AO106" s="5"/>
      <c r="AP106" s="5"/>
      <c r="AQ106" s="5"/>
      <c r="AR106" s="5"/>
      <c r="AS106" s="5"/>
      <c r="AT106" s="5"/>
      <c r="AU106" s="5"/>
      <c r="AV106" s="55"/>
      <c r="AW106" s="7"/>
      <c r="AX106" s="7"/>
      <c r="AY106" s="7"/>
      <c r="AZ106" s="7"/>
      <c r="BA106" s="7"/>
      <c r="BB106" s="5"/>
      <c r="BC106" s="5"/>
      <c r="BD106" s="5"/>
      <c r="BE106" s="5" t="s">
        <v>1317</v>
      </c>
      <c r="BF106" s="5" t="s">
        <v>1317</v>
      </c>
      <c r="BG106" s="5"/>
      <c r="BH106" s="5"/>
      <c r="BI106" s="5"/>
      <c r="BJ106" s="5"/>
      <c r="BK106" s="5"/>
      <c r="BL106" s="5">
        <v>2</v>
      </c>
      <c r="BM106" s="221">
        <v>2</v>
      </c>
      <c r="BN106" s="221">
        <v>2</v>
      </c>
      <c r="BO106" s="221">
        <v>2</v>
      </c>
      <c r="BP106" s="221">
        <v>2</v>
      </c>
      <c r="BQ106" s="221">
        <v>2</v>
      </c>
      <c r="BR106" s="5">
        <v>2</v>
      </c>
      <c r="BS106" s="226">
        <v>1</v>
      </c>
      <c r="BT106" s="221">
        <v>2</v>
      </c>
      <c r="BU106" s="221">
        <v>2</v>
      </c>
      <c r="BV106" s="221">
        <v>2</v>
      </c>
      <c r="BW106" s="5">
        <v>2</v>
      </c>
      <c r="BX106" s="221">
        <v>2</v>
      </c>
      <c r="BY106" s="6">
        <v>2</v>
      </c>
      <c r="BZ106" s="5">
        <v>2</v>
      </c>
      <c r="CA106" s="221">
        <v>2</v>
      </c>
      <c r="CB106" s="221">
        <v>2</v>
      </c>
      <c r="CC106" s="221">
        <v>2</v>
      </c>
      <c r="CD106" s="337">
        <v>1</v>
      </c>
      <c r="CE106" s="221">
        <v>2</v>
      </c>
      <c r="CF106" s="221">
        <v>2</v>
      </c>
      <c r="CG106" s="221">
        <v>2</v>
      </c>
      <c r="CH106" s="221">
        <v>2</v>
      </c>
      <c r="CI106" s="221">
        <v>2</v>
      </c>
      <c r="CJ106" s="337">
        <v>1</v>
      </c>
      <c r="CK106" s="221">
        <v>2</v>
      </c>
      <c r="CL106" s="222">
        <f t="shared" si="68"/>
        <v>23</v>
      </c>
      <c r="CM106" s="237">
        <f t="shared" si="69"/>
        <v>0.88461538461538458</v>
      </c>
      <c r="CN106" s="222">
        <f t="shared" si="70"/>
        <v>3</v>
      </c>
      <c r="CO106" s="237">
        <f t="shared" si="71"/>
        <v>0.11538461538461539</v>
      </c>
      <c r="CP106" s="222">
        <f t="shared" si="72"/>
        <v>0</v>
      </c>
      <c r="CQ106" s="237">
        <f t="shared" si="73"/>
        <v>0</v>
      </c>
      <c r="CR106" s="222">
        <f t="shared" si="74"/>
        <v>0</v>
      </c>
      <c r="CS106" s="237">
        <f t="shared" si="75"/>
        <v>0</v>
      </c>
      <c r="CT106" s="223">
        <f t="shared" si="76"/>
        <v>1.8846153846153846</v>
      </c>
      <c r="CU106" s="223" t="str">
        <f t="shared" si="77"/>
        <v>Đạt mục tiêu</v>
      </c>
      <c r="CV106" s="5"/>
    </row>
    <row r="107" spans="1:100" s="1" customFormat="1" ht="47" hidden="1">
      <c r="A107" s="1308">
        <v>51</v>
      </c>
      <c r="B107" s="1152" t="s">
        <v>1048</v>
      </c>
      <c r="C107" s="1033" t="s">
        <v>41</v>
      </c>
      <c r="D107" s="1092" t="s">
        <v>1048</v>
      </c>
      <c r="E107" s="1033" t="s">
        <v>41</v>
      </c>
      <c r="F107" s="1152" t="s">
        <v>1049</v>
      </c>
      <c r="G107" s="295" t="s">
        <v>1815</v>
      </c>
      <c r="H107" s="295"/>
      <c r="I107" s="600"/>
      <c r="J107" s="110"/>
      <c r="K107" s="467"/>
      <c r="L107" s="212" t="s">
        <v>32</v>
      </c>
      <c r="M107" s="212" t="s">
        <v>31</v>
      </c>
      <c r="N107" s="165" t="s">
        <v>12</v>
      </c>
      <c r="O107" s="221" t="s">
        <v>29</v>
      </c>
      <c r="P107" s="221" t="s">
        <v>24</v>
      </c>
      <c r="Q107" s="5"/>
      <c r="R107" s="5"/>
      <c r="S107" s="5" t="s">
        <v>24</v>
      </c>
      <c r="T107" s="5"/>
      <c r="U107" s="6"/>
      <c r="V107" s="5"/>
      <c r="W107" s="5"/>
      <c r="X107" s="5"/>
      <c r="Y107" s="5"/>
      <c r="Z107" s="5"/>
      <c r="AA107" s="5"/>
      <c r="AB107" s="80">
        <f t="shared" si="67"/>
        <v>1</v>
      </c>
      <c r="AC107" s="565"/>
      <c r="AD107" s="5"/>
      <c r="AE107" s="5"/>
      <c r="AF107" s="5"/>
      <c r="AG107" s="5"/>
      <c r="AH107" s="5"/>
      <c r="AI107" s="5"/>
      <c r="AJ107" s="5"/>
      <c r="AK107" s="5"/>
      <c r="AL107" s="5"/>
      <c r="AM107" s="5" t="s">
        <v>1317</v>
      </c>
      <c r="AN107" s="5"/>
      <c r="AO107" s="5"/>
      <c r="AP107" s="5"/>
      <c r="AQ107" s="5"/>
      <c r="AR107" s="5"/>
      <c r="AS107" s="5"/>
      <c r="AT107" s="5"/>
      <c r="AU107" s="5"/>
      <c r="AV107" s="221"/>
      <c r="AW107" s="5"/>
      <c r="AX107" s="5"/>
      <c r="AY107" s="5"/>
      <c r="AZ107" s="5"/>
      <c r="BA107" s="5"/>
      <c r="BB107" s="5"/>
      <c r="BC107" s="5"/>
      <c r="BD107" s="5"/>
      <c r="BE107" s="5"/>
      <c r="BF107" s="5"/>
      <c r="BG107" s="5"/>
      <c r="BH107" s="5"/>
      <c r="BI107" s="5"/>
      <c r="BJ107" s="5"/>
      <c r="BK107" s="5"/>
      <c r="BL107" s="5">
        <v>1</v>
      </c>
      <c r="BM107" s="221">
        <v>2</v>
      </c>
      <c r="BN107" s="221">
        <v>2</v>
      </c>
      <c r="BO107" s="221">
        <v>1</v>
      </c>
      <c r="BP107" s="221">
        <v>2</v>
      </c>
      <c r="BQ107" s="221">
        <v>2</v>
      </c>
      <c r="BR107" s="5">
        <v>2</v>
      </c>
      <c r="BS107" s="226">
        <v>2</v>
      </c>
      <c r="BT107" s="221">
        <v>2</v>
      </c>
      <c r="BU107" s="221">
        <v>2</v>
      </c>
      <c r="BV107" s="221">
        <v>2</v>
      </c>
      <c r="BW107" s="5">
        <v>1</v>
      </c>
      <c r="BX107" s="221">
        <v>2</v>
      </c>
      <c r="BY107" s="6">
        <v>2</v>
      </c>
      <c r="BZ107" s="5">
        <v>2</v>
      </c>
      <c r="CA107" s="221">
        <v>2</v>
      </c>
      <c r="CB107" s="221">
        <v>2</v>
      </c>
      <c r="CC107" s="221">
        <v>2</v>
      </c>
      <c r="CD107" s="337">
        <v>2</v>
      </c>
      <c r="CE107" s="221">
        <v>2</v>
      </c>
      <c r="CF107" s="221">
        <v>2</v>
      </c>
      <c r="CG107" s="221">
        <v>2</v>
      </c>
      <c r="CH107" s="221">
        <v>2</v>
      </c>
      <c r="CI107" s="221">
        <v>2</v>
      </c>
      <c r="CJ107" s="337">
        <v>1</v>
      </c>
      <c r="CK107" s="221">
        <v>2</v>
      </c>
      <c r="CL107" s="222">
        <f t="shared" si="68"/>
        <v>22</v>
      </c>
      <c r="CM107" s="237">
        <f t="shared" si="69"/>
        <v>0.84615384615384615</v>
      </c>
      <c r="CN107" s="222">
        <f t="shared" si="70"/>
        <v>4</v>
      </c>
      <c r="CO107" s="237">
        <f t="shared" si="71"/>
        <v>0.15384615384615385</v>
      </c>
      <c r="CP107" s="222">
        <f t="shared" si="72"/>
        <v>0</v>
      </c>
      <c r="CQ107" s="237">
        <f t="shared" si="73"/>
        <v>0</v>
      </c>
      <c r="CR107" s="222">
        <f t="shared" si="74"/>
        <v>0</v>
      </c>
      <c r="CS107" s="237">
        <f t="shared" si="75"/>
        <v>0</v>
      </c>
      <c r="CT107" s="223">
        <f t="shared" si="76"/>
        <v>1.8461538461538463</v>
      </c>
      <c r="CU107" s="223" t="str">
        <f t="shared" si="77"/>
        <v>Đạt mục tiêu</v>
      </c>
      <c r="CV107" s="5"/>
    </row>
    <row r="108" spans="1:100" s="1" customFormat="1" ht="34.25" hidden="1" customHeight="1">
      <c r="A108" s="1308"/>
      <c r="B108" s="1153"/>
      <c r="C108" s="1033"/>
      <c r="D108" s="1093"/>
      <c r="E108" s="1033"/>
      <c r="F108" s="1153"/>
      <c r="G108" s="295" t="s">
        <v>840</v>
      </c>
      <c r="H108" s="295"/>
      <c r="I108" s="600"/>
      <c r="J108" s="110"/>
      <c r="K108" s="467"/>
      <c r="L108" s="5" t="s">
        <v>32</v>
      </c>
      <c r="M108" s="212" t="s">
        <v>31</v>
      </c>
      <c r="N108" s="165" t="s">
        <v>12</v>
      </c>
      <c r="O108" s="221" t="s">
        <v>29</v>
      </c>
      <c r="P108" s="221" t="s">
        <v>24</v>
      </c>
      <c r="Q108" s="5"/>
      <c r="R108" s="5"/>
      <c r="S108" s="5"/>
      <c r="T108" s="5"/>
      <c r="U108" s="6"/>
      <c r="V108" s="5"/>
      <c r="W108" s="5"/>
      <c r="X108" s="5"/>
      <c r="Y108" s="5"/>
      <c r="Z108" s="5" t="s">
        <v>24</v>
      </c>
      <c r="AA108" s="5"/>
      <c r="AB108" s="80">
        <f t="shared" si="67"/>
        <v>1</v>
      </c>
      <c r="AC108" s="565"/>
      <c r="AD108" s="5"/>
      <c r="AE108" s="5"/>
      <c r="AF108" s="5"/>
      <c r="AG108" s="5"/>
      <c r="AH108" s="5"/>
      <c r="AI108" s="5"/>
      <c r="AJ108" s="5"/>
      <c r="AK108" s="5"/>
      <c r="AL108" s="5"/>
      <c r="AM108" s="5"/>
      <c r="AN108" s="5"/>
      <c r="AO108" s="5"/>
      <c r="AP108" s="5"/>
      <c r="AQ108" s="5"/>
      <c r="AR108" s="5"/>
      <c r="AS108" s="5"/>
      <c r="AT108" s="5"/>
      <c r="AU108" s="5"/>
      <c r="AV108" s="221"/>
      <c r="AW108" s="5"/>
      <c r="AX108" s="5"/>
      <c r="AY108" s="5"/>
      <c r="AZ108" s="5"/>
      <c r="BA108" s="5"/>
      <c r="BB108" s="5"/>
      <c r="BC108" s="5"/>
      <c r="BD108" s="5"/>
      <c r="BE108" s="5"/>
      <c r="BF108" s="5"/>
      <c r="BG108" s="5"/>
      <c r="BH108" s="5"/>
      <c r="BI108" s="7" t="s">
        <v>1317</v>
      </c>
      <c r="BJ108" s="5"/>
      <c r="BK108" s="5"/>
      <c r="BL108" s="5">
        <v>2</v>
      </c>
      <c r="BM108" s="221">
        <v>2</v>
      </c>
      <c r="BN108" s="221">
        <v>2</v>
      </c>
      <c r="BO108" s="221">
        <v>2</v>
      </c>
      <c r="BP108" s="221">
        <v>2</v>
      </c>
      <c r="BQ108" s="221">
        <v>2</v>
      </c>
      <c r="BR108" s="5">
        <v>2</v>
      </c>
      <c r="BS108" s="226">
        <v>1</v>
      </c>
      <c r="BT108" s="221">
        <v>2</v>
      </c>
      <c r="BU108" s="221">
        <v>2</v>
      </c>
      <c r="BV108" s="221">
        <v>2</v>
      </c>
      <c r="BW108" s="5">
        <v>2</v>
      </c>
      <c r="BX108" s="221">
        <v>2</v>
      </c>
      <c r="BY108" s="6">
        <v>2</v>
      </c>
      <c r="BZ108" s="5">
        <v>2</v>
      </c>
      <c r="CA108" s="221">
        <v>2</v>
      </c>
      <c r="CB108" s="221">
        <v>2</v>
      </c>
      <c r="CC108" s="221">
        <v>2</v>
      </c>
      <c r="CD108" s="337">
        <v>1</v>
      </c>
      <c r="CE108" s="221">
        <v>2</v>
      </c>
      <c r="CF108" s="221">
        <v>2</v>
      </c>
      <c r="CG108" s="221">
        <v>2</v>
      </c>
      <c r="CH108" s="221">
        <v>2</v>
      </c>
      <c r="CI108" s="221">
        <v>2</v>
      </c>
      <c r="CJ108" s="337">
        <v>1</v>
      </c>
      <c r="CK108" s="221">
        <v>2</v>
      </c>
      <c r="CL108" s="222">
        <f t="shared" si="68"/>
        <v>23</v>
      </c>
      <c r="CM108" s="237">
        <f t="shared" si="69"/>
        <v>0.88461538461538458</v>
      </c>
      <c r="CN108" s="222">
        <f t="shared" si="70"/>
        <v>3</v>
      </c>
      <c r="CO108" s="237">
        <f t="shared" si="71"/>
        <v>0.11538461538461539</v>
      </c>
      <c r="CP108" s="222">
        <f t="shared" si="72"/>
        <v>0</v>
      </c>
      <c r="CQ108" s="237">
        <f t="shared" si="73"/>
        <v>0</v>
      </c>
      <c r="CR108" s="222">
        <f t="shared" si="74"/>
        <v>0</v>
      </c>
      <c r="CS108" s="237">
        <f t="shared" si="75"/>
        <v>0</v>
      </c>
      <c r="CT108" s="223">
        <f t="shared" si="76"/>
        <v>1.8846153846153846</v>
      </c>
      <c r="CU108" s="223" t="str">
        <f t="shared" si="77"/>
        <v>Đạt mục tiêu</v>
      </c>
      <c r="CV108" s="5"/>
    </row>
    <row r="109" spans="1:100" s="20" customFormat="1" ht="42" hidden="1" customHeight="1">
      <c r="A109" s="1308"/>
      <c r="B109" s="1153"/>
      <c r="C109" s="1033"/>
      <c r="D109" s="1093"/>
      <c r="E109" s="1033"/>
      <c r="F109" s="295" t="s">
        <v>2226</v>
      </c>
      <c r="G109" s="295" t="s">
        <v>2226</v>
      </c>
      <c r="H109" s="295"/>
      <c r="I109" s="608"/>
      <c r="J109" s="350"/>
      <c r="K109" s="480"/>
      <c r="L109" s="27" t="s">
        <v>32</v>
      </c>
      <c r="M109" s="208" t="s">
        <v>2244</v>
      </c>
      <c r="N109" s="351" t="s">
        <v>12</v>
      </c>
      <c r="O109" s="72" t="s">
        <v>29</v>
      </c>
      <c r="P109" s="72" t="s">
        <v>24</v>
      </c>
      <c r="Q109" s="27"/>
      <c r="R109" s="27"/>
      <c r="S109" s="27"/>
      <c r="T109" s="27" t="s">
        <v>24</v>
      </c>
      <c r="U109" s="27" t="s">
        <v>24</v>
      </c>
      <c r="V109" s="27"/>
      <c r="W109" s="27"/>
      <c r="X109" s="27" t="s">
        <v>24</v>
      </c>
      <c r="Y109" s="27"/>
      <c r="Z109" s="27"/>
      <c r="AA109" s="27"/>
      <c r="AB109" s="352"/>
      <c r="AC109" s="648"/>
      <c r="AD109" s="27"/>
      <c r="AE109" s="27"/>
      <c r="AF109" s="27"/>
      <c r="AG109" s="27"/>
      <c r="AH109" s="27"/>
      <c r="AI109" s="27"/>
      <c r="AJ109" s="27"/>
      <c r="AK109" s="27"/>
      <c r="AL109" s="27"/>
      <c r="AM109" s="27"/>
      <c r="AN109" s="27"/>
      <c r="AO109" s="27" t="s">
        <v>1317</v>
      </c>
      <c r="AP109" s="72"/>
      <c r="AQ109" s="72" t="s">
        <v>1315</v>
      </c>
      <c r="AR109" s="72" t="s">
        <v>1315</v>
      </c>
      <c r="AS109" s="27" t="s">
        <v>1315</v>
      </c>
      <c r="AT109" s="27" t="s">
        <v>1315</v>
      </c>
      <c r="AU109" s="27" t="s">
        <v>1315</v>
      </c>
      <c r="AV109" s="72"/>
      <c r="AW109" s="27"/>
      <c r="AX109" s="27"/>
      <c r="AY109" s="27"/>
      <c r="AZ109" s="27"/>
      <c r="BA109" s="27" t="s">
        <v>1315</v>
      </c>
      <c r="BB109" s="27"/>
      <c r="BC109" s="27"/>
      <c r="BD109" s="27"/>
      <c r="BE109" s="27"/>
      <c r="BF109" s="27"/>
      <c r="BG109" s="27"/>
      <c r="BH109" s="27"/>
      <c r="BI109" s="28"/>
      <c r="BJ109" s="27"/>
      <c r="BK109" s="27"/>
      <c r="BL109" s="5">
        <v>2</v>
      </c>
      <c r="BM109" s="221">
        <v>2</v>
      </c>
      <c r="BN109" s="221">
        <v>2</v>
      </c>
      <c r="BO109" s="221">
        <v>2</v>
      </c>
      <c r="BP109" s="221">
        <v>2</v>
      </c>
      <c r="BQ109" s="221">
        <v>2</v>
      </c>
      <c r="BR109" s="5">
        <v>2</v>
      </c>
      <c r="BS109" s="226">
        <v>2</v>
      </c>
      <c r="BT109" s="221">
        <v>2</v>
      </c>
      <c r="BU109" s="221">
        <v>2</v>
      </c>
      <c r="BV109" s="221">
        <v>2</v>
      </c>
      <c r="BW109" s="5">
        <v>2</v>
      </c>
      <c r="BX109" s="221">
        <v>1</v>
      </c>
      <c r="BY109" s="6">
        <v>2</v>
      </c>
      <c r="BZ109" s="5">
        <v>2</v>
      </c>
      <c r="CA109" s="221">
        <v>2</v>
      </c>
      <c r="CB109" s="221">
        <v>2</v>
      </c>
      <c r="CC109" s="221">
        <v>2</v>
      </c>
      <c r="CD109" s="337">
        <v>2</v>
      </c>
      <c r="CE109" s="221">
        <v>2</v>
      </c>
      <c r="CF109" s="221">
        <v>2</v>
      </c>
      <c r="CG109" s="221">
        <v>2</v>
      </c>
      <c r="CH109" s="221">
        <v>2</v>
      </c>
      <c r="CI109" s="221">
        <v>2</v>
      </c>
      <c r="CJ109" s="337">
        <v>2</v>
      </c>
      <c r="CK109" s="221">
        <v>2</v>
      </c>
      <c r="CL109" s="222">
        <f t="shared" si="68"/>
        <v>25</v>
      </c>
      <c r="CM109" s="237">
        <f t="shared" si="69"/>
        <v>0.96153846153846156</v>
      </c>
      <c r="CN109" s="222">
        <f t="shared" si="70"/>
        <v>1</v>
      </c>
      <c r="CO109" s="237">
        <f t="shared" si="71"/>
        <v>3.8461538461538464E-2</v>
      </c>
      <c r="CP109" s="222">
        <f t="shared" si="72"/>
        <v>0</v>
      </c>
      <c r="CQ109" s="237">
        <f t="shared" si="73"/>
        <v>0</v>
      </c>
      <c r="CR109" s="222">
        <f t="shared" si="74"/>
        <v>0</v>
      </c>
      <c r="CS109" s="237">
        <f t="shared" si="75"/>
        <v>0</v>
      </c>
      <c r="CT109" s="223">
        <f t="shared" si="76"/>
        <v>1.9615384615384615</v>
      </c>
      <c r="CU109" s="223" t="str">
        <f t="shared" si="77"/>
        <v>Đạt mục tiêu</v>
      </c>
      <c r="CV109" s="27"/>
    </row>
    <row r="110" spans="1:100" ht="68.25" hidden="1" customHeight="1">
      <c r="A110" s="1308"/>
      <c r="B110" s="1153"/>
      <c r="C110" s="1033"/>
      <c r="D110" s="1093"/>
      <c r="E110" s="1033"/>
      <c r="F110" s="295" t="s">
        <v>1296</v>
      </c>
      <c r="G110" s="295" t="s">
        <v>595</v>
      </c>
      <c r="H110" s="295"/>
      <c r="I110" s="600"/>
      <c r="J110" s="107" t="s">
        <v>698</v>
      </c>
      <c r="K110" s="469"/>
      <c r="L110" s="212" t="s">
        <v>32</v>
      </c>
      <c r="M110" s="212" t="s">
        <v>31</v>
      </c>
      <c r="N110" s="165" t="s">
        <v>12</v>
      </c>
      <c r="O110" s="221" t="s">
        <v>29</v>
      </c>
      <c r="P110" s="221" t="s">
        <v>24</v>
      </c>
      <c r="Q110" s="5"/>
      <c r="R110" s="5"/>
      <c r="S110" s="5"/>
      <c r="T110" s="5"/>
      <c r="U110" s="6"/>
      <c r="V110" s="5"/>
      <c r="W110" s="5"/>
      <c r="X110" s="5"/>
      <c r="Y110" s="221" t="s">
        <v>24</v>
      </c>
      <c r="Z110" s="5"/>
      <c r="AA110" s="5"/>
      <c r="AB110" s="80">
        <v>1</v>
      </c>
      <c r="AC110" s="565"/>
      <c r="AD110" s="5"/>
      <c r="AE110" s="5"/>
      <c r="AF110" s="5"/>
      <c r="AG110" s="5"/>
      <c r="AH110" s="5"/>
      <c r="AI110" s="5"/>
      <c r="AJ110" s="5"/>
      <c r="AK110" s="5"/>
      <c r="AL110" s="5"/>
      <c r="AM110" s="5"/>
      <c r="AN110" s="5"/>
      <c r="AO110" s="5"/>
      <c r="AP110" s="5"/>
      <c r="AQ110" s="5"/>
      <c r="AR110" s="5"/>
      <c r="AS110" s="5"/>
      <c r="AT110" s="5"/>
      <c r="AU110" s="5"/>
      <c r="AV110" s="221"/>
      <c r="AW110" s="5"/>
      <c r="AX110" s="5"/>
      <c r="AY110" s="5"/>
      <c r="AZ110" s="5"/>
      <c r="BA110" s="5"/>
      <c r="BB110" s="5"/>
      <c r="BC110" s="5"/>
      <c r="BD110" s="5"/>
      <c r="BE110" s="221" t="s">
        <v>1316</v>
      </c>
      <c r="BF110" s="221" t="s">
        <v>1316</v>
      </c>
      <c r="BG110" s="221" t="s">
        <v>1316</v>
      </c>
      <c r="BH110" s="5"/>
      <c r="BI110" s="5"/>
      <c r="BJ110" s="5"/>
      <c r="BK110" s="5"/>
      <c r="BL110" s="5">
        <v>1</v>
      </c>
      <c r="BM110" s="221">
        <v>2</v>
      </c>
      <c r="BN110" s="221">
        <v>2</v>
      </c>
      <c r="BO110" s="221">
        <v>2</v>
      </c>
      <c r="BP110" s="221">
        <v>1</v>
      </c>
      <c r="BQ110" s="221">
        <v>2</v>
      </c>
      <c r="BR110" s="5">
        <v>2</v>
      </c>
      <c r="BS110" s="226">
        <v>2</v>
      </c>
      <c r="BT110" s="221">
        <v>2</v>
      </c>
      <c r="BU110" s="221">
        <v>2</v>
      </c>
      <c r="BV110" s="221">
        <v>2</v>
      </c>
      <c r="BW110" s="5">
        <v>2</v>
      </c>
      <c r="BX110" s="221">
        <v>2</v>
      </c>
      <c r="BY110" s="6">
        <v>2</v>
      </c>
      <c r="BZ110" s="5">
        <v>2</v>
      </c>
      <c r="CA110" s="221">
        <v>2</v>
      </c>
      <c r="CB110" s="221">
        <v>2</v>
      </c>
      <c r="CC110" s="221">
        <v>2</v>
      </c>
      <c r="CD110" s="337">
        <v>2</v>
      </c>
      <c r="CE110" s="221">
        <v>2</v>
      </c>
      <c r="CF110" s="221">
        <v>2</v>
      </c>
      <c r="CG110" s="221">
        <v>2</v>
      </c>
      <c r="CH110" s="221">
        <v>2</v>
      </c>
      <c r="CI110" s="221">
        <v>2</v>
      </c>
      <c r="CJ110" s="337">
        <v>2</v>
      </c>
      <c r="CK110" s="221">
        <v>2</v>
      </c>
      <c r="CL110" s="222">
        <f t="shared" si="68"/>
        <v>24</v>
      </c>
      <c r="CM110" s="237">
        <f t="shared" si="69"/>
        <v>0.92307692307692313</v>
      </c>
      <c r="CN110" s="222">
        <f t="shared" si="70"/>
        <v>2</v>
      </c>
      <c r="CO110" s="237">
        <f t="shared" si="71"/>
        <v>7.6923076923076927E-2</v>
      </c>
      <c r="CP110" s="222">
        <f t="shared" si="72"/>
        <v>0</v>
      </c>
      <c r="CQ110" s="237">
        <f t="shared" si="73"/>
        <v>0</v>
      </c>
      <c r="CR110" s="222">
        <f t="shared" si="74"/>
        <v>0</v>
      </c>
      <c r="CS110" s="237">
        <f t="shared" si="75"/>
        <v>0</v>
      </c>
      <c r="CT110" s="223">
        <f t="shared" si="76"/>
        <v>1.9230769230769231</v>
      </c>
      <c r="CU110" s="223" t="str">
        <f t="shared" si="77"/>
        <v>Đạt mục tiêu</v>
      </c>
      <c r="CV110" s="221"/>
    </row>
    <row r="111" spans="1:100" s="1" customFormat="1" ht="155" hidden="1">
      <c r="A111" s="13">
        <v>52</v>
      </c>
      <c r="B111" s="217" t="s">
        <v>473</v>
      </c>
      <c r="C111" s="215" t="s">
        <v>28</v>
      </c>
      <c r="D111" s="217" t="s">
        <v>238</v>
      </c>
      <c r="E111" s="215" t="s">
        <v>28</v>
      </c>
      <c r="F111" s="217" t="s">
        <v>238</v>
      </c>
      <c r="G111" s="217" t="s">
        <v>329</v>
      </c>
      <c r="H111" s="217"/>
      <c r="I111" s="591"/>
      <c r="J111" s="212"/>
      <c r="K111" s="465"/>
      <c r="L111" s="5" t="s">
        <v>32</v>
      </c>
      <c r="M111" s="212" t="s">
        <v>31</v>
      </c>
      <c r="N111" s="165" t="s">
        <v>12</v>
      </c>
      <c r="O111" s="221" t="s">
        <v>29</v>
      </c>
      <c r="P111" s="221" t="s">
        <v>24</v>
      </c>
      <c r="Q111" s="5"/>
      <c r="R111" s="5"/>
      <c r="S111" s="5"/>
      <c r="T111" s="5"/>
      <c r="U111" s="6" t="s">
        <v>24</v>
      </c>
      <c r="V111" s="5"/>
      <c r="W111" s="5"/>
      <c r="X111" s="5"/>
      <c r="Y111" s="5"/>
      <c r="Z111" s="5"/>
      <c r="AA111" s="5"/>
      <c r="AB111" s="80">
        <f t="shared" ref="AB111:AB121" si="78">COUNTIF($Q111:$AA111,"x")</f>
        <v>1</v>
      </c>
      <c r="AC111" s="565"/>
      <c r="AD111" s="5"/>
      <c r="AE111" s="5"/>
      <c r="AF111" s="5"/>
      <c r="AG111" s="5"/>
      <c r="AH111" s="5"/>
      <c r="AI111" s="5"/>
      <c r="AJ111" s="5"/>
      <c r="AK111" s="5"/>
      <c r="AL111" s="5"/>
      <c r="AM111" s="5"/>
      <c r="AN111" s="5"/>
      <c r="AO111" s="7" t="s">
        <v>1317</v>
      </c>
      <c r="AP111" s="7"/>
      <c r="AQ111" s="7" t="s">
        <v>1317</v>
      </c>
      <c r="AR111" s="7"/>
      <c r="AS111" s="7" t="s">
        <v>1317</v>
      </c>
      <c r="AT111" s="7" t="s">
        <v>1317</v>
      </c>
      <c r="AU111" s="7" t="s">
        <v>1317</v>
      </c>
      <c r="AV111" s="221"/>
      <c r="AW111" s="5"/>
      <c r="AX111" s="5"/>
      <c r="AY111" s="5"/>
      <c r="AZ111" s="5"/>
      <c r="BA111" s="5"/>
      <c r="BB111" s="5"/>
      <c r="BC111" s="5"/>
      <c r="BD111" s="5"/>
      <c r="BE111" s="5"/>
      <c r="BF111" s="5"/>
      <c r="BG111" s="5"/>
      <c r="BH111" s="5"/>
      <c r="BI111" s="5"/>
      <c r="BJ111" s="5"/>
      <c r="BK111" s="5"/>
      <c r="BL111" s="5">
        <v>1</v>
      </c>
      <c r="BM111" s="221">
        <v>2</v>
      </c>
      <c r="BN111" s="221">
        <v>2</v>
      </c>
      <c r="BO111" s="221">
        <v>2</v>
      </c>
      <c r="BP111" s="221">
        <v>2</v>
      </c>
      <c r="BQ111" s="221">
        <v>2</v>
      </c>
      <c r="BR111" s="5">
        <v>2</v>
      </c>
      <c r="BS111" s="226">
        <v>2</v>
      </c>
      <c r="BT111" s="221">
        <v>2</v>
      </c>
      <c r="BU111" s="221">
        <v>2</v>
      </c>
      <c r="BV111" s="221">
        <v>2</v>
      </c>
      <c r="BW111" s="5">
        <v>2</v>
      </c>
      <c r="BX111" s="221">
        <v>2</v>
      </c>
      <c r="BY111" s="6">
        <v>2</v>
      </c>
      <c r="BZ111" s="5">
        <v>2</v>
      </c>
      <c r="CA111" s="221">
        <v>1</v>
      </c>
      <c r="CB111" s="221">
        <v>2</v>
      </c>
      <c r="CC111" s="221">
        <v>2</v>
      </c>
      <c r="CD111" s="337">
        <v>1</v>
      </c>
      <c r="CE111" s="221">
        <v>2</v>
      </c>
      <c r="CF111" s="221">
        <v>2</v>
      </c>
      <c r="CG111" s="221">
        <v>2</v>
      </c>
      <c r="CH111" s="221">
        <v>2</v>
      </c>
      <c r="CI111" s="221">
        <v>2</v>
      </c>
      <c r="CJ111" s="337">
        <v>1</v>
      </c>
      <c r="CK111" s="221">
        <v>2</v>
      </c>
      <c r="CL111" s="222">
        <f t="shared" si="68"/>
        <v>22</v>
      </c>
      <c r="CM111" s="237">
        <f t="shared" si="69"/>
        <v>0.84615384615384615</v>
      </c>
      <c r="CN111" s="222">
        <f t="shared" si="70"/>
        <v>4</v>
      </c>
      <c r="CO111" s="237">
        <f t="shared" si="71"/>
        <v>0.15384615384615385</v>
      </c>
      <c r="CP111" s="222">
        <f t="shared" si="72"/>
        <v>0</v>
      </c>
      <c r="CQ111" s="237">
        <f t="shared" si="73"/>
        <v>0</v>
      </c>
      <c r="CR111" s="222">
        <f t="shared" si="74"/>
        <v>0</v>
      </c>
      <c r="CS111" s="237">
        <f t="shared" si="75"/>
        <v>0</v>
      </c>
      <c r="CT111" s="223">
        <f t="shared" si="76"/>
        <v>1.8461538461538463</v>
      </c>
      <c r="CU111" s="223" t="str">
        <f t="shared" si="77"/>
        <v>Đạt mục tiêu</v>
      </c>
      <c r="CV111" s="5"/>
    </row>
    <row r="112" spans="1:100" s="1" customFormat="1" ht="33.65" hidden="1" customHeight="1">
      <c r="A112" s="1308">
        <v>53</v>
      </c>
      <c r="B112" s="1243" t="s">
        <v>474</v>
      </c>
      <c r="C112" s="1033" t="s">
        <v>28</v>
      </c>
      <c r="D112" s="1024" t="s">
        <v>237</v>
      </c>
      <c r="E112" s="1033" t="s">
        <v>60</v>
      </c>
      <c r="F112" s="1024" t="s">
        <v>237</v>
      </c>
      <c r="G112" s="571" t="s">
        <v>2019</v>
      </c>
      <c r="H112" s="217" t="s">
        <v>2551</v>
      </c>
      <c r="I112" s="591"/>
      <c r="J112" s="112"/>
      <c r="K112" s="481"/>
      <c r="L112" s="212" t="s">
        <v>32</v>
      </c>
      <c r="M112" s="212" t="s">
        <v>31</v>
      </c>
      <c r="N112" s="165" t="s">
        <v>12</v>
      </c>
      <c r="O112" s="221" t="s">
        <v>29</v>
      </c>
      <c r="P112" s="221" t="s">
        <v>24</v>
      </c>
      <c r="Q112" s="5"/>
      <c r="R112" s="5"/>
      <c r="S112" s="5"/>
      <c r="T112" s="5"/>
      <c r="U112" s="6"/>
      <c r="V112" s="5"/>
      <c r="W112" s="5"/>
      <c r="X112" s="5" t="s">
        <v>24</v>
      </c>
      <c r="Y112" s="5"/>
      <c r="Z112" s="5"/>
      <c r="AA112" s="5"/>
      <c r="AB112" s="80">
        <f t="shared" si="78"/>
        <v>1</v>
      </c>
      <c r="AC112" s="565"/>
      <c r="AD112" s="5"/>
      <c r="AE112" s="5"/>
      <c r="AF112" s="5"/>
      <c r="AG112" s="5"/>
      <c r="AH112" s="5"/>
      <c r="AI112" s="5"/>
      <c r="AJ112" s="5"/>
      <c r="AK112" s="5"/>
      <c r="AL112" s="5"/>
      <c r="AM112" s="5"/>
      <c r="AN112" s="5"/>
      <c r="AO112" s="5"/>
      <c r="AP112" s="5"/>
      <c r="AQ112" s="5"/>
      <c r="AR112" s="5"/>
      <c r="AS112" s="5"/>
      <c r="AT112" s="5"/>
      <c r="AU112" s="5"/>
      <c r="AV112" s="55"/>
      <c r="AW112" s="7"/>
      <c r="AX112" s="7"/>
      <c r="AY112" s="7"/>
      <c r="AZ112" s="7"/>
      <c r="BA112" s="7" t="s">
        <v>1317</v>
      </c>
      <c r="BB112" s="7"/>
      <c r="BC112" s="7" t="s">
        <v>1317</v>
      </c>
      <c r="BD112" s="7" t="s">
        <v>1317</v>
      </c>
      <c r="BE112" s="5"/>
      <c r="BF112" s="5"/>
      <c r="BG112" s="5"/>
      <c r="BH112" s="5"/>
      <c r="BI112" s="5"/>
      <c r="BJ112" s="5"/>
      <c r="BK112" s="5"/>
      <c r="BL112" s="5">
        <v>2</v>
      </c>
      <c r="BM112" s="221">
        <v>2</v>
      </c>
      <c r="BN112" s="221">
        <v>2</v>
      </c>
      <c r="BO112" s="221">
        <v>2</v>
      </c>
      <c r="BP112" s="221">
        <v>2</v>
      </c>
      <c r="BQ112" s="221">
        <v>2</v>
      </c>
      <c r="BR112" s="5">
        <v>2</v>
      </c>
      <c r="BS112" s="226">
        <v>1</v>
      </c>
      <c r="BT112" s="221">
        <v>2</v>
      </c>
      <c r="BU112" s="221">
        <v>2</v>
      </c>
      <c r="BV112" s="221">
        <v>2</v>
      </c>
      <c r="BW112" s="5">
        <v>2</v>
      </c>
      <c r="BX112" s="221">
        <v>1</v>
      </c>
      <c r="BY112" s="6">
        <v>2</v>
      </c>
      <c r="BZ112" s="5">
        <v>2</v>
      </c>
      <c r="CA112" s="221">
        <v>2</v>
      </c>
      <c r="CB112" s="221">
        <v>2</v>
      </c>
      <c r="CC112" s="221">
        <v>2</v>
      </c>
      <c r="CD112" s="337">
        <v>1</v>
      </c>
      <c r="CE112" s="221">
        <v>2</v>
      </c>
      <c r="CF112" s="221">
        <v>2</v>
      </c>
      <c r="CG112" s="221">
        <v>2</v>
      </c>
      <c r="CH112" s="221">
        <v>2</v>
      </c>
      <c r="CI112" s="221">
        <v>2</v>
      </c>
      <c r="CJ112" s="337">
        <v>2</v>
      </c>
      <c r="CK112" s="221">
        <v>2</v>
      </c>
      <c r="CL112" s="222">
        <f t="shared" si="68"/>
        <v>23</v>
      </c>
      <c r="CM112" s="237">
        <f t="shared" si="69"/>
        <v>0.88461538461538458</v>
      </c>
      <c r="CN112" s="222">
        <f t="shared" si="70"/>
        <v>3</v>
      </c>
      <c r="CO112" s="237">
        <f t="shared" si="71"/>
        <v>0.11538461538461539</v>
      </c>
      <c r="CP112" s="222">
        <f t="shared" si="72"/>
        <v>0</v>
      </c>
      <c r="CQ112" s="237">
        <f t="shared" si="73"/>
        <v>0</v>
      </c>
      <c r="CR112" s="222">
        <f t="shared" si="74"/>
        <v>0</v>
      </c>
      <c r="CS112" s="237">
        <f t="shared" si="75"/>
        <v>0</v>
      </c>
      <c r="CT112" s="223">
        <f t="shared" si="76"/>
        <v>1.8846153846153846</v>
      </c>
      <c r="CU112" s="223" t="str">
        <f t="shared" si="77"/>
        <v>Đạt mục tiêu</v>
      </c>
      <c r="CV112" s="5"/>
    </row>
    <row r="113" spans="1:100" s="1" customFormat="1" ht="55.75" hidden="1" customHeight="1">
      <c r="A113" s="1308"/>
      <c r="B113" s="1243"/>
      <c r="C113" s="1033"/>
      <c r="D113" s="1024"/>
      <c r="E113" s="1033"/>
      <c r="F113" s="1024"/>
      <c r="G113" s="580" t="s">
        <v>2550</v>
      </c>
      <c r="H113" s="217" t="s">
        <v>2551</v>
      </c>
      <c r="I113" s="591"/>
      <c r="J113" s="113" t="s">
        <v>699</v>
      </c>
      <c r="K113" s="482" t="s">
        <v>1619</v>
      </c>
      <c r="L113" s="5" t="s">
        <v>32</v>
      </c>
      <c r="M113" s="212" t="s">
        <v>31</v>
      </c>
      <c r="N113" s="166" t="s">
        <v>12</v>
      </c>
      <c r="O113" s="129" t="s">
        <v>29</v>
      </c>
      <c r="P113" s="221" t="s">
        <v>24</v>
      </c>
      <c r="Q113" s="5"/>
      <c r="R113" s="5"/>
      <c r="S113" s="5"/>
      <c r="T113" s="5"/>
      <c r="U113" s="6" t="s">
        <v>24</v>
      </c>
      <c r="V113" s="5"/>
      <c r="W113" s="5"/>
      <c r="X113" s="5"/>
      <c r="Y113" s="5"/>
      <c r="Z113" s="5"/>
      <c r="AA113" s="5"/>
      <c r="AB113" s="80">
        <f t="shared" si="78"/>
        <v>1</v>
      </c>
      <c r="AC113" s="565"/>
      <c r="AD113" s="5"/>
      <c r="AE113" s="5"/>
      <c r="AF113" s="5"/>
      <c r="AG113" s="5"/>
      <c r="AH113" s="5"/>
      <c r="AI113" s="5"/>
      <c r="AJ113" s="5"/>
      <c r="AK113" s="5"/>
      <c r="AL113" s="5"/>
      <c r="AM113" s="5"/>
      <c r="AN113" s="5"/>
      <c r="AO113" s="5"/>
      <c r="AP113" s="5"/>
      <c r="AQ113" s="5"/>
      <c r="AR113" s="5"/>
      <c r="AS113" s="5" t="s">
        <v>1317</v>
      </c>
      <c r="AT113" s="5"/>
      <c r="AU113" s="5" t="s">
        <v>1317</v>
      </c>
      <c r="AV113" s="221"/>
      <c r="AW113" s="5"/>
      <c r="AX113" s="5"/>
      <c r="AY113" s="5"/>
      <c r="AZ113" s="5"/>
      <c r="BA113" s="5"/>
      <c r="BB113" s="5"/>
      <c r="BC113" s="5"/>
      <c r="BD113" s="5"/>
      <c r="BE113" s="7"/>
      <c r="BF113" s="7"/>
      <c r="BG113" s="7"/>
      <c r="BH113" s="5"/>
      <c r="BI113" s="5"/>
      <c r="BJ113" s="5"/>
      <c r="BK113" s="5"/>
      <c r="BL113" s="5">
        <v>2</v>
      </c>
      <c r="BM113" s="221">
        <v>1</v>
      </c>
      <c r="BN113" s="221">
        <v>2</v>
      </c>
      <c r="BO113" s="221">
        <v>2</v>
      </c>
      <c r="BP113" s="221">
        <v>2</v>
      </c>
      <c r="BQ113" s="221">
        <v>2</v>
      </c>
      <c r="BR113" s="5">
        <v>2</v>
      </c>
      <c r="BS113" s="226">
        <v>2</v>
      </c>
      <c r="BT113" s="221">
        <v>2</v>
      </c>
      <c r="BU113" s="221">
        <v>2</v>
      </c>
      <c r="BV113" s="221">
        <v>2</v>
      </c>
      <c r="BW113" s="5">
        <v>2</v>
      </c>
      <c r="BX113" s="221">
        <v>2</v>
      </c>
      <c r="BY113" s="6">
        <v>2</v>
      </c>
      <c r="BZ113" s="5">
        <v>2</v>
      </c>
      <c r="CA113" s="221">
        <v>1</v>
      </c>
      <c r="CB113" s="221">
        <v>2</v>
      </c>
      <c r="CC113" s="221">
        <v>2</v>
      </c>
      <c r="CD113" s="337">
        <v>2</v>
      </c>
      <c r="CE113" s="221">
        <v>2</v>
      </c>
      <c r="CF113" s="221">
        <v>2</v>
      </c>
      <c r="CG113" s="221">
        <v>2</v>
      </c>
      <c r="CH113" s="221">
        <v>2</v>
      </c>
      <c r="CI113" s="221">
        <v>2</v>
      </c>
      <c r="CJ113" s="337">
        <v>1</v>
      </c>
      <c r="CK113" s="221">
        <v>2</v>
      </c>
      <c r="CL113" s="222">
        <f t="shared" si="68"/>
        <v>23</v>
      </c>
      <c r="CM113" s="237">
        <f t="shared" si="69"/>
        <v>0.88461538461538458</v>
      </c>
      <c r="CN113" s="222">
        <f t="shared" si="70"/>
        <v>3</v>
      </c>
      <c r="CO113" s="237">
        <f t="shared" si="71"/>
        <v>0.11538461538461539</v>
      </c>
      <c r="CP113" s="222">
        <f t="shared" si="72"/>
        <v>0</v>
      </c>
      <c r="CQ113" s="237">
        <f t="shared" si="73"/>
        <v>0</v>
      </c>
      <c r="CR113" s="222">
        <f t="shared" si="74"/>
        <v>0</v>
      </c>
      <c r="CS113" s="237">
        <f t="shared" si="75"/>
        <v>0</v>
      </c>
      <c r="CT113" s="223">
        <f t="shared" si="76"/>
        <v>1.8846153846153846</v>
      </c>
      <c r="CU113" s="223" t="str">
        <f t="shared" si="77"/>
        <v>Đạt mục tiêu</v>
      </c>
      <c r="CV113" s="5"/>
    </row>
    <row r="114" spans="1:100" s="20" customFormat="1" ht="47" hidden="1">
      <c r="A114" s="1308"/>
      <c r="B114" s="1243"/>
      <c r="C114" s="1033"/>
      <c r="D114" s="1024"/>
      <c r="E114" s="1033"/>
      <c r="F114" s="1024"/>
      <c r="G114" s="571" t="s">
        <v>328</v>
      </c>
      <c r="H114" s="217" t="s">
        <v>2551</v>
      </c>
      <c r="I114" s="591"/>
      <c r="J114" s="112"/>
      <c r="K114" s="481"/>
      <c r="L114" s="5" t="s">
        <v>32</v>
      </c>
      <c r="M114" s="212" t="s">
        <v>31</v>
      </c>
      <c r="N114" s="166" t="s">
        <v>12</v>
      </c>
      <c r="O114" s="129" t="s">
        <v>29</v>
      </c>
      <c r="P114" s="221" t="s">
        <v>24</v>
      </c>
      <c r="Q114" s="27"/>
      <c r="R114" s="27"/>
      <c r="S114" s="27"/>
      <c r="T114" s="27"/>
      <c r="U114" s="6"/>
      <c r="V114" s="27" t="s">
        <v>24</v>
      </c>
      <c r="W114" s="27"/>
      <c r="X114" s="27"/>
      <c r="Y114" s="27"/>
      <c r="Z114" s="27"/>
      <c r="AA114" s="27"/>
      <c r="AB114" s="80">
        <f t="shared" si="78"/>
        <v>1</v>
      </c>
      <c r="AC114" s="648"/>
      <c r="AD114" s="27"/>
      <c r="AE114" s="27"/>
      <c r="AF114" s="27"/>
      <c r="AG114" s="27"/>
      <c r="AH114" s="27"/>
      <c r="AI114" s="27"/>
      <c r="AJ114" s="27"/>
      <c r="AK114" s="27"/>
      <c r="AL114" s="27"/>
      <c r="AM114" s="27"/>
      <c r="AN114" s="27"/>
      <c r="AO114" s="27"/>
      <c r="AP114" s="27"/>
      <c r="AQ114" s="27"/>
      <c r="AR114" s="27"/>
      <c r="AS114" s="27"/>
      <c r="AT114" s="27"/>
      <c r="AU114" s="27"/>
      <c r="AV114" s="57"/>
      <c r="AW114" s="58" t="s">
        <v>1317</v>
      </c>
      <c r="AX114" s="58"/>
      <c r="AY114" s="58"/>
      <c r="AZ114" s="58"/>
      <c r="BA114" s="27"/>
      <c r="BB114" s="27"/>
      <c r="BC114" s="27"/>
      <c r="BD114" s="27"/>
      <c r="BE114" s="27"/>
      <c r="BF114" s="27"/>
      <c r="BG114" s="27"/>
      <c r="BH114" s="27"/>
      <c r="BI114" s="27"/>
      <c r="BJ114" s="27"/>
      <c r="BK114" s="27"/>
      <c r="BL114" s="5">
        <v>2</v>
      </c>
      <c r="BM114" s="221">
        <v>1</v>
      </c>
      <c r="BN114" s="221">
        <v>2</v>
      </c>
      <c r="BO114" s="221">
        <v>2</v>
      </c>
      <c r="BP114" s="221">
        <v>2</v>
      </c>
      <c r="BQ114" s="221">
        <v>2</v>
      </c>
      <c r="BR114" s="5">
        <v>2</v>
      </c>
      <c r="BS114" s="226">
        <v>1</v>
      </c>
      <c r="BT114" s="221">
        <v>2</v>
      </c>
      <c r="BU114" s="221">
        <v>2</v>
      </c>
      <c r="BV114" s="221">
        <v>2</v>
      </c>
      <c r="BW114" s="5">
        <v>2</v>
      </c>
      <c r="BX114" s="221">
        <v>1</v>
      </c>
      <c r="BY114" s="6">
        <v>2</v>
      </c>
      <c r="BZ114" s="5">
        <v>2</v>
      </c>
      <c r="CA114" s="221">
        <v>2</v>
      </c>
      <c r="CB114" s="221">
        <v>2</v>
      </c>
      <c r="CC114" s="221">
        <v>2</v>
      </c>
      <c r="CD114" s="337">
        <v>2</v>
      </c>
      <c r="CE114" s="221">
        <v>2</v>
      </c>
      <c r="CF114" s="221">
        <v>1</v>
      </c>
      <c r="CG114" s="221">
        <v>2</v>
      </c>
      <c r="CH114" s="221">
        <v>2</v>
      </c>
      <c r="CI114" s="221">
        <v>2</v>
      </c>
      <c r="CJ114" s="337">
        <v>2</v>
      </c>
      <c r="CK114" s="221">
        <v>2</v>
      </c>
      <c r="CL114" s="222">
        <f t="shared" si="68"/>
        <v>22</v>
      </c>
      <c r="CM114" s="237">
        <f t="shared" si="69"/>
        <v>0.84615384615384615</v>
      </c>
      <c r="CN114" s="222">
        <f t="shared" si="70"/>
        <v>4</v>
      </c>
      <c r="CO114" s="237">
        <f t="shared" si="71"/>
        <v>0.15384615384615385</v>
      </c>
      <c r="CP114" s="222">
        <f t="shared" si="72"/>
        <v>0</v>
      </c>
      <c r="CQ114" s="237">
        <f t="shared" si="73"/>
        <v>0</v>
      </c>
      <c r="CR114" s="222">
        <f t="shared" si="74"/>
        <v>0</v>
      </c>
      <c r="CS114" s="237">
        <f t="shared" si="75"/>
        <v>0</v>
      </c>
      <c r="CT114" s="223">
        <f t="shared" si="76"/>
        <v>1.8461538461538463</v>
      </c>
      <c r="CU114" s="223" t="str">
        <f t="shared" si="77"/>
        <v>Đạt mục tiêu</v>
      </c>
      <c r="CV114" s="27"/>
    </row>
    <row r="115" spans="1:100" s="1" customFormat="1" ht="124" hidden="1">
      <c r="A115" s="13">
        <v>54</v>
      </c>
      <c r="B115" s="217" t="s">
        <v>475</v>
      </c>
      <c r="C115" s="215" t="s">
        <v>28</v>
      </c>
      <c r="D115" s="217" t="s">
        <v>236</v>
      </c>
      <c r="E115" s="215" t="s">
        <v>28</v>
      </c>
      <c r="F115" s="234" t="s">
        <v>236</v>
      </c>
      <c r="G115" s="234" t="s">
        <v>1233</v>
      </c>
      <c r="H115" s="234"/>
      <c r="I115" s="606"/>
      <c r="J115" s="37"/>
      <c r="K115" s="483"/>
      <c r="L115" s="5" t="s">
        <v>32</v>
      </c>
      <c r="M115" s="212" t="s">
        <v>31</v>
      </c>
      <c r="N115" s="166" t="s">
        <v>12</v>
      </c>
      <c r="O115" s="129" t="s">
        <v>29</v>
      </c>
      <c r="P115" s="221" t="s">
        <v>24</v>
      </c>
      <c r="Q115" s="5"/>
      <c r="R115" s="5"/>
      <c r="S115" s="5"/>
      <c r="T115" s="5" t="s">
        <v>24</v>
      </c>
      <c r="U115" s="6"/>
      <c r="V115" s="5"/>
      <c r="W115" s="5"/>
      <c r="X115" s="5"/>
      <c r="Y115" s="5"/>
      <c r="Z115" s="5"/>
      <c r="AA115" s="5"/>
      <c r="AB115" s="80">
        <f t="shared" si="78"/>
        <v>1</v>
      </c>
      <c r="AC115" s="565"/>
      <c r="AD115" s="5"/>
      <c r="AE115" s="5"/>
      <c r="AF115" s="5"/>
      <c r="AG115" s="5"/>
      <c r="AH115" s="5"/>
      <c r="AI115" s="5"/>
      <c r="AJ115" s="5"/>
      <c r="AK115" s="5"/>
      <c r="AL115" s="5"/>
      <c r="AM115" s="5"/>
      <c r="AN115" s="5"/>
      <c r="AO115" s="7" t="s">
        <v>1317</v>
      </c>
      <c r="AP115" s="55" t="s">
        <v>1317</v>
      </c>
      <c r="AQ115" s="55" t="s">
        <v>1317</v>
      </c>
      <c r="AR115" s="55" t="s">
        <v>1317</v>
      </c>
      <c r="AS115" s="7"/>
      <c r="AT115" s="7"/>
      <c r="AU115" s="7"/>
      <c r="AV115" s="221"/>
      <c r="AW115" s="5"/>
      <c r="AX115" s="5"/>
      <c r="AY115" s="5"/>
      <c r="AZ115" s="5"/>
      <c r="BA115" s="5"/>
      <c r="BB115" s="5"/>
      <c r="BC115" s="5"/>
      <c r="BD115" s="5"/>
      <c r="BE115" s="5"/>
      <c r="BF115" s="5"/>
      <c r="BG115" s="5"/>
      <c r="BH115" s="5"/>
      <c r="BI115" s="5"/>
      <c r="BJ115" s="5"/>
      <c r="BK115" s="5"/>
      <c r="BL115" s="5">
        <v>2</v>
      </c>
      <c r="BM115" s="221">
        <v>2</v>
      </c>
      <c r="BN115" s="221">
        <v>2</v>
      </c>
      <c r="BO115" s="221">
        <v>2</v>
      </c>
      <c r="BP115" s="221">
        <v>2</v>
      </c>
      <c r="BQ115" s="221">
        <v>2</v>
      </c>
      <c r="BR115" s="5">
        <v>1</v>
      </c>
      <c r="BS115" s="226">
        <v>2</v>
      </c>
      <c r="BT115" s="221">
        <v>2</v>
      </c>
      <c r="BU115" s="221">
        <v>2</v>
      </c>
      <c r="BV115" s="221">
        <v>2</v>
      </c>
      <c r="BW115" s="5">
        <v>2</v>
      </c>
      <c r="BX115" s="221">
        <v>2</v>
      </c>
      <c r="BY115" s="6">
        <v>2</v>
      </c>
      <c r="BZ115" s="5">
        <v>2</v>
      </c>
      <c r="CA115" s="221">
        <v>2</v>
      </c>
      <c r="CB115" s="221">
        <v>2</v>
      </c>
      <c r="CC115" s="221">
        <v>2</v>
      </c>
      <c r="CD115" s="337">
        <v>1</v>
      </c>
      <c r="CE115" s="221">
        <v>2</v>
      </c>
      <c r="CF115" s="221">
        <v>2</v>
      </c>
      <c r="CG115" s="221">
        <v>2</v>
      </c>
      <c r="CH115" s="221">
        <v>2</v>
      </c>
      <c r="CI115" s="221">
        <v>1</v>
      </c>
      <c r="CJ115" s="337">
        <v>2</v>
      </c>
      <c r="CK115" s="221">
        <v>2</v>
      </c>
      <c r="CL115" s="222">
        <f t="shared" si="68"/>
        <v>23</v>
      </c>
      <c r="CM115" s="237">
        <f t="shared" si="69"/>
        <v>0.88461538461538458</v>
      </c>
      <c r="CN115" s="222">
        <f t="shared" si="70"/>
        <v>3</v>
      </c>
      <c r="CO115" s="237">
        <f t="shared" si="71"/>
        <v>0.11538461538461539</v>
      </c>
      <c r="CP115" s="222">
        <f t="shared" si="72"/>
        <v>0</v>
      </c>
      <c r="CQ115" s="237">
        <f t="shared" si="73"/>
        <v>0</v>
      </c>
      <c r="CR115" s="222">
        <f t="shared" si="74"/>
        <v>0</v>
      </c>
      <c r="CS115" s="237">
        <f t="shared" si="75"/>
        <v>0</v>
      </c>
      <c r="CT115" s="223">
        <f t="shared" si="76"/>
        <v>1.8846153846153846</v>
      </c>
      <c r="CU115" s="223" t="str">
        <f t="shared" si="77"/>
        <v>Đạt mục tiêu</v>
      </c>
      <c r="CV115" s="5"/>
    </row>
    <row r="116" spans="1:100" ht="84" hidden="1">
      <c r="A116" s="1308">
        <v>55</v>
      </c>
      <c r="B116" s="1063" t="s">
        <v>948</v>
      </c>
      <c r="C116" s="1058" t="s">
        <v>28</v>
      </c>
      <c r="D116" s="1024" t="s">
        <v>235</v>
      </c>
      <c r="E116" s="1033" t="s">
        <v>26</v>
      </c>
      <c r="F116" s="234" t="s">
        <v>555</v>
      </c>
      <c r="G116" s="288" t="s">
        <v>1234</v>
      </c>
      <c r="H116" s="217" t="s">
        <v>2552</v>
      </c>
      <c r="I116" s="609"/>
      <c r="J116" s="32" t="s">
        <v>700</v>
      </c>
      <c r="K116" s="463" t="s">
        <v>1624</v>
      </c>
      <c r="L116" s="212" t="s">
        <v>32</v>
      </c>
      <c r="M116" s="212" t="s">
        <v>31</v>
      </c>
      <c r="N116" s="166" t="s">
        <v>12</v>
      </c>
      <c r="O116" s="129" t="s">
        <v>29</v>
      </c>
      <c r="P116" s="221" t="s">
        <v>24</v>
      </c>
      <c r="Q116" s="5"/>
      <c r="R116" s="5"/>
      <c r="S116" s="5"/>
      <c r="T116" s="5"/>
      <c r="U116" s="6"/>
      <c r="V116" s="5"/>
      <c r="W116" s="5"/>
      <c r="X116" s="5"/>
      <c r="Y116" s="221" t="s">
        <v>24</v>
      </c>
      <c r="Z116" s="5"/>
      <c r="AA116" s="5"/>
      <c r="AB116" s="80">
        <f t="shared" si="78"/>
        <v>1</v>
      </c>
      <c r="AC116" s="565"/>
      <c r="AD116" s="5"/>
      <c r="AE116" s="5"/>
      <c r="AF116" s="5"/>
      <c r="AG116" s="5"/>
      <c r="AH116" s="5"/>
      <c r="AI116" s="5"/>
      <c r="AJ116" s="5"/>
      <c r="AK116" s="6"/>
      <c r="AL116" s="5"/>
      <c r="AM116" s="5"/>
      <c r="AN116" s="6"/>
      <c r="AO116" s="5"/>
      <c r="AP116" s="5"/>
      <c r="AQ116" s="5"/>
      <c r="AR116" s="5"/>
      <c r="AS116" s="5"/>
      <c r="AT116" s="5"/>
      <c r="AU116" s="5"/>
      <c r="AV116" s="221"/>
      <c r="AW116" s="5"/>
      <c r="AX116" s="5"/>
      <c r="AY116" s="5"/>
      <c r="AZ116" s="5"/>
      <c r="BA116" s="5"/>
      <c r="BB116" s="5"/>
      <c r="BC116" s="5"/>
      <c r="BD116" s="5"/>
      <c r="BE116" s="221" t="s">
        <v>1404</v>
      </c>
      <c r="BF116" s="221" t="s">
        <v>1404</v>
      </c>
      <c r="BG116" s="221" t="s">
        <v>1404</v>
      </c>
      <c r="BH116" s="5"/>
      <c r="BI116" s="5"/>
      <c r="BJ116" s="5"/>
      <c r="BK116" s="5"/>
      <c r="BL116" s="5">
        <v>1</v>
      </c>
      <c r="BM116" s="221">
        <v>2</v>
      </c>
      <c r="BN116" s="221">
        <v>1</v>
      </c>
      <c r="BO116" s="221">
        <v>2</v>
      </c>
      <c r="BP116" s="221">
        <v>1</v>
      </c>
      <c r="BQ116" s="221">
        <v>2</v>
      </c>
      <c r="BR116" s="5">
        <v>2</v>
      </c>
      <c r="BS116" s="226">
        <v>2</v>
      </c>
      <c r="BT116" s="221">
        <v>2</v>
      </c>
      <c r="BU116" s="221">
        <v>2</v>
      </c>
      <c r="BV116" s="221">
        <v>2</v>
      </c>
      <c r="BW116" s="5">
        <v>1</v>
      </c>
      <c r="BX116" s="221">
        <v>2</v>
      </c>
      <c r="BY116" s="6">
        <v>2</v>
      </c>
      <c r="BZ116" s="5">
        <v>2</v>
      </c>
      <c r="CA116" s="221">
        <v>2</v>
      </c>
      <c r="CB116" s="221">
        <v>2</v>
      </c>
      <c r="CC116" s="221">
        <v>2</v>
      </c>
      <c r="CD116" s="337">
        <v>2</v>
      </c>
      <c r="CE116" s="221">
        <v>2</v>
      </c>
      <c r="CF116" s="221">
        <v>2</v>
      </c>
      <c r="CG116" s="221">
        <v>2</v>
      </c>
      <c r="CH116" s="221">
        <v>2</v>
      </c>
      <c r="CI116" s="221">
        <v>2</v>
      </c>
      <c r="CJ116" s="337">
        <v>2</v>
      </c>
      <c r="CK116" s="221">
        <v>2</v>
      </c>
      <c r="CL116" s="222">
        <f t="shared" si="68"/>
        <v>22</v>
      </c>
      <c r="CM116" s="237">
        <f t="shared" si="69"/>
        <v>0.84615384615384615</v>
      </c>
      <c r="CN116" s="222">
        <f t="shared" si="70"/>
        <v>4</v>
      </c>
      <c r="CO116" s="237">
        <f t="shared" si="71"/>
        <v>0.15384615384615385</v>
      </c>
      <c r="CP116" s="222">
        <f t="shared" si="72"/>
        <v>0</v>
      </c>
      <c r="CQ116" s="237">
        <f t="shared" si="73"/>
        <v>0</v>
      </c>
      <c r="CR116" s="222">
        <f t="shared" si="74"/>
        <v>0</v>
      </c>
      <c r="CS116" s="237">
        <f t="shared" si="75"/>
        <v>0</v>
      </c>
      <c r="CT116" s="223">
        <f t="shared" si="76"/>
        <v>1.8461538461538463</v>
      </c>
      <c r="CU116" s="223" t="str">
        <f t="shared" si="77"/>
        <v>Đạt mục tiêu</v>
      </c>
      <c r="CV116" s="221"/>
    </row>
    <row r="117" spans="1:100" s="1" customFormat="1" ht="63" hidden="1" customHeight="1">
      <c r="A117" s="1308"/>
      <c r="B117" s="1243"/>
      <c r="C117" s="1058"/>
      <c r="D117" s="1024"/>
      <c r="E117" s="1033"/>
      <c r="F117" s="134" t="s">
        <v>945</v>
      </c>
      <c r="G117" s="527" t="s">
        <v>1057</v>
      </c>
      <c r="H117" s="157" t="s">
        <v>2552</v>
      </c>
      <c r="I117" s="609"/>
      <c r="J117" s="32" t="s">
        <v>701</v>
      </c>
      <c r="K117" s="463" t="s">
        <v>1631</v>
      </c>
      <c r="L117" s="5" t="s">
        <v>32</v>
      </c>
      <c r="M117" s="212" t="s">
        <v>31</v>
      </c>
      <c r="N117" s="165" t="s">
        <v>12</v>
      </c>
      <c r="O117" s="221" t="s">
        <v>29</v>
      </c>
      <c r="P117" s="221" t="s">
        <v>24</v>
      </c>
      <c r="Q117" s="5"/>
      <c r="R117" s="5" t="s">
        <v>24</v>
      </c>
      <c r="S117" s="5"/>
      <c r="T117" s="5"/>
      <c r="U117" s="6"/>
      <c r="V117" s="5"/>
      <c r="W117" s="5"/>
      <c r="X117" s="5"/>
      <c r="Y117" s="5"/>
      <c r="Z117" s="5"/>
      <c r="AA117" s="5"/>
      <c r="AB117" s="80">
        <f t="shared" si="78"/>
        <v>1</v>
      </c>
      <c r="AC117" s="565"/>
      <c r="AD117" s="5"/>
      <c r="AE117" s="5"/>
      <c r="AF117" s="5"/>
      <c r="AG117" s="56"/>
      <c r="AH117" s="56" t="s">
        <v>1317</v>
      </c>
      <c r="AI117" s="56" t="s">
        <v>1317</v>
      </c>
      <c r="AJ117" s="56"/>
      <c r="AK117" s="6"/>
      <c r="AL117" s="5"/>
      <c r="AM117" s="5"/>
      <c r="AN117" s="6"/>
      <c r="AO117" s="5"/>
      <c r="AP117" s="5"/>
      <c r="AQ117" s="5"/>
      <c r="AR117" s="5"/>
      <c r="AS117" s="5"/>
      <c r="AT117" s="5"/>
      <c r="AU117" s="5"/>
      <c r="AV117" s="221"/>
      <c r="AW117" s="5"/>
      <c r="AX117" s="5"/>
      <c r="AY117" s="5"/>
      <c r="AZ117" s="5"/>
      <c r="BA117" s="5"/>
      <c r="BB117" s="5"/>
      <c r="BC117" s="5"/>
      <c r="BD117" s="5"/>
      <c r="BE117" s="5"/>
      <c r="BF117" s="7"/>
      <c r="BG117" s="5"/>
      <c r="BH117" s="5"/>
      <c r="BI117" s="5"/>
      <c r="BJ117" s="5"/>
      <c r="BK117" s="5"/>
      <c r="BL117" s="5">
        <v>2</v>
      </c>
      <c r="BM117" s="221">
        <v>2</v>
      </c>
      <c r="BN117" s="221">
        <v>2</v>
      </c>
      <c r="BO117" s="221">
        <v>2</v>
      </c>
      <c r="BP117" s="221">
        <v>2</v>
      </c>
      <c r="BQ117" s="221">
        <v>2</v>
      </c>
      <c r="BR117" s="5">
        <v>2</v>
      </c>
      <c r="BS117" s="226">
        <v>1</v>
      </c>
      <c r="BT117" s="221">
        <v>2</v>
      </c>
      <c r="BU117" s="221">
        <v>2</v>
      </c>
      <c r="BV117" s="221">
        <v>2</v>
      </c>
      <c r="BW117" s="5">
        <v>2</v>
      </c>
      <c r="BX117" s="221">
        <v>2</v>
      </c>
      <c r="BY117" s="6">
        <v>2</v>
      </c>
      <c r="BZ117" s="5">
        <v>2</v>
      </c>
      <c r="CA117" s="221">
        <v>2</v>
      </c>
      <c r="CB117" s="221">
        <v>2</v>
      </c>
      <c r="CC117" s="221">
        <v>2</v>
      </c>
      <c r="CD117" s="337">
        <v>2</v>
      </c>
      <c r="CE117" s="221">
        <v>2</v>
      </c>
      <c r="CF117" s="221">
        <v>2</v>
      </c>
      <c r="CG117" s="221">
        <v>2</v>
      </c>
      <c r="CH117" s="221">
        <v>2</v>
      </c>
      <c r="CI117" s="221">
        <v>2</v>
      </c>
      <c r="CJ117" s="337">
        <v>2</v>
      </c>
      <c r="CK117" s="221">
        <v>2</v>
      </c>
      <c r="CL117" s="222">
        <f t="shared" si="68"/>
        <v>25</v>
      </c>
      <c r="CM117" s="237">
        <f t="shared" si="69"/>
        <v>0.96153846153846156</v>
      </c>
      <c r="CN117" s="222">
        <f t="shared" si="70"/>
        <v>1</v>
      </c>
      <c r="CO117" s="237">
        <f t="shared" si="71"/>
        <v>3.8461538461538464E-2</v>
      </c>
      <c r="CP117" s="222">
        <f t="shared" si="72"/>
        <v>0</v>
      </c>
      <c r="CQ117" s="237">
        <f t="shared" si="73"/>
        <v>0</v>
      </c>
      <c r="CR117" s="222">
        <f t="shared" si="74"/>
        <v>0</v>
      </c>
      <c r="CS117" s="237">
        <f t="shared" si="75"/>
        <v>0</v>
      </c>
      <c r="CT117" s="223">
        <f t="shared" si="76"/>
        <v>1.9615384615384615</v>
      </c>
      <c r="CU117" s="223" t="str">
        <f t="shared" si="77"/>
        <v>Đạt mục tiêu</v>
      </c>
      <c r="CV117" s="5"/>
    </row>
    <row r="118" spans="1:100" s="1" customFormat="1" ht="62" hidden="1">
      <c r="A118" s="1308">
        <v>56</v>
      </c>
      <c r="B118" s="1044" t="s">
        <v>957</v>
      </c>
      <c r="C118" s="1058" t="s">
        <v>60</v>
      </c>
      <c r="D118" s="1024" t="s">
        <v>234</v>
      </c>
      <c r="E118" s="1033" t="s">
        <v>60</v>
      </c>
      <c r="F118" s="1151" t="s">
        <v>946</v>
      </c>
      <c r="G118" s="157" t="s">
        <v>2021</v>
      </c>
      <c r="H118" s="157"/>
      <c r="I118" s="609"/>
      <c r="J118" s="37"/>
      <c r="K118" s="483"/>
      <c r="L118" s="212" t="s">
        <v>32</v>
      </c>
      <c r="M118" s="212" t="s">
        <v>31</v>
      </c>
      <c r="N118" s="165" t="s">
        <v>12</v>
      </c>
      <c r="O118" s="221" t="s">
        <v>29</v>
      </c>
      <c r="P118" s="221" t="s">
        <v>24</v>
      </c>
      <c r="Q118" s="5" t="s">
        <v>24</v>
      </c>
      <c r="R118" s="5"/>
      <c r="S118" s="5"/>
      <c r="T118" s="5"/>
      <c r="U118" s="6"/>
      <c r="V118" s="5"/>
      <c r="W118" s="5"/>
      <c r="X118" s="5"/>
      <c r="Y118" s="5"/>
      <c r="Z118" s="5"/>
      <c r="AA118" s="5"/>
      <c r="AB118" s="80">
        <f t="shared" si="78"/>
        <v>1</v>
      </c>
      <c r="AC118" s="565"/>
      <c r="AD118" s="5" t="s">
        <v>1317</v>
      </c>
      <c r="AE118" s="5"/>
      <c r="AF118" s="5"/>
      <c r="AG118" s="5"/>
      <c r="AH118" s="5"/>
      <c r="AI118" s="5"/>
      <c r="AJ118" s="5"/>
      <c r="AK118" s="5"/>
      <c r="AL118" s="5"/>
      <c r="AM118" s="5"/>
      <c r="AN118" s="5"/>
      <c r="AO118" s="5"/>
      <c r="AP118" s="5"/>
      <c r="AQ118" s="5"/>
      <c r="AR118" s="5"/>
      <c r="AS118" s="5"/>
      <c r="AT118" s="5"/>
      <c r="AU118" s="5"/>
      <c r="AV118" s="221"/>
      <c r="AW118" s="5"/>
      <c r="AX118" s="5"/>
      <c r="AY118" s="5"/>
      <c r="AZ118" s="5"/>
      <c r="BA118" s="5"/>
      <c r="BB118" s="5"/>
      <c r="BC118" s="5"/>
      <c r="BD118" s="5"/>
      <c r="BE118" s="5"/>
      <c r="BF118" s="5"/>
      <c r="BG118" s="5"/>
      <c r="BH118" s="5"/>
      <c r="BI118" s="5"/>
      <c r="BJ118" s="5"/>
      <c r="BK118" s="5"/>
      <c r="BL118" s="5">
        <v>2</v>
      </c>
      <c r="BM118" s="221">
        <v>2</v>
      </c>
      <c r="BN118" s="221">
        <v>2</v>
      </c>
      <c r="BO118" s="221">
        <v>2</v>
      </c>
      <c r="BP118" s="221">
        <v>2</v>
      </c>
      <c r="BQ118" s="221">
        <v>2</v>
      </c>
      <c r="BR118" s="5">
        <v>2</v>
      </c>
      <c r="BS118" s="226">
        <v>2</v>
      </c>
      <c r="BT118" s="221">
        <v>2</v>
      </c>
      <c r="BU118" s="221">
        <v>1</v>
      </c>
      <c r="BV118" s="221">
        <v>2</v>
      </c>
      <c r="BW118" s="5">
        <v>2</v>
      </c>
      <c r="BX118" s="221">
        <v>2</v>
      </c>
      <c r="BY118" s="6">
        <v>2</v>
      </c>
      <c r="BZ118" s="5">
        <v>2</v>
      </c>
      <c r="CA118" s="221">
        <v>2</v>
      </c>
      <c r="CB118" s="221">
        <v>2</v>
      </c>
      <c r="CC118" s="221">
        <v>2</v>
      </c>
      <c r="CD118" s="337">
        <v>2</v>
      </c>
      <c r="CE118" s="221">
        <v>2</v>
      </c>
      <c r="CF118" s="221">
        <v>2</v>
      </c>
      <c r="CG118" s="221">
        <v>2</v>
      </c>
      <c r="CH118" s="221">
        <v>2</v>
      </c>
      <c r="CI118" s="221">
        <v>2</v>
      </c>
      <c r="CJ118" s="337">
        <v>2</v>
      </c>
      <c r="CK118" s="221">
        <v>2</v>
      </c>
      <c r="CL118" s="222">
        <f t="shared" si="68"/>
        <v>25</v>
      </c>
      <c r="CM118" s="237">
        <f t="shared" si="69"/>
        <v>0.96153846153846156</v>
      </c>
      <c r="CN118" s="222">
        <f t="shared" si="70"/>
        <v>1</v>
      </c>
      <c r="CO118" s="237">
        <f t="shared" si="71"/>
        <v>3.8461538461538464E-2</v>
      </c>
      <c r="CP118" s="222">
        <f t="shared" si="72"/>
        <v>0</v>
      </c>
      <c r="CQ118" s="237">
        <f t="shared" si="73"/>
        <v>0</v>
      </c>
      <c r="CR118" s="222">
        <f t="shared" si="74"/>
        <v>0</v>
      </c>
      <c r="CS118" s="237">
        <f t="shared" si="75"/>
        <v>0</v>
      </c>
      <c r="CT118" s="223">
        <f t="shared" si="76"/>
        <v>1.9615384615384615</v>
      </c>
      <c r="CU118" s="223" t="str">
        <f t="shared" si="77"/>
        <v>Đạt mục tiêu</v>
      </c>
      <c r="CV118" s="5"/>
    </row>
    <row r="119" spans="1:100" s="1" customFormat="1" ht="47" hidden="1">
      <c r="A119" s="1308"/>
      <c r="B119" s="1024"/>
      <c r="C119" s="1058"/>
      <c r="D119" s="1024"/>
      <c r="E119" s="1033"/>
      <c r="F119" s="1130"/>
      <c r="G119" s="234" t="s">
        <v>890</v>
      </c>
      <c r="H119" s="234"/>
      <c r="I119" s="606"/>
      <c r="J119" s="37"/>
      <c r="K119" s="483"/>
      <c r="L119" s="212" t="s">
        <v>32</v>
      </c>
      <c r="M119" s="212" t="s">
        <v>31</v>
      </c>
      <c r="N119" s="165" t="s">
        <v>12</v>
      </c>
      <c r="O119" s="221" t="s">
        <v>29</v>
      </c>
      <c r="P119" s="221" t="s">
        <v>24</v>
      </c>
      <c r="Q119" s="5"/>
      <c r="R119" s="5"/>
      <c r="S119" s="5" t="s">
        <v>24</v>
      </c>
      <c r="T119" s="5"/>
      <c r="U119" s="6"/>
      <c r="V119" s="5"/>
      <c r="W119" s="5"/>
      <c r="X119" s="5"/>
      <c r="Y119" s="5"/>
      <c r="Z119" s="5"/>
      <c r="AA119" s="5"/>
      <c r="AB119" s="80">
        <f t="shared" si="78"/>
        <v>1</v>
      </c>
      <c r="AC119" s="642"/>
      <c r="AD119" s="7"/>
      <c r="AE119" s="7"/>
      <c r="AF119" s="7"/>
      <c r="AG119" s="5"/>
      <c r="AH119" s="5"/>
      <c r="AI119" s="5"/>
      <c r="AJ119" s="5"/>
      <c r="AK119" s="5"/>
      <c r="AL119" s="5"/>
      <c r="AM119" s="5"/>
      <c r="AN119" s="5" t="s">
        <v>1317</v>
      </c>
      <c r="AO119" s="5"/>
      <c r="AP119" s="5"/>
      <c r="AQ119" s="5"/>
      <c r="AR119" s="5"/>
      <c r="AS119" s="5"/>
      <c r="AT119" s="5"/>
      <c r="AU119" s="5"/>
      <c r="AV119" s="221"/>
      <c r="AW119" s="5"/>
      <c r="AX119" s="5"/>
      <c r="AY119" s="5"/>
      <c r="AZ119" s="5"/>
      <c r="BA119" s="5"/>
      <c r="BB119" s="5"/>
      <c r="BC119" s="5"/>
      <c r="BD119" s="5"/>
      <c r="BE119" s="5"/>
      <c r="BF119" s="5"/>
      <c r="BG119" s="5"/>
      <c r="BH119" s="5"/>
      <c r="BI119" s="5"/>
      <c r="BJ119" s="5"/>
      <c r="BK119" s="5"/>
      <c r="BL119" s="5">
        <v>2</v>
      </c>
      <c r="BM119" s="221">
        <v>2</v>
      </c>
      <c r="BN119" s="221">
        <v>2</v>
      </c>
      <c r="BO119" s="221">
        <v>2</v>
      </c>
      <c r="BP119" s="221">
        <v>2</v>
      </c>
      <c r="BQ119" s="221">
        <v>2</v>
      </c>
      <c r="BR119" s="5">
        <v>2</v>
      </c>
      <c r="BS119" s="226">
        <v>1</v>
      </c>
      <c r="BT119" s="221">
        <v>2</v>
      </c>
      <c r="BU119" s="221">
        <v>2</v>
      </c>
      <c r="BV119" s="221">
        <v>2</v>
      </c>
      <c r="BW119" s="5">
        <v>2</v>
      </c>
      <c r="BX119" s="221">
        <v>2</v>
      </c>
      <c r="BY119" s="6">
        <v>1</v>
      </c>
      <c r="BZ119" s="5">
        <v>2</v>
      </c>
      <c r="CA119" s="221">
        <v>2</v>
      </c>
      <c r="CB119" s="221">
        <v>2</v>
      </c>
      <c r="CC119" s="221">
        <v>2</v>
      </c>
      <c r="CD119" s="337">
        <v>2</v>
      </c>
      <c r="CE119" s="221">
        <v>2</v>
      </c>
      <c r="CF119" s="221">
        <v>2</v>
      </c>
      <c r="CG119" s="221">
        <v>1</v>
      </c>
      <c r="CH119" s="221">
        <v>2</v>
      </c>
      <c r="CI119" s="221">
        <v>2</v>
      </c>
      <c r="CJ119" s="337">
        <v>2</v>
      </c>
      <c r="CK119" s="221">
        <v>2</v>
      </c>
      <c r="CL119" s="222">
        <f t="shared" si="68"/>
        <v>23</v>
      </c>
      <c r="CM119" s="237">
        <f t="shared" si="69"/>
        <v>0.88461538461538458</v>
      </c>
      <c r="CN119" s="222">
        <f t="shared" si="70"/>
        <v>3</v>
      </c>
      <c r="CO119" s="237">
        <f t="shared" si="71"/>
        <v>0.11538461538461539</v>
      </c>
      <c r="CP119" s="222">
        <f t="shared" si="72"/>
        <v>0</v>
      </c>
      <c r="CQ119" s="237">
        <f t="shared" si="73"/>
        <v>0</v>
      </c>
      <c r="CR119" s="222">
        <f t="shared" si="74"/>
        <v>0</v>
      </c>
      <c r="CS119" s="237">
        <f t="shared" si="75"/>
        <v>0</v>
      </c>
      <c r="CT119" s="223">
        <f t="shared" si="76"/>
        <v>1.8846153846153846</v>
      </c>
      <c r="CU119" s="223" t="str">
        <f t="shared" si="77"/>
        <v>Đạt mục tiêu</v>
      </c>
      <c r="CV119" s="5"/>
    </row>
    <row r="120" spans="1:100" s="1" customFormat="1" ht="47" hidden="1">
      <c r="A120" s="1308"/>
      <c r="B120" s="1024"/>
      <c r="C120" s="1058"/>
      <c r="D120" s="1024"/>
      <c r="E120" s="1033"/>
      <c r="F120" s="1130"/>
      <c r="G120" s="134" t="s">
        <v>1232</v>
      </c>
      <c r="H120" s="134"/>
      <c r="I120" s="605"/>
      <c r="J120" s="37"/>
      <c r="K120" s="483"/>
      <c r="L120" s="212" t="s">
        <v>32</v>
      </c>
      <c r="M120" s="212" t="s">
        <v>31</v>
      </c>
      <c r="N120" s="165" t="s">
        <v>12</v>
      </c>
      <c r="O120" s="221" t="s">
        <v>29</v>
      </c>
      <c r="P120" s="221" t="s">
        <v>24</v>
      </c>
      <c r="Q120" s="5"/>
      <c r="R120" s="5"/>
      <c r="S120" s="5"/>
      <c r="T120" s="5"/>
      <c r="U120" s="6"/>
      <c r="V120" s="5"/>
      <c r="W120" s="5"/>
      <c r="X120" s="5"/>
      <c r="Y120" s="5" t="s">
        <v>24</v>
      </c>
      <c r="Z120" s="5"/>
      <c r="AA120" s="5"/>
      <c r="AB120" s="80">
        <f t="shared" si="78"/>
        <v>1</v>
      </c>
      <c r="AC120" s="642"/>
      <c r="AD120" s="7"/>
      <c r="AE120" s="7"/>
      <c r="AF120" s="7"/>
      <c r="AG120" s="5"/>
      <c r="AH120" s="5"/>
      <c r="AI120" s="5"/>
      <c r="AJ120" s="5"/>
      <c r="AK120" s="5"/>
      <c r="AL120" s="5"/>
      <c r="AM120" s="5"/>
      <c r="AN120" s="5"/>
      <c r="AO120" s="5"/>
      <c r="AP120" s="5"/>
      <c r="AQ120" s="5"/>
      <c r="AR120" s="5"/>
      <c r="AS120" s="5"/>
      <c r="AT120" s="5"/>
      <c r="AU120" s="5"/>
      <c r="AV120" s="221"/>
      <c r="AW120" s="5"/>
      <c r="AX120" s="5"/>
      <c r="AY120" s="5"/>
      <c r="AZ120" s="5"/>
      <c r="BA120" s="5"/>
      <c r="BB120" s="5"/>
      <c r="BC120" s="5"/>
      <c r="BD120" s="5"/>
      <c r="BE120" s="5" t="s">
        <v>1183</v>
      </c>
      <c r="BF120" s="5"/>
      <c r="BG120" s="5"/>
      <c r="BH120" s="5"/>
      <c r="BI120" s="5"/>
      <c r="BJ120" s="5"/>
      <c r="BK120" s="5"/>
      <c r="BL120" s="5">
        <v>2</v>
      </c>
      <c r="BM120" s="221">
        <v>2</v>
      </c>
      <c r="BN120" s="221">
        <v>2</v>
      </c>
      <c r="BO120" s="221">
        <v>2</v>
      </c>
      <c r="BP120" s="221">
        <v>1</v>
      </c>
      <c r="BQ120" s="221">
        <v>2</v>
      </c>
      <c r="BR120" s="5">
        <v>2</v>
      </c>
      <c r="BS120" s="226">
        <v>1</v>
      </c>
      <c r="BT120" s="221">
        <v>1</v>
      </c>
      <c r="BU120" s="221">
        <v>2</v>
      </c>
      <c r="BV120" s="221">
        <v>2</v>
      </c>
      <c r="BW120" s="5">
        <v>1</v>
      </c>
      <c r="BX120" s="221">
        <v>2</v>
      </c>
      <c r="BY120" s="6">
        <v>2</v>
      </c>
      <c r="BZ120" s="5">
        <v>2</v>
      </c>
      <c r="CA120" s="221">
        <v>2</v>
      </c>
      <c r="CB120" s="221">
        <v>2</v>
      </c>
      <c r="CC120" s="221">
        <v>2</v>
      </c>
      <c r="CD120" s="337">
        <v>2</v>
      </c>
      <c r="CE120" s="221">
        <v>2</v>
      </c>
      <c r="CF120" s="221">
        <v>1</v>
      </c>
      <c r="CG120" s="221">
        <v>2</v>
      </c>
      <c r="CH120" s="221">
        <v>2</v>
      </c>
      <c r="CI120" s="221">
        <v>2</v>
      </c>
      <c r="CJ120" s="337">
        <v>2</v>
      </c>
      <c r="CK120" s="221">
        <v>2</v>
      </c>
      <c r="CL120" s="222">
        <f t="shared" si="68"/>
        <v>21</v>
      </c>
      <c r="CM120" s="237">
        <f t="shared" si="69"/>
        <v>0.80769230769230771</v>
      </c>
      <c r="CN120" s="222">
        <f t="shared" si="70"/>
        <v>5</v>
      </c>
      <c r="CO120" s="237">
        <f t="shared" si="71"/>
        <v>0.19230769230769232</v>
      </c>
      <c r="CP120" s="222">
        <f t="shared" si="72"/>
        <v>0</v>
      </c>
      <c r="CQ120" s="237">
        <f t="shared" si="73"/>
        <v>0</v>
      </c>
      <c r="CR120" s="222">
        <f t="shared" si="74"/>
        <v>0</v>
      </c>
      <c r="CS120" s="237">
        <f t="shared" si="75"/>
        <v>0</v>
      </c>
      <c r="CT120" s="223">
        <f t="shared" si="76"/>
        <v>1.8076923076923077</v>
      </c>
      <c r="CU120" s="223" t="str">
        <f t="shared" si="77"/>
        <v>Đạt mục tiêu</v>
      </c>
      <c r="CV120" s="5"/>
    </row>
    <row r="121" spans="1:100" s="1" customFormat="1" ht="38.15" hidden="1" customHeight="1">
      <c r="A121" s="1308"/>
      <c r="B121" s="1024"/>
      <c r="C121" s="1058"/>
      <c r="D121" s="1024"/>
      <c r="E121" s="1033"/>
      <c r="F121" s="1130"/>
      <c r="G121" s="234" t="s">
        <v>891</v>
      </c>
      <c r="H121" s="234"/>
      <c r="I121" s="606"/>
      <c r="J121" s="37"/>
      <c r="K121" s="483"/>
      <c r="L121" s="5" t="s">
        <v>32</v>
      </c>
      <c r="M121" s="212" t="s">
        <v>31</v>
      </c>
      <c r="N121" s="165" t="s">
        <v>12</v>
      </c>
      <c r="O121" s="221" t="s">
        <v>29</v>
      </c>
      <c r="P121" s="221" t="s">
        <v>24</v>
      </c>
      <c r="Q121" s="5"/>
      <c r="R121" s="5"/>
      <c r="S121" s="5"/>
      <c r="T121" s="5"/>
      <c r="U121" s="6" t="s">
        <v>24</v>
      </c>
      <c r="V121" s="5"/>
      <c r="W121" s="5"/>
      <c r="X121" s="5"/>
      <c r="Y121" s="5"/>
      <c r="Z121" s="5"/>
      <c r="AA121" s="5"/>
      <c r="AB121" s="80">
        <f t="shared" si="78"/>
        <v>1</v>
      </c>
      <c r="AC121" s="642"/>
      <c r="AD121" s="7"/>
      <c r="AE121" s="7"/>
      <c r="AF121" s="7"/>
      <c r="AG121" s="5"/>
      <c r="AH121" s="5"/>
      <c r="AI121" s="5"/>
      <c r="AJ121" s="5"/>
      <c r="AK121" s="5"/>
      <c r="AL121" s="5"/>
      <c r="AM121" s="5"/>
      <c r="AN121" s="5"/>
      <c r="AO121" s="5"/>
      <c r="AP121" s="5"/>
      <c r="AQ121" s="5"/>
      <c r="AR121" s="5"/>
      <c r="AS121" s="5" t="s">
        <v>1317</v>
      </c>
      <c r="AT121" s="5" t="s">
        <v>1317</v>
      </c>
      <c r="AU121" s="5" t="s">
        <v>1317</v>
      </c>
      <c r="AV121" s="221"/>
      <c r="AW121" s="5"/>
      <c r="AX121" s="5"/>
      <c r="AY121" s="5"/>
      <c r="AZ121" s="5"/>
      <c r="BA121" s="5"/>
      <c r="BB121" s="5"/>
      <c r="BC121" s="5"/>
      <c r="BD121" s="5"/>
      <c r="BE121" s="5"/>
      <c r="BF121" s="5"/>
      <c r="BG121" s="5"/>
      <c r="BH121" s="5"/>
      <c r="BI121" s="5"/>
      <c r="BJ121" s="5"/>
      <c r="BK121" s="5"/>
      <c r="BL121" s="5">
        <v>2</v>
      </c>
      <c r="BM121" s="221">
        <v>2</v>
      </c>
      <c r="BN121" s="221">
        <v>2</v>
      </c>
      <c r="BO121" s="221">
        <v>2</v>
      </c>
      <c r="BP121" s="221">
        <v>2</v>
      </c>
      <c r="BQ121" s="221">
        <v>2</v>
      </c>
      <c r="BR121" s="5">
        <v>2</v>
      </c>
      <c r="BS121" s="226">
        <v>2</v>
      </c>
      <c r="BT121" s="221">
        <v>2</v>
      </c>
      <c r="BU121" s="221">
        <v>2</v>
      </c>
      <c r="BV121" s="221">
        <v>2</v>
      </c>
      <c r="BW121" s="5">
        <v>2</v>
      </c>
      <c r="BX121" s="221">
        <v>2</v>
      </c>
      <c r="BY121" s="6">
        <v>2</v>
      </c>
      <c r="BZ121" s="5">
        <v>2</v>
      </c>
      <c r="CA121" s="221">
        <v>2</v>
      </c>
      <c r="CB121" s="221">
        <v>2</v>
      </c>
      <c r="CC121" s="221">
        <v>2</v>
      </c>
      <c r="CD121" s="337">
        <v>2</v>
      </c>
      <c r="CE121" s="221">
        <v>2</v>
      </c>
      <c r="CF121" s="221">
        <v>2</v>
      </c>
      <c r="CG121" s="221">
        <v>2</v>
      </c>
      <c r="CH121" s="221">
        <v>2</v>
      </c>
      <c r="CI121" s="221">
        <v>2</v>
      </c>
      <c r="CJ121" s="337">
        <v>2</v>
      </c>
      <c r="CK121" s="221">
        <v>2</v>
      </c>
      <c r="CL121" s="222">
        <f t="shared" si="68"/>
        <v>26</v>
      </c>
      <c r="CM121" s="237">
        <f t="shared" si="69"/>
        <v>1</v>
      </c>
      <c r="CN121" s="222">
        <f t="shared" si="70"/>
        <v>0</v>
      </c>
      <c r="CO121" s="237">
        <f t="shared" si="71"/>
        <v>0</v>
      </c>
      <c r="CP121" s="222">
        <f t="shared" si="72"/>
        <v>0</v>
      </c>
      <c r="CQ121" s="237">
        <f t="shared" si="73"/>
        <v>0</v>
      </c>
      <c r="CR121" s="222">
        <f t="shared" si="74"/>
        <v>0</v>
      </c>
      <c r="CS121" s="237">
        <f t="shared" si="75"/>
        <v>0</v>
      </c>
      <c r="CT121" s="223">
        <f t="shared" si="76"/>
        <v>2</v>
      </c>
      <c r="CU121" s="223" t="str">
        <f t="shared" si="77"/>
        <v>Đạt mục tiêu</v>
      </c>
      <c r="CV121" s="5"/>
    </row>
    <row r="122" spans="1:100" s="369" customFormat="1" ht="16.5" hidden="1">
      <c r="A122" s="1307"/>
      <c r="B122" s="1121" t="s">
        <v>233</v>
      </c>
      <c r="C122" s="1241"/>
      <c r="D122" s="1241"/>
      <c r="E122" s="1241"/>
      <c r="F122" s="1121"/>
      <c r="G122" s="1121"/>
      <c r="H122" s="1121"/>
      <c r="I122" s="1121"/>
      <c r="J122" s="1241"/>
      <c r="K122" s="1241"/>
      <c r="L122" s="1121"/>
      <c r="M122" s="1121"/>
      <c r="N122" s="370"/>
      <c r="O122" s="367"/>
      <c r="P122" s="423"/>
      <c r="Q122" s="423" t="s">
        <v>38</v>
      </c>
      <c r="R122" s="367" t="s">
        <v>38</v>
      </c>
      <c r="S122" s="367" t="s">
        <v>38</v>
      </c>
      <c r="T122" s="367" t="s">
        <v>38</v>
      </c>
      <c r="U122" s="367" t="s">
        <v>38</v>
      </c>
      <c r="V122" s="367" t="s">
        <v>38</v>
      </c>
      <c r="W122" s="407" t="s">
        <v>38</v>
      </c>
      <c r="X122" s="367" t="s">
        <v>38</v>
      </c>
      <c r="Y122" s="367" t="s">
        <v>38</v>
      </c>
      <c r="Z122" s="367" t="s">
        <v>38</v>
      </c>
      <c r="AA122" s="367" t="s">
        <v>38</v>
      </c>
      <c r="AB122" s="192" t="s">
        <v>38</v>
      </c>
      <c r="AC122" s="641" t="s">
        <v>38</v>
      </c>
      <c r="AD122" s="423" t="s">
        <v>38</v>
      </c>
      <c r="AE122" s="423" t="s">
        <v>38</v>
      </c>
      <c r="AF122" s="423" t="s">
        <v>38</v>
      </c>
      <c r="AG122" s="192" t="s">
        <v>38</v>
      </c>
      <c r="AH122" s="192" t="s">
        <v>38</v>
      </c>
      <c r="AI122" s="192" t="s">
        <v>38</v>
      </c>
      <c r="AJ122" s="192" t="s">
        <v>38</v>
      </c>
      <c r="AK122" s="192" t="s">
        <v>38</v>
      </c>
      <c r="AL122" s="192" t="s">
        <v>38</v>
      </c>
      <c r="AM122" s="192" t="s">
        <v>38</v>
      </c>
      <c r="AN122" s="192" t="s">
        <v>38</v>
      </c>
      <c r="AO122" s="192" t="s">
        <v>38</v>
      </c>
      <c r="AP122" s="192" t="s">
        <v>38</v>
      </c>
      <c r="AQ122" s="192" t="s">
        <v>38</v>
      </c>
      <c r="AR122" s="192" t="s">
        <v>38</v>
      </c>
      <c r="AS122" s="192" t="s">
        <v>38</v>
      </c>
      <c r="AT122" s="192" t="s">
        <v>38</v>
      </c>
      <c r="AU122" s="192" t="s">
        <v>38</v>
      </c>
      <c r="AV122" s="192" t="s">
        <v>38</v>
      </c>
      <c r="AW122" s="192" t="s">
        <v>38</v>
      </c>
      <c r="AX122" s="192" t="s">
        <v>38</v>
      </c>
      <c r="AY122" s="192"/>
      <c r="AZ122" s="192"/>
      <c r="BA122" s="192" t="s">
        <v>38</v>
      </c>
      <c r="BB122" s="192" t="s">
        <v>38</v>
      </c>
      <c r="BC122" s="192" t="s">
        <v>38</v>
      </c>
      <c r="BD122" s="192" t="s">
        <v>38</v>
      </c>
      <c r="BE122" s="192" t="s">
        <v>38</v>
      </c>
      <c r="BF122" s="192" t="s">
        <v>38</v>
      </c>
      <c r="BG122" s="192" t="s">
        <v>38</v>
      </c>
      <c r="BH122" s="192" t="s">
        <v>38</v>
      </c>
      <c r="BI122" s="192" t="s">
        <v>38</v>
      </c>
      <c r="BJ122" s="192" t="s">
        <v>38</v>
      </c>
      <c r="BK122" s="192" t="s">
        <v>38</v>
      </c>
      <c r="BL122" s="408" t="s">
        <v>38</v>
      </c>
      <c r="BM122" s="192" t="s">
        <v>38</v>
      </c>
      <c r="BN122" s="192" t="s">
        <v>38</v>
      </c>
      <c r="BO122" s="192" t="s">
        <v>38</v>
      </c>
      <c r="BP122" s="192" t="s">
        <v>38</v>
      </c>
      <c r="BQ122" s="192" t="s">
        <v>38</v>
      </c>
      <c r="BR122" s="408" t="s">
        <v>38</v>
      </c>
      <c r="BS122" s="296" t="s">
        <v>38</v>
      </c>
      <c r="BT122" s="192" t="s">
        <v>38</v>
      </c>
      <c r="BU122" s="192" t="s">
        <v>38</v>
      </c>
      <c r="BV122" s="192" t="s">
        <v>38</v>
      </c>
      <c r="BW122" s="408" t="s">
        <v>38</v>
      </c>
      <c r="BX122" s="192" t="s">
        <v>38</v>
      </c>
      <c r="BY122" s="410" t="s">
        <v>38</v>
      </c>
      <c r="BZ122" s="408" t="s">
        <v>38</v>
      </c>
      <c r="CA122" s="192" t="s">
        <v>38</v>
      </c>
      <c r="CB122" s="192" t="s">
        <v>38</v>
      </c>
      <c r="CC122" s="192" t="s">
        <v>38</v>
      </c>
      <c r="CD122" s="297" t="s">
        <v>38</v>
      </c>
      <c r="CE122" s="192" t="s">
        <v>38</v>
      </c>
      <c r="CF122" s="192" t="s">
        <v>38</v>
      </c>
      <c r="CG122" s="192" t="s">
        <v>38</v>
      </c>
      <c r="CH122" s="192" t="s">
        <v>38</v>
      </c>
      <c r="CI122" s="192" t="s">
        <v>38</v>
      </c>
      <c r="CJ122" s="297" t="s">
        <v>38</v>
      </c>
      <c r="CK122" s="192" t="s">
        <v>38</v>
      </c>
      <c r="CL122" s="192" t="s">
        <v>38</v>
      </c>
      <c r="CM122" s="192" t="s">
        <v>38</v>
      </c>
      <c r="CN122" s="192" t="s">
        <v>38</v>
      </c>
      <c r="CO122" s="192" t="s">
        <v>38</v>
      </c>
      <c r="CP122" s="192" t="s">
        <v>38</v>
      </c>
      <c r="CQ122" s="192" t="s">
        <v>38</v>
      </c>
      <c r="CR122" s="192" t="s">
        <v>38</v>
      </c>
      <c r="CS122" s="192" t="s">
        <v>38</v>
      </c>
      <c r="CT122" s="192" t="s">
        <v>38</v>
      </c>
      <c r="CU122" s="192" t="s">
        <v>38</v>
      </c>
      <c r="CV122" s="423" t="s">
        <v>38</v>
      </c>
    </row>
    <row r="123" spans="1:100" s="369" customFormat="1" ht="32.4" hidden="1" customHeight="1">
      <c r="A123" s="1307"/>
      <c r="B123" s="1121" t="s">
        <v>232</v>
      </c>
      <c r="C123" s="1241"/>
      <c r="D123" s="1241"/>
      <c r="E123" s="1241"/>
      <c r="F123" s="1121"/>
      <c r="G123" s="1121"/>
      <c r="H123" s="1121"/>
      <c r="I123" s="1121"/>
      <c r="J123" s="1241"/>
      <c r="K123" s="1241"/>
      <c r="L123" s="1121"/>
      <c r="M123" s="1121"/>
      <c r="N123" s="370"/>
      <c r="O123" s="367"/>
      <c r="P123" s="423"/>
      <c r="Q123" s="423" t="s">
        <v>38</v>
      </c>
      <c r="R123" s="367" t="s">
        <v>38</v>
      </c>
      <c r="S123" s="367" t="s">
        <v>38</v>
      </c>
      <c r="T123" s="367" t="s">
        <v>38</v>
      </c>
      <c r="U123" s="367" t="s">
        <v>38</v>
      </c>
      <c r="V123" s="367" t="s">
        <v>38</v>
      </c>
      <c r="W123" s="407" t="s">
        <v>38</v>
      </c>
      <c r="X123" s="367" t="s">
        <v>38</v>
      </c>
      <c r="Y123" s="367" t="s">
        <v>38</v>
      </c>
      <c r="Z123" s="367" t="s">
        <v>38</v>
      </c>
      <c r="AA123" s="367" t="s">
        <v>38</v>
      </c>
      <c r="AB123" s="192" t="s">
        <v>38</v>
      </c>
      <c r="AC123" s="641" t="s">
        <v>38</v>
      </c>
      <c r="AD123" s="423" t="s">
        <v>38</v>
      </c>
      <c r="AE123" s="423" t="s">
        <v>38</v>
      </c>
      <c r="AF123" s="423" t="s">
        <v>38</v>
      </c>
      <c r="AG123" s="192" t="s">
        <v>38</v>
      </c>
      <c r="AH123" s="192" t="s">
        <v>38</v>
      </c>
      <c r="AI123" s="192" t="s">
        <v>38</v>
      </c>
      <c r="AJ123" s="192" t="s">
        <v>38</v>
      </c>
      <c r="AK123" s="192" t="s">
        <v>38</v>
      </c>
      <c r="AL123" s="192" t="s">
        <v>38</v>
      </c>
      <c r="AM123" s="192" t="s">
        <v>38</v>
      </c>
      <c r="AN123" s="192" t="s">
        <v>38</v>
      </c>
      <c r="AO123" s="192" t="s">
        <v>38</v>
      </c>
      <c r="AP123" s="192" t="s">
        <v>38</v>
      </c>
      <c r="AQ123" s="192" t="s">
        <v>38</v>
      </c>
      <c r="AR123" s="192" t="s">
        <v>38</v>
      </c>
      <c r="AS123" s="192" t="s">
        <v>38</v>
      </c>
      <c r="AT123" s="192" t="s">
        <v>38</v>
      </c>
      <c r="AU123" s="192" t="s">
        <v>38</v>
      </c>
      <c r="AV123" s="192" t="s">
        <v>38</v>
      </c>
      <c r="AW123" s="192" t="s">
        <v>38</v>
      </c>
      <c r="AX123" s="192" t="s">
        <v>38</v>
      </c>
      <c r="AY123" s="192"/>
      <c r="AZ123" s="192"/>
      <c r="BA123" s="192" t="s">
        <v>38</v>
      </c>
      <c r="BB123" s="192" t="s">
        <v>38</v>
      </c>
      <c r="BC123" s="192" t="s">
        <v>38</v>
      </c>
      <c r="BD123" s="192" t="s">
        <v>38</v>
      </c>
      <c r="BE123" s="192" t="s">
        <v>38</v>
      </c>
      <c r="BF123" s="192" t="s">
        <v>38</v>
      </c>
      <c r="BG123" s="192" t="s">
        <v>38</v>
      </c>
      <c r="BH123" s="192" t="s">
        <v>38</v>
      </c>
      <c r="BI123" s="192" t="s">
        <v>38</v>
      </c>
      <c r="BJ123" s="192" t="s">
        <v>38</v>
      </c>
      <c r="BK123" s="192" t="s">
        <v>38</v>
      </c>
      <c r="BL123" s="408" t="s">
        <v>38</v>
      </c>
      <c r="BM123" s="192" t="s">
        <v>38</v>
      </c>
      <c r="BN123" s="192" t="s">
        <v>38</v>
      </c>
      <c r="BO123" s="192" t="s">
        <v>38</v>
      </c>
      <c r="BP123" s="192" t="s">
        <v>38</v>
      </c>
      <c r="BQ123" s="192" t="s">
        <v>38</v>
      </c>
      <c r="BR123" s="408" t="s">
        <v>38</v>
      </c>
      <c r="BS123" s="296" t="s">
        <v>38</v>
      </c>
      <c r="BT123" s="192" t="s">
        <v>38</v>
      </c>
      <c r="BU123" s="192" t="s">
        <v>38</v>
      </c>
      <c r="BV123" s="192" t="s">
        <v>38</v>
      </c>
      <c r="BW123" s="408" t="s">
        <v>38</v>
      </c>
      <c r="BX123" s="192" t="s">
        <v>38</v>
      </c>
      <c r="BY123" s="410" t="s">
        <v>38</v>
      </c>
      <c r="BZ123" s="408" t="s">
        <v>38</v>
      </c>
      <c r="CA123" s="192" t="s">
        <v>38</v>
      </c>
      <c r="CB123" s="192" t="s">
        <v>38</v>
      </c>
      <c r="CC123" s="192" t="s">
        <v>38</v>
      </c>
      <c r="CD123" s="297" t="s">
        <v>38</v>
      </c>
      <c r="CE123" s="192" t="s">
        <v>38</v>
      </c>
      <c r="CF123" s="192" t="s">
        <v>38</v>
      </c>
      <c r="CG123" s="192" t="s">
        <v>38</v>
      </c>
      <c r="CH123" s="192" t="s">
        <v>38</v>
      </c>
      <c r="CI123" s="192" t="s">
        <v>38</v>
      </c>
      <c r="CJ123" s="297" t="s">
        <v>38</v>
      </c>
      <c r="CK123" s="192" t="s">
        <v>38</v>
      </c>
      <c r="CL123" s="192" t="s">
        <v>38</v>
      </c>
      <c r="CM123" s="192" t="s">
        <v>38</v>
      </c>
      <c r="CN123" s="192" t="s">
        <v>38</v>
      </c>
      <c r="CO123" s="192" t="s">
        <v>38</v>
      </c>
      <c r="CP123" s="192" t="s">
        <v>38</v>
      </c>
      <c r="CQ123" s="192" t="s">
        <v>38</v>
      </c>
      <c r="CR123" s="192" t="s">
        <v>38</v>
      </c>
      <c r="CS123" s="192" t="s">
        <v>38</v>
      </c>
      <c r="CT123" s="192" t="s">
        <v>38</v>
      </c>
      <c r="CU123" s="192" t="s">
        <v>38</v>
      </c>
      <c r="CV123" s="423" t="s">
        <v>38</v>
      </c>
    </row>
    <row r="124" spans="1:100" s="22" customFormat="1" ht="84" hidden="1">
      <c r="A124" s="1308">
        <v>57</v>
      </c>
      <c r="B124" s="1076" t="s">
        <v>2900</v>
      </c>
      <c r="C124" s="1078" t="s">
        <v>28</v>
      </c>
      <c r="D124" s="1077" t="s">
        <v>2554</v>
      </c>
      <c r="E124" s="1078" t="s">
        <v>26</v>
      </c>
      <c r="F124" s="51" t="s">
        <v>309</v>
      </c>
      <c r="G124" s="145" t="s">
        <v>2736</v>
      </c>
      <c r="H124" s="138" t="s">
        <v>2555</v>
      </c>
      <c r="I124" s="442"/>
      <c r="J124" s="38"/>
      <c r="K124" s="468" t="s">
        <v>1749</v>
      </c>
      <c r="L124" s="5" t="s">
        <v>32</v>
      </c>
      <c r="M124" s="212" t="s">
        <v>31</v>
      </c>
      <c r="N124" s="165" t="s">
        <v>12</v>
      </c>
      <c r="O124" s="221" t="s">
        <v>29</v>
      </c>
      <c r="P124" s="221" t="s">
        <v>24</v>
      </c>
      <c r="Q124" s="227"/>
      <c r="R124" s="227"/>
      <c r="S124" s="227"/>
      <c r="T124" s="227"/>
      <c r="U124" s="226"/>
      <c r="V124" s="227" t="s">
        <v>24</v>
      </c>
      <c r="W124" s="13"/>
      <c r="X124" s="227"/>
      <c r="Y124" s="227"/>
      <c r="Z124" s="227"/>
      <c r="AA124" s="227"/>
      <c r="AB124" s="80">
        <f t="shared" ref="AB124:AB152" si="79">COUNTIF($Q124:$AA124,"x")</f>
        <v>1</v>
      </c>
      <c r="AC124" s="649"/>
      <c r="AD124" s="38"/>
      <c r="AE124" s="38"/>
      <c r="AF124" s="38"/>
      <c r="AG124" s="38"/>
      <c r="AH124" s="38"/>
      <c r="AI124" s="38"/>
      <c r="AJ124" s="38"/>
      <c r="AK124" s="38"/>
      <c r="AL124" s="38"/>
      <c r="AM124" s="38"/>
      <c r="AN124" s="38"/>
      <c r="AO124" s="38"/>
      <c r="AP124" s="38"/>
      <c r="AQ124" s="38"/>
      <c r="AR124" s="38"/>
      <c r="AS124" s="38"/>
      <c r="AT124" s="38"/>
      <c r="AU124" s="38"/>
      <c r="AV124" s="55"/>
      <c r="AW124" s="55" t="s">
        <v>1317</v>
      </c>
      <c r="AX124" s="55" t="s">
        <v>1317</v>
      </c>
      <c r="AY124" s="55"/>
      <c r="AZ124" s="55"/>
      <c r="BA124" s="7"/>
      <c r="BB124" s="38"/>
      <c r="BC124" s="38"/>
      <c r="BD124" s="7"/>
      <c r="BE124" s="38"/>
      <c r="BF124" s="38"/>
      <c r="BG124" s="38"/>
      <c r="BH124" s="38"/>
      <c r="BI124" s="38"/>
      <c r="BJ124" s="38"/>
      <c r="BK124" s="38"/>
      <c r="BL124" s="5">
        <v>2</v>
      </c>
      <c r="BM124" s="221">
        <v>2</v>
      </c>
      <c r="BN124" s="221">
        <v>2</v>
      </c>
      <c r="BO124" s="221">
        <v>2</v>
      </c>
      <c r="BP124" s="221">
        <v>2</v>
      </c>
      <c r="BQ124" s="221">
        <v>1</v>
      </c>
      <c r="BR124" s="5">
        <v>2</v>
      </c>
      <c r="BS124" s="226">
        <v>1</v>
      </c>
      <c r="BT124" s="221">
        <v>2</v>
      </c>
      <c r="BU124" s="221">
        <v>2</v>
      </c>
      <c r="BV124" s="221">
        <v>2</v>
      </c>
      <c r="BW124" s="5">
        <v>2</v>
      </c>
      <c r="BX124" s="221">
        <v>1</v>
      </c>
      <c r="BY124" s="6">
        <v>2</v>
      </c>
      <c r="BZ124" s="5">
        <v>2</v>
      </c>
      <c r="CA124" s="221">
        <v>2</v>
      </c>
      <c r="CB124" s="221">
        <v>2</v>
      </c>
      <c r="CC124" s="221">
        <v>2</v>
      </c>
      <c r="CD124" s="337">
        <v>1</v>
      </c>
      <c r="CE124" s="221">
        <v>2</v>
      </c>
      <c r="CF124" s="221">
        <v>2</v>
      </c>
      <c r="CG124" s="221">
        <v>2</v>
      </c>
      <c r="CH124" s="221">
        <v>2</v>
      </c>
      <c r="CI124" s="221">
        <v>2</v>
      </c>
      <c r="CJ124" s="337">
        <v>1</v>
      </c>
      <c r="CK124" s="221">
        <v>2</v>
      </c>
      <c r="CL124" s="222">
        <f t="shared" ref="CL124:CL152" si="80">COUNTIF(BL124:CK124,"2")</f>
        <v>21</v>
      </c>
      <c r="CM124" s="237">
        <f t="shared" ref="CM124:CM152" si="81">CL124/(CL124+CN124+CP124+CR124)</f>
        <v>0.80769230769230771</v>
      </c>
      <c r="CN124" s="222">
        <f t="shared" ref="CN124:CN152" si="82">COUNTIF(BL124:CK124,"1")</f>
        <v>5</v>
      </c>
      <c r="CO124" s="237">
        <f t="shared" ref="CO124:CO152" si="83">CN124/(CL124+CN124+CP124+CR124)</f>
        <v>0.19230769230769232</v>
      </c>
      <c r="CP124" s="222">
        <f t="shared" ref="CP124:CP152" si="84">COUNTIF(BL124:CK124,"0")</f>
        <v>0</v>
      </c>
      <c r="CQ124" s="237">
        <f t="shared" ref="CQ124:CQ152" si="85">CP124/(CL124+CN124+CP124+CR124)</f>
        <v>0</v>
      </c>
      <c r="CR124" s="222">
        <f t="shared" ref="CR124:CR152" si="86">COUNTIF(BL124:CK124,"KĐG")</f>
        <v>0</v>
      </c>
      <c r="CS124" s="237">
        <f t="shared" ref="CS124:CS152" si="87">CR124/(CL124+CN124+CP124+CR124)</f>
        <v>0</v>
      </c>
      <c r="CT124" s="223">
        <f t="shared" ref="CT124:CT152" si="88">(((CL124*2)+(CN124*1)+(CP124*0)))/(CL124+CN124+CP124)</f>
        <v>1.8076923076923077</v>
      </c>
      <c r="CU124" s="223" t="str">
        <f t="shared" ref="CU124:CU152" si="89">IF(CS124&gt;=50%,"KĐG",IF(CT124&gt;=1.6,"Đạt mục tiêu",IF(CT124&gt;=1,"Cần cố gắng","Chưa đạt")))</f>
        <v>Đạt mục tiêu</v>
      </c>
      <c r="CV124" s="38"/>
    </row>
    <row r="125" spans="1:100" s="22" customFormat="1" ht="58.75" hidden="1" customHeight="1">
      <c r="A125" s="1308"/>
      <c r="B125" s="1077"/>
      <c r="C125" s="1078"/>
      <c r="D125" s="1077"/>
      <c r="E125" s="1078"/>
      <c r="F125" s="51" t="s">
        <v>308</v>
      </c>
      <c r="G125" s="145" t="s">
        <v>1747</v>
      </c>
      <c r="H125" s="145" t="s">
        <v>2555</v>
      </c>
      <c r="I125" s="431"/>
      <c r="J125" s="38"/>
      <c r="K125" s="468" t="s">
        <v>1748</v>
      </c>
      <c r="L125" s="5" t="s">
        <v>32</v>
      </c>
      <c r="M125" s="212" t="s">
        <v>31</v>
      </c>
      <c r="N125" s="165" t="s">
        <v>12</v>
      </c>
      <c r="O125" s="221" t="s">
        <v>29</v>
      </c>
      <c r="P125" s="221" t="s">
        <v>24</v>
      </c>
      <c r="Q125" s="227"/>
      <c r="R125" s="227"/>
      <c r="S125" s="227"/>
      <c r="T125" s="227"/>
      <c r="U125" s="226" t="s">
        <v>24</v>
      </c>
      <c r="V125" s="227"/>
      <c r="W125" s="13"/>
      <c r="X125" s="227"/>
      <c r="Y125" s="227"/>
      <c r="Z125" s="227"/>
      <c r="AA125" s="227"/>
      <c r="AB125" s="80">
        <f t="shared" si="79"/>
        <v>1</v>
      </c>
      <c r="AC125" s="649"/>
      <c r="AD125" s="38"/>
      <c r="AE125" s="38"/>
      <c r="AF125" s="38"/>
      <c r="AG125" s="38"/>
      <c r="AH125" s="38"/>
      <c r="AI125" s="38"/>
      <c r="AJ125" s="38"/>
      <c r="AK125" s="38"/>
      <c r="AL125" s="38"/>
      <c r="AM125" s="38"/>
      <c r="AN125" s="38"/>
      <c r="AO125" s="38"/>
      <c r="AP125" s="38"/>
      <c r="AQ125" s="38"/>
      <c r="AR125" s="38"/>
      <c r="AS125" s="5"/>
      <c r="AT125" s="5" t="s">
        <v>1317</v>
      </c>
      <c r="AU125" s="38"/>
      <c r="AV125" s="38"/>
      <c r="AW125" s="38"/>
      <c r="AX125" s="38"/>
      <c r="AY125" s="38"/>
      <c r="AZ125" s="38"/>
      <c r="BA125" s="38"/>
      <c r="BB125" s="38"/>
      <c r="BC125" s="38"/>
      <c r="BD125" s="38"/>
      <c r="BE125" s="38"/>
      <c r="BF125" s="38"/>
      <c r="BG125" s="38"/>
      <c r="BH125" s="38"/>
      <c r="BI125" s="38"/>
      <c r="BJ125" s="38"/>
      <c r="BK125" s="38"/>
      <c r="BL125" s="5">
        <v>2</v>
      </c>
      <c r="BM125" s="221">
        <v>2</v>
      </c>
      <c r="BN125" s="221">
        <v>2</v>
      </c>
      <c r="BO125" s="221">
        <v>2</v>
      </c>
      <c r="BP125" s="221">
        <v>2</v>
      </c>
      <c r="BQ125" s="221">
        <v>2</v>
      </c>
      <c r="BR125" s="5">
        <v>2</v>
      </c>
      <c r="BS125" s="226">
        <v>2</v>
      </c>
      <c r="BT125" s="221">
        <v>2</v>
      </c>
      <c r="BU125" s="221">
        <v>2</v>
      </c>
      <c r="BV125" s="221">
        <v>2</v>
      </c>
      <c r="BW125" s="5">
        <v>2</v>
      </c>
      <c r="BX125" s="221">
        <v>1</v>
      </c>
      <c r="BY125" s="6">
        <v>2</v>
      </c>
      <c r="BZ125" s="5">
        <v>1</v>
      </c>
      <c r="CA125" s="221">
        <v>2</v>
      </c>
      <c r="CB125" s="221">
        <v>2</v>
      </c>
      <c r="CC125" s="221">
        <v>2</v>
      </c>
      <c r="CD125" s="337">
        <v>2</v>
      </c>
      <c r="CE125" s="221">
        <v>2</v>
      </c>
      <c r="CF125" s="221">
        <v>2</v>
      </c>
      <c r="CG125" s="221">
        <v>1</v>
      </c>
      <c r="CH125" s="221">
        <v>2</v>
      </c>
      <c r="CI125" s="221">
        <v>1</v>
      </c>
      <c r="CJ125" s="337">
        <v>2</v>
      </c>
      <c r="CK125" s="221">
        <v>2</v>
      </c>
      <c r="CL125" s="222">
        <f t="shared" si="80"/>
        <v>22</v>
      </c>
      <c r="CM125" s="237">
        <f t="shared" si="81"/>
        <v>0.84615384615384615</v>
      </c>
      <c r="CN125" s="222">
        <f t="shared" si="82"/>
        <v>4</v>
      </c>
      <c r="CO125" s="237">
        <f t="shared" si="83"/>
        <v>0.15384615384615385</v>
      </c>
      <c r="CP125" s="222">
        <f t="shared" si="84"/>
        <v>0</v>
      </c>
      <c r="CQ125" s="237">
        <f t="shared" si="85"/>
        <v>0</v>
      </c>
      <c r="CR125" s="222">
        <f t="shared" si="86"/>
        <v>0</v>
      </c>
      <c r="CS125" s="237">
        <f t="shared" si="87"/>
        <v>0</v>
      </c>
      <c r="CT125" s="223">
        <f t="shared" si="88"/>
        <v>1.8461538461538463</v>
      </c>
      <c r="CU125" s="223" t="str">
        <f t="shared" si="89"/>
        <v>Đạt mục tiêu</v>
      </c>
      <c r="CV125" s="38"/>
    </row>
    <row r="126" spans="1:100" s="22" customFormat="1" ht="50.4" hidden="1" customHeight="1">
      <c r="A126" s="1308"/>
      <c r="B126" s="1077"/>
      <c r="C126" s="1078"/>
      <c r="D126" s="1077"/>
      <c r="E126" s="1078"/>
      <c r="F126" s="1077" t="s">
        <v>310</v>
      </c>
      <c r="G126" s="217" t="s">
        <v>2678</v>
      </c>
      <c r="H126" s="159" t="s">
        <v>2555</v>
      </c>
      <c r="I126" s="442"/>
      <c r="J126" s="38"/>
      <c r="K126" s="484"/>
      <c r="L126" s="212" t="s">
        <v>32</v>
      </c>
      <c r="M126" s="212" t="s">
        <v>31</v>
      </c>
      <c r="N126" s="165" t="s">
        <v>12</v>
      </c>
      <c r="O126" s="221" t="s">
        <v>29</v>
      </c>
      <c r="P126" s="221" t="s">
        <v>24</v>
      </c>
      <c r="Q126" s="227"/>
      <c r="R126" s="227"/>
      <c r="S126" s="227" t="s">
        <v>24</v>
      </c>
      <c r="T126" s="227"/>
      <c r="U126" s="226"/>
      <c r="V126" s="227"/>
      <c r="W126" s="13"/>
      <c r="X126" s="227"/>
      <c r="Y126" s="227"/>
      <c r="Z126" s="227"/>
      <c r="AA126" s="227"/>
      <c r="AB126" s="80">
        <f t="shared" si="79"/>
        <v>1</v>
      </c>
      <c r="AC126" s="649"/>
      <c r="AD126" s="38"/>
      <c r="AE126" s="38"/>
      <c r="AF126" s="38"/>
      <c r="AG126" s="38"/>
      <c r="AH126" s="38"/>
      <c r="AI126" s="38"/>
      <c r="AJ126" s="38"/>
      <c r="AK126" s="46"/>
      <c r="AL126" s="46" t="s">
        <v>1317</v>
      </c>
      <c r="AM126" s="7"/>
      <c r="AN126" s="46"/>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5">
        <v>2</v>
      </c>
      <c r="BM126" s="221">
        <v>2</v>
      </c>
      <c r="BN126" s="221">
        <v>2</v>
      </c>
      <c r="BO126" s="221">
        <v>2</v>
      </c>
      <c r="BP126" s="221">
        <v>1</v>
      </c>
      <c r="BQ126" s="221">
        <v>2</v>
      </c>
      <c r="BR126" s="5">
        <v>2</v>
      </c>
      <c r="BS126" s="226">
        <v>2</v>
      </c>
      <c r="BT126" s="221">
        <v>2</v>
      </c>
      <c r="BU126" s="221">
        <v>2</v>
      </c>
      <c r="BV126" s="221">
        <v>2</v>
      </c>
      <c r="BW126" s="5">
        <v>1</v>
      </c>
      <c r="BX126" s="221">
        <v>2</v>
      </c>
      <c r="BY126" s="6">
        <v>2</v>
      </c>
      <c r="BZ126" s="5">
        <v>2</v>
      </c>
      <c r="CA126" s="221">
        <v>2</v>
      </c>
      <c r="CB126" s="221">
        <v>1</v>
      </c>
      <c r="CC126" s="221">
        <v>2</v>
      </c>
      <c r="CD126" s="337">
        <v>2</v>
      </c>
      <c r="CE126" s="221">
        <v>2</v>
      </c>
      <c r="CF126" s="221">
        <v>2</v>
      </c>
      <c r="CG126" s="221">
        <v>1</v>
      </c>
      <c r="CH126" s="221">
        <v>2</v>
      </c>
      <c r="CI126" s="221">
        <v>2</v>
      </c>
      <c r="CJ126" s="337">
        <v>2</v>
      </c>
      <c r="CK126" s="221">
        <v>2</v>
      </c>
      <c r="CL126" s="222">
        <f t="shared" si="80"/>
        <v>22</v>
      </c>
      <c r="CM126" s="237">
        <f t="shared" si="81"/>
        <v>0.84615384615384615</v>
      </c>
      <c r="CN126" s="222">
        <f t="shared" si="82"/>
        <v>4</v>
      </c>
      <c r="CO126" s="237">
        <f t="shared" si="83"/>
        <v>0.15384615384615385</v>
      </c>
      <c r="CP126" s="222">
        <f t="shared" si="84"/>
        <v>0</v>
      </c>
      <c r="CQ126" s="237">
        <f t="shared" si="85"/>
        <v>0</v>
      </c>
      <c r="CR126" s="222">
        <f t="shared" si="86"/>
        <v>0</v>
      </c>
      <c r="CS126" s="237">
        <f t="shared" si="87"/>
        <v>0</v>
      </c>
      <c r="CT126" s="223">
        <f t="shared" si="88"/>
        <v>1.8461538461538463</v>
      </c>
      <c r="CU126" s="223" t="str">
        <f t="shared" si="89"/>
        <v>Đạt mục tiêu</v>
      </c>
      <c r="CV126" s="38"/>
    </row>
    <row r="127" spans="1:100" s="22" customFormat="1" ht="54" hidden="1" customHeight="1">
      <c r="A127" s="1308"/>
      <c r="B127" s="1077"/>
      <c r="C127" s="1078"/>
      <c r="D127" s="1077"/>
      <c r="E127" s="1078"/>
      <c r="F127" s="1077"/>
      <c r="G127" s="220" t="s">
        <v>2903</v>
      </c>
      <c r="H127" s="220" t="s">
        <v>2555</v>
      </c>
      <c r="I127" s="698" t="s">
        <v>3072</v>
      </c>
      <c r="J127" s="69" t="s">
        <v>829</v>
      </c>
      <c r="K127" s="485"/>
      <c r="L127" s="227" t="s">
        <v>32</v>
      </c>
      <c r="M127" s="212" t="s">
        <v>31</v>
      </c>
      <c r="N127" s="165" t="s">
        <v>12</v>
      </c>
      <c r="O127" s="221" t="s">
        <v>29</v>
      </c>
      <c r="P127" s="221" t="s">
        <v>24</v>
      </c>
      <c r="Q127" s="227"/>
      <c r="R127" s="227"/>
      <c r="S127" s="227"/>
      <c r="T127" s="227" t="s">
        <v>24</v>
      </c>
      <c r="U127" s="226"/>
      <c r="V127" s="227"/>
      <c r="W127" s="13"/>
      <c r="X127" s="227"/>
      <c r="Y127" s="227"/>
      <c r="Z127" s="227"/>
      <c r="AA127" s="227"/>
      <c r="AB127" s="80">
        <f t="shared" si="79"/>
        <v>1</v>
      </c>
      <c r="AC127" s="650"/>
      <c r="AD127" s="46" t="s">
        <v>1317</v>
      </c>
      <c r="AE127" s="46"/>
      <c r="AF127" s="46" t="s">
        <v>1317</v>
      </c>
      <c r="AG127" s="38"/>
      <c r="AH127" s="38"/>
      <c r="AI127" s="38"/>
      <c r="AJ127" s="38"/>
      <c r="AK127" s="46"/>
      <c r="AL127" s="46"/>
      <c r="AM127" s="7"/>
      <c r="AN127" s="46"/>
      <c r="AO127" s="7" t="s">
        <v>1317</v>
      </c>
      <c r="AP127" s="7"/>
      <c r="AQ127" s="7"/>
      <c r="AR127" s="7"/>
      <c r="AS127" s="38"/>
      <c r="AT127" s="38"/>
      <c r="AU127" s="38"/>
      <c r="AV127" s="38"/>
      <c r="AW127" s="38"/>
      <c r="AX127" s="38"/>
      <c r="AY127" s="38"/>
      <c r="AZ127" s="38"/>
      <c r="BA127" s="38"/>
      <c r="BB127" s="38"/>
      <c r="BC127" s="38"/>
      <c r="BD127" s="38"/>
      <c r="BE127" s="38"/>
      <c r="BF127" s="38"/>
      <c r="BG127" s="38"/>
      <c r="BH127" s="38"/>
      <c r="BI127" s="38"/>
      <c r="BJ127" s="38"/>
      <c r="BK127" s="38"/>
      <c r="BL127" s="823">
        <v>2</v>
      </c>
      <c r="BM127" s="354">
        <v>2</v>
      </c>
      <c r="BN127" s="354">
        <v>2</v>
      </c>
      <c r="BO127" s="354">
        <v>1</v>
      </c>
      <c r="BP127" s="354">
        <v>2</v>
      </c>
      <c r="BQ127" s="354">
        <v>2</v>
      </c>
      <c r="BR127" s="823">
        <v>2</v>
      </c>
      <c r="BS127" s="356">
        <v>2</v>
      </c>
      <c r="BT127" s="354">
        <v>1</v>
      </c>
      <c r="BU127" s="354">
        <v>2</v>
      </c>
      <c r="BV127" s="354">
        <v>2</v>
      </c>
      <c r="BW127" s="823">
        <v>1</v>
      </c>
      <c r="BX127" s="354">
        <v>2</v>
      </c>
      <c r="BY127" s="824">
        <v>1</v>
      </c>
      <c r="BZ127" s="823">
        <v>2</v>
      </c>
      <c r="CA127" s="360">
        <v>2</v>
      </c>
      <c r="CB127" s="354">
        <v>2</v>
      </c>
      <c r="CC127" s="354">
        <v>2</v>
      </c>
      <c r="CD127" s="766">
        <v>2</v>
      </c>
      <c r="CE127" s="354">
        <v>2</v>
      </c>
      <c r="CF127" s="354">
        <v>2</v>
      </c>
      <c r="CG127" s="354">
        <v>2</v>
      </c>
      <c r="CH127" s="354">
        <v>2</v>
      </c>
      <c r="CI127" s="354">
        <v>2</v>
      </c>
      <c r="CJ127" s="766">
        <v>1</v>
      </c>
      <c r="CK127" s="354">
        <v>2</v>
      </c>
      <c r="CL127" s="222">
        <f t="shared" si="80"/>
        <v>21</v>
      </c>
      <c r="CM127" s="237">
        <f t="shared" si="81"/>
        <v>0.80769230769230771</v>
      </c>
      <c r="CN127" s="222">
        <f t="shared" si="82"/>
        <v>5</v>
      </c>
      <c r="CO127" s="237">
        <f t="shared" si="83"/>
        <v>0.19230769230769232</v>
      </c>
      <c r="CP127" s="222">
        <f t="shared" si="84"/>
        <v>0</v>
      </c>
      <c r="CQ127" s="237">
        <f t="shared" si="85"/>
        <v>0</v>
      </c>
      <c r="CR127" s="222">
        <f t="shared" si="86"/>
        <v>0</v>
      </c>
      <c r="CS127" s="237">
        <f t="shared" si="87"/>
        <v>0</v>
      </c>
      <c r="CT127" s="223">
        <f t="shared" si="88"/>
        <v>1.8076923076923077</v>
      </c>
      <c r="CU127" s="223" t="str">
        <f t="shared" si="89"/>
        <v>Đạt mục tiêu</v>
      </c>
      <c r="CV127" s="38"/>
    </row>
    <row r="128" spans="1:100" s="22" customFormat="1" ht="81.650000000000006" hidden="1" customHeight="1">
      <c r="A128" s="1308"/>
      <c r="B128" s="1077"/>
      <c r="C128" s="1078"/>
      <c r="D128" s="1077"/>
      <c r="E128" s="1078"/>
      <c r="F128" s="145" t="s">
        <v>1745</v>
      </c>
      <c r="G128" s="51" t="s">
        <v>2553</v>
      </c>
      <c r="H128" s="51" t="s">
        <v>2555</v>
      </c>
      <c r="I128" s="592"/>
      <c r="J128" s="38"/>
      <c r="K128" s="468" t="s">
        <v>1746</v>
      </c>
      <c r="L128" s="5" t="s">
        <v>32</v>
      </c>
      <c r="M128" s="212" t="s">
        <v>31</v>
      </c>
      <c r="N128" s="165" t="s">
        <v>12</v>
      </c>
      <c r="O128" s="221" t="s">
        <v>29</v>
      </c>
      <c r="P128" s="221" t="s">
        <v>24</v>
      </c>
      <c r="Q128" s="227"/>
      <c r="R128" s="227"/>
      <c r="S128" s="227"/>
      <c r="T128" s="227"/>
      <c r="U128" s="226" t="s">
        <v>24</v>
      </c>
      <c r="V128" s="227"/>
      <c r="W128" s="13"/>
      <c r="X128" s="227"/>
      <c r="Y128" s="227"/>
      <c r="Z128" s="227"/>
      <c r="AA128" s="227"/>
      <c r="AB128" s="80">
        <f t="shared" si="79"/>
        <v>1</v>
      </c>
      <c r="AC128" s="649"/>
      <c r="AD128" s="38"/>
      <c r="AE128" s="38"/>
      <c r="AF128" s="38"/>
      <c r="AG128" s="38"/>
      <c r="AH128" s="38"/>
      <c r="AI128" s="38"/>
      <c r="AJ128" s="38"/>
      <c r="AK128" s="38"/>
      <c r="AL128" s="38"/>
      <c r="AM128" s="38"/>
      <c r="AN128" s="38"/>
      <c r="AO128" s="38"/>
      <c r="AP128" s="38"/>
      <c r="AQ128" s="38"/>
      <c r="AR128" s="38"/>
      <c r="AS128" s="38"/>
      <c r="AT128" s="38"/>
      <c r="AU128" s="38"/>
      <c r="AV128" s="57"/>
      <c r="AW128" s="57"/>
      <c r="AX128" s="57" t="s">
        <v>1317</v>
      </c>
      <c r="AY128" s="57"/>
      <c r="AZ128" s="57"/>
      <c r="BA128" s="5"/>
      <c r="BB128" s="5"/>
      <c r="BC128" s="5"/>
      <c r="BD128" s="5"/>
      <c r="BE128" s="38"/>
      <c r="BF128" s="38"/>
      <c r="BG128" s="38"/>
      <c r="BH128" s="38"/>
      <c r="BI128" s="38"/>
      <c r="BJ128" s="38"/>
      <c r="BK128" s="38"/>
      <c r="BL128" s="5">
        <v>2</v>
      </c>
      <c r="BM128" s="221">
        <v>2</v>
      </c>
      <c r="BN128" s="221">
        <v>2</v>
      </c>
      <c r="BO128" s="221">
        <v>2</v>
      </c>
      <c r="BP128" s="221">
        <v>2</v>
      </c>
      <c r="BQ128" s="221">
        <v>2</v>
      </c>
      <c r="BR128" s="5">
        <v>1</v>
      </c>
      <c r="BS128" s="226">
        <v>1</v>
      </c>
      <c r="BT128" s="221">
        <v>2</v>
      </c>
      <c r="BU128" s="221">
        <v>2</v>
      </c>
      <c r="BV128" s="221">
        <v>2</v>
      </c>
      <c r="BW128" s="5">
        <v>2</v>
      </c>
      <c r="BX128" s="221">
        <v>2</v>
      </c>
      <c r="BY128" s="6">
        <v>2</v>
      </c>
      <c r="BZ128" s="5">
        <v>2</v>
      </c>
      <c r="CA128" s="221">
        <v>2</v>
      </c>
      <c r="CB128" s="221">
        <v>2</v>
      </c>
      <c r="CC128" s="221">
        <v>2</v>
      </c>
      <c r="CD128" s="337">
        <v>1</v>
      </c>
      <c r="CE128" s="221">
        <v>2</v>
      </c>
      <c r="CF128" s="221">
        <v>2</v>
      </c>
      <c r="CG128" s="221">
        <v>2</v>
      </c>
      <c r="CH128" s="221">
        <v>2</v>
      </c>
      <c r="CI128" s="221">
        <v>2</v>
      </c>
      <c r="CJ128" s="337">
        <v>1</v>
      </c>
      <c r="CK128" s="221">
        <v>2</v>
      </c>
      <c r="CL128" s="222">
        <f t="shared" si="80"/>
        <v>22</v>
      </c>
      <c r="CM128" s="237">
        <f t="shared" si="81"/>
        <v>0.84615384615384615</v>
      </c>
      <c r="CN128" s="222">
        <f t="shared" si="82"/>
        <v>4</v>
      </c>
      <c r="CO128" s="237">
        <f t="shared" si="83"/>
        <v>0.15384615384615385</v>
      </c>
      <c r="CP128" s="222">
        <f t="shared" si="84"/>
        <v>0</v>
      </c>
      <c r="CQ128" s="237">
        <f t="shared" si="85"/>
        <v>0</v>
      </c>
      <c r="CR128" s="222">
        <f t="shared" si="86"/>
        <v>0</v>
      </c>
      <c r="CS128" s="237">
        <f t="shared" si="87"/>
        <v>0</v>
      </c>
      <c r="CT128" s="223">
        <f t="shared" si="88"/>
        <v>1.8461538461538463</v>
      </c>
      <c r="CU128" s="223" t="str">
        <f t="shared" si="89"/>
        <v>Đạt mục tiêu</v>
      </c>
      <c r="CV128" s="38"/>
    </row>
    <row r="129" spans="1:100" ht="372" hidden="1">
      <c r="A129" s="13">
        <v>58</v>
      </c>
      <c r="B129" s="217" t="s">
        <v>640</v>
      </c>
      <c r="C129" s="215" t="s">
        <v>35</v>
      </c>
      <c r="D129" s="217" t="s">
        <v>641</v>
      </c>
      <c r="E129" s="215" t="s">
        <v>35</v>
      </c>
      <c r="F129" s="217" t="s">
        <v>641</v>
      </c>
      <c r="G129" s="217" t="s">
        <v>642</v>
      </c>
      <c r="H129" s="217"/>
      <c r="I129" s="591"/>
      <c r="J129" s="212"/>
      <c r="K129" s="465"/>
      <c r="L129" s="5" t="s">
        <v>32</v>
      </c>
      <c r="M129" s="212" t="s">
        <v>31</v>
      </c>
      <c r="N129" s="165" t="s">
        <v>12</v>
      </c>
      <c r="O129" s="221" t="s">
        <v>29</v>
      </c>
      <c r="P129" s="221" t="s">
        <v>24</v>
      </c>
      <c r="Q129" s="5"/>
      <c r="R129" s="5"/>
      <c r="S129" s="5"/>
      <c r="T129" s="5"/>
      <c r="U129" s="6" t="s">
        <v>24</v>
      </c>
      <c r="V129" s="5"/>
      <c r="W129" s="5"/>
      <c r="X129" s="5"/>
      <c r="Y129" s="221"/>
      <c r="Z129" s="5"/>
      <c r="AA129" s="5"/>
      <c r="AB129" s="80">
        <f t="shared" si="79"/>
        <v>1</v>
      </c>
      <c r="AC129" s="565"/>
      <c r="AD129" s="5"/>
      <c r="AE129" s="5"/>
      <c r="AF129" s="5"/>
      <c r="AG129" s="5"/>
      <c r="AH129" s="5"/>
      <c r="AI129" s="5"/>
      <c r="AJ129" s="5"/>
      <c r="AK129" s="5"/>
      <c r="AL129" s="5"/>
      <c r="AM129" s="5"/>
      <c r="AN129" s="5"/>
      <c r="AO129" s="5"/>
      <c r="AP129" s="5"/>
      <c r="AQ129" s="5"/>
      <c r="AR129" s="5"/>
      <c r="AS129" s="5" t="s">
        <v>1405</v>
      </c>
      <c r="AT129" s="5" t="s">
        <v>1405</v>
      </c>
      <c r="AU129" s="5" t="s">
        <v>1405</v>
      </c>
      <c r="AV129" s="221"/>
      <c r="AW129" s="5"/>
      <c r="AX129" s="5"/>
      <c r="AY129" s="5"/>
      <c r="AZ129" s="5"/>
      <c r="BA129" s="5"/>
      <c r="BB129" s="5"/>
      <c r="BC129" s="5"/>
      <c r="BD129" s="5"/>
      <c r="BE129" s="55"/>
      <c r="BF129" s="55"/>
      <c r="BG129" s="221"/>
      <c r="BH129" s="5"/>
      <c r="BI129" s="5"/>
      <c r="BJ129" s="5"/>
      <c r="BK129" s="5"/>
      <c r="BL129" s="5">
        <v>2</v>
      </c>
      <c r="BM129" s="221">
        <v>2</v>
      </c>
      <c r="BN129" s="221">
        <v>2</v>
      </c>
      <c r="BO129" s="221">
        <v>2</v>
      </c>
      <c r="BP129" s="221">
        <v>2</v>
      </c>
      <c r="BQ129" s="221">
        <v>2</v>
      </c>
      <c r="BR129" s="5">
        <v>2</v>
      </c>
      <c r="BS129" s="226">
        <v>2</v>
      </c>
      <c r="BT129" s="221">
        <v>2</v>
      </c>
      <c r="BU129" s="221">
        <v>2</v>
      </c>
      <c r="BV129" s="221">
        <v>2</v>
      </c>
      <c r="BW129" s="5">
        <v>2</v>
      </c>
      <c r="BX129" s="221">
        <v>2</v>
      </c>
      <c r="BY129" s="6">
        <v>2</v>
      </c>
      <c r="BZ129" s="5">
        <v>2</v>
      </c>
      <c r="CA129" s="221">
        <v>2</v>
      </c>
      <c r="CB129" s="221">
        <v>2</v>
      </c>
      <c r="CC129" s="221">
        <v>2</v>
      </c>
      <c r="CD129" s="337">
        <v>2</v>
      </c>
      <c r="CE129" s="221">
        <v>2</v>
      </c>
      <c r="CF129" s="221">
        <v>2</v>
      </c>
      <c r="CG129" s="221">
        <v>2</v>
      </c>
      <c r="CH129" s="221">
        <v>2</v>
      </c>
      <c r="CI129" s="221">
        <v>2</v>
      </c>
      <c r="CJ129" s="337">
        <v>2</v>
      </c>
      <c r="CK129" s="221">
        <v>2</v>
      </c>
      <c r="CL129" s="222">
        <f t="shared" si="80"/>
        <v>26</v>
      </c>
      <c r="CM129" s="237">
        <f t="shared" si="81"/>
        <v>1</v>
      </c>
      <c r="CN129" s="222">
        <f t="shared" si="82"/>
        <v>0</v>
      </c>
      <c r="CO129" s="237">
        <f t="shared" si="83"/>
        <v>0</v>
      </c>
      <c r="CP129" s="222">
        <f t="shared" si="84"/>
        <v>0</v>
      </c>
      <c r="CQ129" s="237">
        <f t="shared" si="85"/>
        <v>0</v>
      </c>
      <c r="CR129" s="222">
        <f t="shared" si="86"/>
        <v>0</v>
      </c>
      <c r="CS129" s="237">
        <f t="shared" si="87"/>
        <v>0</v>
      </c>
      <c r="CT129" s="223">
        <f t="shared" si="88"/>
        <v>2</v>
      </c>
      <c r="CU129" s="223" t="str">
        <f t="shared" si="89"/>
        <v>Đạt mục tiêu</v>
      </c>
      <c r="CV129" s="221"/>
    </row>
    <row r="130" spans="1:100" s="1" customFormat="1" ht="93" hidden="1">
      <c r="A130" s="1308">
        <v>59</v>
      </c>
      <c r="B130" s="1044" t="s">
        <v>2737</v>
      </c>
      <c r="C130" s="1033" t="s">
        <v>26</v>
      </c>
      <c r="D130" s="1024" t="s">
        <v>2738</v>
      </c>
      <c r="E130" s="1033" t="s">
        <v>26</v>
      </c>
      <c r="F130" s="1024" t="s">
        <v>2403</v>
      </c>
      <c r="G130" s="217" t="s">
        <v>2402</v>
      </c>
      <c r="H130" s="217"/>
      <c r="I130" s="591"/>
      <c r="J130" s="212"/>
      <c r="K130" s="465"/>
      <c r="L130" s="212" t="s">
        <v>32</v>
      </c>
      <c r="M130" s="212" t="s">
        <v>31</v>
      </c>
      <c r="N130" s="165" t="s">
        <v>12</v>
      </c>
      <c r="O130" s="221" t="s">
        <v>29</v>
      </c>
      <c r="P130" s="221" t="s">
        <v>24</v>
      </c>
      <c r="Q130" s="5"/>
      <c r="R130" s="5"/>
      <c r="S130" s="5"/>
      <c r="T130" s="5"/>
      <c r="U130" s="6"/>
      <c r="V130" s="5"/>
      <c r="W130" s="5"/>
      <c r="X130" s="5" t="s">
        <v>24</v>
      </c>
      <c r="Y130" s="5"/>
      <c r="Z130" s="5"/>
      <c r="AA130" s="5"/>
      <c r="AB130" s="80">
        <f t="shared" si="79"/>
        <v>1</v>
      </c>
      <c r="AC130" s="642"/>
      <c r="AD130" s="7"/>
      <c r="AE130" s="7"/>
      <c r="AF130" s="7"/>
      <c r="AG130" s="7"/>
      <c r="AH130" s="7"/>
      <c r="AI130" s="7"/>
      <c r="AJ130" s="7"/>
      <c r="AK130" s="7"/>
      <c r="AL130" s="7"/>
      <c r="AM130" s="7"/>
      <c r="AN130" s="7"/>
      <c r="AO130" s="7"/>
      <c r="AP130" s="7"/>
      <c r="AQ130" s="7"/>
      <c r="AR130" s="7"/>
      <c r="AS130" s="7"/>
      <c r="AT130" s="7"/>
      <c r="AU130" s="7"/>
      <c r="AV130" s="55"/>
      <c r="AW130" s="7"/>
      <c r="AX130" s="7"/>
      <c r="AY130" s="7"/>
      <c r="AZ130" s="7"/>
      <c r="BA130" s="7"/>
      <c r="BB130" s="7" t="s">
        <v>1317</v>
      </c>
      <c r="BC130" s="7" t="s">
        <v>1317</v>
      </c>
      <c r="BD130" s="7" t="s">
        <v>1317</v>
      </c>
      <c r="BE130" s="7"/>
      <c r="BF130" s="7"/>
      <c r="BG130" s="7"/>
      <c r="BH130" s="7"/>
      <c r="BI130" s="7"/>
      <c r="BJ130" s="7"/>
      <c r="BK130" s="7"/>
      <c r="BL130" s="5">
        <v>2</v>
      </c>
      <c r="BM130" s="221">
        <v>2</v>
      </c>
      <c r="BN130" s="221">
        <v>2</v>
      </c>
      <c r="BO130" s="221">
        <v>1</v>
      </c>
      <c r="BP130" s="221">
        <v>2</v>
      </c>
      <c r="BQ130" s="221">
        <v>2</v>
      </c>
      <c r="BR130" s="5">
        <v>2</v>
      </c>
      <c r="BS130" s="226">
        <v>1</v>
      </c>
      <c r="BT130" s="221">
        <v>2</v>
      </c>
      <c r="BU130" s="221">
        <v>2</v>
      </c>
      <c r="BV130" s="221">
        <v>2</v>
      </c>
      <c r="BW130" s="5">
        <v>2</v>
      </c>
      <c r="BX130" s="221">
        <v>1</v>
      </c>
      <c r="BY130" s="6">
        <v>2</v>
      </c>
      <c r="BZ130" s="5">
        <v>2</v>
      </c>
      <c r="CA130" s="221">
        <v>2</v>
      </c>
      <c r="CB130" s="221">
        <v>2</v>
      </c>
      <c r="CC130" s="221">
        <v>2</v>
      </c>
      <c r="CD130" s="337">
        <v>2</v>
      </c>
      <c r="CE130" s="221">
        <v>1</v>
      </c>
      <c r="CF130" s="221">
        <v>2</v>
      </c>
      <c r="CG130" s="221">
        <v>2</v>
      </c>
      <c r="CH130" s="221">
        <v>2</v>
      </c>
      <c r="CI130" s="221">
        <v>2</v>
      </c>
      <c r="CJ130" s="337">
        <v>2</v>
      </c>
      <c r="CK130" s="221">
        <v>2</v>
      </c>
      <c r="CL130" s="222">
        <f t="shared" si="80"/>
        <v>22</v>
      </c>
      <c r="CM130" s="237">
        <f t="shared" si="81"/>
        <v>0.84615384615384615</v>
      </c>
      <c r="CN130" s="222">
        <f t="shared" si="82"/>
        <v>4</v>
      </c>
      <c r="CO130" s="237">
        <f t="shared" si="83"/>
        <v>0.15384615384615385</v>
      </c>
      <c r="CP130" s="222">
        <f t="shared" si="84"/>
        <v>0</v>
      </c>
      <c r="CQ130" s="237">
        <f t="shared" si="85"/>
        <v>0</v>
      </c>
      <c r="CR130" s="222">
        <f t="shared" si="86"/>
        <v>0</v>
      </c>
      <c r="CS130" s="237">
        <f t="shared" si="87"/>
        <v>0</v>
      </c>
      <c r="CT130" s="223">
        <f t="shared" si="88"/>
        <v>1.8461538461538463</v>
      </c>
      <c r="CU130" s="223" t="str">
        <f t="shared" si="89"/>
        <v>Đạt mục tiêu</v>
      </c>
      <c r="CV130" s="5"/>
    </row>
    <row r="131" spans="1:100" s="1" customFormat="1" ht="47" hidden="1">
      <c r="A131" s="1308"/>
      <c r="B131" s="1024"/>
      <c r="C131" s="1033"/>
      <c r="D131" s="1024"/>
      <c r="E131" s="1033"/>
      <c r="F131" s="1024"/>
      <c r="G131" s="217" t="s">
        <v>330</v>
      </c>
      <c r="H131" s="217"/>
      <c r="I131" s="591"/>
      <c r="J131" s="212"/>
      <c r="K131" s="465"/>
      <c r="L131" s="212" t="s">
        <v>32</v>
      </c>
      <c r="M131" s="212" t="s">
        <v>31</v>
      </c>
      <c r="N131" s="165" t="s">
        <v>12</v>
      </c>
      <c r="O131" s="221" t="s">
        <v>29</v>
      </c>
      <c r="P131" s="221" t="s">
        <v>24</v>
      </c>
      <c r="Q131" s="5"/>
      <c r="R131" s="5"/>
      <c r="S131" s="5"/>
      <c r="T131" s="5"/>
      <c r="U131" s="6"/>
      <c r="V131" s="5"/>
      <c r="W131" s="5"/>
      <c r="X131" s="5" t="s">
        <v>24</v>
      </c>
      <c r="Y131" s="5"/>
      <c r="Z131" s="5"/>
      <c r="AA131" s="5"/>
      <c r="AB131" s="80">
        <f t="shared" si="79"/>
        <v>1</v>
      </c>
      <c r="AC131" s="642"/>
      <c r="AD131" s="7"/>
      <c r="AE131" s="7"/>
      <c r="AF131" s="7"/>
      <c r="AG131" s="7"/>
      <c r="AH131" s="7"/>
      <c r="AI131" s="7"/>
      <c r="AJ131" s="7"/>
      <c r="AK131" s="7"/>
      <c r="AL131" s="7"/>
      <c r="AM131" s="7"/>
      <c r="AN131" s="7"/>
      <c r="AO131" s="7"/>
      <c r="AP131" s="7"/>
      <c r="AQ131" s="7"/>
      <c r="AR131" s="7"/>
      <c r="AS131" s="7"/>
      <c r="AT131" s="7"/>
      <c r="AU131" s="7"/>
      <c r="AV131" s="55"/>
      <c r="AW131" s="7"/>
      <c r="AX131" s="7"/>
      <c r="AY131" s="7"/>
      <c r="AZ131" s="7"/>
      <c r="BA131" s="7" t="s">
        <v>1317</v>
      </c>
      <c r="BB131" s="7"/>
      <c r="BC131" s="7" t="s">
        <v>1317</v>
      </c>
      <c r="BD131" s="7"/>
      <c r="BE131" s="7"/>
      <c r="BF131" s="7"/>
      <c r="BG131" s="7"/>
      <c r="BH131" s="7"/>
      <c r="BI131" s="7"/>
      <c r="BJ131" s="7"/>
      <c r="BK131" s="7"/>
      <c r="BL131" s="5">
        <v>1</v>
      </c>
      <c r="BM131" s="221">
        <v>2</v>
      </c>
      <c r="BN131" s="221">
        <v>2</v>
      </c>
      <c r="BO131" s="221">
        <v>2</v>
      </c>
      <c r="BP131" s="221">
        <v>2</v>
      </c>
      <c r="BQ131" s="221">
        <v>2</v>
      </c>
      <c r="BR131" s="5">
        <v>2</v>
      </c>
      <c r="BS131" s="226">
        <v>2</v>
      </c>
      <c r="BT131" s="221">
        <v>2</v>
      </c>
      <c r="BU131" s="221">
        <v>2</v>
      </c>
      <c r="BV131" s="221">
        <v>2</v>
      </c>
      <c r="BW131" s="5">
        <v>2</v>
      </c>
      <c r="BX131" s="221">
        <v>2</v>
      </c>
      <c r="BY131" s="6">
        <v>2</v>
      </c>
      <c r="BZ131" s="5">
        <v>2</v>
      </c>
      <c r="CA131" s="221">
        <v>2</v>
      </c>
      <c r="CB131" s="221">
        <v>2</v>
      </c>
      <c r="CC131" s="221">
        <v>2</v>
      </c>
      <c r="CD131" s="337">
        <v>2</v>
      </c>
      <c r="CE131" s="221">
        <v>2</v>
      </c>
      <c r="CF131" s="221">
        <v>2</v>
      </c>
      <c r="CG131" s="221">
        <v>2</v>
      </c>
      <c r="CH131" s="221">
        <v>2</v>
      </c>
      <c r="CI131" s="221">
        <v>2</v>
      </c>
      <c r="CJ131" s="337">
        <v>2</v>
      </c>
      <c r="CK131" s="221">
        <v>2</v>
      </c>
      <c r="CL131" s="222">
        <f t="shared" si="80"/>
        <v>25</v>
      </c>
      <c r="CM131" s="237">
        <f t="shared" si="81"/>
        <v>0.96153846153846156</v>
      </c>
      <c r="CN131" s="222">
        <f t="shared" si="82"/>
        <v>1</v>
      </c>
      <c r="CO131" s="237">
        <f t="shared" si="83"/>
        <v>3.8461538461538464E-2</v>
      </c>
      <c r="CP131" s="222">
        <f t="shared" si="84"/>
        <v>0</v>
      </c>
      <c r="CQ131" s="237">
        <f t="shared" si="85"/>
        <v>0</v>
      </c>
      <c r="CR131" s="222">
        <f t="shared" si="86"/>
        <v>0</v>
      </c>
      <c r="CS131" s="237">
        <f t="shared" si="87"/>
        <v>0</v>
      </c>
      <c r="CT131" s="223">
        <f t="shared" si="88"/>
        <v>1.9615384615384615</v>
      </c>
      <c r="CU131" s="223" t="str">
        <f t="shared" si="89"/>
        <v>Đạt mục tiêu</v>
      </c>
      <c r="CV131" s="5"/>
    </row>
    <row r="132" spans="1:100" s="1" customFormat="1" ht="99" hidden="1" customHeight="1">
      <c r="A132" s="1308"/>
      <c r="B132" s="1024"/>
      <c r="C132" s="1033"/>
      <c r="D132" s="1077"/>
      <c r="E132" s="1078"/>
      <c r="F132" s="1077" t="s">
        <v>1738</v>
      </c>
      <c r="G132" s="51" t="s">
        <v>2024</v>
      </c>
      <c r="H132" s="159"/>
      <c r="I132" s="442"/>
      <c r="J132" s="212"/>
      <c r="K132" s="468" t="s">
        <v>1739</v>
      </c>
      <c r="L132" s="212" t="s">
        <v>32</v>
      </c>
      <c r="M132" s="212" t="s">
        <v>31</v>
      </c>
      <c r="N132" s="165" t="s">
        <v>12</v>
      </c>
      <c r="O132" s="221" t="s">
        <v>29</v>
      </c>
      <c r="P132" s="221" t="s">
        <v>24</v>
      </c>
      <c r="Q132" s="5"/>
      <c r="R132" s="5"/>
      <c r="S132" s="5"/>
      <c r="T132" s="5"/>
      <c r="U132" s="6"/>
      <c r="V132" s="5" t="s">
        <v>24</v>
      </c>
      <c r="W132" s="5"/>
      <c r="X132" s="5"/>
      <c r="Y132" s="5"/>
      <c r="Z132" s="5"/>
      <c r="AA132" s="5"/>
      <c r="AB132" s="80">
        <f t="shared" si="79"/>
        <v>1</v>
      </c>
      <c r="AC132" s="642"/>
      <c r="AD132" s="55"/>
      <c r="AE132" s="55" t="s">
        <v>1183</v>
      </c>
      <c r="AF132" s="55"/>
      <c r="AG132" s="7"/>
      <c r="AH132" s="7"/>
      <c r="AI132" s="7"/>
      <c r="AJ132" s="7"/>
      <c r="AK132" s="7"/>
      <c r="AL132" s="7"/>
      <c r="AM132" s="7"/>
      <c r="AN132" s="7"/>
      <c r="AO132" s="7"/>
      <c r="AP132" s="7"/>
      <c r="AQ132" s="7"/>
      <c r="AR132" s="7"/>
      <c r="AS132" s="7"/>
      <c r="AT132" s="7"/>
      <c r="AU132" s="7"/>
      <c r="AV132" s="55"/>
      <c r="AW132" s="55" t="s">
        <v>1183</v>
      </c>
      <c r="AX132" s="55"/>
      <c r="AY132" s="55"/>
      <c r="AZ132" s="55"/>
      <c r="BA132" s="7"/>
      <c r="BB132" s="7"/>
      <c r="BC132" s="7"/>
      <c r="BD132" s="7"/>
      <c r="BE132" s="7"/>
      <c r="BF132" s="7"/>
      <c r="BG132" s="7"/>
      <c r="BH132" s="7"/>
      <c r="BI132" s="7"/>
      <c r="BJ132" s="7"/>
      <c r="BK132" s="7"/>
      <c r="BL132" s="5">
        <v>2</v>
      </c>
      <c r="BM132" s="221">
        <v>2</v>
      </c>
      <c r="BN132" s="221">
        <v>2</v>
      </c>
      <c r="BO132" s="221">
        <v>2</v>
      </c>
      <c r="BP132" s="221">
        <v>1</v>
      </c>
      <c r="BQ132" s="221">
        <v>2</v>
      </c>
      <c r="BR132" s="5">
        <v>2</v>
      </c>
      <c r="BS132" s="226">
        <v>2</v>
      </c>
      <c r="BT132" s="221">
        <v>2</v>
      </c>
      <c r="BU132" s="221">
        <v>2</v>
      </c>
      <c r="BV132" s="221">
        <v>2</v>
      </c>
      <c r="BW132" s="5">
        <v>2</v>
      </c>
      <c r="BX132" s="221">
        <v>2</v>
      </c>
      <c r="BY132" s="6">
        <v>2</v>
      </c>
      <c r="BZ132" s="5">
        <v>2</v>
      </c>
      <c r="CA132" s="221">
        <v>2</v>
      </c>
      <c r="CB132" s="221">
        <v>2</v>
      </c>
      <c r="CC132" s="221">
        <v>2</v>
      </c>
      <c r="CD132" s="337">
        <v>2</v>
      </c>
      <c r="CE132" s="221">
        <v>2</v>
      </c>
      <c r="CF132" s="221">
        <v>1</v>
      </c>
      <c r="CG132" s="221">
        <v>2</v>
      </c>
      <c r="CH132" s="221">
        <v>2</v>
      </c>
      <c r="CI132" s="221">
        <v>2</v>
      </c>
      <c r="CJ132" s="337">
        <v>2</v>
      </c>
      <c r="CK132" s="221">
        <v>2</v>
      </c>
      <c r="CL132" s="222">
        <f t="shared" si="80"/>
        <v>24</v>
      </c>
      <c r="CM132" s="237">
        <f t="shared" si="81"/>
        <v>0.92307692307692313</v>
      </c>
      <c r="CN132" s="222">
        <f t="shared" si="82"/>
        <v>2</v>
      </c>
      <c r="CO132" s="237">
        <f t="shared" si="83"/>
        <v>7.6923076923076927E-2</v>
      </c>
      <c r="CP132" s="222">
        <f t="shared" si="84"/>
        <v>0</v>
      </c>
      <c r="CQ132" s="237">
        <f t="shared" si="85"/>
        <v>0</v>
      </c>
      <c r="CR132" s="222">
        <f t="shared" si="86"/>
        <v>0</v>
      </c>
      <c r="CS132" s="237">
        <f t="shared" si="87"/>
        <v>0</v>
      </c>
      <c r="CT132" s="223">
        <f t="shared" si="88"/>
        <v>1.9230769230769231</v>
      </c>
      <c r="CU132" s="223" t="str">
        <f t="shared" si="89"/>
        <v>Đạt mục tiêu</v>
      </c>
      <c r="CV132" s="5"/>
    </row>
    <row r="133" spans="1:100" s="1" customFormat="1" ht="50.4" hidden="1" customHeight="1">
      <c r="A133" s="1308"/>
      <c r="B133" s="1024"/>
      <c r="C133" s="1033"/>
      <c r="D133" s="1024"/>
      <c r="E133" s="1033"/>
      <c r="F133" s="1024"/>
      <c r="G133" s="220" t="s">
        <v>1750</v>
      </c>
      <c r="H133" s="220"/>
      <c r="I133" s="442"/>
      <c r="J133" s="212"/>
      <c r="K133" s="468" t="s">
        <v>1751</v>
      </c>
      <c r="L133" s="212" t="s">
        <v>32</v>
      </c>
      <c r="M133" s="212" t="s">
        <v>31</v>
      </c>
      <c r="N133" s="165" t="s">
        <v>12</v>
      </c>
      <c r="O133" s="221" t="s">
        <v>29</v>
      </c>
      <c r="P133" s="221" t="s">
        <v>24</v>
      </c>
      <c r="Q133" s="5"/>
      <c r="R133" s="5"/>
      <c r="S133" s="5"/>
      <c r="T133" s="5"/>
      <c r="U133" s="6"/>
      <c r="V133" s="5"/>
      <c r="W133" s="5"/>
      <c r="X133" s="5" t="s">
        <v>24</v>
      </c>
      <c r="Y133" s="5"/>
      <c r="Z133" s="5"/>
      <c r="AA133" s="5"/>
      <c r="AB133" s="80">
        <f t="shared" si="79"/>
        <v>1</v>
      </c>
      <c r="AC133" s="642"/>
      <c r="AD133" s="7"/>
      <c r="AE133" s="7"/>
      <c r="AF133" s="7"/>
      <c r="AG133" s="7"/>
      <c r="AH133" s="7"/>
      <c r="AI133" s="7"/>
      <c r="AJ133" s="7"/>
      <c r="AK133" s="7"/>
      <c r="AL133" s="7"/>
      <c r="AM133" s="7"/>
      <c r="AN133" s="7"/>
      <c r="AO133" s="7"/>
      <c r="AP133" s="7"/>
      <c r="AQ133" s="7"/>
      <c r="AR133" s="7"/>
      <c r="AS133" s="7"/>
      <c r="AT133" s="7"/>
      <c r="AU133" s="7"/>
      <c r="AV133" s="55"/>
      <c r="AW133" s="55"/>
      <c r="AX133" s="55"/>
      <c r="AY133" s="55"/>
      <c r="AZ133" s="55"/>
      <c r="BA133" s="7"/>
      <c r="BB133" s="7" t="s">
        <v>1318</v>
      </c>
      <c r="BC133" s="7" t="s">
        <v>1318</v>
      </c>
      <c r="BD133" s="7" t="s">
        <v>1318</v>
      </c>
      <c r="BE133" s="7"/>
      <c r="BF133" s="7"/>
      <c r="BG133" s="7"/>
      <c r="BH133" s="7"/>
      <c r="BI133" s="7"/>
      <c r="BJ133" s="7"/>
      <c r="BK133" s="7"/>
      <c r="BL133" s="5">
        <v>2</v>
      </c>
      <c r="BM133" s="221">
        <v>2</v>
      </c>
      <c r="BN133" s="221">
        <v>2</v>
      </c>
      <c r="BO133" s="221">
        <v>1</v>
      </c>
      <c r="BP133" s="221">
        <v>2</v>
      </c>
      <c r="BQ133" s="221">
        <v>2</v>
      </c>
      <c r="BR133" s="5">
        <v>2</v>
      </c>
      <c r="BS133" s="226">
        <v>2</v>
      </c>
      <c r="BT133" s="221">
        <v>2</v>
      </c>
      <c r="BU133" s="221">
        <v>2</v>
      </c>
      <c r="BV133" s="221">
        <v>2</v>
      </c>
      <c r="BW133" s="5">
        <v>2</v>
      </c>
      <c r="BX133" s="221">
        <v>1</v>
      </c>
      <c r="BY133" s="6">
        <v>1</v>
      </c>
      <c r="BZ133" s="5">
        <v>2</v>
      </c>
      <c r="CA133" s="221">
        <v>2</v>
      </c>
      <c r="CB133" s="221">
        <v>2</v>
      </c>
      <c r="CC133" s="221">
        <v>2</v>
      </c>
      <c r="CD133" s="337">
        <v>2</v>
      </c>
      <c r="CE133" s="221">
        <v>2</v>
      </c>
      <c r="CF133" s="221">
        <v>2</v>
      </c>
      <c r="CG133" s="221">
        <v>2</v>
      </c>
      <c r="CH133" s="221">
        <v>2</v>
      </c>
      <c r="CI133" s="221">
        <v>2</v>
      </c>
      <c r="CJ133" s="337">
        <v>2</v>
      </c>
      <c r="CK133" s="221">
        <v>2</v>
      </c>
      <c r="CL133" s="222">
        <f t="shared" si="80"/>
        <v>23</v>
      </c>
      <c r="CM133" s="237">
        <f t="shared" si="81"/>
        <v>0.88461538461538458</v>
      </c>
      <c r="CN133" s="222">
        <f t="shared" si="82"/>
        <v>3</v>
      </c>
      <c r="CO133" s="237">
        <f t="shared" si="83"/>
        <v>0.11538461538461539</v>
      </c>
      <c r="CP133" s="222">
        <f t="shared" si="84"/>
        <v>0</v>
      </c>
      <c r="CQ133" s="237">
        <f t="shared" si="85"/>
        <v>0</v>
      </c>
      <c r="CR133" s="222">
        <f t="shared" si="86"/>
        <v>0</v>
      </c>
      <c r="CS133" s="237">
        <f t="shared" si="87"/>
        <v>0</v>
      </c>
      <c r="CT133" s="223">
        <f t="shared" si="88"/>
        <v>1.8846153846153846</v>
      </c>
      <c r="CU133" s="223" t="str">
        <f t="shared" si="89"/>
        <v>Đạt mục tiêu</v>
      </c>
      <c r="CV133" s="5"/>
    </row>
    <row r="134" spans="1:100" s="1" customFormat="1" ht="77.5" hidden="1">
      <c r="A134" s="1308"/>
      <c r="B134" s="1024"/>
      <c r="C134" s="1033"/>
      <c r="D134" s="1024"/>
      <c r="E134" s="1033"/>
      <c r="F134" s="217" t="s">
        <v>1740</v>
      </c>
      <c r="G134" s="220" t="s">
        <v>1544</v>
      </c>
      <c r="H134" s="220"/>
      <c r="I134" s="601"/>
      <c r="J134" s="212"/>
      <c r="K134" s="465"/>
      <c r="L134" s="5" t="s">
        <v>32</v>
      </c>
      <c r="M134" s="212" t="s">
        <v>31</v>
      </c>
      <c r="N134" s="165" t="s">
        <v>12</v>
      </c>
      <c r="O134" s="221" t="s">
        <v>29</v>
      </c>
      <c r="P134" s="221" t="s">
        <v>24</v>
      </c>
      <c r="Q134" s="5"/>
      <c r="R134" s="5"/>
      <c r="S134" s="5"/>
      <c r="T134" s="5"/>
      <c r="U134" s="6"/>
      <c r="V134" s="5"/>
      <c r="W134" s="5" t="s">
        <v>24</v>
      </c>
      <c r="X134" s="5"/>
      <c r="Y134" s="5"/>
      <c r="Z134" s="5"/>
      <c r="AA134" s="5"/>
      <c r="AB134" s="80">
        <f t="shared" si="79"/>
        <v>1</v>
      </c>
      <c r="AC134" s="642"/>
      <c r="AD134" s="7"/>
      <c r="AE134" s="7"/>
      <c r="AF134" s="7"/>
      <c r="AG134" s="7"/>
      <c r="AH134" s="7"/>
      <c r="AI134" s="7"/>
      <c r="AJ134" s="7"/>
      <c r="AK134" s="7"/>
      <c r="AL134" s="7"/>
      <c r="AM134" s="7"/>
      <c r="AN134" s="7"/>
      <c r="AO134" s="7"/>
      <c r="AP134" s="7"/>
      <c r="AQ134" s="7"/>
      <c r="AR134" s="7"/>
      <c r="AS134" s="7"/>
      <c r="AT134" s="7"/>
      <c r="AU134" s="7"/>
      <c r="AV134" s="55"/>
      <c r="AW134" s="55"/>
      <c r="AX134" s="55"/>
      <c r="AY134" s="55"/>
      <c r="AZ134" s="55" t="s">
        <v>1183</v>
      </c>
      <c r="BA134" s="7"/>
      <c r="BB134" s="7"/>
      <c r="BC134" s="7"/>
      <c r="BD134" s="7"/>
      <c r="BE134" s="7"/>
      <c r="BF134" s="7"/>
      <c r="BG134" s="7"/>
      <c r="BH134" s="7"/>
      <c r="BI134" s="7"/>
      <c r="BJ134" s="7"/>
      <c r="BK134" s="7"/>
      <c r="BL134" s="5">
        <v>2</v>
      </c>
      <c r="BM134" s="221">
        <v>2</v>
      </c>
      <c r="BN134" s="221">
        <v>2</v>
      </c>
      <c r="BO134" s="221">
        <v>2</v>
      </c>
      <c r="BP134" s="221">
        <v>1</v>
      </c>
      <c r="BQ134" s="221">
        <v>2</v>
      </c>
      <c r="BR134" s="5">
        <v>1</v>
      </c>
      <c r="BS134" s="226">
        <v>2</v>
      </c>
      <c r="BT134" s="221">
        <v>1</v>
      </c>
      <c r="BU134" s="221">
        <v>2</v>
      </c>
      <c r="BV134" s="221">
        <v>2</v>
      </c>
      <c r="BW134" s="5">
        <v>2</v>
      </c>
      <c r="BX134" s="221">
        <v>2</v>
      </c>
      <c r="BY134" s="6">
        <v>2</v>
      </c>
      <c r="BZ134" s="5">
        <v>2</v>
      </c>
      <c r="CA134" s="221">
        <v>2</v>
      </c>
      <c r="CB134" s="221">
        <v>2</v>
      </c>
      <c r="CC134" s="221">
        <v>2</v>
      </c>
      <c r="CD134" s="337">
        <v>2</v>
      </c>
      <c r="CE134" s="221">
        <v>1</v>
      </c>
      <c r="CF134" s="221">
        <v>2</v>
      </c>
      <c r="CG134" s="221">
        <v>2</v>
      </c>
      <c r="CH134" s="221">
        <v>2</v>
      </c>
      <c r="CI134" s="221">
        <v>2</v>
      </c>
      <c r="CJ134" s="337">
        <v>2</v>
      </c>
      <c r="CK134" s="221">
        <v>2</v>
      </c>
      <c r="CL134" s="222">
        <f t="shared" si="80"/>
        <v>22</v>
      </c>
      <c r="CM134" s="237">
        <f t="shared" si="81"/>
        <v>0.84615384615384615</v>
      </c>
      <c r="CN134" s="222">
        <f t="shared" si="82"/>
        <v>4</v>
      </c>
      <c r="CO134" s="237">
        <f t="shared" si="83"/>
        <v>0.15384615384615385</v>
      </c>
      <c r="CP134" s="222">
        <f t="shared" si="84"/>
        <v>0</v>
      </c>
      <c r="CQ134" s="237">
        <f t="shared" si="85"/>
        <v>0</v>
      </c>
      <c r="CR134" s="222">
        <f t="shared" si="86"/>
        <v>0</v>
      </c>
      <c r="CS134" s="237">
        <f t="shared" si="87"/>
        <v>0</v>
      </c>
      <c r="CT134" s="223">
        <f t="shared" si="88"/>
        <v>1.8461538461538463</v>
      </c>
      <c r="CU134" s="223" t="str">
        <f t="shared" si="89"/>
        <v>Đạt mục tiêu</v>
      </c>
      <c r="CV134" s="5"/>
    </row>
    <row r="135" spans="1:100" s="1" customFormat="1" ht="70.25" hidden="1" customHeight="1">
      <c r="A135" s="1308"/>
      <c r="B135" s="1024"/>
      <c r="C135" s="1033"/>
      <c r="D135" s="1024"/>
      <c r="E135" s="1033"/>
      <c r="F135" s="1024" t="s">
        <v>1740</v>
      </c>
      <c r="G135" s="220" t="s">
        <v>2797</v>
      </c>
      <c r="H135" s="220"/>
      <c r="I135" s="442"/>
      <c r="J135" s="212"/>
      <c r="K135" s="465"/>
      <c r="L135" s="212" t="s">
        <v>32</v>
      </c>
      <c r="M135" s="212" t="s">
        <v>31</v>
      </c>
      <c r="N135" s="165" t="s">
        <v>12</v>
      </c>
      <c r="O135" s="221" t="s">
        <v>29</v>
      </c>
      <c r="P135" s="221" t="s">
        <v>24</v>
      </c>
      <c r="Q135" s="5"/>
      <c r="R135" s="5"/>
      <c r="S135" s="5"/>
      <c r="T135" s="5"/>
      <c r="U135" s="6"/>
      <c r="V135" s="5"/>
      <c r="W135" s="5"/>
      <c r="X135" s="5"/>
      <c r="Y135" s="5" t="s">
        <v>24</v>
      </c>
      <c r="Z135" s="5"/>
      <c r="AA135" s="5"/>
      <c r="AB135" s="80">
        <f t="shared" si="79"/>
        <v>1</v>
      </c>
      <c r="AC135" s="642"/>
      <c r="AD135" s="7"/>
      <c r="AE135" s="7"/>
      <c r="AF135" s="7"/>
      <c r="AG135" s="7"/>
      <c r="AH135" s="7"/>
      <c r="AI135" s="7"/>
      <c r="AJ135" s="7"/>
      <c r="AK135" s="7"/>
      <c r="AL135" s="7"/>
      <c r="AM135" s="7"/>
      <c r="AN135" s="7"/>
      <c r="AO135" s="7"/>
      <c r="AP135" s="7"/>
      <c r="AQ135" s="7"/>
      <c r="AR135" s="7"/>
      <c r="AS135" s="7"/>
      <c r="AT135" s="7"/>
      <c r="AU135" s="7"/>
      <c r="AV135" s="55"/>
      <c r="AW135" s="55"/>
      <c r="AX135" s="55"/>
      <c r="AY135" s="55"/>
      <c r="AZ135" s="55"/>
      <c r="BA135" s="7"/>
      <c r="BB135" s="7"/>
      <c r="BC135" s="7"/>
      <c r="BD135" s="7"/>
      <c r="BE135" s="7" t="s">
        <v>1317</v>
      </c>
      <c r="BF135" s="7" t="s">
        <v>1317</v>
      </c>
      <c r="BG135" s="7" t="s">
        <v>1317</v>
      </c>
      <c r="BH135" s="7"/>
      <c r="BI135" s="7"/>
      <c r="BJ135" s="7"/>
      <c r="BK135" s="7"/>
      <c r="BL135" s="5">
        <v>1</v>
      </c>
      <c r="BM135" s="221">
        <v>2</v>
      </c>
      <c r="BN135" s="221">
        <v>2</v>
      </c>
      <c r="BO135" s="221">
        <v>2</v>
      </c>
      <c r="BP135" s="221">
        <v>2</v>
      </c>
      <c r="BQ135" s="221">
        <v>2</v>
      </c>
      <c r="BR135" s="5">
        <v>2</v>
      </c>
      <c r="BS135" s="226">
        <v>1</v>
      </c>
      <c r="BT135" s="221">
        <v>2</v>
      </c>
      <c r="BU135" s="221">
        <v>2</v>
      </c>
      <c r="BV135" s="221">
        <v>2</v>
      </c>
      <c r="BW135" s="5">
        <v>2</v>
      </c>
      <c r="BX135" s="221">
        <v>2</v>
      </c>
      <c r="BY135" s="6">
        <v>2</v>
      </c>
      <c r="BZ135" s="5">
        <v>1</v>
      </c>
      <c r="CA135" s="221">
        <v>2</v>
      </c>
      <c r="CB135" s="221">
        <v>2</v>
      </c>
      <c r="CC135" s="221">
        <v>2</v>
      </c>
      <c r="CD135" s="337">
        <v>2</v>
      </c>
      <c r="CE135" s="221">
        <v>2</v>
      </c>
      <c r="CF135" s="221">
        <v>2</v>
      </c>
      <c r="CG135" s="221">
        <v>2</v>
      </c>
      <c r="CH135" s="221">
        <v>2</v>
      </c>
      <c r="CI135" s="221">
        <v>2</v>
      </c>
      <c r="CJ135" s="337">
        <v>2</v>
      </c>
      <c r="CK135" s="221">
        <v>2</v>
      </c>
      <c r="CL135" s="222">
        <f t="shared" si="80"/>
        <v>23</v>
      </c>
      <c r="CM135" s="237">
        <f t="shared" si="81"/>
        <v>0.88461538461538458</v>
      </c>
      <c r="CN135" s="222">
        <f t="shared" si="82"/>
        <v>3</v>
      </c>
      <c r="CO135" s="237">
        <f t="shared" si="83"/>
        <v>0.11538461538461539</v>
      </c>
      <c r="CP135" s="222">
        <f t="shared" si="84"/>
        <v>0</v>
      </c>
      <c r="CQ135" s="237">
        <f t="shared" si="85"/>
        <v>0</v>
      </c>
      <c r="CR135" s="222">
        <f t="shared" si="86"/>
        <v>0</v>
      </c>
      <c r="CS135" s="237">
        <f t="shared" si="87"/>
        <v>0</v>
      </c>
      <c r="CT135" s="223">
        <f t="shared" si="88"/>
        <v>1.8846153846153846</v>
      </c>
      <c r="CU135" s="223" t="str">
        <f t="shared" si="89"/>
        <v>Đạt mục tiêu</v>
      </c>
      <c r="CV135" s="5"/>
    </row>
    <row r="136" spans="1:100" s="1" customFormat="1" ht="62" hidden="1">
      <c r="A136" s="1308"/>
      <c r="B136" s="1024"/>
      <c r="C136" s="1033"/>
      <c r="D136" s="1024"/>
      <c r="E136" s="1033"/>
      <c r="F136" s="1024"/>
      <c r="G136" s="220" t="s">
        <v>1563</v>
      </c>
      <c r="H136" s="220"/>
      <c r="I136" s="601"/>
      <c r="J136" s="212"/>
      <c r="K136" s="465"/>
      <c r="L136" s="5" t="s">
        <v>32</v>
      </c>
      <c r="M136" s="212" t="s">
        <v>31</v>
      </c>
      <c r="N136" s="165" t="s">
        <v>12</v>
      </c>
      <c r="O136" s="221" t="s">
        <v>29</v>
      </c>
      <c r="P136" s="221" t="s">
        <v>24</v>
      </c>
      <c r="Q136" s="5"/>
      <c r="R136" s="5"/>
      <c r="S136" s="5"/>
      <c r="T136" s="5"/>
      <c r="U136" s="6"/>
      <c r="V136" s="5"/>
      <c r="W136" s="5"/>
      <c r="X136" s="5"/>
      <c r="Y136" s="5"/>
      <c r="Z136" s="5" t="s">
        <v>24</v>
      </c>
      <c r="AA136" s="5"/>
      <c r="AB136" s="80">
        <f t="shared" si="79"/>
        <v>1</v>
      </c>
      <c r="AC136" s="642"/>
      <c r="AD136" s="7"/>
      <c r="AE136" s="7"/>
      <c r="AF136" s="7"/>
      <c r="AG136" s="7"/>
      <c r="AH136" s="7"/>
      <c r="AI136" s="7"/>
      <c r="AJ136" s="7"/>
      <c r="AK136" s="7"/>
      <c r="AL136" s="7"/>
      <c r="AM136" s="7"/>
      <c r="AN136" s="7"/>
      <c r="AO136" s="7"/>
      <c r="AP136" s="7"/>
      <c r="AQ136" s="7"/>
      <c r="AR136" s="7"/>
      <c r="AS136" s="7"/>
      <c r="AT136" s="7"/>
      <c r="AU136" s="7"/>
      <c r="AV136" s="55"/>
      <c r="AW136" s="55"/>
      <c r="AX136" s="55"/>
      <c r="AY136" s="55"/>
      <c r="AZ136" s="55"/>
      <c r="BA136" s="7"/>
      <c r="BB136" s="7"/>
      <c r="BC136" s="7"/>
      <c r="BD136" s="7"/>
      <c r="BE136" s="7"/>
      <c r="BF136" s="7"/>
      <c r="BG136" s="7"/>
      <c r="BH136" s="7" t="s">
        <v>1317</v>
      </c>
      <c r="BI136" s="7" t="s">
        <v>1317</v>
      </c>
      <c r="BJ136" s="7"/>
      <c r="BK136" s="7"/>
      <c r="BL136" s="5">
        <v>2</v>
      </c>
      <c r="BM136" s="221">
        <v>2</v>
      </c>
      <c r="BN136" s="221">
        <v>2</v>
      </c>
      <c r="BO136" s="221">
        <v>1</v>
      </c>
      <c r="BP136" s="221">
        <v>2</v>
      </c>
      <c r="BQ136" s="221">
        <v>2</v>
      </c>
      <c r="BR136" s="5">
        <v>2</v>
      </c>
      <c r="BS136" s="226">
        <v>2</v>
      </c>
      <c r="BT136" s="221">
        <v>2</v>
      </c>
      <c r="BU136" s="221">
        <v>2</v>
      </c>
      <c r="BV136" s="221">
        <v>2</v>
      </c>
      <c r="BW136" s="5">
        <v>2</v>
      </c>
      <c r="BX136" s="221">
        <v>2</v>
      </c>
      <c r="BY136" s="6">
        <v>2</v>
      </c>
      <c r="BZ136" s="5">
        <v>2</v>
      </c>
      <c r="CA136" s="221">
        <v>2</v>
      </c>
      <c r="CB136" s="221">
        <v>2</v>
      </c>
      <c r="CC136" s="221">
        <v>2</v>
      </c>
      <c r="CD136" s="337">
        <v>2</v>
      </c>
      <c r="CE136" s="221">
        <v>2</v>
      </c>
      <c r="CF136" s="221">
        <v>2</v>
      </c>
      <c r="CG136" s="221">
        <v>2</v>
      </c>
      <c r="CH136" s="221">
        <v>2</v>
      </c>
      <c r="CI136" s="221">
        <v>2</v>
      </c>
      <c r="CJ136" s="337">
        <v>2</v>
      </c>
      <c r="CK136" s="221">
        <v>2</v>
      </c>
      <c r="CL136" s="222">
        <f t="shared" si="80"/>
        <v>25</v>
      </c>
      <c r="CM136" s="237">
        <f t="shared" si="81"/>
        <v>0.96153846153846156</v>
      </c>
      <c r="CN136" s="222">
        <f t="shared" si="82"/>
        <v>1</v>
      </c>
      <c r="CO136" s="237">
        <f t="shared" si="83"/>
        <v>3.8461538461538464E-2</v>
      </c>
      <c r="CP136" s="222">
        <f t="shared" si="84"/>
        <v>0</v>
      </c>
      <c r="CQ136" s="237">
        <f t="shared" si="85"/>
        <v>0</v>
      </c>
      <c r="CR136" s="222">
        <f t="shared" si="86"/>
        <v>0</v>
      </c>
      <c r="CS136" s="237">
        <f t="shared" si="87"/>
        <v>0</v>
      </c>
      <c r="CT136" s="223">
        <f t="shared" si="88"/>
        <v>1.9615384615384615</v>
      </c>
      <c r="CU136" s="223" t="str">
        <f t="shared" si="89"/>
        <v>Đạt mục tiêu</v>
      </c>
      <c r="CV136" s="5"/>
    </row>
    <row r="137" spans="1:100" s="1" customFormat="1" ht="62" hidden="1">
      <c r="A137" s="1308"/>
      <c r="B137" s="1024"/>
      <c r="C137" s="1033"/>
      <c r="D137" s="1024"/>
      <c r="E137" s="1033"/>
      <c r="F137" s="1024"/>
      <c r="G137" s="220" t="s">
        <v>1578</v>
      </c>
      <c r="H137" s="220"/>
      <c r="I137" s="601"/>
      <c r="J137" s="212"/>
      <c r="K137" s="465"/>
      <c r="L137" s="5" t="s">
        <v>32</v>
      </c>
      <c r="M137" s="212" t="s">
        <v>31</v>
      </c>
      <c r="N137" s="165" t="s">
        <v>12</v>
      </c>
      <c r="O137" s="221" t="s">
        <v>29</v>
      </c>
      <c r="P137" s="221" t="s">
        <v>24</v>
      </c>
      <c r="Q137" s="5"/>
      <c r="R137" s="5"/>
      <c r="S137" s="5"/>
      <c r="T137" s="5"/>
      <c r="U137" s="6"/>
      <c r="V137" s="5"/>
      <c r="W137" s="5" t="s">
        <v>24</v>
      </c>
      <c r="X137" s="5"/>
      <c r="Y137" s="5"/>
      <c r="Z137" s="5"/>
      <c r="AA137" s="5"/>
      <c r="AB137" s="80">
        <f t="shared" si="79"/>
        <v>1</v>
      </c>
      <c r="AC137" s="642"/>
      <c r="AD137" s="7"/>
      <c r="AE137" s="7"/>
      <c r="AF137" s="7"/>
      <c r="AG137" s="7"/>
      <c r="AH137" s="7"/>
      <c r="AI137" s="7"/>
      <c r="AJ137" s="7"/>
      <c r="AK137" s="7"/>
      <c r="AL137" s="7"/>
      <c r="AM137" s="7"/>
      <c r="AN137" s="7"/>
      <c r="AO137" s="7"/>
      <c r="AP137" s="7"/>
      <c r="AQ137" s="7"/>
      <c r="AR137" s="7"/>
      <c r="AS137" s="7"/>
      <c r="AT137" s="7"/>
      <c r="AU137" s="7"/>
      <c r="AV137" s="55"/>
      <c r="AW137" s="55"/>
      <c r="AX137" s="55"/>
      <c r="AY137" s="55" t="s">
        <v>1317</v>
      </c>
      <c r="AZ137" s="55" t="s">
        <v>1317</v>
      </c>
      <c r="BA137" s="7"/>
      <c r="BB137" s="7"/>
      <c r="BC137" s="7"/>
      <c r="BD137" s="7"/>
      <c r="BE137" s="7"/>
      <c r="BF137" s="7"/>
      <c r="BG137" s="7"/>
      <c r="BH137" s="7"/>
      <c r="BI137" s="7"/>
      <c r="BJ137" s="7" t="s">
        <v>1317</v>
      </c>
      <c r="BK137" s="7" t="s">
        <v>1317</v>
      </c>
      <c r="BL137" s="5">
        <v>2</v>
      </c>
      <c r="BM137" s="221">
        <v>2</v>
      </c>
      <c r="BN137" s="221">
        <v>2</v>
      </c>
      <c r="BO137" s="221">
        <v>2</v>
      </c>
      <c r="BP137" s="221">
        <v>2</v>
      </c>
      <c r="BQ137" s="221">
        <v>2</v>
      </c>
      <c r="BR137" s="5">
        <v>2</v>
      </c>
      <c r="BS137" s="226">
        <v>2</v>
      </c>
      <c r="BT137" s="221">
        <v>2</v>
      </c>
      <c r="BU137" s="221">
        <v>2</v>
      </c>
      <c r="BV137" s="221">
        <v>2</v>
      </c>
      <c r="BW137" s="5">
        <v>2</v>
      </c>
      <c r="BX137" s="221">
        <v>2</v>
      </c>
      <c r="BY137" s="6">
        <v>2</v>
      </c>
      <c r="BZ137" s="5">
        <v>2</v>
      </c>
      <c r="CA137" s="221">
        <v>2</v>
      </c>
      <c r="CB137" s="221">
        <v>2</v>
      </c>
      <c r="CC137" s="221">
        <v>2</v>
      </c>
      <c r="CD137" s="337">
        <v>2</v>
      </c>
      <c r="CE137" s="221">
        <v>1</v>
      </c>
      <c r="CF137" s="221">
        <v>2</v>
      </c>
      <c r="CG137" s="221">
        <v>2</v>
      </c>
      <c r="CH137" s="221">
        <v>2</v>
      </c>
      <c r="CI137" s="221">
        <v>2</v>
      </c>
      <c r="CJ137" s="337">
        <v>2</v>
      </c>
      <c r="CK137" s="221">
        <v>2</v>
      </c>
      <c r="CL137" s="222">
        <f t="shared" si="80"/>
        <v>25</v>
      </c>
      <c r="CM137" s="237">
        <f t="shared" si="81"/>
        <v>0.96153846153846156</v>
      </c>
      <c r="CN137" s="222">
        <f t="shared" si="82"/>
        <v>1</v>
      </c>
      <c r="CO137" s="237">
        <f t="shared" si="83"/>
        <v>3.8461538461538464E-2</v>
      </c>
      <c r="CP137" s="222">
        <f t="shared" si="84"/>
        <v>0</v>
      </c>
      <c r="CQ137" s="237">
        <f t="shared" si="85"/>
        <v>0</v>
      </c>
      <c r="CR137" s="222">
        <f t="shared" si="86"/>
        <v>0</v>
      </c>
      <c r="CS137" s="237">
        <f t="shared" si="87"/>
        <v>0</v>
      </c>
      <c r="CT137" s="223">
        <f t="shared" si="88"/>
        <v>1.9615384615384615</v>
      </c>
      <c r="CU137" s="223" t="str">
        <f t="shared" si="89"/>
        <v>Đạt mục tiêu</v>
      </c>
      <c r="CV137" s="5"/>
    </row>
    <row r="138" spans="1:100" s="1" customFormat="1" ht="47" hidden="1">
      <c r="A138" s="1308"/>
      <c r="B138" s="1024"/>
      <c r="C138" s="1033"/>
      <c r="D138" s="1024"/>
      <c r="E138" s="1033"/>
      <c r="F138" s="1024"/>
      <c r="G138" s="159" t="s">
        <v>2459</v>
      </c>
      <c r="H138" s="159"/>
      <c r="I138" s="442"/>
      <c r="J138" s="212"/>
      <c r="K138" s="465"/>
      <c r="L138" s="5" t="s">
        <v>32</v>
      </c>
      <c r="M138" s="212" t="s">
        <v>31</v>
      </c>
      <c r="N138" s="165" t="s">
        <v>12</v>
      </c>
      <c r="O138" s="221" t="s">
        <v>29</v>
      </c>
      <c r="P138" s="221" t="s">
        <v>24</v>
      </c>
      <c r="Q138" s="5"/>
      <c r="R138" s="5"/>
      <c r="S138" s="5"/>
      <c r="T138" s="5"/>
      <c r="U138" s="6"/>
      <c r="V138" s="5"/>
      <c r="W138" s="5"/>
      <c r="X138" s="5"/>
      <c r="Y138" s="5"/>
      <c r="Z138" s="5"/>
      <c r="AA138" s="5" t="s">
        <v>24</v>
      </c>
      <c r="AB138" s="80">
        <f t="shared" si="79"/>
        <v>1</v>
      </c>
      <c r="AC138" s="642"/>
      <c r="AD138" s="7"/>
      <c r="AE138" s="7"/>
      <c r="AF138" s="7"/>
      <c r="AG138" s="7"/>
      <c r="AH138" s="7"/>
      <c r="AI138" s="7"/>
      <c r="AJ138" s="7"/>
      <c r="AK138" s="7"/>
      <c r="AL138" s="7"/>
      <c r="AM138" s="7"/>
      <c r="AN138" s="7"/>
      <c r="AO138" s="7"/>
      <c r="AP138" s="7" t="s">
        <v>1317</v>
      </c>
      <c r="AQ138" s="7"/>
      <c r="AR138" s="7" t="s">
        <v>1317</v>
      </c>
      <c r="AS138" s="7"/>
      <c r="AT138" s="7"/>
      <c r="AU138" s="7"/>
      <c r="AV138" s="55"/>
      <c r="AW138" s="7"/>
      <c r="AX138" s="7"/>
      <c r="AY138" s="7"/>
      <c r="AZ138" s="7"/>
      <c r="BA138" s="7"/>
      <c r="BB138" s="7"/>
      <c r="BC138" s="7"/>
      <c r="BD138" s="7"/>
      <c r="BE138" s="7"/>
      <c r="BF138" s="7"/>
      <c r="BG138" s="7"/>
      <c r="BH138" s="7"/>
      <c r="BI138" s="7"/>
      <c r="BJ138" s="7"/>
      <c r="BK138" s="7"/>
      <c r="BL138" s="5">
        <v>2</v>
      </c>
      <c r="BM138" s="221">
        <v>2</v>
      </c>
      <c r="BN138" s="221">
        <v>2</v>
      </c>
      <c r="BO138" s="221">
        <v>2</v>
      </c>
      <c r="BP138" s="221">
        <v>2</v>
      </c>
      <c r="BQ138" s="221">
        <v>2</v>
      </c>
      <c r="BR138" s="5">
        <v>2</v>
      </c>
      <c r="BS138" s="226">
        <v>2</v>
      </c>
      <c r="BT138" s="221">
        <v>2</v>
      </c>
      <c r="BU138" s="221">
        <v>2</v>
      </c>
      <c r="BV138" s="221">
        <v>2</v>
      </c>
      <c r="BW138" s="5">
        <v>1</v>
      </c>
      <c r="BX138" s="221">
        <v>2</v>
      </c>
      <c r="BY138" s="6">
        <v>2</v>
      </c>
      <c r="BZ138" s="5">
        <v>2</v>
      </c>
      <c r="CA138" s="221">
        <v>2</v>
      </c>
      <c r="CB138" s="221">
        <v>2</v>
      </c>
      <c r="CC138" s="221">
        <v>2</v>
      </c>
      <c r="CD138" s="337">
        <v>2</v>
      </c>
      <c r="CE138" s="221">
        <v>2</v>
      </c>
      <c r="CF138" s="221">
        <v>2</v>
      </c>
      <c r="CG138" s="221">
        <v>2</v>
      </c>
      <c r="CH138" s="221">
        <v>2</v>
      </c>
      <c r="CI138" s="221">
        <v>2</v>
      </c>
      <c r="CJ138" s="337">
        <v>2</v>
      </c>
      <c r="CK138" s="221">
        <v>2</v>
      </c>
      <c r="CL138" s="222">
        <f t="shared" si="80"/>
        <v>25</v>
      </c>
      <c r="CM138" s="237">
        <f t="shared" si="81"/>
        <v>0.96153846153846156</v>
      </c>
      <c r="CN138" s="222">
        <f t="shared" si="82"/>
        <v>1</v>
      </c>
      <c r="CO138" s="237">
        <f t="shared" si="83"/>
        <v>3.8461538461538464E-2</v>
      </c>
      <c r="CP138" s="222">
        <f t="shared" si="84"/>
        <v>0</v>
      </c>
      <c r="CQ138" s="237">
        <f t="shared" si="85"/>
        <v>0</v>
      </c>
      <c r="CR138" s="222">
        <f t="shared" si="86"/>
        <v>0</v>
      </c>
      <c r="CS138" s="237">
        <f t="shared" si="87"/>
        <v>0</v>
      </c>
      <c r="CT138" s="223">
        <f t="shared" si="88"/>
        <v>1.9615384615384615</v>
      </c>
      <c r="CU138" s="223" t="str">
        <f t="shared" si="89"/>
        <v>Đạt mục tiêu</v>
      </c>
      <c r="CV138" s="5"/>
    </row>
    <row r="139" spans="1:100" s="1" customFormat="1" ht="33" hidden="1" customHeight="1">
      <c r="A139" s="13">
        <v>60</v>
      </c>
      <c r="B139" s="217" t="s">
        <v>2712</v>
      </c>
      <c r="C139" s="215" t="s">
        <v>26</v>
      </c>
      <c r="D139" s="217" t="s">
        <v>2713</v>
      </c>
      <c r="E139" s="215" t="s">
        <v>26</v>
      </c>
      <c r="F139" s="217" t="s">
        <v>2713</v>
      </c>
      <c r="G139" s="752" t="s">
        <v>2757</v>
      </c>
      <c r="H139" s="109"/>
      <c r="I139" s="442"/>
      <c r="J139" s="38"/>
      <c r="K139" s="484"/>
      <c r="L139" s="5" t="s">
        <v>32</v>
      </c>
      <c r="M139" s="212" t="s">
        <v>31</v>
      </c>
      <c r="N139" s="165" t="s">
        <v>12</v>
      </c>
      <c r="O139" s="221" t="s">
        <v>29</v>
      </c>
      <c r="P139" s="221" t="s">
        <v>24</v>
      </c>
      <c r="Q139" s="5"/>
      <c r="R139" s="5"/>
      <c r="S139" s="5"/>
      <c r="T139" s="5"/>
      <c r="U139" s="6"/>
      <c r="V139" s="5"/>
      <c r="W139" s="5" t="s">
        <v>24</v>
      </c>
      <c r="X139" s="5"/>
      <c r="Y139" s="5"/>
      <c r="Z139" s="5"/>
      <c r="AA139" s="5"/>
      <c r="AB139" s="80">
        <f t="shared" si="79"/>
        <v>1</v>
      </c>
      <c r="AC139" s="642"/>
      <c r="AD139" s="7"/>
      <c r="AE139" s="7"/>
      <c r="AF139" s="7"/>
      <c r="AG139" s="7"/>
      <c r="AH139" s="7"/>
      <c r="AI139" s="7"/>
      <c r="AJ139" s="7"/>
      <c r="AK139" s="7"/>
      <c r="AL139" s="7"/>
      <c r="AM139" s="7"/>
      <c r="AN139" s="7"/>
      <c r="AO139" s="7"/>
      <c r="AP139" s="7"/>
      <c r="AQ139" s="7"/>
      <c r="AR139" s="7"/>
      <c r="AS139" s="7"/>
      <c r="AT139" s="7"/>
      <c r="AU139" s="7"/>
      <c r="AV139" s="55"/>
      <c r="AW139" s="7"/>
      <c r="AX139" s="7"/>
      <c r="AY139" s="7" t="s">
        <v>1405</v>
      </c>
      <c r="AZ139" s="7" t="s">
        <v>1405</v>
      </c>
      <c r="BA139" s="7"/>
      <c r="BB139" s="7"/>
      <c r="BC139" s="7"/>
      <c r="BD139" s="7"/>
      <c r="BE139" s="7"/>
      <c r="BF139" s="7"/>
      <c r="BG139" s="7"/>
      <c r="BH139" s="7"/>
      <c r="BI139" s="7"/>
      <c r="BJ139" s="7"/>
      <c r="BK139" s="7"/>
      <c r="BL139" s="5" t="s">
        <v>2281</v>
      </c>
      <c r="BM139" s="221" t="s">
        <v>2281</v>
      </c>
      <c r="BN139" s="221" t="s">
        <v>2281</v>
      </c>
      <c r="BO139" s="221" t="s">
        <v>2281</v>
      </c>
      <c r="BP139" s="221" t="s">
        <v>2281</v>
      </c>
      <c r="BQ139" s="221" t="s">
        <v>2281</v>
      </c>
      <c r="BR139" s="5" t="s">
        <v>2281</v>
      </c>
      <c r="BS139" s="226" t="s">
        <v>2281</v>
      </c>
      <c r="BT139" s="221" t="s">
        <v>2281</v>
      </c>
      <c r="BU139" s="221" t="s">
        <v>2281</v>
      </c>
      <c r="BV139" s="221" t="s">
        <v>2281</v>
      </c>
      <c r="BW139" s="5" t="s">
        <v>2281</v>
      </c>
      <c r="BX139" s="221" t="s">
        <v>2281</v>
      </c>
      <c r="BY139" s="6" t="s">
        <v>2281</v>
      </c>
      <c r="BZ139" s="5" t="s">
        <v>2281</v>
      </c>
      <c r="CA139" s="221" t="s">
        <v>2281</v>
      </c>
      <c r="CB139" s="221" t="s">
        <v>2281</v>
      </c>
      <c r="CC139" s="221" t="s">
        <v>2281</v>
      </c>
      <c r="CD139" s="337" t="s">
        <v>2281</v>
      </c>
      <c r="CE139" s="221" t="s">
        <v>2281</v>
      </c>
      <c r="CF139" s="221" t="s">
        <v>2281</v>
      </c>
      <c r="CG139" s="221" t="s">
        <v>2281</v>
      </c>
      <c r="CH139" s="221" t="s">
        <v>2281</v>
      </c>
      <c r="CI139" s="221" t="s">
        <v>2281</v>
      </c>
      <c r="CJ139" s="337" t="s">
        <v>2281</v>
      </c>
      <c r="CK139" s="221" t="s">
        <v>2281</v>
      </c>
      <c r="CL139" s="222">
        <f t="shared" si="80"/>
        <v>0</v>
      </c>
      <c r="CM139" s="237">
        <f t="shared" si="81"/>
        <v>0</v>
      </c>
      <c r="CN139" s="222">
        <f t="shared" si="82"/>
        <v>0</v>
      </c>
      <c r="CO139" s="237">
        <f t="shared" si="83"/>
        <v>0</v>
      </c>
      <c r="CP139" s="222">
        <f t="shared" si="84"/>
        <v>0</v>
      </c>
      <c r="CQ139" s="237">
        <f t="shared" si="85"/>
        <v>0</v>
      </c>
      <c r="CR139" s="222">
        <f t="shared" si="86"/>
        <v>26</v>
      </c>
      <c r="CS139" s="237">
        <f t="shared" si="87"/>
        <v>1</v>
      </c>
      <c r="CT139" s="223" t="e">
        <f t="shared" si="88"/>
        <v>#DIV/0!</v>
      </c>
      <c r="CU139" s="223" t="str">
        <f t="shared" si="89"/>
        <v>KĐG</v>
      </c>
      <c r="CV139" s="5"/>
    </row>
    <row r="140" spans="1:100" s="15" customFormat="1" ht="47" hidden="1">
      <c r="A140" s="1308">
        <v>61</v>
      </c>
      <c r="B140" s="1077" t="s">
        <v>478</v>
      </c>
      <c r="C140" s="1078" t="s">
        <v>35</v>
      </c>
      <c r="D140" s="1077" t="s">
        <v>228</v>
      </c>
      <c r="E140" s="1078" t="s">
        <v>35</v>
      </c>
      <c r="F140" s="1077" t="s">
        <v>228</v>
      </c>
      <c r="G140" s="217" t="s">
        <v>1997</v>
      </c>
      <c r="H140" s="217"/>
      <c r="I140" s="591"/>
      <c r="J140" s="38"/>
      <c r="K140" s="484"/>
      <c r="L140" s="5" t="s">
        <v>32</v>
      </c>
      <c r="M140" s="212" t="s">
        <v>31</v>
      </c>
      <c r="N140" s="167" t="s">
        <v>12</v>
      </c>
      <c r="O140" s="227" t="s">
        <v>29</v>
      </c>
      <c r="P140" s="227" t="s">
        <v>24</v>
      </c>
      <c r="Q140" s="13"/>
      <c r="R140" s="13"/>
      <c r="S140" s="13"/>
      <c r="T140" s="13"/>
      <c r="U140" s="6" t="s">
        <v>24</v>
      </c>
      <c r="V140" s="13"/>
      <c r="W140" s="13"/>
      <c r="X140" s="13"/>
      <c r="Y140" s="13"/>
      <c r="Z140" s="13"/>
      <c r="AA140" s="13"/>
      <c r="AB140" s="80">
        <f t="shared" si="79"/>
        <v>1</v>
      </c>
      <c r="AC140" s="650"/>
      <c r="AD140" s="14"/>
      <c r="AE140" s="14"/>
      <c r="AF140" s="14"/>
      <c r="AG140" s="14"/>
      <c r="AH140" s="14"/>
      <c r="AI140" s="14"/>
      <c r="AJ140" s="14"/>
      <c r="AK140" s="14"/>
      <c r="AL140" s="14"/>
      <c r="AM140" s="14"/>
      <c r="AN140" s="14"/>
      <c r="AO140" s="14"/>
      <c r="AP140" s="14"/>
      <c r="AQ140" s="14"/>
      <c r="AR140" s="14"/>
      <c r="AS140" s="14"/>
      <c r="AT140" s="14" t="s">
        <v>1317</v>
      </c>
      <c r="AU140" s="14"/>
      <c r="AV140" s="46"/>
      <c r="AW140" s="14"/>
      <c r="AX140" s="14"/>
      <c r="AY140" s="14"/>
      <c r="AZ140" s="14"/>
      <c r="BA140" s="14"/>
      <c r="BB140" s="14"/>
      <c r="BC140" s="14"/>
      <c r="BD140" s="14"/>
      <c r="BE140" s="14"/>
      <c r="BF140" s="14"/>
      <c r="BG140" s="14"/>
      <c r="BH140" s="14"/>
      <c r="BI140" s="14"/>
      <c r="BJ140" s="14"/>
      <c r="BK140" s="14"/>
      <c r="BL140" s="5">
        <v>2</v>
      </c>
      <c r="BM140" s="221">
        <v>2</v>
      </c>
      <c r="BN140" s="221">
        <v>2</v>
      </c>
      <c r="BO140" s="221">
        <v>2</v>
      </c>
      <c r="BP140" s="221">
        <v>2</v>
      </c>
      <c r="BQ140" s="221">
        <v>2</v>
      </c>
      <c r="BR140" s="5">
        <v>2</v>
      </c>
      <c r="BS140" s="226">
        <v>2</v>
      </c>
      <c r="BT140" s="221">
        <v>2</v>
      </c>
      <c r="BU140" s="221">
        <v>2</v>
      </c>
      <c r="BV140" s="221">
        <v>1</v>
      </c>
      <c r="BW140" s="5">
        <v>2</v>
      </c>
      <c r="BX140" s="221">
        <v>2</v>
      </c>
      <c r="BY140" s="6">
        <v>2</v>
      </c>
      <c r="BZ140" s="5">
        <v>2</v>
      </c>
      <c r="CA140" s="221">
        <v>2</v>
      </c>
      <c r="CB140" s="221">
        <v>2</v>
      </c>
      <c r="CC140" s="221">
        <v>2</v>
      </c>
      <c r="CD140" s="337">
        <v>2</v>
      </c>
      <c r="CE140" s="221">
        <v>2</v>
      </c>
      <c r="CF140" s="221">
        <v>2</v>
      </c>
      <c r="CG140" s="221">
        <v>2</v>
      </c>
      <c r="CH140" s="221">
        <v>2</v>
      </c>
      <c r="CI140" s="221">
        <v>2</v>
      </c>
      <c r="CJ140" s="337">
        <v>2</v>
      </c>
      <c r="CK140" s="221">
        <v>2</v>
      </c>
      <c r="CL140" s="222">
        <f t="shared" si="80"/>
        <v>25</v>
      </c>
      <c r="CM140" s="237">
        <f t="shared" si="81"/>
        <v>0.96153846153846156</v>
      </c>
      <c r="CN140" s="222">
        <f t="shared" si="82"/>
        <v>1</v>
      </c>
      <c r="CO140" s="237">
        <f t="shared" si="83"/>
        <v>3.8461538461538464E-2</v>
      </c>
      <c r="CP140" s="222">
        <f t="shared" si="84"/>
        <v>0</v>
      </c>
      <c r="CQ140" s="237">
        <f t="shared" si="85"/>
        <v>0</v>
      </c>
      <c r="CR140" s="222">
        <f t="shared" si="86"/>
        <v>0</v>
      </c>
      <c r="CS140" s="237">
        <f t="shared" si="87"/>
        <v>0</v>
      </c>
      <c r="CT140" s="223">
        <f t="shared" si="88"/>
        <v>1.9615384615384615</v>
      </c>
      <c r="CU140" s="223" t="str">
        <f t="shared" si="89"/>
        <v>Đạt mục tiêu</v>
      </c>
      <c r="CV140" s="13"/>
    </row>
    <row r="141" spans="1:100" s="15" customFormat="1" ht="62" hidden="1">
      <c r="A141" s="1308"/>
      <c r="B141" s="1077"/>
      <c r="C141" s="1078"/>
      <c r="D141" s="1077"/>
      <c r="E141" s="1078"/>
      <c r="F141" s="1077"/>
      <c r="G141" s="217" t="s">
        <v>331</v>
      </c>
      <c r="H141" s="217"/>
      <c r="I141" s="591"/>
      <c r="J141" s="69" t="s">
        <v>703</v>
      </c>
      <c r="K141" s="485"/>
      <c r="L141" s="212" t="s">
        <v>32</v>
      </c>
      <c r="M141" s="212" t="s">
        <v>31</v>
      </c>
      <c r="N141" s="165" t="s">
        <v>12</v>
      </c>
      <c r="O141" s="227" t="s">
        <v>29</v>
      </c>
      <c r="P141" s="221" t="s">
        <v>24</v>
      </c>
      <c r="Q141" s="13"/>
      <c r="R141" s="13"/>
      <c r="S141" s="13"/>
      <c r="T141" s="13"/>
      <c r="U141" s="6"/>
      <c r="V141" s="13"/>
      <c r="W141" s="13"/>
      <c r="X141" s="13" t="s">
        <v>24</v>
      </c>
      <c r="Y141" s="13"/>
      <c r="Z141" s="13"/>
      <c r="AA141" s="13"/>
      <c r="AB141" s="80">
        <f t="shared" si="79"/>
        <v>1</v>
      </c>
      <c r="AC141" s="650"/>
      <c r="AD141" s="14"/>
      <c r="AE141" s="14"/>
      <c r="AF141" s="14"/>
      <c r="AG141" s="14"/>
      <c r="AH141" s="14"/>
      <c r="AI141" s="14"/>
      <c r="AJ141" s="14"/>
      <c r="AK141" s="14"/>
      <c r="AL141" s="14"/>
      <c r="AM141" s="14"/>
      <c r="AN141" s="14"/>
      <c r="AO141" s="14"/>
      <c r="AP141" s="14"/>
      <c r="AQ141" s="14"/>
      <c r="AR141" s="14"/>
      <c r="AS141" s="14"/>
      <c r="AT141" s="14"/>
      <c r="AU141" s="14"/>
      <c r="AV141" s="46"/>
      <c r="AW141" s="14"/>
      <c r="AX141" s="14"/>
      <c r="AY141" s="14"/>
      <c r="AZ141" s="14"/>
      <c r="BA141" s="14" t="s">
        <v>1318</v>
      </c>
      <c r="BB141" s="14"/>
      <c r="BC141" s="14" t="s">
        <v>1318</v>
      </c>
      <c r="BD141" s="14"/>
      <c r="BE141" s="14"/>
      <c r="BF141" s="14"/>
      <c r="BG141" s="14"/>
      <c r="BH141" s="14"/>
      <c r="BI141" s="14"/>
      <c r="BJ141" s="14"/>
      <c r="BK141" s="14"/>
      <c r="BL141" s="5">
        <v>1</v>
      </c>
      <c r="BM141" s="221">
        <v>2</v>
      </c>
      <c r="BN141" s="221">
        <v>2</v>
      </c>
      <c r="BO141" s="221">
        <v>2</v>
      </c>
      <c r="BP141" s="221">
        <v>2</v>
      </c>
      <c r="BQ141" s="221">
        <v>1</v>
      </c>
      <c r="BR141" s="5">
        <v>2</v>
      </c>
      <c r="BS141" s="226">
        <v>2</v>
      </c>
      <c r="BT141" s="221">
        <v>2</v>
      </c>
      <c r="BU141" s="221">
        <v>2</v>
      </c>
      <c r="BV141" s="221">
        <v>2</v>
      </c>
      <c r="BW141" s="5">
        <v>2</v>
      </c>
      <c r="BX141" s="221">
        <v>1</v>
      </c>
      <c r="BY141" s="6">
        <v>2</v>
      </c>
      <c r="BZ141" s="5">
        <v>2</v>
      </c>
      <c r="CA141" s="221">
        <v>2</v>
      </c>
      <c r="CB141" s="221">
        <v>1</v>
      </c>
      <c r="CC141" s="221">
        <v>2</v>
      </c>
      <c r="CD141" s="337">
        <v>2</v>
      </c>
      <c r="CE141" s="221">
        <v>1</v>
      </c>
      <c r="CF141" s="221">
        <v>2</v>
      </c>
      <c r="CG141" s="221">
        <v>2</v>
      </c>
      <c r="CH141" s="221">
        <v>2</v>
      </c>
      <c r="CI141" s="221">
        <v>2</v>
      </c>
      <c r="CJ141" s="337">
        <v>2</v>
      </c>
      <c r="CK141" s="221">
        <v>2</v>
      </c>
      <c r="CL141" s="222">
        <f t="shared" si="80"/>
        <v>21</v>
      </c>
      <c r="CM141" s="237">
        <f t="shared" si="81"/>
        <v>0.80769230769230771</v>
      </c>
      <c r="CN141" s="222">
        <f t="shared" si="82"/>
        <v>5</v>
      </c>
      <c r="CO141" s="237">
        <f t="shared" si="83"/>
        <v>0.19230769230769232</v>
      </c>
      <c r="CP141" s="222">
        <f t="shared" si="84"/>
        <v>0</v>
      </c>
      <c r="CQ141" s="237">
        <f t="shared" si="85"/>
        <v>0</v>
      </c>
      <c r="CR141" s="222">
        <f t="shared" si="86"/>
        <v>0</v>
      </c>
      <c r="CS141" s="237">
        <f t="shared" si="87"/>
        <v>0</v>
      </c>
      <c r="CT141" s="223">
        <f t="shared" si="88"/>
        <v>1.8076923076923077</v>
      </c>
      <c r="CU141" s="223" t="str">
        <f t="shared" si="89"/>
        <v>Đạt mục tiêu</v>
      </c>
      <c r="CV141" s="13"/>
    </row>
    <row r="142" spans="1:100" s="15" customFormat="1" ht="47" hidden="1">
      <c r="A142" s="1308">
        <v>62</v>
      </c>
      <c r="B142" s="1092" t="s">
        <v>1373</v>
      </c>
      <c r="C142" s="1078" t="s">
        <v>41</v>
      </c>
      <c r="D142" s="1093" t="s">
        <v>600</v>
      </c>
      <c r="E142" s="1078" t="s">
        <v>41</v>
      </c>
      <c r="F142" s="1092" t="s">
        <v>1372</v>
      </c>
      <c r="G142" s="219" t="s">
        <v>601</v>
      </c>
      <c r="H142" s="219"/>
      <c r="I142" s="600"/>
      <c r="J142" s="108"/>
      <c r="K142" s="472"/>
      <c r="L142" s="5" t="s">
        <v>32</v>
      </c>
      <c r="M142" s="212" t="s">
        <v>31</v>
      </c>
      <c r="N142" s="165" t="s">
        <v>12</v>
      </c>
      <c r="O142" s="221" t="s">
        <v>29</v>
      </c>
      <c r="P142" s="227" t="s">
        <v>24</v>
      </c>
      <c r="Q142" s="13"/>
      <c r="R142" s="13"/>
      <c r="S142" s="13"/>
      <c r="T142" s="13"/>
      <c r="U142" s="6"/>
      <c r="V142" s="13" t="s">
        <v>24</v>
      </c>
      <c r="W142" s="13"/>
      <c r="X142" s="13"/>
      <c r="Y142" s="13"/>
      <c r="Z142" s="13"/>
      <c r="AA142" s="13"/>
      <c r="AB142" s="80">
        <f t="shared" si="79"/>
        <v>1</v>
      </c>
      <c r="AC142" s="650"/>
      <c r="AD142" s="14"/>
      <c r="AE142" s="14"/>
      <c r="AF142" s="14"/>
      <c r="AG142" s="14"/>
      <c r="AH142" s="14"/>
      <c r="AI142" s="14"/>
      <c r="AJ142" s="14"/>
      <c r="AK142" s="14"/>
      <c r="AL142" s="14"/>
      <c r="AM142" s="14"/>
      <c r="AN142" s="14"/>
      <c r="AO142" s="14"/>
      <c r="AP142" s="14"/>
      <c r="AQ142" s="14"/>
      <c r="AR142" s="14"/>
      <c r="AS142" s="14"/>
      <c r="AT142" s="14"/>
      <c r="AU142" s="14"/>
      <c r="AV142" s="46"/>
      <c r="AW142" s="14" t="s">
        <v>1318</v>
      </c>
      <c r="AX142" s="14"/>
      <c r="AY142" s="14"/>
      <c r="AZ142" s="14"/>
      <c r="BA142" s="14"/>
      <c r="BB142" s="14"/>
      <c r="BC142" s="14"/>
      <c r="BD142" s="14"/>
      <c r="BE142" s="14"/>
      <c r="BF142" s="14"/>
      <c r="BG142" s="14"/>
      <c r="BH142" s="14"/>
      <c r="BI142" s="14"/>
      <c r="BJ142" s="14"/>
      <c r="BK142" s="14"/>
      <c r="BL142" s="5">
        <v>2</v>
      </c>
      <c r="BM142" s="221">
        <v>1</v>
      </c>
      <c r="BN142" s="221">
        <v>2</v>
      </c>
      <c r="BO142" s="221">
        <v>2</v>
      </c>
      <c r="BP142" s="221">
        <v>2</v>
      </c>
      <c r="BQ142" s="221">
        <v>2</v>
      </c>
      <c r="BR142" s="5">
        <v>2</v>
      </c>
      <c r="BS142" s="226">
        <v>2</v>
      </c>
      <c r="BT142" s="221">
        <v>2</v>
      </c>
      <c r="BU142" s="221">
        <v>2</v>
      </c>
      <c r="BV142" s="221">
        <v>2</v>
      </c>
      <c r="BW142" s="5">
        <v>2</v>
      </c>
      <c r="BX142" s="221">
        <v>2</v>
      </c>
      <c r="BY142" s="6">
        <v>2</v>
      </c>
      <c r="BZ142" s="5">
        <v>2</v>
      </c>
      <c r="CA142" s="221">
        <v>2</v>
      </c>
      <c r="CB142" s="221">
        <v>2</v>
      </c>
      <c r="CC142" s="221">
        <v>2</v>
      </c>
      <c r="CD142" s="337">
        <v>2</v>
      </c>
      <c r="CE142" s="221">
        <v>2</v>
      </c>
      <c r="CF142" s="221">
        <v>2</v>
      </c>
      <c r="CG142" s="221">
        <v>2</v>
      </c>
      <c r="CH142" s="221">
        <v>2</v>
      </c>
      <c r="CI142" s="221">
        <v>2</v>
      </c>
      <c r="CJ142" s="337">
        <v>2</v>
      </c>
      <c r="CK142" s="221">
        <v>2</v>
      </c>
      <c r="CL142" s="222">
        <f t="shared" si="80"/>
        <v>25</v>
      </c>
      <c r="CM142" s="237">
        <f t="shared" si="81"/>
        <v>0.96153846153846156</v>
      </c>
      <c r="CN142" s="222">
        <f t="shared" si="82"/>
        <v>1</v>
      </c>
      <c r="CO142" s="237">
        <f t="shared" si="83"/>
        <v>3.8461538461538464E-2</v>
      </c>
      <c r="CP142" s="222">
        <f t="shared" si="84"/>
        <v>0</v>
      </c>
      <c r="CQ142" s="237">
        <f t="shared" si="85"/>
        <v>0</v>
      </c>
      <c r="CR142" s="222">
        <f t="shared" si="86"/>
        <v>0</v>
      </c>
      <c r="CS142" s="237">
        <f t="shared" si="87"/>
        <v>0</v>
      </c>
      <c r="CT142" s="223">
        <f t="shared" si="88"/>
        <v>1.9615384615384615</v>
      </c>
      <c r="CU142" s="223" t="str">
        <f t="shared" si="89"/>
        <v>Đạt mục tiêu</v>
      </c>
      <c r="CV142" s="13"/>
    </row>
    <row r="143" spans="1:100" s="15" customFormat="1" ht="47" hidden="1">
      <c r="A143" s="1308"/>
      <c r="B143" s="1093"/>
      <c r="C143" s="1078"/>
      <c r="D143" s="1093"/>
      <c r="E143" s="1078"/>
      <c r="F143" s="1093"/>
      <c r="G143" s="157" t="s">
        <v>892</v>
      </c>
      <c r="H143" s="157"/>
      <c r="I143" s="609"/>
      <c r="J143" s="108"/>
      <c r="K143" s="472"/>
      <c r="L143" s="212" t="s">
        <v>32</v>
      </c>
      <c r="M143" s="212" t="s">
        <v>31</v>
      </c>
      <c r="N143" s="165" t="s">
        <v>12</v>
      </c>
      <c r="O143" s="221" t="s">
        <v>29</v>
      </c>
      <c r="P143" s="221" t="s">
        <v>24</v>
      </c>
      <c r="Q143" s="13"/>
      <c r="R143" s="13"/>
      <c r="S143" s="13"/>
      <c r="T143" s="13"/>
      <c r="U143" s="6"/>
      <c r="V143" s="13"/>
      <c r="W143" s="13"/>
      <c r="X143" s="13" t="s">
        <v>24</v>
      </c>
      <c r="Y143" s="13"/>
      <c r="Z143" s="13"/>
      <c r="AA143" s="13"/>
      <c r="AB143" s="80">
        <f t="shared" si="79"/>
        <v>1</v>
      </c>
      <c r="AC143" s="650"/>
      <c r="AD143" s="14"/>
      <c r="AE143" s="14"/>
      <c r="AF143" s="14"/>
      <c r="AG143" s="14"/>
      <c r="AH143" s="14"/>
      <c r="AI143" s="14"/>
      <c r="AJ143" s="14"/>
      <c r="AK143" s="14"/>
      <c r="AL143" s="14"/>
      <c r="AM143" s="14"/>
      <c r="AN143" s="14"/>
      <c r="AO143" s="14"/>
      <c r="AP143" s="14"/>
      <c r="AQ143" s="14"/>
      <c r="AR143" s="14"/>
      <c r="AS143" s="14"/>
      <c r="AT143" s="14"/>
      <c r="AU143" s="14"/>
      <c r="AV143" s="46"/>
      <c r="AW143" s="14"/>
      <c r="AX143" s="14"/>
      <c r="AY143" s="14"/>
      <c r="AZ143" s="14"/>
      <c r="BA143" s="14"/>
      <c r="BB143" s="14" t="s">
        <v>1317</v>
      </c>
      <c r="BC143" s="14"/>
      <c r="BD143" s="14" t="s">
        <v>1317</v>
      </c>
      <c r="BE143" s="14"/>
      <c r="BF143" s="14"/>
      <c r="BG143" s="14"/>
      <c r="BH143" s="14"/>
      <c r="BI143" s="14"/>
      <c r="BJ143" s="14"/>
      <c r="BK143" s="14"/>
      <c r="BL143" s="5">
        <v>2</v>
      </c>
      <c r="BM143" s="221">
        <v>2</v>
      </c>
      <c r="BN143" s="221">
        <v>2</v>
      </c>
      <c r="BO143" s="221">
        <v>2</v>
      </c>
      <c r="BP143" s="221">
        <v>1</v>
      </c>
      <c r="BQ143" s="221">
        <v>2</v>
      </c>
      <c r="BR143" s="5">
        <v>2</v>
      </c>
      <c r="BS143" s="226">
        <v>2</v>
      </c>
      <c r="BT143" s="221">
        <v>2</v>
      </c>
      <c r="BU143" s="221">
        <v>2</v>
      </c>
      <c r="BV143" s="221">
        <v>2</v>
      </c>
      <c r="BW143" s="5">
        <v>2</v>
      </c>
      <c r="BX143" s="221">
        <v>1</v>
      </c>
      <c r="BY143" s="6">
        <v>2</v>
      </c>
      <c r="BZ143" s="5">
        <v>2</v>
      </c>
      <c r="CA143" s="221">
        <v>2</v>
      </c>
      <c r="CB143" s="221">
        <v>2</v>
      </c>
      <c r="CC143" s="221">
        <v>2</v>
      </c>
      <c r="CD143" s="337">
        <v>2</v>
      </c>
      <c r="CE143" s="221">
        <v>2</v>
      </c>
      <c r="CF143" s="221">
        <v>2</v>
      </c>
      <c r="CG143" s="221">
        <v>2</v>
      </c>
      <c r="CH143" s="221">
        <v>2</v>
      </c>
      <c r="CI143" s="221">
        <v>2</v>
      </c>
      <c r="CJ143" s="337">
        <v>2</v>
      </c>
      <c r="CK143" s="221">
        <v>2</v>
      </c>
      <c r="CL143" s="222">
        <f t="shared" si="80"/>
        <v>24</v>
      </c>
      <c r="CM143" s="237">
        <f t="shared" si="81"/>
        <v>0.92307692307692313</v>
      </c>
      <c r="CN143" s="222">
        <f t="shared" si="82"/>
        <v>2</v>
      </c>
      <c r="CO143" s="237">
        <f t="shared" si="83"/>
        <v>7.6923076923076927E-2</v>
      </c>
      <c r="CP143" s="222">
        <f t="shared" si="84"/>
        <v>0</v>
      </c>
      <c r="CQ143" s="237">
        <f t="shared" si="85"/>
        <v>0</v>
      </c>
      <c r="CR143" s="222">
        <f t="shared" si="86"/>
        <v>0</v>
      </c>
      <c r="CS143" s="237">
        <f t="shared" si="87"/>
        <v>0</v>
      </c>
      <c r="CT143" s="223">
        <f t="shared" si="88"/>
        <v>1.9230769230769231</v>
      </c>
      <c r="CU143" s="223" t="str">
        <f t="shared" si="89"/>
        <v>Đạt mục tiêu</v>
      </c>
      <c r="CV143" s="13"/>
    </row>
    <row r="144" spans="1:100" s="15" customFormat="1" ht="47" hidden="1">
      <c r="A144" s="1308"/>
      <c r="B144" s="1093"/>
      <c r="C144" s="1078"/>
      <c r="D144" s="1093"/>
      <c r="E144" s="1078"/>
      <c r="F144" s="1093"/>
      <c r="G144" s="293" t="s">
        <v>1371</v>
      </c>
      <c r="H144" s="293"/>
      <c r="I144" s="602"/>
      <c r="J144" s="108"/>
      <c r="K144" s="472"/>
      <c r="L144" s="212" t="s">
        <v>32</v>
      </c>
      <c r="M144" s="212" t="s">
        <v>31</v>
      </c>
      <c r="N144" s="165" t="s">
        <v>12</v>
      </c>
      <c r="O144" s="221" t="s">
        <v>29</v>
      </c>
      <c r="P144" s="227" t="s">
        <v>24</v>
      </c>
      <c r="Q144" s="13"/>
      <c r="R144" s="13"/>
      <c r="S144" s="13"/>
      <c r="T144" s="13"/>
      <c r="U144" s="6" t="s">
        <v>24</v>
      </c>
      <c r="V144" s="13"/>
      <c r="W144" s="13"/>
      <c r="X144" s="13"/>
      <c r="Y144" s="13"/>
      <c r="Z144" s="13"/>
      <c r="AA144" s="13"/>
      <c r="AB144" s="80">
        <f t="shared" si="79"/>
        <v>1</v>
      </c>
      <c r="AC144" s="650"/>
      <c r="AD144" s="14"/>
      <c r="AE144" s="14"/>
      <c r="AF144" s="14" t="s">
        <v>1318</v>
      </c>
      <c r="AG144" s="14"/>
      <c r="AH144" s="14"/>
      <c r="AI144" s="14"/>
      <c r="AJ144" s="14"/>
      <c r="AK144" s="14"/>
      <c r="AL144" s="14"/>
      <c r="AM144" s="14"/>
      <c r="AN144" s="14"/>
      <c r="AO144" s="14"/>
      <c r="AP144" s="14"/>
      <c r="AQ144" s="14"/>
      <c r="AR144" s="14"/>
      <c r="AS144" s="14"/>
      <c r="AT144" s="14"/>
      <c r="AU144" s="14"/>
      <c r="AV144" s="46"/>
      <c r="AW144" s="14"/>
      <c r="AX144" s="14"/>
      <c r="AY144" s="14"/>
      <c r="AZ144" s="14"/>
      <c r="BA144" s="14"/>
      <c r="BB144" s="14"/>
      <c r="BC144" s="14"/>
      <c r="BD144" s="14"/>
      <c r="BE144" s="14"/>
      <c r="BF144" s="14"/>
      <c r="BG144" s="14"/>
      <c r="BH144" s="14"/>
      <c r="BI144" s="14"/>
      <c r="BJ144" s="14"/>
      <c r="BK144" s="14"/>
      <c r="BL144" s="5">
        <v>1</v>
      </c>
      <c r="BM144" s="221">
        <v>2</v>
      </c>
      <c r="BN144" s="221">
        <v>2</v>
      </c>
      <c r="BO144" s="221">
        <v>1</v>
      </c>
      <c r="BP144" s="221">
        <v>2</v>
      </c>
      <c r="BQ144" s="221">
        <v>2</v>
      </c>
      <c r="BR144" s="5">
        <v>1</v>
      </c>
      <c r="BS144" s="226">
        <v>2</v>
      </c>
      <c r="BT144" s="221">
        <v>2</v>
      </c>
      <c r="BU144" s="221">
        <v>2</v>
      </c>
      <c r="BV144" s="221">
        <v>2</v>
      </c>
      <c r="BW144" s="5">
        <v>2</v>
      </c>
      <c r="BX144" s="221">
        <v>2</v>
      </c>
      <c r="BY144" s="6">
        <v>2</v>
      </c>
      <c r="BZ144" s="5">
        <v>2</v>
      </c>
      <c r="CA144" s="221">
        <v>2</v>
      </c>
      <c r="CB144" s="221">
        <v>2</v>
      </c>
      <c r="CC144" s="221">
        <v>2</v>
      </c>
      <c r="CD144" s="337">
        <v>2</v>
      </c>
      <c r="CE144" s="221">
        <v>2</v>
      </c>
      <c r="CF144" s="221">
        <v>2</v>
      </c>
      <c r="CG144" s="221">
        <v>2</v>
      </c>
      <c r="CH144" s="221">
        <v>2</v>
      </c>
      <c r="CI144" s="221">
        <v>2</v>
      </c>
      <c r="CJ144" s="337">
        <v>2</v>
      </c>
      <c r="CK144" s="221">
        <v>2</v>
      </c>
      <c r="CL144" s="222">
        <f t="shared" si="80"/>
        <v>23</v>
      </c>
      <c r="CM144" s="237">
        <f t="shared" si="81"/>
        <v>0.88461538461538458</v>
      </c>
      <c r="CN144" s="222">
        <f t="shared" si="82"/>
        <v>3</v>
      </c>
      <c r="CO144" s="237">
        <f t="shared" si="83"/>
        <v>0.11538461538461539</v>
      </c>
      <c r="CP144" s="222">
        <f t="shared" si="84"/>
        <v>0</v>
      </c>
      <c r="CQ144" s="237">
        <f t="shared" si="85"/>
        <v>0</v>
      </c>
      <c r="CR144" s="222">
        <f t="shared" si="86"/>
        <v>0</v>
      </c>
      <c r="CS144" s="237">
        <f t="shared" si="87"/>
        <v>0</v>
      </c>
      <c r="CT144" s="223">
        <f t="shared" si="88"/>
        <v>1.8846153846153846</v>
      </c>
      <c r="CU144" s="223" t="str">
        <f t="shared" si="89"/>
        <v>Đạt mục tiêu</v>
      </c>
      <c r="CV144" s="13"/>
    </row>
    <row r="145" spans="1:100" s="15" customFormat="1" ht="47" hidden="1">
      <c r="A145" s="1308"/>
      <c r="B145" s="1093"/>
      <c r="C145" s="1078"/>
      <c r="D145" s="1093"/>
      <c r="E145" s="1078"/>
      <c r="F145" s="1093"/>
      <c r="G145" s="157" t="s">
        <v>893</v>
      </c>
      <c r="H145" s="157"/>
      <c r="I145" s="609"/>
      <c r="J145" s="108"/>
      <c r="K145" s="472"/>
      <c r="L145" s="212" t="s">
        <v>32</v>
      </c>
      <c r="M145" s="212" t="s">
        <v>31</v>
      </c>
      <c r="N145" s="165" t="s">
        <v>12</v>
      </c>
      <c r="O145" s="221" t="s">
        <v>29</v>
      </c>
      <c r="P145" s="227" t="s">
        <v>24</v>
      </c>
      <c r="Q145" s="13"/>
      <c r="R145" s="13"/>
      <c r="S145" s="13" t="s">
        <v>24</v>
      </c>
      <c r="T145" s="13"/>
      <c r="U145" s="6"/>
      <c r="V145" s="13"/>
      <c r="W145" s="13"/>
      <c r="X145" s="13"/>
      <c r="Y145" s="13"/>
      <c r="Z145" s="13"/>
      <c r="AA145" s="13"/>
      <c r="AB145" s="80">
        <f t="shared" si="79"/>
        <v>1</v>
      </c>
      <c r="AC145" s="650"/>
      <c r="AD145" s="14"/>
      <c r="AE145" s="14"/>
      <c r="AF145" s="14"/>
      <c r="AG145" s="14"/>
      <c r="AH145" s="14"/>
      <c r="AI145" s="14"/>
      <c r="AJ145" s="14"/>
      <c r="AK145" s="14"/>
      <c r="AL145" s="14" t="s">
        <v>1317</v>
      </c>
      <c r="AM145" s="14"/>
      <c r="AN145" s="14"/>
      <c r="AO145" s="14"/>
      <c r="AP145" s="14"/>
      <c r="AQ145" s="14"/>
      <c r="AR145" s="14"/>
      <c r="AS145" s="14"/>
      <c r="AT145" s="14"/>
      <c r="AU145" s="14"/>
      <c r="AV145" s="46"/>
      <c r="AW145" s="14"/>
      <c r="AX145" s="14"/>
      <c r="AY145" s="14"/>
      <c r="AZ145" s="14"/>
      <c r="BA145" s="14"/>
      <c r="BB145" s="14"/>
      <c r="BC145" s="14"/>
      <c r="BD145" s="14"/>
      <c r="BE145" s="14"/>
      <c r="BF145" s="14"/>
      <c r="BG145" s="14"/>
      <c r="BH145" s="14"/>
      <c r="BI145" s="14"/>
      <c r="BJ145" s="7" t="s">
        <v>1317</v>
      </c>
      <c r="BK145" s="14"/>
      <c r="BL145" s="5">
        <v>2</v>
      </c>
      <c r="BM145" s="221">
        <v>2</v>
      </c>
      <c r="BN145" s="221">
        <v>2</v>
      </c>
      <c r="BO145" s="221">
        <v>2</v>
      </c>
      <c r="BP145" s="221">
        <v>2</v>
      </c>
      <c r="BQ145" s="221">
        <v>2</v>
      </c>
      <c r="BR145" s="5">
        <v>2</v>
      </c>
      <c r="BS145" s="226">
        <v>2</v>
      </c>
      <c r="BT145" s="221">
        <v>2</v>
      </c>
      <c r="BU145" s="221">
        <v>2</v>
      </c>
      <c r="BV145" s="221">
        <v>2</v>
      </c>
      <c r="BW145" s="5">
        <v>2</v>
      </c>
      <c r="BX145" s="221">
        <v>1</v>
      </c>
      <c r="BY145" s="6">
        <v>2</v>
      </c>
      <c r="BZ145" s="5">
        <v>2</v>
      </c>
      <c r="CA145" s="221">
        <v>2</v>
      </c>
      <c r="CB145" s="221">
        <v>2</v>
      </c>
      <c r="CC145" s="221">
        <v>2</v>
      </c>
      <c r="CD145" s="337">
        <v>2</v>
      </c>
      <c r="CE145" s="221">
        <v>2</v>
      </c>
      <c r="CF145" s="221">
        <v>2</v>
      </c>
      <c r="CG145" s="221">
        <v>2</v>
      </c>
      <c r="CH145" s="221">
        <v>2</v>
      </c>
      <c r="CI145" s="221">
        <v>2</v>
      </c>
      <c r="CJ145" s="337">
        <v>2</v>
      </c>
      <c r="CK145" s="221">
        <v>2</v>
      </c>
      <c r="CL145" s="222">
        <f t="shared" si="80"/>
        <v>25</v>
      </c>
      <c r="CM145" s="237">
        <f t="shared" si="81"/>
        <v>0.96153846153846156</v>
      </c>
      <c r="CN145" s="222">
        <f t="shared" si="82"/>
        <v>1</v>
      </c>
      <c r="CO145" s="237">
        <f t="shared" si="83"/>
        <v>3.8461538461538464E-2</v>
      </c>
      <c r="CP145" s="222">
        <f t="shared" si="84"/>
        <v>0</v>
      </c>
      <c r="CQ145" s="237">
        <f t="shared" si="85"/>
        <v>0</v>
      </c>
      <c r="CR145" s="222">
        <f t="shared" si="86"/>
        <v>0</v>
      </c>
      <c r="CS145" s="237">
        <f t="shared" si="87"/>
        <v>0</v>
      </c>
      <c r="CT145" s="223">
        <f t="shared" si="88"/>
        <v>1.9615384615384615</v>
      </c>
      <c r="CU145" s="223" t="str">
        <f t="shared" si="89"/>
        <v>Đạt mục tiêu</v>
      </c>
      <c r="CV145" s="13"/>
    </row>
    <row r="146" spans="1:100" s="1" customFormat="1" ht="170.5" hidden="1">
      <c r="A146" s="13">
        <v>63</v>
      </c>
      <c r="B146" s="220" t="s">
        <v>1051</v>
      </c>
      <c r="C146" s="215" t="s">
        <v>60</v>
      </c>
      <c r="D146" s="217" t="s">
        <v>227</v>
      </c>
      <c r="E146" s="215" t="s">
        <v>60</v>
      </c>
      <c r="F146" s="217" t="s">
        <v>227</v>
      </c>
      <c r="G146" s="217" t="s">
        <v>607</v>
      </c>
      <c r="H146" s="217"/>
      <c r="I146" s="591"/>
      <c r="J146" s="69" t="s">
        <v>704</v>
      </c>
      <c r="K146" s="485"/>
      <c r="L146" s="212" t="s">
        <v>32</v>
      </c>
      <c r="M146" s="212" t="s">
        <v>31</v>
      </c>
      <c r="N146" s="165" t="s">
        <v>12</v>
      </c>
      <c r="O146" s="221" t="s">
        <v>29</v>
      </c>
      <c r="P146" s="221" t="s">
        <v>24</v>
      </c>
      <c r="Q146" s="5"/>
      <c r="R146" s="5"/>
      <c r="S146" s="5" t="s">
        <v>24</v>
      </c>
      <c r="T146" s="5"/>
      <c r="U146" s="6"/>
      <c r="V146" s="5"/>
      <c r="W146" s="5"/>
      <c r="X146" s="5"/>
      <c r="Y146" s="5"/>
      <c r="Z146" s="5"/>
      <c r="AA146" s="5"/>
      <c r="AB146" s="80">
        <f t="shared" si="79"/>
        <v>1</v>
      </c>
      <c r="AC146" s="642"/>
      <c r="AD146" s="7"/>
      <c r="AE146" s="7"/>
      <c r="AF146" s="7"/>
      <c r="AG146" s="7"/>
      <c r="AH146" s="7"/>
      <c r="AI146" s="7"/>
      <c r="AJ146" s="7"/>
      <c r="AK146" s="7"/>
      <c r="AL146" s="7" t="s">
        <v>1318</v>
      </c>
      <c r="AM146" s="7"/>
      <c r="AN146" s="7"/>
      <c r="AO146" s="7"/>
      <c r="AP146" s="7"/>
      <c r="AQ146" s="7"/>
      <c r="AR146" s="7"/>
      <c r="AS146" s="7"/>
      <c r="AT146" s="7"/>
      <c r="AU146" s="7"/>
      <c r="AV146" s="55"/>
      <c r="AW146" s="7"/>
      <c r="AX146" s="7"/>
      <c r="AY146" s="7"/>
      <c r="AZ146" s="7"/>
      <c r="BA146" s="7"/>
      <c r="BB146" s="7"/>
      <c r="BC146" s="7"/>
      <c r="BD146" s="7"/>
      <c r="BE146" s="7"/>
      <c r="BF146" s="7"/>
      <c r="BG146" s="7"/>
      <c r="BH146" s="7"/>
      <c r="BI146" s="7"/>
      <c r="BJ146" s="7"/>
      <c r="BK146" s="7"/>
      <c r="BL146" s="5">
        <v>2</v>
      </c>
      <c r="BM146" s="221">
        <v>2</v>
      </c>
      <c r="BN146" s="221">
        <v>2</v>
      </c>
      <c r="BO146" s="221">
        <v>2</v>
      </c>
      <c r="BP146" s="221">
        <v>2</v>
      </c>
      <c r="BQ146" s="221">
        <v>2</v>
      </c>
      <c r="BR146" s="5">
        <v>2</v>
      </c>
      <c r="BS146" s="226">
        <v>1</v>
      </c>
      <c r="BT146" s="221">
        <v>1</v>
      </c>
      <c r="BU146" s="221">
        <v>2</v>
      </c>
      <c r="BV146" s="221">
        <v>2</v>
      </c>
      <c r="BW146" s="5">
        <v>2</v>
      </c>
      <c r="BX146" s="221">
        <v>1</v>
      </c>
      <c r="BY146" s="6">
        <v>2</v>
      </c>
      <c r="BZ146" s="5">
        <v>2</v>
      </c>
      <c r="CA146" s="221">
        <v>2</v>
      </c>
      <c r="CB146" s="221">
        <v>2</v>
      </c>
      <c r="CC146" s="221">
        <v>2</v>
      </c>
      <c r="CD146" s="337">
        <v>2</v>
      </c>
      <c r="CE146" s="221">
        <v>1</v>
      </c>
      <c r="CF146" s="221">
        <v>2</v>
      </c>
      <c r="CG146" s="221">
        <v>2</v>
      </c>
      <c r="CH146" s="221">
        <v>2</v>
      </c>
      <c r="CI146" s="221">
        <v>2</v>
      </c>
      <c r="CJ146" s="337">
        <v>2</v>
      </c>
      <c r="CK146" s="221">
        <v>2</v>
      </c>
      <c r="CL146" s="222">
        <f t="shared" si="80"/>
        <v>22</v>
      </c>
      <c r="CM146" s="237">
        <f t="shared" si="81"/>
        <v>0.84615384615384615</v>
      </c>
      <c r="CN146" s="222">
        <f t="shared" si="82"/>
        <v>4</v>
      </c>
      <c r="CO146" s="237">
        <f t="shared" si="83"/>
        <v>0.15384615384615385</v>
      </c>
      <c r="CP146" s="222">
        <f t="shared" si="84"/>
        <v>0</v>
      </c>
      <c r="CQ146" s="237">
        <f t="shared" si="85"/>
        <v>0</v>
      </c>
      <c r="CR146" s="222">
        <f t="shared" si="86"/>
        <v>0</v>
      </c>
      <c r="CS146" s="237">
        <f t="shared" si="87"/>
        <v>0</v>
      </c>
      <c r="CT146" s="223">
        <f t="shared" si="88"/>
        <v>1.8461538461538463</v>
      </c>
      <c r="CU146" s="223" t="str">
        <f t="shared" si="89"/>
        <v>Đạt mục tiêu</v>
      </c>
      <c r="CV146" s="5"/>
    </row>
    <row r="147" spans="1:100" s="1" customFormat="1" ht="62" hidden="1">
      <c r="A147" s="1308">
        <v>64</v>
      </c>
      <c r="B147" s="1092" t="s">
        <v>2995</v>
      </c>
      <c r="C147" s="1033" t="s">
        <v>2439</v>
      </c>
      <c r="D147" s="1093" t="s">
        <v>2624</v>
      </c>
      <c r="E147" s="1033" t="s">
        <v>60</v>
      </c>
      <c r="F147" s="1150" t="s">
        <v>2625</v>
      </c>
      <c r="G147" s="218" t="s">
        <v>2627</v>
      </c>
      <c r="H147" s="218"/>
      <c r="I147" s="442"/>
      <c r="J147" s="94"/>
      <c r="K147" s="467"/>
      <c r="L147" s="5" t="s">
        <v>32</v>
      </c>
      <c r="M147" s="212" t="s">
        <v>31</v>
      </c>
      <c r="N147" s="165" t="s">
        <v>12</v>
      </c>
      <c r="O147" s="221" t="s">
        <v>29</v>
      </c>
      <c r="P147" s="221" t="s">
        <v>24</v>
      </c>
      <c r="Q147" s="5"/>
      <c r="R147" s="5" t="s">
        <v>24</v>
      </c>
      <c r="S147" s="5"/>
      <c r="T147" s="5"/>
      <c r="U147" s="6"/>
      <c r="V147" s="5"/>
      <c r="W147" s="5"/>
      <c r="X147" s="5"/>
      <c r="Y147" s="5"/>
      <c r="Z147" s="5"/>
      <c r="AA147" s="5"/>
      <c r="AB147" s="80">
        <f t="shared" si="79"/>
        <v>1</v>
      </c>
      <c r="AC147" s="642"/>
      <c r="AD147" s="7"/>
      <c r="AE147" s="7"/>
      <c r="AF147" s="7"/>
      <c r="AG147" s="7" t="s">
        <v>1405</v>
      </c>
      <c r="AH147" s="7" t="s">
        <v>1405</v>
      </c>
      <c r="AI147" s="7" t="s">
        <v>1405</v>
      </c>
      <c r="AJ147" s="7" t="s">
        <v>1405</v>
      </c>
      <c r="AK147" s="7"/>
      <c r="AL147" s="7"/>
      <c r="AM147" s="7"/>
      <c r="AN147" s="7"/>
      <c r="AO147" s="7"/>
      <c r="AP147" s="7"/>
      <c r="AQ147" s="7"/>
      <c r="AR147" s="7"/>
      <c r="AS147" s="7"/>
      <c r="AT147" s="7"/>
      <c r="AU147" s="7"/>
      <c r="AV147" s="55"/>
      <c r="AW147" s="7"/>
      <c r="AX147" s="7"/>
      <c r="AY147" s="7"/>
      <c r="AZ147" s="7"/>
      <c r="BA147" s="7"/>
      <c r="BB147" s="7"/>
      <c r="BC147" s="7"/>
      <c r="BD147" s="7"/>
      <c r="BE147" s="7"/>
      <c r="BF147" s="7"/>
      <c r="BG147" s="7"/>
      <c r="BH147" s="7"/>
      <c r="BI147" s="7"/>
      <c r="BJ147" s="7"/>
      <c r="BK147" s="7"/>
      <c r="BL147" s="823">
        <v>2</v>
      </c>
      <c r="BM147" s="354">
        <v>2</v>
      </c>
      <c r="BN147" s="354">
        <v>2</v>
      </c>
      <c r="BO147" s="354">
        <v>2</v>
      </c>
      <c r="BP147" s="354">
        <v>2</v>
      </c>
      <c r="BQ147" s="354">
        <v>2</v>
      </c>
      <c r="BR147" s="823">
        <v>2</v>
      </c>
      <c r="BS147" s="356">
        <v>2</v>
      </c>
      <c r="BT147" s="354">
        <v>2</v>
      </c>
      <c r="BU147" s="354">
        <v>2</v>
      </c>
      <c r="BV147" s="354">
        <v>2</v>
      </c>
      <c r="BW147" s="823">
        <v>2</v>
      </c>
      <c r="BX147" s="354">
        <v>2</v>
      </c>
      <c r="BY147" s="824">
        <v>2</v>
      </c>
      <c r="BZ147" s="823">
        <v>2</v>
      </c>
      <c r="CA147" s="354">
        <v>2</v>
      </c>
      <c r="CB147" s="354">
        <v>2</v>
      </c>
      <c r="CC147" s="354">
        <v>2</v>
      </c>
      <c r="CD147" s="766">
        <v>2</v>
      </c>
      <c r="CE147" s="354">
        <v>2</v>
      </c>
      <c r="CF147" s="354">
        <v>2</v>
      </c>
      <c r="CG147" s="354">
        <v>2</v>
      </c>
      <c r="CH147" s="354">
        <v>2</v>
      </c>
      <c r="CI147" s="354">
        <v>2</v>
      </c>
      <c r="CJ147" s="766">
        <v>2</v>
      </c>
      <c r="CK147" s="354">
        <v>2</v>
      </c>
      <c r="CL147" s="222">
        <f t="shared" si="80"/>
        <v>26</v>
      </c>
      <c r="CM147" s="237">
        <f t="shared" si="81"/>
        <v>1</v>
      </c>
      <c r="CN147" s="222">
        <f t="shared" si="82"/>
        <v>0</v>
      </c>
      <c r="CO147" s="237">
        <f t="shared" si="83"/>
        <v>0</v>
      </c>
      <c r="CP147" s="222">
        <f t="shared" si="84"/>
        <v>0</v>
      </c>
      <c r="CQ147" s="237">
        <f t="shared" si="85"/>
        <v>0</v>
      </c>
      <c r="CR147" s="222">
        <f t="shared" si="86"/>
        <v>0</v>
      </c>
      <c r="CS147" s="237">
        <f t="shared" si="87"/>
        <v>0</v>
      </c>
      <c r="CT147" s="223">
        <f t="shared" si="88"/>
        <v>2</v>
      </c>
      <c r="CU147" s="223" t="str">
        <f t="shared" si="89"/>
        <v>Đạt mục tiêu</v>
      </c>
      <c r="CV147" s="5"/>
    </row>
    <row r="148" spans="1:100" s="1" customFormat="1" ht="42" hidden="1" customHeight="1">
      <c r="A148" s="1308"/>
      <c r="B148" s="1093"/>
      <c r="C148" s="1033"/>
      <c r="D148" s="1093"/>
      <c r="E148" s="1033"/>
      <c r="F148" s="1091"/>
      <c r="G148" s="380" t="s">
        <v>2901</v>
      </c>
      <c r="H148" s="380"/>
      <c r="I148" s="697" t="s">
        <v>2902</v>
      </c>
      <c r="J148" s="94"/>
      <c r="K148" s="467"/>
      <c r="L148" s="212" t="s">
        <v>32</v>
      </c>
      <c r="M148" s="212" t="s">
        <v>31</v>
      </c>
      <c r="N148" s="165" t="s">
        <v>12</v>
      </c>
      <c r="O148" s="221" t="s">
        <v>29</v>
      </c>
      <c r="P148" s="221" t="s">
        <v>24</v>
      </c>
      <c r="Q148" s="5"/>
      <c r="R148" s="5"/>
      <c r="S148" s="5" t="s">
        <v>24</v>
      </c>
      <c r="T148" s="5"/>
      <c r="U148" s="6"/>
      <c r="V148" s="5"/>
      <c r="W148" s="5"/>
      <c r="X148" s="5"/>
      <c r="Y148" s="5"/>
      <c r="Z148" s="5"/>
      <c r="AA148" s="5"/>
      <c r="AB148" s="80">
        <f t="shared" si="79"/>
        <v>1</v>
      </c>
      <c r="AC148" s="642"/>
      <c r="AD148" s="7"/>
      <c r="AE148" s="7"/>
      <c r="AF148" s="7"/>
      <c r="AG148" s="7"/>
      <c r="AH148" s="7"/>
      <c r="AI148" s="7"/>
      <c r="AJ148" s="7"/>
      <c r="AK148" s="7"/>
      <c r="AL148" s="7" t="s">
        <v>1405</v>
      </c>
      <c r="AM148" s="7"/>
      <c r="AN148" s="7"/>
      <c r="AO148" s="7"/>
      <c r="AP148" s="7"/>
      <c r="AQ148" s="7"/>
      <c r="AR148" s="7"/>
      <c r="AS148" s="7"/>
      <c r="AT148" s="7"/>
      <c r="AU148" s="7"/>
      <c r="AV148" s="55"/>
      <c r="AW148" s="7"/>
      <c r="AX148" s="7"/>
      <c r="AY148" s="7"/>
      <c r="AZ148" s="7"/>
      <c r="BA148" s="7"/>
      <c r="BB148" s="7"/>
      <c r="BC148" s="7"/>
      <c r="BD148" s="7"/>
      <c r="BE148" s="7"/>
      <c r="BF148" s="7"/>
      <c r="BG148" s="7"/>
      <c r="BH148" s="7"/>
      <c r="BI148" s="7"/>
      <c r="BJ148" s="7"/>
      <c r="BK148" s="7"/>
      <c r="BL148" s="5">
        <v>2</v>
      </c>
      <c r="BM148" s="221">
        <v>2</v>
      </c>
      <c r="BN148" s="221">
        <v>2</v>
      </c>
      <c r="BO148" s="221">
        <v>2</v>
      </c>
      <c r="BP148" s="221">
        <v>1</v>
      </c>
      <c r="BQ148" s="221">
        <v>2</v>
      </c>
      <c r="BR148" s="5">
        <v>2</v>
      </c>
      <c r="BS148" s="226">
        <v>1</v>
      </c>
      <c r="BT148" s="221">
        <v>2</v>
      </c>
      <c r="BU148" s="221">
        <v>2</v>
      </c>
      <c r="BV148" s="221">
        <v>2</v>
      </c>
      <c r="BW148" s="5">
        <v>2</v>
      </c>
      <c r="BX148" s="221">
        <v>2</v>
      </c>
      <c r="BY148" s="6">
        <v>2</v>
      </c>
      <c r="BZ148" s="5">
        <v>2</v>
      </c>
      <c r="CA148" s="221">
        <v>2</v>
      </c>
      <c r="CB148" s="221">
        <v>2</v>
      </c>
      <c r="CC148" s="221">
        <v>2</v>
      </c>
      <c r="CD148" s="337">
        <v>1</v>
      </c>
      <c r="CE148" s="221">
        <v>1</v>
      </c>
      <c r="CF148" s="221">
        <v>2</v>
      </c>
      <c r="CG148" s="221">
        <v>2</v>
      </c>
      <c r="CH148" s="221">
        <v>1</v>
      </c>
      <c r="CI148" s="221">
        <v>2</v>
      </c>
      <c r="CJ148" s="337">
        <v>2</v>
      </c>
      <c r="CK148" s="221">
        <v>2</v>
      </c>
      <c r="CL148" s="222">
        <f t="shared" si="80"/>
        <v>21</v>
      </c>
      <c r="CM148" s="237">
        <f t="shared" si="81"/>
        <v>0.80769230769230771</v>
      </c>
      <c r="CN148" s="222">
        <f t="shared" si="82"/>
        <v>5</v>
      </c>
      <c r="CO148" s="237">
        <f t="shared" si="83"/>
        <v>0.19230769230769232</v>
      </c>
      <c r="CP148" s="222">
        <f t="shared" si="84"/>
        <v>0</v>
      </c>
      <c r="CQ148" s="237">
        <f t="shared" si="85"/>
        <v>0</v>
      </c>
      <c r="CR148" s="222">
        <f t="shared" si="86"/>
        <v>0</v>
      </c>
      <c r="CS148" s="237">
        <f t="shared" si="87"/>
        <v>0</v>
      </c>
      <c r="CT148" s="223">
        <f t="shared" si="88"/>
        <v>1.8076923076923077</v>
      </c>
      <c r="CU148" s="223" t="str">
        <f t="shared" si="89"/>
        <v>Đạt mục tiêu</v>
      </c>
      <c r="CV148" s="5"/>
    </row>
    <row r="149" spans="1:100" s="1" customFormat="1" ht="42" hidden="1" customHeight="1">
      <c r="A149" s="1308"/>
      <c r="B149" s="1093"/>
      <c r="C149" s="1033"/>
      <c r="D149" s="1093"/>
      <c r="E149" s="1033"/>
      <c r="F149" s="1091"/>
      <c r="G149" s="219" t="s">
        <v>2972</v>
      </c>
      <c r="H149" s="219"/>
      <c r="I149" s="433"/>
      <c r="J149" s="94"/>
      <c r="K149" s="467"/>
      <c r="L149" s="5" t="s">
        <v>32</v>
      </c>
      <c r="M149" s="212" t="s">
        <v>31</v>
      </c>
      <c r="N149" s="165" t="s">
        <v>12</v>
      </c>
      <c r="O149" s="221" t="s">
        <v>29</v>
      </c>
      <c r="P149" s="221" t="s">
        <v>24</v>
      </c>
      <c r="Q149" s="5"/>
      <c r="R149" s="5"/>
      <c r="S149" s="5"/>
      <c r="T149" s="5" t="s">
        <v>24</v>
      </c>
      <c r="U149" s="6"/>
      <c r="V149" s="5"/>
      <c r="W149" s="5"/>
      <c r="X149" s="5"/>
      <c r="Y149" s="5"/>
      <c r="Z149" s="5"/>
      <c r="AA149" s="5"/>
      <c r="AB149" s="80">
        <f t="shared" si="79"/>
        <v>1</v>
      </c>
      <c r="AC149" s="642"/>
      <c r="AD149" s="7"/>
      <c r="AE149" s="7"/>
      <c r="AF149" s="7"/>
      <c r="AG149" s="7"/>
      <c r="AH149" s="7"/>
      <c r="AI149" s="7"/>
      <c r="AJ149" s="7"/>
      <c r="AK149" s="7"/>
      <c r="AL149" s="7"/>
      <c r="AM149" s="7"/>
      <c r="AN149" s="7"/>
      <c r="AO149" s="7" t="s">
        <v>1405</v>
      </c>
      <c r="AP149" s="55" t="s">
        <v>1405</v>
      </c>
      <c r="AQ149" s="55" t="s">
        <v>1405</v>
      </c>
      <c r="AR149" s="55" t="s">
        <v>1405</v>
      </c>
      <c r="AS149" s="7"/>
      <c r="AT149" s="7"/>
      <c r="AU149" s="7"/>
      <c r="AV149" s="7"/>
      <c r="AW149" s="7"/>
      <c r="AX149" s="7"/>
      <c r="AY149" s="7"/>
      <c r="AZ149" s="7"/>
      <c r="BA149" s="7"/>
      <c r="BB149" s="7"/>
      <c r="BC149" s="7"/>
      <c r="BD149" s="7"/>
      <c r="BE149" s="7"/>
      <c r="BF149" s="7"/>
      <c r="BG149" s="7"/>
      <c r="BH149" s="7"/>
      <c r="BI149" s="7"/>
      <c r="BJ149" s="7"/>
      <c r="BK149" s="7"/>
      <c r="BL149" s="823">
        <v>2</v>
      </c>
      <c r="BM149" s="354">
        <v>2</v>
      </c>
      <c r="BN149" s="354">
        <v>2</v>
      </c>
      <c r="BO149" s="354">
        <v>2</v>
      </c>
      <c r="BP149" s="354">
        <v>2</v>
      </c>
      <c r="BQ149" s="354">
        <v>2</v>
      </c>
      <c r="BR149" s="823">
        <v>2</v>
      </c>
      <c r="BS149" s="356">
        <v>2</v>
      </c>
      <c r="BT149" s="354">
        <v>2</v>
      </c>
      <c r="BU149" s="354">
        <v>2</v>
      </c>
      <c r="BV149" s="354">
        <v>2</v>
      </c>
      <c r="BW149" s="823">
        <v>1</v>
      </c>
      <c r="BX149" s="354">
        <v>2</v>
      </c>
      <c r="BY149" s="824">
        <v>2</v>
      </c>
      <c r="BZ149" s="823">
        <v>2</v>
      </c>
      <c r="CA149" s="354">
        <v>2</v>
      </c>
      <c r="CB149" s="354">
        <v>2</v>
      </c>
      <c r="CC149" s="354">
        <v>2</v>
      </c>
      <c r="CD149" s="766">
        <v>2</v>
      </c>
      <c r="CE149" s="354">
        <v>2</v>
      </c>
      <c r="CF149" s="354">
        <v>2</v>
      </c>
      <c r="CG149" s="354">
        <v>2</v>
      </c>
      <c r="CH149" s="354">
        <v>2</v>
      </c>
      <c r="CI149" s="354">
        <v>2</v>
      </c>
      <c r="CJ149" s="766">
        <v>2</v>
      </c>
      <c r="CK149" s="354">
        <v>2</v>
      </c>
      <c r="CL149" s="222">
        <f t="shared" si="80"/>
        <v>25</v>
      </c>
      <c r="CM149" s="237">
        <f t="shared" si="81"/>
        <v>0.96153846153846156</v>
      </c>
      <c r="CN149" s="222">
        <f t="shared" si="82"/>
        <v>1</v>
      </c>
      <c r="CO149" s="237">
        <f t="shared" si="83"/>
        <v>3.8461538461538464E-2</v>
      </c>
      <c r="CP149" s="222">
        <f t="shared" si="84"/>
        <v>0</v>
      </c>
      <c r="CQ149" s="237">
        <f t="shared" si="85"/>
        <v>0</v>
      </c>
      <c r="CR149" s="222">
        <f t="shared" si="86"/>
        <v>0</v>
      </c>
      <c r="CS149" s="237">
        <f t="shared" si="87"/>
        <v>0</v>
      </c>
      <c r="CT149" s="223">
        <f t="shared" si="88"/>
        <v>1.9615384615384615</v>
      </c>
      <c r="CU149" s="223" t="str">
        <f t="shared" si="89"/>
        <v>Đạt mục tiêu</v>
      </c>
      <c r="CV149" s="7"/>
    </row>
    <row r="150" spans="1:100" s="1" customFormat="1" ht="47" hidden="1">
      <c r="A150" s="1308"/>
      <c r="B150" s="1093"/>
      <c r="C150" s="1033"/>
      <c r="D150" s="1093"/>
      <c r="E150" s="1033"/>
      <c r="F150" s="1091"/>
      <c r="G150" s="219" t="s">
        <v>2739</v>
      </c>
      <c r="H150" s="219"/>
      <c r="I150" s="697" t="s">
        <v>2464</v>
      </c>
      <c r="J150" s="94"/>
      <c r="K150" s="467"/>
      <c r="L150" s="5" t="s">
        <v>32</v>
      </c>
      <c r="M150" s="212" t="s">
        <v>31</v>
      </c>
      <c r="N150" s="165" t="s">
        <v>12</v>
      </c>
      <c r="O150" s="221" t="s">
        <v>29</v>
      </c>
      <c r="P150" s="221" t="s">
        <v>24</v>
      </c>
      <c r="Q150" s="5"/>
      <c r="R150" s="5"/>
      <c r="S150" s="5"/>
      <c r="T150" s="5"/>
      <c r="U150" s="6"/>
      <c r="V150" s="5" t="s">
        <v>24</v>
      </c>
      <c r="W150" s="5"/>
      <c r="X150" s="5"/>
      <c r="Y150" s="5"/>
      <c r="Z150" s="5"/>
      <c r="AA150" s="5"/>
      <c r="AB150" s="80">
        <f t="shared" si="79"/>
        <v>1</v>
      </c>
      <c r="AC150" s="642"/>
      <c r="AD150" s="7"/>
      <c r="AE150" s="7"/>
      <c r="AF150" s="7"/>
      <c r="AG150" s="7"/>
      <c r="AH150" s="7"/>
      <c r="AI150" s="7"/>
      <c r="AJ150" s="7"/>
      <c r="AK150" s="7"/>
      <c r="AL150" s="7"/>
      <c r="AM150" s="7"/>
      <c r="AN150" s="7"/>
      <c r="AO150" s="7"/>
      <c r="AP150" s="7"/>
      <c r="AQ150" s="7"/>
      <c r="AR150" s="7"/>
      <c r="AS150" s="7"/>
      <c r="AT150" s="7"/>
      <c r="AU150" s="7"/>
      <c r="AV150" s="55" t="s">
        <v>1318</v>
      </c>
      <c r="AW150" s="7"/>
      <c r="AX150" s="7"/>
      <c r="AY150" s="7"/>
      <c r="AZ150" s="7"/>
      <c r="BA150" s="7"/>
      <c r="BB150" s="7"/>
      <c r="BC150" s="7"/>
      <c r="BD150" s="7"/>
      <c r="BE150" s="7"/>
      <c r="BF150" s="7"/>
      <c r="BG150" s="7"/>
      <c r="BH150" s="7"/>
      <c r="BI150" s="7"/>
      <c r="BJ150" s="7"/>
      <c r="BK150" s="7"/>
      <c r="BL150" s="823">
        <v>2</v>
      </c>
      <c r="BM150" s="354">
        <v>2</v>
      </c>
      <c r="BN150" s="354">
        <v>2</v>
      </c>
      <c r="BO150" s="354">
        <v>2</v>
      </c>
      <c r="BP150" s="354">
        <v>2</v>
      </c>
      <c r="BQ150" s="354">
        <v>2</v>
      </c>
      <c r="BR150" s="823">
        <v>2</v>
      </c>
      <c r="BS150" s="356">
        <v>2</v>
      </c>
      <c r="BT150" s="354">
        <v>2</v>
      </c>
      <c r="BU150" s="354">
        <v>2</v>
      </c>
      <c r="BV150" s="354">
        <v>2</v>
      </c>
      <c r="BW150" s="823">
        <v>2</v>
      </c>
      <c r="BX150" s="354">
        <v>2</v>
      </c>
      <c r="BY150" s="824">
        <v>2</v>
      </c>
      <c r="BZ150" s="823">
        <v>2</v>
      </c>
      <c r="CA150" s="354">
        <v>2</v>
      </c>
      <c r="CB150" s="354">
        <v>2</v>
      </c>
      <c r="CC150" s="354">
        <v>2</v>
      </c>
      <c r="CD150" s="766">
        <v>2</v>
      </c>
      <c r="CE150" s="354">
        <v>2</v>
      </c>
      <c r="CF150" s="354">
        <v>2</v>
      </c>
      <c r="CG150" s="354">
        <v>2</v>
      </c>
      <c r="CH150" s="354">
        <v>2</v>
      </c>
      <c r="CI150" s="354">
        <v>2</v>
      </c>
      <c r="CJ150" s="766">
        <v>2</v>
      </c>
      <c r="CK150" s="354">
        <v>2</v>
      </c>
      <c r="CL150" s="222">
        <f t="shared" si="80"/>
        <v>26</v>
      </c>
      <c r="CM150" s="237">
        <f t="shared" si="81"/>
        <v>1</v>
      </c>
      <c r="CN150" s="222">
        <f t="shared" si="82"/>
        <v>0</v>
      </c>
      <c r="CO150" s="237">
        <f t="shared" si="83"/>
        <v>0</v>
      </c>
      <c r="CP150" s="222">
        <f t="shared" si="84"/>
        <v>0</v>
      </c>
      <c r="CQ150" s="237">
        <f t="shared" si="85"/>
        <v>0</v>
      </c>
      <c r="CR150" s="222">
        <f t="shared" si="86"/>
        <v>0</v>
      </c>
      <c r="CS150" s="237">
        <f t="shared" si="87"/>
        <v>0</v>
      </c>
      <c r="CT150" s="223">
        <f t="shared" si="88"/>
        <v>2</v>
      </c>
      <c r="CU150" s="223" t="str">
        <f t="shared" si="89"/>
        <v>Đạt mục tiêu</v>
      </c>
      <c r="CV150" s="5"/>
    </row>
    <row r="151" spans="1:100" s="1" customFormat="1" ht="47" hidden="1">
      <c r="A151" s="1308"/>
      <c r="B151" s="1233"/>
      <c r="C151" s="1078"/>
      <c r="D151" s="1233"/>
      <c r="E151" s="1078"/>
      <c r="F151" s="1154"/>
      <c r="G151" s="572" t="s">
        <v>2404</v>
      </c>
      <c r="H151" s="569"/>
      <c r="I151" s="535"/>
      <c r="J151" s="94"/>
      <c r="K151" s="547"/>
      <c r="L151" s="13" t="s">
        <v>32</v>
      </c>
      <c r="M151" s="38" t="s">
        <v>31</v>
      </c>
      <c r="N151" s="167" t="s">
        <v>12</v>
      </c>
      <c r="O151" s="227" t="s">
        <v>29</v>
      </c>
      <c r="P151" s="227" t="s">
        <v>24</v>
      </c>
      <c r="Q151" s="5"/>
      <c r="R151" s="5"/>
      <c r="S151" s="5"/>
      <c r="T151" s="5"/>
      <c r="U151" s="6"/>
      <c r="V151" s="5"/>
      <c r="W151" s="5"/>
      <c r="X151" s="5"/>
      <c r="Y151" s="5"/>
      <c r="Z151" s="5" t="s">
        <v>24</v>
      </c>
      <c r="AA151" s="5"/>
      <c r="AB151" s="80">
        <f t="shared" si="79"/>
        <v>1</v>
      </c>
      <c r="AC151" s="642"/>
      <c r="AD151" s="7"/>
      <c r="AE151" s="7"/>
      <c r="AF151" s="7"/>
      <c r="AG151" s="7"/>
      <c r="AH151" s="7"/>
      <c r="AI151" s="7"/>
      <c r="AJ151" s="7"/>
      <c r="AK151" s="7"/>
      <c r="AL151" s="7"/>
      <c r="AM151" s="7"/>
      <c r="AN151" s="7"/>
      <c r="AO151" s="7"/>
      <c r="AP151" s="7"/>
      <c r="AQ151" s="7"/>
      <c r="AR151" s="7"/>
      <c r="AS151" s="7"/>
      <c r="AT151" s="7"/>
      <c r="AU151" s="7"/>
      <c r="AV151" s="55"/>
      <c r="AW151" s="7"/>
      <c r="AX151" s="7"/>
      <c r="AY151" s="7"/>
      <c r="AZ151" s="7"/>
      <c r="BA151" s="7"/>
      <c r="BB151" s="7"/>
      <c r="BC151" s="7"/>
      <c r="BD151" s="7"/>
      <c r="BE151" s="7"/>
      <c r="BF151" s="7"/>
      <c r="BG151" s="7"/>
      <c r="BH151" s="7"/>
      <c r="BI151" s="7" t="s">
        <v>1318</v>
      </c>
      <c r="BJ151" s="7"/>
      <c r="BK151" s="7"/>
      <c r="BL151" s="823">
        <v>2</v>
      </c>
      <c r="BM151" s="354">
        <v>2</v>
      </c>
      <c r="BN151" s="354">
        <v>2</v>
      </c>
      <c r="BO151" s="354">
        <v>1</v>
      </c>
      <c r="BP151" s="354">
        <v>2</v>
      </c>
      <c r="BQ151" s="354">
        <v>2</v>
      </c>
      <c r="BR151" s="823">
        <v>1</v>
      </c>
      <c r="BS151" s="356">
        <v>2</v>
      </c>
      <c r="BT151" s="354">
        <v>2</v>
      </c>
      <c r="BU151" s="354">
        <v>2</v>
      </c>
      <c r="BV151" s="354">
        <v>2</v>
      </c>
      <c r="BW151" s="823">
        <v>2</v>
      </c>
      <c r="BX151" s="354">
        <v>2</v>
      </c>
      <c r="BY151" s="824">
        <v>2</v>
      </c>
      <c r="BZ151" s="823">
        <v>2</v>
      </c>
      <c r="CA151" s="354">
        <v>2</v>
      </c>
      <c r="CB151" s="354">
        <v>2</v>
      </c>
      <c r="CC151" s="354">
        <v>2</v>
      </c>
      <c r="CD151" s="766">
        <v>2</v>
      </c>
      <c r="CE151" s="354">
        <v>2</v>
      </c>
      <c r="CF151" s="354">
        <v>2</v>
      </c>
      <c r="CG151" s="354">
        <v>2</v>
      </c>
      <c r="CH151" s="354">
        <v>2</v>
      </c>
      <c r="CI151" s="354">
        <v>2</v>
      </c>
      <c r="CJ151" s="766">
        <v>2</v>
      </c>
      <c r="CK151" s="354">
        <v>1</v>
      </c>
      <c r="CL151" s="222">
        <f t="shared" si="80"/>
        <v>23</v>
      </c>
      <c r="CM151" s="237">
        <f t="shared" si="81"/>
        <v>0.88461538461538458</v>
      </c>
      <c r="CN151" s="222">
        <f t="shared" si="82"/>
        <v>3</v>
      </c>
      <c r="CO151" s="237">
        <f t="shared" si="83"/>
        <v>0.11538461538461539</v>
      </c>
      <c r="CP151" s="222">
        <f t="shared" si="84"/>
        <v>0</v>
      </c>
      <c r="CQ151" s="237">
        <f t="shared" si="85"/>
        <v>0</v>
      </c>
      <c r="CR151" s="222">
        <f t="shared" si="86"/>
        <v>0</v>
      </c>
      <c r="CS151" s="237">
        <f t="shared" si="87"/>
        <v>0</v>
      </c>
      <c r="CT151" s="223">
        <f t="shared" si="88"/>
        <v>1.8846153846153846</v>
      </c>
      <c r="CU151" s="223" t="str">
        <f t="shared" si="89"/>
        <v>Đạt mục tiêu</v>
      </c>
      <c r="CV151" s="5"/>
    </row>
    <row r="152" spans="1:100" s="1" customFormat="1" ht="62" hidden="1">
      <c r="A152" s="1308">
        <v>65</v>
      </c>
      <c r="B152" s="1242" t="s">
        <v>2450</v>
      </c>
      <c r="C152" s="1033"/>
      <c r="D152" s="1100" t="s">
        <v>2451</v>
      </c>
      <c r="E152" s="1033"/>
      <c r="F152" s="1150" t="s">
        <v>2452</v>
      </c>
      <c r="G152" s="68" t="s">
        <v>873</v>
      </c>
      <c r="H152" s="68"/>
      <c r="I152" s="442"/>
      <c r="J152" s="94"/>
      <c r="K152" s="467"/>
      <c r="L152" s="212" t="s">
        <v>32</v>
      </c>
      <c r="M152" s="212" t="s">
        <v>31</v>
      </c>
      <c r="N152" s="165" t="s">
        <v>12</v>
      </c>
      <c r="O152" s="221" t="s">
        <v>29</v>
      </c>
      <c r="P152" s="221" t="s">
        <v>24</v>
      </c>
      <c r="Q152" s="5"/>
      <c r="R152" s="5"/>
      <c r="S152" s="5"/>
      <c r="T152" s="5"/>
      <c r="U152" s="6" t="s">
        <v>24</v>
      </c>
      <c r="V152" s="5"/>
      <c r="W152" s="5"/>
      <c r="X152" s="5"/>
      <c r="Y152" s="5"/>
      <c r="Z152" s="5"/>
      <c r="AA152" s="5"/>
      <c r="AB152" s="80">
        <f t="shared" si="79"/>
        <v>1</v>
      </c>
      <c r="AC152" s="642"/>
      <c r="AD152" s="7"/>
      <c r="AE152" s="7"/>
      <c r="AF152" s="7"/>
      <c r="AG152" s="7"/>
      <c r="AH152" s="7"/>
      <c r="AI152" s="7"/>
      <c r="AJ152" s="7"/>
      <c r="AK152" s="7"/>
      <c r="AL152" s="7"/>
      <c r="AM152" s="7"/>
      <c r="AN152" s="7"/>
      <c r="AO152" s="7" t="s">
        <v>1404</v>
      </c>
      <c r="AP152" s="7" t="s">
        <v>1404</v>
      </c>
      <c r="AQ152" s="7" t="s">
        <v>1404</v>
      </c>
      <c r="AR152" s="7" t="s">
        <v>1404</v>
      </c>
      <c r="AS152" s="7" t="s">
        <v>1405</v>
      </c>
      <c r="AT152" s="7"/>
      <c r="AU152" s="7" t="s">
        <v>1405</v>
      </c>
      <c r="AV152" s="55"/>
      <c r="AW152" s="7"/>
      <c r="AX152" s="7"/>
      <c r="AY152" s="7"/>
      <c r="AZ152" s="7"/>
      <c r="BA152" s="7"/>
      <c r="BB152" s="7"/>
      <c r="BC152" s="7"/>
      <c r="BD152" s="7"/>
      <c r="BE152" s="7"/>
      <c r="BF152" s="7"/>
      <c r="BG152" s="7"/>
      <c r="BH152" s="7"/>
      <c r="BI152" s="7"/>
      <c r="BJ152" s="7"/>
      <c r="BK152" s="7"/>
      <c r="BL152" s="823">
        <v>1</v>
      </c>
      <c r="BM152" s="354">
        <v>2</v>
      </c>
      <c r="BN152" s="354">
        <v>2</v>
      </c>
      <c r="BO152" s="354">
        <v>2</v>
      </c>
      <c r="BP152" s="354">
        <v>2</v>
      </c>
      <c r="BQ152" s="354">
        <v>2</v>
      </c>
      <c r="BR152" s="823">
        <v>2</v>
      </c>
      <c r="BS152" s="356">
        <v>2</v>
      </c>
      <c r="BT152" s="354">
        <v>2</v>
      </c>
      <c r="BU152" s="354">
        <v>2</v>
      </c>
      <c r="BV152" s="354">
        <v>2</v>
      </c>
      <c r="BW152" s="823">
        <v>2</v>
      </c>
      <c r="BX152" s="354">
        <v>2</v>
      </c>
      <c r="BY152" s="824">
        <v>2</v>
      </c>
      <c r="BZ152" s="823">
        <v>2</v>
      </c>
      <c r="CA152" s="354">
        <v>2</v>
      </c>
      <c r="CB152" s="354">
        <v>2</v>
      </c>
      <c r="CC152" s="354">
        <v>2</v>
      </c>
      <c r="CD152" s="766">
        <v>2</v>
      </c>
      <c r="CE152" s="354">
        <v>2</v>
      </c>
      <c r="CF152" s="354">
        <v>2</v>
      </c>
      <c r="CG152" s="354">
        <v>2</v>
      </c>
      <c r="CH152" s="354">
        <v>2</v>
      </c>
      <c r="CI152" s="354">
        <v>2</v>
      </c>
      <c r="CJ152" s="766">
        <v>2</v>
      </c>
      <c r="CK152" s="354">
        <v>2</v>
      </c>
      <c r="CL152" s="222">
        <f t="shared" si="80"/>
        <v>25</v>
      </c>
      <c r="CM152" s="237">
        <f t="shared" si="81"/>
        <v>0.96153846153846156</v>
      </c>
      <c r="CN152" s="222">
        <f t="shared" si="82"/>
        <v>1</v>
      </c>
      <c r="CO152" s="237">
        <f t="shared" si="83"/>
        <v>3.8461538461538464E-2</v>
      </c>
      <c r="CP152" s="222">
        <f t="shared" si="84"/>
        <v>0</v>
      </c>
      <c r="CQ152" s="237">
        <f t="shared" si="85"/>
        <v>0</v>
      </c>
      <c r="CR152" s="222">
        <f t="shared" si="86"/>
        <v>0</v>
      </c>
      <c r="CS152" s="237">
        <f t="shared" si="87"/>
        <v>0</v>
      </c>
      <c r="CT152" s="223">
        <f t="shared" si="88"/>
        <v>1.9615384615384615</v>
      </c>
      <c r="CU152" s="223" t="str">
        <f t="shared" si="89"/>
        <v>Đạt mục tiêu</v>
      </c>
      <c r="CV152" s="5"/>
    </row>
    <row r="153" spans="1:100" s="1" customFormat="1" ht="46.5" hidden="1">
      <c r="A153" s="1308"/>
      <c r="B153" s="1242"/>
      <c r="C153" s="1033"/>
      <c r="D153" s="1100"/>
      <c r="E153" s="1033"/>
      <c r="F153" s="1150"/>
      <c r="G153" s="219" t="s">
        <v>872</v>
      </c>
      <c r="H153" s="219"/>
      <c r="I153" s="600"/>
      <c r="J153" s="94"/>
      <c r="K153" s="467"/>
      <c r="L153" s="212"/>
      <c r="M153" s="212"/>
      <c r="N153" s="165"/>
      <c r="O153" s="221"/>
      <c r="P153" s="221"/>
      <c r="Q153" s="5"/>
      <c r="R153" s="5"/>
      <c r="S153" s="5"/>
      <c r="T153" s="5"/>
      <c r="U153" s="6"/>
      <c r="V153" s="5"/>
      <c r="W153" s="5"/>
      <c r="X153" s="5"/>
      <c r="Y153" s="5"/>
      <c r="Z153" s="5"/>
      <c r="AA153" s="5"/>
      <c r="AB153" s="80"/>
      <c r="AC153" s="642"/>
      <c r="AD153" s="7"/>
      <c r="AE153" s="7"/>
      <c r="AF153" s="7"/>
      <c r="AG153" s="7" t="s">
        <v>1317</v>
      </c>
      <c r="AH153" s="7" t="s">
        <v>1317</v>
      </c>
      <c r="AI153" s="7" t="s">
        <v>1317</v>
      </c>
      <c r="AJ153" s="7" t="s">
        <v>1317</v>
      </c>
      <c r="AK153" s="7"/>
      <c r="AL153" s="7"/>
      <c r="AM153" s="7"/>
      <c r="AN153" s="7"/>
      <c r="AO153" s="7"/>
      <c r="AP153" s="7"/>
      <c r="AQ153" s="7"/>
      <c r="AR153" s="7"/>
      <c r="AS153" s="7"/>
      <c r="AT153" s="7"/>
      <c r="AU153" s="7"/>
      <c r="AV153" s="55"/>
      <c r="AW153" s="7"/>
      <c r="AX153" s="7"/>
      <c r="AY153" s="7"/>
      <c r="AZ153" s="7"/>
      <c r="BA153" s="7"/>
      <c r="BB153" s="7"/>
      <c r="BC153" s="7"/>
      <c r="BD153" s="7"/>
      <c r="BE153" s="7"/>
      <c r="BF153" s="7"/>
      <c r="BG153" s="7"/>
      <c r="BH153" s="7"/>
      <c r="BI153" s="7"/>
      <c r="BJ153" s="7"/>
      <c r="BK153" s="7"/>
      <c r="BL153" s="823">
        <v>2</v>
      </c>
      <c r="BM153" s="354">
        <v>2</v>
      </c>
      <c r="BN153" s="354">
        <v>2</v>
      </c>
      <c r="BO153" s="354">
        <v>2</v>
      </c>
      <c r="BP153" s="354">
        <v>2</v>
      </c>
      <c r="BQ153" s="354">
        <v>2</v>
      </c>
      <c r="BR153" s="823">
        <v>2</v>
      </c>
      <c r="BS153" s="356">
        <v>2</v>
      </c>
      <c r="BT153" s="354">
        <v>2</v>
      </c>
      <c r="BU153" s="354">
        <v>2</v>
      </c>
      <c r="BV153" s="354">
        <v>2</v>
      </c>
      <c r="BW153" s="823">
        <v>2</v>
      </c>
      <c r="BX153" s="354">
        <v>2</v>
      </c>
      <c r="BY153" s="824">
        <v>2</v>
      </c>
      <c r="BZ153" s="823">
        <v>2</v>
      </c>
      <c r="CA153" s="354">
        <v>2</v>
      </c>
      <c r="CB153" s="354">
        <v>2</v>
      </c>
      <c r="CC153" s="354">
        <v>2</v>
      </c>
      <c r="CD153" s="766">
        <v>2</v>
      </c>
      <c r="CE153" s="354">
        <v>2</v>
      </c>
      <c r="CF153" s="354">
        <v>2</v>
      </c>
      <c r="CG153" s="354">
        <v>2</v>
      </c>
      <c r="CH153" s="354">
        <v>2</v>
      </c>
      <c r="CI153" s="354">
        <v>2</v>
      </c>
      <c r="CJ153" s="766">
        <v>1</v>
      </c>
      <c r="CK153" s="354">
        <v>2</v>
      </c>
      <c r="CL153" s="222"/>
      <c r="CM153" s="237"/>
      <c r="CN153" s="222"/>
      <c r="CO153" s="237"/>
      <c r="CP153" s="222"/>
      <c r="CQ153" s="237"/>
      <c r="CR153" s="222"/>
      <c r="CS153" s="237"/>
      <c r="CT153" s="223"/>
      <c r="CU153" s="223"/>
      <c r="CV153" s="5"/>
    </row>
    <row r="154" spans="1:100" s="1" customFormat="1" ht="45.65" hidden="1" customHeight="1">
      <c r="A154" s="1308"/>
      <c r="B154" s="1100"/>
      <c r="C154" s="1033"/>
      <c r="D154" s="1100"/>
      <c r="E154" s="1033"/>
      <c r="F154" s="1091"/>
      <c r="G154" s="218" t="s">
        <v>2483</v>
      </c>
      <c r="H154" s="380"/>
      <c r="I154" s="442"/>
      <c r="J154" s="94"/>
      <c r="K154" s="473" t="s">
        <v>1780</v>
      </c>
      <c r="L154" s="5" t="s">
        <v>32</v>
      </c>
      <c r="M154" s="212" t="s">
        <v>31</v>
      </c>
      <c r="N154" s="165" t="s">
        <v>12</v>
      </c>
      <c r="O154" s="221" t="s">
        <v>29</v>
      </c>
      <c r="P154" s="221" t="s">
        <v>24</v>
      </c>
      <c r="Q154" s="5"/>
      <c r="R154" s="5" t="s">
        <v>24</v>
      </c>
      <c r="S154" s="5"/>
      <c r="T154" s="5"/>
      <c r="U154" s="6"/>
      <c r="V154" s="5"/>
      <c r="W154" s="5"/>
      <c r="X154" s="5"/>
      <c r="Y154" s="5"/>
      <c r="Z154" s="5"/>
      <c r="AA154" s="5"/>
      <c r="AB154" s="80">
        <f t="shared" ref="AB154:AB159" si="90">COUNTIF($Q154:$AA154,"x")</f>
        <v>1</v>
      </c>
      <c r="AC154" s="642"/>
      <c r="AD154" s="7"/>
      <c r="AE154" s="7"/>
      <c r="AF154" s="7"/>
      <c r="AG154" s="7"/>
      <c r="AH154" s="7"/>
      <c r="AI154" s="7"/>
      <c r="AJ154" s="7" t="s">
        <v>1183</v>
      </c>
      <c r="AK154" s="7"/>
      <c r="AL154" s="7"/>
      <c r="AM154" s="7"/>
      <c r="AN154" s="7"/>
      <c r="AO154" s="7"/>
      <c r="AP154" s="7"/>
      <c r="AQ154" s="7"/>
      <c r="AR154" s="7"/>
      <c r="AS154" s="7"/>
      <c r="AT154" s="7"/>
      <c r="AU154" s="7"/>
      <c r="AV154" s="55"/>
      <c r="AW154" s="7"/>
      <c r="AX154" s="7"/>
      <c r="AY154" s="7"/>
      <c r="AZ154" s="7"/>
      <c r="BA154" s="7"/>
      <c r="BB154" s="7"/>
      <c r="BC154" s="7"/>
      <c r="BD154" s="7"/>
      <c r="BE154" s="7"/>
      <c r="BF154" s="7"/>
      <c r="BG154" s="7"/>
      <c r="BH154" s="7"/>
      <c r="BI154" s="7"/>
      <c r="BJ154" s="7"/>
      <c r="BK154" s="7"/>
      <c r="BL154" s="823">
        <v>2</v>
      </c>
      <c r="BM154" s="354">
        <v>2</v>
      </c>
      <c r="BN154" s="354">
        <v>2</v>
      </c>
      <c r="BO154" s="354">
        <v>2</v>
      </c>
      <c r="BP154" s="354">
        <v>2</v>
      </c>
      <c r="BQ154" s="354">
        <v>2</v>
      </c>
      <c r="BR154" s="823">
        <v>2</v>
      </c>
      <c r="BS154" s="356">
        <v>2</v>
      </c>
      <c r="BT154" s="354">
        <v>2</v>
      </c>
      <c r="BU154" s="354">
        <v>2</v>
      </c>
      <c r="BV154" s="354">
        <v>2</v>
      </c>
      <c r="BW154" s="823">
        <v>2</v>
      </c>
      <c r="BX154" s="354">
        <v>2</v>
      </c>
      <c r="BY154" s="824">
        <v>2</v>
      </c>
      <c r="BZ154" s="823">
        <v>2</v>
      </c>
      <c r="CA154" s="354">
        <v>2</v>
      </c>
      <c r="CB154" s="354">
        <v>2</v>
      </c>
      <c r="CC154" s="354">
        <v>2</v>
      </c>
      <c r="CD154" s="766">
        <v>1</v>
      </c>
      <c r="CE154" s="354">
        <v>2</v>
      </c>
      <c r="CF154" s="354">
        <v>2</v>
      </c>
      <c r="CG154" s="354">
        <v>2</v>
      </c>
      <c r="CH154" s="354">
        <v>2</v>
      </c>
      <c r="CI154" s="354">
        <v>2</v>
      </c>
      <c r="CJ154" s="766">
        <v>2</v>
      </c>
      <c r="CK154" s="354">
        <v>2</v>
      </c>
      <c r="CL154" s="222">
        <f t="shared" ref="CL154:CL159" si="91">COUNTIF(BL154:CK154,"2")</f>
        <v>25</v>
      </c>
      <c r="CM154" s="237">
        <f t="shared" ref="CM154:CM159" si="92">CL154/(CL154+CN154+CP154+CR154)</f>
        <v>0.96153846153846156</v>
      </c>
      <c r="CN154" s="222">
        <f t="shared" ref="CN154:CN159" si="93">COUNTIF(BL154:CK154,"1")</f>
        <v>1</v>
      </c>
      <c r="CO154" s="237">
        <f t="shared" ref="CO154:CO159" si="94">CN154/(CL154+CN154+CP154+CR154)</f>
        <v>3.8461538461538464E-2</v>
      </c>
      <c r="CP154" s="222">
        <f t="shared" ref="CP154:CP159" si="95">COUNTIF(BL154:CK154,"0")</f>
        <v>0</v>
      </c>
      <c r="CQ154" s="237">
        <f t="shared" ref="CQ154:CQ159" si="96">CP154/(CL154+CN154+CP154+CR154)</f>
        <v>0</v>
      </c>
      <c r="CR154" s="222">
        <f t="shared" ref="CR154:CR159" si="97">COUNTIF(BL154:CK154,"KĐG")</f>
        <v>0</v>
      </c>
      <c r="CS154" s="237">
        <f t="shared" ref="CS154:CS159" si="98">CR154/(CL154+CN154+CP154+CR154)</f>
        <v>0</v>
      </c>
      <c r="CT154" s="223">
        <f t="shared" ref="CT154:CT159" si="99">(((CL154*2)+(CN154*1)+(CP154*0)))/(CL154+CN154+CP154)</f>
        <v>1.9615384615384615</v>
      </c>
      <c r="CU154" s="223" t="str">
        <f t="shared" ref="CU154:CU159" si="100">IF(CS154&gt;=50%,"KĐG",IF(CT154&gt;=1.6,"Đạt mục tiêu",IF(CT154&gt;=1,"Cần cố gắng","Chưa đạt")))</f>
        <v>Đạt mục tiêu</v>
      </c>
      <c r="CV154" s="5"/>
    </row>
    <row r="155" spans="1:100" s="1" customFormat="1" ht="36" hidden="1" customHeight="1">
      <c r="A155" s="1308"/>
      <c r="B155" s="1100"/>
      <c r="C155" s="1033"/>
      <c r="D155" s="1100"/>
      <c r="E155" s="1033"/>
      <c r="F155" s="1091"/>
      <c r="G155" s="293" t="s">
        <v>959</v>
      </c>
      <c r="H155" s="293"/>
      <c r="I155" s="602"/>
      <c r="J155" s="94"/>
      <c r="K155" s="467"/>
      <c r="L155" s="212" t="s">
        <v>32</v>
      </c>
      <c r="M155" s="212" t="s">
        <v>31</v>
      </c>
      <c r="N155" s="165" t="s">
        <v>12</v>
      </c>
      <c r="O155" s="221" t="s">
        <v>29</v>
      </c>
      <c r="P155" s="221" t="s">
        <v>24</v>
      </c>
      <c r="Q155" s="5"/>
      <c r="R155" s="5"/>
      <c r="S155" s="5"/>
      <c r="T155" s="5"/>
      <c r="U155" s="6"/>
      <c r="V155" s="5" t="s">
        <v>24</v>
      </c>
      <c r="W155" s="5"/>
      <c r="X155" s="5"/>
      <c r="Y155" s="5"/>
      <c r="Z155" s="5"/>
      <c r="AA155" s="5"/>
      <c r="AB155" s="80">
        <f t="shared" si="90"/>
        <v>1</v>
      </c>
      <c r="AC155" s="642"/>
      <c r="AD155" s="7"/>
      <c r="AE155" s="7" t="s">
        <v>1317</v>
      </c>
      <c r="AF155" s="7"/>
      <c r="AG155" s="7" t="s">
        <v>1404</v>
      </c>
      <c r="AH155" s="7"/>
      <c r="AI155" s="7"/>
      <c r="AJ155" s="7" t="s">
        <v>1404</v>
      </c>
      <c r="AK155" s="7"/>
      <c r="AL155" s="7"/>
      <c r="AM155" s="7"/>
      <c r="AN155" s="7"/>
      <c r="AO155" s="7"/>
      <c r="AP155" s="7"/>
      <c r="AQ155" s="7"/>
      <c r="AR155" s="7"/>
      <c r="AS155" s="7"/>
      <c r="AT155" s="7"/>
      <c r="AU155" s="7"/>
      <c r="AV155" s="55"/>
      <c r="AW155" s="7"/>
      <c r="AX155" s="7" t="s">
        <v>1317</v>
      </c>
      <c r="AY155" s="7"/>
      <c r="AZ155" s="7"/>
      <c r="BA155" s="7"/>
      <c r="BB155" s="7"/>
      <c r="BC155" s="7"/>
      <c r="BD155" s="7"/>
      <c r="BE155" s="7"/>
      <c r="BF155" s="7"/>
      <c r="BG155" s="7"/>
      <c r="BH155" s="7"/>
      <c r="BI155" s="7"/>
      <c r="BJ155" s="7"/>
      <c r="BK155" s="7"/>
      <c r="BL155" s="5">
        <v>2</v>
      </c>
      <c r="BM155" s="221">
        <v>2</v>
      </c>
      <c r="BN155" s="221">
        <v>2</v>
      </c>
      <c r="BO155" s="221">
        <v>2</v>
      </c>
      <c r="BP155" s="221">
        <v>2</v>
      </c>
      <c r="BQ155" s="221">
        <v>2</v>
      </c>
      <c r="BR155" s="5">
        <v>1</v>
      </c>
      <c r="BS155" s="226">
        <v>1</v>
      </c>
      <c r="BT155" s="221">
        <v>2</v>
      </c>
      <c r="BU155" s="221">
        <v>2</v>
      </c>
      <c r="BV155" s="221">
        <v>2</v>
      </c>
      <c r="BW155" s="5">
        <v>2</v>
      </c>
      <c r="BX155" s="221">
        <v>2</v>
      </c>
      <c r="BY155" s="6">
        <v>2</v>
      </c>
      <c r="BZ155" s="5">
        <v>2</v>
      </c>
      <c r="CA155" s="221">
        <v>2</v>
      </c>
      <c r="CB155" s="221">
        <v>2</v>
      </c>
      <c r="CC155" s="221">
        <v>2</v>
      </c>
      <c r="CD155" s="337">
        <v>2</v>
      </c>
      <c r="CE155" s="221">
        <v>2</v>
      </c>
      <c r="CF155" s="221">
        <v>2</v>
      </c>
      <c r="CG155" s="221">
        <v>2</v>
      </c>
      <c r="CH155" s="221">
        <v>2</v>
      </c>
      <c r="CI155" s="221">
        <v>2</v>
      </c>
      <c r="CJ155" s="337">
        <v>1</v>
      </c>
      <c r="CK155" s="221">
        <v>2</v>
      </c>
      <c r="CL155" s="222">
        <f t="shared" si="91"/>
        <v>23</v>
      </c>
      <c r="CM155" s="237">
        <f t="shared" si="92"/>
        <v>0.88461538461538458</v>
      </c>
      <c r="CN155" s="222">
        <f t="shared" si="93"/>
        <v>3</v>
      </c>
      <c r="CO155" s="237">
        <f t="shared" si="94"/>
        <v>0.11538461538461539</v>
      </c>
      <c r="CP155" s="222">
        <f t="shared" si="95"/>
        <v>0</v>
      </c>
      <c r="CQ155" s="237">
        <f t="shared" si="96"/>
        <v>0</v>
      </c>
      <c r="CR155" s="222">
        <f t="shared" si="97"/>
        <v>0</v>
      </c>
      <c r="CS155" s="237">
        <f t="shared" si="98"/>
        <v>0</v>
      </c>
      <c r="CT155" s="223">
        <f t="shared" si="99"/>
        <v>1.8846153846153846</v>
      </c>
      <c r="CU155" s="223" t="str">
        <f t="shared" si="100"/>
        <v>Đạt mục tiêu</v>
      </c>
      <c r="CV155" s="5"/>
    </row>
    <row r="156" spans="1:100" s="1" customFormat="1" ht="73.25" hidden="1" customHeight="1">
      <c r="A156" s="1308"/>
      <c r="B156" s="1100"/>
      <c r="C156" s="1033"/>
      <c r="D156" s="1100"/>
      <c r="E156" s="1033"/>
      <c r="F156" s="1091"/>
      <c r="G156" s="219" t="s">
        <v>874</v>
      </c>
      <c r="H156" s="219"/>
      <c r="I156" s="600"/>
      <c r="J156" s="127"/>
      <c r="K156" s="486" t="s">
        <v>1774</v>
      </c>
      <c r="L156" s="212" t="s">
        <v>32</v>
      </c>
      <c r="M156" s="212" t="s">
        <v>31</v>
      </c>
      <c r="N156" s="165" t="s">
        <v>12</v>
      </c>
      <c r="O156" s="221" t="s">
        <v>29</v>
      </c>
      <c r="P156" s="221" t="s">
        <v>24</v>
      </c>
      <c r="Q156" s="127"/>
      <c r="R156" s="128"/>
      <c r="S156" s="127"/>
      <c r="T156" s="5"/>
      <c r="U156" s="195"/>
      <c r="V156" s="5"/>
      <c r="W156" s="5" t="s">
        <v>24</v>
      </c>
      <c r="X156" s="5"/>
      <c r="Y156" s="5"/>
      <c r="Z156" s="5"/>
      <c r="AA156" s="5"/>
      <c r="AB156" s="80">
        <f t="shared" si="90"/>
        <v>1</v>
      </c>
      <c r="AC156" s="642"/>
      <c r="AD156" s="7"/>
      <c r="AE156" s="7"/>
      <c r="AF156" s="7"/>
      <c r="AG156" s="7"/>
      <c r="AH156" s="7"/>
      <c r="AI156" s="7"/>
      <c r="AJ156" s="7"/>
      <c r="AK156" s="7"/>
      <c r="AL156" s="7"/>
      <c r="AM156" s="7"/>
      <c r="AN156" s="7"/>
      <c r="AO156" s="7"/>
      <c r="AP156" s="7"/>
      <c r="AQ156" s="7"/>
      <c r="AR156" s="7"/>
      <c r="AS156" s="7" t="s">
        <v>1405</v>
      </c>
      <c r="AT156" s="7"/>
      <c r="AU156" s="7" t="s">
        <v>1405</v>
      </c>
      <c r="AV156" s="55"/>
      <c r="AW156" s="7"/>
      <c r="AX156" s="7"/>
      <c r="AY156" s="7" t="s">
        <v>1405</v>
      </c>
      <c r="AZ156" s="7" t="s">
        <v>1405</v>
      </c>
      <c r="BA156" s="7"/>
      <c r="BB156" s="7"/>
      <c r="BC156" s="7"/>
      <c r="BD156" s="7"/>
      <c r="BE156" s="7"/>
      <c r="BF156" s="7"/>
      <c r="BG156" s="7"/>
      <c r="BH156" s="7"/>
      <c r="BI156" s="7"/>
      <c r="BJ156" s="7"/>
      <c r="BK156" s="7"/>
      <c r="BL156" s="5">
        <v>2</v>
      </c>
      <c r="BM156" s="221">
        <v>2</v>
      </c>
      <c r="BN156" s="221">
        <v>2</v>
      </c>
      <c r="BO156" s="221">
        <v>1</v>
      </c>
      <c r="BP156" s="221">
        <v>2</v>
      </c>
      <c r="BQ156" s="221">
        <v>2</v>
      </c>
      <c r="BR156" s="5">
        <v>2</v>
      </c>
      <c r="BS156" s="226">
        <v>2</v>
      </c>
      <c r="BT156" s="221">
        <v>2</v>
      </c>
      <c r="BU156" s="221">
        <v>2</v>
      </c>
      <c r="BV156" s="221">
        <v>2</v>
      </c>
      <c r="BW156" s="5">
        <v>2</v>
      </c>
      <c r="BX156" s="221">
        <v>1</v>
      </c>
      <c r="BY156" s="6">
        <v>2</v>
      </c>
      <c r="BZ156" s="5">
        <v>2</v>
      </c>
      <c r="CA156" s="221">
        <v>2</v>
      </c>
      <c r="CB156" s="221">
        <v>2</v>
      </c>
      <c r="CC156" s="221">
        <v>2</v>
      </c>
      <c r="CD156" s="337">
        <v>2</v>
      </c>
      <c r="CE156" s="221">
        <v>2</v>
      </c>
      <c r="CF156" s="221">
        <v>2</v>
      </c>
      <c r="CG156" s="221">
        <v>2</v>
      </c>
      <c r="CH156" s="221">
        <v>1</v>
      </c>
      <c r="CI156" s="221">
        <v>2</v>
      </c>
      <c r="CJ156" s="337">
        <v>2</v>
      </c>
      <c r="CK156" s="221">
        <v>2</v>
      </c>
      <c r="CL156" s="222">
        <f t="shared" si="91"/>
        <v>23</v>
      </c>
      <c r="CM156" s="237">
        <f t="shared" si="92"/>
        <v>0.88461538461538458</v>
      </c>
      <c r="CN156" s="222">
        <f t="shared" si="93"/>
        <v>3</v>
      </c>
      <c r="CO156" s="237">
        <f t="shared" si="94"/>
        <v>0.11538461538461539</v>
      </c>
      <c r="CP156" s="222">
        <f t="shared" si="95"/>
        <v>0</v>
      </c>
      <c r="CQ156" s="237">
        <f t="shared" si="96"/>
        <v>0</v>
      </c>
      <c r="CR156" s="222">
        <f t="shared" si="97"/>
        <v>0</v>
      </c>
      <c r="CS156" s="237">
        <f t="shared" si="98"/>
        <v>0</v>
      </c>
      <c r="CT156" s="223">
        <f t="shared" si="99"/>
        <v>1.8846153846153846</v>
      </c>
      <c r="CU156" s="223" t="str">
        <f t="shared" si="100"/>
        <v>Đạt mục tiêu</v>
      </c>
      <c r="CV156" s="5"/>
    </row>
    <row r="157" spans="1:100" s="1" customFormat="1" ht="60.65" hidden="1" customHeight="1">
      <c r="A157" s="1308">
        <v>66</v>
      </c>
      <c r="B157" s="1044" t="s">
        <v>2626</v>
      </c>
      <c r="C157" s="1033" t="s">
        <v>35</v>
      </c>
      <c r="D157" s="1024" t="s">
        <v>2628</v>
      </c>
      <c r="E157" s="1033" t="s">
        <v>35</v>
      </c>
      <c r="F157" s="1044" t="s">
        <v>2629</v>
      </c>
      <c r="G157" s="217" t="s">
        <v>2347</v>
      </c>
      <c r="H157" s="159"/>
      <c r="I157" s="442"/>
      <c r="J157" s="127"/>
      <c r="K157" s="487" t="s">
        <v>1779</v>
      </c>
      <c r="L157" s="212" t="s">
        <v>32</v>
      </c>
      <c r="M157" s="212" t="s">
        <v>31</v>
      </c>
      <c r="N157" s="165" t="s">
        <v>12</v>
      </c>
      <c r="O157" s="221" t="s">
        <v>29</v>
      </c>
      <c r="P157" s="221" t="s">
        <v>24</v>
      </c>
      <c r="Q157" s="127"/>
      <c r="R157" s="5" t="s">
        <v>24</v>
      </c>
      <c r="S157" s="127"/>
      <c r="T157" s="5"/>
      <c r="U157" s="6"/>
      <c r="V157" s="5"/>
      <c r="W157" s="5"/>
      <c r="X157" s="5"/>
      <c r="Y157" s="5"/>
      <c r="Z157" s="5"/>
      <c r="AA157" s="5"/>
      <c r="AB157" s="80">
        <f t="shared" si="90"/>
        <v>1</v>
      </c>
      <c r="AC157" s="642"/>
      <c r="AD157" s="7"/>
      <c r="AE157" s="7"/>
      <c r="AF157" s="7"/>
      <c r="AG157" s="7"/>
      <c r="AH157" s="7" t="s">
        <v>1318</v>
      </c>
      <c r="AI157" s="7"/>
      <c r="AJ157" s="7"/>
      <c r="AK157" s="7"/>
      <c r="AL157" s="7"/>
      <c r="AM157" s="7"/>
      <c r="AN157" s="7"/>
      <c r="AO157" s="7"/>
      <c r="AP157" s="7"/>
      <c r="AQ157" s="7"/>
      <c r="AR157" s="7"/>
      <c r="AS157" s="7"/>
      <c r="AT157" s="7"/>
      <c r="AU157" s="7"/>
      <c r="AV157" s="55"/>
      <c r="AW157" s="7"/>
      <c r="AX157" s="7"/>
      <c r="AY157" s="7"/>
      <c r="AZ157" s="7"/>
      <c r="BA157" s="7"/>
      <c r="BB157" s="7"/>
      <c r="BC157" s="7"/>
      <c r="BD157" s="7"/>
      <c r="BE157" s="7"/>
      <c r="BF157" s="7"/>
      <c r="BG157" s="7"/>
      <c r="BH157" s="7"/>
      <c r="BI157" s="7"/>
      <c r="BJ157" s="7"/>
      <c r="BK157" s="7"/>
      <c r="BL157" s="823">
        <v>1</v>
      </c>
      <c r="BM157" s="354">
        <v>2</v>
      </c>
      <c r="BN157" s="354">
        <v>2</v>
      </c>
      <c r="BO157" s="354">
        <v>2</v>
      </c>
      <c r="BP157" s="354">
        <v>2</v>
      </c>
      <c r="BQ157" s="354">
        <v>2</v>
      </c>
      <c r="BR157" s="823">
        <v>2</v>
      </c>
      <c r="BS157" s="356">
        <v>1</v>
      </c>
      <c r="BT157" s="354">
        <v>2</v>
      </c>
      <c r="BU157" s="354">
        <v>2</v>
      </c>
      <c r="BV157" s="354">
        <v>2</v>
      </c>
      <c r="BW157" s="823">
        <v>2</v>
      </c>
      <c r="BX157" s="354">
        <v>2</v>
      </c>
      <c r="BY157" s="824">
        <v>2</v>
      </c>
      <c r="BZ157" s="823">
        <v>2</v>
      </c>
      <c r="CA157" s="354">
        <v>1</v>
      </c>
      <c r="CB157" s="354">
        <v>2</v>
      </c>
      <c r="CC157" s="354">
        <v>2</v>
      </c>
      <c r="CD157" s="766">
        <v>2</v>
      </c>
      <c r="CE157" s="354">
        <v>2</v>
      </c>
      <c r="CF157" s="354">
        <v>2</v>
      </c>
      <c r="CG157" s="354">
        <v>2</v>
      </c>
      <c r="CH157" s="354">
        <v>2</v>
      </c>
      <c r="CI157" s="354">
        <v>2</v>
      </c>
      <c r="CJ157" s="766">
        <v>2</v>
      </c>
      <c r="CK157" s="354">
        <v>2</v>
      </c>
      <c r="CL157" s="222">
        <f t="shared" si="91"/>
        <v>23</v>
      </c>
      <c r="CM157" s="237">
        <f t="shared" si="92"/>
        <v>0.88461538461538458</v>
      </c>
      <c r="CN157" s="222">
        <f t="shared" si="93"/>
        <v>3</v>
      </c>
      <c r="CO157" s="237">
        <f t="shared" si="94"/>
        <v>0.11538461538461539</v>
      </c>
      <c r="CP157" s="222">
        <f t="shared" si="95"/>
        <v>0</v>
      </c>
      <c r="CQ157" s="237">
        <f t="shared" si="96"/>
        <v>0</v>
      </c>
      <c r="CR157" s="222">
        <f t="shared" si="97"/>
        <v>0</v>
      </c>
      <c r="CS157" s="237">
        <f t="shared" si="98"/>
        <v>0</v>
      </c>
      <c r="CT157" s="223">
        <f t="shared" si="99"/>
        <v>1.8846153846153846</v>
      </c>
      <c r="CU157" s="223" t="str">
        <f t="shared" si="100"/>
        <v>Đạt mục tiêu</v>
      </c>
      <c r="CV157" s="5"/>
    </row>
    <row r="158" spans="1:100" s="1" customFormat="1" ht="77.5" hidden="1">
      <c r="A158" s="1308"/>
      <c r="B158" s="1024"/>
      <c r="C158" s="1033"/>
      <c r="D158" s="1024"/>
      <c r="E158" s="1033"/>
      <c r="F158" s="1024"/>
      <c r="G158" s="220" t="s">
        <v>1434</v>
      </c>
      <c r="H158" s="145"/>
      <c r="I158" s="610"/>
      <c r="J158" s="127"/>
      <c r="K158" s="488"/>
      <c r="L158" s="212" t="s">
        <v>32</v>
      </c>
      <c r="M158" s="212" t="s">
        <v>31</v>
      </c>
      <c r="N158" s="165" t="s">
        <v>12</v>
      </c>
      <c r="O158" s="221" t="s">
        <v>29</v>
      </c>
      <c r="P158" s="221" t="s">
        <v>24</v>
      </c>
      <c r="Q158" s="127"/>
      <c r="R158" s="5" t="s">
        <v>24</v>
      </c>
      <c r="S158" s="127"/>
      <c r="T158" s="5"/>
      <c r="U158" s="6"/>
      <c r="V158" s="5"/>
      <c r="W158" s="5"/>
      <c r="X158" s="5"/>
      <c r="Y158" s="5"/>
      <c r="Z158" s="5"/>
      <c r="AA158" s="5"/>
      <c r="AB158" s="80">
        <f t="shared" si="90"/>
        <v>1</v>
      </c>
      <c r="AC158" s="642"/>
      <c r="AD158" s="7"/>
      <c r="AE158" s="7"/>
      <c r="AF158" s="7"/>
      <c r="AG158" s="7"/>
      <c r="AH158" s="7"/>
      <c r="AI158" s="7" t="s">
        <v>1315</v>
      </c>
      <c r="AJ158" s="7"/>
      <c r="AK158" s="7"/>
      <c r="AL158" s="7"/>
      <c r="AM158" s="7"/>
      <c r="AN158" s="7"/>
      <c r="AO158" s="7"/>
      <c r="AP158" s="7"/>
      <c r="AQ158" s="7"/>
      <c r="AR158" s="7"/>
      <c r="AS158" s="7"/>
      <c r="AT158" s="7"/>
      <c r="AU158" s="7"/>
      <c r="AV158" s="55"/>
      <c r="AW158" s="7"/>
      <c r="AX158" s="7"/>
      <c r="AY158" s="7"/>
      <c r="AZ158" s="7"/>
      <c r="BA158" s="7"/>
      <c r="BB158" s="7"/>
      <c r="BC158" s="7"/>
      <c r="BD158" s="7"/>
      <c r="BE158" s="7"/>
      <c r="BF158" s="7"/>
      <c r="BG158" s="7"/>
      <c r="BH158" s="7"/>
      <c r="BI158" s="7"/>
      <c r="BJ158" s="7"/>
      <c r="BK158" s="7"/>
      <c r="BL158" s="823">
        <v>2</v>
      </c>
      <c r="BM158" s="354">
        <v>2</v>
      </c>
      <c r="BN158" s="354">
        <v>2</v>
      </c>
      <c r="BO158" s="354">
        <v>1</v>
      </c>
      <c r="BP158" s="354">
        <v>2</v>
      </c>
      <c r="BQ158" s="354">
        <v>2</v>
      </c>
      <c r="BR158" s="823">
        <v>2</v>
      </c>
      <c r="BS158" s="356">
        <v>2</v>
      </c>
      <c r="BT158" s="354">
        <v>2</v>
      </c>
      <c r="BU158" s="354">
        <v>2</v>
      </c>
      <c r="BV158" s="354">
        <v>2</v>
      </c>
      <c r="BW158" s="823">
        <v>2</v>
      </c>
      <c r="BX158" s="354">
        <v>2</v>
      </c>
      <c r="BY158" s="824">
        <v>2</v>
      </c>
      <c r="BZ158" s="823">
        <v>2</v>
      </c>
      <c r="CA158" s="354">
        <v>2</v>
      </c>
      <c r="CB158" s="354">
        <v>2</v>
      </c>
      <c r="CC158" s="354">
        <v>2</v>
      </c>
      <c r="CD158" s="766">
        <v>1</v>
      </c>
      <c r="CE158" s="354">
        <v>2</v>
      </c>
      <c r="CF158" s="354">
        <v>2</v>
      </c>
      <c r="CG158" s="354">
        <v>2</v>
      </c>
      <c r="CH158" s="354">
        <v>1</v>
      </c>
      <c r="CI158" s="354">
        <v>2</v>
      </c>
      <c r="CJ158" s="766">
        <v>1</v>
      </c>
      <c r="CK158" s="354">
        <v>2</v>
      </c>
      <c r="CL158" s="222">
        <f t="shared" si="91"/>
        <v>22</v>
      </c>
      <c r="CM158" s="237">
        <f t="shared" si="92"/>
        <v>0.84615384615384615</v>
      </c>
      <c r="CN158" s="222">
        <f t="shared" si="93"/>
        <v>4</v>
      </c>
      <c r="CO158" s="237">
        <f t="shared" si="94"/>
        <v>0.15384615384615385</v>
      </c>
      <c r="CP158" s="222">
        <f t="shared" si="95"/>
        <v>0</v>
      </c>
      <c r="CQ158" s="237">
        <f t="shared" si="96"/>
        <v>0</v>
      </c>
      <c r="CR158" s="222">
        <f t="shared" si="97"/>
        <v>0</v>
      </c>
      <c r="CS158" s="237">
        <f t="shared" si="98"/>
        <v>0</v>
      </c>
      <c r="CT158" s="223">
        <f t="shared" si="99"/>
        <v>1.8461538461538463</v>
      </c>
      <c r="CU158" s="223" t="str">
        <f t="shared" si="100"/>
        <v>Đạt mục tiêu</v>
      </c>
      <c r="CV158" s="5"/>
    </row>
    <row r="159" spans="1:100" s="1" customFormat="1" ht="108.5" hidden="1">
      <c r="A159" s="1308"/>
      <c r="B159" s="1024"/>
      <c r="C159" s="1033"/>
      <c r="D159" s="1024"/>
      <c r="E159" s="1033"/>
      <c r="F159" s="1024"/>
      <c r="G159" s="217" t="s">
        <v>2470</v>
      </c>
      <c r="H159" s="159"/>
      <c r="I159" s="442"/>
      <c r="J159" s="38"/>
      <c r="K159" s="484"/>
      <c r="L159" s="212" t="s">
        <v>32</v>
      </c>
      <c r="M159" s="212" t="s">
        <v>31</v>
      </c>
      <c r="N159" s="165" t="s">
        <v>12</v>
      </c>
      <c r="O159" s="221" t="s">
        <v>29</v>
      </c>
      <c r="P159" s="221" t="s">
        <v>24</v>
      </c>
      <c r="Q159" s="5"/>
      <c r="R159" s="5"/>
      <c r="S159" s="5"/>
      <c r="T159" s="5"/>
      <c r="U159" s="6" t="s">
        <v>24</v>
      </c>
      <c r="V159" s="5"/>
      <c r="W159" s="5"/>
      <c r="X159" s="5"/>
      <c r="Y159" s="5"/>
      <c r="Z159" s="5"/>
      <c r="AA159" s="5"/>
      <c r="AB159" s="80">
        <f t="shared" si="90"/>
        <v>1</v>
      </c>
      <c r="AC159" s="642"/>
      <c r="AD159" s="7"/>
      <c r="AE159" s="7"/>
      <c r="AF159" s="7"/>
      <c r="AG159" s="7" t="s">
        <v>1405</v>
      </c>
      <c r="AH159" s="7" t="s">
        <v>1405</v>
      </c>
      <c r="AI159" s="7" t="s">
        <v>1405</v>
      </c>
      <c r="AJ159" s="7" t="s">
        <v>1405</v>
      </c>
      <c r="AK159" s="7"/>
      <c r="AL159" s="7"/>
      <c r="AM159" s="7"/>
      <c r="AN159" s="7"/>
      <c r="AO159" s="7"/>
      <c r="AP159" s="7"/>
      <c r="AQ159" s="7"/>
      <c r="AR159" s="7"/>
      <c r="AS159" s="7"/>
      <c r="AT159" s="7"/>
      <c r="AU159" s="7"/>
      <c r="AV159" s="55"/>
      <c r="AW159" s="7"/>
      <c r="AX159" s="7"/>
      <c r="AY159" s="7"/>
      <c r="AZ159" s="7"/>
      <c r="BA159" s="7"/>
      <c r="BB159" s="7"/>
      <c r="BC159" s="7"/>
      <c r="BD159" s="7"/>
      <c r="BE159" s="7"/>
      <c r="BF159" s="7"/>
      <c r="BG159" s="7"/>
      <c r="BH159" s="7"/>
      <c r="BI159" s="7"/>
      <c r="BJ159" s="7"/>
      <c r="BK159" s="7"/>
      <c r="BL159" s="823">
        <v>1</v>
      </c>
      <c r="BM159" s="354">
        <v>2</v>
      </c>
      <c r="BN159" s="354">
        <v>1</v>
      </c>
      <c r="BO159" s="354">
        <v>2</v>
      </c>
      <c r="BP159" s="354">
        <v>2</v>
      </c>
      <c r="BQ159" s="354">
        <v>2</v>
      </c>
      <c r="BR159" s="823">
        <v>1</v>
      </c>
      <c r="BS159" s="356">
        <v>1</v>
      </c>
      <c r="BT159" s="354">
        <v>2</v>
      </c>
      <c r="BU159" s="354">
        <v>1</v>
      </c>
      <c r="BV159" s="354">
        <v>2</v>
      </c>
      <c r="BW159" s="823">
        <v>2</v>
      </c>
      <c r="BX159" s="354">
        <v>2</v>
      </c>
      <c r="BY159" s="824">
        <v>1</v>
      </c>
      <c r="BZ159" s="823">
        <v>2</v>
      </c>
      <c r="CA159" s="354">
        <v>2</v>
      </c>
      <c r="CB159" s="354">
        <v>2</v>
      </c>
      <c r="CC159" s="354">
        <v>2</v>
      </c>
      <c r="CD159" s="766">
        <v>1</v>
      </c>
      <c r="CE159" s="354">
        <v>2</v>
      </c>
      <c r="CF159" s="354">
        <v>2</v>
      </c>
      <c r="CG159" s="354">
        <v>2</v>
      </c>
      <c r="CH159" s="354">
        <v>1</v>
      </c>
      <c r="CI159" s="354">
        <v>2</v>
      </c>
      <c r="CJ159" s="766">
        <v>2</v>
      </c>
      <c r="CK159" s="354">
        <v>2</v>
      </c>
      <c r="CL159" s="222">
        <f t="shared" si="91"/>
        <v>18</v>
      </c>
      <c r="CM159" s="237">
        <f t="shared" si="92"/>
        <v>0.69230769230769229</v>
      </c>
      <c r="CN159" s="222">
        <f t="shared" si="93"/>
        <v>8</v>
      </c>
      <c r="CO159" s="237">
        <f t="shared" si="94"/>
        <v>0.30769230769230771</v>
      </c>
      <c r="CP159" s="222">
        <f t="shared" si="95"/>
        <v>0</v>
      </c>
      <c r="CQ159" s="237">
        <f t="shared" si="96"/>
        <v>0</v>
      </c>
      <c r="CR159" s="222">
        <f t="shared" si="97"/>
        <v>0</v>
      </c>
      <c r="CS159" s="237">
        <f t="shared" si="98"/>
        <v>0</v>
      </c>
      <c r="CT159" s="223">
        <f t="shared" si="99"/>
        <v>1.6923076923076923</v>
      </c>
      <c r="CU159" s="223" t="str">
        <f t="shared" si="100"/>
        <v>Đạt mục tiêu</v>
      </c>
      <c r="CV159" s="5"/>
    </row>
    <row r="160" spans="1:100" s="369" customFormat="1" ht="16.5" hidden="1">
      <c r="A160" s="16"/>
      <c r="B160" s="1121" t="s">
        <v>225</v>
      </c>
      <c r="C160" s="1241"/>
      <c r="D160" s="1241"/>
      <c r="E160" s="1241"/>
      <c r="F160" s="1121"/>
      <c r="G160" s="1121"/>
      <c r="H160" s="1121"/>
      <c r="I160" s="1121"/>
      <c r="J160" s="1241"/>
      <c r="K160" s="1241"/>
      <c r="L160" s="1121"/>
      <c r="M160" s="1121"/>
      <c r="N160" s="374"/>
      <c r="O160" s="375"/>
      <c r="P160" s="562"/>
      <c r="Q160" s="423" t="s">
        <v>38</v>
      </c>
      <c r="R160" s="367" t="s">
        <v>38</v>
      </c>
      <c r="S160" s="367" t="s">
        <v>38</v>
      </c>
      <c r="T160" s="367" t="s">
        <v>38</v>
      </c>
      <c r="U160" s="367" t="s">
        <v>38</v>
      </c>
      <c r="V160" s="367" t="s">
        <v>38</v>
      </c>
      <c r="W160" s="407" t="s">
        <v>38</v>
      </c>
      <c r="X160" s="367" t="s">
        <v>38</v>
      </c>
      <c r="Y160" s="367" t="s">
        <v>38</v>
      </c>
      <c r="Z160" s="367" t="s">
        <v>38</v>
      </c>
      <c r="AA160" s="367" t="s">
        <v>38</v>
      </c>
      <c r="AB160" s="192" t="s">
        <v>38</v>
      </c>
      <c r="AC160" s="641" t="s">
        <v>38</v>
      </c>
      <c r="AD160" s="423" t="s">
        <v>38</v>
      </c>
      <c r="AE160" s="423" t="s">
        <v>38</v>
      </c>
      <c r="AF160" s="423" t="s">
        <v>38</v>
      </c>
      <c r="AG160" s="192" t="s">
        <v>38</v>
      </c>
      <c r="AH160" s="192" t="s">
        <v>38</v>
      </c>
      <c r="AI160" s="192" t="s">
        <v>38</v>
      </c>
      <c r="AJ160" s="192" t="s">
        <v>38</v>
      </c>
      <c r="AK160" s="192" t="s">
        <v>38</v>
      </c>
      <c r="AL160" s="192" t="s">
        <v>38</v>
      </c>
      <c r="AM160" s="192" t="s">
        <v>38</v>
      </c>
      <c r="AN160" s="192" t="s">
        <v>38</v>
      </c>
      <c r="AO160" s="192" t="s">
        <v>38</v>
      </c>
      <c r="AP160" s="192" t="s">
        <v>38</v>
      </c>
      <c r="AQ160" s="192" t="s">
        <v>38</v>
      </c>
      <c r="AR160" s="192" t="s">
        <v>38</v>
      </c>
      <c r="AS160" s="192" t="s">
        <v>38</v>
      </c>
      <c r="AT160" s="192" t="s">
        <v>38</v>
      </c>
      <c r="AU160" s="192" t="s">
        <v>38</v>
      </c>
      <c r="AV160" s="192" t="s">
        <v>38</v>
      </c>
      <c r="AW160" s="192" t="s">
        <v>38</v>
      </c>
      <c r="AX160" s="192" t="s">
        <v>38</v>
      </c>
      <c r="AY160" s="192"/>
      <c r="AZ160" s="192"/>
      <c r="BA160" s="192" t="s">
        <v>38</v>
      </c>
      <c r="BB160" s="192" t="s">
        <v>38</v>
      </c>
      <c r="BC160" s="192" t="s">
        <v>38</v>
      </c>
      <c r="BD160" s="192" t="s">
        <v>38</v>
      </c>
      <c r="BE160" s="192" t="s">
        <v>38</v>
      </c>
      <c r="BF160" s="192" t="s">
        <v>38</v>
      </c>
      <c r="BG160" s="192" t="s">
        <v>38</v>
      </c>
      <c r="BH160" s="192" t="s">
        <v>38</v>
      </c>
      <c r="BI160" s="192" t="s">
        <v>38</v>
      </c>
      <c r="BJ160" s="192" t="s">
        <v>38</v>
      </c>
      <c r="BK160" s="192" t="s">
        <v>38</v>
      </c>
      <c r="BL160" s="823"/>
      <c r="BM160" s="354"/>
      <c r="BN160" s="354"/>
      <c r="BO160" s="354"/>
      <c r="BP160" s="354"/>
      <c r="BQ160" s="354"/>
      <c r="BR160" s="823"/>
      <c r="BS160" s="356"/>
      <c r="BT160" s="354"/>
      <c r="BU160" s="354"/>
      <c r="BV160" s="354"/>
      <c r="BW160" s="823"/>
      <c r="BX160" s="354"/>
      <c r="BY160" s="824"/>
      <c r="BZ160" s="823"/>
      <c r="CA160" s="354"/>
      <c r="CB160" s="354"/>
      <c r="CC160" s="354"/>
      <c r="CD160" s="766"/>
      <c r="CE160" s="354"/>
      <c r="CF160" s="354"/>
      <c r="CG160" s="354"/>
      <c r="CH160" s="354"/>
      <c r="CI160" s="354"/>
      <c r="CJ160" s="766"/>
      <c r="CK160" s="354"/>
      <c r="CL160" s="192" t="s">
        <v>38</v>
      </c>
      <c r="CM160" s="192" t="s">
        <v>38</v>
      </c>
      <c r="CN160" s="192" t="s">
        <v>38</v>
      </c>
      <c r="CO160" s="192" t="s">
        <v>38</v>
      </c>
      <c r="CP160" s="192" t="s">
        <v>38</v>
      </c>
      <c r="CQ160" s="192" t="s">
        <v>38</v>
      </c>
      <c r="CR160" s="192" t="s">
        <v>38</v>
      </c>
      <c r="CS160" s="192" t="s">
        <v>38</v>
      </c>
      <c r="CT160" s="192" t="s">
        <v>38</v>
      </c>
      <c r="CU160" s="192" t="s">
        <v>38</v>
      </c>
      <c r="CV160" s="423" t="s">
        <v>38</v>
      </c>
    </row>
    <row r="161" spans="1:100" s="1" customFormat="1" ht="40.75" hidden="1" customHeight="1">
      <c r="A161" s="1308">
        <v>67</v>
      </c>
      <c r="B161" s="1044" t="s">
        <v>2599</v>
      </c>
      <c r="C161" s="1033" t="s">
        <v>28</v>
      </c>
      <c r="D161" s="1024" t="s">
        <v>2600</v>
      </c>
      <c r="E161" s="1033" t="s">
        <v>26</v>
      </c>
      <c r="F161" s="1044" t="s">
        <v>963</v>
      </c>
      <c r="G161" s="217" t="s">
        <v>855</v>
      </c>
      <c r="H161" s="159"/>
      <c r="I161" s="442"/>
      <c r="J161" s="212"/>
      <c r="K161" s="465" t="s">
        <v>1737</v>
      </c>
      <c r="L161" s="5" t="s">
        <v>32</v>
      </c>
      <c r="M161" s="212" t="s">
        <v>31</v>
      </c>
      <c r="N161" s="165" t="s">
        <v>12</v>
      </c>
      <c r="O161" s="221" t="s">
        <v>29</v>
      </c>
      <c r="P161" s="221" t="s">
        <v>24</v>
      </c>
      <c r="Q161" s="5" t="s">
        <v>24</v>
      </c>
      <c r="R161" s="5"/>
      <c r="S161" s="5"/>
      <c r="T161" s="5"/>
      <c r="U161" s="6"/>
      <c r="V161" s="5"/>
      <c r="W161" s="5"/>
      <c r="X161" s="5"/>
      <c r="Y161" s="5"/>
      <c r="Z161" s="5"/>
      <c r="AA161" s="5"/>
      <c r="AB161" s="80">
        <f t="shared" ref="AB161:AB179" si="101">COUNTIF($Q161:$AA161,"x")</f>
        <v>1</v>
      </c>
      <c r="AC161" s="565" t="s">
        <v>1405</v>
      </c>
      <c r="AD161" s="221" t="s">
        <v>1405</v>
      </c>
      <c r="AE161" s="221" t="s">
        <v>1405</v>
      </c>
      <c r="AF161" s="221" t="s">
        <v>1405</v>
      </c>
      <c r="AG161" s="7"/>
      <c r="AH161" s="7"/>
      <c r="AI161" s="7"/>
      <c r="AJ161" s="7"/>
      <c r="AK161" s="7"/>
      <c r="AL161" s="7"/>
      <c r="AM161" s="7"/>
      <c r="AN161" s="7"/>
      <c r="AO161" s="7"/>
      <c r="AP161" s="7"/>
      <c r="AQ161" s="7"/>
      <c r="AR161" s="7"/>
      <c r="AS161" s="7"/>
      <c r="AT161" s="7"/>
      <c r="AU161" s="7"/>
      <c r="AV161" s="55"/>
      <c r="AW161" s="7"/>
      <c r="AX161" s="7"/>
      <c r="AY161" s="7"/>
      <c r="AZ161" s="7"/>
      <c r="BA161" s="7"/>
      <c r="BB161" s="7"/>
      <c r="BC161" s="7"/>
      <c r="BD161" s="7"/>
      <c r="BE161" s="7"/>
      <c r="BF161" s="7"/>
      <c r="BG161" s="7"/>
      <c r="BH161" s="7"/>
      <c r="BI161" s="7"/>
      <c r="BJ161" s="7"/>
      <c r="BK161" s="7"/>
      <c r="BL161" s="5">
        <v>2</v>
      </c>
      <c r="BM161" s="221">
        <v>2</v>
      </c>
      <c r="BN161" s="221">
        <v>2</v>
      </c>
      <c r="BO161" s="221">
        <v>2</v>
      </c>
      <c r="BP161" s="221">
        <v>2</v>
      </c>
      <c r="BQ161" s="221">
        <v>2</v>
      </c>
      <c r="BR161" s="5">
        <v>2</v>
      </c>
      <c r="BS161" s="226">
        <v>1</v>
      </c>
      <c r="BT161" s="221">
        <v>2</v>
      </c>
      <c r="BU161" s="221">
        <v>2</v>
      </c>
      <c r="BV161" s="221">
        <v>2</v>
      </c>
      <c r="BW161" s="5">
        <v>2</v>
      </c>
      <c r="BX161" s="221">
        <v>2</v>
      </c>
      <c r="BY161" s="6">
        <v>2</v>
      </c>
      <c r="BZ161" s="5">
        <v>1</v>
      </c>
      <c r="CA161" s="221">
        <v>2</v>
      </c>
      <c r="CB161" s="221">
        <v>2</v>
      </c>
      <c r="CC161" s="221">
        <v>2</v>
      </c>
      <c r="CD161" s="337">
        <v>2</v>
      </c>
      <c r="CE161" s="221">
        <v>1</v>
      </c>
      <c r="CF161" s="221">
        <v>2</v>
      </c>
      <c r="CG161" s="221">
        <v>2</v>
      </c>
      <c r="CH161" s="221">
        <v>2</v>
      </c>
      <c r="CI161" s="221">
        <v>2</v>
      </c>
      <c r="CJ161" s="337">
        <v>2</v>
      </c>
      <c r="CK161" s="221">
        <v>2</v>
      </c>
      <c r="CL161" s="222">
        <f t="shared" ref="CL161:CL179" si="102">COUNTIF(BL161:CK161,"2")</f>
        <v>23</v>
      </c>
      <c r="CM161" s="237">
        <f t="shared" ref="CM161:CM179" si="103">CL161/(CL161+CN161+CP161+CR161)</f>
        <v>0.88461538461538458</v>
      </c>
      <c r="CN161" s="222">
        <f t="shared" ref="CN161:CN179" si="104">COUNTIF(BL161:CK161,"1")</f>
        <v>3</v>
      </c>
      <c r="CO161" s="237">
        <f t="shared" ref="CO161:CO179" si="105">CN161/(CL161+CN161+CP161+CR161)</f>
        <v>0.11538461538461539</v>
      </c>
      <c r="CP161" s="222">
        <f t="shared" ref="CP161:CP179" si="106">COUNTIF(BL161:CK161,"0")</f>
        <v>0</v>
      </c>
      <c r="CQ161" s="237">
        <f t="shared" ref="CQ161:CQ179" si="107">CP161/(CL161+CN161+CP161+CR161)</f>
        <v>0</v>
      </c>
      <c r="CR161" s="222">
        <f t="shared" ref="CR161:CR179" si="108">COUNTIF(BL161:CK161,"KĐG")</f>
        <v>0</v>
      </c>
      <c r="CS161" s="237">
        <f t="shared" ref="CS161:CS179" si="109">CR161/(CL161+CN161+CP161+CR161)</f>
        <v>0</v>
      </c>
      <c r="CT161" s="223">
        <f t="shared" ref="CT161:CT179" si="110">(((CL161*2)+(CN161*1)+(CP161*0)))/(CL161+CN161+CP161)</f>
        <v>1.8846153846153846</v>
      </c>
      <c r="CU161" s="223" t="str">
        <f t="shared" ref="CU161:CU179" si="111">IF(CS161&gt;=50%,"KĐG",IF(CT161&gt;=1.6,"Đạt mục tiêu",IF(CT161&gt;=1,"Cần cố gắng","Chưa đạt")))</f>
        <v>Đạt mục tiêu</v>
      </c>
      <c r="CV161" s="5"/>
    </row>
    <row r="162" spans="1:100" s="1" customFormat="1" ht="61.75" hidden="1" customHeight="1">
      <c r="A162" s="1308"/>
      <c r="B162" s="1024"/>
      <c r="C162" s="1033"/>
      <c r="D162" s="1024"/>
      <c r="E162" s="1033"/>
      <c r="F162" s="1024"/>
      <c r="G162" s="217" t="s">
        <v>856</v>
      </c>
      <c r="H162" s="159"/>
      <c r="I162" s="430"/>
      <c r="J162" s="212"/>
      <c r="K162" s="468" t="s">
        <v>1737</v>
      </c>
      <c r="L162" s="5" t="s">
        <v>32</v>
      </c>
      <c r="M162" s="212" t="s">
        <v>31</v>
      </c>
      <c r="N162" s="165" t="s">
        <v>12</v>
      </c>
      <c r="O162" s="221" t="s">
        <v>29</v>
      </c>
      <c r="P162" s="221" t="s">
        <v>24</v>
      </c>
      <c r="Q162" s="5"/>
      <c r="R162" s="5" t="s">
        <v>24</v>
      </c>
      <c r="S162" s="5"/>
      <c r="T162" s="5"/>
      <c r="U162" s="6"/>
      <c r="V162" s="5"/>
      <c r="W162" s="5"/>
      <c r="X162" s="5"/>
      <c r="Y162" s="5"/>
      <c r="Z162" s="5"/>
      <c r="AA162" s="5"/>
      <c r="AB162" s="80">
        <f t="shared" si="101"/>
        <v>1</v>
      </c>
      <c r="AC162" s="642"/>
      <c r="AD162" s="7"/>
      <c r="AE162" s="7"/>
      <c r="AF162" s="7"/>
      <c r="AG162" s="7" t="s">
        <v>1405</v>
      </c>
      <c r="AH162" s="7" t="s">
        <v>1405</v>
      </c>
      <c r="AI162" s="7" t="s">
        <v>1405</v>
      </c>
      <c r="AJ162" s="7" t="s">
        <v>1405</v>
      </c>
      <c r="AK162" s="7"/>
      <c r="AL162" s="7"/>
      <c r="AM162" s="7"/>
      <c r="AN162" s="7"/>
      <c r="AO162" s="7"/>
      <c r="AP162" s="7"/>
      <c r="AQ162" s="7"/>
      <c r="AR162" s="7"/>
      <c r="AS162" s="7"/>
      <c r="AT162" s="7"/>
      <c r="AU162" s="7"/>
      <c r="AV162" s="55"/>
      <c r="AW162" s="7"/>
      <c r="AX162" s="7"/>
      <c r="AY162" s="7"/>
      <c r="AZ162" s="7"/>
      <c r="BA162" s="7"/>
      <c r="BB162" s="7"/>
      <c r="BC162" s="7"/>
      <c r="BD162" s="7"/>
      <c r="BE162" s="7"/>
      <c r="BF162" s="7"/>
      <c r="BG162" s="7"/>
      <c r="BH162" s="7"/>
      <c r="BI162" s="7"/>
      <c r="BJ162" s="7"/>
      <c r="BK162" s="7"/>
      <c r="BL162" s="823">
        <v>2</v>
      </c>
      <c r="BM162" s="354">
        <v>2</v>
      </c>
      <c r="BN162" s="354">
        <v>2</v>
      </c>
      <c r="BO162" s="354">
        <v>2</v>
      </c>
      <c r="BP162" s="354">
        <v>2</v>
      </c>
      <c r="BQ162" s="354">
        <v>2</v>
      </c>
      <c r="BR162" s="823">
        <v>2</v>
      </c>
      <c r="BS162" s="356">
        <v>2</v>
      </c>
      <c r="BT162" s="354">
        <v>2</v>
      </c>
      <c r="BU162" s="354">
        <v>2</v>
      </c>
      <c r="BV162" s="354">
        <v>2</v>
      </c>
      <c r="BW162" s="823">
        <v>2</v>
      </c>
      <c r="BX162" s="354">
        <v>2</v>
      </c>
      <c r="BY162" s="824">
        <v>2</v>
      </c>
      <c r="BZ162" s="823">
        <v>2</v>
      </c>
      <c r="CA162" s="354">
        <v>2</v>
      </c>
      <c r="CB162" s="354">
        <v>2</v>
      </c>
      <c r="CC162" s="354">
        <v>2</v>
      </c>
      <c r="CD162" s="766">
        <v>2</v>
      </c>
      <c r="CE162" s="354">
        <v>2</v>
      </c>
      <c r="CF162" s="354">
        <v>2</v>
      </c>
      <c r="CG162" s="354">
        <v>2</v>
      </c>
      <c r="CH162" s="354">
        <v>2</v>
      </c>
      <c r="CI162" s="354">
        <v>2</v>
      </c>
      <c r="CJ162" s="766">
        <v>2</v>
      </c>
      <c r="CK162" s="354">
        <v>2</v>
      </c>
      <c r="CL162" s="222">
        <f t="shared" si="102"/>
        <v>26</v>
      </c>
      <c r="CM162" s="237">
        <f t="shared" si="103"/>
        <v>1</v>
      </c>
      <c r="CN162" s="222">
        <f t="shared" si="104"/>
        <v>0</v>
      </c>
      <c r="CO162" s="237">
        <f t="shared" si="105"/>
        <v>0</v>
      </c>
      <c r="CP162" s="222">
        <f t="shared" si="106"/>
        <v>0</v>
      </c>
      <c r="CQ162" s="237">
        <f t="shared" si="107"/>
        <v>0</v>
      </c>
      <c r="CR162" s="222">
        <f t="shared" si="108"/>
        <v>0</v>
      </c>
      <c r="CS162" s="237">
        <f t="shared" si="109"/>
        <v>0</v>
      </c>
      <c r="CT162" s="223">
        <f t="shared" si="110"/>
        <v>2</v>
      </c>
      <c r="CU162" s="223" t="str">
        <f t="shared" si="111"/>
        <v>Đạt mục tiêu</v>
      </c>
      <c r="CV162" s="5"/>
    </row>
    <row r="163" spans="1:100" s="1" customFormat="1" ht="38.4" hidden="1" customHeight="1">
      <c r="A163" s="1308"/>
      <c r="B163" s="1024"/>
      <c r="C163" s="1033"/>
      <c r="D163" s="1024"/>
      <c r="E163" s="1033"/>
      <c r="F163" s="1024"/>
      <c r="G163" s="217" t="s">
        <v>857</v>
      </c>
      <c r="H163" s="286"/>
      <c r="I163" s="430"/>
      <c r="J163" s="212"/>
      <c r="K163" s="465"/>
      <c r="L163" s="5" t="s">
        <v>32</v>
      </c>
      <c r="M163" s="212" t="s">
        <v>31</v>
      </c>
      <c r="N163" s="165" t="s">
        <v>12</v>
      </c>
      <c r="O163" s="221" t="s">
        <v>29</v>
      </c>
      <c r="P163" s="221" t="s">
        <v>24</v>
      </c>
      <c r="Q163" s="5"/>
      <c r="R163" s="5"/>
      <c r="S163" s="5" t="s">
        <v>24</v>
      </c>
      <c r="T163" s="5"/>
      <c r="U163" s="6"/>
      <c r="V163" s="5"/>
      <c r="W163" s="5"/>
      <c r="X163" s="5"/>
      <c r="Y163" s="5"/>
      <c r="Z163" s="5"/>
      <c r="AA163" s="5"/>
      <c r="AB163" s="80">
        <f t="shared" si="101"/>
        <v>1</v>
      </c>
      <c r="AC163" s="642"/>
      <c r="AD163" s="7"/>
      <c r="AE163" s="7"/>
      <c r="AF163" s="7"/>
      <c r="AG163" s="7"/>
      <c r="AH163" s="7"/>
      <c r="AI163" s="7"/>
      <c r="AJ163" s="7"/>
      <c r="AK163" s="7" t="s">
        <v>1405</v>
      </c>
      <c r="AL163" s="7" t="s">
        <v>1405</v>
      </c>
      <c r="AM163" s="7" t="s">
        <v>1405</v>
      </c>
      <c r="AN163" s="7" t="s">
        <v>1405</v>
      </c>
      <c r="AO163" s="7"/>
      <c r="AP163" s="7"/>
      <c r="AQ163" s="7"/>
      <c r="AR163" s="7"/>
      <c r="AS163" s="7"/>
      <c r="AT163" s="7"/>
      <c r="AU163" s="7"/>
      <c r="AV163" s="55"/>
      <c r="AW163" s="7"/>
      <c r="AX163" s="7"/>
      <c r="AY163" s="7"/>
      <c r="AZ163" s="7"/>
      <c r="BA163" s="7"/>
      <c r="BB163" s="7"/>
      <c r="BC163" s="7"/>
      <c r="BD163" s="7"/>
      <c r="BE163" s="7"/>
      <c r="BF163" s="7"/>
      <c r="BG163" s="7"/>
      <c r="BH163" s="7"/>
      <c r="BI163" s="7"/>
      <c r="BJ163" s="7"/>
      <c r="BK163" s="7"/>
      <c r="BL163" s="5">
        <v>2</v>
      </c>
      <c r="BM163" s="221">
        <v>2</v>
      </c>
      <c r="BN163" s="221">
        <v>2</v>
      </c>
      <c r="BO163" s="221">
        <v>2</v>
      </c>
      <c r="BP163" s="221">
        <v>1</v>
      </c>
      <c r="BQ163" s="221">
        <v>1</v>
      </c>
      <c r="BR163" s="5">
        <v>2</v>
      </c>
      <c r="BS163" s="226">
        <v>2</v>
      </c>
      <c r="BT163" s="221">
        <v>2</v>
      </c>
      <c r="BU163" s="221">
        <v>2</v>
      </c>
      <c r="BV163" s="221">
        <v>2</v>
      </c>
      <c r="BW163" s="5">
        <v>2</v>
      </c>
      <c r="BX163" s="221">
        <v>2</v>
      </c>
      <c r="BY163" s="6">
        <v>2</v>
      </c>
      <c r="BZ163" s="5">
        <v>2</v>
      </c>
      <c r="CA163" s="221">
        <v>2</v>
      </c>
      <c r="CB163" s="221">
        <v>2</v>
      </c>
      <c r="CC163" s="221">
        <v>2</v>
      </c>
      <c r="CD163" s="337">
        <v>2</v>
      </c>
      <c r="CE163" s="221">
        <v>2</v>
      </c>
      <c r="CF163" s="221">
        <v>2</v>
      </c>
      <c r="CG163" s="221">
        <v>2</v>
      </c>
      <c r="CH163" s="221">
        <v>2</v>
      </c>
      <c r="CI163" s="221">
        <v>1</v>
      </c>
      <c r="CJ163" s="337">
        <v>2</v>
      </c>
      <c r="CK163" s="221">
        <v>2</v>
      </c>
      <c r="CL163" s="222">
        <f t="shared" si="102"/>
        <v>23</v>
      </c>
      <c r="CM163" s="237">
        <f t="shared" si="103"/>
        <v>0.88461538461538458</v>
      </c>
      <c r="CN163" s="222">
        <f t="shared" si="104"/>
        <v>3</v>
      </c>
      <c r="CO163" s="237">
        <f t="shared" si="105"/>
        <v>0.11538461538461539</v>
      </c>
      <c r="CP163" s="222">
        <f t="shared" si="106"/>
        <v>0</v>
      </c>
      <c r="CQ163" s="237">
        <f t="shared" si="107"/>
        <v>0</v>
      </c>
      <c r="CR163" s="222">
        <f t="shared" si="108"/>
        <v>0</v>
      </c>
      <c r="CS163" s="237">
        <f t="shared" si="109"/>
        <v>0</v>
      </c>
      <c r="CT163" s="223">
        <f t="shared" si="110"/>
        <v>1.8846153846153846</v>
      </c>
      <c r="CU163" s="223" t="str">
        <f t="shared" si="111"/>
        <v>Đạt mục tiêu</v>
      </c>
      <c r="CV163" s="5"/>
    </row>
    <row r="164" spans="1:100" s="1" customFormat="1" ht="51" hidden="1" customHeight="1">
      <c r="A164" s="1308"/>
      <c r="B164" s="1024"/>
      <c r="C164" s="1033"/>
      <c r="D164" s="1024"/>
      <c r="E164" s="1033"/>
      <c r="F164" s="1024"/>
      <c r="G164" s="217" t="s">
        <v>2798</v>
      </c>
      <c r="H164" s="286"/>
      <c r="I164" s="442"/>
      <c r="J164" s="212"/>
      <c r="K164" s="465"/>
      <c r="L164" s="5" t="s">
        <v>32</v>
      </c>
      <c r="M164" s="212" t="s">
        <v>31</v>
      </c>
      <c r="N164" s="165" t="s">
        <v>12</v>
      </c>
      <c r="O164" s="221" t="s">
        <v>29</v>
      </c>
      <c r="P164" s="221" t="s">
        <v>24</v>
      </c>
      <c r="Q164" s="5"/>
      <c r="R164" s="5"/>
      <c r="S164" s="5"/>
      <c r="T164" s="5"/>
      <c r="U164" s="6"/>
      <c r="V164" s="5"/>
      <c r="W164" s="5"/>
      <c r="X164" s="5"/>
      <c r="Y164" s="5" t="s">
        <v>24</v>
      </c>
      <c r="Z164" s="5"/>
      <c r="AA164" s="5"/>
      <c r="AB164" s="80">
        <f t="shared" si="101"/>
        <v>1</v>
      </c>
      <c r="AC164" s="642"/>
      <c r="AD164" s="7"/>
      <c r="AE164" s="7"/>
      <c r="AF164" s="7"/>
      <c r="AG164" s="7"/>
      <c r="AH164" s="7"/>
      <c r="AI164" s="7"/>
      <c r="AJ164" s="7"/>
      <c r="AK164" s="7"/>
      <c r="AL164" s="7"/>
      <c r="AM164" s="7"/>
      <c r="AN164" s="7"/>
      <c r="AO164" s="7"/>
      <c r="AP164" s="7"/>
      <c r="AQ164" s="7"/>
      <c r="AR164" s="7"/>
      <c r="AS164" s="7"/>
      <c r="AT164" s="7"/>
      <c r="AU164" s="7"/>
      <c r="AV164" s="55"/>
      <c r="AW164" s="7"/>
      <c r="AX164" s="7"/>
      <c r="AY164" s="7"/>
      <c r="AZ164" s="7"/>
      <c r="BA164" s="7"/>
      <c r="BB164" s="7"/>
      <c r="BC164" s="7"/>
      <c r="BD164" s="7"/>
      <c r="BE164" s="7" t="s">
        <v>1405</v>
      </c>
      <c r="BF164" s="7" t="s">
        <v>1405</v>
      </c>
      <c r="BG164" s="7" t="s">
        <v>1405</v>
      </c>
      <c r="BH164" s="7"/>
      <c r="BI164" s="7"/>
      <c r="BJ164" s="7"/>
      <c r="BK164" s="7"/>
      <c r="BL164" s="5">
        <v>2</v>
      </c>
      <c r="BM164" s="221">
        <v>2</v>
      </c>
      <c r="BN164" s="221">
        <v>2</v>
      </c>
      <c r="BO164" s="221">
        <v>2</v>
      </c>
      <c r="BP164" s="221">
        <v>1</v>
      </c>
      <c r="BQ164" s="221">
        <v>2</v>
      </c>
      <c r="BR164" s="5">
        <v>2</v>
      </c>
      <c r="BS164" s="221">
        <v>2</v>
      </c>
      <c r="BT164" s="221">
        <v>2</v>
      </c>
      <c r="BU164" s="221">
        <v>1</v>
      </c>
      <c r="BV164" s="221">
        <v>2</v>
      </c>
      <c r="BW164" s="5">
        <v>1</v>
      </c>
      <c r="BX164" s="221">
        <v>2</v>
      </c>
      <c r="BY164" s="6">
        <v>2</v>
      </c>
      <c r="BZ164" s="5">
        <v>2</v>
      </c>
      <c r="CA164" s="221">
        <v>1</v>
      </c>
      <c r="CB164" s="221">
        <v>2</v>
      </c>
      <c r="CC164" s="221">
        <v>2</v>
      </c>
      <c r="CD164" s="221">
        <v>2</v>
      </c>
      <c r="CE164" s="221">
        <v>2</v>
      </c>
      <c r="CF164" s="221">
        <v>2</v>
      </c>
      <c r="CG164" s="221">
        <v>2</v>
      </c>
      <c r="CH164" s="221">
        <v>2</v>
      </c>
      <c r="CI164" s="221">
        <v>2</v>
      </c>
      <c r="CJ164" s="221">
        <v>2</v>
      </c>
      <c r="CK164" s="221">
        <v>2</v>
      </c>
      <c r="CL164" s="222">
        <f t="shared" si="102"/>
        <v>22</v>
      </c>
      <c r="CM164" s="237">
        <f t="shared" si="103"/>
        <v>0.84615384615384615</v>
      </c>
      <c r="CN164" s="222">
        <f t="shared" si="104"/>
        <v>4</v>
      </c>
      <c r="CO164" s="237">
        <f t="shared" si="105"/>
        <v>0.15384615384615385</v>
      </c>
      <c r="CP164" s="222">
        <f t="shared" si="106"/>
        <v>0</v>
      </c>
      <c r="CQ164" s="237">
        <f t="shared" si="107"/>
        <v>0</v>
      </c>
      <c r="CR164" s="222">
        <f t="shared" si="108"/>
        <v>0</v>
      </c>
      <c r="CS164" s="237">
        <f t="shared" si="109"/>
        <v>0</v>
      </c>
      <c r="CT164" s="223">
        <f t="shared" si="110"/>
        <v>1.8461538461538463</v>
      </c>
      <c r="CU164" s="223" t="str">
        <f t="shared" si="111"/>
        <v>Đạt mục tiêu</v>
      </c>
      <c r="CV164" s="5"/>
    </row>
    <row r="165" spans="1:100" s="1" customFormat="1" ht="27.65" hidden="1" customHeight="1">
      <c r="A165" s="1308">
        <v>68</v>
      </c>
      <c r="B165" s="1044" t="s">
        <v>3044</v>
      </c>
      <c r="C165" s="1033" t="s">
        <v>28</v>
      </c>
      <c r="D165" s="1024" t="s">
        <v>2630</v>
      </c>
      <c r="E165" s="1033" t="s">
        <v>26</v>
      </c>
      <c r="F165" s="1044" t="s">
        <v>2631</v>
      </c>
      <c r="G165" s="217" t="s">
        <v>859</v>
      </c>
      <c r="H165" s="286"/>
      <c r="I165" s="591"/>
      <c r="J165" s="212"/>
      <c r="K165" s="465"/>
      <c r="L165" s="5" t="s">
        <v>32</v>
      </c>
      <c r="M165" s="212" t="s">
        <v>31</v>
      </c>
      <c r="N165" s="165" t="s">
        <v>12</v>
      </c>
      <c r="O165" s="221" t="s">
        <v>29</v>
      </c>
      <c r="P165" s="221" t="s">
        <v>24</v>
      </c>
      <c r="Q165" s="5"/>
      <c r="R165" s="5" t="s">
        <v>24</v>
      </c>
      <c r="S165" s="5"/>
      <c r="T165" s="5"/>
      <c r="U165" s="6"/>
      <c r="V165" s="5"/>
      <c r="W165" s="5"/>
      <c r="X165" s="5"/>
      <c r="Y165" s="5"/>
      <c r="Z165" s="5"/>
      <c r="AA165" s="5"/>
      <c r="AB165" s="80">
        <f t="shared" si="101"/>
        <v>1</v>
      </c>
      <c r="AC165" s="642"/>
      <c r="AD165" s="7"/>
      <c r="AE165" s="7"/>
      <c r="AF165" s="7"/>
      <c r="AG165" s="7" t="s">
        <v>1405</v>
      </c>
      <c r="AH165" s="7" t="s">
        <v>1405</v>
      </c>
      <c r="AI165" s="7" t="s">
        <v>1405</v>
      </c>
      <c r="AJ165" s="7" t="s">
        <v>1405</v>
      </c>
      <c r="AK165" s="7"/>
      <c r="AL165" s="7"/>
      <c r="AM165" s="7"/>
      <c r="AN165" s="7"/>
      <c r="AO165" s="7"/>
      <c r="AP165" s="7"/>
      <c r="AQ165" s="7"/>
      <c r="AR165" s="7"/>
      <c r="AS165" s="7"/>
      <c r="AT165" s="7"/>
      <c r="AU165" s="7"/>
      <c r="AV165" s="55"/>
      <c r="AW165" s="7"/>
      <c r="AX165" s="7"/>
      <c r="AY165" s="7"/>
      <c r="AZ165" s="7"/>
      <c r="BA165" s="7"/>
      <c r="BB165" s="7"/>
      <c r="BC165" s="7"/>
      <c r="BD165" s="7"/>
      <c r="BE165" s="7"/>
      <c r="BF165" s="7"/>
      <c r="BG165" s="7"/>
      <c r="BH165" s="7"/>
      <c r="BI165" s="7"/>
      <c r="BJ165" s="7"/>
      <c r="BK165" s="7"/>
      <c r="BL165" s="823">
        <v>2</v>
      </c>
      <c r="BM165" s="354">
        <v>2</v>
      </c>
      <c r="BN165" s="354">
        <v>2</v>
      </c>
      <c r="BO165" s="354">
        <v>2</v>
      </c>
      <c r="BP165" s="354">
        <v>2</v>
      </c>
      <c r="BQ165" s="354">
        <v>2</v>
      </c>
      <c r="BR165" s="823">
        <v>2</v>
      </c>
      <c r="BS165" s="356">
        <v>2</v>
      </c>
      <c r="BT165" s="354">
        <v>2</v>
      </c>
      <c r="BU165" s="354">
        <v>2</v>
      </c>
      <c r="BV165" s="354">
        <v>2</v>
      </c>
      <c r="BW165" s="823">
        <v>2</v>
      </c>
      <c r="BX165" s="354">
        <v>2</v>
      </c>
      <c r="BY165" s="824">
        <v>2</v>
      </c>
      <c r="BZ165" s="823">
        <v>2</v>
      </c>
      <c r="CA165" s="354">
        <v>2</v>
      </c>
      <c r="CB165" s="354">
        <v>2</v>
      </c>
      <c r="CC165" s="354">
        <v>2</v>
      </c>
      <c r="CD165" s="766">
        <v>2</v>
      </c>
      <c r="CE165" s="354">
        <v>2</v>
      </c>
      <c r="CF165" s="354">
        <v>2</v>
      </c>
      <c r="CG165" s="354">
        <v>1</v>
      </c>
      <c r="CH165" s="354">
        <v>2</v>
      </c>
      <c r="CI165" s="354">
        <v>2</v>
      </c>
      <c r="CJ165" s="766">
        <v>2</v>
      </c>
      <c r="CK165" s="354">
        <v>2</v>
      </c>
      <c r="CL165" s="222">
        <f t="shared" si="102"/>
        <v>25</v>
      </c>
      <c r="CM165" s="237">
        <f t="shared" si="103"/>
        <v>0.96153846153846156</v>
      </c>
      <c r="CN165" s="222">
        <f t="shared" si="104"/>
        <v>1</v>
      </c>
      <c r="CO165" s="237">
        <f t="shared" si="105"/>
        <v>3.8461538461538464E-2</v>
      </c>
      <c r="CP165" s="222">
        <f t="shared" si="106"/>
        <v>0</v>
      </c>
      <c r="CQ165" s="237">
        <f t="shared" si="107"/>
        <v>0</v>
      </c>
      <c r="CR165" s="222">
        <f t="shared" si="108"/>
        <v>0</v>
      </c>
      <c r="CS165" s="237">
        <f t="shared" si="109"/>
        <v>0</v>
      </c>
      <c r="CT165" s="223">
        <f t="shared" si="110"/>
        <v>1.9615384615384615</v>
      </c>
      <c r="CU165" s="223" t="str">
        <f t="shared" si="111"/>
        <v>Đạt mục tiêu</v>
      </c>
      <c r="CV165" s="5"/>
    </row>
    <row r="166" spans="1:100" s="1" customFormat="1" ht="47" hidden="1">
      <c r="A166" s="1308"/>
      <c r="B166" s="1024"/>
      <c r="C166" s="1033"/>
      <c r="D166" s="1024"/>
      <c r="E166" s="1033"/>
      <c r="F166" s="1024"/>
      <c r="G166" s="217" t="s">
        <v>2905</v>
      </c>
      <c r="H166" s="425"/>
      <c r="I166" s="699" t="s">
        <v>2449</v>
      </c>
      <c r="J166" s="212"/>
      <c r="K166" s="465"/>
      <c r="L166" s="5" t="s">
        <v>32</v>
      </c>
      <c r="M166" s="212" t="s">
        <v>31</v>
      </c>
      <c r="N166" s="165" t="s">
        <v>12</v>
      </c>
      <c r="O166" s="221" t="s">
        <v>29</v>
      </c>
      <c r="P166" s="221" t="s">
        <v>24</v>
      </c>
      <c r="Q166" s="5"/>
      <c r="R166" s="5"/>
      <c r="S166" s="5"/>
      <c r="T166" s="5" t="s">
        <v>24</v>
      </c>
      <c r="U166" s="6"/>
      <c r="V166" s="5"/>
      <c r="W166" s="5"/>
      <c r="X166" s="5"/>
      <c r="Y166" s="5"/>
      <c r="Z166" s="5"/>
      <c r="AA166" s="5"/>
      <c r="AB166" s="80">
        <f t="shared" si="101"/>
        <v>1</v>
      </c>
      <c r="AC166" s="642"/>
      <c r="AD166" s="7"/>
      <c r="AE166" s="7"/>
      <c r="AF166" s="7"/>
      <c r="AG166" s="7"/>
      <c r="AH166" s="7"/>
      <c r="AI166" s="7"/>
      <c r="AJ166" s="7"/>
      <c r="AK166" s="7"/>
      <c r="AL166" s="7"/>
      <c r="AM166" s="7"/>
      <c r="AN166" s="7"/>
      <c r="AO166" s="7" t="s">
        <v>1405</v>
      </c>
      <c r="AP166" s="55" t="s">
        <v>1405</v>
      </c>
      <c r="AQ166" s="55" t="s">
        <v>1405</v>
      </c>
      <c r="AR166" s="55" t="s">
        <v>1405</v>
      </c>
      <c r="AS166" s="7"/>
      <c r="AT166" s="7"/>
      <c r="AU166" s="7"/>
      <c r="AV166" s="55"/>
      <c r="AW166" s="7"/>
      <c r="AX166" s="7"/>
      <c r="AY166" s="7"/>
      <c r="AZ166" s="7"/>
      <c r="BA166" s="7"/>
      <c r="BB166" s="7"/>
      <c r="BC166" s="7"/>
      <c r="BD166" s="7"/>
      <c r="BE166" s="7"/>
      <c r="BF166" s="7"/>
      <c r="BG166" s="7"/>
      <c r="BH166" s="7"/>
      <c r="BI166" s="7"/>
      <c r="BJ166" s="7"/>
      <c r="BK166" s="7"/>
      <c r="BL166" s="823">
        <v>2</v>
      </c>
      <c r="BM166" s="354">
        <v>2</v>
      </c>
      <c r="BN166" s="354">
        <v>2</v>
      </c>
      <c r="BO166" s="354">
        <v>2</v>
      </c>
      <c r="BP166" s="354">
        <v>2</v>
      </c>
      <c r="BQ166" s="354">
        <v>2</v>
      </c>
      <c r="BR166" s="823">
        <v>1</v>
      </c>
      <c r="BS166" s="356">
        <v>2</v>
      </c>
      <c r="BT166" s="354">
        <v>1</v>
      </c>
      <c r="BU166" s="354">
        <v>2</v>
      </c>
      <c r="BV166" s="354">
        <v>2</v>
      </c>
      <c r="BW166" s="823">
        <v>2</v>
      </c>
      <c r="BX166" s="354">
        <v>1</v>
      </c>
      <c r="BY166" s="824">
        <v>2</v>
      </c>
      <c r="BZ166" s="823">
        <v>2</v>
      </c>
      <c r="CA166" s="354">
        <v>1</v>
      </c>
      <c r="CB166" s="354">
        <v>2</v>
      </c>
      <c r="CC166" s="354">
        <v>2</v>
      </c>
      <c r="CD166" s="766">
        <v>2</v>
      </c>
      <c r="CE166" s="354">
        <v>2</v>
      </c>
      <c r="CF166" s="354">
        <v>2</v>
      </c>
      <c r="CG166" s="354">
        <v>1</v>
      </c>
      <c r="CH166" s="354">
        <v>2</v>
      </c>
      <c r="CI166" s="354">
        <v>2</v>
      </c>
      <c r="CJ166" s="766">
        <v>2</v>
      </c>
      <c r="CK166" s="354">
        <v>2</v>
      </c>
      <c r="CL166" s="222">
        <f t="shared" si="102"/>
        <v>21</v>
      </c>
      <c r="CM166" s="237">
        <f t="shared" si="103"/>
        <v>0.80769230769230771</v>
      </c>
      <c r="CN166" s="222">
        <f t="shared" si="104"/>
        <v>5</v>
      </c>
      <c r="CO166" s="237">
        <f t="shared" si="105"/>
        <v>0.19230769230769232</v>
      </c>
      <c r="CP166" s="222">
        <f t="shared" si="106"/>
        <v>0</v>
      </c>
      <c r="CQ166" s="237">
        <f t="shared" si="107"/>
        <v>0</v>
      </c>
      <c r="CR166" s="222">
        <f t="shared" si="108"/>
        <v>0</v>
      </c>
      <c r="CS166" s="237">
        <f t="shared" si="109"/>
        <v>0</v>
      </c>
      <c r="CT166" s="223">
        <f t="shared" si="110"/>
        <v>1.8076923076923077</v>
      </c>
      <c r="CU166" s="223" t="str">
        <f t="shared" si="111"/>
        <v>Đạt mục tiêu</v>
      </c>
      <c r="CV166" s="5"/>
    </row>
    <row r="167" spans="1:100" s="1" customFormat="1" ht="42.65" hidden="1" customHeight="1">
      <c r="A167" s="1308"/>
      <c r="B167" s="1024"/>
      <c r="C167" s="1033"/>
      <c r="D167" s="1024"/>
      <c r="E167" s="1033"/>
      <c r="F167" s="1024"/>
      <c r="G167" s="217" t="s">
        <v>863</v>
      </c>
      <c r="H167" s="425"/>
      <c r="I167" s="545"/>
      <c r="J167" s="212"/>
      <c r="K167" s="465"/>
      <c r="L167" s="5" t="s">
        <v>32</v>
      </c>
      <c r="M167" s="212" t="s">
        <v>31</v>
      </c>
      <c r="N167" s="165" t="s">
        <v>12</v>
      </c>
      <c r="O167" s="221" t="s">
        <v>29</v>
      </c>
      <c r="P167" s="221" t="s">
        <v>24</v>
      </c>
      <c r="Q167" s="5"/>
      <c r="R167" s="5"/>
      <c r="S167" s="5"/>
      <c r="T167" s="5"/>
      <c r="U167" s="6"/>
      <c r="V167" s="5"/>
      <c r="W167" s="5"/>
      <c r="X167" s="5" t="s">
        <v>24</v>
      </c>
      <c r="Y167" s="5"/>
      <c r="Z167" s="5"/>
      <c r="AA167" s="5"/>
      <c r="AB167" s="80">
        <f t="shared" si="101"/>
        <v>1</v>
      </c>
      <c r="AC167" s="642"/>
      <c r="AD167" s="7"/>
      <c r="AE167" s="7"/>
      <c r="AF167" s="7"/>
      <c r="AG167" s="7"/>
      <c r="AH167" s="7"/>
      <c r="AI167" s="7"/>
      <c r="AJ167" s="7"/>
      <c r="AK167" s="7"/>
      <c r="AL167" s="7"/>
      <c r="AM167" s="7"/>
      <c r="AN167" s="7"/>
      <c r="AO167" s="7"/>
      <c r="AP167" s="7"/>
      <c r="AQ167" s="7"/>
      <c r="AR167" s="7"/>
      <c r="AS167" s="7"/>
      <c r="AT167" s="7"/>
      <c r="AU167" s="7"/>
      <c r="AV167" s="55"/>
      <c r="AW167" s="7"/>
      <c r="AX167" s="7"/>
      <c r="AY167" s="7"/>
      <c r="AZ167" s="7"/>
      <c r="BA167" s="7" t="s">
        <v>1405</v>
      </c>
      <c r="BB167" s="7" t="s">
        <v>1405</v>
      </c>
      <c r="BC167" s="7" t="s">
        <v>1405</v>
      </c>
      <c r="BD167" s="7" t="s">
        <v>1405</v>
      </c>
      <c r="BE167" s="7"/>
      <c r="BF167" s="7"/>
      <c r="BG167" s="7"/>
      <c r="BH167" s="7"/>
      <c r="BI167" s="7"/>
      <c r="BJ167" s="7"/>
      <c r="BK167" s="7"/>
      <c r="BL167" s="823">
        <v>2</v>
      </c>
      <c r="BM167" s="354">
        <v>2</v>
      </c>
      <c r="BN167" s="354">
        <v>2</v>
      </c>
      <c r="BO167" s="354">
        <v>2</v>
      </c>
      <c r="BP167" s="354">
        <v>2</v>
      </c>
      <c r="BQ167" s="354">
        <v>1</v>
      </c>
      <c r="BR167" s="823">
        <v>2</v>
      </c>
      <c r="BS167" s="356">
        <v>2</v>
      </c>
      <c r="BT167" s="354">
        <v>2</v>
      </c>
      <c r="BU167" s="354">
        <v>2</v>
      </c>
      <c r="BV167" s="354">
        <v>2</v>
      </c>
      <c r="BW167" s="823">
        <v>2</v>
      </c>
      <c r="BX167" s="354">
        <v>2</v>
      </c>
      <c r="BY167" s="824">
        <v>2</v>
      </c>
      <c r="BZ167" s="823">
        <v>2</v>
      </c>
      <c r="CA167" s="354">
        <v>2</v>
      </c>
      <c r="CB167" s="354">
        <v>2</v>
      </c>
      <c r="CC167" s="354">
        <v>2</v>
      </c>
      <c r="CD167" s="766">
        <v>1</v>
      </c>
      <c r="CE167" s="354">
        <v>2</v>
      </c>
      <c r="CF167" s="354">
        <v>2</v>
      </c>
      <c r="CG167" s="354">
        <v>2</v>
      </c>
      <c r="CH167" s="354">
        <v>2</v>
      </c>
      <c r="CI167" s="354">
        <v>2</v>
      </c>
      <c r="CJ167" s="766">
        <v>2</v>
      </c>
      <c r="CK167" s="354">
        <v>2</v>
      </c>
      <c r="CL167" s="222">
        <f t="shared" si="102"/>
        <v>24</v>
      </c>
      <c r="CM167" s="237">
        <f t="shared" si="103"/>
        <v>0.92307692307692313</v>
      </c>
      <c r="CN167" s="222">
        <f t="shared" si="104"/>
        <v>2</v>
      </c>
      <c r="CO167" s="237">
        <f t="shared" si="105"/>
        <v>7.6923076923076927E-2</v>
      </c>
      <c r="CP167" s="222">
        <f t="shared" si="106"/>
        <v>0</v>
      </c>
      <c r="CQ167" s="237">
        <f t="shared" si="107"/>
        <v>0</v>
      </c>
      <c r="CR167" s="222">
        <f t="shared" si="108"/>
        <v>0</v>
      </c>
      <c r="CS167" s="237">
        <f t="shared" si="109"/>
        <v>0</v>
      </c>
      <c r="CT167" s="223">
        <f t="shared" si="110"/>
        <v>1.9230769230769231</v>
      </c>
      <c r="CU167" s="223" t="str">
        <f t="shared" si="111"/>
        <v>Đạt mục tiêu</v>
      </c>
      <c r="CV167" s="5"/>
    </row>
    <row r="168" spans="1:100" s="1" customFormat="1" ht="57" hidden="1" customHeight="1">
      <c r="A168" s="1308"/>
      <c r="B168" s="1024"/>
      <c r="C168" s="1033"/>
      <c r="D168" s="1024"/>
      <c r="E168" s="1033"/>
      <c r="F168" s="1024"/>
      <c r="G168" s="217" t="s">
        <v>2454</v>
      </c>
      <c r="H168" s="425"/>
      <c r="I168" s="699" t="s">
        <v>2449</v>
      </c>
      <c r="J168" s="212"/>
      <c r="K168" s="465"/>
      <c r="L168" s="5" t="s">
        <v>32</v>
      </c>
      <c r="M168" s="212" t="s">
        <v>31</v>
      </c>
      <c r="N168" s="165" t="s">
        <v>12</v>
      </c>
      <c r="O168" s="221" t="s">
        <v>29</v>
      </c>
      <c r="P168" s="221" t="s">
        <v>24</v>
      </c>
      <c r="Q168" s="5"/>
      <c r="R168" s="5"/>
      <c r="S168" s="5"/>
      <c r="T168" s="5"/>
      <c r="U168" s="6"/>
      <c r="V168" s="5"/>
      <c r="W168" s="5"/>
      <c r="X168" s="5"/>
      <c r="Y168" s="5" t="s">
        <v>24</v>
      </c>
      <c r="Z168" s="5"/>
      <c r="AA168" s="5"/>
      <c r="AB168" s="80">
        <f t="shared" si="101"/>
        <v>1</v>
      </c>
      <c r="AC168" s="642"/>
      <c r="AD168" s="7"/>
      <c r="AE168" s="7"/>
      <c r="AF168" s="7"/>
      <c r="AG168" s="7"/>
      <c r="AH168" s="7"/>
      <c r="AI168" s="7"/>
      <c r="AJ168" s="7"/>
      <c r="AK168" s="7"/>
      <c r="AL168" s="7"/>
      <c r="AM168" s="7"/>
      <c r="AN168" s="7"/>
      <c r="AO168" s="7"/>
      <c r="AP168" s="7"/>
      <c r="AQ168" s="7"/>
      <c r="AR168" s="7"/>
      <c r="AS168" s="7"/>
      <c r="AT168" s="7"/>
      <c r="AU168" s="7"/>
      <c r="AV168" s="55"/>
      <c r="AW168" s="7"/>
      <c r="AX168" s="7"/>
      <c r="AY168" s="7"/>
      <c r="AZ168" s="7"/>
      <c r="BA168" s="7"/>
      <c r="BB168" s="7"/>
      <c r="BC168" s="7"/>
      <c r="BD168" s="7"/>
      <c r="BE168" s="7" t="s">
        <v>1405</v>
      </c>
      <c r="BF168" s="7" t="s">
        <v>1405</v>
      </c>
      <c r="BG168" s="7" t="s">
        <v>1405</v>
      </c>
      <c r="BH168" s="7"/>
      <c r="BI168" s="7"/>
      <c r="BJ168" s="7"/>
      <c r="BK168" s="7"/>
      <c r="BL168" s="823">
        <v>2</v>
      </c>
      <c r="BM168" s="354">
        <v>2</v>
      </c>
      <c r="BN168" s="354">
        <v>2</v>
      </c>
      <c r="BO168" s="354">
        <v>2</v>
      </c>
      <c r="BP168" s="354">
        <v>2</v>
      </c>
      <c r="BQ168" s="354">
        <v>2</v>
      </c>
      <c r="BR168" s="823">
        <v>2</v>
      </c>
      <c r="BS168" s="356">
        <v>2</v>
      </c>
      <c r="BT168" s="354">
        <v>2</v>
      </c>
      <c r="BU168" s="354">
        <v>2</v>
      </c>
      <c r="BV168" s="354">
        <v>2</v>
      </c>
      <c r="BW168" s="823">
        <v>2</v>
      </c>
      <c r="BX168" s="354">
        <v>1</v>
      </c>
      <c r="BY168" s="824">
        <v>2</v>
      </c>
      <c r="BZ168" s="823">
        <v>2</v>
      </c>
      <c r="CA168" s="354">
        <v>2</v>
      </c>
      <c r="CB168" s="354">
        <v>2</v>
      </c>
      <c r="CC168" s="354">
        <v>1</v>
      </c>
      <c r="CD168" s="766">
        <v>2</v>
      </c>
      <c r="CE168" s="354">
        <v>2</v>
      </c>
      <c r="CF168" s="354">
        <v>2</v>
      </c>
      <c r="CG168" s="354">
        <v>2</v>
      </c>
      <c r="CH168" s="354">
        <v>2</v>
      </c>
      <c r="CI168" s="354">
        <v>2</v>
      </c>
      <c r="CJ168" s="766">
        <v>2</v>
      </c>
      <c r="CK168" s="354">
        <v>2</v>
      </c>
      <c r="CL168" s="222">
        <f t="shared" si="102"/>
        <v>24</v>
      </c>
      <c r="CM168" s="237">
        <f t="shared" si="103"/>
        <v>0.92307692307692313</v>
      </c>
      <c r="CN168" s="222">
        <f t="shared" si="104"/>
        <v>2</v>
      </c>
      <c r="CO168" s="237">
        <f t="shared" si="105"/>
        <v>7.6923076923076927E-2</v>
      </c>
      <c r="CP168" s="222">
        <f t="shared" si="106"/>
        <v>0</v>
      </c>
      <c r="CQ168" s="237">
        <f t="shared" si="107"/>
        <v>0</v>
      </c>
      <c r="CR168" s="222">
        <f t="shared" si="108"/>
        <v>0</v>
      </c>
      <c r="CS168" s="237">
        <f t="shared" si="109"/>
        <v>0</v>
      </c>
      <c r="CT168" s="223">
        <f t="shared" si="110"/>
        <v>1.9230769230769231</v>
      </c>
      <c r="CU168" s="223" t="str">
        <f t="shared" si="111"/>
        <v>Đạt mục tiêu</v>
      </c>
      <c r="CV168" s="5"/>
    </row>
    <row r="169" spans="1:100" s="1" customFormat="1" ht="84" hidden="1">
      <c r="A169" s="1308">
        <v>69</v>
      </c>
      <c r="B169" s="1044" t="s">
        <v>2906</v>
      </c>
      <c r="C169" s="1033" t="s">
        <v>28</v>
      </c>
      <c r="D169" s="1024" t="s">
        <v>222</v>
      </c>
      <c r="E169" s="1033" t="s">
        <v>26</v>
      </c>
      <c r="F169" s="1044" t="s">
        <v>967</v>
      </c>
      <c r="G169" s="217" t="s">
        <v>861</v>
      </c>
      <c r="H169" s="217"/>
      <c r="I169" s="551" t="s">
        <v>2449</v>
      </c>
      <c r="J169" s="5"/>
      <c r="K169" s="489" t="s">
        <v>1636</v>
      </c>
      <c r="L169" s="5" t="s">
        <v>32</v>
      </c>
      <c r="M169" s="212" t="s">
        <v>31</v>
      </c>
      <c r="N169" s="165" t="s">
        <v>12</v>
      </c>
      <c r="O169" s="221" t="s">
        <v>29</v>
      </c>
      <c r="P169" s="221" t="s">
        <v>24</v>
      </c>
      <c r="Q169" s="5"/>
      <c r="R169" s="5" t="s">
        <v>24</v>
      </c>
      <c r="S169" s="5"/>
      <c r="T169" s="5"/>
      <c r="U169" s="6"/>
      <c r="V169" s="5"/>
      <c r="W169" s="5"/>
      <c r="X169" s="5"/>
      <c r="Y169" s="5"/>
      <c r="Z169" s="5"/>
      <c r="AA169" s="5"/>
      <c r="AB169" s="80">
        <f t="shared" si="101"/>
        <v>1</v>
      </c>
      <c r="AC169" s="642"/>
      <c r="AD169" s="7"/>
      <c r="AE169" s="7"/>
      <c r="AF169" s="7"/>
      <c r="AG169" s="7"/>
      <c r="AH169" s="7" t="s">
        <v>1317</v>
      </c>
      <c r="AI169" s="7" t="s">
        <v>1317</v>
      </c>
      <c r="AJ169" s="7" t="s">
        <v>1317</v>
      </c>
      <c r="AK169" s="7"/>
      <c r="AL169" s="7"/>
      <c r="AM169" s="7"/>
      <c r="AN169" s="7"/>
      <c r="AO169" s="7"/>
      <c r="AP169" s="7"/>
      <c r="AQ169" s="7"/>
      <c r="AR169" s="7"/>
      <c r="AS169" s="7"/>
      <c r="AT169" s="7"/>
      <c r="AU169" s="7"/>
      <c r="AV169" s="55"/>
      <c r="AW169" s="7"/>
      <c r="AX169" s="7"/>
      <c r="AY169" s="7"/>
      <c r="AZ169" s="7"/>
      <c r="BA169" s="7"/>
      <c r="BB169" s="7"/>
      <c r="BC169" s="7"/>
      <c r="BD169" s="7"/>
      <c r="BE169" s="7"/>
      <c r="BF169" s="7"/>
      <c r="BG169" s="7"/>
      <c r="BH169" s="7"/>
      <c r="BI169" s="7"/>
      <c r="BJ169" s="7"/>
      <c r="BK169" s="7"/>
      <c r="BL169" s="823">
        <v>2</v>
      </c>
      <c r="BM169" s="354">
        <v>1</v>
      </c>
      <c r="BN169" s="354">
        <v>2</v>
      </c>
      <c r="BO169" s="354">
        <v>2</v>
      </c>
      <c r="BP169" s="354">
        <v>2</v>
      </c>
      <c r="BQ169" s="354">
        <v>2</v>
      </c>
      <c r="BR169" s="823">
        <v>1</v>
      </c>
      <c r="BS169" s="356">
        <v>2</v>
      </c>
      <c r="BT169" s="354">
        <v>2</v>
      </c>
      <c r="BU169" s="354">
        <v>2</v>
      </c>
      <c r="BV169" s="354">
        <v>2</v>
      </c>
      <c r="BW169" s="823">
        <v>2</v>
      </c>
      <c r="BX169" s="354">
        <v>2</v>
      </c>
      <c r="BY169" s="824">
        <v>2</v>
      </c>
      <c r="BZ169" s="823">
        <v>2</v>
      </c>
      <c r="CA169" s="354">
        <v>2</v>
      </c>
      <c r="CB169" s="354">
        <v>2</v>
      </c>
      <c r="CC169" s="354">
        <v>2</v>
      </c>
      <c r="CD169" s="766">
        <v>2</v>
      </c>
      <c r="CE169" s="354">
        <v>2</v>
      </c>
      <c r="CF169" s="354">
        <v>2</v>
      </c>
      <c r="CG169" s="354">
        <v>2</v>
      </c>
      <c r="CH169" s="354">
        <v>2</v>
      </c>
      <c r="CI169" s="354">
        <v>2</v>
      </c>
      <c r="CJ169" s="766">
        <v>2</v>
      </c>
      <c r="CK169" s="354">
        <v>2</v>
      </c>
      <c r="CL169" s="222">
        <f t="shared" si="102"/>
        <v>24</v>
      </c>
      <c r="CM169" s="237">
        <f t="shared" si="103"/>
        <v>0.92307692307692313</v>
      </c>
      <c r="CN169" s="222">
        <f t="shared" si="104"/>
        <v>2</v>
      </c>
      <c r="CO169" s="237">
        <f t="shared" si="105"/>
        <v>7.6923076923076927E-2</v>
      </c>
      <c r="CP169" s="222">
        <f t="shared" si="106"/>
        <v>0</v>
      </c>
      <c r="CQ169" s="237">
        <f t="shared" si="107"/>
        <v>0</v>
      </c>
      <c r="CR169" s="222">
        <f t="shared" si="108"/>
        <v>0</v>
      </c>
      <c r="CS169" s="237">
        <f t="shared" si="109"/>
        <v>0</v>
      </c>
      <c r="CT169" s="223">
        <f t="shared" si="110"/>
        <v>1.9230769230769231</v>
      </c>
      <c r="CU169" s="223" t="str">
        <f t="shared" si="111"/>
        <v>Đạt mục tiêu</v>
      </c>
      <c r="CV169" s="5"/>
    </row>
    <row r="170" spans="1:100" s="1" customFormat="1" ht="56.4" hidden="1" customHeight="1">
      <c r="A170" s="1308"/>
      <c r="B170" s="1024"/>
      <c r="C170" s="1033"/>
      <c r="D170" s="1024"/>
      <c r="E170" s="1033"/>
      <c r="F170" s="1064"/>
      <c r="G170" s="217" t="s">
        <v>2904</v>
      </c>
      <c r="H170" s="217"/>
      <c r="I170" s="551" t="s">
        <v>2449</v>
      </c>
      <c r="J170" s="69" t="s">
        <v>705</v>
      </c>
      <c r="K170" s="468" t="s">
        <v>1636</v>
      </c>
      <c r="L170" s="5" t="s">
        <v>32</v>
      </c>
      <c r="M170" s="212" t="s">
        <v>31</v>
      </c>
      <c r="N170" s="165" t="s">
        <v>12</v>
      </c>
      <c r="O170" s="221" t="s">
        <v>29</v>
      </c>
      <c r="P170" s="221" t="s">
        <v>24</v>
      </c>
      <c r="Q170" s="5"/>
      <c r="R170" s="5"/>
      <c r="S170" s="5"/>
      <c r="T170" s="5" t="s">
        <v>24</v>
      </c>
      <c r="U170" s="6"/>
      <c r="V170" s="5"/>
      <c r="W170" s="5"/>
      <c r="X170" s="5"/>
      <c r="Y170" s="5"/>
      <c r="Z170" s="5"/>
      <c r="AA170" s="5"/>
      <c r="AB170" s="80">
        <f t="shared" si="101"/>
        <v>1</v>
      </c>
      <c r="AC170" s="642"/>
      <c r="AD170" s="7"/>
      <c r="AE170" s="7"/>
      <c r="AF170" s="7"/>
      <c r="AG170" s="7"/>
      <c r="AH170" s="7"/>
      <c r="AI170" s="7"/>
      <c r="AJ170" s="7"/>
      <c r="AK170" s="7"/>
      <c r="AL170" s="7"/>
      <c r="AM170" s="7"/>
      <c r="AN170" s="7"/>
      <c r="AO170" s="7" t="s">
        <v>1405</v>
      </c>
      <c r="AP170" s="55" t="s">
        <v>1405</v>
      </c>
      <c r="AQ170" s="55" t="s">
        <v>1405</v>
      </c>
      <c r="AR170" s="55" t="s">
        <v>1405</v>
      </c>
      <c r="AS170" s="7"/>
      <c r="AT170" s="7"/>
      <c r="AU170" s="7"/>
      <c r="AV170" s="55"/>
      <c r="AW170" s="7"/>
      <c r="AX170" s="7"/>
      <c r="AY170" s="7"/>
      <c r="AZ170" s="7"/>
      <c r="BA170" s="7"/>
      <c r="BB170" s="7"/>
      <c r="BC170" s="7"/>
      <c r="BD170" s="7"/>
      <c r="BE170" s="7"/>
      <c r="BF170" s="7"/>
      <c r="BG170" s="7"/>
      <c r="BH170" s="7"/>
      <c r="BI170" s="7"/>
      <c r="BJ170" s="7"/>
      <c r="BK170" s="7"/>
      <c r="BL170" s="823">
        <v>2</v>
      </c>
      <c r="BM170" s="354">
        <v>2</v>
      </c>
      <c r="BN170" s="354">
        <v>2</v>
      </c>
      <c r="BO170" s="354">
        <v>2</v>
      </c>
      <c r="BP170" s="354">
        <v>1</v>
      </c>
      <c r="BQ170" s="354">
        <v>2</v>
      </c>
      <c r="BR170" s="823">
        <v>2</v>
      </c>
      <c r="BS170" s="356">
        <v>1</v>
      </c>
      <c r="BT170" s="354">
        <v>2</v>
      </c>
      <c r="BU170" s="354">
        <v>2</v>
      </c>
      <c r="BV170" s="354">
        <v>2</v>
      </c>
      <c r="BW170" s="823">
        <v>2</v>
      </c>
      <c r="BX170" s="354">
        <v>2</v>
      </c>
      <c r="BY170" s="824">
        <v>2</v>
      </c>
      <c r="BZ170" s="823">
        <v>2</v>
      </c>
      <c r="CA170" s="360">
        <v>2</v>
      </c>
      <c r="CB170" s="354">
        <v>1</v>
      </c>
      <c r="CC170" s="354">
        <v>2</v>
      </c>
      <c r="CD170" s="766">
        <v>2</v>
      </c>
      <c r="CE170" s="354">
        <v>2</v>
      </c>
      <c r="CF170" s="354">
        <v>2</v>
      </c>
      <c r="CG170" s="354">
        <v>2</v>
      </c>
      <c r="CH170" s="354">
        <v>1</v>
      </c>
      <c r="CI170" s="354">
        <v>2</v>
      </c>
      <c r="CJ170" s="766">
        <v>2</v>
      </c>
      <c r="CK170" s="354">
        <v>2</v>
      </c>
      <c r="CL170" s="222">
        <f t="shared" si="102"/>
        <v>22</v>
      </c>
      <c r="CM170" s="237">
        <f t="shared" si="103"/>
        <v>0.84615384615384615</v>
      </c>
      <c r="CN170" s="222">
        <f t="shared" si="104"/>
        <v>4</v>
      </c>
      <c r="CO170" s="237">
        <f t="shared" si="105"/>
        <v>0.15384615384615385</v>
      </c>
      <c r="CP170" s="222">
        <f t="shared" si="106"/>
        <v>0</v>
      </c>
      <c r="CQ170" s="237">
        <f t="shared" si="107"/>
        <v>0</v>
      </c>
      <c r="CR170" s="222">
        <f t="shared" si="108"/>
        <v>0</v>
      </c>
      <c r="CS170" s="237">
        <f t="shared" si="109"/>
        <v>0</v>
      </c>
      <c r="CT170" s="223">
        <f t="shared" si="110"/>
        <v>1.8461538461538463</v>
      </c>
      <c r="CU170" s="223" t="str">
        <f t="shared" si="111"/>
        <v>Đạt mục tiêu</v>
      </c>
      <c r="CV170" s="5"/>
    </row>
    <row r="171" spans="1:100" s="1" customFormat="1" ht="47" hidden="1">
      <c r="A171" s="1308"/>
      <c r="B171" s="1024"/>
      <c r="C171" s="1033"/>
      <c r="D171" s="1024"/>
      <c r="E171" s="1033"/>
      <c r="F171" s="1064"/>
      <c r="G171" s="220" t="s">
        <v>1510</v>
      </c>
      <c r="H171" s="220"/>
      <c r="I171" s="700" t="s">
        <v>2449</v>
      </c>
      <c r="J171" s="69"/>
      <c r="K171" s="485"/>
      <c r="L171" s="5" t="s">
        <v>32</v>
      </c>
      <c r="M171" s="212" t="s">
        <v>31</v>
      </c>
      <c r="N171" s="165" t="s">
        <v>12</v>
      </c>
      <c r="O171" s="221" t="s">
        <v>29</v>
      </c>
      <c r="P171" s="221" t="s">
        <v>24</v>
      </c>
      <c r="Q171" s="5"/>
      <c r="R171" s="5"/>
      <c r="S171" s="5"/>
      <c r="T171" s="5"/>
      <c r="U171" s="6"/>
      <c r="V171" s="5" t="s">
        <v>24</v>
      </c>
      <c r="W171" s="5"/>
      <c r="X171" s="5"/>
      <c r="Y171" s="5"/>
      <c r="Z171" s="5"/>
      <c r="AA171" s="5"/>
      <c r="AB171" s="80">
        <f t="shared" si="101"/>
        <v>1</v>
      </c>
      <c r="AC171" s="642"/>
      <c r="AD171" s="7"/>
      <c r="AE171" s="7"/>
      <c r="AF171" s="7"/>
      <c r="AG171" s="7"/>
      <c r="AH171" s="7"/>
      <c r="AI171" s="7"/>
      <c r="AJ171" s="7"/>
      <c r="AK171" s="7"/>
      <c r="AL171" s="7"/>
      <c r="AM171" s="7"/>
      <c r="AN171" s="7"/>
      <c r="AO171" s="7"/>
      <c r="AP171" s="7"/>
      <c r="AQ171" s="7"/>
      <c r="AR171" s="7"/>
      <c r="AS171" s="7"/>
      <c r="AT171" s="7"/>
      <c r="AU171" s="7"/>
      <c r="AV171" s="55"/>
      <c r="AW171" s="7" t="s">
        <v>1318</v>
      </c>
      <c r="AX171" s="7"/>
      <c r="AY171" s="7"/>
      <c r="AZ171" s="7"/>
      <c r="BA171" s="7"/>
      <c r="BB171" s="7"/>
      <c r="BC171" s="7"/>
      <c r="BD171" s="7"/>
      <c r="BE171" s="7"/>
      <c r="BF171" s="7"/>
      <c r="BG171" s="7"/>
      <c r="BH171" s="7"/>
      <c r="BI171" s="7"/>
      <c r="BJ171" s="7"/>
      <c r="BK171" s="7"/>
      <c r="BL171" s="5">
        <v>2</v>
      </c>
      <c r="BM171" s="221">
        <v>2</v>
      </c>
      <c r="BN171" s="221">
        <v>2</v>
      </c>
      <c r="BO171" s="221">
        <v>2</v>
      </c>
      <c r="BP171" s="221">
        <v>2</v>
      </c>
      <c r="BQ171" s="221">
        <v>1</v>
      </c>
      <c r="BR171" s="5">
        <v>1</v>
      </c>
      <c r="BS171" s="226">
        <v>2</v>
      </c>
      <c r="BT171" s="221">
        <v>2</v>
      </c>
      <c r="BU171" s="221">
        <v>2</v>
      </c>
      <c r="BV171" s="221">
        <v>2</v>
      </c>
      <c r="BW171" s="5">
        <v>2</v>
      </c>
      <c r="BX171" s="221">
        <v>2</v>
      </c>
      <c r="BY171" s="6">
        <v>2</v>
      </c>
      <c r="BZ171" s="5">
        <v>2</v>
      </c>
      <c r="CA171" s="221">
        <v>2</v>
      </c>
      <c r="CB171" s="221">
        <v>2</v>
      </c>
      <c r="CC171" s="221">
        <v>2</v>
      </c>
      <c r="CD171" s="337">
        <v>2</v>
      </c>
      <c r="CE171" s="221">
        <v>2</v>
      </c>
      <c r="CF171" s="221">
        <v>2</v>
      </c>
      <c r="CG171" s="221">
        <v>1</v>
      </c>
      <c r="CH171" s="221">
        <v>2</v>
      </c>
      <c r="CI171" s="221">
        <v>1</v>
      </c>
      <c r="CJ171" s="337">
        <v>1</v>
      </c>
      <c r="CK171" s="354">
        <v>2</v>
      </c>
      <c r="CL171" s="222">
        <f t="shared" si="102"/>
        <v>21</v>
      </c>
      <c r="CM171" s="237">
        <f t="shared" si="103"/>
        <v>0.80769230769230771</v>
      </c>
      <c r="CN171" s="222">
        <f t="shared" si="104"/>
        <v>5</v>
      </c>
      <c r="CO171" s="237">
        <f t="shared" si="105"/>
        <v>0.19230769230769232</v>
      </c>
      <c r="CP171" s="222">
        <f t="shared" si="106"/>
        <v>0</v>
      </c>
      <c r="CQ171" s="237">
        <f t="shared" si="107"/>
        <v>0</v>
      </c>
      <c r="CR171" s="222">
        <f t="shared" si="108"/>
        <v>0</v>
      </c>
      <c r="CS171" s="237">
        <f t="shared" si="109"/>
        <v>0</v>
      </c>
      <c r="CT171" s="223">
        <f t="shared" si="110"/>
        <v>1.8076923076923077</v>
      </c>
      <c r="CU171" s="223" t="str">
        <f t="shared" si="111"/>
        <v>Đạt mục tiêu</v>
      </c>
      <c r="CV171" s="5"/>
    </row>
    <row r="172" spans="1:100" s="1" customFormat="1" ht="47" hidden="1">
      <c r="A172" s="1308"/>
      <c r="B172" s="1024"/>
      <c r="C172" s="1033"/>
      <c r="D172" s="1024"/>
      <c r="E172" s="1033"/>
      <c r="F172" s="1064"/>
      <c r="G172" s="217" t="s">
        <v>1170</v>
      </c>
      <c r="H172" s="217"/>
      <c r="I172" s="591"/>
      <c r="J172" s="69"/>
      <c r="K172" s="485"/>
      <c r="L172" s="5" t="s">
        <v>32</v>
      </c>
      <c r="M172" s="212" t="s">
        <v>31</v>
      </c>
      <c r="N172" s="165" t="s">
        <v>12</v>
      </c>
      <c r="O172" s="221" t="s">
        <v>29</v>
      </c>
      <c r="P172" s="221" t="s">
        <v>24</v>
      </c>
      <c r="Q172" s="5"/>
      <c r="R172" s="5"/>
      <c r="S172" s="5"/>
      <c r="T172" s="5"/>
      <c r="U172" s="6"/>
      <c r="V172" s="5"/>
      <c r="W172" s="5"/>
      <c r="X172" s="5"/>
      <c r="Y172" s="5"/>
      <c r="Z172" s="5" t="s">
        <v>24</v>
      </c>
      <c r="AA172" s="5"/>
      <c r="AB172" s="80">
        <f t="shared" si="101"/>
        <v>1</v>
      </c>
      <c r="AC172" s="642"/>
      <c r="AD172" s="7"/>
      <c r="AE172" s="7"/>
      <c r="AF172" s="7"/>
      <c r="AG172" s="7"/>
      <c r="AH172" s="7"/>
      <c r="AI172" s="7"/>
      <c r="AJ172" s="7"/>
      <c r="AK172" s="7"/>
      <c r="AL172" s="7"/>
      <c r="AM172" s="7"/>
      <c r="AN172" s="7"/>
      <c r="AO172" s="7"/>
      <c r="AP172" s="7"/>
      <c r="AQ172" s="7"/>
      <c r="AR172" s="7"/>
      <c r="AS172" s="7"/>
      <c r="AT172" s="7"/>
      <c r="AU172" s="7"/>
      <c r="AV172" s="55"/>
      <c r="AW172" s="7"/>
      <c r="AX172" s="7"/>
      <c r="AY172" s="7"/>
      <c r="AZ172" s="7"/>
      <c r="BA172" s="7"/>
      <c r="BB172" s="7"/>
      <c r="BC172" s="7"/>
      <c r="BD172" s="7"/>
      <c r="BE172" s="7"/>
      <c r="BF172" s="7"/>
      <c r="BG172" s="7"/>
      <c r="BH172" s="7" t="s">
        <v>1405</v>
      </c>
      <c r="BI172" s="7" t="s">
        <v>1405</v>
      </c>
      <c r="BJ172" s="7"/>
      <c r="BK172" s="7"/>
      <c r="BL172" s="5">
        <v>2</v>
      </c>
      <c r="BM172" s="221">
        <v>2</v>
      </c>
      <c r="BN172" s="221">
        <v>2</v>
      </c>
      <c r="BO172" s="221">
        <v>2</v>
      </c>
      <c r="BP172" s="221">
        <v>2</v>
      </c>
      <c r="BQ172" s="221">
        <v>2</v>
      </c>
      <c r="BR172" s="5">
        <v>2</v>
      </c>
      <c r="BS172" s="226">
        <v>2</v>
      </c>
      <c r="BT172" s="221">
        <v>2</v>
      </c>
      <c r="BU172" s="221">
        <v>2</v>
      </c>
      <c r="BV172" s="221">
        <v>2</v>
      </c>
      <c r="BW172" s="5">
        <v>2</v>
      </c>
      <c r="BX172" s="221">
        <v>2</v>
      </c>
      <c r="BY172" s="6">
        <v>2</v>
      </c>
      <c r="BZ172" s="5">
        <v>2</v>
      </c>
      <c r="CA172" s="221">
        <v>2</v>
      </c>
      <c r="CB172" s="221">
        <v>2</v>
      </c>
      <c r="CC172" s="221">
        <v>2</v>
      </c>
      <c r="CD172" s="337">
        <v>2</v>
      </c>
      <c r="CE172" s="221">
        <v>2</v>
      </c>
      <c r="CF172" s="221">
        <v>2</v>
      </c>
      <c r="CG172" s="221">
        <v>2</v>
      </c>
      <c r="CH172" s="221">
        <v>2</v>
      </c>
      <c r="CI172" s="221">
        <v>2</v>
      </c>
      <c r="CJ172" s="337">
        <v>2</v>
      </c>
      <c r="CK172" s="354">
        <v>2</v>
      </c>
      <c r="CL172" s="222">
        <f t="shared" si="102"/>
        <v>26</v>
      </c>
      <c r="CM172" s="237">
        <f t="shared" si="103"/>
        <v>1</v>
      </c>
      <c r="CN172" s="222">
        <f t="shared" si="104"/>
        <v>0</v>
      </c>
      <c r="CO172" s="237">
        <f t="shared" si="105"/>
        <v>0</v>
      </c>
      <c r="CP172" s="222">
        <f t="shared" si="106"/>
        <v>0</v>
      </c>
      <c r="CQ172" s="237">
        <f t="shared" si="107"/>
        <v>0</v>
      </c>
      <c r="CR172" s="222">
        <f t="shared" si="108"/>
        <v>0</v>
      </c>
      <c r="CS172" s="237">
        <f t="shared" si="109"/>
        <v>0</v>
      </c>
      <c r="CT172" s="223">
        <f t="shared" si="110"/>
        <v>2</v>
      </c>
      <c r="CU172" s="223" t="str">
        <f t="shared" si="111"/>
        <v>Đạt mục tiêu</v>
      </c>
      <c r="CV172" s="5"/>
    </row>
    <row r="173" spans="1:100" s="1" customFormat="1" ht="139.5" hidden="1">
      <c r="A173" s="13">
        <v>70</v>
      </c>
      <c r="B173" s="220" t="s">
        <v>1053</v>
      </c>
      <c r="C173" s="215" t="s">
        <v>28</v>
      </c>
      <c r="D173" s="217" t="s">
        <v>221</v>
      </c>
      <c r="E173" s="215" t="s">
        <v>26</v>
      </c>
      <c r="F173" s="220" t="s">
        <v>1054</v>
      </c>
      <c r="G173" s="220" t="s">
        <v>1237</v>
      </c>
      <c r="H173" s="220"/>
      <c r="I173" s="601"/>
      <c r="J173" s="69" t="s">
        <v>706</v>
      </c>
      <c r="K173" s="485"/>
      <c r="L173" s="5" t="s">
        <v>32</v>
      </c>
      <c r="M173" s="212" t="s">
        <v>31</v>
      </c>
      <c r="N173" s="165" t="s">
        <v>12</v>
      </c>
      <c r="O173" s="221" t="s">
        <v>29</v>
      </c>
      <c r="P173" s="221" t="s">
        <v>24</v>
      </c>
      <c r="Q173" s="5"/>
      <c r="R173" s="5"/>
      <c r="S173" s="5" t="s">
        <v>24</v>
      </c>
      <c r="T173" s="5"/>
      <c r="U173" s="6"/>
      <c r="V173" s="5"/>
      <c r="W173" s="5"/>
      <c r="X173" s="5"/>
      <c r="Y173" s="5"/>
      <c r="Z173" s="5"/>
      <c r="AA173" s="5"/>
      <c r="AB173" s="80">
        <f t="shared" si="101"/>
        <v>1</v>
      </c>
      <c r="AC173" s="642"/>
      <c r="AD173" s="7"/>
      <c r="AE173" s="7"/>
      <c r="AF173" s="7"/>
      <c r="AG173" s="7"/>
      <c r="AH173" s="7"/>
      <c r="AI173" s="7"/>
      <c r="AJ173" s="7"/>
      <c r="AK173" s="7" t="s">
        <v>1404</v>
      </c>
      <c r="AL173" s="7"/>
      <c r="AM173" s="7"/>
      <c r="AN173" s="7"/>
      <c r="AO173" s="7"/>
      <c r="AP173" s="7"/>
      <c r="AQ173" s="7"/>
      <c r="AR173" s="7"/>
      <c r="AS173" s="7"/>
      <c r="AT173" s="7"/>
      <c r="AU173" s="7"/>
      <c r="AV173" s="55"/>
      <c r="AW173" s="7"/>
      <c r="AX173" s="7"/>
      <c r="AY173" s="7"/>
      <c r="AZ173" s="7"/>
      <c r="BA173" s="7"/>
      <c r="BB173" s="7"/>
      <c r="BC173" s="7"/>
      <c r="BD173" s="7"/>
      <c r="BE173" s="7"/>
      <c r="BF173" s="7"/>
      <c r="BG173" s="7"/>
      <c r="BH173" s="7"/>
      <c r="BI173" s="7"/>
      <c r="BJ173" s="7"/>
      <c r="BK173" s="7"/>
      <c r="BL173" s="5">
        <v>2</v>
      </c>
      <c r="BM173" s="221">
        <v>2</v>
      </c>
      <c r="BN173" s="221">
        <v>1</v>
      </c>
      <c r="BO173" s="221">
        <v>2</v>
      </c>
      <c r="BP173" s="221">
        <v>2</v>
      </c>
      <c r="BQ173" s="221">
        <v>2</v>
      </c>
      <c r="BR173" s="5">
        <v>2</v>
      </c>
      <c r="BS173" s="226">
        <v>1</v>
      </c>
      <c r="BT173" s="221">
        <v>1</v>
      </c>
      <c r="BU173" s="221">
        <v>2</v>
      </c>
      <c r="BV173" s="221">
        <v>2</v>
      </c>
      <c r="BW173" s="5">
        <v>2</v>
      </c>
      <c r="BX173" s="221">
        <v>2</v>
      </c>
      <c r="BY173" s="6">
        <v>1</v>
      </c>
      <c r="BZ173" s="5">
        <v>2</v>
      </c>
      <c r="CA173" s="221">
        <v>2</v>
      </c>
      <c r="CB173" s="221">
        <v>2</v>
      </c>
      <c r="CC173" s="221">
        <v>2</v>
      </c>
      <c r="CD173" s="337">
        <v>2</v>
      </c>
      <c r="CE173" s="221">
        <v>2</v>
      </c>
      <c r="CF173" s="221">
        <v>2</v>
      </c>
      <c r="CG173" s="221">
        <v>2</v>
      </c>
      <c r="CH173" s="221">
        <v>2</v>
      </c>
      <c r="CI173" s="221">
        <v>2</v>
      </c>
      <c r="CJ173" s="337">
        <v>1</v>
      </c>
      <c r="CK173" s="221">
        <v>2</v>
      </c>
      <c r="CL173" s="222">
        <f t="shared" si="102"/>
        <v>21</v>
      </c>
      <c r="CM173" s="237">
        <f t="shared" si="103"/>
        <v>0.80769230769230771</v>
      </c>
      <c r="CN173" s="222">
        <f t="shared" si="104"/>
        <v>5</v>
      </c>
      <c r="CO173" s="237">
        <f t="shared" si="105"/>
        <v>0.19230769230769232</v>
      </c>
      <c r="CP173" s="222">
        <f t="shared" si="106"/>
        <v>0</v>
      </c>
      <c r="CQ173" s="237">
        <f t="shared" si="107"/>
        <v>0</v>
      </c>
      <c r="CR173" s="222">
        <f t="shared" si="108"/>
        <v>0</v>
      </c>
      <c r="CS173" s="237">
        <f t="shared" si="109"/>
        <v>0</v>
      </c>
      <c r="CT173" s="223">
        <f t="shared" si="110"/>
        <v>1.8076923076923077</v>
      </c>
      <c r="CU173" s="223" t="str">
        <f t="shared" si="111"/>
        <v>Đạt mục tiêu</v>
      </c>
      <c r="CV173" s="5"/>
    </row>
    <row r="174" spans="1:100" s="1" customFormat="1" ht="93" hidden="1">
      <c r="A174" s="13">
        <v>71</v>
      </c>
      <c r="B174" s="217" t="s">
        <v>479</v>
      </c>
      <c r="C174" s="215" t="s">
        <v>60</v>
      </c>
      <c r="D174" s="217" t="s">
        <v>220</v>
      </c>
      <c r="E174" s="215" t="s">
        <v>60</v>
      </c>
      <c r="F174" s="217" t="s">
        <v>220</v>
      </c>
      <c r="G174" s="217" t="s">
        <v>414</v>
      </c>
      <c r="H174" s="217"/>
      <c r="I174" s="591"/>
      <c r="J174" s="212"/>
      <c r="K174" s="465"/>
      <c r="L174" s="5" t="s">
        <v>32</v>
      </c>
      <c r="M174" s="212" t="s">
        <v>31</v>
      </c>
      <c r="N174" s="165" t="s">
        <v>12</v>
      </c>
      <c r="O174" s="221" t="s">
        <v>29</v>
      </c>
      <c r="P174" s="221" t="s">
        <v>24</v>
      </c>
      <c r="Q174" s="5"/>
      <c r="R174" s="5"/>
      <c r="S174" s="5"/>
      <c r="T174" s="5" t="s">
        <v>24</v>
      </c>
      <c r="U174" s="6"/>
      <c r="V174" s="5"/>
      <c r="W174" s="5"/>
      <c r="X174" s="5"/>
      <c r="Y174" s="5"/>
      <c r="Z174" s="5"/>
      <c r="AA174" s="5"/>
      <c r="AB174" s="80">
        <f t="shared" si="101"/>
        <v>1</v>
      </c>
      <c r="AC174" s="642"/>
      <c r="AD174" s="7"/>
      <c r="AE174" s="7"/>
      <c r="AF174" s="7"/>
      <c r="AG174" s="7"/>
      <c r="AH174" s="7"/>
      <c r="AI174" s="7"/>
      <c r="AJ174" s="7"/>
      <c r="AK174" s="7"/>
      <c r="AL174" s="7"/>
      <c r="AM174" s="7"/>
      <c r="AN174" s="7"/>
      <c r="AO174" s="7"/>
      <c r="AP174" s="55"/>
      <c r="AQ174" s="55" t="s">
        <v>1405</v>
      </c>
      <c r="AR174" s="55"/>
      <c r="AS174" s="7"/>
      <c r="AT174" s="7"/>
      <c r="AU174" s="7"/>
      <c r="AV174" s="55"/>
      <c r="AW174" s="7"/>
      <c r="AX174" s="7"/>
      <c r="AY174" s="7"/>
      <c r="AZ174" s="7"/>
      <c r="BA174" s="7"/>
      <c r="BB174" s="7"/>
      <c r="BC174" s="7"/>
      <c r="BD174" s="7"/>
      <c r="BE174" s="7"/>
      <c r="BF174" s="7"/>
      <c r="BG174" s="7"/>
      <c r="BH174" s="7"/>
      <c r="BI174" s="7"/>
      <c r="BJ174" s="7"/>
      <c r="BK174" s="7"/>
      <c r="BL174" s="823">
        <v>2</v>
      </c>
      <c r="BM174" s="354">
        <v>2</v>
      </c>
      <c r="BN174" s="354">
        <v>2</v>
      </c>
      <c r="BO174" s="354">
        <v>2</v>
      </c>
      <c r="BP174" s="354">
        <v>1</v>
      </c>
      <c r="BQ174" s="354">
        <v>2</v>
      </c>
      <c r="BR174" s="823">
        <v>2</v>
      </c>
      <c r="BS174" s="356">
        <v>2</v>
      </c>
      <c r="BT174" s="354">
        <v>1</v>
      </c>
      <c r="BU174" s="354">
        <v>2</v>
      </c>
      <c r="BV174" s="354">
        <v>1</v>
      </c>
      <c r="BW174" s="823">
        <v>2</v>
      </c>
      <c r="BX174" s="354">
        <v>1</v>
      </c>
      <c r="BY174" s="824">
        <v>2</v>
      </c>
      <c r="BZ174" s="823">
        <v>2</v>
      </c>
      <c r="CA174" s="360">
        <v>2</v>
      </c>
      <c r="CB174" s="354">
        <v>2</v>
      </c>
      <c r="CC174" s="354">
        <v>2</v>
      </c>
      <c r="CD174" s="766">
        <v>1</v>
      </c>
      <c r="CE174" s="354">
        <v>2</v>
      </c>
      <c r="CF174" s="354">
        <v>2</v>
      </c>
      <c r="CG174" s="354">
        <v>2</v>
      </c>
      <c r="CH174" s="354">
        <v>2</v>
      </c>
      <c r="CI174" s="354">
        <v>2</v>
      </c>
      <c r="CJ174" s="766">
        <v>2</v>
      </c>
      <c r="CK174" s="354">
        <v>2</v>
      </c>
      <c r="CL174" s="222">
        <f t="shared" si="102"/>
        <v>21</v>
      </c>
      <c r="CM174" s="237">
        <f t="shared" si="103"/>
        <v>0.80769230769230771</v>
      </c>
      <c r="CN174" s="222">
        <f t="shared" si="104"/>
        <v>5</v>
      </c>
      <c r="CO174" s="237">
        <f t="shared" si="105"/>
        <v>0.19230769230769232</v>
      </c>
      <c r="CP174" s="222">
        <f t="shared" si="106"/>
        <v>0</v>
      </c>
      <c r="CQ174" s="237">
        <f t="shared" si="107"/>
        <v>0</v>
      </c>
      <c r="CR174" s="222">
        <f t="shared" si="108"/>
        <v>0</v>
      </c>
      <c r="CS174" s="237">
        <f t="shared" si="109"/>
        <v>0</v>
      </c>
      <c r="CT174" s="223">
        <f t="shared" si="110"/>
        <v>1.8076923076923077</v>
      </c>
      <c r="CU174" s="223" t="str">
        <f t="shared" si="111"/>
        <v>Đạt mục tiêu</v>
      </c>
      <c r="CV174" s="5"/>
    </row>
    <row r="175" spans="1:100" s="1" customFormat="1" ht="108.5" hidden="1">
      <c r="A175" s="13">
        <v>72</v>
      </c>
      <c r="B175" s="220" t="s">
        <v>1055</v>
      </c>
      <c r="C175" s="215" t="s">
        <v>28</v>
      </c>
      <c r="D175" s="217" t="s">
        <v>219</v>
      </c>
      <c r="E175" s="215" t="s">
        <v>26</v>
      </c>
      <c r="F175" s="220" t="s">
        <v>1056</v>
      </c>
      <c r="G175" s="220" t="s">
        <v>1238</v>
      </c>
      <c r="H175" s="220"/>
      <c r="I175" s="601"/>
      <c r="J175" s="69" t="s">
        <v>707</v>
      </c>
      <c r="K175" s="468" t="s">
        <v>1632</v>
      </c>
      <c r="L175" s="5" t="s">
        <v>32</v>
      </c>
      <c r="M175" s="212" t="s">
        <v>31</v>
      </c>
      <c r="N175" s="165" t="s">
        <v>12</v>
      </c>
      <c r="O175" s="221" t="s">
        <v>29</v>
      </c>
      <c r="P175" s="221" t="s">
        <v>24</v>
      </c>
      <c r="Q175" s="5"/>
      <c r="R175" s="5"/>
      <c r="S175" s="5" t="s">
        <v>24</v>
      </c>
      <c r="T175" s="5"/>
      <c r="U175" s="6"/>
      <c r="V175" s="5"/>
      <c r="W175" s="5"/>
      <c r="X175" s="5"/>
      <c r="Y175" s="5"/>
      <c r="Z175" s="5"/>
      <c r="AA175" s="5"/>
      <c r="AB175" s="80">
        <f t="shared" si="101"/>
        <v>1</v>
      </c>
      <c r="AC175" s="642"/>
      <c r="AD175" s="7"/>
      <c r="AE175" s="7"/>
      <c r="AF175" s="7"/>
      <c r="AG175" s="7"/>
      <c r="AH175" s="7"/>
      <c r="AI175" s="7"/>
      <c r="AJ175" s="7"/>
      <c r="AK175" s="7"/>
      <c r="AL175" s="7" t="s">
        <v>1404</v>
      </c>
      <c r="AM175" s="7"/>
      <c r="AN175" s="7"/>
      <c r="AO175" s="7"/>
      <c r="AP175" s="7"/>
      <c r="AQ175" s="7"/>
      <c r="AR175" s="7"/>
      <c r="AS175" s="7"/>
      <c r="AT175" s="7"/>
      <c r="AU175" s="7"/>
      <c r="AV175" s="55"/>
      <c r="AW175" s="7"/>
      <c r="AX175" s="7"/>
      <c r="AY175" s="7"/>
      <c r="AZ175" s="7"/>
      <c r="BA175" s="7"/>
      <c r="BB175" s="7"/>
      <c r="BC175" s="7"/>
      <c r="BD175" s="7"/>
      <c r="BE175" s="7"/>
      <c r="BF175" s="7"/>
      <c r="BG175" s="7"/>
      <c r="BH175" s="7"/>
      <c r="BI175" s="7"/>
      <c r="BJ175" s="7"/>
      <c r="BK175" s="7"/>
      <c r="BL175" s="5">
        <v>2</v>
      </c>
      <c r="BM175" s="221">
        <v>2</v>
      </c>
      <c r="BN175" s="221">
        <v>2</v>
      </c>
      <c r="BO175" s="221">
        <v>1</v>
      </c>
      <c r="BP175" s="221">
        <v>2</v>
      </c>
      <c r="BQ175" s="221">
        <v>2</v>
      </c>
      <c r="BR175" s="5">
        <v>1</v>
      </c>
      <c r="BS175" s="226">
        <v>2</v>
      </c>
      <c r="BT175" s="221">
        <v>2</v>
      </c>
      <c r="BU175" s="221">
        <v>2</v>
      </c>
      <c r="BV175" s="221">
        <v>2</v>
      </c>
      <c r="BW175" s="5">
        <v>1</v>
      </c>
      <c r="BX175" s="221">
        <v>2</v>
      </c>
      <c r="BY175" s="6">
        <v>2</v>
      </c>
      <c r="BZ175" s="5">
        <v>2</v>
      </c>
      <c r="CA175" s="221">
        <v>2</v>
      </c>
      <c r="CB175" s="221">
        <v>1</v>
      </c>
      <c r="CC175" s="221">
        <v>2</v>
      </c>
      <c r="CD175" s="337">
        <v>2</v>
      </c>
      <c r="CE175" s="221">
        <v>2</v>
      </c>
      <c r="CF175" s="221">
        <v>2</v>
      </c>
      <c r="CG175" s="221">
        <v>2</v>
      </c>
      <c r="CH175" s="221">
        <v>1</v>
      </c>
      <c r="CI175" s="221">
        <v>2</v>
      </c>
      <c r="CJ175" s="337">
        <v>2</v>
      </c>
      <c r="CK175" s="221">
        <v>2</v>
      </c>
      <c r="CL175" s="222">
        <f t="shared" si="102"/>
        <v>21</v>
      </c>
      <c r="CM175" s="237">
        <f t="shared" si="103"/>
        <v>0.80769230769230771</v>
      </c>
      <c r="CN175" s="222">
        <f t="shared" si="104"/>
        <v>5</v>
      </c>
      <c r="CO175" s="237">
        <f t="shared" si="105"/>
        <v>0.19230769230769232</v>
      </c>
      <c r="CP175" s="222">
        <f t="shared" si="106"/>
        <v>0</v>
      </c>
      <c r="CQ175" s="237">
        <f t="shared" si="107"/>
        <v>0</v>
      </c>
      <c r="CR175" s="222">
        <f t="shared" si="108"/>
        <v>0</v>
      </c>
      <c r="CS175" s="237">
        <f t="shared" si="109"/>
        <v>0</v>
      </c>
      <c r="CT175" s="223">
        <f t="shared" si="110"/>
        <v>1.8076923076923077</v>
      </c>
      <c r="CU175" s="223" t="str">
        <f t="shared" si="111"/>
        <v>Đạt mục tiêu</v>
      </c>
      <c r="CV175" s="5"/>
    </row>
    <row r="176" spans="1:100" s="15" customFormat="1" ht="409.5" hidden="1">
      <c r="A176" s="13">
        <v>72</v>
      </c>
      <c r="B176" s="145" t="s">
        <v>2714</v>
      </c>
      <c r="C176" s="151" t="s">
        <v>2427</v>
      </c>
      <c r="D176" s="217" t="s">
        <v>2348</v>
      </c>
      <c r="E176" s="215" t="s">
        <v>2427</v>
      </c>
      <c r="F176" s="220" t="s">
        <v>2348</v>
      </c>
      <c r="G176" s="220" t="s">
        <v>2715</v>
      </c>
      <c r="H176" s="220"/>
      <c r="I176" s="431"/>
      <c r="J176" s="38"/>
      <c r="K176" s="484"/>
      <c r="L176" s="212" t="s">
        <v>52</v>
      </c>
      <c r="M176" s="212" t="s">
        <v>31</v>
      </c>
      <c r="N176" s="165" t="s">
        <v>12</v>
      </c>
      <c r="O176" s="221" t="s">
        <v>29</v>
      </c>
      <c r="P176" s="227" t="s">
        <v>24</v>
      </c>
      <c r="Q176" s="13"/>
      <c r="R176" s="13"/>
      <c r="S176" s="13"/>
      <c r="T176" s="13"/>
      <c r="U176" s="6" t="s">
        <v>24</v>
      </c>
      <c r="V176" s="13"/>
      <c r="W176" s="13"/>
      <c r="X176" s="13"/>
      <c r="Y176" s="13"/>
      <c r="Z176" s="13"/>
      <c r="AA176" s="13"/>
      <c r="AB176" s="99">
        <f t="shared" si="101"/>
        <v>1</v>
      </c>
      <c r="AC176" s="650" t="s">
        <v>1404</v>
      </c>
      <c r="AD176" s="46" t="s">
        <v>1404</v>
      </c>
      <c r="AE176" s="46" t="s">
        <v>1404</v>
      </c>
      <c r="AF176" s="46" t="s">
        <v>1404</v>
      </c>
      <c r="AG176" s="14"/>
      <c r="AH176" s="14"/>
      <c r="AI176" s="14"/>
      <c r="AJ176" s="14"/>
      <c r="AK176" s="14"/>
      <c r="AL176" s="14"/>
      <c r="AM176" s="14"/>
      <c r="AN176" s="14"/>
      <c r="AO176" s="14"/>
      <c r="AP176" s="14"/>
      <c r="AQ176" s="14"/>
      <c r="AR176" s="14"/>
      <c r="AS176" s="14"/>
      <c r="AT176" s="14"/>
      <c r="AU176" s="14"/>
      <c r="AV176" s="46"/>
      <c r="AW176" s="14"/>
      <c r="AX176" s="14"/>
      <c r="AY176" s="14"/>
      <c r="AZ176" s="14"/>
      <c r="BA176" s="14"/>
      <c r="BB176" s="14"/>
      <c r="BC176" s="14"/>
      <c r="BD176" s="14"/>
      <c r="BE176" s="14"/>
      <c r="BF176" s="14"/>
      <c r="BG176" s="14"/>
      <c r="BH176" s="14"/>
      <c r="BI176" s="14"/>
      <c r="BJ176" s="14"/>
      <c r="BK176" s="14"/>
      <c r="BL176" s="5">
        <v>2</v>
      </c>
      <c r="BM176" s="221">
        <v>2</v>
      </c>
      <c r="BN176" s="221">
        <v>1</v>
      </c>
      <c r="BO176" s="221">
        <v>2</v>
      </c>
      <c r="BP176" s="221">
        <v>2</v>
      </c>
      <c r="BQ176" s="221">
        <v>2</v>
      </c>
      <c r="BR176" s="5">
        <v>2</v>
      </c>
      <c r="BS176" s="226">
        <v>1</v>
      </c>
      <c r="BT176" s="221">
        <v>2</v>
      </c>
      <c r="BU176" s="221">
        <v>2</v>
      </c>
      <c r="BV176" s="221">
        <v>2</v>
      </c>
      <c r="BW176" s="5">
        <v>1</v>
      </c>
      <c r="BX176" s="221">
        <v>2</v>
      </c>
      <c r="BY176" s="6">
        <v>2</v>
      </c>
      <c r="BZ176" s="5">
        <v>2</v>
      </c>
      <c r="CA176" s="221">
        <v>2</v>
      </c>
      <c r="CB176" s="221">
        <v>2</v>
      </c>
      <c r="CC176" s="221">
        <v>2</v>
      </c>
      <c r="CD176" s="337">
        <v>2</v>
      </c>
      <c r="CE176" s="221">
        <v>2</v>
      </c>
      <c r="CF176" s="221">
        <v>2</v>
      </c>
      <c r="CG176" s="221">
        <v>2</v>
      </c>
      <c r="CH176" s="221">
        <v>1</v>
      </c>
      <c r="CI176" s="221">
        <v>2</v>
      </c>
      <c r="CJ176" s="337">
        <v>2</v>
      </c>
      <c r="CK176" s="221">
        <v>2</v>
      </c>
      <c r="CL176" s="222">
        <f t="shared" si="102"/>
        <v>22</v>
      </c>
      <c r="CM176" s="237">
        <f t="shared" si="103"/>
        <v>0.84615384615384615</v>
      </c>
      <c r="CN176" s="222">
        <f t="shared" si="104"/>
        <v>4</v>
      </c>
      <c r="CO176" s="237">
        <f t="shared" si="105"/>
        <v>0.15384615384615385</v>
      </c>
      <c r="CP176" s="222">
        <f t="shared" si="106"/>
        <v>0</v>
      </c>
      <c r="CQ176" s="237">
        <f t="shared" si="107"/>
        <v>0</v>
      </c>
      <c r="CR176" s="222">
        <f t="shared" si="108"/>
        <v>0</v>
      </c>
      <c r="CS176" s="237">
        <f t="shared" si="109"/>
        <v>0</v>
      </c>
      <c r="CT176" s="223">
        <f t="shared" si="110"/>
        <v>1.8461538461538463</v>
      </c>
      <c r="CU176" s="223" t="str">
        <f t="shared" si="111"/>
        <v>Đạt mục tiêu</v>
      </c>
      <c r="CV176" s="13"/>
    </row>
    <row r="177" spans="1:100" s="15" customFormat="1" ht="47" hidden="1">
      <c r="A177" s="1308">
        <v>74</v>
      </c>
      <c r="B177" s="1077" t="s">
        <v>602</v>
      </c>
      <c r="C177" s="1074" t="s">
        <v>41</v>
      </c>
      <c r="D177" s="1077" t="s">
        <v>603</v>
      </c>
      <c r="E177" s="1074" t="s">
        <v>41</v>
      </c>
      <c r="F177" s="1077" t="s">
        <v>603</v>
      </c>
      <c r="G177" s="256" t="s">
        <v>604</v>
      </c>
      <c r="H177" s="256"/>
      <c r="I177" s="609"/>
      <c r="J177" s="114"/>
      <c r="K177" s="490"/>
      <c r="L177" s="212" t="s">
        <v>32</v>
      </c>
      <c r="M177" s="212" t="s">
        <v>31</v>
      </c>
      <c r="N177" s="165" t="s">
        <v>12</v>
      </c>
      <c r="O177" s="221" t="s">
        <v>29</v>
      </c>
      <c r="P177" s="227" t="s">
        <v>24</v>
      </c>
      <c r="Q177" s="13"/>
      <c r="R177" s="13"/>
      <c r="S177" s="13"/>
      <c r="T177" s="13"/>
      <c r="U177" s="6"/>
      <c r="V177" s="13"/>
      <c r="W177" s="13" t="s">
        <v>24</v>
      </c>
      <c r="X177" s="13"/>
      <c r="Y177" s="13"/>
      <c r="Z177" s="13"/>
      <c r="AA177" s="13"/>
      <c r="AB177" s="80">
        <f t="shared" si="101"/>
        <v>1</v>
      </c>
      <c r="AC177" s="650"/>
      <c r="AD177" s="14"/>
      <c r="AE177" s="14"/>
      <c r="AF177" s="14"/>
      <c r="AG177" s="14"/>
      <c r="AH177" s="14"/>
      <c r="AI177" s="14"/>
      <c r="AJ177" s="14"/>
      <c r="AK177" s="14"/>
      <c r="AL177" s="14"/>
      <c r="AM177" s="14"/>
      <c r="AN177" s="14"/>
      <c r="AO177" s="14"/>
      <c r="AP177" s="14"/>
      <c r="AQ177" s="14"/>
      <c r="AR177" s="14"/>
      <c r="AS177" s="14"/>
      <c r="AT177" s="14"/>
      <c r="AU177" s="14"/>
      <c r="AV177" s="46"/>
      <c r="AW177" s="14"/>
      <c r="AX177" s="14"/>
      <c r="AY177" s="14" t="s">
        <v>1404</v>
      </c>
      <c r="AZ177" s="14" t="s">
        <v>1404</v>
      </c>
      <c r="BA177" s="14"/>
      <c r="BB177" s="14"/>
      <c r="BC177" s="14"/>
      <c r="BD177" s="14"/>
      <c r="BE177" s="14"/>
      <c r="BF177" s="14"/>
      <c r="BG177" s="14"/>
      <c r="BH177" s="14"/>
      <c r="BI177" s="14"/>
      <c r="BJ177" s="14"/>
      <c r="BK177" s="14"/>
      <c r="BL177" s="5">
        <v>2</v>
      </c>
      <c r="BM177" s="221">
        <v>2</v>
      </c>
      <c r="BN177" s="221">
        <v>2</v>
      </c>
      <c r="BO177" s="221">
        <v>2</v>
      </c>
      <c r="BP177" s="221">
        <v>2</v>
      </c>
      <c r="BQ177" s="221">
        <v>2</v>
      </c>
      <c r="BR177" s="5">
        <v>2</v>
      </c>
      <c r="BS177" s="226">
        <v>2</v>
      </c>
      <c r="BT177" s="221">
        <v>2</v>
      </c>
      <c r="BU177" s="221">
        <v>2</v>
      </c>
      <c r="BV177" s="221">
        <v>2</v>
      </c>
      <c r="BW177" s="5">
        <v>2</v>
      </c>
      <c r="BX177" s="221">
        <v>2</v>
      </c>
      <c r="BY177" s="6">
        <v>2</v>
      </c>
      <c r="BZ177" s="5">
        <v>2</v>
      </c>
      <c r="CA177" s="221">
        <v>2</v>
      </c>
      <c r="CB177" s="221">
        <v>2</v>
      </c>
      <c r="CC177" s="221">
        <v>2</v>
      </c>
      <c r="CD177" s="337">
        <v>2</v>
      </c>
      <c r="CE177" s="221">
        <v>2</v>
      </c>
      <c r="CF177" s="221">
        <v>2</v>
      </c>
      <c r="CG177" s="221">
        <v>2</v>
      </c>
      <c r="CH177" s="221">
        <v>2</v>
      </c>
      <c r="CI177" s="221">
        <v>2</v>
      </c>
      <c r="CJ177" s="337">
        <v>2</v>
      </c>
      <c r="CK177" s="221">
        <v>2</v>
      </c>
      <c r="CL177" s="222">
        <f t="shared" si="102"/>
        <v>26</v>
      </c>
      <c r="CM177" s="237">
        <f t="shared" si="103"/>
        <v>1</v>
      </c>
      <c r="CN177" s="222">
        <f t="shared" si="104"/>
        <v>0</v>
      </c>
      <c r="CO177" s="237">
        <f t="shared" si="105"/>
        <v>0</v>
      </c>
      <c r="CP177" s="222">
        <f t="shared" si="106"/>
        <v>0</v>
      </c>
      <c r="CQ177" s="237">
        <f t="shared" si="107"/>
        <v>0</v>
      </c>
      <c r="CR177" s="222">
        <f t="shared" si="108"/>
        <v>0</v>
      </c>
      <c r="CS177" s="237">
        <f t="shared" si="109"/>
        <v>0</v>
      </c>
      <c r="CT177" s="223">
        <f t="shared" si="110"/>
        <v>2</v>
      </c>
      <c r="CU177" s="223" t="str">
        <f t="shared" si="111"/>
        <v>Đạt mục tiêu</v>
      </c>
      <c r="CV177" s="13"/>
    </row>
    <row r="178" spans="1:100" s="15" customFormat="1" ht="47" hidden="1">
      <c r="A178" s="1308"/>
      <c r="B178" s="1077"/>
      <c r="C178" s="1074"/>
      <c r="D178" s="1024"/>
      <c r="E178" s="1033"/>
      <c r="F178" s="1024"/>
      <c r="G178" s="256" t="s">
        <v>605</v>
      </c>
      <c r="H178" s="256"/>
      <c r="I178" s="609"/>
      <c r="J178" s="114"/>
      <c r="K178" s="490"/>
      <c r="L178" s="13" t="s">
        <v>32</v>
      </c>
      <c r="M178" s="212" t="s">
        <v>31</v>
      </c>
      <c r="N178" s="167" t="s">
        <v>12</v>
      </c>
      <c r="O178" s="227" t="s">
        <v>29</v>
      </c>
      <c r="P178" s="227" t="s">
        <v>24</v>
      </c>
      <c r="Q178" s="13"/>
      <c r="R178" s="13"/>
      <c r="S178" s="13"/>
      <c r="T178" s="13"/>
      <c r="U178" s="6" t="s">
        <v>24</v>
      </c>
      <c r="V178" s="13"/>
      <c r="W178" s="13"/>
      <c r="X178" s="13"/>
      <c r="Y178" s="13"/>
      <c r="Z178" s="13"/>
      <c r="AA178" s="13"/>
      <c r="AB178" s="80">
        <f t="shared" si="101"/>
        <v>1</v>
      </c>
      <c r="AC178" s="650"/>
      <c r="AD178" s="14"/>
      <c r="AE178" s="14"/>
      <c r="AF178" s="14"/>
      <c r="AG178" s="14"/>
      <c r="AH178" s="14"/>
      <c r="AI178" s="14"/>
      <c r="AJ178" s="14"/>
      <c r="AK178" s="14"/>
      <c r="AL178" s="14"/>
      <c r="AM178" s="14"/>
      <c r="AN178" s="14"/>
      <c r="AO178" s="14"/>
      <c r="AP178" s="14"/>
      <c r="AQ178" s="14"/>
      <c r="AR178" s="14"/>
      <c r="AS178" s="14" t="s">
        <v>1405</v>
      </c>
      <c r="AT178" s="14" t="s">
        <v>1405</v>
      </c>
      <c r="AU178" s="14" t="s">
        <v>1405</v>
      </c>
      <c r="AV178" s="46"/>
      <c r="AW178" s="14"/>
      <c r="AX178" s="14"/>
      <c r="AY178" s="14"/>
      <c r="AZ178" s="14"/>
      <c r="BA178" s="14"/>
      <c r="BB178" s="14"/>
      <c r="BC178" s="14"/>
      <c r="BD178" s="14"/>
      <c r="BE178" s="14"/>
      <c r="BF178" s="14"/>
      <c r="BG178" s="14"/>
      <c r="BH178" s="14"/>
      <c r="BI178" s="14"/>
      <c r="BJ178" s="14"/>
      <c r="BK178" s="14"/>
      <c r="BL178" s="5">
        <v>2</v>
      </c>
      <c r="BM178" s="221">
        <v>2</v>
      </c>
      <c r="BN178" s="221">
        <v>2</v>
      </c>
      <c r="BO178" s="221">
        <v>2</v>
      </c>
      <c r="BP178" s="221">
        <v>2</v>
      </c>
      <c r="BQ178" s="221">
        <v>2</v>
      </c>
      <c r="BR178" s="5">
        <v>1</v>
      </c>
      <c r="BS178" s="226">
        <v>2</v>
      </c>
      <c r="BT178" s="221">
        <v>2</v>
      </c>
      <c r="BU178" s="221">
        <v>2</v>
      </c>
      <c r="BV178" s="221">
        <v>2</v>
      </c>
      <c r="BW178" s="5">
        <v>2</v>
      </c>
      <c r="BX178" s="221">
        <v>2</v>
      </c>
      <c r="BY178" s="6">
        <v>2</v>
      </c>
      <c r="BZ178" s="5">
        <v>1</v>
      </c>
      <c r="CA178" s="221">
        <v>2</v>
      </c>
      <c r="CB178" s="221">
        <v>2</v>
      </c>
      <c r="CC178" s="221">
        <v>2</v>
      </c>
      <c r="CD178" s="337">
        <v>2</v>
      </c>
      <c r="CE178" s="221">
        <v>2</v>
      </c>
      <c r="CF178" s="221">
        <v>2</v>
      </c>
      <c r="CG178" s="221">
        <v>2</v>
      </c>
      <c r="CH178" s="221">
        <v>2</v>
      </c>
      <c r="CI178" s="221">
        <v>2</v>
      </c>
      <c r="CJ178" s="337">
        <v>2</v>
      </c>
      <c r="CK178" s="221">
        <v>2</v>
      </c>
      <c r="CL178" s="222">
        <f t="shared" si="102"/>
        <v>24</v>
      </c>
      <c r="CM178" s="237">
        <f t="shared" si="103"/>
        <v>0.92307692307692313</v>
      </c>
      <c r="CN178" s="222">
        <f t="shared" si="104"/>
        <v>2</v>
      </c>
      <c r="CO178" s="237">
        <f t="shared" si="105"/>
        <v>7.6923076923076927E-2</v>
      </c>
      <c r="CP178" s="222">
        <f t="shared" si="106"/>
        <v>0</v>
      </c>
      <c r="CQ178" s="237">
        <f t="shared" si="107"/>
        <v>0</v>
      </c>
      <c r="CR178" s="222">
        <f t="shared" si="108"/>
        <v>0</v>
      </c>
      <c r="CS178" s="237">
        <f t="shared" si="109"/>
        <v>0</v>
      </c>
      <c r="CT178" s="223">
        <f t="shared" si="110"/>
        <v>1.9230769230769231</v>
      </c>
      <c r="CU178" s="223" t="str">
        <f t="shared" si="111"/>
        <v>Đạt mục tiêu</v>
      </c>
      <c r="CV178" s="13"/>
    </row>
    <row r="179" spans="1:100" s="15" customFormat="1" ht="47" hidden="1">
      <c r="A179" s="1308">
        <v>75</v>
      </c>
      <c r="B179" s="1044" t="s">
        <v>2924</v>
      </c>
      <c r="C179" s="1033" t="s">
        <v>2427</v>
      </c>
      <c r="D179" s="1024" t="s">
        <v>2633</v>
      </c>
      <c r="E179" s="1033" t="s">
        <v>2427</v>
      </c>
      <c r="F179" s="1044" t="s">
        <v>2716</v>
      </c>
      <c r="G179" s="256" t="s">
        <v>2717</v>
      </c>
      <c r="H179" s="437"/>
      <c r="I179" s="442"/>
      <c r="J179" s="115"/>
      <c r="K179" s="470"/>
      <c r="L179" s="5" t="s">
        <v>32</v>
      </c>
      <c r="M179" s="212" t="s">
        <v>31</v>
      </c>
      <c r="N179" s="165" t="s">
        <v>12</v>
      </c>
      <c r="O179" s="221" t="s">
        <v>29</v>
      </c>
      <c r="P179" s="221" t="s">
        <v>24</v>
      </c>
      <c r="Q179" s="13"/>
      <c r="R179" s="13"/>
      <c r="S179" s="13"/>
      <c r="T179" s="13"/>
      <c r="U179" s="6" t="s">
        <v>24</v>
      </c>
      <c r="V179" s="13"/>
      <c r="W179" s="13"/>
      <c r="X179" s="13"/>
      <c r="Y179" s="13"/>
      <c r="Z179" s="13"/>
      <c r="AA179" s="13"/>
      <c r="AB179" s="80">
        <f t="shared" si="101"/>
        <v>1</v>
      </c>
      <c r="AC179" s="650"/>
      <c r="AD179" s="14"/>
      <c r="AE179" s="14"/>
      <c r="AF179" s="14"/>
      <c r="AG179" s="14"/>
      <c r="AH179" s="14"/>
      <c r="AI179" s="14"/>
      <c r="AJ179" s="14"/>
      <c r="AK179" s="14"/>
      <c r="AL179" s="14"/>
      <c r="AM179" s="14"/>
      <c r="AN179" s="14"/>
      <c r="AO179" s="14"/>
      <c r="AP179" s="14"/>
      <c r="AQ179" s="14"/>
      <c r="AR179" s="14"/>
      <c r="AS179" s="14"/>
      <c r="AT179" s="14"/>
      <c r="AU179" s="14"/>
      <c r="AV179" s="46"/>
      <c r="AW179" s="14"/>
      <c r="AX179" s="14"/>
      <c r="AY179" s="14"/>
      <c r="AZ179" s="14"/>
      <c r="BA179" s="14"/>
      <c r="BB179" s="14"/>
      <c r="BC179" s="14"/>
      <c r="BD179" s="14"/>
      <c r="BE179" s="14"/>
      <c r="BF179" s="14"/>
      <c r="BG179" s="14"/>
      <c r="BH179" s="14"/>
      <c r="BI179" s="14"/>
      <c r="BJ179" s="14"/>
      <c r="BK179" s="14"/>
      <c r="BL179" s="5">
        <v>2</v>
      </c>
      <c r="BM179" s="221">
        <v>2</v>
      </c>
      <c r="BN179" s="221">
        <v>2</v>
      </c>
      <c r="BO179" s="221">
        <v>2</v>
      </c>
      <c r="BP179" s="221">
        <v>2</v>
      </c>
      <c r="BQ179" s="221">
        <v>2</v>
      </c>
      <c r="BR179" s="5">
        <v>2</v>
      </c>
      <c r="BS179" s="226">
        <v>2</v>
      </c>
      <c r="BT179" s="221">
        <v>2</v>
      </c>
      <c r="BU179" s="221">
        <v>2</v>
      </c>
      <c r="BV179" s="221">
        <v>2</v>
      </c>
      <c r="BW179" s="5">
        <v>2</v>
      </c>
      <c r="BX179" s="221">
        <v>2</v>
      </c>
      <c r="BY179" s="6">
        <v>2</v>
      </c>
      <c r="BZ179" s="5">
        <v>2</v>
      </c>
      <c r="CA179" s="221">
        <v>2</v>
      </c>
      <c r="CB179" s="221">
        <v>2</v>
      </c>
      <c r="CC179" s="221">
        <v>2</v>
      </c>
      <c r="CD179" s="337">
        <v>1</v>
      </c>
      <c r="CE179" s="221">
        <v>2</v>
      </c>
      <c r="CF179" s="221">
        <v>2</v>
      </c>
      <c r="CG179" s="221">
        <v>2</v>
      </c>
      <c r="CH179" s="221">
        <v>2</v>
      </c>
      <c r="CI179" s="221">
        <v>2</v>
      </c>
      <c r="CJ179" s="337">
        <v>2</v>
      </c>
      <c r="CK179" s="221">
        <v>2</v>
      </c>
      <c r="CL179" s="222">
        <f t="shared" si="102"/>
        <v>25</v>
      </c>
      <c r="CM179" s="237">
        <f t="shared" si="103"/>
        <v>0.96153846153846156</v>
      </c>
      <c r="CN179" s="222">
        <f t="shared" si="104"/>
        <v>1</v>
      </c>
      <c r="CO179" s="237">
        <f t="shared" si="105"/>
        <v>3.8461538461538464E-2</v>
      </c>
      <c r="CP179" s="222">
        <f t="shared" si="106"/>
        <v>0</v>
      </c>
      <c r="CQ179" s="237">
        <f t="shared" si="107"/>
        <v>0</v>
      </c>
      <c r="CR179" s="222">
        <f t="shared" si="108"/>
        <v>0</v>
      </c>
      <c r="CS179" s="237">
        <f t="shared" si="109"/>
        <v>0</v>
      </c>
      <c r="CT179" s="223">
        <f t="shared" si="110"/>
        <v>1.9615384615384615</v>
      </c>
      <c r="CU179" s="223" t="str">
        <f t="shared" si="111"/>
        <v>Đạt mục tiêu</v>
      </c>
      <c r="CV179" s="13"/>
    </row>
    <row r="180" spans="1:100" s="15" customFormat="1" ht="50.4" hidden="1" customHeight="1">
      <c r="A180" s="1308"/>
      <c r="B180" s="1211"/>
      <c r="C180" s="1055"/>
      <c r="D180" s="1056"/>
      <c r="E180" s="1055"/>
      <c r="F180" s="1211"/>
      <c r="G180" s="219" t="s">
        <v>2632</v>
      </c>
      <c r="H180" s="399"/>
      <c r="I180" s="432"/>
      <c r="J180" s="115"/>
      <c r="K180" s="470"/>
      <c r="L180" s="5"/>
      <c r="M180" s="212"/>
      <c r="N180" s="165"/>
      <c r="O180" s="221"/>
      <c r="P180" s="221"/>
      <c r="Q180" s="13"/>
      <c r="R180" s="13" t="s">
        <v>24</v>
      </c>
      <c r="S180" s="13"/>
      <c r="T180" s="13"/>
      <c r="U180" s="6"/>
      <c r="V180" s="13"/>
      <c r="W180" s="13"/>
      <c r="X180" s="13"/>
      <c r="Y180" s="13"/>
      <c r="Z180" s="13"/>
      <c r="AA180" s="13"/>
      <c r="AB180" s="80"/>
      <c r="AC180" s="650"/>
      <c r="AD180" s="14"/>
      <c r="AE180" s="14"/>
      <c r="AF180" s="14"/>
      <c r="AG180" s="14"/>
      <c r="AH180" s="14"/>
      <c r="AI180" s="14"/>
      <c r="AJ180" s="14"/>
      <c r="AK180" s="14"/>
      <c r="AL180" s="14"/>
      <c r="AM180" s="14"/>
      <c r="AN180" s="14"/>
      <c r="AO180" s="14"/>
      <c r="AP180" s="14"/>
      <c r="AQ180" s="14"/>
      <c r="AR180" s="14"/>
      <c r="AS180" s="14"/>
      <c r="AT180" s="14"/>
      <c r="AU180" s="14"/>
      <c r="AV180" s="46"/>
      <c r="AW180" s="14"/>
      <c r="AX180" s="14"/>
      <c r="AY180" s="14"/>
      <c r="AZ180" s="14"/>
      <c r="BA180" s="14"/>
      <c r="BB180" s="14"/>
      <c r="BC180" s="14"/>
      <c r="BD180" s="14"/>
      <c r="BE180" s="14"/>
      <c r="BF180" s="14"/>
      <c r="BG180" s="14"/>
      <c r="BH180" s="14"/>
      <c r="BI180" s="14"/>
      <c r="BJ180" s="14"/>
      <c r="BK180" s="14"/>
      <c r="BL180" s="5">
        <v>2</v>
      </c>
      <c r="BM180" s="221">
        <v>2</v>
      </c>
      <c r="BN180" s="221">
        <v>2</v>
      </c>
      <c r="BO180" s="221">
        <v>1</v>
      </c>
      <c r="BP180" s="221">
        <v>2</v>
      </c>
      <c r="BQ180" s="221">
        <v>2</v>
      </c>
      <c r="BR180" s="5">
        <v>2</v>
      </c>
      <c r="BS180" s="226">
        <v>2</v>
      </c>
      <c r="BT180" s="221">
        <v>2</v>
      </c>
      <c r="BU180" s="221">
        <v>2</v>
      </c>
      <c r="BV180" s="221">
        <v>2</v>
      </c>
      <c r="BW180" s="5">
        <v>2</v>
      </c>
      <c r="BX180" s="221">
        <v>2</v>
      </c>
      <c r="BY180" s="6">
        <v>2</v>
      </c>
      <c r="BZ180" s="5">
        <v>2</v>
      </c>
      <c r="CA180" s="221">
        <v>2</v>
      </c>
      <c r="CB180" s="221">
        <v>2</v>
      </c>
      <c r="CC180" s="221">
        <v>2</v>
      </c>
      <c r="CD180" s="337">
        <v>2</v>
      </c>
      <c r="CE180" s="221">
        <v>2</v>
      </c>
      <c r="CF180" s="221">
        <v>2</v>
      </c>
      <c r="CG180" s="221">
        <v>2</v>
      </c>
      <c r="CH180" s="221">
        <v>2</v>
      </c>
      <c r="CI180" s="221">
        <v>1</v>
      </c>
      <c r="CJ180" s="337">
        <v>2</v>
      </c>
      <c r="CK180" s="221">
        <v>2</v>
      </c>
      <c r="CL180" s="222"/>
      <c r="CM180" s="237"/>
      <c r="CN180" s="222"/>
      <c r="CO180" s="237"/>
      <c r="CP180" s="222"/>
      <c r="CQ180" s="237"/>
      <c r="CR180" s="222"/>
      <c r="CS180" s="237"/>
      <c r="CT180" s="223"/>
      <c r="CU180" s="223"/>
      <c r="CV180" s="13"/>
    </row>
    <row r="181" spans="1:100" s="1" customFormat="1" ht="71.400000000000006" hidden="1" customHeight="1">
      <c r="A181" s="1308"/>
      <c r="B181" s="1024"/>
      <c r="C181" s="1033"/>
      <c r="D181" s="1024"/>
      <c r="E181" s="1033"/>
      <c r="F181" s="1024"/>
      <c r="G181" s="438" t="s">
        <v>3014</v>
      </c>
      <c r="H181" s="438"/>
      <c r="I181" s="701" t="s">
        <v>2422</v>
      </c>
      <c r="J181" s="116" t="s">
        <v>708</v>
      </c>
      <c r="K181" s="463" t="s">
        <v>1634</v>
      </c>
      <c r="L181" s="5" t="s">
        <v>32</v>
      </c>
      <c r="M181" s="212" t="s">
        <v>31</v>
      </c>
      <c r="N181" s="165" t="s">
        <v>12</v>
      </c>
      <c r="O181" s="221" t="s">
        <v>29</v>
      </c>
      <c r="P181" s="221" t="s">
        <v>24</v>
      </c>
      <c r="Q181" s="5"/>
      <c r="R181" s="5"/>
      <c r="S181" s="5"/>
      <c r="T181" s="5"/>
      <c r="U181" s="6"/>
      <c r="V181" s="5"/>
      <c r="W181" s="5" t="s">
        <v>24</v>
      </c>
      <c r="X181" s="5"/>
      <c r="Y181" s="5"/>
      <c r="Z181" s="5"/>
      <c r="AA181" s="5"/>
      <c r="AB181" s="80">
        <v>1</v>
      </c>
      <c r="AC181" s="642" t="s">
        <v>1405</v>
      </c>
      <c r="AD181" s="55" t="s">
        <v>1405</v>
      </c>
      <c r="AE181" s="55" t="s">
        <v>1405</v>
      </c>
      <c r="AF181" s="55" t="s">
        <v>1405</v>
      </c>
      <c r="AG181" s="7"/>
      <c r="AH181" s="7"/>
      <c r="AI181" s="7"/>
      <c r="AJ181" s="7"/>
      <c r="AK181" s="7"/>
      <c r="AL181" s="7"/>
      <c r="AM181" s="7"/>
      <c r="AN181" s="7"/>
      <c r="AO181" s="7"/>
      <c r="AP181" s="7"/>
      <c r="AQ181" s="7"/>
      <c r="AR181" s="7"/>
      <c r="AS181" s="7"/>
      <c r="AT181" s="7"/>
      <c r="AU181" s="7"/>
      <c r="AV181" s="55"/>
      <c r="AW181" s="7"/>
      <c r="AX181" s="7"/>
      <c r="AY181" s="7"/>
      <c r="AZ181" s="7" t="s">
        <v>1318</v>
      </c>
      <c r="BA181" s="7"/>
      <c r="BB181" s="7"/>
      <c r="BC181" s="7"/>
      <c r="BD181" s="7"/>
      <c r="BE181" s="7"/>
      <c r="BF181" s="7"/>
      <c r="BG181" s="7"/>
      <c r="BH181" s="7"/>
      <c r="BI181" s="7"/>
      <c r="BJ181" s="7"/>
      <c r="BK181" s="7"/>
      <c r="BL181" s="5">
        <v>2</v>
      </c>
      <c r="BM181" s="221">
        <v>2</v>
      </c>
      <c r="BN181" s="221">
        <v>2</v>
      </c>
      <c r="BO181" s="221">
        <v>2</v>
      </c>
      <c r="BP181" s="221">
        <v>2</v>
      </c>
      <c r="BQ181" s="221">
        <v>2</v>
      </c>
      <c r="BR181" s="5">
        <v>2</v>
      </c>
      <c r="BS181" s="226">
        <v>2</v>
      </c>
      <c r="BT181" s="221">
        <v>2</v>
      </c>
      <c r="BU181" s="221">
        <v>2</v>
      </c>
      <c r="BV181" s="221">
        <v>1</v>
      </c>
      <c r="BW181" s="5">
        <v>2</v>
      </c>
      <c r="BX181" s="221">
        <v>2</v>
      </c>
      <c r="BY181" s="6">
        <v>2</v>
      </c>
      <c r="BZ181" s="5">
        <v>2</v>
      </c>
      <c r="CA181" s="221">
        <v>2</v>
      </c>
      <c r="CB181" s="221">
        <v>2</v>
      </c>
      <c r="CC181" s="221">
        <v>2</v>
      </c>
      <c r="CD181" s="337">
        <v>2</v>
      </c>
      <c r="CE181" s="221">
        <v>2</v>
      </c>
      <c r="CF181" s="221">
        <v>2</v>
      </c>
      <c r="CG181" s="221">
        <v>2</v>
      </c>
      <c r="CH181" s="221">
        <v>2</v>
      </c>
      <c r="CI181" s="221">
        <v>2</v>
      </c>
      <c r="CJ181" s="337">
        <v>2</v>
      </c>
      <c r="CK181" s="221">
        <v>2</v>
      </c>
      <c r="CL181" s="222">
        <f>COUNTIF(BL181:CK181,"2")</f>
        <v>25</v>
      </c>
      <c r="CM181" s="237">
        <f>CL181/(CL181+CN181+CP181+CR181)</f>
        <v>0.96153846153846156</v>
      </c>
      <c r="CN181" s="222">
        <f>COUNTIF(BL181:CK181,"1")</f>
        <v>1</v>
      </c>
      <c r="CO181" s="237">
        <f>CN181/(CL181+CN181+CP181+CR181)</f>
        <v>3.8461538461538464E-2</v>
      </c>
      <c r="CP181" s="222">
        <f>COUNTIF(BL181:CK181,"0")</f>
        <v>0</v>
      </c>
      <c r="CQ181" s="237">
        <f>CP181/(CL181+CN181+CP181+CR181)</f>
        <v>0</v>
      </c>
      <c r="CR181" s="222">
        <f>COUNTIF(BL181:CK181,"KĐG")</f>
        <v>0</v>
      </c>
      <c r="CS181" s="237">
        <f>CR181/(CL181+CN181+CP181+CR181)</f>
        <v>0</v>
      </c>
      <c r="CT181" s="223">
        <f>(((CL181*2)+(CN181*1)+(CP181*0)))/(CL181+CN181+CP181)</f>
        <v>1.9615384615384615</v>
      </c>
      <c r="CU181" s="223" t="str">
        <f>IF(CS181&gt;=50%,"KĐG",IF(CT181&gt;=1.6,"Đạt mục tiêu",IF(CT181&gt;=1,"Cần cố gắng","Chưa đạt")))</f>
        <v>Đạt mục tiêu</v>
      </c>
      <c r="CV181" s="5"/>
    </row>
    <row r="182" spans="1:100" s="302" customFormat="1" ht="16.5" hidden="1">
      <c r="A182" s="13"/>
      <c r="B182" s="1135" t="s">
        <v>217</v>
      </c>
      <c r="C182" s="1061"/>
      <c r="D182" s="1061"/>
      <c r="E182" s="1061"/>
      <c r="F182" s="1135"/>
      <c r="G182" s="1135"/>
      <c r="H182" s="1135"/>
      <c r="I182" s="1135"/>
      <c r="J182" s="1061"/>
      <c r="K182" s="1061"/>
      <c r="L182" s="1135"/>
      <c r="M182" s="1135"/>
      <c r="N182" s="1061"/>
      <c r="O182" s="1061"/>
      <c r="P182" s="1200"/>
      <c r="Q182" s="83" t="s">
        <v>38</v>
      </c>
      <c r="R182" s="300" t="s">
        <v>38</v>
      </c>
      <c r="S182" s="300"/>
      <c r="T182" s="300" t="s">
        <v>38</v>
      </c>
      <c r="U182" s="300" t="s">
        <v>38</v>
      </c>
      <c r="V182" s="300" t="s">
        <v>38</v>
      </c>
      <c r="W182" s="409"/>
      <c r="X182" s="300" t="s">
        <v>38</v>
      </c>
      <c r="Y182" s="300"/>
      <c r="Z182" s="300"/>
      <c r="AA182" s="300"/>
      <c r="AB182" s="296" t="s">
        <v>38</v>
      </c>
      <c r="AC182" s="647" t="s">
        <v>38</v>
      </c>
      <c r="AD182" s="83" t="s">
        <v>38</v>
      </c>
      <c r="AE182" s="83" t="s">
        <v>38</v>
      </c>
      <c r="AF182" s="83" t="s">
        <v>38</v>
      </c>
      <c r="AG182" s="296" t="s">
        <v>38</v>
      </c>
      <c r="AH182" s="296" t="s">
        <v>38</v>
      </c>
      <c r="AI182" s="296" t="s">
        <v>38</v>
      </c>
      <c r="AJ182" s="296" t="s">
        <v>38</v>
      </c>
      <c r="AK182" s="296" t="s">
        <v>38</v>
      </c>
      <c r="AL182" s="296" t="s">
        <v>38</v>
      </c>
      <c r="AM182" s="296" t="s">
        <v>38</v>
      </c>
      <c r="AN182" s="296" t="s">
        <v>38</v>
      </c>
      <c r="AO182" s="296" t="s">
        <v>38</v>
      </c>
      <c r="AP182" s="296" t="s">
        <v>38</v>
      </c>
      <c r="AQ182" s="296" t="s">
        <v>38</v>
      </c>
      <c r="AR182" s="296" t="s">
        <v>38</v>
      </c>
      <c r="AS182" s="296" t="s">
        <v>38</v>
      </c>
      <c r="AT182" s="296" t="s">
        <v>38</v>
      </c>
      <c r="AU182" s="296" t="s">
        <v>38</v>
      </c>
      <c r="AV182" s="296" t="s">
        <v>38</v>
      </c>
      <c r="AW182" s="296" t="s">
        <v>38</v>
      </c>
      <c r="AX182" s="296" t="s">
        <v>38</v>
      </c>
      <c r="AY182" s="296"/>
      <c r="AZ182" s="296"/>
      <c r="BA182" s="296" t="s">
        <v>38</v>
      </c>
      <c r="BB182" s="296" t="s">
        <v>38</v>
      </c>
      <c r="BC182" s="296" t="s">
        <v>38</v>
      </c>
      <c r="BD182" s="296" t="s">
        <v>38</v>
      </c>
      <c r="BE182" s="296" t="s">
        <v>38</v>
      </c>
      <c r="BF182" s="296" t="s">
        <v>38</v>
      </c>
      <c r="BG182" s="296" t="s">
        <v>38</v>
      </c>
      <c r="BH182" s="296" t="s">
        <v>38</v>
      </c>
      <c r="BI182" s="296" t="s">
        <v>38</v>
      </c>
      <c r="BJ182" s="296" t="s">
        <v>38</v>
      </c>
      <c r="BK182" s="296" t="s">
        <v>38</v>
      </c>
      <c r="BL182" s="410" t="s">
        <v>38</v>
      </c>
      <c r="BM182" s="296" t="s">
        <v>38</v>
      </c>
      <c r="BN182" s="296" t="s">
        <v>38</v>
      </c>
      <c r="BO182" s="296" t="s">
        <v>38</v>
      </c>
      <c r="BP182" s="296" t="s">
        <v>38</v>
      </c>
      <c r="BQ182" s="296" t="s">
        <v>38</v>
      </c>
      <c r="BR182" s="410" t="s">
        <v>38</v>
      </c>
      <c r="BS182" s="296" t="s">
        <v>38</v>
      </c>
      <c r="BT182" s="296" t="s">
        <v>38</v>
      </c>
      <c r="BU182" s="296" t="s">
        <v>38</v>
      </c>
      <c r="BV182" s="296" t="s">
        <v>38</v>
      </c>
      <c r="BW182" s="410" t="s">
        <v>38</v>
      </c>
      <c r="BX182" s="296" t="s">
        <v>38</v>
      </c>
      <c r="BY182" s="410" t="s">
        <v>38</v>
      </c>
      <c r="BZ182" s="410" t="s">
        <v>38</v>
      </c>
      <c r="CA182" s="296" t="s">
        <v>38</v>
      </c>
      <c r="CB182" s="296" t="s">
        <v>38</v>
      </c>
      <c r="CC182" s="296" t="s">
        <v>38</v>
      </c>
      <c r="CD182" s="297" t="s">
        <v>38</v>
      </c>
      <c r="CE182" s="296" t="s">
        <v>38</v>
      </c>
      <c r="CF182" s="296" t="s">
        <v>38</v>
      </c>
      <c r="CG182" s="296" t="s">
        <v>38</v>
      </c>
      <c r="CH182" s="296" t="s">
        <v>38</v>
      </c>
      <c r="CI182" s="296" t="s">
        <v>38</v>
      </c>
      <c r="CJ182" s="297" t="s">
        <v>38</v>
      </c>
      <c r="CK182" s="296" t="s">
        <v>38</v>
      </c>
      <c r="CL182" s="296" t="s">
        <v>38</v>
      </c>
      <c r="CM182" s="296" t="s">
        <v>38</v>
      </c>
      <c r="CN182" s="296" t="s">
        <v>38</v>
      </c>
      <c r="CO182" s="296" t="s">
        <v>38</v>
      </c>
      <c r="CP182" s="296" t="s">
        <v>38</v>
      </c>
      <c r="CQ182" s="296" t="s">
        <v>38</v>
      </c>
      <c r="CR182" s="296" t="s">
        <v>38</v>
      </c>
      <c r="CS182" s="296" t="s">
        <v>38</v>
      </c>
      <c r="CT182" s="296" t="s">
        <v>38</v>
      </c>
      <c r="CU182" s="296" t="s">
        <v>38</v>
      </c>
      <c r="CV182" s="83" t="s">
        <v>38</v>
      </c>
    </row>
    <row r="183" spans="1:100" s="1" customFormat="1" ht="93" hidden="1">
      <c r="A183" s="1308">
        <v>76</v>
      </c>
      <c r="B183" s="1044" t="s">
        <v>2634</v>
      </c>
      <c r="C183" s="1033" t="s">
        <v>28</v>
      </c>
      <c r="D183" s="217" t="s">
        <v>216</v>
      </c>
      <c r="E183" s="1033" t="s">
        <v>28</v>
      </c>
      <c r="F183" s="220" t="s">
        <v>2349</v>
      </c>
      <c r="G183" s="217" t="s">
        <v>2406</v>
      </c>
      <c r="H183" s="159"/>
      <c r="I183" s="442"/>
      <c r="J183" s="212"/>
      <c r="K183" s="465"/>
      <c r="L183" s="5" t="s">
        <v>32</v>
      </c>
      <c r="M183" s="212" t="s">
        <v>31</v>
      </c>
      <c r="N183" s="165" t="s">
        <v>12</v>
      </c>
      <c r="O183" s="221" t="s">
        <v>29</v>
      </c>
      <c r="P183" s="221" t="s">
        <v>24</v>
      </c>
      <c r="Q183" s="5"/>
      <c r="R183" s="5"/>
      <c r="S183" s="5"/>
      <c r="T183" s="5"/>
      <c r="U183" s="6" t="s">
        <v>24</v>
      </c>
      <c r="V183" s="5"/>
      <c r="W183" s="5"/>
      <c r="X183" s="5"/>
      <c r="Y183" s="5"/>
      <c r="Z183" s="5"/>
      <c r="AA183" s="5"/>
      <c r="AB183" s="80">
        <f t="shared" ref="AB183:AB201" si="112">COUNTIF($Q183:$AA183,"x")</f>
        <v>1</v>
      </c>
      <c r="AC183" s="642"/>
      <c r="AD183" s="7"/>
      <c r="AE183" s="7"/>
      <c r="AF183" s="7"/>
      <c r="AG183" s="7" t="s">
        <v>1405</v>
      </c>
      <c r="AH183" s="7" t="s">
        <v>1405</v>
      </c>
      <c r="AI183" s="7" t="s">
        <v>1405</v>
      </c>
      <c r="AJ183" s="7" t="s">
        <v>1405</v>
      </c>
      <c r="AK183" s="7"/>
      <c r="AL183" s="7"/>
      <c r="AM183" s="7"/>
      <c r="AN183" s="7"/>
      <c r="AO183" s="7"/>
      <c r="AP183" s="7"/>
      <c r="AQ183" s="7"/>
      <c r="AR183" s="7"/>
      <c r="AS183" s="7"/>
      <c r="AT183" s="7"/>
      <c r="AU183" s="7"/>
      <c r="AV183" s="55"/>
      <c r="AW183" s="7"/>
      <c r="AX183" s="7"/>
      <c r="AY183" s="7"/>
      <c r="AZ183" s="7"/>
      <c r="BA183" s="7"/>
      <c r="BB183" s="7"/>
      <c r="BC183" s="7"/>
      <c r="BD183" s="7"/>
      <c r="BE183" s="7"/>
      <c r="BF183" s="7"/>
      <c r="BG183" s="7"/>
      <c r="BH183" s="7"/>
      <c r="BI183" s="7"/>
      <c r="BJ183" s="7"/>
      <c r="BK183" s="7"/>
      <c r="BL183" s="5">
        <v>2</v>
      </c>
      <c r="BM183" s="221">
        <v>2</v>
      </c>
      <c r="BN183" s="221">
        <v>2</v>
      </c>
      <c r="BO183" s="221">
        <v>2</v>
      </c>
      <c r="BP183" s="221">
        <v>2</v>
      </c>
      <c r="BQ183" s="221">
        <v>2</v>
      </c>
      <c r="BR183" s="5">
        <v>2</v>
      </c>
      <c r="BS183" s="226">
        <v>2</v>
      </c>
      <c r="BT183" s="221">
        <v>2</v>
      </c>
      <c r="BU183" s="221">
        <v>2</v>
      </c>
      <c r="BV183" s="221">
        <v>2</v>
      </c>
      <c r="BW183" s="5">
        <v>2</v>
      </c>
      <c r="BX183" s="221">
        <v>1</v>
      </c>
      <c r="BY183" s="6">
        <v>2</v>
      </c>
      <c r="BZ183" s="5">
        <v>2</v>
      </c>
      <c r="CA183" s="221">
        <v>2</v>
      </c>
      <c r="CB183" s="221">
        <v>2</v>
      </c>
      <c r="CC183" s="221">
        <v>2</v>
      </c>
      <c r="CD183" s="337">
        <v>2</v>
      </c>
      <c r="CE183" s="221">
        <v>1</v>
      </c>
      <c r="CF183" s="221">
        <v>2</v>
      </c>
      <c r="CG183" s="221">
        <v>2</v>
      </c>
      <c r="CH183" s="221">
        <v>2</v>
      </c>
      <c r="CI183" s="221">
        <v>2</v>
      </c>
      <c r="CJ183" s="337">
        <v>2</v>
      </c>
      <c r="CK183" s="221">
        <v>2</v>
      </c>
      <c r="CL183" s="222">
        <f t="shared" ref="CL183:CL201" si="113">COUNTIF(BL183:CK183,"2")</f>
        <v>24</v>
      </c>
      <c r="CM183" s="237">
        <f t="shared" ref="CM183:CM201" si="114">CL183/(CL183+CN183+CP183+CR183)</f>
        <v>0.92307692307692313</v>
      </c>
      <c r="CN183" s="222">
        <f t="shared" ref="CN183:CN201" si="115">COUNTIF(BL183:CK183,"1")</f>
        <v>2</v>
      </c>
      <c r="CO183" s="237">
        <f t="shared" ref="CO183:CO201" si="116">CN183/(CL183+CN183+CP183+CR183)</f>
        <v>7.6923076923076927E-2</v>
      </c>
      <c r="CP183" s="222">
        <f t="shared" ref="CP183:CP201" si="117">COUNTIF(BL183:CK183,"0")</f>
        <v>0</v>
      </c>
      <c r="CQ183" s="237">
        <f t="shared" ref="CQ183:CQ201" si="118">CP183/(CL183+CN183+CP183+CR183)</f>
        <v>0</v>
      </c>
      <c r="CR183" s="222">
        <f t="shared" ref="CR183:CR201" si="119">COUNTIF(BL183:CK183,"KĐG")</f>
        <v>0</v>
      </c>
      <c r="CS183" s="237">
        <f t="shared" ref="CS183:CS201" si="120">CR183/(CL183+CN183+CP183+CR183)</f>
        <v>0</v>
      </c>
      <c r="CT183" s="223">
        <f t="shared" ref="CT183:CT201" si="121">(((CL183*2)+(CN183*1)+(CP183*0)))/(CL183+CN183+CP183)</f>
        <v>1.9230769230769231</v>
      </c>
      <c r="CU183" s="223" t="str">
        <f t="shared" ref="CU183:CU201" si="122">IF(CS183&gt;=50%,"KĐG",IF(CT183&gt;=1.6,"Đạt mục tiêu",IF(CT183&gt;=1,"Cần cố gắng","Chưa đạt")))</f>
        <v>Đạt mục tiêu</v>
      </c>
      <c r="CV183" s="5"/>
    </row>
    <row r="184" spans="1:100" s="1" customFormat="1" ht="387.5" hidden="1">
      <c r="A184" s="1308"/>
      <c r="B184" s="1024"/>
      <c r="C184" s="1033"/>
      <c r="D184" s="217" t="s">
        <v>215</v>
      </c>
      <c r="E184" s="1033"/>
      <c r="F184" s="217" t="s">
        <v>2635</v>
      </c>
      <c r="G184" s="159" t="s">
        <v>2636</v>
      </c>
      <c r="H184" s="159"/>
      <c r="I184" s="442"/>
      <c r="J184" s="212"/>
      <c r="K184" s="465"/>
      <c r="L184" s="5" t="s">
        <v>32</v>
      </c>
      <c r="M184" s="212" t="s">
        <v>31</v>
      </c>
      <c r="N184" s="165" t="s">
        <v>12</v>
      </c>
      <c r="O184" s="221" t="s">
        <v>29</v>
      </c>
      <c r="P184" s="221" t="s">
        <v>24</v>
      </c>
      <c r="Q184" s="5"/>
      <c r="R184" s="5" t="s">
        <v>24</v>
      </c>
      <c r="S184" s="5"/>
      <c r="T184" s="5"/>
      <c r="U184" s="6"/>
      <c r="V184" s="5"/>
      <c r="W184" s="5"/>
      <c r="X184" s="5"/>
      <c r="Y184" s="5"/>
      <c r="Z184" s="5"/>
      <c r="AA184" s="5"/>
      <c r="AB184" s="80">
        <f t="shared" si="112"/>
        <v>1</v>
      </c>
      <c r="AC184" s="642"/>
      <c r="AD184" s="7"/>
      <c r="AE184" s="7"/>
      <c r="AF184" s="7"/>
      <c r="AG184" s="7" t="s">
        <v>1405</v>
      </c>
      <c r="AH184" s="7" t="s">
        <v>1405</v>
      </c>
      <c r="AI184" s="7" t="s">
        <v>1405</v>
      </c>
      <c r="AJ184" s="7" t="s">
        <v>1405</v>
      </c>
      <c r="AK184" s="7"/>
      <c r="AL184" s="7"/>
      <c r="AM184" s="7"/>
      <c r="AN184" s="7"/>
      <c r="AO184" s="7"/>
      <c r="AP184" s="7"/>
      <c r="AQ184" s="7"/>
      <c r="AR184" s="7"/>
      <c r="AS184" s="7"/>
      <c r="AT184" s="7"/>
      <c r="AU184" s="7"/>
      <c r="AV184" s="55" t="s">
        <v>1405</v>
      </c>
      <c r="AW184" s="55" t="s">
        <v>1405</v>
      </c>
      <c r="AX184" s="55" t="s">
        <v>1405</v>
      </c>
      <c r="AY184" s="55"/>
      <c r="AZ184" s="55"/>
      <c r="BA184" s="7"/>
      <c r="BB184" s="7"/>
      <c r="BC184" s="7"/>
      <c r="BD184" s="7"/>
      <c r="BE184" s="7"/>
      <c r="BF184" s="7"/>
      <c r="BG184" s="7"/>
      <c r="BH184" s="7"/>
      <c r="BI184" s="7"/>
      <c r="BJ184" s="7"/>
      <c r="BK184" s="7"/>
      <c r="BL184" s="823">
        <v>2</v>
      </c>
      <c r="BM184" s="354">
        <v>2</v>
      </c>
      <c r="BN184" s="354">
        <v>1</v>
      </c>
      <c r="BO184" s="354">
        <v>2</v>
      </c>
      <c r="BP184" s="354">
        <v>2</v>
      </c>
      <c r="BQ184" s="354">
        <v>2</v>
      </c>
      <c r="BR184" s="823">
        <v>2</v>
      </c>
      <c r="BS184" s="356">
        <v>2</v>
      </c>
      <c r="BT184" s="354">
        <v>2</v>
      </c>
      <c r="BU184" s="354">
        <v>2</v>
      </c>
      <c r="BV184" s="354">
        <v>2</v>
      </c>
      <c r="BW184" s="823">
        <v>2</v>
      </c>
      <c r="BX184" s="354">
        <v>1</v>
      </c>
      <c r="BY184" s="824">
        <v>2</v>
      </c>
      <c r="BZ184" s="823">
        <v>2</v>
      </c>
      <c r="CA184" s="354">
        <v>2</v>
      </c>
      <c r="CB184" s="354">
        <v>2</v>
      </c>
      <c r="CC184" s="354">
        <v>2</v>
      </c>
      <c r="CD184" s="766">
        <v>2</v>
      </c>
      <c r="CE184" s="354">
        <v>2</v>
      </c>
      <c r="CF184" s="354">
        <v>2</v>
      </c>
      <c r="CG184" s="354">
        <v>2</v>
      </c>
      <c r="CH184" s="354">
        <v>2</v>
      </c>
      <c r="CI184" s="354">
        <v>2</v>
      </c>
      <c r="CJ184" s="766">
        <v>2</v>
      </c>
      <c r="CK184" s="354">
        <v>2</v>
      </c>
      <c r="CL184" s="222">
        <f t="shared" si="113"/>
        <v>24</v>
      </c>
      <c r="CM184" s="237">
        <f t="shared" si="114"/>
        <v>0.92307692307692313</v>
      </c>
      <c r="CN184" s="222">
        <f t="shared" si="115"/>
        <v>2</v>
      </c>
      <c r="CO184" s="237">
        <f t="shared" si="116"/>
        <v>7.6923076923076927E-2</v>
      </c>
      <c r="CP184" s="222">
        <f t="shared" si="117"/>
        <v>0</v>
      </c>
      <c r="CQ184" s="237">
        <f t="shared" si="118"/>
        <v>0</v>
      </c>
      <c r="CR184" s="222">
        <f t="shared" si="119"/>
        <v>0</v>
      </c>
      <c r="CS184" s="237">
        <f t="shared" si="120"/>
        <v>0</v>
      </c>
      <c r="CT184" s="223">
        <f t="shared" si="121"/>
        <v>1.9230769230769231</v>
      </c>
      <c r="CU184" s="223" t="str">
        <f t="shared" si="122"/>
        <v>Đạt mục tiêu</v>
      </c>
      <c r="CV184" s="5"/>
    </row>
    <row r="185" spans="1:100" s="1" customFormat="1" ht="409.5" hidden="1">
      <c r="A185" s="1308"/>
      <c r="B185" s="1024"/>
      <c r="C185" s="1033"/>
      <c r="D185" s="217" t="s">
        <v>2350</v>
      </c>
      <c r="E185" s="215" t="s">
        <v>2427</v>
      </c>
      <c r="F185" s="217" t="s">
        <v>2350</v>
      </c>
      <c r="G185" s="51" t="s">
        <v>2780</v>
      </c>
      <c r="H185" s="159"/>
      <c r="I185" s="442"/>
      <c r="J185" s="117"/>
      <c r="K185" s="491"/>
      <c r="L185" s="5" t="s">
        <v>32</v>
      </c>
      <c r="M185" s="212" t="s">
        <v>31</v>
      </c>
      <c r="N185" s="165" t="s">
        <v>12</v>
      </c>
      <c r="O185" s="221" t="s">
        <v>29</v>
      </c>
      <c r="P185" s="221" t="s">
        <v>24</v>
      </c>
      <c r="Q185" s="5"/>
      <c r="R185" s="5"/>
      <c r="S185" s="5"/>
      <c r="T185" s="5"/>
      <c r="U185" s="6"/>
      <c r="V185" s="5"/>
      <c r="W185" s="5"/>
      <c r="X185" s="5" t="s">
        <v>24</v>
      </c>
      <c r="Y185" s="5"/>
      <c r="Z185" s="5"/>
      <c r="AA185" s="5"/>
      <c r="AB185" s="80">
        <f t="shared" si="112"/>
        <v>1</v>
      </c>
      <c r="AC185" s="642"/>
      <c r="AD185" s="7"/>
      <c r="AE185" s="7"/>
      <c r="AF185" s="7"/>
      <c r="AG185" s="7"/>
      <c r="AH185" s="7"/>
      <c r="AI185" s="7"/>
      <c r="AJ185" s="7"/>
      <c r="AK185" s="7"/>
      <c r="AL185" s="7"/>
      <c r="AM185" s="7"/>
      <c r="AN185" s="7"/>
      <c r="AO185" s="7"/>
      <c r="AP185" s="7"/>
      <c r="AQ185" s="7"/>
      <c r="AR185" s="7"/>
      <c r="AS185" s="7"/>
      <c r="AT185" s="7"/>
      <c r="AU185" s="7"/>
      <c r="AV185" s="55"/>
      <c r="AW185" s="7"/>
      <c r="AX185" s="7"/>
      <c r="AY185" s="7"/>
      <c r="AZ185" s="7"/>
      <c r="BA185" s="7" t="s">
        <v>1405</v>
      </c>
      <c r="BB185" s="7" t="s">
        <v>1405</v>
      </c>
      <c r="BC185" s="7" t="s">
        <v>1405</v>
      </c>
      <c r="BD185" s="7" t="s">
        <v>1405</v>
      </c>
      <c r="BE185" s="7"/>
      <c r="BF185" s="7"/>
      <c r="BG185" s="7"/>
      <c r="BH185" s="7"/>
      <c r="BI185" s="7"/>
      <c r="BJ185" s="7"/>
      <c r="BK185" s="7"/>
      <c r="BL185" s="823">
        <v>2</v>
      </c>
      <c r="BM185" s="354">
        <v>2</v>
      </c>
      <c r="BN185" s="354">
        <v>2</v>
      </c>
      <c r="BO185" s="354">
        <v>2</v>
      </c>
      <c r="BP185" s="354">
        <v>2</v>
      </c>
      <c r="BQ185" s="354">
        <v>2</v>
      </c>
      <c r="BR185" s="823">
        <v>2</v>
      </c>
      <c r="BS185" s="356">
        <v>2</v>
      </c>
      <c r="BT185" s="354">
        <v>2</v>
      </c>
      <c r="BU185" s="354">
        <v>1</v>
      </c>
      <c r="BV185" s="354">
        <v>2</v>
      </c>
      <c r="BW185" s="823">
        <v>2</v>
      </c>
      <c r="BX185" s="354">
        <v>2</v>
      </c>
      <c r="BY185" s="824">
        <v>2</v>
      </c>
      <c r="BZ185" s="823">
        <v>1</v>
      </c>
      <c r="CA185" s="354">
        <v>2</v>
      </c>
      <c r="CB185" s="354">
        <v>2</v>
      </c>
      <c r="CC185" s="354">
        <v>2</v>
      </c>
      <c r="CD185" s="766">
        <v>2</v>
      </c>
      <c r="CE185" s="354">
        <v>2</v>
      </c>
      <c r="CF185" s="354">
        <v>1</v>
      </c>
      <c r="CG185" s="354">
        <v>2</v>
      </c>
      <c r="CH185" s="354">
        <v>2</v>
      </c>
      <c r="CI185" s="354">
        <v>2</v>
      </c>
      <c r="CJ185" s="766">
        <v>2</v>
      </c>
      <c r="CK185" s="354">
        <v>2</v>
      </c>
      <c r="CL185" s="222">
        <f t="shared" si="113"/>
        <v>23</v>
      </c>
      <c r="CM185" s="237">
        <f t="shared" si="114"/>
        <v>0.88461538461538458</v>
      </c>
      <c r="CN185" s="222">
        <f t="shared" si="115"/>
        <v>3</v>
      </c>
      <c r="CO185" s="237">
        <f t="shared" si="116"/>
        <v>0.11538461538461539</v>
      </c>
      <c r="CP185" s="222">
        <f t="shared" si="117"/>
        <v>0</v>
      </c>
      <c r="CQ185" s="237">
        <f t="shared" si="118"/>
        <v>0</v>
      </c>
      <c r="CR185" s="222">
        <f t="shared" si="119"/>
        <v>0</v>
      </c>
      <c r="CS185" s="237">
        <f t="shared" si="120"/>
        <v>0</v>
      </c>
      <c r="CT185" s="223">
        <f t="shared" si="121"/>
        <v>1.8846153846153846</v>
      </c>
      <c r="CU185" s="223" t="str">
        <f t="shared" si="122"/>
        <v>Đạt mục tiêu</v>
      </c>
      <c r="CV185" s="5"/>
    </row>
    <row r="186" spans="1:100" s="1" customFormat="1" ht="201.5" hidden="1">
      <c r="A186" s="1308"/>
      <c r="B186" s="1024"/>
      <c r="C186" s="1033"/>
      <c r="D186" s="217" t="s">
        <v>2740</v>
      </c>
      <c r="E186" s="215" t="s">
        <v>28</v>
      </c>
      <c r="F186" s="217" t="s">
        <v>2740</v>
      </c>
      <c r="G186" s="217" t="s">
        <v>213</v>
      </c>
      <c r="H186" s="159"/>
      <c r="I186" s="442"/>
      <c r="J186" s="212"/>
      <c r="K186" s="465"/>
      <c r="L186" s="5" t="s">
        <v>32</v>
      </c>
      <c r="M186" s="212" t="s">
        <v>31</v>
      </c>
      <c r="N186" s="165" t="s">
        <v>12</v>
      </c>
      <c r="O186" s="221" t="s">
        <v>29</v>
      </c>
      <c r="P186" s="221" t="s">
        <v>24</v>
      </c>
      <c r="Q186" s="5"/>
      <c r="R186" s="5"/>
      <c r="S186" s="5"/>
      <c r="T186" s="5"/>
      <c r="U186" s="6"/>
      <c r="V186" s="5" t="s">
        <v>24</v>
      </c>
      <c r="W186" s="5"/>
      <c r="X186" s="5"/>
      <c r="Y186" s="5"/>
      <c r="Z186" s="5"/>
      <c r="AA186" s="5"/>
      <c r="AB186" s="80">
        <f t="shared" si="112"/>
        <v>1</v>
      </c>
      <c r="AC186" s="642"/>
      <c r="AD186" s="7"/>
      <c r="AE186" s="7"/>
      <c r="AF186" s="7"/>
      <c r="AG186" s="7"/>
      <c r="AH186" s="7"/>
      <c r="AI186" s="7"/>
      <c r="AJ186" s="7"/>
      <c r="AK186" s="7"/>
      <c r="AL186" s="7"/>
      <c r="AM186" s="7"/>
      <c r="AN186" s="7"/>
      <c r="AO186" s="7"/>
      <c r="AP186" s="7"/>
      <c r="AQ186" s="7"/>
      <c r="AR186" s="7"/>
      <c r="AS186" s="7"/>
      <c r="AT186" s="7"/>
      <c r="AU186" s="7"/>
      <c r="AV186" s="55"/>
      <c r="AW186" s="55"/>
      <c r="AX186" s="55" t="s">
        <v>1318</v>
      </c>
      <c r="AY186" s="55"/>
      <c r="AZ186" s="55"/>
      <c r="BA186" s="7"/>
      <c r="BB186" s="7"/>
      <c r="BC186" s="7"/>
      <c r="BD186" s="7"/>
      <c r="BE186" s="7"/>
      <c r="BF186" s="7"/>
      <c r="BG186" s="7"/>
      <c r="BH186" s="7"/>
      <c r="BI186" s="7"/>
      <c r="BJ186" s="7"/>
      <c r="BK186" s="7"/>
      <c r="BL186" s="823">
        <v>2</v>
      </c>
      <c r="BM186" s="354">
        <v>2</v>
      </c>
      <c r="BN186" s="354">
        <v>2</v>
      </c>
      <c r="BO186" s="354">
        <v>2</v>
      </c>
      <c r="BP186" s="354">
        <v>2</v>
      </c>
      <c r="BQ186" s="354">
        <v>1</v>
      </c>
      <c r="BR186" s="823">
        <v>1</v>
      </c>
      <c r="BS186" s="356">
        <v>2</v>
      </c>
      <c r="BT186" s="354">
        <v>2</v>
      </c>
      <c r="BU186" s="354">
        <v>2</v>
      </c>
      <c r="BV186" s="354">
        <v>2</v>
      </c>
      <c r="BW186" s="823">
        <v>2</v>
      </c>
      <c r="BX186" s="354">
        <v>2</v>
      </c>
      <c r="BY186" s="824">
        <v>2</v>
      </c>
      <c r="BZ186" s="823">
        <v>2</v>
      </c>
      <c r="CA186" s="354">
        <v>2</v>
      </c>
      <c r="CB186" s="354">
        <v>2</v>
      </c>
      <c r="CC186" s="354">
        <v>2</v>
      </c>
      <c r="CD186" s="766">
        <v>2</v>
      </c>
      <c r="CE186" s="354">
        <v>2</v>
      </c>
      <c r="CF186" s="354">
        <v>2</v>
      </c>
      <c r="CG186" s="354">
        <v>2</v>
      </c>
      <c r="CH186" s="354">
        <v>2</v>
      </c>
      <c r="CI186" s="354">
        <v>2</v>
      </c>
      <c r="CJ186" s="766">
        <v>2</v>
      </c>
      <c r="CK186" s="354">
        <v>2</v>
      </c>
      <c r="CL186" s="222">
        <f t="shared" si="113"/>
        <v>24</v>
      </c>
      <c r="CM186" s="237">
        <f t="shared" si="114"/>
        <v>0.92307692307692313</v>
      </c>
      <c r="CN186" s="222">
        <f t="shared" si="115"/>
        <v>2</v>
      </c>
      <c r="CO186" s="237">
        <f t="shared" si="116"/>
        <v>7.6923076923076927E-2</v>
      </c>
      <c r="CP186" s="222">
        <f t="shared" si="117"/>
        <v>0</v>
      </c>
      <c r="CQ186" s="237">
        <f t="shared" si="118"/>
        <v>0</v>
      </c>
      <c r="CR186" s="222">
        <f t="shared" si="119"/>
        <v>0</v>
      </c>
      <c r="CS186" s="237">
        <f t="shared" si="120"/>
        <v>0</v>
      </c>
      <c r="CT186" s="223">
        <f t="shared" si="121"/>
        <v>1.9230769230769231</v>
      </c>
      <c r="CU186" s="223" t="str">
        <f t="shared" si="122"/>
        <v>Đạt mục tiêu</v>
      </c>
      <c r="CV186" s="5"/>
    </row>
    <row r="187" spans="1:100" s="1" customFormat="1" ht="47" hidden="1">
      <c r="A187" s="1308">
        <v>77</v>
      </c>
      <c r="B187" s="1024" t="s">
        <v>477</v>
      </c>
      <c r="C187" s="1033" t="s">
        <v>35</v>
      </c>
      <c r="D187" s="1024" t="s">
        <v>212</v>
      </c>
      <c r="E187" s="1033" t="s">
        <v>35</v>
      </c>
      <c r="F187" s="1024" t="s">
        <v>212</v>
      </c>
      <c r="G187" s="217" t="s">
        <v>581</v>
      </c>
      <c r="H187" s="217"/>
      <c r="I187" s="591"/>
      <c r="J187" s="212"/>
      <c r="K187" s="465"/>
      <c r="L187" s="5" t="s">
        <v>32</v>
      </c>
      <c r="M187" s="212" t="s">
        <v>31</v>
      </c>
      <c r="N187" s="165" t="s">
        <v>12</v>
      </c>
      <c r="O187" s="221" t="s">
        <v>25</v>
      </c>
      <c r="P187" s="221" t="s">
        <v>24</v>
      </c>
      <c r="Q187" s="5"/>
      <c r="R187" s="5"/>
      <c r="S187" s="5"/>
      <c r="T187" s="5"/>
      <c r="U187" s="6"/>
      <c r="V187" s="5"/>
      <c r="W187" s="5"/>
      <c r="X187" s="5" t="s">
        <v>24</v>
      </c>
      <c r="Y187" s="5"/>
      <c r="Z187" s="5"/>
      <c r="AA187" s="5"/>
      <c r="AB187" s="80">
        <f t="shared" si="112"/>
        <v>1</v>
      </c>
      <c r="AC187" s="642"/>
      <c r="AD187" s="7"/>
      <c r="AE187" s="7"/>
      <c r="AF187" s="7"/>
      <c r="AG187" s="7"/>
      <c r="AH187" s="7"/>
      <c r="AI187" s="7"/>
      <c r="AJ187" s="7"/>
      <c r="AK187" s="7"/>
      <c r="AL187" s="7"/>
      <c r="AM187" s="7"/>
      <c r="AN187" s="7"/>
      <c r="AO187" s="7"/>
      <c r="AP187" s="7"/>
      <c r="AQ187" s="7"/>
      <c r="AR187" s="7"/>
      <c r="AS187" s="7"/>
      <c r="AT187" s="7"/>
      <c r="AU187" s="7"/>
      <c r="AV187" s="55"/>
      <c r="AW187" s="7"/>
      <c r="AX187" s="7"/>
      <c r="AY187" s="7"/>
      <c r="AZ187" s="7"/>
      <c r="BA187" s="7" t="s">
        <v>1316</v>
      </c>
      <c r="BB187" s="7" t="s">
        <v>1316</v>
      </c>
      <c r="BC187" s="7" t="s">
        <v>1316</v>
      </c>
      <c r="BD187" s="7" t="s">
        <v>1316</v>
      </c>
      <c r="BE187" s="7"/>
      <c r="BF187" s="7"/>
      <c r="BG187" s="7"/>
      <c r="BH187" s="7"/>
      <c r="BI187" s="7"/>
      <c r="BJ187" s="7"/>
      <c r="BK187" s="7"/>
      <c r="BL187" s="823">
        <v>2</v>
      </c>
      <c r="BM187" s="354">
        <v>2</v>
      </c>
      <c r="BN187" s="354">
        <v>1</v>
      </c>
      <c r="BO187" s="354">
        <v>2</v>
      </c>
      <c r="BP187" s="354">
        <v>2</v>
      </c>
      <c r="BQ187" s="354">
        <v>2</v>
      </c>
      <c r="BR187" s="823">
        <v>2</v>
      </c>
      <c r="BS187" s="356">
        <v>2</v>
      </c>
      <c r="BT187" s="354">
        <v>2</v>
      </c>
      <c r="BU187" s="354">
        <v>2</v>
      </c>
      <c r="BV187" s="354">
        <v>2</v>
      </c>
      <c r="BW187" s="823">
        <v>2</v>
      </c>
      <c r="BX187" s="354">
        <v>2</v>
      </c>
      <c r="BY187" s="824">
        <v>2</v>
      </c>
      <c r="BZ187" s="823">
        <v>2</v>
      </c>
      <c r="CA187" s="354">
        <v>2</v>
      </c>
      <c r="CB187" s="354">
        <v>2</v>
      </c>
      <c r="CC187" s="354">
        <v>2</v>
      </c>
      <c r="CD187" s="766">
        <v>2</v>
      </c>
      <c r="CE187" s="354">
        <v>2</v>
      </c>
      <c r="CF187" s="354">
        <v>1</v>
      </c>
      <c r="CG187" s="354">
        <v>2</v>
      </c>
      <c r="CH187" s="354">
        <v>2</v>
      </c>
      <c r="CI187" s="354">
        <v>2</v>
      </c>
      <c r="CJ187" s="766">
        <v>2</v>
      </c>
      <c r="CK187" s="354">
        <v>2</v>
      </c>
      <c r="CL187" s="222">
        <f t="shared" si="113"/>
        <v>24</v>
      </c>
      <c r="CM187" s="237">
        <f t="shared" si="114"/>
        <v>0.92307692307692313</v>
      </c>
      <c r="CN187" s="222">
        <f t="shared" si="115"/>
        <v>2</v>
      </c>
      <c r="CO187" s="237">
        <f t="shared" si="116"/>
        <v>7.6923076923076927E-2</v>
      </c>
      <c r="CP187" s="222">
        <f t="shared" si="117"/>
        <v>0</v>
      </c>
      <c r="CQ187" s="237">
        <f t="shared" si="118"/>
        <v>0</v>
      </c>
      <c r="CR187" s="222">
        <f t="shared" si="119"/>
        <v>0</v>
      </c>
      <c r="CS187" s="237">
        <f t="shared" si="120"/>
        <v>0</v>
      </c>
      <c r="CT187" s="223">
        <f t="shared" si="121"/>
        <v>1.9230769230769231</v>
      </c>
      <c r="CU187" s="223" t="str">
        <f t="shared" si="122"/>
        <v>Đạt mục tiêu</v>
      </c>
      <c r="CV187" s="5"/>
    </row>
    <row r="188" spans="1:100" s="1" customFormat="1" ht="47" hidden="1">
      <c r="A188" s="1308"/>
      <c r="B188" s="1024"/>
      <c r="C188" s="1033"/>
      <c r="D188" s="1024"/>
      <c r="E188" s="1033"/>
      <c r="F188" s="1024"/>
      <c r="G188" s="217" t="s">
        <v>332</v>
      </c>
      <c r="H188" s="217"/>
      <c r="I188" s="591"/>
      <c r="J188" s="212"/>
      <c r="K188" s="465"/>
      <c r="L188" s="5" t="s">
        <v>32</v>
      </c>
      <c r="M188" s="212" t="s">
        <v>31</v>
      </c>
      <c r="N188" s="165" t="s">
        <v>12</v>
      </c>
      <c r="O188" s="221" t="s">
        <v>25</v>
      </c>
      <c r="P188" s="221" t="s">
        <v>24</v>
      </c>
      <c r="Q188" s="5"/>
      <c r="R188" s="5"/>
      <c r="S188" s="5"/>
      <c r="T188" s="5"/>
      <c r="U188" s="6"/>
      <c r="V188" s="5" t="s">
        <v>24</v>
      </c>
      <c r="W188" s="5"/>
      <c r="X188" s="5"/>
      <c r="Y188" s="5"/>
      <c r="Z188" s="5"/>
      <c r="AA188" s="5"/>
      <c r="AB188" s="80">
        <f t="shared" si="112"/>
        <v>1</v>
      </c>
      <c r="AC188" s="642"/>
      <c r="AD188" s="7"/>
      <c r="AE188" s="7"/>
      <c r="AF188" s="7"/>
      <c r="AG188" s="7"/>
      <c r="AH188" s="7"/>
      <c r="AI188" s="7"/>
      <c r="AJ188" s="7"/>
      <c r="AK188" s="7"/>
      <c r="AL188" s="7"/>
      <c r="AM188" s="7"/>
      <c r="AN188" s="7"/>
      <c r="AO188" s="7"/>
      <c r="AP188" s="7"/>
      <c r="AQ188" s="7"/>
      <c r="AR188" s="7"/>
      <c r="AS188" s="7"/>
      <c r="AT188" s="7"/>
      <c r="AU188" s="7"/>
      <c r="AV188" s="55"/>
      <c r="AW188" s="55" t="s">
        <v>1317</v>
      </c>
      <c r="AX188" s="55" t="s">
        <v>1317</v>
      </c>
      <c r="AY188" s="55"/>
      <c r="AZ188" s="55"/>
      <c r="BA188" s="7"/>
      <c r="BB188" s="7"/>
      <c r="BC188" s="7"/>
      <c r="BD188" s="7"/>
      <c r="BE188" s="7"/>
      <c r="BF188" s="7"/>
      <c r="BG188" s="7"/>
      <c r="BH188" s="7"/>
      <c r="BI188" s="7"/>
      <c r="BJ188" s="7"/>
      <c r="BK188" s="7"/>
      <c r="BL188" s="823">
        <v>2</v>
      </c>
      <c r="BM188" s="354">
        <v>2</v>
      </c>
      <c r="BN188" s="354">
        <v>2</v>
      </c>
      <c r="BO188" s="354">
        <v>2</v>
      </c>
      <c r="BP188" s="354">
        <v>2</v>
      </c>
      <c r="BQ188" s="354">
        <v>2</v>
      </c>
      <c r="BR188" s="823">
        <v>2</v>
      </c>
      <c r="BS188" s="356">
        <v>2</v>
      </c>
      <c r="BT188" s="354">
        <v>2</v>
      </c>
      <c r="BU188" s="354">
        <v>2</v>
      </c>
      <c r="BV188" s="354">
        <v>1</v>
      </c>
      <c r="BW188" s="823">
        <v>2</v>
      </c>
      <c r="BX188" s="354">
        <v>2</v>
      </c>
      <c r="BY188" s="824">
        <v>2</v>
      </c>
      <c r="BZ188" s="823">
        <v>2</v>
      </c>
      <c r="CA188" s="354">
        <v>2</v>
      </c>
      <c r="CB188" s="354">
        <v>2</v>
      </c>
      <c r="CC188" s="354">
        <v>2</v>
      </c>
      <c r="CD188" s="766">
        <v>2</v>
      </c>
      <c r="CE188" s="354">
        <v>2</v>
      </c>
      <c r="CF188" s="354">
        <v>2</v>
      </c>
      <c r="CG188" s="354">
        <v>2</v>
      </c>
      <c r="CH188" s="354">
        <v>2</v>
      </c>
      <c r="CI188" s="354">
        <v>2</v>
      </c>
      <c r="CJ188" s="766">
        <v>2</v>
      </c>
      <c r="CK188" s="354">
        <v>2</v>
      </c>
      <c r="CL188" s="222">
        <f t="shared" si="113"/>
        <v>25</v>
      </c>
      <c r="CM188" s="237">
        <f t="shared" si="114"/>
        <v>0.96153846153846156</v>
      </c>
      <c r="CN188" s="222">
        <f t="shared" si="115"/>
        <v>1</v>
      </c>
      <c r="CO188" s="237">
        <f t="shared" si="116"/>
        <v>3.8461538461538464E-2</v>
      </c>
      <c r="CP188" s="222">
        <f t="shared" si="117"/>
        <v>0</v>
      </c>
      <c r="CQ188" s="237">
        <f t="shared" si="118"/>
        <v>0</v>
      </c>
      <c r="CR188" s="222">
        <f t="shared" si="119"/>
        <v>0</v>
      </c>
      <c r="CS188" s="237">
        <f t="shared" si="120"/>
        <v>0</v>
      </c>
      <c r="CT188" s="223">
        <f t="shared" si="121"/>
        <v>1.9615384615384615</v>
      </c>
      <c r="CU188" s="223" t="str">
        <f t="shared" si="122"/>
        <v>Đạt mục tiêu</v>
      </c>
      <c r="CV188" s="5"/>
    </row>
    <row r="189" spans="1:100" s="1" customFormat="1" ht="84" hidden="1">
      <c r="A189" s="1308"/>
      <c r="B189" s="1024"/>
      <c r="C189" s="1033"/>
      <c r="D189" s="1024"/>
      <c r="E189" s="1033"/>
      <c r="F189" s="1024"/>
      <c r="G189" s="217" t="s">
        <v>556</v>
      </c>
      <c r="H189" s="217"/>
      <c r="I189" s="591"/>
      <c r="J189" s="212"/>
      <c r="K189" s="468" t="s">
        <v>1773</v>
      </c>
      <c r="L189" s="5" t="s">
        <v>32</v>
      </c>
      <c r="M189" s="212" t="s">
        <v>31</v>
      </c>
      <c r="N189" s="165" t="s">
        <v>12</v>
      </c>
      <c r="O189" s="221" t="s">
        <v>29</v>
      </c>
      <c r="P189" s="221" t="s">
        <v>24</v>
      </c>
      <c r="Q189" s="5"/>
      <c r="R189" s="5"/>
      <c r="S189" s="5"/>
      <c r="T189" s="5"/>
      <c r="U189" s="6"/>
      <c r="V189" s="5" t="s">
        <v>24</v>
      </c>
      <c r="W189" s="5"/>
      <c r="X189" s="5"/>
      <c r="Y189" s="5"/>
      <c r="Z189" s="5"/>
      <c r="AA189" s="5"/>
      <c r="AB189" s="80">
        <f t="shared" si="112"/>
        <v>1</v>
      </c>
      <c r="AC189" s="642"/>
      <c r="AD189" s="7"/>
      <c r="AE189" s="7"/>
      <c r="AF189" s="7"/>
      <c r="AG189" s="7"/>
      <c r="AH189" s="7"/>
      <c r="AI189" s="7"/>
      <c r="AJ189" s="7"/>
      <c r="AK189" s="7"/>
      <c r="AL189" s="7"/>
      <c r="AM189" s="7"/>
      <c r="AN189" s="7"/>
      <c r="AO189" s="7"/>
      <c r="AP189" s="7"/>
      <c r="AQ189" s="7"/>
      <c r="AR189" s="7"/>
      <c r="AS189" s="7"/>
      <c r="AT189" s="7"/>
      <c r="AU189" s="7"/>
      <c r="AV189" s="55"/>
      <c r="AW189" s="55" t="s">
        <v>1404</v>
      </c>
      <c r="AX189" s="55" t="s">
        <v>1404</v>
      </c>
      <c r="AY189" s="55"/>
      <c r="AZ189" s="55"/>
      <c r="BA189" s="7"/>
      <c r="BB189" s="7"/>
      <c r="BC189" s="7"/>
      <c r="BD189" s="7"/>
      <c r="BE189" s="7"/>
      <c r="BF189" s="7"/>
      <c r="BG189" s="7"/>
      <c r="BH189" s="7"/>
      <c r="BI189" s="7"/>
      <c r="BJ189" s="7"/>
      <c r="BK189" s="7"/>
      <c r="BL189" s="823">
        <v>2</v>
      </c>
      <c r="BM189" s="354">
        <v>2</v>
      </c>
      <c r="BN189" s="354">
        <v>2</v>
      </c>
      <c r="BO189" s="354">
        <v>2</v>
      </c>
      <c r="BP189" s="354">
        <v>2</v>
      </c>
      <c r="BQ189" s="354">
        <v>2</v>
      </c>
      <c r="BR189" s="823">
        <v>2</v>
      </c>
      <c r="BS189" s="356">
        <v>1</v>
      </c>
      <c r="BT189" s="354">
        <v>2</v>
      </c>
      <c r="BU189" s="354">
        <v>1</v>
      </c>
      <c r="BV189" s="354">
        <v>2</v>
      </c>
      <c r="BW189" s="823">
        <v>2</v>
      </c>
      <c r="BX189" s="354">
        <v>1</v>
      </c>
      <c r="BY189" s="824">
        <v>2</v>
      </c>
      <c r="BZ189" s="823">
        <v>2</v>
      </c>
      <c r="CA189" s="354">
        <v>2</v>
      </c>
      <c r="CB189" s="354">
        <v>2</v>
      </c>
      <c r="CC189" s="354">
        <v>2</v>
      </c>
      <c r="CD189" s="766">
        <v>1</v>
      </c>
      <c r="CE189" s="354">
        <v>2</v>
      </c>
      <c r="CF189" s="354">
        <v>2</v>
      </c>
      <c r="CG189" s="354">
        <v>2</v>
      </c>
      <c r="CH189" s="354">
        <v>2</v>
      </c>
      <c r="CI189" s="354">
        <v>2</v>
      </c>
      <c r="CJ189" s="766">
        <v>2</v>
      </c>
      <c r="CK189" s="354">
        <v>2</v>
      </c>
      <c r="CL189" s="222">
        <f t="shared" si="113"/>
        <v>22</v>
      </c>
      <c r="CM189" s="237">
        <f t="shared" si="114"/>
        <v>0.84615384615384615</v>
      </c>
      <c r="CN189" s="222">
        <f t="shared" si="115"/>
        <v>4</v>
      </c>
      <c r="CO189" s="237">
        <f t="shared" si="116"/>
        <v>0.15384615384615385</v>
      </c>
      <c r="CP189" s="222">
        <f t="shared" si="117"/>
        <v>0</v>
      </c>
      <c r="CQ189" s="237">
        <f t="shared" si="118"/>
        <v>0</v>
      </c>
      <c r="CR189" s="222">
        <f t="shared" si="119"/>
        <v>0</v>
      </c>
      <c r="CS189" s="237">
        <f t="shared" si="120"/>
        <v>0</v>
      </c>
      <c r="CT189" s="223">
        <f t="shared" si="121"/>
        <v>1.8461538461538463</v>
      </c>
      <c r="CU189" s="223" t="str">
        <f t="shared" si="122"/>
        <v>Đạt mục tiêu</v>
      </c>
      <c r="CV189" s="5"/>
    </row>
    <row r="190" spans="1:100" s="1" customFormat="1" ht="62" hidden="1">
      <c r="A190" s="1308">
        <v>78</v>
      </c>
      <c r="B190" s="1044" t="s">
        <v>970</v>
      </c>
      <c r="C190" s="1033" t="s">
        <v>28</v>
      </c>
      <c r="D190" s="1024" t="s">
        <v>211</v>
      </c>
      <c r="E190" s="1033" t="s">
        <v>28</v>
      </c>
      <c r="F190" s="1044" t="s">
        <v>971</v>
      </c>
      <c r="G190" s="217" t="s">
        <v>1447</v>
      </c>
      <c r="H190" s="217" t="s">
        <v>2556</v>
      </c>
      <c r="I190" s="591"/>
      <c r="J190" s="212"/>
      <c r="K190" s="465"/>
      <c r="L190" s="5" t="s">
        <v>32</v>
      </c>
      <c r="M190" s="212" t="s">
        <v>31</v>
      </c>
      <c r="N190" s="165" t="s">
        <v>12</v>
      </c>
      <c r="O190" s="221" t="s">
        <v>29</v>
      </c>
      <c r="P190" s="221" t="s">
        <v>24</v>
      </c>
      <c r="Q190" s="5"/>
      <c r="R190" s="5" t="s">
        <v>24</v>
      </c>
      <c r="S190" s="5"/>
      <c r="T190" s="5"/>
      <c r="U190" s="6"/>
      <c r="V190" s="5"/>
      <c r="W190" s="5"/>
      <c r="X190" s="5"/>
      <c r="Y190" s="5"/>
      <c r="Z190" s="5"/>
      <c r="AA190" s="5"/>
      <c r="AB190" s="80">
        <f t="shared" si="112"/>
        <v>1</v>
      </c>
      <c r="AC190" s="642"/>
      <c r="AD190" s="7"/>
      <c r="AE190" s="7"/>
      <c r="AF190" s="7"/>
      <c r="AG190" s="7" t="s">
        <v>1315</v>
      </c>
      <c r="AH190" s="7" t="s">
        <v>1315</v>
      </c>
      <c r="AI190" s="7" t="s">
        <v>1315</v>
      </c>
      <c r="AJ190" s="7"/>
      <c r="AK190" s="7"/>
      <c r="AL190" s="7"/>
      <c r="AM190" s="7"/>
      <c r="AN190" s="7"/>
      <c r="AO190" s="7"/>
      <c r="AP190" s="7"/>
      <c r="AQ190" s="7"/>
      <c r="AR190" s="7"/>
      <c r="AS190" s="7"/>
      <c r="AT190" s="7"/>
      <c r="AU190" s="7"/>
      <c r="AV190" s="55"/>
      <c r="AW190" s="7"/>
      <c r="AX190" s="7"/>
      <c r="AY190" s="7"/>
      <c r="AZ190" s="7"/>
      <c r="BA190" s="7"/>
      <c r="BB190" s="7"/>
      <c r="BC190" s="7"/>
      <c r="BD190" s="7"/>
      <c r="BE190" s="7"/>
      <c r="BF190" s="7"/>
      <c r="BG190" s="7"/>
      <c r="BH190" s="7"/>
      <c r="BI190" s="7"/>
      <c r="BJ190" s="7"/>
      <c r="BK190" s="7"/>
      <c r="BL190" s="823">
        <v>2</v>
      </c>
      <c r="BM190" s="354">
        <v>2</v>
      </c>
      <c r="BN190" s="354">
        <v>2</v>
      </c>
      <c r="BO190" s="354">
        <v>2</v>
      </c>
      <c r="BP190" s="354">
        <v>2</v>
      </c>
      <c r="BQ190" s="354">
        <v>2</v>
      </c>
      <c r="BR190" s="823">
        <v>2</v>
      </c>
      <c r="BS190" s="356">
        <v>2</v>
      </c>
      <c r="BT190" s="354">
        <v>2</v>
      </c>
      <c r="BU190" s="354">
        <v>2</v>
      </c>
      <c r="BV190" s="354">
        <v>2</v>
      </c>
      <c r="BW190" s="823">
        <v>2</v>
      </c>
      <c r="BX190" s="354">
        <v>2</v>
      </c>
      <c r="BY190" s="824">
        <v>2</v>
      </c>
      <c r="BZ190" s="823">
        <v>2</v>
      </c>
      <c r="CA190" s="354">
        <v>2</v>
      </c>
      <c r="CB190" s="354">
        <v>2</v>
      </c>
      <c r="CC190" s="354">
        <v>2</v>
      </c>
      <c r="CD190" s="766">
        <v>2</v>
      </c>
      <c r="CE190" s="354">
        <v>2</v>
      </c>
      <c r="CF190" s="354">
        <v>2</v>
      </c>
      <c r="CG190" s="354">
        <v>2</v>
      </c>
      <c r="CH190" s="354">
        <v>2</v>
      </c>
      <c r="CI190" s="354">
        <v>2</v>
      </c>
      <c r="CJ190" s="766">
        <v>2</v>
      </c>
      <c r="CK190" s="354">
        <v>2</v>
      </c>
      <c r="CL190" s="222">
        <f t="shared" si="113"/>
        <v>26</v>
      </c>
      <c r="CM190" s="237">
        <f t="shared" si="114"/>
        <v>1</v>
      </c>
      <c r="CN190" s="222">
        <f t="shared" si="115"/>
        <v>0</v>
      </c>
      <c r="CO190" s="237">
        <f t="shared" si="116"/>
        <v>0</v>
      </c>
      <c r="CP190" s="222">
        <f t="shared" si="117"/>
        <v>0</v>
      </c>
      <c r="CQ190" s="237">
        <f t="shared" si="118"/>
        <v>0</v>
      </c>
      <c r="CR190" s="222">
        <f t="shared" si="119"/>
        <v>0</v>
      </c>
      <c r="CS190" s="237">
        <f t="shared" si="120"/>
        <v>0</v>
      </c>
      <c r="CT190" s="223">
        <f t="shared" si="121"/>
        <v>2</v>
      </c>
      <c r="CU190" s="223" t="str">
        <f t="shared" si="122"/>
        <v>Đạt mục tiêu</v>
      </c>
      <c r="CV190" s="5"/>
    </row>
    <row r="191" spans="1:100" s="1" customFormat="1" ht="84" hidden="1">
      <c r="A191" s="1308"/>
      <c r="B191" s="1044"/>
      <c r="C191" s="1033"/>
      <c r="D191" s="1024"/>
      <c r="E191" s="1033"/>
      <c r="F191" s="1044"/>
      <c r="G191" s="217" t="s">
        <v>1743</v>
      </c>
      <c r="H191" s="217" t="s">
        <v>2556</v>
      </c>
      <c r="I191" s="591"/>
      <c r="J191" s="212"/>
      <c r="K191" s="468" t="s">
        <v>1744</v>
      </c>
      <c r="L191" s="221"/>
      <c r="M191" s="212" t="s">
        <v>31</v>
      </c>
      <c r="N191" s="165" t="s">
        <v>12</v>
      </c>
      <c r="O191" s="221"/>
      <c r="P191" s="221"/>
      <c r="Q191" s="221"/>
      <c r="R191" s="221" t="s">
        <v>24</v>
      </c>
      <c r="S191" s="5"/>
      <c r="T191" s="5"/>
      <c r="U191" s="6"/>
      <c r="V191" s="5"/>
      <c r="W191" s="5"/>
      <c r="X191" s="5"/>
      <c r="Y191" s="5"/>
      <c r="Z191" s="5"/>
      <c r="AA191" s="5"/>
      <c r="AB191" s="80">
        <f t="shared" si="112"/>
        <v>1</v>
      </c>
      <c r="AC191" s="642"/>
      <c r="AD191" s="7"/>
      <c r="AE191" s="7"/>
      <c r="AF191" s="7"/>
      <c r="AG191" s="7"/>
      <c r="AH191" s="7"/>
      <c r="AI191" s="7"/>
      <c r="AJ191" s="7" t="s">
        <v>1318</v>
      </c>
      <c r="AK191" s="7"/>
      <c r="AL191" s="7"/>
      <c r="AM191" s="7"/>
      <c r="AN191" s="7"/>
      <c r="AO191" s="7"/>
      <c r="AP191" s="7"/>
      <c r="AQ191" s="7"/>
      <c r="AR191" s="7"/>
      <c r="AS191" s="7"/>
      <c r="AT191" s="7"/>
      <c r="AU191" s="7"/>
      <c r="AV191" s="55"/>
      <c r="AW191" s="7"/>
      <c r="AX191" s="7"/>
      <c r="AY191" s="7"/>
      <c r="AZ191" s="7"/>
      <c r="BA191" s="7"/>
      <c r="BB191" s="7"/>
      <c r="BC191" s="7"/>
      <c r="BD191" s="7"/>
      <c r="BE191" s="7"/>
      <c r="BF191" s="7"/>
      <c r="BG191" s="7"/>
      <c r="BH191" s="7"/>
      <c r="BI191" s="7"/>
      <c r="BJ191" s="7"/>
      <c r="BK191" s="7"/>
      <c r="BL191" s="823">
        <v>2</v>
      </c>
      <c r="BM191" s="354">
        <v>2</v>
      </c>
      <c r="BN191" s="354">
        <v>2</v>
      </c>
      <c r="BO191" s="354">
        <v>2</v>
      </c>
      <c r="BP191" s="354">
        <v>2</v>
      </c>
      <c r="BQ191" s="354">
        <v>2</v>
      </c>
      <c r="BR191" s="823">
        <v>2</v>
      </c>
      <c r="BS191" s="356">
        <v>2</v>
      </c>
      <c r="BT191" s="354">
        <v>2</v>
      </c>
      <c r="BU191" s="354">
        <v>2</v>
      </c>
      <c r="BV191" s="354">
        <v>2</v>
      </c>
      <c r="BW191" s="823">
        <v>2</v>
      </c>
      <c r="BX191" s="354">
        <v>2</v>
      </c>
      <c r="BY191" s="824">
        <v>2</v>
      </c>
      <c r="BZ191" s="823">
        <v>2</v>
      </c>
      <c r="CA191" s="354">
        <v>2</v>
      </c>
      <c r="CB191" s="354">
        <v>2</v>
      </c>
      <c r="CC191" s="354">
        <v>2</v>
      </c>
      <c r="CD191" s="766">
        <v>2</v>
      </c>
      <c r="CE191" s="354">
        <v>2</v>
      </c>
      <c r="CF191" s="354">
        <v>2</v>
      </c>
      <c r="CG191" s="354">
        <v>2</v>
      </c>
      <c r="CH191" s="354">
        <v>2</v>
      </c>
      <c r="CI191" s="354">
        <v>2</v>
      </c>
      <c r="CJ191" s="766">
        <v>2</v>
      </c>
      <c r="CK191" s="354">
        <v>2</v>
      </c>
      <c r="CL191" s="222">
        <f t="shared" si="113"/>
        <v>26</v>
      </c>
      <c r="CM191" s="237">
        <f t="shared" si="114"/>
        <v>1</v>
      </c>
      <c r="CN191" s="222">
        <f t="shared" si="115"/>
        <v>0</v>
      </c>
      <c r="CO191" s="237">
        <f t="shared" si="116"/>
        <v>0</v>
      </c>
      <c r="CP191" s="222">
        <f t="shared" si="117"/>
        <v>0</v>
      </c>
      <c r="CQ191" s="237">
        <f t="shared" si="118"/>
        <v>0</v>
      </c>
      <c r="CR191" s="222">
        <f t="shared" si="119"/>
        <v>0</v>
      </c>
      <c r="CS191" s="237">
        <f t="shared" si="120"/>
        <v>0</v>
      </c>
      <c r="CT191" s="223">
        <f t="shared" si="121"/>
        <v>2</v>
      </c>
      <c r="CU191" s="223" t="str">
        <f t="shared" si="122"/>
        <v>Đạt mục tiêu</v>
      </c>
      <c r="CV191" s="5"/>
    </row>
    <row r="192" spans="1:100" s="1" customFormat="1" ht="72" hidden="1">
      <c r="A192" s="1308"/>
      <c r="B192" s="1044"/>
      <c r="C192" s="1033"/>
      <c r="D192" s="1024"/>
      <c r="E192" s="1033"/>
      <c r="F192" s="1044"/>
      <c r="G192" s="217" t="s">
        <v>1637</v>
      </c>
      <c r="H192" s="217" t="s">
        <v>2556</v>
      </c>
      <c r="I192" s="591"/>
      <c r="J192" s="212"/>
      <c r="K192" s="468" t="s">
        <v>1638</v>
      </c>
      <c r="L192" s="5"/>
      <c r="M192" s="212" t="s">
        <v>31</v>
      </c>
      <c r="N192" s="165" t="s">
        <v>12</v>
      </c>
      <c r="O192" s="221"/>
      <c r="P192" s="221"/>
      <c r="Q192" s="5"/>
      <c r="R192" s="5" t="s">
        <v>24</v>
      </c>
      <c r="S192" s="5"/>
      <c r="T192" s="5"/>
      <c r="U192" s="6"/>
      <c r="V192" s="5"/>
      <c r="W192" s="5"/>
      <c r="X192" s="5"/>
      <c r="Y192" s="5"/>
      <c r="Z192" s="5"/>
      <c r="AA192" s="5"/>
      <c r="AB192" s="80">
        <f t="shared" si="112"/>
        <v>1</v>
      </c>
      <c r="AC192" s="642"/>
      <c r="AD192" s="7"/>
      <c r="AE192" s="7"/>
      <c r="AF192" s="7"/>
      <c r="AG192" s="7" t="s">
        <v>1318</v>
      </c>
      <c r="AH192" s="7"/>
      <c r="AI192" s="7"/>
      <c r="AJ192" s="7"/>
      <c r="AK192" s="7"/>
      <c r="AL192" s="7"/>
      <c r="AM192" s="7"/>
      <c r="AN192" s="7"/>
      <c r="AO192" s="7"/>
      <c r="AP192" s="7"/>
      <c r="AQ192" s="7"/>
      <c r="AR192" s="7"/>
      <c r="AS192" s="7"/>
      <c r="AT192" s="7"/>
      <c r="AU192" s="7"/>
      <c r="AV192" s="55"/>
      <c r="AW192" s="7"/>
      <c r="AX192" s="7"/>
      <c r="AY192" s="7"/>
      <c r="AZ192" s="7"/>
      <c r="BA192" s="7"/>
      <c r="BB192" s="7"/>
      <c r="BC192" s="7"/>
      <c r="BD192" s="7"/>
      <c r="BE192" s="7"/>
      <c r="BF192" s="7"/>
      <c r="BG192" s="7"/>
      <c r="BH192" s="7"/>
      <c r="BI192" s="7"/>
      <c r="BJ192" s="7"/>
      <c r="BK192" s="7"/>
      <c r="BL192" s="823">
        <v>2</v>
      </c>
      <c r="BM192" s="354">
        <v>2</v>
      </c>
      <c r="BN192" s="354">
        <v>2</v>
      </c>
      <c r="BO192" s="354">
        <v>2</v>
      </c>
      <c r="BP192" s="354">
        <v>2</v>
      </c>
      <c r="BQ192" s="354">
        <v>2</v>
      </c>
      <c r="BR192" s="823">
        <v>2</v>
      </c>
      <c r="BS192" s="356">
        <v>2</v>
      </c>
      <c r="BT192" s="354">
        <v>2</v>
      </c>
      <c r="BU192" s="354">
        <v>2</v>
      </c>
      <c r="BV192" s="354">
        <v>2</v>
      </c>
      <c r="BW192" s="823">
        <v>2</v>
      </c>
      <c r="BX192" s="354">
        <v>2</v>
      </c>
      <c r="BY192" s="824">
        <v>1</v>
      </c>
      <c r="BZ192" s="823">
        <v>2</v>
      </c>
      <c r="CA192" s="354">
        <v>2</v>
      </c>
      <c r="CB192" s="354">
        <v>2</v>
      </c>
      <c r="CC192" s="354">
        <v>2</v>
      </c>
      <c r="CD192" s="766">
        <v>2</v>
      </c>
      <c r="CE192" s="354">
        <v>2</v>
      </c>
      <c r="CF192" s="354">
        <v>2</v>
      </c>
      <c r="CG192" s="354">
        <v>2</v>
      </c>
      <c r="CH192" s="354">
        <v>2</v>
      </c>
      <c r="CI192" s="354">
        <v>2</v>
      </c>
      <c r="CJ192" s="766">
        <v>2</v>
      </c>
      <c r="CK192" s="354">
        <v>2</v>
      </c>
      <c r="CL192" s="222">
        <f t="shared" si="113"/>
        <v>25</v>
      </c>
      <c r="CM192" s="237">
        <f t="shared" si="114"/>
        <v>0.96153846153846156</v>
      </c>
      <c r="CN192" s="222">
        <f t="shared" si="115"/>
        <v>1</v>
      </c>
      <c r="CO192" s="237">
        <f t="shared" si="116"/>
        <v>3.8461538461538464E-2</v>
      </c>
      <c r="CP192" s="222">
        <f t="shared" si="117"/>
        <v>0</v>
      </c>
      <c r="CQ192" s="237">
        <f t="shared" si="118"/>
        <v>0</v>
      </c>
      <c r="CR192" s="222">
        <f t="shared" si="119"/>
        <v>0</v>
      </c>
      <c r="CS192" s="237">
        <f t="shared" si="120"/>
        <v>0</v>
      </c>
      <c r="CT192" s="223">
        <f t="shared" si="121"/>
        <v>1.9615384615384615</v>
      </c>
      <c r="CU192" s="223" t="str">
        <f t="shared" si="122"/>
        <v>Đạt mục tiêu</v>
      </c>
      <c r="CV192" s="5"/>
    </row>
    <row r="193" spans="1:100" s="1" customFormat="1" ht="93" hidden="1">
      <c r="A193" s="1308"/>
      <c r="B193" s="1024"/>
      <c r="C193" s="1033"/>
      <c r="D193" s="217" t="s">
        <v>210</v>
      </c>
      <c r="E193" s="215" t="s">
        <v>41</v>
      </c>
      <c r="F193" s="217" t="s">
        <v>210</v>
      </c>
      <c r="G193" s="220" t="s">
        <v>1512</v>
      </c>
      <c r="H193" s="220" t="s">
        <v>2556</v>
      </c>
      <c r="I193" s="601"/>
      <c r="J193" s="63"/>
      <c r="K193" s="466"/>
      <c r="L193" s="5" t="s">
        <v>32</v>
      </c>
      <c r="M193" s="212" t="s">
        <v>31</v>
      </c>
      <c r="N193" s="165" t="s">
        <v>12</v>
      </c>
      <c r="O193" s="221" t="s">
        <v>29</v>
      </c>
      <c r="P193" s="221" t="s">
        <v>24</v>
      </c>
      <c r="Q193" s="5"/>
      <c r="R193" s="5"/>
      <c r="S193" s="5"/>
      <c r="T193" s="5"/>
      <c r="U193" s="6"/>
      <c r="V193" s="5"/>
      <c r="W193" s="5"/>
      <c r="X193" s="5" t="s">
        <v>24</v>
      </c>
      <c r="Y193" s="5"/>
      <c r="Z193" s="5"/>
      <c r="AA193" s="5"/>
      <c r="AB193" s="80">
        <f t="shared" si="112"/>
        <v>1</v>
      </c>
      <c r="AC193" s="642"/>
      <c r="AD193" s="7"/>
      <c r="AE193" s="7"/>
      <c r="AF193" s="7"/>
      <c r="AG193" s="7"/>
      <c r="AH193" s="7"/>
      <c r="AI193" s="7"/>
      <c r="AJ193" s="7"/>
      <c r="AK193" s="7"/>
      <c r="AL193" s="7"/>
      <c r="AM193" s="7"/>
      <c r="AN193" s="7"/>
      <c r="AO193" s="7"/>
      <c r="AP193" s="7"/>
      <c r="AQ193" s="7"/>
      <c r="AR193" s="7"/>
      <c r="AS193" s="7"/>
      <c r="AT193" s="7"/>
      <c r="AU193" s="7"/>
      <c r="AV193" s="55" t="s">
        <v>1316</v>
      </c>
      <c r="AW193" s="55" t="s">
        <v>1316</v>
      </c>
      <c r="AX193" s="55"/>
      <c r="AY193" s="55"/>
      <c r="AZ193" s="55"/>
      <c r="BA193" s="7" t="s">
        <v>1405</v>
      </c>
      <c r="BB193" s="7" t="s">
        <v>1405</v>
      </c>
      <c r="BC193" s="7" t="s">
        <v>1405</v>
      </c>
      <c r="BD193" s="7" t="s">
        <v>1405</v>
      </c>
      <c r="BE193" s="7"/>
      <c r="BF193" s="7"/>
      <c r="BG193" s="7"/>
      <c r="BH193" s="7"/>
      <c r="BI193" s="7"/>
      <c r="BJ193" s="7"/>
      <c r="BK193" s="7"/>
      <c r="BL193" s="823">
        <v>2</v>
      </c>
      <c r="BM193" s="354">
        <v>2</v>
      </c>
      <c r="BN193" s="354">
        <v>2</v>
      </c>
      <c r="BO193" s="354">
        <v>2</v>
      </c>
      <c r="BP193" s="354">
        <v>1</v>
      </c>
      <c r="BQ193" s="354">
        <v>2</v>
      </c>
      <c r="BR193" s="823">
        <v>2</v>
      </c>
      <c r="BS193" s="356">
        <v>2</v>
      </c>
      <c r="BT193" s="354">
        <v>2</v>
      </c>
      <c r="BU193" s="354">
        <v>2</v>
      </c>
      <c r="BV193" s="354">
        <v>2</v>
      </c>
      <c r="BW193" s="823">
        <v>1</v>
      </c>
      <c r="BX193" s="354">
        <v>2</v>
      </c>
      <c r="BY193" s="824">
        <v>2</v>
      </c>
      <c r="BZ193" s="823">
        <v>2</v>
      </c>
      <c r="CA193" s="354">
        <v>2</v>
      </c>
      <c r="CB193" s="354">
        <v>2</v>
      </c>
      <c r="CC193" s="354">
        <v>2</v>
      </c>
      <c r="CD193" s="766">
        <v>1</v>
      </c>
      <c r="CE193" s="354">
        <v>2</v>
      </c>
      <c r="CF193" s="354">
        <v>2</v>
      </c>
      <c r="CG193" s="354">
        <v>2</v>
      </c>
      <c r="CH193" s="354">
        <v>2</v>
      </c>
      <c r="CI193" s="354">
        <v>2</v>
      </c>
      <c r="CJ193" s="766">
        <v>2</v>
      </c>
      <c r="CK193" s="354">
        <v>2</v>
      </c>
      <c r="CL193" s="222">
        <f t="shared" si="113"/>
        <v>23</v>
      </c>
      <c r="CM193" s="237">
        <f t="shared" si="114"/>
        <v>0.88461538461538458</v>
      </c>
      <c r="CN193" s="222">
        <f t="shared" si="115"/>
        <v>3</v>
      </c>
      <c r="CO193" s="237">
        <f t="shared" si="116"/>
        <v>0.11538461538461539</v>
      </c>
      <c r="CP193" s="222">
        <f t="shared" si="117"/>
        <v>0</v>
      </c>
      <c r="CQ193" s="237">
        <f t="shared" si="118"/>
        <v>0</v>
      </c>
      <c r="CR193" s="222">
        <f t="shared" si="119"/>
        <v>0</v>
      </c>
      <c r="CS193" s="237">
        <f t="shared" si="120"/>
        <v>0</v>
      </c>
      <c r="CT193" s="223">
        <f t="shared" si="121"/>
        <v>1.8846153846153846</v>
      </c>
      <c r="CU193" s="223" t="str">
        <f t="shared" si="122"/>
        <v>Đạt mục tiêu</v>
      </c>
      <c r="CV193" s="5"/>
    </row>
    <row r="194" spans="1:100" s="1" customFormat="1" ht="108.5" hidden="1">
      <c r="A194" s="1308"/>
      <c r="B194" s="1024"/>
      <c r="C194" s="1033"/>
      <c r="D194" s="217" t="s">
        <v>209</v>
      </c>
      <c r="E194" s="1033" t="s">
        <v>28</v>
      </c>
      <c r="F194" s="217" t="s">
        <v>209</v>
      </c>
      <c r="G194" s="217" t="s">
        <v>392</v>
      </c>
      <c r="H194" s="217" t="s">
        <v>2556</v>
      </c>
      <c r="I194" s="591"/>
      <c r="J194" s="212"/>
      <c r="K194" s="465"/>
      <c r="L194" s="5" t="s">
        <v>32</v>
      </c>
      <c r="M194" s="212" t="s">
        <v>31</v>
      </c>
      <c r="N194" s="165" t="s">
        <v>12</v>
      </c>
      <c r="O194" s="221" t="s">
        <v>29</v>
      </c>
      <c r="P194" s="221" t="s">
        <v>24</v>
      </c>
      <c r="Q194" s="5"/>
      <c r="R194" s="5"/>
      <c r="S194" s="5" t="s">
        <v>24</v>
      </c>
      <c r="T194" s="5"/>
      <c r="U194" s="6"/>
      <c r="V194" s="5"/>
      <c r="W194" s="5"/>
      <c r="X194" s="5"/>
      <c r="Y194" s="5"/>
      <c r="Z194" s="5"/>
      <c r="AA194" s="5"/>
      <c r="AB194" s="80">
        <f t="shared" si="112"/>
        <v>1</v>
      </c>
      <c r="AC194" s="642"/>
      <c r="AD194" s="7"/>
      <c r="AE194" s="7"/>
      <c r="AF194" s="7"/>
      <c r="AG194" s="7"/>
      <c r="AH194" s="7"/>
      <c r="AI194" s="7"/>
      <c r="AJ194" s="7"/>
      <c r="AK194" s="7" t="s">
        <v>1405</v>
      </c>
      <c r="AL194" s="7"/>
      <c r="AM194" s="7" t="s">
        <v>1405</v>
      </c>
      <c r="AN194" s="7"/>
      <c r="AO194" s="7"/>
      <c r="AP194" s="7"/>
      <c r="AQ194" s="7"/>
      <c r="AR194" s="7"/>
      <c r="AS194" s="7"/>
      <c r="AT194" s="7"/>
      <c r="AU194" s="7"/>
      <c r="AV194" s="55"/>
      <c r="AW194" s="7"/>
      <c r="AX194" s="7"/>
      <c r="AY194" s="7"/>
      <c r="AZ194" s="7"/>
      <c r="BA194" s="7"/>
      <c r="BB194" s="7"/>
      <c r="BC194" s="7"/>
      <c r="BD194" s="7"/>
      <c r="BE194" s="7"/>
      <c r="BF194" s="7"/>
      <c r="BG194" s="7"/>
      <c r="BH194" s="7"/>
      <c r="BI194" s="7"/>
      <c r="BJ194" s="7" t="s">
        <v>1405</v>
      </c>
      <c r="BK194" s="7" t="s">
        <v>1405</v>
      </c>
      <c r="BL194" s="823">
        <v>2</v>
      </c>
      <c r="BM194" s="354">
        <v>2</v>
      </c>
      <c r="BN194" s="354">
        <v>2</v>
      </c>
      <c r="BO194" s="354">
        <v>2</v>
      </c>
      <c r="BP194" s="354">
        <v>2</v>
      </c>
      <c r="BQ194" s="354">
        <v>2</v>
      </c>
      <c r="BR194" s="823">
        <v>1</v>
      </c>
      <c r="BS194" s="356">
        <v>2</v>
      </c>
      <c r="BT194" s="354">
        <v>2</v>
      </c>
      <c r="BU194" s="354">
        <v>1</v>
      </c>
      <c r="BV194" s="354">
        <v>2</v>
      </c>
      <c r="BW194" s="823">
        <v>2</v>
      </c>
      <c r="BX194" s="354">
        <v>2</v>
      </c>
      <c r="BY194" s="824">
        <v>2</v>
      </c>
      <c r="BZ194" s="823">
        <v>2</v>
      </c>
      <c r="CA194" s="354">
        <v>2</v>
      </c>
      <c r="CB194" s="354">
        <v>2</v>
      </c>
      <c r="CC194" s="354">
        <v>2</v>
      </c>
      <c r="CD194" s="766">
        <v>2</v>
      </c>
      <c r="CE194" s="354">
        <v>2</v>
      </c>
      <c r="CF194" s="354">
        <v>2</v>
      </c>
      <c r="CG194" s="354">
        <v>2</v>
      </c>
      <c r="CH194" s="354">
        <v>2</v>
      </c>
      <c r="CI194" s="354">
        <v>2</v>
      </c>
      <c r="CJ194" s="766">
        <v>2</v>
      </c>
      <c r="CK194" s="354">
        <v>2</v>
      </c>
      <c r="CL194" s="222">
        <f t="shared" si="113"/>
        <v>24</v>
      </c>
      <c r="CM194" s="237">
        <f t="shared" si="114"/>
        <v>0.92307692307692313</v>
      </c>
      <c r="CN194" s="222">
        <f t="shared" si="115"/>
        <v>2</v>
      </c>
      <c r="CO194" s="237">
        <f t="shared" si="116"/>
        <v>7.6923076923076927E-2</v>
      </c>
      <c r="CP194" s="222">
        <f t="shared" si="117"/>
        <v>0</v>
      </c>
      <c r="CQ194" s="237">
        <f t="shared" si="118"/>
        <v>0</v>
      </c>
      <c r="CR194" s="222">
        <f t="shared" si="119"/>
        <v>0</v>
      </c>
      <c r="CS194" s="237">
        <f t="shared" si="120"/>
        <v>0</v>
      </c>
      <c r="CT194" s="223">
        <f t="shared" si="121"/>
        <v>1.9230769230769231</v>
      </c>
      <c r="CU194" s="223" t="str">
        <f t="shared" si="122"/>
        <v>Đạt mục tiêu</v>
      </c>
      <c r="CV194" s="5"/>
    </row>
    <row r="195" spans="1:100" s="1" customFormat="1" ht="93" hidden="1">
      <c r="A195" s="1308"/>
      <c r="B195" s="1024"/>
      <c r="C195" s="1033"/>
      <c r="D195" s="217" t="s">
        <v>208</v>
      </c>
      <c r="E195" s="1033"/>
      <c r="F195" s="217" t="s">
        <v>208</v>
      </c>
      <c r="G195" s="220" t="s">
        <v>393</v>
      </c>
      <c r="H195" s="220" t="s">
        <v>2556</v>
      </c>
      <c r="I195" s="601"/>
      <c r="J195" s="212"/>
      <c r="K195" s="465"/>
      <c r="L195" s="5" t="s">
        <v>32</v>
      </c>
      <c r="M195" s="212" t="s">
        <v>31</v>
      </c>
      <c r="N195" s="165" t="s">
        <v>12</v>
      </c>
      <c r="O195" s="221" t="s">
        <v>29</v>
      </c>
      <c r="P195" s="221" t="s">
        <v>24</v>
      </c>
      <c r="Q195" s="5"/>
      <c r="R195" s="5"/>
      <c r="S195" s="5"/>
      <c r="T195" s="5"/>
      <c r="U195" s="6" t="s">
        <v>24</v>
      </c>
      <c r="V195" s="5"/>
      <c r="W195" s="5"/>
      <c r="X195" s="5"/>
      <c r="Y195" s="5"/>
      <c r="Z195" s="5"/>
      <c r="AA195" s="5"/>
      <c r="AB195" s="80">
        <f t="shared" si="112"/>
        <v>1</v>
      </c>
      <c r="AC195" s="642"/>
      <c r="AD195" s="7"/>
      <c r="AE195" s="7"/>
      <c r="AF195" s="7"/>
      <c r="AG195" s="7"/>
      <c r="AH195" s="7"/>
      <c r="AI195" s="7"/>
      <c r="AJ195" s="7"/>
      <c r="AK195" s="7"/>
      <c r="AL195" s="7"/>
      <c r="AM195" s="7"/>
      <c r="AN195" s="7"/>
      <c r="AO195" s="7" t="s">
        <v>1405</v>
      </c>
      <c r="AP195" s="7"/>
      <c r="AQ195" s="7"/>
      <c r="AR195" s="7"/>
      <c r="AS195" s="7"/>
      <c r="AT195" s="7"/>
      <c r="AU195" s="7"/>
      <c r="AV195" s="55"/>
      <c r="AW195" s="7"/>
      <c r="AX195" s="7"/>
      <c r="AY195" s="7"/>
      <c r="AZ195" s="7"/>
      <c r="BA195" s="7"/>
      <c r="BB195" s="7"/>
      <c r="BC195" s="7"/>
      <c r="BD195" s="7"/>
      <c r="BE195" s="7"/>
      <c r="BF195" s="7"/>
      <c r="BG195" s="7"/>
      <c r="BH195" s="7"/>
      <c r="BI195" s="7"/>
      <c r="BJ195" s="7"/>
      <c r="BK195" s="7"/>
      <c r="BL195" s="823">
        <v>2</v>
      </c>
      <c r="BM195" s="354">
        <v>2</v>
      </c>
      <c r="BN195" s="354">
        <v>2</v>
      </c>
      <c r="BO195" s="354">
        <v>2</v>
      </c>
      <c r="BP195" s="354">
        <v>2</v>
      </c>
      <c r="BQ195" s="354">
        <v>2</v>
      </c>
      <c r="BR195" s="823">
        <v>2</v>
      </c>
      <c r="BS195" s="356">
        <v>2</v>
      </c>
      <c r="BT195" s="354">
        <v>2</v>
      </c>
      <c r="BU195" s="354">
        <v>2</v>
      </c>
      <c r="BV195" s="354">
        <v>2</v>
      </c>
      <c r="BW195" s="823">
        <v>2</v>
      </c>
      <c r="BX195" s="354">
        <v>2</v>
      </c>
      <c r="BY195" s="824">
        <v>2</v>
      </c>
      <c r="BZ195" s="823">
        <v>1</v>
      </c>
      <c r="CA195" s="354">
        <v>2</v>
      </c>
      <c r="CB195" s="354">
        <v>2</v>
      </c>
      <c r="CC195" s="354">
        <v>2</v>
      </c>
      <c r="CD195" s="766">
        <v>2</v>
      </c>
      <c r="CE195" s="354">
        <v>2</v>
      </c>
      <c r="CF195" s="354">
        <v>2</v>
      </c>
      <c r="CG195" s="354">
        <v>2</v>
      </c>
      <c r="CH195" s="354">
        <v>1</v>
      </c>
      <c r="CI195" s="354">
        <v>2</v>
      </c>
      <c r="CJ195" s="766">
        <v>2</v>
      </c>
      <c r="CK195" s="354">
        <v>2</v>
      </c>
      <c r="CL195" s="222">
        <f t="shared" si="113"/>
        <v>24</v>
      </c>
      <c r="CM195" s="237">
        <f t="shared" si="114"/>
        <v>0.92307692307692313</v>
      </c>
      <c r="CN195" s="222">
        <f t="shared" si="115"/>
        <v>2</v>
      </c>
      <c r="CO195" s="237">
        <f t="shared" si="116"/>
        <v>7.6923076923076927E-2</v>
      </c>
      <c r="CP195" s="222">
        <f t="shared" si="117"/>
        <v>0</v>
      </c>
      <c r="CQ195" s="237">
        <f t="shared" si="118"/>
        <v>0</v>
      </c>
      <c r="CR195" s="222">
        <f t="shared" si="119"/>
        <v>0</v>
      </c>
      <c r="CS195" s="237">
        <f t="shared" si="120"/>
        <v>0</v>
      </c>
      <c r="CT195" s="223">
        <f t="shared" si="121"/>
        <v>1.9230769230769231</v>
      </c>
      <c r="CU195" s="223" t="str">
        <f t="shared" si="122"/>
        <v>Đạt mục tiêu</v>
      </c>
      <c r="CV195" s="5"/>
    </row>
    <row r="196" spans="1:100" s="1" customFormat="1" ht="47" hidden="1">
      <c r="A196" s="1308">
        <v>79</v>
      </c>
      <c r="B196" s="1044" t="s">
        <v>1370</v>
      </c>
      <c r="C196" s="1033" t="s">
        <v>26</v>
      </c>
      <c r="D196" s="1024" t="s">
        <v>207</v>
      </c>
      <c r="E196" s="1033" t="s">
        <v>26</v>
      </c>
      <c r="F196" s="1044" t="s">
        <v>1369</v>
      </c>
      <c r="G196" s="217" t="s">
        <v>1416</v>
      </c>
      <c r="H196" s="217"/>
      <c r="I196" s="591"/>
      <c r="J196" s="212"/>
      <c r="K196" s="465"/>
      <c r="L196" s="5" t="s">
        <v>32</v>
      </c>
      <c r="M196" s="212" t="s">
        <v>31</v>
      </c>
      <c r="N196" s="165" t="s">
        <v>12</v>
      </c>
      <c r="O196" s="221" t="s">
        <v>29</v>
      </c>
      <c r="P196" s="221" t="s">
        <v>24</v>
      </c>
      <c r="Q196" s="5"/>
      <c r="R196" s="5"/>
      <c r="S196" s="5"/>
      <c r="T196" s="5"/>
      <c r="U196" s="6"/>
      <c r="V196" s="5"/>
      <c r="W196" s="5"/>
      <c r="X196" s="5"/>
      <c r="Y196" s="5"/>
      <c r="Z196" s="5"/>
      <c r="AA196" s="5" t="s">
        <v>24</v>
      </c>
      <c r="AB196" s="80">
        <f t="shared" si="112"/>
        <v>1</v>
      </c>
      <c r="AC196" s="642" t="s">
        <v>1317</v>
      </c>
      <c r="AD196" s="7"/>
      <c r="AE196" s="7"/>
      <c r="AF196" s="7"/>
      <c r="AG196" s="7"/>
      <c r="AH196" s="7"/>
      <c r="AI196" s="7" t="s">
        <v>1318</v>
      </c>
      <c r="AJ196" s="7"/>
      <c r="AK196" s="7"/>
      <c r="AL196" s="7"/>
      <c r="AM196" s="7"/>
      <c r="AN196" s="7"/>
      <c r="AO196" s="7"/>
      <c r="AP196" s="7"/>
      <c r="AQ196" s="7"/>
      <c r="AR196" s="7"/>
      <c r="AS196" s="7"/>
      <c r="AT196" s="7"/>
      <c r="AU196" s="7"/>
      <c r="AV196" s="55"/>
      <c r="AW196" s="7"/>
      <c r="AX196" s="7"/>
      <c r="AY196" s="7"/>
      <c r="AZ196" s="7"/>
      <c r="BA196" s="7"/>
      <c r="BB196" s="7"/>
      <c r="BC196" s="7"/>
      <c r="BD196" s="7"/>
      <c r="BE196" s="7"/>
      <c r="BF196" s="7"/>
      <c r="BG196" s="7"/>
      <c r="BH196" s="7"/>
      <c r="BI196" s="7"/>
      <c r="BJ196" s="7"/>
      <c r="BK196" s="7"/>
      <c r="BL196" s="823">
        <v>2</v>
      </c>
      <c r="BM196" s="354">
        <v>2</v>
      </c>
      <c r="BN196" s="354">
        <v>2</v>
      </c>
      <c r="BO196" s="354">
        <v>2</v>
      </c>
      <c r="BP196" s="354">
        <v>1</v>
      </c>
      <c r="BQ196" s="354">
        <v>2</v>
      </c>
      <c r="BR196" s="823">
        <v>2</v>
      </c>
      <c r="BS196" s="356">
        <v>2</v>
      </c>
      <c r="BT196" s="354">
        <v>2</v>
      </c>
      <c r="BU196" s="354">
        <v>2</v>
      </c>
      <c r="BV196" s="354">
        <v>2</v>
      </c>
      <c r="BW196" s="823">
        <v>2</v>
      </c>
      <c r="BX196" s="354">
        <v>2</v>
      </c>
      <c r="BY196" s="824">
        <v>2</v>
      </c>
      <c r="BZ196" s="823">
        <v>2</v>
      </c>
      <c r="CA196" s="354">
        <v>2</v>
      </c>
      <c r="CB196" s="354">
        <v>2</v>
      </c>
      <c r="CC196" s="354">
        <v>2</v>
      </c>
      <c r="CD196" s="766">
        <v>2</v>
      </c>
      <c r="CE196" s="354">
        <v>2</v>
      </c>
      <c r="CF196" s="354">
        <v>2</v>
      </c>
      <c r="CG196" s="354">
        <v>2</v>
      </c>
      <c r="CH196" s="354">
        <v>2</v>
      </c>
      <c r="CI196" s="354">
        <v>2</v>
      </c>
      <c r="CJ196" s="766">
        <v>2</v>
      </c>
      <c r="CK196" s="354">
        <v>2</v>
      </c>
      <c r="CL196" s="222">
        <f t="shared" si="113"/>
        <v>25</v>
      </c>
      <c r="CM196" s="237">
        <f t="shared" si="114"/>
        <v>0.96153846153846156</v>
      </c>
      <c r="CN196" s="222">
        <f t="shared" si="115"/>
        <v>1</v>
      </c>
      <c r="CO196" s="237">
        <f t="shared" si="116"/>
        <v>3.8461538461538464E-2</v>
      </c>
      <c r="CP196" s="222">
        <f t="shared" si="117"/>
        <v>0</v>
      </c>
      <c r="CQ196" s="237">
        <f t="shared" si="118"/>
        <v>0</v>
      </c>
      <c r="CR196" s="222">
        <f t="shared" si="119"/>
        <v>0</v>
      </c>
      <c r="CS196" s="237">
        <f t="shared" si="120"/>
        <v>0</v>
      </c>
      <c r="CT196" s="223">
        <f t="shared" si="121"/>
        <v>1.9615384615384615</v>
      </c>
      <c r="CU196" s="223" t="str">
        <f t="shared" si="122"/>
        <v>Đạt mục tiêu</v>
      </c>
      <c r="CV196" s="5"/>
    </row>
    <row r="197" spans="1:100" s="1" customFormat="1" ht="62" hidden="1">
      <c r="A197" s="1308"/>
      <c r="B197" s="1024"/>
      <c r="C197" s="1033"/>
      <c r="D197" s="1024"/>
      <c r="E197" s="1033"/>
      <c r="F197" s="1024"/>
      <c r="G197" s="220" t="s">
        <v>1499</v>
      </c>
      <c r="H197" s="220"/>
      <c r="I197" s="601"/>
      <c r="J197" s="212"/>
      <c r="K197" s="465"/>
      <c r="L197" s="5" t="s">
        <v>32</v>
      </c>
      <c r="M197" s="212" t="s">
        <v>31</v>
      </c>
      <c r="N197" s="165" t="s">
        <v>12</v>
      </c>
      <c r="O197" s="221" t="s">
        <v>29</v>
      </c>
      <c r="P197" s="221" t="s">
        <v>24</v>
      </c>
      <c r="Q197" s="5"/>
      <c r="R197" s="5"/>
      <c r="S197" s="5" t="s">
        <v>24</v>
      </c>
      <c r="T197" s="5"/>
      <c r="U197" s="6"/>
      <c r="V197" s="5"/>
      <c r="W197" s="5"/>
      <c r="X197" s="5"/>
      <c r="Y197" s="5"/>
      <c r="Z197" s="5"/>
      <c r="AA197" s="5"/>
      <c r="AB197" s="80">
        <f t="shared" si="112"/>
        <v>1</v>
      </c>
      <c r="AC197" s="642"/>
      <c r="AD197" s="7"/>
      <c r="AE197" s="7"/>
      <c r="AF197" s="7"/>
      <c r="AG197" s="7"/>
      <c r="AH197" s="7"/>
      <c r="AI197" s="7"/>
      <c r="AJ197" s="7"/>
      <c r="AK197" s="7"/>
      <c r="AL197" s="7"/>
      <c r="AM197" s="7" t="s">
        <v>1404</v>
      </c>
      <c r="AN197" s="7"/>
      <c r="AO197" s="7"/>
      <c r="AP197" s="7"/>
      <c r="AQ197" s="7"/>
      <c r="AR197" s="7"/>
      <c r="AS197" s="7" t="s">
        <v>1315</v>
      </c>
      <c r="AT197" s="7"/>
      <c r="AU197" s="7" t="s">
        <v>1315</v>
      </c>
      <c r="AV197" s="55"/>
      <c r="AW197" s="7"/>
      <c r="AX197" s="7"/>
      <c r="AY197" s="7"/>
      <c r="AZ197" s="7"/>
      <c r="BA197" s="7"/>
      <c r="BB197" s="7"/>
      <c r="BC197" s="7"/>
      <c r="BD197" s="7"/>
      <c r="BE197" s="7"/>
      <c r="BF197" s="7"/>
      <c r="BG197" s="7"/>
      <c r="BH197" s="7"/>
      <c r="BI197" s="7"/>
      <c r="BJ197" s="7"/>
      <c r="BK197" s="7"/>
      <c r="BL197" s="823">
        <v>2</v>
      </c>
      <c r="BM197" s="354">
        <v>2</v>
      </c>
      <c r="BN197" s="354">
        <v>2</v>
      </c>
      <c r="BO197" s="354">
        <v>2</v>
      </c>
      <c r="BP197" s="354">
        <v>2</v>
      </c>
      <c r="BQ197" s="354">
        <v>2</v>
      </c>
      <c r="BR197" s="823">
        <v>2</v>
      </c>
      <c r="BS197" s="356">
        <v>2</v>
      </c>
      <c r="BT197" s="354">
        <v>2</v>
      </c>
      <c r="BU197" s="354">
        <v>2</v>
      </c>
      <c r="BV197" s="354">
        <v>2</v>
      </c>
      <c r="BW197" s="823">
        <v>11</v>
      </c>
      <c r="BX197" s="354">
        <v>2</v>
      </c>
      <c r="BY197" s="824">
        <v>2</v>
      </c>
      <c r="BZ197" s="823">
        <v>2</v>
      </c>
      <c r="CA197" s="354">
        <v>2</v>
      </c>
      <c r="CB197" s="354">
        <v>2</v>
      </c>
      <c r="CC197" s="354">
        <v>2</v>
      </c>
      <c r="CD197" s="766">
        <v>2</v>
      </c>
      <c r="CE197" s="354">
        <v>2</v>
      </c>
      <c r="CF197" s="354">
        <v>2</v>
      </c>
      <c r="CG197" s="354">
        <v>2</v>
      </c>
      <c r="CH197" s="354">
        <v>1</v>
      </c>
      <c r="CI197" s="354">
        <v>2</v>
      </c>
      <c r="CJ197" s="766">
        <v>2</v>
      </c>
      <c r="CK197" s="354">
        <v>2</v>
      </c>
      <c r="CL197" s="222">
        <f t="shared" si="113"/>
        <v>24</v>
      </c>
      <c r="CM197" s="237">
        <f t="shared" si="114"/>
        <v>0.96</v>
      </c>
      <c r="CN197" s="222">
        <f t="shared" si="115"/>
        <v>1</v>
      </c>
      <c r="CO197" s="237">
        <f t="shared" si="116"/>
        <v>0.04</v>
      </c>
      <c r="CP197" s="222">
        <f t="shared" si="117"/>
        <v>0</v>
      </c>
      <c r="CQ197" s="237">
        <f t="shared" si="118"/>
        <v>0</v>
      </c>
      <c r="CR197" s="222">
        <f t="shared" si="119"/>
        <v>0</v>
      </c>
      <c r="CS197" s="237">
        <f t="shared" si="120"/>
        <v>0</v>
      </c>
      <c r="CT197" s="223">
        <f t="shared" si="121"/>
        <v>1.96</v>
      </c>
      <c r="CU197" s="223" t="str">
        <f t="shared" si="122"/>
        <v>Đạt mục tiêu</v>
      </c>
      <c r="CV197" s="5"/>
    </row>
    <row r="198" spans="1:100" s="1" customFormat="1" ht="77.5" hidden="1">
      <c r="A198" s="1308"/>
      <c r="B198" s="1024"/>
      <c r="C198" s="1033"/>
      <c r="D198" s="1024"/>
      <c r="E198" s="1033"/>
      <c r="F198" s="1024"/>
      <c r="G198" s="220" t="s">
        <v>1513</v>
      </c>
      <c r="H198" s="220"/>
      <c r="I198" s="601"/>
      <c r="J198" s="212"/>
      <c r="K198" s="465"/>
      <c r="L198" s="5" t="s">
        <v>32</v>
      </c>
      <c r="M198" s="212" t="s">
        <v>31</v>
      </c>
      <c r="N198" s="165" t="s">
        <v>12</v>
      </c>
      <c r="O198" s="221" t="s">
        <v>29</v>
      </c>
      <c r="P198" s="221" t="s">
        <v>24</v>
      </c>
      <c r="Q198" s="5"/>
      <c r="R198" s="5"/>
      <c r="S198" s="5"/>
      <c r="T198" s="5"/>
      <c r="U198" s="6"/>
      <c r="V198" s="5" t="s">
        <v>24</v>
      </c>
      <c r="W198" s="5"/>
      <c r="X198" s="5"/>
      <c r="Y198" s="5"/>
      <c r="Z198" s="5"/>
      <c r="AA198" s="5"/>
      <c r="AB198" s="80">
        <f t="shared" si="112"/>
        <v>1</v>
      </c>
      <c r="AC198" s="642"/>
      <c r="AD198" s="7"/>
      <c r="AE198" s="7"/>
      <c r="AF198" s="7"/>
      <c r="AG198" s="7"/>
      <c r="AH198" s="7"/>
      <c r="AI198" s="7"/>
      <c r="AJ198" s="7"/>
      <c r="AK198" s="7"/>
      <c r="AL198" s="7"/>
      <c r="AM198" s="7"/>
      <c r="AN198" s="7"/>
      <c r="AO198" s="7"/>
      <c r="AP198" s="7"/>
      <c r="AQ198" s="7"/>
      <c r="AR198" s="7"/>
      <c r="AS198" s="7"/>
      <c r="AT198" s="7"/>
      <c r="AU198" s="7"/>
      <c r="AV198" s="55" t="s">
        <v>1315</v>
      </c>
      <c r="AW198" s="55" t="s">
        <v>1315</v>
      </c>
      <c r="AX198" s="55" t="s">
        <v>1315</v>
      </c>
      <c r="AY198" s="55"/>
      <c r="AZ198" s="55"/>
      <c r="BA198" s="7"/>
      <c r="BB198" s="7"/>
      <c r="BC198" s="7"/>
      <c r="BD198" s="7"/>
      <c r="BE198" s="7"/>
      <c r="BF198" s="7"/>
      <c r="BG198" s="7"/>
      <c r="BH198" s="7"/>
      <c r="BI198" s="7"/>
      <c r="BJ198" s="7"/>
      <c r="BK198" s="7"/>
      <c r="BL198" s="823">
        <v>1</v>
      </c>
      <c r="BM198" s="354">
        <v>2</v>
      </c>
      <c r="BN198" s="354">
        <v>2</v>
      </c>
      <c r="BO198" s="354">
        <v>2</v>
      </c>
      <c r="BP198" s="354">
        <v>2</v>
      </c>
      <c r="BQ198" s="354">
        <v>2</v>
      </c>
      <c r="BR198" s="823">
        <v>2</v>
      </c>
      <c r="BS198" s="356">
        <v>2</v>
      </c>
      <c r="BT198" s="354">
        <v>2</v>
      </c>
      <c r="BU198" s="354">
        <v>2</v>
      </c>
      <c r="BV198" s="354">
        <v>2</v>
      </c>
      <c r="BW198" s="823">
        <v>2</v>
      </c>
      <c r="BX198" s="354">
        <v>2</v>
      </c>
      <c r="BY198" s="824">
        <v>2</v>
      </c>
      <c r="BZ198" s="823">
        <v>2</v>
      </c>
      <c r="CA198" s="354">
        <v>1</v>
      </c>
      <c r="CB198" s="354">
        <v>2</v>
      </c>
      <c r="CC198" s="354">
        <v>2</v>
      </c>
      <c r="CD198" s="766">
        <v>2</v>
      </c>
      <c r="CE198" s="354">
        <v>2</v>
      </c>
      <c r="CF198" s="354">
        <v>2</v>
      </c>
      <c r="CG198" s="354">
        <v>2</v>
      </c>
      <c r="CH198" s="354">
        <v>2</v>
      </c>
      <c r="CI198" s="354">
        <v>2</v>
      </c>
      <c r="CJ198" s="766">
        <v>2</v>
      </c>
      <c r="CK198" s="354">
        <v>2</v>
      </c>
      <c r="CL198" s="222">
        <f t="shared" si="113"/>
        <v>24</v>
      </c>
      <c r="CM198" s="237">
        <f t="shared" si="114"/>
        <v>0.92307692307692313</v>
      </c>
      <c r="CN198" s="222">
        <f t="shared" si="115"/>
        <v>2</v>
      </c>
      <c r="CO198" s="237">
        <f t="shared" si="116"/>
        <v>7.6923076923076927E-2</v>
      </c>
      <c r="CP198" s="222">
        <f t="shared" si="117"/>
        <v>0</v>
      </c>
      <c r="CQ198" s="237">
        <f t="shared" si="118"/>
        <v>0</v>
      </c>
      <c r="CR198" s="222">
        <f t="shared" si="119"/>
        <v>0</v>
      </c>
      <c r="CS198" s="237">
        <f t="shared" si="120"/>
        <v>0</v>
      </c>
      <c r="CT198" s="223">
        <f t="shared" si="121"/>
        <v>1.9230769230769231</v>
      </c>
      <c r="CU198" s="223" t="str">
        <f t="shared" si="122"/>
        <v>Đạt mục tiêu</v>
      </c>
      <c r="CV198" s="5"/>
    </row>
    <row r="199" spans="1:100" s="1" customFormat="1" ht="47" hidden="1">
      <c r="A199" s="1308"/>
      <c r="B199" s="1024"/>
      <c r="C199" s="1033"/>
      <c r="D199" s="1024"/>
      <c r="E199" s="1033"/>
      <c r="F199" s="1024"/>
      <c r="G199" s="217" t="s">
        <v>865</v>
      </c>
      <c r="H199" s="217"/>
      <c r="I199" s="591"/>
      <c r="J199" s="212"/>
      <c r="K199" s="465"/>
      <c r="L199" s="5" t="s">
        <v>32</v>
      </c>
      <c r="M199" s="212" t="s">
        <v>31</v>
      </c>
      <c r="N199" s="165" t="s">
        <v>12</v>
      </c>
      <c r="O199" s="221" t="s">
        <v>29</v>
      </c>
      <c r="P199" s="221" t="s">
        <v>24</v>
      </c>
      <c r="Q199" s="5"/>
      <c r="R199" s="5"/>
      <c r="S199" s="5"/>
      <c r="T199" s="5"/>
      <c r="U199" s="6"/>
      <c r="V199" s="5"/>
      <c r="W199" s="5"/>
      <c r="X199" s="5"/>
      <c r="Y199" s="5"/>
      <c r="Z199" s="5" t="s">
        <v>24</v>
      </c>
      <c r="AA199" s="5"/>
      <c r="AB199" s="80">
        <f t="shared" si="112"/>
        <v>1</v>
      </c>
      <c r="AC199" s="642"/>
      <c r="AD199" s="7"/>
      <c r="AE199" s="7"/>
      <c r="AF199" s="7"/>
      <c r="AG199" s="7"/>
      <c r="AH199" s="7"/>
      <c r="AI199" s="7"/>
      <c r="AJ199" s="7"/>
      <c r="AK199" s="7"/>
      <c r="AL199" s="7"/>
      <c r="AM199" s="7"/>
      <c r="AN199" s="7"/>
      <c r="AO199" s="7"/>
      <c r="AP199" s="7"/>
      <c r="AQ199" s="7"/>
      <c r="AR199" s="7"/>
      <c r="AS199" s="7"/>
      <c r="AT199" s="7"/>
      <c r="AU199" s="7"/>
      <c r="AV199" s="55"/>
      <c r="AW199" s="7"/>
      <c r="AX199" s="7"/>
      <c r="AY199" s="7"/>
      <c r="AZ199" s="7"/>
      <c r="BA199" s="7"/>
      <c r="BB199" s="7"/>
      <c r="BC199" s="7"/>
      <c r="BD199" s="7"/>
      <c r="BE199" s="7"/>
      <c r="BF199" s="7"/>
      <c r="BG199" s="7"/>
      <c r="BH199" s="7"/>
      <c r="BI199" s="7" t="s">
        <v>1317</v>
      </c>
      <c r="BJ199" s="7"/>
      <c r="BK199" s="7"/>
      <c r="BL199" s="823">
        <v>2</v>
      </c>
      <c r="BM199" s="354">
        <v>2</v>
      </c>
      <c r="BN199" s="354">
        <v>2</v>
      </c>
      <c r="BO199" s="354">
        <v>2</v>
      </c>
      <c r="BP199" s="354">
        <v>2</v>
      </c>
      <c r="BQ199" s="354">
        <v>1</v>
      </c>
      <c r="BR199" s="823">
        <v>2</v>
      </c>
      <c r="BS199" s="356">
        <v>2</v>
      </c>
      <c r="BT199" s="354">
        <v>2</v>
      </c>
      <c r="BU199" s="354">
        <v>1</v>
      </c>
      <c r="BV199" s="354">
        <v>2</v>
      </c>
      <c r="BW199" s="823">
        <v>2</v>
      </c>
      <c r="BX199" s="354">
        <v>2</v>
      </c>
      <c r="BY199" s="824">
        <v>2</v>
      </c>
      <c r="BZ199" s="823">
        <v>2</v>
      </c>
      <c r="CA199" s="354">
        <v>2</v>
      </c>
      <c r="CB199" s="354">
        <v>2</v>
      </c>
      <c r="CC199" s="354">
        <v>2</v>
      </c>
      <c r="CD199" s="766">
        <v>2</v>
      </c>
      <c r="CE199" s="354">
        <v>2</v>
      </c>
      <c r="CF199" s="354">
        <v>2</v>
      </c>
      <c r="CG199" s="354">
        <v>2</v>
      </c>
      <c r="CH199" s="354">
        <v>2</v>
      </c>
      <c r="CI199" s="354">
        <v>2</v>
      </c>
      <c r="CJ199" s="766">
        <v>2</v>
      </c>
      <c r="CK199" s="354">
        <v>2</v>
      </c>
      <c r="CL199" s="222">
        <f t="shared" si="113"/>
        <v>24</v>
      </c>
      <c r="CM199" s="237">
        <f t="shared" si="114"/>
        <v>0.92307692307692313</v>
      </c>
      <c r="CN199" s="222">
        <f t="shared" si="115"/>
        <v>2</v>
      </c>
      <c r="CO199" s="237">
        <f t="shared" si="116"/>
        <v>7.6923076923076927E-2</v>
      </c>
      <c r="CP199" s="222">
        <f t="shared" si="117"/>
        <v>0</v>
      </c>
      <c r="CQ199" s="237">
        <f t="shared" si="118"/>
        <v>0</v>
      </c>
      <c r="CR199" s="222">
        <f t="shared" si="119"/>
        <v>0</v>
      </c>
      <c r="CS199" s="237">
        <f t="shared" si="120"/>
        <v>0</v>
      </c>
      <c r="CT199" s="223">
        <f t="shared" si="121"/>
        <v>1.9230769230769231</v>
      </c>
      <c r="CU199" s="223" t="str">
        <f t="shared" si="122"/>
        <v>Đạt mục tiêu</v>
      </c>
      <c r="CV199" s="5"/>
    </row>
    <row r="200" spans="1:100" s="1" customFormat="1" ht="77.5" hidden="1">
      <c r="A200" s="1308">
        <v>80</v>
      </c>
      <c r="B200" s="1044" t="s">
        <v>972</v>
      </c>
      <c r="C200" s="1033" t="s">
        <v>28</v>
      </c>
      <c r="D200" s="1024" t="s">
        <v>643</v>
      </c>
      <c r="E200" s="1033" t="s">
        <v>26</v>
      </c>
      <c r="F200" s="1044" t="s">
        <v>973</v>
      </c>
      <c r="G200" s="217" t="s">
        <v>585</v>
      </c>
      <c r="H200" s="217"/>
      <c r="I200" s="591"/>
      <c r="J200" s="69" t="s">
        <v>709</v>
      </c>
      <c r="K200" s="485"/>
      <c r="L200" s="212" t="s">
        <v>32</v>
      </c>
      <c r="M200" s="212" t="s">
        <v>31</v>
      </c>
      <c r="N200" s="165" t="s">
        <v>12</v>
      </c>
      <c r="O200" s="221" t="s">
        <v>25</v>
      </c>
      <c r="P200" s="221" t="s">
        <v>24</v>
      </c>
      <c r="Q200" s="5"/>
      <c r="R200" s="5"/>
      <c r="S200" s="5"/>
      <c r="T200" s="5" t="s">
        <v>24</v>
      </c>
      <c r="U200" s="6"/>
      <c r="V200" s="5"/>
      <c r="W200" s="5"/>
      <c r="X200" s="5"/>
      <c r="Y200" s="5"/>
      <c r="Z200" s="5"/>
      <c r="AA200" s="5"/>
      <c r="AB200" s="80">
        <f t="shared" si="112"/>
        <v>1</v>
      </c>
      <c r="AC200" s="642"/>
      <c r="AD200" s="7"/>
      <c r="AE200" s="7"/>
      <c r="AF200" s="7"/>
      <c r="AG200" s="7"/>
      <c r="AH200" s="7" t="s">
        <v>1404</v>
      </c>
      <c r="AI200" s="7"/>
      <c r="AJ200" s="7" t="s">
        <v>1404</v>
      </c>
      <c r="AK200" s="7"/>
      <c r="AL200" s="7"/>
      <c r="AM200" s="7"/>
      <c r="AN200" s="7"/>
      <c r="AO200" s="7" t="s">
        <v>1404</v>
      </c>
      <c r="AP200" s="55" t="s">
        <v>1404</v>
      </c>
      <c r="AQ200" s="55" t="s">
        <v>1404</v>
      </c>
      <c r="AR200" s="55" t="s">
        <v>1404</v>
      </c>
      <c r="AS200" s="7"/>
      <c r="AT200" s="7"/>
      <c r="AU200" s="7"/>
      <c r="AV200" s="55"/>
      <c r="AW200" s="7"/>
      <c r="AX200" s="7"/>
      <c r="AY200" s="7"/>
      <c r="AZ200" s="7"/>
      <c r="BA200" s="7"/>
      <c r="BB200" s="7"/>
      <c r="BC200" s="7"/>
      <c r="BD200" s="7"/>
      <c r="BE200" s="7"/>
      <c r="BF200" s="7"/>
      <c r="BG200" s="7"/>
      <c r="BH200" s="7"/>
      <c r="BI200" s="7"/>
      <c r="BJ200" s="7"/>
      <c r="BK200" s="7"/>
      <c r="BL200" s="823">
        <v>2</v>
      </c>
      <c r="BM200" s="354">
        <v>2</v>
      </c>
      <c r="BN200" s="354">
        <v>2</v>
      </c>
      <c r="BO200" s="354">
        <v>1</v>
      </c>
      <c r="BP200" s="354">
        <v>2</v>
      </c>
      <c r="BQ200" s="354">
        <v>2</v>
      </c>
      <c r="BR200" s="823">
        <v>2</v>
      </c>
      <c r="BS200" s="356">
        <v>2</v>
      </c>
      <c r="BT200" s="354">
        <v>2</v>
      </c>
      <c r="BU200" s="354">
        <v>2</v>
      </c>
      <c r="BV200" s="354">
        <v>2</v>
      </c>
      <c r="BW200" s="823">
        <v>2</v>
      </c>
      <c r="BX200" s="354">
        <v>2</v>
      </c>
      <c r="BY200" s="824">
        <v>2</v>
      </c>
      <c r="BZ200" s="823">
        <v>2</v>
      </c>
      <c r="CA200" s="354">
        <v>2</v>
      </c>
      <c r="CB200" s="354">
        <v>2</v>
      </c>
      <c r="CC200" s="354">
        <v>1</v>
      </c>
      <c r="CD200" s="766">
        <v>2</v>
      </c>
      <c r="CE200" s="354">
        <v>1</v>
      </c>
      <c r="CF200" s="354">
        <v>2</v>
      </c>
      <c r="CG200" s="354">
        <v>2</v>
      </c>
      <c r="CH200" s="354">
        <v>2</v>
      </c>
      <c r="CI200" s="354">
        <v>2</v>
      </c>
      <c r="CJ200" s="766">
        <v>2</v>
      </c>
      <c r="CK200" s="354">
        <v>2</v>
      </c>
      <c r="CL200" s="222">
        <f t="shared" si="113"/>
        <v>23</v>
      </c>
      <c r="CM200" s="237">
        <f t="shared" si="114"/>
        <v>0.88461538461538458</v>
      </c>
      <c r="CN200" s="222">
        <f t="shared" si="115"/>
        <v>3</v>
      </c>
      <c r="CO200" s="237">
        <f t="shared" si="116"/>
        <v>0.11538461538461539</v>
      </c>
      <c r="CP200" s="222">
        <f t="shared" si="117"/>
        <v>0</v>
      </c>
      <c r="CQ200" s="237">
        <f t="shared" si="118"/>
        <v>0</v>
      </c>
      <c r="CR200" s="222">
        <f t="shared" si="119"/>
        <v>0</v>
      </c>
      <c r="CS200" s="237">
        <f t="shared" si="120"/>
        <v>0</v>
      </c>
      <c r="CT200" s="223">
        <f t="shared" si="121"/>
        <v>1.8846153846153846</v>
      </c>
      <c r="CU200" s="223" t="str">
        <f t="shared" si="122"/>
        <v>Đạt mục tiêu</v>
      </c>
      <c r="CV200" s="7"/>
    </row>
    <row r="201" spans="1:100" s="1" customFormat="1" ht="47" hidden="1">
      <c r="A201" s="1308"/>
      <c r="B201" s="1024"/>
      <c r="C201" s="1033"/>
      <c r="D201" s="1024"/>
      <c r="E201" s="1033"/>
      <c r="F201" s="1024"/>
      <c r="G201" s="217" t="s">
        <v>1476</v>
      </c>
      <c r="H201" s="217"/>
      <c r="I201" s="591"/>
      <c r="J201" s="212"/>
      <c r="K201" s="465"/>
      <c r="L201" s="212" t="s">
        <v>32</v>
      </c>
      <c r="M201" s="212" t="s">
        <v>31</v>
      </c>
      <c r="N201" s="165" t="s">
        <v>12</v>
      </c>
      <c r="O201" s="221" t="s">
        <v>29</v>
      </c>
      <c r="P201" s="221" t="s">
        <v>24</v>
      </c>
      <c r="Q201" s="5"/>
      <c r="R201" s="5"/>
      <c r="S201" s="5"/>
      <c r="T201" s="5" t="s">
        <v>24</v>
      </c>
      <c r="U201" s="6"/>
      <c r="V201" s="5"/>
      <c r="W201" s="5"/>
      <c r="X201" s="5"/>
      <c r="Y201" s="5"/>
      <c r="Z201" s="5"/>
      <c r="AA201" s="5"/>
      <c r="AB201" s="80">
        <f t="shared" si="112"/>
        <v>1</v>
      </c>
      <c r="AC201" s="642"/>
      <c r="AD201" s="7"/>
      <c r="AE201" s="7"/>
      <c r="AF201" s="7"/>
      <c r="AG201" s="7"/>
      <c r="AH201" s="7"/>
      <c r="AI201" s="7"/>
      <c r="AJ201" s="7"/>
      <c r="AK201" s="7"/>
      <c r="AL201" s="7"/>
      <c r="AM201" s="7"/>
      <c r="AN201" s="7"/>
      <c r="AO201" s="7"/>
      <c r="AP201" s="55"/>
      <c r="AQ201" s="55" t="s">
        <v>1318</v>
      </c>
      <c r="AR201" s="55"/>
      <c r="AS201" s="7"/>
      <c r="AT201" s="7"/>
      <c r="AU201" s="7"/>
      <c r="AV201" s="55"/>
      <c r="AW201" s="7"/>
      <c r="AX201" s="7"/>
      <c r="AY201" s="7"/>
      <c r="AZ201" s="7"/>
      <c r="BA201" s="7"/>
      <c r="BB201" s="7"/>
      <c r="BC201" s="7"/>
      <c r="BD201" s="7"/>
      <c r="BE201" s="7"/>
      <c r="BF201" s="7"/>
      <c r="BG201" s="7"/>
      <c r="BH201" s="7"/>
      <c r="BI201" s="7"/>
      <c r="BJ201" s="7"/>
      <c r="BK201" s="7"/>
      <c r="BL201" s="823">
        <v>2</v>
      </c>
      <c r="BM201" s="354">
        <v>2</v>
      </c>
      <c r="BN201" s="354">
        <v>2</v>
      </c>
      <c r="BO201" s="354">
        <v>2</v>
      </c>
      <c r="BP201" s="354">
        <v>2</v>
      </c>
      <c r="BQ201" s="354">
        <v>2</v>
      </c>
      <c r="BR201" s="823">
        <v>2</v>
      </c>
      <c r="BS201" s="356">
        <v>2</v>
      </c>
      <c r="BT201" s="354">
        <v>1</v>
      </c>
      <c r="BU201" s="354">
        <v>2</v>
      </c>
      <c r="BV201" s="354">
        <v>2</v>
      </c>
      <c r="BW201" s="823">
        <v>2</v>
      </c>
      <c r="BX201" s="354">
        <v>2</v>
      </c>
      <c r="BY201" s="824">
        <v>2</v>
      </c>
      <c r="BZ201" s="823">
        <v>2</v>
      </c>
      <c r="CA201" s="354">
        <v>2</v>
      </c>
      <c r="CB201" s="354">
        <v>2</v>
      </c>
      <c r="CC201" s="354">
        <v>2</v>
      </c>
      <c r="CD201" s="766">
        <v>2</v>
      </c>
      <c r="CE201" s="354">
        <v>2</v>
      </c>
      <c r="CF201" s="354">
        <v>2</v>
      </c>
      <c r="CG201" s="354">
        <v>2</v>
      </c>
      <c r="CH201" s="354">
        <v>2</v>
      </c>
      <c r="CI201" s="354">
        <v>2</v>
      </c>
      <c r="CJ201" s="766">
        <v>2</v>
      </c>
      <c r="CK201" s="354">
        <v>2</v>
      </c>
      <c r="CL201" s="222">
        <f t="shared" si="113"/>
        <v>25</v>
      </c>
      <c r="CM201" s="237">
        <f t="shared" si="114"/>
        <v>0.96153846153846156</v>
      </c>
      <c r="CN201" s="222">
        <f t="shared" si="115"/>
        <v>1</v>
      </c>
      <c r="CO201" s="237">
        <f t="shared" si="116"/>
        <v>3.8461538461538464E-2</v>
      </c>
      <c r="CP201" s="222">
        <f t="shared" si="117"/>
        <v>0</v>
      </c>
      <c r="CQ201" s="237">
        <f t="shared" si="118"/>
        <v>0</v>
      </c>
      <c r="CR201" s="222">
        <f t="shared" si="119"/>
        <v>0</v>
      </c>
      <c r="CS201" s="237">
        <f t="shared" si="120"/>
        <v>0</v>
      </c>
      <c r="CT201" s="223">
        <f t="shared" si="121"/>
        <v>1.9615384615384615</v>
      </c>
      <c r="CU201" s="223" t="str">
        <f t="shared" si="122"/>
        <v>Đạt mục tiêu</v>
      </c>
      <c r="CV201" s="5"/>
    </row>
    <row r="202" spans="1:100" s="369" customFormat="1" ht="16.5" hidden="1">
      <c r="A202" s="16"/>
      <c r="B202" s="1121" t="s">
        <v>206</v>
      </c>
      <c r="C202" s="1195"/>
      <c r="D202" s="1195"/>
      <c r="E202" s="1195"/>
      <c r="F202" s="1121"/>
      <c r="G202" s="1121"/>
      <c r="H202" s="562"/>
      <c r="I202" s="591"/>
      <c r="J202" s="376"/>
      <c r="K202" s="492"/>
      <c r="L202" s="372"/>
      <c r="M202" s="372"/>
      <c r="N202" s="376"/>
      <c r="O202" s="376"/>
      <c r="P202" s="372"/>
      <c r="Q202" s="423" t="s">
        <v>38</v>
      </c>
      <c r="R202" s="367" t="s">
        <v>38</v>
      </c>
      <c r="S202" s="367" t="s">
        <v>38</v>
      </c>
      <c r="T202" s="367" t="s">
        <v>38</v>
      </c>
      <c r="U202" s="367" t="s">
        <v>38</v>
      </c>
      <c r="V202" s="367" t="s">
        <v>38</v>
      </c>
      <c r="W202" s="407"/>
      <c r="X202" s="367"/>
      <c r="Y202" s="367" t="s">
        <v>38</v>
      </c>
      <c r="Z202" s="367"/>
      <c r="AA202" s="367"/>
      <c r="AB202" s="192" t="s">
        <v>38</v>
      </c>
      <c r="AC202" s="641" t="s">
        <v>38</v>
      </c>
      <c r="AD202" s="423" t="s">
        <v>38</v>
      </c>
      <c r="AE202" s="423" t="s">
        <v>38</v>
      </c>
      <c r="AF202" s="423" t="s">
        <v>38</v>
      </c>
      <c r="AG202" s="192" t="s">
        <v>38</v>
      </c>
      <c r="AH202" s="192" t="s">
        <v>38</v>
      </c>
      <c r="AI202" s="192" t="s">
        <v>38</v>
      </c>
      <c r="AJ202" s="192" t="s">
        <v>38</v>
      </c>
      <c r="AK202" s="192" t="s">
        <v>38</v>
      </c>
      <c r="AL202" s="192" t="s">
        <v>38</v>
      </c>
      <c r="AM202" s="192" t="s">
        <v>38</v>
      </c>
      <c r="AN202" s="192" t="s">
        <v>38</v>
      </c>
      <c r="AO202" s="192" t="s">
        <v>38</v>
      </c>
      <c r="AP202" s="192" t="s">
        <v>38</v>
      </c>
      <c r="AQ202" s="192" t="s">
        <v>38</v>
      </c>
      <c r="AR202" s="192" t="s">
        <v>38</v>
      </c>
      <c r="AS202" s="192" t="s">
        <v>38</v>
      </c>
      <c r="AT202" s="192" t="s">
        <v>38</v>
      </c>
      <c r="AU202" s="192" t="s">
        <v>38</v>
      </c>
      <c r="AV202" s="192" t="s">
        <v>38</v>
      </c>
      <c r="AW202" s="192" t="s">
        <v>38</v>
      </c>
      <c r="AX202" s="192" t="s">
        <v>38</v>
      </c>
      <c r="AY202" s="192"/>
      <c r="AZ202" s="192"/>
      <c r="BA202" s="192" t="s">
        <v>38</v>
      </c>
      <c r="BB202" s="192" t="s">
        <v>38</v>
      </c>
      <c r="BC202" s="192" t="s">
        <v>38</v>
      </c>
      <c r="BD202" s="192" t="s">
        <v>38</v>
      </c>
      <c r="BE202" s="192" t="s">
        <v>38</v>
      </c>
      <c r="BF202" s="192" t="s">
        <v>38</v>
      </c>
      <c r="BG202" s="192" t="s">
        <v>38</v>
      </c>
      <c r="BH202" s="192" t="s">
        <v>38</v>
      </c>
      <c r="BI202" s="192" t="s">
        <v>38</v>
      </c>
      <c r="BJ202" s="192" t="s">
        <v>38</v>
      </c>
      <c r="BK202" s="192" t="s">
        <v>38</v>
      </c>
      <c r="BL202" s="408" t="s">
        <v>38</v>
      </c>
      <c r="BM202" s="192" t="s">
        <v>38</v>
      </c>
      <c r="BN202" s="192" t="s">
        <v>38</v>
      </c>
      <c r="BO202" s="192" t="s">
        <v>38</v>
      </c>
      <c r="BP202" s="192" t="s">
        <v>38</v>
      </c>
      <c r="BQ202" s="192" t="s">
        <v>38</v>
      </c>
      <c r="BR202" s="408" t="s">
        <v>38</v>
      </c>
      <c r="BS202" s="192" t="s">
        <v>38</v>
      </c>
      <c r="BT202" s="192" t="s">
        <v>38</v>
      </c>
      <c r="BU202" s="192" t="s">
        <v>38</v>
      </c>
      <c r="BV202" s="192" t="s">
        <v>38</v>
      </c>
      <c r="BW202" s="408" t="s">
        <v>38</v>
      </c>
      <c r="BX202" s="192" t="s">
        <v>38</v>
      </c>
      <c r="BY202" s="410" t="s">
        <v>38</v>
      </c>
      <c r="BZ202" s="408" t="s">
        <v>38</v>
      </c>
      <c r="CA202" s="192" t="s">
        <v>38</v>
      </c>
      <c r="CB202" s="192" t="s">
        <v>38</v>
      </c>
      <c r="CC202" s="192" t="s">
        <v>38</v>
      </c>
      <c r="CD202" s="192" t="s">
        <v>38</v>
      </c>
      <c r="CE202" s="192" t="s">
        <v>38</v>
      </c>
      <c r="CF202" s="192" t="s">
        <v>38</v>
      </c>
      <c r="CG202" s="192" t="s">
        <v>38</v>
      </c>
      <c r="CH202" s="192" t="s">
        <v>38</v>
      </c>
      <c r="CI202" s="192" t="s">
        <v>38</v>
      </c>
      <c r="CJ202" s="192" t="s">
        <v>38</v>
      </c>
      <c r="CK202" s="192" t="s">
        <v>38</v>
      </c>
      <c r="CL202" s="192" t="s">
        <v>38</v>
      </c>
      <c r="CM202" s="192" t="s">
        <v>38</v>
      </c>
      <c r="CN202" s="192" t="s">
        <v>38</v>
      </c>
      <c r="CO202" s="192" t="s">
        <v>38</v>
      </c>
      <c r="CP202" s="192" t="s">
        <v>38</v>
      </c>
      <c r="CQ202" s="192" t="s">
        <v>38</v>
      </c>
      <c r="CR202" s="192" t="s">
        <v>38</v>
      </c>
      <c r="CS202" s="192" t="s">
        <v>38</v>
      </c>
      <c r="CT202" s="192" t="s">
        <v>38</v>
      </c>
      <c r="CU202" s="192" t="s">
        <v>38</v>
      </c>
      <c r="CV202" s="423" t="s">
        <v>38</v>
      </c>
    </row>
    <row r="203" spans="1:100" s="1" customFormat="1" ht="85.75" hidden="1" customHeight="1">
      <c r="A203" s="1308">
        <v>81</v>
      </c>
      <c r="B203" s="1044" t="s">
        <v>2637</v>
      </c>
      <c r="C203" s="1033" t="s">
        <v>2427</v>
      </c>
      <c r="D203" s="1024" t="s">
        <v>2638</v>
      </c>
      <c r="E203" s="1033" t="s">
        <v>2427</v>
      </c>
      <c r="F203" s="1044" t="s">
        <v>2639</v>
      </c>
      <c r="G203" s="159" t="s">
        <v>2320</v>
      </c>
      <c r="H203" s="286" t="s">
        <v>2557</v>
      </c>
      <c r="I203" s="442"/>
      <c r="J203" s="212"/>
      <c r="K203" s="465"/>
      <c r="L203" s="5" t="s">
        <v>32</v>
      </c>
      <c r="M203" s="212" t="s">
        <v>31</v>
      </c>
      <c r="N203" s="165" t="s">
        <v>12</v>
      </c>
      <c r="O203" s="221" t="s">
        <v>29</v>
      </c>
      <c r="P203" s="221" t="s">
        <v>24</v>
      </c>
      <c r="Q203" s="5" t="s">
        <v>24</v>
      </c>
      <c r="R203" s="5"/>
      <c r="S203" s="5"/>
      <c r="T203" s="5"/>
      <c r="U203" s="6"/>
      <c r="V203" s="5"/>
      <c r="W203" s="5"/>
      <c r="X203" s="5"/>
      <c r="Y203" s="5"/>
      <c r="Z203" s="5"/>
      <c r="AA203" s="5"/>
      <c r="AB203" s="80">
        <f t="shared" ref="AB203:AB232" si="123">COUNTIF($Q203:$AA203,"x")</f>
        <v>1</v>
      </c>
      <c r="AC203" s="565" t="s">
        <v>1317</v>
      </c>
      <c r="AD203" s="5"/>
      <c r="AE203" s="5"/>
      <c r="AF203" s="5" t="s">
        <v>1317</v>
      </c>
      <c r="AG203" s="7"/>
      <c r="AH203" s="7"/>
      <c r="AI203" s="7"/>
      <c r="AJ203" s="7" t="s">
        <v>1317</v>
      </c>
      <c r="AK203" s="7"/>
      <c r="AL203" s="7"/>
      <c r="AM203" s="7"/>
      <c r="AN203" s="7"/>
      <c r="AO203" s="7"/>
      <c r="AP203" s="7"/>
      <c r="AQ203" s="7"/>
      <c r="AR203" s="7"/>
      <c r="AS203" s="7"/>
      <c r="AT203" s="7"/>
      <c r="AU203" s="7"/>
      <c r="AV203" s="55"/>
      <c r="AW203" s="7"/>
      <c r="AX203" s="7"/>
      <c r="AY203" s="7"/>
      <c r="AZ203" s="7"/>
      <c r="BA203" s="7"/>
      <c r="BB203" s="7"/>
      <c r="BC203" s="7"/>
      <c r="BD203" s="7"/>
      <c r="BE203" s="7"/>
      <c r="BF203" s="7"/>
      <c r="BG203" s="7"/>
      <c r="BH203" s="7"/>
      <c r="BI203" s="7"/>
      <c r="BJ203" s="7"/>
      <c r="BK203" s="7"/>
      <c r="BL203" s="823">
        <v>2</v>
      </c>
      <c r="BM203" s="354">
        <v>2</v>
      </c>
      <c r="BN203" s="354">
        <v>1</v>
      </c>
      <c r="BO203" s="354">
        <v>1</v>
      </c>
      <c r="BP203" s="354">
        <v>1</v>
      </c>
      <c r="BQ203" s="354">
        <v>2</v>
      </c>
      <c r="BR203" s="823">
        <v>2</v>
      </c>
      <c r="BS203" s="356">
        <v>2</v>
      </c>
      <c r="BT203" s="354">
        <v>2</v>
      </c>
      <c r="BU203" s="354">
        <v>2</v>
      </c>
      <c r="BV203" s="354">
        <v>2</v>
      </c>
      <c r="BW203" s="823">
        <v>2</v>
      </c>
      <c r="BX203" s="354">
        <v>2</v>
      </c>
      <c r="BY203" s="824">
        <v>1</v>
      </c>
      <c r="BZ203" s="823">
        <v>2</v>
      </c>
      <c r="CA203" s="354">
        <v>2</v>
      </c>
      <c r="CB203" s="354">
        <v>2</v>
      </c>
      <c r="CC203" s="354">
        <v>2</v>
      </c>
      <c r="CD203" s="766">
        <v>2</v>
      </c>
      <c r="CE203" s="354">
        <v>2</v>
      </c>
      <c r="CF203" s="354">
        <v>2</v>
      </c>
      <c r="CG203" s="354">
        <v>2</v>
      </c>
      <c r="CH203" s="354">
        <v>2</v>
      </c>
      <c r="CI203" s="354">
        <v>2</v>
      </c>
      <c r="CJ203" s="766">
        <v>2</v>
      </c>
      <c r="CK203" s="354">
        <v>2</v>
      </c>
      <c r="CL203" s="222">
        <f t="shared" ref="CL203:CL232" si="124">COUNTIF(BL203:CK203,"2")</f>
        <v>22</v>
      </c>
      <c r="CM203" s="237">
        <f t="shared" ref="CM203:CM232" si="125">CL203/(CL203+CN203+CP203+CR203)</f>
        <v>0.84615384615384615</v>
      </c>
      <c r="CN203" s="222">
        <f t="shared" ref="CN203:CN232" si="126">COUNTIF(BL203:CK203,"1")</f>
        <v>4</v>
      </c>
      <c r="CO203" s="237">
        <f t="shared" ref="CO203:CO232" si="127">CN203/(CL203+CN203+CP203+CR203)</f>
        <v>0.15384615384615385</v>
      </c>
      <c r="CP203" s="222">
        <f t="shared" ref="CP203:CP231" si="128">COUNTIF(BL203:CK203,"0")</f>
        <v>0</v>
      </c>
      <c r="CQ203" s="237">
        <f t="shared" ref="CQ203:CQ232" si="129">CP203/(CL203+CN203+CP203+CR203)</f>
        <v>0</v>
      </c>
      <c r="CR203" s="222">
        <f t="shared" ref="CR203:CR232" si="130">COUNTIF(BL203:CK203,"KĐG")</f>
        <v>0</v>
      </c>
      <c r="CS203" s="237">
        <f t="shared" ref="CS203:CS232" si="131">CR203/(CL203+CN203+CP203+CR203)</f>
        <v>0</v>
      </c>
      <c r="CT203" s="223">
        <f t="shared" ref="CT203:CT232" si="132">(((CL203*2)+(CN203*1)+(CP203*0)))/(CL203+CN203+CP203)</f>
        <v>1.8461538461538463</v>
      </c>
      <c r="CU203" s="223" t="str">
        <f t="shared" ref="CU203:CU232" si="133">IF(CS203&gt;=50%,"KĐG",IF(CT203&gt;=1.6,"Đạt mục tiêu",IF(CT203&gt;=1,"Cần cố gắng","Chưa đạt")))</f>
        <v>Đạt mục tiêu</v>
      </c>
      <c r="CV203" s="5"/>
    </row>
    <row r="204" spans="1:100" s="1" customFormat="1" ht="62" hidden="1">
      <c r="A204" s="1308"/>
      <c r="B204" s="1024"/>
      <c r="C204" s="1033"/>
      <c r="D204" s="1024"/>
      <c r="E204" s="1033"/>
      <c r="F204" s="1024"/>
      <c r="G204" s="217" t="s">
        <v>2407</v>
      </c>
      <c r="H204" s="159" t="s">
        <v>2557</v>
      </c>
      <c r="I204" s="442"/>
      <c r="J204" s="212"/>
      <c r="K204" s="465"/>
      <c r="L204" s="5" t="s">
        <v>32</v>
      </c>
      <c r="M204" s="212" t="s">
        <v>31</v>
      </c>
      <c r="N204" s="165" t="s">
        <v>12</v>
      </c>
      <c r="O204" s="221" t="s">
        <v>29</v>
      </c>
      <c r="P204" s="221" t="s">
        <v>24</v>
      </c>
      <c r="Q204" s="5"/>
      <c r="R204" s="5"/>
      <c r="S204" s="5"/>
      <c r="T204" s="5"/>
      <c r="U204" s="6" t="s">
        <v>24</v>
      </c>
      <c r="V204" s="5"/>
      <c r="W204" s="5"/>
      <c r="X204" s="5"/>
      <c r="Y204" s="5"/>
      <c r="Z204" s="5"/>
      <c r="AA204" s="5"/>
      <c r="AB204" s="80">
        <f t="shared" si="123"/>
        <v>1</v>
      </c>
      <c r="AC204" s="642"/>
      <c r="AD204" s="7"/>
      <c r="AE204" s="7"/>
      <c r="AF204" s="7"/>
      <c r="AG204" s="7"/>
      <c r="AH204" s="7"/>
      <c r="AI204" s="7"/>
      <c r="AJ204" s="7" t="s">
        <v>1318</v>
      </c>
      <c r="AK204" s="7"/>
      <c r="AL204" s="7"/>
      <c r="AM204" s="7"/>
      <c r="AN204" s="7"/>
      <c r="AO204" s="7"/>
      <c r="AP204" s="7"/>
      <c r="AQ204" s="7"/>
      <c r="AR204" s="7"/>
      <c r="AS204" s="7"/>
      <c r="AT204" s="7"/>
      <c r="AU204" s="7"/>
      <c r="AV204" s="55"/>
      <c r="AW204" s="7"/>
      <c r="AX204" s="7"/>
      <c r="AY204" s="7"/>
      <c r="AZ204" s="7"/>
      <c r="BA204" s="7"/>
      <c r="BB204" s="7"/>
      <c r="BC204" s="7"/>
      <c r="BD204" s="7"/>
      <c r="BE204" s="7"/>
      <c r="BF204" s="7"/>
      <c r="BG204" s="7"/>
      <c r="BH204" s="7"/>
      <c r="BI204" s="7"/>
      <c r="BJ204" s="7"/>
      <c r="BK204" s="7"/>
      <c r="BL204" s="823">
        <v>2</v>
      </c>
      <c r="BM204" s="354">
        <v>2</v>
      </c>
      <c r="BN204" s="354">
        <v>2</v>
      </c>
      <c r="BO204" s="354">
        <v>2</v>
      </c>
      <c r="BP204" s="354">
        <v>2</v>
      </c>
      <c r="BQ204" s="354">
        <v>2</v>
      </c>
      <c r="BR204" s="823">
        <v>2</v>
      </c>
      <c r="BS204" s="356">
        <v>2</v>
      </c>
      <c r="BT204" s="354">
        <v>2</v>
      </c>
      <c r="BU204" s="354">
        <v>2</v>
      </c>
      <c r="BV204" s="354">
        <v>2</v>
      </c>
      <c r="BW204" s="823">
        <v>2</v>
      </c>
      <c r="BX204" s="354">
        <v>2</v>
      </c>
      <c r="BY204" s="824">
        <v>2</v>
      </c>
      <c r="BZ204" s="823">
        <v>2</v>
      </c>
      <c r="CA204" s="354">
        <v>2</v>
      </c>
      <c r="CB204" s="354">
        <v>2</v>
      </c>
      <c r="CC204" s="354">
        <v>2</v>
      </c>
      <c r="CD204" s="766">
        <v>1</v>
      </c>
      <c r="CE204" s="354">
        <v>2</v>
      </c>
      <c r="CF204" s="354">
        <v>2</v>
      </c>
      <c r="CG204" s="354">
        <v>2</v>
      </c>
      <c r="CH204" s="354">
        <v>2</v>
      </c>
      <c r="CI204" s="354">
        <v>2</v>
      </c>
      <c r="CJ204" s="766">
        <v>2</v>
      </c>
      <c r="CK204" s="354">
        <v>2</v>
      </c>
      <c r="CL204" s="222">
        <f t="shared" si="124"/>
        <v>25</v>
      </c>
      <c r="CM204" s="237">
        <f t="shared" si="125"/>
        <v>0.96153846153846156</v>
      </c>
      <c r="CN204" s="222">
        <f t="shared" si="126"/>
        <v>1</v>
      </c>
      <c r="CO204" s="237">
        <f t="shared" si="127"/>
        <v>3.8461538461538464E-2</v>
      </c>
      <c r="CP204" s="222">
        <f t="shared" si="128"/>
        <v>0</v>
      </c>
      <c r="CQ204" s="237">
        <f t="shared" si="129"/>
        <v>0</v>
      </c>
      <c r="CR204" s="222">
        <f t="shared" si="130"/>
        <v>0</v>
      </c>
      <c r="CS204" s="237">
        <f t="shared" si="131"/>
        <v>0</v>
      </c>
      <c r="CT204" s="223">
        <f t="shared" si="132"/>
        <v>1.9615384615384615</v>
      </c>
      <c r="CU204" s="223" t="str">
        <f t="shared" si="133"/>
        <v>Đạt mục tiêu</v>
      </c>
      <c r="CV204" s="5"/>
    </row>
    <row r="205" spans="1:100" s="1" customFormat="1" ht="209.15" hidden="1" customHeight="1">
      <c r="A205" s="1308"/>
      <c r="B205" s="1024"/>
      <c r="C205" s="1033"/>
      <c r="D205" s="1024"/>
      <c r="E205" s="1033"/>
      <c r="F205" s="1024"/>
      <c r="G205" s="159" t="s">
        <v>2973</v>
      </c>
      <c r="H205" s="159"/>
      <c r="I205" s="442"/>
      <c r="J205" s="212"/>
      <c r="K205" s="465"/>
      <c r="L205" s="5" t="s">
        <v>32</v>
      </c>
      <c r="M205" s="212" t="s">
        <v>31</v>
      </c>
      <c r="N205" s="165" t="s">
        <v>12</v>
      </c>
      <c r="O205" s="221" t="s">
        <v>29</v>
      </c>
      <c r="P205" s="221" t="s">
        <v>24</v>
      </c>
      <c r="Q205" s="5"/>
      <c r="R205" s="5" t="s">
        <v>24</v>
      </c>
      <c r="S205" s="5"/>
      <c r="T205" s="5"/>
      <c r="U205" s="6"/>
      <c r="V205" s="5"/>
      <c r="W205" s="5"/>
      <c r="X205" s="5"/>
      <c r="Y205" s="5"/>
      <c r="Z205" s="5"/>
      <c r="AA205" s="5"/>
      <c r="AB205" s="80">
        <f t="shared" si="123"/>
        <v>1</v>
      </c>
      <c r="AC205" s="642"/>
      <c r="AD205" s="7"/>
      <c r="AE205" s="7"/>
      <c r="AF205" s="7"/>
      <c r="AG205" s="7"/>
      <c r="AH205" s="7"/>
      <c r="AI205" s="7" t="s">
        <v>1315</v>
      </c>
      <c r="AJ205" s="7"/>
      <c r="AK205" s="7"/>
      <c r="AL205" s="7"/>
      <c r="AM205" s="7"/>
      <c r="AN205" s="7"/>
      <c r="AO205" s="7"/>
      <c r="AP205" s="7"/>
      <c r="AQ205" s="7"/>
      <c r="AR205" s="7"/>
      <c r="AS205" s="7"/>
      <c r="AT205" s="7"/>
      <c r="AU205" s="7"/>
      <c r="AV205" s="55"/>
      <c r="AW205" s="7"/>
      <c r="AX205" s="7"/>
      <c r="AY205" s="7"/>
      <c r="AZ205" s="7"/>
      <c r="BA205" s="7"/>
      <c r="BB205" s="7"/>
      <c r="BC205" s="7"/>
      <c r="BD205" s="7"/>
      <c r="BE205" s="7"/>
      <c r="BF205" s="7"/>
      <c r="BG205" s="7"/>
      <c r="BH205" s="7"/>
      <c r="BI205" s="7"/>
      <c r="BJ205" s="7"/>
      <c r="BK205" s="7"/>
      <c r="BL205" s="823">
        <v>2</v>
      </c>
      <c r="BM205" s="354">
        <v>2</v>
      </c>
      <c r="BN205" s="354">
        <v>2</v>
      </c>
      <c r="BO205" s="354">
        <v>2</v>
      </c>
      <c r="BP205" s="354">
        <v>2</v>
      </c>
      <c r="BQ205" s="354">
        <v>1</v>
      </c>
      <c r="BR205" s="823">
        <v>1</v>
      </c>
      <c r="BS205" s="356">
        <v>2</v>
      </c>
      <c r="BT205" s="354">
        <v>2</v>
      </c>
      <c r="BU205" s="354">
        <v>1</v>
      </c>
      <c r="BV205" s="354">
        <v>2</v>
      </c>
      <c r="BW205" s="823">
        <v>2</v>
      </c>
      <c r="BX205" s="354">
        <v>1</v>
      </c>
      <c r="BY205" s="824">
        <v>2</v>
      </c>
      <c r="BZ205" s="823">
        <v>2</v>
      </c>
      <c r="CA205" s="354">
        <v>2</v>
      </c>
      <c r="CB205" s="354">
        <v>2</v>
      </c>
      <c r="CC205" s="354">
        <v>1</v>
      </c>
      <c r="CD205" s="766">
        <v>2</v>
      </c>
      <c r="CE205" s="354">
        <v>2</v>
      </c>
      <c r="CF205" s="354">
        <v>2</v>
      </c>
      <c r="CG205" s="354">
        <v>2</v>
      </c>
      <c r="CH205" s="354">
        <v>2</v>
      </c>
      <c r="CI205" s="354">
        <v>2</v>
      </c>
      <c r="CJ205" s="766">
        <v>2</v>
      </c>
      <c r="CK205" s="354">
        <v>2</v>
      </c>
      <c r="CL205" s="222">
        <f t="shared" si="124"/>
        <v>21</v>
      </c>
      <c r="CM205" s="237">
        <f t="shared" si="125"/>
        <v>0.80769230769230771</v>
      </c>
      <c r="CN205" s="222">
        <f t="shared" si="126"/>
        <v>5</v>
      </c>
      <c r="CO205" s="237">
        <f t="shared" si="127"/>
        <v>0.19230769230769232</v>
      </c>
      <c r="CP205" s="222">
        <f t="shared" si="128"/>
        <v>0</v>
      </c>
      <c r="CQ205" s="237">
        <f t="shared" si="129"/>
        <v>0</v>
      </c>
      <c r="CR205" s="222">
        <f t="shared" si="130"/>
        <v>0</v>
      </c>
      <c r="CS205" s="237">
        <f t="shared" si="131"/>
        <v>0</v>
      </c>
      <c r="CT205" s="223">
        <f t="shared" si="132"/>
        <v>1.8076923076923077</v>
      </c>
      <c r="CU205" s="223" t="str">
        <f t="shared" si="133"/>
        <v>Đạt mục tiêu</v>
      </c>
      <c r="CV205" s="5"/>
    </row>
    <row r="206" spans="1:100" s="1" customFormat="1" ht="77.5" hidden="1">
      <c r="A206" s="1308">
        <v>82</v>
      </c>
      <c r="B206" s="1077" t="s">
        <v>2938</v>
      </c>
      <c r="C206" s="1078" t="s">
        <v>2427</v>
      </c>
      <c r="D206" s="1077" t="s">
        <v>2640</v>
      </c>
      <c r="E206" s="1078" t="s">
        <v>2427</v>
      </c>
      <c r="F206" s="1077" t="s">
        <v>2640</v>
      </c>
      <c r="G206" s="51" t="s">
        <v>2974</v>
      </c>
      <c r="H206" s="159"/>
      <c r="I206" s="551" t="s">
        <v>2844</v>
      </c>
      <c r="J206" s="69"/>
      <c r="K206" s="484"/>
      <c r="L206" s="13" t="s">
        <v>32</v>
      </c>
      <c r="M206" s="38" t="s">
        <v>31</v>
      </c>
      <c r="N206" s="167" t="s">
        <v>12</v>
      </c>
      <c r="O206" s="227" t="s">
        <v>29</v>
      </c>
      <c r="P206" s="227" t="s">
        <v>24</v>
      </c>
      <c r="Q206" s="5"/>
      <c r="R206" s="5"/>
      <c r="S206" s="5"/>
      <c r="T206" s="5"/>
      <c r="U206" s="6"/>
      <c r="V206" s="5"/>
      <c r="W206" s="5"/>
      <c r="X206" s="5"/>
      <c r="Y206" s="5"/>
      <c r="Z206" s="5" t="s">
        <v>24</v>
      </c>
      <c r="AA206" s="5"/>
      <c r="AB206" s="80">
        <f t="shared" si="123"/>
        <v>1</v>
      </c>
      <c r="AC206" s="642"/>
      <c r="AD206" s="7"/>
      <c r="AE206" s="7"/>
      <c r="AF206" s="7"/>
      <c r="AG206" s="7"/>
      <c r="AH206" s="7"/>
      <c r="AI206" s="7"/>
      <c r="AJ206" s="7"/>
      <c r="AK206" s="7"/>
      <c r="AL206" s="7"/>
      <c r="AM206" s="7"/>
      <c r="AN206" s="7"/>
      <c r="AO206" s="7"/>
      <c r="AP206" s="7"/>
      <c r="AQ206" s="7"/>
      <c r="AR206" s="7"/>
      <c r="AS206" s="7"/>
      <c r="AT206" s="7"/>
      <c r="AU206" s="7"/>
      <c r="AV206" s="55"/>
      <c r="AW206" s="7"/>
      <c r="AX206" s="7"/>
      <c r="AY206" s="7"/>
      <c r="AZ206" s="7"/>
      <c r="BA206" s="7"/>
      <c r="BB206" s="7"/>
      <c r="BC206" s="7"/>
      <c r="BD206" s="7"/>
      <c r="BE206" s="7"/>
      <c r="BF206" s="7"/>
      <c r="BG206" s="7"/>
      <c r="BH206" s="7"/>
      <c r="BI206" s="7" t="s">
        <v>1404</v>
      </c>
      <c r="BJ206" s="7"/>
      <c r="BK206" s="7"/>
      <c r="BL206" s="823">
        <v>2</v>
      </c>
      <c r="BM206" s="354">
        <v>2</v>
      </c>
      <c r="BN206" s="354">
        <v>2</v>
      </c>
      <c r="BO206" s="354">
        <v>1</v>
      </c>
      <c r="BP206" s="354">
        <v>2</v>
      </c>
      <c r="BQ206" s="354">
        <v>2</v>
      </c>
      <c r="BR206" s="823">
        <v>2</v>
      </c>
      <c r="BS206" s="356">
        <v>2</v>
      </c>
      <c r="BT206" s="354">
        <v>2</v>
      </c>
      <c r="BU206" s="354">
        <v>2</v>
      </c>
      <c r="BV206" s="354">
        <v>2</v>
      </c>
      <c r="BW206" s="823">
        <v>2</v>
      </c>
      <c r="BX206" s="354">
        <v>2</v>
      </c>
      <c r="BY206" s="824">
        <v>2</v>
      </c>
      <c r="BZ206" s="823">
        <v>1</v>
      </c>
      <c r="CA206" s="354">
        <v>2</v>
      </c>
      <c r="CB206" s="354">
        <v>2</v>
      </c>
      <c r="CC206" s="354">
        <v>2</v>
      </c>
      <c r="CD206" s="766">
        <v>2</v>
      </c>
      <c r="CE206" s="354">
        <v>2</v>
      </c>
      <c r="CF206" s="354">
        <v>2</v>
      </c>
      <c r="CG206" s="354">
        <v>2</v>
      </c>
      <c r="CH206" s="354">
        <v>2</v>
      </c>
      <c r="CI206" s="354">
        <v>2</v>
      </c>
      <c r="CJ206" s="766">
        <v>2</v>
      </c>
      <c r="CK206" s="354">
        <v>2</v>
      </c>
      <c r="CL206" s="222">
        <f t="shared" si="124"/>
        <v>24</v>
      </c>
      <c r="CM206" s="237">
        <f t="shared" si="125"/>
        <v>0.92307692307692313</v>
      </c>
      <c r="CN206" s="222">
        <f t="shared" si="126"/>
        <v>2</v>
      </c>
      <c r="CO206" s="237">
        <f t="shared" si="127"/>
        <v>7.6923076923076927E-2</v>
      </c>
      <c r="CP206" s="222">
        <f t="shared" si="128"/>
        <v>0</v>
      </c>
      <c r="CQ206" s="237">
        <f t="shared" si="129"/>
        <v>0</v>
      </c>
      <c r="CR206" s="222">
        <f t="shared" si="130"/>
        <v>0</v>
      </c>
      <c r="CS206" s="237">
        <f t="shared" si="131"/>
        <v>0</v>
      </c>
      <c r="CT206" s="223">
        <f t="shared" si="132"/>
        <v>1.9230769230769231</v>
      </c>
      <c r="CU206" s="223" t="str">
        <f t="shared" si="133"/>
        <v>Đạt mục tiêu</v>
      </c>
      <c r="CV206" s="5"/>
    </row>
    <row r="207" spans="1:100" s="1" customFormat="1" ht="93" hidden="1">
      <c r="A207" s="1308"/>
      <c r="B207" s="1024"/>
      <c r="C207" s="1033"/>
      <c r="D207" s="1024"/>
      <c r="E207" s="1033"/>
      <c r="F207" s="1024"/>
      <c r="G207" s="145" t="s">
        <v>1437</v>
      </c>
      <c r="H207" s="583"/>
      <c r="I207" s="431"/>
      <c r="J207" s="69"/>
      <c r="K207" s="485"/>
      <c r="L207" s="5" t="s">
        <v>32</v>
      </c>
      <c r="M207" s="212" t="s">
        <v>31</v>
      </c>
      <c r="N207" s="165" t="s">
        <v>12</v>
      </c>
      <c r="O207" s="221" t="s">
        <v>29</v>
      </c>
      <c r="P207" s="221" t="s">
        <v>24</v>
      </c>
      <c r="Q207" s="5"/>
      <c r="R207" s="5"/>
      <c r="S207" s="5"/>
      <c r="T207" s="5"/>
      <c r="U207" s="6"/>
      <c r="V207" s="5" t="s">
        <v>24</v>
      </c>
      <c r="W207" s="5"/>
      <c r="X207" s="5"/>
      <c r="Y207" s="5"/>
      <c r="Z207" s="5"/>
      <c r="AA207" s="5"/>
      <c r="AB207" s="80">
        <f t="shared" si="123"/>
        <v>1</v>
      </c>
      <c r="AC207" s="642"/>
      <c r="AD207" s="7" t="s">
        <v>1318</v>
      </c>
      <c r="AE207" s="7"/>
      <c r="AF207" s="7"/>
      <c r="AG207" s="7"/>
      <c r="AH207" s="7"/>
      <c r="AI207" s="7"/>
      <c r="AJ207" s="7" t="s">
        <v>1318</v>
      </c>
      <c r="AK207" s="7"/>
      <c r="AL207" s="7"/>
      <c r="AM207" s="7"/>
      <c r="AN207" s="7"/>
      <c r="AO207" s="7"/>
      <c r="AP207" s="7"/>
      <c r="AQ207" s="7"/>
      <c r="AR207" s="7"/>
      <c r="AS207" s="7"/>
      <c r="AT207" s="7"/>
      <c r="AU207" s="7"/>
      <c r="AV207" s="55" t="s">
        <v>1318</v>
      </c>
      <c r="AW207" s="7" t="s">
        <v>1318</v>
      </c>
      <c r="AX207" s="7"/>
      <c r="AY207" s="7"/>
      <c r="AZ207" s="7"/>
      <c r="BA207" s="7"/>
      <c r="BB207" s="7"/>
      <c r="BC207" s="7"/>
      <c r="BD207" s="7"/>
      <c r="BE207" s="7"/>
      <c r="BF207" s="7"/>
      <c r="BG207" s="7"/>
      <c r="BH207" s="7"/>
      <c r="BI207" s="7"/>
      <c r="BJ207" s="7"/>
      <c r="BK207" s="7"/>
      <c r="BL207" s="823">
        <v>2</v>
      </c>
      <c r="BM207" s="354">
        <v>2</v>
      </c>
      <c r="BN207" s="354">
        <v>2</v>
      </c>
      <c r="BO207" s="354">
        <v>2</v>
      </c>
      <c r="BP207" s="354">
        <v>2</v>
      </c>
      <c r="BQ207" s="354">
        <v>2</v>
      </c>
      <c r="BR207" s="823">
        <v>2</v>
      </c>
      <c r="BS207" s="356">
        <v>2</v>
      </c>
      <c r="BT207" s="354">
        <v>2</v>
      </c>
      <c r="BU207" s="354">
        <v>2</v>
      </c>
      <c r="BV207" s="354">
        <v>2</v>
      </c>
      <c r="BW207" s="823">
        <v>2</v>
      </c>
      <c r="BX207" s="354">
        <v>2</v>
      </c>
      <c r="BY207" s="824">
        <v>2</v>
      </c>
      <c r="BZ207" s="823">
        <v>2</v>
      </c>
      <c r="CA207" s="354">
        <v>2</v>
      </c>
      <c r="CB207" s="354">
        <v>2</v>
      </c>
      <c r="CC207" s="354">
        <v>2</v>
      </c>
      <c r="CD207" s="766">
        <v>2</v>
      </c>
      <c r="CE207" s="354">
        <v>2</v>
      </c>
      <c r="CF207" s="354">
        <v>2</v>
      </c>
      <c r="CG207" s="354">
        <v>1</v>
      </c>
      <c r="CH207" s="354">
        <v>2</v>
      </c>
      <c r="CI207" s="354">
        <v>2</v>
      </c>
      <c r="CJ207" s="766">
        <v>2</v>
      </c>
      <c r="CK207" s="354">
        <v>2</v>
      </c>
      <c r="CL207" s="222">
        <f t="shared" si="124"/>
        <v>25</v>
      </c>
      <c r="CM207" s="237">
        <f t="shared" si="125"/>
        <v>0.96153846153846156</v>
      </c>
      <c r="CN207" s="222">
        <f t="shared" si="126"/>
        <v>1</v>
      </c>
      <c r="CO207" s="237">
        <f t="shared" si="127"/>
        <v>3.8461538461538464E-2</v>
      </c>
      <c r="CP207" s="222">
        <f t="shared" si="128"/>
        <v>0</v>
      </c>
      <c r="CQ207" s="237">
        <f t="shared" si="129"/>
        <v>0</v>
      </c>
      <c r="CR207" s="222">
        <f t="shared" si="130"/>
        <v>0</v>
      </c>
      <c r="CS207" s="237">
        <f t="shared" si="131"/>
        <v>0</v>
      </c>
      <c r="CT207" s="223">
        <f t="shared" si="132"/>
        <v>1.9615384615384615</v>
      </c>
      <c r="CU207" s="223" t="str">
        <f t="shared" si="133"/>
        <v>Đạt mục tiêu</v>
      </c>
      <c r="CV207" s="5"/>
    </row>
    <row r="208" spans="1:100" s="1" customFormat="1" ht="62" hidden="1">
      <c r="A208" s="1308"/>
      <c r="B208" s="1024"/>
      <c r="C208" s="1033"/>
      <c r="D208" s="1024"/>
      <c r="E208" s="1033"/>
      <c r="F208" s="1024"/>
      <c r="G208" s="425" t="s">
        <v>2884</v>
      </c>
      <c r="H208" s="286"/>
      <c r="I208" s="702" t="s">
        <v>2418</v>
      </c>
      <c r="J208" s="69"/>
      <c r="K208" s="485"/>
      <c r="L208" s="5" t="s">
        <v>32</v>
      </c>
      <c r="M208" s="212" t="s">
        <v>31</v>
      </c>
      <c r="N208" s="165" t="s">
        <v>12</v>
      </c>
      <c r="O208" s="221" t="s">
        <v>29</v>
      </c>
      <c r="P208" s="221" t="s">
        <v>24</v>
      </c>
      <c r="Q208" s="5"/>
      <c r="R208" s="5" t="s">
        <v>24</v>
      </c>
      <c r="S208" s="5"/>
      <c r="T208" s="5"/>
      <c r="U208" s="6"/>
      <c r="V208" s="5"/>
      <c r="W208" s="5"/>
      <c r="X208" s="5"/>
      <c r="Y208" s="5"/>
      <c r="Z208" s="5"/>
      <c r="AA208" s="5"/>
      <c r="AB208" s="80">
        <f t="shared" si="123"/>
        <v>1</v>
      </c>
      <c r="AC208" s="642"/>
      <c r="AD208" s="7"/>
      <c r="AE208" s="7"/>
      <c r="AF208" s="7"/>
      <c r="AG208" s="7"/>
      <c r="AH208" s="7"/>
      <c r="AI208" s="7"/>
      <c r="AJ208" s="7" t="s">
        <v>1315</v>
      </c>
      <c r="AK208" s="7"/>
      <c r="AL208" s="7"/>
      <c r="AM208" s="7"/>
      <c r="AN208" s="7"/>
      <c r="AO208" s="7"/>
      <c r="AP208" s="7"/>
      <c r="AQ208" s="7"/>
      <c r="AR208" s="7"/>
      <c r="AS208" s="7"/>
      <c r="AT208" s="7"/>
      <c r="AU208" s="7"/>
      <c r="AV208" s="55"/>
      <c r="AW208" s="7"/>
      <c r="AX208" s="7"/>
      <c r="AY208" s="7"/>
      <c r="AZ208" s="7"/>
      <c r="BA208" s="7"/>
      <c r="BB208" s="7"/>
      <c r="BC208" s="7"/>
      <c r="BD208" s="7"/>
      <c r="BE208" s="7"/>
      <c r="BF208" s="7"/>
      <c r="BG208" s="7"/>
      <c r="BH208" s="7"/>
      <c r="BI208" s="7"/>
      <c r="BJ208" s="7"/>
      <c r="BK208" s="7"/>
      <c r="BL208" s="823">
        <v>2</v>
      </c>
      <c r="BM208" s="354">
        <v>2</v>
      </c>
      <c r="BN208" s="354">
        <v>2</v>
      </c>
      <c r="BO208" s="354">
        <v>2</v>
      </c>
      <c r="BP208" s="354">
        <v>2</v>
      </c>
      <c r="BQ208" s="354">
        <v>2</v>
      </c>
      <c r="BR208" s="823">
        <v>2</v>
      </c>
      <c r="BS208" s="356">
        <v>2</v>
      </c>
      <c r="BT208" s="354">
        <v>2</v>
      </c>
      <c r="BU208" s="354">
        <v>2</v>
      </c>
      <c r="BV208" s="354">
        <v>2</v>
      </c>
      <c r="BW208" s="823">
        <v>2</v>
      </c>
      <c r="BX208" s="354">
        <v>2</v>
      </c>
      <c r="BY208" s="824">
        <v>2</v>
      </c>
      <c r="BZ208" s="823">
        <v>2</v>
      </c>
      <c r="CA208" s="354">
        <v>2</v>
      </c>
      <c r="CB208" s="354">
        <v>2</v>
      </c>
      <c r="CC208" s="354">
        <v>2</v>
      </c>
      <c r="CD208" s="766">
        <v>2</v>
      </c>
      <c r="CE208" s="354">
        <v>2</v>
      </c>
      <c r="CF208" s="354">
        <v>2</v>
      </c>
      <c r="CG208" s="354">
        <v>2</v>
      </c>
      <c r="CH208" s="354">
        <v>2</v>
      </c>
      <c r="CI208" s="354">
        <v>2</v>
      </c>
      <c r="CJ208" s="766">
        <v>2</v>
      </c>
      <c r="CK208" s="354">
        <v>1</v>
      </c>
      <c r="CL208" s="222">
        <f t="shared" si="124"/>
        <v>25</v>
      </c>
      <c r="CM208" s="237">
        <f t="shared" si="125"/>
        <v>0.96153846153846156</v>
      </c>
      <c r="CN208" s="222">
        <f t="shared" si="126"/>
        <v>1</v>
      </c>
      <c r="CO208" s="237">
        <f t="shared" si="127"/>
        <v>3.8461538461538464E-2</v>
      </c>
      <c r="CP208" s="222">
        <f t="shared" si="128"/>
        <v>0</v>
      </c>
      <c r="CQ208" s="237">
        <f t="shared" si="129"/>
        <v>0</v>
      </c>
      <c r="CR208" s="222">
        <f t="shared" si="130"/>
        <v>0</v>
      </c>
      <c r="CS208" s="237">
        <f t="shared" si="131"/>
        <v>0</v>
      </c>
      <c r="CT208" s="223">
        <f t="shared" si="132"/>
        <v>1.9615384615384615</v>
      </c>
      <c r="CU208" s="223" t="str">
        <f t="shared" si="133"/>
        <v>Đạt mục tiêu</v>
      </c>
      <c r="CV208" s="5"/>
    </row>
    <row r="209" spans="1:100" s="1" customFormat="1" ht="77.5" hidden="1">
      <c r="A209" s="1308"/>
      <c r="B209" s="1024"/>
      <c r="C209" s="1033"/>
      <c r="D209" s="1024"/>
      <c r="E209" s="1033"/>
      <c r="F209" s="1024"/>
      <c r="G209" s="220" t="s">
        <v>2485</v>
      </c>
      <c r="H209" s="138"/>
      <c r="I209" s="429"/>
      <c r="J209" s="69"/>
      <c r="K209" s="485"/>
      <c r="L209" s="5" t="s">
        <v>32</v>
      </c>
      <c r="M209" s="212" t="s">
        <v>31</v>
      </c>
      <c r="N209" s="165" t="s">
        <v>12</v>
      </c>
      <c r="O209" s="221" t="s">
        <v>29</v>
      </c>
      <c r="P209" s="221" t="s">
        <v>24</v>
      </c>
      <c r="Q209" s="5"/>
      <c r="R209" s="5"/>
      <c r="S209" s="5"/>
      <c r="T209" s="5"/>
      <c r="U209" s="6" t="s">
        <v>24</v>
      </c>
      <c r="V209" s="5"/>
      <c r="W209" s="5"/>
      <c r="X209" s="5"/>
      <c r="Y209" s="5"/>
      <c r="Z209" s="5"/>
      <c r="AA209" s="5"/>
      <c r="AB209" s="80">
        <f t="shared" si="123"/>
        <v>1</v>
      </c>
      <c r="AC209" s="642"/>
      <c r="AD209" s="7"/>
      <c r="AE209" s="7"/>
      <c r="AF209" s="7"/>
      <c r="AG209" s="7"/>
      <c r="AH209" s="7"/>
      <c r="AI209" s="7"/>
      <c r="AJ209" s="7" t="s">
        <v>1315</v>
      </c>
      <c r="AK209" s="7"/>
      <c r="AL209" s="7"/>
      <c r="AM209" s="7"/>
      <c r="AN209" s="7"/>
      <c r="AO209" s="7"/>
      <c r="AP209" s="7"/>
      <c r="AQ209" s="7"/>
      <c r="AR209" s="7"/>
      <c r="AS209" s="7"/>
      <c r="AT209" s="7"/>
      <c r="AU209" s="7"/>
      <c r="AV209" s="55"/>
      <c r="AW209" s="7"/>
      <c r="AX209" s="7"/>
      <c r="AY209" s="7"/>
      <c r="AZ209" s="7"/>
      <c r="BA209" s="7"/>
      <c r="BB209" s="7"/>
      <c r="BC209" s="7"/>
      <c r="BD209" s="7"/>
      <c r="BE209" s="7"/>
      <c r="BF209" s="7"/>
      <c r="BG209" s="7"/>
      <c r="BH209" s="7"/>
      <c r="BI209" s="7"/>
      <c r="BJ209" s="7"/>
      <c r="BK209" s="7"/>
      <c r="BL209" s="823">
        <v>1</v>
      </c>
      <c r="BM209" s="354">
        <v>2</v>
      </c>
      <c r="BN209" s="354">
        <v>2</v>
      </c>
      <c r="BO209" s="354">
        <v>2</v>
      </c>
      <c r="BP209" s="354">
        <v>2</v>
      </c>
      <c r="BQ209" s="354">
        <v>2</v>
      </c>
      <c r="BR209" s="823">
        <v>2</v>
      </c>
      <c r="BS209" s="356">
        <v>2</v>
      </c>
      <c r="BT209" s="354">
        <v>2</v>
      </c>
      <c r="BU209" s="354">
        <v>2</v>
      </c>
      <c r="BV209" s="354">
        <v>2</v>
      </c>
      <c r="BW209" s="823">
        <v>2</v>
      </c>
      <c r="BX209" s="354">
        <v>2</v>
      </c>
      <c r="BY209" s="824">
        <v>2</v>
      </c>
      <c r="BZ209" s="823">
        <v>2</v>
      </c>
      <c r="CA209" s="354">
        <v>1</v>
      </c>
      <c r="CB209" s="354">
        <v>2</v>
      </c>
      <c r="CC209" s="354">
        <v>2</v>
      </c>
      <c r="CD209" s="766">
        <v>2</v>
      </c>
      <c r="CE209" s="354">
        <v>2</v>
      </c>
      <c r="CF209" s="354">
        <v>2</v>
      </c>
      <c r="CG209" s="354">
        <v>2</v>
      </c>
      <c r="CH209" s="354">
        <v>2</v>
      </c>
      <c r="CI209" s="354">
        <v>1</v>
      </c>
      <c r="CJ209" s="766">
        <v>2</v>
      </c>
      <c r="CK209" s="354">
        <v>2</v>
      </c>
      <c r="CL209" s="222">
        <f t="shared" si="124"/>
        <v>23</v>
      </c>
      <c r="CM209" s="237">
        <f t="shared" si="125"/>
        <v>0.88461538461538458</v>
      </c>
      <c r="CN209" s="222">
        <f t="shared" si="126"/>
        <v>3</v>
      </c>
      <c r="CO209" s="237">
        <f t="shared" si="127"/>
        <v>0.11538461538461539</v>
      </c>
      <c r="CP209" s="222">
        <f t="shared" si="128"/>
        <v>0</v>
      </c>
      <c r="CQ209" s="237">
        <f t="shared" si="129"/>
        <v>0</v>
      </c>
      <c r="CR209" s="222">
        <f t="shared" si="130"/>
        <v>0</v>
      </c>
      <c r="CS209" s="237">
        <f t="shared" si="131"/>
        <v>0</v>
      </c>
      <c r="CT209" s="223">
        <f t="shared" si="132"/>
        <v>1.8846153846153846</v>
      </c>
      <c r="CU209" s="223" t="str">
        <f t="shared" si="133"/>
        <v>Đạt mục tiêu</v>
      </c>
      <c r="CV209" s="5"/>
    </row>
    <row r="210" spans="1:100" s="1" customFormat="1" ht="93" hidden="1">
      <c r="A210" s="1308"/>
      <c r="B210" s="1024"/>
      <c r="C210" s="1033"/>
      <c r="D210" s="1024"/>
      <c r="E210" s="1033"/>
      <c r="F210" s="1024"/>
      <c r="G210" s="220" t="s">
        <v>2741</v>
      </c>
      <c r="H210" s="220"/>
      <c r="I210" s="431"/>
      <c r="J210" s="69"/>
      <c r="K210" s="485"/>
      <c r="L210" s="5" t="s">
        <v>32</v>
      </c>
      <c r="M210" s="212" t="s">
        <v>31</v>
      </c>
      <c r="N210" s="165" t="s">
        <v>12</v>
      </c>
      <c r="O210" s="221" t="s">
        <v>29</v>
      </c>
      <c r="P210" s="221" t="s">
        <v>24</v>
      </c>
      <c r="Q210" s="5"/>
      <c r="R210" s="5"/>
      <c r="S210" s="5"/>
      <c r="T210" s="5"/>
      <c r="U210" s="6"/>
      <c r="V210" s="5" t="s">
        <v>24</v>
      </c>
      <c r="W210" s="5"/>
      <c r="X210" s="5"/>
      <c r="Y210" s="5"/>
      <c r="Z210" s="5"/>
      <c r="AA210" s="5"/>
      <c r="AB210" s="80">
        <f t="shared" si="123"/>
        <v>1</v>
      </c>
      <c r="AC210" s="642"/>
      <c r="AD210" s="7"/>
      <c r="AE210" s="7" t="s">
        <v>1315</v>
      </c>
      <c r="AF210" s="7"/>
      <c r="AG210" s="7"/>
      <c r="AH210" s="7" t="s">
        <v>1315</v>
      </c>
      <c r="AI210" s="7"/>
      <c r="AJ210" s="7"/>
      <c r="AK210" s="7"/>
      <c r="AL210" s="7"/>
      <c r="AM210" s="7"/>
      <c r="AN210" s="7"/>
      <c r="AO210" s="7"/>
      <c r="AP210" s="7"/>
      <c r="AQ210" s="7"/>
      <c r="AR210" s="7"/>
      <c r="AS210" s="7"/>
      <c r="AT210" s="7"/>
      <c r="AU210" s="7"/>
      <c r="AV210" s="55"/>
      <c r="AW210" s="7"/>
      <c r="AX210" s="7" t="s">
        <v>1318</v>
      </c>
      <c r="AY210" s="7"/>
      <c r="AZ210" s="7"/>
      <c r="BA210" s="7"/>
      <c r="BB210" s="7"/>
      <c r="BC210" s="7"/>
      <c r="BD210" s="7"/>
      <c r="BE210" s="7"/>
      <c r="BF210" s="7"/>
      <c r="BG210" s="7"/>
      <c r="BH210" s="7"/>
      <c r="BI210" s="7"/>
      <c r="BJ210" s="7"/>
      <c r="BK210" s="7"/>
      <c r="BL210" s="823">
        <v>2</v>
      </c>
      <c r="BM210" s="354">
        <v>2</v>
      </c>
      <c r="BN210" s="354">
        <v>2</v>
      </c>
      <c r="BO210" s="354">
        <v>2</v>
      </c>
      <c r="BP210" s="354">
        <v>2</v>
      </c>
      <c r="BQ210" s="354">
        <v>2</v>
      </c>
      <c r="BR210" s="823">
        <v>2</v>
      </c>
      <c r="BS210" s="356">
        <v>2</v>
      </c>
      <c r="BT210" s="354">
        <v>2</v>
      </c>
      <c r="BU210" s="354">
        <v>2</v>
      </c>
      <c r="BV210" s="354">
        <v>2</v>
      </c>
      <c r="BW210" s="823">
        <v>2</v>
      </c>
      <c r="BX210" s="354">
        <v>1</v>
      </c>
      <c r="BY210" s="824">
        <v>2</v>
      </c>
      <c r="BZ210" s="823">
        <v>2</v>
      </c>
      <c r="CA210" s="354">
        <v>2</v>
      </c>
      <c r="CB210" s="354">
        <v>2</v>
      </c>
      <c r="CC210" s="354">
        <v>2</v>
      </c>
      <c r="CD210" s="766">
        <v>2</v>
      </c>
      <c r="CE210" s="354">
        <v>2</v>
      </c>
      <c r="CF210" s="354">
        <v>2</v>
      </c>
      <c r="CG210" s="354">
        <v>2</v>
      </c>
      <c r="CH210" s="354">
        <v>2</v>
      </c>
      <c r="CI210" s="354">
        <v>2</v>
      </c>
      <c r="CJ210" s="766">
        <v>2</v>
      </c>
      <c r="CK210" s="354">
        <v>2</v>
      </c>
      <c r="CL210" s="222">
        <f t="shared" si="124"/>
        <v>25</v>
      </c>
      <c r="CM210" s="237">
        <f t="shared" si="125"/>
        <v>0.96153846153846156</v>
      </c>
      <c r="CN210" s="222">
        <f t="shared" si="126"/>
        <v>1</v>
      </c>
      <c r="CO210" s="237">
        <f t="shared" si="127"/>
        <v>3.8461538461538464E-2</v>
      </c>
      <c r="CP210" s="222">
        <f t="shared" si="128"/>
        <v>0</v>
      </c>
      <c r="CQ210" s="237">
        <f t="shared" si="129"/>
        <v>0</v>
      </c>
      <c r="CR210" s="222">
        <f t="shared" si="130"/>
        <v>0</v>
      </c>
      <c r="CS210" s="237">
        <f t="shared" si="131"/>
        <v>0</v>
      </c>
      <c r="CT210" s="223">
        <f t="shared" si="132"/>
        <v>1.9615384615384615</v>
      </c>
      <c r="CU210" s="223" t="str">
        <f t="shared" si="133"/>
        <v>Đạt mục tiêu</v>
      </c>
      <c r="CV210" s="5"/>
    </row>
    <row r="211" spans="1:100" s="1" customFormat="1" ht="47" hidden="1">
      <c r="A211" s="1308"/>
      <c r="B211" s="1024"/>
      <c r="C211" s="1033"/>
      <c r="D211" s="1024"/>
      <c r="E211" s="1033"/>
      <c r="F211" s="1024"/>
      <c r="G211" s="217" t="s">
        <v>879</v>
      </c>
      <c r="H211" s="217"/>
      <c r="I211" s="591"/>
      <c r="J211" s="212"/>
      <c r="K211" s="465"/>
      <c r="L211" s="5" t="s">
        <v>32</v>
      </c>
      <c r="M211" s="212" t="s">
        <v>31</v>
      </c>
      <c r="N211" s="165" t="s">
        <v>12</v>
      </c>
      <c r="O211" s="221" t="s">
        <v>29</v>
      </c>
      <c r="P211" s="221" t="s">
        <v>24</v>
      </c>
      <c r="Q211" s="5"/>
      <c r="R211" s="5" t="s">
        <v>24</v>
      </c>
      <c r="S211" s="5"/>
      <c r="T211" s="5"/>
      <c r="U211" s="6"/>
      <c r="V211" s="5"/>
      <c r="W211" s="5"/>
      <c r="X211" s="5"/>
      <c r="Y211" s="5"/>
      <c r="Z211" s="5"/>
      <c r="AA211" s="5"/>
      <c r="AB211" s="80">
        <f t="shared" si="123"/>
        <v>1</v>
      </c>
      <c r="AC211" s="642"/>
      <c r="AD211" s="7"/>
      <c r="AE211" s="7"/>
      <c r="AF211" s="7"/>
      <c r="AG211" s="7"/>
      <c r="AH211" s="7"/>
      <c r="AI211" s="7" t="s">
        <v>1317</v>
      </c>
      <c r="AJ211" s="7"/>
      <c r="AK211" s="7"/>
      <c r="AL211" s="7"/>
      <c r="AM211" s="7"/>
      <c r="AN211" s="7"/>
      <c r="AO211" s="7"/>
      <c r="AP211" s="7"/>
      <c r="AQ211" s="7"/>
      <c r="AR211" s="7"/>
      <c r="AS211" s="7"/>
      <c r="AT211" s="7"/>
      <c r="AU211" s="7"/>
      <c r="AV211" s="55"/>
      <c r="AW211" s="7"/>
      <c r="AX211" s="7"/>
      <c r="AY211" s="7"/>
      <c r="AZ211" s="7"/>
      <c r="BA211" s="7"/>
      <c r="BB211" s="7"/>
      <c r="BC211" s="7"/>
      <c r="BD211" s="7"/>
      <c r="BE211" s="7"/>
      <c r="BF211" s="7"/>
      <c r="BG211" s="7"/>
      <c r="BH211" s="7"/>
      <c r="BI211" s="7"/>
      <c r="BJ211" s="7"/>
      <c r="BK211" s="7"/>
      <c r="BL211" s="823">
        <v>2</v>
      </c>
      <c r="BM211" s="354">
        <v>2</v>
      </c>
      <c r="BN211" s="354">
        <v>2</v>
      </c>
      <c r="BO211" s="354">
        <v>2</v>
      </c>
      <c r="BP211" s="354">
        <v>2</v>
      </c>
      <c r="BQ211" s="354">
        <v>2</v>
      </c>
      <c r="BR211" s="823">
        <v>2</v>
      </c>
      <c r="BS211" s="356">
        <v>2</v>
      </c>
      <c r="BT211" s="354">
        <v>2</v>
      </c>
      <c r="BU211" s="354">
        <v>2</v>
      </c>
      <c r="BV211" s="354">
        <v>2</v>
      </c>
      <c r="BW211" s="823">
        <v>2</v>
      </c>
      <c r="BX211" s="354">
        <v>2</v>
      </c>
      <c r="BY211" s="824">
        <v>2</v>
      </c>
      <c r="BZ211" s="823">
        <v>2</v>
      </c>
      <c r="CA211" s="354">
        <v>2</v>
      </c>
      <c r="CB211" s="354">
        <v>2</v>
      </c>
      <c r="CC211" s="354">
        <v>2</v>
      </c>
      <c r="CD211" s="766">
        <v>2</v>
      </c>
      <c r="CE211" s="354">
        <v>2</v>
      </c>
      <c r="CF211" s="354">
        <v>2</v>
      </c>
      <c r="CG211" s="354">
        <v>2</v>
      </c>
      <c r="CH211" s="354">
        <v>2</v>
      </c>
      <c r="CI211" s="354">
        <v>2</v>
      </c>
      <c r="CJ211" s="766">
        <v>2</v>
      </c>
      <c r="CK211" s="354">
        <v>2</v>
      </c>
      <c r="CL211" s="222">
        <f t="shared" si="124"/>
        <v>26</v>
      </c>
      <c r="CM211" s="237">
        <f t="shared" si="125"/>
        <v>1</v>
      </c>
      <c r="CN211" s="222">
        <f t="shared" si="126"/>
        <v>0</v>
      </c>
      <c r="CO211" s="237">
        <f t="shared" si="127"/>
        <v>0</v>
      </c>
      <c r="CP211" s="222">
        <f t="shared" si="128"/>
        <v>0</v>
      </c>
      <c r="CQ211" s="237">
        <f t="shared" si="129"/>
        <v>0</v>
      </c>
      <c r="CR211" s="222">
        <f t="shared" si="130"/>
        <v>0</v>
      </c>
      <c r="CS211" s="237">
        <f t="shared" si="131"/>
        <v>0</v>
      </c>
      <c r="CT211" s="223">
        <f t="shared" si="132"/>
        <v>2</v>
      </c>
      <c r="CU211" s="223" t="str">
        <f t="shared" si="133"/>
        <v>Đạt mục tiêu</v>
      </c>
      <c r="CV211" s="5"/>
    </row>
    <row r="212" spans="1:100" s="1" customFormat="1" ht="108.5" hidden="1">
      <c r="A212" s="1308">
        <v>83</v>
      </c>
      <c r="B212" s="1044" t="s">
        <v>2887</v>
      </c>
      <c r="C212" s="1033" t="s">
        <v>28</v>
      </c>
      <c r="D212" s="1137" t="s">
        <v>2696</v>
      </c>
      <c r="E212" s="1033" t="s">
        <v>26</v>
      </c>
      <c r="F212" s="1145" t="s">
        <v>2697</v>
      </c>
      <c r="G212" s="564" t="s">
        <v>2996</v>
      </c>
      <c r="H212" s="564"/>
      <c r="I212" s="703" t="s">
        <v>2418</v>
      </c>
      <c r="J212" s="226" t="s">
        <v>710</v>
      </c>
      <c r="K212" s="493"/>
      <c r="L212" s="5" t="s">
        <v>32</v>
      </c>
      <c r="M212" s="212" t="s">
        <v>31</v>
      </c>
      <c r="N212" s="165" t="s">
        <v>12</v>
      </c>
      <c r="O212" s="221" t="s">
        <v>29</v>
      </c>
      <c r="P212" s="221" t="s">
        <v>24</v>
      </c>
      <c r="Q212" s="5"/>
      <c r="R212" s="5"/>
      <c r="S212" s="5"/>
      <c r="T212" s="5" t="s">
        <v>24</v>
      </c>
      <c r="U212" s="6"/>
      <c r="V212" s="5"/>
      <c r="W212" s="5"/>
      <c r="X212" s="5"/>
      <c r="Y212" s="5"/>
      <c r="Z212" s="5"/>
      <c r="AA212" s="5"/>
      <c r="AB212" s="80">
        <f t="shared" si="123"/>
        <v>1</v>
      </c>
      <c r="AC212" s="642"/>
      <c r="AD212" s="7"/>
      <c r="AE212" s="7"/>
      <c r="AF212" s="7"/>
      <c r="AG212" s="7"/>
      <c r="AH212" s="7"/>
      <c r="AI212" s="7"/>
      <c r="AJ212" s="7"/>
      <c r="AK212" s="7"/>
      <c r="AL212" s="7"/>
      <c r="AM212" s="7"/>
      <c r="AN212" s="7"/>
      <c r="AO212" s="7" t="s">
        <v>1315</v>
      </c>
      <c r="AP212" s="55"/>
      <c r="AQ212" s="55" t="s">
        <v>1315</v>
      </c>
      <c r="AR212" s="55" t="s">
        <v>1315</v>
      </c>
      <c r="AS212" s="7"/>
      <c r="AT212" s="7"/>
      <c r="AU212" s="7"/>
      <c r="AV212" s="55"/>
      <c r="AW212" s="7"/>
      <c r="AX212" s="7"/>
      <c r="AY212" s="7"/>
      <c r="AZ212" s="7"/>
      <c r="BA212" s="7"/>
      <c r="BB212" s="7"/>
      <c r="BC212" s="7"/>
      <c r="BD212" s="7"/>
      <c r="BE212" s="7"/>
      <c r="BF212" s="7"/>
      <c r="BG212" s="7"/>
      <c r="BH212" s="7"/>
      <c r="BI212" s="7"/>
      <c r="BJ212" s="7"/>
      <c r="BK212" s="7"/>
      <c r="BL212" s="823">
        <v>1</v>
      </c>
      <c r="BM212" s="354">
        <v>2</v>
      </c>
      <c r="BN212" s="354">
        <v>1</v>
      </c>
      <c r="BO212" s="354">
        <v>2</v>
      </c>
      <c r="BP212" s="354">
        <v>2</v>
      </c>
      <c r="BQ212" s="354">
        <v>2</v>
      </c>
      <c r="BR212" s="823">
        <v>2</v>
      </c>
      <c r="BS212" s="356">
        <v>2</v>
      </c>
      <c r="BT212" s="354">
        <v>1</v>
      </c>
      <c r="BU212" s="354">
        <v>2</v>
      </c>
      <c r="BV212" s="354">
        <v>2</v>
      </c>
      <c r="BW212" s="823">
        <v>2</v>
      </c>
      <c r="BX212" s="354">
        <v>2</v>
      </c>
      <c r="BY212" s="824">
        <v>2</v>
      </c>
      <c r="BZ212" s="823">
        <v>2</v>
      </c>
      <c r="CA212" s="354">
        <v>2</v>
      </c>
      <c r="CB212" s="354">
        <v>2</v>
      </c>
      <c r="CC212" s="354">
        <v>2</v>
      </c>
      <c r="CD212" s="766">
        <v>2</v>
      </c>
      <c r="CE212" s="354">
        <v>2</v>
      </c>
      <c r="CF212" s="354">
        <v>2</v>
      </c>
      <c r="CG212" s="354">
        <v>2</v>
      </c>
      <c r="CH212" s="354">
        <v>2</v>
      </c>
      <c r="CI212" s="354">
        <v>2</v>
      </c>
      <c r="CJ212" s="766">
        <v>2</v>
      </c>
      <c r="CK212" s="354">
        <v>2</v>
      </c>
      <c r="CL212" s="222">
        <f t="shared" si="124"/>
        <v>23</v>
      </c>
      <c r="CM212" s="237">
        <f t="shared" si="125"/>
        <v>0.88461538461538458</v>
      </c>
      <c r="CN212" s="222">
        <f t="shared" si="126"/>
        <v>3</v>
      </c>
      <c r="CO212" s="237">
        <f t="shared" si="127"/>
        <v>0.11538461538461539</v>
      </c>
      <c r="CP212" s="222">
        <f t="shared" si="128"/>
        <v>0</v>
      </c>
      <c r="CQ212" s="237">
        <f t="shared" si="129"/>
        <v>0</v>
      </c>
      <c r="CR212" s="222">
        <f t="shared" si="130"/>
        <v>0</v>
      </c>
      <c r="CS212" s="237">
        <f t="shared" si="131"/>
        <v>0</v>
      </c>
      <c r="CT212" s="223">
        <f t="shared" si="132"/>
        <v>1.8846153846153846</v>
      </c>
      <c r="CU212" s="223" t="str">
        <f t="shared" si="133"/>
        <v>Đạt mục tiêu</v>
      </c>
      <c r="CV212" s="5"/>
    </row>
    <row r="213" spans="1:100" s="1" customFormat="1" ht="57.65" hidden="1" customHeight="1">
      <c r="A213" s="1308"/>
      <c r="B213" s="1024"/>
      <c r="C213" s="1033"/>
      <c r="D213" s="1137"/>
      <c r="E213" s="1033"/>
      <c r="F213" s="1137"/>
      <c r="G213" s="289" t="s">
        <v>1440</v>
      </c>
      <c r="H213" s="564"/>
      <c r="I213" s="703" t="s">
        <v>2418</v>
      </c>
      <c r="J213" s="226"/>
      <c r="K213" s="493"/>
      <c r="L213" s="5" t="s">
        <v>32</v>
      </c>
      <c r="M213" s="212" t="s">
        <v>31</v>
      </c>
      <c r="N213" s="165" t="s">
        <v>12</v>
      </c>
      <c r="O213" s="221" t="s">
        <v>29</v>
      </c>
      <c r="P213" s="221" t="s">
        <v>24</v>
      </c>
      <c r="Q213" s="5"/>
      <c r="R213" s="5"/>
      <c r="S213" s="5"/>
      <c r="T213" s="5" t="s">
        <v>24</v>
      </c>
      <c r="U213" s="6"/>
      <c r="V213" s="5"/>
      <c r="W213" s="5"/>
      <c r="X213" s="5"/>
      <c r="Y213" s="5"/>
      <c r="Z213" s="5"/>
      <c r="AA213" s="5"/>
      <c r="AB213" s="80">
        <f t="shared" si="123"/>
        <v>1</v>
      </c>
      <c r="AC213" s="642"/>
      <c r="AD213" s="7"/>
      <c r="AE213" s="7"/>
      <c r="AF213" s="7"/>
      <c r="AG213" s="7"/>
      <c r="AH213" s="7"/>
      <c r="AI213" s="7"/>
      <c r="AJ213" s="7" t="s">
        <v>1315</v>
      </c>
      <c r="AK213" s="7"/>
      <c r="AL213" s="7"/>
      <c r="AM213" s="7"/>
      <c r="AN213" s="7"/>
      <c r="AO213" s="7"/>
      <c r="AP213" s="55"/>
      <c r="AQ213" s="55"/>
      <c r="AR213" s="55"/>
      <c r="AS213" s="7"/>
      <c r="AT213" s="7"/>
      <c r="AU213" s="7"/>
      <c r="AV213" s="55"/>
      <c r="AW213" s="7"/>
      <c r="AX213" s="7"/>
      <c r="AY213" s="7"/>
      <c r="AZ213" s="7"/>
      <c r="BA213" s="7"/>
      <c r="BB213" s="7"/>
      <c r="BC213" s="7"/>
      <c r="BD213" s="7"/>
      <c r="BE213" s="7"/>
      <c r="BF213" s="7"/>
      <c r="BG213" s="7"/>
      <c r="BH213" s="7"/>
      <c r="BI213" s="7"/>
      <c r="BJ213" s="7"/>
      <c r="BK213" s="7"/>
      <c r="BL213" s="823">
        <v>2</v>
      </c>
      <c r="BM213" s="354">
        <v>2</v>
      </c>
      <c r="BN213" s="354">
        <v>2</v>
      </c>
      <c r="BO213" s="354">
        <v>2</v>
      </c>
      <c r="BP213" s="354">
        <v>1</v>
      </c>
      <c r="BQ213" s="354">
        <v>2</v>
      </c>
      <c r="BR213" s="823">
        <v>2</v>
      </c>
      <c r="BS213" s="356">
        <v>2</v>
      </c>
      <c r="BT213" s="354">
        <v>2</v>
      </c>
      <c r="BU213" s="354">
        <v>2</v>
      </c>
      <c r="BV213" s="354">
        <v>2</v>
      </c>
      <c r="BW213" s="823">
        <v>2</v>
      </c>
      <c r="BX213" s="354">
        <v>2</v>
      </c>
      <c r="BY213" s="824">
        <v>2</v>
      </c>
      <c r="BZ213" s="823">
        <v>2</v>
      </c>
      <c r="CA213" s="354">
        <v>1</v>
      </c>
      <c r="CB213" s="354">
        <v>2</v>
      </c>
      <c r="CC213" s="354">
        <v>2</v>
      </c>
      <c r="CD213" s="766">
        <v>2</v>
      </c>
      <c r="CE213" s="354">
        <v>2</v>
      </c>
      <c r="CF213" s="354">
        <v>2</v>
      </c>
      <c r="CG213" s="354">
        <v>2</v>
      </c>
      <c r="CH213" s="354">
        <v>1</v>
      </c>
      <c r="CI213" s="354">
        <v>2</v>
      </c>
      <c r="CJ213" s="766">
        <v>2</v>
      </c>
      <c r="CK213" s="354">
        <v>2</v>
      </c>
      <c r="CL213" s="222">
        <f t="shared" si="124"/>
        <v>23</v>
      </c>
      <c r="CM213" s="237">
        <f t="shared" si="125"/>
        <v>0.88461538461538458</v>
      </c>
      <c r="CN213" s="222">
        <f t="shared" si="126"/>
        <v>3</v>
      </c>
      <c r="CO213" s="237">
        <f t="shared" si="127"/>
        <v>0.11538461538461539</v>
      </c>
      <c r="CP213" s="222">
        <f t="shared" si="128"/>
        <v>0</v>
      </c>
      <c r="CQ213" s="237">
        <f t="shared" si="129"/>
        <v>0</v>
      </c>
      <c r="CR213" s="222">
        <f t="shared" si="130"/>
        <v>0</v>
      </c>
      <c r="CS213" s="237">
        <f t="shared" si="131"/>
        <v>0</v>
      </c>
      <c r="CT213" s="223">
        <f t="shared" si="132"/>
        <v>1.8846153846153846</v>
      </c>
      <c r="CU213" s="223" t="str">
        <f t="shared" si="133"/>
        <v>Đạt mục tiêu</v>
      </c>
      <c r="CV213" s="5"/>
    </row>
    <row r="214" spans="1:100" s="1" customFormat="1" ht="108.5" hidden="1">
      <c r="A214" s="1308"/>
      <c r="B214" s="1024"/>
      <c r="C214" s="1033"/>
      <c r="D214" s="1137"/>
      <c r="E214" s="1033"/>
      <c r="F214" s="1137"/>
      <c r="G214" s="289" t="s">
        <v>2321</v>
      </c>
      <c r="H214" s="289"/>
      <c r="I214" s="436"/>
      <c r="J214" s="226"/>
      <c r="K214" s="493"/>
      <c r="L214" s="5" t="s">
        <v>32</v>
      </c>
      <c r="M214" s="212" t="s">
        <v>31</v>
      </c>
      <c r="N214" s="165" t="s">
        <v>12</v>
      </c>
      <c r="O214" s="221" t="s">
        <v>29</v>
      </c>
      <c r="P214" s="221" t="s">
        <v>24</v>
      </c>
      <c r="Q214" s="5"/>
      <c r="R214" s="5"/>
      <c r="S214" s="5"/>
      <c r="T214" s="5"/>
      <c r="U214" s="6"/>
      <c r="V214" s="5"/>
      <c r="W214" s="5"/>
      <c r="X214" s="5"/>
      <c r="Y214" s="5"/>
      <c r="Z214" s="5"/>
      <c r="AA214" s="5" t="s">
        <v>24</v>
      </c>
      <c r="AB214" s="80">
        <f t="shared" si="123"/>
        <v>1</v>
      </c>
      <c r="AC214" s="642"/>
      <c r="AD214" s="7"/>
      <c r="AE214" s="7"/>
      <c r="AF214" s="7"/>
      <c r="AG214" s="7"/>
      <c r="AH214" s="7"/>
      <c r="AI214" s="7"/>
      <c r="AJ214" s="7" t="s">
        <v>1316</v>
      </c>
      <c r="AK214" s="7"/>
      <c r="AL214" s="7"/>
      <c r="AM214" s="7"/>
      <c r="AN214" s="7"/>
      <c r="AO214" s="7"/>
      <c r="AP214" s="7"/>
      <c r="AQ214" s="7"/>
      <c r="AR214" s="7"/>
      <c r="AS214" s="7"/>
      <c r="AT214" s="7"/>
      <c r="AU214" s="7"/>
      <c r="AV214" s="55"/>
      <c r="AW214" s="7"/>
      <c r="AX214" s="7"/>
      <c r="AY214" s="7"/>
      <c r="AZ214" s="7"/>
      <c r="BA214" s="7"/>
      <c r="BB214" s="7"/>
      <c r="BC214" s="7"/>
      <c r="BD214" s="7"/>
      <c r="BE214" s="7"/>
      <c r="BF214" s="7"/>
      <c r="BG214" s="7"/>
      <c r="BH214" s="7"/>
      <c r="BI214" s="7"/>
      <c r="BJ214" s="7"/>
      <c r="BK214" s="7"/>
      <c r="BL214" s="823">
        <v>2</v>
      </c>
      <c r="BM214" s="354">
        <v>2</v>
      </c>
      <c r="BN214" s="354">
        <v>2</v>
      </c>
      <c r="BO214" s="354">
        <v>2</v>
      </c>
      <c r="BP214" s="354">
        <v>2</v>
      </c>
      <c r="BQ214" s="354">
        <v>2</v>
      </c>
      <c r="BR214" s="823">
        <v>2</v>
      </c>
      <c r="BS214" s="356">
        <v>2</v>
      </c>
      <c r="BT214" s="354">
        <v>2</v>
      </c>
      <c r="BU214" s="354">
        <v>2</v>
      </c>
      <c r="BV214" s="354">
        <v>2</v>
      </c>
      <c r="BW214" s="823">
        <v>2</v>
      </c>
      <c r="BX214" s="354">
        <v>2</v>
      </c>
      <c r="BY214" s="824">
        <v>2</v>
      </c>
      <c r="BZ214" s="823">
        <v>2</v>
      </c>
      <c r="CA214" s="354">
        <v>2</v>
      </c>
      <c r="CB214" s="354">
        <v>2</v>
      </c>
      <c r="CC214" s="354">
        <v>2</v>
      </c>
      <c r="CD214" s="766">
        <v>2</v>
      </c>
      <c r="CE214" s="354">
        <v>2</v>
      </c>
      <c r="CF214" s="354">
        <v>2</v>
      </c>
      <c r="CG214" s="354">
        <v>2</v>
      </c>
      <c r="CH214" s="354">
        <v>2</v>
      </c>
      <c r="CI214" s="354">
        <v>2</v>
      </c>
      <c r="CJ214" s="766">
        <v>2</v>
      </c>
      <c r="CK214" s="354">
        <v>2</v>
      </c>
      <c r="CL214" s="222">
        <f t="shared" si="124"/>
        <v>26</v>
      </c>
      <c r="CM214" s="237">
        <f t="shared" si="125"/>
        <v>1</v>
      </c>
      <c r="CN214" s="222">
        <f t="shared" si="126"/>
        <v>0</v>
      </c>
      <c r="CO214" s="237">
        <f t="shared" si="127"/>
        <v>0</v>
      </c>
      <c r="CP214" s="222">
        <f t="shared" si="128"/>
        <v>0</v>
      </c>
      <c r="CQ214" s="237">
        <f t="shared" si="129"/>
        <v>0</v>
      </c>
      <c r="CR214" s="222">
        <f t="shared" si="130"/>
        <v>0</v>
      </c>
      <c r="CS214" s="237">
        <f t="shared" si="131"/>
        <v>0</v>
      </c>
      <c r="CT214" s="223">
        <f t="shared" si="132"/>
        <v>2</v>
      </c>
      <c r="CU214" s="223" t="str">
        <f t="shared" si="133"/>
        <v>Đạt mục tiêu</v>
      </c>
      <c r="CV214" s="5"/>
    </row>
    <row r="215" spans="1:100" s="1" customFormat="1" ht="107.5" hidden="1" customHeight="1">
      <c r="A215" s="1308"/>
      <c r="B215" s="1024"/>
      <c r="C215" s="1033"/>
      <c r="D215" s="1137"/>
      <c r="E215" s="1033"/>
      <c r="F215" s="1137"/>
      <c r="G215" s="289" t="s">
        <v>2025</v>
      </c>
      <c r="H215" s="564"/>
      <c r="I215" s="703" t="s">
        <v>2418</v>
      </c>
      <c r="J215" s="226"/>
      <c r="K215" s="493"/>
      <c r="L215" s="5" t="s">
        <v>32</v>
      </c>
      <c r="M215" s="212" t="s">
        <v>31</v>
      </c>
      <c r="N215" s="165" t="s">
        <v>12</v>
      </c>
      <c r="O215" s="221" t="s">
        <v>29</v>
      </c>
      <c r="P215" s="221" t="s">
        <v>24</v>
      </c>
      <c r="Q215" s="5"/>
      <c r="R215" s="5" t="s">
        <v>24</v>
      </c>
      <c r="S215" s="5"/>
      <c r="T215" s="5"/>
      <c r="U215" s="6"/>
      <c r="V215" s="5"/>
      <c r="W215" s="5"/>
      <c r="X215" s="5"/>
      <c r="Y215" s="5"/>
      <c r="Z215" s="5"/>
      <c r="AA215" s="5"/>
      <c r="AB215" s="80">
        <f t="shared" si="123"/>
        <v>1</v>
      </c>
      <c r="AC215" s="642"/>
      <c r="AD215" s="7"/>
      <c r="AE215" s="7"/>
      <c r="AF215" s="7"/>
      <c r="AG215" s="7"/>
      <c r="AH215" s="7"/>
      <c r="AI215" s="7"/>
      <c r="AJ215" s="7" t="s">
        <v>1316</v>
      </c>
      <c r="AK215" s="7"/>
      <c r="AL215" s="7"/>
      <c r="AM215" s="7"/>
      <c r="AN215" s="7"/>
      <c r="AO215" s="7"/>
      <c r="AP215" s="7"/>
      <c r="AQ215" s="7"/>
      <c r="AR215" s="7"/>
      <c r="AS215" s="7"/>
      <c r="AT215" s="7"/>
      <c r="AU215" s="7"/>
      <c r="AV215" s="55"/>
      <c r="AW215" s="7"/>
      <c r="AX215" s="7"/>
      <c r="AY215" s="7"/>
      <c r="AZ215" s="7"/>
      <c r="BA215" s="7"/>
      <c r="BB215" s="7"/>
      <c r="BC215" s="7"/>
      <c r="BD215" s="7"/>
      <c r="BE215" s="7"/>
      <c r="BF215" s="7"/>
      <c r="BG215" s="7"/>
      <c r="BH215" s="7"/>
      <c r="BI215" s="7"/>
      <c r="BJ215" s="7"/>
      <c r="BK215" s="7"/>
      <c r="BL215" s="823">
        <v>2</v>
      </c>
      <c r="BM215" s="354">
        <v>2</v>
      </c>
      <c r="BN215" s="354">
        <v>2</v>
      </c>
      <c r="BO215" s="354">
        <v>2</v>
      </c>
      <c r="BP215" s="354">
        <v>2</v>
      </c>
      <c r="BQ215" s="354">
        <v>2</v>
      </c>
      <c r="BR215" s="823">
        <v>2</v>
      </c>
      <c r="BS215" s="356">
        <v>2</v>
      </c>
      <c r="BT215" s="354">
        <v>1</v>
      </c>
      <c r="BU215" s="354">
        <v>2</v>
      </c>
      <c r="BV215" s="354">
        <v>2</v>
      </c>
      <c r="BW215" s="823">
        <v>2</v>
      </c>
      <c r="BX215" s="354">
        <v>2</v>
      </c>
      <c r="BY215" s="824">
        <v>2</v>
      </c>
      <c r="BZ215" s="823">
        <v>2</v>
      </c>
      <c r="CA215" s="354">
        <v>2</v>
      </c>
      <c r="CB215" s="354">
        <v>2</v>
      </c>
      <c r="CC215" s="354">
        <v>2</v>
      </c>
      <c r="CD215" s="766">
        <v>2</v>
      </c>
      <c r="CE215" s="354">
        <v>2</v>
      </c>
      <c r="CF215" s="354">
        <v>2</v>
      </c>
      <c r="CG215" s="354">
        <v>2</v>
      </c>
      <c r="CH215" s="354">
        <v>2</v>
      </c>
      <c r="CI215" s="354">
        <v>2</v>
      </c>
      <c r="CJ215" s="766">
        <v>2</v>
      </c>
      <c r="CK215" s="354">
        <v>2</v>
      </c>
      <c r="CL215" s="222">
        <f t="shared" si="124"/>
        <v>25</v>
      </c>
      <c r="CM215" s="237">
        <f t="shared" si="125"/>
        <v>0.96153846153846156</v>
      </c>
      <c r="CN215" s="222">
        <f t="shared" si="126"/>
        <v>1</v>
      </c>
      <c r="CO215" s="237">
        <f t="shared" si="127"/>
        <v>3.8461538461538464E-2</v>
      </c>
      <c r="CP215" s="222">
        <f t="shared" si="128"/>
        <v>0</v>
      </c>
      <c r="CQ215" s="237">
        <f t="shared" si="129"/>
        <v>0</v>
      </c>
      <c r="CR215" s="222">
        <f t="shared" si="130"/>
        <v>0</v>
      </c>
      <c r="CS215" s="237">
        <f t="shared" si="131"/>
        <v>0</v>
      </c>
      <c r="CT215" s="223">
        <f t="shared" si="132"/>
        <v>1.9615384615384615</v>
      </c>
      <c r="CU215" s="223" t="str">
        <f t="shared" si="133"/>
        <v>Đạt mục tiêu</v>
      </c>
      <c r="CV215" s="5"/>
    </row>
    <row r="216" spans="1:100" s="1" customFormat="1" ht="124" hidden="1">
      <c r="A216" s="1308">
        <v>84</v>
      </c>
      <c r="B216" s="1076" t="s">
        <v>2939</v>
      </c>
      <c r="C216" s="1240" t="s">
        <v>28</v>
      </c>
      <c r="D216" s="1077" t="s">
        <v>2641</v>
      </c>
      <c r="E216" s="1078" t="s">
        <v>26</v>
      </c>
      <c r="F216" s="1076" t="s">
        <v>2935</v>
      </c>
      <c r="G216" s="51" t="s">
        <v>2471</v>
      </c>
      <c r="H216" s="286" t="s">
        <v>2558</v>
      </c>
      <c r="I216" s="700" t="s">
        <v>2844</v>
      </c>
      <c r="J216" s="69" t="s">
        <v>711</v>
      </c>
      <c r="K216" s="548" t="s">
        <v>1635</v>
      </c>
      <c r="L216" s="13" t="s">
        <v>32</v>
      </c>
      <c r="M216" s="38" t="s">
        <v>31</v>
      </c>
      <c r="N216" s="167" t="s">
        <v>12</v>
      </c>
      <c r="O216" s="227" t="s">
        <v>29</v>
      </c>
      <c r="P216" s="227" t="s">
        <v>24</v>
      </c>
      <c r="Q216" s="5"/>
      <c r="R216" s="5"/>
      <c r="S216" s="5"/>
      <c r="T216" s="5"/>
      <c r="U216" s="6"/>
      <c r="V216" s="5"/>
      <c r="W216" s="5"/>
      <c r="X216" s="5"/>
      <c r="Y216" s="5"/>
      <c r="Z216" s="5" t="s">
        <v>24</v>
      </c>
      <c r="AA216" s="5"/>
      <c r="AB216" s="80">
        <f t="shared" si="123"/>
        <v>1</v>
      </c>
      <c r="AC216" s="642"/>
      <c r="AD216" s="7"/>
      <c r="AE216" s="7"/>
      <c r="AF216" s="7"/>
      <c r="AG216" s="7"/>
      <c r="AH216" s="7"/>
      <c r="AI216" s="7"/>
      <c r="AJ216" s="7"/>
      <c r="AK216" s="7"/>
      <c r="AL216" s="7"/>
      <c r="AM216" s="7"/>
      <c r="AN216" s="7"/>
      <c r="AO216" s="7"/>
      <c r="AP216" s="7"/>
      <c r="AQ216" s="7"/>
      <c r="AR216" s="7"/>
      <c r="AS216" s="7"/>
      <c r="AT216" s="7"/>
      <c r="AU216" s="7"/>
      <c r="AV216" s="55"/>
      <c r="AW216" s="7"/>
      <c r="AX216" s="7"/>
      <c r="AY216" s="7"/>
      <c r="AZ216" s="7"/>
      <c r="BA216" s="7"/>
      <c r="BB216" s="7"/>
      <c r="BC216" s="7"/>
      <c r="BD216" s="7"/>
      <c r="BE216" s="7"/>
      <c r="BF216" s="7"/>
      <c r="BG216" s="7"/>
      <c r="BH216" s="7"/>
      <c r="BI216" s="7"/>
      <c r="BJ216" s="7" t="s">
        <v>1317</v>
      </c>
      <c r="BK216" s="7"/>
      <c r="BL216" s="823">
        <v>2</v>
      </c>
      <c r="BM216" s="354">
        <v>2</v>
      </c>
      <c r="BN216" s="354">
        <v>1</v>
      </c>
      <c r="BO216" s="354">
        <v>2</v>
      </c>
      <c r="BP216" s="354">
        <v>2</v>
      </c>
      <c r="BQ216" s="354">
        <v>2</v>
      </c>
      <c r="BR216" s="823">
        <v>1</v>
      </c>
      <c r="BS216" s="356">
        <v>1</v>
      </c>
      <c r="BT216" s="354">
        <v>2</v>
      </c>
      <c r="BU216" s="354">
        <v>2</v>
      </c>
      <c r="BV216" s="354">
        <v>1</v>
      </c>
      <c r="BW216" s="823">
        <v>2</v>
      </c>
      <c r="BX216" s="354">
        <v>2</v>
      </c>
      <c r="BY216" s="824">
        <v>2</v>
      </c>
      <c r="BZ216" s="823">
        <v>2</v>
      </c>
      <c r="CA216" s="354">
        <v>2</v>
      </c>
      <c r="CB216" s="354">
        <v>2</v>
      </c>
      <c r="CC216" s="354">
        <v>2</v>
      </c>
      <c r="CD216" s="766">
        <v>1</v>
      </c>
      <c r="CE216" s="354">
        <v>2</v>
      </c>
      <c r="CF216" s="354">
        <v>2</v>
      </c>
      <c r="CG216" s="354">
        <v>2</v>
      </c>
      <c r="CH216" s="354">
        <v>2</v>
      </c>
      <c r="CI216" s="354">
        <v>2</v>
      </c>
      <c r="CJ216" s="766">
        <v>2</v>
      </c>
      <c r="CK216" s="354">
        <v>2</v>
      </c>
      <c r="CL216" s="222">
        <f t="shared" si="124"/>
        <v>21</v>
      </c>
      <c r="CM216" s="237">
        <f t="shared" si="125"/>
        <v>0.80769230769230771</v>
      </c>
      <c r="CN216" s="222">
        <f t="shared" si="126"/>
        <v>5</v>
      </c>
      <c r="CO216" s="237">
        <f t="shared" si="127"/>
        <v>0.19230769230769232</v>
      </c>
      <c r="CP216" s="222">
        <f t="shared" si="128"/>
        <v>0</v>
      </c>
      <c r="CQ216" s="237">
        <f t="shared" si="129"/>
        <v>0</v>
      </c>
      <c r="CR216" s="222">
        <f t="shared" si="130"/>
        <v>0</v>
      </c>
      <c r="CS216" s="237">
        <f t="shared" si="131"/>
        <v>0</v>
      </c>
      <c r="CT216" s="223">
        <f t="shared" si="132"/>
        <v>1.8076923076923077</v>
      </c>
      <c r="CU216" s="223" t="str">
        <f t="shared" si="133"/>
        <v>Đạt mục tiêu</v>
      </c>
      <c r="CV216" s="5"/>
    </row>
    <row r="217" spans="1:100" s="1" customFormat="1" ht="93" hidden="1">
      <c r="A217" s="1308"/>
      <c r="B217" s="1024"/>
      <c r="C217" s="1058"/>
      <c r="D217" s="1024"/>
      <c r="E217" s="1033"/>
      <c r="F217" s="1024"/>
      <c r="G217" s="220" t="s">
        <v>2486</v>
      </c>
      <c r="H217" s="138" t="s">
        <v>2558</v>
      </c>
      <c r="I217" s="703" t="s">
        <v>2418</v>
      </c>
      <c r="J217" s="69"/>
      <c r="K217" s="485" t="s">
        <v>1635</v>
      </c>
      <c r="L217" s="5" t="s">
        <v>32</v>
      </c>
      <c r="M217" s="212" t="s">
        <v>31</v>
      </c>
      <c r="N217" s="165" t="s">
        <v>12</v>
      </c>
      <c r="O217" s="221" t="s">
        <v>29</v>
      </c>
      <c r="P217" s="221" t="s">
        <v>24</v>
      </c>
      <c r="Q217" s="5"/>
      <c r="R217" s="5" t="s">
        <v>24</v>
      </c>
      <c r="S217" s="5"/>
      <c r="T217" s="5"/>
      <c r="U217" s="6"/>
      <c r="V217" s="5"/>
      <c r="W217" s="5"/>
      <c r="X217" s="5"/>
      <c r="Y217" s="5"/>
      <c r="Z217" s="5"/>
      <c r="AA217" s="5"/>
      <c r="AB217" s="80">
        <f t="shared" si="123"/>
        <v>1</v>
      </c>
      <c r="AC217" s="642"/>
      <c r="AD217" s="7"/>
      <c r="AE217" s="7"/>
      <c r="AF217" s="7"/>
      <c r="AG217" s="7"/>
      <c r="AH217" s="7" t="s">
        <v>1317</v>
      </c>
      <c r="AI217" s="7" t="s">
        <v>1317</v>
      </c>
      <c r="AJ217" s="7"/>
      <c r="AK217" s="7"/>
      <c r="AL217" s="7"/>
      <c r="AM217" s="7"/>
      <c r="AN217" s="7"/>
      <c r="AO217" s="7"/>
      <c r="AP217" s="7"/>
      <c r="AQ217" s="7"/>
      <c r="AR217" s="7"/>
      <c r="AS217" s="7"/>
      <c r="AT217" s="7"/>
      <c r="AU217" s="7"/>
      <c r="AV217" s="55"/>
      <c r="AW217" s="7"/>
      <c r="AX217" s="7"/>
      <c r="AY217" s="7"/>
      <c r="AZ217" s="7"/>
      <c r="BA217" s="7"/>
      <c r="BB217" s="7"/>
      <c r="BC217" s="7"/>
      <c r="BD217" s="7"/>
      <c r="BE217" s="7"/>
      <c r="BF217" s="7"/>
      <c r="BG217" s="7"/>
      <c r="BH217" s="7"/>
      <c r="BI217" s="7"/>
      <c r="BJ217" s="7"/>
      <c r="BK217" s="7"/>
      <c r="BL217" s="823">
        <v>1</v>
      </c>
      <c r="BM217" s="354">
        <v>2</v>
      </c>
      <c r="BN217" s="354">
        <v>2</v>
      </c>
      <c r="BO217" s="354">
        <v>1</v>
      </c>
      <c r="BP217" s="354">
        <v>2</v>
      </c>
      <c r="BQ217" s="354">
        <v>2</v>
      </c>
      <c r="BR217" s="823">
        <v>1</v>
      </c>
      <c r="BS217" s="356">
        <v>2</v>
      </c>
      <c r="BT217" s="354">
        <v>2</v>
      </c>
      <c r="BU217" s="354">
        <v>2</v>
      </c>
      <c r="BV217" s="354">
        <v>2</v>
      </c>
      <c r="BW217" s="823">
        <v>2</v>
      </c>
      <c r="BX217" s="354">
        <v>2</v>
      </c>
      <c r="BY217" s="824">
        <v>2</v>
      </c>
      <c r="BZ217" s="823">
        <v>2</v>
      </c>
      <c r="CA217" s="354">
        <v>1</v>
      </c>
      <c r="CB217" s="354">
        <v>2</v>
      </c>
      <c r="CC217" s="354">
        <v>2</v>
      </c>
      <c r="CD217" s="766">
        <v>2</v>
      </c>
      <c r="CE217" s="354">
        <v>2</v>
      </c>
      <c r="CF217" s="354">
        <v>2</v>
      </c>
      <c r="CG217" s="354">
        <v>2</v>
      </c>
      <c r="CH217" s="354">
        <v>2</v>
      </c>
      <c r="CI217" s="354">
        <v>2</v>
      </c>
      <c r="CJ217" s="766">
        <v>2</v>
      </c>
      <c r="CK217" s="354">
        <v>2</v>
      </c>
      <c r="CL217" s="222">
        <f t="shared" si="124"/>
        <v>22</v>
      </c>
      <c r="CM217" s="237">
        <f t="shared" si="125"/>
        <v>0.84615384615384615</v>
      </c>
      <c r="CN217" s="222">
        <f t="shared" si="126"/>
        <v>4</v>
      </c>
      <c r="CO217" s="237">
        <f t="shared" si="127"/>
        <v>0.15384615384615385</v>
      </c>
      <c r="CP217" s="222">
        <f t="shared" si="128"/>
        <v>0</v>
      </c>
      <c r="CQ217" s="237">
        <f t="shared" si="129"/>
        <v>0</v>
      </c>
      <c r="CR217" s="222">
        <f t="shared" si="130"/>
        <v>0</v>
      </c>
      <c r="CS217" s="237">
        <f t="shared" si="131"/>
        <v>0</v>
      </c>
      <c r="CT217" s="223">
        <f t="shared" si="132"/>
        <v>1.8461538461538463</v>
      </c>
      <c r="CU217" s="223" t="str">
        <f t="shared" si="133"/>
        <v>Đạt mục tiêu</v>
      </c>
      <c r="CV217" s="5"/>
    </row>
    <row r="218" spans="1:100" s="1" customFormat="1" ht="84" hidden="1">
      <c r="A218" s="1308"/>
      <c r="B218" s="1024"/>
      <c r="C218" s="1058"/>
      <c r="D218" s="1024"/>
      <c r="E218" s="1033"/>
      <c r="F218" s="1024"/>
      <c r="G218" s="217" t="s">
        <v>2322</v>
      </c>
      <c r="H218" s="159" t="s">
        <v>2558</v>
      </c>
      <c r="I218" s="703" t="s">
        <v>2418</v>
      </c>
      <c r="J218" s="69"/>
      <c r="K218" s="468" t="s">
        <v>1742</v>
      </c>
      <c r="L218" s="5" t="s">
        <v>32</v>
      </c>
      <c r="M218" s="212" t="s">
        <v>31</v>
      </c>
      <c r="N218" s="165" t="s">
        <v>12</v>
      </c>
      <c r="O218" s="221" t="s">
        <v>29</v>
      </c>
      <c r="P218" s="221" t="s">
        <v>24</v>
      </c>
      <c r="Q218" s="5"/>
      <c r="R218" s="5" t="s">
        <v>24</v>
      </c>
      <c r="S218" s="5"/>
      <c r="T218" s="5"/>
      <c r="U218" s="6"/>
      <c r="V218" s="5"/>
      <c r="W218" s="5"/>
      <c r="X218" s="5"/>
      <c r="Y218" s="5"/>
      <c r="Z218" s="5"/>
      <c r="AA218" s="5"/>
      <c r="AB218" s="80">
        <f t="shared" si="123"/>
        <v>1</v>
      </c>
      <c r="AC218" s="642"/>
      <c r="AD218" s="7"/>
      <c r="AE218" s="7"/>
      <c r="AF218" s="7"/>
      <c r="AG218" s="7"/>
      <c r="AH218" s="7"/>
      <c r="AI218" s="7" t="s">
        <v>1317</v>
      </c>
      <c r="AJ218" s="7"/>
      <c r="AK218" s="7"/>
      <c r="AL218" s="7"/>
      <c r="AM218" s="7"/>
      <c r="AN218" s="7"/>
      <c r="AO218" s="7"/>
      <c r="AP218" s="7"/>
      <c r="AQ218" s="7"/>
      <c r="AR218" s="7"/>
      <c r="AS218" s="7"/>
      <c r="AT218" s="7"/>
      <c r="AU218" s="7"/>
      <c r="AV218" s="55"/>
      <c r="AW218" s="7"/>
      <c r="AX218" s="7"/>
      <c r="AY218" s="7"/>
      <c r="AZ218" s="7"/>
      <c r="BA218" s="7"/>
      <c r="BB218" s="7"/>
      <c r="BC218" s="7"/>
      <c r="BD218" s="7"/>
      <c r="BE218" s="7"/>
      <c r="BF218" s="7"/>
      <c r="BG218" s="7"/>
      <c r="BH218" s="7"/>
      <c r="BI218" s="7"/>
      <c r="BJ218" s="7"/>
      <c r="BK218" s="7"/>
      <c r="BL218" s="823">
        <v>2</v>
      </c>
      <c r="BM218" s="354">
        <v>2</v>
      </c>
      <c r="BN218" s="354">
        <v>2</v>
      </c>
      <c r="BO218" s="354">
        <v>2</v>
      </c>
      <c r="BP218" s="354">
        <v>2</v>
      </c>
      <c r="BQ218" s="354">
        <v>2</v>
      </c>
      <c r="BR218" s="823">
        <v>2</v>
      </c>
      <c r="BS218" s="356">
        <v>2</v>
      </c>
      <c r="BT218" s="354">
        <v>2</v>
      </c>
      <c r="BU218" s="354">
        <v>2</v>
      </c>
      <c r="BV218" s="354">
        <v>1</v>
      </c>
      <c r="BW218" s="823">
        <v>2</v>
      </c>
      <c r="BX218" s="354">
        <v>2</v>
      </c>
      <c r="BY218" s="824">
        <v>2</v>
      </c>
      <c r="BZ218" s="823">
        <v>2</v>
      </c>
      <c r="CA218" s="354">
        <v>2</v>
      </c>
      <c r="CB218" s="354">
        <v>2</v>
      </c>
      <c r="CC218" s="354">
        <v>1</v>
      </c>
      <c r="CD218" s="766">
        <v>2</v>
      </c>
      <c r="CE218" s="354">
        <v>2</v>
      </c>
      <c r="CF218" s="354">
        <v>2</v>
      </c>
      <c r="CG218" s="354">
        <v>2</v>
      </c>
      <c r="CH218" s="354">
        <v>2</v>
      </c>
      <c r="CI218" s="354">
        <v>2</v>
      </c>
      <c r="CJ218" s="766">
        <v>2</v>
      </c>
      <c r="CK218" s="354">
        <v>2</v>
      </c>
      <c r="CL218" s="222">
        <f t="shared" si="124"/>
        <v>24</v>
      </c>
      <c r="CM218" s="237">
        <f t="shared" si="125"/>
        <v>0.92307692307692313</v>
      </c>
      <c r="CN218" s="222">
        <f t="shared" si="126"/>
        <v>2</v>
      </c>
      <c r="CO218" s="237">
        <f t="shared" si="127"/>
        <v>7.6923076923076927E-2</v>
      </c>
      <c r="CP218" s="222">
        <f t="shared" si="128"/>
        <v>0</v>
      </c>
      <c r="CQ218" s="237">
        <f t="shared" si="129"/>
        <v>0</v>
      </c>
      <c r="CR218" s="222">
        <f t="shared" si="130"/>
        <v>0</v>
      </c>
      <c r="CS218" s="237">
        <f t="shared" si="131"/>
        <v>0</v>
      </c>
      <c r="CT218" s="223">
        <f t="shared" si="132"/>
        <v>1.9230769230769231</v>
      </c>
      <c r="CU218" s="223" t="str">
        <f t="shared" si="133"/>
        <v>Đạt mục tiêu</v>
      </c>
      <c r="CV218" s="5"/>
    </row>
    <row r="219" spans="1:100" s="1" customFormat="1" ht="62" hidden="1">
      <c r="A219" s="1308"/>
      <c r="B219" s="1024"/>
      <c r="C219" s="1058"/>
      <c r="D219" s="1024"/>
      <c r="E219" s="1033"/>
      <c r="F219" s="1024"/>
      <c r="G219" s="217" t="s">
        <v>882</v>
      </c>
      <c r="H219" s="217" t="s">
        <v>2558</v>
      </c>
      <c r="I219" s="591"/>
      <c r="J219" s="212"/>
      <c r="K219" s="465"/>
      <c r="L219" s="212" t="s">
        <v>32</v>
      </c>
      <c r="M219" s="212" t="s">
        <v>31</v>
      </c>
      <c r="N219" s="165" t="s">
        <v>12</v>
      </c>
      <c r="O219" s="221" t="s">
        <v>29</v>
      </c>
      <c r="P219" s="221" t="s">
        <v>24</v>
      </c>
      <c r="Q219" s="5"/>
      <c r="R219" s="5" t="s">
        <v>24</v>
      </c>
      <c r="S219" s="5"/>
      <c r="T219" s="5"/>
      <c r="U219" s="6"/>
      <c r="V219" s="5"/>
      <c r="W219" s="5"/>
      <c r="X219" s="5"/>
      <c r="Y219" s="5"/>
      <c r="Z219" s="5"/>
      <c r="AA219" s="5"/>
      <c r="AB219" s="80">
        <f t="shared" si="123"/>
        <v>1</v>
      </c>
      <c r="AC219" s="642"/>
      <c r="AD219" s="7"/>
      <c r="AE219" s="7"/>
      <c r="AF219" s="7"/>
      <c r="AG219" s="7"/>
      <c r="AH219" s="7"/>
      <c r="AI219" s="7"/>
      <c r="AJ219" s="7" t="s">
        <v>1316</v>
      </c>
      <c r="AK219" s="7"/>
      <c r="AL219" s="7"/>
      <c r="AM219" s="7"/>
      <c r="AN219" s="7"/>
      <c r="AO219" s="7"/>
      <c r="AP219" s="7"/>
      <c r="AQ219" s="7"/>
      <c r="AR219" s="7"/>
      <c r="AS219" s="7"/>
      <c r="AT219" s="7"/>
      <c r="AU219" s="7"/>
      <c r="AV219" s="55"/>
      <c r="AW219" s="7"/>
      <c r="AX219" s="7"/>
      <c r="AY219" s="7"/>
      <c r="AZ219" s="7"/>
      <c r="BA219" s="7"/>
      <c r="BB219" s="7"/>
      <c r="BC219" s="7"/>
      <c r="BD219" s="7"/>
      <c r="BE219" s="7"/>
      <c r="BF219" s="7"/>
      <c r="BG219" s="7"/>
      <c r="BH219" s="7"/>
      <c r="BI219" s="7"/>
      <c r="BJ219" s="7"/>
      <c r="BK219" s="7"/>
      <c r="BL219" s="823">
        <v>2</v>
      </c>
      <c r="BM219" s="354">
        <v>2</v>
      </c>
      <c r="BN219" s="354">
        <v>2</v>
      </c>
      <c r="BO219" s="354">
        <v>2</v>
      </c>
      <c r="BP219" s="354">
        <v>2</v>
      </c>
      <c r="BQ219" s="354">
        <v>2</v>
      </c>
      <c r="BR219" s="823">
        <v>2</v>
      </c>
      <c r="BS219" s="356">
        <v>2</v>
      </c>
      <c r="BT219" s="354">
        <v>2</v>
      </c>
      <c r="BU219" s="354">
        <v>2</v>
      </c>
      <c r="BV219" s="354">
        <v>2</v>
      </c>
      <c r="BW219" s="823">
        <v>2</v>
      </c>
      <c r="BX219" s="354">
        <v>2</v>
      </c>
      <c r="BY219" s="824">
        <v>2</v>
      </c>
      <c r="BZ219" s="823">
        <v>2</v>
      </c>
      <c r="CA219" s="354">
        <v>2</v>
      </c>
      <c r="CB219" s="354">
        <v>2</v>
      </c>
      <c r="CC219" s="354">
        <v>2</v>
      </c>
      <c r="CD219" s="766">
        <v>2</v>
      </c>
      <c r="CE219" s="354">
        <v>2</v>
      </c>
      <c r="CF219" s="354">
        <v>2</v>
      </c>
      <c r="CG219" s="354">
        <v>2</v>
      </c>
      <c r="CH219" s="354">
        <v>2</v>
      </c>
      <c r="CI219" s="354">
        <v>2</v>
      </c>
      <c r="CJ219" s="766">
        <v>2</v>
      </c>
      <c r="CK219" s="354">
        <v>2</v>
      </c>
      <c r="CL219" s="222">
        <f t="shared" si="124"/>
        <v>26</v>
      </c>
      <c r="CM219" s="237">
        <f t="shared" si="125"/>
        <v>1</v>
      </c>
      <c r="CN219" s="222">
        <f t="shared" si="126"/>
        <v>0</v>
      </c>
      <c r="CO219" s="237">
        <f t="shared" si="127"/>
        <v>0</v>
      </c>
      <c r="CP219" s="222">
        <f t="shared" si="128"/>
        <v>0</v>
      </c>
      <c r="CQ219" s="237">
        <f t="shared" si="129"/>
        <v>0</v>
      </c>
      <c r="CR219" s="222">
        <f t="shared" si="130"/>
        <v>0</v>
      </c>
      <c r="CS219" s="237">
        <f t="shared" si="131"/>
        <v>0</v>
      </c>
      <c r="CT219" s="223">
        <f t="shared" si="132"/>
        <v>2</v>
      </c>
      <c r="CU219" s="223" t="str">
        <f t="shared" si="133"/>
        <v>Đạt mục tiêu</v>
      </c>
      <c r="CV219" s="5"/>
    </row>
    <row r="220" spans="1:100" s="1" customFormat="1" ht="72" hidden="1" customHeight="1">
      <c r="A220" s="1308">
        <v>85</v>
      </c>
      <c r="B220" s="1044" t="s">
        <v>2888</v>
      </c>
      <c r="C220" s="1033" t="s">
        <v>28</v>
      </c>
      <c r="D220" s="1024" t="s">
        <v>2601</v>
      </c>
      <c r="E220" s="1033" t="s">
        <v>35</v>
      </c>
      <c r="F220" s="1044" t="s">
        <v>2602</v>
      </c>
      <c r="G220" s="220" t="s">
        <v>2487</v>
      </c>
      <c r="H220" s="583"/>
      <c r="I220" s="442"/>
      <c r="J220" s="69" t="s">
        <v>712</v>
      </c>
      <c r="K220" s="485"/>
      <c r="L220" s="212" t="s">
        <v>32</v>
      </c>
      <c r="M220" s="212" t="s">
        <v>31</v>
      </c>
      <c r="N220" s="165" t="s">
        <v>12</v>
      </c>
      <c r="O220" s="221" t="s">
        <v>29</v>
      </c>
      <c r="P220" s="221" t="s">
        <v>24</v>
      </c>
      <c r="Q220" s="5" t="s">
        <v>24</v>
      </c>
      <c r="R220" s="5"/>
      <c r="S220" s="5"/>
      <c r="T220" s="5"/>
      <c r="U220" s="6"/>
      <c r="V220" s="5"/>
      <c r="W220" s="5"/>
      <c r="X220" s="5"/>
      <c r="Y220" s="5"/>
      <c r="Z220" s="5"/>
      <c r="AA220" s="5"/>
      <c r="AB220" s="80">
        <f t="shared" si="123"/>
        <v>1</v>
      </c>
      <c r="AC220" s="565" t="s">
        <v>1315</v>
      </c>
      <c r="AD220" s="5"/>
      <c r="AE220" s="5"/>
      <c r="AF220" s="5" t="s">
        <v>1315</v>
      </c>
      <c r="AG220" s="7"/>
      <c r="AH220" s="7"/>
      <c r="AI220" s="7"/>
      <c r="AJ220" s="7"/>
      <c r="AK220" s="7"/>
      <c r="AL220" s="7"/>
      <c r="AM220" s="7"/>
      <c r="AN220" s="7"/>
      <c r="AO220" s="7"/>
      <c r="AP220" s="7"/>
      <c r="AQ220" s="7"/>
      <c r="AR220" s="7"/>
      <c r="AS220" s="7"/>
      <c r="AT220" s="7"/>
      <c r="AU220" s="7"/>
      <c r="AV220" s="55"/>
      <c r="AW220" s="7"/>
      <c r="AX220" s="7"/>
      <c r="AY220" s="7"/>
      <c r="AZ220" s="7"/>
      <c r="BA220" s="7"/>
      <c r="BB220" s="7"/>
      <c r="BC220" s="7"/>
      <c r="BD220" s="7"/>
      <c r="BE220" s="7"/>
      <c r="BF220" s="7"/>
      <c r="BG220" s="7"/>
      <c r="BH220" s="7"/>
      <c r="BI220" s="7"/>
      <c r="BJ220" s="7"/>
      <c r="BK220" s="7"/>
      <c r="BL220" s="823">
        <v>2</v>
      </c>
      <c r="BM220" s="354">
        <v>2</v>
      </c>
      <c r="BN220" s="354">
        <v>2</v>
      </c>
      <c r="BO220" s="354">
        <v>2</v>
      </c>
      <c r="BP220" s="354">
        <v>2</v>
      </c>
      <c r="BQ220" s="354">
        <v>2</v>
      </c>
      <c r="BR220" s="823">
        <v>2</v>
      </c>
      <c r="BS220" s="356">
        <v>2</v>
      </c>
      <c r="BT220" s="354">
        <v>2</v>
      </c>
      <c r="BU220" s="354">
        <v>2</v>
      </c>
      <c r="BV220" s="354">
        <v>2</v>
      </c>
      <c r="BW220" s="823">
        <v>2</v>
      </c>
      <c r="BX220" s="354">
        <v>2</v>
      </c>
      <c r="BY220" s="824">
        <v>2</v>
      </c>
      <c r="BZ220" s="823">
        <v>2</v>
      </c>
      <c r="CA220" s="354">
        <v>2</v>
      </c>
      <c r="CB220" s="354">
        <v>2</v>
      </c>
      <c r="CC220" s="354">
        <v>2</v>
      </c>
      <c r="CD220" s="766">
        <v>2</v>
      </c>
      <c r="CE220" s="354">
        <v>2</v>
      </c>
      <c r="CF220" s="354">
        <v>2</v>
      </c>
      <c r="CG220" s="354">
        <v>2</v>
      </c>
      <c r="CH220" s="354">
        <v>2</v>
      </c>
      <c r="CI220" s="354">
        <v>2</v>
      </c>
      <c r="CJ220" s="766">
        <v>2</v>
      </c>
      <c r="CK220" s="354">
        <v>2</v>
      </c>
      <c r="CL220" s="222">
        <f t="shared" si="124"/>
        <v>26</v>
      </c>
      <c r="CM220" s="237">
        <f t="shared" si="125"/>
        <v>1</v>
      </c>
      <c r="CN220" s="222">
        <f t="shared" si="126"/>
        <v>0</v>
      </c>
      <c r="CO220" s="237">
        <f t="shared" si="127"/>
        <v>0</v>
      </c>
      <c r="CP220" s="222">
        <f t="shared" si="128"/>
        <v>0</v>
      </c>
      <c r="CQ220" s="237">
        <f t="shared" si="129"/>
        <v>0</v>
      </c>
      <c r="CR220" s="222">
        <f t="shared" si="130"/>
        <v>0</v>
      </c>
      <c r="CS220" s="237">
        <f t="shared" si="131"/>
        <v>0</v>
      </c>
      <c r="CT220" s="223">
        <f t="shared" si="132"/>
        <v>2</v>
      </c>
      <c r="CU220" s="223" t="str">
        <f t="shared" si="133"/>
        <v>Đạt mục tiêu</v>
      </c>
      <c r="CV220" s="5"/>
    </row>
    <row r="221" spans="1:100" s="1" customFormat="1" ht="139.5" hidden="1">
      <c r="A221" s="1308"/>
      <c r="B221" s="1024"/>
      <c r="C221" s="1033"/>
      <c r="D221" s="1024"/>
      <c r="E221" s="1033"/>
      <c r="F221" s="1024"/>
      <c r="G221" s="217" t="s">
        <v>2472</v>
      </c>
      <c r="H221" s="159"/>
      <c r="I221" s="704" t="s">
        <v>2418</v>
      </c>
      <c r="J221" s="69"/>
      <c r="K221" s="485"/>
      <c r="L221" s="212" t="s">
        <v>32</v>
      </c>
      <c r="M221" s="212" t="s">
        <v>31</v>
      </c>
      <c r="N221" s="165" t="s">
        <v>12</v>
      </c>
      <c r="O221" s="221" t="s">
        <v>29</v>
      </c>
      <c r="P221" s="221" t="s">
        <v>24</v>
      </c>
      <c r="Q221" s="5"/>
      <c r="R221" s="5" t="s">
        <v>24</v>
      </c>
      <c r="S221" s="5"/>
      <c r="T221" s="5"/>
      <c r="U221" s="6"/>
      <c r="V221" s="5"/>
      <c r="W221" s="5"/>
      <c r="X221" s="5"/>
      <c r="Y221" s="5"/>
      <c r="Z221" s="5"/>
      <c r="AA221" s="5"/>
      <c r="AB221" s="80">
        <f t="shared" si="123"/>
        <v>1</v>
      </c>
      <c r="AC221" s="642"/>
      <c r="AD221" s="7"/>
      <c r="AE221" s="7"/>
      <c r="AF221" s="7"/>
      <c r="AG221" s="7"/>
      <c r="AH221" s="7"/>
      <c r="AI221" s="7"/>
      <c r="AJ221" s="7" t="s">
        <v>1318</v>
      </c>
      <c r="AK221" s="7"/>
      <c r="AL221" s="7"/>
      <c r="AM221" s="7"/>
      <c r="AN221" s="7"/>
      <c r="AO221" s="7"/>
      <c r="AP221" s="7"/>
      <c r="AQ221" s="7"/>
      <c r="AR221" s="7"/>
      <c r="AS221" s="7"/>
      <c r="AT221" s="7"/>
      <c r="AU221" s="7"/>
      <c r="AV221" s="55"/>
      <c r="AW221" s="7"/>
      <c r="AX221" s="7"/>
      <c r="AY221" s="7"/>
      <c r="AZ221" s="7"/>
      <c r="BA221" s="7"/>
      <c r="BB221" s="7"/>
      <c r="BC221" s="7"/>
      <c r="BD221" s="7"/>
      <c r="BE221" s="7"/>
      <c r="BF221" s="7"/>
      <c r="BG221" s="7"/>
      <c r="BH221" s="7"/>
      <c r="BI221" s="7"/>
      <c r="BJ221" s="7"/>
      <c r="BK221" s="7"/>
      <c r="BL221" s="823">
        <v>2</v>
      </c>
      <c r="BM221" s="354">
        <v>2</v>
      </c>
      <c r="BN221" s="354">
        <v>2</v>
      </c>
      <c r="BO221" s="354">
        <v>2</v>
      </c>
      <c r="BP221" s="354">
        <v>2</v>
      </c>
      <c r="BQ221" s="354">
        <v>2</v>
      </c>
      <c r="BR221" s="823">
        <v>2</v>
      </c>
      <c r="BS221" s="356">
        <v>2</v>
      </c>
      <c r="BT221" s="354">
        <v>2</v>
      </c>
      <c r="BU221" s="354">
        <v>2</v>
      </c>
      <c r="BV221" s="354">
        <v>2</v>
      </c>
      <c r="BW221" s="823">
        <v>2</v>
      </c>
      <c r="BX221" s="354">
        <v>1</v>
      </c>
      <c r="BY221" s="824">
        <v>2</v>
      </c>
      <c r="BZ221" s="823">
        <v>2</v>
      </c>
      <c r="CA221" s="354">
        <v>2</v>
      </c>
      <c r="CB221" s="354">
        <v>2</v>
      </c>
      <c r="CC221" s="354">
        <v>2</v>
      </c>
      <c r="CD221" s="766">
        <v>2</v>
      </c>
      <c r="CE221" s="354">
        <v>2</v>
      </c>
      <c r="CF221" s="354">
        <v>2</v>
      </c>
      <c r="CG221" s="354">
        <v>2</v>
      </c>
      <c r="CH221" s="354">
        <v>2</v>
      </c>
      <c r="CI221" s="354">
        <v>2</v>
      </c>
      <c r="CJ221" s="766">
        <v>2</v>
      </c>
      <c r="CK221" s="354">
        <v>2</v>
      </c>
      <c r="CL221" s="222">
        <f t="shared" si="124"/>
        <v>25</v>
      </c>
      <c r="CM221" s="237">
        <f t="shared" si="125"/>
        <v>0.96153846153846156</v>
      </c>
      <c r="CN221" s="222">
        <f t="shared" si="126"/>
        <v>1</v>
      </c>
      <c r="CO221" s="237">
        <f t="shared" si="127"/>
        <v>3.8461538461538464E-2</v>
      </c>
      <c r="CP221" s="222">
        <f t="shared" si="128"/>
        <v>0</v>
      </c>
      <c r="CQ221" s="237">
        <f t="shared" si="129"/>
        <v>0</v>
      </c>
      <c r="CR221" s="222">
        <f t="shared" si="130"/>
        <v>0</v>
      </c>
      <c r="CS221" s="237">
        <f t="shared" si="131"/>
        <v>0</v>
      </c>
      <c r="CT221" s="223">
        <f t="shared" si="132"/>
        <v>1.9615384615384615</v>
      </c>
      <c r="CU221" s="223" t="str">
        <f t="shared" si="133"/>
        <v>Đạt mục tiêu</v>
      </c>
      <c r="CV221" s="5"/>
    </row>
    <row r="222" spans="1:100" s="1" customFormat="1" ht="62" hidden="1">
      <c r="A222" s="1308"/>
      <c r="B222" s="1024"/>
      <c r="C222" s="1033"/>
      <c r="D222" s="1024"/>
      <c r="E222" s="1033"/>
      <c r="F222" s="1024"/>
      <c r="G222" s="220" t="s">
        <v>2679</v>
      </c>
      <c r="H222" s="583"/>
      <c r="I222" s="546"/>
      <c r="J222" s="69" t="s">
        <v>713</v>
      </c>
      <c r="K222" s="485"/>
      <c r="L222" s="212" t="s">
        <v>32</v>
      </c>
      <c r="M222" s="212" t="s">
        <v>31</v>
      </c>
      <c r="N222" s="165" t="s">
        <v>12</v>
      </c>
      <c r="O222" s="221" t="s">
        <v>29</v>
      </c>
      <c r="P222" s="221" t="s">
        <v>24</v>
      </c>
      <c r="Q222" s="5"/>
      <c r="R222" s="5"/>
      <c r="S222" s="5" t="s">
        <v>24</v>
      </c>
      <c r="T222" s="5"/>
      <c r="U222" s="6"/>
      <c r="V222" s="5"/>
      <c r="W222" s="5"/>
      <c r="X222" s="5"/>
      <c r="Y222" s="5"/>
      <c r="Z222" s="5"/>
      <c r="AA222" s="5"/>
      <c r="AB222" s="80">
        <f t="shared" si="123"/>
        <v>1</v>
      </c>
      <c r="AC222" s="642"/>
      <c r="AD222" s="7"/>
      <c r="AE222" s="7"/>
      <c r="AF222" s="7"/>
      <c r="AG222" s="7"/>
      <c r="AH222" s="7"/>
      <c r="AI222" s="7"/>
      <c r="AJ222" s="7"/>
      <c r="AK222" s="7" t="s">
        <v>1315</v>
      </c>
      <c r="AL222" s="7" t="s">
        <v>1315</v>
      </c>
      <c r="AM222" s="7"/>
      <c r="AN222" s="7"/>
      <c r="AO222" s="7"/>
      <c r="AP222" s="7"/>
      <c r="AQ222" s="7"/>
      <c r="AR222" s="7"/>
      <c r="AS222" s="7"/>
      <c r="AT222" s="7"/>
      <c r="AU222" s="7"/>
      <c r="AV222" s="55"/>
      <c r="AW222" s="7"/>
      <c r="AX222" s="7"/>
      <c r="AY222" s="7"/>
      <c r="AZ222" s="7"/>
      <c r="BA222" s="7"/>
      <c r="BB222" s="7"/>
      <c r="BC222" s="7"/>
      <c r="BD222" s="7"/>
      <c r="BE222" s="7"/>
      <c r="BF222" s="7"/>
      <c r="BG222" s="7"/>
      <c r="BH222" s="7"/>
      <c r="BI222" s="7"/>
      <c r="BJ222" s="7"/>
      <c r="BK222" s="7"/>
      <c r="BL222" s="823">
        <v>2</v>
      </c>
      <c r="BM222" s="354">
        <v>2</v>
      </c>
      <c r="BN222" s="354">
        <v>2</v>
      </c>
      <c r="BO222" s="354">
        <v>2</v>
      </c>
      <c r="BP222" s="354">
        <v>2</v>
      </c>
      <c r="BQ222" s="354">
        <v>2</v>
      </c>
      <c r="BR222" s="823">
        <v>2</v>
      </c>
      <c r="BS222" s="356">
        <v>2</v>
      </c>
      <c r="BT222" s="354">
        <v>2</v>
      </c>
      <c r="BU222" s="354">
        <v>2</v>
      </c>
      <c r="BV222" s="354">
        <v>2</v>
      </c>
      <c r="BW222" s="823">
        <v>2</v>
      </c>
      <c r="BX222" s="354">
        <v>2</v>
      </c>
      <c r="BY222" s="824">
        <v>2</v>
      </c>
      <c r="BZ222" s="823">
        <v>2</v>
      </c>
      <c r="CA222" s="354">
        <v>2</v>
      </c>
      <c r="CB222" s="354">
        <v>2</v>
      </c>
      <c r="CC222" s="354">
        <v>2</v>
      </c>
      <c r="CD222" s="766">
        <v>2</v>
      </c>
      <c r="CE222" s="354">
        <v>2</v>
      </c>
      <c r="CF222" s="354">
        <v>2</v>
      </c>
      <c r="CG222" s="354">
        <v>2</v>
      </c>
      <c r="CH222" s="354">
        <v>2</v>
      </c>
      <c r="CI222" s="354">
        <v>2</v>
      </c>
      <c r="CJ222" s="766">
        <v>2</v>
      </c>
      <c r="CK222" s="354">
        <v>2</v>
      </c>
      <c r="CL222" s="222">
        <f t="shared" si="124"/>
        <v>26</v>
      </c>
      <c r="CM222" s="237">
        <f t="shared" si="125"/>
        <v>1</v>
      </c>
      <c r="CN222" s="222">
        <f t="shared" si="126"/>
        <v>0</v>
      </c>
      <c r="CO222" s="237">
        <f t="shared" si="127"/>
        <v>0</v>
      </c>
      <c r="CP222" s="222">
        <f t="shared" si="128"/>
        <v>0</v>
      </c>
      <c r="CQ222" s="237">
        <f t="shared" si="129"/>
        <v>0</v>
      </c>
      <c r="CR222" s="222">
        <f t="shared" si="130"/>
        <v>0</v>
      </c>
      <c r="CS222" s="237">
        <f t="shared" si="131"/>
        <v>0</v>
      </c>
      <c r="CT222" s="223">
        <f t="shared" si="132"/>
        <v>2</v>
      </c>
      <c r="CU222" s="223" t="str">
        <f t="shared" si="133"/>
        <v>Đạt mục tiêu</v>
      </c>
      <c r="CV222" s="5"/>
    </row>
    <row r="223" spans="1:100" s="1" customFormat="1" ht="75.650000000000006" hidden="1" customHeight="1">
      <c r="A223" s="1308">
        <v>86</v>
      </c>
      <c r="B223" s="1024" t="s">
        <v>2886</v>
      </c>
      <c r="C223" s="1033" t="s">
        <v>2427</v>
      </c>
      <c r="D223" s="1024" t="s">
        <v>2642</v>
      </c>
      <c r="E223" s="1033" t="s">
        <v>41</v>
      </c>
      <c r="F223" s="1024" t="s">
        <v>2643</v>
      </c>
      <c r="G223" s="217" t="s">
        <v>2997</v>
      </c>
      <c r="H223" s="159" t="s">
        <v>2558</v>
      </c>
      <c r="I223" s="705" t="s">
        <v>2418</v>
      </c>
      <c r="J223" s="63"/>
      <c r="K223" s="466"/>
      <c r="L223" s="212" t="s">
        <v>32</v>
      </c>
      <c r="M223" s="212" t="s">
        <v>31</v>
      </c>
      <c r="N223" s="165" t="s">
        <v>12</v>
      </c>
      <c r="O223" s="221" t="s">
        <v>29</v>
      </c>
      <c r="P223" s="221" t="s">
        <v>24</v>
      </c>
      <c r="Q223" s="5"/>
      <c r="R223" s="5"/>
      <c r="S223" s="5"/>
      <c r="T223" s="5" t="s">
        <v>24</v>
      </c>
      <c r="U223" s="6"/>
      <c r="V223" s="5"/>
      <c r="W223" s="5"/>
      <c r="X223" s="5"/>
      <c r="Y223" s="5"/>
      <c r="Z223" s="5"/>
      <c r="AA223" s="5"/>
      <c r="AB223" s="80">
        <f t="shared" si="123"/>
        <v>1</v>
      </c>
      <c r="AC223" s="642"/>
      <c r="AD223" s="7"/>
      <c r="AE223" s="7"/>
      <c r="AF223" s="7"/>
      <c r="AG223" s="7"/>
      <c r="AH223" s="7"/>
      <c r="AI223" s="7"/>
      <c r="AJ223" s="7"/>
      <c r="AK223" s="7"/>
      <c r="AL223" s="7"/>
      <c r="AM223" s="7"/>
      <c r="AN223" s="7"/>
      <c r="AO223" s="7"/>
      <c r="AP223" s="55"/>
      <c r="AQ223" s="55" t="s">
        <v>1318</v>
      </c>
      <c r="AR223" s="55"/>
      <c r="AS223" s="7"/>
      <c r="AT223" s="7"/>
      <c r="AU223" s="7"/>
      <c r="AV223" s="55"/>
      <c r="AW223" s="7"/>
      <c r="AX223" s="7"/>
      <c r="AY223" s="7"/>
      <c r="AZ223" s="7"/>
      <c r="BA223" s="7"/>
      <c r="BB223" s="7"/>
      <c r="BC223" s="7"/>
      <c r="BD223" s="7"/>
      <c r="BE223" s="7"/>
      <c r="BF223" s="7"/>
      <c r="BG223" s="7"/>
      <c r="BH223" s="7"/>
      <c r="BI223" s="7"/>
      <c r="BJ223" s="7"/>
      <c r="BK223" s="7"/>
      <c r="BL223" s="823">
        <v>1</v>
      </c>
      <c r="BM223" s="354">
        <v>2</v>
      </c>
      <c r="BN223" s="354">
        <v>2</v>
      </c>
      <c r="BO223" s="354">
        <v>2</v>
      </c>
      <c r="BP223" s="354">
        <v>2</v>
      </c>
      <c r="BQ223" s="354">
        <v>2</v>
      </c>
      <c r="BR223" s="823">
        <v>2</v>
      </c>
      <c r="BS223" s="356">
        <v>2</v>
      </c>
      <c r="BT223" s="354">
        <v>2</v>
      </c>
      <c r="BU223" s="354">
        <v>2</v>
      </c>
      <c r="BV223" s="354">
        <v>2</v>
      </c>
      <c r="BW223" s="823">
        <v>2</v>
      </c>
      <c r="BX223" s="354">
        <v>2</v>
      </c>
      <c r="BY223" s="824">
        <v>2</v>
      </c>
      <c r="BZ223" s="823">
        <v>2</v>
      </c>
      <c r="CA223" s="354">
        <v>2</v>
      </c>
      <c r="CB223" s="354">
        <v>2</v>
      </c>
      <c r="CC223" s="354">
        <v>2</v>
      </c>
      <c r="CD223" s="766">
        <v>2</v>
      </c>
      <c r="CE223" s="354">
        <v>2</v>
      </c>
      <c r="CF223" s="354">
        <v>2</v>
      </c>
      <c r="CG223" s="354">
        <v>2</v>
      </c>
      <c r="CH223" s="354">
        <v>2</v>
      </c>
      <c r="CI223" s="354">
        <v>2</v>
      </c>
      <c r="CJ223" s="766">
        <v>2</v>
      </c>
      <c r="CK223" s="354">
        <v>2</v>
      </c>
      <c r="CL223" s="222">
        <f t="shared" si="124"/>
        <v>25</v>
      </c>
      <c r="CM223" s="237">
        <f t="shared" si="125"/>
        <v>0.96153846153846156</v>
      </c>
      <c r="CN223" s="222">
        <f t="shared" si="126"/>
        <v>1</v>
      </c>
      <c r="CO223" s="237">
        <f t="shared" si="127"/>
        <v>3.8461538461538464E-2</v>
      </c>
      <c r="CP223" s="222">
        <f t="shared" si="128"/>
        <v>0</v>
      </c>
      <c r="CQ223" s="237">
        <f t="shared" si="129"/>
        <v>0</v>
      </c>
      <c r="CR223" s="222">
        <f t="shared" si="130"/>
        <v>0</v>
      </c>
      <c r="CS223" s="237">
        <f t="shared" si="131"/>
        <v>0</v>
      </c>
      <c r="CT223" s="223">
        <f t="shared" si="132"/>
        <v>1.9615384615384615</v>
      </c>
      <c r="CU223" s="223" t="str">
        <f t="shared" si="133"/>
        <v>Đạt mục tiêu</v>
      </c>
      <c r="CV223" s="5"/>
    </row>
    <row r="224" spans="1:100" s="1" customFormat="1" ht="91" hidden="1" customHeight="1">
      <c r="A224" s="1308"/>
      <c r="B224" s="1024"/>
      <c r="C224" s="1033"/>
      <c r="D224" s="1024"/>
      <c r="E224" s="1033"/>
      <c r="F224" s="1024"/>
      <c r="G224" s="157" t="s">
        <v>2885</v>
      </c>
      <c r="H224" s="391"/>
      <c r="I224" s="705" t="s">
        <v>2418</v>
      </c>
      <c r="J224" s="63"/>
      <c r="K224" s="466"/>
      <c r="L224" s="212" t="s">
        <v>32</v>
      </c>
      <c r="M224" s="212" t="s">
        <v>31</v>
      </c>
      <c r="N224" s="165" t="s">
        <v>12</v>
      </c>
      <c r="O224" s="221" t="s">
        <v>29</v>
      </c>
      <c r="P224" s="221" t="s">
        <v>24</v>
      </c>
      <c r="Q224" s="5"/>
      <c r="R224" s="5" t="s">
        <v>24</v>
      </c>
      <c r="S224" s="5"/>
      <c r="T224" s="5"/>
      <c r="U224" s="6"/>
      <c r="V224" s="5"/>
      <c r="W224" s="5"/>
      <c r="X224" s="5"/>
      <c r="Y224" s="5"/>
      <c r="Z224" s="5"/>
      <c r="AA224" s="5"/>
      <c r="AB224" s="80">
        <f t="shared" si="123"/>
        <v>1</v>
      </c>
      <c r="AC224" s="642"/>
      <c r="AD224" s="7"/>
      <c r="AE224" s="7"/>
      <c r="AF224" s="7"/>
      <c r="AG224" s="7"/>
      <c r="AH224" s="7"/>
      <c r="AI224" s="7"/>
      <c r="AJ224" s="7" t="s">
        <v>1318</v>
      </c>
      <c r="AK224" s="7"/>
      <c r="AL224" s="7"/>
      <c r="AM224" s="7"/>
      <c r="AN224" s="7"/>
      <c r="AO224" s="7"/>
      <c r="AP224" s="7"/>
      <c r="AQ224" s="7"/>
      <c r="AR224" s="7"/>
      <c r="AS224" s="7"/>
      <c r="AT224" s="7"/>
      <c r="AU224" s="7"/>
      <c r="AV224" s="55"/>
      <c r="AW224" s="7"/>
      <c r="AX224" s="7"/>
      <c r="AY224" s="7"/>
      <c r="AZ224" s="7"/>
      <c r="BA224" s="7"/>
      <c r="BB224" s="7"/>
      <c r="BC224" s="7"/>
      <c r="BD224" s="7"/>
      <c r="BE224" s="7"/>
      <c r="BF224" s="7"/>
      <c r="BG224" s="7"/>
      <c r="BH224" s="7"/>
      <c r="BI224" s="7"/>
      <c r="BJ224" s="7"/>
      <c r="BK224" s="7"/>
      <c r="BL224" s="823">
        <v>2</v>
      </c>
      <c r="BM224" s="354">
        <v>2</v>
      </c>
      <c r="BN224" s="354">
        <v>2</v>
      </c>
      <c r="BO224" s="354">
        <v>1</v>
      </c>
      <c r="BP224" s="354">
        <v>2</v>
      </c>
      <c r="BQ224" s="354">
        <v>2</v>
      </c>
      <c r="BR224" s="823">
        <v>2</v>
      </c>
      <c r="BS224" s="356">
        <v>2</v>
      </c>
      <c r="BT224" s="354">
        <v>2</v>
      </c>
      <c r="BU224" s="354">
        <v>2</v>
      </c>
      <c r="BV224" s="354">
        <v>2</v>
      </c>
      <c r="BW224" s="823">
        <v>1</v>
      </c>
      <c r="BX224" s="354">
        <v>2</v>
      </c>
      <c r="BY224" s="824">
        <v>1</v>
      </c>
      <c r="BZ224" s="823">
        <v>2</v>
      </c>
      <c r="CA224" s="354">
        <v>2</v>
      </c>
      <c r="CB224" s="354">
        <v>2</v>
      </c>
      <c r="CC224" s="354">
        <v>2</v>
      </c>
      <c r="CD224" s="766">
        <v>2</v>
      </c>
      <c r="CE224" s="354">
        <v>2</v>
      </c>
      <c r="CF224" s="354">
        <v>2</v>
      </c>
      <c r="CG224" s="354">
        <v>2</v>
      </c>
      <c r="CH224" s="354">
        <v>2</v>
      </c>
      <c r="CI224" s="354">
        <v>2</v>
      </c>
      <c r="CJ224" s="766">
        <v>2</v>
      </c>
      <c r="CK224" s="354">
        <v>2</v>
      </c>
      <c r="CL224" s="222">
        <f t="shared" si="124"/>
        <v>23</v>
      </c>
      <c r="CM224" s="237">
        <f t="shared" si="125"/>
        <v>0.88461538461538458</v>
      </c>
      <c r="CN224" s="222">
        <f t="shared" si="126"/>
        <v>3</v>
      </c>
      <c r="CO224" s="237">
        <f t="shared" si="127"/>
        <v>0.11538461538461539</v>
      </c>
      <c r="CP224" s="222">
        <f t="shared" si="128"/>
        <v>0</v>
      </c>
      <c r="CQ224" s="237">
        <f t="shared" si="129"/>
        <v>0</v>
      </c>
      <c r="CR224" s="222">
        <f t="shared" si="130"/>
        <v>0</v>
      </c>
      <c r="CS224" s="237">
        <f t="shared" si="131"/>
        <v>0</v>
      </c>
      <c r="CT224" s="223">
        <f t="shared" si="132"/>
        <v>1.8846153846153846</v>
      </c>
      <c r="CU224" s="223" t="str">
        <f t="shared" si="133"/>
        <v>Đạt mục tiêu</v>
      </c>
      <c r="CV224" s="5"/>
    </row>
    <row r="225" spans="1:100" s="1" customFormat="1" ht="62" hidden="1">
      <c r="A225" s="1308">
        <v>87</v>
      </c>
      <c r="B225" s="1044" t="s">
        <v>2603</v>
      </c>
      <c r="C225" s="1033" t="s">
        <v>2439</v>
      </c>
      <c r="D225" s="1056" t="s">
        <v>2604</v>
      </c>
      <c r="E225" s="1033" t="s">
        <v>28</v>
      </c>
      <c r="F225" s="1197" t="s">
        <v>2605</v>
      </c>
      <c r="G225" s="218" t="s">
        <v>2606</v>
      </c>
      <c r="H225" s="396"/>
      <c r="I225" s="443"/>
      <c r="J225" s="216"/>
      <c r="K225" s="494"/>
      <c r="L225" s="212" t="s">
        <v>32</v>
      </c>
      <c r="M225" s="212" t="s">
        <v>31</v>
      </c>
      <c r="N225" s="165" t="s">
        <v>12</v>
      </c>
      <c r="O225" s="221" t="s">
        <v>29</v>
      </c>
      <c r="P225" s="221" t="s">
        <v>24</v>
      </c>
      <c r="Q225" s="5" t="s">
        <v>24</v>
      </c>
      <c r="R225" s="5"/>
      <c r="S225" s="5"/>
      <c r="T225" s="5"/>
      <c r="U225" s="6"/>
      <c r="V225" s="5"/>
      <c r="W225" s="5"/>
      <c r="X225" s="5"/>
      <c r="Y225" s="5"/>
      <c r="Z225" s="5"/>
      <c r="AA225" s="5"/>
      <c r="AB225" s="80">
        <f t="shared" si="123"/>
        <v>1</v>
      </c>
      <c r="AC225" s="565"/>
      <c r="AD225" s="5" t="s">
        <v>1315</v>
      </c>
      <c r="AE225" s="5"/>
      <c r="AF225" s="5"/>
      <c r="AG225" s="7"/>
      <c r="AH225" s="7"/>
      <c r="AI225" s="7"/>
      <c r="AJ225" s="7"/>
      <c r="AK225" s="7"/>
      <c r="AL225" s="7"/>
      <c r="AM225" s="7"/>
      <c r="AN225" s="7"/>
      <c r="AO225" s="7"/>
      <c r="AP225" s="7"/>
      <c r="AQ225" s="7"/>
      <c r="AR225" s="7"/>
      <c r="AS225" s="7"/>
      <c r="AT225" s="7"/>
      <c r="AU225" s="7"/>
      <c r="AV225" s="55"/>
      <c r="AW225" s="7"/>
      <c r="AX225" s="7"/>
      <c r="AY225" s="7"/>
      <c r="AZ225" s="7"/>
      <c r="BA225" s="7"/>
      <c r="BB225" s="7"/>
      <c r="BC225" s="7"/>
      <c r="BD225" s="7"/>
      <c r="BE225" s="7"/>
      <c r="BF225" s="7"/>
      <c r="BG225" s="7"/>
      <c r="BH225" s="7"/>
      <c r="BI225" s="7"/>
      <c r="BJ225" s="7"/>
      <c r="BK225" s="7"/>
      <c r="BL225" s="823">
        <v>2</v>
      </c>
      <c r="BM225" s="354">
        <v>2</v>
      </c>
      <c r="BN225" s="354">
        <v>2</v>
      </c>
      <c r="BO225" s="354">
        <v>2</v>
      </c>
      <c r="BP225" s="354">
        <v>2</v>
      </c>
      <c r="BQ225" s="354">
        <v>2</v>
      </c>
      <c r="BR225" s="823">
        <v>2</v>
      </c>
      <c r="BS225" s="356">
        <v>2</v>
      </c>
      <c r="BT225" s="354">
        <v>2</v>
      </c>
      <c r="BU225" s="354">
        <v>2</v>
      </c>
      <c r="BV225" s="354">
        <v>2</v>
      </c>
      <c r="BW225" s="823">
        <v>2</v>
      </c>
      <c r="BX225" s="354">
        <v>2</v>
      </c>
      <c r="BY225" s="824">
        <v>2</v>
      </c>
      <c r="BZ225" s="823">
        <v>2</v>
      </c>
      <c r="CA225" s="354">
        <v>2</v>
      </c>
      <c r="CB225" s="354">
        <v>2</v>
      </c>
      <c r="CC225" s="354">
        <v>2</v>
      </c>
      <c r="CD225" s="766">
        <v>2</v>
      </c>
      <c r="CE225" s="354">
        <v>2</v>
      </c>
      <c r="CF225" s="354">
        <v>2</v>
      </c>
      <c r="CG225" s="354">
        <v>2</v>
      </c>
      <c r="CH225" s="354">
        <v>2</v>
      </c>
      <c r="CI225" s="354">
        <v>2</v>
      </c>
      <c r="CJ225" s="766">
        <v>2</v>
      </c>
      <c r="CK225" s="354">
        <v>2</v>
      </c>
      <c r="CL225" s="222">
        <f t="shared" si="124"/>
        <v>26</v>
      </c>
      <c r="CM225" s="237">
        <f t="shared" si="125"/>
        <v>1</v>
      </c>
      <c r="CN225" s="222">
        <f t="shared" si="126"/>
        <v>0</v>
      </c>
      <c r="CO225" s="237">
        <f t="shared" si="127"/>
        <v>0</v>
      </c>
      <c r="CP225" s="222">
        <f t="shared" si="128"/>
        <v>0</v>
      </c>
      <c r="CQ225" s="237">
        <f t="shared" si="129"/>
        <v>0</v>
      </c>
      <c r="CR225" s="222">
        <f t="shared" si="130"/>
        <v>0</v>
      </c>
      <c r="CS225" s="237">
        <f t="shared" si="131"/>
        <v>0</v>
      </c>
      <c r="CT225" s="223">
        <f t="shared" si="132"/>
        <v>2</v>
      </c>
      <c r="CU225" s="223" t="str">
        <f t="shared" si="133"/>
        <v>Đạt mục tiêu</v>
      </c>
      <c r="CV225" s="5"/>
    </row>
    <row r="226" spans="1:100" s="1" customFormat="1" ht="47" hidden="1">
      <c r="A226" s="1308"/>
      <c r="B226" s="1044"/>
      <c r="C226" s="1033"/>
      <c r="D226" s="1056"/>
      <c r="E226" s="1033"/>
      <c r="F226" s="1197"/>
      <c r="G226" s="294" t="s">
        <v>1450</v>
      </c>
      <c r="H226" s="294"/>
      <c r="I226" s="539"/>
      <c r="J226" s="216"/>
      <c r="K226" s="494"/>
      <c r="L226" s="212" t="s">
        <v>32</v>
      </c>
      <c r="M226" s="212" t="s">
        <v>31</v>
      </c>
      <c r="N226" s="165" t="s">
        <v>12</v>
      </c>
      <c r="O226" s="221" t="s">
        <v>29</v>
      </c>
      <c r="P226" s="221" t="s">
        <v>24</v>
      </c>
      <c r="Q226" s="5"/>
      <c r="R226" s="5" t="s">
        <v>24</v>
      </c>
      <c r="S226" s="5"/>
      <c r="T226" s="5"/>
      <c r="U226" s="6"/>
      <c r="V226" s="5"/>
      <c r="W226" s="5"/>
      <c r="X226" s="5"/>
      <c r="Y226" s="5"/>
      <c r="Z226" s="5"/>
      <c r="AA226" s="5"/>
      <c r="AB226" s="80">
        <f t="shared" si="123"/>
        <v>1</v>
      </c>
      <c r="AC226" s="642"/>
      <c r="AD226" s="7"/>
      <c r="AE226" s="7"/>
      <c r="AF226" s="7"/>
      <c r="AG226" s="7"/>
      <c r="AH226" s="7"/>
      <c r="AI226" s="7" t="s">
        <v>1315</v>
      </c>
      <c r="AJ226" s="7"/>
      <c r="AK226" s="7"/>
      <c r="AL226" s="7"/>
      <c r="AM226" s="7"/>
      <c r="AN226" s="7"/>
      <c r="AO226" s="7"/>
      <c r="AP226" s="7"/>
      <c r="AQ226" s="7"/>
      <c r="AR226" s="7"/>
      <c r="AS226" s="7"/>
      <c r="AT226" s="7"/>
      <c r="AU226" s="7"/>
      <c r="AV226" s="55"/>
      <c r="AW226" s="7"/>
      <c r="AX226" s="7"/>
      <c r="AY226" s="7"/>
      <c r="AZ226" s="7"/>
      <c r="BA226" s="7"/>
      <c r="BB226" s="7"/>
      <c r="BC226" s="7"/>
      <c r="BD226" s="7"/>
      <c r="BE226" s="7"/>
      <c r="BF226" s="7"/>
      <c r="BG226" s="7"/>
      <c r="BH226" s="7"/>
      <c r="BI226" s="7"/>
      <c r="BJ226" s="7"/>
      <c r="BK226" s="7"/>
      <c r="BL226" s="823">
        <v>2</v>
      </c>
      <c r="BM226" s="354">
        <v>2</v>
      </c>
      <c r="BN226" s="354">
        <v>2</v>
      </c>
      <c r="BO226" s="354">
        <v>2</v>
      </c>
      <c r="BP226" s="354">
        <v>2</v>
      </c>
      <c r="BQ226" s="354">
        <v>2</v>
      </c>
      <c r="BR226" s="823">
        <v>2</v>
      </c>
      <c r="BS226" s="356">
        <v>2</v>
      </c>
      <c r="BT226" s="354">
        <v>2</v>
      </c>
      <c r="BU226" s="354">
        <v>2</v>
      </c>
      <c r="BV226" s="354">
        <v>2</v>
      </c>
      <c r="BW226" s="823">
        <v>2</v>
      </c>
      <c r="BX226" s="354">
        <v>2</v>
      </c>
      <c r="BY226" s="824">
        <v>2</v>
      </c>
      <c r="BZ226" s="823">
        <v>2</v>
      </c>
      <c r="CA226" s="354">
        <v>2</v>
      </c>
      <c r="CB226" s="354">
        <v>1</v>
      </c>
      <c r="CC226" s="354">
        <v>2</v>
      </c>
      <c r="CD226" s="766">
        <v>2</v>
      </c>
      <c r="CE226" s="354">
        <v>2</v>
      </c>
      <c r="CF226" s="354">
        <v>2</v>
      </c>
      <c r="CG226" s="354">
        <v>2</v>
      </c>
      <c r="CH226" s="354">
        <v>2</v>
      </c>
      <c r="CI226" s="354">
        <v>2</v>
      </c>
      <c r="CJ226" s="766">
        <v>2</v>
      </c>
      <c r="CK226" s="354">
        <v>2</v>
      </c>
      <c r="CL226" s="222">
        <f t="shared" si="124"/>
        <v>25</v>
      </c>
      <c r="CM226" s="237">
        <f t="shared" si="125"/>
        <v>0.96153846153846156</v>
      </c>
      <c r="CN226" s="222">
        <f t="shared" si="126"/>
        <v>1</v>
      </c>
      <c r="CO226" s="237">
        <f t="shared" si="127"/>
        <v>3.8461538461538464E-2</v>
      </c>
      <c r="CP226" s="222">
        <f t="shared" si="128"/>
        <v>0</v>
      </c>
      <c r="CQ226" s="237">
        <f t="shared" si="129"/>
        <v>0</v>
      </c>
      <c r="CR226" s="222">
        <f t="shared" si="130"/>
        <v>0</v>
      </c>
      <c r="CS226" s="237">
        <f t="shared" si="131"/>
        <v>0</v>
      </c>
      <c r="CT226" s="223">
        <f t="shared" si="132"/>
        <v>1.9615384615384615</v>
      </c>
      <c r="CU226" s="223" t="str">
        <f t="shared" si="133"/>
        <v>Đạt mục tiêu</v>
      </c>
      <c r="CV226" s="5"/>
    </row>
    <row r="227" spans="1:100" s="1" customFormat="1" ht="47" hidden="1">
      <c r="A227" s="1308"/>
      <c r="B227" s="1044"/>
      <c r="C227" s="1033"/>
      <c r="D227" s="1056"/>
      <c r="E227" s="1033"/>
      <c r="F227" s="1197"/>
      <c r="G227" s="294" t="s">
        <v>982</v>
      </c>
      <c r="H227" s="294"/>
      <c r="I227" s="539"/>
      <c r="J227" s="216"/>
      <c r="K227" s="494"/>
      <c r="L227" s="212" t="s">
        <v>32</v>
      </c>
      <c r="M227" s="212" t="s">
        <v>31</v>
      </c>
      <c r="N227" s="165" t="s">
        <v>12</v>
      </c>
      <c r="O227" s="221" t="s">
        <v>29</v>
      </c>
      <c r="P227" s="221" t="s">
        <v>24</v>
      </c>
      <c r="Q227" s="5"/>
      <c r="R227" s="5" t="s">
        <v>24</v>
      </c>
      <c r="S227" s="5"/>
      <c r="T227" s="5"/>
      <c r="U227" s="6"/>
      <c r="V227" s="5"/>
      <c r="W227" s="5"/>
      <c r="X227" s="5"/>
      <c r="Y227" s="5"/>
      <c r="Z227" s="5"/>
      <c r="AA227" s="5"/>
      <c r="AB227" s="80">
        <f t="shared" si="123"/>
        <v>1</v>
      </c>
      <c r="AC227" s="642"/>
      <c r="AD227" s="7"/>
      <c r="AE227" s="7"/>
      <c r="AF227" s="7"/>
      <c r="AG227" s="7"/>
      <c r="AH227" s="7"/>
      <c r="AI227" s="7"/>
      <c r="AJ227" s="7" t="s">
        <v>1315</v>
      </c>
      <c r="AK227" s="7"/>
      <c r="AL227" s="7"/>
      <c r="AM227" s="7"/>
      <c r="AN227" s="7"/>
      <c r="AO227" s="7"/>
      <c r="AP227" s="7"/>
      <c r="AQ227" s="7"/>
      <c r="AR227" s="7"/>
      <c r="AS227" s="7"/>
      <c r="AT227" s="7"/>
      <c r="AU227" s="7"/>
      <c r="AV227" s="55"/>
      <c r="AW227" s="7"/>
      <c r="AX227" s="7"/>
      <c r="AY227" s="7"/>
      <c r="AZ227" s="7"/>
      <c r="BA227" s="7"/>
      <c r="BB227" s="7"/>
      <c r="BC227" s="7"/>
      <c r="BD227" s="7"/>
      <c r="BE227" s="7"/>
      <c r="BF227" s="7"/>
      <c r="BG227" s="7"/>
      <c r="BH227" s="7"/>
      <c r="BI227" s="7"/>
      <c r="BJ227" s="7"/>
      <c r="BK227" s="7"/>
      <c r="BL227" s="823">
        <v>2</v>
      </c>
      <c r="BM227" s="354">
        <v>2</v>
      </c>
      <c r="BN227" s="354">
        <v>1</v>
      </c>
      <c r="BO227" s="354">
        <v>2</v>
      </c>
      <c r="BP227" s="354">
        <v>2</v>
      </c>
      <c r="BQ227" s="354">
        <v>2</v>
      </c>
      <c r="BR227" s="823">
        <v>2</v>
      </c>
      <c r="BS227" s="356">
        <v>2</v>
      </c>
      <c r="BT227" s="354">
        <v>2</v>
      </c>
      <c r="BU227" s="354">
        <v>2</v>
      </c>
      <c r="BV227" s="354">
        <v>2</v>
      </c>
      <c r="BW227" s="823">
        <v>2</v>
      </c>
      <c r="BX227" s="354">
        <v>2</v>
      </c>
      <c r="BY227" s="824">
        <v>2</v>
      </c>
      <c r="BZ227" s="823">
        <v>2</v>
      </c>
      <c r="CA227" s="354">
        <v>2</v>
      </c>
      <c r="CB227" s="354">
        <v>2</v>
      </c>
      <c r="CC227" s="354">
        <v>2</v>
      </c>
      <c r="CD227" s="766">
        <v>1</v>
      </c>
      <c r="CE227" s="354">
        <v>2</v>
      </c>
      <c r="CF227" s="354">
        <v>2</v>
      </c>
      <c r="CG227" s="354">
        <v>1</v>
      </c>
      <c r="CH227" s="354">
        <v>2</v>
      </c>
      <c r="CI227" s="354">
        <v>2</v>
      </c>
      <c r="CJ227" s="766">
        <v>2</v>
      </c>
      <c r="CK227" s="354">
        <v>2</v>
      </c>
      <c r="CL227" s="222">
        <f t="shared" si="124"/>
        <v>23</v>
      </c>
      <c r="CM227" s="237">
        <f t="shared" si="125"/>
        <v>0.88461538461538458</v>
      </c>
      <c r="CN227" s="222">
        <f t="shared" si="126"/>
        <v>3</v>
      </c>
      <c r="CO227" s="237">
        <f t="shared" si="127"/>
        <v>0.11538461538461539</v>
      </c>
      <c r="CP227" s="222">
        <f t="shared" si="128"/>
        <v>0</v>
      </c>
      <c r="CQ227" s="237">
        <f t="shared" si="129"/>
        <v>0</v>
      </c>
      <c r="CR227" s="222">
        <f t="shared" si="130"/>
        <v>0</v>
      </c>
      <c r="CS227" s="237">
        <f t="shared" si="131"/>
        <v>0</v>
      </c>
      <c r="CT227" s="223">
        <f t="shared" si="132"/>
        <v>1.8846153846153846</v>
      </c>
      <c r="CU227" s="223" t="str">
        <f t="shared" si="133"/>
        <v>Đạt mục tiêu</v>
      </c>
      <c r="CV227" s="5"/>
    </row>
    <row r="228" spans="1:100" s="1" customFormat="1" ht="50.4" hidden="1" customHeight="1">
      <c r="A228" s="1308"/>
      <c r="B228" s="1044"/>
      <c r="C228" s="1033"/>
      <c r="D228" s="1056"/>
      <c r="E228" s="1033"/>
      <c r="F228" s="1197"/>
      <c r="G228" s="294" t="s">
        <v>3062</v>
      </c>
      <c r="H228" s="295"/>
      <c r="I228" s="443"/>
      <c r="J228" s="216"/>
      <c r="K228" s="494"/>
      <c r="L228" s="212" t="s">
        <v>32</v>
      </c>
      <c r="M228" s="212" t="s">
        <v>31</v>
      </c>
      <c r="N228" s="165" t="s">
        <v>12</v>
      </c>
      <c r="O228" s="221" t="s">
        <v>29</v>
      </c>
      <c r="P228" s="221" t="s">
        <v>24</v>
      </c>
      <c r="Q228" s="5"/>
      <c r="R228" s="5" t="s">
        <v>24</v>
      </c>
      <c r="S228" s="5"/>
      <c r="T228" s="5"/>
      <c r="U228" s="6"/>
      <c r="V228" s="5"/>
      <c r="W228" s="5"/>
      <c r="X228" s="5"/>
      <c r="Y228" s="5"/>
      <c r="Z228" s="5"/>
      <c r="AA228" s="5" t="s">
        <v>24</v>
      </c>
      <c r="AB228" s="80">
        <f t="shared" si="123"/>
        <v>2</v>
      </c>
      <c r="AC228" s="642"/>
      <c r="AD228" s="7"/>
      <c r="AE228" s="7"/>
      <c r="AF228" s="7"/>
      <c r="AG228" s="7" t="s">
        <v>1315</v>
      </c>
      <c r="AH228" s="7"/>
      <c r="AI228" s="7"/>
      <c r="AJ228" s="7"/>
      <c r="AK228" s="7"/>
      <c r="AL228" s="7"/>
      <c r="AM228" s="7"/>
      <c r="AN228" s="7"/>
      <c r="AO228" s="7"/>
      <c r="AP228" s="7"/>
      <c r="AQ228" s="7"/>
      <c r="AR228" s="7"/>
      <c r="AS228" s="7"/>
      <c r="AT228" s="7"/>
      <c r="AU228" s="7"/>
      <c r="AV228" s="55"/>
      <c r="AW228" s="7"/>
      <c r="AX228" s="7"/>
      <c r="AY228" s="7"/>
      <c r="AZ228" s="7"/>
      <c r="BA228" s="7"/>
      <c r="BB228" s="7"/>
      <c r="BC228" s="7"/>
      <c r="BD228" s="7"/>
      <c r="BE228" s="7"/>
      <c r="BF228" s="7"/>
      <c r="BG228" s="7"/>
      <c r="BH228" s="7"/>
      <c r="BI228" s="7"/>
      <c r="BJ228" s="7"/>
      <c r="BK228" s="7"/>
      <c r="BL228" s="823">
        <v>2</v>
      </c>
      <c r="BM228" s="354">
        <v>2</v>
      </c>
      <c r="BN228" s="354">
        <v>2</v>
      </c>
      <c r="BO228" s="354">
        <v>2</v>
      </c>
      <c r="BP228" s="354">
        <v>2</v>
      </c>
      <c r="BQ228" s="354">
        <v>2</v>
      </c>
      <c r="BR228" s="823">
        <v>2</v>
      </c>
      <c r="BS228" s="356">
        <v>1</v>
      </c>
      <c r="BT228" s="354">
        <v>2</v>
      </c>
      <c r="BU228" s="354">
        <v>2</v>
      </c>
      <c r="BV228" s="354">
        <v>2</v>
      </c>
      <c r="BW228" s="823"/>
      <c r="BX228" s="354">
        <v>1</v>
      </c>
      <c r="BY228" s="824">
        <v>2</v>
      </c>
      <c r="BZ228" s="823">
        <v>2</v>
      </c>
      <c r="CA228" s="354">
        <v>2</v>
      </c>
      <c r="CB228" s="354">
        <v>2</v>
      </c>
      <c r="CC228" s="354">
        <v>2</v>
      </c>
      <c r="CD228" s="766">
        <v>2</v>
      </c>
      <c r="CE228" s="354">
        <v>2</v>
      </c>
      <c r="CF228" s="354">
        <v>2</v>
      </c>
      <c r="CG228" s="354">
        <v>1</v>
      </c>
      <c r="CH228" s="354">
        <v>2</v>
      </c>
      <c r="CI228" s="354">
        <v>2</v>
      </c>
      <c r="CJ228" s="766">
        <v>2</v>
      </c>
      <c r="CK228" s="354">
        <v>2</v>
      </c>
      <c r="CL228" s="222">
        <f t="shared" si="124"/>
        <v>22</v>
      </c>
      <c r="CM228" s="237">
        <f t="shared" si="125"/>
        <v>0.88</v>
      </c>
      <c r="CN228" s="222">
        <f t="shared" si="126"/>
        <v>3</v>
      </c>
      <c r="CO228" s="237">
        <f t="shared" si="127"/>
        <v>0.12</v>
      </c>
      <c r="CP228" s="222">
        <f t="shared" si="128"/>
        <v>0</v>
      </c>
      <c r="CQ228" s="237">
        <f t="shared" si="129"/>
        <v>0</v>
      </c>
      <c r="CR228" s="222">
        <f t="shared" si="130"/>
        <v>0</v>
      </c>
      <c r="CS228" s="237">
        <f t="shared" si="131"/>
        <v>0</v>
      </c>
      <c r="CT228" s="223">
        <f t="shared" si="132"/>
        <v>1.88</v>
      </c>
      <c r="CU228" s="223" t="str">
        <f t="shared" si="133"/>
        <v>Đạt mục tiêu</v>
      </c>
      <c r="CV228" s="5"/>
    </row>
    <row r="229" spans="1:100" s="1" customFormat="1" ht="77.5" hidden="1">
      <c r="A229" s="1308"/>
      <c r="B229" s="1044"/>
      <c r="C229" s="1033"/>
      <c r="D229" s="1056"/>
      <c r="E229" s="1033"/>
      <c r="F229" s="1197"/>
      <c r="G229" s="219" t="s">
        <v>842</v>
      </c>
      <c r="H229" s="219"/>
      <c r="I229" s="600"/>
      <c r="J229" s="216"/>
      <c r="K229" s="494"/>
      <c r="L229" s="212" t="s">
        <v>32</v>
      </c>
      <c r="M229" s="212" t="s">
        <v>31</v>
      </c>
      <c r="N229" s="165" t="s">
        <v>12</v>
      </c>
      <c r="O229" s="221" t="s">
        <v>29</v>
      </c>
      <c r="P229" s="221" t="s">
        <v>24</v>
      </c>
      <c r="Q229" s="5" t="s">
        <v>24</v>
      </c>
      <c r="R229" s="5"/>
      <c r="S229" s="5"/>
      <c r="T229" s="5"/>
      <c r="U229" s="6"/>
      <c r="V229" s="5"/>
      <c r="W229" s="5"/>
      <c r="X229" s="5"/>
      <c r="Y229" s="5"/>
      <c r="Z229" s="5"/>
      <c r="AA229" s="5"/>
      <c r="AB229" s="80">
        <f t="shared" si="123"/>
        <v>1</v>
      </c>
      <c r="AC229" s="565" t="s">
        <v>1317</v>
      </c>
      <c r="AD229" s="5"/>
      <c r="AE229" s="5"/>
      <c r="AF229" s="5"/>
      <c r="AG229" s="7" t="s">
        <v>1317</v>
      </c>
      <c r="AH229" s="7" t="s">
        <v>1317</v>
      </c>
      <c r="AI229" s="7" t="s">
        <v>1317</v>
      </c>
      <c r="AJ229" s="7" t="s">
        <v>1317</v>
      </c>
      <c r="AK229" s="7"/>
      <c r="AL229" s="7"/>
      <c r="AM229" s="7"/>
      <c r="AN229" s="7"/>
      <c r="AO229" s="7"/>
      <c r="AP229" s="7"/>
      <c r="AQ229" s="7"/>
      <c r="AR229" s="7"/>
      <c r="AS229" s="7"/>
      <c r="AT229" s="7"/>
      <c r="AU229" s="7"/>
      <c r="AV229" s="55"/>
      <c r="AW229" s="7"/>
      <c r="AX229" s="7"/>
      <c r="AY229" s="7"/>
      <c r="AZ229" s="7"/>
      <c r="BA229" s="7"/>
      <c r="BB229" s="7"/>
      <c r="BC229" s="7"/>
      <c r="BD229" s="7"/>
      <c r="BE229" s="7"/>
      <c r="BF229" s="7"/>
      <c r="BG229" s="7"/>
      <c r="BH229" s="7"/>
      <c r="BI229" s="7"/>
      <c r="BJ229" s="7"/>
      <c r="BK229" s="7"/>
      <c r="BL229" s="823">
        <v>2</v>
      </c>
      <c r="BM229" s="354">
        <v>2</v>
      </c>
      <c r="BN229" s="354">
        <v>2</v>
      </c>
      <c r="BO229" s="354">
        <v>2</v>
      </c>
      <c r="BP229" s="354">
        <v>2</v>
      </c>
      <c r="BQ229" s="354">
        <v>1</v>
      </c>
      <c r="BR229" s="823">
        <v>2</v>
      </c>
      <c r="BS229" s="356">
        <v>1</v>
      </c>
      <c r="BT229" s="354">
        <v>2</v>
      </c>
      <c r="BU229" s="354">
        <v>2</v>
      </c>
      <c r="BV229" s="354">
        <v>2</v>
      </c>
      <c r="BW229" s="823">
        <v>2</v>
      </c>
      <c r="BX229" s="354">
        <v>2</v>
      </c>
      <c r="BY229" s="824">
        <v>2</v>
      </c>
      <c r="BZ229" s="823">
        <v>2</v>
      </c>
      <c r="CA229" s="354">
        <v>2</v>
      </c>
      <c r="CB229" s="354">
        <v>2</v>
      </c>
      <c r="CC229" s="354">
        <v>2</v>
      </c>
      <c r="CD229" s="766">
        <v>2</v>
      </c>
      <c r="CE229" s="354">
        <v>2</v>
      </c>
      <c r="CF229" s="354">
        <v>2</v>
      </c>
      <c r="CG229" s="354">
        <v>2</v>
      </c>
      <c r="CH229" s="354">
        <v>2</v>
      </c>
      <c r="CI229" s="354">
        <v>2</v>
      </c>
      <c r="CJ229" s="766">
        <v>2</v>
      </c>
      <c r="CK229" s="354">
        <v>2</v>
      </c>
      <c r="CL229" s="222">
        <f t="shared" si="124"/>
        <v>24</v>
      </c>
      <c r="CM229" s="237">
        <f t="shared" si="125"/>
        <v>0.92307692307692313</v>
      </c>
      <c r="CN229" s="222">
        <f t="shared" si="126"/>
        <v>2</v>
      </c>
      <c r="CO229" s="237">
        <f t="shared" si="127"/>
        <v>7.6923076923076927E-2</v>
      </c>
      <c r="CP229" s="222">
        <f t="shared" si="128"/>
        <v>0</v>
      </c>
      <c r="CQ229" s="237">
        <f t="shared" si="129"/>
        <v>0</v>
      </c>
      <c r="CR229" s="222">
        <f t="shared" si="130"/>
        <v>0</v>
      </c>
      <c r="CS229" s="237">
        <f t="shared" si="131"/>
        <v>0</v>
      </c>
      <c r="CT229" s="223">
        <f t="shared" si="132"/>
        <v>1.9230769230769231</v>
      </c>
      <c r="CU229" s="223" t="str">
        <f t="shared" si="133"/>
        <v>Đạt mục tiêu</v>
      </c>
      <c r="CV229" s="5"/>
    </row>
    <row r="230" spans="1:100" s="1" customFormat="1" ht="47" hidden="1">
      <c r="A230" s="1308"/>
      <c r="B230" s="1044"/>
      <c r="C230" s="1033"/>
      <c r="D230" s="1056"/>
      <c r="E230" s="1033"/>
      <c r="F230" s="1197"/>
      <c r="G230" s="295" t="s">
        <v>844</v>
      </c>
      <c r="H230" s="295"/>
      <c r="I230" s="600"/>
      <c r="J230" s="216"/>
      <c r="K230" s="494"/>
      <c r="L230" s="212" t="s">
        <v>32</v>
      </c>
      <c r="M230" s="212" t="s">
        <v>31</v>
      </c>
      <c r="N230" s="165" t="s">
        <v>12</v>
      </c>
      <c r="O230" s="221" t="s">
        <v>29</v>
      </c>
      <c r="P230" s="221" t="s">
        <v>24</v>
      </c>
      <c r="Q230" s="5"/>
      <c r="R230" s="5" t="s">
        <v>24</v>
      </c>
      <c r="S230" s="5"/>
      <c r="T230" s="5"/>
      <c r="U230" s="6"/>
      <c r="V230" s="5"/>
      <c r="W230" s="5"/>
      <c r="X230" s="5"/>
      <c r="Y230" s="5"/>
      <c r="Z230" s="5"/>
      <c r="AA230" s="5"/>
      <c r="AB230" s="80">
        <f t="shared" si="123"/>
        <v>1</v>
      </c>
      <c r="AC230" s="642"/>
      <c r="AD230" s="7"/>
      <c r="AE230" s="7"/>
      <c r="AF230" s="7"/>
      <c r="AG230" s="7" t="s">
        <v>1404</v>
      </c>
      <c r="AH230" s="7"/>
      <c r="AI230" s="7"/>
      <c r="AJ230" s="7"/>
      <c r="AK230" s="7"/>
      <c r="AL230" s="7"/>
      <c r="AM230" s="7"/>
      <c r="AN230" s="7"/>
      <c r="AO230" s="7"/>
      <c r="AP230" s="7"/>
      <c r="AQ230" s="7"/>
      <c r="AR230" s="7"/>
      <c r="AS230" s="7"/>
      <c r="AT230" s="7"/>
      <c r="AU230" s="7"/>
      <c r="AV230" s="55"/>
      <c r="AW230" s="7"/>
      <c r="AX230" s="7"/>
      <c r="AY230" s="7"/>
      <c r="AZ230" s="7"/>
      <c r="BA230" s="7"/>
      <c r="BB230" s="7"/>
      <c r="BC230" s="7"/>
      <c r="BD230" s="7"/>
      <c r="BE230" s="7"/>
      <c r="BF230" s="7"/>
      <c r="BG230" s="7"/>
      <c r="BH230" s="7"/>
      <c r="BI230" s="7"/>
      <c r="BJ230" s="7"/>
      <c r="BK230" s="7"/>
      <c r="BL230" s="823">
        <v>2</v>
      </c>
      <c r="BM230" s="354">
        <v>2</v>
      </c>
      <c r="BN230" s="354">
        <v>2</v>
      </c>
      <c r="BO230" s="354">
        <v>2</v>
      </c>
      <c r="BP230" s="354">
        <v>2</v>
      </c>
      <c r="BQ230" s="354">
        <v>2</v>
      </c>
      <c r="BR230" s="823">
        <v>2</v>
      </c>
      <c r="BS230" s="356">
        <v>2</v>
      </c>
      <c r="BT230" s="354">
        <v>1</v>
      </c>
      <c r="BU230" s="354">
        <v>2</v>
      </c>
      <c r="BV230" s="354">
        <v>2</v>
      </c>
      <c r="BW230" s="823">
        <v>2</v>
      </c>
      <c r="BX230" s="354">
        <v>2</v>
      </c>
      <c r="BY230" s="824">
        <v>2</v>
      </c>
      <c r="BZ230" s="823">
        <v>2</v>
      </c>
      <c r="CA230" s="354">
        <v>2</v>
      </c>
      <c r="CB230" s="354">
        <v>2</v>
      </c>
      <c r="CC230" s="354">
        <v>2</v>
      </c>
      <c r="CD230" s="766">
        <v>2</v>
      </c>
      <c r="CE230" s="354">
        <v>2</v>
      </c>
      <c r="CF230" s="354">
        <v>2</v>
      </c>
      <c r="CG230" s="354">
        <v>2</v>
      </c>
      <c r="CH230" s="354">
        <v>2</v>
      </c>
      <c r="CI230" s="354">
        <v>2</v>
      </c>
      <c r="CJ230" s="766">
        <v>1</v>
      </c>
      <c r="CK230" s="354">
        <v>2</v>
      </c>
      <c r="CL230" s="222">
        <f t="shared" si="124"/>
        <v>24</v>
      </c>
      <c r="CM230" s="237">
        <f t="shared" si="125"/>
        <v>0.92307692307692313</v>
      </c>
      <c r="CN230" s="222">
        <f t="shared" si="126"/>
        <v>2</v>
      </c>
      <c r="CO230" s="237">
        <f t="shared" si="127"/>
        <v>7.6923076923076927E-2</v>
      </c>
      <c r="CP230" s="222">
        <f t="shared" si="128"/>
        <v>0</v>
      </c>
      <c r="CQ230" s="237">
        <f t="shared" si="129"/>
        <v>0</v>
      </c>
      <c r="CR230" s="222">
        <f t="shared" si="130"/>
        <v>0</v>
      </c>
      <c r="CS230" s="237">
        <f t="shared" si="131"/>
        <v>0</v>
      </c>
      <c r="CT230" s="223">
        <f t="shared" si="132"/>
        <v>1.9230769230769231</v>
      </c>
      <c r="CU230" s="223" t="str">
        <f t="shared" si="133"/>
        <v>Đạt mục tiêu</v>
      </c>
      <c r="CV230" s="5"/>
    </row>
    <row r="231" spans="1:100" s="1" customFormat="1" ht="59.25" hidden="1" customHeight="1">
      <c r="A231" s="1308">
        <v>88</v>
      </c>
      <c r="B231" s="1024" t="s">
        <v>2698</v>
      </c>
      <c r="C231" s="1033" t="s">
        <v>2427</v>
      </c>
      <c r="D231" s="1024" t="s">
        <v>2699</v>
      </c>
      <c r="E231" s="1033" t="s">
        <v>28</v>
      </c>
      <c r="F231" s="1024" t="s">
        <v>2699</v>
      </c>
      <c r="G231" s="217" t="s">
        <v>2419</v>
      </c>
      <c r="H231" s="425"/>
      <c r="I231" s="443"/>
      <c r="J231" s="69" t="s">
        <v>712</v>
      </c>
      <c r="K231" s="485"/>
      <c r="L231" s="212" t="s">
        <v>32</v>
      </c>
      <c r="M231" s="212" t="s">
        <v>31</v>
      </c>
      <c r="N231" s="165" t="s">
        <v>12</v>
      </c>
      <c r="O231" s="221" t="s">
        <v>29</v>
      </c>
      <c r="P231" s="221" t="s">
        <v>24</v>
      </c>
      <c r="Q231" s="5"/>
      <c r="R231" s="5"/>
      <c r="S231" s="5"/>
      <c r="T231" s="5" t="s">
        <v>24</v>
      </c>
      <c r="U231" s="6"/>
      <c r="V231" s="5"/>
      <c r="W231" s="5"/>
      <c r="X231" s="5"/>
      <c r="Y231" s="5" t="s">
        <v>24</v>
      </c>
      <c r="Z231" s="5"/>
      <c r="AA231" s="5"/>
      <c r="AB231" s="80">
        <f t="shared" si="123"/>
        <v>2</v>
      </c>
      <c r="AC231" s="642"/>
      <c r="AD231" s="7"/>
      <c r="AE231" s="7"/>
      <c r="AF231" s="7"/>
      <c r="AG231" s="7"/>
      <c r="AH231" s="7"/>
      <c r="AI231" s="7"/>
      <c r="AJ231" s="7"/>
      <c r="AK231" s="7"/>
      <c r="AL231" s="7"/>
      <c r="AM231" s="7"/>
      <c r="AN231" s="7"/>
      <c r="AO231" s="7"/>
      <c r="AP231" s="7"/>
      <c r="AQ231" s="7"/>
      <c r="AR231" s="7"/>
      <c r="AS231" s="7"/>
      <c r="AT231" s="7"/>
      <c r="AU231" s="7"/>
      <c r="AV231" s="55"/>
      <c r="AW231" s="7"/>
      <c r="AX231" s="7"/>
      <c r="AY231" s="7"/>
      <c r="AZ231" s="7"/>
      <c r="BA231" s="7"/>
      <c r="BB231" s="7"/>
      <c r="BC231" s="7"/>
      <c r="BD231" s="7"/>
      <c r="BE231" s="7" t="s">
        <v>1316</v>
      </c>
      <c r="BF231" s="7" t="s">
        <v>1316</v>
      </c>
      <c r="BG231" s="7" t="s">
        <v>1316</v>
      </c>
      <c r="BH231" s="7"/>
      <c r="BI231" s="7"/>
      <c r="BJ231" s="7"/>
      <c r="BK231" s="7"/>
      <c r="BL231" s="823">
        <v>2</v>
      </c>
      <c r="BM231" s="354">
        <v>2</v>
      </c>
      <c r="BN231" s="354">
        <v>2</v>
      </c>
      <c r="BO231" s="354">
        <v>2</v>
      </c>
      <c r="BP231" s="354">
        <v>2</v>
      </c>
      <c r="BQ231" s="354">
        <v>2</v>
      </c>
      <c r="BR231" s="823">
        <v>2</v>
      </c>
      <c r="BS231" s="356">
        <v>2</v>
      </c>
      <c r="BT231" s="354">
        <v>1</v>
      </c>
      <c r="BU231" s="354">
        <v>2</v>
      </c>
      <c r="BV231" s="354">
        <v>2</v>
      </c>
      <c r="BW231" s="823">
        <v>1</v>
      </c>
      <c r="BX231" s="354">
        <v>1</v>
      </c>
      <c r="BY231" s="824">
        <v>2</v>
      </c>
      <c r="BZ231" s="823">
        <v>2</v>
      </c>
      <c r="CA231" s="354">
        <v>2</v>
      </c>
      <c r="CB231" s="354">
        <v>2</v>
      </c>
      <c r="CC231" s="354">
        <v>2</v>
      </c>
      <c r="CD231" s="766">
        <v>2</v>
      </c>
      <c r="CE231" s="354">
        <v>2</v>
      </c>
      <c r="CF231" s="354">
        <v>1</v>
      </c>
      <c r="CG231" s="354">
        <v>2</v>
      </c>
      <c r="CH231" s="354">
        <v>2</v>
      </c>
      <c r="CI231" s="354">
        <v>1</v>
      </c>
      <c r="CJ231" s="766">
        <v>2</v>
      </c>
      <c r="CK231" s="354">
        <v>2</v>
      </c>
      <c r="CL231" s="222">
        <f t="shared" si="124"/>
        <v>21</v>
      </c>
      <c r="CM231" s="237">
        <f t="shared" si="125"/>
        <v>0.80769230769230771</v>
      </c>
      <c r="CN231" s="222">
        <f t="shared" si="126"/>
        <v>5</v>
      </c>
      <c r="CO231" s="237">
        <f t="shared" si="127"/>
        <v>0.19230769230769232</v>
      </c>
      <c r="CP231" s="222">
        <f t="shared" si="128"/>
        <v>0</v>
      </c>
      <c r="CQ231" s="237">
        <f t="shared" si="129"/>
        <v>0</v>
      </c>
      <c r="CR231" s="222">
        <f t="shared" si="130"/>
        <v>0</v>
      </c>
      <c r="CS231" s="237">
        <f t="shared" si="131"/>
        <v>0</v>
      </c>
      <c r="CT231" s="223">
        <f t="shared" si="132"/>
        <v>1.8076923076923077</v>
      </c>
      <c r="CU231" s="223" t="str">
        <f t="shared" si="133"/>
        <v>Đạt mục tiêu</v>
      </c>
      <c r="CV231" s="5"/>
    </row>
    <row r="232" spans="1:100" s="1" customFormat="1" ht="84" hidden="1" customHeight="1">
      <c r="A232" s="1308"/>
      <c r="B232" s="1024"/>
      <c r="C232" s="1033"/>
      <c r="D232" s="1024"/>
      <c r="E232" s="1033"/>
      <c r="F232" s="1024"/>
      <c r="G232" s="217" t="s">
        <v>3063</v>
      </c>
      <c r="H232" s="217"/>
      <c r="I232" s="591"/>
      <c r="J232" s="69"/>
      <c r="K232" s="485"/>
      <c r="L232" s="212" t="s">
        <v>32</v>
      </c>
      <c r="M232" s="212" t="s">
        <v>31</v>
      </c>
      <c r="N232" s="165" t="s">
        <v>12</v>
      </c>
      <c r="O232" s="221" t="s">
        <v>29</v>
      </c>
      <c r="P232" s="221" t="s">
        <v>24</v>
      </c>
      <c r="Q232" s="5"/>
      <c r="R232" s="5"/>
      <c r="S232" s="5"/>
      <c r="T232" s="5" t="s">
        <v>24</v>
      </c>
      <c r="U232" s="6"/>
      <c r="V232" s="5"/>
      <c r="W232" s="5"/>
      <c r="X232" s="5"/>
      <c r="Y232" s="5"/>
      <c r="Z232" s="5"/>
      <c r="AA232" s="5"/>
      <c r="AB232" s="80">
        <f t="shared" si="123"/>
        <v>1</v>
      </c>
      <c r="AC232" s="642"/>
      <c r="AD232" s="7"/>
      <c r="AE232" s="7"/>
      <c r="AF232" s="7"/>
      <c r="AG232" s="7"/>
      <c r="AH232" s="7"/>
      <c r="AI232" s="7"/>
      <c r="AJ232" s="7"/>
      <c r="AK232" s="7"/>
      <c r="AL232" s="7"/>
      <c r="AM232" s="7"/>
      <c r="AN232" s="7"/>
      <c r="AO232" s="7" t="s">
        <v>1315</v>
      </c>
      <c r="AP232" s="55" t="s">
        <v>1315</v>
      </c>
      <c r="AQ232" s="55" t="s">
        <v>1315</v>
      </c>
      <c r="AR232" s="55" t="s">
        <v>1315</v>
      </c>
      <c r="AS232" s="7"/>
      <c r="AT232" s="7"/>
      <c r="AU232" s="7"/>
      <c r="AV232" s="55"/>
      <c r="AW232" s="7"/>
      <c r="AX232" s="7"/>
      <c r="AY232" s="7"/>
      <c r="AZ232" s="7"/>
      <c r="BA232" s="7"/>
      <c r="BB232" s="7"/>
      <c r="BC232" s="7"/>
      <c r="BD232" s="7"/>
      <c r="BE232" s="7"/>
      <c r="BF232" s="7"/>
      <c r="BG232" s="7"/>
      <c r="BH232" s="7"/>
      <c r="BI232" s="7"/>
      <c r="BJ232" s="7"/>
      <c r="BK232" s="7"/>
      <c r="BL232" s="823">
        <v>2</v>
      </c>
      <c r="BM232" s="354">
        <v>2</v>
      </c>
      <c r="BN232" s="354">
        <v>2</v>
      </c>
      <c r="BO232" s="354">
        <v>2</v>
      </c>
      <c r="BP232" s="354">
        <v>2</v>
      </c>
      <c r="BQ232" s="354">
        <v>2</v>
      </c>
      <c r="BR232" s="823">
        <v>2</v>
      </c>
      <c r="BS232" s="356">
        <v>2</v>
      </c>
      <c r="BT232" s="354">
        <v>2</v>
      </c>
      <c r="BU232" s="354">
        <v>2</v>
      </c>
      <c r="BV232" s="354">
        <v>1</v>
      </c>
      <c r="BW232" s="823">
        <v>2</v>
      </c>
      <c r="BX232" s="354">
        <v>2</v>
      </c>
      <c r="BY232" s="824">
        <v>2</v>
      </c>
      <c r="BZ232" s="823">
        <v>2</v>
      </c>
      <c r="CA232" s="354">
        <v>2</v>
      </c>
      <c r="CB232" s="354">
        <v>2</v>
      </c>
      <c r="CC232" s="354">
        <v>2</v>
      </c>
      <c r="CD232" s="766">
        <v>2</v>
      </c>
      <c r="CE232" s="354">
        <v>2</v>
      </c>
      <c r="CF232" s="354">
        <v>2</v>
      </c>
      <c r="CG232" s="354">
        <v>2</v>
      </c>
      <c r="CH232" s="354">
        <v>2</v>
      </c>
      <c r="CI232" s="354">
        <v>2</v>
      </c>
      <c r="CJ232" s="766">
        <v>2</v>
      </c>
      <c r="CK232" s="354">
        <v>2</v>
      </c>
      <c r="CL232" s="222">
        <f t="shared" si="124"/>
        <v>25</v>
      </c>
      <c r="CM232" s="237">
        <f t="shared" ca="1" si="125"/>
        <v>0.96153846153846156</v>
      </c>
      <c r="CN232" s="222">
        <f t="shared" si="126"/>
        <v>1</v>
      </c>
      <c r="CO232" s="237">
        <f t="shared" ca="1" si="127"/>
        <v>3.8461538461538464E-2</v>
      </c>
      <c r="CP232" s="237">
        <f ca="1">CO232/(CM232+CO232+CQ232+CS232)</f>
        <v>3.8461538461538464E-2</v>
      </c>
      <c r="CQ232" s="237">
        <f t="shared" ca="1" si="129"/>
        <v>0</v>
      </c>
      <c r="CR232" s="222">
        <f t="shared" si="130"/>
        <v>0</v>
      </c>
      <c r="CS232" s="237">
        <f t="shared" ca="1" si="131"/>
        <v>0</v>
      </c>
      <c r="CT232" s="223">
        <f t="shared" ca="1" si="132"/>
        <v>1.9615384615384615</v>
      </c>
      <c r="CU232" s="223" t="str">
        <f t="shared" ca="1" si="133"/>
        <v>Đạt mục tiêu</v>
      </c>
      <c r="CV232" s="5"/>
    </row>
    <row r="233" spans="1:100" s="302" customFormat="1" ht="16.5" hidden="1">
      <c r="A233" s="1308"/>
      <c r="B233" s="1121" t="s">
        <v>198</v>
      </c>
      <c r="C233" s="1061"/>
      <c r="D233" s="1061"/>
      <c r="E233" s="1061"/>
      <c r="F233" s="1121"/>
      <c r="G233" s="1121"/>
      <c r="H233" s="1121"/>
      <c r="I233" s="1121"/>
      <c r="J233" s="1061"/>
      <c r="K233" s="1061"/>
      <c r="L233" s="1121"/>
      <c r="M233" s="1121"/>
      <c r="N233" s="1061"/>
      <c r="O233" s="1061"/>
      <c r="P233" s="1200"/>
      <c r="Q233" s="83" t="s">
        <v>38</v>
      </c>
      <c r="R233" s="300" t="s">
        <v>38</v>
      </c>
      <c r="S233" s="300" t="s">
        <v>38</v>
      </c>
      <c r="T233" s="300" t="s">
        <v>38</v>
      </c>
      <c r="U233" s="300" t="s">
        <v>38</v>
      </c>
      <c r="V233" s="300" t="s">
        <v>38</v>
      </c>
      <c r="W233" s="407" t="s">
        <v>38</v>
      </c>
      <c r="X233" s="300" t="s">
        <v>38</v>
      </c>
      <c r="Y233" s="300" t="s">
        <v>38</v>
      </c>
      <c r="Z233" s="300" t="s">
        <v>38</v>
      </c>
      <c r="AA233" s="300" t="s">
        <v>38</v>
      </c>
      <c r="AB233" s="296" t="s">
        <v>38</v>
      </c>
      <c r="AC233" s="647" t="s">
        <v>38</v>
      </c>
      <c r="AD233" s="83" t="s">
        <v>38</v>
      </c>
      <c r="AE233" s="83" t="s">
        <v>38</v>
      </c>
      <c r="AF233" s="83" t="s">
        <v>38</v>
      </c>
      <c r="AG233" s="296" t="s">
        <v>38</v>
      </c>
      <c r="AH233" s="296" t="s">
        <v>38</v>
      </c>
      <c r="AI233" s="296" t="s">
        <v>38</v>
      </c>
      <c r="AJ233" s="296" t="s">
        <v>38</v>
      </c>
      <c r="AK233" s="296" t="s">
        <v>38</v>
      </c>
      <c r="AL233" s="296" t="s">
        <v>38</v>
      </c>
      <c r="AM233" s="296" t="s">
        <v>38</v>
      </c>
      <c r="AN233" s="296" t="s">
        <v>38</v>
      </c>
      <c r="AO233" s="296" t="s">
        <v>38</v>
      </c>
      <c r="AP233" s="296" t="s">
        <v>38</v>
      </c>
      <c r="AQ233" s="296" t="s">
        <v>38</v>
      </c>
      <c r="AR233" s="296" t="s">
        <v>38</v>
      </c>
      <c r="AS233" s="296" t="s">
        <v>38</v>
      </c>
      <c r="AT233" s="296" t="s">
        <v>38</v>
      </c>
      <c r="AU233" s="296" t="s">
        <v>38</v>
      </c>
      <c r="AV233" s="296" t="s">
        <v>38</v>
      </c>
      <c r="AW233" s="296" t="s">
        <v>38</v>
      </c>
      <c r="AX233" s="296" t="s">
        <v>38</v>
      </c>
      <c r="AY233" s="192"/>
      <c r="AZ233" s="192"/>
      <c r="BA233" s="296" t="s">
        <v>38</v>
      </c>
      <c r="BB233" s="296" t="s">
        <v>38</v>
      </c>
      <c r="BC233" s="296" t="s">
        <v>38</v>
      </c>
      <c r="BD233" s="296" t="s">
        <v>38</v>
      </c>
      <c r="BE233" s="296" t="s">
        <v>38</v>
      </c>
      <c r="BF233" s="296" t="s">
        <v>38</v>
      </c>
      <c r="BG233" s="296" t="s">
        <v>38</v>
      </c>
      <c r="BH233" s="296" t="s">
        <v>38</v>
      </c>
      <c r="BI233" s="296" t="s">
        <v>38</v>
      </c>
      <c r="BJ233" s="296" t="s">
        <v>38</v>
      </c>
      <c r="BK233" s="296" t="s">
        <v>38</v>
      </c>
      <c r="BL233" s="410" t="s">
        <v>38</v>
      </c>
      <c r="BM233" s="296" t="s">
        <v>38</v>
      </c>
      <c r="BN233" s="296" t="s">
        <v>38</v>
      </c>
      <c r="BO233" s="296" t="s">
        <v>38</v>
      </c>
      <c r="BP233" s="296" t="s">
        <v>38</v>
      </c>
      <c r="BQ233" s="296" t="s">
        <v>38</v>
      </c>
      <c r="BR233" s="410" t="s">
        <v>38</v>
      </c>
      <c r="BS233" s="296" t="s">
        <v>38</v>
      </c>
      <c r="BT233" s="296" t="s">
        <v>38</v>
      </c>
      <c r="BU233" s="296" t="s">
        <v>38</v>
      </c>
      <c r="BV233" s="296" t="s">
        <v>38</v>
      </c>
      <c r="BW233" s="410" t="s">
        <v>38</v>
      </c>
      <c r="BX233" s="296" t="s">
        <v>38</v>
      </c>
      <c r="BY233" s="410" t="s">
        <v>38</v>
      </c>
      <c r="BZ233" s="410" t="s">
        <v>38</v>
      </c>
      <c r="CA233" s="296" t="s">
        <v>38</v>
      </c>
      <c r="CB233" s="296" t="s">
        <v>38</v>
      </c>
      <c r="CC233" s="296" t="s">
        <v>38</v>
      </c>
      <c r="CD233" s="297" t="s">
        <v>38</v>
      </c>
      <c r="CE233" s="296" t="s">
        <v>38</v>
      </c>
      <c r="CF233" s="296" t="s">
        <v>38</v>
      </c>
      <c r="CG233" s="296" t="s">
        <v>38</v>
      </c>
      <c r="CH233" s="296" t="s">
        <v>38</v>
      </c>
      <c r="CI233" s="296" t="s">
        <v>38</v>
      </c>
      <c r="CJ233" s="297" t="s">
        <v>38</v>
      </c>
      <c r="CK233" s="296" t="s">
        <v>38</v>
      </c>
      <c r="CL233" s="296" t="s">
        <v>38</v>
      </c>
      <c r="CM233" s="296" t="s">
        <v>38</v>
      </c>
      <c r="CN233" s="296" t="s">
        <v>38</v>
      </c>
      <c r="CO233" s="296" t="s">
        <v>38</v>
      </c>
      <c r="CP233" s="296" t="s">
        <v>38</v>
      </c>
      <c r="CQ233" s="296" t="s">
        <v>38</v>
      </c>
      <c r="CR233" s="296" t="s">
        <v>38</v>
      </c>
      <c r="CS233" s="296" t="s">
        <v>38</v>
      </c>
      <c r="CT233" s="296" t="s">
        <v>38</v>
      </c>
      <c r="CU233" s="296" t="s">
        <v>38</v>
      </c>
      <c r="CV233" s="423" t="s">
        <v>38</v>
      </c>
    </row>
    <row r="234" spans="1:100" s="302" customFormat="1" ht="16.5" hidden="1">
      <c r="A234" s="1308"/>
      <c r="B234" s="1121" t="s">
        <v>197</v>
      </c>
      <c r="C234" s="1061"/>
      <c r="D234" s="1061"/>
      <c r="E234" s="1061"/>
      <c r="F234" s="1121"/>
      <c r="G234" s="1121"/>
      <c r="H234" s="1121"/>
      <c r="I234" s="1121"/>
      <c r="J234" s="1061"/>
      <c r="K234" s="1061"/>
      <c r="L234" s="1121"/>
      <c r="M234" s="1121"/>
      <c r="N234" s="1061"/>
      <c r="O234" s="1061"/>
      <c r="P234" s="1200"/>
      <c r="Q234" s="83" t="s">
        <v>38</v>
      </c>
      <c r="R234" s="300" t="s">
        <v>38</v>
      </c>
      <c r="S234" s="300" t="s">
        <v>38</v>
      </c>
      <c r="T234" s="300" t="s">
        <v>38</v>
      </c>
      <c r="U234" s="300" t="s">
        <v>38</v>
      </c>
      <c r="V234" s="300" t="s">
        <v>38</v>
      </c>
      <c r="W234" s="407" t="s">
        <v>38</v>
      </c>
      <c r="X234" s="300" t="s">
        <v>38</v>
      </c>
      <c r="Y234" s="300" t="s">
        <v>38</v>
      </c>
      <c r="Z234" s="300" t="s">
        <v>38</v>
      </c>
      <c r="AA234" s="300" t="s">
        <v>38</v>
      </c>
      <c r="AB234" s="296" t="s">
        <v>38</v>
      </c>
      <c r="AC234" s="647" t="s">
        <v>38</v>
      </c>
      <c r="AD234" s="83" t="s">
        <v>38</v>
      </c>
      <c r="AE234" s="83" t="s">
        <v>38</v>
      </c>
      <c r="AF234" s="83" t="s">
        <v>38</v>
      </c>
      <c r="AG234" s="296" t="s">
        <v>38</v>
      </c>
      <c r="AH234" s="296" t="s">
        <v>38</v>
      </c>
      <c r="AI234" s="296" t="s">
        <v>38</v>
      </c>
      <c r="AJ234" s="296" t="s">
        <v>38</v>
      </c>
      <c r="AK234" s="296" t="s">
        <v>38</v>
      </c>
      <c r="AL234" s="296" t="s">
        <v>38</v>
      </c>
      <c r="AM234" s="296" t="s">
        <v>38</v>
      </c>
      <c r="AN234" s="296" t="s">
        <v>38</v>
      </c>
      <c r="AO234" s="296" t="s">
        <v>38</v>
      </c>
      <c r="AP234" s="296" t="s">
        <v>38</v>
      </c>
      <c r="AQ234" s="296" t="s">
        <v>38</v>
      </c>
      <c r="AR234" s="296" t="s">
        <v>38</v>
      </c>
      <c r="AS234" s="296" t="s">
        <v>38</v>
      </c>
      <c r="AT234" s="296" t="s">
        <v>38</v>
      </c>
      <c r="AU234" s="296" t="s">
        <v>38</v>
      </c>
      <c r="AV234" s="296" t="s">
        <v>38</v>
      </c>
      <c r="AW234" s="296" t="s">
        <v>38</v>
      </c>
      <c r="AX234" s="296" t="s">
        <v>38</v>
      </c>
      <c r="AY234" s="192"/>
      <c r="AZ234" s="192"/>
      <c r="BA234" s="296" t="s">
        <v>38</v>
      </c>
      <c r="BB234" s="296" t="s">
        <v>38</v>
      </c>
      <c r="BC234" s="296" t="s">
        <v>38</v>
      </c>
      <c r="BD234" s="296" t="s">
        <v>38</v>
      </c>
      <c r="BE234" s="296" t="s">
        <v>38</v>
      </c>
      <c r="BF234" s="296" t="s">
        <v>38</v>
      </c>
      <c r="BG234" s="296" t="s">
        <v>38</v>
      </c>
      <c r="BH234" s="296" t="s">
        <v>38</v>
      </c>
      <c r="BI234" s="296" t="s">
        <v>38</v>
      </c>
      <c r="BJ234" s="296" t="s">
        <v>38</v>
      </c>
      <c r="BK234" s="296" t="s">
        <v>38</v>
      </c>
      <c r="BL234" s="410" t="s">
        <v>38</v>
      </c>
      <c r="BM234" s="296" t="s">
        <v>38</v>
      </c>
      <c r="BN234" s="296" t="s">
        <v>38</v>
      </c>
      <c r="BO234" s="296" t="s">
        <v>38</v>
      </c>
      <c r="BP234" s="296" t="s">
        <v>38</v>
      </c>
      <c r="BQ234" s="296" t="s">
        <v>38</v>
      </c>
      <c r="BR234" s="410" t="s">
        <v>38</v>
      </c>
      <c r="BS234" s="296" t="s">
        <v>38</v>
      </c>
      <c r="BT234" s="296" t="s">
        <v>38</v>
      </c>
      <c r="BU234" s="296" t="s">
        <v>38</v>
      </c>
      <c r="BV234" s="296" t="s">
        <v>38</v>
      </c>
      <c r="BW234" s="410" t="s">
        <v>38</v>
      </c>
      <c r="BX234" s="296" t="s">
        <v>38</v>
      </c>
      <c r="BY234" s="410" t="s">
        <v>38</v>
      </c>
      <c r="BZ234" s="410" t="s">
        <v>38</v>
      </c>
      <c r="CA234" s="296" t="s">
        <v>38</v>
      </c>
      <c r="CB234" s="296" t="s">
        <v>38</v>
      </c>
      <c r="CC234" s="296" t="s">
        <v>38</v>
      </c>
      <c r="CD234" s="297" t="s">
        <v>38</v>
      </c>
      <c r="CE234" s="296" t="s">
        <v>38</v>
      </c>
      <c r="CF234" s="296" t="s">
        <v>38</v>
      </c>
      <c r="CG234" s="296" t="s">
        <v>38</v>
      </c>
      <c r="CH234" s="296" t="s">
        <v>38</v>
      </c>
      <c r="CI234" s="296" t="s">
        <v>38</v>
      </c>
      <c r="CJ234" s="297" t="s">
        <v>38</v>
      </c>
      <c r="CK234" s="296" t="s">
        <v>38</v>
      </c>
      <c r="CL234" s="296" t="s">
        <v>38</v>
      </c>
      <c r="CM234" s="296" t="s">
        <v>38</v>
      </c>
      <c r="CN234" s="296" t="s">
        <v>38</v>
      </c>
      <c r="CO234" s="296" t="s">
        <v>38</v>
      </c>
      <c r="CP234" s="296" t="s">
        <v>38</v>
      </c>
      <c r="CQ234" s="296" t="s">
        <v>38</v>
      </c>
      <c r="CR234" s="296" t="s">
        <v>38</v>
      </c>
      <c r="CS234" s="296" t="s">
        <v>38</v>
      </c>
      <c r="CT234" s="296" t="s">
        <v>38</v>
      </c>
      <c r="CU234" s="296" t="s">
        <v>38</v>
      </c>
      <c r="CV234" s="423" t="s">
        <v>38</v>
      </c>
    </row>
    <row r="235" spans="1:100" s="302" customFormat="1" ht="16.5" hidden="1">
      <c r="A235" s="1310"/>
      <c r="B235" s="1045" t="s">
        <v>196</v>
      </c>
      <c r="C235" s="1045"/>
      <c r="D235" s="1045"/>
      <c r="E235" s="1045"/>
      <c r="F235" s="1045"/>
      <c r="G235" s="1045"/>
      <c r="H235" s="1045"/>
      <c r="I235" s="1045"/>
      <c r="J235" s="1045"/>
      <c r="K235" s="1045"/>
      <c r="L235" s="1045"/>
      <c r="M235" s="1045"/>
      <c r="N235" s="1045"/>
      <c r="O235" s="1045"/>
      <c r="P235" s="1045"/>
      <c r="Q235" s="300"/>
      <c r="R235" s="300" t="s">
        <v>38</v>
      </c>
      <c r="S235" s="300"/>
      <c r="T235" s="300"/>
      <c r="U235" s="300" t="s">
        <v>38</v>
      </c>
      <c r="V235" s="300"/>
      <c r="W235" s="409"/>
      <c r="X235" s="300"/>
      <c r="Y235" s="300"/>
      <c r="Z235" s="300"/>
      <c r="AA235" s="300"/>
      <c r="AB235" s="296" t="s">
        <v>38</v>
      </c>
      <c r="AC235" s="644" t="s">
        <v>38</v>
      </c>
      <c r="AD235" s="296" t="s">
        <v>38</v>
      </c>
      <c r="AE235" s="296" t="s">
        <v>38</v>
      </c>
      <c r="AF235" s="296" t="s">
        <v>38</v>
      </c>
      <c r="AG235" s="296" t="s">
        <v>38</v>
      </c>
      <c r="AH235" s="296" t="s">
        <v>38</v>
      </c>
      <c r="AI235" s="296" t="s">
        <v>38</v>
      </c>
      <c r="AJ235" s="296" t="s">
        <v>38</v>
      </c>
      <c r="AK235" s="296" t="s">
        <v>38</v>
      </c>
      <c r="AL235" s="296" t="s">
        <v>38</v>
      </c>
      <c r="AM235" s="296" t="s">
        <v>38</v>
      </c>
      <c r="AN235" s="296" t="s">
        <v>38</v>
      </c>
      <c r="AO235" s="296" t="s">
        <v>38</v>
      </c>
      <c r="AP235" s="296" t="s">
        <v>38</v>
      </c>
      <c r="AQ235" s="296" t="s">
        <v>38</v>
      </c>
      <c r="AR235" s="296" t="s">
        <v>38</v>
      </c>
      <c r="AS235" s="296" t="s">
        <v>38</v>
      </c>
      <c r="AT235" s="296" t="s">
        <v>38</v>
      </c>
      <c r="AU235" s="296" t="s">
        <v>38</v>
      </c>
      <c r="AV235" s="296" t="s">
        <v>38</v>
      </c>
      <c r="AW235" s="296" t="s">
        <v>38</v>
      </c>
      <c r="AX235" s="296" t="s">
        <v>38</v>
      </c>
      <c r="AY235" s="296"/>
      <c r="AZ235" s="296"/>
      <c r="BA235" s="296" t="s">
        <v>38</v>
      </c>
      <c r="BB235" s="296" t="s">
        <v>38</v>
      </c>
      <c r="BC235" s="296" t="s">
        <v>38</v>
      </c>
      <c r="BD235" s="296" t="s">
        <v>38</v>
      </c>
      <c r="BE235" s="296" t="s">
        <v>38</v>
      </c>
      <c r="BF235" s="296" t="s">
        <v>38</v>
      </c>
      <c r="BG235" s="296" t="s">
        <v>38</v>
      </c>
      <c r="BH235" s="296" t="s">
        <v>38</v>
      </c>
      <c r="BI235" s="296" t="s">
        <v>38</v>
      </c>
      <c r="BJ235" s="296" t="s">
        <v>38</v>
      </c>
      <c r="BK235" s="296" t="s">
        <v>38</v>
      </c>
      <c r="BL235" s="410" t="s">
        <v>38</v>
      </c>
      <c r="BM235" s="296" t="s">
        <v>38</v>
      </c>
      <c r="BN235" s="296" t="s">
        <v>38</v>
      </c>
      <c r="BO235" s="296" t="s">
        <v>38</v>
      </c>
      <c r="BP235" s="296" t="s">
        <v>38</v>
      </c>
      <c r="BQ235" s="296" t="s">
        <v>38</v>
      </c>
      <c r="BR235" s="410" t="s">
        <v>38</v>
      </c>
      <c r="BS235" s="296" t="s">
        <v>38</v>
      </c>
      <c r="BT235" s="296" t="s">
        <v>38</v>
      </c>
      <c r="BU235" s="296" t="s">
        <v>38</v>
      </c>
      <c r="BV235" s="296" t="s">
        <v>38</v>
      </c>
      <c r="BW235" s="410" t="s">
        <v>38</v>
      </c>
      <c r="BX235" s="296" t="s">
        <v>38</v>
      </c>
      <c r="BY235" s="410" t="s">
        <v>38</v>
      </c>
      <c r="BZ235" s="410" t="s">
        <v>38</v>
      </c>
      <c r="CA235" s="296" t="s">
        <v>38</v>
      </c>
      <c r="CB235" s="296" t="s">
        <v>38</v>
      </c>
      <c r="CC235" s="296" t="s">
        <v>38</v>
      </c>
      <c r="CD235" s="297" t="s">
        <v>38</v>
      </c>
      <c r="CE235" s="296" t="s">
        <v>38</v>
      </c>
      <c r="CF235" s="296" t="s">
        <v>38</v>
      </c>
      <c r="CG235" s="296" t="s">
        <v>38</v>
      </c>
      <c r="CH235" s="296" t="s">
        <v>38</v>
      </c>
      <c r="CI235" s="296" t="s">
        <v>38</v>
      </c>
      <c r="CJ235" s="297" t="s">
        <v>38</v>
      </c>
      <c r="CK235" s="296" t="s">
        <v>38</v>
      </c>
      <c r="CL235" s="296" t="s">
        <v>38</v>
      </c>
      <c r="CM235" s="296" t="s">
        <v>38</v>
      </c>
      <c r="CN235" s="296" t="s">
        <v>38</v>
      </c>
      <c r="CO235" s="296" t="s">
        <v>38</v>
      </c>
      <c r="CP235" s="296" t="s">
        <v>38</v>
      </c>
      <c r="CQ235" s="296" t="s">
        <v>38</v>
      </c>
      <c r="CR235" s="296" t="s">
        <v>38</v>
      </c>
      <c r="CS235" s="296" t="s">
        <v>38</v>
      </c>
      <c r="CT235" s="296" t="s">
        <v>38</v>
      </c>
      <c r="CU235" s="296" t="s">
        <v>38</v>
      </c>
      <c r="CV235" s="296" t="s">
        <v>38</v>
      </c>
    </row>
    <row r="236" spans="1:100" ht="47" hidden="1">
      <c r="A236" s="1308"/>
      <c r="B236" s="1044" t="s">
        <v>2915</v>
      </c>
      <c r="C236" s="1033"/>
      <c r="D236" s="1024" t="s">
        <v>2351</v>
      </c>
      <c r="E236" s="1033"/>
      <c r="F236" s="1239" t="s">
        <v>2644</v>
      </c>
      <c r="G236" s="288" t="s">
        <v>1922</v>
      </c>
      <c r="H236" s="288"/>
      <c r="I236" s="611"/>
      <c r="J236" s="88"/>
      <c r="K236" s="479"/>
      <c r="L236" s="212" t="s">
        <v>32</v>
      </c>
      <c r="M236" s="212" t="s">
        <v>2177</v>
      </c>
      <c r="N236" s="165" t="s">
        <v>12</v>
      </c>
      <c r="O236" s="221" t="s">
        <v>29</v>
      </c>
      <c r="P236" s="221"/>
      <c r="Q236" s="5"/>
      <c r="R236" s="5" t="s">
        <v>24</v>
      </c>
      <c r="S236" s="83"/>
      <c r="T236" s="83"/>
      <c r="U236" s="83"/>
      <c r="V236" s="83"/>
      <c r="W236" s="411"/>
      <c r="X236" s="83"/>
      <c r="Y236" s="83"/>
      <c r="Z236" s="83"/>
      <c r="AA236" s="83"/>
      <c r="AB236" s="80">
        <f t="shared" ref="AB236:AB241" si="134">COUNTIF($Q236:$AA236,"x")</f>
        <v>1</v>
      </c>
      <c r="AC236" s="647"/>
      <c r="AD236" s="83"/>
      <c r="AE236" s="83"/>
      <c r="AF236" s="83"/>
      <c r="AG236" s="7"/>
      <c r="AH236" s="7" t="s">
        <v>1317</v>
      </c>
      <c r="AI236" s="7"/>
      <c r="AJ236" s="7"/>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23">
        <v>2</v>
      </c>
      <c r="BM236" s="354">
        <v>2</v>
      </c>
      <c r="BN236" s="354">
        <v>2</v>
      </c>
      <c r="BO236" s="354">
        <v>2</v>
      </c>
      <c r="BP236" s="354">
        <v>2</v>
      </c>
      <c r="BQ236" s="354">
        <v>2</v>
      </c>
      <c r="BR236" s="823">
        <v>2</v>
      </c>
      <c r="BS236" s="356">
        <v>2</v>
      </c>
      <c r="BT236" s="354">
        <v>2</v>
      </c>
      <c r="BU236" s="354">
        <v>2</v>
      </c>
      <c r="BV236" s="354">
        <v>2</v>
      </c>
      <c r="BW236" s="823">
        <v>2</v>
      </c>
      <c r="BX236" s="354">
        <v>2</v>
      </c>
      <c r="BY236" s="824">
        <v>2</v>
      </c>
      <c r="BZ236" s="823">
        <v>2</v>
      </c>
      <c r="CA236" s="354">
        <v>2</v>
      </c>
      <c r="CB236" s="354">
        <v>2</v>
      </c>
      <c r="CC236" s="354">
        <v>2</v>
      </c>
      <c r="CD236" s="766">
        <v>2</v>
      </c>
      <c r="CE236" s="354">
        <v>2</v>
      </c>
      <c r="CF236" s="354">
        <v>2</v>
      </c>
      <c r="CG236" s="354">
        <v>2</v>
      </c>
      <c r="CH236" s="354">
        <v>2</v>
      </c>
      <c r="CI236" s="354">
        <v>2</v>
      </c>
      <c r="CJ236" s="766">
        <v>2</v>
      </c>
      <c r="CK236" s="354">
        <v>2</v>
      </c>
      <c r="CL236" s="222">
        <f t="shared" ref="CL236:CL243" si="135">COUNTIF(BL236:CK236,"2")</f>
        <v>26</v>
      </c>
      <c r="CM236" s="237">
        <f t="shared" ref="CM236:CM243" ca="1" si="136">CL236/(CL236+CN236+CP236+CR236)</f>
        <v>1</v>
      </c>
      <c r="CN236" s="222">
        <f t="shared" ref="CN236:CN243" si="137">COUNTIF(BL236:CK236,"1")</f>
        <v>0</v>
      </c>
      <c r="CO236" s="237">
        <f ca="1">CN236/(CL236+CN236+CP236+CR236)</f>
        <v>0</v>
      </c>
      <c r="CP236" s="237">
        <f ca="1">CO236/(CM236+CO236+CQ236+CS236)</f>
        <v>3.8461538461538464E-2</v>
      </c>
      <c r="CQ236" s="237">
        <f t="shared" ref="CQ236:CQ243" ca="1" si="138">CP236/(CL236+CN236+CP236+CR236)</f>
        <v>0</v>
      </c>
      <c r="CR236" s="222">
        <f t="shared" ref="CR236:CR243" si="139">COUNTIF(BL236:CK236,"KĐG")</f>
        <v>0</v>
      </c>
      <c r="CS236" s="237">
        <f t="shared" ref="CS236:CS243" ca="1" si="140">CR236/(CL236+CN236+CP236+CR236)</f>
        <v>0</v>
      </c>
      <c r="CT236" s="223">
        <f t="shared" ref="CT236:CT243" ca="1" si="141">(((CL236*2)+(CN236*1)+(CP236*0)))/(CL236+CN236+CP236)</f>
        <v>1.9615384615384615</v>
      </c>
      <c r="CU236" s="223" t="str">
        <f t="shared" ref="CU236:CU243" ca="1" si="142">IF(CS236&gt;=50%,"KĐG",IF(CT236&gt;=1.6,"Đạt mục tiêu",IF(CT236&gt;=1,"Cần cố gắng","Chưa đạt")))</f>
        <v>Đạt mục tiêu</v>
      </c>
      <c r="CV236" s="83"/>
    </row>
    <row r="237" spans="1:100" ht="62" hidden="1">
      <c r="A237" s="1308"/>
      <c r="B237" s="1024"/>
      <c r="C237" s="1033"/>
      <c r="D237" s="1056"/>
      <c r="E237" s="1033"/>
      <c r="F237" s="1239"/>
      <c r="G237" s="52" t="s">
        <v>2975</v>
      </c>
      <c r="H237" s="439"/>
      <c r="I237" s="699" t="s">
        <v>2464</v>
      </c>
      <c r="J237" s="88"/>
      <c r="K237" s="479"/>
      <c r="L237" s="212" t="s">
        <v>32</v>
      </c>
      <c r="M237" s="212" t="s">
        <v>2174</v>
      </c>
      <c r="N237" s="165" t="s">
        <v>12</v>
      </c>
      <c r="O237" s="221" t="s">
        <v>29</v>
      </c>
      <c r="P237" s="221" t="s">
        <v>24</v>
      </c>
      <c r="Q237" s="221"/>
      <c r="R237" s="221"/>
      <c r="S237" s="221"/>
      <c r="T237" s="221"/>
      <c r="U237" s="221"/>
      <c r="V237" s="221" t="s">
        <v>24</v>
      </c>
      <c r="W237" s="5"/>
      <c r="X237" s="221"/>
      <c r="Y237" s="221"/>
      <c r="Z237" s="221"/>
      <c r="AA237" s="221"/>
      <c r="AB237" s="80">
        <f t="shared" si="134"/>
        <v>1</v>
      </c>
      <c r="AC237" s="647"/>
      <c r="AD237" s="83"/>
      <c r="AE237" s="83"/>
      <c r="AF237" s="83"/>
      <c r="AG237" s="7"/>
      <c r="AH237" s="7"/>
      <c r="AI237" s="7"/>
      <c r="AJ237" s="7"/>
      <c r="AK237" s="83"/>
      <c r="AL237" s="83"/>
      <c r="AM237" s="83"/>
      <c r="AN237" s="83"/>
      <c r="AO237" s="83"/>
      <c r="AP237" s="83"/>
      <c r="AQ237" s="83"/>
      <c r="AR237" s="83"/>
      <c r="AS237" s="83"/>
      <c r="AT237" s="83"/>
      <c r="AU237" s="83"/>
      <c r="AV237" s="83"/>
      <c r="AW237" s="7" t="s">
        <v>1315</v>
      </c>
      <c r="AX237" s="83"/>
      <c r="AY237" s="83"/>
      <c r="AZ237" s="83"/>
      <c r="BA237" s="83"/>
      <c r="BB237" s="83"/>
      <c r="BC237" s="83"/>
      <c r="BD237" s="83"/>
      <c r="BE237" s="83"/>
      <c r="BF237" s="83"/>
      <c r="BG237" s="83"/>
      <c r="BH237" s="83"/>
      <c r="BI237" s="83"/>
      <c r="BJ237" s="83"/>
      <c r="BK237" s="83"/>
      <c r="BL237" s="823">
        <v>2</v>
      </c>
      <c r="BM237" s="354">
        <v>2</v>
      </c>
      <c r="BN237" s="354">
        <v>2</v>
      </c>
      <c r="BO237" s="354">
        <v>2</v>
      </c>
      <c r="BP237" s="354">
        <v>2</v>
      </c>
      <c r="BQ237" s="354">
        <v>2</v>
      </c>
      <c r="BR237" s="823">
        <v>2</v>
      </c>
      <c r="BS237" s="356">
        <v>2</v>
      </c>
      <c r="BT237" s="354">
        <v>2</v>
      </c>
      <c r="BU237" s="354">
        <v>2</v>
      </c>
      <c r="BV237" s="354">
        <v>2</v>
      </c>
      <c r="BW237" s="823">
        <v>2</v>
      </c>
      <c r="BX237" s="354">
        <v>2</v>
      </c>
      <c r="BY237" s="824">
        <v>2</v>
      </c>
      <c r="BZ237" s="823">
        <v>2</v>
      </c>
      <c r="CA237" s="354">
        <v>2</v>
      </c>
      <c r="CB237" s="354">
        <v>2</v>
      </c>
      <c r="CC237" s="354">
        <v>2</v>
      </c>
      <c r="CD237" s="766">
        <v>2</v>
      </c>
      <c r="CE237" s="354">
        <v>2</v>
      </c>
      <c r="CF237" s="354">
        <v>2</v>
      </c>
      <c r="CG237" s="354">
        <v>2</v>
      </c>
      <c r="CH237" s="354">
        <v>2</v>
      </c>
      <c r="CI237" s="354">
        <v>2</v>
      </c>
      <c r="CJ237" s="766">
        <v>2</v>
      </c>
      <c r="CK237" s="354">
        <v>2</v>
      </c>
      <c r="CL237" s="222">
        <f t="shared" si="135"/>
        <v>26</v>
      </c>
      <c r="CM237" s="237">
        <f t="shared" ca="1" si="136"/>
        <v>1</v>
      </c>
      <c r="CN237" s="222">
        <f t="shared" si="137"/>
        <v>0</v>
      </c>
      <c r="CO237" s="237">
        <f ca="1">CN237/(CL237+CN237+CP237+CR237)</f>
        <v>0</v>
      </c>
      <c r="CP237" s="237">
        <f ca="1">CO237/(CM237+CO237+CQ237+CS237)</f>
        <v>3.8461538461538464E-2</v>
      </c>
      <c r="CQ237" s="237">
        <f t="shared" ca="1" si="138"/>
        <v>0</v>
      </c>
      <c r="CR237" s="222">
        <f t="shared" si="139"/>
        <v>0</v>
      </c>
      <c r="CS237" s="237">
        <f t="shared" ca="1" si="140"/>
        <v>0</v>
      </c>
      <c r="CT237" s="223">
        <f t="shared" ca="1" si="141"/>
        <v>1.9615384615384615</v>
      </c>
      <c r="CU237" s="223" t="str">
        <f t="shared" ca="1" si="142"/>
        <v>Đạt mục tiêu</v>
      </c>
      <c r="CV237" s="83"/>
    </row>
    <row r="238" spans="1:100" ht="37.25" hidden="1" customHeight="1">
      <c r="A238" s="1308"/>
      <c r="B238" s="1024"/>
      <c r="C238" s="1033"/>
      <c r="D238" s="1056"/>
      <c r="E238" s="1033"/>
      <c r="F238" s="1239"/>
      <c r="G238" s="157" t="s">
        <v>2645</v>
      </c>
      <c r="H238" s="440"/>
      <c r="I238" s="443"/>
      <c r="J238" s="88"/>
      <c r="K238" s="479"/>
      <c r="L238" s="212" t="s">
        <v>32</v>
      </c>
      <c r="M238" s="212" t="s">
        <v>31</v>
      </c>
      <c r="N238" s="165" t="s">
        <v>11</v>
      </c>
      <c r="O238" s="221" t="s">
        <v>29</v>
      </c>
      <c r="P238" s="221" t="s">
        <v>24</v>
      </c>
      <c r="Q238" s="5"/>
      <c r="R238" s="5" t="s">
        <v>24</v>
      </c>
      <c r="S238" s="83"/>
      <c r="T238" s="83"/>
      <c r="U238" s="83"/>
      <c r="V238" s="83"/>
      <c r="W238" s="411"/>
      <c r="X238" s="83"/>
      <c r="Y238" s="83"/>
      <c r="Z238" s="83"/>
      <c r="AA238" s="83"/>
      <c r="AB238" s="80">
        <f t="shared" si="134"/>
        <v>1</v>
      </c>
      <c r="AC238" s="647"/>
      <c r="AD238" s="83"/>
      <c r="AE238" s="83"/>
      <c r="AF238" s="83"/>
      <c r="AG238" s="7"/>
      <c r="AH238" s="7" t="s">
        <v>1183</v>
      </c>
      <c r="AI238" s="7"/>
      <c r="AJ238" s="7"/>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23">
        <v>1</v>
      </c>
      <c r="BM238" s="354">
        <v>2</v>
      </c>
      <c r="BN238" s="354">
        <v>2</v>
      </c>
      <c r="BO238" s="354">
        <v>2</v>
      </c>
      <c r="BP238" s="354">
        <v>2</v>
      </c>
      <c r="BQ238" s="354">
        <v>2</v>
      </c>
      <c r="BR238" s="823">
        <v>2</v>
      </c>
      <c r="BS238" s="356">
        <v>2</v>
      </c>
      <c r="BT238" s="354">
        <v>2</v>
      </c>
      <c r="BU238" s="354">
        <v>2</v>
      </c>
      <c r="BV238" s="354">
        <v>2</v>
      </c>
      <c r="BW238" s="823">
        <v>2</v>
      </c>
      <c r="BX238" s="354">
        <v>2</v>
      </c>
      <c r="BY238" s="824">
        <v>2</v>
      </c>
      <c r="BZ238" s="823">
        <v>2</v>
      </c>
      <c r="CA238" s="354">
        <v>2</v>
      </c>
      <c r="CB238" s="354">
        <v>2</v>
      </c>
      <c r="CC238" s="354">
        <v>2</v>
      </c>
      <c r="CD238" s="766">
        <v>2</v>
      </c>
      <c r="CE238" s="354">
        <v>2</v>
      </c>
      <c r="CF238" s="354">
        <v>2</v>
      </c>
      <c r="CG238" s="354">
        <v>2</v>
      </c>
      <c r="CH238" s="354">
        <v>2</v>
      </c>
      <c r="CI238" s="354">
        <v>2</v>
      </c>
      <c r="CJ238" s="766">
        <v>2</v>
      </c>
      <c r="CK238" s="354">
        <v>2</v>
      </c>
      <c r="CL238" s="222">
        <f t="shared" si="135"/>
        <v>25</v>
      </c>
      <c r="CM238" s="237">
        <f t="shared" si="136"/>
        <v>0.96153846153846156</v>
      </c>
      <c r="CN238" s="222">
        <f t="shared" si="137"/>
        <v>1</v>
      </c>
      <c r="CO238" s="237">
        <f t="shared" ref="CO238:CO243" si="143">CN238/(CL238+CN238+CP238+CR238)</f>
        <v>3.8461538461538464E-2</v>
      </c>
      <c r="CP238" s="222">
        <f t="shared" ref="CP238:CP243" si="144">COUNTIF(BL238:CK238,"0")</f>
        <v>0</v>
      </c>
      <c r="CQ238" s="237">
        <f t="shared" si="138"/>
        <v>0</v>
      </c>
      <c r="CR238" s="222">
        <f t="shared" si="139"/>
        <v>0</v>
      </c>
      <c r="CS238" s="237">
        <f t="shared" si="140"/>
        <v>0</v>
      </c>
      <c r="CT238" s="223">
        <f t="shared" si="141"/>
        <v>1.9615384615384615</v>
      </c>
      <c r="CU238" s="223" t="str">
        <f t="shared" si="142"/>
        <v>Đạt mục tiêu</v>
      </c>
      <c r="CV238" s="83"/>
    </row>
    <row r="239" spans="1:100" ht="62" hidden="1">
      <c r="A239" s="1308"/>
      <c r="B239" s="1024"/>
      <c r="C239" s="1033"/>
      <c r="D239" s="1056"/>
      <c r="E239" s="1033"/>
      <c r="F239" s="1089" t="s">
        <v>1062</v>
      </c>
      <c r="G239" s="288" t="s">
        <v>1064</v>
      </c>
      <c r="H239" s="288"/>
      <c r="I239" s="612"/>
      <c r="J239" s="88"/>
      <c r="K239" s="479"/>
      <c r="L239" s="212" t="s">
        <v>32</v>
      </c>
      <c r="M239" s="212" t="s">
        <v>31</v>
      </c>
      <c r="N239" s="165" t="s">
        <v>12</v>
      </c>
      <c r="O239" s="221" t="s">
        <v>29</v>
      </c>
      <c r="P239" s="221" t="s">
        <v>24</v>
      </c>
      <c r="Q239" s="5"/>
      <c r="R239" s="5"/>
      <c r="S239" s="83"/>
      <c r="T239" s="83"/>
      <c r="U239" s="193"/>
      <c r="V239" s="83"/>
      <c r="W239" s="123" t="s">
        <v>24</v>
      </c>
      <c r="X239" s="83"/>
      <c r="Y239" s="83"/>
      <c r="Z239" s="83"/>
      <c r="AA239" s="83"/>
      <c r="AB239" s="80">
        <f t="shared" si="134"/>
        <v>1</v>
      </c>
      <c r="AC239" s="647"/>
      <c r="AD239" s="83"/>
      <c r="AE239" s="83"/>
      <c r="AF239" s="83"/>
      <c r="AG239" s="83"/>
      <c r="AH239" s="83"/>
      <c r="AI239" s="83"/>
      <c r="AJ239" s="83"/>
      <c r="AK239" s="83"/>
      <c r="AL239" s="83"/>
      <c r="AM239" s="83"/>
      <c r="AN239" s="83"/>
      <c r="AO239" s="83"/>
      <c r="AP239" s="83"/>
      <c r="AQ239" s="83"/>
      <c r="AR239" s="83"/>
      <c r="AS239" s="7" t="s">
        <v>1317</v>
      </c>
      <c r="AT239" s="7"/>
      <c r="AU239" s="83"/>
      <c r="AV239" s="83"/>
      <c r="AW239" s="83"/>
      <c r="AX239" s="83"/>
      <c r="AY239" s="17" t="s">
        <v>1318</v>
      </c>
      <c r="AZ239" s="423"/>
      <c r="BA239" s="83"/>
      <c r="BB239" s="83"/>
      <c r="BC239" s="83"/>
      <c r="BD239" s="83"/>
      <c r="BE239" s="83"/>
      <c r="BF239" s="83"/>
      <c r="BG239" s="83"/>
      <c r="BH239" s="83"/>
      <c r="BI239" s="83"/>
      <c r="BJ239" s="83"/>
      <c r="BK239" s="83"/>
      <c r="BL239" s="823">
        <v>2</v>
      </c>
      <c r="BM239" s="354">
        <v>2</v>
      </c>
      <c r="BN239" s="354">
        <v>2</v>
      </c>
      <c r="BO239" s="354">
        <v>2</v>
      </c>
      <c r="BP239" s="354">
        <v>1</v>
      </c>
      <c r="BQ239" s="354">
        <v>2</v>
      </c>
      <c r="BR239" s="823">
        <v>2</v>
      </c>
      <c r="BS239" s="356">
        <v>1</v>
      </c>
      <c r="BT239" s="354">
        <v>2</v>
      </c>
      <c r="BU239" s="354">
        <v>2</v>
      </c>
      <c r="BV239" s="354">
        <v>2</v>
      </c>
      <c r="BW239" s="823">
        <v>2</v>
      </c>
      <c r="BX239" s="354">
        <v>2</v>
      </c>
      <c r="BY239" s="824">
        <v>2</v>
      </c>
      <c r="BZ239" s="823">
        <v>2</v>
      </c>
      <c r="CA239" s="354">
        <v>2</v>
      </c>
      <c r="CB239" s="354">
        <v>2</v>
      </c>
      <c r="CC239" s="354">
        <v>2</v>
      </c>
      <c r="CD239" s="766">
        <v>2</v>
      </c>
      <c r="CE239" s="354">
        <v>2</v>
      </c>
      <c r="CF239" s="354">
        <v>2</v>
      </c>
      <c r="CG239" s="354">
        <v>2</v>
      </c>
      <c r="CH239" s="354">
        <v>2</v>
      </c>
      <c r="CI239" s="354">
        <v>2</v>
      </c>
      <c r="CJ239" s="766">
        <v>2</v>
      </c>
      <c r="CK239" s="354">
        <v>2</v>
      </c>
      <c r="CL239" s="222">
        <f t="shared" si="135"/>
        <v>24</v>
      </c>
      <c r="CM239" s="237">
        <f t="shared" si="136"/>
        <v>0.92307692307692313</v>
      </c>
      <c r="CN239" s="222">
        <f t="shared" si="137"/>
        <v>2</v>
      </c>
      <c r="CO239" s="237">
        <f t="shared" si="143"/>
        <v>7.6923076923076927E-2</v>
      </c>
      <c r="CP239" s="222">
        <f t="shared" si="144"/>
        <v>0</v>
      </c>
      <c r="CQ239" s="237">
        <f t="shared" si="138"/>
        <v>0</v>
      </c>
      <c r="CR239" s="222">
        <f t="shared" si="139"/>
        <v>0</v>
      </c>
      <c r="CS239" s="237">
        <f t="shared" si="140"/>
        <v>0</v>
      </c>
      <c r="CT239" s="223">
        <f t="shared" si="141"/>
        <v>1.9230769230769231</v>
      </c>
      <c r="CU239" s="223" t="str">
        <f t="shared" si="142"/>
        <v>Đạt mục tiêu</v>
      </c>
      <c r="CV239" s="423"/>
    </row>
    <row r="240" spans="1:100" s="1" customFormat="1" ht="56.5" hidden="1" customHeight="1">
      <c r="A240" s="1308"/>
      <c r="B240" s="1024"/>
      <c r="C240" s="1033"/>
      <c r="D240" s="1056"/>
      <c r="E240" s="1033"/>
      <c r="F240" s="1089"/>
      <c r="G240" s="439" t="s">
        <v>2646</v>
      </c>
      <c r="H240" s="439"/>
      <c r="I240" s="443"/>
      <c r="J240" s="88"/>
      <c r="K240" s="479"/>
      <c r="L240" s="212" t="s">
        <v>32</v>
      </c>
      <c r="M240" s="212" t="s">
        <v>31</v>
      </c>
      <c r="N240" s="165" t="s">
        <v>12</v>
      </c>
      <c r="O240" s="221" t="s">
        <v>29</v>
      </c>
      <c r="P240" s="221" t="s">
        <v>24</v>
      </c>
      <c r="Q240" s="5"/>
      <c r="R240" s="5"/>
      <c r="S240" s="5"/>
      <c r="T240" s="5"/>
      <c r="U240" s="193"/>
      <c r="V240" s="5"/>
      <c r="W240" s="16" t="s">
        <v>24</v>
      </c>
      <c r="X240" s="5"/>
      <c r="Y240" s="5"/>
      <c r="Z240" s="5"/>
      <c r="AA240" s="5"/>
      <c r="AB240" s="80">
        <f t="shared" si="134"/>
        <v>1</v>
      </c>
      <c r="AC240" s="642"/>
      <c r="AD240" s="7"/>
      <c r="AE240" s="7"/>
      <c r="AF240" s="7"/>
      <c r="AG240" s="7"/>
      <c r="AH240" s="7"/>
      <c r="AI240" s="7"/>
      <c r="AJ240" s="7"/>
      <c r="AK240" s="7"/>
      <c r="AL240" s="7"/>
      <c r="AM240" s="7"/>
      <c r="AN240" s="7"/>
      <c r="AO240" s="7"/>
      <c r="AP240" s="7"/>
      <c r="AQ240" s="7"/>
      <c r="AR240" s="7"/>
      <c r="AS240" s="7"/>
      <c r="AT240" s="7"/>
      <c r="AU240" s="7" t="s">
        <v>1183</v>
      </c>
      <c r="AV240" s="55"/>
      <c r="AW240" s="7"/>
      <c r="AX240" s="7"/>
      <c r="AY240" s="17"/>
      <c r="AZ240" s="17" t="s">
        <v>1318</v>
      </c>
      <c r="BA240" s="7"/>
      <c r="BB240" s="7"/>
      <c r="BC240" s="7"/>
      <c r="BD240" s="7"/>
      <c r="BE240" s="7"/>
      <c r="BF240" s="7"/>
      <c r="BG240" s="7"/>
      <c r="BH240" s="7"/>
      <c r="BI240" s="7"/>
      <c r="BJ240" s="7"/>
      <c r="BK240" s="7"/>
      <c r="BL240" s="823">
        <v>2</v>
      </c>
      <c r="BM240" s="354">
        <v>2</v>
      </c>
      <c r="BN240" s="354">
        <v>2</v>
      </c>
      <c r="BO240" s="354">
        <v>2</v>
      </c>
      <c r="BP240" s="354">
        <v>2</v>
      </c>
      <c r="BQ240" s="354">
        <v>1</v>
      </c>
      <c r="BR240" s="823">
        <v>1</v>
      </c>
      <c r="BS240" s="356">
        <v>2</v>
      </c>
      <c r="BT240" s="354">
        <v>2</v>
      </c>
      <c r="BU240" s="354">
        <v>2</v>
      </c>
      <c r="BV240" s="354">
        <v>2</v>
      </c>
      <c r="BW240" s="823">
        <v>2</v>
      </c>
      <c r="BX240" s="354">
        <v>2</v>
      </c>
      <c r="BY240" s="824">
        <v>2</v>
      </c>
      <c r="BZ240" s="823">
        <v>2</v>
      </c>
      <c r="CA240" s="354">
        <v>2</v>
      </c>
      <c r="CB240" s="354">
        <v>2</v>
      </c>
      <c r="CC240" s="354">
        <v>2</v>
      </c>
      <c r="CD240" s="766">
        <v>1</v>
      </c>
      <c r="CE240" s="354">
        <v>2</v>
      </c>
      <c r="CF240" s="354">
        <v>2</v>
      </c>
      <c r="CG240" s="354">
        <v>1</v>
      </c>
      <c r="CH240" s="354">
        <v>2</v>
      </c>
      <c r="CI240" s="354">
        <v>1</v>
      </c>
      <c r="CJ240" s="766">
        <v>2</v>
      </c>
      <c r="CK240" s="354">
        <v>2</v>
      </c>
      <c r="CL240" s="222">
        <f t="shared" si="135"/>
        <v>21</v>
      </c>
      <c r="CM240" s="237">
        <f t="shared" si="136"/>
        <v>0.80769230769230771</v>
      </c>
      <c r="CN240" s="222">
        <f t="shared" si="137"/>
        <v>5</v>
      </c>
      <c r="CO240" s="237">
        <f t="shared" si="143"/>
        <v>0.19230769230769232</v>
      </c>
      <c r="CP240" s="222">
        <f t="shared" si="144"/>
        <v>0</v>
      </c>
      <c r="CQ240" s="237">
        <f t="shared" si="138"/>
        <v>0</v>
      </c>
      <c r="CR240" s="222">
        <f t="shared" si="139"/>
        <v>0</v>
      </c>
      <c r="CS240" s="237">
        <f t="shared" si="140"/>
        <v>0</v>
      </c>
      <c r="CT240" s="223">
        <f t="shared" si="141"/>
        <v>1.8076923076923077</v>
      </c>
      <c r="CU240" s="223" t="str">
        <f t="shared" si="142"/>
        <v>Đạt mục tiêu</v>
      </c>
      <c r="CV240" s="16"/>
    </row>
    <row r="241" spans="1:100" s="1" customFormat="1" ht="93" hidden="1">
      <c r="A241" s="1308">
        <v>90</v>
      </c>
      <c r="B241" s="1044" t="s">
        <v>2647</v>
      </c>
      <c r="C241" s="1033" t="s">
        <v>35</v>
      </c>
      <c r="D241" s="1024" t="s">
        <v>2648</v>
      </c>
      <c r="E241" s="1033" t="s">
        <v>35</v>
      </c>
      <c r="F241" s="135" t="s">
        <v>2649</v>
      </c>
      <c r="G241" s="11" t="s">
        <v>2652</v>
      </c>
      <c r="H241" s="11"/>
      <c r="I241" s="442"/>
      <c r="J241" s="88"/>
      <c r="K241" s="479"/>
      <c r="L241" s="212" t="s">
        <v>32</v>
      </c>
      <c r="M241" s="212" t="s">
        <v>31</v>
      </c>
      <c r="N241" s="165" t="s">
        <v>12</v>
      </c>
      <c r="O241" s="221" t="s">
        <v>29</v>
      </c>
      <c r="P241" s="221" t="s">
        <v>24</v>
      </c>
      <c r="Q241" s="5"/>
      <c r="R241" s="5" t="s">
        <v>24</v>
      </c>
      <c r="S241" s="5"/>
      <c r="T241" s="5"/>
      <c r="U241" s="6"/>
      <c r="V241" s="5"/>
      <c r="W241" s="5"/>
      <c r="X241" s="5"/>
      <c r="Y241" s="5"/>
      <c r="Z241" s="5"/>
      <c r="AA241" s="5"/>
      <c r="AB241" s="80">
        <f t="shared" si="134"/>
        <v>1</v>
      </c>
      <c r="AC241" s="642"/>
      <c r="AD241" s="7"/>
      <c r="AE241" s="7"/>
      <c r="AF241" s="7"/>
      <c r="AG241" s="7" t="s">
        <v>1318</v>
      </c>
      <c r="AH241" s="7" t="s">
        <v>1318</v>
      </c>
      <c r="AI241" s="7" t="s">
        <v>1318</v>
      </c>
      <c r="AJ241" s="7" t="s">
        <v>1318</v>
      </c>
      <c r="AK241" s="7"/>
      <c r="AL241" s="7"/>
      <c r="AM241" s="7"/>
      <c r="AN241" s="7"/>
      <c r="AO241" s="7"/>
      <c r="AP241" s="7"/>
      <c r="AQ241" s="7"/>
      <c r="AR241" s="7"/>
      <c r="AS241" s="7"/>
      <c r="AT241" s="7"/>
      <c r="AU241" s="7"/>
      <c r="AV241" s="55"/>
      <c r="AW241" s="7"/>
      <c r="AX241" s="7"/>
      <c r="AY241" s="7"/>
      <c r="AZ241" s="7"/>
      <c r="BA241" s="7"/>
      <c r="BB241" s="7"/>
      <c r="BC241" s="7"/>
      <c r="BD241" s="7"/>
      <c r="BE241" s="7"/>
      <c r="BF241" s="7"/>
      <c r="BG241" s="7"/>
      <c r="BH241" s="7"/>
      <c r="BI241" s="7"/>
      <c r="BJ241" s="7"/>
      <c r="BK241" s="7"/>
      <c r="BL241" s="823">
        <v>2</v>
      </c>
      <c r="BM241" s="354">
        <v>2</v>
      </c>
      <c r="BN241" s="354">
        <v>2</v>
      </c>
      <c r="BO241" s="354">
        <v>2</v>
      </c>
      <c r="BP241" s="354">
        <v>2</v>
      </c>
      <c r="BQ241" s="354">
        <v>2</v>
      </c>
      <c r="BR241" s="823">
        <v>2</v>
      </c>
      <c r="BS241" s="356">
        <v>1</v>
      </c>
      <c r="BT241" s="354">
        <v>2</v>
      </c>
      <c r="BU241" s="354">
        <v>2</v>
      </c>
      <c r="BV241" s="354">
        <v>2</v>
      </c>
      <c r="BW241" s="823">
        <v>2</v>
      </c>
      <c r="BX241" s="354">
        <v>2</v>
      </c>
      <c r="BY241" s="824">
        <v>2</v>
      </c>
      <c r="BZ241" s="823">
        <v>2</v>
      </c>
      <c r="CA241" s="354">
        <v>2</v>
      </c>
      <c r="CB241" s="354">
        <v>2</v>
      </c>
      <c r="CC241" s="354">
        <v>2</v>
      </c>
      <c r="CD241" s="766">
        <v>2</v>
      </c>
      <c r="CE241" s="354">
        <v>2</v>
      </c>
      <c r="CF241" s="354">
        <v>2</v>
      </c>
      <c r="CG241" s="354">
        <v>2</v>
      </c>
      <c r="CH241" s="354">
        <v>2</v>
      </c>
      <c r="CI241" s="354">
        <v>2</v>
      </c>
      <c r="CJ241" s="766">
        <v>2</v>
      </c>
      <c r="CK241" s="354">
        <v>2</v>
      </c>
      <c r="CL241" s="222">
        <f t="shared" si="135"/>
        <v>25</v>
      </c>
      <c r="CM241" s="237">
        <f t="shared" si="136"/>
        <v>0.96153846153846156</v>
      </c>
      <c r="CN241" s="222">
        <f t="shared" si="137"/>
        <v>1</v>
      </c>
      <c r="CO241" s="237">
        <f t="shared" si="143"/>
        <v>3.8461538461538464E-2</v>
      </c>
      <c r="CP241" s="222">
        <f t="shared" si="144"/>
        <v>0</v>
      </c>
      <c r="CQ241" s="237">
        <f t="shared" si="138"/>
        <v>0</v>
      </c>
      <c r="CR241" s="222">
        <f t="shared" si="139"/>
        <v>0</v>
      </c>
      <c r="CS241" s="237">
        <f t="shared" si="140"/>
        <v>0</v>
      </c>
      <c r="CT241" s="223">
        <f t="shared" si="141"/>
        <v>1.9615384615384615</v>
      </c>
      <c r="CU241" s="223" t="str">
        <f t="shared" si="142"/>
        <v>Đạt mục tiêu</v>
      </c>
      <c r="CV241" s="5"/>
    </row>
    <row r="242" spans="1:100" s="1" customFormat="1" ht="87.65" hidden="1" customHeight="1">
      <c r="A242" s="1308"/>
      <c r="B242" s="1044"/>
      <c r="C242" s="1033"/>
      <c r="D242" s="1024"/>
      <c r="E242" s="1033"/>
      <c r="F242" s="528" t="s">
        <v>2559</v>
      </c>
      <c r="G242" s="527" t="s">
        <v>2560</v>
      </c>
      <c r="H242" s="11" t="s">
        <v>2561</v>
      </c>
      <c r="I242" s="442"/>
      <c r="J242" s="88"/>
      <c r="K242" s="479"/>
      <c r="L242" s="212"/>
      <c r="M242" s="212"/>
      <c r="N242" s="165"/>
      <c r="O242" s="221"/>
      <c r="P242" s="221"/>
      <c r="Q242" s="5"/>
      <c r="R242" s="5"/>
      <c r="S242" s="5"/>
      <c r="T242" s="5"/>
      <c r="U242" s="6"/>
      <c r="V242" s="5"/>
      <c r="W242" s="5"/>
      <c r="X242" s="5"/>
      <c r="Y242" s="5"/>
      <c r="Z242" s="5"/>
      <c r="AA242" s="5"/>
      <c r="AB242" s="80"/>
      <c r="AC242" s="642"/>
      <c r="AD242" s="7"/>
      <c r="AE242" s="7"/>
      <c r="AF242" s="7"/>
      <c r="AG242" s="7"/>
      <c r="AH242" s="7"/>
      <c r="AI242" s="7"/>
      <c r="AJ242" s="7"/>
      <c r="AK242" s="7"/>
      <c r="AL242" s="7"/>
      <c r="AM242" s="7"/>
      <c r="AN242" s="7"/>
      <c r="AO242" s="7"/>
      <c r="AP242" s="7"/>
      <c r="AQ242" s="7"/>
      <c r="AR242" s="7"/>
      <c r="AS242" s="7"/>
      <c r="AT242" s="7"/>
      <c r="AU242" s="7"/>
      <c r="AV242" s="55"/>
      <c r="AW242" s="7"/>
      <c r="AX242" s="7"/>
      <c r="AY242" s="7"/>
      <c r="AZ242" s="7"/>
      <c r="BA242" s="7"/>
      <c r="BB242" s="7"/>
      <c r="BC242" s="7"/>
      <c r="BD242" s="7"/>
      <c r="BE242" s="7"/>
      <c r="BF242" s="7"/>
      <c r="BG242" s="7"/>
      <c r="BH242" s="7"/>
      <c r="BI242" s="7"/>
      <c r="BJ242" s="7"/>
      <c r="BK242" s="7"/>
      <c r="BL242" s="823">
        <v>2</v>
      </c>
      <c r="BM242" s="354">
        <v>2</v>
      </c>
      <c r="BN242" s="354">
        <v>2</v>
      </c>
      <c r="BO242" s="354">
        <v>2</v>
      </c>
      <c r="BP242" s="354">
        <v>2</v>
      </c>
      <c r="BQ242" s="354">
        <v>2</v>
      </c>
      <c r="BR242" s="823">
        <v>2</v>
      </c>
      <c r="BS242" s="356">
        <v>2</v>
      </c>
      <c r="BT242" s="354">
        <v>2</v>
      </c>
      <c r="BU242" s="354">
        <v>2</v>
      </c>
      <c r="BV242" s="354">
        <v>2</v>
      </c>
      <c r="BW242" s="823">
        <v>2</v>
      </c>
      <c r="BX242" s="354">
        <v>2</v>
      </c>
      <c r="BY242" s="824">
        <v>2</v>
      </c>
      <c r="BZ242" s="823">
        <v>2</v>
      </c>
      <c r="CA242" s="354">
        <v>2</v>
      </c>
      <c r="CB242" s="354">
        <v>2</v>
      </c>
      <c r="CC242" s="354">
        <v>2</v>
      </c>
      <c r="CD242" s="766">
        <v>2</v>
      </c>
      <c r="CE242" s="354">
        <v>2</v>
      </c>
      <c r="CF242" s="354">
        <v>2</v>
      </c>
      <c r="CG242" s="354">
        <v>2</v>
      </c>
      <c r="CH242" s="354">
        <v>2</v>
      </c>
      <c r="CI242" s="354">
        <v>2</v>
      </c>
      <c r="CJ242" s="766">
        <v>2</v>
      </c>
      <c r="CK242" s="354">
        <v>2</v>
      </c>
      <c r="CL242" s="222">
        <f t="shared" si="135"/>
        <v>26</v>
      </c>
      <c r="CM242" s="237">
        <f t="shared" si="136"/>
        <v>1</v>
      </c>
      <c r="CN242" s="222">
        <f t="shared" si="137"/>
        <v>0</v>
      </c>
      <c r="CO242" s="237">
        <f t="shared" si="143"/>
        <v>0</v>
      </c>
      <c r="CP242" s="222">
        <f t="shared" si="144"/>
        <v>0</v>
      </c>
      <c r="CQ242" s="237">
        <f t="shared" si="138"/>
        <v>0</v>
      </c>
      <c r="CR242" s="222">
        <f t="shared" si="139"/>
        <v>0</v>
      </c>
      <c r="CS242" s="237">
        <f t="shared" si="140"/>
        <v>0</v>
      </c>
      <c r="CT242" s="223">
        <f t="shared" si="141"/>
        <v>2</v>
      </c>
      <c r="CU242" s="223" t="str">
        <f t="shared" si="142"/>
        <v>Đạt mục tiêu</v>
      </c>
      <c r="CV242" s="5"/>
    </row>
    <row r="243" spans="1:100" s="1" customFormat="1" ht="93" hidden="1">
      <c r="A243" s="1308"/>
      <c r="B243" s="1024"/>
      <c r="C243" s="1033"/>
      <c r="D243" s="1024"/>
      <c r="E243" s="1033"/>
      <c r="F243" s="134" t="s">
        <v>2650</v>
      </c>
      <c r="G243" s="234" t="s">
        <v>2651</v>
      </c>
      <c r="H243" s="234"/>
      <c r="I243" s="442"/>
      <c r="J243" s="88"/>
      <c r="K243" s="479"/>
      <c r="L243" s="5" t="s">
        <v>32</v>
      </c>
      <c r="M243" s="212" t="s">
        <v>31</v>
      </c>
      <c r="N243" s="165" t="s">
        <v>11</v>
      </c>
      <c r="O243" s="221" t="s">
        <v>29</v>
      </c>
      <c r="P243" s="221" t="s">
        <v>24</v>
      </c>
      <c r="Q243" s="5"/>
      <c r="R243" s="5" t="s">
        <v>24</v>
      </c>
      <c r="S243" s="5"/>
      <c r="T243" s="5"/>
      <c r="U243" s="6"/>
      <c r="V243" s="5"/>
      <c r="W243" s="5"/>
      <c r="X243" s="5"/>
      <c r="Y243" s="5"/>
      <c r="Z243" s="5"/>
      <c r="AA243" s="5"/>
      <c r="AB243" s="80">
        <f>COUNTIF($Q243:$AA243,"x")</f>
        <v>1</v>
      </c>
      <c r="AC243" s="642"/>
      <c r="AD243" s="7"/>
      <c r="AE243" s="7"/>
      <c r="AF243" s="7"/>
      <c r="AG243" s="7"/>
      <c r="AH243" s="7" t="s">
        <v>1317</v>
      </c>
      <c r="AI243" s="7"/>
      <c r="AJ243" s="7"/>
      <c r="AK243" s="7"/>
      <c r="AL243" s="7"/>
      <c r="AM243" s="7"/>
      <c r="AN243" s="7"/>
      <c r="AO243" s="7"/>
      <c r="AP243" s="7"/>
      <c r="AQ243" s="7"/>
      <c r="AR243" s="7"/>
      <c r="AS243" s="7"/>
      <c r="AT243" s="7"/>
      <c r="AU243" s="7"/>
      <c r="AV243" s="55"/>
      <c r="AW243" s="7"/>
      <c r="AX243" s="7"/>
      <c r="AY243" s="7"/>
      <c r="AZ243" s="7"/>
      <c r="BA243" s="7"/>
      <c r="BB243" s="7"/>
      <c r="BC243" s="7"/>
      <c r="BD243" s="7"/>
      <c r="BE243" s="7"/>
      <c r="BF243" s="7"/>
      <c r="BG243" s="7"/>
      <c r="BH243" s="7"/>
      <c r="BI243" s="7"/>
      <c r="BJ243" s="7"/>
      <c r="BK243" s="7"/>
      <c r="BL243" s="823">
        <v>2</v>
      </c>
      <c r="BM243" s="354">
        <v>2</v>
      </c>
      <c r="BN243" s="354">
        <v>2</v>
      </c>
      <c r="BO243" s="354">
        <v>2</v>
      </c>
      <c r="BP243" s="354">
        <v>2</v>
      </c>
      <c r="BQ243" s="354">
        <v>2</v>
      </c>
      <c r="BR243" s="823">
        <v>2</v>
      </c>
      <c r="BS243" s="356">
        <v>1</v>
      </c>
      <c r="BT243" s="354">
        <v>2</v>
      </c>
      <c r="BU243" s="354">
        <v>2</v>
      </c>
      <c r="BV243" s="354">
        <v>2</v>
      </c>
      <c r="BW243" s="823">
        <v>2</v>
      </c>
      <c r="BX243" s="354">
        <v>2</v>
      </c>
      <c r="BY243" s="824">
        <v>2</v>
      </c>
      <c r="BZ243" s="823">
        <v>2</v>
      </c>
      <c r="CA243" s="354">
        <v>2</v>
      </c>
      <c r="CB243" s="354">
        <v>2</v>
      </c>
      <c r="CC243" s="354">
        <v>2</v>
      </c>
      <c r="CD243" s="766">
        <v>1</v>
      </c>
      <c r="CE243" s="354">
        <v>2</v>
      </c>
      <c r="CF243" s="354">
        <v>2</v>
      </c>
      <c r="CG243" s="354">
        <v>2</v>
      </c>
      <c r="CH243" s="354">
        <v>2</v>
      </c>
      <c r="CI243" s="354">
        <v>2</v>
      </c>
      <c r="CJ243" s="766">
        <v>2</v>
      </c>
      <c r="CK243" s="354">
        <v>2</v>
      </c>
      <c r="CL243" s="222">
        <f t="shared" si="135"/>
        <v>24</v>
      </c>
      <c r="CM243" s="237">
        <f t="shared" si="136"/>
        <v>0.92307692307692313</v>
      </c>
      <c r="CN243" s="222">
        <f t="shared" si="137"/>
        <v>2</v>
      </c>
      <c r="CO243" s="237">
        <f t="shared" si="143"/>
        <v>7.6923076923076927E-2</v>
      </c>
      <c r="CP243" s="222">
        <f t="shared" si="144"/>
        <v>0</v>
      </c>
      <c r="CQ243" s="237">
        <f t="shared" si="138"/>
        <v>0</v>
      </c>
      <c r="CR243" s="222">
        <f t="shared" si="139"/>
        <v>0</v>
      </c>
      <c r="CS243" s="237">
        <f t="shared" si="140"/>
        <v>0</v>
      </c>
      <c r="CT243" s="223">
        <f t="shared" si="141"/>
        <v>1.9230769230769231</v>
      </c>
      <c r="CU243" s="223" t="str">
        <f t="shared" si="142"/>
        <v>Đạt mục tiêu</v>
      </c>
      <c r="CV243" s="5"/>
    </row>
    <row r="244" spans="1:100" s="302" customFormat="1" ht="16.5" hidden="1">
      <c r="A244" s="1308"/>
      <c r="B244" s="1121" t="s">
        <v>193</v>
      </c>
      <c r="C244" s="1061"/>
      <c r="D244" s="1061"/>
      <c r="E244" s="1061"/>
      <c r="F244" s="1121"/>
      <c r="G244" s="1121"/>
      <c r="H244" s="1121"/>
      <c r="I244" s="1121"/>
      <c r="J244" s="1061"/>
      <c r="K244" s="1061"/>
      <c r="L244" s="1121"/>
      <c r="M244" s="1121"/>
      <c r="N244" s="1061"/>
      <c r="O244" s="1061"/>
      <c r="P244" s="1200"/>
      <c r="Q244" s="83" t="s">
        <v>38</v>
      </c>
      <c r="R244" s="300" t="s">
        <v>38</v>
      </c>
      <c r="S244" s="300" t="s">
        <v>38</v>
      </c>
      <c r="T244" s="300"/>
      <c r="U244" s="301" t="s">
        <v>38</v>
      </c>
      <c r="V244" s="300"/>
      <c r="W244" s="407" t="s">
        <v>38</v>
      </c>
      <c r="X244" s="300"/>
      <c r="Y244" s="300"/>
      <c r="Z244" s="300"/>
      <c r="AA244" s="300"/>
      <c r="AB244" s="296" t="s">
        <v>38</v>
      </c>
      <c r="AC244" s="647" t="s">
        <v>38</v>
      </c>
      <c r="AD244" s="83" t="s">
        <v>38</v>
      </c>
      <c r="AE244" s="83" t="s">
        <v>38</v>
      </c>
      <c r="AF244" s="83" t="s">
        <v>38</v>
      </c>
      <c r="AG244" s="296" t="s">
        <v>38</v>
      </c>
      <c r="AH244" s="296" t="s">
        <v>38</v>
      </c>
      <c r="AI244" s="296" t="s">
        <v>38</v>
      </c>
      <c r="AJ244" s="296" t="s">
        <v>38</v>
      </c>
      <c r="AK244" s="296" t="s">
        <v>38</v>
      </c>
      <c r="AL244" s="296" t="s">
        <v>38</v>
      </c>
      <c r="AM244" s="296" t="s">
        <v>38</v>
      </c>
      <c r="AN244" s="296" t="s">
        <v>38</v>
      </c>
      <c r="AO244" s="296" t="s">
        <v>38</v>
      </c>
      <c r="AP244" s="296" t="s">
        <v>38</v>
      </c>
      <c r="AQ244" s="296" t="s">
        <v>38</v>
      </c>
      <c r="AR244" s="296" t="s">
        <v>38</v>
      </c>
      <c r="AS244" s="296" t="s">
        <v>38</v>
      </c>
      <c r="AT244" s="296" t="s">
        <v>38</v>
      </c>
      <c r="AU244" s="296" t="s">
        <v>38</v>
      </c>
      <c r="AV244" s="296" t="s">
        <v>38</v>
      </c>
      <c r="AW244" s="296" t="s">
        <v>38</v>
      </c>
      <c r="AX244" s="296" t="s">
        <v>38</v>
      </c>
      <c r="AY244" s="192"/>
      <c r="AZ244" s="192"/>
      <c r="BA244" s="296" t="s">
        <v>38</v>
      </c>
      <c r="BB244" s="296" t="s">
        <v>38</v>
      </c>
      <c r="BC244" s="296" t="s">
        <v>38</v>
      </c>
      <c r="BD244" s="296" t="s">
        <v>38</v>
      </c>
      <c r="BE244" s="296" t="s">
        <v>38</v>
      </c>
      <c r="BF244" s="296" t="s">
        <v>38</v>
      </c>
      <c r="BG244" s="296" t="s">
        <v>38</v>
      </c>
      <c r="BH244" s="296" t="s">
        <v>38</v>
      </c>
      <c r="BI244" s="296" t="s">
        <v>38</v>
      </c>
      <c r="BJ244" s="296" t="s">
        <v>38</v>
      </c>
      <c r="BK244" s="296" t="s">
        <v>38</v>
      </c>
      <c r="BL244" s="410" t="s">
        <v>38</v>
      </c>
      <c r="BM244" s="296" t="s">
        <v>38</v>
      </c>
      <c r="BN244" s="296" t="s">
        <v>38</v>
      </c>
      <c r="BO244" s="296" t="s">
        <v>38</v>
      </c>
      <c r="BP244" s="296" t="s">
        <v>38</v>
      </c>
      <c r="BQ244" s="296" t="s">
        <v>38</v>
      </c>
      <c r="BR244" s="410" t="s">
        <v>38</v>
      </c>
      <c r="BS244" s="296" t="s">
        <v>38</v>
      </c>
      <c r="BT244" s="296" t="s">
        <v>38</v>
      </c>
      <c r="BU244" s="296" t="s">
        <v>38</v>
      </c>
      <c r="BV244" s="296" t="s">
        <v>38</v>
      </c>
      <c r="BW244" s="410" t="s">
        <v>38</v>
      </c>
      <c r="BX244" s="296" t="s">
        <v>38</v>
      </c>
      <c r="BY244" s="410" t="s">
        <v>38</v>
      </c>
      <c r="BZ244" s="410" t="s">
        <v>38</v>
      </c>
      <c r="CA244" s="296" t="s">
        <v>38</v>
      </c>
      <c r="CB244" s="296" t="s">
        <v>38</v>
      </c>
      <c r="CC244" s="296" t="s">
        <v>38</v>
      </c>
      <c r="CD244" s="297" t="s">
        <v>38</v>
      </c>
      <c r="CE244" s="296" t="s">
        <v>38</v>
      </c>
      <c r="CF244" s="296" t="s">
        <v>38</v>
      </c>
      <c r="CG244" s="296" t="s">
        <v>38</v>
      </c>
      <c r="CH244" s="296" t="s">
        <v>38</v>
      </c>
      <c r="CI244" s="296" t="s">
        <v>38</v>
      </c>
      <c r="CJ244" s="297" t="s">
        <v>38</v>
      </c>
      <c r="CK244" s="296" t="s">
        <v>38</v>
      </c>
      <c r="CL244" s="296" t="s">
        <v>38</v>
      </c>
      <c r="CM244" s="296" t="s">
        <v>38</v>
      </c>
      <c r="CN244" s="296" t="s">
        <v>38</v>
      </c>
      <c r="CO244" s="296" t="s">
        <v>38</v>
      </c>
      <c r="CP244" s="296" t="s">
        <v>38</v>
      </c>
      <c r="CQ244" s="296" t="s">
        <v>38</v>
      </c>
      <c r="CR244" s="296" t="s">
        <v>38</v>
      </c>
      <c r="CS244" s="296" t="s">
        <v>38</v>
      </c>
      <c r="CT244" s="296" t="s">
        <v>38</v>
      </c>
      <c r="CU244" s="296" t="s">
        <v>38</v>
      </c>
      <c r="CV244" s="423" t="s">
        <v>38</v>
      </c>
    </row>
    <row r="245" spans="1:100" s="302" customFormat="1" ht="16.5" hidden="1">
      <c r="A245" s="1308"/>
      <c r="B245" s="1121" t="s">
        <v>192</v>
      </c>
      <c r="C245" s="1061"/>
      <c r="D245" s="1061"/>
      <c r="E245" s="1061"/>
      <c r="F245" s="1121"/>
      <c r="G245" s="1121"/>
      <c r="H245" s="1121"/>
      <c r="I245" s="1121"/>
      <c r="J245" s="1061"/>
      <c r="K245" s="1061"/>
      <c r="L245" s="1121"/>
      <c r="M245" s="1121"/>
      <c r="N245" s="1061"/>
      <c r="O245" s="1061"/>
      <c r="P245" s="1200"/>
      <c r="Q245" s="83" t="s">
        <v>38</v>
      </c>
      <c r="R245" s="300" t="s">
        <v>38</v>
      </c>
      <c r="S245" s="300" t="s">
        <v>38</v>
      </c>
      <c r="T245" s="300"/>
      <c r="U245" s="301" t="s">
        <v>38</v>
      </c>
      <c r="V245" s="300"/>
      <c r="W245" s="407" t="s">
        <v>38</v>
      </c>
      <c r="X245" s="300"/>
      <c r="Y245" s="300"/>
      <c r="Z245" s="300"/>
      <c r="AA245" s="300"/>
      <c r="AB245" s="296" t="s">
        <v>38</v>
      </c>
      <c r="AC245" s="647" t="s">
        <v>38</v>
      </c>
      <c r="AD245" s="83" t="s">
        <v>38</v>
      </c>
      <c r="AE245" s="83" t="s">
        <v>38</v>
      </c>
      <c r="AF245" s="83" t="s">
        <v>38</v>
      </c>
      <c r="AG245" s="296" t="s">
        <v>38</v>
      </c>
      <c r="AH245" s="296" t="s">
        <v>38</v>
      </c>
      <c r="AI245" s="296" t="s">
        <v>38</v>
      </c>
      <c r="AJ245" s="296" t="s">
        <v>38</v>
      </c>
      <c r="AK245" s="296" t="s">
        <v>38</v>
      </c>
      <c r="AL245" s="296" t="s">
        <v>38</v>
      </c>
      <c r="AM245" s="296" t="s">
        <v>38</v>
      </c>
      <c r="AN245" s="296" t="s">
        <v>38</v>
      </c>
      <c r="AO245" s="296" t="s">
        <v>38</v>
      </c>
      <c r="AP245" s="296" t="s">
        <v>38</v>
      </c>
      <c r="AQ245" s="296" t="s">
        <v>38</v>
      </c>
      <c r="AR245" s="296" t="s">
        <v>38</v>
      </c>
      <c r="AS245" s="296" t="s">
        <v>38</v>
      </c>
      <c r="AT245" s="296" t="s">
        <v>38</v>
      </c>
      <c r="AU245" s="296" t="s">
        <v>38</v>
      </c>
      <c r="AV245" s="296" t="s">
        <v>38</v>
      </c>
      <c r="AW245" s="296" t="s">
        <v>38</v>
      </c>
      <c r="AX245" s="296" t="s">
        <v>38</v>
      </c>
      <c r="AY245" s="192"/>
      <c r="AZ245" s="192"/>
      <c r="BA245" s="296" t="s">
        <v>38</v>
      </c>
      <c r="BB245" s="296" t="s">
        <v>38</v>
      </c>
      <c r="BC245" s="296" t="s">
        <v>38</v>
      </c>
      <c r="BD245" s="296" t="s">
        <v>38</v>
      </c>
      <c r="BE245" s="296" t="s">
        <v>38</v>
      </c>
      <c r="BF245" s="296" t="s">
        <v>38</v>
      </c>
      <c r="BG245" s="296" t="s">
        <v>38</v>
      </c>
      <c r="BH245" s="296" t="s">
        <v>38</v>
      </c>
      <c r="BI245" s="296" t="s">
        <v>38</v>
      </c>
      <c r="BJ245" s="296" t="s">
        <v>38</v>
      </c>
      <c r="BK245" s="296" t="s">
        <v>38</v>
      </c>
      <c r="BL245" s="410" t="s">
        <v>38</v>
      </c>
      <c r="BM245" s="296" t="s">
        <v>38</v>
      </c>
      <c r="BN245" s="296" t="s">
        <v>38</v>
      </c>
      <c r="BO245" s="296" t="s">
        <v>38</v>
      </c>
      <c r="BP245" s="296" t="s">
        <v>38</v>
      </c>
      <c r="BQ245" s="296" t="s">
        <v>38</v>
      </c>
      <c r="BR245" s="410" t="s">
        <v>38</v>
      </c>
      <c r="BS245" s="296" t="s">
        <v>38</v>
      </c>
      <c r="BT245" s="296" t="s">
        <v>38</v>
      </c>
      <c r="BU245" s="296" t="s">
        <v>38</v>
      </c>
      <c r="BV245" s="296" t="s">
        <v>38</v>
      </c>
      <c r="BW245" s="410" t="s">
        <v>38</v>
      </c>
      <c r="BX245" s="296" t="s">
        <v>38</v>
      </c>
      <c r="BY245" s="410" t="s">
        <v>38</v>
      </c>
      <c r="BZ245" s="410" t="s">
        <v>38</v>
      </c>
      <c r="CA245" s="296" t="s">
        <v>38</v>
      </c>
      <c r="CB245" s="296" t="s">
        <v>38</v>
      </c>
      <c r="CC245" s="296" t="s">
        <v>38</v>
      </c>
      <c r="CD245" s="297" t="s">
        <v>38</v>
      </c>
      <c r="CE245" s="296" t="s">
        <v>38</v>
      </c>
      <c r="CF245" s="296" t="s">
        <v>38</v>
      </c>
      <c r="CG245" s="296" t="s">
        <v>38</v>
      </c>
      <c r="CH245" s="296" t="s">
        <v>38</v>
      </c>
      <c r="CI245" s="296" t="s">
        <v>38</v>
      </c>
      <c r="CJ245" s="297" t="s">
        <v>38</v>
      </c>
      <c r="CK245" s="296" t="s">
        <v>38</v>
      </c>
      <c r="CL245" s="296" t="s">
        <v>38</v>
      </c>
      <c r="CM245" s="296" t="s">
        <v>38</v>
      </c>
      <c r="CN245" s="296" t="s">
        <v>38</v>
      </c>
      <c r="CO245" s="296" t="s">
        <v>38</v>
      </c>
      <c r="CP245" s="296" t="s">
        <v>38</v>
      </c>
      <c r="CQ245" s="296" t="s">
        <v>38</v>
      </c>
      <c r="CR245" s="296" t="s">
        <v>38</v>
      </c>
      <c r="CS245" s="296" t="s">
        <v>38</v>
      </c>
      <c r="CT245" s="296" t="s">
        <v>38</v>
      </c>
      <c r="CU245" s="296" t="s">
        <v>38</v>
      </c>
      <c r="CV245" s="423" t="s">
        <v>38</v>
      </c>
    </row>
    <row r="246" spans="1:100" s="1" customFormat="1" ht="93" hidden="1">
      <c r="A246" s="1308">
        <v>91</v>
      </c>
      <c r="B246" s="1044" t="s">
        <v>2976</v>
      </c>
      <c r="C246" s="1033" t="s">
        <v>26</v>
      </c>
      <c r="D246" s="1024" t="s">
        <v>2889</v>
      </c>
      <c r="E246" s="1033" t="s">
        <v>26</v>
      </c>
      <c r="F246" s="1089" t="s">
        <v>2890</v>
      </c>
      <c r="G246" s="48" t="s">
        <v>1608</v>
      </c>
      <c r="H246" s="48"/>
      <c r="I246" s="613"/>
      <c r="J246" s="53"/>
      <c r="K246" s="495"/>
      <c r="L246" s="5" t="s">
        <v>32</v>
      </c>
      <c r="M246" s="212" t="s">
        <v>2174</v>
      </c>
      <c r="N246" s="165" t="s">
        <v>11</v>
      </c>
      <c r="O246" s="221" t="s">
        <v>29</v>
      </c>
      <c r="P246" s="221" t="s">
        <v>24</v>
      </c>
      <c r="Q246" s="5" t="s">
        <v>24</v>
      </c>
      <c r="R246" s="5"/>
      <c r="S246" s="5"/>
      <c r="T246" s="5"/>
      <c r="U246" s="6"/>
      <c r="V246" s="5"/>
      <c r="W246" s="5"/>
      <c r="X246" s="5"/>
      <c r="Y246" s="5"/>
      <c r="Z246" s="5"/>
      <c r="AA246" s="5"/>
      <c r="AB246" s="80">
        <f t="shared" ref="AB246:AB272" si="145">COUNTIF($Q246:$AA246,"x")</f>
        <v>1</v>
      </c>
      <c r="AC246" s="565"/>
      <c r="AD246" s="5" t="s">
        <v>1315</v>
      </c>
      <c r="AE246" s="5"/>
      <c r="AF246" s="5" t="s">
        <v>1315</v>
      </c>
      <c r="AG246" s="7"/>
      <c r="AH246" s="7"/>
      <c r="AI246" s="7"/>
      <c r="AJ246" s="7"/>
      <c r="AK246" s="7"/>
      <c r="AL246" s="7"/>
      <c r="AM246" s="7"/>
      <c r="AN246" s="7"/>
      <c r="AO246" s="7"/>
      <c r="AP246" s="7"/>
      <c r="AQ246" s="7"/>
      <c r="AR246" s="7"/>
      <c r="AS246" s="7"/>
      <c r="AT246" s="7"/>
      <c r="AU246" s="7"/>
      <c r="AV246" s="55"/>
      <c r="AW246" s="7"/>
      <c r="AX246" s="7"/>
      <c r="AY246" s="7"/>
      <c r="AZ246" s="7"/>
      <c r="BA246" s="7"/>
      <c r="BB246" s="7"/>
      <c r="BC246" s="7"/>
      <c r="BD246" s="7"/>
      <c r="BE246" s="7"/>
      <c r="BF246" s="7"/>
      <c r="BG246" s="7"/>
      <c r="BH246" s="7"/>
      <c r="BI246" s="7"/>
      <c r="BJ246" s="7"/>
      <c r="BK246" s="7"/>
      <c r="BL246" s="5">
        <v>1</v>
      </c>
      <c r="BM246" s="221">
        <v>2</v>
      </c>
      <c r="BN246" s="221">
        <v>2</v>
      </c>
      <c r="BO246" s="221">
        <v>2</v>
      </c>
      <c r="BP246" s="221">
        <v>2</v>
      </c>
      <c r="BQ246" s="221">
        <v>2</v>
      </c>
      <c r="BR246" s="5">
        <v>2</v>
      </c>
      <c r="BS246" s="226">
        <v>1</v>
      </c>
      <c r="BT246" s="221">
        <v>2</v>
      </c>
      <c r="BU246" s="221">
        <v>2</v>
      </c>
      <c r="BV246" s="221">
        <v>1</v>
      </c>
      <c r="BW246" s="5">
        <v>2</v>
      </c>
      <c r="BX246" s="221">
        <v>2</v>
      </c>
      <c r="BY246" s="6">
        <v>2</v>
      </c>
      <c r="BZ246" s="5">
        <v>2</v>
      </c>
      <c r="CA246" s="221">
        <v>2</v>
      </c>
      <c r="CB246" s="221">
        <v>2</v>
      </c>
      <c r="CC246" s="221">
        <v>2</v>
      </c>
      <c r="CD246" s="337">
        <v>2</v>
      </c>
      <c r="CE246" s="221">
        <v>2</v>
      </c>
      <c r="CF246" s="221">
        <v>2</v>
      </c>
      <c r="CG246" s="221">
        <v>2</v>
      </c>
      <c r="CH246" s="221">
        <v>2</v>
      </c>
      <c r="CI246" s="221">
        <v>2</v>
      </c>
      <c r="CJ246" s="337">
        <v>2</v>
      </c>
      <c r="CK246" s="221">
        <v>2</v>
      </c>
      <c r="CL246" s="222">
        <f t="shared" ref="CL246:CL272" si="146">COUNTIF(BL246:CK246,"2")</f>
        <v>23</v>
      </c>
      <c r="CM246" s="237">
        <f t="shared" ref="CM246:CM272" si="147">CL246/(CL246+CN246+CP246+CR246)</f>
        <v>0.88461538461538458</v>
      </c>
      <c r="CN246" s="222">
        <f t="shared" ref="CN246:CN272" si="148">COUNTIF(BL246:CK246,"1")</f>
        <v>3</v>
      </c>
      <c r="CO246" s="237">
        <f t="shared" ref="CO246:CO272" si="149">CN246/(CL246+CN246+CP246+CR246)</f>
        <v>0.11538461538461539</v>
      </c>
      <c r="CP246" s="222">
        <f t="shared" ref="CP246:CP272" si="150">COUNTIF(BL246:CK246,"0")</f>
        <v>0</v>
      </c>
      <c r="CQ246" s="237">
        <f t="shared" ref="CQ246:CQ272" si="151">CP246/(CL246+CN246+CP246+CR246)</f>
        <v>0</v>
      </c>
      <c r="CR246" s="222">
        <f t="shared" ref="CR246:CR272" si="152">COUNTIF(BL246:CK246,"KĐG")</f>
        <v>0</v>
      </c>
      <c r="CS246" s="237">
        <f t="shared" ref="CS246:CS272" si="153">CR246/(CL246+CN246+CP246+CR246)</f>
        <v>0</v>
      </c>
      <c r="CT246" s="223">
        <f t="shared" ref="CT246:CT272" si="154">(((CL246*2)+(CN246*1)+(CP246*0)))/(CL246+CN246+CP246)</f>
        <v>1.8846153846153846</v>
      </c>
      <c r="CU246" s="223" t="str">
        <f t="shared" ref="CU246:CU272" si="155">IF(CS246&gt;=50%,"KĐG",IF(CT246&gt;=1.6,"Đạt mục tiêu",IF(CT246&gt;=1,"Cần cố gắng","Chưa đạt")))</f>
        <v>Đạt mục tiêu</v>
      </c>
      <c r="CV246" s="5"/>
    </row>
    <row r="247" spans="1:100" s="1" customFormat="1" ht="55.5" hidden="1">
      <c r="A247" s="1308"/>
      <c r="B247" s="1024"/>
      <c r="C247" s="1033"/>
      <c r="D247" s="1024"/>
      <c r="E247" s="1033"/>
      <c r="F247" s="1090"/>
      <c r="G247" s="48" t="s">
        <v>866</v>
      </c>
      <c r="H247" s="48"/>
      <c r="I247" s="613"/>
      <c r="J247" s="53"/>
      <c r="K247" s="495"/>
      <c r="L247" s="5" t="s">
        <v>32</v>
      </c>
      <c r="M247" s="212" t="s">
        <v>31</v>
      </c>
      <c r="N247" s="165" t="s">
        <v>11</v>
      </c>
      <c r="O247" s="221" t="s">
        <v>29</v>
      </c>
      <c r="P247" s="221" t="s">
        <v>24</v>
      </c>
      <c r="Q247" s="5"/>
      <c r="R247" s="5"/>
      <c r="S247" s="5"/>
      <c r="T247" s="5"/>
      <c r="U247" s="195"/>
      <c r="V247" s="5"/>
      <c r="W247" s="5" t="s">
        <v>24</v>
      </c>
      <c r="X247" s="5"/>
      <c r="Y247" s="5"/>
      <c r="Z247" s="5"/>
      <c r="AA247" s="5"/>
      <c r="AB247" s="80">
        <f t="shared" si="145"/>
        <v>1</v>
      </c>
      <c r="AC247" s="642"/>
      <c r="AD247" s="7"/>
      <c r="AE247" s="7"/>
      <c r="AF247" s="7"/>
      <c r="AG247" s="7"/>
      <c r="AH247" s="7"/>
      <c r="AI247" s="7"/>
      <c r="AJ247" s="7"/>
      <c r="AK247" s="7"/>
      <c r="AL247" s="7"/>
      <c r="AM247" s="7"/>
      <c r="AN247" s="7"/>
      <c r="AO247" s="7"/>
      <c r="AP247" s="7"/>
      <c r="AQ247" s="7"/>
      <c r="AR247" s="7"/>
      <c r="AS247" s="7" t="s">
        <v>1317</v>
      </c>
      <c r="AT247" s="7"/>
      <c r="AU247" s="7" t="s">
        <v>1317</v>
      </c>
      <c r="AV247" s="55"/>
      <c r="AW247" s="7"/>
      <c r="AX247" s="7"/>
      <c r="AY247" s="7" t="s">
        <v>1317</v>
      </c>
      <c r="AZ247" s="7" t="s">
        <v>1317</v>
      </c>
      <c r="BA247" s="7"/>
      <c r="BB247" s="7"/>
      <c r="BC247" s="7"/>
      <c r="BD247" s="7"/>
      <c r="BE247" s="7"/>
      <c r="BF247" s="7"/>
      <c r="BG247" s="7"/>
      <c r="BH247" s="7"/>
      <c r="BI247" s="7"/>
      <c r="BJ247" s="7"/>
      <c r="BK247" s="7"/>
      <c r="BL247" s="5">
        <v>2</v>
      </c>
      <c r="BM247" s="221">
        <v>2</v>
      </c>
      <c r="BN247" s="221">
        <v>2</v>
      </c>
      <c r="BO247" s="221">
        <v>2</v>
      </c>
      <c r="BP247" s="221">
        <v>2</v>
      </c>
      <c r="BQ247" s="221">
        <v>2</v>
      </c>
      <c r="BR247" s="5">
        <v>2</v>
      </c>
      <c r="BS247" s="226">
        <v>2</v>
      </c>
      <c r="BT247" s="221">
        <v>2</v>
      </c>
      <c r="BU247" s="221">
        <v>2</v>
      </c>
      <c r="BV247" s="221">
        <v>2</v>
      </c>
      <c r="BW247" s="5">
        <v>2</v>
      </c>
      <c r="BX247" s="221">
        <v>2</v>
      </c>
      <c r="BY247" s="6">
        <v>2</v>
      </c>
      <c r="BZ247" s="5">
        <v>2</v>
      </c>
      <c r="CA247" s="221">
        <v>2</v>
      </c>
      <c r="CB247" s="221">
        <v>2</v>
      </c>
      <c r="CC247" s="221">
        <v>2</v>
      </c>
      <c r="CD247" s="337">
        <v>2</v>
      </c>
      <c r="CE247" s="221">
        <v>2</v>
      </c>
      <c r="CF247" s="221">
        <v>2</v>
      </c>
      <c r="CG247" s="221">
        <v>2</v>
      </c>
      <c r="CH247" s="221">
        <v>2</v>
      </c>
      <c r="CI247" s="221">
        <v>2</v>
      </c>
      <c r="CJ247" s="337">
        <v>1</v>
      </c>
      <c r="CK247" s="221">
        <v>2</v>
      </c>
      <c r="CL247" s="222">
        <f t="shared" si="146"/>
        <v>25</v>
      </c>
      <c r="CM247" s="237">
        <f t="shared" si="147"/>
        <v>0.96153846153846156</v>
      </c>
      <c r="CN247" s="222">
        <f t="shared" si="148"/>
        <v>1</v>
      </c>
      <c r="CO247" s="237">
        <f t="shared" si="149"/>
        <v>3.8461538461538464E-2</v>
      </c>
      <c r="CP247" s="222">
        <f t="shared" si="150"/>
        <v>0</v>
      </c>
      <c r="CQ247" s="237">
        <f t="shared" si="151"/>
        <v>0</v>
      </c>
      <c r="CR247" s="222">
        <f t="shared" si="152"/>
        <v>0</v>
      </c>
      <c r="CS247" s="237">
        <f t="shared" si="153"/>
        <v>0</v>
      </c>
      <c r="CT247" s="223">
        <f t="shared" si="154"/>
        <v>1.9615384615384615</v>
      </c>
      <c r="CU247" s="223" t="str">
        <f t="shared" si="155"/>
        <v>Đạt mục tiêu</v>
      </c>
      <c r="CV247" s="5"/>
    </row>
    <row r="248" spans="1:100" s="1" customFormat="1" ht="62" hidden="1">
      <c r="A248" s="1308"/>
      <c r="B248" s="1024"/>
      <c r="C248" s="1033"/>
      <c r="D248" s="1024"/>
      <c r="E248" s="1033"/>
      <c r="F248" s="1091"/>
      <c r="G248" s="48" t="s">
        <v>2875</v>
      </c>
      <c r="H248" s="48"/>
      <c r="I248" s="442"/>
      <c r="J248" s="53"/>
      <c r="K248" s="495"/>
      <c r="L248" s="5" t="s">
        <v>32</v>
      </c>
      <c r="M248" s="212" t="s">
        <v>2173</v>
      </c>
      <c r="N248" s="165" t="s">
        <v>11</v>
      </c>
      <c r="O248" s="221" t="s">
        <v>29</v>
      </c>
      <c r="P248" s="221" t="s">
        <v>24</v>
      </c>
      <c r="Q248" s="5" t="s">
        <v>24</v>
      </c>
      <c r="R248" s="5"/>
      <c r="S248" s="5"/>
      <c r="T248" s="5"/>
      <c r="U248" s="6"/>
      <c r="V248" s="5"/>
      <c r="W248" s="5"/>
      <c r="X248" s="5"/>
      <c r="Y248" s="5"/>
      <c r="Z248" s="5"/>
      <c r="AA248" s="5"/>
      <c r="AB248" s="80">
        <f t="shared" si="145"/>
        <v>1</v>
      </c>
      <c r="AC248" s="565"/>
      <c r="AD248" s="5"/>
      <c r="AE248" s="5"/>
      <c r="AF248" s="5" t="s">
        <v>1318</v>
      </c>
      <c r="AG248" s="7"/>
      <c r="AH248" s="7"/>
      <c r="AI248" s="7"/>
      <c r="AJ248" s="7" t="s">
        <v>1317</v>
      </c>
      <c r="AK248" s="7"/>
      <c r="AL248" s="7"/>
      <c r="AM248" s="7"/>
      <c r="AN248" s="7"/>
      <c r="AO248" s="7"/>
      <c r="AP248" s="7"/>
      <c r="AQ248" s="7"/>
      <c r="AR248" s="7"/>
      <c r="AS248" s="7"/>
      <c r="AT248" s="7"/>
      <c r="AU248" s="7"/>
      <c r="AV248" s="55"/>
      <c r="AW248" s="7"/>
      <c r="AX248" s="7"/>
      <c r="AY248" s="7"/>
      <c r="AZ248" s="7"/>
      <c r="BA248" s="7"/>
      <c r="BB248" s="7"/>
      <c r="BC248" s="7"/>
      <c r="BD248" s="7"/>
      <c r="BE248" s="7"/>
      <c r="BF248" s="7"/>
      <c r="BG248" s="7"/>
      <c r="BH248" s="7"/>
      <c r="BI248" s="7"/>
      <c r="BJ248" s="7"/>
      <c r="BK248" s="7"/>
      <c r="BL248" s="5">
        <v>2</v>
      </c>
      <c r="BM248" s="221">
        <v>1</v>
      </c>
      <c r="BN248" s="221">
        <v>2</v>
      </c>
      <c r="BO248" s="221">
        <v>2</v>
      </c>
      <c r="BP248" s="221">
        <v>2</v>
      </c>
      <c r="BQ248" s="221">
        <v>2</v>
      </c>
      <c r="BR248" s="5">
        <v>2</v>
      </c>
      <c r="BS248" s="226">
        <v>1</v>
      </c>
      <c r="BT248" s="221">
        <v>2</v>
      </c>
      <c r="BU248" s="221">
        <v>1</v>
      </c>
      <c r="BV248" s="221">
        <v>2</v>
      </c>
      <c r="BW248" s="5">
        <v>2</v>
      </c>
      <c r="BX248" s="221">
        <v>2</v>
      </c>
      <c r="BY248" s="6">
        <v>2</v>
      </c>
      <c r="BZ248" s="5">
        <v>2</v>
      </c>
      <c r="CA248" s="221">
        <v>2</v>
      </c>
      <c r="CB248" s="221">
        <v>1</v>
      </c>
      <c r="CC248" s="221">
        <v>2</v>
      </c>
      <c r="CD248" s="337">
        <v>1</v>
      </c>
      <c r="CE248" s="221">
        <v>2</v>
      </c>
      <c r="CF248" s="221">
        <v>2</v>
      </c>
      <c r="CG248" s="221">
        <v>2</v>
      </c>
      <c r="CH248" s="221">
        <v>2</v>
      </c>
      <c r="CI248" s="221">
        <v>2</v>
      </c>
      <c r="CJ248" s="337">
        <v>2</v>
      </c>
      <c r="CK248" s="221">
        <v>2</v>
      </c>
      <c r="CL248" s="222">
        <f t="shared" si="146"/>
        <v>21</v>
      </c>
      <c r="CM248" s="237">
        <f t="shared" si="147"/>
        <v>0.80769230769230771</v>
      </c>
      <c r="CN248" s="222">
        <f t="shared" si="148"/>
        <v>5</v>
      </c>
      <c r="CO248" s="237">
        <f t="shared" si="149"/>
        <v>0.19230769230769232</v>
      </c>
      <c r="CP248" s="222">
        <f t="shared" si="150"/>
        <v>0</v>
      </c>
      <c r="CQ248" s="237">
        <f t="shared" si="151"/>
        <v>0</v>
      </c>
      <c r="CR248" s="222">
        <f t="shared" si="152"/>
        <v>0</v>
      </c>
      <c r="CS248" s="237">
        <f t="shared" si="153"/>
        <v>0</v>
      </c>
      <c r="CT248" s="223">
        <f t="shared" si="154"/>
        <v>1.8076923076923077</v>
      </c>
      <c r="CU248" s="223" t="str">
        <f t="shared" si="155"/>
        <v>Đạt mục tiêu</v>
      </c>
      <c r="CV248" s="5"/>
    </row>
    <row r="249" spans="1:100" s="1" customFormat="1" ht="55.5" hidden="1">
      <c r="A249" s="1308"/>
      <c r="B249" s="1024"/>
      <c r="C249" s="1033"/>
      <c r="D249" s="1024"/>
      <c r="E249" s="1033"/>
      <c r="F249" s="1091"/>
      <c r="G249" s="157" t="s">
        <v>2169</v>
      </c>
      <c r="H249" s="157"/>
      <c r="I249" s="614"/>
      <c r="J249" s="53"/>
      <c r="K249" s="495"/>
      <c r="L249" s="5"/>
      <c r="M249" s="212" t="s">
        <v>31</v>
      </c>
      <c r="N249" s="165" t="s">
        <v>11</v>
      </c>
      <c r="O249" s="221"/>
      <c r="P249" s="221"/>
      <c r="Q249" s="5" t="s">
        <v>24</v>
      </c>
      <c r="R249" s="5"/>
      <c r="S249" s="5"/>
      <c r="T249" s="5"/>
      <c r="U249" s="6"/>
      <c r="V249" s="5"/>
      <c r="W249" s="5"/>
      <c r="X249" s="5"/>
      <c r="Y249" s="5"/>
      <c r="Z249" s="5"/>
      <c r="AA249" s="5"/>
      <c r="AB249" s="80">
        <f t="shared" si="145"/>
        <v>1</v>
      </c>
      <c r="AC249" s="565"/>
      <c r="AD249" s="5" t="s">
        <v>1318</v>
      </c>
      <c r="AE249" s="5"/>
      <c r="AF249" s="5"/>
      <c r="AG249" s="7"/>
      <c r="AH249" s="7"/>
      <c r="AI249" s="7"/>
      <c r="AJ249" s="7"/>
      <c r="AK249" s="7"/>
      <c r="AL249" s="7"/>
      <c r="AM249" s="7"/>
      <c r="AN249" s="7"/>
      <c r="AO249" s="7"/>
      <c r="AP249" s="7"/>
      <c r="AQ249" s="7"/>
      <c r="AR249" s="7"/>
      <c r="AS249" s="7"/>
      <c r="AT249" s="7"/>
      <c r="AU249" s="7"/>
      <c r="AV249" s="55"/>
      <c r="AW249" s="7"/>
      <c r="AX249" s="7"/>
      <c r="AY249" s="7"/>
      <c r="AZ249" s="7"/>
      <c r="BA249" s="7"/>
      <c r="BB249" s="7"/>
      <c r="BC249" s="7"/>
      <c r="BD249" s="7"/>
      <c r="BE249" s="7"/>
      <c r="BF249" s="7"/>
      <c r="BG249" s="7"/>
      <c r="BH249" s="7"/>
      <c r="BI249" s="7"/>
      <c r="BJ249" s="7"/>
      <c r="BK249" s="7"/>
      <c r="BL249" s="5">
        <v>2</v>
      </c>
      <c r="BM249" s="221">
        <v>2</v>
      </c>
      <c r="BN249" s="221">
        <v>2</v>
      </c>
      <c r="BO249" s="221">
        <v>1</v>
      </c>
      <c r="BP249" s="221">
        <v>1</v>
      </c>
      <c r="BQ249" s="221">
        <v>2</v>
      </c>
      <c r="BR249" s="5">
        <v>2</v>
      </c>
      <c r="BS249" s="226">
        <v>2</v>
      </c>
      <c r="BT249" s="221">
        <v>2</v>
      </c>
      <c r="BU249" s="221">
        <v>2</v>
      </c>
      <c r="BV249" s="221">
        <v>2</v>
      </c>
      <c r="BW249" s="5">
        <v>2</v>
      </c>
      <c r="BX249" s="221">
        <v>2</v>
      </c>
      <c r="BY249" s="6">
        <v>2</v>
      </c>
      <c r="BZ249" s="5">
        <v>2</v>
      </c>
      <c r="CA249" s="221">
        <v>2</v>
      </c>
      <c r="CB249" s="221">
        <v>2</v>
      </c>
      <c r="CC249" s="221">
        <v>2</v>
      </c>
      <c r="CD249" s="337">
        <v>2</v>
      </c>
      <c r="CE249" s="221">
        <v>2</v>
      </c>
      <c r="CF249" s="221">
        <v>2</v>
      </c>
      <c r="CG249" s="221">
        <v>2</v>
      </c>
      <c r="CH249" s="221">
        <v>1</v>
      </c>
      <c r="CI249" s="221">
        <v>2</v>
      </c>
      <c r="CJ249" s="337">
        <v>1</v>
      </c>
      <c r="CK249" s="221">
        <v>2</v>
      </c>
      <c r="CL249" s="222">
        <f t="shared" si="146"/>
        <v>22</v>
      </c>
      <c r="CM249" s="237">
        <f t="shared" si="147"/>
        <v>0.84615384615384615</v>
      </c>
      <c r="CN249" s="222">
        <f t="shared" si="148"/>
        <v>4</v>
      </c>
      <c r="CO249" s="237">
        <f t="shared" si="149"/>
        <v>0.15384615384615385</v>
      </c>
      <c r="CP249" s="222">
        <f t="shared" si="150"/>
        <v>0</v>
      </c>
      <c r="CQ249" s="237">
        <f t="shared" si="151"/>
        <v>0</v>
      </c>
      <c r="CR249" s="222">
        <f t="shared" si="152"/>
        <v>0</v>
      </c>
      <c r="CS249" s="237">
        <f t="shared" si="153"/>
        <v>0</v>
      </c>
      <c r="CT249" s="223">
        <f t="shared" si="154"/>
        <v>1.8461538461538463</v>
      </c>
      <c r="CU249" s="223" t="str">
        <f t="shared" si="155"/>
        <v>Đạt mục tiêu</v>
      </c>
      <c r="CV249" s="5"/>
    </row>
    <row r="250" spans="1:100" s="1" customFormat="1" ht="43.75" hidden="1" customHeight="1">
      <c r="A250" s="1308"/>
      <c r="B250" s="1024"/>
      <c r="C250" s="1033"/>
      <c r="D250" s="1024"/>
      <c r="E250" s="1033"/>
      <c r="F250" s="1091"/>
      <c r="G250" s="157" t="s">
        <v>2680</v>
      </c>
      <c r="H250" s="157"/>
      <c r="I250" s="442"/>
      <c r="J250" s="53"/>
      <c r="K250" s="495"/>
      <c r="L250" s="5"/>
      <c r="M250" s="212" t="s">
        <v>31</v>
      </c>
      <c r="N250" s="165" t="s">
        <v>11</v>
      </c>
      <c r="O250" s="221"/>
      <c r="P250" s="221"/>
      <c r="Q250" s="5"/>
      <c r="R250" s="5"/>
      <c r="S250" s="5" t="s">
        <v>24</v>
      </c>
      <c r="T250" s="5"/>
      <c r="U250" s="6"/>
      <c r="V250" s="5"/>
      <c r="W250" s="5"/>
      <c r="X250" s="5"/>
      <c r="Y250" s="5"/>
      <c r="Z250" s="5"/>
      <c r="AA250" s="5"/>
      <c r="AB250" s="80">
        <f t="shared" si="145"/>
        <v>1</v>
      </c>
      <c r="AC250" s="642"/>
      <c r="AD250" s="7"/>
      <c r="AE250" s="7"/>
      <c r="AF250" s="7"/>
      <c r="AG250" s="7"/>
      <c r="AH250" s="7"/>
      <c r="AI250" s="7"/>
      <c r="AJ250" s="7"/>
      <c r="AK250" s="7"/>
      <c r="AL250" s="7" t="s">
        <v>1183</v>
      </c>
      <c r="AM250" s="7"/>
      <c r="AN250" s="7"/>
      <c r="AO250" s="7"/>
      <c r="AP250" s="7"/>
      <c r="AQ250" s="7"/>
      <c r="AR250" s="7"/>
      <c r="AS250" s="7"/>
      <c r="AT250" s="7"/>
      <c r="AU250" s="7"/>
      <c r="AV250" s="55"/>
      <c r="AW250" s="7"/>
      <c r="AX250" s="7"/>
      <c r="AY250" s="7"/>
      <c r="AZ250" s="7"/>
      <c r="BA250" s="7"/>
      <c r="BB250" s="7"/>
      <c r="BC250" s="7"/>
      <c r="BD250" s="7"/>
      <c r="BE250" s="7"/>
      <c r="BF250" s="7"/>
      <c r="BG250" s="7"/>
      <c r="BH250" s="7"/>
      <c r="BI250" s="7"/>
      <c r="BJ250" s="7"/>
      <c r="BK250" s="7"/>
      <c r="BL250" s="5">
        <v>2</v>
      </c>
      <c r="BM250" s="221">
        <v>2</v>
      </c>
      <c r="BN250" s="221">
        <v>2</v>
      </c>
      <c r="BO250" s="221">
        <v>2</v>
      </c>
      <c r="BP250" s="221">
        <v>2</v>
      </c>
      <c r="BQ250" s="221">
        <v>2</v>
      </c>
      <c r="BR250" s="5">
        <v>2</v>
      </c>
      <c r="BS250" s="226">
        <v>1</v>
      </c>
      <c r="BT250" s="221">
        <v>2</v>
      </c>
      <c r="BU250" s="221">
        <v>2</v>
      </c>
      <c r="BV250" s="221">
        <v>2</v>
      </c>
      <c r="BW250" s="5">
        <v>2</v>
      </c>
      <c r="BX250" s="221">
        <v>2</v>
      </c>
      <c r="BY250" s="6">
        <v>2</v>
      </c>
      <c r="BZ250" s="5" t="s">
        <v>2281</v>
      </c>
      <c r="CA250" s="221">
        <v>2</v>
      </c>
      <c r="CB250" s="221">
        <v>2</v>
      </c>
      <c r="CC250" s="221">
        <v>2</v>
      </c>
      <c r="CD250" s="337">
        <v>1</v>
      </c>
      <c r="CE250" s="221">
        <v>2</v>
      </c>
      <c r="CF250" s="221">
        <v>2</v>
      </c>
      <c r="CG250" s="221">
        <v>2</v>
      </c>
      <c r="CH250" s="221">
        <v>2</v>
      </c>
      <c r="CI250" s="221">
        <v>2</v>
      </c>
      <c r="CJ250" s="337">
        <v>2</v>
      </c>
      <c r="CK250" s="221">
        <v>2</v>
      </c>
      <c r="CL250" s="222">
        <f t="shared" si="146"/>
        <v>23</v>
      </c>
      <c r="CM250" s="237">
        <f t="shared" si="147"/>
        <v>0.88461538461538458</v>
      </c>
      <c r="CN250" s="222">
        <f t="shared" si="148"/>
        <v>2</v>
      </c>
      <c r="CO250" s="237">
        <f t="shared" si="149"/>
        <v>7.6923076923076927E-2</v>
      </c>
      <c r="CP250" s="222">
        <f t="shared" si="150"/>
        <v>0</v>
      </c>
      <c r="CQ250" s="237">
        <f t="shared" si="151"/>
        <v>0</v>
      </c>
      <c r="CR250" s="222">
        <f t="shared" si="152"/>
        <v>1</v>
      </c>
      <c r="CS250" s="237">
        <f t="shared" si="153"/>
        <v>3.8461538461538464E-2</v>
      </c>
      <c r="CT250" s="223">
        <f t="shared" si="154"/>
        <v>1.92</v>
      </c>
      <c r="CU250" s="223" t="str">
        <f t="shared" si="155"/>
        <v>Đạt mục tiêu</v>
      </c>
      <c r="CV250" s="5"/>
    </row>
    <row r="251" spans="1:100" s="1" customFormat="1" ht="62" hidden="1">
      <c r="A251" s="1308"/>
      <c r="B251" s="1024"/>
      <c r="C251" s="1033"/>
      <c r="D251" s="1024"/>
      <c r="E251" s="1033"/>
      <c r="F251" s="1091"/>
      <c r="G251" s="391" t="s">
        <v>2408</v>
      </c>
      <c r="H251" s="391"/>
      <c r="I251" s="697" t="s">
        <v>2319</v>
      </c>
      <c r="J251" s="53"/>
      <c r="K251" s="495"/>
      <c r="L251" s="5"/>
      <c r="M251" s="212" t="s">
        <v>31</v>
      </c>
      <c r="N251" s="165" t="s">
        <v>11</v>
      </c>
      <c r="O251" s="221"/>
      <c r="P251" s="221"/>
      <c r="Q251" s="5" t="s">
        <v>24</v>
      </c>
      <c r="R251" s="5"/>
      <c r="S251" s="5"/>
      <c r="T251" s="5"/>
      <c r="U251" s="6"/>
      <c r="V251" s="5"/>
      <c r="W251" s="5"/>
      <c r="X251" s="5"/>
      <c r="Y251" s="5"/>
      <c r="Z251" s="5"/>
      <c r="AA251" s="5"/>
      <c r="AB251" s="80">
        <f t="shared" si="145"/>
        <v>1</v>
      </c>
      <c r="AC251" s="565"/>
      <c r="AD251" s="5" t="s">
        <v>1183</v>
      </c>
      <c r="AE251" s="5"/>
      <c r="AF251" s="5"/>
      <c r="AG251" s="7"/>
      <c r="AH251" s="7"/>
      <c r="AI251" s="7"/>
      <c r="AJ251" s="7"/>
      <c r="AK251" s="7"/>
      <c r="AL251" s="7"/>
      <c r="AM251" s="7"/>
      <c r="AN251" s="7"/>
      <c r="AO251" s="7"/>
      <c r="AP251" s="7"/>
      <c r="AQ251" s="7"/>
      <c r="AR251" s="7"/>
      <c r="AS251" s="7"/>
      <c r="AT251" s="7"/>
      <c r="AU251" s="7"/>
      <c r="AV251" s="55"/>
      <c r="AW251" s="7"/>
      <c r="AX251" s="7"/>
      <c r="AY251" s="7"/>
      <c r="AZ251" s="7"/>
      <c r="BA251" s="7"/>
      <c r="BB251" s="7"/>
      <c r="BC251" s="7"/>
      <c r="BD251" s="7"/>
      <c r="BE251" s="7"/>
      <c r="BF251" s="7"/>
      <c r="BG251" s="7"/>
      <c r="BH251" s="7"/>
      <c r="BI251" s="7"/>
      <c r="BJ251" s="7"/>
      <c r="BK251" s="7"/>
      <c r="BL251" s="5">
        <v>2</v>
      </c>
      <c r="BM251" s="221">
        <v>2</v>
      </c>
      <c r="BN251" s="221">
        <v>2</v>
      </c>
      <c r="BO251" s="221">
        <v>2</v>
      </c>
      <c r="BP251" s="221">
        <v>2</v>
      </c>
      <c r="BQ251" s="221">
        <v>2</v>
      </c>
      <c r="BR251" s="5">
        <v>2</v>
      </c>
      <c r="BS251" s="226">
        <v>1</v>
      </c>
      <c r="BT251" s="221">
        <v>2</v>
      </c>
      <c r="BU251" s="221">
        <v>2</v>
      </c>
      <c r="BV251" s="221">
        <v>2</v>
      </c>
      <c r="BW251" s="5">
        <v>2</v>
      </c>
      <c r="BX251" s="221">
        <v>2</v>
      </c>
      <c r="BY251" s="6">
        <v>2</v>
      </c>
      <c r="BZ251" s="5" t="s">
        <v>2281</v>
      </c>
      <c r="CA251" s="221">
        <v>2</v>
      </c>
      <c r="CB251" s="221">
        <v>2</v>
      </c>
      <c r="CC251" s="221">
        <v>2</v>
      </c>
      <c r="CD251" s="337">
        <v>2</v>
      </c>
      <c r="CE251" s="221">
        <v>2</v>
      </c>
      <c r="CF251" s="221">
        <v>2</v>
      </c>
      <c r="CG251" s="221">
        <v>2</v>
      </c>
      <c r="CH251" s="221">
        <v>2</v>
      </c>
      <c r="CI251" s="221">
        <v>2</v>
      </c>
      <c r="CJ251" s="337">
        <v>2</v>
      </c>
      <c r="CK251" s="221">
        <v>2</v>
      </c>
      <c r="CL251" s="222">
        <f t="shared" si="146"/>
        <v>24</v>
      </c>
      <c r="CM251" s="237">
        <f t="shared" si="147"/>
        <v>0.92307692307692313</v>
      </c>
      <c r="CN251" s="222">
        <f t="shared" si="148"/>
        <v>1</v>
      </c>
      <c r="CO251" s="237">
        <f t="shared" si="149"/>
        <v>3.8461538461538464E-2</v>
      </c>
      <c r="CP251" s="222">
        <f t="shared" si="150"/>
        <v>0</v>
      </c>
      <c r="CQ251" s="237">
        <f t="shared" si="151"/>
        <v>0</v>
      </c>
      <c r="CR251" s="222">
        <f t="shared" si="152"/>
        <v>1</v>
      </c>
      <c r="CS251" s="237">
        <f t="shared" si="153"/>
        <v>3.8461538461538464E-2</v>
      </c>
      <c r="CT251" s="223">
        <f t="shared" si="154"/>
        <v>1.96</v>
      </c>
      <c r="CU251" s="223" t="str">
        <f t="shared" si="155"/>
        <v>Đạt mục tiêu</v>
      </c>
      <c r="CV251" s="5"/>
    </row>
    <row r="252" spans="1:100" s="1" customFormat="1" ht="62" hidden="1">
      <c r="A252" s="1308"/>
      <c r="B252" s="1024"/>
      <c r="C252" s="1033"/>
      <c r="D252" s="1024"/>
      <c r="E252" s="1033"/>
      <c r="F252" s="1090"/>
      <c r="G252" s="48" t="s">
        <v>2352</v>
      </c>
      <c r="H252" s="48"/>
      <c r="I252" s="430"/>
      <c r="J252" s="53"/>
      <c r="K252" s="495"/>
      <c r="L252" s="5" t="s">
        <v>32</v>
      </c>
      <c r="M252" s="212" t="s">
        <v>31</v>
      </c>
      <c r="N252" s="165" t="s">
        <v>11</v>
      </c>
      <c r="O252" s="221" t="s">
        <v>29</v>
      </c>
      <c r="P252" s="221" t="s">
        <v>24</v>
      </c>
      <c r="Q252" s="5"/>
      <c r="R252" s="5"/>
      <c r="S252" s="5"/>
      <c r="T252" s="5"/>
      <c r="U252" s="195"/>
      <c r="V252" s="5"/>
      <c r="W252" s="5" t="s">
        <v>24</v>
      </c>
      <c r="X252" s="5"/>
      <c r="Y252" s="5"/>
      <c r="Z252" s="5"/>
      <c r="AA252" s="5"/>
      <c r="AB252" s="80">
        <f t="shared" si="145"/>
        <v>1</v>
      </c>
      <c r="AC252" s="642"/>
      <c r="AD252" s="7"/>
      <c r="AE252" s="7"/>
      <c r="AF252" s="7"/>
      <c r="AG252" s="7"/>
      <c r="AH252" s="7"/>
      <c r="AI252" s="7"/>
      <c r="AJ252" s="7"/>
      <c r="AK252" s="7"/>
      <c r="AL252" s="7"/>
      <c r="AM252" s="7"/>
      <c r="AN252" s="7"/>
      <c r="AO252" s="7"/>
      <c r="AP252" s="7"/>
      <c r="AQ252" s="7"/>
      <c r="AR252" s="7"/>
      <c r="AS252" s="7" t="s">
        <v>1317</v>
      </c>
      <c r="AT252" s="7"/>
      <c r="AU252" s="7" t="s">
        <v>1317</v>
      </c>
      <c r="AV252" s="55"/>
      <c r="AW252" s="7"/>
      <c r="AX252" s="7"/>
      <c r="AY252" s="7" t="s">
        <v>1317</v>
      </c>
      <c r="AZ252" s="7" t="s">
        <v>1317</v>
      </c>
      <c r="BA252" s="7"/>
      <c r="BB252" s="7"/>
      <c r="BC252" s="7"/>
      <c r="BD252" s="7"/>
      <c r="BE252" s="7"/>
      <c r="BF252" s="7"/>
      <c r="BG252" s="7"/>
      <c r="BH252" s="7"/>
      <c r="BI252" s="7"/>
      <c r="BJ252" s="7"/>
      <c r="BK252" s="7"/>
      <c r="BL252" s="5">
        <v>2</v>
      </c>
      <c r="BM252" s="221">
        <v>2</v>
      </c>
      <c r="BN252" s="221">
        <v>1</v>
      </c>
      <c r="BO252" s="221">
        <v>2</v>
      </c>
      <c r="BP252" s="221">
        <v>2</v>
      </c>
      <c r="BQ252" s="221">
        <v>2</v>
      </c>
      <c r="BR252" s="5">
        <v>1</v>
      </c>
      <c r="BS252" s="226">
        <v>2</v>
      </c>
      <c r="BT252" s="221">
        <v>2</v>
      </c>
      <c r="BU252" s="221">
        <v>2</v>
      </c>
      <c r="BV252" s="221">
        <v>2</v>
      </c>
      <c r="BW252" s="5">
        <v>2</v>
      </c>
      <c r="BX252" s="221">
        <v>2</v>
      </c>
      <c r="BY252" s="6">
        <v>2</v>
      </c>
      <c r="BZ252" s="5">
        <v>2</v>
      </c>
      <c r="CA252" s="221">
        <v>2</v>
      </c>
      <c r="CB252" s="221">
        <v>2</v>
      </c>
      <c r="CC252" s="221">
        <v>2</v>
      </c>
      <c r="CD252" s="337">
        <v>2</v>
      </c>
      <c r="CE252" s="221">
        <v>2</v>
      </c>
      <c r="CF252" s="221">
        <v>2</v>
      </c>
      <c r="CG252" s="221">
        <v>2</v>
      </c>
      <c r="CH252" s="221">
        <v>2</v>
      </c>
      <c r="CI252" s="221">
        <v>2</v>
      </c>
      <c r="CJ252" s="337">
        <v>2</v>
      </c>
      <c r="CK252" s="221">
        <v>2</v>
      </c>
      <c r="CL252" s="222">
        <f t="shared" si="146"/>
        <v>24</v>
      </c>
      <c r="CM252" s="237">
        <f t="shared" si="147"/>
        <v>0.92307692307692313</v>
      </c>
      <c r="CN252" s="222">
        <f t="shared" si="148"/>
        <v>2</v>
      </c>
      <c r="CO252" s="237">
        <f t="shared" si="149"/>
        <v>7.6923076923076927E-2</v>
      </c>
      <c r="CP252" s="222">
        <f t="shared" si="150"/>
        <v>0</v>
      </c>
      <c r="CQ252" s="237">
        <f t="shared" si="151"/>
        <v>0</v>
      </c>
      <c r="CR252" s="222">
        <f t="shared" si="152"/>
        <v>0</v>
      </c>
      <c r="CS252" s="237">
        <f t="shared" si="153"/>
        <v>0</v>
      </c>
      <c r="CT252" s="223">
        <f t="shared" si="154"/>
        <v>1.9230769230769231</v>
      </c>
      <c r="CU252" s="223" t="str">
        <f t="shared" si="155"/>
        <v>Đạt mục tiêu</v>
      </c>
      <c r="CV252" s="5"/>
    </row>
    <row r="253" spans="1:100" s="1" customFormat="1" ht="55.5" hidden="1">
      <c r="A253" s="1308"/>
      <c r="B253" s="1024"/>
      <c r="C253" s="1033"/>
      <c r="D253" s="1024"/>
      <c r="E253" s="1033"/>
      <c r="F253" s="1091"/>
      <c r="G253" s="157" t="s">
        <v>885</v>
      </c>
      <c r="H253" s="157"/>
      <c r="I253" s="534"/>
      <c r="J253" s="93"/>
      <c r="K253" s="470"/>
      <c r="L253" s="16" t="s">
        <v>32</v>
      </c>
      <c r="M253" s="212" t="s">
        <v>31</v>
      </c>
      <c r="N253" s="165" t="s">
        <v>11</v>
      </c>
      <c r="O253" s="44" t="s">
        <v>29</v>
      </c>
      <c r="P253" s="44" t="s">
        <v>24</v>
      </c>
      <c r="Q253" s="5"/>
      <c r="R253" s="5"/>
      <c r="S253" s="5"/>
      <c r="T253" s="5"/>
      <c r="U253" s="6" t="s">
        <v>24</v>
      </c>
      <c r="V253" s="5"/>
      <c r="W253" s="5"/>
      <c r="X253" s="5"/>
      <c r="Y253" s="5"/>
      <c r="Z253" s="5"/>
      <c r="AA253" s="5"/>
      <c r="AB253" s="80">
        <f t="shared" si="145"/>
        <v>1</v>
      </c>
      <c r="AC253" s="642"/>
      <c r="AD253" s="7"/>
      <c r="AE253" s="7"/>
      <c r="AF253" s="7"/>
      <c r="AG253" s="7" t="s">
        <v>1317</v>
      </c>
      <c r="AH253" s="7"/>
      <c r="AI253" s="7"/>
      <c r="AJ253" s="7"/>
      <c r="AK253" s="7"/>
      <c r="AL253" s="7"/>
      <c r="AM253" s="7"/>
      <c r="AN253" s="7"/>
      <c r="AO253" s="7"/>
      <c r="AP253" s="7"/>
      <c r="AQ253" s="7"/>
      <c r="AR253" s="7"/>
      <c r="AS253" s="7"/>
      <c r="AT253" s="7"/>
      <c r="AU253" s="7"/>
      <c r="AV253" s="55"/>
      <c r="AW253" s="7"/>
      <c r="AX253" s="7"/>
      <c r="AY253" s="7"/>
      <c r="AZ253" s="7"/>
      <c r="BA253" s="7"/>
      <c r="BB253" s="7"/>
      <c r="BC253" s="7"/>
      <c r="BD253" s="7"/>
      <c r="BE253" s="7"/>
      <c r="BF253" s="7"/>
      <c r="BG253" s="7"/>
      <c r="BH253" s="7"/>
      <c r="BI253" s="7"/>
      <c r="BJ253" s="7"/>
      <c r="BK253" s="7"/>
      <c r="BL253" s="5">
        <v>2</v>
      </c>
      <c r="BM253" s="221">
        <v>2</v>
      </c>
      <c r="BN253" s="221">
        <v>2</v>
      </c>
      <c r="BO253" s="221">
        <v>2</v>
      </c>
      <c r="BP253" s="221">
        <v>2</v>
      </c>
      <c r="BQ253" s="221">
        <v>2</v>
      </c>
      <c r="BR253" s="5">
        <v>2</v>
      </c>
      <c r="BS253" s="226">
        <v>1</v>
      </c>
      <c r="BT253" s="221">
        <v>2</v>
      </c>
      <c r="BU253" s="221">
        <v>2</v>
      </c>
      <c r="BV253" s="221">
        <v>2</v>
      </c>
      <c r="BW253" s="5">
        <v>2</v>
      </c>
      <c r="BX253" s="221">
        <v>1</v>
      </c>
      <c r="BY253" s="6">
        <v>2</v>
      </c>
      <c r="BZ253" s="5">
        <v>2</v>
      </c>
      <c r="CA253" s="221">
        <v>2</v>
      </c>
      <c r="CB253" s="221">
        <v>2</v>
      </c>
      <c r="CC253" s="221">
        <v>2</v>
      </c>
      <c r="CD253" s="337">
        <v>1</v>
      </c>
      <c r="CE253" s="221">
        <v>2</v>
      </c>
      <c r="CF253" s="221">
        <v>2</v>
      </c>
      <c r="CG253" s="221">
        <v>2</v>
      </c>
      <c r="CH253" s="221">
        <v>2</v>
      </c>
      <c r="CI253" s="221">
        <v>2</v>
      </c>
      <c r="CJ253" s="337">
        <v>1</v>
      </c>
      <c r="CK253" s="221">
        <v>2</v>
      </c>
      <c r="CL253" s="222">
        <f t="shared" si="146"/>
        <v>22</v>
      </c>
      <c r="CM253" s="237">
        <f t="shared" si="147"/>
        <v>0.84615384615384615</v>
      </c>
      <c r="CN253" s="222">
        <f t="shared" si="148"/>
        <v>4</v>
      </c>
      <c r="CO253" s="237">
        <f t="shared" si="149"/>
        <v>0.15384615384615385</v>
      </c>
      <c r="CP253" s="222">
        <f t="shared" si="150"/>
        <v>0</v>
      </c>
      <c r="CQ253" s="237">
        <f t="shared" si="151"/>
        <v>0</v>
      </c>
      <c r="CR253" s="222">
        <f t="shared" si="152"/>
        <v>0</v>
      </c>
      <c r="CS253" s="237">
        <f t="shared" si="153"/>
        <v>0</v>
      </c>
      <c r="CT253" s="223">
        <f t="shared" si="154"/>
        <v>1.8461538461538463</v>
      </c>
      <c r="CU253" s="223" t="str">
        <f t="shared" si="155"/>
        <v>Đạt mục tiêu</v>
      </c>
      <c r="CV253" s="5"/>
    </row>
    <row r="254" spans="1:100" s="18" customFormat="1" ht="43" hidden="1" customHeight="1">
      <c r="A254" s="1308"/>
      <c r="B254" s="1024"/>
      <c r="C254" s="1033"/>
      <c r="D254" s="1024"/>
      <c r="E254" s="1033"/>
      <c r="F254" s="1140"/>
      <c r="G254" s="157" t="s">
        <v>2003</v>
      </c>
      <c r="H254" s="157"/>
      <c r="I254" s="609"/>
      <c r="J254" s="93"/>
      <c r="K254" s="470"/>
      <c r="L254" s="16" t="s">
        <v>32</v>
      </c>
      <c r="M254" s="212" t="s">
        <v>31</v>
      </c>
      <c r="N254" s="165" t="s">
        <v>11</v>
      </c>
      <c r="O254" s="44" t="s">
        <v>51</v>
      </c>
      <c r="P254" s="44" t="s">
        <v>24</v>
      </c>
      <c r="Q254" s="16" t="s">
        <v>24</v>
      </c>
      <c r="R254" s="16"/>
      <c r="S254" s="16"/>
      <c r="T254" s="16"/>
      <c r="U254" s="6"/>
      <c r="V254" s="16"/>
      <c r="W254" s="16"/>
      <c r="X254" s="16"/>
      <c r="Y254" s="16"/>
      <c r="Z254" s="16"/>
      <c r="AA254" s="16"/>
      <c r="AB254" s="80">
        <f t="shared" si="145"/>
        <v>1</v>
      </c>
      <c r="AC254" s="651" t="s">
        <v>1316</v>
      </c>
      <c r="AD254" s="44" t="s">
        <v>1316</v>
      </c>
      <c r="AE254" s="44" t="s">
        <v>1316</v>
      </c>
      <c r="AF254" s="44" t="s">
        <v>1316</v>
      </c>
      <c r="AG254" s="17"/>
      <c r="AH254" s="17"/>
      <c r="AI254" s="17"/>
      <c r="AJ254" s="17"/>
      <c r="AK254" s="17"/>
      <c r="AL254" s="17"/>
      <c r="AM254" s="17"/>
      <c r="AN254" s="17"/>
      <c r="AO254" s="17"/>
      <c r="AP254" s="17"/>
      <c r="AQ254" s="17"/>
      <c r="AR254" s="17"/>
      <c r="AS254" s="17"/>
      <c r="AT254" s="17"/>
      <c r="AU254" s="17"/>
      <c r="AV254" s="49"/>
      <c r="AW254" s="17"/>
      <c r="AX254" s="17"/>
      <c r="AY254" s="17"/>
      <c r="AZ254" s="17"/>
      <c r="BA254" s="17"/>
      <c r="BB254" s="17"/>
      <c r="BC254" s="17"/>
      <c r="BD254" s="17"/>
      <c r="BE254" s="17"/>
      <c r="BF254" s="17"/>
      <c r="BG254" s="17"/>
      <c r="BH254" s="17"/>
      <c r="BI254" s="17"/>
      <c r="BJ254" s="17"/>
      <c r="BK254" s="17"/>
      <c r="BL254" s="5">
        <v>2</v>
      </c>
      <c r="BM254" s="221">
        <v>2</v>
      </c>
      <c r="BN254" s="221">
        <v>2</v>
      </c>
      <c r="BO254" s="221">
        <v>2</v>
      </c>
      <c r="BP254" s="221">
        <v>2</v>
      </c>
      <c r="BQ254" s="221">
        <v>2</v>
      </c>
      <c r="BR254" s="5">
        <v>2</v>
      </c>
      <c r="BS254" s="226">
        <v>2</v>
      </c>
      <c r="BT254" s="221">
        <v>2</v>
      </c>
      <c r="BU254" s="221">
        <v>2</v>
      </c>
      <c r="BV254" s="221">
        <v>2</v>
      </c>
      <c r="BW254" s="5">
        <v>2</v>
      </c>
      <c r="BX254" s="221">
        <v>2</v>
      </c>
      <c r="BY254" s="6">
        <v>2</v>
      </c>
      <c r="BZ254" s="5">
        <v>2</v>
      </c>
      <c r="CA254" s="221">
        <v>2</v>
      </c>
      <c r="CB254" s="221">
        <v>2</v>
      </c>
      <c r="CC254" s="221">
        <v>2</v>
      </c>
      <c r="CD254" s="337">
        <v>2</v>
      </c>
      <c r="CE254" s="221">
        <v>1</v>
      </c>
      <c r="CF254" s="221">
        <v>2</v>
      </c>
      <c r="CG254" s="221">
        <v>2</v>
      </c>
      <c r="CH254" s="221">
        <v>2</v>
      </c>
      <c r="CI254" s="221">
        <v>2</v>
      </c>
      <c r="CJ254" s="337">
        <v>2</v>
      </c>
      <c r="CK254" s="221">
        <v>2</v>
      </c>
      <c r="CL254" s="222">
        <f t="shared" si="146"/>
        <v>25</v>
      </c>
      <c r="CM254" s="237">
        <f t="shared" si="147"/>
        <v>0.96153846153846156</v>
      </c>
      <c r="CN254" s="222">
        <f t="shared" si="148"/>
        <v>1</v>
      </c>
      <c r="CO254" s="237">
        <f t="shared" si="149"/>
        <v>3.8461538461538464E-2</v>
      </c>
      <c r="CP254" s="222">
        <f t="shared" si="150"/>
        <v>0</v>
      </c>
      <c r="CQ254" s="237">
        <f t="shared" si="151"/>
        <v>0</v>
      </c>
      <c r="CR254" s="222">
        <f t="shared" si="152"/>
        <v>0</v>
      </c>
      <c r="CS254" s="237">
        <f t="shared" si="153"/>
        <v>0</v>
      </c>
      <c r="CT254" s="223">
        <f t="shared" si="154"/>
        <v>1.9615384615384615</v>
      </c>
      <c r="CU254" s="223" t="str">
        <f t="shared" si="155"/>
        <v>Đạt mục tiêu</v>
      </c>
      <c r="CV254" s="16"/>
    </row>
    <row r="255" spans="1:100" s="18" customFormat="1" ht="62" hidden="1">
      <c r="A255" s="1308"/>
      <c r="B255" s="1024"/>
      <c r="C255" s="1033"/>
      <c r="D255" s="1024"/>
      <c r="E255" s="1033"/>
      <c r="F255" s="1091" t="s">
        <v>2441</v>
      </c>
      <c r="G255" s="157" t="s">
        <v>2742</v>
      </c>
      <c r="H255" s="157"/>
      <c r="I255" s="442"/>
      <c r="J255" s="93"/>
      <c r="K255" s="470"/>
      <c r="L255" s="16" t="s">
        <v>32</v>
      </c>
      <c r="M255" s="212" t="s">
        <v>31</v>
      </c>
      <c r="N255" s="165" t="s">
        <v>11</v>
      </c>
      <c r="O255" s="44" t="s">
        <v>51</v>
      </c>
      <c r="P255" s="44"/>
      <c r="Q255" s="16"/>
      <c r="R255" s="16"/>
      <c r="S255" s="16"/>
      <c r="T255" s="16"/>
      <c r="U255" s="6"/>
      <c r="V255" s="16" t="s">
        <v>24</v>
      </c>
      <c r="W255" s="16"/>
      <c r="X255" s="16"/>
      <c r="Y255" s="16"/>
      <c r="Z255" s="16"/>
      <c r="AA255" s="16"/>
      <c r="AB255" s="80">
        <f t="shared" si="145"/>
        <v>1</v>
      </c>
      <c r="AC255" s="652"/>
      <c r="AD255" s="17"/>
      <c r="AE255" s="17" t="s">
        <v>1318</v>
      </c>
      <c r="AF255" s="17"/>
      <c r="AG255" s="17"/>
      <c r="AH255" s="17"/>
      <c r="AI255" s="17"/>
      <c r="AJ255" s="17"/>
      <c r="AK255" s="17"/>
      <c r="AL255" s="17"/>
      <c r="AM255" s="17"/>
      <c r="AN255" s="17"/>
      <c r="AO255" s="17"/>
      <c r="AP255" s="17"/>
      <c r="AQ255" s="17"/>
      <c r="AR255" s="17"/>
      <c r="AS255" s="17"/>
      <c r="AT255" s="17"/>
      <c r="AU255" s="17"/>
      <c r="AV255" s="49"/>
      <c r="AW255" s="17"/>
      <c r="AX255" s="17" t="s">
        <v>1318</v>
      </c>
      <c r="AY255" s="17"/>
      <c r="AZ255" s="17"/>
      <c r="BA255" s="17"/>
      <c r="BB255" s="17"/>
      <c r="BC255" s="17"/>
      <c r="BD255" s="17"/>
      <c r="BE255" s="17"/>
      <c r="BF255" s="17"/>
      <c r="BG255" s="17"/>
      <c r="BH255" s="17"/>
      <c r="BI255" s="17"/>
      <c r="BJ255" s="17"/>
      <c r="BK255" s="17"/>
      <c r="BL255" s="5">
        <v>2</v>
      </c>
      <c r="BM255" s="221">
        <v>2</v>
      </c>
      <c r="BN255" s="221">
        <v>2</v>
      </c>
      <c r="BO255" s="221">
        <v>2</v>
      </c>
      <c r="BP255" s="221">
        <v>2</v>
      </c>
      <c r="BQ255" s="221">
        <v>2</v>
      </c>
      <c r="BR255" s="5">
        <v>2</v>
      </c>
      <c r="BS255" s="226">
        <v>2</v>
      </c>
      <c r="BT255" s="221">
        <v>2</v>
      </c>
      <c r="BU255" s="221">
        <v>2</v>
      </c>
      <c r="BV255" s="221">
        <v>1</v>
      </c>
      <c r="BW255" s="5">
        <v>2</v>
      </c>
      <c r="BX255" s="221">
        <v>2</v>
      </c>
      <c r="BY255" s="6">
        <v>2</v>
      </c>
      <c r="BZ255" s="5">
        <v>2</v>
      </c>
      <c r="CA255" s="221">
        <v>2</v>
      </c>
      <c r="CB255" s="221">
        <v>1</v>
      </c>
      <c r="CC255" s="221">
        <v>2</v>
      </c>
      <c r="CD255" s="337">
        <v>2</v>
      </c>
      <c r="CE255" s="221">
        <v>2</v>
      </c>
      <c r="CF255" s="221">
        <v>2</v>
      </c>
      <c r="CG255" s="221">
        <v>2</v>
      </c>
      <c r="CH255" s="221">
        <v>2</v>
      </c>
      <c r="CI255" s="221">
        <v>2</v>
      </c>
      <c r="CJ255" s="337">
        <v>1</v>
      </c>
      <c r="CK255" s="221">
        <v>2</v>
      </c>
      <c r="CL255" s="222">
        <f t="shared" si="146"/>
        <v>23</v>
      </c>
      <c r="CM255" s="237">
        <f t="shared" si="147"/>
        <v>0.88461538461538458</v>
      </c>
      <c r="CN255" s="222">
        <f t="shared" si="148"/>
        <v>3</v>
      </c>
      <c r="CO255" s="237">
        <f t="shared" si="149"/>
        <v>0.11538461538461539</v>
      </c>
      <c r="CP255" s="222">
        <f t="shared" si="150"/>
        <v>0</v>
      </c>
      <c r="CQ255" s="237">
        <f t="shared" si="151"/>
        <v>0</v>
      </c>
      <c r="CR255" s="222">
        <f t="shared" si="152"/>
        <v>0</v>
      </c>
      <c r="CS255" s="237">
        <f t="shared" si="153"/>
        <v>0</v>
      </c>
      <c r="CT255" s="223">
        <f t="shared" si="154"/>
        <v>1.8846153846153846</v>
      </c>
      <c r="CU255" s="223" t="str">
        <f t="shared" si="155"/>
        <v>Đạt mục tiêu</v>
      </c>
      <c r="CV255" s="17"/>
    </row>
    <row r="256" spans="1:100" s="18" customFormat="1" ht="66.650000000000006" hidden="1" customHeight="1">
      <c r="A256" s="1308"/>
      <c r="B256" s="1024"/>
      <c r="C256" s="1033"/>
      <c r="D256" s="1024"/>
      <c r="E256" s="1033"/>
      <c r="F256" s="1091"/>
      <c r="G256" s="157" t="s">
        <v>2653</v>
      </c>
      <c r="H256" s="157"/>
      <c r="I256" s="442"/>
      <c r="J256" s="93"/>
      <c r="K256" s="470"/>
      <c r="L256" s="16" t="s">
        <v>32</v>
      </c>
      <c r="M256" s="212" t="s">
        <v>31</v>
      </c>
      <c r="N256" s="165" t="s">
        <v>11</v>
      </c>
      <c r="O256" s="44" t="s">
        <v>51</v>
      </c>
      <c r="P256" s="44"/>
      <c r="Q256" s="16"/>
      <c r="R256" s="16" t="s">
        <v>24</v>
      </c>
      <c r="S256" s="16"/>
      <c r="T256" s="16"/>
      <c r="U256" s="6"/>
      <c r="V256" s="16"/>
      <c r="W256" s="16"/>
      <c r="X256" s="16"/>
      <c r="Y256" s="16"/>
      <c r="Z256" s="16"/>
      <c r="AA256" s="16"/>
      <c r="AB256" s="80">
        <f t="shared" si="145"/>
        <v>1</v>
      </c>
      <c r="AC256" s="652"/>
      <c r="AD256" s="17"/>
      <c r="AE256" s="17"/>
      <c r="AF256" s="17"/>
      <c r="AG256" s="17"/>
      <c r="AH256" s="17" t="s">
        <v>1318</v>
      </c>
      <c r="AI256" s="17"/>
      <c r="AJ256" s="17"/>
      <c r="AK256" s="17"/>
      <c r="AL256" s="17"/>
      <c r="AM256" s="17"/>
      <c r="AN256" s="17"/>
      <c r="AO256" s="17"/>
      <c r="AP256" s="17"/>
      <c r="AQ256" s="17"/>
      <c r="AR256" s="17"/>
      <c r="AS256" s="17"/>
      <c r="AT256" s="17"/>
      <c r="AU256" s="17"/>
      <c r="AV256" s="49"/>
      <c r="AW256" s="17"/>
      <c r="AX256" s="17"/>
      <c r="AY256" s="17"/>
      <c r="AZ256" s="17"/>
      <c r="BA256" s="17"/>
      <c r="BB256" s="17"/>
      <c r="BC256" s="17"/>
      <c r="BD256" s="17"/>
      <c r="BE256" s="17"/>
      <c r="BF256" s="17"/>
      <c r="BG256" s="17"/>
      <c r="BH256" s="17"/>
      <c r="BI256" s="17"/>
      <c r="BJ256" s="17"/>
      <c r="BK256" s="17"/>
      <c r="BL256" s="823">
        <v>1</v>
      </c>
      <c r="BM256" s="354">
        <v>2</v>
      </c>
      <c r="BN256" s="354">
        <v>2</v>
      </c>
      <c r="BO256" s="354">
        <v>2</v>
      </c>
      <c r="BP256" s="354">
        <v>2</v>
      </c>
      <c r="BQ256" s="354">
        <v>2</v>
      </c>
      <c r="BR256" s="823">
        <v>2</v>
      </c>
      <c r="BS256" s="356">
        <v>2</v>
      </c>
      <c r="BT256" s="354">
        <v>1</v>
      </c>
      <c r="BU256" s="354">
        <v>2</v>
      </c>
      <c r="BV256" s="354">
        <v>2</v>
      </c>
      <c r="BW256" s="823">
        <v>2</v>
      </c>
      <c r="BX256" s="354">
        <v>2</v>
      </c>
      <c r="BY256" s="824">
        <v>2</v>
      </c>
      <c r="BZ256" s="823">
        <v>2</v>
      </c>
      <c r="CA256" s="354">
        <v>2</v>
      </c>
      <c r="CB256" s="354">
        <v>2</v>
      </c>
      <c r="CC256" s="354">
        <v>2</v>
      </c>
      <c r="CD256" s="766">
        <v>2</v>
      </c>
      <c r="CE256" s="354">
        <v>2</v>
      </c>
      <c r="CF256" s="354">
        <v>2</v>
      </c>
      <c r="CG256" s="354">
        <v>2</v>
      </c>
      <c r="CH256" s="354">
        <v>2</v>
      </c>
      <c r="CI256" s="354">
        <v>1</v>
      </c>
      <c r="CJ256" s="766">
        <v>2</v>
      </c>
      <c r="CK256" s="354">
        <v>2</v>
      </c>
      <c r="CL256" s="222">
        <f t="shared" si="146"/>
        <v>23</v>
      </c>
      <c r="CM256" s="237">
        <f t="shared" si="147"/>
        <v>0.88461538461538458</v>
      </c>
      <c r="CN256" s="222">
        <f t="shared" si="148"/>
        <v>3</v>
      </c>
      <c r="CO256" s="237">
        <f t="shared" si="149"/>
        <v>0.11538461538461539</v>
      </c>
      <c r="CP256" s="222">
        <f t="shared" si="150"/>
        <v>0</v>
      </c>
      <c r="CQ256" s="237">
        <f t="shared" si="151"/>
        <v>0</v>
      </c>
      <c r="CR256" s="222">
        <f t="shared" si="152"/>
        <v>0</v>
      </c>
      <c r="CS256" s="237">
        <f t="shared" si="153"/>
        <v>0</v>
      </c>
      <c r="CT256" s="223">
        <f t="shared" si="154"/>
        <v>1.8846153846153846</v>
      </c>
      <c r="CU256" s="223" t="str">
        <f t="shared" si="155"/>
        <v>Đạt mục tiêu</v>
      </c>
      <c r="CV256" s="17"/>
    </row>
    <row r="257" spans="1:100" s="18" customFormat="1" ht="62" hidden="1">
      <c r="A257" s="1308"/>
      <c r="B257" s="1024"/>
      <c r="C257" s="1033"/>
      <c r="D257" s="1024"/>
      <c r="E257" s="1033"/>
      <c r="F257" s="1091"/>
      <c r="G257" s="157" t="s">
        <v>2005</v>
      </c>
      <c r="H257" s="157"/>
      <c r="I257" s="609"/>
      <c r="J257" s="93"/>
      <c r="K257" s="470"/>
      <c r="L257" s="16" t="s">
        <v>32</v>
      </c>
      <c r="M257" s="212" t="s">
        <v>31</v>
      </c>
      <c r="N257" s="165" t="s">
        <v>11</v>
      </c>
      <c r="O257" s="44" t="s">
        <v>51</v>
      </c>
      <c r="P257" s="44" t="s">
        <v>24</v>
      </c>
      <c r="Q257" s="16" t="s">
        <v>24</v>
      </c>
      <c r="R257" s="16"/>
      <c r="S257" s="16"/>
      <c r="T257" s="16"/>
      <c r="U257" s="6"/>
      <c r="V257" s="16"/>
      <c r="W257" s="16"/>
      <c r="X257" s="16"/>
      <c r="Y257" s="16"/>
      <c r="Z257" s="16"/>
      <c r="AA257" s="16"/>
      <c r="AB257" s="80">
        <f t="shared" si="145"/>
        <v>1</v>
      </c>
      <c r="AC257" s="651"/>
      <c r="AD257" s="16"/>
      <c r="AE257" s="44"/>
      <c r="AF257" s="44" t="s">
        <v>1316</v>
      </c>
      <c r="AG257" s="17"/>
      <c r="AH257" s="17"/>
      <c r="AI257" s="17"/>
      <c r="AJ257" s="17" t="s">
        <v>1317</v>
      </c>
      <c r="AK257" s="17"/>
      <c r="AL257" s="17"/>
      <c r="AM257" s="17"/>
      <c r="AN257" s="17"/>
      <c r="AO257" s="17"/>
      <c r="AP257" s="17"/>
      <c r="AQ257" s="17"/>
      <c r="AR257" s="17"/>
      <c r="AS257" s="17"/>
      <c r="AT257" s="17"/>
      <c r="AU257" s="17"/>
      <c r="AV257" s="49"/>
      <c r="AW257" s="17"/>
      <c r="AX257" s="17"/>
      <c r="AY257" s="17"/>
      <c r="AZ257" s="17"/>
      <c r="BA257" s="17"/>
      <c r="BB257" s="17"/>
      <c r="BC257" s="17"/>
      <c r="BD257" s="17"/>
      <c r="BE257" s="17"/>
      <c r="BF257" s="17"/>
      <c r="BG257" s="17"/>
      <c r="BH257" s="17"/>
      <c r="BI257" s="17"/>
      <c r="BJ257" s="17"/>
      <c r="BK257" s="17"/>
      <c r="BL257" s="5">
        <v>2</v>
      </c>
      <c r="BM257" s="221">
        <v>2</v>
      </c>
      <c r="BN257" s="221">
        <v>2</v>
      </c>
      <c r="BO257" s="221">
        <v>2</v>
      </c>
      <c r="BP257" s="221">
        <v>2</v>
      </c>
      <c r="BQ257" s="221">
        <v>2</v>
      </c>
      <c r="BR257" s="5">
        <v>2</v>
      </c>
      <c r="BS257" s="226">
        <v>2</v>
      </c>
      <c r="BT257" s="221">
        <v>2</v>
      </c>
      <c r="BU257" s="221">
        <v>2</v>
      </c>
      <c r="BV257" s="221">
        <v>2</v>
      </c>
      <c r="BW257" s="5">
        <v>1</v>
      </c>
      <c r="BX257" s="221">
        <v>2</v>
      </c>
      <c r="BY257" s="6">
        <v>2</v>
      </c>
      <c r="BZ257" s="5">
        <v>2</v>
      </c>
      <c r="CA257" s="221">
        <v>2</v>
      </c>
      <c r="CB257" s="221">
        <v>2</v>
      </c>
      <c r="CC257" s="221">
        <v>2</v>
      </c>
      <c r="CD257" s="337">
        <v>1</v>
      </c>
      <c r="CE257" s="221">
        <v>2</v>
      </c>
      <c r="CF257" s="221">
        <v>2</v>
      </c>
      <c r="CG257" s="221">
        <v>2</v>
      </c>
      <c r="CH257" s="221">
        <v>2</v>
      </c>
      <c r="CI257" s="221">
        <v>2</v>
      </c>
      <c r="CJ257" s="337">
        <v>2</v>
      </c>
      <c r="CK257" s="221">
        <v>2</v>
      </c>
      <c r="CL257" s="222">
        <f t="shared" si="146"/>
        <v>24</v>
      </c>
      <c r="CM257" s="237">
        <f t="shared" si="147"/>
        <v>0.92307692307692313</v>
      </c>
      <c r="CN257" s="222">
        <f t="shared" si="148"/>
        <v>2</v>
      </c>
      <c r="CO257" s="237">
        <f t="shared" si="149"/>
        <v>7.6923076923076927E-2</v>
      </c>
      <c r="CP257" s="222">
        <f t="shared" si="150"/>
        <v>0</v>
      </c>
      <c r="CQ257" s="237">
        <f t="shared" si="151"/>
        <v>0</v>
      </c>
      <c r="CR257" s="222">
        <f t="shared" si="152"/>
        <v>0</v>
      </c>
      <c r="CS257" s="237">
        <f t="shared" si="153"/>
        <v>0</v>
      </c>
      <c r="CT257" s="223">
        <f t="shared" si="154"/>
        <v>1.9230769230769231</v>
      </c>
      <c r="CU257" s="223" t="str">
        <f t="shared" si="155"/>
        <v>Đạt mục tiêu</v>
      </c>
      <c r="CV257" s="16"/>
    </row>
    <row r="258" spans="1:100" s="18" customFormat="1" ht="62" hidden="1">
      <c r="A258" s="1308">
        <v>92</v>
      </c>
      <c r="B258" s="1044" t="s">
        <v>1367</v>
      </c>
      <c r="C258" s="1139" t="s">
        <v>26</v>
      </c>
      <c r="D258" s="1075" t="s">
        <v>190</v>
      </c>
      <c r="E258" s="1139" t="s">
        <v>26</v>
      </c>
      <c r="F258" s="1138" t="s">
        <v>1366</v>
      </c>
      <c r="G258" s="48" t="s">
        <v>2094</v>
      </c>
      <c r="H258" s="48"/>
      <c r="I258" s="613"/>
      <c r="J258" s="93"/>
      <c r="K258" s="470"/>
      <c r="L258" s="5" t="s">
        <v>32</v>
      </c>
      <c r="M258" s="212" t="s">
        <v>31</v>
      </c>
      <c r="N258" s="165" t="s">
        <v>11</v>
      </c>
      <c r="O258" s="44" t="s">
        <v>51</v>
      </c>
      <c r="P258" s="44" t="s">
        <v>24</v>
      </c>
      <c r="Q258" s="16"/>
      <c r="R258" s="16"/>
      <c r="S258" s="16"/>
      <c r="T258" s="16"/>
      <c r="U258" s="195"/>
      <c r="V258" s="16"/>
      <c r="W258" s="16" t="s">
        <v>24</v>
      </c>
      <c r="X258" s="16"/>
      <c r="Y258" s="16"/>
      <c r="Z258" s="16"/>
      <c r="AA258" s="16"/>
      <c r="AB258" s="80">
        <f t="shared" si="145"/>
        <v>1</v>
      </c>
      <c r="AC258" s="652"/>
      <c r="AD258" s="17"/>
      <c r="AE258" s="17"/>
      <c r="AF258" s="17"/>
      <c r="AG258" s="17"/>
      <c r="AH258" s="17"/>
      <c r="AI258" s="17"/>
      <c r="AJ258" s="17"/>
      <c r="AK258" s="17"/>
      <c r="AL258" s="17"/>
      <c r="AM258" s="17"/>
      <c r="AN258" s="17"/>
      <c r="AO258" s="17"/>
      <c r="AP258" s="17"/>
      <c r="AQ258" s="17"/>
      <c r="AR258" s="17"/>
      <c r="AS258" s="17" t="s">
        <v>1317</v>
      </c>
      <c r="AT258" s="17"/>
      <c r="AU258" s="17"/>
      <c r="AV258" s="49"/>
      <c r="AW258" s="17"/>
      <c r="AX258" s="17"/>
      <c r="AY258" s="17" t="s">
        <v>1317</v>
      </c>
      <c r="AZ258" s="17" t="s">
        <v>1317</v>
      </c>
      <c r="BA258" s="17"/>
      <c r="BB258" s="17"/>
      <c r="BC258" s="17"/>
      <c r="BD258" s="17"/>
      <c r="BE258" s="17"/>
      <c r="BF258" s="17"/>
      <c r="BG258" s="17"/>
      <c r="BH258" s="17"/>
      <c r="BI258" s="17"/>
      <c r="BJ258" s="17"/>
      <c r="BK258" s="17"/>
      <c r="BL258" s="5">
        <v>2</v>
      </c>
      <c r="BM258" s="221">
        <v>2</v>
      </c>
      <c r="BN258" s="221">
        <v>2</v>
      </c>
      <c r="BO258" s="221">
        <v>2</v>
      </c>
      <c r="BP258" s="221">
        <v>2</v>
      </c>
      <c r="BQ258" s="221">
        <v>2</v>
      </c>
      <c r="BR258" s="5">
        <v>2</v>
      </c>
      <c r="BS258" s="226">
        <v>2</v>
      </c>
      <c r="BT258" s="221">
        <v>2</v>
      </c>
      <c r="BU258" s="221">
        <v>2</v>
      </c>
      <c r="BV258" s="221">
        <v>2</v>
      </c>
      <c r="BW258" s="5">
        <v>2</v>
      </c>
      <c r="BX258" s="221">
        <v>2</v>
      </c>
      <c r="BY258" s="6">
        <v>2</v>
      </c>
      <c r="BZ258" s="5">
        <v>2</v>
      </c>
      <c r="CA258" s="221">
        <v>2</v>
      </c>
      <c r="CB258" s="221">
        <v>2</v>
      </c>
      <c r="CC258" s="221">
        <v>2</v>
      </c>
      <c r="CD258" s="337">
        <v>2</v>
      </c>
      <c r="CE258" s="221">
        <v>2</v>
      </c>
      <c r="CF258" s="221">
        <v>2</v>
      </c>
      <c r="CG258" s="221">
        <v>2</v>
      </c>
      <c r="CH258" s="221">
        <v>2</v>
      </c>
      <c r="CI258" s="221">
        <v>2</v>
      </c>
      <c r="CJ258" s="337">
        <v>2</v>
      </c>
      <c r="CK258" s="221">
        <v>2</v>
      </c>
      <c r="CL258" s="222">
        <f t="shared" si="146"/>
        <v>26</v>
      </c>
      <c r="CM258" s="237">
        <f t="shared" si="147"/>
        <v>1</v>
      </c>
      <c r="CN258" s="222">
        <f t="shared" si="148"/>
        <v>0</v>
      </c>
      <c r="CO258" s="237">
        <f t="shared" si="149"/>
        <v>0</v>
      </c>
      <c r="CP258" s="222">
        <f t="shared" si="150"/>
        <v>0</v>
      </c>
      <c r="CQ258" s="237">
        <f t="shared" si="151"/>
        <v>0</v>
      </c>
      <c r="CR258" s="222">
        <f t="shared" si="152"/>
        <v>0</v>
      </c>
      <c r="CS258" s="237">
        <f t="shared" si="153"/>
        <v>0</v>
      </c>
      <c r="CT258" s="223">
        <f t="shared" si="154"/>
        <v>2</v>
      </c>
      <c r="CU258" s="223" t="str">
        <f t="shared" si="155"/>
        <v>Đạt mục tiêu</v>
      </c>
      <c r="CV258" s="17"/>
    </row>
    <row r="259" spans="1:100" s="18" customFormat="1" ht="62" hidden="1">
      <c r="A259" s="1308"/>
      <c r="B259" s="1024"/>
      <c r="C259" s="1139"/>
      <c r="D259" s="1075"/>
      <c r="E259" s="1139"/>
      <c r="F259" s="1075"/>
      <c r="G259" s="48" t="s">
        <v>1419</v>
      </c>
      <c r="H259" s="48"/>
      <c r="I259" s="613"/>
      <c r="J259" s="93"/>
      <c r="K259" s="470"/>
      <c r="L259" s="16" t="s">
        <v>32</v>
      </c>
      <c r="M259" s="212" t="s">
        <v>31</v>
      </c>
      <c r="N259" s="165" t="s">
        <v>11</v>
      </c>
      <c r="O259" s="44" t="s">
        <v>51</v>
      </c>
      <c r="P259" s="44" t="s">
        <v>24</v>
      </c>
      <c r="Q259" s="16" t="s">
        <v>24</v>
      </c>
      <c r="R259" s="16"/>
      <c r="S259" s="16"/>
      <c r="T259" s="16"/>
      <c r="U259" s="6"/>
      <c r="V259" s="16"/>
      <c r="W259" s="16"/>
      <c r="X259" s="16"/>
      <c r="Y259" s="16"/>
      <c r="Z259" s="16"/>
      <c r="AA259" s="16"/>
      <c r="AB259" s="80">
        <f t="shared" si="145"/>
        <v>1</v>
      </c>
      <c r="AC259" s="651" t="s">
        <v>1317</v>
      </c>
      <c r="AD259" s="44"/>
      <c r="AE259" s="44"/>
      <c r="AF259" s="44" t="s">
        <v>1317</v>
      </c>
      <c r="AG259" s="17"/>
      <c r="AH259" s="17"/>
      <c r="AI259" s="17"/>
      <c r="AJ259" s="17"/>
      <c r="AK259" s="17"/>
      <c r="AL259" s="17"/>
      <c r="AM259" s="17"/>
      <c r="AN259" s="17"/>
      <c r="AO259" s="17"/>
      <c r="AP259" s="17"/>
      <c r="AQ259" s="17"/>
      <c r="AR259" s="17"/>
      <c r="AS259" s="17"/>
      <c r="AT259" s="17"/>
      <c r="AU259" s="17"/>
      <c r="AV259" s="49"/>
      <c r="AW259" s="17"/>
      <c r="AX259" s="17"/>
      <c r="AY259" s="17"/>
      <c r="AZ259" s="17"/>
      <c r="BA259" s="17"/>
      <c r="BB259" s="17"/>
      <c r="BC259" s="17"/>
      <c r="BD259" s="17"/>
      <c r="BE259" s="17"/>
      <c r="BF259" s="17"/>
      <c r="BG259" s="17"/>
      <c r="BH259" s="17"/>
      <c r="BI259" s="17"/>
      <c r="BJ259" s="17"/>
      <c r="BK259" s="17"/>
      <c r="BL259" s="5">
        <v>2</v>
      </c>
      <c r="BM259" s="221">
        <v>2</v>
      </c>
      <c r="BN259" s="221">
        <v>1</v>
      </c>
      <c r="BO259" s="221">
        <v>2</v>
      </c>
      <c r="BP259" s="221">
        <v>2</v>
      </c>
      <c r="BQ259" s="221">
        <v>1</v>
      </c>
      <c r="BR259" s="5">
        <v>2</v>
      </c>
      <c r="BS259" s="226">
        <v>2</v>
      </c>
      <c r="BT259" s="221">
        <v>1</v>
      </c>
      <c r="BU259" s="221">
        <v>2</v>
      </c>
      <c r="BV259" s="221">
        <v>2</v>
      </c>
      <c r="BW259" s="5">
        <v>2</v>
      </c>
      <c r="BX259" s="221">
        <v>2</v>
      </c>
      <c r="BY259" s="6">
        <v>2</v>
      </c>
      <c r="BZ259" s="5">
        <v>2</v>
      </c>
      <c r="CA259" s="221">
        <v>2</v>
      </c>
      <c r="CB259" s="221">
        <v>2</v>
      </c>
      <c r="CC259" s="221">
        <v>2</v>
      </c>
      <c r="CD259" s="337">
        <v>2</v>
      </c>
      <c r="CE259" s="221">
        <v>2</v>
      </c>
      <c r="CF259" s="221">
        <v>1</v>
      </c>
      <c r="CG259" s="221">
        <v>2</v>
      </c>
      <c r="CH259" s="221">
        <v>2</v>
      </c>
      <c r="CI259" s="221">
        <v>2</v>
      </c>
      <c r="CJ259" s="337">
        <v>2</v>
      </c>
      <c r="CK259" s="221">
        <v>2</v>
      </c>
      <c r="CL259" s="222">
        <f t="shared" si="146"/>
        <v>22</v>
      </c>
      <c r="CM259" s="237">
        <f t="shared" si="147"/>
        <v>0.84615384615384615</v>
      </c>
      <c r="CN259" s="222">
        <f t="shared" si="148"/>
        <v>4</v>
      </c>
      <c r="CO259" s="237">
        <f t="shared" si="149"/>
        <v>0.15384615384615385</v>
      </c>
      <c r="CP259" s="222">
        <f t="shared" si="150"/>
        <v>0</v>
      </c>
      <c r="CQ259" s="237">
        <f t="shared" si="151"/>
        <v>0</v>
      </c>
      <c r="CR259" s="222">
        <f t="shared" si="152"/>
        <v>0</v>
      </c>
      <c r="CS259" s="237">
        <f t="shared" si="153"/>
        <v>0</v>
      </c>
      <c r="CT259" s="223">
        <f t="shared" si="154"/>
        <v>1.8461538461538463</v>
      </c>
      <c r="CU259" s="223" t="str">
        <f t="shared" si="155"/>
        <v>Đạt mục tiêu</v>
      </c>
      <c r="CV259" s="16"/>
    </row>
    <row r="260" spans="1:100" s="1" customFormat="1" ht="93" hidden="1">
      <c r="A260" s="1308">
        <v>93</v>
      </c>
      <c r="B260" s="1044" t="s">
        <v>1365</v>
      </c>
      <c r="C260" s="1033" t="s">
        <v>26</v>
      </c>
      <c r="D260" s="1024" t="s">
        <v>189</v>
      </c>
      <c r="E260" s="1033" t="s">
        <v>26</v>
      </c>
      <c r="F260" s="1138" t="s">
        <v>1364</v>
      </c>
      <c r="G260" s="52" t="s">
        <v>928</v>
      </c>
      <c r="H260" s="52"/>
      <c r="I260" s="595"/>
      <c r="J260" s="118"/>
      <c r="K260" s="496"/>
      <c r="L260" s="5" t="s">
        <v>32</v>
      </c>
      <c r="M260" s="212" t="s">
        <v>31</v>
      </c>
      <c r="N260" s="165" t="s">
        <v>11</v>
      </c>
      <c r="O260" s="221" t="s">
        <v>25</v>
      </c>
      <c r="P260" s="221" t="s">
        <v>24</v>
      </c>
      <c r="Q260" s="5" t="s">
        <v>24</v>
      </c>
      <c r="R260" s="5"/>
      <c r="S260" s="5"/>
      <c r="T260" s="5"/>
      <c r="U260" s="6"/>
      <c r="V260" s="5"/>
      <c r="W260" s="5"/>
      <c r="X260" s="5"/>
      <c r="Y260" s="5"/>
      <c r="Z260" s="5"/>
      <c r="AA260" s="5"/>
      <c r="AB260" s="80">
        <f t="shared" si="145"/>
        <v>1</v>
      </c>
      <c r="AC260" s="653" t="s">
        <v>1317</v>
      </c>
      <c r="AD260" s="5"/>
      <c r="AE260" s="5" t="s">
        <v>1317</v>
      </c>
      <c r="AF260" s="5"/>
      <c r="AG260" s="7"/>
      <c r="AH260" s="7"/>
      <c r="AI260" s="7"/>
      <c r="AJ260" s="7"/>
      <c r="AK260" s="7"/>
      <c r="AL260" s="7"/>
      <c r="AM260" s="7"/>
      <c r="AN260" s="7"/>
      <c r="AO260" s="7"/>
      <c r="AP260" s="7"/>
      <c r="AQ260" s="7"/>
      <c r="AR260" s="7"/>
      <c r="AS260" s="7"/>
      <c r="AT260" s="7"/>
      <c r="AU260" s="7"/>
      <c r="AV260" s="55"/>
      <c r="AW260" s="7"/>
      <c r="AX260" s="7"/>
      <c r="AY260" s="7"/>
      <c r="AZ260" s="7"/>
      <c r="BA260" s="7"/>
      <c r="BB260" s="7"/>
      <c r="BC260" s="7"/>
      <c r="BD260" s="7"/>
      <c r="BE260" s="7"/>
      <c r="BF260" s="7"/>
      <c r="BG260" s="7"/>
      <c r="BH260" s="7"/>
      <c r="BI260" s="7"/>
      <c r="BJ260" s="7"/>
      <c r="BK260" s="7"/>
      <c r="BL260" s="5">
        <v>2</v>
      </c>
      <c r="BM260" s="221">
        <v>2</v>
      </c>
      <c r="BN260" s="221">
        <v>2</v>
      </c>
      <c r="BO260" s="221">
        <v>2</v>
      </c>
      <c r="BP260" s="221">
        <v>2</v>
      </c>
      <c r="BQ260" s="221">
        <v>2</v>
      </c>
      <c r="BR260" s="5">
        <v>2</v>
      </c>
      <c r="BS260" s="226">
        <v>2</v>
      </c>
      <c r="BT260" s="221">
        <v>2</v>
      </c>
      <c r="BU260" s="221">
        <v>2</v>
      </c>
      <c r="BV260" s="221">
        <v>2</v>
      </c>
      <c r="BW260" s="5">
        <v>1</v>
      </c>
      <c r="BX260" s="221">
        <v>2</v>
      </c>
      <c r="BY260" s="6">
        <v>2</v>
      </c>
      <c r="BZ260" s="5">
        <v>2</v>
      </c>
      <c r="CA260" s="221">
        <v>2</v>
      </c>
      <c r="CB260" s="221">
        <v>2</v>
      </c>
      <c r="CC260" s="221">
        <v>2</v>
      </c>
      <c r="CD260" s="337">
        <v>2</v>
      </c>
      <c r="CE260" s="221">
        <v>2</v>
      </c>
      <c r="CF260" s="221">
        <v>2</v>
      </c>
      <c r="CG260" s="221">
        <v>2</v>
      </c>
      <c r="CH260" s="221">
        <v>2</v>
      </c>
      <c r="CI260" s="221">
        <v>2</v>
      </c>
      <c r="CJ260" s="337">
        <v>2</v>
      </c>
      <c r="CK260" s="221">
        <v>2</v>
      </c>
      <c r="CL260" s="222">
        <f t="shared" si="146"/>
        <v>25</v>
      </c>
      <c r="CM260" s="237">
        <f t="shared" si="147"/>
        <v>0.96153846153846156</v>
      </c>
      <c r="CN260" s="222">
        <f t="shared" si="148"/>
        <v>1</v>
      </c>
      <c r="CO260" s="237">
        <f t="shared" si="149"/>
        <v>3.8461538461538464E-2</v>
      </c>
      <c r="CP260" s="222">
        <f t="shared" si="150"/>
        <v>0</v>
      </c>
      <c r="CQ260" s="237">
        <f t="shared" si="151"/>
        <v>0</v>
      </c>
      <c r="CR260" s="222">
        <f t="shared" si="152"/>
        <v>0</v>
      </c>
      <c r="CS260" s="237">
        <f t="shared" si="153"/>
        <v>0</v>
      </c>
      <c r="CT260" s="223">
        <f t="shared" si="154"/>
        <v>1.9615384615384615</v>
      </c>
      <c r="CU260" s="223" t="str">
        <f t="shared" si="155"/>
        <v>Đạt mục tiêu</v>
      </c>
      <c r="CV260" s="5"/>
    </row>
    <row r="261" spans="1:100" s="1" customFormat="1" ht="77.5" hidden="1">
      <c r="A261" s="1308"/>
      <c r="B261" s="1024"/>
      <c r="C261" s="1033"/>
      <c r="D261" s="1024"/>
      <c r="E261" s="1033"/>
      <c r="F261" s="1075"/>
      <c r="G261" s="52" t="s">
        <v>927</v>
      </c>
      <c r="H261" s="52"/>
      <c r="I261" s="595"/>
      <c r="J261" s="118"/>
      <c r="K261" s="496"/>
      <c r="L261" s="5" t="s">
        <v>32</v>
      </c>
      <c r="M261" s="212" t="s">
        <v>31</v>
      </c>
      <c r="N261" s="165" t="s">
        <v>11</v>
      </c>
      <c r="O261" s="221" t="s">
        <v>25</v>
      </c>
      <c r="P261" s="221" t="s">
        <v>24</v>
      </c>
      <c r="Q261" s="5"/>
      <c r="R261" s="5"/>
      <c r="S261" s="5" t="s">
        <v>24</v>
      </c>
      <c r="T261" s="5"/>
      <c r="U261" s="6"/>
      <c r="V261" s="5"/>
      <c r="W261" s="5"/>
      <c r="X261" s="5"/>
      <c r="Y261" s="5"/>
      <c r="Z261" s="5"/>
      <c r="AA261" s="5"/>
      <c r="AB261" s="80">
        <f t="shared" si="145"/>
        <v>1</v>
      </c>
      <c r="AC261" s="642"/>
      <c r="AD261" s="7"/>
      <c r="AE261" s="7"/>
      <c r="AF261" s="7"/>
      <c r="AG261" s="7"/>
      <c r="AH261" s="7"/>
      <c r="AI261" s="7"/>
      <c r="AJ261" s="7"/>
      <c r="AK261" s="7"/>
      <c r="AL261" s="7"/>
      <c r="AM261" s="7"/>
      <c r="AN261" s="7" t="s">
        <v>1317</v>
      </c>
      <c r="AO261" s="7"/>
      <c r="AP261" s="7"/>
      <c r="AQ261" s="7"/>
      <c r="AR261" s="7"/>
      <c r="AS261" s="7"/>
      <c r="AT261" s="7"/>
      <c r="AU261" s="7"/>
      <c r="AV261" s="55"/>
      <c r="AW261" s="7"/>
      <c r="AX261" s="7"/>
      <c r="AY261" s="7"/>
      <c r="AZ261" s="7"/>
      <c r="BA261" s="7"/>
      <c r="BB261" s="7"/>
      <c r="BC261" s="7"/>
      <c r="BD261" s="7"/>
      <c r="BE261" s="7"/>
      <c r="BF261" s="7"/>
      <c r="BG261" s="7"/>
      <c r="BH261" s="7"/>
      <c r="BI261" s="7"/>
      <c r="BJ261" s="7"/>
      <c r="BK261" s="7"/>
      <c r="BL261" s="5">
        <v>2</v>
      </c>
      <c r="BM261" s="221">
        <v>2</v>
      </c>
      <c r="BN261" s="221">
        <v>2</v>
      </c>
      <c r="BO261" s="221">
        <v>2</v>
      </c>
      <c r="BP261" s="221">
        <v>1</v>
      </c>
      <c r="BQ261" s="221">
        <v>2</v>
      </c>
      <c r="BR261" s="5">
        <v>2</v>
      </c>
      <c r="BS261" s="226">
        <v>2</v>
      </c>
      <c r="BT261" s="221">
        <v>2</v>
      </c>
      <c r="BU261" s="221">
        <v>1</v>
      </c>
      <c r="BV261" s="221">
        <v>2</v>
      </c>
      <c r="BW261" s="5">
        <v>2</v>
      </c>
      <c r="BX261" s="221">
        <v>1</v>
      </c>
      <c r="BY261" s="6">
        <v>2</v>
      </c>
      <c r="BZ261" s="5">
        <v>2</v>
      </c>
      <c r="CA261" s="221">
        <v>2</v>
      </c>
      <c r="CB261" s="221">
        <v>1</v>
      </c>
      <c r="CC261" s="221">
        <v>2</v>
      </c>
      <c r="CD261" s="337">
        <v>2</v>
      </c>
      <c r="CE261" s="221">
        <v>2</v>
      </c>
      <c r="CF261" s="221">
        <v>2</v>
      </c>
      <c r="CG261" s="221">
        <v>2</v>
      </c>
      <c r="CH261" s="221">
        <v>2</v>
      </c>
      <c r="CI261" s="221">
        <v>2</v>
      </c>
      <c r="CJ261" s="337">
        <v>2</v>
      </c>
      <c r="CK261" s="221">
        <v>2</v>
      </c>
      <c r="CL261" s="222">
        <f t="shared" si="146"/>
        <v>22</v>
      </c>
      <c r="CM261" s="237">
        <f t="shared" si="147"/>
        <v>0.84615384615384615</v>
      </c>
      <c r="CN261" s="222">
        <f t="shared" si="148"/>
        <v>4</v>
      </c>
      <c r="CO261" s="237">
        <f t="shared" si="149"/>
        <v>0.15384615384615385</v>
      </c>
      <c r="CP261" s="222">
        <f t="shared" si="150"/>
        <v>0</v>
      </c>
      <c r="CQ261" s="237">
        <f t="shared" si="151"/>
        <v>0</v>
      </c>
      <c r="CR261" s="222">
        <f t="shared" si="152"/>
        <v>0</v>
      </c>
      <c r="CS261" s="237">
        <f t="shared" si="153"/>
        <v>0</v>
      </c>
      <c r="CT261" s="223">
        <f t="shared" si="154"/>
        <v>1.8461538461538463</v>
      </c>
      <c r="CU261" s="223" t="str">
        <f t="shared" si="155"/>
        <v>Đạt mục tiêu</v>
      </c>
      <c r="CV261" s="5"/>
    </row>
    <row r="262" spans="1:100" s="1" customFormat="1" ht="55.5" hidden="1">
      <c r="A262" s="1308">
        <v>94</v>
      </c>
      <c r="B262" s="1024" t="s">
        <v>1065</v>
      </c>
      <c r="C262" s="1033" t="s">
        <v>28</v>
      </c>
      <c r="D262" s="1024" t="s">
        <v>1065</v>
      </c>
      <c r="E262" s="1033" t="s">
        <v>28</v>
      </c>
      <c r="F262" s="1024" t="s">
        <v>1065</v>
      </c>
      <c r="G262" s="48" t="s">
        <v>1067</v>
      </c>
      <c r="H262" s="48"/>
      <c r="I262" s="613"/>
      <c r="J262" s="118"/>
      <c r="K262" s="496"/>
      <c r="L262" s="5" t="s">
        <v>32</v>
      </c>
      <c r="M262" s="212" t="s">
        <v>31</v>
      </c>
      <c r="N262" s="165" t="s">
        <v>11</v>
      </c>
      <c r="O262" s="221" t="s">
        <v>25</v>
      </c>
      <c r="P262" s="221" t="s">
        <v>24</v>
      </c>
      <c r="Q262" s="5"/>
      <c r="R262" s="5"/>
      <c r="S262" s="5"/>
      <c r="T262" s="5"/>
      <c r="U262" s="195"/>
      <c r="V262" s="5"/>
      <c r="W262" s="5" t="s">
        <v>24</v>
      </c>
      <c r="X262" s="5"/>
      <c r="Y262" s="5"/>
      <c r="Z262" s="5"/>
      <c r="AA262" s="5"/>
      <c r="AB262" s="80">
        <f t="shared" si="145"/>
        <v>1</v>
      </c>
      <c r="AC262" s="642"/>
      <c r="AD262" s="7"/>
      <c r="AE262" s="7"/>
      <c r="AF262" s="7"/>
      <c r="AG262" s="7"/>
      <c r="AH262" s="7"/>
      <c r="AI262" s="7"/>
      <c r="AJ262" s="7"/>
      <c r="AK262" s="7"/>
      <c r="AL262" s="7"/>
      <c r="AM262" s="7"/>
      <c r="AN262" s="7"/>
      <c r="AO262" s="7"/>
      <c r="AP262" s="7"/>
      <c r="AQ262" s="7"/>
      <c r="AR262" s="7"/>
      <c r="AS262" s="7"/>
      <c r="AT262" s="7"/>
      <c r="AU262" s="7" t="s">
        <v>1317</v>
      </c>
      <c r="AV262" s="55"/>
      <c r="AW262" s="7"/>
      <c r="AX262" s="7"/>
      <c r="AY262" s="7"/>
      <c r="AZ262" s="7" t="s">
        <v>1317</v>
      </c>
      <c r="BA262" s="7"/>
      <c r="BB262" s="7"/>
      <c r="BC262" s="7"/>
      <c r="BD262" s="7"/>
      <c r="BE262" s="7"/>
      <c r="BF262" s="7"/>
      <c r="BG262" s="7"/>
      <c r="BH262" s="7"/>
      <c r="BI262" s="7"/>
      <c r="BJ262" s="7"/>
      <c r="BK262" s="7"/>
      <c r="BL262" s="5">
        <v>2</v>
      </c>
      <c r="BM262" s="221">
        <v>2</v>
      </c>
      <c r="BN262" s="221">
        <v>2</v>
      </c>
      <c r="BO262" s="221">
        <v>2</v>
      </c>
      <c r="BP262" s="221">
        <v>2</v>
      </c>
      <c r="BQ262" s="221">
        <v>2</v>
      </c>
      <c r="BR262" s="5">
        <v>2</v>
      </c>
      <c r="BS262" s="226">
        <v>2</v>
      </c>
      <c r="BT262" s="221">
        <v>2</v>
      </c>
      <c r="BU262" s="221">
        <v>2</v>
      </c>
      <c r="BV262" s="221">
        <v>2</v>
      </c>
      <c r="BW262" s="5">
        <v>2</v>
      </c>
      <c r="BX262" s="221">
        <v>2</v>
      </c>
      <c r="BY262" s="6">
        <v>2</v>
      </c>
      <c r="BZ262" s="5">
        <v>2</v>
      </c>
      <c r="CA262" s="221">
        <v>2</v>
      </c>
      <c r="CB262" s="221">
        <v>1</v>
      </c>
      <c r="CC262" s="221">
        <v>2</v>
      </c>
      <c r="CD262" s="337">
        <v>2</v>
      </c>
      <c r="CE262" s="221">
        <v>2</v>
      </c>
      <c r="CF262" s="221">
        <v>2</v>
      </c>
      <c r="CG262" s="221">
        <v>2</v>
      </c>
      <c r="CH262" s="221">
        <v>2</v>
      </c>
      <c r="CI262" s="221">
        <v>2</v>
      </c>
      <c r="CJ262" s="337">
        <v>2</v>
      </c>
      <c r="CK262" s="221">
        <v>2</v>
      </c>
      <c r="CL262" s="222">
        <f t="shared" si="146"/>
        <v>25</v>
      </c>
      <c r="CM262" s="237">
        <f t="shared" si="147"/>
        <v>0.96153846153846156</v>
      </c>
      <c r="CN262" s="222">
        <f t="shared" si="148"/>
        <v>1</v>
      </c>
      <c r="CO262" s="237">
        <f t="shared" si="149"/>
        <v>3.8461538461538464E-2</v>
      </c>
      <c r="CP262" s="222">
        <f t="shared" si="150"/>
        <v>0</v>
      </c>
      <c r="CQ262" s="237">
        <f t="shared" si="151"/>
        <v>0</v>
      </c>
      <c r="CR262" s="222">
        <f t="shared" si="152"/>
        <v>0</v>
      </c>
      <c r="CS262" s="237">
        <f t="shared" si="153"/>
        <v>0</v>
      </c>
      <c r="CT262" s="223">
        <f t="shared" si="154"/>
        <v>1.9615384615384615</v>
      </c>
      <c r="CU262" s="223" t="str">
        <f t="shared" si="155"/>
        <v>Đạt mục tiêu</v>
      </c>
      <c r="CV262" s="5"/>
    </row>
    <row r="263" spans="1:100" s="1" customFormat="1" ht="55.5" hidden="1">
      <c r="A263" s="1308"/>
      <c r="B263" s="1024"/>
      <c r="C263" s="1033"/>
      <c r="D263" s="1024"/>
      <c r="E263" s="1033"/>
      <c r="F263" s="1024"/>
      <c r="G263" s="48" t="s">
        <v>1066</v>
      </c>
      <c r="H263" s="48"/>
      <c r="I263" s="613"/>
      <c r="J263" s="118"/>
      <c r="K263" s="496"/>
      <c r="L263" s="5" t="s">
        <v>32</v>
      </c>
      <c r="M263" s="212" t="s">
        <v>31</v>
      </c>
      <c r="N263" s="165" t="s">
        <v>11</v>
      </c>
      <c r="O263" s="221" t="s">
        <v>25</v>
      </c>
      <c r="P263" s="221" t="s">
        <v>24</v>
      </c>
      <c r="Q263" s="5"/>
      <c r="R263" s="5"/>
      <c r="S263" s="5"/>
      <c r="T263" s="5"/>
      <c r="U263" s="195"/>
      <c r="V263" s="5"/>
      <c r="W263" s="5" t="s">
        <v>24</v>
      </c>
      <c r="X263" s="5"/>
      <c r="Y263" s="5"/>
      <c r="Z263" s="5"/>
      <c r="AA263" s="5"/>
      <c r="AB263" s="80">
        <f t="shared" si="145"/>
        <v>1</v>
      </c>
      <c r="AC263" s="642"/>
      <c r="AD263" s="7"/>
      <c r="AE263" s="7"/>
      <c r="AF263" s="7"/>
      <c r="AG263" s="7"/>
      <c r="AH263" s="7"/>
      <c r="AI263" s="7"/>
      <c r="AJ263" s="7"/>
      <c r="AK263" s="7"/>
      <c r="AL263" s="7"/>
      <c r="AM263" s="7"/>
      <c r="AN263" s="7"/>
      <c r="AO263" s="7"/>
      <c r="AP263" s="7"/>
      <c r="AQ263" s="7"/>
      <c r="AR263" s="7"/>
      <c r="AS263" s="7" t="s">
        <v>1317</v>
      </c>
      <c r="AT263" s="7"/>
      <c r="AU263" s="7"/>
      <c r="AV263" s="55"/>
      <c r="AW263" s="7"/>
      <c r="AX263" s="7"/>
      <c r="AY263" s="7" t="s">
        <v>1317</v>
      </c>
      <c r="AZ263" s="7"/>
      <c r="BA263" s="7"/>
      <c r="BB263" s="7"/>
      <c r="BC263" s="7"/>
      <c r="BD263" s="7"/>
      <c r="BE263" s="7"/>
      <c r="BF263" s="7"/>
      <c r="BG263" s="7"/>
      <c r="BH263" s="7"/>
      <c r="BI263" s="7"/>
      <c r="BJ263" s="7"/>
      <c r="BK263" s="7"/>
      <c r="BL263" s="5">
        <v>1</v>
      </c>
      <c r="BM263" s="221">
        <v>2</v>
      </c>
      <c r="BN263" s="221">
        <v>2</v>
      </c>
      <c r="BO263" s="221">
        <v>2</v>
      </c>
      <c r="BP263" s="221">
        <v>2</v>
      </c>
      <c r="BQ263" s="221">
        <v>2</v>
      </c>
      <c r="BR263" s="5">
        <v>1</v>
      </c>
      <c r="BS263" s="226">
        <v>2</v>
      </c>
      <c r="BT263" s="221">
        <v>2</v>
      </c>
      <c r="BU263" s="221">
        <v>2</v>
      </c>
      <c r="BV263" s="221">
        <v>2</v>
      </c>
      <c r="BW263" s="5">
        <v>2</v>
      </c>
      <c r="BX263" s="221">
        <v>1</v>
      </c>
      <c r="BY263" s="6">
        <v>2</v>
      </c>
      <c r="BZ263" s="5">
        <v>2</v>
      </c>
      <c r="CA263" s="221">
        <v>2</v>
      </c>
      <c r="CB263" s="221">
        <v>2</v>
      </c>
      <c r="CC263" s="221">
        <v>2</v>
      </c>
      <c r="CD263" s="337">
        <v>2</v>
      </c>
      <c r="CE263" s="221">
        <v>2</v>
      </c>
      <c r="CF263" s="221">
        <v>2</v>
      </c>
      <c r="CG263" s="221">
        <v>2</v>
      </c>
      <c r="CH263" s="221">
        <v>1</v>
      </c>
      <c r="CI263" s="221">
        <v>2</v>
      </c>
      <c r="CJ263" s="337">
        <v>2</v>
      </c>
      <c r="CK263" s="221">
        <v>2</v>
      </c>
      <c r="CL263" s="222">
        <f t="shared" si="146"/>
        <v>22</v>
      </c>
      <c r="CM263" s="237">
        <f t="shared" si="147"/>
        <v>0.84615384615384615</v>
      </c>
      <c r="CN263" s="222">
        <f t="shared" si="148"/>
        <v>4</v>
      </c>
      <c r="CO263" s="237">
        <f t="shared" si="149"/>
        <v>0.15384615384615385</v>
      </c>
      <c r="CP263" s="222">
        <f t="shared" si="150"/>
        <v>0</v>
      </c>
      <c r="CQ263" s="237">
        <f t="shared" si="151"/>
        <v>0</v>
      </c>
      <c r="CR263" s="222">
        <f t="shared" si="152"/>
        <v>0</v>
      </c>
      <c r="CS263" s="237">
        <f t="shared" si="153"/>
        <v>0</v>
      </c>
      <c r="CT263" s="223">
        <f t="shared" si="154"/>
        <v>1.8461538461538463</v>
      </c>
      <c r="CU263" s="223" t="str">
        <f t="shared" si="155"/>
        <v>Đạt mục tiêu</v>
      </c>
      <c r="CV263" s="5"/>
    </row>
    <row r="264" spans="1:100" s="1" customFormat="1" ht="409.5" hidden="1">
      <c r="A264" s="13">
        <v>95</v>
      </c>
      <c r="B264" s="217" t="s">
        <v>1068</v>
      </c>
      <c r="C264" s="215" t="s">
        <v>28</v>
      </c>
      <c r="D264" s="217" t="s">
        <v>1068</v>
      </c>
      <c r="E264" s="215" t="s">
        <v>28</v>
      </c>
      <c r="F264" s="217" t="s">
        <v>1068</v>
      </c>
      <c r="G264" s="48" t="s">
        <v>1069</v>
      </c>
      <c r="H264" s="48"/>
      <c r="I264" s="613"/>
      <c r="J264" s="118"/>
      <c r="K264" s="496"/>
      <c r="L264" s="5" t="s">
        <v>32</v>
      </c>
      <c r="M264" s="212" t="s">
        <v>31</v>
      </c>
      <c r="N264" s="165" t="s">
        <v>11</v>
      </c>
      <c r="O264" s="221" t="s">
        <v>25</v>
      </c>
      <c r="P264" s="221" t="s">
        <v>24</v>
      </c>
      <c r="Q264" s="5"/>
      <c r="R264" s="5"/>
      <c r="S264" s="5"/>
      <c r="T264" s="5"/>
      <c r="U264" s="195"/>
      <c r="V264" s="5"/>
      <c r="W264" s="5" t="s">
        <v>24</v>
      </c>
      <c r="X264" s="5"/>
      <c r="Y264" s="5"/>
      <c r="Z264" s="5"/>
      <c r="AA264" s="5"/>
      <c r="AB264" s="80">
        <f t="shared" si="145"/>
        <v>1</v>
      </c>
      <c r="AC264" s="642"/>
      <c r="AD264" s="7"/>
      <c r="AE264" s="7"/>
      <c r="AF264" s="7"/>
      <c r="AG264" s="7"/>
      <c r="AH264" s="7"/>
      <c r="AI264" s="7"/>
      <c r="AJ264" s="7"/>
      <c r="AK264" s="7"/>
      <c r="AL264" s="7"/>
      <c r="AM264" s="7"/>
      <c r="AN264" s="7"/>
      <c r="AO264" s="7"/>
      <c r="AP264" s="7"/>
      <c r="AQ264" s="7"/>
      <c r="AR264" s="7"/>
      <c r="AS264" s="7"/>
      <c r="AT264" s="7"/>
      <c r="AU264" s="7" t="s">
        <v>1317</v>
      </c>
      <c r="AV264" s="55"/>
      <c r="AW264" s="7"/>
      <c r="AX264" s="7"/>
      <c r="AY264" s="7"/>
      <c r="AZ264" s="7" t="s">
        <v>1404</v>
      </c>
      <c r="BA264" s="7"/>
      <c r="BB264" s="7"/>
      <c r="BC264" s="7"/>
      <c r="BD264" s="7"/>
      <c r="BE264" s="7"/>
      <c r="BF264" s="7"/>
      <c r="BG264" s="7"/>
      <c r="BH264" s="7"/>
      <c r="BI264" s="7"/>
      <c r="BJ264" s="7"/>
      <c r="BK264" s="7"/>
      <c r="BL264" s="5">
        <v>2</v>
      </c>
      <c r="BM264" s="221">
        <v>2</v>
      </c>
      <c r="BN264" s="221">
        <v>2</v>
      </c>
      <c r="BO264" s="221">
        <v>2</v>
      </c>
      <c r="BP264" s="221">
        <v>2</v>
      </c>
      <c r="BQ264" s="221">
        <v>2</v>
      </c>
      <c r="BR264" s="5">
        <v>2</v>
      </c>
      <c r="BS264" s="226">
        <v>2</v>
      </c>
      <c r="BT264" s="221">
        <v>2</v>
      </c>
      <c r="BU264" s="221">
        <v>2</v>
      </c>
      <c r="BV264" s="221">
        <v>2</v>
      </c>
      <c r="BW264" s="5">
        <v>2</v>
      </c>
      <c r="BX264" s="221">
        <v>1</v>
      </c>
      <c r="BY264" s="6">
        <v>1</v>
      </c>
      <c r="BZ264" s="5">
        <v>2</v>
      </c>
      <c r="CA264" s="221">
        <v>2</v>
      </c>
      <c r="CB264" s="221">
        <v>2</v>
      </c>
      <c r="CC264" s="221">
        <v>2</v>
      </c>
      <c r="CD264" s="337">
        <v>2</v>
      </c>
      <c r="CE264" s="221">
        <v>2</v>
      </c>
      <c r="CF264" s="221">
        <v>2</v>
      </c>
      <c r="CG264" s="221">
        <v>2</v>
      </c>
      <c r="CH264" s="221">
        <v>2</v>
      </c>
      <c r="CI264" s="221">
        <v>2</v>
      </c>
      <c r="CJ264" s="337">
        <v>2</v>
      </c>
      <c r="CK264" s="221">
        <v>2</v>
      </c>
      <c r="CL264" s="222">
        <f t="shared" si="146"/>
        <v>24</v>
      </c>
      <c r="CM264" s="237">
        <f t="shared" si="147"/>
        <v>0.92307692307692313</v>
      </c>
      <c r="CN264" s="222">
        <f t="shared" si="148"/>
        <v>2</v>
      </c>
      <c r="CO264" s="237">
        <f t="shared" si="149"/>
        <v>7.6923076923076927E-2</v>
      </c>
      <c r="CP264" s="222">
        <f t="shared" si="150"/>
        <v>0</v>
      </c>
      <c r="CQ264" s="237">
        <f t="shared" si="151"/>
        <v>0</v>
      </c>
      <c r="CR264" s="222">
        <f t="shared" si="152"/>
        <v>0</v>
      </c>
      <c r="CS264" s="237">
        <f t="shared" si="153"/>
        <v>0</v>
      </c>
      <c r="CT264" s="223">
        <f t="shared" si="154"/>
        <v>1.9230769230769231</v>
      </c>
      <c r="CU264" s="223" t="str">
        <f t="shared" si="155"/>
        <v>Đạt mục tiêu</v>
      </c>
      <c r="CV264" s="5"/>
    </row>
    <row r="265" spans="1:100" s="1" customFormat="1" ht="55.5" hidden="1">
      <c r="A265" s="1308">
        <v>96</v>
      </c>
      <c r="B265" s="1024" t="s">
        <v>2758</v>
      </c>
      <c r="C265" s="1033" t="s">
        <v>28</v>
      </c>
      <c r="D265" s="1060" t="s">
        <v>2323</v>
      </c>
      <c r="E265" s="1033" t="s">
        <v>28</v>
      </c>
      <c r="F265" s="1060" t="s">
        <v>2323</v>
      </c>
      <c r="G265" s="48" t="s">
        <v>2759</v>
      </c>
      <c r="H265" s="48"/>
      <c r="I265" s="442"/>
      <c r="J265" s="118"/>
      <c r="K265" s="496"/>
      <c r="L265" s="5" t="s">
        <v>32</v>
      </c>
      <c r="M265" s="212" t="s">
        <v>31</v>
      </c>
      <c r="N265" s="165" t="s">
        <v>11</v>
      </c>
      <c r="O265" s="221" t="s">
        <v>25</v>
      </c>
      <c r="P265" s="221" t="s">
        <v>24</v>
      </c>
      <c r="Q265" s="5"/>
      <c r="R265" s="5"/>
      <c r="S265" s="5"/>
      <c r="T265" s="5"/>
      <c r="U265" s="195"/>
      <c r="V265" s="5"/>
      <c r="W265" s="5" t="s">
        <v>24</v>
      </c>
      <c r="X265" s="5"/>
      <c r="Y265" s="5"/>
      <c r="Z265" s="5"/>
      <c r="AA265" s="5"/>
      <c r="AB265" s="80">
        <f t="shared" si="145"/>
        <v>1</v>
      </c>
      <c r="AC265" s="642"/>
      <c r="AD265" s="7"/>
      <c r="AE265" s="7"/>
      <c r="AF265" s="7"/>
      <c r="AG265" s="7"/>
      <c r="AH265" s="7"/>
      <c r="AI265" s="7"/>
      <c r="AJ265" s="7"/>
      <c r="AK265" s="7"/>
      <c r="AL265" s="7"/>
      <c r="AM265" s="7"/>
      <c r="AN265" s="7"/>
      <c r="AO265" s="7"/>
      <c r="AP265" s="7"/>
      <c r="AQ265" s="7"/>
      <c r="AR265" s="7"/>
      <c r="AS265" s="7"/>
      <c r="AT265" s="7"/>
      <c r="AU265" s="7" t="s">
        <v>1315</v>
      </c>
      <c r="AV265" s="55"/>
      <c r="AW265" s="7"/>
      <c r="AX265" s="7"/>
      <c r="AY265" s="7"/>
      <c r="AZ265" s="7" t="s">
        <v>1317</v>
      </c>
      <c r="BA265" s="7"/>
      <c r="BB265" s="7"/>
      <c r="BC265" s="7"/>
      <c r="BD265" s="7"/>
      <c r="BE265" s="7"/>
      <c r="BF265" s="7"/>
      <c r="BG265" s="7"/>
      <c r="BH265" s="7"/>
      <c r="BI265" s="7"/>
      <c r="BJ265" s="7"/>
      <c r="BK265" s="7"/>
      <c r="BL265" s="5">
        <v>1</v>
      </c>
      <c r="BM265" s="221">
        <v>2</v>
      </c>
      <c r="BN265" s="221">
        <v>2</v>
      </c>
      <c r="BO265" s="221">
        <v>2</v>
      </c>
      <c r="BP265" s="221">
        <v>2</v>
      </c>
      <c r="BQ265" s="221">
        <v>2</v>
      </c>
      <c r="BR265" s="5">
        <v>2</v>
      </c>
      <c r="BS265" s="226">
        <v>2</v>
      </c>
      <c r="BT265" s="221">
        <v>2</v>
      </c>
      <c r="BU265" s="221">
        <v>2</v>
      </c>
      <c r="BV265" s="221">
        <v>2</v>
      </c>
      <c r="BW265" s="5">
        <v>2</v>
      </c>
      <c r="BX265" s="221">
        <v>2</v>
      </c>
      <c r="BY265" s="6">
        <v>2</v>
      </c>
      <c r="BZ265" s="5">
        <v>2</v>
      </c>
      <c r="CA265" s="221">
        <v>2</v>
      </c>
      <c r="CB265" s="221">
        <v>2</v>
      </c>
      <c r="CC265" s="221">
        <v>2</v>
      </c>
      <c r="CD265" s="337">
        <v>2</v>
      </c>
      <c r="CE265" s="221">
        <v>2</v>
      </c>
      <c r="CF265" s="221">
        <v>2</v>
      </c>
      <c r="CG265" s="221">
        <v>2</v>
      </c>
      <c r="CH265" s="221">
        <v>2</v>
      </c>
      <c r="CI265" s="221">
        <v>2</v>
      </c>
      <c r="CJ265" s="337">
        <v>2</v>
      </c>
      <c r="CK265" s="221">
        <v>2</v>
      </c>
      <c r="CL265" s="222">
        <f t="shared" si="146"/>
        <v>25</v>
      </c>
      <c r="CM265" s="237">
        <f t="shared" si="147"/>
        <v>0.96153846153846156</v>
      </c>
      <c r="CN265" s="222">
        <f t="shared" si="148"/>
        <v>1</v>
      </c>
      <c r="CO265" s="237">
        <f t="shared" si="149"/>
        <v>3.8461538461538464E-2</v>
      </c>
      <c r="CP265" s="222">
        <f t="shared" si="150"/>
        <v>0</v>
      </c>
      <c r="CQ265" s="237">
        <f t="shared" si="151"/>
        <v>0</v>
      </c>
      <c r="CR265" s="222">
        <f t="shared" si="152"/>
        <v>0</v>
      </c>
      <c r="CS265" s="237">
        <f t="shared" si="153"/>
        <v>0</v>
      </c>
      <c r="CT265" s="223">
        <f t="shared" si="154"/>
        <v>1.9615384615384615</v>
      </c>
      <c r="CU265" s="223" t="str">
        <f t="shared" si="155"/>
        <v>Đạt mục tiêu</v>
      </c>
      <c r="CV265" s="5"/>
    </row>
    <row r="266" spans="1:100" s="1" customFormat="1" ht="62" hidden="1">
      <c r="A266" s="1308"/>
      <c r="B266" s="1024"/>
      <c r="C266" s="1033"/>
      <c r="D266" s="1024"/>
      <c r="E266" s="1033"/>
      <c r="F266" s="1024"/>
      <c r="G266" s="48" t="s">
        <v>2760</v>
      </c>
      <c r="H266" s="48"/>
      <c r="I266" s="442"/>
      <c r="J266" s="118"/>
      <c r="K266" s="496"/>
      <c r="L266" s="5" t="s">
        <v>32</v>
      </c>
      <c r="M266" s="212" t="s">
        <v>31</v>
      </c>
      <c r="N266" s="165" t="s">
        <v>11</v>
      </c>
      <c r="O266" s="221" t="s">
        <v>25</v>
      </c>
      <c r="P266" s="221" t="s">
        <v>24</v>
      </c>
      <c r="Q266" s="5"/>
      <c r="R266" s="5"/>
      <c r="S266" s="5"/>
      <c r="T266" s="5"/>
      <c r="U266" s="195"/>
      <c r="V266" s="5"/>
      <c r="W266" s="5" t="s">
        <v>24</v>
      </c>
      <c r="X266" s="5"/>
      <c r="Y266" s="5"/>
      <c r="Z266" s="5"/>
      <c r="AA266" s="5"/>
      <c r="AB266" s="80">
        <f t="shared" si="145"/>
        <v>1</v>
      </c>
      <c r="AC266" s="642"/>
      <c r="AD266" s="7"/>
      <c r="AE266" s="7"/>
      <c r="AF266" s="7"/>
      <c r="AG266" s="7"/>
      <c r="AH266" s="7"/>
      <c r="AI266" s="7"/>
      <c r="AJ266" s="7"/>
      <c r="AK266" s="7"/>
      <c r="AL266" s="7"/>
      <c r="AM266" s="7"/>
      <c r="AN266" s="7"/>
      <c r="AO266" s="7"/>
      <c r="AP266" s="7"/>
      <c r="AQ266" s="7"/>
      <c r="AR266" s="7"/>
      <c r="AS266" s="7" t="s">
        <v>1315</v>
      </c>
      <c r="AT266" s="7"/>
      <c r="AU266" s="7"/>
      <c r="AV266" s="55"/>
      <c r="AW266" s="7"/>
      <c r="AX266" s="7"/>
      <c r="AY266" s="7" t="s">
        <v>1315</v>
      </c>
      <c r="AZ266" s="7"/>
      <c r="BA266" s="7"/>
      <c r="BB266" s="7"/>
      <c r="BC266" s="7"/>
      <c r="BD266" s="7"/>
      <c r="BE266" s="7"/>
      <c r="BF266" s="7"/>
      <c r="BG266" s="7"/>
      <c r="BH266" s="7"/>
      <c r="BI266" s="7"/>
      <c r="BJ266" s="7"/>
      <c r="BK266" s="7"/>
      <c r="BL266" s="5">
        <v>2</v>
      </c>
      <c r="BM266" s="221">
        <v>2</v>
      </c>
      <c r="BN266" s="221">
        <v>2</v>
      </c>
      <c r="BO266" s="221">
        <v>2</v>
      </c>
      <c r="BP266" s="221">
        <v>2</v>
      </c>
      <c r="BQ266" s="221">
        <v>2</v>
      </c>
      <c r="BR266" s="5">
        <v>2</v>
      </c>
      <c r="BS266" s="226">
        <v>2</v>
      </c>
      <c r="BT266" s="221">
        <v>2</v>
      </c>
      <c r="BU266" s="221">
        <v>2</v>
      </c>
      <c r="BV266" s="221">
        <v>2</v>
      </c>
      <c r="BW266" s="5">
        <v>2</v>
      </c>
      <c r="BX266" s="221">
        <v>2</v>
      </c>
      <c r="BY266" s="6">
        <v>2</v>
      </c>
      <c r="BZ266" s="5">
        <v>2</v>
      </c>
      <c r="CA266" s="221">
        <v>2</v>
      </c>
      <c r="CB266" s="221">
        <v>2</v>
      </c>
      <c r="CC266" s="221">
        <v>2</v>
      </c>
      <c r="CD266" s="337">
        <v>2</v>
      </c>
      <c r="CE266" s="221">
        <v>2</v>
      </c>
      <c r="CF266" s="221">
        <v>2</v>
      </c>
      <c r="CG266" s="221">
        <v>2</v>
      </c>
      <c r="CH266" s="221">
        <v>2</v>
      </c>
      <c r="CI266" s="221">
        <v>2</v>
      </c>
      <c r="CJ266" s="337">
        <v>2</v>
      </c>
      <c r="CK266" s="221">
        <v>2</v>
      </c>
      <c r="CL266" s="222">
        <f t="shared" si="146"/>
        <v>26</v>
      </c>
      <c r="CM266" s="237">
        <f t="shared" si="147"/>
        <v>1</v>
      </c>
      <c r="CN266" s="222">
        <f t="shared" si="148"/>
        <v>0</v>
      </c>
      <c r="CO266" s="237">
        <f t="shared" si="149"/>
        <v>0</v>
      </c>
      <c r="CP266" s="222">
        <f t="shared" si="150"/>
        <v>0</v>
      </c>
      <c r="CQ266" s="237">
        <f t="shared" si="151"/>
        <v>0</v>
      </c>
      <c r="CR266" s="222">
        <f t="shared" si="152"/>
        <v>0</v>
      </c>
      <c r="CS266" s="237">
        <f t="shared" si="153"/>
        <v>0</v>
      </c>
      <c r="CT266" s="223">
        <f t="shared" si="154"/>
        <v>2</v>
      </c>
      <c r="CU266" s="223" t="str">
        <f t="shared" si="155"/>
        <v>Đạt mục tiêu</v>
      </c>
      <c r="CV266" s="5"/>
    </row>
    <row r="267" spans="1:100" s="1" customFormat="1" ht="70.25" hidden="1" customHeight="1">
      <c r="A267" s="1308">
        <v>97</v>
      </c>
      <c r="B267" s="1024" t="s">
        <v>2934</v>
      </c>
      <c r="C267" s="1033" t="s">
        <v>28</v>
      </c>
      <c r="D267" s="1236" t="s">
        <v>2324</v>
      </c>
      <c r="E267" s="1033" t="s">
        <v>28</v>
      </c>
      <c r="F267" s="1236" t="s">
        <v>2324</v>
      </c>
      <c r="G267" s="292" t="s">
        <v>2325</v>
      </c>
      <c r="H267" s="292"/>
      <c r="I267" s="697" t="s">
        <v>2370</v>
      </c>
      <c r="J267" s="118"/>
      <c r="K267" s="496"/>
      <c r="L267" s="5" t="s">
        <v>32</v>
      </c>
      <c r="M267" s="212" t="s">
        <v>31</v>
      </c>
      <c r="N267" s="165" t="s">
        <v>11</v>
      </c>
      <c r="O267" s="221" t="s">
        <v>25</v>
      </c>
      <c r="P267" s="221" t="s">
        <v>24</v>
      </c>
      <c r="Q267" s="5"/>
      <c r="R267" s="5"/>
      <c r="S267" s="5"/>
      <c r="T267" s="5"/>
      <c r="U267" s="6"/>
      <c r="V267" s="5"/>
      <c r="W267" s="5"/>
      <c r="X267" s="5" t="s">
        <v>24</v>
      </c>
      <c r="Y267" s="5"/>
      <c r="Z267" s="5"/>
      <c r="AA267" s="5"/>
      <c r="AB267" s="80">
        <f t="shared" si="145"/>
        <v>1</v>
      </c>
      <c r="AC267" s="642"/>
      <c r="AD267" s="7"/>
      <c r="AE267" s="7"/>
      <c r="AF267" s="7"/>
      <c r="AG267" s="7"/>
      <c r="AH267" s="7"/>
      <c r="AI267" s="7"/>
      <c r="AJ267" s="7"/>
      <c r="AK267" s="7"/>
      <c r="AL267" s="7"/>
      <c r="AM267" s="7"/>
      <c r="AN267" s="7"/>
      <c r="AO267" s="7"/>
      <c r="AP267" s="7"/>
      <c r="AQ267" s="7"/>
      <c r="AR267" s="7"/>
      <c r="AS267" s="7"/>
      <c r="AT267" s="7"/>
      <c r="AU267" s="7"/>
      <c r="AV267" s="55"/>
      <c r="AW267" s="7"/>
      <c r="AX267" s="7"/>
      <c r="AY267" s="7"/>
      <c r="AZ267" s="7"/>
      <c r="BA267" s="7" t="s">
        <v>1317</v>
      </c>
      <c r="BB267" s="7" t="s">
        <v>1317</v>
      </c>
      <c r="BC267" s="7" t="s">
        <v>1317</v>
      </c>
      <c r="BD267" s="7"/>
      <c r="BE267" s="7"/>
      <c r="BF267" s="7"/>
      <c r="BG267" s="7"/>
      <c r="BH267" s="7"/>
      <c r="BI267" s="7"/>
      <c r="BJ267" s="7"/>
      <c r="BK267" s="7"/>
      <c r="BL267" s="5">
        <v>2</v>
      </c>
      <c r="BM267" s="221">
        <v>2</v>
      </c>
      <c r="BN267" s="221">
        <v>2</v>
      </c>
      <c r="BO267" s="221">
        <v>2</v>
      </c>
      <c r="BP267" s="221">
        <v>2</v>
      </c>
      <c r="BQ267" s="221">
        <v>2</v>
      </c>
      <c r="BR267" s="5">
        <v>2</v>
      </c>
      <c r="BS267" s="226">
        <v>2</v>
      </c>
      <c r="BT267" s="221">
        <v>2</v>
      </c>
      <c r="BU267" s="221">
        <v>2</v>
      </c>
      <c r="BV267" s="221">
        <v>2</v>
      </c>
      <c r="BW267" s="5">
        <v>1</v>
      </c>
      <c r="BX267" s="221">
        <v>2</v>
      </c>
      <c r="BY267" s="6">
        <v>2</v>
      </c>
      <c r="BZ267" s="5">
        <v>2</v>
      </c>
      <c r="CA267" s="221">
        <v>2</v>
      </c>
      <c r="CB267" s="221">
        <v>2</v>
      </c>
      <c r="CC267" s="221">
        <v>2</v>
      </c>
      <c r="CD267" s="337">
        <v>2</v>
      </c>
      <c r="CE267" s="221">
        <v>2</v>
      </c>
      <c r="CF267" s="221">
        <v>2</v>
      </c>
      <c r="CG267" s="221">
        <v>2</v>
      </c>
      <c r="CH267" s="221">
        <v>2</v>
      </c>
      <c r="CI267" s="221">
        <v>2</v>
      </c>
      <c r="CJ267" s="337">
        <v>2</v>
      </c>
      <c r="CK267" s="221">
        <v>2</v>
      </c>
      <c r="CL267" s="222">
        <f t="shared" si="146"/>
        <v>25</v>
      </c>
      <c r="CM267" s="237">
        <f t="shared" si="147"/>
        <v>0.96153846153846156</v>
      </c>
      <c r="CN267" s="222">
        <f t="shared" si="148"/>
        <v>1</v>
      </c>
      <c r="CO267" s="237">
        <f t="shared" si="149"/>
        <v>3.8461538461538464E-2</v>
      </c>
      <c r="CP267" s="222">
        <f t="shared" si="150"/>
        <v>0</v>
      </c>
      <c r="CQ267" s="237">
        <f t="shared" si="151"/>
        <v>0</v>
      </c>
      <c r="CR267" s="222">
        <f t="shared" si="152"/>
        <v>0</v>
      </c>
      <c r="CS267" s="237">
        <f t="shared" si="153"/>
        <v>0</v>
      </c>
      <c r="CT267" s="223">
        <f t="shared" si="154"/>
        <v>1.9615384615384615</v>
      </c>
      <c r="CU267" s="223" t="str">
        <f t="shared" si="155"/>
        <v>Đạt mục tiêu</v>
      </c>
      <c r="CV267" s="5"/>
    </row>
    <row r="268" spans="1:100" s="1" customFormat="1" ht="77.5" hidden="1">
      <c r="A268" s="1308"/>
      <c r="B268" s="1077"/>
      <c r="C268" s="1078"/>
      <c r="D268" s="1236"/>
      <c r="E268" s="1237"/>
      <c r="F268" s="1236"/>
      <c r="G268" s="48" t="s">
        <v>2326</v>
      </c>
      <c r="H268" s="292"/>
      <c r="I268" s="535"/>
      <c r="J268" s="118"/>
      <c r="K268" s="496"/>
      <c r="L268" s="13" t="s">
        <v>32</v>
      </c>
      <c r="M268" s="38" t="s">
        <v>31</v>
      </c>
      <c r="N268" s="167" t="s">
        <v>11</v>
      </c>
      <c r="O268" s="227" t="s">
        <v>25</v>
      </c>
      <c r="P268" s="227" t="s">
        <v>24</v>
      </c>
      <c r="Q268" s="5"/>
      <c r="R268" s="5"/>
      <c r="S268" s="5"/>
      <c r="T268" s="5"/>
      <c r="U268" s="6"/>
      <c r="V268" s="5"/>
      <c r="W268" s="5"/>
      <c r="X268" s="5"/>
      <c r="Y268" s="5"/>
      <c r="Z268" s="5" t="s">
        <v>24</v>
      </c>
      <c r="AA268" s="5"/>
      <c r="AB268" s="80">
        <f t="shared" si="145"/>
        <v>1</v>
      </c>
      <c r="AC268" s="642"/>
      <c r="AD268" s="7"/>
      <c r="AE268" s="7"/>
      <c r="AF268" s="7"/>
      <c r="AG268" s="7"/>
      <c r="AH268" s="7"/>
      <c r="AI268" s="7"/>
      <c r="AJ268" s="7"/>
      <c r="AK268" s="7"/>
      <c r="AL268" s="7"/>
      <c r="AM268" s="7"/>
      <c r="AN268" s="7"/>
      <c r="AO268" s="7"/>
      <c r="AP268" s="7"/>
      <c r="AQ268" s="7"/>
      <c r="AR268" s="7"/>
      <c r="AS268" s="7"/>
      <c r="AT268" s="7"/>
      <c r="AU268" s="7"/>
      <c r="AV268" s="55"/>
      <c r="AW268" s="7"/>
      <c r="AX268" s="7"/>
      <c r="AY268" s="7"/>
      <c r="AZ268" s="7"/>
      <c r="BA268" s="7"/>
      <c r="BB268" s="7"/>
      <c r="BC268" s="7"/>
      <c r="BD268" s="7"/>
      <c r="BE268" s="7"/>
      <c r="BF268" s="7"/>
      <c r="BG268" s="7"/>
      <c r="BH268" s="7" t="s">
        <v>1315</v>
      </c>
      <c r="BI268" s="7" t="s">
        <v>1315</v>
      </c>
      <c r="BJ268" s="7"/>
      <c r="BK268" s="7"/>
      <c r="BL268" s="5">
        <v>2</v>
      </c>
      <c r="BM268" s="221">
        <v>2</v>
      </c>
      <c r="BN268" s="221">
        <v>2</v>
      </c>
      <c r="BO268" s="221">
        <v>2</v>
      </c>
      <c r="BP268" s="221">
        <v>2</v>
      </c>
      <c r="BQ268" s="221">
        <v>1</v>
      </c>
      <c r="BR268" s="5">
        <v>2</v>
      </c>
      <c r="BS268" s="226">
        <v>2</v>
      </c>
      <c r="BT268" s="221">
        <v>2</v>
      </c>
      <c r="BU268" s="221">
        <v>2</v>
      </c>
      <c r="BV268" s="221">
        <v>2</v>
      </c>
      <c r="BW268" s="5">
        <v>1</v>
      </c>
      <c r="BX268" s="221">
        <v>2</v>
      </c>
      <c r="BY268" s="6">
        <v>2</v>
      </c>
      <c r="BZ268" s="5">
        <v>2</v>
      </c>
      <c r="CA268" s="221">
        <v>2</v>
      </c>
      <c r="CB268" s="221">
        <v>2</v>
      </c>
      <c r="CC268" s="221">
        <v>1</v>
      </c>
      <c r="CD268" s="337">
        <v>2</v>
      </c>
      <c r="CE268" s="221">
        <v>2</v>
      </c>
      <c r="CF268" s="221">
        <v>2</v>
      </c>
      <c r="CG268" s="221">
        <v>2</v>
      </c>
      <c r="CH268" s="221">
        <v>2</v>
      </c>
      <c r="CI268" s="221">
        <v>2</v>
      </c>
      <c r="CJ268" s="337">
        <v>2</v>
      </c>
      <c r="CK268" s="221">
        <v>2</v>
      </c>
      <c r="CL268" s="222">
        <f t="shared" si="146"/>
        <v>23</v>
      </c>
      <c r="CM268" s="237">
        <f t="shared" si="147"/>
        <v>0.88461538461538458</v>
      </c>
      <c r="CN268" s="222">
        <f t="shared" si="148"/>
        <v>3</v>
      </c>
      <c r="CO268" s="237">
        <f t="shared" si="149"/>
        <v>0.11538461538461539</v>
      </c>
      <c r="CP268" s="222">
        <f t="shared" si="150"/>
        <v>0</v>
      </c>
      <c r="CQ268" s="237">
        <f t="shared" si="151"/>
        <v>0</v>
      </c>
      <c r="CR268" s="222">
        <f t="shared" si="152"/>
        <v>0</v>
      </c>
      <c r="CS268" s="237">
        <f t="shared" si="153"/>
        <v>0</v>
      </c>
      <c r="CT268" s="223">
        <f t="shared" si="154"/>
        <v>1.8846153846153846</v>
      </c>
      <c r="CU268" s="223" t="str">
        <f t="shared" si="155"/>
        <v>Đạt mục tiêu</v>
      </c>
      <c r="CV268" s="5"/>
    </row>
    <row r="269" spans="1:100" s="1" customFormat="1" ht="140.5" hidden="1" customHeight="1">
      <c r="A269" s="1307">
        <v>98</v>
      </c>
      <c r="B269" s="1044" t="s">
        <v>2921</v>
      </c>
      <c r="C269" s="1033" t="s">
        <v>2439</v>
      </c>
      <c r="D269" s="1024" t="s">
        <v>2681</v>
      </c>
      <c r="E269" s="1033" t="s">
        <v>26</v>
      </c>
      <c r="F269" s="1138" t="s">
        <v>2891</v>
      </c>
      <c r="G269" s="391" t="s">
        <v>2327</v>
      </c>
      <c r="H269" s="529" t="s">
        <v>2581</v>
      </c>
      <c r="I269" s="697" t="s">
        <v>2319</v>
      </c>
      <c r="J269" s="118"/>
      <c r="K269" s="496"/>
      <c r="L269" s="5" t="s">
        <v>32</v>
      </c>
      <c r="M269" s="212" t="s">
        <v>31</v>
      </c>
      <c r="N269" s="165" t="s">
        <v>11</v>
      </c>
      <c r="O269" s="221" t="s">
        <v>29</v>
      </c>
      <c r="P269" s="221" t="s">
        <v>24</v>
      </c>
      <c r="Q269" s="5" t="s">
        <v>24</v>
      </c>
      <c r="R269" s="5"/>
      <c r="S269" s="5"/>
      <c r="T269" s="5"/>
      <c r="U269" s="6"/>
      <c r="V269" s="5"/>
      <c r="W269" s="5"/>
      <c r="X269" s="5"/>
      <c r="Y269" s="5"/>
      <c r="Z269" s="5"/>
      <c r="AA269" s="5"/>
      <c r="AB269" s="80">
        <f t="shared" si="145"/>
        <v>1</v>
      </c>
      <c r="AC269" s="565"/>
      <c r="AD269" s="5"/>
      <c r="AE269" s="5" t="s">
        <v>1317</v>
      </c>
      <c r="AF269" s="5"/>
      <c r="AG269" s="7"/>
      <c r="AH269" s="7"/>
      <c r="AI269" s="7"/>
      <c r="AJ269" s="7"/>
      <c r="AK269" s="7"/>
      <c r="AL269" s="7"/>
      <c r="AM269" s="7"/>
      <c r="AN269" s="7"/>
      <c r="AO269" s="7"/>
      <c r="AP269" s="7"/>
      <c r="AQ269" s="7"/>
      <c r="AR269" s="7"/>
      <c r="AS269" s="7"/>
      <c r="AT269" s="7"/>
      <c r="AU269" s="7"/>
      <c r="AV269" s="55"/>
      <c r="AW269" s="7"/>
      <c r="AX269" s="7"/>
      <c r="AY269" s="7"/>
      <c r="AZ269" s="7"/>
      <c r="BA269" s="7"/>
      <c r="BB269" s="7"/>
      <c r="BC269" s="7"/>
      <c r="BD269" s="7"/>
      <c r="BE269" s="7"/>
      <c r="BF269" s="7"/>
      <c r="BG269" s="7"/>
      <c r="BH269" s="7"/>
      <c r="BI269" s="7"/>
      <c r="BJ269" s="7"/>
      <c r="BK269" s="7"/>
      <c r="BL269" s="5">
        <v>2</v>
      </c>
      <c r="BM269" s="221">
        <v>2</v>
      </c>
      <c r="BN269" s="221">
        <v>2</v>
      </c>
      <c r="BO269" s="221">
        <v>1</v>
      </c>
      <c r="BP269" s="221">
        <v>2</v>
      </c>
      <c r="BQ269" s="221">
        <v>2</v>
      </c>
      <c r="BR269" s="5">
        <v>2</v>
      </c>
      <c r="BS269" s="226">
        <v>2</v>
      </c>
      <c r="BT269" s="221">
        <v>2</v>
      </c>
      <c r="BU269" s="221">
        <v>2</v>
      </c>
      <c r="BV269" s="221">
        <v>2</v>
      </c>
      <c r="BW269" s="5">
        <v>2</v>
      </c>
      <c r="BX269" s="221">
        <v>2</v>
      </c>
      <c r="BY269" s="6">
        <v>2</v>
      </c>
      <c r="BZ269" s="5">
        <v>2</v>
      </c>
      <c r="CA269" s="221">
        <v>2</v>
      </c>
      <c r="CB269" s="221">
        <v>2</v>
      </c>
      <c r="CC269" s="221">
        <v>2</v>
      </c>
      <c r="CD269" s="337">
        <v>2</v>
      </c>
      <c r="CE269" s="221">
        <v>2</v>
      </c>
      <c r="CF269" s="221">
        <v>2</v>
      </c>
      <c r="CG269" s="221">
        <v>2</v>
      </c>
      <c r="CH269" s="221">
        <v>2</v>
      </c>
      <c r="CI269" s="221">
        <v>2</v>
      </c>
      <c r="CJ269" s="337">
        <v>2</v>
      </c>
      <c r="CK269" s="221">
        <v>2</v>
      </c>
      <c r="CL269" s="222">
        <f t="shared" si="146"/>
        <v>25</v>
      </c>
      <c r="CM269" s="237">
        <f t="shared" si="147"/>
        <v>0.96153846153846156</v>
      </c>
      <c r="CN269" s="222">
        <f t="shared" si="148"/>
        <v>1</v>
      </c>
      <c r="CO269" s="237">
        <f t="shared" si="149"/>
        <v>3.8461538461538464E-2</v>
      </c>
      <c r="CP269" s="222">
        <f t="shared" si="150"/>
        <v>0</v>
      </c>
      <c r="CQ269" s="237">
        <f t="shared" si="151"/>
        <v>0</v>
      </c>
      <c r="CR269" s="222">
        <f t="shared" si="152"/>
        <v>0</v>
      </c>
      <c r="CS269" s="237">
        <f t="shared" si="153"/>
        <v>0</v>
      </c>
      <c r="CT269" s="223">
        <f t="shared" si="154"/>
        <v>1.9615384615384615</v>
      </c>
      <c r="CU269" s="223" t="str">
        <f t="shared" si="155"/>
        <v>Đạt mục tiêu</v>
      </c>
      <c r="CV269" s="5"/>
    </row>
    <row r="270" spans="1:100" s="1" customFormat="1" ht="108.5" hidden="1">
      <c r="A270" s="1307"/>
      <c r="B270" s="1024"/>
      <c r="C270" s="1033"/>
      <c r="D270" s="1024"/>
      <c r="E270" s="1033"/>
      <c r="F270" s="1075"/>
      <c r="G270" s="292" t="s">
        <v>3013</v>
      </c>
      <c r="H270" s="292" t="s">
        <v>2581</v>
      </c>
      <c r="I270" s="697" t="s">
        <v>2920</v>
      </c>
      <c r="J270" s="118"/>
      <c r="K270" s="496"/>
      <c r="L270" s="5" t="s">
        <v>32</v>
      </c>
      <c r="M270" s="212" t="s">
        <v>31</v>
      </c>
      <c r="N270" s="165" t="s">
        <v>11</v>
      </c>
      <c r="O270" s="221" t="s">
        <v>29</v>
      </c>
      <c r="P270" s="221" t="s">
        <v>24</v>
      </c>
      <c r="Q270" s="5"/>
      <c r="R270" s="5"/>
      <c r="S270" s="5"/>
      <c r="T270" s="5"/>
      <c r="U270" s="195"/>
      <c r="V270" s="5"/>
      <c r="W270" s="5" t="s">
        <v>24</v>
      </c>
      <c r="X270" s="5"/>
      <c r="Y270" s="5"/>
      <c r="Z270" s="5"/>
      <c r="AA270" s="5"/>
      <c r="AB270" s="80">
        <f t="shared" si="145"/>
        <v>1</v>
      </c>
      <c r="AC270" s="642"/>
      <c r="AD270" s="7"/>
      <c r="AE270" s="7"/>
      <c r="AF270" s="7"/>
      <c r="AG270" s="7"/>
      <c r="AH270" s="7"/>
      <c r="AI270" s="7"/>
      <c r="AJ270" s="7"/>
      <c r="AK270" s="7"/>
      <c r="AL270" s="7"/>
      <c r="AM270" s="7"/>
      <c r="AN270" s="7"/>
      <c r="AO270" s="7"/>
      <c r="AP270" s="7"/>
      <c r="AQ270" s="7"/>
      <c r="AR270" s="7"/>
      <c r="AS270" s="7"/>
      <c r="AT270" s="7"/>
      <c r="AU270" s="7" t="s">
        <v>1315</v>
      </c>
      <c r="AV270" s="55"/>
      <c r="AW270" s="7"/>
      <c r="AX270" s="7"/>
      <c r="AY270" s="7"/>
      <c r="AZ270" s="7" t="s">
        <v>1183</v>
      </c>
      <c r="BA270" s="7"/>
      <c r="BB270" s="7"/>
      <c r="BC270" s="7"/>
      <c r="BD270" s="7"/>
      <c r="BE270" s="7"/>
      <c r="BF270" s="7"/>
      <c r="BG270" s="7"/>
      <c r="BH270" s="7"/>
      <c r="BI270" s="7"/>
      <c r="BJ270" s="7"/>
      <c r="BK270" s="7"/>
      <c r="BL270" s="5">
        <v>2</v>
      </c>
      <c r="BM270" s="221">
        <v>2</v>
      </c>
      <c r="BN270" s="221">
        <v>2</v>
      </c>
      <c r="BO270" s="221">
        <v>2</v>
      </c>
      <c r="BP270" s="221">
        <v>2</v>
      </c>
      <c r="BQ270" s="221">
        <v>2</v>
      </c>
      <c r="BR270" s="5">
        <v>1</v>
      </c>
      <c r="BS270" s="226">
        <v>2</v>
      </c>
      <c r="BT270" s="221">
        <v>2</v>
      </c>
      <c r="BU270" s="221">
        <v>2</v>
      </c>
      <c r="BV270" s="221">
        <v>2</v>
      </c>
      <c r="BW270" s="5">
        <v>1</v>
      </c>
      <c r="BX270" s="221">
        <v>2</v>
      </c>
      <c r="BY270" s="6">
        <v>2</v>
      </c>
      <c r="BZ270" s="5">
        <v>2</v>
      </c>
      <c r="CA270" s="221">
        <v>2</v>
      </c>
      <c r="CB270" s="221">
        <v>2</v>
      </c>
      <c r="CC270" s="221">
        <v>1</v>
      </c>
      <c r="CD270" s="337">
        <v>2</v>
      </c>
      <c r="CE270" s="221">
        <v>2</v>
      </c>
      <c r="CF270" s="221">
        <v>2</v>
      </c>
      <c r="CG270" s="221">
        <v>2</v>
      </c>
      <c r="CH270" s="221">
        <v>2</v>
      </c>
      <c r="CI270" s="221">
        <v>2</v>
      </c>
      <c r="CJ270" s="337">
        <v>2</v>
      </c>
      <c r="CK270" s="221">
        <v>2</v>
      </c>
      <c r="CL270" s="222">
        <f t="shared" si="146"/>
        <v>23</v>
      </c>
      <c r="CM270" s="237">
        <f t="shared" si="147"/>
        <v>0.88461538461538458</v>
      </c>
      <c r="CN270" s="222">
        <f t="shared" si="148"/>
        <v>3</v>
      </c>
      <c r="CO270" s="237">
        <f t="shared" si="149"/>
        <v>0.11538461538461539</v>
      </c>
      <c r="CP270" s="222">
        <f t="shared" si="150"/>
        <v>0</v>
      </c>
      <c r="CQ270" s="237">
        <f t="shared" si="151"/>
        <v>0</v>
      </c>
      <c r="CR270" s="222">
        <f t="shared" si="152"/>
        <v>0</v>
      </c>
      <c r="CS270" s="237">
        <f t="shared" si="153"/>
        <v>0</v>
      </c>
      <c r="CT270" s="223">
        <f t="shared" si="154"/>
        <v>1.8846153846153846</v>
      </c>
      <c r="CU270" s="223" t="str">
        <f t="shared" si="155"/>
        <v>Đạt mục tiêu</v>
      </c>
      <c r="CV270" s="5"/>
    </row>
    <row r="271" spans="1:100" s="1" customFormat="1" ht="94.25" hidden="1" customHeight="1">
      <c r="A271" s="1307"/>
      <c r="B271" s="1024"/>
      <c r="C271" s="1033"/>
      <c r="D271" s="1024"/>
      <c r="E271" s="1033"/>
      <c r="F271" s="1075"/>
      <c r="G271" s="157" t="s">
        <v>1456</v>
      </c>
      <c r="H271" s="292" t="s">
        <v>2581</v>
      </c>
      <c r="I271" s="442"/>
      <c r="J271" s="32" t="s">
        <v>714</v>
      </c>
      <c r="K271" s="463" t="s">
        <v>1661</v>
      </c>
      <c r="L271" s="5" t="s">
        <v>32</v>
      </c>
      <c r="M271" s="212" t="s">
        <v>31</v>
      </c>
      <c r="N271" s="165" t="s">
        <v>11</v>
      </c>
      <c r="O271" s="221" t="s">
        <v>29</v>
      </c>
      <c r="P271" s="221" t="s">
        <v>24</v>
      </c>
      <c r="Q271" s="5"/>
      <c r="R271" s="5"/>
      <c r="S271" s="5" t="s">
        <v>24</v>
      </c>
      <c r="T271" s="5"/>
      <c r="U271" s="6"/>
      <c r="V271" s="5"/>
      <c r="W271" s="5"/>
      <c r="X271" s="5"/>
      <c r="Y271" s="5"/>
      <c r="Z271" s="5"/>
      <c r="AA271" s="5"/>
      <c r="AB271" s="80">
        <f t="shared" si="145"/>
        <v>1</v>
      </c>
      <c r="AC271" s="642"/>
      <c r="AD271" s="7"/>
      <c r="AE271" s="7"/>
      <c r="AF271" s="7"/>
      <c r="AG271" s="7"/>
      <c r="AH271" s="7"/>
      <c r="AI271" s="7"/>
      <c r="AJ271" s="7"/>
      <c r="AK271" s="7"/>
      <c r="AL271" s="7"/>
      <c r="AM271" s="7"/>
      <c r="AN271" s="7" t="s">
        <v>1183</v>
      </c>
      <c r="AO271" s="7"/>
      <c r="AP271" s="7"/>
      <c r="AQ271" s="7"/>
      <c r="AR271" s="7"/>
      <c r="AS271" s="7"/>
      <c r="AT271" s="7"/>
      <c r="AU271" s="7"/>
      <c r="AV271" s="55"/>
      <c r="AW271" s="7"/>
      <c r="AX271" s="7"/>
      <c r="AY271" s="7"/>
      <c r="AZ271" s="7"/>
      <c r="BA271" s="7"/>
      <c r="BB271" s="7"/>
      <c r="BC271" s="7"/>
      <c r="BD271" s="7"/>
      <c r="BE271" s="7"/>
      <c r="BF271" s="7"/>
      <c r="BG271" s="7"/>
      <c r="BH271" s="7"/>
      <c r="BI271" s="7"/>
      <c r="BJ271" s="7"/>
      <c r="BK271" s="7"/>
      <c r="BL271" s="5">
        <v>2</v>
      </c>
      <c r="BM271" s="221">
        <v>2</v>
      </c>
      <c r="BN271" s="221">
        <v>2</v>
      </c>
      <c r="BO271" s="221">
        <v>2</v>
      </c>
      <c r="BP271" s="221">
        <v>2</v>
      </c>
      <c r="BQ271" s="221">
        <v>2</v>
      </c>
      <c r="BR271" s="5">
        <v>2</v>
      </c>
      <c r="BS271" s="226">
        <v>2</v>
      </c>
      <c r="BT271" s="221">
        <v>1</v>
      </c>
      <c r="BU271" s="221">
        <v>2</v>
      </c>
      <c r="BV271" s="221">
        <v>2</v>
      </c>
      <c r="BW271" s="5">
        <v>2</v>
      </c>
      <c r="BX271" s="221">
        <v>2</v>
      </c>
      <c r="BY271" s="6">
        <v>2</v>
      </c>
      <c r="BZ271" s="5">
        <v>2</v>
      </c>
      <c r="CA271" s="221">
        <v>2</v>
      </c>
      <c r="CB271" s="221">
        <v>2</v>
      </c>
      <c r="CC271" s="221">
        <v>2</v>
      </c>
      <c r="CD271" s="337">
        <v>2</v>
      </c>
      <c r="CE271" s="221">
        <v>2</v>
      </c>
      <c r="CF271" s="221">
        <v>2</v>
      </c>
      <c r="CG271" s="221">
        <v>2</v>
      </c>
      <c r="CH271" s="221">
        <v>2</v>
      </c>
      <c r="CI271" s="221">
        <v>2</v>
      </c>
      <c r="CJ271" s="337">
        <v>2</v>
      </c>
      <c r="CK271" s="221">
        <v>2</v>
      </c>
      <c r="CL271" s="222">
        <f t="shared" si="146"/>
        <v>25</v>
      </c>
      <c r="CM271" s="237">
        <f t="shared" si="147"/>
        <v>0.96153846153846156</v>
      </c>
      <c r="CN271" s="222">
        <f t="shared" si="148"/>
        <v>1</v>
      </c>
      <c r="CO271" s="237">
        <f t="shared" si="149"/>
        <v>3.8461538461538464E-2</v>
      </c>
      <c r="CP271" s="222">
        <f t="shared" si="150"/>
        <v>0</v>
      </c>
      <c r="CQ271" s="237">
        <f t="shared" si="151"/>
        <v>0</v>
      </c>
      <c r="CR271" s="222">
        <f t="shared" si="152"/>
        <v>0</v>
      </c>
      <c r="CS271" s="237">
        <f t="shared" si="153"/>
        <v>0</v>
      </c>
      <c r="CT271" s="223">
        <f t="shared" si="154"/>
        <v>1.9615384615384615</v>
      </c>
      <c r="CU271" s="223" t="str">
        <f t="shared" si="155"/>
        <v>Đạt mục tiêu</v>
      </c>
      <c r="CV271" s="5"/>
    </row>
    <row r="272" spans="1:100" s="1" customFormat="1" ht="409.5" hidden="1">
      <c r="A272" s="16">
        <v>99</v>
      </c>
      <c r="B272" s="289" t="s">
        <v>2925</v>
      </c>
      <c r="C272" s="215" t="s">
        <v>28</v>
      </c>
      <c r="D272" s="289" t="s">
        <v>1060</v>
      </c>
      <c r="E272" s="215" t="s">
        <v>28</v>
      </c>
      <c r="F272" s="135" t="s">
        <v>1061</v>
      </c>
      <c r="G272" s="157" t="s">
        <v>3012</v>
      </c>
      <c r="H272" s="157"/>
      <c r="I272" s="706" t="s">
        <v>2422</v>
      </c>
      <c r="J272" s="32"/>
      <c r="K272" s="464"/>
      <c r="L272" s="5" t="s">
        <v>32</v>
      </c>
      <c r="M272" s="212" t="s">
        <v>31</v>
      </c>
      <c r="N272" s="165" t="s">
        <v>11</v>
      </c>
      <c r="O272" s="221" t="s">
        <v>29</v>
      </c>
      <c r="P272" s="221" t="s">
        <v>24</v>
      </c>
      <c r="Q272" s="5"/>
      <c r="R272" s="5"/>
      <c r="S272" s="5"/>
      <c r="T272" s="5"/>
      <c r="U272" s="195"/>
      <c r="V272" s="5"/>
      <c r="W272" s="5" t="s">
        <v>24</v>
      </c>
      <c r="X272" s="5"/>
      <c r="Y272" s="5"/>
      <c r="Z272" s="5"/>
      <c r="AA272" s="5"/>
      <c r="AB272" s="80">
        <f t="shared" si="145"/>
        <v>1</v>
      </c>
      <c r="AC272" s="642"/>
      <c r="AD272" s="7"/>
      <c r="AE272" s="7"/>
      <c r="AF272" s="7"/>
      <c r="AG272" s="7"/>
      <c r="AH272" s="7"/>
      <c r="AI272" s="7"/>
      <c r="AJ272" s="7"/>
      <c r="AK272" s="7"/>
      <c r="AL272" s="7"/>
      <c r="AM272" s="7"/>
      <c r="AN272" s="7"/>
      <c r="AO272" s="7"/>
      <c r="AP272" s="7"/>
      <c r="AQ272" s="7"/>
      <c r="AR272" s="7"/>
      <c r="AS272" s="7" t="s">
        <v>1317</v>
      </c>
      <c r="AT272" s="7"/>
      <c r="AU272" s="7"/>
      <c r="AV272" s="55"/>
      <c r="AW272" s="7"/>
      <c r="AX272" s="7"/>
      <c r="AY272" s="7" t="s">
        <v>1404</v>
      </c>
      <c r="AZ272" s="7" t="s">
        <v>1404</v>
      </c>
      <c r="BA272" s="7"/>
      <c r="BB272" s="7"/>
      <c r="BC272" s="7"/>
      <c r="BD272" s="7"/>
      <c r="BE272" s="7"/>
      <c r="BF272" s="7"/>
      <c r="BG272" s="7"/>
      <c r="BH272" s="7"/>
      <c r="BI272" s="7"/>
      <c r="BJ272" s="7"/>
      <c r="BK272" s="7"/>
      <c r="BL272" s="5">
        <v>2</v>
      </c>
      <c r="BM272" s="221">
        <v>2</v>
      </c>
      <c r="BN272" s="221">
        <v>2</v>
      </c>
      <c r="BO272" s="221">
        <v>2</v>
      </c>
      <c r="BP272" s="221">
        <v>2</v>
      </c>
      <c r="BQ272" s="221">
        <v>2</v>
      </c>
      <c r="BR272" s="5">
        <v>2</v>
      </c>
      <c r="BS272" s="226">
        <v>2</v>
      </c>
      <c r="BT272" s="221">
        <v>2</v>
      </c>
      <c r="BU272" s="221">
        <v>2</v>
      </c>
      <c r="BV272" s="221">
        <v>2</v>
      </c>
      <c r="BW272" s="5">
        <v>2</v>
      </c>
      <c r="BX272" s="221">
        <v>2</v>
      </c>
      <c r="BY272" s="6">
        <v>2</v>
      </c>
      <c r="BZ272" s="5">
        <v>2</v>
      </c>
      <c r="CA272" s="221">
        <v>2</v>
      </c>
      <c r="CB272" s="221">
        <v>2</v>
      </c>
      <c r="CC272" s="221">
        <v>1</v>
      </c>
      <c r="CD272" s="337">
        <v>2</v>
      </c>
      <c r="CE272" s="221">
        <v>2</v>
      </c>
      <c r="CF272" s="221">
        <v>2</v>
      </c>
      <c r="CG272" s="221">
        <v>2</v>
      </c>
      <c r="CH272" s="221">
        <v>2</v>
      </c>
      <c r="CI272" s="221">
        <v>2</v>
      </c>
      <c r="CJ272" s="337">
        <v>2</v>
      </c>
      <c r="CK272" s="221">
        <v>2</v>
      </c>
      <c r="CL272" s="222">
        <f t="shared" si="146"/>
        <v>25</v>
      </c>
      <c r="CM272" s="237">
        <f t="shared" si="147"/>
        <v>0.96153846153846156</v>
      </c>
      <c r="CN272" s="222">
        <f t="shared" si="148"/>
        <v>1</v>
      </c>
      <c r="CO272" s="237">
        <f t="shared" si="149"/>
        <v>3.8461538461538464E-2</v>
      </c>
      <c r="CP272" s="222">
        <f t="shared" si="150"/>
        <v>0</v>
      </c>
      <c r="CQ272" s="237">
        <f t="shared" si="151"/>
        <v>0</v>
      </c>
      <c r="CR272" s="222">
        <f t="shared" si="152"/>
        <v>0</v>
      </c>
      <c r="CS272" s="237">
        <f t="shared" si="153"/>
        <v>0</v>
      </c>
      <c r="CT272" s="223">
        <f t="shared" si="154"/>
        <v>1.9615384615384615</v>
      </c>
      <c r="CU272" s="223" t="str">
        <f t="shared" si="155"/>
        <v>Đạt mục tiêu</v>
      </c>
      <c r="CV272" s="5"/>
    </row>
    <row r="273" spans="1:100" s="315" customFormat="1" ht="16.5" hidden="1">
      <c r="A273" s="324"/>
      <c r="B273" s="1045" t="s">
        <v>1616</v>
      </c>
      <c r="C273" s="1045"/>
      <c r="D273" s="1045"/>
      <c r="E273" s="1045"/>
      <c r="F273" s="1045"/>
      <c r="G273" s="1045"/>
      <c r="H273" s="1045"/>
      <c r="I273" s="1045"/>
      <c r="J273" s="1045"/>
      <c r="K273" s="1045"/>
      <c r="L273" s="1045"/>
      <c r="M273" s="1045"/>
      <c r="N273" s="1045"/>
      <c r="O273" s="1045"/>
      <c r="P273" s="1045"/>
      <c r="Q273" s="300"/>
      <c r="R273" s="300"/>
      <c r="S273" s="300"/>
      <c r="T273" s="300"/>
      <c r="U273" s="300"/>
      <c r="V273" s="300"/>
      <c r="W273" s="409"/>
      <c r="X273" s="300"/>
      <c r="Y273" s="300" t="s">
        <v>38</v>
      </c>
      <c r="Z273" s="300"/>
      <c r="AA273" s="300"/>
      <c r="AB273" s="300"/>
      <c r="AC273" s="646" t="s">
        <v>38</v>
      </c>
      <c r="AD273" s="300"/>
      <c r="AE273" s="300"/>
      <c r="AF273" s="300"/>
      <c r="AG273" s="300"/>
      <c r="AH273" s="300"/>
      <c r="AI273" s="300"/>
      <c r="AJ273" s="300"/>
      <c r="AK273" s="300"/>
      <c r="AL273" s="300"/>
      <c r="AM273" s="300"/>
      <c r="AN273" s="300"/>
      <c r="AO273" s="300"/>
      <c r="AP273" s="300"/>
      <c r="AQ273" s="300"/>
      <c r="AR273" s="300"/>
      <c r="AS273" s="300"/>
      <c r="AT273" s="300"/>
      <c r="AU273" s="300"/>
      <c r="AV273" s="300"/>
      <c r="AW273" s="300"/>
      <c r="AX273" s="300"/>
      <c r="AY273" s="300"/>
      <c r="AZ273" s="300"/>
      <c r="BA273" s="300"/>
      <c r="BB273" s="300"/>
      <c r="BC273" s="300"/>
      <c r="BD273" s="300"/>
      <c r="BE273" s="300"/>
      <c r="BF273" s="300"/>
      <c r="BG273" s="300"/>
      <c r="BH273" s="300"/>
      <c r="BI273" s="300"/>
      <c r="BJ273" s="300"/>
      <c r="BK273" s="300"/>
      <c r="BL273" s="409" t="s">
        <v>38</v>
      </c>
      <c r="BM273" s="300" t="s">
        <v>38</v>
      </c>
      <c r="BN273" s="300" t="s">
        <v>38</v>
      </c>
      <c r="BO273" s="300" t="s">
        <v>38</v>
      </c>
      <c r="BP273" s="300" t="s">
        <v>38</v>
      </c>
      <c r="BQ273" s="300" t="s">
        <v>38</v>
      </c>
      <c r="BR273" s="409" t="s">
        <v>38</v>
      </c>
      <c r="BS273" s="300" t="s">
        <v>38</v>
      </c>
      <c r="BT273" s="300" t="s">
        <v>38</v>
      </c>
      <c r="BU273" s="300" t="s">
        <v>38</v>
      </c>
      <c r="BV273" s="300" t="s">
        <v>38</v>
      </c>
      <c r="BW273" s="409" t="s">
        <v>38</v>
      </c>
      <c r="BX273" s="300" t="s">
        <v>38</v>
      </c>
      <c r="BY273" s="409" t="s">
        <v>38</v>
      </c>
      <c r="BZ273" s="409" t="s">
        <v>38</v>
      </c>
      <c r="CA273" s="300" t="s">
        <v>38</v>
      </c>
      <c r="CB273" s="300" t="s">
        <v>38</v>
      </c>
      <c r="CC273" s="300" t="s">
        <v>38</v>
      </c>
      <c r="CD273" s="300" t="s">
        <v>38</v>
      </c>
      <c r="CE273" s="300" t="s">
        <v>38</v>
      </c>
      <c r="CF273" s="300" t="s">
        <v>38</v>
      </c>
      <c r="CG273" s="300" t="s">
        <v>38</v>
      </c>
      <c r="CH273" s="300" t="s">
        <v>38</v>
      </c>
      <c r="CI273" s="300" t="s">
        <v>38</v>
      </c>
      <c r="CJ273" s="300" t="s">
        <v>38</v>
      </c>
      <c r="CK273" s="300" t="s">
        <v>38</v>
      </c>
      <c r="CL273" s="300" t="s">
        <v>38</v>
      </c>
      <c r="CM273" s="300" t="s">
        <v>38</v>
      </c>
      <c r="CN273" s="300" t="s">
        <v>38</v>
      </c>
      <c r="CO273" s="300" t="s">
        <v>38</v>
      </c>
      <c r="CP273" s="300" t="s">
        <v>38</v>
      </c>
      <c r="CQ273" s="300" t="s">
        <v>38</v>
      </c>
      <c r="CR273" s="300" t="s">
        <v>38</v>
      </c>
      <c r="CS273" s="300" t="s">
        <v>38</v>
      </c>
      <c r="CT273" s="300" t="s">
        <v>38</v>
      </c>
      <c r="CU273" s="300" t="s">
        <v>38</v>
      </c>
      <c r="CV273" s="300"/>
    </row>
    <row r="274" spans="1:100" ht="104.25" hidden="1" customHeight="1">
      <c r="A274" s="1308">
        <v>100</v>
      </c>
      <c r="B274" s="1024" t="s">
        <v>2420</v>
      </c>
      <c r="C274" s="1033" t="s">
        <v>26</v>
      </c>
      <c r="D274" s="1024" t="s">
        <v>187</v>
      </c>
      <c r="E274" s="1033" t="s">
        <v>26</v>
      </c>
      <c r="F274" s="1024" t="s">
        <v>187</v>
      </c>
      <c r="G274" s="569" t="s">
        <v>2799</v>
      </c>
      <c r="H274" s="569"/>
      <c r="I274" s="707" t="s">
        <v>2405</v>
      </c>
      <c r="J274" s="107" t="s">
        <v>715</v>
      </c>
      <c r="K274" s="473" t="s">
        <v>1652</v>
      </c>
      <c r="L274" s="212" t="s">
        <v>32</v>
      </c>
      <c r="M274" s="212" t="s">
        <v>31</v>
      </c>
      <c r="N274" s="165" t="s">
        <v>11</v>
      </c>
      <c r="O274" s="221" t="s">
        <v>29</v>
      </c>
      <c r="P274" s="221" t="s">
        <v>24</v>
      </c>
      <c r="Q274" s="5"/>
      <c r="R274" s="5"/>
      <c r="S274" s="5"/>
      <c r="T274" s="5"/>
      <c r="U274" s="6"/>
      <c r="V274" s="5"/>
      <c r="W274" s="5"/>
      <c r="X274" s="5"/>
      <c r="Y274" s="221" t="s">
        <v>24</v>
      </c>
      <c r="Z274" s="5"/>
      <c r="AA274" s="5"/>
      <c r="AB274" s="80">
        <f t="shared" ref="AB274:AB282" si="156">COUNTIF($Q274:$AA274,"x")</f>
        <v>1</v>
      </c>
      <c r="AC274" s="642"/>
      <c r="AD274" s="7"/>
      <c r="AE274" s="7"/>
      <c r="AF274" s="7"/>
      <c r="AG274" s="7"/>
      <c r="AH274" s="7"/>
      <c r="AI274" s="7"/>
      <c r="AJ274" s="7"/>
      <c r="AK274" s="7"/>
      <c r="AL274" s="7"/>
      <c r="AM274" s="7"/>
      <c r="AN274" s="7"/>
      <c r="AO274" s="7"/>
      <c r="AP274" s="7"/>
      <c r="AQ274" s="7"/>
      <c r="AR274" s="7"/>
      <c r="AS274" s="7"/>
      <c r="AT274" s="7"/>
      <c r="AU274" s="7"/>
      <c r="AV274" s="55"/>
      <c r="AW274" s="7"/>
      <c r="AX274" s="7"/>
      <c r="AY274" s="7"/>
      <c r="AZ274" s="7"/>
      <c r="BA274" s="7"/>
      <c r="BB274" s="7"/>
      <c r="BC274" s="7"/>
      <c r="BD274" s="7"/>
      <c r="BE274" s="55" t="s">
        <v>1315</v>
      </c>
      <c r="BF274" s="55" t="s">
        <v>1315</v>
      </c>
      <c r="BG274" s="55" t="s">
        <v>1315</v>
      </c>
      <c r="BH274" s="7"/>
      <c r="BI274" s="7"/>
      <c r="BJ274" s="7"/>
      <c r="BK274" s="7"/>
      <c r="BL274" s="5">
        <v>2</v>
      </c>
      <c r="BM274" s="221">
        <v>2</v>
      </c>
      <c r="BN274" s="221">
        <v>2</v>
      </c>
      <c r="BO274" s="221">
        <v>2</v>
      </c>
      <c r="BP274" s="221">
        <v>2</v>
      </c>
      <c r="BQ274" s="221">
        <v>2</v>
      </c>
      <c r="BR274" s="5">
        <v>2</v>
      </c>
      <c r="BS274" s="226">
        <v>2</v>
      </c>
      <c r="BT274" s="221">
        <v>2</v>
      </c>
      <c r="BU274" s="221">
        <v>2</v>
      </c>
      <c r="BV274" s="221">
        <v>2</v>
      </c>
      <c r="BW274" s="5">
        <v>2</v>
      </c>
      <c r="BX274" s="221">
        <v>2</v>
      </c>
      <c r="BY274" s="6">
        <v>2</v>
      </c>
      <c r="BZ274" s="5">
        <v>2</v>
      </c>
      <c r="CA274" s="221">
        <v>2</v>
      </c>
      <c r="CB274" s="221">
        <v>2</v>
      </c>
      <c r="CC274" s="221">
        <v>2</v>
      </c>
      <c r="CD274" s="337">
        <v>2</v>
      </c>
      <c r="CE274" s="221">
        <v>2</v>
      </c>
      <c r="CF274" s="221">
        <v>2</v>
      </c>
      <c r="CG274" s="221">
        <v>2</v>
      </c>
      <c r="CH274" s="221">
        <v>2</v>
      </c>
      <c r="CI274" s="221">
        <v>2</v>
      </c>
      <c r="CJ274" s="337">
        <v>2</v>
      </c>
      <c r="CK274" s="221">
        <v>2</v>
      </c>
      <c r="CL274" s="222">
        <f t="shared" ref="CL274:CL282" si="157">COUNTIF(BL274:CK274,"2")</f>
        <v>26</v>
      </c>
      <c r="CM274" s="237">
        <f t="shared" ref="CM274:CM282" si="158">CL274/(CL274+CN274+CP274+CR274)</f>
        <v>1</v>
      </c>
      <c r="CN274" s="222">
        <f t="shared" ref="CN274:CN282" si="159">COUNTIF(BL274:CK274,"1")</f>
        <v>0</v>
      </c>
      <c r="CO274" s="237">
        <f t="shared" ref="CO274:CO282" si="160">CN274/(CL274+CN274+CP274+CR274)</f>
        <v>0</v>
      </c>
      <c r="CP274" s="222">
        <f t="shared" ref="CP274:CP282" si="161">COUNTIF(BL274:CK274,"0")</f>
        <v>0</v>
      </c>
      <c r="CQ274" s="237">
        <f t="shared" ref="CQ274:CQ282" si="162">CP274/(CL274+CN274+CP274+CR274)</f>
        <v>0</v>
      </c>
      <c r="CR274" s="222">
        <f t="shared" ref="CR274:CR282" si="163">COUNTIF(BL274:CK274,"KĐG")</f>
        <v>0</v>
      </c>
      <c r="CS274" s="237">
        <f t="shared" ref="CS274:CS282" si="164">CR274/(CL274+CN274+CP274+CR274)</f>
        <v>0</v>
      </c>
      <c r="CT274" s="223">
        <f t="shared" ref="CT274:CT282" si="165">(((CL274*2)+(CN274*1)+(CP274*0)))/(CL274+CN274+CP274)</f>
        <v>2</v>
      </c>
      <c r="CU274" s="223" t="str">
        <f t="shared" ref="CU274:CU282" si="166">IF(CS274&gt;=50%,"KĐG",IF(CT274&gt;=1.6,"Đạt mục tiêu",IF(CT274&gt;=1,"Cần cố gắng","Chưa đạt")))</f>
        <v>Đạt mục tiêu</v>
      </c>
      <c r="CV274" s="221"/>
    </row>
    <row r="275" spans="1:100" ht="99" hidden="1" customHeight="1">
      <c r="A275" s="1308"/>
      <c r="B275" s="1024"/>
      <c r="C275" s="1033"/>
      <c r="D275" s="1024"/>
      <c r="E275" s="1033"/>
      <c r="F275" s="1024"/>
      <c r="G275" s="219" t="s">
        <v>2800</v>
      </c>
      <c r="H275" s="219"/>
      <c r="I275" s="707" t="s">
        <v>2405</v>
      </c>
      <c r="J275" s="107"/>
      <c r="K275" s="469"/>
      <c r="L275" s="212" t="s">
        <v>32</v>
      </c>
      <c r="M275" s="212" t="s">
        <v>31</v>
      </c>
      <c r="N275" s="165" t="s">
        <v>11</v>
      </c>
      <c r="O275" s="221" t="s">
        <v>29</v>
      </c>
      <c r="P275" s="221" t="s">
        <v>24</v>
      </c>
      <c r="Q275" s="5"/>
      <c r="R275" s="5"/>
      <c r="S275" s="5"/>
      <c r="T275" s="5"/>
      <c r="U275" s="6"/>
      <c r="V275" s="5"/>
      <c r="W275" s="5"/>
      <c r="X275" s="5"/>
      <c r="Y275" s="221" t="s">
        <v>24</v>
      </c>
      <c r="Z275" s="5"/>
      <c r="AA275" s="5"/>
      <c r="AB275" s="80">
        <f t="shared" si="156"/>
        <v>1</v>
      </c>
      <c r="AC275" s="642"/>
      <c r="AD275" s="7"/>
      <c r="AE275" s="7"/>
      <c r="AF275" s="7"/>
      <c r="AG275" s="7"/>
      <c r="AH275" s="7"/>
      <c r="AI275" s="7"/>
      <c r="AJ275" s="7"/>
      <c r="AK275" s="7"/>
      <c r="AL275" s="7"/>
      <c r="AM275" s="7"/>
      <c r="AN275" s="7"/>
      <c r="AO275" s="7"/>
      <c r="AP275" s="7"/>
      <c r="AQ275" s="7"/>
      <c r="AR275" s="7"/>
      <c r="AS275" s="7"/>
      <c r="AT275" s="7"/>
      <c r="AU275" s="7"/>
      <c r="AV275" s="55"/>
      <c r="AW275" s="7"/>
      <c r="AX275" s="7"/>
      <c r="AY275" s="7"/>
      <c r="AZ275" s="7"/>
      <c r="BA275" s="7"/>
      <c r="BB275" s="7"/>
      <c r="BC275" s="7"/>
      <c r="BD275" s="7"/>
      <c r="BE275" s="55"/>
      <c r="BF275" s="55" t="s">
        <v>1317</v>
      </c>
      <c r="BG275" s="55"/>
      <c r="BH275" s="7"/>
      <c r="BI275" s="7"/>
      <c r="BJ275" s="7"/>
      <c r="BK275" s="7"/>
      <c r="BL275" s="5">
        <v>2</v>
      </c>
      <c r="BM275" s="221">
        <v>2</v>
      </c>
      <c r="BN275" s="221">
        <v>2</v>
      </c>
      <c r="BO275" s="221">
        <v>2</v>
      </c>
      <c r="BP275" s="221">
        <v>2</v>
      </c>
      <c r="BQ275" s="221">
        <v>2</v>
      </c>
      <c r="BR275" s="5">
        <v>2</v>
      </c>
      <c r="BS275" s="226">
        <v>2</v>
      </c>
      <c r="BT275" s="221">
        <v>2</v>
      </c>
      <c r="BU275" s="221">
        <v>2</v>
      </c>
      <c r="BV275" s="221">
        <v>2</v>
      </c>
      <c r="BW275" s="5">
        <v>2</v>
      </c>
      <c r="BX275" s="221">
        <v>2</v>
      </c>
      <c r="BY275" s="6">
        <v>2</v>
      </c>
      <c r="BZ275" s="5">
        <v>2</v>
      </c>
      <c r="CA275" s="221">
        <v>2</v>
      </c>
      <c r="CB275" s="221">
        <v>2</v>
      </c>
      <c r="CC275" s="221">
        <v>2</v>
      </c>
      <c r="CD275" s="337">
        <v>2</v>
      </c>
      <c r="CE275" s="221">
        <v>2</v>
      </c>
      <c r="CF275" s="221">
        <v>1</v>
      </c>
      <c r="CG275" s="221">
        <v>2</v>
      </c>
      <c r="CH275" s="221">
        <v>2</v>
      </c>
      <c r="CI275" s="221">
        <v>2</v>
      </c>
      <c r="CJ275" s="337">
        <v>2</v>
      </c>
      <c r="CK275" s="221">
        <v>2</v>
      </c>
      <c r="CL275" s="222">
        <f t="shared" si="157"/>
        <v>25</v>
      </c>
      <c r="CM275" s="237">
        <f t="shared" si="158"/>
        <v>0.96153846153846156</v>
      </c>
      <c r="CN275" s="222">
        <f t="shared" si="159"/>
        <v>1</v>
      </c>
      <c r="CO275" s="237">
        <f t="shared" si="160"/>
        <v>3.8461538461538464E-2</v>
      </c>
      <c r="CP275" s="222">
        <f t="shared" si="161"/>
        <v>0</v>
      </c>
      <c r="CQ275" s="237">
        <f t="shared" si="162"/>
        <v>0</v>
      </c>
      <c r="CR275" s="222">
        <f t="shared" si="163"/>
        <v>0</v>
      </c>
      <c r="CS275" s="237">
        <f t="shared" si="164"/>
        <v>0</v>
      </c>
      <c r="CT275" s="223">
        <f t="shared" si="165"/>
        <v>1.9615384615384615</v>
      </c>
      <c r="CU275" s="223" t="str">
        <f t="shared" si="166"/>
        <v>Đạt mục tiêu</v>
      </c>
      <c r="CV275" s="221"/>
    </row>
    <row r="276" spans="1:100" ht="112.5" hidden="1" customHeight="1">
      <c r="A276" s="1308"/>
      <c r="B276" s="1024"/>
      <c r="C276" s="1033"/>
      <c r="D276" s="1024"/>
      <c r="E276" s="1033"/>
      <c r="F276" s="1024"/>
      <c r="G276" s="219" t="s">
        <v>2801</v>
      </c>
      <c r="H276" s="219"/>
      <c r="I276" s="707" t="s">
        <v>2405</v>
      </c>
      <c r="J276" s="107"/>
      <c r="K276" s="469"/>
      <c r="L276" s="212" t="s">
        <v>32</v>
      </c>
      <c r="M276" s="212" t="s">
        <v>31</v>
      </c>
      <c r="N276" s="165" t="s">
        <v>11</v>
      </c>
      <c r="O276" s="221" t="s">
        <v>29</v>
      </c>
      <c r="P276" s="221" t="s">
        <v>24</v>
      </c>
      <c r="Q276" s="5"/>
      <c r="R276" s="5"/>
      <c r="S276" s="5"/>
      <c r="T276" s="5"/>
      <c r="U276" s="6"/>
      <c r="V276" s="5"/>
      <c r="W276" s="5"/>
      <c r="X276" s="5"/>
      <c r="Y276" s="221" t="s">
        <v>24</v>
      </c>
      <c r="Z276" s="5"/>
      <c r="AA276" s="5"/>
      <c r="AB276" s="80">
        <f t="shared" si="156"/>
        <v>1</v>
      </c>
      <c r="AC276" s="642"/>
      <c r="AD276" s="7"/>
      <c r="AE276" s="7"/>
      <c r="AF276" s="7"/>
      <c r="AG276" s="7"/>
      <c r="AH276" s="7"/>
      <c r="AI276" s="7"/>
      <c r="AJ276" s="7"/>
      <c r="AK276" s="7"/>
      <c r="AL276" s="7"/>
      <c r="AM276" s="7"/>
      <c r="AN276" s="7"/>
      <c r="AO276" s="7"/>
      <c r="AP276" s="7"/>
      <c r="AQ276" s="7"/>
      <c r="AR276" s="7"/>
      <c r="AS276" s="7"/>
      <c r="AT276" s="7"/>
      <c r="AU276" s="7"/>
      <c r="AV276" s="55"/>
      <c r="AW276" s="7"/>
      <c r="AX276" s="7"/>
      <c r="AY276" s="7"/>
      <c r="AZ276" s="7"/>
      <c r="BA276" s="7"/>
      <c r="BB276" s="7"/>
      <c r="BC276" s="7"/>
      <c r="BD276" s="7"/>
      <c r="BE276" s="55"/>
      <c r="BF276" s="55"/>
      <c r="BG276" s="55" t="s">
        <v>1317</v>
      </c>
      <c r="BH276" s="7"/>
      <c r="BI276" s="7"/>
      <c r="BJ276" s="7"/>
      <c r="BK276" s="7"/>
      <c r="BL276" s="5">
        <v>2</v>
      </c>
      <c r="BM276" s="221">
        <v>2</v>
      </c>
      <c r="BN276" s="221">
        <v>2</v>
      </c>
      <c r="BO276" s="221">
        <v>2</v>
      </c>
      <c r="BP276" s="221">
        <v>1</v>
      </c>
      <c r="BQ276" s="221">
        <v>2</v>
      </c>
      <c r="BR276" s="5">
        <v>2</v>
      </c>
      <c r="BS276" s="226">
        <v>2</v>
      </c>
      <c r="BT276" s="221">
        <v>2</v>
      </c>
      <c r="BU276" s="221">
        <v>2</v>
      </c>
      <c r="BV276" s="221">
        <v>2</v>
      </c>
      <c r="BW276" s="5">
        <v>2</v>
      </c>
      <c r="BX276" s="221">
        <v>2</v>
      </c>
      <c r="BY276" s="6">
        <v>2</v>
      </c>
      <c r="BZ276" s="5">
        <v>2</v>
      </c>
      <c r="CA276" s="221">
        <v>2</v>
      </c>
      <c r="CB276" s="221">
        <v>2</v>
      </c>
      <c r="CC276" s="221">
        <v>2</v>
      </c>
      <c r="CD276" s="337">
        <v>2</v>
      </c>
      <c r="CE276" s="221">
        <v>2</v>
      </c>
      <c r="CF276" s="221">
        <v>2</v>
      </c>
      <c r="CG276" s="221">
        <v>2</v>
      </c>
      <c r="CH276" s="221">
        <v>2</v>
      </c>
      <c r="CI276" s="221">
        <v>2</v>
      </c>
      <c r="CJ276" s="337">
        <v>2</v>
      </c>
      <c r="CK276" s="221">
        <v>2</v>
      </c>
      <c r="CL276" s="222">
        <f t="shared" si="157"/>
        <v>25</v>
      </c>
      <c r="CM276" s="237">
        <f t="shared" si="158"/>
        <v>0.96153846153846156</v>
      </c>
      <c r="CN276" s="222">
        <f t="shared" si="159"/>
        <v>1</v>
      </c>
      <c r="CO276" s="237">
        <f t="shared" si="160"/>
        <v>3.8461538461538464E-2</v>
      </c>
      <c r="CP276" s="222">
        <f t="shared" si="161"/>
        <v>0</v>
      </c>
      <c r="CQ276" s="237">
        <f t="shared" si="162"/>
        <v>0</v>
      </c>
      <c r="CR276" s="222">
        <f t="shared" si="163"/>
        <v>0</v>
      </c>
      <c r="CS276" s="237">
        <f t="shared" si="164"/>
        <v>0</v>
      </c>
      <c r="CT276" s="223">
        <f t="shared" si="165"/>
        <v>1.9615384615384615</v>
      </c>
      <c r="CU276" s="223" t="str">
        <f t="shared" si="166"/>
        <v>Đạt mục tiêu</v>
      </c>
      <c r="CV276" s="221"/>
    </row>
    <row r="277" spans="1:100" ht="96.75" hidden="1" customHeight="1">
      <c r="A277" s="1308"/>
      <c r="B277" s="1024"/>
      <c r="C277" s="1033"/>
      <c r="D277" s="1024"/>
      <c r="E277" s="1033"/>
      <c r="F277" s="1024"/>
      <c r="G277" s="48" t="s">
        <v>2802</v>
      </c>
      <c r="H277" s="48"/>
      <c r="I277" s="707" t="s">
        <v>2405</v>
      </c>
      <c r="J277" s="53"/>
      <c r="K277" s="495"/>
      <c r="L277" s="212" t="s">
        <v>32</v>
      </c>
      <c r="M277" s="212" t="s">
        <v>31</v>
      </c>
      <c r="N277" s="165" t="s">
        <v>11</v>
      </c>
      <c r="O277" s="221" t="s">
        <v>29</v>
      </c>
      <c r="P277" s="221" t="s">
        <v>24</v>
      </c>
      <c r="Q277" s="5"/>
      <c r="R277" s="5"/>
      <c r="S277" s="5"/>
      <c r="T277" s="5"/>
      <c r="U277" s="6"/>
      <c r="V277" s="5"/>
      <c r="W277" s="5"/>
      <c r="X277" s="5"/>
      <c r="Y277" s="221" t="s">
        <v>24</v>
      </c>
      <c r="Z277" s="5"/>
      <c r="AA277" s="5"/>
      <c r="AB277" s="80">
        <f t="shared" si="156"/>
        <v>1</v>
      </c>
      <c r="AC277" s="642"/>
      <c r="AD277" s="7"/>
      <c r="AE277" s="7"/>
      <c r="AF277" s="7"/>
      <c r="AG277" s="7"/>
      <c r="AH277" s="7"/>
      <c r="AI277" s="7"/>
      <c r="AJ277" s="7"/>
      <c r="AK277" s="7"/>
      <c r="AL277" s="7"/>
      <c r="AM277" s="7"/>
      <c r="AN277" s="7"/>
      <c r="AO277" s="7"/>
      <c r="AP277" s="7"/>
      <c r="AQ277" s="7"/>
      <c r="AR277" s="7"/>
      <c r="AS277" s="7"/>
      <c r="AT277" s="7"/>
      <c r="AU277" s="7"/>
      <c r="AV277" s="55"/>
      <c r="AW277" s="7"/>
      <c r="AX277" s="7"/>
      <c r="AY277" s="7"/>
      <c r="AZ277" s="7"/>
      <c r="BA277" s="7"/>
      <c r="BB277" s="7"/>
      <c r="BC277" s="7"/>
      <c r="BD277" s="7"/>
      <c r="BE277" s="55"/>
      <c r="BF277" s="55" t="s">
        <v>1317</v>
      </c>
      <c r="BG277" s="55"/>
      <c r="BH277" s="7"/>
      <c r="BI277" s="7"/>
      <c r="BJ277" s="7"/>
      <c r="BK277" s="7"/>
      <c r="BL277" s="5">
        <v>2</v>
      </c>
      <c r="BM277" s="221">
        <v>2</v>
      </c>
      <c r="BN277" s="221">
        <v>2</v>
      </c>
      <c r="BO277" s="221">
        <v>2</v>
      </c>
      <c r="BP277" s="221">
        <v>2</v>
      </c>
      <c r="BQ277" s="221">
        <v>2</v>
      </c>
      <c r="BR277" s="5">
        <v>2</v>
      </c>
      <c r="BS277" s="226">
        <v>2</v>
      </c>
      <c r="BT277" s="221">
        <v>2</v>
      </c>
      <c r="BU277" s="221">
        <v>2</v>
      </c>
      <c r="BV277" s="221">
        <v>2</v>
      </c>
      <c r="BW277" s="5">
        <v>2</v>
      </c>
      <c r="BX277" s="221">
        <v>1</v>
      </c>
      <c r="BY277" s="6">
        <v>2</v>
      </c>
      <c r="BZ277" s="5">
        <v>2</v>
      </c>
      <c r="CA277" s="221">
        <v>2</v>
      </c>
      <c r="CB277" s="221">
        <v>1</v>
      </c>
      <c r="CC277" s="221">
        <v>2</v>
      </c>
      <c r="CD277" s="337">
        <v>2</v>
      </c>
      <c r="CE277" s="221">
        <v>2</v>
      </c>
      <c r="CF277" s="221">
        <v>2</v>
      </c>
      <c r="CG277" s="221">
        <v>2</v>
      </c>
      <c r="CH277" s="221">
        <v>2</v>
      </c>
      <c r="CI277" s="221">
        <v>2</v>
      </c>
      <c r="CJ277" s="337">
        <v>2</v>
      </c>
      <c r="CK277" s="221">
        <v>2</v>
      </c>
      <c r="CL277" s="222">
        <f t="shared" si="157"/>
        <v>24</v>
      </c>
      <c r="CM277" s="237">
        <f t="shared" si="158"/>
        <v>0.92307692307692313</v>
      </c>
      <c r="CN277" s="222">
        <f t="shared" si="159"/>
        <v>2</v>
      </c>
      <c r="CO277" s="237">
        <f t="shared" si="160"/>
        <v>7.6923076923076927E-2</v>
      </c>
      <c r="CP277" s="222">
        <f t="shared" si="161"/>
        <v>0</v>
      </c>
      <c r="CQ277" s="237">
        <f t="shared" si="162"/>
        <v>0</v>
      </c>
      <c r="CR277" s="222">
        <f t="shared" si="163"/>
        <v>0</v>
      </c>
      <c r="CS277" s="237">
        <f t="shared" si="164"/>
        <v>0</v>
      </c>
      <c r="CT277" s="223">
        <f t="shared" si="165"/>
        <v>1.9230769230769231</v>
      </c>
      <c r="CU277" s="223" t="str">
        <f t="shared" si="166"/>
        <v>Đạt mục tiêu</v>
      </c>
      <c r="CV277" s="221"/>
    </row>
    <row r="278" spans="1:100" ht="99.75" hidden="1" customHeight="1">
      <c r="A278" s="1308"/>
      <c r="B278" s="1024"/>
      <c r="C278" s="1033"/>
      <c r="D278" s="1024"/>
      <c r="E278" s="1033"/>
      <c r="F278" s="1024"/>
      <c r="G278" s="48" t="s">
        <v>2803</v>
      </c>
      <c r="H278" s="48"/>
      <c r="I278" s="707" t="s">
        <v>2405</v>
      </c>
      <c r="J278" s="53"/>
      <c r="K278" s="495"/>
      <c r="L278" s="212" t="s">
        <v>32</v>
      </c>
      <c r="M278" s="212" t="s">
        <v>31</v>
      </c>
      <c r="N278" s="165" t="s">
        <v>11</v>
      </c>
      <c r="O278" s="221" t="s">
        <v>29</v>
      </c>
      <c r="P278" s="221" t="s">
        <v>24</v>
      </c>
      <c r="Q278" s="5"/>
      <c r="R278" s="5"/>
      <c r="S278" s="5"/>
      <c r="T278" s="5"/>
      <c r="U278" s="6"/>
      <c r="V278" s="5"/>
      <c r="W278" s="5"/>
      <c r="X278" s="5"/>
      <c r="Y278" s="221" t="s">
        <v>24</v>
      </c>
      <c r="Z278" s="5"/>
      <c r="AA278" s="5"/>
      <c r="AB278" s="80">
        <f t="shared" si="156"/>
        <v>1</v>
      </c>
      <c r="AC278" s="642"/>
      <c r="AD278" s="7"/>
      <c r="AE278" s="7"/>
      <c r="AF278" s="7"/>
      <c r="AG278" s="7"/>
      <c r="AH278" s="7"/>
      <c r="AI278" s="7"/>
      <c r="AJ278" s="7"/>
      <c r="AK278" s="7"/>
      <c r="AL278" s="7"/>
      <c r="AM278" s="7"/>
      <c r="AN278" s="7"/>
      <c r="AO278" s="7"/>
      <c r="AP278" s="7"/>
      <c r="AQ278" s="7"/>
      <c r="AR278" s="7"/>
      <c r="AS278" s="7"/>
      <c r="AT278" s="7"/>
      <c r="AU278" s="7"/>
      <c r="AV278" s="55"/>
      <c r="AW278" s="7"/>
      <c r="AX278" s="7"/>
      <c r="AY278" s="7"/>
      <c r="AZ278" s="7"/>
      <c r="BA278" s="7"/>
      <c r="BB278" s="7"/>
      <c r="BC278" s="7"/>
      <c r="BD278" s="7"/>
      <c r="BE278" s="55"/>
      <c r="BF278" s="55"/>
      <c r="BG278" s="55" t="s">
        <v>1317</v>
      </c>
      <c r="BH278" s="7"/>
      <c r="BI278" s="7"/>
      <c r="BJ278" s="7"/>
      <c r="BK278" s="7"/>
      <c r="BL278" s="5">
        <v>1</v>
      </c>
      <c r="BM278" s="221">
        <v>2</v>
      </c>
      <c r="BN278" s="221">
        <v>2</v>
      </c>
      <c r="BO278" s="221">
        <v>2</v>
      </c>
      <c r="BP278" s="221">
        <v>2</v>
      </c>
      <c r="BQ278" s="221">
        <v>2</v>
      </c>
      <c r="BR278" s="5">
        <v>2</v>
      </c>
      <c r="BS278" s="226">
        <v>2</v>
      </c>
      <c r="BT278" s="221">
        <v>2</v>
      </c>
      <c r="BU278" s="221">
        <v>2</v>
      </c>
      <c r="BV278" s="221">
        <v>2</v>
      </c>
      <c r="BW278" s="5">
        <v>1</v>
      </c>
      <c r="BX278" s="221">
        <v>2</v>
      </c>
      <c r="BY278" s="6">
        <v>2</v>
      </c>
      <c r="BZ278" s="5">
        <v>2</v>
      </c>
      <c r="CA278" s="221">
        <v>2</v>
      </c>
      <c r="CB278" s="221">
        <v>2</v>
      </c>
      <c r="CC278" s="221">
        <v>2</v>
      </c>
      <c r="CD278" s="337">
        <v>2</v>
      </c>
      <c r="CE278" s="221">
        <v>2</v>
      </c>
      <c r="CF278" s="221">
        <v>2</v>
      </c>
      <c r="CG278" s="221">
        <v>2</v>
      </c>
      <c r="CH278" s="221">
        <v>2</v>
      </c>
      <c r="CI278" s="221">
        <v>2</v>
      </c>
      <c r="CJ278" s="337">
        <v>2</v>
      </c>
      <c r="CK278" s="221">
        <v>2</v>
      </c>
      <c r="CL278" s="222">
        <f t="shared" si="157"/>
        <v>24</v>
      </c>
      <c r="CM278" s="237">
        <f t="shared" si="158"/>
        <v>0.92307692307692313</v>
      </c>
      <c r="CN278" s="222">
        <f t="shared" si="159"/>
        <v>2</v>
      </c>
      <c r="CO278" s="237">
        <f t="shared" si="160"/>
        <v>7.6923076923076927E-2</v>
      </c>
      <c r="CP278" s="222">
        <f t="shared" si="161"/>
        <v>0</v>
      </c>
      <c r="CQ278" s="237">
        <f t="shared" si="162"/>
        <v>0</v>
      </c>
      <c r="CR278" s="222">
        <f t="shared" si="163"/>
        <v>0</v>
      </c>
      <c r="CS278" s="237">
        <f t="shared" si="164"/>
        <v>0</v>
      </c>
      <c r="CT278" s="223">
        <f t="shared" si="165"/>
        <v>1.9230769230769231</v>
      </c>
      <c r="CU278" s="223" t="str">
        <f t="shared" si="166"/>
        <v>Đạt mục tiêu</v>
      </c>
      <c r="CV278" s="221"/>
    </row>
    <row r="279" spans="1:100" ht="129" hidden="1" customHeight="1">
      <c r="A279" s="1308"/>
      <c r="B279" s="1024"/>
      <c r="C279" s="1033"/>
      <c r="D279" s="1046" t="s">
        <v>1923</v>
      </c>
      <c r="E279" s="1033"/>
      <c r="F279" s="1046" t="s">
        <v>1923</v>
      </c>
      <c r="G279" s="259" t="s">
        <v>1944</v>
      </c>
      <c r="H279" s="259"/>
      <c r="I279" s="615"/>
      <c r="J279" s="53"/>
      <c r="K279" s="495"/>
      <c r="L279" s="212" t="s">
        <v>32</v>
      </c>
      <c r="M279" s="212" t="s">
        <v>2145</v>
      </c>
      <c r="N279" s="165" t="s">
        <v>11</v>
      </c>
      <c r="O279" s="221" t="s">
        <v>25</v>
      </c>
      <c r="P279" s="221" t="s">
        <v>24</v>
      </c>
      <c r="Q279" s="5"/>
      <c r="R279" s="5"/>
      <c r="S279" s="5"/>
      <c r="T279" s="5"/>
      <c r="U279" s="6"/>
      <c r="V279" s="5" t="s">
        <v>24</v>
      </c>
      <c r="W279" s="5"/>
      <c r="X279" s="5"/>
      <c r="Y279" s="221"/>
      <c r="Z279" s="5"/>
      <c r="AA279" s="5"/>
      <c r="AB279" s="80">
        <f t="shared" si="156"/>
        <v>1</v>
      </c>
      <c r="AC279" s="642"/>
      <c r="AD279" s="7"/>
      <c r="AE279" s="7"/>
      <c r="AF279" s="7"/>
      <c r="AG279" s="7"/>
      <c r="AH279" s="7"/>
      <c r="AI279" s="7"/>
      <c r="AJ279" s="7"/>
      <c r="AK279" s="7"/>
      <c r="AL279" s="7"/>
      <c r="AM279" s="7"/>
      <c r="AN279" s="7"/>
      <c r="AO279" s="7"/>
      <c r="AP279" s="7"/>
      <c r="AQ279" s="7"/>
      <c r="AR279" s="7"/>
      <c r="AS279" s="7"/>
      <c r="AT279" s="7"/>
      <c r="AU279" s="7"/>
      <c r="AV279" s="55"/>
      <c r="AW279" s="7" t="s">
        <v>1315</v>
      </c>
      <c r="AX279" s="7"/>
      <c r="AY279" s="7"/>
      <c r="AZ279" s="7"/>
      <c r="BA279" s="7"/>
      <c r="BB279" s="7"/>
      <c r="BC279" s="7"/>
      <c r="BD279" s="7"/>
      <c r="BE279" s="55"/>
      <c r="BF279" s="55"/>
      <c r="BG279" s="55"/>
      <c r="BH279" s="7"/>
      <c r="BI279" s="7"/>
      <c r="BJ279" s="7"/>
      <c r="BK279" s="7"/>
      <c r="BL279" s="5">
        <v>2</v>
      </c>
      <c r="BM279" s="221">
        <v>2</v>
      </c>
      <c r="BN279" s="221">
        <v>2</v>
      </c>
      <c r="BO279" s="221">
        <v>2</v>
      </c>
      <c r="BP279" s="221">
        <v>2</v>
      </c>
      <c r="BQ279" s="221">
        <v>2</v>
      </c>
      <c r="BR279" s="5">
        <v>2</v>
      </c>
      <c r="BS279" s="226">
        <v>1</v>
      </c>
      <c r="BT279" s="221">
        <v>2</v>
      </c>
      <c r="BU279" s="221">
        <v>2</v>
      </c>
      <c r="BV279" s="221">
        <v>2</v>
      </c>
      <c r="BW279" s="5">
        <v>2</v>
      </c>
      <c r="BX279" s="221">
        <v>2</v>
      </c>
      <c r="BY279" s="6">
        <v>2</v>
      </c>
      <c r="BZ279" s="5">
        <v>2</v>
      </c>
      <c r="CA279" s="221">
        <v>2</v>
      </c>
      <c r="CB279" s="221">
        <v>2</v>
      </c>
      <c r="CC279" s="221">
        <v>1</v>
      </c>
      <c r="CD279" s="337">
        <v>2</v>
      </c>
      <c r="CE279" s="221">
        <v>2</v>
      </c>
      <c r="CF279" s="221">
        <v>2</v>
      </c>
      <c r="CG279" s="221">
        <v>2</v>
      </c>
      <c r="CH279" s="221">
        <v>2</v>
      </c>
      <c r="CI279" s="221">
        <v>2</v>
      </c>
      <c r="CJ279" s="337">
        <v>2</v>
      </c>
      <c r="CK279" s="221">
        <v>2</v>
      </c>
      <c r="CL279" s="222">
        <f t="shared" si="157"/>
        <v>24</v>
      </c>
      <c r="CM279" s="237">
        <f t="shared" si="158"/>
        <v>0.92307692307692313</v>
      </c>
      <c r="CN279" s="222">
        <f t="shared" si="159"/>
        <v>2</v>
      </c>
      <c r="CO279" s="237">
        <f t="shared" si="160"/>
        <v>7.6923076923076927E-2</v>
      </c>
      <c r="CP279" s="222">
        <f t="shared" si="161"/>
        <v>0</v>
      </c>
      <c r="CQ279" s="237">
        <f t="shared" si="162"/>
        <v>0</v>
      </c>
      <c r="CR279" s="222">
        <f t="shared" si="163"/>
        <v>0</v>
      </c>
      <c r="CS279" s="237">
        <f t="shared" si="164"/>
        <v>0</v>
      </c>
      <c r="CT279" s="223">
        <f t="shared" si="165"/>
        <v>1.9230769230769231</v>
      </c>
      <c r="CU279" s="223" t="str">
        <f t="shared" si="166"/>
        <v>Đạt mục tiêu</v>
      </c>
      <c r="CV279" s="221"/>
    </row>
    <row r="280" spans="1:100" ht="55.5" hidden="1">
      <c r="A280" s="1308"/>
      <c r="B280" s="1024"/>
      <c r="C280" s="1033"/>
      <c r="D280" s="1046"/>
      <c r="E280" s="1033"/>
      <c r="F280" s="1235"/>
      <c r="G280" s="157" t="s">
        <v>2235</v>
      </c>
      <c r="H280" s="259"/>
      <c r="I280" s="615"/>
      <c r="J280" s="53"/>
      <c r="K280" s="495"/>
      <c r="L280" s="212" t="s">
        <v>32</v>
      </c>
      <c r="M280" s="212" t="s">
        <v>31</v>
      </c>
      <c r="N280" s="165" t="s">
        <v>11</v>
      </c>
      <c r="O280" s="221" t="s">
        <v>29</v>
      </c>
      <c r="P280" s="221"/>
      <c r="Q280" s="5"/>
      <c r="R280" s="5"/>
      <c r="S280" s="5"/>
      <c r="T280" s="5"/>
      <c r="U280" s="6"/>
      <c r="V280" s="5"/>
      <c r="W280" s="5"/>
      <c r="X280" s="5"/>
      <c r="Y280" s="221" t="s">
        <v>24</v>
      </c>
      <c r="Z280" s="5"/>
      <c r="AA280" s="5"/>
      <c r="AB280" s="80">
        <f t="shared" si="156"/>
        <v>1</v>
      </c>
      <c r="AC280" s="642"/>
      <c r="AD280" s="7"/>
      <c r="AE280" s="7"/>
      <c r="AF280" s="7"/>
      <c r="AG280" s="7"/>
      <c r="AH280" s="7"/>
      <c r="AI280" s="7"/>
      <c r="AJ280" s="7"/>
      <c r="AK280" s="7"/>
      <c r="AL280" s="7"/>
      <c r="AM280" s="7"/>
      <c r="AN280" s="7"/>
      <c r="AO280" s="7"/>
      <c r="AP280" s="7"/>
      <c r="AQ280" s="7"/>
      <c r="AR280" s="7"/>
      <c r="AS280" s="7"/>
      <c r="AT280" s="7"/>
      <c r="AU280" s="7"/>
      <c r="AV280" s="55"/>
      <c r="AW280" s="7"/>
      <c r="AX280" s="7"/>
      <c r="AY280" s="7"/>
      <c r="AZ280" s="7"/>
      <c r="BA280" s="7"/>
      <c r="BB280" s="7"/>
      <c r="BC280" s="7"/>
      <c r="BD280" s="7"/>
      <c r="BE280" s="55" t="s">
        <v>1317</v>
      </c>
      <c r="BF280" s="55" t="s">
        <v>1317</v>
      </c>
      <c r="BG280" s="55" t="s">
        <v>1317</v>
      </c>
      <c r="BH280" s="7"/>
      <c r="BI280" s="7"/>
      <c r="BJ280" s="7"/>
      <c r="BK280" s="7"/>
      <c r="BL280" s="5">
        <v>2</v>
      </c>
      <c r="BM280" s="221">
        <v>2</v>
      </c>
      <c r="BN280" s="221">
        <v>2</v>
      </c>
      <c r="BO280" s="221">
        <v>2</v>
      </c>
      <c r="BP280" s="221">
        <v>2</v>
      </c>
      <c r="BQ280" s="221">
        <v>2</v>
      </c>
      <c r="BR280" s="5">
        <v>2</v>
      </c>
      <c r="BS280" s="226">
        <v>2</v>
      </c>
      <c r="BT280" s="221">
        <v>2</v>
      </c>
      <c r="BU280" s="221">
        <v>2</v>
      </c>
      <c r="BV280" s="221">
        <v>2</v>
      </c>
      <c r="BW280" s="5">
        <v>2</v>
      </c>
      <c r="BX280" s="221">
        <v>2</v>
      </c>
      <c r="BY280" s="6">
        <v>2</v>
      </c>
      <c r="BZ280" s="5">
        <v>2</v>
      </c>
      <c r="CA280" s="221">
        <v>2</v>
      </c>
      <c r="CB280" s="221">
        <v>2</v>
      </c>
      <c r="CC280" s="221">
        <v>2</v>
      </c>
      <c r="CD280" s="337">
        <v>2</v>
      </c>
      <c r="CE280" s="221">
        <v>2</v>
      </c>
      <c r="CF280" s="221">
        <v>2</v>
      </c>
      <c r="CG280" s="221">
        <v>2</v>
      </c>
      <c r="CH280" s="221">
        <v>2</v>
      </c>
      <c r="CI280" s="221">
        <v>2</v>
      </c>
      <c r="CJ280" s="337">
        <v>2</v>
      </c>
      <c r="CK280" s="221">
        <v>2</v>
      </c>
      <c r="CL280" s="222">
        <f t="shared" si="157"/>
        <v>26</v>
      </c>
      <c r="CM280" s="237">
        <f t="shared" si="158"/>
        <v>1</v>
      </c>
      <c r="CN280" s="222">
        <f t="shared" si="159"/>
        <v>0</v>
      </c>
      <c r="CO280" s="237">
        <f t="shared" si="160"/>
        <v>0</v>
      </c>
      <c r="CP280" s="222">
        <f t="shared" si="161"/>
        <v>0</v>
      </c>
      <c r="CQ280" s="237">
        <f t="shared" si="162"/>
        <v>0</v>
      </c>
      <c r="CR280" s="222">
        <f t="shared" si="163"/>
        <v>0</v>
      </c>
      <c r="CS280" s="237">
        <f t="shared" si="164"/>
        <v>0</v>
      </c>
      <c r="CT280" s="223">
        <f t="shared" si="165"/>
        <v>2</v>
      </c>
      <c r="CU280" s="223" t="str">
        <f t="shared" si="166"/>
        <v>Đạt mục tiêu</v>
      </c>
      <c r="CV280" s="221"/>
    </row>
    <row r="281" spans="1:100" ht="104.25" hidden="1" customHeight="1">
      <c r="A281" s="1308">
        <v>101</v>
      </c>
      <c r="B281" s="1024" t="s">
        <v>2421</v>
      </c>
      <c r="C281" s="1033" t="s">
        <v>35</v>
      </c>
      <c r="D281" s="1024" t="s">
        <v>2328</v>
      </c>
      <c r="E281" s="1033" t="s">
        <v>35</v>
      </c>
      <c r="F281" s="1024" t="s">
        <v>2329</v>
      </c>
      <c r="G281" s="569" t="s">
        <v>2473</v>
      </c>
      <c r="H281" s="569"/>
      <c r="I281" s="707" t="s">
        <v>2405</v>
      </c>
      <c r="J281" s="53"/>
      <c r="K281" s="495"/>
      <c r="L281" s="212" t="s">
        <v>32</v>
      </c>
      <c r="M281" s="212" t="s">
        <v>31</v>
      </c>
      <c r="N281" s="165" t="s">
        <v>11</v>
      </c>
      <c r="O281" s="221" t="s">
        <v>29</v>
      </c>
      <c r="P281" s="221" t="s">
        <v>24</v>
      </c>
      <c r="Q281" s="5"/>
      <c r="R281" s="5"/>
      <c r="S281" s="5"/>
      <c r="T281" s="5"/>
      <c r="U281" s="6"/>
      <c r="V281" s="5"/>
      <c r="W281" s="5"/>
      <c r="X281" s="5"/>
      <c r="Y281" s="221" t="s">
        <v>24</v>
      </c>
      <c r="Z281" s="5"/>
      <c r="AA281" s="5"/>
      <c r="AB281" s="80">
        <f t="shared" si="156"/>
        <v>1</v>
      </c>
      <c r="AC281" s="642"/>
      <c r="AD281" s="7"/>
      <c r="AE281" s="7"/>
      <c r="AF281" s="7"/>
      <c r="AG281" s="7"/>
      <c r="AH281" s="7"/>
      <c r="AI281" s="7"/>
      <c r="AJ281" s="7"/>
      <c r="AK281" s="7"/>
      <c r="AL281" s="7"/>
      <c r="AM281" s="7"/>
      <c r="AN281" s="7"/>
      <c r="AO281" s="7"/>
      <c r="AP281" s="7"/>
      <c r="AQ281" s="7"/>
      <c r="AR281" s="7"/>
      <c r="AS281" s="7"/>
      <c r="AT281" s="7"/>
      <c r="AU281" s="7"/>
      <c r="AV281" s="55"/>
      <c r="AW281" s="7"/>
      <c r="AX281" s="7"/>
      <c r="AY281" s="7"/>
      <c r="AZ281" s="7"/>
      <c r="BA281" s="7"/>
      <c r="BB281" s="7"/>
      <c r="BC281" s="7"/>
      <c r="BD281" s="7"/>
      <c r="BE281" s="55" t="s">
        <v>1318</v>
      </c>
      <c r="BF281" s="55"/>
      <c r="BG281" s="55"/>
      <c r="BH281" s="7"/>
      <c r="BI281" s="7"/>
      <c r="BJ281" s="7"/>
      <c r="BK281" s="7"/>
      <c r="BL281" s="5">
        <v>2</v>
      </c>
      <c r="BM281" s="221">
        <v>2</v>
      </c>
      <c r="BN281" s="221">
        <v>2</v>
      </c>
      <c r="BO281" s="221">
        <v>2</v>
      </c>
      <c r="BP281" s="221">
        <v>2</v>
      </c>
      <c r="BQ281" s="221">
        <v>2</v>
      </c>
      <c r="BR281" s="5">
        <v>1</v>
      </c>
      <c r="BS281" s="226">
        <v>2</v>
      </c>
      <c r="BT281" s="221">
        <v>2</v>
      </c>
      <c r="BU281" s="221">
        <v>2</v>
      </c>
      <c r="BV281" s="221">
        <v>2</v>
      </c>
      <c r="BW281" s="5">
        <v>2</v>
      </c>
      <c r="BX281" s="221">
        <v>2</v>
      </c>
      <c r="BY281" s="6">
        <v>2</v>
      </c>
      <c r="BZ281" s="5">
        <v>2</v>
      </c>
      <c r="CA281" s="221">
        <v>2</v>
      </c>
      <c r="CB281" s="221">
        <v>2</v>
      </c>
      <c r="CC281" s="221">
        <v>2</v>
      </c>
      <c r="CD281" s="337">
        <v>2</v>
      </c>
      <c r="CE281" s="221">
        <v>2</v>
      </c>
      <c r="CF281" s="221">
        <v>2</v>
      </c>
      <c r="CG281" s="221">
        <v>2</v>
      </c>
      <c r="CH281" s="221">
        <v>2</v>
      </c>
      <c r="CI281" s="221">
        <v>2</v>
      </c>
      <c r="CJ281" s="337">
        <v>2</v>
      </c>
      <c r="CK281" s="221">
        <v>2</v>
      </c>
      <c r="CL281" s="222">
        <f t="shared" si="157"/>
        <v>25</v>
      </c>
      <c r="CM281" s="237">
        <f t="shared" si="158"/>
        <v>0.96153846153846156</v>
      </c>
      <c r="CN281" s="222">
        <f t="shared" si="159"/>
        <v>1</v>
      </c>
      <c r="CO281" s="237">
        <f t="shared" si="160"/>
        <v>3.8461538461538464E-2</v>
      </c>
      <c r="CP281" s="222">
        <f t="shared" si="161"/>
        <v>0</v>
      </c>
      <c r="CQ281" s="237">
        <f t="shared" si="162"/>
        <v>0</v>
      </c>
      <c r="CR281" s="222">
        <f t="shared" si="163"/>
        <v>0</v>
      </c>
      <c r="CS281" s="237">
        <f t="shared" si="164"/>
        <v>0</v>
      </c>
      <c r="CT281" s="223">
        <f t="shared" si="165"/>
        <v>1.9615384615384615</v>
      </c>
      <c r="CU281" s="223" t="str">
        <f t="shared" si="166"/>
        <v>Đạt mục tiêu</v>
      </c>
      <c r="CV281" s="221"/>
    </row>
    <row r="282" spans="1:100" ht="108" hidden="1" customHeight="1">
      <c r="A282" s="1308"/>
      <c r="B282" s="1024"/>
      <c r="C282" s="1033"/>
      <c r="D282" s="1024"/>
      <c r="E282" s="1033"/>
      <c r="F282" s="1024"/>
      <c r="G282" s="400" t="s">
        <v>2488</v>
      </c>
      <c r="H282" s="400"/>
      <c r="I282" s="708" t="s">
        <v>2422</v>
      </c>
      <c r="J282" s="94"/>
      <c r="K282" s="467"/>
      <c r="L282" s="212" t="s">
        <v>32</v>
      </c>
      <c r="M282" s="212" t="s">
        <v>31</v>
      </c>
      <c r="N282" s="165" t="s">
        <v>11</v>
      </c>
      <c r="O282" s="221" t="s">
        <v>29</v>
      </c>
      <c r="P282" s="221" t="s">
        <v>24</v>
      </c>
      <c r="Q282" s="5"/>
      <c r="R282" s="5"/>
      <c r="S282" s="5"/>
      <c r="T282" s="5"/>
      <c r="U282" s="6"/>
      <c r="V282" s="5"/>
      <c r="W282" s="5"/>
      <c r="X282" s="5"/>
      <c r="Y282" s="221" t="s">
        <v>24</v>
      </c>
      <c r="Z282" s="5"/>
      <c r="AA282" s="5"/>
      <c r="AB282" s="80">
        <f t="shared" si="156"/>
        <v>1</v>
      </c>
      <c r="AC282" s="642"/>
      <c r="AD282" s="7"/>
      <c r="AE282" s="7"/>
      <c r="AF282" s="7"/>
      <c r="AG282" s="7"/>
      <c r="AH282" s="7"/>
      <c r="AI282" s="7"/>
      <c r="AJ282" s="7"/>
      <c r="AK282" s="7"/>
      <c r="AL282" s="7"/>
      <c r="AM282" s="7"/>
      <c r="AN282" s="7"/>
      <c r="AO282" s="7"/>
      <c r="AP282" s="7"/>
      <c r="AQ282" s="7"/>
      <c r="AR282" s="7"/>
      <c r="AS282" s="7"/>
      <c r="AT282" s="7"/>
      <c r="AU282" s="7"/>
      <c r="AV282" s="55"/>
      <c r="AW282" s="7"/>
      <c r="AX282" s="7"/>
      <c r="AY282" s="7"/>
      <c r="AZ282" s="7"/>
      <c r="BA282" s="7"/>
      <c r="BB282" s="7"/>
      <c r="BC282" s="7"/>
      <c r="BD282" s="7"/>
      <c r="BE282" s="55" t="s">
        <v>1317</v>
      </c>
      <c r="BF282" s="55"/>
      <c r="BG282" s="55"/>
      <c r="BH282" s="7"/>
      <c r="BI282" s="7"/>
      <c r="BJ282" s="7"/>
      <c r="BK282" s="7"/>
      <c r="BL282" s="5">
        <v>2</v>
      </c>
      <c r="BM282" s="221">
        <v>2</v>
      </c>
      <c r="BN282" s="221">
        <v>2</v>
      </c>
      <c r="BO282" s="221">
        <v>2</v>
      </c>
      <c r="BP282" s="221">
        <v>2</v>
      </c>
      <c r="BQ282" s="221">
        <v>2</v>
      </c>
      <c r="BR282" s="5">
        <v>2</v>
      </c>
      <c r="BS282" s="226">
        <v>2</v>
      </c>
      <c r="BT282" s="221">
        <v>2</v>
      </c>
      <c r="BU282" s="221">
        <v>2</v>
      </c>
      <c r="BV282" s="221">
        <v>2</v>
      </c>
      <c r="BW282" s="5">
        <v>2</v>
      </c>
      <c r="BX282" s="221">
        <v>2</v>
      </c>
      <c r="BY282" s="6">
        <v>2</v>
      </c>
      <c r="BZ282" s="5">
        <v>2</v>
      </c>
      <c r="CA282" s="221">
        <v>2</v>
      </c>
      <c r="CB282" s="221">
        <v>2</v>
      </c>
      <c r="CC282" s="221">
        <v>2</v>
      </c>
      <c r="CD282" s="337">
        <v>2</v>
      </c>
      <c r="CE282" s="221">
        <v>2</v>
      </c>
      <c r="CF282" s="221">
        <v>2</v>
      </c>
      <c r="CG282" s="221">
        <v>2</v>
      </c>
      <c r="CH282" s="221">
        <v>2</v>
      </c>
      <c r="CI282" s="221">
        <v>2</v>
      </c>
      <c r="CJ282" s="337">
        <v>2</v>
      </c>
      <c r="CK282" s="221">
        <v>2</v>
      </c>
      <c r="CL282" s="222">
        <f t="shared" si="157"/>
        <v>26</v>
      </c>
      <c r="CM282" s="237">
        <f t="shared" si="158"/>
        <v>1</v>
      </c>
      <c r="CN282" s="222">
        <f t="shared" si="159"/>
        <v>0</v>
      </c>
      <c r="CO282" s="237">
        <f t="shared" si="160"/>
        <v>0</v>
      </c>
      <c r="CP282" s="222">
        <f t="shared" si="161"/>
        <v>0</v>
      </c>
      <c r="CQ282" s="237">
        <f t="shared" si="162"/>
        <v>0</v>
      </c>
      <c r="CR282" s="222">
        <f t="shared" si="163"/>
        <v>0</v>
      </c>
      <c r="CS282" s="237">
        <f t="shared" si="164"/>
        <v>0</v>
      </c>
      <c r="CT282" s="223">
        <f t="shared" si="165"/>
        <v>2</v>
      </c>
      <c r="CU282" s="223" t="str">
        <f t="shared" si="166"/>
        <v>Đạt mục tiêu</v>
      </c>
      <c r="CV282" s="221"/>
    </row>
    <row r="283" spans="1:100" s="302" customFormat="1" ht="16.5" hidden="1">
      <c r="A283" s="846"/>
      <c r="B283" s="1195" t="s">
        <v>186</v>
      </c>
      <c r="C283" s="1045"/>
      <c r="D283" s="1045"/>
      <c r="E283" s="1045"/>
      <c r="F283" s="1195"/>
      <c r="G283" s="1195"/>
      <c r="H283" s="1195"/>
      <c r="I283" s="1195"/>
      <c r="J283" s="1045"/>
      <c r="K283" s="1045"/>
      <c r="L283" s="1195"/>
      <c r="M283" s="1195"/>
      <c r="N283" s="1045"/>
      <c r="O283" s="1045"/>
      <c r="P283" s="1045"/>
      <c r="Q283" s="300"/>
      <c r="R283" s="300"/>
      <c r="S283" s="300"/>
      <c r="T283" s="300"/>
      <c r="U283" s="300"/>
      <c r="V283" s="300" t="s">
        <v>38</v>
      </c>
      <c r="W283" s="409" t="s">
        <v>38</v>
      </c>
      <c r="X283" s="300" t="s">
        <v>38</v>
      </c>
      <c r="Y283" s="300" t="s">
        <v>38</v>
      </c>
      <c r="Z283" s="300" t="s">
        <v>38</v>
      </c>
      <c r="AA283" s="300" t="s">
        <v>38</v>
      </c>
      <c r="AB283" s="296" t="s">
        <v>38</v>
      </c>
      <c r="AC283" s="644" t="s">
        <v>38</v>
      </c>
      <c r="AD283" s="296" t="s">
        <v>38</v>
      </c>
      <c r="AE283" s="296" t="s">
        <v>38</v>
      </c>
      <c r="AF283" s="296" t="s">
        <v>38</v>
      </c>
      <c r="AG283" s="296" t="s">
        <v>38</v>
      </c>
      <c r="AH283" s="296" t="s">
        <v>38</v>
      </c>
      <c r="AI283" s="296" t="s">
        <v>38</v>
      </c>
      <c r="AJ283" s="296" t="s">
        <v>38</v>
      </c>
      <c r="AK283" s="296" t="s">
        <v>38</v>
      </c>
      <c r="AL283" s="296" t="s">
        <v>38</v>
      </c>
      <c r="AM283" s="296" t="s">
        <v>38</v>
      </c>
      <c r="AN283" s="296" t="s">
        <v>38</v>
      </c>
      <c r="AO283" s="296" t="s">
        <v>38</v>
      </c>
      <c r="AP283" s="296" t="s">
        <v>38</v>
      </c>
      <c r="AQ283" s="296" t="s">
        <v>38</v>
      </c>
      <c r="AR283" s="296" t="s">
        <v>38</v>
      </c>
      <c r="AS283" s="296" t="s">
        <v>38</v>
      </c>
      <c r="AT283" s="296" t="s">
        <v>38</v>
      </c>
      <c r="AU283" s="296" t="s">
        <v>38</v>
      </c>
      <c r="AV283" s="296" t="s">
        <v>38</v>
      </c>
      <c r="AW283" s="296" t="s">
        <v>38</v>
      </c>
      <c r="AX283" s="296" t="s">
        <v>38</v>
      </c>
      <c r="AY283" s="296"/>
      <c r="AZ283" s="296"/>
      <c r="BA283" s="296" t="s">
        <v>38</v>
      </c>
      <c r="BB283" s="296" t="s">
        <v>38</v>
      </c>
      <c r="BC283" s="296" t="s">
        <v>38</v>
      </c>
      <c r="BD283" s="296" t="s">
        <v>38</v>
      </c>
      <c r="BE283" s="296" t="s">
        <v>38</v>
      </c>
      <c r="BF283" s="296" t="s">
        <v>38</v>
      </c>
      <c r="BG283" s="296" t="s">
        <v>38</v>
      </c>
      <c r="BH283" s="296" t="s">
        <v>38</v>
      </c>
      <c r="BI283" s="296" t="s">
        <v>38</v>
      </c>
      <c r="BJ283" s="296" t="s">
        <v>38</v>
      </c>
      <c r="BK283" s="296" t="s">
        <v>38</v>
      </c>
      <c r="BL283" s="410" t="s">
        <v>38</v>
      </c>
      <c r="BM283" s="296" t="s">
        <v>38</v>
      </c>
      <c r="BN283" s="296" t="s">
        <v>38</v>
      </c>
      <c r="BO283" s="296" t="s">
        <v>38</v>
      </c>
      <c r="BP283" s="296" t="s">
        <v>38</v>
      </c>
      <c r="BQ283" s="296" t="s">
        <v>38</v>
      </c>
      <c r="BR283" s="410" t="s">
        <v>38</v>
      </c>
      <c r="BS283" s="296" t="s">
        <v>38</v>
      </c>
      <c r="BT283" s="296" t="s">
        <v>38</v>
      </c>
      <c r="BU283" s="296" t="s">
        <v>38</v>
      </c>
      <c r="BV283" s="296" t="s">
        <v>38</v>
      </c>
      <c r="BW283" s="410" t="s">
        <v>38</v>
      </c>
      <c r="BX283" s="296" t="s">
        <v>38</v>
      </c>
      <c r="BY283" s="410" t="s">
        <v>38</v>
      </c>
      <c r="BZ283" s="410" t="s">
        <v>38</v>
      </c>
      <c r="CA283" s="296" t="s">
        <v>38</v>
      </c>
      <c r="CB283" s="296" t="s">
        <v>38</v>
      </c>
      <c r="CC283" s="296" t="s">
        <v>38</v>
      </c>
      <c r="CD283" s="297" t="s">
        <v>38</v>
      </c>
      <c r="CE283" s="296" t="s">
        <v>38</v>
      </c>
      <c r="CF283" s="296" t="s">
        <v>38</v>
      </c>
      <c r="CG283" s="296" t="s">
        <v>38</v>
      </c>
      <c r="CH283" s="296" t="s">
        <v>38</v>
      </c>
      <c r="CI283" s="296" t="s">
        <v>38</v>
      </c>
      <c r="CJ283" s="297" t="s">
        <v>38</v>
      </c>
      <c r="CK283" s="296" t="s">
        <v>38</v>
      </c>
      <c r="CL283" s="296" t="s">
        <v>38</v>
      </c>
      <c r="CM283" s="296" t="s">
        <v>38</v>
      </c>
      <c r="CN283" s="296" t="s">
        <v>38</v>
      </c>
      <c r="CO283" s="296" t="s">
        <v>38</v>
      </c>
      <c r="CP283" s="296" t="s">
        <v>38</v>
      </c>
      <c r="CQ283" s="296" t="s">
        <v>38</v>
      </c>
      <c r="CR283" s="296" t="s">
        <v>38</v>
      </c>
      <c r="CS283" s="296" t="s">
        <v>38</v>
      </c>
      <c r="CT283" s="296" t="s">
        <v>38</v>
      </c>
      <c r="CU283" s="296" t="s">
        <v>38</v>
      </c>
      <c r="CV283" s="296" t="s">
        <v>38</v>
      </c>
    </row>
    <row r="284" spans="1:100" s="1" customFormat="1" ht="55.5" hidden="1">
      <c r="A284" s="1308">
        <v>102</v>
      </c>
      <c r="B284" s="1234" t="s">
        <v>1905</v>
      </c>
      <c r="C284" s="1033" t="s">
        <v>26</v>
      </c>
      <c r="D284" s="1234" t="s">
        <v>1905</v>
      </c>
      <c r="E284" s="1033" t="s">
        <v>26</v>
      </c>
      <c r="F284" s="1024" t="s">
        <v>1906</v>
      </c>
      <c r="G284" s="34" t="s">
        <v>1907</v>
      </c>
      <c r="H284" s="34"/>
      <c r="I284" s="616"/>
      <c r="J284" s="212"/>
      <c r="K284" s="465"/>
      <c r="L284" s="212" t="s">
        <v>32</v>
      </c>
      <c r="M284" s="212" t="s">
        <v>31</v>
      </c>
      <c r="N284" s="165" t="s">
        <v>11</v>
      </c>
      <c r="O284" s="44" t="s">
        <v>29</v>
      </c>
      <c r="P284" s="44" t="s">
        <v>24</v>
      </c>
      <c r="Q284" s="5"/>
      <c r="R284" s="5"/>
      <c r="S284" s="5"/>
      <c r="T284" s="5"/>
      <c r="U284" s="6" t="s">
        <v>24</v>
      </c>
      <c r="V284" s="5"/>
      <c r="W284" s="5"/>
      <c r="X284" s="5"/>
      <c r="Y284" s="5"/>
      <c r="Z284" s="5"/>
      <c r="AA284" s="5"/>
      <c r="AB284" s="80">
        <f>COUNTIF($Q284:$AA284,"x")</f>
        <v>1</v>
      </c>
      <c r="AC284" s="642"/>
      <c r="AD284" s="7"/>
      <c r="AE284" s="7"/>
      <c r="AF284" s="7"/>
      <c r="AG284" s="7"/>
      <c r="AH284" s="7"/>
      <c r="AI284" s="7"/>
      <c r="AJ284" s="7"/>
      <c r="AK284" s="7"/>
      <c r="AL284" s="7"/>
      <c r="AM284" s="7"/>
      <c r="AN284" s="7"/>
      <c r="AO284" s="7"/>
      <c r="AP284" s="7"/>
      <c r="AQ284" s="7"/>
      <c r="AR284" s="7"/>
      <c r="AS284" s="7" t="s">
        <v>1317</v>
      </c>
      <c r="AT284" s="7"/>
      <c r="AU284" s="7"/>
      <c r="AV284" s="55"/>
      <c r="AW284" s="7"/>
      <c r="AX284" s="7"/>
      <c r="AY284" s="7"/>
      <c r="AZ284" s="7"/>
      <c r="BA284" s="7"/>
      <c r="BB284" s="7"/>
      <c r="BC284" s="7"/>
      <c r="BD284" s="7"/>
      <c r="BE284" s="7"/>
      <c r="BF284" s="7"/>
      <c r="BG284" s="7"/>
      <c r="BH284" s="7"/>
      <c r="BI284" s="7"/>
      <c r="BJ284" s="7"/>
      <c r="BK284" s="7"/>
      <c r="BL284" s="5">
        <v>2</v>
      </c>
      <c r="BM284" s="221">
        <v>2</v>
      </c>
      <c r="BN284" s="221">
        <v>2</v>
      </c>
      <c r="BO284" s="221">
        <v>2</v>
      </c>
      <c r="BP284" s="221">
        <v>2</v>
      </c>
      <c r="BQ284" s="221">
        <v>2</v>
      </c>
      <c r="BR284" s="5">
        <v>2</v>
      </c>
      <c r="BS284" s="226">
        <v>2</v>
      </c>
      <c r="BT284" s="221">
        <v>2</v>
      </c>
      <c r="BU284" s="221">
        <v>2</v>
      </c>
      <c r="BV284" s="221">
        <v>2</v>
      </c>
      <c r="BW284" s="5">
        <v>2</v>
      </c>
      <c r="BX284" s="221">
        <v>2</v>
      </c>
      <c r="BY284" s="6">
        <v>2</v>
      </c>
      <c r="BZ284" s="5">
        <v>2</v>
      </c>
      <c r="CA284" s="221">
        <v>2</v>
      </c>
      <c r="CB284" s="221">
        <v>2</v>
      </c>
      <c r="CC284" s="221">
        <v>2</v>
      </c>
      <c r="CD284" s="337">
        <v>2</v>
      </c>
      <c r="CE284" s="221">
        <v>2</v>
      </c>
      <c r="CF284" s="221">
        <v>2</v>
      </c>
      <c r="CG284" s="221">
        <v>2</v>
      </c>
      <c r="CH284" s="221">
        <v>2</v>
      </c>
      <c r="CI284" s="221">
        <v>2</v>
      </c>
      <c r="CJ284" s="337">
        <v>2</v>
      </c>
      <c r="CK284" s="221">
        <v>2</v>
      </c>
      <c r="CL284" s="222">
        <f t="shared" ref="CL284:CL306" si="167">COUNTIF(BL284:CK284,"2")</f>
        <v>26</v>
      </c>
      <c r="CM284" s="237">
        <f t="shared" ref="CM284:CM306" si="168">CL284/(CL284+CN284+CP284+CR284)</f>
        <v>1</v>
      </c>
      <c r="CN284" s="222">
        <f t="shared" ref="CN284:CN306" si="169">COUNTIF(BL284:CK284,"1")</f>
        <v>0</v>
      </c>
      <c r="CO284" s="237">
        <f t="shared" ref="CO284:CO306" si="170">CN284/(CL284+CN284+CP284+CR284)</f>
        <v>0</v>
      </c>
      <c r="CP284" s="222">
        <f t="shared" ref="CP284:CP306" si="171">COUNTIF(BL284:CK284,"0")</f>
        <v>0</v>
      </c>
      <c r="CQ284" s="237">
        <f t="shared" ref="CQ284:CQ306" si="172">CP284/(CL284+CN284+CP284+CR284)</f>
        <v>0</v>
      </c>
      <c r="CR284" s="222">
        <f t="shared" ref="CR284:CR306" si="173">COUNTIF(BL284:CK284,"KĐG")</f>
        <v>0</v>
      </c>
      <c r="CS284" s="237">
        <f t="shared" ref="CS284:CS306" si="174">CR284/(CL284+CN284+CP284+CR284)</f>
        <v>0</v>
      </c>
      <c r="CT284" s="223">
        <f t="shared" ref="CT284:CT306" si="175">(((CL284*2)+(CN284*1)+(CP284*0)))/(CL284+CN284+CP284)</f>
        <v>2</v>
      </c>
      <c r="CU284" s="223" t="str">
        <f t="shared" ref="CU284:CU306" si="176">IF(CS284&gt;=50%,"KĐG",IF(CT284&gt;=1.6,"Đạt mục tiêu",IF(CT284&gt;=1,"Cần cố gắng","Chưa đạt")))</f>
        <v>Đạt mục tiêu</v>
      </c>
      <c r="CV284" s="5"/>
    </row>
    <row r="285" spans="1:100" s="1" customFormat="1" ht="55.5" hidden="1">
      <c r="A285" s="1308"/>
      <c r="B285" s="1234"/>
      <c r="C285" s="1033"/>
      <c r="D285" s="1234"/>
      <c r="E285" s="1033"/>
      <c r="F285" s="1024"/>
      <c r="G285" s="34" t="s">
        <v>1908</v>
      </c>
      <c r="H285" s="34"/>
      <c r="I285" s="616"/>
      <c r="J285" s="212"/>
      <c r="K285" s="465"/>
      <c r="L285" s="212" t="s">
        <v>32</v>
      </c>
      <c r="M285" s="212" t="s">
        <v>31</v>
      </c>
      <c r="N285" s="165" t="s">
        <v>11</v>
      </c>
      <c r="O285" s="44"/>
      <c r="P285" s="44"/>
      <c r="Q285" s="5"/>
      <c r="R285" s="5"/>
      <c r="S285" s="5"/>
      <c r="T285" s="5"/>
      <c r="U285" s="6" t="s">
        <v>24</v>
      </c>
      <c r="V285" s="5"/>
      <c r="W285" s="5"/>
      <c r="X285" s="5"/>
      <c r="Y285" s="5"/>
      <c r="Z285" s="5"/>
      <c r="AA285" s="5"/>
      <c r="AB285" s="80">
        <f>COUNTIF($Q285:$AA285,"x")</f>
        <v>1</v>
      </c>
      <c r="AC285" s="642"/>
      <c r="AD285" s="7"/>
      <c r="AE285" s="7"/>
      <c r="AF285" s="7"/>
      <c r="AG285" s="7"/>
      <c r="AH285" s="7"/>
      <c r="AI285" s="7"/>
      <c r="AJ285" s="7"/>
      <c r="AK285" s="7"/>
      <c r="AL285" s="7"/>
      <c r="AM285" s="7"/>
      <c r="AN285" s="7"/>
      <c r="AO285" s="7"/>
      <c r="AP285" s="7"/>
      <c r="AQ285" s="7"/>
      <c r="AR285" s="7"/>
      <c r="AS285" s="7"/>
      <c r="AT285" s="7"/>
      <c r="AU285" s="7"/>
      <c r="AV285" s="55"/>
      <c r="AW285" s="7"/>
      <c r="AX285" s="7"/>
      <c r="AY285" s="7"/>
      <c r="AZ285" s="7"/>
      <c r="BA285" s="7"/>
      <c r="BB285" s="7"/>
      <c r="BC285" s="7"/>
      <c r="BD285" s="7"/>
      <c r="BE285" s="7"/>
      <c r="BF285" s="7"/>
      <c r="BG285" s="7"/>
      <c r="BH285" s="7"/>
      <c r="BI285" s="7"/>
      <c r="BJ285" s="7"/>
      <c r="BK285" s="7"/>
      <c r="BL285" s="5">
        <v>2</v>
      </c>
      <c r="BM285" s="221">
        <v>2</v>
      </c>
      <c r="BN285" s="221">
        <v>2</v>
      </c>
      <c r="BO285" s="221">
        <v>2</v>
      </c>
      <c r="BP285" s="221">
        <v>2</v>
      </c>
      <c r="BQ285" s="221">
        <v>2</v>
      </c>
      <c r="BR285" s="5">
        <v>1</v>
      </c>
      <c r="BS285" s="226">
        <v>2</v>
      </c>
      <c r="BT285" s="221">
        <v>2</v>
      </c>
      <c r="BU285" s="221">
        <v>2</v>
      </c>
      <c r="BV285" s="221">
        <v>2</v>
      </c>
      <c r="BW285" s="5">
        <v>2</v>
      </c>
      <c r="BX285" s="221">
        <v>2</v>
      </c>
      <c r="BY285" s="6">
        <v>2</v>
      </c>
      <c r="BZ285" s="5">
        <v>2</v>
      </c>
      <c r="CA285" s="221">
        <v>2</v>
      </c>
      <c r="CB285" s="221">
        <v>2</v>
      </c>
      <c r="CC285" s="221">
        <v>2</v>
      </c>
      <c r="CD285" s="337">
        <v>2</v>
      </c>
      <c r="CE285" s="221">
        <v>2</v>
      </c>
      <c r="CF285" s="221">
        <v>2</v>
      </c>
      <c r="CG285" s="221">
        <v>2</v>
      </c>
      <c r="CH285" s="221">
        <v>2</v>
      </c>
      <c r="CI285" s="221">
        <v>2</v>
      </c>
      <c r="CJ285" s="337">
        <v>2</v>
      </c>
      <c r="CK285" s="221">
        <v>2</v>
      </c>
      <c r="CL285" s="222">
        <f t="shared" si="167"/>
        <v>25</v>
      </c>
      <c r="CM285" s="237">
        <f t="shared" si="168"/>
        <v>0.96153846153846156</v>
      </c>
      <c r="CN285" s="222">
        <f t="shared" si="169"/>
        <v>1</v>
      </c>
      <c r="CO285" s="237">
        <f t="shared" si="170"/>
        <v>3.8461538461538464E-2</v>
      </c>
      <c r="CP285" s="222">
        <f t="shared" si="171"/>
        <v>0</v>
      </c>
      <c r="CQ285" s="237">
        <f t="shared" si="172"/>
        <v>0</v>
      </c>
      <c r="CR285" s="222">
        <f t="shared" si="173"/>
        <v>0</v>
      </c>
      <c r="CS285" s="237">
        <f t="shared" si="174"/>
        <v>0</v>
      </c>
      <c r="CT285" s="223">
        <f t="shared" si="175"/>
        <v>1.9615384615384615</v>
      </c>
      <c r="CU285" s="223" t="str">
        <f t="shared" si="176"/>
        <v>Đạt mục tiêu</v>
      </c>
      <c r="CV285" s="5"/>
    </row>
    <row r="286" spans="1:100" s="1" customFormat="1" ht="77.5" hidden="1">
      <c r="A286" s="1308"/>
      <c r="B286" s="1024" t="s">
        <v>2718</v>
      </c>
      <c r="C286" s="1033"/>
      <c r="D286" s="1079" t="s">
        <v>2719</v>
      </c>
      <c r="E286" s="1033"/>
      <c r="F286" s="1024" t="s">
        <v>2720</v>
      </c>
      <c r="G286" s="220" t="s">
        <v>2721</v>
      </c>
      <c r="H286" s="220"/>
      <c r="I286" s="534"/>
      <c r="J286" s="212"/>
      <c r="K286" s="465"/>
      <c r="L286" s="212" t="s">
        <v>32</v>
      </c>
      <c r="M286" s="212" t="s">
        <v>31</v>
      </c>
      <c r="N286" s="165" t="s">
        <v>11</v>
      </c>
      <c r="O286" s="44"/>
      <c r="P286" s="44"/>
      <c r="Q286" s="5"/>
      <c r="R286" s="5"/>
      <c r="S286" s="5"/>
      <c r="T286" s="5"/>
      <c r="U286" s="6" t="s">
        <v>24</v>
      </c>
      <c r="V286" s="5"/>
      <c r="W286" s="5"/>
      <c r="X286" s="5"/>
      <c r="Y286" s="5"/>
      <c r="Z286" s="5"/>
      <c r="AA286" s="5"/>
      <c r="AB286" s="80">
        <f>COUNTIF($Q286:$AA286,"x")</f>
        <v>1</v>
      </c>
      <c r="AC286" s="642"/>
      <c r="AD286" s="7"/>
      <c r="AE286" s="7"/>
      <c r="AF286" s="7"/>
      <c r="AG286" s="7"/>
      <c r="AH286" s="7"/>
      <c r="AI286" s="7"/>
      <c r="AJ286" s="7"/>
      <c r="AK286" s="7"/>
      <c r="AL286" s="7"/>
      <c r="AM286" s="7"/>
      <c r="AN286" s="7"/>
      <c r="AO286" s="7"/>
      <c r="AP286" s="7"/>
      <c r="AQ286" s="7"/>
      <c r="AR286" s="7"/>
      <c r="AS286" s="7"/>
      <c r="AT286" s="7"/>
      <c r="AU286" s="7"/>
      <c r="AV286" s="55"/>
      <c r="AW286" s="7"/>
      <c r="AX286" s="7"/>
      <c r="AY286" s="7"/>
      <c r="AZ286" s="7"/>
      <c r="BA286" s="7"/>
      <c r="BB286" s="7"/>
      <c r="BC286" s="7"/>
      <c r="BD286" s="7"/>
      <c r="BE286" s="7"/>
      <c r="BF286" s="7"/>
      <c r="BG286" s="7"/>
      <c r="BH286" s="7"/>
      <c r="BI286" s="7"/>
      <c r="BJ286" s="7"/>
      <c r="BK286" s="7"/>
      <c r="BL286" s="5">
        <v>2</v>
      </c>
      <c r="BM286" s="221">
        <v>2</v>
      </c>
      <c r="BN286" s="221">
        <v>2</v>
      </c>
      <c r="BO286" s="221">
        <v>2</v>
      </c>
      <c r="BP286" s="221">
        <v>2</v>
      </c>
      <c r="BQ286" s="221">
        <v>2</v>
      </c>
      <c r="BR286" s="5">
        <v>2</v>
      </c>
      <c r="BS286" s="226">
        <v>2</v>
      </c>
      <c r="BT286" s="221">
        <v>2</v>
      </c>
      <c r="BU286" s="221">
        <v>2</v>
      </c>
      <c r="BV286" s="221">
        <v>2</v>
      </c>
      <c r="BW286" s="5">
        <v>1</v>
      </c>
      <c r="BX286" s="221">
        <v>2</v>
      </c>
      <c r="BY286" s="6">
        <v>2</v>
      </c>
      <c r="BZ286" s="5">
        <v>2</v>
      </c>
      <c r="CA286" s="221">
        <v>2</v>
      </c>
      <c r="CB286" s="221">
        <v>2</v>
      </c>
      <c r="CC286" s="221">
        <v>2</v>
      </c>
      <c r="CD286" s="337">
        <v>2</v>
      </c>
      <c r="CE286" s="221">
        <v>2</v>
      </c>
      <c r="CF286" s="221">
        <v>2</v>
      </c>
      <c r="CG286" s="221">
        <v>2</v>
      </c>
      <c r="CH286" s="221">
        <v>2</v>
      </c>
      <c r="CI286" s="221">
        <v>2</v>
      </c>
      <c r="CJ286" s="337">
        <v>2</v>
      </c>
      <c r="CK286" s="221">
        <v>2</v>
      </c>
      <c r="CL286" s="222">
        <f t="shared" si="167"/>
        <v>25</v>
      </c>
      <c r="CM286" s="237">
        <f t="shared" si="168"/>
        <v>0.96153846153846156</v>
      </c>
      <c r="CN286" s="222">
        <f t="shared" si="169"/>
        <v>1</v>
      </c>
      <c r="CO286" s="237">
        <f t="shared" si="170"/>
        <v>3.8461538461538464E-2</v>
      </c>
      <c r="CP286" s="222">
        <f t="shared" si="171"/>
        <v>0</v>
      </c>
      <c r="CQ286" s="237">
        <f t="shared" si="172"/>
        <v>0</v>
      </c>
      <c r="CR286" s="222">
        <f t="shared" si="173"/>
        <v>0</v>
      </c>
      <c r="CS286" s="237">
        <f t="shared" si="174"/>
        <v>0</v>
      </c>
      <c r="CT286" s="223">
        <f t="shared" si="175"/>
        <v>1.9615384615384615</v>
      </c>
      <c r="CU286" s="223" t="str">
        <f t="shared" si="176"/>
        <v>Đạt mục tiêu</v>
      </c>
      <c r="CV286" s="5"/>
    </row>
    <row r="287" spans="1:100" s="1" customFormat="1" ht="55.5" hidden="1">
      <c r="A287" s="1308"/>
      <c r="B287" s="1024"/>
      <c r="C287" s="1033"/>
      <c r="D287" s="1079"/>
      <c r="E287" s="1033"/>
      <c r="F287" s="1024"/>
      <c r="G287" s="217" t="s">
        <v>644</v>
      </c>
      <c r="H287" s="217"/>
      <c r="I287" s="591"/>
      <c r="J287" s="212"/>
      <c r="K287" s="465"/>
      <c r="L287" s="212" t="s">
        <v>32</v>
      </c>
      <c r="M287" s="212" t="s">
        <v>31</v>
      </c>
      <c r="N287" s="165" t="s">
        <v>11</v>
      </c>
      <c r="O287" s="44" t="s">
        <v>29</v>
      </c>
      <c r="P287" s="44" t="s">
        <v>24</v>
      </c>
      <c r="Q287" s="5"/>
      <c r="R287" s="5"/>
      <c r="S287" s="5"/>
      <c r="T287" s="5"/>
      <c r="U287" s="6" t="s">
        <v>24</v>
      </c>
      <c r="V287" s="5"/>
      <c r="W287" s="5"/>
      <c r="X287" s="5"/>
      <c r="Y287" s="5"/>
      <c r="Z287" s="5"/>
      <c r="AA287" s="5"/>
      <c r="AB287" s="80">
        <v>1</v>
      </c>
      <c r="AC287" s="642"/>
      <c r="AD287" s="7"/>
      <c r="AE287" s="7"/>
      <c r="AF287" s="7"/>
      <c r="AG287" s="7"/>
      <c r="AH287" s="7"/>
      <c r="AI287" s="7"/>
      <c r="AJ287" s="7"/>
      <c r="AK287" s="7"/>
      <c r="AL287" s="7"/>
      <c r="AM287" s="7"/>
      <c r="AN287" s="7"/>
      <c r="AO287" s="7"/>
      <c r="AP287" s="7"/>
      <c r="AQ287" s="7"/>
      <c r="AR287" s="7"/>
      <c r="AS287" s="7"/>
      <c r="AT287" s="7"/>
      <c r="AU287" s="7" t="s">
        <v>1318</v>
      </c>
      <c r="AV287" s="55"/>
      <c r="AW287" s="7"/>
      <c r="AX287" s="7"/>
      <c r="AY287" s="7"/>
      <c r="AZ287" s="7"/>
      <c r="BA287" s="7"/>
      <c r="BB287" s="7"/>
      <c r="BC287" s="7"/>
      <c r="BD287" s="7"/>
      <c r="BE287" s="7"/>
      <c r="BF287" s="7"/>
      <c r="BG287" s="7"/>
      <c r="BH287" s="7"/>
      <c r="BI287" s="7"/>
      <c r="BJ287" s="7"/>
      <c r="BK287" s="7"/>
      <c r="BL287" s="5">
        <v>2</v>
      </c>
      <c r="BM287" s="221">
        <v>2</v>
      </c>
      <c r="BN287" s="221">
        <v>2</v>
      </c>
      <c r="BO287" s="221">
        <v>2</v>
      </c>
      <c r="BP287" s="221">
        <v>1</v>
      </c>
      <c r="BQ287" s="221">
        <v>2</v>
      </c>
      <c r="BR287" s="5">
        <v>2</v>
      </c>
      <c r="BS287" s="226">
        <v>2</v>
      </c>
      <c r="BT287" s="221">
        <v>2</v>
      </c>
      <c r="BU287" s="221">
        <v>2</v>
      </c>
      <c r="BV287" s="221">
        <v>2</v>
      </c>
      <c r="BW287" s="5">
        <v>2</v>
      </c>
      <c r="BX287" s="221">
        <v>2</v>
      </c>
      <c r="BY287" s="6">
        <v>2</v>
      </c>
      <c r="BZ287" s="5">
        <v>1</v>
      </c>
      <c r="CA287" s="221">
        <v>2</v>
      </c>
      <c r="CB287" s="221">
        <v>2</v>
      </c>
      <c r="CC287" s="221">
        <v>2</v>
      </c>
      <c r="CD287" s="337">
        <v>2</v>
      </c>
      <c r="CE287" s="221">
        <v>2</v>
      </c>
      <c r="CF287" s="221">
        <v>2</v>
      </c>
      <c r="CG287" s="221">
        <v>2</v>
      </c>
      <c r="CH287" s="221">
        <v>2</v>
      </c>
      <c r="CI287" s="221">
        <v>2</v>
      </c>
      <c r="CJ287" s="337">
        <v>2</v>
      </c>
      <c r="CK287" s="221">
        <v>2</v>
      </c>
      <c r="CL287" s="222">
        <f t="shared" si="167"/>
        <v>24</v>
      </c>
      <c r="CM287" s="237">
        <f t="shared" si="168"/>
        <v>0.92307692307692313</v>
      </c>
      <c r="CN287" s="222">
        <f t="shared" si="169"/>
        <v>2</v>
      </c>
      <c r="CO287" s="237">
        <f t="shared" si="170"/>
        <v>7.6923076923076927E-2</v>
      </c>
      <c r="CP287" s="222">
        <f t="shared" si="171"/>
        <v>0</v>
      </c>
      <c r="CQ287" s="237">
        <f t="shared" si="172"/>
        <v>0</v>
      </c>
      <c r="CR287" s="222">
        <f t="shared" si="173"/>
        <v>0</v>
      </c>
      <c r="CS287" s="237">
        <f t="shared" si="174"/>
        <v>0</v>
      </c>
      <c r="CT287" s="223">
        <f t="shared" si="175"/>
        <v>1.9230769230769231</v>
      </c>
      <c r="CU287" s="223" t="str">
        <f t="shared" si="176"/>
        <v>Đạt mục tiêu</v>
      </c>
      <c r="CV287" s="5"/>
    </row>
    <row r="288" spans="1:100" s="1" customFormat="1" ht="55.5" hidden="1">
      <c r="A288" s="1308"/>
      <c r="B288" s="1024"/>
      <c r="C288" s="1033"/>
      <c r="D288" s="1079"/>
      <c r="E288" s="1033"/>
      <c r="F288" s="1024"/>
      <c r="G288" s="220" t="s">
        <v>2409</v>
      </c>
      <c r="H288" s="220"/>
      <c r="I288" s="601"/>
      <c r="J288" s="212"/>
      <c r="K288" s="465"/>
      <c r="L288" s="212"/>
      <c r="M288" s="212" t="s">
        <v>31</v>
      </c>
      <c r="N288" s="165" t="s">
        <v>11</v>
      </c>
      <c r="O288" s="44"/>
      <c r="P288" s="44"/>
      <c r="Q288" s="5"/>
      <c r="R288" s="5"/>
      <c r="S288" s="5"/>
      <c r="T288" s="5"/>
      <c r="U288" s="6" t="s">
        <v>24</v>
      </c>
      <c r="V288" s="5"/>
      <c r="W288" s="5"/>
      <c r="X288" s="5"/>
      <c r="Y288" s="5"/>
      <c r="Z288" s="5"/>
      <c r="AA288" s="5"/>
      <c r="AB288" s="80">
        <v>1</v>
      </c>
      <c r="AC288" s="642"/>
      <c r="AD288" s="7"/>
      <c r="AE288" s="7"/>
      <c r="AF288" s="7"/>
      <c r="AG288" s="7"/>
      <c r="AH288" s="7"/>
      <c r="AI288" s="7"/>
      <c r="AJ288" s="7"/>
      <c r="AK288" s="7"/>
      <c r="AL288" s="7"/>
      <c r="AM288" s="7"/>
      <c r="AN288" s="7"/>
      <c r="AO288" s="7"/>
      <c r="AP288" s="7"/>
      <c r="AQ288" s="7"/>
      <c r="AR288" s="7"/>
      <c r="AS288" s="7"/>
      <c r="AT288" s="7"/>
      <c r="AU288" s="7"/>
      <c r="AV288" s="55"/>
      <c r="AW288" s="7"/>
      <c r="AX288" s="7"/>
      <c r="AY288" s="7"/>
      <c r="AZ288" s="7"/>
      <c r="BA288" s="7"/>
      <c r="BB288" s="7"/>
      <c r="BC288" s="7"/>
      <c r="BD288" s="7"/>
      <c r="BE288" s="7"/>
      <c r="BF288" s="7"/>
      <c r="BG288" s="7"/>
      <c r="BH288" s="7"/>
      <c r="BI288" s="7"/>
      <c r="BJ288" s="7"/>
      <c r="BK288" s="7"/>
      <c r="BL288" s="5">
        <v>2</v>
      </c>
      <c r="BM288" s="221">
        <v>2</v>
      </c>
      <c r="BN288" s="221">
        <v>2</v>
      </c>
      <c r="BO288" s="221">
        <v>2</v>
      </c>
      <c r="BP288" s="221">
        <v>2</v>
      </c>
      <c r="BQ288" s="221">
        <v>2</v>
      </c>
      <c r="BR288" s="5">
        <v>2</v>
      </c>
      <c r="BS288" s="226">
        <v>2</v>
      </c>
      <c r="BT288" s="221">
        <v>2</v>
      </c>
      <c r="BU288" s="221">
        <v>2</v>
      </c>
      <c r="BV288" s="221">
        <v>2</v>
      </c>
      <c r="BW288" s="5">
        <v>2</v>
      </c>
      <c r="BX288" s="221">
        <v>2</v>
      </c>
      <c r="BY288" s="6">
        <v>2</v>
      </c>
      <c r="BZ288" s="5">
        <v>2</v>
      </c>
      <c r="CA288" s="221">
        <v>2</v>
      </c>
      <c r="CB288" s="221">
        <v>2</v>
      </c>
      <c r="CC288" s="221">
        <v>2</v>
      </c>
      <c r="CD288" s="337">
        <v>2</v>
      </c>
      <c r="CE288" s="221">
        <v>2</v>
      </c>
      <c r="CF288" s="221">
        <v>2</v>
      </c>
      <c r="CG288" s="221">
        <v>2</v>
      </c>
      <c r="CH288" s="221">
        <v>2</v>
      </c>
      <c r="CI288" s="221">
        <v>2</v>
      </c>
      <c r="CJ288" s="337">
        <v>1</v>
      </c>
      <c r="CK288" s="221">
        <v>2</v>
      </c>
      <c r="CL288" s="222">
        <f t="shared" si="167"/>
        <v>25</v>
      </c>
      <c r="CM288" s="237">
        <f t="shared" si="168"/>
        <v>0.96153846153846156</v>
      </c>
      <c r="CN288" s="222">
        <f t="shared" si="169"/>
        <v>1</v>
      </c>
      <c r="CO288" s="237">
        <f t="shared" si="170"/>
        <v>3.8461538461538464E-2</v>
      </c>
      <c r="CP288" s="222">
        <f t="shared" si="171"/>
        <v>0</v>
      </c>
      <c r="CQ288" s="237">
        <f t="shared" si="172"/>
        <v>0</v>
      </c>
      <c r="CR288" s="222">
        <f t="shared" si="173"/>
        <v>0</v>
      </c>
      <c r="CS288" s="237">
        <f t="shared" si="174"/>
        <v>0</v>
      </c>
      <c r="CT288" s="223">
        <f t="shared" si="175"/>
        <v>1.9615384615384615</v>
      </c>
      <c r="CU288" s="223" t="str">
        <f t="shared" si="176"/>
        <v>Đạt mục tiêu</v>
      </c>
      <c r="CV288" s="5"/>
    </row>
    <row r="289" spans="1:100" s="1" customFormat="1" ht="55.5" hidden="1">
      <c r="A289" s="1308"/>
      <c r="B289" s="1024"/>
      <c r="C289" s="1033"/>
      <c r="D289" s="1079"/>
      <c r="E289" s="1033"/>
      <c r="F289" s="1024"/>
      <c r="G289" s="217" t="s">
        <v>645</v>
      </c>
      <c r="H289" s="217"/>
      <c r="I289" s="591"/>
      <c r="J289" s="212"/>
      <c r="K289" s="465"/>
      <c r="L289" s="212" t="s">
        <v>32</v>
      </c>
      <c r="M289" s="212" t="s">
        <v>31</v>
      </c>
      <c r="N289" s="165" t="s">
        <v>11</v>
      </c>
      <c r="O289" s="44" t="s">
        <v>29</v>
      </c>
      <c r="P289" s="44" t="s">
        <v>24</v>
      </c>
      <c r="Q289" s="5"/>
      <c r="R289" s="5"/>
      <c r="S289" s="5"/>
      <c r="T289" s="5"/>
      <c r="U289" s="6" t="s">
        <v>24</v>
      </c>
      <c r="V289" s="5"/>
      <c r="W289" s="5"/>
      <c r="X289" s="5"/>
      <c r="Y289" s="5"/>
      <c r="Z289" s="5"/>
      <c r="AA289" s="5"/>
      <c r="AB289" s="80">
        <f t="shared" ref="AB289:AB307" si="177">COUNTIF($Q289:$AA289,"x")</f>
        <v>1</v>
      </c>
      <c r="AC289" s="642"/>
      <c r="AD289" s="7"/>
      <c r="AE289" s="7"/>
      <c r="AF289" s="7"/>
      <c r="AG289" s="7"/>
      <c r="AH289" s="7"/>
      <c r="AI289" s="7"/>
      <c r="AJ289" s="7"/>
      <c r="AK289" s="7"/>
      <c r="AL289" s="7"/>
      <c r="AM289" s="7"/>
      <c r="AN289" s="7"/>
      <c r="AO289" s="7"/>
      <c r="AP289" s="7"/>
      <c r="AQ289" s="7"/>
      <c r="AR289" s="7"/>
      <c r="AS289" s="7"/>
      <c r="AT289" s="7" t="s">
        <v>1318</v>
      </c>
      <c r="AU289" s="7"/>
      <c r="AV289" s="55"/>
      <c r="AW289" s="7"/>
      <c r="AX289" s="7"/>
      <c r="AY289" s="7"/>
      <c r="AZ289" s="7"/>
      <c r="BA289" s="7"/>
      <c r="BB289" s="7"/>
      <c r="BC289" s="7"/>
      <c r="BD289" s="7"/>
      <c r="BE289" s="7"/>
      <c r="BF289" s="7"/>
      <c r="BG289" s="7"/>
      <c r="BH289" s="7"/>
      <c r="BI289" s="7"/>
      <c r="BJ289" s="7"/>
      <c r="BK289" s="7"/>
      <c r="BL289" s="5">
        <v>2</v>
      </c>
      <c r="BM289" s="221">
        <v>2</v>
      </c>
      <c r="BN289" s="221">
        <v>2</v>
      </c>
      <c r="BO289" s="221">
        <v>2</v>
      </c>
      <c r="BP289" s="221">
        <v>2</v>
      </c>
      <c r="BQ289" s="221">
        <v>2</v>
      </c>
      <c r="BR289" s="5">
        <v>2</v>
      </c>
      <c r="BS289" s="226">
        <v>2</v>
      </c>
      <c r="BT289" s="221">
        <v>1</v>
      </c>
      <c r="BU289" s="221">
        <v>2</v>
      </c>
      <c r="BV289" s="221">
        <v>2</v>
      </c>
      <c r="BW289" s="5">
        <v>2</v>
      </c>
      <c r="BX289" s="221">
        <v>2</v>
      </c>
      <c r="BY289" s="6">
        <v>2</v>
      </c>
      <c r="BZ289" s="5">
        <v>2</v>
      </c>
      <c r="CA289" s="221">
        <v>2</v>
      </c>
      <c r="CB289" s="221">
        <v>2</v>
      </c>
      <c r="CC289" s="221">
        <v>2</v>
      </c>
      <c r="CD289" s="337">
        <v>2</v>
      </c>
      <c r="CE289" s="221">
        <v>2</v>
      </c>
      <c r="CF289" s="221">
        <v>2</v>
      </c>
      <c r="CG289" s="221">
        <v>2</v>
      </c>
      <c r="CH289" s="221">
        <v>2</v>
      </c>
      <c r="CI289" s="221">
        <v>2</v>
      </c>
      <c r="CJ289" s="337">
        <v>2</v>
      </c>
      <c r="CK289" s="221">
        <v>2</v>
      </c>
      <c r="CL289" s="222">
        <f t="shared" si="167"/>
        <v>25</v>
      </c>
      <c r="CM289" s="237">
        <f t="shared" si="168"/>
        <v>0.96153846153846156</v>
      </c>
      <c r="CN289" s="222">
        <f t="shared" si="169"/>
        <v>1</v>
      </c>
      <c r="CO289" s="237">
        <f t="shared" si="170"/>
        <v>3.8461538461538464E-2</v>
      </c>
      <c r="CP289" s="222">
        <f t="shared" si="171"/>
        <v>0</v>
      </c>
      <c r="CQ289" s="237">
        <f t="shared" si="172"/>
        <v>0</v>
      </c>
      <c r="CR289" s="222">
        <f t="shared" si="173"/>
        <v>0</v>
      </c>
      <c r="CS289" s="237">
        <f t="shared" si="174"/>
        <v>0</v>
      </c>
      <c r="CT289" s="223">
        <f t="shared" si="175"/>
        <v>1.9615384615384615</v>
      </c>
      <c r="CU289" s="223" t="str">
        <f t="shared" si="176"/>
        <v>Đạt mục tiêu</v>
      </c>
      <c r="CV289" s="5"/>
    </row>
    <row r="290" spans="1:100" s="1" customFormat="1" ht="62" hidden="1">
      <c r="A290" s="1308">
        <v>103</v>
      </c>
      <c r="B290" s="1024" t="s">
        <v>2782</v>
      </c>
      <c r="C290" s="1033" t="s">
        <v>26</v>
      </c>
      <c r="D290" s="1024" t="s">
        <v>2783</v>
      </c>
      <c r="E290" s="1033" t="s">
        <v>26</v>
      </c>
      <c r="F290" s="1024" t="s">
        <v>651</v>
      </c>
      <c r="G290" s="217" t="s">
        <v>2781</v>
      </c>
      <c r="H290" s="217"/>
      <c r="I290" s="442"/>
      <c r="J290" s="212"/>
      <c r="K290" s="465"/>
      <c r="L290" s="212" t="s">
        <v>32</v>
      </c>
      <c r="M290" s="212" t="s">
        <v>31</v>
      </c>
      <c r="N290" s="165" t="s">
        <v>11</v>
      </c>
      <c r="O290" s="221" t="s">
        <v>29</v>
      </c>
      <c r="P290" s="221" t="s">
        <v>24</v>
      </c>
      <c r="Q290" s="5"/>
      <c r="R290" s="5"/>
      <c r="S290" s="5"/>
      <c r="T290" s="5"/>
      <c r="U290" s="6"/>
      <c r="V290" s="5"/>
      <c r="W290" s="5"/>
      <c r="X290" s="5" t="s">
        <v>24</v>
      </c>
      <c r="Y290" s="5"/>
      <c r="Z290" s="5"/>
      <c r="AA290" s="5"/>
      <c r="AB290" s="80">
        <f t="shared" si="177"/>
        <v>1</v>
      </c>
      <c r="AC290" s="642"/>
      <c r="AD290" s="7"/>
      <c r="AE290" s="7"/>
      <c r="AF290" s="7"/>
      <c r="AG290" s="7"/>
      <c r="AH290" s="7"/>
      <c r="AI290" s="7"/>
      <c r="AJ290" s="7"/>
      <c r="AK290" s="7"/>
      <c r="AL290" s="7"/>
      <c r="AM290" s="7"/>
      <c r="AN290" s="7"/>
      <c r="AO290" s="7"/>
      <c r="AP290" s="7"/>
      <c r="AQ290" s="7"/>
      <c r="AR290" s="7"/>
      <c r="AS290" s="7"/>
      <c r="AT290" s="7"/>
      <c r="AU290" s="7"/>
      <c r="AV290" s="55"/>
      <c r="AW290" s="7"/>
      <c r="AX290" s="7"/>
      <c r="AY290" s="7"/>
      <c r="AZ290" s="7"/>
      <c r="BA290" s="7" t="s">
        <v>1315</v>
      </c>
      <c r="BB290" s="7" t="s">
        <v>1315</v>
      </c>
      <c r="BC290" s="7" t="s">
        <v>1315</v>
      </c>
      <c r="BD290" s="7" t="s">
        <v>1315</v>
      </c>
      <c r="BE290" s="7"/>
      <c r="BF290" s="7"/>
      <c r="BG290" s="7"/>
      <c r="BH290" s="7"/>
      <c r="BI290" s="7"/>
      <c r="BJ290" s="7"/>
      <c r="BK290" s="7"/>
      <c r="BL290" s="5">
        <v>2</v>
      </c>
      <c r="BM290" s="221">
        <v>2</v>
      </c>
      <c r="BN290" s="221">
        <v>2</v>
      </c>
      <c r="BO290" s="221">
        <v>2</v>
      </c>
      <c r="BP290" s="221">
        <v>2</v>
      </c>
      <c r="BQ290" s="221">
        <v>2</v>
      </c>
      <c r="BR290" s="5">
        <v>1</v>
      </c>
      <c r="BS290" s="226">
        <v>2</v>
      </c>
      <c r="BT290" s="221">
        <v>2</v>
      </c>
      <c r="BU290" s="221">
        <v>2</v>
      </c>
      <c r="BV290" s="221">
        <v>2</v>
      </c>
      <c r="BW290" s="5">
        <v>2</v>
      </c>
      <c r="BX290" s="221">
        <v>2</v>
      </c>
      <c r="BY290" s="6">
        <v>2</v>
      </c>
      <c r="BZ290" s="5">
        <v>2</v>
      </c>
      <c r="CA290" s="221">
        <v>1</v>
      </c>
      <c r="CB290" s="221">
        <v>2</v>
      </c>
      <c r="CC290" s="221">
        <v>2</v>
      </c>
      <c r="CD290" s="337">
        <v>2</v>
      </c>
      <c r="CE290" s="221">
        <v>2</v>
      </c>
      <c r="CF290" s="221">
        <v>2</v>
      </c>
      <c r="CG290" s="221">
        <v>2</v>
      </c>
      <c r="CH290" s="221">
        <v>2</v>
      </c>
      <c r="CI290" s="221">
        <v>2</v>
      </c>
      <c r="CJ290" s="337">
        <v>2</v>
      </c>
      <c r="CK290" s="221">
        <v>2</v>
      </c>
      <c r="CL290" s="222">
        <f t="shared" si="167"/>
        <v>24</v>
      </c>
      <c r="CM290" s="237">
        <f t="shared" si="168"/>
        <v>0.92307692307692313</v>
      </c>
      <c r="CN290" s="222">
        <f t="shared" si="169"/>
        <v>2</v>
      </c>
      <c r="CO290" s="237">
        <f t="shared" si="170"/>
        <v>7.6923076923076927E-2</v>
      </c>
      <c r="CP290" s="222">
        <f t="shared" si="171"/>
        <v>0</v>
      </c>
      <c r="CQ290" s="237">
        <f t="shared" si="172"/>
        <v>0</v>
      </c>
      <c r="CR290" s="222">
        <f t="shared" si="173"/>
        <v>0</v>
      </c>
      <c r="CS290" s="237">
        <f t="shared" si="174"/>
        <v>0</v>
      </c>
      <c r="CT290" s="223">
        <f t="shared" si="175"/>
        <v>1.9230769230769231</v>
      </c>
      <c r="CU290" s="223" t="str">
        <f t="shared" si="176"/>
        <v>Đạt mục tiêu</v>
      </c>
      <c r="CV290" s="5"/>
    </row>
    <row r="291" spans="1:100" s="1" customFormat="1" ht="77.5" hidden="1">
      <c r="A291" s="1308"/>
      <c r="B291" s="1024"/>
      <c r="C291" s="1033"/>
      <c r="D291" s="1024"/>
      <c r="E291" s="1033"/>
      <c r="F291" s="1024"/>
      <c r="G291" s="217" t="s">
        <v>1594</v>
      </c>
      <c r="H291" s="217"/>
      <c r="I291" s="591"/>
      <c r="J291" s="212"/>
      <c r="K291" s="465"/>
      <c r="L291" s="212" t="s">
        <v>32</v>
      </c>
      <c r="M291" s="212" t="s">
        <v>31</v>
      </c>
      <c r="N291" s="165" t="s">
        <v>11</v>
      </c>
      <c r="O291" s="221" t="s">
        <v>29</v>
      </c>
      <c r="P291" s="221" t="s">
        <v>24</v>
      </c>
      <c r="Q291" s="5"/>
      <c r="R291" s="5"/>
      <c r="S291" s="5"/>
      <c r="T291" s="5"/>
      <c r="U291" s="6"/>
      <c r="V291" s="5"/>
      <c r="W291" s="5"/>
      <c r="X291" s="5" t="s">
        <v>24</v>
      </c>
      <c r="Y291" s="5"/>
      <c r="Z291" s="5"/>
      <c r="AA291" s="5"/>
      <c r="AB291" s="80">
        <f t="shared" si="177"/>
        <v>1</v>
      </c>
      <c r="AC291" s="642"/>
      <c r="AD291" s="7"/>
      <c r="AE291" s="7"/>
      <c r="AF291" s="7"/>
      <c r="AG291" s="7"/>
      <c r="AH291" s="7"/>
      <c r="AI291" s="7"/>
      <c r="AJ291" s="7"/>
      <c r="AK291" s="7"/>
      <c r="AL291" s="7"/>
      <c r="AM291" s="7"/>
      <c r="AN291" s="7"/>
      <c r="AO291" s="7"/>
      <c r="AP291" s="7"/>
      <c r="AQ291" s="7"/>
      <c r="AR291" s="7"/>
      <c r="AS291" s="7"/>
      <c r="AT291" s="7"/>
      <c r="AU291" s="7"/>
      <c r="AV291" s="55"/>
      <c r="AW291" s="7"/>
      <c r="AX291" s="7"/>
      <c r="AY291" s="7"/>
      <c r="AZ291" s="7"/>
      <c r="BA291" s="7"/>
      <c r="BB291" s="7" t="s">
        <v>1315</v>
      </c>
      <c r="BC291" s="7" t="s">
        <v>1315</v>
      </c>
      <c r="BD291" s="7"/>
      <c r="BE291" s="7"/>
      <c r="BF291" s="7"/>
      <c r="BG291" s="7"/>
      <c r="BH291" s="7"/>
      <c r="BI291" s="7"/>
      <c r="BJ291" s="7"/>
      <c r="BK291" s="7"/>
      <c r="BL291" s="5">
        <v>1</v>
      </c>
      <c r="BM291" s="221">
        <v>2</v>
      </c>
      <c r="BN291" s="221">
        <v>2</v>
      </c>
      <c r="BO291" s="221">
        <v>2</v>
      </c>
      <c r="BP291" s="221">
        <v>2</v>
      </c>
      <c r="BQ291" s="221">
        <v>2</v>
      </c>
      <c r="BR291" s="5">
        <v>1</v>
      </c>
      <c r="BS291" s="226">
        <v>2</v>
      </c>
      <c r="BT291" s="221">
        <v>2</v>
      </c>
      <c r="BU291" s="221">
        <v>1</v>
      </c>
      <c r="BV291" s="221">
        <v>2</v>
      </c>
      <c r="BW291" s="5">
        <v>2</v>
      </c>
      <c r="BX291" s="221">
        <v>2</v>
      </c>
      <c r="BY291" s="6">
        <v>2</v>
      </c>
      <c r="BZ291" s="5">
        <v>2</v>
      </c>
      <c r="CA291" s="221">
        <v>2</v>
      </c>
      <c r="CB291" s="221">
        <v>2</v>
      </c>
      <c r="CC291" s="221">
        <v>2</v>
      </c>
      <c r="CD291" s="337">
        <v>1</v>
      </c>
      <c r="CE291" s="221">
        <v>2</v>
      </c>
      <c r="CF291" s="221">
        <v>2</v>
      </c>
      <c r="CG291" s="221">
        <v>2</v>
      </c>
      <c r="CH291" s="221">
        <v>2</v>
      </c>
      <c r="CI291" s="221">
        <v>2</v>
      </c>
      <c r="CJ291" s="337">
        <v>2</v>
      </c>
      <c r="CK291" s="221">
        <v>2</v>
      </c>
      <c r="CL291" s="222">
        <f t="shared" si="167"/>
        <v>22</v>
      </c>
      <c r="CM291" s="237">
        <f t="shared" si="168"/>
        <v>0.84615384615384615</v>
      </c>
      <c r="CN291" s="222">
        <f t="shared" si="169"/>
        <v>4</v>
      </c>
      <c r="CO291" s="237">
        <f t="shared" si="170"/>
        <v>0.15384615384615385</v>
      </c>
      <c r="CP291" s="222">
        <f t="shared" si="171"/>
        <v>0</v>
      </c>
      <c r="CQ291" s="237">
        <f t="shared" si="172"/>
        <v>0</v>
      </c>
      <c r="CR291" s="222">
        <f t="shared" si="173"/>
        <v>0</v>
      </c>
      <c r="CS291" s="237">
        <f t="shared" si="174"/>
        <v>0</v>
      </c>
      <c r="CT291" s="223">
        <f t="shared" si="175"/>
        <v>1.8461538461538463</v>
      </c>
      <c r="CU291" s="223" t="str">
        <f t="shared" si="176"/>
        <v>Đạt mục tiêu</v>
      </c>
      <c r="CV291" s="5"/>
    </row>
    <row r="292" spans="1:100" s="1" customFormat="1" ht="62" hidden="1">
      <c r="A292" s="1308"/>
      <c r="B292" s="1024"/>
      <c r="C292" s="1033"/>
      <c r="D292" s="1024"/>
      <c r="E292" s="1033"/>
      <c r="F292" s="1024"/>
      <c r="G292" s="217" t="s">
        <v>646</v>
      </c>
      <c r="H292" s="217"/>
      <c r="I292" s="591"/>
      <c r="J292" s="212"/>
      <c r="K292" s="465"/>
      <c r="L292" s="212" t="s">
        <v>32</v>
      </c>
      <c r="M292" s="212" t="s">
        <v>31</v>
      </c>
      <c r="N292" s="165" t="s">
        <v>11</v>
      </c>
      <c r="O292" s="221" t="s">
        <v>29</v>
      </c>
      <c r="P292" s="221" t="s">
        <v>24</v>
      </c>
      <c r="Q292" s="5"/>
      <c r="R292" s="5"/>
      <c r="S292" s="5"/>
      <c r="T292" s="5"/>
      <c r="U292" s="6"/>
      <c r="V292" s="5"/>
      <c r="W292" s="5"/>
      <c r="X292" s="5" t="s">
        <v>24</v>
      </c>
      <c r="Y292" s="5"/>
      <c r="Z292" s="5"/>
      <c r="AA292" s="5"/>
      <c r="AB292" s="80">
        <f t="shared" si="177"/>
        <v>1</v>
      </c>
      <c r="AC292" s="642"/>
      <c r="AD292" s="7"/>
      <c r="AE292" s="7"/>
      <c r="AF292" s="7"/>
      <c r="AG292" s="7"/>
      <c r="AH292" s="7"/>
      <c r="AI292" s="7"/>
      <c r="AJ292" s="7"/>
      <c r="AK292" s="7"/>
      <c r="AL292" s="7"/>
      <c r="AM292" s="7"/>
      <c r="AN292" s="7"/>
      <c r="AO292" s="7"/>
      <c r="AP292" s="7"/>
      <c r="AQ292" s="7"/>
      <c r="AR292" s="7"/>
      <c r="AS292" s="7"/>
      <c r="AT292" s="7"/>
      <c r="AU292" s="7"/>
      <c r="AV292" s="55"/>
      <c r="AW292" s="7"/>
      <c r="AX292" s="7"/>
      <c r="AY292" s="7"/>
      <c r="AZ292" s="7"/>
      <c r="BA292" s="7"/>
      <c r="BB292" s="7"/>
      <c r="BC292" s="7" t="s">
        <v>1183</v>
      </c>
      <c r="BD292" s="7"/>
      <c r="BE292" s="7"/>
      <c r="BF292" s="7"/>
      <c r="BG292" s="7"/>
      <c r="BH292" s="7"/>
      <c r="BI292" s="7"/>
      <c r="BJ292" s="7"/>
      <c r="BK292" s="7"/>
      <c r="BL292" s="5">
        <v>2</v>
      </c>
      <c r="BM292" s="221">
        <v>2</v>
      </c>
      <c r="BN292" s="221">
        <v>2</v>
      </c>
      <c r="BO292" s="221">
        <v>2</v>
      </c>
      <c r="BP292" s="221">
        <v>2</v>
      </c>
      <c r="BQ292" s="221">
        <v>2</v>
      </c>
      <c r="BR292" s="5">
        <v>2</v>
      </c>
      <c r="BS292" s="226">
        <v>1</v>
      </c>
      <c r="BT292" s="221">
        <v>2</v>
      </c>
      <c r="BU292" s="221">
        <v>2</v>
      </c>
      <c r="BV292" s="221">
        <v>2</v>
      </c>
      <c r="BW292" s="5">
        <v>2</v>
      </c>
      <c r="BX292" s="221">
        <v>1</v>
      </c>
      <c r="BY292" s="6">
        <v>2</v>
      </c>
      <c r="BZ292" s="5">
        <v>2</v>
      </c>
      <c r="CA292" s="221">
        <v>2</v>
      </c>
      <c r="CB292" s="221">
        <v>2</v>
      </c>
      <c r="CC292" s="221">
        <v>2</v>
      </c>
      <c r="CD292" s="337">
        <v>2</v>
      </c>
      <c r="CE292" s="221">
        <v>2</v>
      </c>
      <c r="CF292" s="221">
        <v>2</v>
      </c>
      <c r="CG292" s="221">
        <v>2</v>
      </c>
      <c r="CH292" s="221">
        <v>2</v>
      </c>
      <c r="CI292" s="221">
        <v>2</v>
      </c>
      <c r="CJ292" s="337">
        <v>1</v>
      </c>
      <c r="CK292" s="221">
        <v>2</v>
      </c>
      <c r="CL292" s="222">
        <f t="shared" si="167"/>
        <v>23</v>
      </c>
      <c r="CM292" s="237">
        <f t="shared" si="168"/>
        <v>0.88461538461538458</v>
      </c>
      <c r="CN292" s="222">
        <f t="shared" si="169"/>
        <v>3</v>
      </c>
      <c r="CO292" s="237">
        <f t="shared" si="170"/>
        <v>0.11538461538461539</v>
      </c>
      <c r="CP292" s="222">
        <f t="shared" si="171"/>
        <v>0</v>
      </c>
      <c r="CQ292" s="237">
        <f t="shared" si="172"/>
        <v>0</v>
      </c>
      <c r="CR292" s="222">
        <f t="shared" si="173"/>
        <v>0</v>
      </c>
      <c r="CS292" s="237">
        <f t="shared" si="174"/>
        <v>0</v>
      </c>
      <c r="CT292" s="223">
        <f t="shared" si="175"/>
        <v>1.8846153846153846</v>
      </c>
      <c r="CU292" s="223" t="str">
        <f t="shared" si="176"/>
        <v>Đạt mục tiêu</v>
      </c>
      <c r="CV292" s="5"/>
    </row>
    <row r="293" spans="1:100" s="1" customFormat="1" ht="217" hidden="1">
      <c r="A293" s="13">
        <v>104</v>
      </c>
      <c r="B293" s="217" t="s">
        <v>2410</v>
      </c>
      <c r="C293" s="215" t="s">
        <v>26</v>
      </c>
      <c r="D293" s="217" t="s">
        <v>2411</v>
      </c>
      <c r="E293" s="215" t="s">
        <v>26</v>
      </c>
      <c r="F293" s="217" t="s">
        <v>2412</v>
      </c>
      <c r="G293" s="217" t="s">
        <v>2413</v>
      </c>
      <c r="H293" s="217"/>
      <c r="I293" s="429"/>
      <c r="J293" s="212"/>
      <c r="K293" s="465"/>
      <c r="L293" s="212" t="s">
        <v>32</v>
      </c>
      <c r="M293" s="212" t="s">
        <v>31</v>
      </c>
      <c r="N293" s="165" t="s">
        <v>11</v>
      </c>
      <c r="O293" s="221" t="s">
        <v>29</v>
      </c>
      <c r="P293" s="221" t="s">
        <v>24</v>
      </c>
      <c r="Q293" s="5"/>
      <c r="R293" s="5"/>
      <c r="S293" s="5"/>
      <c r="T293" s="5"/>
      <c r="U293" s="6" t="s">
        <v>24</v>
      </c>
      <c r="V293" s="5"/>
      <c r="W293" s="5"/>
      <c r="X293" s="5"/>
      <c r="Y293" s="5"/>
      <c r="Z293" s="5"/>
      <c r="AA293" s="5"/>
      <c r="AB293" s="80">
        <f t="shared" si="177"/>
        <v>1</v>
      </c>
      <c r="AC293" s="642"/>
      <c r="AD293" s="7"/>
      <c r="AE293" s="7"/>
      <c r="AF293" s="7"/>
      <c r="AG293" s="7"/>
      <c r="AH293" s="7"/>
      <c r="AI293" s="7"/>
      <c r="AJ293" s="7"/>
      <c r="AK293" s="7"/>
      <c r="AL293" s="7"/>
      <c r="AM293" s="7"/>
      <c r="AN293" s="7"/>
      <c r="AO293" s="7"/>
      <c r="AP293" s="7"/>
      <c r="AQ293" s="7"/>
      <c r="AR293" s="7"/>
      <c r="AS293" s="7"/>
      <c r="AT293" s="7"/>
      <c r="AU293" s="7" t="s">
        <v>1183</v>
      </c>
      <c r="AV293" s="55"/>
      <c r="AW293" s="7"/>
      <c r="AX293" s="7"/>
      <c r="AY293" s="7"/>
      <c r="AZ293" s="7"/>
      <c r="BA293" s="7"/>
      <c r="BB293" s="7"/>
      <c r="BC293" s="7"/>
      <c r="BD293" s="7"/>
      <c r="BE293" s="7"/>
      <c r="BF293" s="7"/>
      <c r="BG293" s="7"/>
      <c r="BH293" s="7"/>
      <c r="BI293" s="7"/>
      <c r="BJ293" s="7"/>
      <c r="BK293" s="7"/>
      <c r="BL293" s="5">
        <v>2</v>
      </c>
      <c r="BM293" s="221">
        <v>2</v>
      </c>
      <c r="BN293" s="221">
        <v>1</v>
      </c>
      <c r="BO293" s="221">
        <v>2</v>
      </c>
      <c r="BP293" s="221">
        <v>2</v>
      </c>
      <c r="BQ293" s="221">
        <v>2</v>
      </c>
      <c r="BR293" s="5">
        <v>2</v>
      </c>
      <c r="BS293" s="226">
        <v>2</v>
      </c>
      <c r="BT293" s="221">
        <v>2</v>
      </c>
      <c r="BU293" s="221">
        <v>2</v>
      </c>
      <c r="BV293" s="221">
        <v>2</v>
      </c>
      <c r="BW293" s="5">
        <v>2</v>
      </c>
      <c r="BX293" s="221">
        <v>2</v>
      </c>
      <c r="BY293" s="6">
        <v>2</v>
      </c>
      <c r="BZ293" s="5">
        <v>2</v>
      </c>
      <c r="CA293" s="221">
        <v>2</v>
      </c>
      <c r="CB293" s="221">
        <v>2</v>
      </c>
      <c r="CC293" s="221">
        <v>2</v>
      </c>
      <c r="CD293" s="337">
        <v>1</v>
      </c>
      <c r="CE293" s="221">
        <v>2</v>
      </c>
      <c r="CF293" s="221">
        <v>2</v>
      </c>
      <c r="CG293" s="221">
        <v>2</v>
      </c>
      <c r="CH293" s="221">
        <v>2</v>
      </c>
      <c r="CI293" s="221">
        <v>2</v>
      </c>
      <c r="CJ293" s="337">
        <v>2</v>
      </c>
      <c r="CK293" s="221">
        <v>2</v>
      </c>
      <c r="CL293" s="222">
        <f t="shared" si="167"/>
        <v>24</v>
      </c>
      <c r="CM293" s="237">
        <f t="shared" si="168"/>
        <v>0.92307692307692313</v>
      </c>
      <c r="CN293" s="222">
        <f t="shared" si="169"/>
        <v>2</v>
      </c>
      <c r="CO293" s="237">
        <f t="shared" si="170"/>
        <v>7.6923076923076927E-2</v>
      </c>
      <c r="CP293" s="222">
        <f t="shared" si="171"/>
        <v>0</v>
      </c>
      <c r="CQ293" s="237">
        <f t="shared" si="172"/>
        <v>0</v>
      </c>
      <c r="CR293" s="222">
        <f t="shared" si="173"/>
        <v>0</v>
      </c>
      <c r="CS293" s="237">
        <f t="shared" si="174"/>
        <v>0</v>
      </c>
      <c r="CT293" s="223">
        <f t="shared" si="175"/>
        <v>1.9230769230769231</v>
      </c>
      <c r="CU293" s="223" t="str">
        <f t="shared" si="176"/>
        <v>Đạt mục tiêu</v>
      </c>
      <c r="CV293" s="5"/>
    </row>
    <row r="294" spans="1:100" s="1" customFormat="1" ht="55.5" hidden="1">
      <c r="A294" s="1308">
        <v>105</v>
      </c>
      <c r="B294" s="1024" t="s">
        <v>2784</v>
      </c>
      <c r="C294" s="1033" t="s">
        <v>26</v>
      </c>
      <c r="D294" s="1024" t="s">
        <v>2785</v>
      </c>
      <c r="E294" s="1033" t="s">
        <v>26</v>
      </c>
      <c r="F294" s="1024" t="s">
        <v>653</v>
      </c>
      <c r="G294" s="217" t="s">
        <v>2096</v>
      </c>
      <c r="H294" s="217"/>
      <c r="I294" s="617"/>
      <c r="J294" s="212"/>
      <c r="K294" s="465"/>
      <c r="L294" s="212" t="s">
        <v>32</v>
      </c>
      <c r="M294" s="212" t="s">
        <v>31</v>
      </c>
      <c r="N294" s="165" t="s">
        <v>11</v>
      </c>
      <c r="O294" s="221" t="s">
        <v>29</v>
      </c>
      <c r="P294" s="221" t="s">
        <v>24</v>
      </c>
      <c r="Q294" s="5"/>
      <c r="R294" s="5"/>
      <c r="S294" s="5"/>
      <c r="T294" s="5"/>
      <c r="U294" s="6"/>
      <c r="V294" s="5"/>
      <c r="W294" s="5"/>
      <c r="X294" s="5" t="s">
        <v>24</v>
      </c>
      <c r="Y294" s="5"/>
      <c r="Z294" s="5"/>
      <c r="AA294" s="5"/>
      <c r="AB294" s="80">
        <f t="shared" si="177"/>
        <v>1</v>
      </c>
      <c r="AC294" s="642"/>
      <c r="AD294" s="7"/>
      <c r="AE294" s="7"/>
      <c r="AF294" s="7"/>
      <c r="AG294" s="7"/>
      <c r="AH294" s="7"/>
      <c r="AI294" s="7"/>
      <c r="AJ294" s="7"/>
      <c r="AK294" s="7"/>
      <c r="AL294" s="7"/>
      <c r="AM294" s="7"/>
      <c r="AN294" s="7"/>
      <c r="AO294" s="7"/>
      <c r="AP294" s="7"/>
      <c r="AQ294" s="7"/>
      <c r="AR294" s="7"/>
      <c r="AS294" s="7"/>
      <c r="AT294" s="7"/>
      <c r="AU294" s="7"/>
      <c r="AV294" s="55"/>
      <c r="AW294" s="7"/>
      <c r="AX294" s="7"/>
      <c r="AY294" s="7"/>
      <c r="AZ294" s="7"/>
      <c r="BA294" s="7" t="s">
        <v>1317</v>
      </c>
      <c r="BB294" s="7"/>
      <c r="BC294" s="7" t="s">
        <v>1317</v>
      </c>
      <c r="BD294" s="7" t="s">
        <v>1317</v>
      </c>
      <c r="BE294" s="7"/>
      <c r="BF294" s="7"/>
      <c r="BG294" s="7"/>
      <c r="BH294" s="7"/>
      <c r="BI294" s="7"/>
      <c r="BJ294" s="7"/>
      <c r="BK294" s="7"/>
      <c r="BL294" s="5">
        <v>2</v>
      </c>
      <c r="BM294" s="221">
        <v>2</v>
      </c>
      <c r="BN294" s="221">
        <v>2</v>
      </c>
      <c r="BO294" s="221">
        <v>2</v>
      </c>
      <c r="BP294" s="221">
        <v>2</v>
      </c>
      <c r="BQ294" s="221">
        <v>2</v>
      </c>
      <c r="BR294" s="5">
        <v>2</v>
      </c>
      <c r="BS294" s="226">
        <v>2</v>
      </c>
      <c r="BT294" s="221">
        <v>2</v>
      </c>
      <c r="BU294" s="221">
        <v>2</v>
      </c>
      <c r="BV294" s="221">
        <v>2</v>
      </c>
      <c r="BW294" s="5">
        <v>2</v>
      </c>
      <c r="BX294" s="221">
        <v>2</v>
      </c>
      <c r="BY294" s="6">
        <v>1</v>
      </c>
      <c r="BZ294" s="5">
        <v>2</v>
      </c>
      <c r="CA294" s="221">
        <v>2</v>
      </c>
      <c r="CB294" s="221">
        <v>2</v>
      </c>
      <c r="CC294" s="221">
        <v>2</v>
      </c>
      <c r="CD294" s="337">
        <v>1</v>
      </c>
      <c r="CE294" s="221">
        <v>2</v>
      </c>
      <c r="CF294" s="221">
        <v>2</v>
      </c>
      <c r="CG294" s="221">
        <v>2</v>
      </c>
      <c r="CH294" s="221">
        <v>2</v>
      </c>
      <c r="CI294" s="221">
        <v>2</v>
      </c>
      <c r="CJ294" s="337">
        <v>2</v>
      </c>
      <c r="CK294" s="221">
        <v>2</v>
      </c>
      <c r="CL294" s="222">
        <f t="shared" si="167"/>
        <v>24</v>
      </c>
      <c r="CM294" s="237">
        <f t="shared" si="168"/>
        <v>0.92307692307692313</v>
      </c>
      <c r="CN294" s="222">
        <f t="shared" si="169"/>
        <v>2</v>
      </c>
      <c r="CO294" s="237">
        <f t="shared" si="170"/>
        <v>7.6923076923076927E-2</v>
      </c>
      <c r="CP294" s="222">
        <f t="shared" si="171"/>
        <v>0</v>
      </c>
      <c r="CQ294" s="237">
        <f t="shared" si="172"/>
        <v>0</v>
      </c>
      <c r="CR294" s="222">
        <f t="shared" si="173"/>
        <v>0</v>
      </c>
      <c r="CS294" s="237">
        <f t="shared" si="174"/>
        <v>0</v>
      </c>
      <c r="CT294" s="223">
        <f t="shared" si="175"/>
        <v>1.9230769230769231</v>
      </c>
      <c r="CU294" s="223" t="str">
        <f t="shared" si="176"/>
        <v>Đạt mục tiêu</v>
      </c>
      <c r="CV294" s="5"/>
    </row>
    <row r="295" spans="1:100" s="1" customFormat="1" ht="55.5" hidden="1">
      <c r="A295" s="1308"/>
      <c r="B295" s="1024"/>
      <c r="C295" s="1033"/>
      <c r="D295" s="1024"/>
      <c r="E295" s="1033"/>
      <c r="F295" s="1024"/>
      <c r="G295" s="159" t="s">
        <v>2786</v>
      </c>
      <c r="H295" s="159"/>
      <c r="I295" s="442"/>
      <c r="J295" s="212"/>
      <c r="K295" s="465"/>
      <c r="L295" s="212" t="s">
        <v>32</v>
      </c>
      <c r="M295" s="212" t="s">
        <v>31</v>
      </c>
      <c r="N295" s="165" t="s">
        <v>11</v>
      </c>
      <c r="O295" s="221" t="s">
        <v>29</v>
      </c>
      <c r="P295" s="221" t="s">
        <v>24</v>
      </c>
      <c r="Q295" s="5"/>
      <c r="R295" s="5"/>
      <c r="S295" s="5"/>
      <c r="T295" s="5"/>
      <c r="U295" s="6"/>
      <c r="V295" s="5"/>
      <c r="W295" s="5"/>
      <c r="X295" s="5" t="s">
        <v>24</v>
      </c>
      <c r="Y295" s="5"/>
      <c r="Z295" s="5"/>
      <c r="AA295" s="5"/>
      <c r="AB295" s="80">
        <f t="shared" si="177"/>
        <v>1</v>
      </c>
      <c r="AC295" s="642"/>
      <c r="AD295" s="7"/>
      <c r="AE295" s="7"/>
      <c r="AF295" s="7"/>
      <c r="AG295" s="7"/>
      <c r="AH295" s="7"/>
      <c r="AI295" s="7"/>
      <c r="AJ295" s="7"/>
      <c r="AK295" s="7"/>
      <c r="AL295" s="7"/>
      <c r="AM295" s="7"/>
      <c r="AN295" s="7"/>
      <c r="AO295" s="7"/>
      <c r="AP295" s="7"/>
      <c r="AQ295" s="7"/>
      <c r="AR295" s="7"/>
      <c r="AS295" s="7"/>
      <c r="AT295" s="7"/>
      <c r="AU295" s="7"/>
      <c r="AV295" s="55"/>
      <c r="AW295" s="7"/>
      <c r="AX295" s="7"/>
      <c r="AY295" s="7"/>
      <c r="AZ295" s="7"/>
      <c r="BA295" s="7"/>
      <c r="BB295" s="7"/>
      <c r="BC295" s="7"/>
      <c r="BD295" s="7" t="s">
        <v>1183</v>
      </c>
      <c r="BE295" s="7"/>
      <c r="BF295" s="7"/>
      <c r="BG295" s="7"/>
      <c r="BH295" s="7"/>
      <c r="BI295" s="7"/>
      <c r="BJ295" s="7"/>
      <c r="BK295" s="7"/>
      <c r="BL295" s="5">
        <v>2</v>
      </c>
      <c r="BM295" s="221">
        <v>2</v>
      </c>
      <c r="BN295" s="221">
        <v>2</v>
      </c>
      <c r="BO295" s="221">
        <v>1</v>
      </c>
      <c r="BP295" s="221">
        <v>1</v>
      </c>
      <c r="BQ295" s="221">
        <v>2</v>
      </c>
      <c r="BR295" s="5">
        <v>2</v>
      </c>
      <c r="BS295" s="226">
        <v>1</v>
      </c>
      <c r="BT295" s="221">
        <v>1</v>
      </c>
      <c r="BU295" s="221">
        <v>2</v>
      </c>
      <c r="BV295" s="221">
        <v>2</v>
      </c>
      <c r="BW295" s="5">
        <v>2</v>
      </c>
      <c r="BX295" s="221">
        <v>2</v>
      </c>
      <c r="BY295" s="6">
        <v>1</v>
      </c>
      <c r="BZ295" s="5">
        <v>2</v>
      </c>
      <c r="CA295" s="221">
        <v>2</v>
      </c>
      <c r="CB295" s="221">
        <v>2</v>
      </c>
      <c r="CC295" s="221">
        <v>2</v>
      </c>
      <c r="CD295" s="337">
        <v>2</v>
      </c>
      <c r="CE295" s="221">
        <v>2</v>
      </c>
      <c r="CF295" s="221">
        <v>2</v>
      </c>
      <c r="CG295" s="221">
        <v>2</v>
      </c>
      <c r="CH295" s="221">
        <v>2</v>
      </c>
      <c r="CI295" s="221">
        <v>2</v>
      </c>
      <c r="CJ295" s="337">
        <v>2</v>
      </c>
      <c r="CK295" s="221">
        <v>2</v>
      </c>
      <c r="CL295" s="222">
        <f t="shared" si="167"/>
        <v>21</v>
      </c>
      <c r="CM295" s="237">
        <f t="shared" si="168"/>
        <v>0.80769230769230771</v>
      </c>
      <c r="CN295" s="222">
        <f t="shared" si="169"/>
        <v>5</v>
      </c>
      <c r="CO295" s="237">
        <f t="shared" si="170"/>
        <v>0.19230769230769232</v>
      </c>
      <c r="CP295" s="222">
        <f t="shared" si="171"/>
        <v>0</v>
      </c>
      <c r="CQ295" s="237">
        <f t="shared" si="172"/>
        <v>0</v>
      </c>
      <c r="CR295" s="222">
        <f t="shared" si="173"/>
        <v>0</v>
      </c>
      <c r="CS295" s="237">
        <f t="shared" si="174"/>
        <v>0</v>
      </c>
      <c r="CT295" s="223">
        <f t="shared" si="175"/>
        <v>1.8076923076923077</v>
      </c>
      <c r="CU295" s="223" t="str">
        <f t="shared" si="176"/>
        <v>Đạt mục tiêu</v>
      </c>
      <c r="CV295" s="5"/>
    </row>
    <row r="296" spans="1:100" s="1" customFormat="1" ht="170.5" hidden="1">
      <c r="A296" s="13">
        <v>106</v>
      </c>
      <c r="B296" s="217" t="s">
        <v>661</v>
      </c>
      <c r="C296" s="215" t="s">
        <v>26</v>
      </c>
      <c r="D296" s="217" t="s">
        <v>656</v>
      </c>
      <c r="E296" s="215" t="s">
        <v>26</v>
      </c>
      <c r="F296" s="217" t="s">
        <v>657</v>
      </c>
      <c r="G296" s="219" t="s">
        <v>1270</v>
      </c>
      <c r="H296" s="219"/>
      <c r="I296" s="600"/>
      <c r="J296" s="107" t="s">
        <v>716</v>
      </c>
      <c r="K296" s="469"/>
      <c r="L296" s="212" t="s">
        <v>32</v>
      </c>
      <c r="M296" s="212" t="s">
        <v>31</v>
      </c>
      <c r="N296" s="165" t="s">
        <v>11</v>
      </c>
      <c r="O296" s="221" t="s">
        <v>29</v>
      </c>
      <c r="P296" s="221" t="s">
        <v>24</v>
      </c>
      <c r="Q296" s="5"/>
      <c r="R296" s="5"/>
      <c r="S296" s="5"/>
      <c r="T296" s="5"/>
      <c r="U296" s="6" t="s">
        <v>24</v>
      </c>
      <c r="V296" s="5"/>
      <c r="W296" s="5"/>
      <c r="X296" s="5"/>
      <c r="Y296" s="5"/>
      <c r="Z296" s="5"/>
      <c r="AA296" s="5"/>
      <c r="AB296" s="80">
        <f t="shared" si="177"/>
        <v>1</v>
      </c>
      <c r="AC296" s="642"/>
      <c r="AD296" s="7"/>
      <c r="AE296" s="7"/>
      <c r="AF296" s="7"/>
      <c r="AG296" s="7"/>
      <c r="AH296" s="7"/>
      <c r="AI296" s="7"/>
      <c r="AJ296" s="7"/>
      <c r="AK296" s="7"/>
      <c r="AL296" s="7"/>
      <c r="AM296" s="7"/>
      <c r="AN296" s="7"/>
      <c r="AO296" s="7"/>
      <c r="AP296" s="7"/>
      <c r="AQ296" s="7"/>
      <c r="AR296" s="7"/>
      <c r="AS296" s="7" t="s">
        <v>1317</v>
      </c>
      <c r="AT296" s="7"/>
      <c r="AU296" s="7"/>
      <c r="AV296" s="55"/>
      <c r="AW296" s="7"/>
      <c r="AX296" s="7"/>
      <c r="AY296" s="7"/>
      <c r="AZ296" s="7"/>
      <c r="BA296" s="7"/>
      <c r="BB296" s="7"/>
      <c r="BC296" s="7"/>
      <c r="BD296" s="7"/>
      <c r="BE296" s="7"/>
      <c r="BF296" s="7"/>
      <c r="BG296" s="7"/>
      <c r="BH296" s="7"/>
      <c r="BI296" s="7"/>
      <c r="BJ296" s="7"/>
      <c r="BK296" s="7"/>
      <c r="BL296" s="5">
        <v>2</v>
      </c>
      <c r="BM296" s="221">
        <v>2</v>
      </c>
      <c r="BN296" s="221">
        <v>2</v>
      </c>
      <c r="BO296" s="221">
        <v>2</v>
      </c>
      <c r="BP296" s="221">
        <v>2</v>
      </c>
      <c r="BQ296" s="221">
        <v>2</v>
      </c>
      <c r="BR296" s="5">
        <v>2</v>
      </c>
      <c r="BS296" s="226">
        <v>2</v>
      </c>
      <c r="BT296" s="221">
        <v>2</v>
      </c>
      <c r="BU296" s="221">
        <v>2</v>
      </c>
      <c r="BV296" s="221">
        <v>2</v>
      </c>
      <c r="BW296" s="5">
        <v>2</v>
      </c>
      <c r="BX296" s="221">
        <v>2</v>
      </c>
      <c r="BY296" s="6">
        <v>2</v>
      </c>
      <c r="BZ296" s="5">
        <v>2</v>
      </c>
      <c r="CA296" s="221">
        <v>1</v>
      </c>
      <c r="CB296" s="221">
        <v>2</v>
      </c>
      <c r="CC296" s="221">
        <v>2</v>
      </c>
      <c r="CD296" s="337">
        <v>1</v>
      </c>
      <c r="CE296" s="221">
        <v>2</v>
      </c>
      <c r="CF296" s="221">
        <v>2</v>
      </c>
      <c r="CG296" s="221">
        <v>2</v>
      </c>
      <c r="CH296" s="221">
        <v>2</v>
      </c>
      <c r="CI296" s="221">
        <v>2</v>
      </c>
      <c r="CJ296" s="337">
        <v>2</v>
      </c>
      <c r="CK296" s="221">
        <v>2</v>
      </c>
      <c r="CL296" s="222">
        <f t="shared" si="167"/>
        <v>24</v>
      </c>
      <c r="CM296" s="237">
        <f t="shared" si="168"/>
        <v>0.92307692307692313</v>
      </c>
      <c r="CN296" s="222">
        <f t="shared" si="169"/>
        <v>2</v>
      </c>
      <c r="CO296" s="237">
        <f t="shared" si="170"/>
        <v>7.6923076923076927E-2</v>
      </c>
      <c r="CP296" s="222">
        <f t="shared" si="171"/>
        <v>0</v>
      </c>
      <c r="CQ296" s="237">
        <f t="shared" si="172"/>
        <v>0</v>
      </c>
      <c r="CR296" s="222">
        <f t="shared" si="173"/>
        <v>0</v>
      </c>
      <c r="CS296" s="237">
        <f t="shared" si="174"/>
        <v>0</v>
      </c>
      <c r="CT296" s="223">
        <f t="shared" si="175"/>
        <v>1.9230769230769231</v>
      </c>
      <c r="CU296" s="223" t="str">
        <f t="shared" si="176"/>
        <v>Đạt mục tiêu</v>
      </c>
      <c r="CV296" s="5"/>
    </row>
    <row r="297" spans="1:100" s="1" customFormat="1" ht="82.5" hidden="1" customHeight="1">
      <c r="A297" s="13">
        <v>107</v>
      </c>
      <c r="B297" s="217" t="s">
        <v>660</v>
      </c>
      <c r="C297" s="215" t="s">
        <v>26</v>
      </c>
      <c r="D297" s="217" t="s">
        <v>658</v>
      </c>
      <c r="E297" s="215" t="s">
        <v>26</v>
      </c>
      <c r="F297" s="217" t="s">
        <v>658</v>
      </c>
      <c r="G297" s="217" t="s">
        <v>1531</v>
      </c>
      <c r="H297" s="217"/>
      <c r="I297" s="591"/>
      <c r="J297" s="212"/>
      <c r="K297" s="465"/>
      <c r="L297" s="212" t="s">
        <v>32</v>
      </c>
      <c r="M297" s="212" t="s">
        <v>31</v>
      </c>
      <c r="N297" s="165" t="s">
        <v>11</v>
      </c>
      <c r="O297" s="221" t="s">
        <v>29</v>
      </c>
      <c r="P297" s="221" t="s">
        <v>24</v>
      </c>
      <c r="Q297" s="5"/>
      <c r="R297" s="5"/>
      <c r="S297" s="5"/>
      <c r="T297" s="5"/>
      <c r="U297" s="6"/>
      <c r="V297" s="5"/>
      <c r="W297" s="5"/>
      <c r="X297" s="5" t="s">
        <v>24</v>
      </c>
      <c r="Y297" s="5"/>
      <c r="Z297" s="5"/>
      <c r="AA297" s="5"/>
      <c r="AB297" s="80">
        <f t="shared" si="177"/>
        <v>1</v>
      </c>
      <c r="AC297" s="642"/>
      <c r="AD297" s="7"/>
      <c r="AE297" s="7"/>
      <c r="AF297" s="7"/>
      <c r="AG297" s="7"/>
      <c r="AH297" s="7"/>
      <c r="AI297" s="7"/>
      <c r="AJ297" s="7"/>
      <c r="AK297" s="7"/>
      <c r="AL297" s="7"/>
      <c r="AM297" s="7"/>
      <c r="AN297" s="7"/>
      <c r="AO297" s="7"/>
      <c r="AP297" s="7"/>
      <c r="AQ297" s="7"/>
      <c r="AR297" s="7"/>
      <c r="AS297" s="7"/>
      <c r="AT297" s="7"/>
      <c r="AU297" s="7"/>
      <c r="AV297" s="55"/>
      <c r="AW297" s="7"/>
      <c r="AX297" s="7"/>
      <c r="AY297" s="7"/>
      <c r="AZ297" s="7"/>
      <c r="BA297" s="7"/>
      <c r="BB297" s="7" t="s">
        <v>1315</v>
      </c>
      <c r="BC297" s="7" t="s">
        <v>1315</v>
      </c>
      <c r="BD297" s="7"/>
      <c r="BE297" s="7"/>
      <c r="BF297" s="7"/>
      <c r="BG297" s="7"/>
      <c r="BH297" s="7"/>
      <c r="BI297" s="7"/>
      <c r="BJ297" s="7"/>
      <c r="BK297" s="7"/>
      <c r="BL297" s="5">
        <v>1</v>
      </c>
      <c r="BM297" s="221">
        <v>2</v>
      </c>
      <c r="BN297" s="221">
        <v>2</v>
      </c>
      <c r="BO297" s="221">
        <v>2</v>
      </c>
      <c r="BP297" s="221">
        <v>2</v>
      </c>
      <c r="BQ297" s="221">
        <v>2</v>
      </c>
      <c r="BR297" s="5">
        <v>2</v>
      </c>
      <c r="BS297" s="226">
        <v>2</v>
      </c>
      <c r="BT297" s="221">
        <v>2</v>
      </c>
      <c r="BU297" s="221">
        <v>2</v>
      </c>
      <c r="BV297" s="221">
        <v>2</v>
      </c>
      <c r="BW297" s="5">
        <v>2</v>
      </c>
      <c r="BX297" s="221">
        <v>2</v>
      </c>
      <c r="BY297" s="6">
        <v>2</v>
      </c>
      <c r="BZ297" s="5">
        <v>2</v>
      </c>
      <c r="CA297" s="221">
        <v>2</v>
      </c>
      <c r="CB297" s="221">
        <v>2</v>
      </c>
      <c r="CC297" s="221">
        <v>2</v>
      </c>
      <c r="CD297" s="337">
        <v>1</v>
      </c>
      <c r="CE297" s="221">
        <v>2</v>
      </c>
      <c r="CF297" s="221">
        <v>2</v>
      </c>
      <c r="CG297" s="221">
        <v>2</v>
      </c>
      <c r="CH297" s="221">
        <v>2</v>
      </c>
      <c r="CI297" s="221">
        <v>2</v>
      </c>
      <c r="CJ297" s="337">
        <v>2</v>
      </c>
      <c r="CK297" s="221">
        <v>2</v>
      </c>
      <c r="CL297" s="222">
        <f t="shared" si="167"/>
        <v>24</v>
      </c>
      <c r="CM297" s="237">
        <f t="shared" si="168"/>
        <v>0.92307692307692313</v>
      </c>
      <c r="CN297" s="222">
        <f t="shared" si="169"/>
        <v>2</v>
      </c>
      <c r="CO297" s="237">
        <f t="shared" si="170"/>
        <v>7.6923076923076927E-2</v>
      </c>
      <c r="CP297" s="222">
        <f t="shared" si="171"/>
        <v>0</v>
      </c>
      <c r="CQ297" s="237">
        <f t="shared" si="172"/>
        <v>0</v>
      </c>
      <c r="CR297" s="222">
        <f t="shared" si="173"/>
        <v>0</v>
      </c>
      <c r="CS297" s="237">
        <f t="shared" si="174"/>
        <v>0</v>
      </c>
      <c r="CT297" s="223">
        <f t="shared" si="175"/>
        <v>1.9230769230769231</v>
      </c>
      <c r="CU297" s="223" t="str">
        <f t="shared" si="176"/>
        <v>Đạt mục tiêu</v>
      </c>
      <c r="CV297" s="5"/>
    </row>
    <row r="298" spans="1:100" s="1" customFormat="1" ht="248" hidden="1">
      <c r="A298" s="13">
        <v>108</v>
      </c>
      <c r="B298" s="217" t="s">
        <v>654</v>
      </c>
      <c r="C298" s="215" t="s">
        <v>26</v>
      </c>
      <c r="D298" s="217" t="s">
        <v>654</v>
      </c>
      <c r="E298" s="215" t="s">
        <v>26</v>
      </c>
      <c r="F298" s="217" t="s">
        <v>654</v>
      </c>
      <c r="G298" s="217" t="s">
        <v>659</v>
      </c>
      <c r="H298" s="217"/>
      <c r="I298" s="591"/>
      <c r="J298" s="212"/>
      <c r="K298" s="465"/>
      <c r="L298" s="212" t="s">
        <v>32</v>
      </c>
      <c r="M298" s="212" t="s">
        <v>31</v>
      </c>
      <c r="N298" s="165" t="s">
        <v>11</v>
      </c>
      <c r="O298" s="221" t="s">
        <v>29</v>
      </c>
      <c r="P298" s="221" t="s">
        <v>24</v>
      </c>
      <c r="Q298" s="5"/>
      <c r="R298" s="5"/>
      <c r="S298" s="5"/>
      <c r="T298" s="5"/>
      <c r="U298" s="6" t="s">
        <v>24</v>
      </c>
      <c r="V298" s="5"/>
      <c r="W298" s="5"/>
      <c r="X298" s="5"/>
      <c r="Y298" s="5"/>
      <c r="Z298" s="5"/>
      <c r="AA298" s="5"/>
      <c r="AB298" s="80">
        <f t="shared" si="177"/>
        <v>1</v>
      </c>
      <c r="AC298" s="642"/>
      <c r="AD298" s="7"/>
      <c r="AE298" s="7"/>
      <c r="AF298" s="7"/>
      <c r="AG298" s="7"/>
      <c r="AH298" s="7"/>
      <c r="AI298" s="7"/>
      <c r="AJ298" s="7"/>
      <c r="AK298" s="7"/>
      <c r="AL298" s="7"/>
      <c r="AM298" s="7"/>
      <c r="AN298" s="7"/>
      <c r="AO298" s="7"/>
      <c r="AP298" s="7"/>
      <c r="AQ298" s="7"/>
      <c r="AR298" s="7"/>
      <c r="AS298" s="7" t="s">
        <v>1318</v>
      </c>
      <c r="AT298" s="7"/>
      <c r="AU298" s="7"/>
      <c r="AV298" s="55"/>
      <c r="AW298" s="7"/>
      <c r="AX298" s="7"/>
      <c r="AY298" s="7"/>
      <c r="AZ298" s="7"/>
      <c r="BA298" s="7"/>
      <c r="BB298" s="7"/>
      <c r="BC298" s="7"/>
      <c r="BD298" s="7"/>
      <c r="BE298" s="7"/>
      <c r="BF298" s="7"/>
      <c r="BG298" s="7"/>
      <c r="BH298" s="7"/>
      <c r="BI298" s="7"/>
      <c r="BJ298" s="7"/>
      <c r="BK298" s="7"/>
      <c r="BL298" s="5">
        <v>2</v>
      </c>
      <c r="BM298" s="221">
        <v>2</v>
      </c>
      <c r="BN298" s="221">
        <v>2</v>
      </c>
      <c r="BO298" s="221">
        <v>2</v>
      </c>
      <c r="BP298" s="221">
        <v>2</v>
      </c>
      <c r="BQ298" s="221">
        <v>2</v>
      </c>
      <c r="BR298" s="5">
        <v>1</v>
      </c>
      <c r="BS298" s="226">
        <v>2</v>
      </c>
      <c r="BT298" s="221">
        <v>2</v>
      </c>
      <c r="BU298" s="221">
        <v>2</v>
      </c>
      <c r="BV298" s="221">
        <v>2</v>
      </c>
      <c r="BW298" s="5">
        <v>2</v>
      </c>
      <c r="BX298" s="221">
        <v>2</v>
      </c>
      <c r="BY298" s="6">
        <v>2</v>
      </c>
      <c r="BZ298" s="5">
        <v>2</v>
      </c>
      <c r="CA298" s="221">
        <v>2</v>
      </c>
      <c r="CB298" s="221">
        <v>2</v>
      </c>
      <c r="CC298" s="221">
        <v>1</v>
      </c>
      <c r="CD298" s="337">
        <v>2</v>
      </c>
      <c r="CE298" s="221">
        <v>2</v>
      </c>
      <c r="CF298" s="221">
        <v>2</v>
      </c>
      <c r="CG298" s="221">
        <v>2</v>
      </c>
      <c r="CH298" s="221">
        <v>2</v>
      </c>
      <c r="CI298" s="221">
        <v>2</v>
      </c>
      <c r="CJ298" s="337">
        <v>2</v>
      </c>
      <c r="CK298" s="221">
        <v>2</v>
      </c>
      <c r="CL298" s="222">
        <f t="shared" si="167"/>
        <v>24</v>
      </c>
      <c r="CM298" s="237">
        <f t="shared" si="168"/>
        <v>0.92307692307692313</v>
      </c>
      <c r="CN298" s="222">
        <f t="shared" si="169"/>
        <v>2</v>
      </c>
      <c r="CO298" s="237">
        <f t="shared" si="170"/>
        <v>7.6923076923076927E-2</v>
      </c>
      <c r="CP298" s="222">
        <f t="shared" si="171"/>
        <v>0</v>
      </c>
      <c r="CQ298" s="237">
        <f t="shared" si="172"/>
        <v>0</v>
      </c>
      <c r="CR298" s="222">
        <f t="shared" si="173"/>
        <v>0</v>
      </c>
      <c r="CS298" s="237">
        <f t="shared" si="174"/>
        <v>0</v>
      </c>
      <c r="CT298" s="223">
        <f t="shared" si="175"/>
        <v>1.9230769230769231</v>
      </c>
      <c r="CU298" s="223" t="str">
        <f t="shared" si="176"/>
        <v>Đạt mục tiêu</v>
      </c>
      <c r="CV298" s="5"/>
    </row>
    <row r="299" spans="1:100" s="1" customFormat="1" ht="263.5" hidden="1">
      <c r="A299" s="13">
        <v>109</v>
      </c>
      <c r="B299" s="217" t="s">
        <v>655</v>
      </c>
      <c r="C299" s="215" t="s">
        <v>26</v>
      </c>
      <c r="D299" s="217" t="s">
        <v>655</v>
      </c>
      <c r="E299" s="215" t="s">
        <v>26</v>
      </c>
      <c r="F299" s="217" t="s">
        <v>655</v>
      </c>
      <c r="G299" s="217" t="s">
        <v>1514</v>
      </c>
      <c r="H299" s="217"/>
      <c r="I299" s="591"/>
      <c r="J299" s="212"/>
      <c r="K299" s="465"/>
      <c r="L299" s="212" t="s">
        <v>32</v>
      </c>
      <c r="M299" s="212" t="s">
        <v>31</v>
      </c>
      <c r="N299" s="165" t="s">
        <v>11</v>
      </c>
      <c r="O299" s="221" t="s">
        <v>29</v>
      </c>
      <c r="P299" s="221" t="s">
        <v>24</v>
      </c>
      <c r="Q299" s="5"/>
      <c r="R299" s="5"/>
      <c r="S299" s="5"/>
      <c r="T299" s="5"/>
      <c r="U299" s="6"/>
      <c r="V299" s="5" t="s">
        <v>24</v>
      </c>
      <c r="W299" s="5"/>
      <c r="X299" s="5"/>
      <c r="Y299" s="5"/>
      <c r="Z299" s="5"/>
      <c r="AA299" s="5"/>
      <c r="AB299" s="80">
        <f t="shared" si="177"/>
        <v>1</v>
      </c>
      <c r="AC299" s="642"/>
      <c r="AD299" s="7"/>
      <c r="AE299" s="7"/>
      <c r="AF299" s="7"/>
      <c r="AG299" s="7"/>
      <c r="AH299" s="7"/>
      <c r="AI299" s="7"/>
      <c r="AJ299" s="7"/>
      <c r="AK299" s="7"/>
      <c r="AL299" s="7"/>
      <c r="AM299" s="7"/>
      <c r="AN299" s="7"/>
      <c r="AO299" s="7"/>
      <c r="AP299" s="7"/>
      <c r="AQ299" s="7"/>
      <c r="AR299" s="7"/>
      <c r="AS299" s="7"/>
      <c r="AT299" s="7"/>
      <c r="AU299" s="7"/>
      <c r="AV299" s="55" t="s">
        <v>1317</v>
      </c>
      <c r="AW299" s="7"/>
      <c r="AX299" s="7" t="s">
        <v>1317</v>
      </c>
      <c r="AY299" s="7"/>
      <c r="AZ299" s="7"/>
      <c r="BA299" s="7"/>
      <c r="BB299" s="7"/>
      <c r="BC299" s="7"/>
      <c r="BD299" s="7"/>
      <c r="BE299" s="7"/>
      <c r="BF299" s="7"/>
      <c r="BG299" s="7"/>
      <c r="BH299" s="7"/>
      <c r="BI299" s="7"/>
      <c r="BJ299" s="7"/>
      <c r="BK299" s="7"/>
      <c r="BL299" s="5">
        <v>2</v>
      </c>
      <c r="BM299" s="221">
        <v>2</v>
      </c>
      <c r="BN299" s="221">
        <v>2</v>
      </c>
      <c r="BO299" s="221">
        <v>2</v>
      </c>
      <c r="BP299" s="221">
        <v>2</v>
      </c>
      <c r="BQ299" s="221">
        <v>2</v>
      </c>
      <c r="BR299" s="5">
        <v>2</v>
      </c>
      <c r="BS299" s="226">
        <v>2</v>
      </c>
      <c r="BT299" s="221">
        <v>1</v>
      </c>
      <c r="BU299" s="221">
        <v>2</v>
      </c>
      <c r="BV299" s="221">
        <v>2</v>
      </c>
      <c r="BW299" s="5">
        <v>2</v>
      </c>
      <c r="BX299" s="221">
        <v>1</v>
      </c>
      <c r="BY299" s="6">
        <v>2</v>
      </c>
      <c r="BZ299" s="5">
        <v>2</v>
      </c>
      <c r="CA299" s="221">
        <v>2</v>
      </c>
      <c r="CB299" s="221">
        <v>2</v>
      </c>
      <c r="CC299" s="221">
        <v>2</v>
      </c>
      <c r="CD299" s="337">
        <v>2</v>
      </c>
      <c r="CE299" s="221">
        <v>2</v>
      </c>
      <c r="CF299" s="221">
        <v>2</v>
      </c>
      <c r="CG299" s="221">
        <v>2</v>
      </c>
      <c r="CH299" s="221">
        <v>2</v>
      </c>
      <c r="CI299" s="221">
        <v>2</v>
      </c>
      <c r="CJ299" s="337">
        <v>2</v>
      </c>
      <c r="CK299" s="221">
        <v>2</v>
      </c>
      <c r="CL299" s="222">
        <f t="shared" si="167"/>
        <v>24</v>
      </c>
      <c r="CM299" s="237">
        <f t="shared" si="168"/>
        <v>0.92307692307692313</v>
      </c>
      <c r="CN299" s="222">
        <f t="shared" si="169"/>
        <v>2</v>
      </c>
      <c r="CO299" s="237">
        <f t="shared" si="170"/>
        <v>7.6923076923076927E-2</v>
      </c>
      <c r="CP299" s="222">
        <f t="shared" si="171"/>
        <v>0</v>
      </c>
      <c r="CQ299" s="237">
        <f t="shared" si="172"/>
        <v>0</v>
      </c>
      <c r="CR299" s="222">
        <f t="shared" si="173"/>
        <v>0</v>
      </c>
      <c r="CS299" s="237">
        <f t="shared" si="174"/>
        <v>0</v>
      </c>
      <c r="CT299" s="223">
        <f t="shared" si="175"/>
        <v>1.9230769230769231</v>
      </c>
      <c r="CU299" s="223" t="str">
        <f t="shared" si="176"/>
        <v>Đạt mục tiêu</v>
      </c>
      <c r="CV299" s="5"/>
    </row>
    <row r="300" spans="1:100" ht="77.5" hidden="1">
      <c r="A300" s="1308">
        <v>110</v>
      </c>
      <c r="B300" s="1024" t="s">
        <v>2928</v>
      </c>
      <c r="C300" s="1033" t="s">
        <v>26</v>
      </c>
      <c r="D300" s="1024" t="s">
        <v>663</v>
      </c>
      <c r="E300" s="1033" t="s">
        <v>26</v>
      </c>
      <c r="F300" s="1024" t="s">
        <v>339</v>
      </c>
      <c r="G300" s="219" t="s">
        <v>1532</v>
      </c>
      <c r="H300" s="219"/>
      <c r="I300" s="600"/>
      <c r="J300" s="107" t="s">
        <v>717</v>
      </c>
      <c r="K300" s="473" t="s">
        <v>1653</v>
      </c>
      <c r="L300" s="212" t="s">
        <v>32</v>
      </c>
      <c r="M300" s="212" t="s">
        <v>31</v>
      </c>
      <c r="N300" s="165" t="s">
        <v>11</v>
      </c>
      <c r="O300" s="221" t="s">
        <v>29</v>
      </c>
      <c r="P300" s="221" t="s">
        <v>24</v>
      </c>
      <c r="Q300" s="221"/>
      <c r="R300" s="221"/>
      <c r="S300" s="221"/>
      <c r="T300" s="221"/>
      <c r="U300" s="226"/>
      <c r="V300" s="221"/>
      <c r="W300" s="5"/>
      <c r="X300" s="221" t="s">
        <v>24</v>
      </c>
      <c r="Y300" s="221"/>
      <c r="Z300" s="221"/>
      <c r="AA300" s="221"/>
      <c r="AB300" s="80">
        <f t="shared" si="177"/>
        <v>1</v>
      </c>
      <c r="AC300" s="642"/>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t="s">
        <v>1315</v>
      </c>
      <c r="BC300" s="55"/>
      <c r="BD300" s="55" t="s">
        <v>1315</v>
      </c>
      <c r="BE300" s="55"/>
      <c r="BF300" s="55"/>
      <c r="BG300" s="55"/>
      <c r="BH300" s="55"/>
      <c r="BI300" s="55"/>
      <c r="BJ300" s="55"/>
      <c r="BK300" s="55"/>
      <c r="BL300" s="5">
        <v>2</v>
      </c>
      <c r="BM300" s="221">
        <v>2</v>
      </c>
      <c r="BN300" s="221">
        <v>2</v>
      </c>
      <c r="BO300" s="221">
        <v>2</v>
      </c>
      <c r="BP300" s="221">
        <v>1</v>
      </c>
      <c r="BQ300" s="221">
        <v>2</v>
      </c>
      <c r="BR300" s="5">
        <v>2</v>
      </c>
      <c r="BS300" s="226">
        <v>2</v>
      </c>
      <c r="BT300" s="221">
        <v>2</v>
      </c>
      <c r="BU300" s="221">
        <v>2</v>
      </c>
      <c r="BV300" s="221">
        <v>2</v>
      </c>
      <c r="BW300" s="5">
        <v>2</v>
      </c>
      <c r="BX300" s="221">
        <v>2</v>
      </c>
      <c r="BY300" s="6">
        <v>2</v>
      </c>
      <c r="BZ300" s="5">
        <v>2</v>
      </c>
      <c r="CA300" s="221">
        <v>2</v>
      </c>
      <c r="CB300" s="221">
        <v>2</v>
      </c>
      <c r="CC300" s="221">
        <v>2</v>
      </c>
      <c r="CD300" s="337">
        <v>2</v>
      </c>
      <c r="CE300" s="221">
        <v>2</v>
      </c>
      <c r="CF300" s="221">
        <v>2</v>
      </c>
      <c r="CG300" s="221">
        <v>2</v>
      </c>
      <c r="CH300" s="221">
        <v>2</v>
      </c>
      <c r="CI300" s="221">
        <v>2</v>
      </c>
      <c r="CJ300" s="337">
        <v>2</v>
      </c>
      <c r="CK300" s="221">
        <v>2</v>
      </c>
      <c r="CL300" s="222">
        <f t="shared" si="167"/>
        <v>25</v>
      </c>
      <c r="CM300" s="237">
        <f t="shared" si="168"/>
        <v>0.96153846153846156</v>
      </c>
      <c r="CN300" s="222">
        <f t="shared" si="169"/>
        <v>1</v>
      </c>
      <c r="CO300" s="237">
        <f t="shared" si="170"/>
        <v>3.8461538461538464E-2</v>
      </c>
      <c r="CP300" s="222">
        <f t="shared" si="171"/>
        <v>0</v>
      </c>
      <c r="CQ300" s="237">
        <f t="shared" si="172"/>
        <v>0</v>
      </c>
      <c r="CR300" s="222">
        <f t="shared" si="173"/>
        <v>0</v>
      </c>
      <c r="CS300" s="237">
        <f t="shared" si="174"/>
        <v>0</v>
      </c>
      <c r="CT300" s="223">
        <f t="shared" si="175"/>
        <v>1.9615384615384615</v>
      </c>
      <c r="CU300" s="223" t="str">
        <f t="shared" si="176"/>
        <v>Đạt mục tiêu</v>
      </c>
      <c r="CV300" s="221"/>
    </row>
    <row r="301" spans="1:100" ht="39" hidden="1">
      <c r="A301" s="1308"/>
      <c r="B301" s="1024"/>
      <c r="C301" s="1033"/>
      <c r="D301" s="1024"/>
      <c r="E301" s="1033"/>
      <c r="F301" s="1024"/>
      <c r="G301" s="219" t="s">
        <v>1871</v>
      </c>
      <c r="H301" s="219"/>
      <c r="I301" s="600"/>
      <c r="J301" s="107"/>
      <c r="K301" s="473"/>
      <c r="L301" s="212"/>
      <c r="M301" s="212" t="s">
        <v>31</v>
      </c>
      <c r="N301" s="165"/>
      <c r="O301" s="221"/>
      <c r="P301" s="221"/>
      <c r="Q301" s="221"/>
      <c r="R301" s="221"/>
      <c r="S301" s="221"/>
      <c r="T301" s="221"/>
      <c r="U301" s="226"/>
      <c r="V301" s="221"/>
      <c r="W301" s="5" t="s">
        <v>24</v>
      </c>
      <c r="X301" s="221"/>
      <c r="Y301" s="221"/>
      <c r="Z301" s="221"/>
      <c r="AA301" s="221"/>
      <c r="AB301" s="80">
        <f t="shared" si="177"/>
        <v>1</v>
      </c>
      <c r="AC301" s="642"/>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t="s">
        <v>1317</v>
      </c>
      <c r="AZ301" s="55"/>
      <c r="BA301" s="55"/>
      <c r="BB301" s="55"/>
      <c r="BC301" s="55"/>
      <c r="BD301" s="55"/>
      <c r="BE301" s="55"/>
      <c r="BF301" s="55"/>
      <c r="BG301" s="55"/>
      <c r="BH301" s="55"/>
      <c r="BI301" s="55"/>
      <c r="BJ301" s="55"/>
      <c r="BK301" s="55"/>
      <c r="BL301" s="5">
        <v>1</v>
      </c>
      <c r="BM301" s="221">
        <v>2</v>
      </c>
      <c r="BN301" s="221">
        <v>2</v>
      </c>
      <c r="BO301" s="221">
        <v>2</v>
      </c>
      <c r="BP301" s="221">
        <v>2</v>
      </c>
      <c r="BQ301" s="221">
        <v>2</v>
      </c>
      <c r="BR301" s="5">
        <v>2</v>
      </c>
      <c r="BS301" s="226">
        <v>2</v>
      </c>
      <c r="BT301" s="221">
        <v>2</v>
      </c>
      <c r="BU301" s="221">
        <v>2</v>
      </c>
      <c r="BV301" s="221">
        <v>2</v>
      </c>
      <c r="BW301" s="5">
        <v>2</v>
      </c>
      <c r="BX301" s="221">
        <v>2</v>
      </c>
      <c r="BY301" s="6">
        <v>2</v>
      </c>
      <c r="BZ301" s="5">
        <v>2</v>
      </c>
      <c r="CA301" s="221">
        <v>2</v>
      </c>
      <c r="CB301" s="221">
        <v>2</v>
      </c>
      <c r="CC301" s="221">
        <v>2</v>
      </c>
      <c r="CD301" s="337">
        <v>2</v>
      </c>
      <c r="CE301" s="221">
        <v>2</v>
      </c>
      <c r="CF301" s="221">
        <v>2</v>
      </c>
      <c r="CG301" s="221">
        <v>2</v>
      </c>
      <c r="CH301" s="221">
        <v>2</v>
      </c>
      <c r="CI301" s="221">
        <v>2</v>
      </c>
      <c r="CJ301" s="337">
        <v>2</v>
      </c>
      <c r="CK301" s="221">
        <v>2</v>
      </c>
      <c r="CL301" s="222">
        <f t="shared" si="167"/>
        <v>25</v>
      </c>
      <c r="CM301" s="237">
        <f t="shared" si="168"/>
        <v>0.96153846153846156</v>
      </c>
      <c r="CN301" s="222">
        <f t="shared" si="169"/>
        <v>1</v>
      </c>
      <c r="CO301" s="237">
        <f t="shared" si="170"/>
        <v>3.8461538461538464E-2</v>
      </c>
      <c r="CP301" s="222">
        <f t="shared" si="171"/>
        <v>0</v>
      </c>
      <c r="CQ301" s="237">
        <f t="shared" si="172"/>
        <v>0</v>
      </c>
      <c r="CR301" s="222">
        <f t="shared" si="173"/>
        <v>0</v>
      </c>
      <c r="CS301" s="237">
        <f t="shared" si="174"/>
        <v>0</v>
      </c>
      <c r="CT301" s="223">
        <f t="shared" si="175"/>
        <v>1.9615384615384615</v>
      </c>
      <c r="CU301" s="223" t="str">
        <f t="shared" si="176"/>
        <v>Đạt mục tiêu</v>
      </c>
      <c r="CV301" s="221"/>
    </row>
    <row r="302" spans="1:100" ht="55.5" hidden="1">
      <c r="A302" s="1308"/>
      <c r="B302" s="1024"/>
      <c r="C302" s="1033"/>
      <c r="D302" s="1024"/>
      <c r="E302" s="1033"/>
      <c r="F302" s="1024"/>
      <c r="G302" s="219" t="s">
        <v>2238</v>
      </c>
      <c r="H302" s="219"/>
      <c r="I302" s="608"/>
      <c r="J302" s="107"/>
      <c r="K302" s="473"/>
      <c r="L302" s="212" t="s">
        <v>32</v>
      </c>
      <c r="M302" s="212" t="s">
        <v>31</v>
      </c>
      <c r="N302" s="165" t="s">
        <v>11</v>
      </c>
      <c r="O302" s="221" t="s">
        <v>25</v>
      </c>
      <c r="P302" s="221" t="s">
        <v>24</v>
      </c>
      <c r="Q302" s="221"/>
      <c r="R302" s="221"/>
      <c r="S302" s="221"/>
      <c r="T302" s="221"/>
      <c r="U302" s="226"/>
      <c r="V302" s="221"/>
      <c r="W302" s="5"/>
      <c r="X302" s="221" t="s">
        <v>24</v>
      </c>
      <c r="Y302" s="221"/>
      <c r="Z302" s="221"/>
      <c r="AA302" s="221"/>
      <c r="AB302" s="80">
        <f t="shared" si="177"/>
        <v>1</v>
      </c>
      <c r="AC302" s="642"/>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t="s">
        <v>1315</v>
      </c>
      <c r="BC302" s="55"/>
      <c r="BD302" s="55"/>
      <c r="BE302" s="55"/>
      <c r="BF302" s="55"/>
      <c r="BG302" s="55"/>
      <c r="BH302" s="55"/>
      <c r="BI302" s="55"/>
      <c r="BJ302" s="55"/>
      <c r="BK302" s="55"/>
      <c r="BL302" s="5">
        <v>2</v>
      </c>
      <c r="BM302" s="221">
        <v>2</v>
      </c>
      <c r="BN302" s="221">
        <v>2</v>
      </c>
      <c r="BO302" s="221">
        <v>2</v>
      </c>
      <c r="BP302" s="221">
        <v>2</v>
      </c>
      <c r="BQ302" s="221">
        <v>2</v>
      </c>
      <c r="BR302" s="5">
        <v>1</v>
      </c>
      <c r="BS302" s="226">
        <v>2</v>
      </c>
      <c r="BT302" s="221">
        <v>1</v>
      </c>
      <c r="BU302" s="221">
        <v>2</v>
      </c>
      <c r="BV302" s="221">
        <v>2</v>
      </c>
      <c r="BW302" s="5">
        <v>2</v>
      </c>
      <c r="BX302" s="221">
        <v>2</v>
      </c>
      <c r="BY302" s="6">
        <v>2</v>
      </c>
      <c r="BZ302" s="5">
        <v>2</v>
      </c>
      <c r="CA302" s="221">
        <v>2</v>
      </c>
      <c r="CB302" s="221">
        <v>2</v>
      </c>
      <c r="CC302" s="221">
        <v>2</v>
      </c>
      <c r="CD302" s="337">
        <v>2</v>
      </c>
      <c r="CE302" s="221">
        <v>2</v>
      </c>
      <c r="CF302" s="221">
        <v>2</v>
      </c>
      <c r="CG302" s="221">
        <v>2</v>
      </c>
      <c r="CH302" s="221">
        <v>2</v>
      </c>
      <c r="CI302" s="221">
        <v>2</v>
      </c>
      <c r="CJ302" s="337">
        <v>2</v>
      </c>
      <c r="CK302" s="221">
        <v>2</v>
      </c>
      <c r="CL302" s="222">
        <f t="shared" si="167"/>
        <v>24</v>
      </c>
      <c r="CM302" s="237">
        <f t="shared" si="168"/>
        <v>0.92307692307692313</v>
      </c>
      <c r="CN302" s="222">
        <f t="shared" si="169"/>
        <v>2</v>
      </c>
      <c r="CO302" s="237">
        <f t="shared" si="170"/>
        <v>7.6923076923076927E-2</v>
      </c>
      <c r="CP302" s="222">
        <f t="shared" si="171"/>
        <v>0</v>
      </c>
      <c r="CQ302" s="237">
        <f t="shared" si="172"/>
        <v>0</v>
      </c>
      <c r="CR302" s="222">
        <f t="shared" si="173"/>
        <v>0</v>
      </c>
      <c r="CS302" s="237">
        <f t="shared" si="174"/>
        <v>0</v>
      </c>
      <c r="CT302" s="223">
        <f t="shared" si="175"/>
        <v>1.9230769230769231</v>
      </c>
      <c r="CU302" s="223" t="str">
        <f t="shared" si="176"/>
        <v>Đạt mục tiêu</v>
      </c>
      <c r="CV302" s="221"/>
    </row>
    <row r="303" spans="1:100" ht="124" hidden="1">
      <c r="A303" s="1308"/>
      <c r="B303" s="1024"/>
      <c r="C303" s="1033"/>
      <c r="D303" s="1024"/>
      <c r="E303" s="1033"/>
      <c r="F303" s="1024"/>
      <c r="G303" s="289" t="s">
        <v>3015</v>
      </c>
      <c r="H303" s="289"/>
      <c r="I303" s="709" t="s">
        <v>2370</v>
      </c>
      <c r="J303" s="221"/>
      <c r="K303" s="497"/>
      <c r="L303" s="212" t="s">
        <v>32</v>
      </c>
      <c r="M303" s="212" t="s">
        <v>2207</v>
      </c>
      <c r="N303" s="165" t="s">
        <v>11</v>
      </c>
      <c r="O303" s="221" t="s">
        <v>25</v>
      </c>
      <c r="P303" s="221" t="s">
        <v>24</v>
      </c>
      <c r="Q303" s="221"/>
      <c r="R303" s="221"/>
      <c r="S303" s="221"/>
      <c r="T303" s="221" t="s">
        <v>24</v>
      </c>
      <c r="U303" s="226"/>
      <c r="V303" s="221"/>
      <c r="W303" s="5"/>
      <c r="X303" s="221" t="s">
        <v>24</v>
      </c>
      <c r="Y303" s="221"/>
      <c r="Z303" s="221"/>
      <c r="AA303" s="221"/>
      <c r="AB303" s="80">
        <f t="shared" si="177"/>
        <v>2</v>
      </c>
      <c r="AC303" s="642"/>
      <c r="AD303" s="55"/>
      <c r="AE303" s="55"/>
      <c r="AF303" s="55"/>
      <c r="AG303" s="55"/>
      <c r="AH303" s="55"/>
      <c r="AI303" s="55"/>
      <c r="AJ303" s="55"/>
      <c r="AK303" s="55"/>
      <c r="AL303" s="55"/>
      <c r="AM303" s="55"/>
      <c r="AN303" s="55"/>
      <c r="AO303" s="55" t="s">
        <v>1315</v>
      </c>
      <c r="AP303" s="55" t="s">
        <v>1315</v>
      </c>
      <c r="AQ303" s="55" t="s">
        <v>1315</v>
      </c>
      <c r="AR303" s="55" t="s">
        <v>1315</v>
      </c>
      <c r="AS303" s="55"/>
      <c r="AT303" s="55"/>
      <c r="AU303" s="55"/>
      <c r="AV303" s="55"/>
      <c r="AW303" s="55"/>
      <c r="AX303" s="55"/>
      <c r="AY303" s="55"/>
      <c r="AZ303" s="55"/>
      <c r="BA303" s="55" t="s">
        <v>1315</v>
      </c>
      <c r="BB303" s="55"/>
      <c r="BC303" s="55" t="s">
        <v>1315</v>
      </c>
      <c r="BD303" s="55"/>
      <c r="BE303" s="55"/>
      <c r="BF303" s="55"/>
      <c r="BG303" s="55"/>
      <c r="BH303" s="55"/>
      <c r="BI303" s="55"/>
      <c r="BJ303" s="55"/>
      <c r="BK303" s="55"/>
      <c r="BL303" s="5">
        <v>2</v>
      </c>
      <c r="BM303" s="221">
        <v>2</v>
      </c>
      <c r="BN303" s="221">
        <v>2</v>
      </c>
      <c r="BO303" s="221">
        <v>2</v>
      </c>
      <c r="BP303" s="221">
        <v>1</v>
      </c>
      <c r="BQ303" s="221">
        <v>2</v>
      </c>
      <c r="BR303" s="5">
        <v>2</v>
      </c>
      <c r="BS303" s="226">
        <v>2</v>
      </c>
      <c r="BT303" s="221">
        <v>2</v>
      </c>
      <c r="BU303" s="221">
        <v>2</v>
      </c>
      <c r="BV303" s="221">
        <v>2</v>
      </c>
      <c r="BW303" s="5">
        <v>2</v>
      </c>
      <c r="BX303" s="221">
        <v>2</v>
      </c>
      <c r="BY303" s="6">
        <v>2</v>
      </c>
      <c r="BZ303" s="5">
        <v>2</v>
      </c>
      <c r="CA303" s="221">
        <v>2</v>
      </c>
      <c r="CB303" s="221">
        <v>2</v>
      </c>
      <c r="CC303" s="221">
        <v>2</v>
      </c>
      <c r="CD303" s="337">
        <v>1</v>
      </c>
      <c r="CE303" s="221">
        <v>2</v>
      </c>
      <c r="CF303" s="221">
        <v>2</v>
      </c>
      <c r="CG303" s="221">
        <v>2</v>
      </c>
      <c r="CH303" s="221">
        <v>2</v>
      </c>
      <c r="CI303" s="221">
        <v>2</v>
      </c>
      <c r="CJ303" s="337">
        <v>2</v>
      </c>
      <c r="CK303" s="221">
        <v>2</v>
      </c>
      <c r="CL303" s="222">
        <f t="shared" si="167"/>
        <v>24</v>
      </c>
      <c r="CM303" s="237">
        <f t="shared" si="168"/>
        <v>0.92307692307692313</v>
      </c>
      <c r="CN303" s="222">
        <f t="shared" si="169"/>
        <v>2</v>
      </c>
      <c r="CO303" s="237">
        <f t="shared" si="170"/>
        <v>7.6923076923076927E-2</v>
      </c>
      <c r="CP303" s="222">
        <f t="shared" si="171"/>
        <v>0</v>
      </c>
      <c r="CQ303" s="237">
        <f t="shared" si="172"/>
        <v>0</v>
      </c>
      <c r="CR303" s="222">
        <f t="shared" si="173"/>
        <v>0</v>
      </c>
      <c r="CS303" s="237">
        <f t="shared" si="174"/>
        <v>0</v>
      </c>
      <c r="CT303" s="223">
        <f t="shared" si="175"/>
        <v>1.9230769230769231</v>
      </c>
      <c r="CU303" s="223" t="str">
        <f t="shared" si="176"/>
        <v>Đạt mục tiêu</v>
      </c>
      <c r="CV303" s="221"/>
    </row>
    <row r="304" spans="1:100" s="23" customFormat="1" ht="356.5" hidden="1">
      <c r="A304" s="838">
        <v>111</v>
      </c>
      <c r="B304" s="217" t="s">
        <v>2929</v>
      </c>
      <c r="C304" s="215" t="s">
        <v>26</v>
      </c>
      <c r="D304" s="217" t="s">
        <v>665</v>
      </c>
      <c r="E304" s="215" t="s">
        <v>26</v>
      </c>
      <c r="F304" s="217" t="s">
        <v>340</v>
      </c>
      <c r="G304" s="9" t="s">
        <v>3003</v>
      </c>
      <c r="H304" s="9"/>
      <c r="I304" s="710" t="s">
        <v>2370</v>
      </c>
      <c r="J304" s="5"/>
      <c r="K304" s="474"/>
      <c r="L304" s="212" t="s">
        <v>32</v>
      </c>
      <c r="M304" s="212" t="s">
        <v>31</v>
      </c>
      <c r="N304" s="165" t="s">
        <v>11</v>
      </c>
      <c r="O304" s="221" t="s">
        <v>25</v>
      </c>
      <c r="P304" s="221" t="s">
        <v>24</v>
      </c>
      <c r="Q304" s="5"/>
      <c r="R304" s="5"/>
      <c r="S304" s="5"/>
      <c r="T304" s="5"/>
      <c r="U304" s="6" t="s">
        <v>24</v>
      </c>
      <c r="V304" s="5"/>
      <c r="W304" s="5"/>
      <c r="X304" s="5" t="s">
        <v>24</v>
      </c>
      <c r="Y304" s="5"/>
      <c r="Z304" s="6"/>
      <c r="AA304" s="5"/>
      <c r="AB304" s="80">
        <f t="shared" si="177"/>
        <v>2</v>
      </c>
      <c r="AC304" s="642"/>
      <c r="AD304" s="7"/>
      <c r="AE304" s="7"/>
      <c r="AF304" s="7"/>
      <c r="AG304" s="7"/>
      <c r="AH304" s="7"/>
      <c r="AI304" s="7"/>
      <c r="AJ304" s="7"/>
      <c r="AK304" s="7"/>
      <c r="AL304" s="7"/>
      <c r="AM304" s="7"/>
      <c r="AN304" s="7"/>
      <c r="AO304" s="7"/>
      <c r="AP304" s="7"/>
      <c r="AQ304" s="7"/>
      <c r="AR304" s="7"/>
      <c r="AS304" s="7"/>
      <c r="AT304" s="7"/>
      <c r="AU304" s="7" t="s">
        <v>1318</v>
      </c>
      <c r="AV304" s="55"/>
      <c r="AW304" s="7"/>
      <c r="AX304" s="7"/>
      <c r="AY304" s="7"/>
      <c r="AZ304" s="7"/>
      <c r="BA304" s="7"/>
      <c r="BB304" s="7"/>
      <c r="BC304" s="7"/>
      <c r="BD304" s="7"/>
      <c r="BE304" s="21"/>
      <c r="BF304" s="21"/>
      <c r="BG304" s="21"/>
      <c r="BH304" s="7"/>
      <c r="BI304" s="7"/>
      <c r="BJ304" s="7"/>
      <c r="BK304" s="7"/>
      <c r="BL304" s="5">
        <v>1</v>
      </c>
      <c r="BM304" s="221">
        <v>2</v>
      </c>
      <c r="BN304" s="221">
        <v>2</v>
      </c>
      <c r="BO304" s="221">
        <v>2</v>
      </c>
      <c r="BP304" s="221">
        <v>2</v>
      </c>
      <c r="BQ304" s="221">
        <v>2</v>
      </c>
      <c r="BR304" s="5">
        <v>2</v>
      </c>
      <c r="BS304" s="226">
        <v>1</v>
      </c>
      <c r="BT304" s="221">
        <v>2</v>
      </c>
      <c r="BU304" s="221">
        <v>2</v>
      </c>
      <c r="BV304" s="221">
        <v>2</v>
      </c>
      <c r="BW304" s="5">
        <v>2</v>
      </c>
      <c r="BX304" s="221">
        <v>2</v>
      </c>
      <c r="BY304" s="6">
        <v>2</v>
      </c>
      <c r="BZ304" s="5">
        <v>2</v>
      </c>
      <c r="CA304" s="221">
        <v>2</v>
      </c>
      <c r="CB304" s="221">
        <v>2</v>
      </c>
      <c r="CC304" s="221">
        <v>2</v>
      </c>
      <c r="CD304" s="337">
        <v>2</v>
      </c>
      <c r="CE304" s="221">
        <v>2</v>
      </c>
      <c r="CF304" s="221">
        <v>2</v>
      </c>
      <c r="CG304" s="221">
        <v>2</v>
      </c>
      <c r="CH304" s="221">
        <v>2</v>
      </c>
      <c r="CI304" s="221">
        <v>2</v>
      </c>
      <c r="CJ304" s="337">
        <v>2</v>
      </c>
      <c r="CK304" s="221">
        <v>2</v>
      </c>
      <c r="CL304" s="222">
        <f t="shared" si="167"/>
        <v>24</v>
      </c>
      <c r="CM304" s="237">
        <f t="shared" si="168"/>
        <v>0.92307692307692313</v>
      </c>
      <c r="CN304" s="222">
        <f t="shared" si="169"/>
        <v>2</v>
      </c>
      <c r="CO304" s="237">
        <f t="shared" si="170"/>
        <v>7.6923076923076927E-2</v>
      </c>
      <c r="CP304" s="222">
        <f t="shared" si="171"/>
        <v>0</v>
      </c>
      <c r="CQ304" s="237">
        <f t="shared" si="172"/>
        <v>0</v>
      </c>
      <c r="CR304" s="222">
        <f t="shared" si="173"/>
        <v>0</v>
      </c>
      <c r="CS304" s="237">
        <f t="shared" si="174"/>
        <v>0</v>
      </c>
      <c r="CT304" s="223">
        <f t="shared" si="175"/>
        <v>1.9230769230769231</v>
      </c>
      <c r="CU304" s="223" t="str">
        <f t="shared" si="176"/>
        <v>Đạt mục tiêu</v>
      </c>
      <c r="CV304" s="7"/>
    </row>
    <row r="305" spans="1:100" s="1" customFormat="1" ht="155" hidden="1">
      <c r="A305" s="13">
        <v>112</v>
      </c>
      <c r="B305" s="217" t="s">
        <v>484</v>
      </c>
      <c r="C305" s="215" t="s">
        <v>41</v>
      </c>
      <c r="D305" s="217" t="s">
        <v>185</v>
      </c>
      <c r="E305" s="215" t="s">
        <v>41</v>
      </c>
      <c r="F305" s="11" t="s">
        <v>185</v>
      </c>
      <c r="G305" s="52" t="s">
        <v>906</v>
      </c>
      <c r="H305" s="52"/>
      <c r="I305" s="595"/>
      <c r="J305" s="70"/>
      <c r="K305" s="471"/>
      <c r="L305" s="212" t="s">
        <v>52</v>
      </c>
      <c r="M305" s="212" t="s">
        <v>31</v>
      </c>
      <c r="N305" s="165" t="s">
        <v>11</v>
      </c>
      <c r="O305" s="221" t="s">
        <v>25</v>
      </c>
      <c r="P305" s="221" t="s">
        <v>24</v>
      </c>
      <c r="Q305" s="5"/>
      <c r="R305" s="5"/>
      <c r="S305" s="5"/>
      <c r="T305" s="5"/>
      <c r="U305" s="6" t="s">
        <v>24</v>
      </c>
      <c r="V305" s="5"/>
      <c r="W305" s="5"/>
      <c r="X305" s="5"/>
      <c r="Y305" s="5"/>
      <c r="Z305" s="5"/>
      <c r="AA305" s="5"/>
      <c r="AB305" s="80">
        <f t="shared" si="177"/>
        <v>1</v>
      </c>
      <c r="AC305" s="642"/>
      <c r="AD305" s="7"/>
      <c r="AE305" s="7"/>
      <c r="AF305" s="7"/>
      <c r="AG305" s="7"/>
      <c r="AH305" s="7"/>
      <c r="AI305" s="7"/>
      <c r="AJ305" s="7"/>
      <c r="AK305" s="7"/>
      <c r="AL305" s="7"/>
      <c r="AM305" s="7"/>
      <c r="AN305" s="7"/>
      <c r="AO305" s="7"/>
      <c r="AP305" s="7"/>
      <c r="AQ305" s="7"/>
      <c r="AR305" s="7"/>
      <c r="AS305" s="7"/>
      <c r="AT305" s="7" t="s">
        <v>1318</v>
      </c>
      <c r="AU305" s="7"/>
      <c r="AV305" s="55"/>
      <c r="AW305" s="7"/>
      <c r="AX305" s="7"/>
      <c r="AY305" s="7"/>
      <c r="AZ305" s="7"/>
      <c r="BA305" s="7"/>
      <c r="BB305" s="7"/>
      <c r="BC305" s="7"/>
      <c r="BD305" s="7"/>
      <c r="BE305" s="7"/>
      <c r="BF305" s="7"/>
      <c r="BG305" s="7"/>
      <c r="BH305" s="7"/>
      <c r="BI305" s="7"/>
      <c r="BJ305" s="7"/>
      <c r="BK305" s="7"/>
      <c r="BL305" s="5">
        <v>2</v>
      </c>
      <c r="BM305" s="221">
        <v>2</v>
      </c>
      <c r="BN305" s="221">
        <v>2</v>
      </c>
      <c r="BO305" s="221">
        <v>2</v>
      </c>
      <c r="BP305" s="221">
        <v>2</v>
      </c>
      <c r="BQ305" s="221">
        <v>2</v>
      </c>
      <c r="BR305" s="5">
        <v>2</v>
      </c>
      <c r="BS305" s="226">
        <v>2</v>
      </c>
      <c r="BT305" s="221">
        <v>2</v>
      </c>
      <c r="BU305" s="221">
        <v>2</v>
      </c>
      <c r="BV305" s="221">
        <v>2</v>
      </c>
      <c r="BW305" s="5">
        <v>2</v>
      </c>
      <c r="BX305" s="221">
        <v>2</v>
      </c>
      <c r="BY305" s="6">
        <v>2</v>
      </c>
      <c r="BZ305" s="5">
        <v>2</v>
      </c>
      <c r="CA305" s="221">
        <v>2</v>
      </c>
      <c r="CB305" s="221">
        <v>2</v>
      </c>
      <c r="CC305" s="221">
        <v>2</v>
      </c>
      <c r="CD305" s="337">
        <v>2</v>
      </c>
      <c r="CE305" s="221">
        <v>2</v>
      </c>
      <c r="CF305" s="221">
        <v>2</v>
      </c>
      <c r="CG305" s="221">
        <v>2</v>
      </c>
      <c r="CH305" s="221">
        <v>2</v>
      </c>
      <c r="CI305" s="221">
        <v>2</v>
      </c>
      <c r="CJ305" s="337">
        <v>2</v>
      </c>
      <c r="CK305" s="221">
        <v>2</v>
      </c>
      <c r="CL305" s="222">
        <f t="shared" si="167"/>
        <v>26</v>
      </c>
      <c r="CM305" s="237">
        <f t="shared" si="168"/>
        <v>1</v>
      </c>
      <c r="CN305" s="222">
        <f t="shared" si="169"/>
        <v>0</v>
      </c>
      <c r="CO305" s="237">
        <f t="shared" si="170"/>
        <v>0</v>
      </c>
      <c r="CP305" s="222">
        <f t="shared" si="171"/>
        <v>0</v>
      </c>
      <c r="CQ305" s="237">
        <f t="shared" si="172"/>
        <v>0</v>
      </c>
      <c r="CR305" s="222">
        <f t="shared" si="173"/>
        <v>0</v>
      </c>
      <c r="CS305" s="237">
        <f t="shared" si="174"/>
        <v>0</v>
      </c>
      <c r="CT305" s="223">
        <f t="shared" si="175"/>
        <v>2</v>
      </c>
      <c r="CU305" s="223" t="str">
        <f t="shared" si="176"/>
        <v>Đạt mục tiêu</v>
      </c>
      <c r="CV305" s="5"/>
    </row>
    <row r="306" spans="1:100" s="1" customFormat="1" ht="62" hidden="1">
      <c r="A306" s="1308">
        <v>113</v>
      </c>
      <c r="B306" s="1024" t="s">
        <v>1867</v>
      </c>
      <c r="C306" s="1033" t="s">
        <v>26</v>
      </c>
      <c r="D306" s="1090" t="s">
        <v>1866</v>
      </c>
      <c r="E306" s="1033" t="s">
        <v>26</v>
      </c>
      <c r="F306" s="1090" t="s">
        <v>1866</v>
      </c>
      <c r="G306" s="288" t="s">
        <v>2182</v>
      </c>
      <c r="H306" s="288"/>
      <c r="I306" s="611"/>
      <c r="J306" s="70"/>
      <c r="K306" s="471"/>
      <c r="L306" s="212" t="s">
        <v>52</v>
      </c>
      <c r="M306" s="212" t="s">
        <v>2207</v>
      </c>
      <c r="N306" s="165" t="s">
        <v>11</v>
      </c>
      <c r="O306" s="221" t="s">
        <v>25</v>
      </c>
      <c r="P306" s="221" t="s">
        <v>24</v>
      </c>
      <c r="Q306" s="5"/>
      <c r="R306" s="5"/>
      <c r="S306" s="5"/>
      <c r="T306" s="5"/>
      <c r="U306" s="6"/>
      <c r="V306" s="5"/>
      <c r="W306" s="5"/>
      <c r="X306" s="5" t="s">
        <v>24</v>
      </c>
      <c r="Y306" s="5"/>
      <c r="Z306" s="5"/>
      <c r="AA306" s="5"/>
      <c r="AB306" s="80">
        <f t="shared" si="177"/>
        <v>1</v>
      </c>
      <c r="AC306" s="642"/>
      <c r="AD306" s="7"/>
      <c r="AE306" s="7"/>
      <c r="AF306" s="7"/>
      <c r="AG306" s="7"/>
      <c r="AH306" s="7"/>
      <c r="AI306" s="7"/>
      <c r="AJ306" s="7"/>
      <c r="AK306" s="7"/>
      <c r="AL306" s="7"/>
      <c r="AM306" s="7"/>
      <c r="AN306" s="7"/>
      <c r="AO306" s="7" t="s">
        <v>1315</v>
      </c>
      <c r="AP306" s="55" t="s">
        <v>1315</v>
      </c>
      <c r="AQ306" s="55"/>
      <c r="AR306" s="55" t="s">
        <v>1315</v>
      </c>
      <c r="AS306" s="7"/>
      <c r="AT306" s="7"/>
      <c r="AU306" s="7"/>
      <c r="AV306" s="55"/>
      <c r="AW306" s="7"/>
      <c r="AX306" s="7"/>
      <c r="AY306" s="7"/>
      <c r="AZ306" s="7"/>
      <c r="BA306" s="7" t="s">
        <v>1317</v>
      </c>
      <c r="BB306" s="7" t="s">
        <v>1317</v>
      </c>
      <c r="BC306" s="7" t="s">
        <v>1317</v>
      </c>
      <c r="BD306" s="7" t="s">
        <v>1317</v>
      </c>
      <c r="BE306" s="7"/>
      <c r="BF306" s="7"/>
      <c r="BG306" s="7"/>
      <c r="BH306" s="7"/>
      <c r="BI306" s="7"/>
      <c r="BJ306" s="7"/>
      <c r="BK306" s="7"/>
      <c r="BL306" s="5">
        <v>2</v>
      </c>
      <c r="BM306" s="221">
        <v>2</v>
      </c>
      <c r="BN306" s="221">
        <v>2</v>
      </c>
      <c r="BO306" s="221">
        <v>2</v>
      </c>
      <c r="BP306" s="221">
        <v>2</v>
      </c>
      <c r="BQ306" s="221">
        <v>2</v>
      </c>
      <c r="BR306" s="5">
        <v>2</v>
      </c>
      <c r="BS306" s="226">
        <v>2</v>
      </c>
      <c r="BT306" s="221">
        <v>2</v>
      </c>
      <c r="BU306" s="221">
        <v>2</v>
      </c>
      <c r="BV306" s="221">
        <v>2</v>
      </c>
      <c r="BW306" s="5">
        <v>2</v>
      </c>
      <c r="BX306" s="221">
        <v>2</v>
      </c>
      <c r="BY306" s="6">
        <v>2</v>
      </c>
      <c r="BZ306" s="5">
        <v>2</v>
      </c>
      <c r="CA306" s="221">
        <v>1</v>
      </c>
      <c r="CB306" s="221">
        <v>2</v>
      </c>
      <c r="CC306" s="221">
        <v>2</v>
      </c>
      <c r="CD306" s="337">
        <v>2</v>
      </c>
      <c r="CE306" s="221">
        <v>2</v>
      </c>
      <c r="CF306" s="221">
        <v>1</v>
      </c>
      <c r="CG306" s="221">
        <v>2</v>
      </c>
      <c r="CH306" s="221">
        <v>2</v>
      </c>
      <c r="CI306" s="221">
        <v>2</v>
      </c>
      <c r="CJ306" s="337">
        <v>2</v>
      </c>
      <c r="CK306" s="221">
        <v>2</v>
      </c>
      <c r="CL306" s="222">
        <f t="shared" si="167"/>
        <v>24</v>
      </c>
      <c r="CM306" s="237">
        <f t="shared" si="168"/>
        <v>0.92307692307692313</v>
      </c>
      <c r="CN306" s="222">
        <f t="shared" si="169"/>
        <v>2</v>
      </c>
      <c r="CO306" s="237">
        <f t="shared" si="170"/>
        <v>7.6923076923076927E-2</v>
      </c>
      <c r="CP306" s="222">
        <f t="shared" si="171"/>
        <v>0</v>
      </c>
      <c r="CQ306" s="237">
        <f t="shared" si="172"/>
        <v>0</v>
      </c>
      <c r="CR306" s="222">
        <f t="shared" si="173"/>
        <v>0</v>
      </c>
      <c r="CS306" s="237">
        <f t="shared" si="174"/>
        <v>0</v>
      </c>
      <c r="CT306" s="223">
        <f t="shared" si="175"/>
        <v>1.9230769230769231</v>
      </c>
      <c r="CU306" s="223" t="str">
        <f t="shared" si="176"/>
        <v>Đạt mục tiêu</v>
      </c>
      <c r="CV306" s="5"/>
    </row>
    <row r="307" spans="1:100" s="1" customFormat="1" ht="55.5" hidden="1">
      <c r="A307" s="1308"/>
      <c r="B307" s="1024"/>
      <c r="C307" s="1033"/>
      <c r="D307" s="1090"/>
      <c r="E307" s="1033"/>
      <c r="F307" s="1090"/>
      <c r="G307" s="288" t="s">
        <v>2181</v>
      </c>
      <c r="H307" s="288"/>
      <c r="I307" s="611"/>
      <c r="J307" s="70"/>
      <c r="K307" s="471"/>
      <c r="L307" s="212" t="s">
        <v>32</v>
      </c>
      <c r="M307" s="212" t="s">
        <v>31</v>
      </c>
      <c r="N307" s="165" t="s">
        <v>11</v>
      </c>
      <c r="O307" s="221" t="s">
        <v>25</v>
      </c>
      <c r="P307" s="221" t="s">
        <v>24</v>
      </c>
      <c r="Q307" s="5"/>
      <c r="R307" s="5"/>
      <c r="S307" s="5"/>
      <c r="T307" s="5"/>
      <c r="U307" s="6"/>
      <c r="V307" s="5"/>
      <c r="W307" s="5"/>
      <c r="X307" s="5"/>
      <c r="Y307" s="5"/>
      <c r="Z307" s="5" t="s">
        <v>24</v>
      </c>
      <c r="AA307" s="5"/>
      <c r="AB307" s="80">
        <f t="shared" si="177"/>
        <v>1</v>
      </c>
      <c r="AC307" s="642"/>
      <c r="AD307" s="7"/>
      <c r="AE307" s="7"/>
      <c r="AF307" s="7"/>
      <c r="AG307" s="7"/>
      <c r="AH307" s="7"/>
      <c r="AI307" s="7"/>
      <c r="AJ307" s="7"/>
      <c r="AK307" s="7"/>
      <c r="AL307" s="7"/>
      <c r="AM307" s="7"/>
      <c r="AN307" s="7"/>
      <c r="AO307" s="7"/>
      <c r="AP307" s="7"/>
      <c r="AQ307" s="7"/>
      <c r="AR307" s="7"/>
      <c r="AS307" s="7"/>
      <c r="AT307" s="7"/>
      <c r="AU307" s="7"/>
      <c r="AV307" s="55"/>
      <c r="AW307" s="7"/>
      <c r="AX307" s="7"/>
      <c r="AY307" s="7"/>
      <c r="AZ307" s="7"/>
      <c r="BA307" s="7"/>
      <c r="BB307" s="7"/>
      <c r="BC307" s="7"/>
      <c r="BD307" s="7"/>
      <c r="BE307" s="7"/>
      <c r="BF307" s="7"/>
      <c r="BG307" s="7"/>
      <c r="BH307" s="7"/>
      <c r="BI307" s="7"/>
      <c r="BJ307" s="7"/>
      <c r="BK307" s="7"/>
      <c r="BL307" s="5">
        <v>2</v>
      </c>
      <c r="BM307" s="221">
        <v>2</v>
      </c>
      <c r="BN307" s="221">
        <v>2</v>
      </c>
      <c r="BO307" s="221">
        <v>2</v>
      </c>
      <c r="BP307" s="221">
        <v>2</v>
      </c>
      <c r="BQ307" s="221">
        <v>2</v>
      </c>
      <c r="BR307" s="5">
        <v>2</v>
      </c>
      <c r="BS307" s="226">
        <v>2</v>
      </c>
      <c r="BT307" s="221">
        <v>2</v>
      </c>
      <c r="BU307" s="221">
        <v>2</v>
      </c>
      <c r="BV307" s="221">
        <v>2</v>
      </c>
      <c r="BW307" s="5">
        <v>2</v>
      </c>
      <c r="BX307" s="221">
        <v>2</v>
      </c>
      <c r="BY307" s="6">
        <v>2</v>
      </c>
      <c r="BZ307" s="5">
        <v>2</v>
      </c>
      <c r="CA307" s="221">
        <v>2</v>
      </c>
      <c r="CB307" s="221">
        <v>2</v>
      </c>
      <c r="CC307" s="221">
        <v>2</v>
      </c>
      <c r="CD307" s="337">
        <v>2</v>
      </c>
      <c r="CE307" s="221">
        <v>2</v>
      </c>
      <c r="CF307" s="221">
        <v>2</v>
      </c>
      <c r="CG307" s="221">
        <v>2</v>
      </c>
      <c r="CH307" s="221">
        <v>2</v>
      </c>
      <c r="CI307" s="221">
        <v>2</v>
      </c>
      <c r="CJ307" s="337">
        <v>2</v>
      </c>
      <c r="CK307" s="221">
        <v>2</v>
      </c>
      <c r="CL307" s="222"/>
      <c r="CM307" s="237"/>
      <c r="CN307" s="222"/>
      <c r="CO307" s="237"/>
      <c r="CP307" s="222"/>
      <c r="CQ307" s="237"/>
      <c r="CR307" s="222"/>
      <c r="CS307" s="237"/>
      <c r="CT307" s="223"/>
      <c r="CU307" s="223"/>
      <c r="CV307" s="5"/>
    </row>
    <row r="308" spans="1:100" s="369" customFormat="1" ht="16.5" hidden="1">
      <c r="A308" s="1311"/>
      <c r="B308" s="1195" t="s">
        <v>184</v>
      </c>
      <c r="C308" s="1195"/>
      <c r="D308" s="1195"/>
      <c r="E308" s="1195"/>
      <c r="F308" s="1195"/>
      <c r="G308" s="1195"/>
      <c r="H308" s="1195"/>
      <c r="I308" s="1195"/>
      <c r="J308" s="1195"/>
      <c r="K308" s="1195"/>
      <c r="L308" s="1195"/>
      <c r="M308" s="1195"/>
      <c r="N308" s="1195"/>
      <c r="O308" s="1195"/>
      <c r="P308" s="1195"/>
      <c r="Q308" s="367" t="s">
        <v>38</v>
      </c>
      <c r="R308" s="367" t="s">
        <v>38</v>
      </c>
      <c r="S308" s="367" t="s">
        <v>38</v>
      </c>
      <c r="T308" s="367" t="s">
        <v>38</v>
      </c>
      <c r="U308" s="367" t="s">
        <v>38</v>
      </c>
      <c r="V308" s="367" t="s">
        <v>38</v>
      </c>
      <c r="W308" s="407" t="s">
        <v>38</v>
      </c>
      <c r="X308" s="367" t="s">
        <v>38</v>
      </c>
      <c r="Y308" s="367" t="s">
        <v>38</v>
      </c>
      <c r="Z308" s="367" t="s">
        <v>38</v>
      </c>
      <c r="AA308" s="367" t="s">
        <v>38</v>
      </c>
      <c r="AB308" s="367" t="s">
        <v>38</v>
      </c>
      <c r="AC308" s="645" t="s">
        <v>38</v>
      </c>
      <c r="AD308" s="192" t="s">
        <v>38</v>
      </c>
      <c r="AE308" s="192" t="s">
        <v>38</v>
      </c>
      <c r="AF308" s="192" t="s">
        <v>38</v>
      </c>
      <c r="AG308" s="192" t="s">
        <v>38</v>
      </c>
      <c r="AH308" s="192" t="s">
        <v>38</v>
      </c>
      <c r="AI308" s="192" t="s">
        <v>38</v>
      </c>
      <c r="AJ308" s="192" t="s">
        <v>38</v>
      </c>
      <c r="AK308" s="192" t="s">
        <v>38</v>
      </c>
      <c r="AL308" s="192" t="s">
        <v>38</v>
      </c>
      <c r="AM308" s="192" t="s">
        <v>38</v>
      </c>
      <c r="AN308" s="192" t="s">
        <v>38</v>
      </c>
      <c r="AO308" s="192" t="s">
        <v>38</v>
      </c>
      <c r="AP308" s="192" t="s">
        <v>38</v>
      </c>
      <c r="AQ308" s="192" t="s">
        <v>38</v>
      </c>
      <c r="AR308" s="192" t="s">
        <v>38</v>
      </c>
      <c r="AS308" s="192" t="s">
        <v>38</v>
      </c>
      <c r="AT308" s="192" t="s">
        <v>38</v>
      </c>
      <c r="AU308" s="192" t="s">
        <v>38</v>
      </c>
      <c r="AV308" s="192" t="s">
        <v>38</v>
      </c>
      <c r="AW308" s="192" t="s">
        <v>38</v>
      </c>
      <c r="AX308" s="192" t="s">
        <v>38</v>
      </c>
      <c r="AY308" s="192"/>
      <c r="AZ308" s="192"/>
      <c r="BA308" s="192" t="s">
        <v>38</v>
      </c>
      <c r="BB308" s="192" t="s">
        <v>38</v>
      </c>
      <c r="BC308" s="192" t="s">
        <v>38</v>
      </c>
      <c r="BD308" s="192" t="s">
        <v>38</v>
      </c>
      <c r="BE308" s="192" t="s">
        <v>38</v>
      </c>
      <c r="BF308" s="192" t="s">
        <v>38</v>
      </c>
      <c r="BG308" s="192" t="s">
        <v>38</v>
      </c>
      <c r="BH308" s="192" t="s">
        <v>38</v>
      </c>
      <c r="BI308" s="192" t="s">
        <v>38</v>
      </c>
      <c r="BJ308" s="192" t="s">
        <v>38</v>
      </c>
      <c r="BK308" s="192" t="s">
        <v>38</v>
      </c>
      <c r="BL308" s="408" t="s">
        <v>38</v>
      </c>
      <c r="BM308" s="192" t="s">
        <v>38</v>
      </c>
      <c r="BN308" s="192" t="s">
        <v>38</v>
      </c>
      <c r="BO308" s="192" t="s">
        <v>38</v>
      </c>
      <c r="BP308" s="192" t="s">
        <v>38</v>
      </c>
      <c r="BQ308" s="192" t="s">
        <v>38</v>
      </c>
      <c r="BR308" s="408" t="s">
        <v>38</v>
      </c>
      <c r="BS308" s="296" t="s">
        <v>38</v>
      </c>
      <c r="BT308" s="192" t="s">
        <v>38</v>
      </c>
      <c r="BU308" s="192" t="s">
        <v>38</v>
      </c>
      <c r="BV308" s="192" t="s">
        <v>38</v>
      </c>
      <c r="BW308" s="408" t="s">
        <v>38</v>
      </c>
      <c r="BX308" s="192" t="s">
        <v>38</v>
      </c>
      <c r="BY308" s="410" t="s">
        <v>38</v>
      </c>
      <c r="BZ308" s="408" t="s">
        <v>38</v>
      </c>
      <c r="CA308" s="192" t="s">
        <v>38</v>
      </c>
      <c r="CB308" s="192" t="s">
        <v>38</v>
      </c>
      <c r="CC308" s="192" t="s">
        <v>38</v>
      </c>
      <c r="CD308" s="297" t="s">
        <v>38</v>
      </c>
      <c r="CE308" s="192" t="s">
        <v>38</v>
      </c>
      <c r="CF308" s="192" t="s">
        <v>38</v>
      </c>
      <c r="CG308" s="192" t="s">
        <v>38</v>
      </c>
      <c r="CH308" s="192" t="s">
        <v>38</v>
      </c>
      <c r="CI308" s="192" t="s">
        <v>38</v>
      </c>
      <c r="CJ308" s="297" t="s">
        <v>38</v>
      </c>
      <c r="CK308" s="192" t="s">
        <v>38</v>
      </c>
      <c r="CL308" s="192" t="s">
        <v>38</v>
      </c>
      <c r="CM308" s="192" t="s">
        <v>38</v>
      </c>
      <c r="CN308" s="192" t="s">
        <v>38</v>
      </c>
      <c r="CO308" s="192" t="s">
        <v>38</v>
      </c>
      <c r="CP308" s="192" t="s">
        <v>38</v>
      </c>
      <c r="CQ308" s="192" t="s">
        <v>38</v>
      </c>
      <c r="CR308" s="192" t="s">
        <v>38</v>
      </c>
      <c r="CS308" s="192" t="s">
        <v>38</v>
      </c>
      <c r="CT308" s="192" t="s">
        <v>38</v>
      </c>
      <c r="CU308" s="192" t="s">
        <v>38</v>
      </c>
      <c r="CV308" s="192" t="s">
        <v>38</v>
      </c>
    </row>
    <row r="309" spans="1:100" s="369" customFormat="1" ht="16.5" hidden="1">
      <c r="A309" s="1311"/>
      <c r="B309" s="1195" t="s">
        <v>183</v>
      </c>
      <c r="C309" s="1195"/>
      <c r="D309" s="1195"/>
      <c r="E309" s="1195"/>
      <c r="F309" s="1195"/>
      <c r="G309" s="1195"/>
      <c r="H309" s="1195"/>
      <c r="I309" s="1195"/>
      <c r="J309" s="1195"/>
      <c r="K309" s="1195"/>
      <c r="L309" s="1195"/>
      <c r="M309" s="1195"/>
      <c r="N309" s="1195"/>
      <c r="O309" s="1195"/>
      <c r="P309" s="1195"/>
      <c r="Q309" s="367" t="s">
        <v>38</v>
      </c>
      <c r="R309" s="367" t="s">
        <v>38</v>
      </c>
      <c r="S309" s="367" t="s">
        <v>38</v>
      </c>
      <c r="T309" s="367" t="s">
        <v>38</v>
      </c>
      <c r="U309" s="367" t="s">
        <v>38</v>
      </c>
      <c r="V309" s="367" t="s">
        <v>38</v>
      </c>
      <c r="W309" s="407" t="s">
        <v>38</v>
      </c>
      <c r="X309" s="367" t="s">
        <v>38</v>
      </c>
      <c r="Y309" s="367" t="s">
        <v>38</v>
      </c>
      <c r="Z309" s="367" t="s">
        <v>38</v>
      </c>
      <c r="AA309" s="367" t="s">
        <v>38</v>
      </c>
      <c r="AB309" s="192" t="s">
        <v>38</v>
      </c>
      <c r="AC309" s="645" t="s">
        <v>38</v>
      </c>
      <c r="AD309" s="192" t="s">
        <v>38</v>
      </c>
      <c r="AE309" s="192" t="s">
        <v>38</v>
      </c>
      <c r="AF309" s="192" t="s">
        <v>38</v>
      </c>
      <c r="AG309" s="192" t="s">
        <v>38</v>
      </c>
      <c r="AH309" s="192" t="s">
        <v>38</v>
      </c>
      <c r="AI309" s="192" t="s">
        <v>38</v>
      </c>
      <c r="AJ309" s="192" t="s">
        <v>38</v>
      </c>
      <c r="AK309" s="192" t="s">
        <v>38</v>
      </c>
      <c r="AL309" s="192" t="s">
        <v>38</v>
      </c>
      <c r="AM309" s="192" t="s">
        <v>38</v>
      </c>
      <c r="AN309" s="192" t="s">
        <v>38</v>
      </c>
      <c r="AO309" s="192" t="s">
        <v>38</v>
      </c>
      <c r="AP309" s="192" t="s">
        <v>38</v>
      </c>
      <c r="AQ309" s="192" t="s">
        <v>38</v>
      </c>
      <c r="AR309" s="192" t="s">
        <v>38</v>
      </c>
      <c r="AS309" s="192" t="s">
        <v>38</v>
      </c>
      <c r="AT309" s="192" t="s">
        <v>38</v>
      </c>
      <c r="AU309" s="192" t="s">
        <v>38</v>
      </c>
      <c r="AV309" s="192" t="s">
        <v>38</v>
      </c>
      <c r="AW309" s="192" t="s">
        <v>38</v>
      </c>
      <c r="AX309" s="192" t="s">
        <v>38</v>
      </c>
      <c r="AY309" s="192"/>
      <c r="AZ309" s="192"/>
      <c r="BA309" s="192" t="s">
        <v>38</v>
      </c>
      <c r="BB309" s="192" t="s">
        <v>38</v>
      </c>
      <c r="BC309" s="192" t="s">
        <v>38</v>
      </c>
      <c r="BD309" s="192" t="s">
        <v>38</v>
      </c>
      <c r="BE309" s="192" t="s">
        <v>38</v>
      </c>
      <c r="BF309" s="192" t="s">
        <v>38</v>
      </c>
      <c r="BG309" s="192" t="s">
        <v>38</v>
      </c>
      <c r="BH309" s="192" t="s">
        <v>38</v>
      </c>
      <c r="BI309" s="192" t="s">
        <v>38</v>
      </c>
      <c r="BJ309" s="192" t="s">
        <v>38</v>
      </c>
      <c r="BK309" s="192" t="s">
        <v>38</v>
      </c>
      <c r="BL309" s="408" t="s">
        <v>38</v>
      </c>
      <c r="BM309" s="192" t="s">
        <v>38</v>
      </c>
      <c r="BN309" s="192" t="s">
        <v>38</v>
      </c>
      <c r="BO309" s="192" t="s">
        <v>38</v>
      </c>
      <c r="BP309" s="192" t="s">
        <v>38</v>
      </c>
      <c r="BQ309" s="192" t="s">
        <v>38</v>
      </c>
      <c r="BR309" s="408" t="s">
        <v>38</v>
      </c>
      <c r="BS309" s="296" t="s">
        <v>38</v>
      </c>
      <c r="BT309" s="192" t="s">
        <v>38</v>
      </c>
      <c r="BU309" s="192" t="s">
        <v>38</v>
      </c>
      <c r="BV309" s="192" t="s">
        <v>38</v>
      </c>
      <c r="BW309" s="408" t="s">
        <v>38</v>
      </c>
      <c r="BX309" s="192" t="s">
        <v>38</v>
      </c>
      <c r="BY309" s="410" t="s">
        <v>38</v>
      </c>
      <c r="BZ309" s="408" t="s">
        <v>38</v>
      </c>
      <c r="CA309" s="192" t="s">
        <v>38</v>
      </c>
      <c r="CB309" s="192" t="s">
        <v>38</v>
      </c>
      <c r="CC309" s="192" t="s">
        <v>38</v>
      </c>
      <c r="CD309" s="297" t="s">
        <v>38</v>
      </c>
      <c r="CE309" s="192" t="s">
        <v>38</v>
      </c>
      <c r="CF309" s="192" t="s">
        <v>38</v>
      </c>
      <c r="CG309" s="192" t="s">
        <v>38</v>
      </c>
      <c r="CH309" s="192" t="s">
        <v>38</v>
      </c>
      <c r="CI309" s="192" t="s">
        <v>38</v>
      </c>
      <c r="CJ309" s="297" t="s">
        <v>38</v>
      </c>
      <c r="CK309" s="192" t="s">
        <v>38</v>
      </c>
      <c r="CL309" s="192" t="s">
        <v>38</v>
      </c>
      <c r="CM309" s="192" t="s">
        <v>38</v>
      </c>
      <c r="CN309" s="192" t="s">
        <v>38</v>
      </c>
      <c r="CO309" s="192" t="s">
        <v>38</v>
      </c>
      <c r="CP309" s="192" t="s">
        <v>38</v>
      </c>
      <c r="CQ309" s="192" t="s">
        <v>38</v>
      </c>
      <c r="CR309" s="192" t="s">
        <v>38</v>
      </c>
      <c r="CS309" s="192" t="s">
        <v>38</v>
      </c>
      <c r="CT309" s="192" t="s">
        <v>38</v>
      </c>
      <c r="CU309" s="192" t="s">
        <v>38</v>
      </c>
      <c r="CV309" s="192" t="s">
        <v>38</v>
      </c>
    </row>
    <row r="310" spans="1:100" ht="60.65" hidden="1" customHeight="1">
      <c r="A310" s="1308">
        <v>114</v>
      </c>
      <c r="B310" s="1044" t="s">
        <v>3031</v>
      </c>
      <c r="C310" s="1033" t="s">
        <v>2439</v>
      </c>
      <c r="D310" s="1024" t="s">
        <v>2607</v>
      </c>
      <c r="E310" s="1033" t="s">
        <v>2439</v>
      </c>
      <c r="F310" s="1092" t="s">
        <v>2608</v>
      </c>
      <c r="G310" s="218" t="s">
        <v>1420</v>
      </c>
      <c r="H310" s="142"/>
      <c r="I310" s="442"/>
      <c r="J310" s="84"/>
      <c r="K310" s="498"/>
      <c r="L310" s="5" t="s">
        <v>32</v>
      </c>
      <c r="M310" s="212" t="s">
        <v>2175</v>
      </c>
      <c r="N310" s="165" t="s">
        <v>11</v>
      </c>
      <c r="O310" s="221" t="s">
        <v>29</v>
      </c>
      <c r="P310" s="221" t="s">
        <v>24</v>
      </c>
      <c r="Q310" s="5" t="s">
        <v>24</v>
      </c>
      <c r="R310" s="83"/>
      <c r="S310" s="83"/>
      <c r="T310" s="83"/>
      <c r="U310" s="83"/>
      <c r="V310" s="83"/>
      <c r="W310" s="411"/>
      <c r="X310" s="5"/>
      <c r="Y310" s="83"/>
      <c r="Z310" s="83"/>
      <c r="AA310" s="83"/>
      <c r="AB310" s="80">
        <f t="shared" ref="AB310:AB317" si="178">COUNTIF($Q310:$AA310,"x")</f>
        <v>1</v>
      </c>
      <c r="AC310" s="653" t="s">
        <v>1315</v>
      </c>
      <c r="AD310" s="5" t="s">
        <v>1315</v>
      </c>
      <c r="AE310" s="5" t="s">
        <v>1315</v>
      </c>
      <c r="AF310" s="5" t="s">
        <v>1315</v>
      </c>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5">
        <v>2</v>
      </c>
      <c r="BM310" s="221">
        <v>2</v>
      </c>
      <c r="BN310" s="221">
        <v>2</v>
      </c>
      <c r="BO310" s="221">
        <v>2</v>
      </c>
      <c r="BP310" s="221">
        <v>2</v>
      </c>
      <c r="BQ310" s="221">
        <v>2</v>
      </c>
      <c r="BR310" s="5">
        <v>2</v>
      </c>
      <c r="BS310" s="226">
        <v>2</v>
      </c>
      <c r="BT310" s="221">
        <v>1</v>
      </c>
      <c r="BU310" s="221">
        <v>2</v>
      </c>
      <c r="BV310" s="221">
        <v>2</v>
      </c>
      <c r="BW310" s="5">
        <v>1</v>
      </c>
      <c r="BX310" s="221">
        <v>2</v>
      </c>
      <c r="BY310" s="6">
        <v>1</v>
      </c>
      <c r="BZ310" s="5">
        <v>2</v>
      </c>
      <c r="CA310" s="221">
        <v>2</v>
      </c>
      <c r="CB310" s="221">
        <v>2</v>
      </c>
      <c r="CC310" s="221">
        <v>2</v>
      </c>
      <c r="CD310" s="337">
        <v>2</v>
      </c>
      <c r="CE310" s="221">
        <v>2</v>
      </c>
      <c r="CF310" s="221">
        <v>2</v>
      </c>
      <c r="CG310" s="221">
        <v>2</v>
      </c>
      <c r="CH310" s="221">
        <v>2</v>
      </c>
      <c r="CI310" s="221">
        <v>2</v>
      </c>
      <c r="CJ310" s="337">
        <v>2</v>
      </c>
      <c r="CK310" s="221">
        <v>2</v>
      </c>
      <c r="CL310" s="222">
        <f t="shared" ref="CL310:CL317" si="179">COUNTIF(BL310:CK310,"2")</f>
        <v>23</v>
      </c>
      <c r="CM310" s="237">
        <f t="shared" ref="CM310:CM317" si="180">CL310/(CL310+CN310+CP310+CR310)</f>
        <v>0.88461538461538458</v>
      </c>
      <c r="CN310" s="222">
        <f t="shared" ref="CN310:CN317" si="181">COUNTIF(BL310:CK310,"1")</f>
        <v>3</v>
      </c>
      <c r="CO310" s="237">
        <f t="shared" ref="CO310:CO317" si="182">CN310/(CL310+CN310+CP310+CR310)</f>
        <v>0.11538461538461539</v>
      </c>
      <c r="CP310" s="222">
        <f t="shared" ref="CP310:CP317" si="183">COUNTIF(BL310:CK310,"0")</f>
        <v>0</v>
      </c>
      <c r="CQ310" s="237">
        <f t="shared" ref="CQ310:CQ317" si="184">CP310/(CL310+CN310+CP310+CR310)</f>
        <v>0</v>
      </c>
      <c r="CR310" s="222">
        <f t="shared" ref="CR310:CR317" si="185">COUNTIF(BL310:CK310,"KĐG")</f>
        <v>0</v>
      </c>
      <c r="CS310" s="237">
        <f t="shared" ref="CS310:CS317" si="186">CR310/(CL310+CN310+CP310+CR310)</f>
        <v>0</v>
      </c>
      <c r="CT310" s="223">
        <f t="shared" ref="CT310:CT317" si="187">(((CL310*2)+(CN310*1)+(CP310*0)))/(CL310+CN310+CP310)</f>
        <v>1.8846153846153846</v>
      </c>
      <c r="CU310" s="223" t="str">
        <f t="shared" ref="CU310:CU317" si="188">IF(CS310&gt;=50%,"KĐG",IF(CT310&gt;=1.6,"Đạt mục tiêu",IF(CT310&gt;=1,"Cần cố gắng","Chưa đạt")))</f>
        <v>Đạt mục tiêu</v>
      </c>
      <c r="CV310" s="83"/>
    </row>
    <row r="311" spans="1:100" ht="55.5" hidden="1">
      <c r="A311" s="1308"/>
      <c r="B311" s="1044"/>
      <c r="C311" s="1033"/>
      <c r="D311" s="1024"/>
      <c r="E311" s="1033"/>
      <c r="F311" s="1092"/>
      <c r="G311" s="218" t="s">
        <v>2743</v>
      </c>
      <c r="H311" s="218"/>
      <c r="I311" s="442"/>
      <c r="J311" s="84"/>
      <c r="K311" s="498"/>
      <c r="L311" s="5" t="s">
        <v>32</v>
      </c>
      <c r="M311" s="212" t="s">
        <v>31</v>
      </c>
      <c r="N311" s="165" t="s">
        <v>11</v>
      </c>
      <c r="O311" s="221"/>
      <c r="P311" s="221"/>
      <c r="Q311" s="5"/>
      <c r="R311" s="5"/>
      <c r="S311" s="5"/>
      <c r="T311" s="5"/>
      <c r="U311" s="5"/>
      <c r="V311" s="5" t="s">
        <v>24</v>
      </c>
      <c r="W311" s="5"/>
      <c r="X311" s="5"/>
      <c r="Y311" s="5"/>
      <c r="Z311" s="83"/>
      <c r="AA311" s="83"/>
      <c r="AB311" s="80">
        <f t="shared" si="178"/>
        <v>1</v>
      </c>
      <c r="AC311" s="654"/>
      <c r="AD311" s="7"/>
      <c r="AE311" s="7"/>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5">
        <v>2</v>
      </c>
      <c r="BM311" s="221">
        <v>2</v>
      </c>
      <c r="BN311" s="221">
        <v>2</v>
      </c>
      <c r="BO311" s="221">
        <v>2</v>
      </c>
      <c r="BP311" s="221">
        <v>2</v>
      </c>
      <c r="BQ311" s="221">
        <v>2</v>
      </c>
      <c r="BR311" s="5">
        <v>1</v>
      </c>
      <c r="BS311" s="226">
        <v>2</v>
      </c>
      <c r="BT311" s="221">
        <v>2</v>
      </c>
      <c r="BU311" s="221">
        <v>2</v>
      </c>
      <c r="BV311" s="221">
        <v>2</v>
      </c>
      <c r="BW311" s="5">
        <v>1</v>
      </c>
      <c r="BX311" s="221">
        <v>2</v>
      </c>
      <c r="BY311" s="6">
        <v>1</v>
      </c>
      <c r="BZ311" s="5">
        <v>2</v>
      </c>
      <c r="CA311" s="221">
        <v>2</v>
      </c>
      <c r="CB311" s="221">
        <v>2</v>
      </c>
      <c r="CC311" s="221">
        <v>2</v>
      </c>
      <c r="CD311" s="337">
        <v>2</v>
      </c>
      <c r="CE311" s="221">
        <v>2</v>
      </c>
      <c r="CF311" s="221">
        <v>2</v>
      </c>
      <c r="CG311" s="221">
        <v>2</v>
      </c>
      <c r="CH311" s="221">
        <v>2</v>
      </c>
      <c r="CI311" s="221">
        <v>2</v>
      </c>
      <c r="CJ311" s="337">
        <v>2</v>
      </c>
      <c r="CK311" s="221">
        <v>2</v>
      </c>
      <c r="CL311" s="222">
        <f t="shared" si="179"/>
        <v>23</v>
      </c>
      <c r="CM311" s="237">
        <f t="shared" si="180"/>
        <v>0.88461538461538458</v>
      </c>
      <c r="CN311" s="222">
        <f t="shared" si="181"/>
        <v>3</v>
      </c>
      <c r="CO311" s="237">
        <f t="shared" si="182"/>
        <v>0.11538461538461539</v>
      </c>
      <c r="CP311" s="222">
        <f t="shared" si="183"/>
        <v>0</v>
      </c>
      <c r="CQ311" s="237">
        <f t="shared" si="184"/>
        <v>0</v>
      </c>
      <c r="CR311" s="222">
        <f t="shared" si="185"/>
        <v>0</v>
      </c>
      <c r="CS311" s="237">
        <f t="shared" si="186"/>
        <v>0</v>
      </c>
      <c r="CT311" s="223">
        <f t="shared" si="187"/>
        <v>1.8846153846153846</v>
      </c>
      <c r="CU311" s="223" t="str">
        <f t="shared" si="188"/>
        <v>Đạt mục tiêu</v>
      </c>
      <c r="CV311" s="83"/>
    </row>
    <row r="312" spans="1:100" ht="80.5" hidden="1">
      <c r="A312" s="1308"/>
      <c r="B312" s="1024"/>
      <c r="C312" s="1033"/>
      <c r="D312" s="1024"/>
      <c r="E312" s="1033"/>
      <c r="F312" s="1093"/>
      <c r="G312" s="218" t="s">
        <v>1664</v>
      </c>
      <c r="H312" s="218"/>
      <c r="I312" s="539"/>
      <c r="J312" s="84"/>
      <c r="K312" s="485" t="s">
        <v>1663</v>
      </c>
      <c r="L312" s="5" t="s">
        <v>32</v>
      </c>
      <c r="M312" s="212" t="s">
        <v>31</v>
      </c>
      <c r="N312" s="165" t="s">
        <v>11</v>
      </c>
      <c r="O312" s="221" t="s">
        <v>29</v>
      </c>
      <c r="P312" s="221" t="s">
        <v>24</v>
      </c>
      <c r="Q312" s="83"/>
      <c r="R312" s="83"/>
      <c r="S312" s="83"/>
      <c r="T312" s="83"/>
      <c r="U312" s="83"/>
      <c r="V312" s="5" t="s">
        <v>24</v>
      </c>
      <c r="W312" s="5"/>
      <c r="X312" s="83"/>
      <c r="Y312" s="83"/>
      <c r="Z312" s="83"/>
      <c r="AA312" s="83"/>
      <c r="AB312" s="80">
        <f t="shared" si="178"/>
        <v>1</v>
      </c>
      <c r="AC312" s="647"/>
      <c r="AD312" s="83"/>
      <c r="AE312" s="83"/>
      <c r="AF312" s="83"/>
      <c r="AG312" s="83"/>
      <c r="AH312" s="83"/>
      <c r="AI312" s="83"/>
      <c r="AJ312" s="83"/>
      <c r="AK312" s="83"/>
      <c r="AL312" s="83"/>
      <c r="AM312" s="83"/>
      <c r="AN312" s="83"/>
      <c r="AO312" s="83"/>
      <c r="AP312" s="83"/>
      <c r="AQ312" s="83"/>
      <c r="AR312" s="83"/>
      <c r="AS312" s="83"/>
      <c r="AT312" s="83"/>
      <c r="AU312" s="83"/>
      <c r="AV312" s="55" t="s">
        <v>1315</v>
      </c>
      <c r="AW312" s="55" t="s">
        <v>1315</v>
      </c>
      <c r="AX312" s="55" t="s">
        <v>1315</v>
      </c>
      <c r="AY312" s="55"/>
      <c r="AZ312" s="55"/>
      <c r="BA312" s="83"/>
      <c r="BB312" s="83"/>
      <c r="BC312" s="83"/>
      <c r="BD312" s="83"/>
      <c r="BE312" s="83"/>
      <c r="BF312" s="83"/>
      <c r="BG312" s="83"/>
      <c r="BH312" s="83"/>
      <c r="BI312" s="83"/>
      <c r="BJ312" s="83"/>
      <c r="BK312" s="83"/>
      <c r="BL312" s="5">
        <v>1</v>
      </c>
      <c r="BM312" s="221">
        <v>2</v>
      </c>
      <c r="BN312" s="221">
        <v>2</v>
      </c>
      <c r="BO312" s="221">
        <v>2</v>
      </c>
      <c r="BP312" s="221">
        <v>2</v>
      </c>
      <c r="BQ312" s="221">
        <v>1</v>
      </c>
      <c r="BR312" s="5">
        <v>2</v>
      </c>
      <c r="BS312" s="226">
        <v>1</v>
      </c>
      <c r="BT312" s="221">
        <v>2</v>
      </c>
      <c r="BU312" s="221">
        <v>2</v>
      </c>
      <c r="BV312" s="221">
        <v>2</v>
      </c>
      <c r="BW312" s="5">
        <v>1</v>
      </c>
      <c r="BX312" s="221">
        <v>2</v>
      </c>
      <c r="BY312" s="6">
        <v>1</v>
      </c>
      <c r="BZ312" s="5">
        <v>2</v>
      </c>
      <c r="CA312" s="221">
        <v>2</v>
      </c>
      <c r="CB312" s="221">
        <v>2</v>
      </c>
      <c r="CC312" s="221">
        <v>2</v>
      </c>
      <c r="CD312" s="337">
        <v>2</v>
      </c>
      <c r="CE312" s="221">
        <v>2</v>
      </c>
      <c r="CF312" s="221">
        <v>2</v>
      </c>
      <c r="CG312" s="221">
        <v>2</v>
      </c>
      <c r="CH312" s="221">
        <v>1</v>
      </c>
      <c r="CI312" s="221">
        <v>2</v>
      </c>
      <c r="CJ312" s="337">
        <v>2</v>
      </c>
      <c r="CK312" s="221">
        <v>2</v>
      </c>
      <c r="CL312" s="222">
        <f t="shared" si="179"/>
        <v>20</v>
      </c>
      <c r="CM312" s="237">
        <f t="shared" si="180"/>
        <v>0.76923076923076927</v>
      </c>
      <c r="CN312" s="222">
        <f t="shared" si="181"/>
        <v>6</v>
      </c>
      <c r="CO312" s="237">
        <f t="shared" si="182"/>
        <v>0.23076923076923078</v>
      </c>
      <c r="CP312" s="222">
        <f t="shared" si="183"/>
        <v>0</v>
      </c>
      <c r="CQ312" s="237">
        <f t="shared" si="184"/>
        <v>0</v>
      </c>
      <c r="CR312" s="222">
        <f t="shared" si="185"/>
        <v>0</v>
      </c>
      <c r="CS312" s="237">
        <f t="shared" si="186"/>
        <v>0</v>
      </c>
      <c r="CT312" s="223">
        <f t="shared" si="187"/>
        <v>1.7692307692307692</v>
      </c>
      <c r="CU312" s="223" t="str">
        <f t="shared" si="188"/>
        <v>Đạt mục tiêu</v>
      </c>
      <c r="CV312" s="83"/>
    </row>
    <row r="313" spans="1:100" ht="78" hidden="1" customHeight="1">
      <c r="A313" s="1308"/>
      <c r="B313" s="1077"/>
      <c r="C313" s="1078"/>
      <c r="D313" s="1077"/>
      <c r="E313" s="1078"/>
      <c r="F313" s="1233"/>
      <c r="G313" s="365" t="s">
        <v>2936</v>
      </c>
      <c r="H313" s="218"/>
      <c r="I313" s="711" t="s">
        <v>2844</v>
      </c>
      <c r="J313" s="84"/>
      <c r="K313" s="549"/>
      <c r="L313" s="13" t="s">
        <v>32</v>
      </c>
      <c r="M313" s="38" t="s">
        <v>31</v>
      </c>
      <c r="N313" s="167" t="s">
        <v>11</v>
      </c>
      <c r="O313" s="227" t="s">
        <v>29</v>
      </c>
      <c r="P313" s="227" t="s">
        <v>24</v>
      </c>
      <c r="Q313" s="83"/>
      <c r="R313" s="83"/>
      <c r="S313" s="83"/>
      <c r="T313" s="83"/>
      <c r="U313" s="83"/>
      <c r="V313" s="83"/>
      <c r="W313" s="411"/>
      <c r="X313" s="83"/>
      <c r="Y313" s="83"/>
      <c r="Z313" s="5" t="s">
        <v>24</v>
      </c>
      <c r="AA313" s="83"/>
      <c r="AB313" s="80">
        <f t="shared" si="178"/>
        <v>1</v>
      </c>
      <c r="AC313" s="647"/>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7" t="s">
        <v>1315</v>
      </c>
      <c r="BI313" s="7" t="s">
        <v>1315</v>
      </c>
      <c r="BJ313" s="83"/>
      <c r="BK313" s="83"/>
      <c r="BL313" s="5">
        <v>2</v>
      </c>
      <c r="BM313" s="221">
        <v>2</v>
      </c>
      <c r="BN313" s="221">
        <v>2</v>
      </c>
      <c r="BO313" s="221">
        <v>2</v>
      </c>
      <c r="BP313" s="221">
        <v>2</v>
      </c>
      <c r="BQ313" s="221">
        <v>2</v>
      </c>
      <c r="BR313" s="5">
        <v>2</v>
      </c>
      <c r="BS313" s="226">
        <v>2</v>
      </c>
      <c r="BT313" s="221">
        <v>2</v>
      </c>
      <c r="BU313" s="221">
        <v>2</v>
      </c>
      <c r="BV313" s="221">
        <v>2</v>
      </c>
      <c r="BW313" s="5">
        <v>1</v>
      </c>
      <c r="BX313" s="221">
        <v>2</v>
      </c>
      <c r="BY313" s="6">
        <v>1</v>
      </c>
      <c r="BZ313" s="5">
        <v>2</v>
      </c>
      <c r="CA313" s="221">
        <v>2</v>
      </c>
      <c r="CB313" s="221">
        <v>2</v>
      </c>
      <c r="CC313" s="221">
        <v>2</v>
      </c>
      <c r="CD313" s="337">
        <v>2</v>
      </c>
      <c r="CE313" s="221">
        <v>2</v>
      </c>
      <c r="CF313" s="221">
        <v>2</v>
      </c>
      <c r="CG313" s="221">
        <v>2</v>
      </c>
      <c r="CH313" s="221">
        <v>2</v>
      </c>
      <c r="CI313" s="221">
        <v>2</v>
      </c>
      <c r="CJ313" s="337">
        <v>2</v>
      </c>
      <c r="CK313" s="221">
        <v>2</v>
      </c>
      <c r="CL313" s="222">
        <f t="shared" si="179"/>
        <v>24</v>
      </c>
      <c r="CM313" s="237">
        <f t="shared" si="180"/>
        <v>0.92307692307692313</v>
      </c>
      <c r="CN313" s="222">
        <f t="shared" si="181"/>
        <v>2</v>
      </c>
      <c r="CO313" s="237">
        <f t="shared" si="182"/>
        <v>7.6923076923076927E-2</v>
      </c>
      <c r="CP313" s="222">
        <f t="shared" si="183"/>
        <v>0</v>
      </c>
      <c r="CQ313" s="237">
        <f t="shared" si="184"/>
        <v>0</v>
      </c>
      <c r="CR313" s="222">
        <f t="shared" si="185"/>
        <v>0</v>
      </c>
      <c r="CS313" s="237">
        <f t="shared" si="186"/>
        <v>0</v>
      </c>
      <c r="CT313" s="223">
        <f t="shared" si="187"/>
        <v>1.9230769230769231</v>
      </c>
      <c r="CU313" s="223" t="str">
        <f t="shared" si="188"/>
        <v>Đạt mục tiêu</v>
      </c>
      <c r="CV313" s="83"/>
    </row>
    <row r="314" spans="1:100" s="1" customFormat="1" ht="73.75" hidden="1" customHeight="1">
      <c r="A314" s="1308"/>
      <c r="B314" s="1024"/>
      <c r="C314" s="1033"/>
      <c r="D314" s="1024"/>
      <c r="E314" s="1033"/>
      <c r="F314" s="1093"/>
      <c r="G314" s="218" t="s">
        <v>1658</v>
      </c>
      <c r="H314" s="218"/>
      <c r="I314" s="697" t="s">
        <v>2370</v>
      </c>
      <c r="J314" s="107" t="s">
        <v>718</v>
      </c>
      <c r="K314" s="473" t="s">
        <v>1657</v>
      </c>
      <c r="L314" s="5" t="s">
        <v>32</v>
      </c>
      <c r="M314" s="212" t="s">
        <v>31</v>
      </c>
      <c r="N314" s="165" t="s">
        <v>11</v>
      </c>
      <c r="O314" s="221" t="s">
        <v>29</v>
      </c>
      <c r="P314" s="221" t="s">
        <v>24</v>
      </c>
      <c r="Q314" s="5"/>
      <c r="R314" s="5"/>
      <c r="S314" s="5"/>
      <c r="T314" s="5"/>
      <c r="U314" s="6"/>
      <c r="V314" s="5"/>
      <c r="W314" s="5"/>
      <c r="X314" s="5" t="s">
        <v>24</v>
      </c>
      <c r="Y314" s="5"/>
      <c r="Z314" s="5"/>
      <c r="AA314" s="5"/>
      <c r="AB314" s="80">
        <f t="shared" si="178"/>
        <v>1</v>
      </c>
      <c r="AC314" s="642"/>
      <c r="AD314" s="7"/>
      <c r="AE314" s="7"/>
      <c r="AF314" s="7"/>
      <c r="AG314" s="7"/>
      <c r="AH314" s="7"/>
      <c r="AI314" s="7"/>
      <c r="AJ314" s="7"/>
      <c r="AK314" s="7"/>
      <c r="AL314" s="7"/>
      <c r="AM314" s="7"/>
      <c r="AN314" s="7"/>
      <c r="AO314" s="7"/>
      <c r="AP314" s="7"/>
      <c r="AQ314" s="7"/>
      <c r="AR314" s="7"/>
      <c r="AS314" s="7"/>
      <c r="AT314" s="7"/>
      <c r="AU314" s="7"/>
      <c r="AV314" s="55"/>
      <c r="AW314" s="7"/>
      <c r="AX314" s="7"/>
      <c r="AY314" s="7"/>
      <c r="AZ314" s="7"/>
      <c r="BA314" s="7" t="s">
        <v>1315</v>
      </c>
      <c r="BB314" s="7"/>
      <c r="BC314" s="7"/>
      <c r="BD314" s="7" t="s">
        <v>1315</v>
      </c>
      <c r="BE314" s="7"/>
      <c r="BF314" s="7"/>
      <c r="BG314" s="7"/>
      <c r="BH314" s="7"/>
      <c r="BI314" s="7"/>
      <c r="BJ314" s="7"/>
      <c r="BK314" s="7"/>
      <c r="BL314" s="5">
        <v>2</v>
      </c>
      <c r="BM314" s="221">
        <v>2</v>
      </c>
      <c r="BN314" s="221">
        <v>1</v>
      </c>
      <c r="BO314" s="221">
        <v>2</v>
      </c>
      <c r="BP314" s="221">
        <v>2</v>
      </c>
      <c r="BQ314" s="221">
        <v>2</v>
      </c>
      <c r="BR314" s="5">
        <v>2</v>
      </c>
      <c r="BS314" s="226">
        <v>2</v>
      </c>
      <c r="BT314" s="221">
        <v>2</v>
      </c>
      <c r="BU314" s="221">
        <v>2</v>
      </c>
      <c r="BV314" s="221">
        <v>2</v>
      </c>
      <c r="BW314" s="5">
        <v>1</v>
      </c>
      <c r="BX314" s="221">
        <v>2</v>
      </c>
      <c r="BY314" s="6">
        <v>1</v>
      </c>
      <c r="BZ314" s="5">
        <v>2</v>
      </c>
      <c r="CA314" s="221">
        <v>2</v>
      </c>
      <c r="CB314" s="221">
        <v>2</v>
      </c>
      <c r="CC314" s="221">
        <v>2</v>
      </c>
      <c r="CD314" s="337">
        <v>2</v>
      </c>
      <c r="CE314" s="221">
        <v>1</v>
      </c>
      <c r="CF314" s="221">
        <v>2</v>
      </c>
      <c r="CG314" s="221">
        <v>2</v>
      </c>
      <c r="CH314" s="221">
        <v>2</v>
      </c>
      <c r="CI314" s="221">
        <v>2</v>
      </c>
      <c r="CJ314" s="337">
        <v>2</v>
      </c>
      <c r="CK314" s="221">
        <v>2</v>
      </c>
      <c r="CL314" s="222">
        <f t="shared" si="179"/>
        <v>22</v>
      </c>
      <c r="CM314" s="237">
        <f t="shared" si="180"/>
        <v>0.84615384615384615</v>
      </c>
      <c r="CN314" s="222">
        <f t="shared" si="181"/>
        <v>4</v>
      </c>
      <c r="CO314" s="237">
        <f t="shared" si="182"/>
        <v>0.15384615384615385</v>
      </c>
      <c r="CP314" s="222">
        <f t="shared" si="183"/>
        <v>0</v>
      </c>
      <c r="CQ314" s="237">
        <f t="shared" si="184"/>
        <v>0</v>
      </c>
      <c r="CR314" s="222">
        <f t="shared" si="185"/>
        <v>0</v>
      </c>
      <c r="CS314" s="237">
        <f t="shared" si="186"/>
        <v>0</v>
      </c>
      <c r="CT314" s="223">
        <f t="shared" si="187"/>
        <v>1.8461538461538463</v>
      </c>
      <c r="CU314" s="223" t="str">
        <f t="shared" si="188"/>
        <v>Đạt mục tiêu</v>
      </c>
      <c r="CV314" s="5"/>
    </row>
    <row r="315" spans="1:100" ht="201.5" hidden="1">
      <c r="A315" s="13">
        <v>115</v>
      </c>
      <c r="B315" s="580" t="s">
        <v>637</v>
      </c>
      <c r="C315" s="215" t="s">
        <v>26</v>
      </c>
      <c r="D315" s="217" t="s">
        <v>181</v>
      </c>
      <c r="E315" s="215" t="s">
        <v>26</v>
      </c>
      <c r="F315" s="219" t="s">
        <v>181</v>
      </c>
      <c r="G315" s="219" t="s">
        <v>2580</v>
      </c>
      <c r="H315" s="218" t="s">
        <v>2579</v>
      </c>
      <c r="I315" s="600"/>
      <c r="J315" s="94"/>
      <c r="K315" s="467"/>
      <c r="L315" s="5" t="s">
        <v>32</v>
      </c>
      <c r="M315" s="212" t="s">
        <v>31</v>
      </c>
      <c r="N315" s="165" t="s">
        <v>11</v>
      </c>
      <c r="O315" s="221" t="s">
        <v>29</v>
      </c>
      <c r="P315" s="221" t="s">
        <v>24</v>
      </c>
      <c r="Q315" s="221"/>
      <c r="R315" s="221"/>
      <c r="S315" s="221"/>
      <c r="T315" s="221"/>
      <c r="U315" s="226"/>
      <c r="V315" s="221"/>
      <c r="W315" s="5"/>
      <c r="X315" s="221"/>
      <c r="Y315" s="221"/>
      <c r="Z315" s="221" t="s">
        <v>24</v>
      </c>
      <c r="AA315" s="221"/>
      <c r="AB315" s="80">
        <f t="shared" si="178"/>
        <v>1</v>
      </c>
      <c r="AC315" s="642"/>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t="s">
        <v>1317</v>
      </c>
      <c r="BI315" s="55"/>
      <c r="BJ315" s="55"/>
      <c r="BK315" s="55"/>
      <c r="BL315" s="5">
        <v>2</v>
      </c>
      <c r="BM315" s="221">
        <v>2</v>
      </c>
      <c r="BN315" s="221">
        <v>2</v>
      </c>
      <c r="BO315" s="221">
        <v>2</v>
      </c>
      <c r="BP315" s="221">
        <v>2</v>
      </c>
      <c r="BQ315" s="221">
        <v>2</v>
      </c>
      <c r="BR315" s="5">
        <v>2</v>
      </c>
      <c r="BS315" s="226">
        <v>2</v>
      </c>
      <c r="BT315" s="221">
        <v>2</v>
      </c>
      <c r="BU315" s="221">
        <v>2</v>
      </c>
      <c r="BV315" s="221">
        <v>2</v>
      </c>
      <c r="BW315" s="5">
        <v>1</v>
      </c>
      <c r="BX315" s="221">
        <v>1</v>
      </c>
      <c r="BY315" s="6">
        <v>1</v>
      </c>
      <c r="BZ315" s="5">
        <v>1</v>
      </c>
      <c r="CA315" s="221">
        <v>2</v>
      </c>
      <c r="CB315" s="221">
        <v>2</v>
      </c>
      <c r="CC315" s="221">
        <v>2</v>
      </c>
      <c r="CD315" s="337">
        <v>2</v>
      </c>
      <c r="CE315" s="221">
        <v>2</v>
      </c>
      <c r="CF315" s="221">
        <v>2</v>
      </c>
      <c r="CG315" s="221">
        <v>2</v>
      </c>
      <c r="CH315" s="221">
        <v>2</v>
      </c>
      <c r="CI315" s="221">
        <v>2</v>
      </c>
      <c r="CJ315" s="337">
        <v>2</v>
      </c>
      <c r="CK315" s="221">
        <v>2</v>
      </c>
      <c r="CL315" s="222">
        <f t="shared" si="179"/>
        <v>22</v>
      </c>
      <c r="CM315" s="237">
        <f t="shared" si="180"/>
        <v>0.84615384615384615</v>
      </c>
      <c r="CN315" s="222">
        <f t="shared" si="181"/>
        <v>4</v>
      </c>
      <c r="CO315" s="237">
        <f t="shared" si="182"/>
        <v>0.15384615384615385</v>
      </c>
      <c r="CP315" s="222">
        <f t="shared" si="183"/>
        <v>0</v>
      </c>
      <c r="CQ315" s="237">
        <f t="shared" si="184"/>
        <v>0</v>
      </c>
      <c r="CR315" s="222">
        <f t="shared" si="185"/>
        <v>0</v>
      </c>
      <c r="CS315" s="237">
        <f t="shared" si="186"/>
        <v>0</v>
      </c>
      <c r="CT315" s="223">
        <f t="shared" si="187"/>
        <v>1.8461538461538463</v>
      </c>
      <c r="CU315" s="223" t="str">
        <f t="shared" si="188"/>
        <v>Đạt mục tiêu</v>
      </c>
      <c r="CV315" s="221"/>
    </row>
    <row r="316" spans="1:100" s="1" customFormat="1" ht="232.5" hidden="1">
      <c r="A316" s="13">
        <v>116</v>
      </c>
      <c r="B316" s="217" t="s">
        <v>485</v>
      </c>
      <c r="C316" s="215" t="s">
        <v>26</v>
      </c>
      <c r="D316" s="217" t="s">
        <v>180</v>
      </c>
      <c r="E316" s="215" t="s">
        <v>26</v>
      </c>
      <c r="F316" s="219" t="s">
        <v>582</v>
      </c>
      <c r="G316" s="219" t="s">
        <v>583</v>
      </c>
      <c r="H316" s="219"/>
      <c r="I316" s="600"/>
      <c r="J316" s="94"/>
      <c r="K316" s="467"/>
      <c r="L316" s="5" t="s">
        <v>32</v>
      </c>
      <c r="M316" s="212" t="s">
        <v>31</v>
      </c>
      <c r="N316" s="165" t="s">
        <v>11</v>
      </c>
      <c r="O316" s="221" t="s">
        <v>29</v>
      </c>
      <c r="P316" s="221" t="s">
        <v>24</v>
      </c>
      <c r="Q316" s="5"/>
      <c r="R316" s="5"/>
      <c r="S316" s="5"/>
      <c r="T316" s="5"/>
      <c r="U316" s="6"/>
      <c r="V316" s="5"/>
      <c r="W316" s="5"/>
      <c r="X316" s="5"/>
      <c r="Y316" s="5"/>
      <c r="Z316" s="5" t="s">
        <v>24</v>
      </c>
      <c r="AA316" s="5"/>
      <c r="AB316" s="80">
        <f t="shared" si="178"/>
        <v>1</v>
      </c>
      <c r="AC316" s="642"/>
      <c r="AD316" s="7"/>
      <c r="AE316" s="7"/>
      <c r="AF316" s="7"/>
      <c r="AG316" s="7"/>
      <c r="AH316" s="7"/>
      <c r="AI316" s="7"/>
      <c r="AJ316" s="7"/>
      <c r="AK316" s="7"/>
      <c r="AL316" s="7"/>
      <c r="AM316" s="7"/>
      <c r="AN316" s="7"/>
      <c r="AO316" s="7"/>
      <c r="AP316" s="7"/>
      <c r="AQ316" s="7"/>
      <c r="AR316" s="7"/>
      <c r="AS316" s="7"/>
      <c r="AT316" s="7"/>
      <c r="AU316" s="7"/>
      <c r="AV316" s="55"/>
      <c r="AW316" s="7"/>
      <c r="AX316" s="7"/>
      <c r="AY316" s="7"/>
      <c r="AZ316" s="7"/>
      <c r="BA316" s="7"/>
      <c r="BB316" s="7"/>
      <c r="BC316" s="7"/>
      <c r="BD316" s="7"/>
      <c r="BE316" s="7"/>
      <c r="BF316" s="7"/>
      <c r="BG316" s="7"/>
      <c r="BH316" s="7"/>
      <c r="BI316" s="7" t="s">
        <v>1315</v>
      </c>
      <c r="BJ316" s="7"/>
      <c r="BK316" s="7"/>
      <c r="BL316" s="5">
        <v>2</v>
      </c>
      <c r="BM316" s="221">
        <v>2</v>
      </c>
      <c r="BN316" s="221">
        <v>2</v>
      </c>
      <c r="BO316" s="221">
        <v>2</v>
      </c>
      <c r="BP316" s="221">
        <v>2</v>
      </c>
      <c r="BQ316" s="221">
        <v>2</v>
      </c>
      <c r="BR316" s="5">
        <v>2</v>
      </c>
      <c r="BS316" s="226">
        <v>2</v>
      </c>
      <c r="BT316" s="221">
        <v>2</v>
      </c>
      <c r="BU316" s="221">
        <v>2</v>
      </c>
      <c r="BV316" s="221">
        <v>2</v>
      </c>
      <c r="BW316" s="5">
        <v>1</v>
      </c>
      <c r="BX316" s="221">
        <v>2</v>
      </c>
      <c r="BY316" s="6">
        <v>1</v>
      </c>
      <c r="BZ316" s="5">
        <v>2</v>
      </c>
      <c r="CA316" s="221">
        <v>2</v>
      </c>
      <c r="CB316" s="221">
        <v>2</v>
      </c>
      <c r="CC316" s="221">
        <v>1</v>
      </c>
      <c r="CD316" s="337">
        <v>2</v>
      </c>
      <c r="CE316" s="221">
        <v>2</v>
      </c>
      <c r="CF316" s="221">
        <v>2</v>
      </c>
      <c r="CG316" s="221">
        <v>1</v>
      </c>
      <c r="CH316" s="221">
        <v>2</v>
      </c>
      <c r="CI316" s="221">
        <v>2</v>
      </c>
      <c r="CJ316" s="337">
        <v>2</v>
      </c>
      <c r="CK316" s="221">
        <v>2</v>
      </c>
      <c r="CL316" s="222">
        <f t="shared" si="179"/>
        <v>22</v>
      </c>
      <c r="CM316" s="237">
        <f t="shared" si="180"/>
        <v>0.84615384615384615</v>
      </c>
      <c r="CN316" s="222">
        <f t="shared" si="181"/>
        <v>4</v>
      </c>
      <c r="CO316" s="237">
        <f t="shared" si="182"/>
        <v>0.15384615384615385</v>
      </c>
      <c r="CP316" s="222">
        <f t="shared" si="183"/>
        <v>0</v>
      </c>
      <c r="CQ316" s="237">
        <f t="shared" si="184"/>
        <v>0</v>
      </c>
      <c r="CR316" s="222">
        <f t="shared" si="185"/>
        <v>0</v>
      </c>
      <c r="CS316" s="237">
        <f t="shared" si="186"/>
        <v>0</v>
      </c>
      <c r="CT316" s="223">
        <f t="shared" si="187"/>
        <v>1.8461538461538463</v>
      </c>
      <c r="CU316" s="223" t="str">
        <f t="shared" si="188"/>
        <v>Đạt mục tiêu</v>
      </c>
      <c r="CV316" s="5"/>
    </row>
    <row r="317" spans="1:100" s="1" customFormat="1" ht="232.5" hidden="1">
      <c r="A317" s="13">
        <v>117</v>
      </c>
      <c r="B317" s="217" t="s">
        <v>3032</v>
      </c>
      <c r="C317" s="215" t="s">
        <v>60</v>
      </c>
      <c r="D317" s="217" t="s">
        <v>179</v>
      </c>
      <c r="E317" s="215" t="s">
        <v>60</v>
      </c>
      <c r="F317" s="219" t="s">
        <v>179</v>
      </c>
      <c r="G317" s="219" t="s">
        <v>3033</v>
      </c>
      <c r="H317" s="219"/>
      <c r="I317" s="712" t="s">
        <v>2844</v>
      </c>
      <c r="J317" s="107" t="s">
        <v>719</v>
      </c>
      <c r="K317" s="473" t="s">
        <v>1651</v>
      </c>
      <c r="L317" s="5" t="s">
        <v>32</v>
      </c>
      <c r="M317" s="212" t="s">
        <v>31</v>
      </c>
      <c r="N317" s="165" t="s">
        <v>11</v>
      </c>
      <c r="O317" s="221" t="s">
        <v>29</v>
      </c>
      <c r="P317" s="221" t="s">
        <v>24</v>
      </c>
      <c r="Q317" s="5"/>
      <c r="R317" s="5"/>
      <c r="S317" s="5"/>
      <c r="T317" s="5"/>
      <c r="U317" s="6"/>
      <c r="V317" s="5"/>
      <c r="W317" s="5"/>
      <c r="X317" s="5"/>
      <c r="Y317" s="5"/>
      <c r="Z317" s="5" t="s">
        <v>24</v>
      </c>
      <c r="AA317" s="5"/>
      <c r="AB317" s="80">
        <f t="shared" si="178"/>
        <v>1</v>
      </c>
      <c r="AC317" s="642"/>
      <c r="AD317" s="7"/>
      <c r="AE317" s="7"/>
      <c r="AF317" s="7"/>
      <c r="AG317" s="7"/>
      <c r="AH317" s="7"/>
      <c r="AI317" s="7"/>
      <c r="AJ317" s="7"/>
      <c r="AK317" s="7"/>
      <c r="AL317" s="7"/>
      <c r="AM317" s="7"/>
      <c r="AN317" s="7"/>
      <c r="AO317" s="7"/>
      <c r="AP317" s="7"/>
      <c r="AQ317" s="7"/>
      <c r="AR317" s="7"/>
      <c r="AS317" s="7"/>
      <c r="AT317" s="7"/>
      <c r="AU317" s="7"/>
      <c r="AV317" s="55"/>
      <c r="AW317" s="7"/>
      <c r="AX317" s="7"/>
      <c r="AY317" s="7"/>
      <c r="AZ317" s="7"/>
      <c r="BA317" s="7"/>
      <c r="BB317" s="7"/>
      <c r="BC317" s="7"/>
      <c r="BD317" s="7"/>
      <c r="BE317" s="7"/>
      <c r="BF317" s="7"/>
      <c r="BG317" s="7"/>
      <c r="BH317" s="7"/>
      <c r="BI317" s="7" t="s">
        <v>1318</v>
      </c>
      <c r="BJ317" s="7"/>
      <c r="BK317" s="7"/>
      <c r="BL317" s="5">
        <v>1</v>
      </c>
      <c r="BM317" s="221">
        <v>2</v>
      </c>
      <c r="BN317" s="221">
        <v>2</v>
      </c>
      <c r="BO317" s="221">
        <v>2</v>
      </c>
      <c r="BP317" s="221">
        <v>1</v>
      </c>
      <c r="BQ317" s="221">
        <v>2</v>
      </c>
      <c r="BR317" s="5">
        <v>2</v>
      </c>
      <c r="BS317" s="226">
        <v>2</v>
      </c>
      <c r="BT317" s="221">
        <v>2</v>
      </c>
      <c r="BU317" s="221">
        <v>2</v>
      </c>
      <c r="BV317" s="221">
        <v>2</v>
      </c>
      <c r="BW317" s="5">
        <v>1</v>
      </c>
      <c r="BX317" s="221">
        <v>2</v>
      </c>
      <c r="BY317" s="6">
        <v>1</v>
      </c>
      <c r="BZ317" s="5">
        <v>2</v>
      </c>
      <c r="CA317" s="221">
        <v>2</v>
      </c>
      <c r="CB317" s="221">
        <v>2</v>
      </c>
      <c r="CC317" s="221">
        <v>2</v>
      </c>
      <c r="CD317" s="337">
        <v>2</v>
      </c>
      <c r="CE317" s="221">
        <v>2</v>
      </c>
      <c r="CF317" s="221">
        <v>2</v>
      </c>
      <c r="CG317" s="221">
        <v>2</v>
      </c>
      <c r="CH317" s="221">
        <v>2</v>
      </c>
      <c r="CI317" s="221">
        <v>2</v>
      </c>
      <c r="CJ317" s="337">
        <v>2</v>
      </c>
      <c r="CK317" s="221">
        <v>2</v>
      </c>
      <c r="CL317" s="222">
        <f t="shared" si="179"/>
        <v>22</v>
      </c>
      <c r="CM317" s="237">
        <f t="shared" si="180"/>
        <v>0.84615384615384615</v>
      </c>
      <c r="CN317" s="222">
        <f t="shared" si="181"/>
        <v>4</v>
      </c>
      <c r="CO317" s="237">
        <f t="shared" si="182"/>
        <v>0.15384615384615385</v>
      </c>
      <c r="CP317" s="222">
        <f t="shared" si="183"/>
        <v>0</v>
      </c>
      <c r="CQ317" s="237">
        <f t="shared" si="184"/>
        <v>0</v>
      </c>
      <c r="CR317" s="222">
        <f t="shared" si="185"/>
        <v>0</v>
      </c>
      <c r="CS317" s="237">
        <f t="shared" si="186"/>
        <v>0</v>
      </c>
      <c r="CT317" s="223">
        <f t="shared" si="187"/>
        <v>1.8461538461538463</v>
      </c>
      <c r="CU317" s="223" t="str">
        <f t="shared" si="188"/>
        <v>Đạt mục tiêu</v>
      </c>
      <c r="CV317" s="5"/>
    </row>
    <row r="318" spans="1:100" s="302" customFormat="1" ht="16.5" hidden="1">
      <c r="A318" s="846"/>
      <c r="B318" s="1223" t="s">
        <v>178</v>
      </c>
      <c r="C318" s="1223"/>
      <c r="D318" s="1223"/>
      <c r="E318" s="1223"/>
      <c r="F318" s="1223"/>
      <c r="G318" s="1223"/>
      <c r="H318" s="1223"/>
      <c r="I318" s="1223"/>
      <c r="J318" s="1045"/>
      <c r="K318" s="1045"/>
      <c r="L318" s="1045"/>
      <c r="M318" s="1045"/>
      <c r="N318" s="1045"/>
      <c r="O318" s="1045"/>
      <c r="P318" s="1045"/>
      <c r="Q318" s="300"/>
      <c r="R318" s="300"/>
      <c r="S318" s="300"/>
      <c r="T318" s="300"/>
      <c r="U318" s="300"/>
      <c r="V318" s="300"/>
      <c r="W318" s="409"/>
      <c r="X318" s="300"/>
      <c r="Y318" s="300"/>
      <c r="Z318" s="300" t="s">
        <v>38</v>
      </c>
      <c r="AA318" s="300"/>
      <c r="AB318" s="300"/>
      <c r="AC318" s="646" t="s">
        <v>38</v>
      </c>
      <c r="AD318" s="300"/>
      <c r="AE318" s="300"/>
      <c r="AF318" s="300"/>
      <c r="AG318" s="300"/>
      <c r="AH318" s="300"/>
      <c r="AI318" s="300"/>
      <c r="AJ318" s="300"/>
      <c r="AK318" s="300"/>
      <c r="AL318" s="300"/>
      <c r="AM318" s="300"/>
      <c r="AN318" s="300"/>
      <c r="AO318" s="300"/>
      <c r="AP318" s="300"/>
      <c r="AQ318" s="300"/>
      <c r="AR318" s="300"/>
      <c r="AS318" s="300"/>
      <c r="AT318" s="300"/>
      <c r="AU318" s="300"/>
      <c r="AV318" s="300"/>
      <c r="AW318" s="300"/>
      <c r="AX318" s="300"/>
      <c r="AY318" s="300"/>
      <c r="AZ318" s="300"/>
      <c r="BA318" s="300"/>
      <c r="BB318" s="300"/>
      <c r="BC318" s="300"/>
      <c r="BD318" s="300"/>
      <c r="BE318" s="300"/>
      <c r="BF318" s="300"/>
      <c r="BG318" s="300"/>
      <c r="BH318" s="300"/>
      <c r="BI318" s="300"/>
      <c r="BJ318" s="300"/>
      <c r="BK318" s="300"/>
      <c r="BL318" s="410" t="s">
        <v>38</v>
      </c>
      <c r="BM318" s="296" t="s">
        <v>38</v>
      </c>
      <c r="BN318" s="296" t="s">
        <v>38</v>
      </c>
      <c r="BO318" s="296" t="s">
        <v>38</v>
      </c>
      <c r="BP318" s="296" t="s">
        <v>38</v>
      </c>
      <c r="BQ318" s="296" t="s">
        <v>38</v>
      </c>
      <c r="BR318" s="410" t="s">
        <v>38</v>
      </c>
      <c r="BS318" s="296" t="s">
        <v>38</v>
      </c>
      <c r="BT318" s="296" t="s">
        <v>38</v>
      </c>
      <c r="BU318" s="296" t="s">
        <v>38</v>
      </c>
      <c r="BV318" s="296" t="s">
        <v>38</v>
      </c>
      <c r="BW318" s="410" t="s">
        <v>38</v>
      </c>
      <c r="BX318" s="296" t="s">
        <v>38</v>
      </c>
      <c r="BY318" s="410" t="s">
        <v>38</v>
      </c>
      <c r="BZ318" s="410" t="s">
        <v>38</v>
      </c>
      <c r="CA318" s="296" t="s">
        <v>38</v>
      </c>
      <c r="CB318" s="296" t="s">
        <v>38</v>
      </c>
      <c r="CC318" s="296" t="s">
        <v>38</v>
      </c>
      <c r="CD318" s="297" t="s">
        <v>38</v>
      </c>
      <c r="CE318" s="296" t="s">
        <v>38</v>
      </c>
      <c r="CF318" s="296" t="s">
        <v>38</v>
      </c>
      <c r="CG318" s="296" t="s">
        <v>38</v>
      </c>
      <c r="CH318" s="296" t="s">
        <v>38</v>
      </c>
      <c r="CI318" s="296" t="s">
        <v>38</v>
      </c>
      <c r="CJ318" s="297" t="s">
        <v>38</v>
      </c>
      <c r="CK318" s="296" t="s">
        <v>38</v>
      </c>
      <c r="CL318" s="300" t="s">
        <v>38</v>
      </c>
      <c r="CM318" s="300" t="s">
        <v>38</v>
      </c>
      <c r="CN318" s="300" t="s">
        <v>38</v>
      </c>
      <c r="CO318" s="300" t="s">
        <v>38</v>
      </c>
      <c r="CP318" s="300" t="s">
        <v>38</v>
      </c>
      <c r="CQ318" s="300" t="s">
        <v>38</v>
      </c>
      <c r="CR318" s="300" t="s">
        <v>38</v>
      </c>
      <c r="CS318" s="300" t="s">
        <v>38</v>
      </c>
      <c r="CT318" s="300" t="s">
        <v>38</v>
      </c>
      <c r="CU318" s="300" t="s">
        <v>38</v>
      </c>
      <c r="CV318" s="300"/>
    </row>
    <row r="319" spans="1:100" s="1" customFormat="1" ht="170.5" hidden="1">
      <c r="A319" s="13">
        <v>118</v>
      </c>
      <c r="B319" s="51" t="s">
        <v>487</v>
      </c>
      <c r="C319" s="151" t="s">
        <v>26</v>
      </c>
      <c r="D319" s="51" t="s">
        <v>177</v>
      </c>
      <c r="E319" s="151" t="s">
        <v>26</v>
      </c>
      <c r="F319" s="51" t="s">
        <v>177</v>
      </c>
      <c r="G319" s="145" t="s">
        <v>2101</v>
      </c>
      <c r="H319" s="145"/>
      <c r="I319" s="610"/>
      <c r="J319" s="69" t="s">
        <v>720</v>
      </c>
      <c r="K319" s="485"/>
      <c r="L319" s="5" t="s">
        <v>32</v>
      </c>
      <c r="M319" s="212" t="s">
        <v>31</v>
      </c>
      <c r="N319" s="165" t="s">
        <v>11</v>
      </c>
      <c r="O319" s="221" t="s">
        <v>29</v>
      </c>
      <c r="P319" s="221" t="s">
        <v>24</v>
      </c>
      <c r="Q319" s="5"/>
      <c r="R319" s="5"/>
      <c r="S319" s="5"/>
      <c r="T319" s="5"/>
      <c r="U319" s="6"/>
      <c r="V319" s="5"/>
      <c r="W319" s="5"/>
      <c r="X319" s="5"/>
      <c r="Y319" s="5"/>
      <c r="Z319" s="5" t="s">
        <v>24</v>
      </c>
      <c r="AA319" s="5"/>
      <c r="AB319" s="80">
        <f>COUNTIF($Q319:$AA319,"x")</f>
        <v>1</v>
      </c>
      <c r="AC319" s="642"/>
      <c r="AD319" s="7"/>
      <c r="AE319" s="7"/>
      <c r="AF319" s="7"/>
      <c r="AG319" s="7"/>
      <c r="AH319" s="7"/>
      <c r="AI319" s="7"/>
      <c r="AJ319" s="7"/>
      <c r="AK319" s="7"/>
      <c r="AL319" s="7"/>
      <c r="AM319" s="7"/>
      <c r="AN319" s="7"/>
      <c r="AO319" s="7"/>
      <c r="AP319" s="7"/>
      <c r="AQ319" s="7"/>
      <c r="AR319" s="7"/>
      <c r="AS319" s="7"/>
      <c r="AT319" s="7"/>
      <c r="AU319" s="7"/>
      <c r="AV319" s="55"/>
      <c r="AW319" s="7"/>
      <c r="AX319" s="7"/>
      <c r="AY319" s="7"/>
      <c r="AZ319" s="7"/>
      <c r="BA319" s="7"/>
      <c r="BB319" s="7"/>
      <c r="BC319" s="7"/>
      <c r="BD319" s="7"/>
      <c r="BE319" s="7"/>
      <c r="BF319" s="7"/>
      <c r="BG319" s="7"/>
      <c r="BH319" s="7"/>
      <c r="BI319" s="7" t="s">
        <v>1183</v>
      </c>
      <c r="BJ319" s="7"/>
      <c r="BK319" s="7"/>
      <c r="BL319" s="5">
        <v>2</v>
      </c>
      <c r="BM319" s="221">
        <v>2</v>
      </c>
      <c r="BN319" s="221">
        <v>2</v>
      </c>
      <c r="BO319" s="221">
        <v>2</v>
      </c>
      <c r="BP319" s="221">
        <v>1</v>
      </c>
      <c r="BQ319" s="221">
        <v>2</v>
      </c>
      <c r="BR319" s="5">
        <v>2</v>
      </c>
      <c r="BS319" s="221">
        <v>2</v>
      </c>
      <c r="BT319" s="221">
        <v>2</v>
      </c>
      <c r="BU319" s="221">
        <v>2</v>
      </c>
      <c r="BV319" s="221">
        <v>2</v>
      </c>
      <c r="BW319" s="5">
        <v>2</v>
      </c>
      <c r="BX319" s="221">
        <v>2</v>
      </c>
      <c r="BY319" s="6">
        <v>1</v>
      </c>
      <c r="BZ319" s="5">
        <v>2</v>
      </c>
      <c r="CA319" s="221">
        <v>2</v>
      </c>
      <c r="CB319" s="221">
        <v>2</v>
      </c>
      <c r="CC319" s="221">
        <v>2</v>
      </c>
      <c r="CD319" s="221">
        <v>2</v>
      </c>
      <c r="CE319" s="221">
        <v>2</v>
      </c>
      <c r="CF319" s="221">
        <v>2</v>
      </c>
      <c r="CG319" s="221">
        <v>2</v>
      </c>
      <c r="CH319" s="221">
        <v>1</v>
      </c>
      <c r="CI319" s="221">
        <v>2</v>
      </c>
      <c r="CJ319" s="221">
        <v>2</v>
      </c>
      <c r="CK319" s="221">
        <v>2</v>
      </c>
      <c r="CL319" s="222">
        <f>COUNTIF(BL319:CK319,"2")</f>
        <v>23</v>
      </c>
      <c r="CM319" s="237">
        <f>CL319/(CL319+CN319+CP319+CR319)</f>
        <v>0.88461538461538458</v>
      </c>
      <c r="CN319" s="222">
        <f>COUNTIF(BL319:CK319,"1")</f>
        <v>3</v>
      </c>
      <c r="CO319" s="237">
        <f>CN319/(CL319+CN319+CP319+CR319)</f>
        <v>0.11538461538461539</v>
      </c>
      <c r="CP319" s="222">
        <f>COUNTIF(BL319:CK319,"0")</f>
        <v>0</v>
      </c>
      <c r="CQ319" s="237">
        <f>CP319/(CL319+CN319+CP319+CR319)</f>
        <v>0</v>
      </c>
      <c r="CR319" s="222">
        <f>COUNTIF(BL319:CK319,"KĐG")</f>
        <v>0</v>
      </c>
      <c r="CS319" s="237">
        <f>CR319/(CL319+CN319+CP319+CR319)</f>
        <v>0</v>
      </c>
      <c r="CT319" s="223">
        <f>(((CL319*2)+(CN319*1)+(CP319*0)))/(CL319+CN319+CP319)</f>
        <v>1.8846153846153846</v>
      </c>
      <c r="CU319" s="223" t="str">
        <f>IF(CS319&gt;=50%,"KĐG",IF(CT319&gt;=1.6,"Đạt mục tiêu",IF(CT319&gt;=1,"Cần cố gắng","Chưa đạt")))</f>
        <v>Đạt mục tiêu</v>
      </c>
      <c r="CV319" s="5"/>
    </row>
    <row r="320" spans="1:100" s="302" customFormat="1" ht="16.5" hidden="1">
      <c r="A320" s="846"/>
      <c r="B320" s="1223" t="s">
        <v>176</v>
      </c>
      <c r="C320" s="1223"/>
      <c r="D320" s="1223"/>
      <c r="E320" s="1223"/>
      <c r="F320" s="1223"/>
      <c r="G320" s="1223"/>
      <c r="H320" s="1223"/>
      <c r="I320" s="1223"/>
      <c r="J320" s="1045"/>
      <c r="K320" s="1045"/>
      <c r="L320" s="1045"/>
      <c r="M320" s="1045"/>
      <c r="N320" s="1045"/>
      <c r="O320" s="1045"/>
      <c r="P320" s="1045"/>
      <c r="Q320" s="300" t="s">
        <v>38</v>
      </c>
      <c r="R320" s="300" t="s">
        <v>38</v>
      </c>
      <c r="S320" s="300" t="s">
        <v>38</v>
      </c>
      <c r="T320" s="300" t="s">
        <v>38</v>
      </c>
      <c r="U320" s="300" t="s">
        <v>38</v>
      </c>
      <c r="V320" s="300" t="s">
        <v>38</v>
      </c>
      <c r="W320" s="409" t="s">
        <v>38</v>
      </c>
      <c r="X320" s="300" t="s">
        <v>38</v>
      </c>
      <c r="Y320" s="300" t="s">
        <v>38</v>
      </c>
      <c r="Z320" s="300" t="s">
        <v>38</v>
      </c>
      <c r="AA320" s="300" t="s">
        <v>38</v>
      </c>
      <c r="AB320" s="296" t="s">
        <v>38</v>
      </c>
      <c r="AC320" s="644" t="s">
        <v>38</v>
      </c>
      <c r="AD320" s="296" t="s">
        <v>38</v>
      </c>
      <c r="AE320" s="296" t="s">
        <v>38</v>
      </c>
      <c r="AF320" s="296" t="s">
        <v>38</v>
      </c>
      <c r="AG320" s="296" t="s">
        <v>38</v>
      </c>
      <c r="AH320" s="296" t="s">
        <v>38</v>
      </c>
      <c r="AI320" s="296" t="s">
        <v>38</v>
      </c>
      <c r="AJ320" s="296" t="s">
        <v>38</v>
      </c>
      <c r="AK320" s="296" t="s">
        <v>38</v>
      </c>
      <c r="AL320" s="296" t="s">
        <v>38</v>
      </c>
      <c r="AM320" s="296" t="s">
        <v>38</v>
      </c>
      <c r="AN320" s="296" t="s">
        <v>38</v>
      </c>
      <c r="AO320" s="296" t="s">
        <v>38</v>
      </c>
      <c r="AP320" s="296" t="s">
        <v>38</v>
      </c>
      <c r="AQ320" s="296" t="s">
        <v>38</v>
      </c>
      <c r="AR320" s="296" t="s">
        <v>38</v>
      </c>
      <c r="AS320" s="296" t="s">
        <v>38</v>
      </c>
      <c r="AT320" s="296" t="s">
        <v>38</v>
      </c>
      <c r="AU320" s="296" t="s">
        <v>38</v>
      </c>
      <c r="AV320" s="296" t="s">
        <v>38</v>
      </c>
      <c r="AW320" s="296" t="s">
        <v>38</v>
      </c>
      <c r="AX320" s="296" t="s">
        <v>38</v>
      </c>
      <c r="AY320" s="296"/>
      <c r="AZ320" s="296"/>
      <c r="BA320" s="296" t="s">
        <v>38</v>
      </c>
      <c r="BB320" s="296" t="s">
        <v>38</v>
      </c>
      <c r="BC320" s="296" t="s">
        <v>38</v>
      </c>
      <c r="BD320" s="296" t="s">
        <v>38</v>
      </c>
      <c r="BE320" s="296" t="s">
        <v>38</v>
      </c>
      <c r="BF320" s="296" t="s">
        <v>38</v>
      </c>
      <c r="BG320" s="296" t="s">
        <v>38</v>
      </c>
      <c r="BH320" s="296" t="s">
        <v>38</v>
      </c>
      <c r="BI320" s="296" t="s">
        <v>38</v>
      </c>
      <c r="BJ320" s="296" t="s">
        <v>38</v>
      </c>
      <c r="BK320" s="296" t="s">
        <v>38</v>
      </c>
      <c r="BL320" s="410" t="s">
        <v>38</v>
      </c>
      <c r="BM320" s="296" t="s">
        <v>38</v>
      </c>
      <c r="BN320" s="296" t="s">
        <v>38</v>
      </c>
      <c r="BO320" s="296" t="s">
        <v>38</v>
      </c>
      <c r="BP320" s="296" t="s">
        <v>38</v>
      </c>
      <c r="BQ320" s="296" t="s">
        <v>38</v>
      </c>
      <c r="BR320" s="410" t="s">
        <v>38</v>
      </c>
      <c r="BS320" s="296" t="s">
        <v>38</v>
      </c>
      <c r="BT320" s="296" t="s">
        <v>38</v>
      </c>
      <c r="BU320" s="296" t="s">
        <v>38</v>
      </c>
      <c r="BV320" s="296" t="s">
        <v>38</v>
      </c>
      <c r="BW320" s="410" t="s">
        <v>38</v>
      </c>
      <c r="BX320" s="296" t="s">
        <v>38</v>
      </c>
      <c r="BY320" s="410" t="s">
        <v>38</v>
      </c>
      <c r="BZ320" s="410" t="s">
        <v>38</v>
      </c>
      <c r="CA320" s="296" t="s">
        <v>38</v>
      </c>
      <c r="CB320" s="296" t="s">
        <v>38</v>
      </c>
      <c r="CC320" s="296" t="s">
        <v>38</v>
      </c>
      <c r="CD320" s="297" t="s">
        <v>38</v>
      </c>
      <c r="CE320" s="296" t="s">
        <v>38</v>
      </c>
      <c r="CF320" s="296" t="s">
        <v>38</v>
      </c>
      <c r="CG320" s="296" t="s">
        <v>38</v>
      </c>
      <c r="CH320" s="296" t="s">
        <v>38</v>
      </c>
      <c r="CI320" s="296" t="s">
        <v>38</v>
      </c>
      <c r="CJ320" s="297" t="s">
        <v>38</v>
      </c>
      <c r="CK320" s="296" t="s">
        <v>38</v>
      </c>
      <c r="CL320" s="296" t="s">
        <v>38</v>
      </c>
      <c r="CM320" s="296" t="s">
        <v>38</v>
      </c>
      <c r="CN320" s="296" t="s">
        <v>38</v>
      </c>
      <c r="CO320" s="296" t="s">
        <v>38</v>
      </c>
      <c r="CP320" s="296" t="s">
        <v>38</v>
      </c>
      <c r="CQ320" s="296" t="s">
        <v>38</v>
      </c>
      <c r="CR320" s="296" t="s">
        <v>38</v>
      </c>
      <c r="CS320" s="296" t="s">
        <v>38</v>
      </c>
      <c r="CT320" s="296" t="s">
        <v>38</v>
      </c>
      <c r="CU320" s="296" t="s">
        <v>38</v>
      </c>
      <c r="CV320" s="296" t="s">
        <v>38</v>
      </c>
    </row>
    <row r="321" spans="1:100" s="1" customFormat="1" ht="186" hidden="1">
      <c r="A321" s="1308">
        <v>119</v>
      </c>
      <c r="B321" s="1024" t="s">
        <v>3034</v>
      </c>
      <c r="C321" s="1033" t="s">
        <v>26</v>
      </c>
      <c r="D321" s="217" t="s">
        <v>342</v>
      </c>
      <c r="E321" s="1033" t="s">
        <v>26</v>
      </c>
      <c r="F321" s="217" t="s">
        <v>175</v>
      </c>
      <c r="G321" s="51" t="s">
        <v>424</v>
      </c>
      <c r="H321" s="51"/>
      <c r="I321" s="592"/>
      <c r="J321" s="38"/>
      <c r="K321" s="484"/>
      <c r="L321" s="5" t="s">
        <v>32</v>
      </c>
      <c r="M321" s="212" t="s">
        <v>31</v>
      </c>
      <c r="N321" s="165" t="s">
        <v>11</v>
      </c>
      <c r="O321" s="221" t="s">
        <v>29</v>
      </c>
      <c r="P321" s="221" t="s">
        <v>24</v>
      </c>
      <c r="Q321" s="5"/>
      <c r="R321" s="5"/>
      <c r="S321" s="5"/>
      <c r="T321" s="5"/>
      <c r="U321" s="6"/>
      <c r="V321" s="5"/>
      <c r="W321" s="5"/>
      <c r="X321" s="5"/>
      <c r="Y321" s="5"/>
      <c r="Z321" s="5" t="s">
        <v>24</v>
      </c>
      <c r="AA321" s="5"/>
      <c r="AB321" s="80">
        <f t="shared" ref="AB321:AB335" si="189">COUNTIF($Q321:$AA321,"x")</f>
        <v>1</v>
      </c>
      <c r="AC321" s="642"/>
      <c r="AD321" s="7"/>
      <c r="AE321" s="7"/>
      <c r="AF321" s="7"/>
      <c r="AG321" s="7"/>
      <c r="AH321" s="7"/>
      <c r="AI321" s="7"/>
      <c r="AJ321" s="7"/>
      <c r="AK321" s="7"/>
      <c r="AL321" s="7"/>
      <c r="AM321" s="7"/>
      <c r="AN321" s="7"/>
      <c r="AO321" s="7"/>
      <c r="AP321" s="7"/>
      <c r="AQ321" s="7"/>
      <c r="AR321" s="7"/>
      <c r="AS321" s="7"/>
      <c r="AT321" s="7"/>
      <c r="AU321" s="7"/>
      <c r="AV321" s="55"/>
      <c r="AW321" s="7"/>
      <c r="AX321" s="7"/>
      <c r="AY321" s="7"/>
      <c r="AZ321" s="7"/>
      <c r="BA321" s="7"/>
      <c r="BB321" s="7"/>
      <c r="BC321" s="7"/>
      <c r="BD321" s="7"/>
      <c r="BE321" s="7"/>
      <c r="BF321" s="7"/>
      <c r="BG321" s="7"/>
      <c r="BH321" s="7" t="s">
        <v>1316</v>
      </c>
      <c r="BI321" s="7"/>
      <c r="BJ321" s="7"/>
      <c r="BK321" s="7"/>
      <c r="BL321" s="5">
        <v>2</v>
      </c>
      <c r="BM321" s="221">
        <v>2</v>
      </c>
      <c r="BN321" s="221">
        <v>2</v>
      </c>
      <c r="BO321" s="221">
        <v>2</v>
      </c>
      <c r="BP321" s="221">
        <v>2</v>
      </c>
      <c r="BQ321" s="221">
        <v>2</v>
      </c>
      <c r="BR321" s="5">
        <v>2</v>
      </c>
      <c r="BS321" s="226">
        <v>2</v>
      </c>
      <c r="BT321" s="221">
        <v>2</v>
      </c>
      <c r="BU321" s="221">
        <v>2</v>
      </c>
      <c r="BV321" s="221">
        <v>2</v>
      </c>
      <c r="BW321" s="5">
        <v>2</v>
      </c>
      <c r="BX321" s="221">
        <v>2</v>
      </c>
      <c r="BY321" s="6">
        <v>2</v>
      </c>
      <c r="BZ321" s="5">
        <v>2</v>
      </c>
      <c r="CA321" s="221">
        <v>2</v>
      </c>
      <c r="CB321" s="221">
        <v>2</v>
      </c>
      <c r="CC321" s="221">
        <v>2</v>
      </c>
      <c r="CD321" s="337">
        <v>2</v>
      </c>
      <c r="CE321" s="221">
        <v>2</v>
      </c>
      <c r="CF321" s="221">
        <v>2</v>
      </c>
      <c r="CG321" s="221">
        <v>2</v>
      </c>
      <c r="CH321" s="221">
        <v>2</v>
      </c>
      <c r="CI321" s="221">
        <v>2</v>
      </c>
      <c r="CJ321" s="337">
        <v>2</v>
      </c>
      <c r="CK321" s="221">
        <v>2</v>
      </c>
      <c r="CL321" s="222">
        <f t="shared" ref="CL321:CL335" si="190">COUNTIF(BL321:CK321,"2")</f>
        <v>26</v>
      </c>
      <c r="CM321" s="237">
        <f t="shared" ref="CM321:CM335" si="191">CL321/(CL321+CN321+CP321+CR321)</f>
        <v>1</v>
      </c>
      <c r="CN321" s="222">
        <f t="shared" ref="CN321:CN335" si="192">COUNTIF(BL321:CK321,"1")</f>
        <v>0</v>
      </c>
      <c r="CO321" s="237">
        <f t="shared" ref="CO321:CO335" si="193">CN321/(CL321+CN321+CP321+CR321)</f>
        <v>0</v>
      </c>
      <c r="CP321" s="222">
        <f t="shared" ref="CP321:CP328" si="194">COUNTIF(BL321:CK321,"0")</f>
        <v>0</v>
      </c>
      <c r="CQ321" s="237">
        <f t="shared" ref="CQ321:CQ335" si="195">CP321/(CL321+CN321+CP321+CR321)</f>
        <v>0</v>
      </c>
      <c r="CR321" s="222">
        <f t="shared" ref="CR321:CR351" si="196">COUNTIF(BL321:CK321,"KĐG")</f>
        <v>0</v>
      </c>
      <c r="CS321" s="237">
        <f t="shared" ref="CS321:CS335" si="197">CR321/(CL321+CN321+CP321+CR321)</f>
        <v>0</v>
      </c>
      <c r="CT321" s="223">
        <f t="shared" ref="CT321:CT351" si="198">(((CL321*2)+(CN321*1)+(CP321*0)))/(CL321+CN321+CP321)</f>
        <v>2</v>
      </c>
      <c r="CU321" s="223" t="str">
        <f t="shared" ref="CU321:CU328" si="199">IF(CS321&gt;=50%,"KĐG",IF(CT321&gt;=1.6,"Đạt mục tiêu",IF(CT321&gt;=1,"Cần cố gắng","Chưa đạt")))</f>
        <v>Đạt mục tiêu</v>
      </c>
      <c r="CV321" s="5"/>
    </row>
    <row r="322" spans="1:100" s="1" customFormat="1" ht="37.25" hidden="1" customHeight="1">
      <c r="A322" s="1308"/>
      <c r="B322" s="1024"/>
      <c r="C322" s="1033"/>
      <c r="D322" s="1024" t="s">
        <v>174</v>
      </c>
      <c r="E322" s="1033"/>
      <c r="F322" s="1024" t="s">
        <v>174</v>
      </c>
      <c r="G322" s="217" t="s">
        <v>2011</v>
      </c>
      <c r="H322" s="217"/>
      <c r="I322" s="591"/>
      <c r="J322" s="212"/>
      <c r="K322" s="465"/>
      <c r="L322" s="5" t="s">
        <v>32</v>
      </c>
      <c r="M322" s="212" t="s">
        <v>31</v>
      </c>
      <c r="N322" s="165" t="s">
        <v>11</v>
      </c>
      <c r="O322" s="221" t="s">
        <v>29</v>
      </c>
      <c r="P322" s="221" t="s">
        <v>24</v>
      </c>
      <c r="Q322" s="5"/>
      <c r="R322" s="5"/>
      <c r="S322" s="5"/>
      <c r="T322" s="5"/>
      <c r="U322" s="6"/>
      <c r="V322" s="5"/>
      <c r="W322" s="5"/>
      <c r="X322" s="5" t="s">
        <v>24</v>
      </c>
      <c r="Y322" s="5"/>
      <c r="Z322" s="5"/>
      <c r="AA322" s="5"/>
      <c r="AB322" s="80">
        <f t="shared" si="189"/>
        <v>1</v>
      </c>
      <c r="AC322" s="642"/>
      <c r="AD322" s="7"/>
      <c r="AE322" s="7"/>
      <c r="AF322" s="7"/>
      <c r="AG322" s="7"/>
      <c r="AH322" s="7"/>
      <c r="AI322" s="7"/>
      <c r="AJ322" s="7"/>
      <c r="AK322" s="7"/>
      <c r="AL322" s="7"/>
      <c r="AM322" s="7"/>
      <c r="AN322" s="7"/>
      <c r="AO322" s="7"/>
      <c r="AP322" s="7"/>
      <c r="AQ322" s="7"/>
      <c r="AR322" s="7"/>
      <c r="AS322" s="7"/>
      <c r="AT322" s="7"/>
      <c r="AU322" s="7"/>
      <c r="AV322" s="55"/>
      <c r="AW322" s="7"/>
      <c r="AX322" s="7"/>
      <c r="AY322" s="7"/>
      <c r="AZ322" s="7"/>
      <c r="BA322" s="7" t="s">
        <v>1317</v>
      </c>
      <c r="BB322" s="7" t="s">
        <v>1317</v>
      </c>
      <c r="BC322" s="7" t="s">
        <v>1317</v>
      </c>
      <c r="BD322" s="7" t="s">
        <v>1317</v>
      </c>
      <c r="BE322" s="7"/>
      <c r="BF322" s="7"/>
      <c r="BG322" s="7"/>
      <c r="BH322" s="7"/>
      <c r="BI322" s="7"/>
      <c r="BJ322" s="7"/>
      <c r="BK322" s="7"/>
      <c r="BL322" s="5">
        <v>1</v>
      </c>
      <c r="BM322" s="221">
        <v>2</v>
      </c>
      <c r="BN322" s="221">
        <v>2</v>
      </c>
      <c r="BO322" s="221">
        <v>2</v>
      </c>
      <c r="BP322" s="221">
        <v>2</v>
      </c>
      <c r="BQ322" s="221">
        <v>2</v>
      </c>
      <c r="BR322" s="5">
        <v>2</v>
      </c>
      <c r="BS322" s="226">
        <v>2</v>
      </c>
      <c r="BT322" s="221">
        <v>1</v>
      </c>
      <c r="BU322" s="221">
        <v>2</v>
      </c>
      <c r="BV322" s="221">
        <v>2</v>
      </c>
      <c r="BW322" s="5">
        <v>2</v>
      </c>
      <c r="BX322" s="221">
        <v>2</v>
      </c>
      <c r="BY322" s="6">
        <v>1</v>
      </c>
      <c r="BZ322" s="5">
        <v>2</v>
      </c>
      <c r="CA322" s="221">
        <v>2</v>
      </c>
      <c r="CB322" s="221">
        <v>2</v>
      </c>
      <c r="CC322" s="221">
        <v>2</v>
      </c>
      <c r="CD322" s="337">
        <v>2</v>
      </c>
      <c r="CE322" s="221">
        <v>2</v>
      </c>
      <c r="CF322" s="221">
        <v>2</v>
      </c>
      <c r="CG322" s="221">
        <v>2</v>
      </c>
      <c r="CH322" s="221">
        <v>2</v>
      </c>
      <c r="CI322" s="221">
        <v>2</v>
      </c>
      <c r="CJ322" s="337">
        <v>2</v>
      </c>
      <c r="CK322" s="221">
        <v>2</v>
      </c>
      <c r="CL322" s="222">
        <f t="shared" si="190"/>
        <v>23</v>
      </c>
      <c r="CM322" s="237">
        <f t="shared" si="191"/>
        <v>0.88461538461538458</v>
      </c>
      <c r="CN322" s="222">
        <f t="shared" si="192"/>
        <v>3</v>
      </c>
      <c r="CO322" s="237">
        <f t="shared" si="193"/>
        <v>0.11538461538461539</v>
      </c>
      <c r="CP322" s="222">
        <f t="shared" si="194"/>
        <v>0</v>
      </c>
      <c r="CQ322" s="237">
        <f t="shared" si="195"/>
        <v>0</v>
      </c>
      <c r="CR322" s="222">
        <f t="shared" si="196"/>
        <v>0</v>
      </c>
      <c r="CS322" s="237">
        <f t="shared" si="197"/>
        <v>0</v>
      </c>
      <c r="CT322" s="223">
        <f t="shared" si="198"/>
        <v>1.8846153846153846</v>
      </c>
      <c r="CU322" s="223" t="str">
        <f t="shared" si="199"/>
        <v>Đạt mục tiêu</v>
      </c>
      <c r="CV322" s="5"/>
    </row>
    <row r="323" spans="1:100" s="1" customFormat="1" ht="36.65" hidden="1" customHeight="1">
      <c r="A323" s="1308"/>
      <c r="B323" s="1024"/>
      <c r="C323" s="1033"/>
      <c r="D323" s="1024"/>
      <c r="E323" s="1033"/>
      <c r="F323" s="1024"/>
      <c r="G323" s="217" t="s">
        <v>343</v>
      </c>
      <c r="H323" s="217"/>
      <c r="I323" s="591"/>
      <c r="J323" s="212"/>
      <c r="K323" s="465"/>
      <c r="L323" s="5" t="s">
        <v>32</v>
      </c>
      <c r="M323" s="212" t="s">
        <v>31</v>
      </c>
      <c r="N323" s="165" t="s">
        <v>11</v>
      </c>
      <c r="O323" s="221" t="s">
        <v>29</v>
      </c>
      <c r="P323" s="221" t="s">
        <v>24</v>
      </c>
      <c r="Q323" s="5"/>
      <c r="R323" s="5"/>
      <c r="S323" s="5"/>
      <c r="T323" s="5"/>
      <c r="U323" s="6"/>
      <c r="V323" s="5"/>
      <c r="W323" s="5"/>
      <c r="X323" s="5"/>
      <c r="Y323" s="5"/>
      <c r="Z323" s="5" t="s">
        <v>24</v>
      </c>
      <c r="AA323" s="5"/>
      <c r="AB323" s="80">
        <f t="shared" si="189"/>
        <v>1</v>
      </c>
      <c r="AC323" s="642"/>
      <c r="AD323" s="7"/>
      <c r="AE323" s="7"/>
      <c r="AF323" s="7"/>
      <c r="AG323" s="7"/>
      <c r="AH323" s="7"/>
      <c r="AI323" s="7"/>
      <c r="AJ323" s="7"/>
      <c r="AK323" s="7"/>
      <c r="AL323" s="7"/>
      <c r="AM323" s="7"/>
      <c r="AN323" s="7"/>
      <c r="AO323" s="7"/>
      <c r="AP323" s="7"/>
      <c r="AQ323" s="7"/>
      <c r="AR323" s="7"/>
      <c r="AS323" s="7"/>
      <c r="AT323" s="7"/>
      <c r="AU323" s="7"/>
      <c r="AV323" s="55"/>
      <c r="AW323" s="7"/>
      <c r="AX323" s="7"/>
      <c r="AY323" s="7"/>
      <c r="AZ323" s="7"/>
      <c r="BA323" s="7"/>
      <c r="BB323" s="7"/>
      <c r="BC323" s="7"/>
      <c r="BD323" s="7"/>
      <c r="BE323" s="7"/>
      <c r="BF323" s="7"/>
      <c r="BG323" s="7"/>
      <c r="BH323" s="7" t="s">
        <v>1317</v>
      </c>
      <c r="BI323" s="7"/>
      <c r="BJ323" s="7"/>
      <c r="BK323" s="7"/>
      <c r="BL323" s="5">
        <v>2</v>
      </c>
      <c r="BM323" s="221">
        <v>2</v>
      </c>
      <c r="BN323" s="221">
        <v>2</v>
      </c>
      <c r="BO323" s="221">
        <v>2</v>
      </c>
      <c r="BP323" s="221">
        <v>2</v>
      </c>
      <c r="BQ323" s="221">
        <v>2</v>
      </c>
      <c r="BR323" s="5">
        <v>2</v>
      </c>
      <c r="BS323" s="226">
        <v>2</v>
      </c>
      <c r="BT323" s="221">
        <v>2</v>
      </c>
      <c r="BU323" s="221">
        <v>2</v>
      </c>
      <c r="BV323" s="221">
        <v>2</v>
      </c>
      <c r="BW323" s="5">
        <v>2</v>
      </c>
      <c r="BX323" s="221">
        <v>2</v>
      </c>
      <c r="BY323" s="6">
        <v>2</v>
      </c>
      <c r="BZ323" s="5">
        <v>2</v>
      </c>
      <c r="CA323" s="221">
        <v>2</v>
      </c>
      <c r="CB323" s="221">
        <v>2</v>
      </c>
      <c r="CC323" s="221">
        <v>2</v>
      </c>
      <c r="CD323" s="337">
        <v>2</v>
      </c>
      <c r="CE323" s="221">
        <v>2</v>
      </c>
      <c r="CF323" s="221">
        <v>2</v>
      </c>
      <c r="CG323" s="221">
        <v>2</v>
      </c>
      <c r="CH323" s="221">
        <v>2</v>
      </c>
      <c r="CI323" s="221">
        <v>2</v>
      </c>
      <c r="CJ323" s="337">
        <v>2</v>
      </c>
      <c r="CK323" s="221">
        <v>2</v>
      </c>
      <c r="CL323" s="222">
        <f t="shared" si="190"/>
        <v>26</v>
      </c>
      <c r="CM323" s="237">
        <f t="shared" si="191"/>
        <v>1</v>
      </c>
      <c r="CN323" s="222">
        <f t="shared" si="192"/>
        <v>0</v>
      </c>
      <c r="CO323" s="237">
        <f t="shared" si="193"/>
        <v>0</v>
      </c>
      <c r="CP323" s="222">
        <f t="shared" si="194"/>
        <v>0</v>
      </c>
      <c r="CQ323" s="237">
        <f t="shared" si="195"/>
        <v>0</v>
      </c>
      <c r="CR323" s="222">
        <f t="shared" si="196"/>
        <v>0</v>
      </c>
      <c r="CS323" s="237">
        <f t="shared" si="197"/>
        <v>0</v>
      </c>
      <c r="CT323" s="223">
        <f t="shared" si="198"/>
        <v>2</v>
      </c>
      <c r="CU323" s="223" t="str">
        <f t="shared" si="199"/>
        <v>Đạt mục tiêu</v>
      </c>
      <c r="CV323" s="5"/>
    </row>
    <row r="324" spans="1:100" s="1" customFormat="1" ht="55.5" hidden="1">
      <c r="A324" s="1308"/>
      <c r="B324" s="1024"/>
      <c r="C324" s="1033"/>
      <c r="D324" s="1075" t="s">
        <v>2654</v>
      </c>
      <c r="E324" s="1033"/>
      <c r="F324" s="1075" t="s">
        <v>2977</v>
      </c>
      <c r="G324" s="203" t="s">
        <v>2330</v>
      </c>
      <c r="H324" s="203"/>
      <c r="I324" s="429"/>
      <c r="J324" s="212"/>
      <c r="K324" s="465"/>
      <c r="L324" s="5" t="s">
        <v>32</v>
      </c>
      <c r="M324" s="212" t="s">
        <v>2177</v>
      </c>
      <c r="N324" s="165" t="s">
        <v>11</v>
      </c>
      <c r="O324" s="221" t="s">
        <v>29</v>
      </c>
      <c r="P324" s="221" t="s">
        <v>24</v>
      </c>
      <c r="Q324" s="5"/>
      <c r="R324" s="5"/>
      <c r="S324" s="5" t="s">
        <v>24</v>
      </c>
      <c r="T324" s="5" t="s">
        <v>24</v>
      </c>
      <c r="U324" s="6"/>
      <c r="V324" s="5"/>
      <c r="W324" s="5"/>
      <c r="X324" s="5"/>
      <c r="Y324" s="5"/>
      <c r="Z324" s="5"/>
      <c r="AA324" s="5"/>
      <c r="AB324" s="80">
        <f t="shared" si="189"/>
        <v>2</v>
      </c>
      <c r="AC324" s="642"/>
      <c r="AD324" s="7"/>
      <c r="AE324" s="7"/>
      <c r="AF324" s="7"/>
      <c r="AG324" s="7"/>
      <c r="AH324" s="7"/>
      <c r="AI324" s="7"/>
      <c r="AJ324" s="7"/>
      <c r="AK324" s="7"/>
      <c r="AL324" s="7"/>
      <c r="AM324" s="7" t="s">
        <v>1315</v>
      </c>
      <c r="AN324" s="7"/>
      <c r="AO324" s="7"/>
      <c r="AP324" s="55"/>
      <c r="AQ324" s="55" t="s">
        <v>1315</v>
      </c>
      <c r="AR324" s="55"/>
      <c r="AS324" s="7"/>
      <c r="AT324" s="7"/>
      <c r="AU324" s="7"/>
      <c r="AV324" s="55"/>
      <c r="AW324" s="7"/>
      <c r="AX324" s="7"/>
      <c r="AY324" s="7"/>
      <c r="AZ324" s="7"/>
      <c r="BA324" s="7"/>
      <c r="BB324" s="7"/>
      <c r="BC324" s="7"/>
      <c r="BD324" s="7"/>
      <c r="BE324" s="7"/>
      <c r="BF324" s="7"/>
      <c r="BG324" s="7"/>
      <c r="BH324" s="7"/>
      <c r="BI324" s="7"/>
      <c r="BJ324" s="7"/>
      <c r="BK324" s="7"/>
      <c r="BL324" s="5">
        <v>2</v>
      </c>
      <c r="BM324" s="221">
        <v>2</v>
      </c>
      <c r="BN324" s="221">
        <v>2</v>
      </c>
      <c r="BO324" s="221">
        <v>2</v>
      </c>
      <c r="BP324" s="221">
        <v>2</v>
      </c>
      <c r="BQ324" s="221">
        <v>2</v>
      </c>
      <c r="BR324" s="5">
        <v>2</v>
      </c>
      <c r="BS324" s="226">
        <v>1</v>
      </c>
      <c r="BT324" s="221">
        <v>2</v>
      </c>
      <c r="BU324" s="221">
        <v>2</v>
      </c>
      <c r="BV324" s="221">
        <v>2</v>
      </c>
      <c r="BW324" s="5">
        <v>2</v>
      </c>
      <c r="BX324" s="221">
        <v>1</v>
      </c>
      <c r="BY324" s="6">
        <v>2</v>
      </c>
      <c r="BZ324" s="5">
        <v>2</v>
      </c>
      <c r="CA324" s="221">
        <v>2</v>
      </c>
      <c r="CB324" s="221">
        <v>2</v>
      </c>
      <c r="CC324" s="221">
        <v>2</v>
      </c>
      <c r="CD324" s="337">
        <v>2</v>
      </c>
      <c r="CE324" s="221">
        <v>2</v>
      </c>
      <c r="CF324" s="221">
        <v>1</v>
      </c>
      <c r="CG324" s="221">
        <v>2</v>
      </c>
      <c r="CH324" s="221">
        <v>2</v>
      </c>
      <c r="CI324" s="221">
        <v>2</v>
      </c>
      <c r="CJ324" s="337">
        <v>2</v>
      </c>
      <c r="CK324" s="221">
        <v>2</v>
      </c>
      <c r="CL324" s="222">
        <f t="shared" si="190"/>
        <v>23</v>
      </c>
      <c r="CM324" s="237">
        <f t="shared" si="191"/>
        <v>0.88461538461538458</v>
      </c>
      <c r="CN324" s="222">
        <f t="shared" si="192"/>
        <v>3</v>
      </c>
      <c r="CO324" s="237">
        <f t="shared" si="193"/>
        <v>0.11538461538461539</v>
      </c>
      <c r="CP324" s="222">
        <f t="shared" si="194"/>
        <v>0</v>
      </c>
      <c r="CQ324" s="237">
        <f t="shared" si="195"/>
        <v>0</v>
      </c>
      <c r="CR324" s="222">
        <f t="shared" si="196"/>
        <v>0</v>
      </c>
      <c r="CS324" s="237">
        <f t="shared" si="197"/>
        <v>0</v>
      </c>
      <c r="CT324" s="223">
        <f t="shared" si="198"/>
        <v>1.8846153846153846</v>
      </c>
      <c r="CU324" s="223" t="str">
        <f t="shared" si="199"/>
        <v>Đạt mục tiêu</v>
      </c>
      <c r="CV324" s="5"/>
    </row>
    <row r="325" spans="1:100" s="1" customFormat="1" ht="55.5" hidden="1">
      <c r="A325" s="1308"/>
      <c r="B325" s="1024"/>
      <c r="C325" s="1033"/>
      <c r="D325" s="1075"/>
      <c r="E325" s="1033"/>
      <c r="F325" s="1075"/>
      <c r="G325" s="217" t="s">
        <v>1920</v>
      </c>
      <c r="H325" s="217"/>
      <c r="I325" s="618"/>
      <c r="J325" s="212"/>
      <c r="K325" s="465"/>
      <c r="L325" s="5"/>
      <c r="M325" s="212" t="s">
        <v>31</v>
      </c>
      <c r="N325" s="165" t="s">
        <v>11</v>
      </c>
      <c r="O325" s="221" t="s">
        <v>29</v>
      </c>
      <c r="P325" s="221"/>
      <c r="Q325" s="5"/>
      <c r="R325" s="5"/>
      <c r="S325" s="5"/>
      <c r="T325" s="5"/>
      <c r="U325" s="6"/>
      <c r="V325" s="5"/>
      <c r="W325" s="5"/>
      <c r="X325" s="5"/>
      <c r="Y325" s="5"/>
      <c r="Z325" s="5" t="s">
        <v>24</v>
      </c>
      <c r="AA325" s="5"/>
      <c r="AB325" s="80">
        <f t="shared" si="189"/>
        <v>1</v>
      </c>
      <c r="AC325" s="642"/>
      <c r="AD325" s="7"/>
      <c r="AE325" s="7"/>
      <c r="AF325" s="7"/>
      <c r="AG325" s="7"/>
      <c r="AH325" s="7"/>
      <c r="AI325" s="7"/>
      <c r="AJ325" s="7"/>
      <c r="AK325" s="7"/>
      <c r="AL325" s="7"/>
      <c r="AM325" s="7"/>
      <c r="AN325" s="7"/>
      <c r="AO325" s="7"/>
      <c r="AP325" s="7"/>
      <c r="AQ325" s="7"/>
      <c r="AR325" s="7"/>
      <c r="AS325" s="7"/>
      <c r="AT325" s="7"/>
      <c r="AU325" s="7"/>
      <c r="AV325" s="55"/>
      <c r="AW325" s="7"/>
      <c r="AX325" s="7"/>
      <c r="AY325" s="7"/>
      <c r="AZ325" s="7"/>
      <c r="BA325" s="7"/>
      <c r="BB325" s="7"/>
      <c r="BC325" s="7"/>
      <c r="BD325" s="7"/>
      <c r="BE325" s="7"/>
      <c r="BF325" s="7"/>
      <c r="BG325" s="7"/>
      <c r="BH325" s="7"/>
      <c r="BI325" s="7"/>
      <c r="BJ325" s="7"/>
      <c r="BK325" s="7"/>
      <c r="BL325" s="5">
        <v>2</v>
      </c>
      <c r="BM325" s="221">
        <v>2</v>
      </c>
      <c r="BN325" s="221">
        <v>2</v>
      </c>
      <c r="BO325" s="221">
        <v>2</v>
      </c>
      <c r="BP325" s="221">
        <v>2</v>
      </c>
      <c r="BQ325" s="221">
        <v>2</v>
      </c>
      <c r="BR325" s="5">
        <v>2</v>
      </c>
      <c r="BS325" s="226">
        <v>2</v>
      </c>
      <c r="BT325" s="221">
        <v>2</v>
      </c>
      <c r="BU325" s="221">
        <v>2</v>
      </c>
      <c r="BV325" s="221">
        <v>2</v>
      </c>
      <c r="BW325" s="5">
        <v>2</v>
      </c>
      <c r="BX325" s="221">
        <v>2</v>
      </c>
      <c r="BY325" s="6">
        <v>2</v>
      </c>
      <c r="BZ325" s="5">
        <v>2</v>
      </c>
      <c r="CA325" s="221">
        <v>2</v>
      </c>
      <c r="CB325" s="221">
        <v>2</v>
      </c>
      <c r="CC325" s="221">
        <v>2</v>
      </c>
      <c r="CD325" s="337">
        <v>2</v>
      </c>
      <c r="CE325" s="221">
        <v>2</v>
      </c>
      <c r="CF325" s="221">
        <v>2</v>
      </c>
      <c r="CG325" s="221">
        <v>2</v>
      </c>
      <c r="CH325" s="221">
        <v>2</v>
      </c>
      <c r="CI325" s="221">
        <v>2</v>
      </c>
      <c r="CJ325" s="337">
        <v>2</v>
      </c>
      <c r="CK325" s="221">
        <v>2</v>
      </c>
      <c r="CL325" s="222">
        <f t="shared" si="190"/>
        <v>26</v>
      </c>
      <c r="CM325" s="237">
        <f t="shared" si="191"/>
        <v>1</v>
      </c>
      <c r="CN325" s="222">
        <f t="shared" si="192"/>
        <v>0</v>
      </c>
      <c r="CO325" s="237">
        <f t="shared" si="193"/>
        <v>0</v>
      </c>
      <c r="CP325" s="222">
        <f t="shared" si="194"/>
        <v>0</v>
      </c>
      <c r="CQ325" s="237">
        <f t="shared" si="195"/>
        <v>0</v>
      </c>
      <c r="CR325" s="222">
        <f t="shared" si="196"/>
        <v>0</v>
      </c>
      <c r="CS325" s="237">
        <f t="shared" si="197"/>
        <v>0</v>
      </c>
      <c r="CT325" s="223">
        <f t="shared" si="198"/>
        <v>2</v>
      </c>
      <c r="CU325" s="223" t="str">
        <f t="shared" si="199"/>
        <v>Đạt mục tiêu</v>
      </c>
      <c r="CV325" s="5"/>
    </row>
    <row r="326" spans="1:100" s="1" customFormat="1" ht="55.5" hidden="1">
      <c r="A326" s="1308"/>
      <c r="B326" s="1024"/>
      <c r="C326" s="1033"/>
      <c r="D326" s="1075"/>
      <c r="E326" s="1033"/>
      <c r="F326" s="1075"/>
      <c r="G326" s="217" t="s">
        <v>2183</v>
      </c>
      <c r="H326" s="217"/>
      <c r="I326" s="618"/>
      <c r="J326" s="212"/>
      <c r="K326" s="465"/>
      <c r="L326" s="5" t="s">
        <v>32</v>
      </c>
      <c r="M326" s="212" t="s">
        <v>31</v>
      </c>
      <c r="N326" s="165" t="s">
        <v>11</v>
      </c>
      <c r="O326" s="221" t="s">
        <v>29</v>
      </c>
      <c r="P326" s="221" t="s">
        <v>24</v>
      </c>
      <c r="Q326" s="5"/>
      <c r="R326" s="5"/>
      <c r="S326" s="5"/>
      <c r="T326" s="5"/>
      <c r="U326" s="6"/>
      <c r="V326" s="5"/>
      <c r="W326" s="5"/>
      <c r="X326" s="5"/>
      <c r="Y326" s="5"/>
      <c r="Z326" s="5"/>
      <c r="AA326" s="5" t="s">
        <v>24</v>
      </c>
      <c r="AB326" s="80">
        <f t="shared" si="189"/>
        <v>1</v>
      </c>
      <c r="AC326" s="642"/>
      <c r="AD326" s="7"/>
      <c r="AE326" s="7"/>
      <c r="AF326" s="7"/>
      <c r="AG326" s="7"/>
      <c r="AH326" s="7"/>
      <c r="AI326" s="7"/>
      <c r="AJ326" s="7"/>
      <c r="AK326" s="7"/>
      <c r="AL326" s="7"/>
      <c r="AM326" s="7"/>
      <c r="AN326" s="7"/>
      <c r="AO326" s="7"/>
      <c r="AP326" s="7"/>
      <c r="AQ326" s="7"/>
      <c r="AR326" s="7"/>
      <c r="AS326" s="7"/>
      <c r="AT326" s="7"/>
      <c r="AU326" s="7"/>
      <c r="AV326" s="55"/>
      <c r="AW326" s="7"/>
      <c r="AX326" s="7"/>
      <c r="AY326" s="7"/>
      <c r="AZ326" s="7"/>
      <c r="BA326" s="7"/>
      <c r="BB326" s="7"/>
      <c r="BC326" s="7"/>
      <c r="BD326" s="7"/>
      <c r="BE326" s="7"/>
      <c r="BF326" s="7"/>
      <c r="BG326" s="7"/>
      <c r="BH326" s="7"/>
      <c r="BI326" s="7"/>
      <c r="BJ326" s="7"/>
      <c r="BK326" s="7"/>
      <c r="BL326" s="5">
        <v>2</v>
      </c>
      <c r="BM326" s="221">
        <v>2</v>
      </c>
      <c r="BN326" s="221">
        <v>2</v>
      </c>
      <c r="BO326" s="221">
        <v>2</v>
      </c>
      <c r="BP326" s="221">
        <v>2</v>
      </c>
      <c r="BQ326" s="221">
        <v>2</v>
      </c>
      <c r="BR326" s="5">
        <v>1</v>
      </c>
      <c r="BS326" s="226">
        <v>2</v>
      </c>
      <c r="BT326" s="221">
        <v>2</v>
      </c>
      <c r="BU326" s="221">
        <v>2</v>
      </c>
      <c r="BV326" s="221">
        <v>2</v>
      </c>
      <c r="BW326" s="5">
        <v>2</v>
      </c>
      <c r="BX326" s="221">
        <v>2</v>
      </c>
      <c r="BY326" s="6">
        <v>2</v>
      </c>
      <c r="BZ326" s="5">
        <v>2</v>
      </c>
      <c r="CA326" s="221">
        <v>2</v>
      </c>
      <c r="CB326" s="221">
        <v>2</v>
      </c>
      <c r="CC326" s="221">
        <v>2</v>
      </c>
      <c r="CD326" s="337">
        <v>2</v>
      </c>
      <c r="CE326" s="221">
        <v>2</v>
      </c>
      <c r="CF326" s="221">
        <v>1</v>
      </c>
      <c r="CG326" s="221">
        <v>2</v>
      </c>
      <c r="CH326" s="221">
        <v>2</v>
      </c>
      <c r="CI326" s="221">
        <v>2</v>
      </c>
      <c r="CJ326" s="337">
        <v>2</v>
      </c>
      <c r="CK326" s="221">
        <v>2</v>
      </c>
      <c r="CL326" s="222">
        <f t="shared" si="190"/>
        <v>24</v>
      </c>
      <c r="CM326" s="237">
        <f t="shared" si="191"/>
        <v>0.92307692307692313</v>
      </c>
      <c r="CN326" s="222">
        <f t="shared" si="192"/>
        <v>2</v>
      </c>
      <c r="CO326" s="237">
        <f t="shared" si="193"/>
        <v>7.6923076923076927E-2</v>
      </c>
      <c r="CP326" s="222">
        <f t="shared" si="194"/>
        <v>0</v>
      </c>
      <c r="CQ326" s="237">
        <f t="shared" si="195"/>
        <v>0</v>
      </c>
      <c r="CR326" s="222">
        <f t="shared" si="196"/>
        <v>0</v>
      </c>
      <c r="CS326" s="237">
        <f t="shared" si="197"/>
        <v>0</v>
      </c>
      <c r="CT326" s="223">
        <f t="shared" si="198"/>
        <v>1.9230769230769231</v>
      </c>
      <c r="CU326" s="223" t="str">
        <f t="shared" si="199"/>
        <v>Đạt mục tiêu</v>
      </c>
      <c r="CV326" s="5"/>
    </row>
    <row r="327" spans="1:100" s="1" customFormat="1" ht="90" hidden="1" customHeight="1">
      <c r="A327" s="1308"/>
      <c r="B327" s="1077"/>
      <c r="C327" s="1078"/>
      <c r="D327" s="1080"/>
      <c r="E327" s="1078"/>
      <c r="F327" s="1080"/>
      <c r="G327" s="51" t="s">
        <v>3035</v>
      </c>
      <c r="H327" s="159"/>
      <c r="I327" s="550"/>
      <c r="J327" s="212"/>
      <c r="K327" s="484"/>
      <c r="L327" s="13" t="s">
        <v>32</v>
      </c>
      <c r="M327" s="38" t="s">
        <v>31</v>
      </c>
      <c r="N327" s="167" t="s">
        <v>11</v>
      </c>
      <c r="O327" s="227" t="s">
        <v>25</v>
      </c>
      <c r="P327" s="227"/>
      <c r="Q327" s="5"/>
      <c r="R327" s="5"/>
      <c r="S327" s="5"/>
      <c r="T327" s="5"/>
      <c r="U327" s="6"/>
      <c r="V327" s="5"/>
      <c r="W327" s="5"/>
      <c r="X327" s="5"/>
      <c r="Y327" s="5" t="s">
        <v>24</v>
      </c>
      <c r="Z327" s="5" t="s">
        <v>24</v>
      </c>
      <c r="AA327" s="5"/>
      <c r="AB327" s="80">
        <f t="shared" si="189"/>
        <v>2</v>
      </c>
      <c r="AC327" s="642"/>
      <c r="AD327" s="7"/>
      <c r="AE327" s="7"/>
      <c r="AF327" s="7"/>
      <c r="AG327" s="7"/>
      <c r="AH327" s="7"/>
      <c r="AI327" s="7"/>
      <c r="AJ327" s="7"/>
      <c r="AK327" s="7"/>
      <c r="AL327" s="7"/>
      <c r="AM327" s="7"/>
      <c r="AN327" s="7"/>
      <c r="AO327" s="7"/>
      <c r="AP327" s="7"/>
      <c r="AQ327" s="7"/>
      <c r="AR327" s="7"/>
      <c r="AS327" s="7"/>
      <c r="AT327" s="7"/>
      <c r="AU327" s="7"/>
      <c r="AV327" s="55"/>
      <c r="AW327" s="7"/>
      <c r="AX327" s="7"/>
      <c r="AY327" s="7"/>
      <c r="AZ327" s="7"/>
      <c r="BA327" s="7"/>
      <c r="BB327" s="7"/>
      <c r="BC327" s="7"/>
      <c r="BD327" s="7"/>
      <c r="BE327" s="7" t="s">
        <v>1315</v>
      </c>
      <c r="BF327" s="7" t="s">
        <v>1315</v>
      </c>
      <c r="BG327" s="7" t="s">
        <v>1315</v>
      </c>
      <c r="BH327" s="7"/>
      <c r="BI327" s="7"/>
      <c r="BJ327" s="7"/>
      <c r="BK327" s="7"/>
      <c r="BL327" s="5">
        <v>2</v>
      </c>
      <c r="BM327" s="221">
        <v>2</v>
      </c>
      <c r="BN327" s="221">
        <v>2</v>
      </c>
      <c r="BO327" s="221">
        <v>2</v>
      </c>
      <c r="BP327" s="221">
        <v>2</v>
      </c>
      <c r="BQ327" s="221">
        <v>2</v>
      </c>
      <c r="BR327" s="5">
        <v>2</v>
      </c>
      <c r="BS327" s="226">
        <v>2</v>
      </c>
      <c r="BT327" s="221">
        <v>2</v>
      </c>
      <c r="BU327" s="221">
        <v>2</v>
      </c>
      <c r="BV327" s="221">
        <v>2</v>
      </c>
      <c r="BW327" s="5">
        <v>1</v>
      </c>
      <c r="BX327" s="221">
        <v>2</v>
      </c>
      <c r="BY327" s="6">
        <v>1</v>
      </c>
      <c r="BZ327" s="5">
        <v>2</v>
      </c>
      <c r="CA327" s="221">
        <v>2</v>
      </c>
      <c r="CB327" s="221">
        <v>2</v>
      </c>
      <c r="CC327" s="221">
        <v>2</v>
      </c>
      <c r="CD327" s="337">
        <v>2</v>
      </c>
      <c r="CE327" s="221">
        <v>2</v>
      </c>
      <c r="CF327" s="221">
        <v>2</v>
      </c>
      <c r="CG327" s="221">
        <v>2</v>
      </c>
      <c r="CH327" s="221">
        <v>2</v>
      </c>
      <c r="CI327" s="221">
        <v>2</v>
      </c>
      <c r="CJ327" s="337">
        <v>2</v>
      </c>
      <c r="CK327" s="221">
        <v>2</v>
      </c>
      <c r="CL327" s="222">
        <f t="shared" si="190"/>
        <v>24</v>
      </c>
      <c r="CM327" s="237">
        <f t="shared" si="191"/>
        <v>0.92307692307692313</v>
      </c>
      <c r="CN327" s="222">
        <f t="shared" si="192"/>
        <v>2</v>
      </c>
      <c r="CO327" s="237">
        <f t="shared" si="193"/>
        <v>7.6923076923076927E-2</v>
      </c>
      <c r="CP327" s="222">
        <f t="shared" si="194"/>
        <v>0</v>
      </c>
      <c r="CQ327" s="237">
        <f t="shared" si="195"/>
        <v>0</v>
      </c>
      <c r="CR327" s="222">
        <f t="shared" si="196"/>
        <v>0</v>
      </c>
      <c r="CS327" s="237">
        <f t="shared" si="197"/>
        <v>0</v>
      </c>
      <c r="CT327" s="223">
        <f t="shared" si="198"/>
        <v>1.9230769230769231</v>
      </c>
      <c r="CU327" s="223" t="str">
        <f t="shared" si="199"/>
        <v>Đạt mục tiêu</v>
      </c>
      <c r="CV327" s="5"/>
    </row>
    <row r="328" spans="1:100" s="1" customFormat="1" ht="77.5" hidden="1">
      <c r="A328" s="1308"/>
      <c r="B328" s="1024"/>
      <c r="C328" s="1033"/>
      <c r="D328" s="1075"/>
      <c r="E328" s="1033"/>
      <c r="F328" s="1075"/>
      <c r="G328" s="217" t="s">
        <v>2234</v>
      </c>
      <c r="H328" s="217"/>
      <c r="I328" s="618"/>
      <c r="J328" s="212"/>
      <c r="K328" s="465"/>
      <c r="L328" s="5" t="s">
        <v>32</v>
      </c>
      <c r="M328" s="212" t="s">
        <v>31</v>
      </c>
      <c r="N328" s="165" t="s">
        <v>11</v>
      </c>
      <c r="O328" s="221" t="s">
        <v>25</v>
      </c>
      <c r="P328" s="221" t="s">
        <v>24</v>
      </c>
      <c r="Q328" s="5"/>
      <c r="R328" s="5"/>
      <c r="S328" s="5"/>
      <c r="T328" s="5"/>
      <c r="U328" s="6"/>
      <c r="V328" s="5"/>
      <c r="W328" s="5"/>
      <c r="X328" s="5"/>
      <c r="Y328" s="5"/>
      <c r="Z328" s="5" t="s">
        <v>24</v>
      </c>
      <c r="AA328" s="5"/>
      <c r="AB328" s="80">
        <f t="shared" si="189"/>
        <v>1</v>
      </c>
      <c r="AC328" s="642"/>
      <c r="AD328" s="7"/>
      <c r="AE328" s="7"/>
      <c r="AF328" s="7"/>
      <c r="AG328" s="7"/>
      <c r="AH328" s="7"/>
      <c r="AI328" s="7"/>
      <c r="AJ328" s="7"/>
      <c r="AK328" s="7"/>
      <c r="AL328" s="7"/>
      <c r="AM328" s="7"/>
      <c r="AN328" s="7"/>
      <c r="AO328" s="7"/>
      <c r="AP328" s="7"/>
      <c r="AQ328" s="7"/>
      <c r="AR328" s="7"/>
      <c r="AS328" s="7"/>
      <c r="AT328" s="7"/>
      <c r="AU328" s="7"/>
      <c r="AV328" s="55"/>
      <c r="AW328" s="7"/>
      <c r="AX328" s="7"/>
      <c r="AY328" s="7"/>
      <c r="AZ328" s="7"/>
      <c r="BA328" s="7"/>
      <c r="BB328" s="7"/>
      <c r="BC328" s="7"/>
      <c r="BD328" s="7"/>
      <c r="BE328" s="7"/>
      <c r="BF328" s="7"/>
      <c r="BG328" s="7"/>
      <c r="BH328" s="7"/>
      <c r="BI328" s="7"/>
      <c r="BJ328" s="7"/>
      <c r="BK328" s="7"/>
      <c r="BL328" s="5">
        <v>2</v>
      </c>
      <c r="BM328" s="221">
        <v>2</v>
      </c>
      <c r="BN328" s="221">
        <v>2</v>
      </c>
      <c r="BO328" s="221">
        <v>2</v>
      </c>
      <c r="BP328" s="221">
        <v>2</v>
      </c>
      <c r="BQ328" s="221">
        <v>2</v>
      </c>
      <c r="BR328" s="5">
        <v>2</v>
      </c>
      <c r="BS328" s="226">
        <v>2</v>
      </c>
      <c r="BT328" s="221">
        <v>2</v>
      </c>
      <c r="BU328" s="221">
        <v>2</v>
      </c>
      <c r="BV328" s="221">
        <v>2</v>
      </c>
      <c r="BW328" s="5">
        <v>2</v>
      </c>
      <c r="BX328" s="221">
        <v>2</v>
      </c>
      <c r="BY328" s="6">
        <v>2</v>
      </c>
      <c r="BZ328" s="5">
        <v>2</v>
      </c>
      <c r="CA328" s="221">
        <v>2</v>
      </c>
      <c r="CB328" s="221">
        <v>2</v>
      </c>
      <c r="CC328" s="221">
        <v>2</v>
      </c>
      <c r="CD328" s="337">
        <v>2</v>
      </c>
      <c r="CE328" s="221">
        <v>2</v>
      </c>
      <c r="CF328" s="221">
        <v>2</v>
      </c>
      <c r="CG328" s="221">
        <v>2</v>
      </c>
      <c r="CH328" s="221">
        <v>2</v>
      </c>
      <c r="CI328" s="221">
        <v>2</v>
      </c>
      <c r="CJ328" s="337">
        <v>2</v>
      </c>
      <c r="CK328" s="221">
        <v>2</v>
      </c>
      <c r="CL328" s="222">
        <f t="shared" si="190"/>
        <v>26</v>
      </c>
      <c r="CM328" s="237">
        <f t="shared" si="191"/>
        <v>1</v>
      </c>
      <c r="CN328" s="222">
        <f t="shared" si="192"/>
        <v>0</v>
      </c>
      <c r="CO328" s="237">
        <f t="shared" si="193"/>
        <v>0</v>
      </c>
      <c r="CP328" s="222">
        <f t="shared" si="194"/>
        <v>0</v>
      </c>
      <c r="CQ328" s="237">
        <f t="shared" si="195"/>
        <v>0</v>
      </c>
      <c r="CR328" s="222">
        <f t="shared" si="196"/>
        <v>0</v>
      </c>
      <c r="CS328" s="237">
        <f t="shared" si="197"/>
        <v>0</v>
      </c>
      <c r="CT328" s="223">
        <f t="shared" si="198"/>
        <v>2</v>
      </c>
      <c r="CU328" s="223" t="str">
        <f t="shared" si="199"/>
        <v>Đạt mục tiêu</v>
      </c>
      <c r="CV328" s="5"/>
    </row>
    <row r="329" spans="1:100" s="1" customFormat="1" ht="34.25" hidden="1" customHeight="1">
      <c r="A329" s="1308"/>
      <c r="B329" s="1024"/>
      <c r="C329" s="1033"/>
      <c r="D329" s="1075"/>
      <c r="E329" s="1033"/>
      <c r="F329" s="1075"/>
      <c r="G329" s="217" t="s">
        <v>2184</v>
      </c>
      <c r="H329" s="217"/>
      <c r="I329" s="618"/>
      <c r="J329" s="212"/>
      <c r="K329" s="465"/>
      <c r="L329" s="5" t="s">
        <v>32</v>
      </c>
      <c r="M329" s="212" t="s">
        <v>31</v>
      </c>
      <c r="N329" s="165" t="s">
        <v>11</v>
      </c>
      <c r="O329" s="221" t="s">
        <v>25</v>
      </c>
      <c r="P329" s="221" t="s">
        <v>24</v>
      </c>
      <c r="Q329" s="5"/>
      <c r="R329" s="5"/>
      <c r="S329" s="5"/>
      <c r="T329" s="5"/>
      <c r="U329" s="6"/>
      <c r="V329" s="5"/>
      <c r="W329" s="5"/>
      <c r="X329" s="5"/>
      <c r="Y329" s="5" t="s">
        <v>24</v>
      </c>
      <c r="Z329" s="5"/>
      <c r="AA329" s="5"/>
      <c r="AB329" s="80">
        <f t="shared" si="189"/>
        <v>1</v>
      </c>
      <c r="AC329" s="642"/>
      <c r="AD329" s="7"/>
      <c r="AE329" s="7"/>
      <c r="AF329" s="7"/>
      <c r="AG329" s="7"/>
      <c r="AH329" s="7"/>
      <c r="AI329" s="7"/>
      <c r="AJ329" s="7"/>
      <c r="AK329" s="7"/>
      <c r="AL329" s="7"/>
      <c r="AM329" s="7"/>
      <c r="AN329" s="7"/>
      <c r="AO329" s="7"/>
      <c r="AP329" s="7"/>
      <c r="AQ329" s="7"/>
      <c r="AR329" s="7"/>
      <c r="AS329" s="7"/>
      <c r="AT329" s="7"/>
      <c r="AU329" s="7"/>
      <c r="AV329" s="55"/>
      <c r="AW329" s="7"/>
      <c r="AX329" s="7"/>
      <c r="AY329" s="7"/>
      <c r="AZ329" s="7"/>
      <c r="BA329" s="7"/>
      <c r="BB329" s="7"/>
      <c r="BC329" s="7"/>
      <c r="BD329" s="7"/>
      <c r="BE329" s="7" t="s">
        <v>1315</v>
      </c>
      <c r="BF329" s="7"/>
      <c r="BG329" s="7"/>
      <c r="BH329" s="7"/>
      <c r="BI329" s="7"/>
      <c r="BJ329" s="7"/>
      <c r="BK329" s="7"/>
      <c r="BL329" s="5">
        <v>2</v>
      </c>
      <c r="BM329" s="221">
        <v>2</v>
      </c>
      <c r="BN329" s="221">
        <v>2</v>
      </c>
      <c r="BO329" s="221">
        <v>2</v>
      </c>
      <c r="BP329" s="221">
        <v>2</v>
      </c>
      <c r="BQ329" s="221">
        <v>2</v>
      </c>
      <c r="BR329" s="5">
        <v>2</v>
      </c>
      <c r="BS329" s="226">
        <v>2</v>
      </c>
      <c r="BT329" s="221">
        <v>2</v>
      </c>
      <c r="BU329" s="221">
        <v>2</v>
      </c>
      <c r="BV329" s="221">
        <v>2</v>
      </c>
      <c r="BW329" s="5">
        <v>2</v>
      </c>
      <c r="BX329" s="221">
        <v>2</v>
      </c>
      <c r="BY329" s="6">
        <v>2</v>
      </c>
      <c r="BZ329" s="5">
        <v>2</v>
      </c>
      <c r="CA329" s="221">
        <v>2</v>
      </c>
      <c r="CB329" s="221">
        <v>2</v>
      </c>
      <c r="CC329" s="221">
        <v>2</v>
      </c>
      <c r="CD329" s="337">
        <v>2</v>
      </c>
      <c r="CE329" s="221">
        <v>2</v>
      </c>
      <c r="CF329" s="221">
        <v>2</v>
      </c>
      <c r="CG329" s="221">
        <v>2</v>
      </c>
      <c r="CH329" s="221">
        <v>2</v>
      </c>
      <c r="CI329" s="221">
        <v>2</v>
      </c>
      <c r="CJ329" s="337">
        <v>2</v>
      </c>
      <c r="CK329" s="221">
        <v>2</v>
      </c>
      <c r="CL329" s="222">
        <f t="shared" si="190"/>
        <v>26</v>
      </c>
      <c r="CM329" s="237">
        <f t="shared" si="191"/>
        <v>1</v>
      </c>
      <c r="CN329" s="222">
        <f t="shared" si="192"/>
        <v>0</v>
      </c>
      <c r="CO329" s="237">
        <f t="shared" si="193"/>
        <v>0</v>
      </c>
      <c r="CP329" s="222"/>
      <c r="CQ329" s="237">
        <f t="shared" si="195"/>
        <v>0</v>
      </c>
      <c r="CR329" s="222">
        <f t="shared" si="196"/>
        <v>0</v>
      </c>
      <c r="CS329" s="237">
        <f t="shared" si="197"/>
        <v>0</v>
      </c>
      <c r="CT329" s="223">
        <f t="shared" si="198"/>
        <v>2</v>
      </c>
      <c r="CU329" s="223"/>
      <c r="CV329" s="5"/>
    </row>
    <row r="330" spans="1:100" s="1" customFormat="1" ht="29.4" hidden="1" customHeight="1">
      <c r="A330" s="1308"/>
      <c r="B330" s="1024"/>
      <c r="C330" s="1033"/>
      <c r="D330" s="1075"/>
      <c r="E330" s="1033"/>
      <c r="F330" s="1075"/>
      <c r="G330" s="217" t="s">
        <v>3064</v>
      </c>
      <c r="H330" s="217"/>
      <c r="I330" s="618"/>
      <c r="J330" s="212"/>
      <c r="K330" s="465"/>
      <c r="L330" s="5" t="s">
        <v>32</v>
      </c>
      <c r="M330" s="212" t="s">
        <v>2177</v>
      </c>
      <c r="N330" s="165" t="s">
        <v>11</v>
      </c>
      <c r="O330" s="221" t="s">
        <v>25</v>
      </c>
      <c r="P330" s="221" t="s">
        <v>24</v>
      </c>
      <c r="Q330" s="5"/>
      <c r="R330" s="5"/>
      <c r="S330" s="5"/>
      <c r="T330" s="5" t="s">
        <v>24</v>
      </c>
      <c r="U330" s="6"/>
      <c r="V330" s="5"/>
      <c r="W330" s="5"/>
      <c r="X330" s="5"/>
      <c r="Y330" s="5"/>
      <c r="Z330" s="5"/>
      <c r="AA330" s="5"/>
      <c r="AB330" s="80">
        <f t="shared" si="189"/>
        <v>1</v>
      </c>
      <c r="AC330" s="642"/>
      <c r="AD330" s="7"/>
      <c r="AE330" s="7"/>
      <c r="AF330" s="7"/>
      <c r="AG330" s="7"/>
      <c r="AH330" s="7"/>
      <c r="AI330" s="7"/>
      <c r="AJ330" s="7"/>
      <c r="AK330" s="7"/>
      <c r="AL330" s="7"/>
      <c r="AM330" s="7"/>
      <c r="AN330" s="7"/>
      <c r="AO330" s="7"/>
      <c r="AP330" s="55"/>
      <c r="AQ330" s="55"/>
      <c r="AR330" s="55" t="s">
        <v>1315</v>
      </c>
      <c r="AS330" s="7"/>
      <c r="AT330" s="7"/>
      <c r="AU330" s="7"/>
      <c r="AV330" s="55"/>
      <c r="AW330" s="7"/>
      <c r="AX330" s="7"/>
      <c r="AY330" s="7"/>
      <c r="AZ330" s="7"/>
      <c r="BA330" s="7"/>
      <c r="BB330" s="7"/>
      <c r="BC330" s="7"/>
      <c r="BD330" s="7"/>
      <c r="BE330" s="7"/>
      <c r="BF330" s="7"/>
      <c r="BG330" s="7"/>
      <c r="BH330" s="7"/>
      <c r="BI330" s="7"/>
      <c r="BJ330" s="7"/>
      <c r="BK330" s="7"/>
      <c r="BL330" s="5">
        <v>1</v>
      </c>
      <c r="BM330" s="221">
        <v>2</v>
      </c>
      <c r="BN330" s="221">
        <v>2</v>
      </c>
      <c r="BO330" s="221">
        <v>2</v>
      </c>
      <c r="BP330" s="221">
        <v>2</v>
      </c>
      <c r="BQ330" s="221">
        <v>2</v>
      </c>
      <c r="BR330" s="5">
        <v>2</v>
      </c>
      <c r="BS330" s="226">
        <v>2</v>
      </c>
      <c r="BT330" s="221">
        <v>2</v>
      </c>
      <c r="BU330" s="221">
        <v>2</v>
      </c>
      <c r="BV330" s="221">
        <v>2</v>
      </c>
      <c r="BW330" s="5">
        <v>2</v>
      </c>
      <c r="BX330" s="221">
        <v>2</v>
      </c>
      <c r="BY330" s="6">
        <v>1</v>
      </c>
      <c r="BZ330" s="5">
        <v>2</v>
      </c>
      <c r="CA330" s="221">
        <v>2</v>
      </c>
      <c r="CB330" s="221">
        <v>2</v>
      </c>
      <c r="CC330" s="221">
        <v>1</v>
      </c>
      <c r="CD330" s="337">
        <v>2</v>
      </c>
      <c r="CE330" s="221">
        <v>2</v>
      </c>
      <c r="CF330" s="221">
        <v>2</v>
      </c>
      <c r="CG330" s="221">
        <v>2</v>
      </c>
      <c r="CH330" s="221">
        <v>2</v>
      </c>
      <c r="CI330" s="221">
        <v>2</v>
      </c>
      <c r="CJ330" s="337">
        <v>2</v>
      </c>
      <c r="CK330" s="221">
        <v>2</v>
      </c>
      <c r="CL330" s="222">
        <f t="shared" si="190"/>
        <v>23</v>
      </c>
      <c r="CM330" s="237">
        <f t="shared" si="191"/>
        <v>0.88461538461538458</v>
      </c>
      <c r="CN330" s="222">
        <f t="shared" si="192"/>
        <v>3</v>
      </c>
      <c r="CO330" s="237">
        <f t="shared" si="193"/>
        <v>0.11538461538461539</v>
      </c>
      <c r="CP330" s="222">
        <f t="shared" ref="CP330:CP335" si="200">COUNTIF(BL330:CK330,"0")</f>
        <v>0</v>
      </c>
      <c r="CQ330" s="237">
        <f t="shared" si="195"/>
        <v>0</v>
      </c>
      <c r="CR330" s="222">
        <f t="shared" si="196"/>
        <v>0</v>
      </c>
      <c r="CS330" s="237">
        <f t="shared" si="197"/>
        <v>0</v>
      </c>
      <c r="CT330" s="223">
        <f t="shared" si="198"/>
        <v>1.8846153846153846</v>
      </c>
      <c r="CU330" s="223" t="str">
        <f>IF(CS330&gt;=50%,"KĐG",IF(CT330&gt;=1.6,"Đạt mục tiêu",IF(CT330&gt;=1,"Cần cố gắng","Chưa đạt")))</f>
        <v>Đạt mục tiêu</v>
      </c>
      <c r="CV330" s="5"/>
    </row>
    <row r="331" spans="1:100" s="1" customFormat="1" ht="55.5" hidden="1">
      <c r="A331" s="1308"/>
      <c r="B331" s="1024"/>
      <c r="C331" s="1033"/>
      <c r="D331" s="1075"/>
      <c r="E331" s="1033"/>
      <c r="F331" s="1075"/>
      <c r="G331" s="159" t="s">
        <v>3065</v>
      </c>
      <c r="H331" s="159"/>
      <c r="I331" s="429"/>
      <c r="J331" s="212"/>
      <c r="K331" s="465"/>
      <c r="L331" s="5" t="s">
        <v>32</v>
      </c>
      <c r="M331" s="212" t="s">
        <v>31</v>
      </c>
      <c r="N331" s="165" t="s">
        <v>11</v>
      </c>
      <c r="O331" s="221" t="s">
        <v>25</v>
      </c>
      <c r="P331" s="221"/>
      <c r="Q331" s="5"/>
      <c r="R331" s="5"/>
      <c r="S331" s="5"/>
      <c r="T331" s="5"/>
      <c r="U331" s="6"/>
      <c r="V331" s="5"/>
      <c r="W331" s="5"/>
      <c r="X331" s="5"/>
      <c r="Y331" s="5"/>
      <c r="Z331" s="5" t="s">
        <v>24</v>
      </c>
      <c r="AA331" s="5" t="s">
        <v>24</v>
      </c>
      <c r="AB331" s="80">
        <f t="shared" si="189"/>
        <v>2</v>
      </c>
      <c r="AC331" s="642"/>
      <c r="AD331" s="7"/>
      <c r="AE331" s="7"/>
      <c r="AF331" s="7"/>
      <c r="AG331" s="7"/>
      <c r="AH331" s="7"/>
      <c r="AI331" s="7"/>
      <c r="AJ331" s="7"/>
      <c r="AK331" s="7"/>
      <c r="AL331" s="7"/>
      <c r="AM331" s="7"/>
      <c r="AN331" s="7"/>
      <c r="AO331" s="7"/>
      <c r="AP331" s="7"/>
      <c r="AQ331" s="7"/>
      <c r="AR331" s="7"/>
      <c r="AS331" s="7"/>
      <c r="AT331" s="7"/>
      <c r="AU331" s="7"/>
      <c r="AV331" s="55"/>
      <c r="AW331" s="7"/>
      <c r="AX331" s="7"/>
      <c r="AY331" s="7"/>
      <c r="AZ331" s="7"/>
      <c r="BA331" s="7"/>
      <c r="BB331" s="7"/>
      <c r="BC331" s="7"/>
      <c r="BD331" s="7"/>
      <c r="BE331" s="7"/>
      <c r="BF331" s="7"/>
      <c r="BG331" s="7"/>
      <c r="BH331" s="7"/>
      <c r="BI331" s="7"/>
      <c r="BJ331" s="7"/>
      <c r="BK331" s="7"/>
      <c r="BL331" s="5">
        <v>2</v>
      </c>
      <c r="BM331" s="221">
        <v>2</v>
      </c>
      <c r="BN331" s="221">
        <v>2</v>
      </c>
      <c r="BO331" s="221">
        <v>2</v>
      </c>
      <c r="BP331" s="221">
        <v>2</v>
      </c>
      <c r="BQ331" s="221">
        <v>2</v>
      </c>
      <c r="BR331" s="5">
        <v>2</v>
      </c>
      <c r="BS331" s="226">
        <v>2</v>
      </c>
      <c r="BT331" s="221">
        <v>2</v>
      </c>
      <c r="BU331" s="221">
        <v>2</v>
      </c>
      <c r="BV331" s="221">
        <v>2</v>
      </c>
      <c r="BW331" s="5">
        <v>2</v>
      </c>
      <c r="BX331" s="221">
        <v>2</v>
      </c>
      <c r="BY331" s="6">
        <v>2</v>
      </c>
      <c r="BZ331" s="5">
        <v>2</v>
      </c>
      <c r="CA331" s="221">
        <v>2</v>
      </c>
      <c r="CB331" s="221">
        <v>2</v>
      </c>
      <c r="CC331" s="221">
        <v>2</v>
      </c>
      <c r="CD331" s="337">
        <v>2</v>
      </c>
      <c r="CE331" s="221">
        <v>2</v>
      </c>
      <c r="CF331" s="221">
        <v>2</v>
      </c>
      <c r="CG331" s="221">
        <v>2</v>
      </c>
      <c r="CH331" s="221">
        <v>2</v>
      </c>
      <c r="CI331" s="221">
        <v>2</v>
      </c>
      <c r="CJ331" s="337">
        <v>2</v>
      </c>
      <c r="CK331" s="221">
        <v>2</v>
      </c>
      <c r="CL331" s="222">
        <f t="shared" si="190"/>
        <v>26</v>
      </c>
      <c r="CM331" s="237">
        <f t="shared" si="191"/>
        <v>1</v>
      </c>
      <c r="CN331" s="222">
        <f t="shared" si="192"/>
        <v>0</v>
      </c>
      <c r="CO331" s="237">
        <f t="shared" si="193"/>
        <v>0</v>
      </c>
      <c r="CP331" s="222">
        <f t="shared" si="200"/>
        <v>0</v>
      </c>
      <c r="CQ331" s="237">
        <f t="shared" si="195"/>
        <v>0</v>
      </c>
      <c r="CR331" s="222">
        <f t="shared" si="196"/>
        <v>0</v>
      </c>
      <c r="CS331" s="237">
        <f t="shared" si="197"/>
        <v>0</v>
      </c>
      <c r="CT331" s="223">
        <f t="shared" si="198"/>
        <v>2</v>
      </c>
      <c r="CU331" s="223"/>
      <c r="CV331" s="5"/>
    </row>
    <row r="332" spans="1:100" s="1" customFormat="1" ht="55.5" hidden="1">
      <c r="A332" s="1308"/>
      <c r="B332" s="1024"/>
      <c r="C332" s="1033"/>
      <c r="D332" s="1075"/>
      <c r="E332" s="1033"/>
      <c r="F332" s="1075"/>
      <c r="G332" s="157" t="s">
        <v>2414</v>
      </c>
      <c r="H332" s="157"/>
      <c r="I332" s="613"/>
      <c r="J332" s="212"/>
      <c r="K332" s="465"/>
      <c r="L332" s="5"/>
      <c r="M332" s="212" t="s">
        <v>2177</v>
      </c>
      <c r="N332" s="165" t="s">
        <v>11</v>
      </c>
      <c r="O332" s="221" t="s">
        <v>25</v>
      </c>
      <c r="P332" s="221"/>
      <c r="Q332" s="5"/>
      <c r="R332" s="5" t="s">
        <v>24</v>
      </c>
      <c r="S332" s="5"/>
      <c r="T332" s="5"/>
      <c r="U332" s="6"/>
      <c r="V332" s="5"/>
      <c r="W332" s="5"/>
      <c r="X332" s="5"/>
      <c r="Y332" s="5"/>
      <c r="Z332" s="5"/>
      <c r="AA332" s="5"/>
      <c r="AB332" s="80">
        <f t="shared" si="189"/>
        <v>1</v>
      </c>
      <c r="AC332" s="642"/>
      <c r="AD332" s="7"/>
      <c r="AE332" s="7"/>
      <c r="AF332" s="7"/>
      <c r="AG332" s="7"/>
      <c r="AH332" s="7"/>
      <c r="AI332" s="7"/>
      <c r="AJ332" s="7" t="s">
        <v>1315</v>
      </c>
      <c r="AK332" s="7"/>
      <c r="AL332" s="7"/>
      <c r="AM332" s="7"/>
      <c r="AN332" s="7"/>
      <c r="AO332" s="7"/>
      <c r="AP332" s="7"/>
      <c r="AQ332" s="7"/>
      <c r="AR332" s="7"/>
      <c r="AS332" s="7"/>
      <c r="AT332" s="7"/>
      <c r="AU332" s="7"/>
      <c r="AV332" s="55"/>
      <c r="AW332" s="7"/>
      <c r="AX332" s="7"/>
      <c r="AY332" s="7"/>
      <c r="AZ332" s="7"/>
      <c r="BA332" s="7"/>
      <c r="BB332" s="7"/>
      <c r="BC332" s="7"/>
      <c r="BD332" s="7"/>
      <c r="BE332" s="7"/>
      <c r="BF332" s="7"/>
      <c r="BG332" s="7"/>
      <c r="BH332" s="7"/>
      <c r="BI332" s="7"/>
      <c r="BJ332" s="7"/>
      <c r="BK332" s="7"/>
      <c r="BL332" s="5">
        <v>2</v>
      </c>
      <c r="BM332" s="221">
        <v>2</v>
      </c>
      <c r="BN332" s="221">
        <v>2</v>
      </c>
      <c r="BO332" s="221">
        <v>2</v>
      </c>
      <c r="BP332" s="221">
        <v>2</v>
      </c>
      <c r="BQ332" s="221">
        <v>2</v>
      </c>
      <c r="BR332" s="5">
        <v>2</v>
      </c>
      <c r="BS332" s="226">
        <v>2</v>
      </c>
      <c r="BT332" s="221">
        <v>2</v>
      </c>
      <c r="BU332" s="221">
        <v>2</v>
      </c>
      <c r="BV332" s="221">
        <v>2</v>
      </c>
      <c r="BW332" s="5">
        <v>2</v>
      </c>
      <c r="BX332" s="221">
        <v>2</v>
      </c>
      <c r="BY332" s="6">
        <v>2</v>
      </c>
      <c r="BZ332" s="5">
        <v>2</v>
      </c>
      <c r="CA332" s="221">
        <v>2</v>
      </c>
      <c r="CB332" s="221">
        <v>2</v>
      </c>
      <c r="CC332" s="221">
        <v>2</v>
      </c>
      <c r="CD332" s="337">
        <v>2</v>
      </c>
      <c r="CE332" s="221">
        <v>2</v>
      </c>
      <c r="CF332" s="221">
        <v>2</v>
      </c>
      <c r="CG332" s="221">
        <v>2</v>
      </c>
      <c r="CH332" s="221">
        <v>2</v>
      </c>
      <c r="CI332" s="221">
        <v>2</v>
      </c>
      <c r="CJ332" s="337">
        <v>2</v>
      </c>
      <c r="CK332" s="221">
        <v>2</v>
      </c>
      <c r="CL332" s="222">
        <f t="shared" si="190"/>
        <v>26</v>
      </c>
      <c r="CM332" s="237">
        <f t="shared" si="191"/>
        <v>1</v>
      </c>
      <c r="CN332" s="222">
        <f t="shared" si="192"/>
        <v>0</v>
      </c>
      <c r="CO332" s="237">
        <f t="shared" si="193"/>
        <v>0</v>
      </c>
      <c r="CP332" s="222">
        <f t="shared" si="200"/>
        <v>0</v>
      </c>
      <c r="CQ332" s="237">
        <f t="shared" si="195"/>
        <v>0</v>
      </c>
      <c r="CR332" s="222">
        <f t="shared" si="196"/>
        <v>0</v>
      </c>
      <c r="CS332" s="237">
        <f t="shared" si="197"/>
        <v>0</v>
      </c>
      <c r="CT332" s="223">
        <f t="shared" si="198"/>
        <v>2</v>
      </c>
      <c r="CU332" s="223"/>
      <c r="CV332" s="5"/>
    </row>
    <row r="333" spans="1:100" s="1" customFormat="1" ht="203.5" hidden="1" customHeight="1">
      <c r="A333" s="1308"/>
      <c r="B333" s="1024"/>
      <c r="C333" s="1033"/>
      <c r="D333" s="217" t="s">
        <v>173</v>
      </c>
      <c r="E333" s="1033"/>
      <c r="F333" s="288" t="s">
        <v>1910</v>
      </c>
      <c r="G333" s="34" t="s">
        <v>2922</v>
      </c>
      <c r="H333" s="34"/>
      <c r="I333" s="619"/>
      <c r="J333" s="53"/>
      <c r="K333" s="495"/>
      <c r="L333" s="5" t="s">
        <v>32</v>
      </c>
      <c r="M333" s="212" t="s">
        <v>2174</v>
      </c>
      <c r="N333" s="165" t="s">
        <v>11</v>
      </c>
      <c r="O333" s="221" t="s">
        <v>29</v>
      </c>
      <c r="P333" s="221" t="s">
        <v>24</v>
      </c>
      <c r="Q333" s="5"/>
      <c r="R333" s="5"/>
      <c r="S333" s="5"/>
      <c r="T333" s="5"/>
      <c r="U333" s="6"/>
      <c r="V333" s="5" t="s">
        <v>24</v>
      </c>
      <c r="W333" s="5" t="s">
        <v>24</v>
      </c>
      <c r="X333" s="5"/>
      <c r="Y333" s="5"/>
      <c r="Z333" s="5"/>
      <c r="AA333" s="5"/>
      <c r="AB333" s="80">
        <f t="shared" si="189"/>
        <v>2</v>
      </c>
      <c r="AC333" s="642"/>
      <c r="AD333" s="7"/>
      <c r="AE333" s="7"/>
      <c r="AF333" s="7"/>
      <c r="AG333" s="7"/>
      <c r="AH333" s="7"/>
      <c r="AI333" s="7"/>
      <c r="AJ333" s="7"/>
      <c r="AK333" s="7"/>
      <c r="AL333" s="7"/>
      <c r="AM333" s="7"/>
      <c r="AN333" s="7"/>
      <c r="AO333" s="7"/>
      <c r="AP333" s="7"/>
      <c r="AQ333" s="7"/>
      <c r="AR333" s="7"/>
      <c r="AS333" s="7"/>
      <c r="AT333" s="7"/>
      <c r="AU333" s="7"/>
      <c r="AV333" s="55"/>
      <c r="AW333" s="7"/>
      <c r="AX333" s="7"/>
      <c r="AY333" s="7" t="s">
        <v>1315</v>
      </c>
      <c r="AZ333" s="7"/>
      <c r="BA333" s="7"/>
      <c r="BB333" s="7"/>
      <c r="BC333" s="7"/>
      <c r="BD333" s="7"/>
      <c r="BE333" s="7"/>
      <c r="BF333" s="7"/>
      <c r="BG333" s="7"/>
      <c r="BH333" s="7"/>
      <c r="BI333" s="7"/>
      <c r="BJ333" s="7"/>
      <c r="BK333" s="7"/>
      <c r="BL333" s="5">
        <v>2</v>
      </c>
      <c r="BM333" s="221">
        <v>2</v>
      </c>
      <c r="BN333" s="221">
        <v>2</v>
      </c>
      <c r="BO333" s="221">
        <v>2</v>
      </c>
      <c r="BP333" s="221">
        <v>2</v>
      </c>
      <c r="BQ333" s="221">
        <v>2</v>
      </c>
      <c r="BR333" s="5">
        <v>2</v>
      </c>
      <c r="BS333" s="226">
        <v>2</v>
      </c>
      <c r="BT333" s="221">
        <v>2</v>
      </c>
      <c r="BU333" s="221">
        <v>2</v>
      </c>
      <c r="BV333" s="221">
        <v>2</v>
      </c>
      <c r="BW333" s="5">
        <v>2</v>
      </c>
      <c r="BX333" s="221">
        <v>2</v>
      </c>
      <c r="BY333" s="6">
        <v>2</v>
      </c>
      <c r="BZ333" s="5">
        <v>2</v>
      </c>
      <c r="CA333" s="221">
        <v>2</v>
      </c>
      <c r="CB333" s="221">
        <v>2</v>
      </c>
      <c r="CC333" s="221">
        <v>1</v>
      </c>
      <c r="CD333" s="337">
        <v>2</v>
      </c>
      <c r="CE333" s="221">
        <v>2</v>
      </c>
      <c r="CF333" s="221">
        <v>2</v>
      </c>
      <c r="CG333" s="221">
        <v>2</v>
      </c>
      <c r="CH333" s="221">
        <v>2</v>
      </c>
      <c r="CI333" s="221">
        <v>2</v>
      </c>
      <c r="CJ333" s="337">
        <v>2</v>
      </c>
      <c r="CK333" s="221">
        <v>2</v>
      </c>
      <c r="CL333" s="222">
        <f t="shared" si="190"/>
        <v>25</v>
      </c>
      <c r="CM333" s="237">
        <f t="shared" si="191"/>
        <v>0.96153846153846156</v>
      </c>
      <c r="CN333" s="222">
        <f t="shared" si="192"/>
        <v>1</v>
      </c>
      <c r="CO333" s="237">
        <f t="shared" si="193"/>
        <v>3.8461538461538464E-2</v>
      </c>
      <c r="CP333" s="222">
        <f t="shared" si="200"/>
        <v>0</v>
      </c>
      <c r="CQ333" s="237">
        <f t="shared" si="195"/>
        <v>0</v>
      </c>
      <c r="CR333" s="222">
        <f t="shared" si="196"/>
        <v>0</v>
      </c>
      <c r="CS333" s="237">
        <f t="shared" si="197"/>
        <v>0</v>
      </c>
      <c r="CT333" s="223">
        <f t="shared" si="198"/>
        <v>1.9615384615384615</v>
      </c>
      <c r="CU333" s="223" t="str">
        <f>IF(CS333&gt;=50%,"KĐG",IF(CT333&gt;=1.6,"Đạt mục tiêu",IF(CT333&gt;=1,"Cần cố gắng","Chưa đạt")))</f>
        <v>Đạt mục tiêu</v>
      </c>
      <c r="CV333" s="5"/>
    </row>
    <row r="334" spans="1:100" s="1" customFormat="1" ht="263.5" hidden="1">
      <c r="A334" s="1308"/>
      <c r="B334" s="1024"/>
      <c r="C334" s="1033"/>
      <c r="D334" s="217" t="s">
        <v>172</v>
      </c>
      <c r="E334" s="1033"/>
      <c r="F334" s="11" t="s">
        <v>172</v>
      </c>
      <c r="G334" s="157" t="s">
        <v>559</v>
      </c>
      <c r="H334" s="157"/>
      <c r="I334" s="609"/>
      <c r="J334" s="32" t="s">
        <v>721</v>
      </c>
      <c r="K334" s="463" t="s">
        <v>1644</v>
      </c>
      <c r="L334" s="5" t="s">
        <v>32</v>
      </c>
      <c r="M334" s="212" t="s">
        <v>31</v>
      </c>
      <c r="N334" s="165" t="s">
        <v>11</v>
      </c>
      <c r="O334" s="221" t="s">
        <v>29</v>
      </c>
      <c r="P334" s="221" t="s">
        <v>24</v>
      </c>
      <c r="Q334" s="5"/>
      <c r="R334" s="5"/>
      <c r="S334" s="5"/>
      <c r="T334" s="5"/>
      <c r="U334" s="6"/>
      <c r="V334" s="5"/>
      <c r="W334" s="5"/>
      <c r="X334" s="5"/>
      <c r="Y334" s="5"/>
      <c r="Z334" s="5" t="s">
        <v>24</v>
      </c>
      <c r="AA334" s="5"/>
      <c r="AB334" s="80">
        <f t="shared" si="189"/>
        <v>1</v>
      </c>
      <c r="AC334" s="642"/>
      <c r="AD334" s="7"/>
      <c r="AE334" s="7"/>
      <c r="AF334" s="7"/>
      <c r="AG334" s="7"/>
      <c r="AH334" s="7"/>
      <c r="AI334" s="7"/>
      <c r="AJ334" s="7"/>
      <c r="AK334" s="7"/>
      <c r="AL334" s="7"/>
      <c r="AM334" s="7"/>
      <c r="AN334" s="7"/>
      <c r="AO334" s="7"/>
      <c r="AP334" s="7"/>
      <c r="AQ334" s="7"/>
      <c r="AR334" s="7"/>
      <c r="AS334" s="7"/>
      <c r="AT334" s="7"/>
      <c r="AU334" s="7"/>
      <c r="AV334" s="55"/>
      <c r="AW334" s="7"/>
      <c r="AX334" s="7"/>
      <c r="AY334" s="7"/>
      <c r="AZ334" s="7"/>
      <c r="BA334" s="7"/>
      <c r="BB334" s="7"/>
      <c r="BC334" s="7"/>
      <c r="BD334" s="7"/>
      <c r="BE334" s="7"/>
      <c r="BF334" s="7"/>
      <c r="BG334" s="7"/>
      <c r="BH334" s="7" t="s">
        <v>1318</v>
      </c>
      <c r="BI334" s="7"/>
      <c r="BJ334" s="7"/>
      <c r="BK334" s="7"/>
      <c r="BL334" s="5">
        <v>2</v>
      </c>
      <c r="BM334" s="221">
        <v>2</v>
      </c>
      <c r="BN334" s="221">
        <v>2</v>
      </c>
      <c r="BO334" s="221">
        <v>2</v>
      </c>
      <c r="BP334" s="221">
        <v>2</v>
      </c>
      <c r="BQ334" s="221">
        <v>2</v>
      </c>
      <c r="BR334" s="5">
        <v>2</v>
      </c>
      <c r="BS334" s="226">
        <v>2</v>
      </c>
      <c r="BT334" s="221">
        <v>2</v>
      </c>
      <c r="BU334" s="221">
        <v>2</v>
      </c>
      <c r="BV334" s="221">
        <v>2</v>
      </c>
      <c r="BW334" s="5">
        <v>2</v>
      </c>
      <c r="BX334" s="221">
        <v>2</v>
      </c>
      <c r="BY334" s="6">
        <v>2</v>
      </c>
      <c r="BZ334" s="5">
        <v>2</v>
      </c>
      <c r="CA334" s="221">
        <v>2</v>
      </c>
      <c r="CB334" s="221">
        <v>2</v>
      </c>
      <c r="CC334" s="221">
        <v>2</v>
      </c>
      <c r="CD334" s="337">
        <v>2</v>
      </c>
      <c r="CE334" s="221">
        <v>2</v>
      </c>
      <c r="CF334" s="221">
        <v>2</v>
      </c>
      <c r="CG334" s="221">
        <v>2</v>
      </c>
      <c r="CH334" s="221">
        <v>2</v>
      </c>
      <c r="CI334" s="221">
        <v>2</v>
      </c>
      <c r="CJ334" s="337">
        <v>2</v>
      </c>
      <c r="CK334" s="221">
        <v>2</v>
      </c>
      <c r="CL334" s="222">
        <f t="shared" si="190"/>
        <v>26</v>
      </c>
      <c r="CM334" s="237">
        <f t="shared" si="191"/>
        <v>1</v>
      </c>
      <c r="CN334" s="222">
        <f t="shared" si="192"/>
        <v>0</v>
      </c>
      <c r="CO334" s="237">
        <f t="shared" si="193"/>
        <v>0</v>
      </c>
      <c r="CP334" s="222">
        <f t="shared" si="200"/>
        <v>0</v>
      </c>
      <c r="CQ334" s="237">
        <f t="shared" si="195"/>
        <v>0</v>
      </c>
      <c r="CR334" s="222">
        <f t="shared" si="196"/>
        <v>0</v>
      </c>
      <c r="CS334" s="237">
        <f t="shared" si="197"/>
        <v>0</v>
      </c>
      <c r="CT334" s="223">
        <f t="shared" si="198"/>
        <v>2</v>
      </c>
      <c r="CU334" s="223" t="str">
        <f>IF(CS334&gt;=50%,"KĐG",IF(CT334&gt;=1.6,"Đạt mục tiêu",IF(CT334&gt;=1,"Cần cố gắng","Chưa đạt")))</f>
        <v>Đạt mục tiêu</v>
      </c>
      <c r="CV334" s="5"/>
    </row>
    <row r="335" spans="1:100" s="1" customFormat="1" ht="144" hidden="1" customHeight="1">
      <c r="A335" s="1308"/>
      <c r="B335" s="1024"/>
      <c r="C335" s="1033"/>
      <c r="D335" s="217" t="s">
        <v>341</v>
      </c>
      <c r="E335" s="215"/>
      <c r="F335" s="217" t="s">
        <v>341</v>
      </c>
      <c r="G335" s="157" t="s">
        <v>3036</v>
      </c>
      <c r="H335" s="292"/>
      <c r="I335" s="713" t="s">
        <v>2844</v>
      </c>
      <c r="J335" s="32" t="s">
        <v>722</v>
      </c>
      <c r="K335" s="464"/>
      <c r="L335" s="5" t="s">
        <v>32</v>
      </c>
      <c r="M335" s="212" t="s">
        <v>31</v>
      </c>
      <c r="N335" s="165" t="s">
        <v>11</v>
      </c>
      <c r="O335" s="221" t="s">
        <v>25</v>
      </c>
      <c r="P335" s="221" t="s">
        <v>24</v>
      </c>
      <c r="Q335" s="5"/>
      <c r="R335" s="5"/>
      <c r="S335" s="5"/>
      <c r="T335" s="5"/>
      <c r="U335" s="6"/>
      <c r="V335" s="5"/>
      <c r="W335" s="5"/>
      <c r="X335" s="5"/>
      <c r="Y335" s="5"/>
      <c r="Z335" s="5" t="s">
        <v>24</v>
      </c>
      <c r="AA335" s="5"/>
      <c r="AB335" s="80">
        <f t="shared" si="189"/>
        <v>1</v>
      </c>
      <c r="AC335" s="642"/>
      <c r="AD335" s="7"/>
      <c r="AE335" s="7"/>
      <c r="AF335" s="7"/>
      <c r="AG335" s="7"/>
      <c r="AH335" s="7"/>
      <c r="AI335" s="7"/>
      <c r="AJ335" s="7"/>
      <c r="AK335" s="7"/>
      <c r="AL335" s="7"/>
      <c r="AM335" s="7"/>
      <c r="AN335" s="7"/>
      <c r="AO335" s="7"/>
      <c r="AP335" s="7"/>
      <c r="AQ335" s="7"/>
      <c r="AR335" s="7"/>
      <c r="AS335" s="7"/>
      <c r="AT335" s="7"/>
      <c r="AU335" s="7"/>
      <c r="AV335" s="55"/>
      <c r="AW335" s="7"/>
      <c r="AX335" s="7"/>
      <c r="AY335" s="7"/>
      <c r="AZ335" s="7"/>
      <c r="BA335" s="7"/>
      <c r="BB335" s="7"/>
      <c r="BC335" s="7"/>
      <c r="BD335" s="7"/>
      <c r="BE335" s="7"/>
      <c r="BF335" s="7"/>
      <c r="BG335" s="7"/>
      <c r="BH335" s="7" t="s">
        <v>1317</v>
      </c>
      <c r="BI335" s="7"/>
      <c r="BJ335" s="7"/>
      <c r="BK335" s="7"/>
      <c r="BL335" s="5">
        <v>2</v>
      </c>
      <c r="BM335" s="221">
        <v>2</v>
      </c>
      <c r="BN335" s="221">
        <v>2</v>
      </c>
      <c r="BO335" s="221">
        <v>2</v>
      </c>
      <c r="BP335" s="221">
        <v>2</v>
      </c>
      <c r="BQ335" s="221">
        <v>2</v>
      </c>
      <c r="BR335" s="5">
        <v>2</v>
      </c>
      <c r="BS335" s="226">
        <v>2</v>
      </c>
      <c r="BT335" s="221">
        <v>2</v>
      </c>
      <c r="BU335" s="221">
        <v>2</v>
      </c>
      <c r="BV335" s="221">
        <v>2</v>
      </c>
      <c r="BW335" s="5">
        <v>2</v>
      </c>
      <c r="BX335" s="221">
        <v>1</v>
      </c>
      <c r="BY335" s="6">
        <v>2</v>
      </c>
      <c r="BZ335" s="5">
        <v>2</v>
      </c>
      <c r="CA335" s="221">
        <v>2</v>
      </c>
      <c r="CB335" s="221">
        <v>2</v>
      </c>
      <c r="CC335" s="221">
        <v>2</v>
      </c>
      <c r="CD335" s="337">
        <v>2</v>
      </c>
      <c r="CE335" s="221">
        <v>2</v>
      </c>
      <c r="CF335" s="221">
        <v>2</v>
      </c>
      <c r="CG335" s="221">
        <v>2</v>
      </c>
      <c r="CH335" s="221">
        <v>2</v>
      </c>
      <c r="CI335" s="221">
        <v>2</v>
      </c>
      <c r="CJ335" s="337">
        <v>2</v>
      </c>
      <c r="CK335" s="221">
        <v>2</v>
      </c>
      <c r="CL335" s="222">
        <f t="shared" si="190"/>
        <v>25</v>
      </c>
      <c r="CM335" s="237">
        <f t="shared" si="191"/>
        <v>0.96153846153846156</v>
      </c>
      <c r="CN335" s="222">
        <f t="shared" si="192"/>
        <v>1</v>
      </c>
      <c r="CO335" s="237">
        <f t="shared" si="193"/>
        <v>3.8461538461538464E-2</v>
      </c>
      <c r="CP335" s="222">
        <f t="shared" si="200"/>
        <v>0</v>
      </c>
      <c r="CQ335" s="237">
        <f t="shared" si="195"/>
        <v>0</v>
      </c>
      <c r="CR335" s="222">
        <f t="shared" si="196"/>
        <v>0</v>
      </c>
      <c r="CS335" s="237">
        <f t="shared" si="197"/>
        <v>0</v>
      </c>
      <c r="CT335" s="223">
        <f t="shared" si="198"/>
        <v>1.9615384615384615</v>
      </c>
      <c r="CU335" s="223" t="str">
        <f>IF(CS335&gt;=50%,"KĐG",IF(CT335&gt;=1.6,"Đạt mục tiêu",IF(CT335&gt;=1,"Cần cố gắng","Chưa đạt")))</f>
        <v>Đạt mục tiêu</v>
      </c>
      <c r="CV335" s="5"/>
    </row>
    <row r="336" spans="1:100" s="302" customFormat="1" ht="16.5" hidden="1">
      <c r="A336" s="846"/>
      <c r="B336" s="1045" t="s">
        <v>171</v>
      </c>
      <c r="C336" s="1045"/>
      <c r="D336" s="1045"/>
      <c r="E336" s="1045"/>
      <c r="F336" s="1045"/>
      <c r="G336" s="1045"/>
      <c r="H336" s="1045"/>
      <c r="I336" s="1045"/>
      <c r="J336" s="1045"/>
      <c r="K336" s="1045"/>
      <c r="L336" s="1045"/>
      <c r="M336" s="1045"/>
      <c r="N336" s="1045"/>
      <c r="O336" s="1045"/>
      <c r="P336" s="1045"/>
      <c r="Q336" s="300"/>
      <c r="R336" s="300"/>
      <c r="S336" s="300" t="s">
        <v>38</v>
      </c>
      <c r="T336" s="300"/>
      <c r="U336" s="300"/>
      <c r="V336" s="300"/>
      <c r="W336" s="409"/>
      <c r="X336" s="300"/>
      <c r="Y336" s="300"/>
      <c r="Z336" s="300" t="s">
        <v>38</v>
      </c>
      <c r="AA336" s="300"/>
      <c r="AB336" s="296" t="s">
        <v>38</v>
      </c>
      <c r="AC336" s="644" t="s">
        <v>38</v>
      </c>
      <c r="AD336" s="296" t="s">
        <v>38</v>
      </c>
      <c r="AE336" s="296" t="s">
        <v>38</v>
      </c>
      <c r="AF336" s="296" t="s">
        <v>38</v>
      </c>
      <c r="AG336" s="296" t="s">
        <v>38</v>
      </c>
      <c r="AH336" s="296" t="s">
        <v>38</v>
      </c>
      <c r="AI336" s="296" t="s">
        <v>38</v>
      </c>
      <c r="AJ336" s="296" t="s">
        <v>38</v>
      </c>
      <c r="AK336" s="296" t="s">
        <v>38</v>
      </c>
      <c r="AL336" s="296" t="s">
        <v>38</v>
      </c>
      <c r="AM336" s="296" t="s">
        <v>38</v>
      </c>
      <c r="AN336" s="296" t="s">
        <v>38</v>
      </c>
      <c r="AO336" s="296" t="s">
        <v>38</v>
      </c>
      <c r="AP336" s="296" t="s">
        <v>38</v>
      </c>
      <c r="AQ336" s="296" t="s">
        <v>38</v>
      </c>
      <c r="AR336" s="296" t="s">
        <v>38</v>
      </c>
      <c r="AS336" s="296" t="s">
        <v>38</v>
      </c>
      <c r="AT336" s="296" t="s">
        <v>38</v>
      </c>
      <c r="AU336" s="296" t="s">
        <v>38</v>
      </c>
      <c r="AV336" s="296" t="s">
        <v>38</v>
      </c>
      <c r="AW336" s="296" t="s">
        <v>38</v>
      </c>
      <c r="AX336" s="296" t="s">
        <v>38</v>
      </c>
      <c r="AY336" s="296"/>
      <c r="AZ336" s="296"/>
      <c r="BA336" s="296" t="s">
        <v>38</v>
      </c>
      <c r="BB336" s="296" t="s">
        <v>38</v>
      </c>
      <c r="BC336" s="296" t="s">
        <v>38</v>
      </c>
      <c r="BD336" s="296" t="s">
        <v>38</v>
      </c>
      <c r="BE336" s="296" t="s">
        <v>38</v>
      </c>
      <c r="BF336" s="296" t="s">
        <v>38</v>
      </c>
      <c r="BG336" s="296" t="s">
        <v>38</v>
      </c>
      <c r="BH336" s="296" t="s">
        <v>38</v>
      </c>
      <c r="BI336" s="296" t="s">
        <v>38</v>
      </c>
      <c r="BJ336" s="296" t="s">
        <v>38</v>
      </c>
      <c r="BK336" s="296" t="s">
        <v>38</v>
      </c>
      <c r="BL336" s="410" t="s">
        <v>38</v>
      </c>
      <c r="BM336" s="296" t="s">
        <v>38</v>
      </c>
      <c r="BN336" s="296" t="s">
        <v>38</v>
      </c>
      <c r="BO336" s="296" t="s">
        <v>38</v>
      </c>
      <c r="BP336" s="296" t="s">
        <v>38</v>
      </c>
      <c r="BQ336" s="296" t="s">
        <v>38</v>
      </c>
      <c r="BR336" s="410" t="s">
        <v>38</v>
      </c>
      <c r="BS336" s="296" t="s">
        <v>38</v>
      </c>
      <c r="BT336" s="296" t="s">
        <v>38</v>
      </c>
      <c r="BU336" s="296" t="s">
        <v>38</v>
      </c>
      <c r="BV336" s="296" t="s">
        <v>38</v>
      </c>
      <c r="BW336" s="410" t="s">
        <v>38</v>
      </c>
      <c r="BX336" s="296" t="s">
        <v>38</v>
      </c>
      <c r="BY336" s="410" t="s">
        <v>38</v>
      </c>
      <c r="BZ336" s="410" t="s">
        <v>38</v>
      </c>
      <c r="CA336" s="296" t="s">
        <v>38</v>
      </c>
      <c r="CB336" s="296" t="s">
        <v>38</v>
      </c>
      <c r="CC336" s="296" t="s">
        <v>38</v>
      </c>
      <c r="CD336" s="297" t="s">
        <v>38</v>
      </c>
      <c r="CE336" s="296" t="s">
        <v>38</v>
      </c>
      <c r="CF336" s="296" t="s">
        <v>38</v>
      </c>
      <c r="CG336" s="296" t="s">
        <v>38</v>
      </c>
      <c r="CH336" s="296" t="s">
        <v>38</v>
      </c>
      <c r="CI336" s="296" t="s">
        <v>38</v>
      </c>
      <c r="CJ336" s="297" t="s">
        <v>38</v>
      </c>
      <c r="CK336" s="296" t="s">
        <v>38</v>
      </c>
      <c r="CL336" s="296" t="s">
        <v>38</v>
      </c>
      <c r="CM336" s="296" t="s">
        <v>38</v>
      </c>
      <c r="CN336" s="296" t="s">
        <v>38</v>
      </c>
      <c r="CO336" s="296" t="s">
        <v>38</v>
      </c>
      <c r="CP336" s="296" t="s">
        <v>38</v>
      </c>
      <c r="CQ336" s="296" t="s">
        <v>38</v>
      </c>
      <c r="CR336" s="222">
        <f t="shared" si="196"/>
        <v>0</v>
      </c>
      <c r="CS336" s="296" t="s">
        <v>38</v>
      </c>
      <c r="CT336" s="223" t="e">
        <f t="shared" si="198"/>
        <v>#VALUE!</v>
      </c>
      <c r="CU336" s="296" t="s">
        <v>38</v>
      </c>
      <c r="CV336" s="296" t="s">
        <v>38</v>
      </c>
    </row>
    <row r="337" spans="1:100" s="302" customFormat="1" ht="115.5" hidden="1">
      <c r="A337" s="1308">
        <v>120</v>
      </c>
      <c r="B337" s="353" t="s">
        <v>2229</v>
      </c>
      <c r="C337" s="444"/>
      <c r="D337" s="444"/>
      <c r="E337" s="444"/>
      <c r="F337" s="398" t="s">
        <v>2229</v>
      </c>
      <c r="G337" s="398" t="s">
        <v>2230</v>
      </c>
      <c r="H337" s="398"/>
      <c r="I337" s="618"/>
      <c r="J337" s="557"/>
      <c r="K337" s="429"/>
      <c r="L337" s="5" t="s">
        <v>32</v>
      </c>
      <c r="M337" s="212" t="s">
        <v>2231</v>
      </c>
      <c r="N337" s="165" t="s">
        <v>11</v>
      </c>
      <c r="O337" s="557"/>
      <c r="P337" s="557"/>
      <c r="Q337" s="300"/>
      <c r="R337" s="300"/>
      <c r="S337" s="300"/>
      <c r="T337" s="300"/>
      <c r="U337" s="300"/>
      <c r="V337" s="300"/>
      <c r="W337" s="409"/>
      <c r="X337" s="300"/>
      <c r="Y337" s="300"/>
      <c r="Z337" s="300"/>
      <c r="AA337" s="300"/>
      <c r="AB337" s="296"/>
      <c r="AC337" s="644"/>
      <c r="AD337" s="296"/>
      <c r="AE337" s="296"/>
      <c r="AF337" s="296"/>
      <c r="AG337" s="296"/>
      <c r="AH337" s="296"/>
      <c r="AI337" s="296"/>
      <c r="AJ337" s="296"/>
      <c r="AK337" s="296"/>
      <c r="AL337" s="296"/>
      <c r="AM337" s="296"/>
      <c r="AN337" s="296"/>
      <c r="AO337" s="296"/>
      <c r="AP337" s="296"/>
      <c r="AQ337" s="296"/>
      <c r="AR337" s="296"/>
      <c r="AS337" s="296"/>
      <c r="AT337" s="296"/>
      <c r="AU337" s="296"/>
      <c r="AV337" s="296"/>
      <c r="AW337" s="296"/>
      <c r="AX337" s="296"/>
      <c r="AY337" s="296"/>
      <c r="AZ337" s="296"/>
      <c r="BA337" s="296"/>
      <c r="BB337" s="296"/>
      <c r="BC337" s="296"/>
      <c r="BD337" s="296"/>
      <c r="BE337" s="296"/>
      <c r="BF337" s="296"/>
      <c r="BG337" s="296"/>
      <c r="BH337" s="296"/>
      <c r="BI337" s="296"/>
      <c r="BJ337" s="296"/>
      <c r="BK337" s="296"/>
      <c r="BL337" s="5">
        <v>2</v>
      </c>
      <c r="BM337" s="221">
        <v>2</v>
      </c>
      <c r="BN337" s="221">
        <v>2</v>
      </c>
      <c r="BO337" s="221">
        <v>2</v>
      </c>
      <c r="BP337" s="221">
        <v>2</v>
      </c>
      <c r="BQ337" s="221">
        <v>2</v>
      </c>
      <c r="BR337" s="5">
        <v>2</v>
      </c>
      <c r="BS337" s="226">
        <v>2</v>
      </c>
      <c r="BT337" s="221">
        <v>2</v>
      </c>
      <c r="BU337" s="221">
        <v>2</v>
      </c>
      <c r="BV337" s="221">
        <v>2</v>
      </c>
      <c r="BW337" s="5">
        <v>2</v>
      </c>
      <c r="BX337" s="221">
        <v>2</v>
      </c>
      <c r="BY337" s="6">
        <v>2</v>
      </c>
      <c r="BZ337" s="5">
        <v>2</v>
      </c>
      <c r="CA337" s="221">
        <v>2</v>
      </c>
      <c r="CB337" s="221">
        <v>2</v>
      </c>
      <c r="CC337" s="221">
        <v>2</v>
      </c>
      <c r="CD337" s="337">
        <v>2</v>
      </c>
      <c r="CE337" s="221">
        <v>2</v>
      </c>
      <c r="CF337" s="221">
        <v>2</v>
      </c>
      <c r="CG337" s="221">
        <v>2</v>
      </c>
      <c r="CH337" s="221">
        <v>2</v>
      </c>
      <c r="CI337" s="221">
        <v>2</v>
      </c>
      <c r="CJ337" s="337">
        <v>2</v>
      </c>
      <c r="CK337" s="221">
        <v>2</v>
      </c>
      <c r="CL337" s="222">
        <f t="shared" ref="CL337:CL351" si="201">COUNTIF(BL337:CK337,"2")</f>
        <v>26</v>
      </c>
      <c r="CM337" s="237">
        <f t="shared" ref="CM337:CM351" si="202">CL337/(CL337+CN337+CP337+CR337)</f>
        <v>1</v>
      </c>
      <c r="CN337" s="222">
        <f t="shared" ref="CN337:CN351" si="203">COUNTIF(BL337:CK337,"1")</f>
        <v>0</v>
      </c>
      <c r="CO337" s="237">
        <f t="shared" ref="CO337:CO351" si="204">CN337/(CL337+CN337+CP337+CR337)</f>
        <v>0</v>
      </c>
      <c r="CP337" s="222">
        <f t="shared" ref="CP337:CP351" si="205">COUNTIF(BL337:CK337,"0")</f>
        <v>0</v>
      </c>
      <c r="CQ337" s="237">
        <f t="shared" ref="CQ337:CQ351" si="206">CP337/(CL337+CN337+CP337+CR337)</f>
        <v>0</v>
      </c>
      <c r="CR337" s="222">
        <f t="shared" si="196"/>
        <v>0</v>
      </c>
      <c r="CS337" s="237">
        <f t="shared" ref="CS337:CS351" si="207">CR337/(CL337+CN337+CP337+CR337)</f>
        <v>0</v>
      </c>
      <c r="CT337" s="223">
        <f t="shared" si="198"/>
        <v>2</v>
      </c>
      <c r="CU337" s="223" t="str">
        <f t="shared" ref="CU337:CU343" si="208">IF(CS337&gt;=50%,"KĐG",IF(CT337&gt;=1.6,"Đạt mục tiêu",IF(CT337&gt;=1,"Cần cố gắng","Chưa đạt")))</f>
        <v>Đạt mục tiêu</v>
      </c>
      <c r="CV337" s="296"/>
    </row>
    <row r="338" spans="1:100" s="302" customFormat="1" ht="82.5" hidden="1">
      <c r="A338" s="1308"/>
      <c r="B338" s="353" t="s">
        <v>1839</v>
      </c>
      <c r="C338" s="444"/>
      <c r="D338" s="444"/>
      <c r="E338" s="444"/>
      <c r="F338" s="398" t="s">
        <v>1839</v>
      </c>
      <c r="G338" s="398" t="s">
        <v>2232</v>
      </c>
      <c r="H338" s="398"/>
      <c r="I338" s="618"/>
      <c r="J338" s="557"/>
      <c r="K338" s="429"/>
      <c r="L338" s="5" t="s">
        <v>32</v>
      </c>
      <c r="M338" s="212" t="s">
        <v>2231</v>
      </c>
      <c r="N338" s="165" t="s">
        <v>11</v>
      </c>
      <c r="O338" s="557"/>
      <c r="P338" s="557"/>
      <c r="Q338" s="300"/>
      <c r="R338" s="300"/>
      <c r="S338" s="300"/>
      <c r="T338" s="300"/>
      <c r="U338" s="300"/>
      <c r="V338" s="300"/>
      <c r="W338" s="409"/>
      <c r="X338" s="300"/>
      <c r="Y338" s="300"/>
      <c r="Z338" s="5" t="s">
        <v>24</v>
      </c>
      <c r="AA338" s="300"/>
      <c r="AB338" s="296"/>
      <c r="AC338" s="644"/>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5">
        <v>2</v>
      </c>
      <c r="BM338" s="221">
        <v>2</v>
      </c>
      <c r="BN338" s="221">
        <v>2</v>
      </c>
      <c r="BO338" s="221">
        <v>2</v>
      </c>
      <c r="BP338" s="221">
        <v>2</v>
      </c>
      <c r="BQ338" s="221">
        <v>2</v>
      </c>
      <c r="BR338" s="5">
        <v>2</v>
      </c>
      <c r="BS338" s="226">
        <v>2</v>
      </c>
      <c r="BT338" s="221">
        <v>2</v>
      </c>
      <c r="BU338" s="221">
        <v>2</v>
      </c>
      <c r="BV338" s="221">
        <v>2</v>
      </c>
      <c r="BW338" s="5">
        <v>2</v>
      </c>
      <c r="BX338" s="221">
        <v>2</v>
      </c>
      <c r="BY338" s="6">
        <v>2</v>
      </c>
      <c r="BZ338" s="5">
        <v>2</v>
      </c>
      <c r="CA338" s="221">
        <v>2</v>
      </c>
      <c r="CB338" s="221">
        <v>2</v>
      </c>
      <c r="CC338" s="221">
        <v>2</v>
      </c>
      <c r="CD338" s="337">
        <v>2</v>
      </c>
      <c r="CE338" s="221">
        <v>2</v>
      </c>
      <c r="CF338" s="221">
        <v>2</v>
      </c>
      <c r="CG338" s="221">
        <v>2</v>
      </c>
      <c r="CH338" s="221">
        <v>2</v>
      </c>
      <c r="CI338" s="221">
        <v>2</v>
      </c>
      <c r="CJ338" s="337">
        <v>2</v>
      </c>
      <c r="CK338" s="221">
        <v>2</v>
      </c>
      <c r="CL338" s="222">
        <f t="shared" si="201"/>
        <v>26</v>
      </c>
      <c r="CM338" s="237">
        <f t="shared" si="202"/>
        <v>1</v>
      </c>
      <c r="CN338" s="222">
        <f t="shared" si="203"/>
        <v>0</v>
      </c>
      <c r="CO338" s="237">
        <f t="shared" si="204"/>
        <v>0</v>
      </c>
      <c r="CP338" s="222">
        <f t="shared" si="205"/>
        <v>0</v>
      </c>
      <c r="CQ338" s="237">
        <f t="shared" si="206"/>
        <v>0</v>
      </c>
      <c r="CR338" s="222">
        <f t="shared" si="196"/>
        <v>0</v>
      </c>
      <c r="CS338" s="237">
        <f t="shared" si="207"/>
        <v>0</v>
      </c>
      <c r="CT338" s="223">
        <f t="shared" si="198"/>
        <v>2</v>
      </c>
      <c r="CU338" s="223" t="str">
        <f t="shared" si="208"/>
        <v>Đạt mục tiêu</v>
      </c>
      <c r="CV338" s="296"/>
    </row>
    <row r="339" spans="1:100" s="1" customFormat="1" ht="55.5" hidden="1">
      <c r="A339" s="1308"/>
      <c r="B339" s="1024" t="s">
        <v>489</v>
      </c>
      <c r="C339" s="1033" t="s">
        <v>41</v>
      </c>
      <c r="D339" s="1024" t="s">
        <v>170</v>
      </c>
      <c r="E339" s="1033" t="s">
        <v>41</v>
      </c>
      <c r="F339" s="217" t="s">
        <v>170</v>
      </c>
      <c r="G339" s="51" t="s">
        <v>425</v>
      </c>
      <c r="H339" s="51"/>
      <c r="I339" s="592"/>
      <c r="J339" s="117"/>
      <c r="K339" s="491"/>
      <c r="L339" s="5" t="s">
        <v>32</v>
      </c>
      <c r="M339" s="212" t="s">
        <v>2177</v>
      </c>
      <c r="N339" s="165" t="s">
        <v>11</v>
      </c>
      <c r="O339" s="221" t="s">
        <v>29</v>
      </c>
      <c r="P339" s="221" t="s">
        <v>24</v>
      </c>
      <c r="Q339" s="5"/>
      <c r="R339" s="5"/>
      <c r="S339" s="5"/>
      <c r="T339" s="5"/>
      <c r="U339" s="6"/>
      <c r="V339" s="5"/>
      <c r="W339" s="5"/>
      <c r="X339" s="5"/>
      <c r="Y339" s="5"/>
      <c r="Z339" s="5" t="s">
        <v>24</v>
      </c>
      <c r="AA339" s="5"/>
      <c r="AB339" s="80">
        <f>COUNTIF($Q339:$AA339,"x")</f>
        <v>1</v>
      </c>
      <c r="AC339" s="642"/>
      <c r="AD339" s="7"/>
      <c r="AE339" s="7"/>
      <c r="AF339" s="7"/>
      <c r="AG339" s="7"/>
      <c r="AH339" s="7"/>
      <c r="AI339" s="7"/>
      <c r="AJ339" s="7"/>
      <c r="AK339" s="7"/>
      <c r="AL339" s="7"/>
      <c r="AM339" s="7"/>
      <c r="AN339" s="7"/>
      <c r="AO339" s="7"/>
      <c r="AP339" s="7"/>
      <c r="AQ339" s="7"/>
      <c r="AR339" s="7"/>
      <c r="AS339" s="7"/>
      <c r="AT339" s="7"/>
      <c r="AU339" s="7"/>
      <c r="AV339" s="55"/>
      <c r="AW339" s="7"/>
      <c r="AX339" s="7"/>
      <c r="AY339" s="7"/>
      <c r="AZ339" s="7"/>
      <c r="BA339" s="7"/>
      <c r="BB339" s="7"/>
      <c r="BC339" s="7"/>
      <c r="BD339" s="7"/>
      <c r="BE339" s="7"/>
      <c r="BF339" s="7"/>
      <c r="BG339" s="7"/>
      <c r="BH339" s="7"/>
      <c r="BI339" s="7" t="s">
        <v>1315</v>
      </c>
      <c r="BJ339" s="7"/>
      <c r="BK339" s="7"/>
      <c r="BL339" s="5">
        <v>2</v>
      </c>
      <c r="BM339" s="221">
        <v>2</v>
      </c>
      <c r="BN339" s="221">
        <v>2</v>
      </c>
      <c r="BO339" s="221">
        <v>2</v>
      </c>
      <c r="BP339" s="221">
        <v>2</v>
      </c>
      <c r="BQ339" s="221">
        <v>2</v>
      </c>
      <c r="BR339" s="5">
        <v>2</v>
      </c>
      <c r="BS339" s="226">
        <v>2</v>
      </c>
      <c r="BT339" s="221">
        <v>2</v>
      </c>
      <c r="BU339" s="221">
        <v>2</v>
      </c>
      <c r="BV339" s="221">
        <v>2</v>
      </c>
      <c r="BW339" s="5">
        <v>2</v>
      </c>
      <c r="BX339" s="221">
        <v>2</v>
      </c>
      <c r="BY339" s="6">
        <v>2</v>
      </c>
      <c r="BZ339" s="5">
        <v>2</v>
      </c>
      <c r="CA339" s="221">
        <v>2</v>
      </c>
      <c r="CB339" s="221">
        <v>2</v>
      </c>
      <c r="CC339" s="221">
        <v>2</v>
      </c>
      <c r="CD339" s="337">
        <v>2</v>
      </c>
      <c r="CE339" s="221">
        <v>2</v>
      </c>
      <c r="CF339" s="221">
        <v>2</v>
      </c>
      <c r="CG339" s="221">
        <v>2</v>
      </c>
      <c r="CH339" s="221">
        <v>2</v>
      </c>
      <c r="CI339" s="221">
        <v>2</v>
      </c>
      <c r="CJ339" s="337">
        <v>2</v>
      </c>
      <c r="CK339" s="221">
        <v>2</v>
      </c>
      <c r="CL339" s="222">
        <f t="shared" si="201"/>
        <v>26</v>
      </c>
      <c r="CM339" s="237">
        <f t="shared" si="202"/>
        <v>1</v>
      </c>
      <c r="CN339" s="222">
        <f t="shared" si="203"/>
        <v>0</v>
      </c>
      <c r="CO339" s="237">
        <f t="shared" si="204"/>
        <v>0</v>
      </c>
      <c r="CP339" s="222">
        <f t="shared" si="205"/>
        <v>0</v>
      </c>
      <c r="CQ339" s="237">
        <f t="shared" si="206"/>
        <v>0</v>
      </c>
      <c r="CR339" s="222">
        <f t="shared" si="196"/>
        <v>0</v>
      </c>
      <c r="CS339" s="237">
        <f t="shared" si="207"/>
        <v>0</v>
      </c>
      <c r="CT339" s="223">
        <f t="shared" si="198"/>
        <v>2</v>
      </c>
      <c r="CU339" s="223" t="str">
        <f t="shared" si="208"/>
        <v>Đạt mục tiêu</v>
      </c>
      <c r="CV339" s="5"/>
    </row>
    <row r="340" spans="1:100" s="1" customFormat="1" ht="55.5" hidden="1">
      <c r="A340" s="1308"/>
      <c r="B340" s="1024"/>
      <c r="C340" s="1033"/>
      <c r="D340" s="1024"/>
      <c r="E340" s="1033"/>
      <c r="F340" s="217" t="s">
        <v>1916</v>
      </c>
      <c r="G340" s="217" t="s">
        <v>2186</v>
      </c>
      <c r="H340" s="217"/>
      <c r="I340" s="618"/>
      <c r="J340" s="117"/>
      <c r="K340" s="491"/>
      <c r="L340" s="5" t="s">
        <v>32</v>
      </c>
      <c r="M340" s="212" t="s">
        <v>31</v>
      </c>
      <c r="N340" s="165" t="s">
        <v>11</v>
      </c>
      <c r="O340" s="221" t="s">
        <v>29</v>
      </c>
      <c r="P340" s="221" t="s">
        <v>24</v>
      </c>
      <c r="Q340" s="5"/>
      <c r="R340" s="5"/>
      <c r="S340" s="5" t="s">
        <v>24</v>
      </c>
      <c r="T340" s="5"/>
      <c r="U340" s="6"/>
      <c r="V340" s="5"/>
      <c r="W340" s="5"/>
      <c r="X340" s="5"/>
      <c r="Y340" s="5"/>
      <c r="Z340" s="5"/>
      <c r="AA340" s="5"/>
      <c r="AB340" s="80">
        <f>COUNTIF($Q340:$AA340,"x")</f>
        <v>1</v>
      </c>
      <c r="AC340" s="642"/>
      <c r="AD340" s="7"/>
      <c r="AE340" s="7"/>
      <c r="AF340" s="7"/>
      <c r="AG340" s="7"/>
      <c r="AH340" s="7"/>
      <c r="AI340" s="7"/>
      <c r="AJ340" s="7"/>
      <c r="AK340" s="7"/>
      <c r="AL340" s="7" t="s">
        <v>1315</v>
      </c>
      <c r="AM340" s="7"/>
      <c r="AN340" s="7"/>
      <c r="AO340" s="7"/>
      <c r="AP340" s="7"/>
      <c r="AQ340" s="7"/>
      <c r="AR340" s="7"/>
      <c r="AS340" s="7"/>
      <c r="AT340" s="7"/>
      <c r="AU340" s="7"/>
      <c r="AV340" s="55"/>
      <c r="AW340" s="7"/>
      <c r="AX340" s="7"/>
      <c r="AY340" s="7"/>
      <c r="AZ340" s="7"/>
      <c r="BA340" s="7"/>
      <c r="BB340" s="7"/>
      <c r="BC340" s="7"/>
      <c r="BD340" s="7"/>
      <c r="BE340" s="7"/>
      <c r="BF340" s="7"/>
      <c r="BG340" s="7"/>
      <c r="BH340" s="7"/>
      <c r="BI340" s="7"/>
      <c r="BJ340" s="7"/>
      <c r="BK340" s="7"/>
      <c r="BL340" s="5">
        <v>2</v>
      </c>
      <c r="BM340" s="221">
        <v>2</v>
      </c>
      <c r="BN340" s="221">
        <v>2</v>
      </c>
      <c r="BO340" s="221">
        <v>2</v>
      </c>
      <c r="BP340" s="221">
        <v>2</v>
      </c>
      <c r="BQ340" s="221">
        <v>2</v>
      </c>
      <c r="BR340" s="5">
        <v>2</v>
      </c>
      <c r="BS340" s="226">
        <v>2</v>
      </c>
      <c r="BT340" s="221">
        <v>2</v>
      </c>
      <c r="BU340" s="221">
        <v>2</v>
      </c>
      <c r="BV340" s="221">
        <v>2</v>
      </c>
      <c r="BW340" s="5">
        <v>2</v>
      </c>
      <c r="BX340" s="221">
        <v>2</v>
      </c>
      <c r="BY340" s="6">
        <v>2</v>
      </c>
      <c r="BZ340" s="5">
        <v>2</v>
      </c>
      <c r="CA340" s="221">
        <v>2</v>
      </c>
      <c r="CB340" s="221">
        <v>2</v>
      </c>
      <c r="CC340" s="221">
        <v>2</v>
      </c>
      <c r="CD340" s="337">
        <v>2</v>
      </c>
      <c r="CE340" s="221">
        <v>2</v>
      </c>
      <c r="CF340" s="221">
        <v>2</v>
      </c>
      <c r="CG340" s="221">
        <v>2</v>
      </c>
      <c r="CH340" s="221">
        <v>2</v>
      </c>
      <c r="CI340" s="221">
        <v>2</v>
      </c>
      <c r="CJ340" s="337">
        <v>2</v>
      </c>
      <c r="CK340" s="221">
        <v>2</v>
      </c>
      <c r="CL340" s="222">
        <f t="shared" si="201"/>
        <v>26</v>
      </c>
      <c r="CM340" s="237">
        <f t="shared" si="202"/>
        <v>1</v>
      </c>
      <c r="CN340" s="222">
        <f t="shared" si="203"/>
        <v>0</v>
      </c>
      <c r="CO340" s="237">
        <f t="shared" si="204"/>
        <v>0</v>
      </c>
      <c r="CP340" s="222">
        <f t="shared" si="205"/>
        <v>0</v>
      </c>
      <c r="CQ340" s="237">
        <f t="shared" si="206"/>
        <v>0</v>
      </c>
      <c r="CR340" s="222">
        <f t="shared" si="196"/>
        <v>0</v>
      </c>
      <c r="CS340" s="237">
        <f t="shared" si="207"/>
        <v>0</v>
      </c>
      <c r="CT340" s="223">
        <f t="shared" si="198"/>
        <v>2</v>
      </c>
      <c r="CU340" s="223" t="str">
        <f t="shared" si="208"/>
        <v>Đạt mục tiêu</v>
      </c>
      <c r="CV340" s="5"/>
    </row>
    <row r="341" spans="1:100" s="1" customFormat="1" ht="62" hidden="1">
      <c r="A341" s="1308"/>
      <c r="B341" s="1024"/>
      <c r="C341" s="1033"/>
      <c r="D341" s="1024"/>
      <c r="E341" s="1033"/>
      <c r="F341" s="217" t="s">
        <v>1844</v>
      </c>
      <c r="G341" s="217" t="s">
        <v>2185</v>
      </c>
      <c r="H341" s="217"/>
      <c r="I341" s="618"/>
      <c r="J341" s="117"/>
      <c r="K341" s="491"/>
      <c r="L341" s="5" t="s">
        <v>32</v>
      </c>
      <c r="M341" s="212" t="s">
        <v>31</v>
      </c>
      <c r="N341" s="165" t="s">
        <v>11</v>
      </c>
      <c r="O341" s="221" t="s">
        <v>29</v>
      </c>
      <c r="P341" s="221"/>
      <c r="Q341" s="5"/>
      <c r="R341" s="5"/>
      <c r="S341" s="5" t="s">
        <v>24</v>
      </c>
      <c r="T341" s="5"/>
      <c r="U341" s="6"/>
      <c r="V341" s="5"/>
      <c r="W341" s="5"/>
      <c r="X341" s="5"/>
      <c r="Y341" s="5"/>
      <c r="Z341" s="5"/>
      <c r="AA341" s="5"/>
      <c r="AB341" s="80">
        <f>COUNTIF($Q341:$AA341,"x")</f>
        <v>1</v>
      </c>
      <c r="AC341" s="642"/>
      <c r="AD341" s="7"/>
      <c r="AE341" s="7"/>
      <c r="AF341" s="7"/>
      <c r="AG341" s="7"/>
      <c r="AH341" s="7"/>
      <c r="AI341" s="7"/>
      <c r="AJ341" s="7"/>
      <c r="AK341" s="7" t="s">
        <v>1315</v>
      </c>
      <c r="AL341" s="7"/>
      <c r="AM341" s="7"/>
      <c r="AN341" s="7"/>
      <c r="AO341" s="7"/>
      <c r="AP341" s="7"/>
      <c r="AQ341" s="7"/>
      <c r="AR341" s="7"/>
      <c r="AS341" s="7"/>
      <c r="AT341" s="7"/>
      <c r="AU341" s="7"/>
      <c r="AV341" s="55"/>
      <c r="AW341" s="7"/>
      <c r="AX341" s="7"/>
      <c r="AY341" s="7"/>
      <c r="AZ341" s="7"/>
      <c r="BA341" s="7"/>
      <c r="BB341" s="7"/>
      <c r="BC341" s="7"/>
      <c r="BD341" s="7"/>
      <c r="BE341" s="7"/>
      <c r="BF341" s="7"/>
      <c r="BG341" s="7"/>
      <c r="BH341" s="7"/>
      <c r="BI341" s="7"/>
      <c r="BJ341" s="7"/>
      <c r="BK341" s="7"/>
      <c r="BL341" s="5">
        <v>2</v>
      </c>
      <c r="BM341" s="221">
        <v>2</v>
      </c>
      <c r="BN341" s="221">
        <v>2</v>
      </c>
      <c r="BO341" s="221">
        <v>2</v>
      </c>
      <c r="BP341" s="221">
        <v>2</v>
      </c>
      <c r="BQ341" s="221">
        <v>2</v>
      </c>
      <c r="BR341" s="5">
        <v>2</v>
      </c>
      <c r="BS341" s="226">
        <v>2</v>
      </c>
      <c r="BT341" s="221">
        <v>2</v>
      </c>
      <c r="BU341" s="221">
        <v>2</v>
      </c>
      <c r="BV341" s="221">
        <v>2</v>
      </c>
      <c r="BW341" s="5">
        <v>2</v>
      </c>
      <c r="BX341" s="221">
        <v>1</v>
      </c>
      <c r="BY341" s="6">
        <v>2</v>
      </c>
      <c r="BZ341" s="5">
        <v>2</v>
      </c>
      <c r="CA341" s="221">
        <v>2</v>
      </c>
      <c r="CB341" s="221">
        <v>2</v>
      </c>
      <c r="CC341" s="221">
        <v>2</v>
      </c>
      <c r="CD341" s="337">
        <v>2</v>
      </c>
      <c r="CE341" s="221">
        <v>2</v>
      </c>
      <c r="CF341" s="221">
        <v>2</v>
      </c>
      <c r="CG341" s="221">
        <v>2</v>
      </c>
      <c r="CH341" s="221">
        <v>2</v>
      </c>
      <c r="CI341" s="221">
        <v>2</v>
      </c>
      <c r="CJ341" s="337">
        <v>2</v>
      </c>
      <c r="CK341" s="221">
        <v>2</v>
      </c>
      <c r="CL341" s="222">
        <f t="shared" si="201"/>
        <v>25</v>
      </c>
      <c r="CM341" s="237">
        <f t="shared" si="202"/>
        <v>0.96153846153846156</v>
      </c>
      <c r="CN341" s="222">
        <f t="shared" si="203"/>
        <v>1</v>
      </c>
      <c r="CO341" s="237">
        <f t="shared" si="204"/>
        <v>3.8461538461538464E-2</v>
      </c>
      <c r="CP341" s="222">
        <f t="shared" si="205"/>
        <v>0</v>
      </c>
      <c r="CQ341" s="237">
        <f t="shared" si="206"/>
        <v>0</v>
      </c>
      <c r="CR341" s="222">
        <f t="shared" si="196"/>
        <v>0</v>
      </c>
      <c r="CS341" s="237">
        <f t="shared" si="207"/>
        <v>0</v>
      </c>
      <c r="CT341" s="223">
        <f t="shared" si="198"/>
        <v>1.9615384615384615</v>
      </c>
      <c r="CU341" s="223" t="str">
        <f t="shared" si="208"/>
        <v>Đạt mục tiêu</v>
      </c>
      <c r="CV341" s="5"/>
    </row>
    <row r="342" spans="1:100" s="1" customFormat="1" ht="62" hidden="1">
      <c r="A342" s="13">
        <v>121</v>
      </c>
      <c r="B342" s="217" t="s">
        <v>612</v>
      </c>
      <c r="C342" s="150" t="s">
        <v>41</v>
      </c>
      <c r="D342" s="62" t="s">
        <v>613</v>
      </c>
      <c r="E342" s="150" t="s">
        <v>41</v>
      </c>
      <c r="F342" s="217" t="s">
        <v>613</v>
      </c>
      <c r="G342" s="51" t="s">
        <v>670</v>
      </c>
      <c r="H342" s="51"/>
      <c r="I342" s="592"/>
      <c r="J342" s="117"/>
      <c r="K342" s="491"/>
      <c r="L342" s="5" t="s">
        <v>32</v>
      </c>
      <c r="M342" s="212" t="s">
        <v>31</v>
      </c>
      <c r="N342" s="165" t="s">
        <v>11</v>
      </c>
      <c r="O342" s="221" t="s">
        <v>29</v>
      </c>
      <c r="P342" s="221" t="s">
        <v>24</v>
      </c>
      <c r="Q342" s="5"/>
      <c r="R342" s="5"/>
      <c r="S342" s="5" t="s">
        <v>24</v>
      </c>
      <c r="T342" s="5"/>
      <c r="U342" s="6"/>
      <c r="V342" s="5"/>
      <c r="W342" s="5"/>
      <c r="X342" s="5"/>
      <c r="Y342" s="5"/>
      <c r="Z342" s="5"/>
      <c r="AA342" s="5"/>
      <c r="AB342" s="80">
        <v>1</v>
      </c>
      <c r="AC342" s="642"/>
      <c r="AD342" s="7"/>
      <c r="AE342" s="7"/>
      <c r="AF342" s="7"/>
      <c r="AG342" s="7"/>
      <c r="AH342" s="7"/>
      <c r="AI342" s="7"/>
      <c r="AJ342" s="7"/>
      <c r="AK342" s="7" t="s">
        <v>1318</v>
      </c>
      <c r="AL342" s="7"/>
      <c r="AM342" s="7"/>
      <c r="AN342" s="7"/>
      <c r="AO342" s="7"/>
      <c r="AP342" s="7"/>
      <c r="AQ342" s="7"/>
      <c r="AR342" s="7"/>
      <c r="AS342" s="7"/>
      <c r="AT342" s="7"/>
      <c r="AU342" s="7"/>
      <c r="AV342" s="55"/>
      <c r="AW342" s="7"/>
      <c r="AX342" s="7"/>
      <c r="AY342" s="7"/>
      <c r="AZ342" s="7"/>
      <c r="BA342" s="7"/>
      <c r="BB342" s="7"/>
      <c r="BC342" s="7"/>
      <c r="BD342" s="7"/>
      <c r="BE342" s="7"/>
      <c r="BF342" s="7"/>
      <c r="BG342" s="7"/>
      <c r="BH342" s="7"/>
      <c r="BI342" s="7"/>
      <c r="BJ342" s="7"/>
      <c r="BK342" s="7"/>
      <c r="BL342" s="5">
        <v>2</v>
      </c>
      <c r="BM342" s="221">
        <v>2</v>
      </c>
      <c r="BN342" s="221">
        <v>2</v>
      </c>
      <c r="BO342" s="221">
        <v>2</v>
      </c>
      <c r="BP342" s="221">
        <v>2</v>
      </c>
      <c r="BQ342" s="221">
        <v>2</v>
      </c>
      <c r="BR342" s="5">
        <v>2</v>
      </c>
      <c r="BS342" s="226">
        <v>2</v>
      </c>
      <c r="BT342" s="221">
        <v>2</v>
      </c>
      <c r="BU342" s="221">
        <v>2</v>
      </c>
      <c r="BV342" s="221">
        <v>2</v>
      </c>
      <c r="BW342" s="5">
        <v>2</v>
      </c>
      <c r="BX342" s="221">
        <v>2</v>
      </c>
      <c r="BY342" s="6">
        <v>2</v>
      </c>
      <c r="BZ342" s="5">
        <v>2</v>
      </c>
      <c r="CA342" s="221">
        <v>2</v>
      </c>
      <c r="CB342" s="221">
        <v>2</v>
      </c>
      <c r="CC342" s="221">
        <v>2</v>
      </c>
      <c r="CD342" s="337">
        <v>2</v>
      </c>
      <c r="CE342" s="221">
        <v>2</v>
      </c>
      <c r="CF342" s="221">
        <v>2</v>
      </c>
      <c r="CG342" s="221">
        <v>2</v>
      </c>
      <c r="CH342" s="221">
        <v>2</v>
      </c>
      <c r="CI342" s="221">
        <v>2</v>
      </c>
      <c r="CJ342" s="337">
        <v>2</v>
      </c>
      <c r="CK342" s="221">
        <v>2</v>
      </c>
      <c r="CL342" s="222">
        <f t="shared" si="201"/>
        <v>26</v>
      </c>
      <c r="CM342" s="237">
        <f t="shared" si="202"/>
        <v>1</v>
      </c>
      <c r="CN342" s="222">
        <f t="shared" si="203"/>
        <v>0</v>
      </c>
      <c r="CO342" s="237">
        <f t="shared" si="204"/>
        <v>0</v>
      </c>
      <c r="CP342" s="222">
        <f t="shared" si="205"/>
        <v>0</v>
      </c>
      <c r="CQ342" s="237">
        <f t="shared" si="206"/>
        <v>0</v>
      </c>
      <c r="CR342" s="222">
        <f t="shared" si="196"/>
        <v>0</v>
      </c>
      <c r="CS342" s="237">
        <f t="shared" si="207"/>
        <v>0</v>
      </c>
      <c r="CT342" s="223">
        <f t="shared" si="198"/>
        <v>2</v>
      </c>
      <c r="CU342" s="223" t="str">
        <f t="shared" si="208"/>
        <v>Đạt mục tiêu</v>
      </c>
      <c r="CV342" s="5"/>
    </row>
    <row r="343" spans="1:100" s="1" customFormat="1" ht="55.5" hidden="1">
      <c r="A343" s="1308">
        <v>122</v>
      </c>
      <c r="B343" s="1024" t="s">
        <v>638</v>
      </c>
      <c r="C343" s="1033" t="s">
        <v>26</v>
      </c>
      <c r="D343" s="1024" t="s">
        <v>639</v>
      </c>
      <c r="E343" s="1033" t="s">
        <v>26</v>
      </c>
      <c r="F343" s="1024" t="s">
        <v>2415</v>
      </c>
      <c r="G343" s="217" t="s">
        <v>1967</v>
      </c>
      <c r="H343" s="217"/>
      <c r="I343" s="620"/>
      <c r="J343" s="117"/>
      <c r="K343" s="491"/>
      <c r="L343" s="5" t="s">
        <v>32</v>
      </c>
      <c r="M343" s="212" t="s">
        <v>31</v>
      </c>
      <c r="N343" s="165" t="s">
        <v>11</v>
      </c>
      <c r="O343" s="221"/>
      <c r="P343" s="221"/>
      <c r="Q343" s="5"/>
      <c r="R343" s="5"/>
      <c r="S343" s="5"/>
      <c r="T343" s="5"/>
      <c r="U343" s="6"/>
      <c r="V343" s="5"/>
      <c r="W343" s="5"/>
      <c r="X343" s="5"/>
      <c r="Y343" s="5"/>
      <c r="Z343" s="5" t="s">
        <v>24</v>
      </c>
      <c r="AA343" s="5" t="s">
        <v>24</v>
      </c>
      <c r="AB343" s="80">
        <f>COUNTIF($Q343:$AA343,"x")</f>
        <v>2</v>
      </c>
      <c r="AC343" s="642"/>
      <c r="AD343" s="7"/>
      <c r="AE343" s="7"/>
      <c r="AF343" s="7"/>
      <c r="AG343" s="7"/>
      <c r="AH343" s="7"/>
      <c r="AI343" s="7"/>
      <c r="AJ343" s="7"/>
      <c r="AK343" s="7"/>
      <c r="AL343" s="7"/>
      <c r="AM343" s="7"/>
      <c r="AN343" s="7"/>
      <c r="AO343" s="7"/>
      <c r="AP343" s="7"/>
      <c r="AQ343" s="7"/>
      <c r="AR343" s="7"/>
      <c r="AS343" s="7"/>
      <c r="AT343" s="7"/>
      <c r="AU343" s="7"/>
      <c r="AV343" s="55"/>
      <c r="AW343" s="7"/>
      <c r="AX343" s="7"/>
      <c r="AY343" s="7"/>
      <c r="AZ343" s="7"/>
      <c r="BA343" s="7"/>
      <c r="BB343" s="7"/>
      <c r="BC343" s="7"/>
      <c r="BD343" s="7"/>
      <c r="BE343" s="7"/>
      <c r="BF343" s="7"/>
      <c r="BG343" s="7"/>
      <c r="BH343" s="7"/>
      <c r="BI343" s="7"/>
      <c r="BJ343" s="7"/>
      <c r="BK343" s="7"/>
      <c r="BL343" s="5">
        <v>2</v>
      </c>
      <c r="BM343" s="221">
        <v>2</v>
      </c>
      <c r="BN343" s="221">
        <v>2</v>
      </c>
      <c r="BO343" s="221">
        <v>2</v>
      </c>
      <c r="BP343" s="221">
        <v>2</v>
      </c>
      <c r="BQ343" s="221">
        <v>2</v>
      </c>
      <c r="BR343" s="5">
        <v>2</v>
      </c>
      <c r="BS343" s="226">
        <v>2</v>
      </c>
      <c r="BT343" s="221">
        <v>2</v>
      </c>
      <c r="BU343" s="221">
        <v>2</v>
      </c>
      <c r="BV343" s="221">
        <v>2</v>
      </c>
      <c r="BW343" s="5">
        <v>2</v>
      </c>
      <c r="BX343" s="221">
        <v>2</v>
      </c>
      <c r="BY343" s="6">
        <v>2</v>
      </c>
      <c r="BZ343" s="5">
        <v>2</v>
      </c>
      <c r="CA343" s="221">
        <v>2</v>
      </c>
      <c r="CB343" s="221">
        <v>2</v>
      </c>
      <c r="CC343" s="221">
        <v>2</v>
      </c>
      <c r="CD343" s="337">
        <v>2</v>
      </c>
      <c r="CE343" s="221">
        <v>2</v>
      </c>
      <c r="CF343" s="221">
        <v>2</v>
      </c>
      <c r="CG343" s="221">
        <v>2</v>
      </c>
      <c r="CH343" s="221">
        <v>2</v>
      </c>
      <c r="CI343" s="221">
        <v>2</v>
      </c>
      <c r="CJ343" s="337">
        <v>2</v>
      </c>
      <c r="CK343" s="221">
        <v>2</v>
      </c>
      <c r="CL343" s="222">
        <f t="shared" si="201"/>
        <v>26</v>
      </c>
      <c r="CM343" s="237">
        <f t="shared" si="202"/>
        <v>1</v>
      </c>
      <c r="CN343" s="222">
        <f t="shared" si="203"/>
        <v>0</v>
      </c>
      <c r="CO343" s="237">
        <f t="shared" si="204"/>
        <v>0</v>
      </c>
      <c r="CP343" s="222">
        <f t="shared" si="205"/>
        <v>0</v>
      </c>
      <c r="CQ343" s="237">
        <f t="shared" si="206"/>
        <v>0</v>
      </c>
      <c r="CR343" s="222">
        <f t="shared" si="196"/>
        <v>0</v>
      </c>
      <c r="CS343" s="237">
        <f t="shared" si="207"/>
        <v>0</v>
      </c>
      <c r="CT343" s="223">
        <f t="shared" si="198"/>
        <v>2</v>
      </c>
      <c r="CU343" s="223" t="str">
        <f t="shared" si="208"/>
        <v>Đạt mục tiêu</v>
      </c>
      <c r="CV343" s="5"/>
    </row>
    <row r="344" spans="1:100" s="1" customFormat="1" ht="55.5" hidden="1">
      <c r="A344" s="1308"/>
      <c r="B344" s="1024"/>
      <c r="C344" s="1033"/>
      <c r="D344" s="1024"/>
      <c r="E344" s="1033"/>
      <c r="F344" s="1024"/>
      <c r="G344" s="217" t="s">
        <v>2416</v>
      </c>
      <c r="H344" s="217"/>
      <c r="I344" s="620"/>
      <c r="J344" s="117"/>
      <c r="K344" s="491"/>
      <c r="L344" s="5" t="s">
        <v>32</v>
      </c>
      <c r="M344" s="212" t="s">
        <v>31</v>
      </c>
      <c r="N344" s="165" t="s">
        <v>11</v>
      </c>
      <c r="O344" s="221" t="s">
        <v>51</v>
      </c>
      <c r="P344" s="221"/>
      <c r="Q344" s="5"/>
      <c r="R344" s="5"/>
      <c r="S344" s="5"/>
      <c r="T344" s="5"/>
      <c r="U344" s="6"/>
      <c r="V344" s="5"/>
      <c r="W344" s="5"/>
      <c r="X344" s="5"/>
      <c r="Y344" s="5" t="s">
        <v>24</v>
      </c>
      <c r="Z344" s="5"/>
      <c r="AA344" s="5"/>
      <c r="AB344" s="80">
        <v>1</v>
      </c>
      <c r="AC344" s="642"/>
      <c r="AD344" s="7"/>
      <c r="AE344" s="7"/>
      <c r="AF344" s="7"/>
      <c r="AG344" s="7"/>
      <c r="AH344" s="7"/>
      <c r="AI344" s="7"/>
      <c r="AJ344" s="7"/>
      <c r="AK344" s="7"/>
      <c r="AL344" s="7"/>
      <c r="AM344" s="7"/>
      <c r="AN344" s="7"/>
      <c r="AO344" s="7"/>
      <c r="AP344" s="7"/>
      <c r="AQ344" s="7"/>
      <c r="AR344" s="7"/>
      <c r="AS344" s="7"/>
      <c r="AT344" s="7"/>
      <c r="AU344" s="7"/>
      <c r="AV344" s="55"/>
      <c r="AW344" s="7"/>
      <c r="AX344" s="7"/>
      <c r="AY344" s="7"/>
      <c r="AZ344" s="7"/>
      <c r="BA344" s="7"/>
      <c r="BB344" s="7"/>
      <c r="BC344" s="7"/>
      <c r="BD344" s="7"/>
      <c r="BE344" s="7"/>
      <c r="BF344" s="7"/>
      <c r="BG344" s="7" t="s">
        <v>1315</v>
      </c>
      <c r="BH344" s="7"/>
      <c r="BI344" s="7"/>
      <c r="BJ344" s="7"/>
      <c r="BK344" s="7"/>
      <c r="BL344" s="5">
        <v>1</v>
      </c>
      <c r="BM344" s="221">
        <v>2</v>
      </c>
      <c r="BN344" s="221">
        <v>2</v>
      </c>
      <c r="BO344" s="221">
        <v>2</v>
      </c>
      <c r="BP344" s="221">
        <v>2</v>
      </c>
      <c r="BQ344" s="221">
        <v>2</v>
      </c>
      <c r="BR344" s="5">
        <v>2</v>
      </c>
      <c r="BS344" s="226">
        <v>2</v>
      </c>
      <c r="BT344" s="221">
        <v>2</v>
      </c>
      <c r="BU344" s="221">
        <v>2</v>
      </c>
      <c r="BV344" s="221">
        <v>2</v>
      </c>
      <c r="BW344" s="5">
        <v>1</v>
      </c>
      <c r="BX344" s="221">
        <v>2</v>
      </c>
      <c r="BY344" s="6">
        <v>2</v>
      </c>
      <c r="BZ344" s="5">
        <v>2</v>
      </c>
      <c r="CA344" s="221">
        <v>2</v>
      </c>
      <c r="CB344" s="221">
        <v>2</v>
      </c>
      <c r="CC344" s="221">
        <v>2</v>
      </c>
      <c r="CD344" s="337">
        <v>2</v>
      </c>
      <c r="CE344" s="221">
        <v>2</v>
      </c>
      <c r="CF344" s="221">
        <v>2</v>
      </c>
      <c r="CG344" s="221">
        <v>2</v>
      </c>
      <c r="CH344" s="221">
        <v>2</v>
      </c>
      <c r="CI344" s="221">
        <v>2</v>
      </c>
      <c r="CJ344" s="337">
        <v>2</v>
      </c>
      <c r="CK344" s="221">
        <v>2</v>
      </c>
      <c r="CL344" s="222">
        <f t="shared" si="201"/>
        <v>24</v>
      </c>
      <c r="CM344" s="237">
        <f t="shared" si="202"/>
        <v>0.92307692307692313</v>
      </c>
      <c r="CN344" s="222">
        <f t="shared" si="203"/>
        <v>2</v>
      </c>
      <c r="CO344" s="237">
        <f t="shared" si="204"/>
        <v>7.6923076923076927E-2</v>
      </c>
      <c r="CP344" s="222">
        <f t="shared" si="205"/>
        <v>0</v>
      </c>
      <c r="CQ344" s="237">
        <f t="shared" si="206"/>
        <v>0</v>
      </c>
      <c r="CR344" s="222">
        <f t="shared" si="196"/>
        <v>0</v>
      </c>
      <c r="CS344" s="237">
        <f t="shared" si="207"/>
        <v>0</v>
      </c>
      <c r="CT344" s="223">
        <f t="shared" si="198"/>
        <v>1.9230769230769231</v>
      </c>
      <c r="CU344" s="223"/>
      <c r="CV344" s="5"/>
    </row>
    <row r="345" spans="1:100" s="1" customFormat="1" ht="28.75" hidden="1" customHeight="1">
      <c r="A345" s="1308"/>
      <c r="B345" s="1024"/>
      <c r="C345" s="1033"/>
      <c r="D345" s="1024"/>
      <c r="E345" s="1033"/>
      <c r="F345" s="1024"/>
      <c r="G345" s="217" t="s">
        <v>2187</v>
      </c>
      <c r="H345" s="217"/>
      <c r="I345" s="618"/>
      <c r="J345" s="117"/>
      <c r="K345" s="491"/>
      <c r="L345" s="5" t="s">
        <v>32</v>
      </c>
      <c r="M345" s="212" t="s">
        <v>31</v>
      </c>
      <c r="N345" s="165" t="s">
        <v>11</v>
      </c>
      <c r="O345" s="221" t="s">
        <v>25</v>
      </c>
      <c r="P345" s="221"/>
      <c r="Q345" s="5"/>
      <c r="R345" s="5"/>
      <c r="S345" s="5" t="s">
        <v>24</v>
      </c>
      <c r="T345" s="5"/>
      <c r="U345" s="6"/>
      <c r="V345" s="5"/>
      <c r="W345" s="5"/>
      <c r="X345" s="5"/>
      <c r="Y345" s="5"/>
      <c r="Z345" s="5"/>
      <c r="AA345" s="5"/>
      <c r="AB345" s="80">
        <v>1</v>
      </c>
      <c r="AC345" s="642"/>
      <c r="AD345" s="7"/>
      <c r="AE345" s="7"/>
      <c r="AF345" s="7"/>
      <c r="AG345" s="7"/>
      <c r="AH345" s="7"/>
      <c r="AI345" s="7"/>
      <c r="AJ345" s="7"/>
      <c r="AK345" s="7"/>
      <c r="AL345" s="7" t="s">
        <v>1315</v>
      </c>
      <c r="AM345" s="7"/>
      <c r="AN345" s="7"/>
      <c r="AO345" s="7"/>
      <c r="AP345" s="7"/>
      <c r="AQ345" s="7"/>
      <c r="AR345" s="7"/>
      <c r="AS345" s="7"/>
      <c r="AT345" s="7"/>
      <c r="AU345" s="7"/>
      <c r="AV345" s="55"/>
      <c r="AW345" s="7"/>
      <c r="AX345" s="7"/>
      <c r="AY345" s="7"/>
      <c r="AZ345" s="7"/>
      <c r="BA345" s="7"/>
      <c r="BB345" s="7"/>
      <c r="BC345" s="7"/>
      <c r="BD345" s="7"/>
      <c r="BE345" s="7"/>
      <c r="BF345" s="7"/>
      <c r="BG345" s="7"/>
      <c r="BH345" s="7"/>
      <c r="BI345" s="7"/>
      <c r="BJ345" s="7"/>
      <c r="BK345" s="7"/>
      <c r="BL345" s="5">
        <v>2</v>
      </c>
      <c r="BM345" s="221">
        <v>2</v>
      </c>
      <c r="BN345" s="221">
        <v>2</v>
      </c>
      <c r="BO345" s="221">
        <v>2</v>
      </c>
      <c r="BP345" s="221">
        <v>2</v>
      </c>
      <c r="BQ345" s="221">
        <v>2</v>
      </c>
      <c r="BR345" s="5">
        <v>2</v>
      </c>
      <c r="BS345" s="226">
        <v>2</v>
      </c>
      <c r="BT345" s="221">
        <v>2</v>
      </c>
      <c r="BU345" s="221">
        <v>2</v>
      </c>
      <c r="BV345" s="221">
        <v>2</v>
      </c>
      <c r="BW345" s="5">
        <v>2</v>
      </c>
      <c r="BX345" s="221">
        <v>2</v>
      </c>
      <c r="BY345" s="6">
        <v>1</v>
      </c>
      <c r="BZ345" s="5">
        <v>2</v>
      </c>
      <c r="CA345" s="221">
        <v>2</v>
      </c>
      <c r="CB345" s="221">
        <v>2</v>
      </c>
      <c r="CC345" s="221">
        <v>2</v>
      </c>
      <c r="CD345" s="337">
        <v>2</v>
      </c>
      <c r="CE345" s="221">
        <v>2</v>
      </c>
      <c r="CF345" s="221">
        <v>2</v>
      </c>
      <c r="CG345" s="221">
        <v>2</v>
      </c>
      <c r="CH345" s="221">
        <v>2</v>
      </c>
      <c r="CI345" s="221">
        <v>2</v>
      </c>
      <c r="CJ345" s="337">
        <v>2</v>
      </c>
      <c r="CK345" s="221">
        <v>2</v>
      </c>
      <c r="CL345" s="222">
        <f t="shared" si="201"/>
        <v>25</v>
      </c>
      <c r="CM345" s="237">
        <f t="shared" si="202"/>
        <v>0.96153846153846156</v>
      </c>
      <c r="CN345" s="222">
        <f t="shared" si="203"/>
        <v>1</v>
      </c>
      <c r="CO345" s="237">
        <f t="shared" si="204"/>
        <v>3.8461538461538464E-2</v>
      </c>
      <c r="CP345" s="222">
        <f t="shared" si="205"/>
        <v>0</v>
      </c>
      <c r="CQ345" s="237">
        <f t="shared" si="206"/>
        <v>0</v>
      </c>
      <c r="CR345" s="222">
        <f t="shared" si="196"/>
        <v>0</v>
      </c>
      <c r="CS345" s="237">
        <f t="shared" si="207"/>
        <v>0</v>
      </c>
      <c r="CT345" s="223">
        <f t="shared" si="198"/>
        <v>1.9615384615384615</v>
      </c>
      <c r="CU345" s="223" t="str">
        <f t="shared" ref="CU345:CU351" si="209">IF(CS345&gt;=50%,"KĐG",IF(CT345&gt;=1.6,"Đạt mục tiêu",IF(CT345&gt;=1,"Cần cố gắng","Chưa đạt")))</f>
        <v>Đạt mục tiêu</v>
      </c>
      <c r="CV345" s="5"/>
    </row>
    <row r="346" spans="1:100" s="1" customFormat="1" ht="32.4" hidden="1" customHeight="1">
      <c r="A346" s="1308"/>
      <c r="B346" s="1024"/>
      <c r="C346" s="1033"/>
      <c r="D346" s="1024"/>
      <c r="E346" s="1033"/>
      <c r="F346" s="1024"/>
      <c r="G346" s="217" t="s">
        <v>2188</v>
      </c>
      <c r="H346" s="217"/>
      <c r="I346" s="618"/>
      <c r="J346" s="117"/>
      <c r="K346" s="491"/>
      <c r="L346" s="5" t="s">
        <v>32</v>
      </c>
      <c r="M346" s="212" t="s">
        <v>31</v>
      </c>
      <c r="N346" s="165" t="s">
        <v>11</v>
      </c>
      <c r="O346" s="221" t="s">
        <v>25</v>
      </c>
      <c r="P346" s="221"/>
      <c r="Q346" s="5"/>
      <c r="R346" s="5"/>
      <c r="S346" s="5" t="s">
        <v>24</v>
      </c>
      <c r="T346" s="5"/>
      <c r="U346" s="6"/>
      <c r="V346" s="5"/>
      <c r="W346" s="5"/>
      <c r="X346" s="5"/>
      <c r="Y346" s="5"/>
      <c r="Z346" s="5"/>
      <c r="AA346" s="5"/>
      <c r="AB346" s="80">
        <v>1</v>
      </c>
      <c r="AC346" s="642"/>
      <c r="AD346" s="7"/>
      <c r="AE346" s="7"/>
      <c r="AF346" s="7"/>
      <c r="AG346" s="7"/>
      <c r="AH346" s="7"/>
      <c r="AI346" s="7"/>
      <c r="AJ346" s="7"/>
      <c r="AK346" s="7"/>
      <c r="AL346" s="7"/>
      <c r="AM346" s="7"/>
      <c r="AN346" s="7" t="s">
        <v>1315</v>
      </c>
      <c r="AO346" s="7"/>
      <c r="AP346" s="7"/>
      <c r="AQ346" s="7"/>
      <c r="AR346" s="7"/>
      <c r="AS346" s="7"/>
      <c r="AT346" s="7"/>
      <c r="AU346" s="7"/>
      <c r="AV346" s="55"/>
      <c r="AW346" s="7"/>
      <c r="AX346" s="7"/>
      <c r="AY346" s="7"/>
      <c r="AZ346" s="7"/>
      <c r="BA346" s="7"/>
      <c r="BB346" s="7"/>
      <c r="BC346" s="7"/>
      <c r="BD346" s="7"/>
      <c r="BE346" s="7"/>
      <c r="BF346" s="7"/>
      <c r="BG346" s="7"/>
      <c r="BH346" s="7"/>
      <c r="BI346" s="7"/>
      <c r="BJ346" s="7"/>
      <c r="BK346" s="7"/>
      <c r="BL346" s="5">
        <v>2</v>
      </c>
      <c r="BM346" s="221">
        <v>2</v>
      </c>
      <c r="BN346" s="221">
        <v>2</v>
      </c>
      <c r="BO346" s="221">
        <v>2</v>
      </c>
      <c r="BP346" s="221">
        <v>2</v>
      </c>
      <c r="BQ346" s="221">
        <v>2</v>
      </c>
      <c r="BR346" s="5">
        <v>2</v>
      </c>
      <c r="BS346" s="226">
        <v>2</v>
      </c>
      <c r="BT346" s="221">
        <v>2</v>
      </c>
      <c r="BU346" s="221">
        <v>2</v>
      </c>
      <c r="BV346" s="221">
        <v>2</v>
      </c>
      <c r="BW346" s="5">
        <v>2</v>
      </c>
      <c r="BX346" s="221">
        <v>2</v>
      </c>
      <c r="BY346" s="6">
        <v>2</v>
      </c>
      <c r="BZ346" s="5">
        <v>2</v>
      </c>
      <c r="CA346" s="221">
        <v>2</v>
      </c>
      <c r="CB346" s="221">
        <v>2</v>
      </c>
      <c r="CC346" s="221">
        <v>2</v>
      </c>
      <c r="CD346" s="337">
        <v>2</v>
      </c>
      <c r="CE346" s="221">
        <v>2</v>
      </c>
      <c r="CF346" s="221">
        <v>2</v>
      </c>
      <c r="CG346" s="221">
        <v>2</v>
      </c>
      <c r="CH346" s="221">
        <v>2</v>
      </c>
      <c r="CI346" s="221">
        <v>2</v>
      </c>
      <c r="CJ346" s="337">
        <v>2</v>
      </c>
      <c r="CK346" s="221">
        <v>2</v>
      </c>
      <c r="CL346" s="222">
        <f t="shared" si="201"/>
        <v>26</v>
      </c>
      <c r="CM346" s="237">
        <f t="shared" si="202"/>
        <v>1</v>
      </c>
      <c r="CN346" s="222">
        <f t="shared" si="203"/>
        <v>0</v>
      </c>
      <c r="CO346" s="237">
        <f t="shared" si="204"/>
        <v>0</v>
      </c>
      <c r="CP346" s="222">
        <f t="shared" si="205"/>
        <v>0</v>
      </c>
      <c r="CQ346" s="237">
        <f t="shared" si="206"/>
        <v>0</v>
      </c>
      <c r="CR346" s="222">
        <f t="shared" si="196"/>
        <v>0</v>
      </c>
      <c r="CS346" s="237">
        <f t="shared" si="207"/>
        <v>0</v>
      </c>
      <c r="CT346" s="223">
        <f t="shared" si="198"/>
        <v>2</v>
      </c>
      <c r="CU346" s="223" t="str">
        <f t="shared" si="209"/>
        <v>Đạt mục tiêu</v>
      </c>
      <c r="CV346" s="5"/>
    </row>
    <row r="347" spans="1:100" s="1" customFormat="1" ht="26.4" hidden="1" customHeight="1">
      <c r="A347" s="1308"/>
      <c r="B347" s="1024"/>
      <c r="C347" s="1033"/>
      <c r="D347" s="1024"/>
      <c r="E347" s="1033"/>
      <c r="F347" s="1024"/>
      <c r="G347" s="217" t="s">
        <v>2189</v>
      </c>
      <c r="H347" s="217"/>
      <c r="I347" s="618"/>
      <c r="J347" s="117"/>
      <c r="K347" s="491"/>
      <c r="L347" s="5" t="s">
        <v>32</v>
      </c>
      <c r="M347" s="212" t="s">
        <v>31</v>
      </c>
      <c r="N347" s="165" t="s">
        <v>11</v>
      </c>
      <c r="O347" s="221" t="s">
        <v>51</v>
      </c>
      <c r="P347" s="221"/>
      <c r="Q347" s="5"/>
      <c r="R347" s="5"/>
      <c r="S347" s="5"/>
      <c r="T347" s="5"/>
      <c r="U347" s="6"/>
      <c r="V347" s="5"/>
      <c r="W347" s="5"/>
      <c r="X347" s="5"/>
      <c r="Y347" s="5" t="s">
        <v>24</v>
      </c>
      <c r="Z347" s="5"/>
      <c r="AA347" s="5"/>
      <c r="AB347" s="80">
        <v>1</v>
      </c>
      <c r="AC347" s="642"/>
      <c r="AD347" s="7"/>
      <c r="AE347" s="7"/>
      <c r="AF347" s="7"/>
      <c r="AG347" s="7"/>
      <c r="AH347" s="7"/>
      <c r="AI347" s="7"/>
      <c r="AJ347" s="7"/>
      <c r="AK347" s="7"/>
      <c r="AL347" s="7"/>
      <c r="AM347" s="7"/>
      <c r="AN347" s="7"/>
      <c r="AO347" s="7"/>
      <c r="AP347" s="7"/>
      <c r="AQ347" s="7"/>
      <c r="AR347" s="7"/>
      <c r="AS347" s="7"/>
      <c r="AT347" s="7"/>
      <c r="AU347" s="7"/>
      <c r="AV347" s="55"/>
      <c r="AW347" s="7"/>
      <c r="AX347" s="7"/>
      <c r="AY347" s="7"/>
      <c r="AZ347" s="7"/>
      <c r="BA347" s="7"/>
      <c r="BB347" s="7"/>
      <c r="BC347" s="7"/>
      <c r="BD347" s="7"/>
      <c r="BE347" s="7" t="s">
        <v>1315</v>
      </c>
      <c r="BF347" s="7"/>
      <c r="BG347" s="7"/>
      <c r="BH347" s="7"/>
      <c r="BI347" s="7"/>
      <c r="BJ347" s="7"/>
      <c r="BK347" s="7"/>
      <c r="BL347" s="5">
        <v>2</v>
      </c>
      <c r="BM347" s="221">
        <v>2</v>
      </c>
      <c r="BN347" s="221">
        <v>2</v>
      </c>
      <c r="BO347" s="221">
        <v>2</v>
      </c>
      <c r="BP347" s="221">
        <v>2</v>
      </c>
      <c r="BQ347" s="221">
        <v>2</v>
      </c>
      <c r="BR347" s="5">
        <v>2</v>
      </c>
      <c r="BS347" s="226">
        <v>2</v>
      </c>
      <c r="BT347" s="221">
        <v>1</v>
      </c>
      <c r="BU347" s="221">
        <v>2</v>
      </c>
      <c r="BV347" s="221">
        <v>2</v>
      </c>
      <c r="BW347" s="5">
        <v>2</v>
      </c>
      <c r="BX347" s="221">
        <v>2</v>
      </c>
      <c r="BY347" s="6">
        <v>2</v>
      </c>
      <c r="BZ347" s="5">
        <v>2</v>
      </c>
      <c r="CA347" s="221">
        <v>2</v>
      </c>
      <c r="CB347" s="221">
        <v>2</v>
      </c>
      <c r="CC347" s="221">
        <v>2</v>
      </c>
      <c r="CD347" s="337">
        <v>2</v>
      </c>
      <c r="CE347" s="221">
        <v>2</v>
      </c>
      <c r="CF347" s="221">
        <v>2</v>
      </c>
      <c r="CG347" s="221">
        <v>2</v>
      </c>
      <c r="CH347" s="221">
        <v>2</v>
      </c>
      <c r="CI347" s="221">
        <v>2</v>
      </c>
      <c r="CJ347" s="337">
        <v>2</v>
      </c>
      <c r="CK347" s="221">
        <v>2</v>
      </c>
      <c r="CL347" s="222">
        <f t="shared" si="201"/>
        <v>25</v>
      </c>
      <c r="CM347" s="237">
        <f t="shared" si="202"/>
        <v>0.96153846153846156</v>
      </c>
      <c r="CN347" s="222">
        <f t="shared" si="203"/>
        <v>1</v>
      </c>
      <c r="CO347" s="237">
        <f t="shared" si="204"/>
        <v>3.8461538461538464E-2</v>
      </c>
      <c r="CP347" s="222">
        <f t="shared" si="205"/>
        <v>0</v>
      </c>
      <c r="CQ347" s="237">
        <f t="shared" si="206"/>
        <v>0</v>
      </c>
      <c r="CR347" s="222">
        <f t="shared" si="196"/>
        <v>0</v>
      </c>
      <c r="CS347" s="237">
        <f t="shared" si="207"/>
        <v>0</v>
      </c>
      <c r="CT347" s="223">
        <f t="shared" si="198"/>
        <v>1.9615384615384615</v>
      </c>
      <c r="CU347" s="223" t="str">
        <f t="shared" si="209"/>
        <v>Đạt mục tiêu</v>
      </c>
      <c r="CV347" s="5"/>
    </row>
    <row r="348" spans="1:100" s="1" customFormat="1" ht="55.5" hidden="1">
      <c r="A348" s="1308"/>
      <c r="B348" s="1024"/>
      <c r="C348" s="1033"/>
      <c r="D348" s="1024"/>
      <c r="E348" s="1033"/>
      <c r="F348" s="1024"/>
      <c r="G348" s="217" t="s">
        <v>2190</v>
      </c>
      <c r="H348" s="217"/>
      <c r="I348" s="618"/>
      <c r="J348" s="117"/>
      <c r="K348" s="491"/>
      <c r="L348" s="5"/>
      <c r="M348" s="212" t="s">
        <v>2177</v>
      </c>
      <c r="N348" s="165" t="s">
        <v>11</v>
      </c>
      <c r="O348" s="221"/>
      <c r="P348" s="221"/>
      <c r="Q348" s="5"/>
      <c r="R348" s="5" t="s">
        <v>24</v>
      </c>
      <c r="S348" s="5"/>
      <c r="T348" s="5"/>
      <c r="U348" s="6"/>
      <c r="V348" s="5"/>
      <c r="W348" s="5"/>
      <c r="X348" s="5"/>
      <c r="Y348" s="5"/>
      <c r="Z348" s="5"/>
      <c r="AA348" s="5"/>
      <c r="AB348" s="80">
        <v>1</v>
      </c>
      <c r="AC348" s="642"/>
      <c r="AD348" s="7"/>
      <c r="AE348" s="7"/>
      <c r="AF348" s="7"/>
      <c r="AG348" s="7"/>
      <c r="AH348" s="7" t="s">
        <v>1315</v>
      </c>
      <c r="AI348" s="7"/>
      <c r="AJ348" s="7"/>
      <c r="AK348" s="7"/>
      <c r="AL348" s="7"/>
      <c r="AM348" s="7"/>
      <c r="AN348" s="7"/>
      <c r="AO348" s="7"/>
      <c r="AP348" s="7"/>
      <c r="AQ348" s="7"/>
      <c r="AR348" s="7"/>
      <c r="AS348" s="7"/>
      <c r="AT348" s="7"/>
      <c r="AU348" s="7"/>
      <c r="AV348" s="55"/>
      <c r="AW348" s="7"/>
      <c r="AX348" s="7"/>
      <c r="AY348" s="7"/>
      <c r="AZ348" s="7"/>
      <c r="BA348" s="7"/>
      <c r="BB348" s="7"/>
      <c r="BC348" s="7"/>
      <c r="BD348" s="7"/>
      <c r="BE348" s="7"/>
      <c r="BF348" s="7"/>
      <c r="BG348" s="7"/>
      <c r="BH348" s="7"/>
      <c r="BI348" s="7"/>
      <c r="BJ348" s="7"/>
      <c r="BK348" s="7"/>
      <c r="BL348" s="5">
        <v>2</v>
      </c>
      <c r="BM348" s="221">
        <v>2</v>
      </c>
      <c r="BN348" s="221">
        <v>2</v>
      </c>
      <c r="BO348" s="221">
        <v>2</v>
      </c>
      <c r="BP348" s="221">
        <v>2</v>
      </c>
      <c r="BQ348" s="221">
        <v>2</v>
      </c>
      <c r="BR348" s="5">
        <v>2</v>
      </c>
      <c r="BS348" s="226">
        <v>2</v>
      </c>
      <c r="BT348" s="221">
        <v>2</v>
      </c>
      <c r="BU348" s="221">
        <v>2</v>
      </c>
      <c r="BV348" s="221">
        <v>2</v>
      </c>
      <c r="BW348" s="5">
        <v>2</v>
      </c>
      <c r="BX348" s="221">
        <v>2</v>
      </c>
      <c r="BY348" s="6">
        <v>2</v>
      </c>
      <c r="BZ348" s="5">
        <v>2</v>
      </c>
      <c r="CA348" s="221">
        <v>2</v>
      </c>
      <c r="CB348" s="221">
        <v>2</v>
      </c>
      <c r="CC348" s="221">
        <v>2</v>
      </c>
      <c r="CD348" s="337">
        <v>2</v>
      </c>
      <c r="CE348" s="221">
        <v>2</v>
      </c>
      <c r="CF348" s="221">
        <v>2</v>
      </c>
      <c r="CG348" s="221">
        <v>2</v>
      </c>
      <c r="CH348" s="221">
        <v>2</v>
      </c>
      <c r="CI348" s="221">
        <v>2</v>
      </c>
      <c r="CJ348" s="337">
        <v>2</v>
      </c>
      <c r="CK348" s="221">
        <v>2</v>
      </c>
      <c r="CL348" s="222">
        <f t="shared" si="201"/>
        <v>26</v>
      </c>
      <c r="CM348" s="237">
        <f t="shared" si="202"/>
        <v>1</v>
      </c>
      <c r="CN348" s="222">
        <f t="shared" si="203"/>
        <v>0</v>
      </c>
      <c r="CO348" s="237">
        <f t="shared" si="204"/>
        <v>0</v>
      </c>
      <c r="CP348" s="222">
        <f t="shared" si="205"/>
        <v>0</v>
      </c>
      <c r="CQ348" s="237">
        <f t="shared" si="206"/>
        <v>0</v>
      </c>
      <c r="CR348" s="222">
        <f t="shared" si="196"/>
        <v>0</v>
      </c>
      <c r="CS348" s="237">
        <f t="shared" si="207"/>
        <v>0</v>
      </c>
      <c r="CT348" s="223">
        <f t="shared" si="198"/>
        <v>2</v>
      </c>
      <c r="CU348" s="223" t="str">
        <f t="shared" si="209"/>
        <v>Đạt mục tiêu</v>
      </c>
      <c r="CV348" s="5"/>
    </row>
    <row r="349" spans="1:100" s="1" customFormat="1" ht="62" hidden="1">
      <c r="A349" s="1308"/>
      <c r="B349" s="1077"/>
      <c r="C349" s="1078"/>
      <c r="D349" s="1077"/>
      <c r="E349" s="1078"/>
      <c r="F349" s="1077"/>
      <c r="G349" s="51" t="s">
        <v>3066</v>
      </c>
      <c r="H349" s="51"/>
      <c r="I349" s="592"/>
      <c r="J349" s="117"/>
      <c r="K349" s="491"/>
      <c r="L349" s="5" t="s">
        <v>32</v>
      </c>
      <c r="M349" s="212" t="s">
        <v>2177</v>
      </c>
      <c r="N349" s="165" t="s">
        <v>11</v>
      </c>
      <c r="O349" s="221"/>
      <c r="P349" s="221"/>
      <c r="Q349" s="5"/>
      <c r="R349" s="5" t="s">
        <v>24</v>
      </c>
      <c r="S349" s="5"/>
      <c r="T349" s="5"/>
      <c r="U349" s="6" t="s">
        <v>24</v>
      </c>
      <c r="V349" s="5"/>
      <c r="W349" s="5"/>
      <c r="X349" s="5"/>
      <c r="Y349" s="5"/>
      <c r="Z349" s="5"/>
      <c r="AA349" s="5"/>
      <c r="AB349" s="80">
        <v>1</v>
      </c>
      <c r="AC349" s="642"/>
      <c r="AD349" s="7"/>
      <c r="AE349" s="7"/>
      <c r="AF349" s="7"/>
      <c r="AG349" s="7" t="s">
        <v>1315</v>
      </c>
      <c r="AH349" s="7" t="s">
        <v>1315</v>
      </c>
      <c r="AI349" s="7"/>
      <c r="AJ349" s="7"/>
      <c r="AK349" s="7"/>
      <c r="AL349" s="7"/>
      <c r="AM349" s="7"/>
      <c r="AN349" s="7"/>
      <c r="AO349" s="7"/>
      <c r="AP349" s="7"/>
      <c r="AQ349" s="7"/>
      <c r="AR349" s="7"/>
      <c r="AS349" s="7"/>
      <c r="AT349" s="7"/>
      <c r="AU349" s="7"/>
      <c r="AV349" s="55"/>
      <c r="AW349" s="7"/>
      <c r="AX349" s="7"/>
      <c r="AY349" s="7"/>
      <c r="AZ349" s="7"/>
      <c r="BA349" s="7"/>
      <c r="BB349" s="7"/>
      <c r="BC349" s="7"/>
      <c r="BD349" s="7"/>
      <c r="BE349" s="7"/>
      <c r="BF349" s="7"/>
      <c r="BG349" s="7"/>
      <c r="BH349" s="7"/>
      <c r="BI349" s="7"/>
      <c r="BJ349" s="7"/>
      <c r="BK349" s="7"/>
      <c r="BL349" s="5">
        <v>1</v>
      </c>
      <c r="BM349" s="221">
        <v>2</v>
      </c>
      <c r="BN349" s="221">
        <v>2</v>
      </c>
      <c r="BO349" s="221">
        <v>2</v>
      </c>
      <c r="BP349" s="221">
        <v>2</v>
      </c>
      <c r="BQ349" s="221">
        <v>2</v>
      </c>
      <c r="BR349" s="5">
        <v>2</v>
      </c>
      <c r="BS349" s="226">
        <v>2</v>
      </c>
      <c r="BT349" s="221">
        <v>2</v>
      </c>
      <c r="BU349" s="221">
        <v>2</v>
      </c>
      <c r="BV349" s="221">
        <v>2</v>
      </c>
      <c r="BW349" s="5">
        <v>2</v>
      </c>
      <c r="BX349" s="221">
        <v>2</v>
      </c>
      <c r="BY349" s="6">
        <v>2</v>
      </c>
      <c r="BZ349" s="5">
        <v>2</v>
      </c>
      <c r="CA349" s="221">
        <v>2</v>
      </c>
      <c r="CB349" s="221">
        <v>2</v>
      </c>
      <c r="CC349" s="221">
        <v>2</v>
      </c>
      <c r="CD349" s="337">
        <v>2</v>
      </c>
      <c r="CE349" s="221">
        <v>2</v>
      </c>
      <c r="CF349" s="221">
        <v>2</v>
      </c>
      <c r="CG349" s="221">
        <v>2</v>
      </c>
      <c r="CH349" s="221">
        <v>2</v>
      </c>
      <c r="CI349" s="221">
        <v>2</v>
      </c>
      <c r="CJ349" s="337">
        <v>2</v>
      </c>
      <c r="CK349" s="221">
        <v>2</v>
      </c>
      <c r="CL349" s="222">
        <f t="shared" si="201"/>
        <v>25</v>
      </c>
      <c r="CM349" s="237">
        <f t="shared" si="202"/>
        <v>0.96153846153846156</v>
      </c>
      <c r="CN349" s="222">
        <f t="shared" si="203"/>
        <v>1</v>
      </c>
      <c r="CO349" s="237">
        <f t="shared" si="204"/>
        <v>3.8461538461538464E-2</v>
      </c>
      <c r="CP349" s="222">
        <f t="shared" si="205"/>
        <v>0</v>
      </c>
      <c r="CQ349" s="237">
        <f t="shared" si="206"/>
        <v>0</v>
      </c>
      <c r="CR349" s="222">
        <f t="shared" si="196"/>
        <v>0</v>
      </c>
      <c r="CS349" s="237">
        <f t="shared" si="207"/>
        <v>0</v>
      </c>
      <c r="CT349" s="223">
        <f t="shared" si="198"/>
        <v>1.9615384615384615</v>
      </c>
      <c r="CU349" s="223" t="str">
        <f t="shared" si="209"/>
        <v>Đạt mục tiêu</v>
      </c>
      <c r="CV349" s="5"/>
    </row>
    <row r="350" spans="1:100" s="1" customFormat="1" ht="84" hidden="1">
      <c r="A350" s="1308"/>
      <c r="B350" s="1024"/>
      <c r="C350" s="1033"/>
      <c r="D350" s="1024"/>
      <c r="E350" s="1033"/>
      <c r="F350" s="1024"/>
      <c r="G350" s="219" t="s">
        <v>2233</v>
      </c>
      <c r="H350" s="219"/>
      <c r="I350" s="608"/>
      <c r="J350" s="107" t="s">
        <v>723</v>
      </c>
      <c r="K350" s="473" t="s">
        <v>1645</v>
      </c>
      <c r="L350" s="5" t="s">
        <v>32</v>
      </c>
      <c r="M350" s="212" t="s">
        <v>31</v>
      </c>
      <c r="N350" s="165" t="s">
        <v>11</v>
      </c>
      <c r="O350" s="221" t="s">
        <v>25</v>
      </c>
      <c r="P350" s="221" t="s">
        <v>24</v>
      </c>
      <c r="Q350" s="5"/>
      <c r="R350" s="5"/>
      <c r="S350" s="5" t="s">
        <v>24</v>
      </c>
      <c r="T350" s="5"/>
      <c r="U350" s="6"/>
      <c r="V350" s="5"/>
      <c r="W350" s="5"/>
      <c r="X350" s="5"/>
      <c r="Y350" s="5" t="s">
        <v>24</v>
      </c>
      <c r="Z350" s="5"/>
      <c r="AA350" s="5" t="s">
        <v>24</v>
      </c>
      <c r="AB350" s="80">
        <f>COUNTIF($Q350:$AA350,"x")</f>
        <v>3</v>
      </c>
      <c r="AC350" s="642"/>
      <c r="AD350" s="7"/>
      <c r="AE350" s="7"/>
      <c r="AF350" s="7"/>
      <c r="AG350" s="7"/>
      <c r="AH350" s="7"/>
      <c r="AI350" s="7"/>
      <c r="AJ350" s="7"/>
      <c r="AK350" s="7"/>
      <c r="AL350" s="7" t="s">
        <v>1315</v>
      </c>
      <c r="AM350" s="7" t="s">
        <v>1315</v>
      </c>
      <c r="AN350" s="7"/>
      <c r="AO350" s="7"/>
      <c r="AP350" s="7"/>
      <c r="AQ350" s="7"/>
      <c r="AR350" s="7"/>
      <c r="AS350" s="7"/>
      <c r="AT350" s="7"/>
      <c r="AU350" s="7"/>
      <c r="AV350" s="55"/>
      <c r="AW350" s="7"/>
      <c r="AX350" s="7"/>
      <c r="AY350" s="7"/>
      <c r="AZ350" s="7"/>
      <c r="BA350" s="7"/>
      <c r="BB350" s="7"/>
      <c r="BC350" s="7"/>
      <c r="BD350" s="7"/>
      <c r="BE350" s="7" t="s">
        <v>1315</v>
      </c>
      <c r="BF350" s="7"/>
      <c r="BG350" s="7"/>
      <c r="BH350" s="7" t="s">
        <v>1315</v>
      </c>
      <c r="BI350" s="7"/>
      <c r="BJ350" s="7"/>
      <c r="BK350" s="7"/>
      <c r="BL350" s="5">
        <v>2</v>
      </c>
      <c r="BM350" s="221">
        <v>2</v>
      </c>
      <c r="BN350" s="221">
        <v>2</v>
      </c>
      <c r="BO350" s="221">
        <v>2</v>
      </c>
      <c r="BP350" s="221">
        <v>2</v>
      </c>
      <c r="BQ350" s="221">
        <v>2</v>
      </c>
      <c r="BR350" s="5">
        <v>2</v>
      </c>
      <c r="BS350" s="226">
        <v>2</v>
      </c>
      <c r="BT350" s="221">
        <v>2</v>
      </c>
      <c r="BU350" s="221">
        <v>2</v>
      </c>
      <c r="BV350" s="221">
        <v>2</v>
      </c>
      <c r="BW350" s="5">
        <v>2</v>
      </c>
      <c r="BX350" s="221">
        <v>2</v>
      </c>
      <c r="BY350" s="6">
        <v>2</v>
      </c>
      <c r="BZ350" s="5">
        <v>2</v>
      </c>
      <c r="CA350" s="221">
        <v>2</v>
      </c>
      <c r="CB350" s="221">
        <v>2</v>
      </c>
      <c r="CC350" s="221">
        <v>2</v>
      </c>
      <c r="CD350" s="337">
        <v>2</v>
      </c>
      <c r="CE350" s="221">
        <v>2</v>
      </c>
      <c r="CF350" s="221">
        <v>2</v>
      </c>
      <c r="CG350" s="221">
        <v>2</v>
      </c>
      <c r="CH350" s="221">
        <v>2</v>
      </c>
      <c r="CI350" s="221">
        <v>2</v>
      </c>
      <c r="CJ350" s="337">
        <v>2</v>
      </c>
      <c r="CK350" s="221">
        <v>2</v>
      </c>
      <c r="CL350" s="222">
        <f t="shared" si="201"/>
        <v>26</v>
      </c>
      <c r="CM350" s="237">
        <f t="shared" si="202"/>
        <v>1</v>
      </c>
      <c r="CN350" s="222">
        <f t="shared" si="203"/>
        <v>0</v>
      </c>
      <c r="CO350" s="237">
        <f t="shared" si="204"/>
        <v>0</v>
      </c>
      <c r="CP350" s="222">
        <f t="shared" si="205"/>
        <v>0</v>
      </c>
      <c r="CQ350" s="237">
        <f t="shared" si="206"/>
        <v>0</v>
      </c>
      <c r="CR350" s="222">
        <f t="shared" si="196"/>
        <v>0</v>
      </c>
      <c r="CS350" s="237">
        <f t="shared" si="207"/>
        <v>0</v>
      </c>
      <c r="CT350" s="223">
        <f t="shared" si="198"/>
        <v>2</v>
      </c>
      <c r="CU350" s="223" t="str">
        <f t="shared" si="209"/>
        <v>Đạt mục tiêu</v>
      </c>
      <c r="CV350" s="5"/>
    </row>
    <row r="351" spans="1:100" s="1" customFormat="1" ht="77.5" hidden="1">
      <c r="A351" s="13">
        <v>123</v>
      </c>
      <c r="B351" s="217" t="s">
        <v>1833</v>
      </c>
      <c r="C351" s="215" t="s">
        <v>26</v>
      </c>
      <c r="D351" s="217" t="s">
        <v>1833</v>
      </c>
      <c r="E351" s="215" t="s">
        <v>26</v>
      </c>
      <c r="F351" s="217" t="s">
        <v>1833</v>
      </c>
      <c r="G351" s="67" t="s">
        <v>1832</v>
      </c>
      <c r="H351" s="67"/>
      <c r="I351" s="621"/>
      <c r="J351" s="119"/>
      <c r="K351" s="499"/>
      <c r="L351" s="5" t="s">
        <v>32</v>
      </c>
      <c r="M351" s="212" t="s">
        <v>31</v>
      </c>
      <c r="N351" s="165" t="s">
        <v>11</v>
      </c>
      <c r="O351" s="221" t="s">
        <v>29</v>
      </c>
      <c r="P351" s="221" t="s">
        <v>24</v>
      </c>
      <c r="Q351" s="5"/>
      <c r="R351" s="5"/>
      <c r="S351" s="5"/>
      <c r="T351" s="5"/>
      <c r="U351" s="6"/>
      <c r="V351" s="5"/>
      <c r="W351" s="5"/>
      <c r="X351" s="5"/>
      <c r="Y351" s="5"/>
      <c r="Z351" s="5" t="s">
        <v>24</v>
      </c>
      <c r="AA351" s="5"/>
      <c r="AB351" s="80">
        <f>COUNTIF($Q351:$AA351,"x")</f>
        <v>1</v>
      </c>
      <c r="AC351" s="642"/>
      <c r="AD351" s="7"/>
      <c r="AE351" s="7"/>
      <c r="AF351" s="7"/>
      <c r="AG351" s="7"/>
      <c r="AH351" s="7"/>
      <c r="AI351" s="7"/>
      <c r="AJ351" s="7"/>
      <c r="AK351" s="7"/>
      <c r="AL351" s="7"/>
      <c r="AM351" s="7"/>
      <c r="AN351" s="7"/>
      <c r="AO351" s="7"/>
      <c r="AP351" s="7"/>
      <c r="AQ351" s="7"/>
      <c r="AR351" s="7"/>
      <c r="AS351" s="7"/>
      <c r="AT351" s="7"/>
      <c r="AU351" s="7"/>
      <c r="AV351" s="55"/>
      <c r="AW351" s="7"/>
      <c r="AX351" s="7"/>
      <c r="AY351" s="7"/>
      <c r="AZ351" s="7"/>
      <c r="BA351" s="7"/>
      <c r="BB351" s="7"/>
      <c r="BC351" s="7"/>
      <c r="BD351" s="7"/>
      <c r="BE351" s="7"/>
      <c r="BF351" s="7"/>
      <c r="BG351" s="7"/>
      <c r="BH351" s="7" t="s">
        <v>1315</v>
      </c>
      <c r="BI351" s="7"/>
      <c r="BJ351" s="7"/>
      <c r="BK351" s="7"/>
      <c r="BL351" s="5">
        <v>2</v>
      </c>
      <c r="BM351" s="221">
        <v>2</v>
      </c>
      <c r="BN351" s="221">
        <v>2</v>
      </c>
      <c r="BO351" s="221">
        <v>2</v>
      </c>
      <c r="BP351" s="221">
        <v>2</v>
      </c>
      <c r="BQ351" s="221">
        <v>2</v>
      </c>
      <c r="BR351" s="5">
        <v>2</v>
      </c>
      <c r="BS351" s="226">
        <v>2</v>
      </c>
      <c r="BT351" s="221">
        <v>2</v>
      </c>
      <c r="BU351" s="221">
        <v>2</v>
      </c>
      <c r="BV351" s="221">
        <v>2</v>
      </c>
      <c r="BW351" s="5">
        <v>2</v>
      </c>
      <c r="BX351" s="221">
        <v>2</v>
      </c>
      <c r="BY351" s="6">
        <v>2</v>
      </c>
      <c r="BZ351" s="5">
        <v>2</v>
      </c>
      <c r="CA351" s="221">
        <v>2</v>
      </c>
      <c r="CB351" s="221">
        <v>2</v>
      </c>
      <c r="CC351" s="221">
        <v>1</v>
      </c>
      <c r="CD351" s="337">
        <v>2</v>
      </c>
      <c r="CE351" s="221">
        <v>2</v>
      </c>
      <c r="CF351" s="221">
        <v>2</v>
      </c>
      <c r="CG351" s="221">
        <v>2</v>
      </c>
      <c r="CH351" s="221">
        <v>2</v>
      </c>
      <c r="CI351" s="221">
        <v>2</v>
      </c>
      <c r="CJ351" s="337">
        <v>2</v>
      </c>
      <c r="CK351" s="221">
        <v>2</v>
      </c>
      <c r="CL351" s="222">
        <f t="shared" si="201"/>
        <v>25</v>
      </c>
      <c r="CM351" s="237">
        <f t="shared" si="202"/>
        <v>0.96153846153846156</v>
      </c>
      <c r="CN351" s="222">
        <f t="shared" si="203"/>
        <v>1</v>
      </c>
      <c r="CO351" s="237">
        <f t="shared" si="204"/>
        <v>3.8461538461538464E-2</v>
      </c>
      <c r="CP351" s="222">
        <f t="shared" si="205"/>
        <v>0</v>
      </c>
      <c r="CQ351" s="237">
        <f t="shared" si="206"/>
        <v>0</v>
      </c>
      <c r="CR351" s="222">
        <f t="shared" si="196"/>
        <v>0</v>
      </c>
      <c r="CS351" s="237">
        <f t="shared" si="207"/>
        <v>0</v>
      </c>
      <c r="CT351" s="223">
        <f t="shared" si="198"/>
        <v>1.9615384615384615</v>
      </c>
      <c r="CU351" s="223" t="str">
        <f t="shared" si="209"/>
        <v>Đạt mục tiêu</v>
      </c>
      <c r="CV351" s="5"/>
    </row>
    <row r="352" spans="1:100" s="26" customFormat="1" ht="15.5" hidden="1">
      <c r="A352" s="16"/>
      <c r="B352" s="1121" t="s">
        <v>169</v>
      </c>
      <c r="C352" s="1121"/>
      <c r="D352" s="1121"/>
      <c r="E352" s="1121"/>
      <c r="F352" s="1121"/>
      <c r="G352" s="1121"/>
      <c r="H352" s="1121"/>
      <c r="I352" s="1121"/>
      <c r="J352" s="1121"/>
      <c r="K352" s="1121"/>
      <c r="L352" s="1121"/>
      <c r="M352" s="1121"/>
      <c r="N352" s="1121"/>
      <c r="O352" s="1121"/>
      <c r="P352" s="1121"/>
      <c r="Q352" s="423"/>
      <c r="R352" s="423"/>
      <c r="S352" s="423"/>
      <c r="T352" s="423" t="s">
        <v>38</v>
      </c>
      <c r="U352" s="423"/>
      <c r="V352" s="423"/>
      <c r="W352" s="412"/>
      <c r="X352" s="423"/>
      <c r="Y352" s="423"/>
      <c r="Z352" s="423"/>
      <c r="AA352" s="423"/>
      <c r="AB352" s="192" t="s">
        <v>38</v>
      </c>
      <c r="AC352" s="645" t="s">
        <v>38</v>
      </c>
      <c r="AD352" s="192" t="s">
        <v>38</v>
      </c>
      <c r="AE352" s="192" t="s">
        <v>38</v>
      </c>
      <c r="AF352" s="192" t="s">
        <v>38</v>
      </c>
      <c r="AG352" s="192" t="s">
        <v>38</v>
      </c>
      <c r="AH352" s="192" t="s">
        <v>38</v>
      </c>
      <c r="AI352" s="192" t="s">
        <v>38</v>
      </c>
      <c r="AJ352" s="192" t="s">
        <v>38</v>
      </c>
      <c r="AK352" s="192" t="s">
        <v>38</v>
      </c>
      <c r="AL352" s="192" t="s">
        <v>38</v>
      </c>
      <c r="AM352" s="192" t="s">
        <v>38</v>
      </c>
      <c r="AN352" s="192" t="s">
        <v>38</v>
      </c>
      <c r="AO352" s="192" t="s">
        <v>38</v>
      </c>
      <c r="AP352" s="192" t="s">
        <v>38</v>
      </c>
      <c r="AQ352" s="192" t="s">
        <v>38</v>
      </c>
      <c r="AR352" s="192" t="s">
        <v>38</v>
      </c>
      <c r="AS352" s="192" t="s">
        <v>38</v>
      </c>
      <c r="AT352" s="192" t="s">
        <v>38</v>
      </c>
      <c r="AU352" s="192" t="s">
        <v>38</v>
      </c>
      <c r="AV352" s="192" t="s">
        <v>38</v>
      </c>
      <c r="AW352" s="192" t="s">
        <v>38</v>
      </c>
      <c r="AX352" s="192" t="s">
        <v>38</v>
      </c>
      <c r="AY352" s="192"/>
      <c r="AZ352" s="192"/>
      <c r="BA352" s="192" t="s">
        <v>38</v>
      </c>
      <c r="BB352" s="192" t="s">
        <v>38</v>
      </c>
      <c r="BC352" s="192" t="s">
        <v>38</v>
      </c>
      <c r="BD352" s="192" t="s">
        <v>38</v>
      </c>
      <c r="BE352" s="192" t="s">
        <v>38</v>
      </c>
      <c r="BF352" s="192" t="s">
        <v>38</v>
      </c>
      <c r="BG352" s="192" t="s">
        <v>38</v>
      </c>
      <c r="BH352" s="192" t="s">
        <v>38</v>
      </c>
      <c r="BI352" s="192" t="s">
        <v>38</v>
      </c>
      <c r="BJ352" s="192" t="s">
        <v>38</v>
      </c>
      <c r="BK352" s="192" t="s">
        <v>38</v>
      </c>
      <c r="BL352" s="408" t="s">
        <v>38</v>
      </c>
      <c r="BM352" s="192" t="s">
        <v>38</v>
      </c>
      <c r="BN352" s="192" t="s">
        <v>38</v>
      </c>
      <c r="BO352" s="192" t="s">
        <v>38</v>
      </c>
      <c r="BP352" s="192" t="s">
        <v>38</v>
      </c>
      <c r="BQ352" s="192" t="s">
        <v>38</v>
      </c>
      <c r="BR352" s="408" t="s">
        <v>38</v>
      </c>
      <c r="BS352" s="296" t="s">
        <v>38</v>
      </c>
      <c r="BT352" s="192" t="s">
        <v>38</v>
      </c>
      <c r="BU352" s="192" t="s">
        <v>38</v>
      </c>
      <c r="BV352" s="192" t="s">
        <v>38</v>
      </c>
      <c r="BW352" s="408" t="s">
        <v>38</v>
      </c>
      <c r="BX352" s="192" t="s">
        <v>38</v>
      </c>
      <c r="BY352" s="410" t="s">
        <v>38</v>
      </c>
      <c r="BZ352" s="408" t="s">
        <v>38</v>
      </c>
      <c r="CA352" s="192" t="s">
        <v>38</v>
      </c>
      <c r="CB352" s="192" t="s">
        <v>38</v>
      </c>
      <c r="CC352" s="192" t="s">
        <v>38</v>
      </c>
      <c r="CD352" s="297" t="s">
        <v>38</v>
      </c>
      <c r="CE352" s="192" t="s">
        <v>38</v>
      </c>
      <c r="CF352" s="192" t="s">
        <v>38</v>
      </c>
      <c r="CG352" s="192" t="s">
        <v>38</v>
      </c>
      <c r="CH352" s="192" t="s">
        <v>38</v>
      </c>
      <c r="CI352" s="192" t="s">
        <v>38</v>
      </c>
      <c r="CJ352" s="297" t="s">
        <v>38</v>
      </c>
      <c r="CK352" s="192" t="s">
        <v>38</v>
      </c>
      <c r="CL352" s="192" t="s">
        <v>38</v>
      </c>
      <c r="CM352" s="192" t="s">
        <v>38</v>
      </c>
      <c r="CN352" s="192" t="s">
        <v>38</v>
      </c>
      <c r="CO352" s="192" t="s">
        <v>38</v>
      </c>
      <c r="CP352" s="192" t="s">
        <v>38</v>
      </c>
      <c r="CQ352" s="192" t="s">
        <v>38</v>
      </c>
      <c r="CR352" s="192" t="s">
        <v>38</v>
      </c>
      <c r="CS352" s="192" t="s">
        <v>38</v>
      </c>
      <c r="CT352" s="223"/>
      <c r="CU352" s="192" t="s">
        <v>38</v>
      </c>
      <c r="CV352" s="192" t="s">
        <v>38</v>
      </c>
    </row>
    <row r="353" spans="1:100" ht="55.5" hidden="1">
      <c r="A353" s="1308">
        <v>124</v>
      </c>
      <c r="B353" s="1079" t="s">
        <v>2682</v>
      </c>
      <c r="C353" s="558"/>
      <c r="D353" s="558"/>
      <c r="E353" s="558"/>
      <c r="F353" s="577" t="s">
        <v>2227</v>
      </c>
      <c r="G353" s="577" t="s">
        <v>2228</v>
      </c>
      <c r="H353" s="577"/>
      <c r="I353" s="429"/>
      <c r="J353" s="558"/>
      <c r="K353" s="429"/>
      <c r="L353" s="5" t="s">
        <v>32</v>
      </c>
      <c r="M353" s="212" t="s">
        <v>31</v>
      </c>
      <c r="N353" s="165" t="s">
        <v>11</v>
      </c>
      <c r="O353" s="558"/>
      <c r="P353" s="558"/>
      <c r="Q353" s="83"/>
      <c r="R353" s="83"/>
      <c r="S353" s="83"/>
      <c r="T353" s="83"/>
      <c r="U353" s="83"/>
      <c r="V353" s="83"/>
      <c r="W353" s="411"/>
      <c r="X353" s="83"/>
      <c r="Y353" s="83"/>
      <c r="Z353" s="83"/>
      <c r="AA353" s="83"/>
      <c r="AB353" s="296"/>
      <c r="AC353" s="644"/>
      <c r="AD353" s="296"/>
      <c r="AE353" s="296"/>
      <c r="AF353" s="296"/>
      <c r="AG353" s="296"/>
      <c r="AH353" s="296"/>
      <c r="AI353" s="296"/>
      <c r="AJ353" s="296"/>
      <c r="AK353" s="296"/>
      <c r="AL353" s="296"/>
      <c r="AM353" s="296"/>
      <c r="AN353" s="296"/>
      <c r="AO353" s="296"/>
      <c r="AP353" s="296"/>
      <c r="AQ353" s="296"/>
      <c r="AR353" s="296"/>
      <c r="AS353" s="296"/>
      <c r="AT353" s="296"/>
      <c r="AU353" s="296"/>
      <c r="AV353" s="296"/>
      <c r="AW353" s="296"/>
      <c r="AX353" s="296"/>
      <c r="AY353" s="296"/>
      <c r="AZ353" s="296"/>
      <c r="BA353" s="296"/>
      <c r="BB353" s="296"/>
      <c r="BC353" s="296"/>
      <c r="BD353" s="296"/>
      <c r="BE353" s="296"/>
      <c r="BF353" s="296"/>
      <c r="BG353" s="296"/>
      <c r="BH353" s="296"/>
      <c r="BI353" s="296"/>
      <c r="BJ353" s="296"/>
      <c r="BK353" s="296"/>
      <c r="BL353" s="823">
        <v>2</v>
      </c>
      <c r="BM353" s="354">
        <v>2</v>
      </c>
      <c r="BN353" s="354">
        <v>2</v>
      </c>
      <c r="BO353" s="354">
        <v>2</v>
      </c>
      <c r="BP353" s="354">
        <v>2</v>
      </c>
      <c r="BQ353" s="354">
        <v>2</v>
      </c>
      <c r="BR353" s="823">
        <v>2</v>
      </c>
      <c r="BS353" s="356">
        <v>2</v>
      </c>
      <c r="BT353" s="354">
        <v>2</v>
      </c>
      <c r="BU353" s="354">
        <v>2</v>
      </c>
      <c r="BV353" s="354">
        <v>2</v>
      </c>
      <c r="BW353" s="823">
        <v>2</v>
      </c>
      <c r="BX353" s="354">
        <v>2</v>
      </c>
      <c r="BY353" s="824">
        <v>2</v>
      </c>
      <c r="BZ353" s="823">
        <v>2</v>
      </c>
      <c r="CA353" s="354">
        <v>2</v>
      </c>
      <c r="CB353" s="354">
        <v>2</v>
      </c>
      <c r="CC353" s="354">
        <v>2</v>
      </c>
      <c r="CD353" s="766">
        <v>2</v>
      </c>
      <c r="CE353" s="354">
        <v>2</v>
      </c>
      <c r="CF353" s="354">
        <v>2</v>
      </c>
      <c r="CG353" s="354">
        <v>2</v>
      </c>
      <c r="CH353" s="354">
        <v>2</v>
      </c>
      <c r="CI353" s="354">
        <v>2</v>
      </c>
      <c r="CJ353" s="766">
        <v>2</v>
      </c>
      <c r="CK353" s="354">
        <v>2</v>
      </c>
      <c r="CL353" s="222">
        <f>COUNTIF(BL353:CK353,"2")</f>
        <v>26</v>
      </c>
      <c r="CM353" s="237">
        <f ca="1">CL353/(CL353+CN353+CP353+CR353)</f>
        <v>1</v>
      </c>
      <c r="CN353" s="222">
        <f>COUNTIF(BL353:CK353,"1")</f>
        <v>0</v>
      </c>
      <c r="CO353" s="237">
        <f ca="1">CN353/(CL353+CN353+CP353+CR353)</f>
        <v>0</v>
      </c>
      <c r="CP353" s="222">
        <f>COUNTIF(BL353:CK353,"0")</f>
        <v>0</v>
      </c>
      <c r="CQ353" s="237">
        <f ca="1">CP353/(CL353+CN353+CP353+CR353)</f>
        <v>0</v>
      </c>
      <c r="CR353" s="237">
        <f ca="1">CQ353/(CM353+CO353+CQ353+CS353)</f>
        <v>0</v>
      </c>
      <c r="CS353" s="237">
        <f ca="1">CR353/(CL353+CN353+CP353+CR353)</f>
        <v>0</v>
      </c>
      <c r="CT353" s="223">
        <f>(((CL353*2)+(CN353*1)+(CP353*0)))/(CL353+CN353+CP353)</f>
        <v>2</v>
      </c>
      <c r="CU353" s="223" t="str">
        <f ca="1">IF(CS353&gt;=50%,"KĐG",IF(CT353&gt;=1.6,"Đạt mục tiêu",IF(CT353&gt;=1,"Cần cố gắng","Chưa đạt")))</f>
        <v>Đạt mục tiêu</v>
      </c>
      <c r="CV353" s="296"/>
    </row>
    <row r="354" spans="1:100" s="1" customFormat="1" ht="93" hidden="1">
      <c r="A354" s="1308"/>
      <c r="B354" s="1079"/>
      <c r="C354" s="1033" t="s">
        <v>26</v>
      </c>
      <c r="D354" s="1024" t="s">
        <v>2683</v>
      </c>
      <c r="E354" s="1033" t="s">
        <v>26</v>
      </c>
      <c r="F354" s="217" t="s">
        <v>2700</v>
      </c>
      <c r="G354" s="572" t="s">
        <v>2701</v>
      </c>
      <c r="H354" s="572"/>
      <c r="I354" s="442"/>
      <c r="J354" s="107" t="s">
        <v>724</v>
      </c>
      <c r="K354" s="473" t="s">
        <v>1662</v>
      </c>
      <c r="L354" s="5" t="s">
        <v>32</v>
      </c>
      <c r="M354" s="212" t="s">
        <v>2244</v>
      </c>
      <c r="N354" s="165" t="s">
        <v>11</v>
      </c>
      <c r="O354" s="221" t="s">
        <v>29</v>
      </c>
      <c r="P354" s="221" t="s">
        <v>24</v>
      </c>
      <c r="Q354" s="5"/>
      <c r="R354" s="5"/>
      <c r="S354" s="5"/>
      <c r="T354" s="5" t="s">
        <v>24</v>
      </c>
      <c r="U354" s="6"/>
      <c r="V354" s="5"/>
      <c r="W354" s="5"/>
      <c r="X354" s="5"/>
      <c r="Y354" s="5"/>
      <c r="Z354" s="5" t="s">
        <v>24</v>
      </c>
      <c r="AA354" s="5"/>
      <c r="AB354" s="80">
        <f>COUNTIF($Q354:$AA354,"x")</f>
        <v>2</v>
      </c>
      <c r="AC354" s="642"/>
      <c r="AD354" s="7"/>
      <c r="AE354" s="7"/>
      <c r="AF354" s="7"/>
      <c r="AG354" s="7"/>
      <c r="AH354" s="7"/>
      <c r="AI354" s="7"/>
      <c r="AJ354" s="7"/>
      <c r="AK354" s="7"/>
      <c r="AL354" s="7"/>
      <c r="AM354" s="7"/>
      <c r="AN354" s="7"/>
      <c r="AO354" s="7" t="s">
        <v>1315</v>
      </c>
      <c r="AP354" s="55" t="s">
        <v>1315</v>
      </c>
      <c r="AQ354" s="55"/>
      <c r="AR354" s="55" t="s">
        <v>1315</v>
      </c>
      <c r="AS354" s="7"/>
      <c r="AT354" s="7"/>
      <c r="AU354" s="7"/>
      <c r="AV354" s="55"/>
      <c r="AW354" s="7"/>
      <c r="AX354" s="7"/>
      <c r="AY354" s="7"/>
      <c r="AZ354" s="7"/>
      <c r="BA354" s="7"/>
      <c r="BB354" s="7"/>
      <c r="BC354" s="7"/>
      <c r="BD354" s="7"/>
      <c r="BE354" s="7"/>
      <c r="BF354" s="7"/>
      <c r="BG354" s="7"/>
      <c r="BH354" s="7"/>
      <c r="BI354" s="7"/>
      <c r="BJ354" s="7"/>
      <c r="BK354" s="7"/>
      <c r="BL354" s="823">
        <v>1</v>
      </c>
      <c r="BM354" s="354">
        <v>2</v>
      </c>
      <c r="BN354" s="354">
        <v>2</v>
      </c>
      <c r="BO354" s="354">
        <v>2</v>
      </c>
      <c r="BP354" s="354">
        <v>2</v>
      </c>
      <c r="BQ354" s="354">
        <v>2</v>
      </c>
      <c r="BR354" s="823">
        <v>1</v>
      </c>
      <c r="BS354" s="356">
        <v>2</v>
      </c>
      <c r="BT354" s="354">
        <v>2</v>
      </c>
      <c r="BU354" s="354">
        <v>2</v>
      </c>
      <c r="BV354" s="354">
        <v>2</v>
      </c>
      <c r="BW354" s="823">
        <v>2</v>
      </c>
      <c r="BX354" s="354">
        <v>2</v>
      </c>
      <c r="BY354" s="824">
        <v>2</v>
      </c>
      <c r="BZ354" s="823">
        <v>2</v>
      </c>
      <c r="CA354" s="354">
        <v>2</v>
      </c>
      <c r="CB354" s="354">
        <v>2</v>
      </c>
      <c r="CC354" s="354">
        <v>2</v>
      </c>
      <c r="CD354" s="766">
        <v>2</v>
      </c>
      <c r="CE354" s="354">
        <v>2</v>
      </c>
      <c r="CF354" s="354">
        <v>2</v>
      </c>
      <c r="CG354" s="354">
        <v>2</v>
      </c>
      <c r="CH354" s="354">
        <v>2</v>
      </c>
      <c r="CI354" s="354">
        <v>2</v>
      </c>
      <c r="CJ354" s="766">
        <v>2</v>
      </c>
      <c r="CK354" s="354">
        <v>2</v>
      </c>
      <c r="CL354" s="222">
        <f>COUNTIF(BL354:CK354,"2")</f>
        <v>24</v>
      </c>
      <c r="CM354" s="237">
        <f>CL354/(CL354+CN354+CP354+CR354)</f>
        <v>0.92307692307692313</v>
      </c>
      <c r="CN354" s="222">
        <f>COUNTIF(BL354:CK354,"1")</f>
        <v>2</v>
      </c>
      <c r="CO354" s="237">
        <f>CN354/(CL354+CN354+CP354+CR354)</f>
        <v>7.6923076923076927E-2</v>
      </c>
      <c r="CP354" s="222">
        <f>COUNTIF(BL354:CK354,"0")</f>
        <v>0</v>
      </c>
      <c r="CQ354" s="237">
        <f>CP354/(CL354+CN354+CP354+CR354)</f>
        <v>0</v>
      </c>
      <c r="CR354" s="222">
        <f>COUNTIF(BL354:CK354,"KĐG")</f>
        <v>0</v>
      </c>
      <c r="CS354" s="237">
        <f>CR354/(CL354+CN354+CP354+CR354)</f>
        <v>0</v>
      </c>
      <c r="CT354" s="223">
        <f>(((CL354*2)+(CN354*1)+(CP354*0)))/(CL354+CN354+CP354)</f>
        <v>1.9230769230769231</v>
      </c>
      <c r="CU354" s="223" t="str">
        <f>IF(CS354&gt;=50%,"KĐG",IF(CT354&gt;=1.6,"Đạt mục tiêu",IF(CT354&gt;=1,"Cần cố gắng","Chưa đạt")))</f>
        <v>Đạt mục tiêu</v>
      </c>
      <c r="CV354" s="5"/>
    </row>
    <row r="355" spans="1:100" s="1" customFormat="1" ht="55.5" hidden="1">
      <c r="A355" s="1308"/>
      <c r="B355" s="1079"/>
      <c r="C355" s="1033"/>
      <c r="D355" s="1024"/>
      <c r="E355" s="1033"/>
      <c r="F355" s="1024" t="s">
        <v>1938</v>
      </c>
      <c r="G355" s="219" t="s">
        <v>2225</v>
      </c>
      <c r="H355" s="219"/>
      <c r="I355" s="442"/>
      <c r="J355" s="107"/>
      <c r="K355" s="473"/>
      <c r="L355" s="5" t="s">
        <v>32</v>
      </c>
      <c r="M355" s="212" t="s">
        <v>2244</v>
      </c>
      <c r="N355" s="165" t="s">
        <v>11</v>
      </c>
      <c r="O355" s="221"/>
      <c r="P355" s="221"/>
      <c r="Q355" s="5"/>
      <c r="R355" s="5"/>
      <c r="S355" s="5" t="s">
        <v>24</v>
      </c>
      <c r="T355" s="5" t="s">
        <v>24</v>
      </c>
      <c r="U355" s="6"/>
      <c r="V355" s="5"/>
      <c r="W355" s="5"/>
      <c r="X355" s="5"/>
      <c r="Y355" s="5"/>
      <c r="Z355" s="5"/>
      <c r="AA355" s="5"/>
      <c r="AB355" s="80">
        <v>1</v>
      </c>
      <c r="AC355" s="642"/>
      <c r="AD355" s="7"/>
      <c r="AE355" s="7"/>
      <c r="AF355" s="7"/>
      <c r="AG355" s="7"/>
      <c r="AH355" s="7"/>
      <c r="AI355" s="7"/>
      <c r="AJ355" s="7"/>
      <c r="AK355" s="7"/>
      <c r="AL355" s="7" t="s">
        <v>1315</v>
      </c>
      <c r="AM355" s="7" t="s">
        <v>1315</v>
      </c>
      <c r="AN355" s="7"/>
      <c r="AO355" s="7"/>
      <c r="AP355" s="55" t="s">
        <v>1315</v>
      </c>
      <c r="AQ355" s="55"/>
      <c r="AR355" s="55" t="s">
        <v>1315</v>
      </c>
      <c r="AS355" s="7"/>
      <c r="AT355" s="7"/>
      <c r="AU355" s="7"/>
      <c r="AV355" s="55"/>
      <c r="AW355" s="7"/>
      <c r="AX355" s="7"/>
      <c r="AY355" s="7"/>
      <c r="AZ355" s="7"/>
      <c r="BA355" s="7"/>
      <c r="BB355" s="7"/>
      <c r="BC355" s="7"/>
      <c r="BD355" s="7"/>
      <c r="BE355" s="7"/>
      <c r="BF355" s="7"/>
      <c r="BG355" s="7"/>
      <c r="BH355" s="7"/>
      <c r="BI355" s="7"/>
      <c r="BJ355" s="7"/>
      <c r="BK355" s="7"/>
      <c r="BL355" s="823">
        <v>2</v>
      </c>
      <c r="BM355" s="354">
        <v>2</v>
      </c>
      <c r="BN355" s="354">
        <v>2</v>
      </c>
      <c r="BO355" s="354">
        <v>2</v>
      </c>
      <c r="BP355" s="354">
        <v>2</v>
      </c>
      <c r="BQ355" s="354">
        <v>2</v>
      </c>
      <c r="BR355" s="823">
        <v>2</v>
      </c>
      <c r="BS355" s="356">
        <v>2</v>
      </c>
      <c r="BT355" s="354">
        <v>2</v>
      </c>
      <c r="BU355" s="354">
        <v>2</v>
      </c>
      <c r="BV355" s="354">
        <v>2</v>
      </c>
      <c r="BW355" s="823">
        <v>2</v>
      </c>
      <c r="BX355" s="354">
        <v>2</v>
      </c>
      <c r="BY355" s="824">
        <v>2</v>
      </c>
      <c r="BZ355" s="823">
        <v>2</v>
      </c>
      <c r="CA355" s="354">
        <v>2</v>
      </c>
      <c r="CB355" s="354">
        <v>2</v>
      </c>
      <c r="CC355" s="354">
        <v>2</v>
      </c>
      <c r="CD355" s="766">
        <v>2</v>
      </c>
      <c r="CE355" s="354">
        <v>2</v>
      </c>
      <c r="CF355" s="354">
        <v>2</v>
      </c>
      <c r="CG355" s="354">
        <v>2</v>
      </c>
      <c r="CH355" s="354">
        <v>2</v>
      </c>
      <c r="CI355" s="354">
        <v>2</v>
      </c>
      <c r="CJ355" s="766">
        <v>2</v>
      </c>
      <c r="CK355" s="354">
        <v>2</v>
      </c>
      <c r="CL355" s="222">
        <f>COUNTIF(BL355:CK355,"2")</f>
        <v>26</v>
      </c>
      <c r="CM355" s="237">
        <f>CL355/(CL355+CN355+CP355+CR355)</f>
        <v>1</v>
      </c>
      <c r="CN355" s="222">
        <f>COUNTIF(BL355:CK355,"1")</f>
        <v>0</v>
      </c>
      <c r="CO355" s="237">
        <f>CN355/(CL355+CN355+CP355+CR355)</f>
        <v>0</v>
      </c>
      <c r="CP355" s="222">
        <f>COUNTIF(BL355:CK355,"0")</f>
        <v>0</v>
      </c>
      <c r="CQ355" s="237">
        <f>CP355/(CL355+CN355+CP355+CR355)</f>
        <v>0</v>
      </c>
      <c r="CR355" s="222">
        <f>COUNTIF(BL355:CK355,"KĐG")</f>
        <v>0</v>
      </c>
      <c r="CS355" s="237">
        <f>CR355/(CL355+CN355+CP355+CR355)</f>
        <v>0</v>
      </c>
      <c r="CT355" s="223">
        <f>(((CL355*2)+(CN355*1)+(CP355*0)))/(CL355+CN355+CP355)</f>
        <v>2</v>
      </c>
      <c r="CU355" s="223" t="str">
        <f>IF(CS355&gt;=50%,"KĐG",IF(CT355&gt;=1.6,"Đạt mục tiêu",IF(CT355&gt;=1,"Cần cố gắng","Chưa đạt")))</f>
        <v>Đạt mục tiêu</v>
      </c>
      <c r="CV355" s="5"/>
    </row>
    <row r="356" spans="1:100" s="1" customFormat="1" ht="55.5" hidden="1">
      <c r="A356" s="1308"/>
      <c r="B356" s="1079"/>
      <c r="C356" s="1033"/>
      <c r="D356" s="1024"/>
      <c r="E356" s="1033"/>
      <c r="F356" s="1024"/>
      <c r="G356" s="219" t="s">
        <v>2251</v>
      </c>
      <c r="H356" s="219"/>
      <c r="I356" s="608"/>
      <c r="J356" s="107"/>
      <c r="K356" s="473"/>
      <c r="L356" s="5" t="s">
        <v>32</v>
      </c>
      <c r="M356" s="212" t="s">
        <v>31</v>
      </c>
      <c r="N356" s="165" t="s">
        <v>11</v>
      </c>
      <c r="O356" s="221"/>
      <c r="P356" s="221"/>
      <c r="Q356" s="5"/>
      <c r="R356" s="5"/>
      <c r="S356" s="5" t="s">
        <v>24</v>
      </c>
      <c r="T356" s="5" t="s">
        <v>24</v>
      </c>
      <c r="U356" s="6"/>
      <c r="V356" s="5"/>
      <c r="W356" s="5"/>
      <c r="X356" s="5"/>
      <c r="Y356" s="5"/>
      <c r="Z356" s="5"/>
      <c r="AA356" s="5"/>
      <c r="AB356" s="80">
        <v>1</v>
      </c>
      <c r="AC356" s="642"/>
      <c r="AD356" s="7"/>
      <c r="AE356" s="7"/>
      <c r="AF356" s="7"/>
      <c r="AG356" s="7"/>
      <c r="AH356" s="7"/>
      <c r="AI356" s="7"/>
      <c r="AJ356" s="7"/>
      <c r="AK356" s="7" t="s">
        <v>1315</v>
      </c>
      <c r="AL356" s="7"/>
      <c r="AM356" s="7"/>
      <c r="AN356" s="7"/>
      <c r="AO356" s="7" t="s">
        <v>1315</v>
      </c>
      <c r="AP356" s="55"/>
      <c r="AQ356" s="55"/>
      <c r="AR356" s="55"/>
      <c r="AS356" s="7"/>
      <c r="AT356" s="7"/>
      <c r="AU356" s="7"/>
      <c r="AV356" s="55"/>
      <c r="AW356" s="7"/>
      <c r="AX356" s="7"/>
      <c r="AY356" s="7"/>
      <c r="AZ356" s="7"/>
      <c r="BA356" s="7"/>
      <c r="BB356" s="7"/>
      <c r="BC356" s="7"/>
      <c r="BD356" s="7"/>
      <c r="BE356" s="7"/>
      <c r="BF356" s="7"/>
      <c r="BG356" s="7"/>
      <c r="BH356" s="7"/>
      <c r="BI356" s="7"/>
      <c r="BJ356" s="7"/>
      <c r="BK356" s="7"/>
      <c r="BL356" s="823">
        <v>2</v>
      </c>
      <c r="BM356" s="354">
        <v>2</v>
      </c>
      <c r="BN356" s="354">
        <v>2</v>
      </c>
      <c r="BO356" s="354">
        <v>2</v>
      </c>
      <c r="BP356" s="354">
        <v>2</v>
      </c>
      <c r="BQ356" s="354">
        <v>2</v>
      </c>
      <c r="BR356" s="823">
        <v>2</v>
      </c>
      <c r="BS356" s="356">
        <v>2</v>
      </c>
      <c r="BT356" s="354">
        <v>2</v>
      </c>
      <c r="BU356" s="354">
        <v>2</v>
      </c>
      <c r="BV356" s="354">
        <v>2</v>
      </c>
      <c r="BW356" s="823">
        <v>2</v>
      </c>
      <c r="BX356" s="354">
        <v>1</v>
      </c>
      <c r="BY356" s="824">
        <v>2</v>
      </c>
      <c r="BZ356" s="823">
        <v>2</v>
      </c>
      <c r="CA356" s="354">
        <v>2</v>
      </c>
      <c r="CB356" s="354">
        <v>2</v>
      </c>
      <c r="CC356" s="354">
        <v>2</v>
      </c>
      <c r="CD356" s="766">
        <v>2</v>
      </c>
      <c r="CE356" s="354">
        <v>2</v>
      </c>
      <c r="CF356" s="354">
        <v>2</v>
      </c>
      <c r="CG356" s="354">
        <v>2</v>
      </c>
      <c r="CH356" s="354">
        <v>2</v>
      </c>
      <c r="CI356" s="354">
        <v>2</v>
      </c>
      <c r="CJ356" s="766">
        <v>2</v>
      </c>
      <c r="CK356" s="354">
        <v>2</v>
      </c>
      <c r="CL356" s="222">
        <f>COUNTIF(BL356:CK356,"2")</f>
        <v>25</v>
      </c>
      <c r="CM356" s="237">
        <f>CL356/(CL356+CN356+CP356+CR356)</f>
        <v>0.96153846153846156</v>
      </c>
      <c r="CN356" s="222">
        <f>COUNTIF(BL356:CK356,"1")</f>
        <v>1</v>
      </c>
      <c r="CO356" s="237">
        <f>CN356/(CL356+CN356+CP356+CR356)</f>
        <v>3.8461538461538464E-2</v>
      </c>
      <c r="CP356" s="222">
        <f>COUNTIF(BL356:CK356,"0")</f>
        <v>0</v>
      </c>
      <c r="CQ356" s="237">
        <f>CP356/(CL356+CN356+CP356+CR356)</f>
        <v>0</v>
      </c>
      <c r="CR356" s="222">
        <f>COUNTIF(BL356:CK356,"KĐG")</f>
        <v>0</v>
      </c>
      <c r="CS356" s="237">
        <f>CR356/(CL356+CN356+CP356+CR356)</f>
        <v>0</v>
      </c>
      <c r="CT356" s="223">
        <f>(((CL356*2)+(CN356*1)+(CP356*0)))/(CL356+CN356+CP356)</f>
        <v>1.9615384615384615</v>
      </c>
      <c r="CU356" s="223" t="str">
        <f>IF(CS356&gt;=50%,"KĐG",IF(CT356&gt;=1.6,"Đạt mục tiêu",IF(CT356&gt;=1,"Cần cố gắng","Chưa đạt")))</f>
        <v>Đạt mục tiêu</v>
      </c>
      <c r="CV356" s="5"/>
    </row>
    <row r="357" spans="1:100" s="1" customFormat="1" ht="55.5" hidden="1">
      <c r="A357" s="1308"/>
      <c r="B357" s="1079"/>
      <c r="C357" s="1033"/>
      <c r="D357" s="1024"/>
      <c r="E357" s="1033"/>
      <c r="F357" s="217" t="s">
        <v>1914</v>
      </c>
      <c r="G357" s="219" t="s">
        <v>2191</v>
      </c>
      <c r="H357" s="219"/>
      <c r="I357" s="442"/>
      <c r="J357" s="107"/>
      <c r="K357" s="473"/>
      <c r="L357" s="5" t="s">
        <v>32</v>
      </c>
      <c r="M357" s="212" t="s">
        <v>31</v>
      </c>
      <c r="N357" s="165" t="s">
        <v>11</v>
      </c>
      <c r="O357" s="221" t="s">
        <v>29</v>
      </c>
      <c r="P357" s="221" t="s">
        <v>24</v>
      </c>
      <c r="Q357" s="5"/>
      <c r="R357" s="5"/>
      <c r="S357" s="5"/>
      <c r="T357" s="5"/>
      <c r="U357" s="6"/>
      <c r="V357" s="5"/>
      <c r="W357" s="5"/>
      <c r="X357" s="5"/>
      <c r="Y357" s="5"/>
      <c r="Z357" s="5"/>
      <c r="AA357" s="5" t="s">
        <v>24</v>
      </c>
      <c r="AB357" s="80">
        <f>COUNTIF($Q357:$AA357,"x")</f>
        <v>1</v>
      </c>
      <c r="AC357" s="642"/>
      <c r="AD357" s="7"/>
      <c r="AE357" s="7"/>
      <c r="AF357" s="7"/>
      <c r="AG357" s="7"/>
      <c r="AH357" s="7"/>
      <c r="AI357" s="7"/>
      <c r="AJ357" s="7"/>
      <c r="AK357" s="7"/>
      <c r="AL357" s="7"/>
      <c r="AM357" s="7"/>
      <c r="AN357" s="7"/>
      <c r="AO357" s="7"/>
      <c r="AP357" s="7"/>
      <c r="AQ357" s="7"/>
      <c r="AR357" s="7"/>
      <c r="AS357" s="7"/>
      <c r="AT357" s="7"/>
      <c r="AU357" s="7"/>
      <c r="AV357" s="55"/>
      <c r="AW357" s="7"/>
      <c r="AX357" s="7"/>
      <c r="AY357" s="7"/>
      <c r="AZ357" s="7"/>
      <c r="BA357" s="7"/>
      <c r="BB357" s="7"/>
      <c r="BC357" s="7"/>
      <c r="BD357" s="7"/>
      <c r="BE357" s="7"/>
      <c r="BF357" s="7"/>
      <c r="BG357" s="7"/>
      <c r="BH357" s="7"/>
      <c r="BI357" s="7"/>
      <c r="BJ357" s="7"/>
      <c r="BK357" s="7"/>
      <c r="BL357" s="823">
        <v>2</v>
      </c>
      <c r="BM357" s="354">
        <v>2</v>
      </c>
      <c r="BN357" s="354">
        <v>2</v>
      </c>
      <c r="BO357" s="354">
        <v>2</v>
      </c>
      <c r="BP357" s="354">
        <v>2</v>
      </c>
      <c r="BQ357" s="354">
        <v>2</v>
      </c>
      <c r="BR357" s="823">
        <v>2</v>
      </c>
      <c r="BS357" s="356">
        <v>2</v>
      </c>
      <c r="BT357" s="354">
        <v>2</v>
      </c>
      <c r="BU357" s="354">
        <v>2</v>
      </c>
      <c r="BV357" s="354">
        <v>2</v>
      </c>
      <c r="BW357" s="823">
        <v>2</v>
      </c>
      <c r="BX357" s="354">
        <v>2</v>
      </c>
      <c r="BY357" s="824">
        <v>2</v>
      </c>
      <c r="BZ357" s="823">
        <v>2</v>
      </c>
      <c r="CA357" s="354">
        <v>2</v>
      </c>
      <c r="CB357" s="354">
        <v>2</v>
      </c>
      <c r="CC357" s="354">
        <v>2</v>
      </c>
      <c r="CD357" s="766">
        <v>2</v>
      </c>
      <c r="CE357" s="354">
        <v>2</v>
      </c>
      <c r="CF357" s="354">
        <v>2</v>
      </c>
      <c r="CG357" s="354">
        <v>2</v>
      </c>
      <c r="CH357" s="354">
        <v>2</v>
      </c>
      <c r="CI357" s="354">
        <v>2</v>
      </c>
      <c r="CJ357" s="766">
        <v>2</v>
      </c>
      <c r="CK357" s="354">
        <v>2</v>
      </c>
      <c r="CL357" s="222">
        <f>COUNTIF(BL357:CK357,"2")</f>
        <v>26</v>
      </c>
      <c r="CM357" s="237">
        <f>CL357/(CL357+CN357+CP357+CR357)</f>
        <v>1</v>
      </c>
      <c r="CN357" s="222">
        <f>COUNTIF(BL357:CK357,"1")</f>
        <v>0</v>
      </c>
      <c r="CO357" s="237">
        <f>CN357/(CL357+CN357+CP357+CR357)</f>
        <v>0</v>
      </c>
      <c r="CP357" s="222">
        <f>COUNTIF(BL357:CK357,"0")</f>
        <v>0</v>
      </c>
      <c r="CQ357" s="237">
        <f>CP357/(CL357+CN357+CP357+CR357)</f>
        <v>0</v>
      </c>
      <c r="CR357" s="222">
        <f>COUNTIF(BL357:CK357,"KĐG")</f>
        <v>0</v>
      </c>
      <c r="CS357" s="237">
        <f>CR357/(CL357+CN357+CP357+CR357)</f>
        <v>0</v>
      </c>
      <c r="CT357" s="223">
        <f>(((CL357*2)+(CN357*1)+(CP357*0)))/(CL357+CN357+CP357)</f>
        <v>2</v>
      </c>
      <c r="CU357" s="223" t="str">
        <f>IF(CS357&gt;=50%,"KĐG",IF(CT357&gt;=1.6,"Đạt mục tiêu",IF(CT357&gt;=1,"Cần cố gắng","Chưa đạt")))</f>
        <v>Đạt mục tiêu</v>
      </c>
      <c r="CV357" s="5"/>
    </row>
    <row r="358" spans="1:100" ht="15.5" hidden="1">
      <c r="A358" s="13"/>
      <c r="B358" s="1222" t="s">
        <v>167</v>
      </c>
      <c r="C358" s="1222"/>
      <c r="D358" s="1222"/>
      <c r="E358" s="1222"/>
      <c r="F358" s="1222"/>
      <c r="G358" s="1222"/>
      <c r="H358" s="1222"/>
      <c r="I358" s="1222"/>
      <c r="J358" s="1135"/>
      <c r="K358" s="1135"/>
      <c r="L358" s="1135"/>
      <c r="M358" s="1135"/>
      <c r="N358" s="1135"/>
      <c r="O358" s="1135"/>
      <c r="P358" s="1135"/>
      <c r="Q358" s="83"/>
      <c r="R358" s="83"/>
      <c r="S358" s="83"/>
      <c r="T358" s="83" t="s">
        <v>38</v>
      </c>
      <c r="U358" s="194" t="s">
        <v>38</v>
      </c>
      <c r="V358" s="83"/>
      <c r="W358" s="411"/>
      <c r="X358" s="83"/>
      <c r="Y358" s="83"/>
      <c r="Z358" s="83"/>
      <c r="AA358" s="83"/>
      <c r="AB358" s="296" t="s">
        <v>38</v>
      </c>
      <c r="AC358" s="644" t="s">
        <v>38</v>
      </c>
      <c r="AD358" s="296" t="s">
        <v>38</v>
      </c>
      <c r="AE358" s="296" t="s">
        <v>38</v>
      </c>
      <c r="AF358" s="296" t="s">
        <v>38</v>
      </c>
      <c r="AG358" s="296" t="s">
        <v>38</v>
      </c>
      <c r="AH358" s="296" t="s">
        <v>38</v>
      </c>
      <c r="AI358" s="296" t="s">
        <v>38</v>
      </c>
      <c r="AJ358" s="296" t="s">
        <v>38</v>
      </c>
      <c r="AK358" s="296" t="s">
        <v>38</v>
      </c>
      <c r="AL358" s="296" t="s">
        <v>38</v>
      </c>
      <c r="AM358" s="296" t="s">
        <v>38</v>
      </c>
      <c r="AN358" s="296" t="s">
        <v>38</v>
      </c>
      <c r="AO358" s="296" t="s">
        <v>38</v>
      </c>
      <c r="AP358" s="296" t="s">
        <v>38</v>
      </c>
      <c r="AQ358" s="296" t="s">
        <v>38</v>
      </c>
      <c r="AR358" s="296" t="s">
        <v>38</v>
      </c>
      <c r="AS358" s="296" t="s">
        <v>38</v>
      </c>
      <c r="AT358" s="296" t="s">
        <v>38</v>
      </c>
      <c r="AU358" s="296" t="s">
        <v>38</v>
      </c>
      <c r="AV358" s="296" t="s">
        <v>38</v>
      </c>
      <c r="AW358" s="296" t="s">
        <v>38</v>
      </c>
      <c r="AX358" s="296" t="s">
        <v>38</v>
      </c>
      <c r="AY358" s="296"/>
      <c r="AZ358" s="296"/>
      <c r="BA358" s="296" t="s">
        <v>38</v>
      </c>
      <c r="BB358" s="296" t="s">
        <v>38</v>
      </c>
      <c r="BC358" s="296" t="s">
        <v>38</v>
      </c>
      <c r="BD358" s="296" t="s">
        <v>38</v>
      </c>
      <c r="BE358" s="296" t="s">
        <v>38</v>
      </c>
      <c r="BF358" s="296" t="s">
        <v>38</v>
      </c>
      <c r="BG358" s="296" t="s">
        <v>38</v>
      </c>
      <c r="BH358" s="296" t="s">
        <v>38</v>
      </c>
      <c r="BI358" s="296" t="s">
        <v>38</v>
      </c>
      <c r="BJ358" s="296" t="s">
        <v>38</v>
      </c>
      <c r="BK358" s="296" t="s">
        <v>38</v>
      </c>
      <c r="BL358" s="823"/>
      <c r="BM358" s="354"/>
      <c r="BN358" s="354"/>
      <c r="BO358" s="354"/>
      <c r="BP358" s="354"/>
      <c r="BQ358" s="354"/>
      <c r="BR358" s="823"/>
      <c r="BS358" s="356"/>
      <c r="BT358" s="354"/>
      <c r="BU358" s="354"/>
      <c r="BV358" s="354"/>
      <c r="BW358" s="823"/>
      <c r="BX358" s="354"/>
      <c r="BY358" s="824"/>
      <c r="BZ358" s="823"/>
      <c r="CA358" s="360"/>
      <c r="CB358" s="354"/>
      <c r="CC358" s="354"/>
      <c r="CD358" s="766"/>
      <c r="CE358" s="354"/>
      <c r="CF358" s="354"/>
      <c r="CG358" s="354"/>
      <c r="CH358" s="354"/>
      <c r="CI358" s="354"/>
      <c r="CJ358" s="766"/>
      <c r="CK358" s="354"/>
      <c r="CL358" s="296" t="s">
        <v>38</v>
      </c>
      <c r="CM358" s="296" t="s">
        <v>38</v>
      </c>
      <c r="CN358" s="296" t="s">
        <v>38</v>
      </c>
      <c r="CO358" s="296" t="s">
        <v>38</v>
      </c>
      <c r="CP358" s="296" t="s">
        <v>38</v>
      </c>
      <c r="CQ358" s="296" t="s">
        <v>38</v>
      </c>
      <c r="CR358" s="296" t="s">
        <v>38</v>
      </c>
      <c r="CS358" s="296" t="s">
        <v>38</v>
      </c>
      <c r="CT358" s="296" t="s">
        <v>38</v>
      </c>
      <c r="CU358" s="296" t="s">
        <v>38</v>
      </c>
      <c r="CV358" s="296" t="s">
        <v>38</v>
      </c>
    </row>
    <row r="359" spans="1:100" s="1" customFormat="1" ht="62" hidden="1">
      <c r="A359" s="1308">
        <v>125</v>
      </c>
      <c r="B359" s="1024" t="s">
        <v>491</v>
      </c>
      <c r="C359" s="1033" t="s">
        <v>41</v>
      </c>
      <c r="D359" s="1024" t="s">
        <v>166</v>
      </c>
      <c r="E359" s="1033" t="s">
        <v>41</v>
      </c>
      <c r="F359" s="1024" t="s">
        <v>166</v>
      </c>
      <c r="G359" s="217" t="s">
        <v>907</v>
      </c>
      <c r="H359" s="217"/>
      <c r="I359" s="591"/>
      <c r="J359" s="63"/>
      <c r="K359" s="466"/>
      <c r="L359" s="5" t="s">
        <v>32</v>
      </c>
      <c r="M359" s="212" t="s">
        <v>31</v>
      </c>
      <c r="N359" s="165" t="s">
        <v>11</v>
      </c>
      <c r="O359" s="221" t="s">
        <v>29</v>
      </c>
      <c r="P359" s="221" t="s">
        <v>24</v>
      </c>
      <c r="Q359" s="5"/>
      <c r="R359" s="5"/>
      <c r="S359" s="5"/>
      <c r="T359" s="5" t="s">
        <v>24</v>
      </c>
      <c r="U359" s="6"/>
      <c r="V359" s="5"/>
      <c r="W359" s="5"/>
      <c r="X359" s="5"/>
      <c r="Y359" s="5"/>
      <c r="Z359" s="5"/>
      <c r="AA359" s="5"/>
      <c r="AB359" s="80">
        <f>COUNTIF($Q359:$AA359,"x")</f>
        <v>1</v>
      </c>
      <c r="AC359" s="642"/>
      <c r="AD359" s="7"/>
      <c r="AE359" s="7"/>
      <c r="AF359" s="7"/>
      <c r="AG359" s="7"/>
      <c r="AH359" s="7"/>
      <c r="AI359" s="7"/>
      <c r="AJ359" s="7"/>
      <c r="AK359" s="7"/>
      <c r="AL359" s="7"/>
      <c r="AM359" s="7"/>
      <c r="AN359" s="7"/>
      <c r="AO359" s="7" t="s">
        <v>1317</v>
      </c>
      <c r="AP359" s="55" t="s">
        <v>1317</v>
      </c>
      <c r="AQ359" s="55" t="s">
        <v>1317</v>
      </c>
      <c r="AR359" s="55" t="s">
        <v>1317</v>
      </c>
      <c r="AS359" s="7"/>
      <c r="AT359" s="7"/>
      <c r="AU359" s="7"/>
      <c r="AV359" s="55"/>
      <c r="AW359" s="7"/>
      <c r="AX359" s="7"/>
      <c r="AY359" s="7"/>
      <c r="AZ359" s="7"/>
      <c r="BA359" s="7"/>
      <c r="BB359" s="7"/>
      <c r="BC359" s="7"/>
      <c r="BD359" s="7"/>
      <c r="BE359" s="7"/>
      <c r="BF359" s="7"/>
      <c r="BG359" s="7"/>
      <c r="BH359" s="7"/>
      <c r="BI359" s="7"/>
      <c r="BJ359" s="7"/>
      <c r="BK359" s="7"/>
      <c r="BL359" s="823">
        <v>2</v>
      </c>
      <c r="BM359" s="354">
        <v>2</v>
      </c>
      <c r="BN359" s="354">
        <v>2</v>
      </c>
      <c r="BO359" s="354">
        <v>1</v>
      </c>
      <c r="BP359" s="354">
        <v>2</v>
      </c>
      <c r="BQ359" s="354">
        <v>2</v>
      </c>
      <c r="BR359" s="823">
        <v>2</v>
      </c>
      <c r="BS359" s="356">
        <v>2</v>
      </c>
      <c r="BT359" s="354">
        <v>2</v>
      </c>
      <c r="BU359" s="354">
        <v>2</v>
      </c>
      <c r="BV359" s="354">
        <v>2</v>
      </c>
      <c r="BW359" s="823">
        <v>2</v>
      </c>
      <c r="BX359" s="354">
        <v>2</v>
      </c>
      <c r="BY359" s="824">
        <v>2</v>
      </c>
      <c r="BZ359" s="823">
        <v>2</v>
      </c>
      <c r="CA359" s="360">
        <v>2</v>
      </c>
      <c r="CB359" s="354">
        <v>2</v>
      </c>
      <c r="CC359" s="354">
        <v>1</v>
      </c>
      <c r="CD359" s="766">
        <v>1</v>
      </c>
      <c r="CE359" s="354">
        <v>2</v>
      </c>
      <c r="CF359" s="354">
        <v>2</v>
      </c>
      <c r="CG359" s="354">
        <v>2</v>
      </c>
      <c r="CH359" s="354">
        <v>2</v>
      </c>
      <c r="CI359" s="354">
        <v>2</v>
      </c>
      <c r="CJ359" s="766">
        <v>2</v>
      </c>
      <c r="CK359" s="354">
        <v>2</v>
      </c>
      <c r="CL359" s="222">
        <f>COUNTIF(BL359:CK359,"2")</f>
        <v>23</v>
      </c>
      <c r="CM359" s="237">
        <f>CL359/(CL359+CN359+CP359+CR359)</f>
        <v>0.88461538461538458</v>
      </c>
      <c r="CN359" s="222">
        <f>COUNTIF(BL359:CK359,"1")</f>
        <v>3</v>
      </c>
      <c r="CO359" s="237">
        <f>CN359/(CL359+CN359+CP359+CR359)</f>
        <v>0.11538461538461539</v>
      </c>
      <c r="CP359" s="222">
        <f>COUNTIF(BL359:CK359,"0")</f>
        <v>0</v>
      </c>
      <c r="CQ359" s="237">
        <f>CP359/(CL359+CN359+CP359+CR359)</f>
        <v>0</v>
      </c>
      <c r="CR359" s="222">
        <f>COUNTIF(BL359:CK359,"KĐG")</f>
        <v>0</v>
      </c>
      <c r="CS359" s="237">
        <f>CR359/(CL359+CN359+CP359+CR359)</f>
        <v>0</v>
      </c>
      <c r="CT359" s="223">
        <f>(((CL359*2)+(CN359*1)+(CP359*0)))/(CL359+CN359+CP359)</f>
        <v>1.8846153846153846</v>
      </c>
      <c r="CU359" s="223" t="str">
        <f>IF(CS359&gt;=50%,"KĐG",IF(CT359&gt;=1.6,"Đạt mục tiêu",IF(CT359&gt;=1,"Cần cố gắng","Chưa đạt")))</f>
        <v>Đạt mục tiêu</v>
      </c>
      <c r="CV359" s="5"/>
    </row>
    <row r="360" spans="1:100" s="1" customFormat="1" ht="55.5" hidden="1">
      <c r="A360" s="1308"/>
      <c r="B360" s="1024"/>
      <c r="C360" s="1033"/>
      <c r="D360" s="1024"/>
      <c r="E360" s="1033"/>
      <c r="F360" s="1024"/>
      <c r="G360" s="217" t="s">
        <v>2097</v>
      </c>
      <c r="H360" s="217"/>
      <c r="I360" s="591"/>
      <c r="J360" s="63"/>
      <c r="K360" s="466"/>
      <c r="L360" s="5" t="s">
        <v>32</v>
      </c>
      <c r="M360" s="212" t="s">
        <v>31</v>
      </c>
      <c r="N360" s="165" t="s">
        <v>11</v>
      </c>
      <c r="O360" s="221" t="s">
        <v>29</v>
      </c>
      <c r="P360" s="221" t="s">
        <v>24</v>
      </c>
      <c r="Q360" s="5"/>
      <c r="R360" s="5"/>
      <c r="S360" s="5"/>
      <c r="T360" s="5" t="s">
        <v>24</v>
      </c>
      <c r="U360" s="6"/>
      <c r="V360" s="5"/>
      <c r="W360" s="5"/>
      <c r="X360" s="5"/>
      <c r="Y360" s="5"/>
      <c r="Z360" s="5"/>
      <c r="AA360" s="5"/>
      <c r="AB360" s="80">
        <f>COUNTIF($Q360:$AA360,"x")</f>
        <v>1</v>
      </c>
      <c r="AC360" s="642"/>
      <c r="AD360" s="7"/>
      <c r="AE360" s="7"/>
      <c r="AF360" s="7"/>
      <c r="AG360" s="7"/>
      <c r="AH360" s="7"/>
      <c r="AI360" s="7"/>
      <c r="AJ360" s="7"/>
      <c r="AK360" s="7"/>
      <c r="AL360" s="7"/>
      <c r="AM360" s="7"/>
      <c r="AN360" s="7"/>
      <c r="AO360" s="7" t="s">
        <v>1317</v>
      </c>
      <c r="AP360" s="7" t="s">
        <v>1317</v>
      </c>
      <c r="AQ360" s="7" t="s">
        <v>1317</v>
      </c>
      <c r="AR360" s="7" t="s">
        <v>1317</v>
      </c>
      <c r="AS360" s="7" t="s">
        <v>1317</v>
      </c>
      <c r="AT360" s="7"/>
      <c r="AU360" s="7" t="s">
        <v>1317</v>
      </c>
      <c r="AV360" s="7"/>
      <c r="AW360" s="7"/>
      <c r="AX360" s="7"/>
      <c r="AY360" s="7"/>
      <c r="AZ360" s="7"/>
      <c r="BA360" s="7"/>
      <c r="BB360" s="7"/>
      <c r="BC360" s="7"/>
      <c r="BD360" s="7"/>
      <c r="BE360" s="7"/>
      <c r="BF360" s="7"/>
      <c r="BG360" s="7"/>
      <c r="BH360" s="7"/>
      <c r="BI360" s="7"/>
      <c r="BJ360" s="7"/>
      <c r="BK360" s="7"/>
      <c r="BL360" s="823">
        <v>2</v>
      </c>
      <c r="BM360" s="354">
        <v>2</v>
      </c>
      <c r="BN360" s="354">
        <v>2</v>
      </c>
      <c r="BO360" s="354">
        <v>2</v>
      </c>
      <c r="BP360" s="354">
        <v>2</v>
      </c>
      <c r="BQ360" s="354">
        <v>2</v>
      </c>
      <c r="BR360" s="823">
        <v>2</v>
      </c>
      <c r="BS360" s="356">
        <v>2</v>
      </c>
      <c r="BT360" s="354">
        <v>2</v>
      </c>
      <c r="BU360" s="354">
        <v>2</v>
      </c>
      <c r="BV360" s="354">
        <v>1</v>
      </c>
      <c r="BW360" s="823">
        <v>2</v>
      </c>
      <c r="BX360" s="354">
        <v>2</v>
      </c>
      <c r="BY360" s="824">
        <v>2</v>
      </c>
      <c r="BZ360" s="823">
        <v>2</v>
      </c>
      <c r="CA360" s="360">
        <v>2</v>
      </c>
      <c r="CB360" s="354">
        <v>2</v>
      </c>
      <c r="CC360" s="354">
        <v>2</v>
      </c>
      <c r="CD360" s="766">
        <v>2</v>
      </c>
      <c r="CE360" s="354">
        <v>2</v>
      </c>
      <c r="CF360" s="354">
        <v>2</v>
      </c>
      <c r="CG360" s="354">
        <v>2</v>
      </c>
      <c r="CH360" s="354">
        <v>2</v>
      </c>
      <c r="CI360" s="354">
        <v>2</v>
      </c>
      <c r="CJ360" s="766">
        <v>2</v>
      </c>
      <c r="CK360" s="354">
        <v>2</v>
      </c>
      <c r="CL360" s="222">
        <f>COUNTIF(BL360:CK360,"2")</f>
        <v>25</v>
      </c>
      <c r="CM360" s="237">
        <f>CL360/(CL360+CN360+CP360+CR360)</f>
        <v>0.96153846153846156</v>
      </c>
      <c r="CN360" s="222">
        <f>COUNTIF(BL360:CK360,"1")</f>
        <v>1</v>
      </c>
      <c r="CO360" s="237">
        <f>CN360/(CL360+CN360+CP360+CR360)</f>
        <v>3.8461538461538464E-2</v>
      </c>
      <c r="CP360" s="222">
        <f>COUNTIF(BL360:CK360,"0")</f>
        <v>0</v>
      </c>
      <c r="CQ360" s="237">
        <f>CP360/(CL360+CN360+CP360+CR360)</f>
        <v>0</v>
      </c>
      <c r="CR360" s="222">
        <f>COUNTIF(BL360:CK360,"KĐG")</f>
        <v>0</v>
      </c>
      <c r="CS360" s="237">
        <f>CR360/(CL360+CN360+CP360+CR360)</f>
        <v>0</v>
      </c>
      <c r="CT360" s="223">
        <f>(((CL360*2)+(CN360*1)+(CP360*0)))/(CL360+CN360+CP360)</f>
        <v>1.9615384615384615</v>
      </c>
      <c r="CU360" s="223" t="str">
        <f>IF(CS360&gt;=50%,"KĐG",IF(CT360&gt;=1.6,"Đạt mục tiêu",IF(CT360&gt;=1,"Cần cố gắng","Chưa đạt")))</f>
        <v>Đạt mục tiêu</v>
      </c>
      <c r="CV360" s="5"/>
    </row>
    <row r="361" spans="1:100" s="1" customFormat="1" ht="77.5" hidden="1">
      <c r="A361" s="1308">
        <v>126</v>
      </c>
      <c r="B361" s="1024" t="s">
        <v>492</v>
      </c>
      <c r="C361" s="1033" t="s">
        <v>41</v>
      </c>
      <c r="D361" s="1024" t="s">
        <v>165</v>
      </c>
      <c r="E361" s="1033" t="s">
        <v>41</v>
      </c>
      <c r="F361" s="1024" t="s">
        <v>165</v>
      </c>
      <c r="G361" s="217" t="s">
        <v>909</v>
      </c>
      <c r="H361" s="217"/>
      <c r="I361" s="591"/>
      <c r="J361" s="63"/>
      <c r="K361" s="466"/>
      <c r="L361" s="5" t="s">
        <v>32</v>
      </c>
      <c r="M361" s="212" t="s">
        <v>31</v>
      </c>
      <c r="N361" s="165" t="s">
        <v>11</v>
      </c>
      <c r="O361" s="221" t="s">
        <v>29</v>
      </c>
      <c r="P361" s="221" t="s">
        <v>24</v>
      </c>
      <c r="Q361" s="5"/>
      <c r="R361" s="5"/>
      <c r="S361" s="5"/>
      <c r="T361" s="5"/>
      <c r="U361" s="6"/>
      <c r="V361" s="5"/>
      <c r="W361" s="5"/>
      <c r="X361" s="5"/>
      <c r="Y361" s="5"/>
      <c r="Z361" s="5" t="s">
        <v>24</v>
      </c>
      <c r="AA361" s="5"/>
      <c r="AB361" s="80">
        <f>COUNTIF($Q361:$AA361,"x")</f>
        <v>1</v>
      </c>
      <c r="AC361" s="642"/>
      <c r="AD361" s="7"/>
      <c r="AE361" s="7"/>
      <c r="AF361" s="7"/>
      <c r="AG361" s="7"/>
      <c r="AH361" s="7"/>
      <c r="AI361" s="7"/>
      <c r="AJ361" s="7"/>
      <c r="AK361" s="7"/>
      <c r="AL361" s="7"/>
      <c r="AM361" s="7"/>
      <c r="AN361" s="7"/>
      <c r="AO361" s="7"/>
      <c r="AP361" s="7"/>
      <c r="AQ361" s="7"/>
      <c r="AR361" s="7"/>
      <c r="AS361" s="7"/>
      <c r="AT361" s="7"/>
      <c r="AU361" s="7"/>
      <c r="AV361" s="55"/>
      <c r="AW361" s="7"/>
      <c r="AX361" s="7"/>
      <c r="AY361" s="7"/>
      <c r="AZ361" s="7"/>
      <c r="BA361" s="7"/>
      <c r="BB361" s="7"/>
      <c r="BC361" s="7"/>
      <c r="BD361" s="7"/>
      <c r="BE361" s="7"/>
      <c r="BF361" s="7"/>
      <c r="BG361" s="7"/>
      <c r="BH361" s="7" t="s">
        <v>1317</v>
      </c>
      <c r="BI361" s="7" t="s">
        <v>1317</v>
      </c>
      <c r="BJ361" s="7"/>
      <c r="BK361" s="7"/>
      <c r="BL361" s="823">
        <v>2</v>
      </c>
      <c r="BM361" s="354">
        <v>2</v>
      </c>
      <c r="BN361" s="354">
        <v>2</v>
      </c>
      <c r="BO361" s="354">
        <v>2</v>
      </c>
      <c r="BP361" s="354">
        <v>2</v>
      </c>
      <c r="BQ361" s="354">
        <v>2</v>
      </c>
      <c r="BR361" s="823">
        <v>2</v>
      </c>
      <c r="BS361" s="356">
        <v>2</v>
      </c>
      <c r="BT361" s="354">
        <v>2</v>
      </c>
      <c r="BU361" s="354">
        <v>2</v>
      </c>
      <c r="BV361" s="354">
        <v>1</v>
      </c>
      <c r="BW361" s="823">
        <v>2</v>
      </c>
      <c r="BX361" s="354">
        <v>2</v>
      </c>
      <c r="BY361" s="824">
        <v>2</v>
      </c>
      <c r="BZ361" s="823">
        <v>2</v>
      </c>
      <c r="CA361" s="360">
        <v>2</v>
      </c>
      <c r="CB361" s="354">
        <v>2</v>
      </c>
      <c r="CC361" s="354">
        <v>2</v>
      </c>
      <c r="CD361" s="766">
        <v>2</v>
      </c>
      <c r="CE361" s="354">
        <v>2</v>
      </c>
      <c r="CF361" s="354">
        <v>2</v>
      </c>
      <c r="CG361" s="354">
        <v>2</v>
      </c>
      <c r="CH361" s="354">
        <v>2</v>
      </c>
      <c r="CI361" s="354">
        <v>2</v>
      </c>
      <c r="CJ361" s="766">
        <v>2</v>
      </c>
      <c r="CK361" s="354">
        <v>2</v>
      </c>
      <c r="CL361" s="222">
        <f>COUNTIF(BL361:CK361,"2")</f>
        <v>25</v>
      </c>
      <c r="CM361" s="237">
        <f>CL361/(CL361+CN361+CP361+CR361)</f>
        <v>0.96153846153846156</v>
      </c>
      <c r="CN361" s="222">
        <f>COUNTIF(BL361:CK361,"1")</f>
        <v>1</v>
      </c>
      <c r="CO361" s="237">
        <f>CN361/(CL361+CN361+CP361+CR361)</f>
        <v>3.8461538461538464E-2</v>
      </c>
      <c r="CP361" s="222">
        <f>COUNTIF(BL361:CK361,"0")</f>
        <v>0</v>
      </c>
      <c r="CQ361" s="237">
        <f>CP361/(CL361+CN361+CP361+CR361)</f>
        <v>0</v>
      </c>
      <c r="CR361" s="222">
        <f>COUNTIF(BL361:CK361,"KĐG")</f>
        <v>0</v>
      </c>
      <c r="CS361" s="237">
        <f>CR361/(CL361+CN361+CP361+CR361)</f>
        <v>0</v>
      </c>
      <c r="CT361" s="223">
        <f>(((CL361*2)+(CN361*1)+(CP361*0)))/(CL361+CN361+CP361)</f>
        <v>1.9615384615384615</v>
      </c>
      <c r="CU361" s="223" t="str">
        <f>IF(CS361&gt;=50%,"KĐG",IF(CT361&gt;=1.6,"Đạt mục tiêu",IF(CT361&gt;=1,"Cần cố gắng","Chưa đạt")))</f>
        <v>Đạt mục tiêu</v>
      </c>
      <c r="CV361" s="5"/>
    </row>
    <row r="362" spans="1:100" s="1" customFormat="1" ht="62" hidden="1">
      <c r="A362" s="1308"/>
      <c r="B362" s="1024"/>
      <c r="C362" s="1033"/>
      <c r="D362" s="1024"/>
      <c r="E362" s="1033"/>
      <c r="F362" s="1024"/>
      <c r="G362" s="217" t="s">
        <v>908</v>
      </c>
      <c r="H362" s="217"/>
      <c r="I362" s="591"/>
      <c r="J362" s="63"/>
      <c r="K362" s="466"/>
      <c r="L362" s="5" t="s">
        <v>32</v>
      </c>
      <c r="M362" s="212" t="s">
        <v>31</v>
      </c>
      <c r="N362" s="165" t="s">
        <v>11</v>
      </c>
      <c r="O362" s="221" t="s">
        <v>29</v>
      </c>
      <c r="P362" s="221" t="s">
        <v>24</v>
      </c>
      <c r="Q362" s="5"/>
      <c r="R362" s="5"/>
      <c r="S362" s="5"/>
      <c r="T362" s="5"/>
      <c r="U362" s="6"/>
      <c r="V362" s="5"/>
      <c r="W362" s="5" t="s">
        <v>24</v>
      </c>
      <c r="X362" s="5"/>
      <c r="Y362" s="5"/>
      <c r="Z362" s="5"/>
      <c r="AA362" s="5"/>
      <c r="AB362" s="80">
        <f>COUNTIF($Q362:$AA362,"x")</f>
        <v>1</v>
      </c>
      <c r="AC362" s="642"/>
      <c r="AD362" s="7"/>
      <c r="AE362" s="7"/>
      <c r="AF362" s="7"/>
      <c r="AG362" s="7"/>
      <c r="AH362" s="7"/>
      <c r="AI362" s="7"/>
      <c r="AJ362" s="7"/>
      <c r="AK362" s="7"/>
      <c r="AL362" s="7"/>
      <c r="AM362" s="7"/>
      <c r="AN362" s="7"/>
      <c r="AO362" s="7"/>
      <c r="AP362" s="7"/>
      <c r="AQ362" s="7"/>
      <c r="AR362" s="7"/>
      <c r="AS362" s="7"/>
      <c r="AT362" s="7"/>
      <c r="AU362" s="7"/>
      <c r="AV362" s="55"/>
      <c r="AW362" s="7"/>
      <c r="AX362" s="7"/>
      <c r="AY362" s="7" t="s">
        <v>1317</v>
      </c>
      <c r="AZ362" s="7" t="s">
        <v>1317</v>
      </c>
      <c r="BA362" s="7"/>
      <c r="BB362" s="7"/>
      <c r="BC362" s="7"/>
      <c r="BD362" s="7"/>
      <c r="BE362" s="7"/>
      <c r="BF362" s="7"/>
      <c r="BG362" s="7"/>
      <c r="BH362" s="7"/>
      <c r="BI362" s="7"/>
      <c r="BJ362" s="7" t="s">
        <v>1317</v>
      </c>
      <c r="BK362" s="7"/>
      <c r="BL362" s="823">
        <v>2</v>
      </c>
      <c r="BM362" s="354">
        <v>2</v>
      </c>
      <c r="BN362" s="354">
        <v>2</v>
      </c>
      <c r="BO362" s="354">
        <v>2</v>
      </c>
      <c r="BP362" s="354">
        <v>2</v>
      </c>
      <c r="BQ362" s="354">
        <v>2</v>
      </c>
      <c r="BR362" s="823">
        <v>2</v>
      </c>
      <c r="BS362" s="356">
        <v>2</v>
      </c>
      <c r="BT362" s="354">
        <v>2</v>
      </c>
      <c r="BU362" s="354">
        <v>2</v>
      </c>
      <c r="BV362" s="354">
        <v>1</v>
      </c>
      <c r="BW362" s="823">
        <v>2</v>
      </c>
      <c r="BX362" s="354">
        <v>2</v>
      </c>
      <c r="BY362" s="824">
        <v>2</v>
      </c>
      <c r="BZ362" s="823">
        <v>1</v>
      </c>
      <c r="CA362" s="360">
        <v>2</v>
      </c>
      <c r="CB362" s="354">
        <v>2</v>
      </c>
      <c r="CC362" s="354">
        <v>2</v>
      </c>
      <c r="CD362" s="766">
        <v>2</v>
      </c>
      <c r="CE362" s="354">
        <v>2</v>
      </c>
      <c r="CF362" s="354">
        <v>2</v>
      </c>
      <c r="CG362" s="354">
        <v>2</v>
      </c>
      <c r="CH362" s="354">
        <v>2</v>
      </c>
      <c r="CI362" s="354">
        <v>2</v>
      </c>
      <c r="CJ362" s="766">
        <v>2</v>
      </c>
      <c r="CK362" s="354">
        <v>2</v>
      </c>
      <c r="CL362" s="222">
        <f>COUNTIF(BL362:CK362,"2")</f>
        <v>24</v>
      </c>
      <c r="CM362" s="237">
        <f>CL362/(CL362+CN362+CP362+CR362)</f>
        <v>0.92307692307692313</v>
      </c>
      <c r="CN362" s="222">
        <f>COUNTIF(BL362:CK362,"1")</f>
        <v>2</v>
      </c>
      <c r="CO362" s="237">
        <f>CN362/(CL362+CN362+CP362+CR362)</f>
        <v>7.6923076923076927E-2</v>
      </c>
      <c r="CP362" s="222">
        <f>COUNTIF(BL362:CK362,"0")</f>
        <v>0</v>
      </c>
      <c r="CQ362" s="237">
        <f>CP362/(CL362+CN362+CP362+CR362)</f>
        <v>0</v>
      </c>
      <c r="CR362" s="222">
        <f>COUNTIF(BL362:CK362,"KĐG")</f>
        <v>0</v>
      </c>
      <c r="CS362" s="237">
        <f>CR362/(CL362+CN362+CP362+CR362)</f>
        <v>0</v>
      </c>
      <c r="CT362" s="223">
        <f>(((CL362*2)+(CN362*1)+(CP362*0)))/(CL362+CN362+CP362)</f>
        <v>1.9230769230769231</v>
      </c>
      <c r="CU362" s="223" t="str">
        <f>IF(CS362&gt;=50%,"KĐG",IF(CT362&gt;=1.6,"Đạt mục tiêu",IF(CT362&gt;=1,"Cần cố gắng","Chưa đạt")))</f>
        <v>Đạt mục tiêu</v>
      </c>
      <c r="CV362" s="5"/>
    </row>
    <row r="363" spans="1:100" s="302" customFormat="1" ht="16.5" hidden="1">
      <c r="A363" s="1312"/>
      <c r="B363" s="1230" t="s">
        <v>164</v>
      </c>
      <c r="C363" s="1231"/>
      <c r="D363" s="1231"/>
      <c r="E363" s="1231"/>
      <c r="F363" s="1230"/>
      <c r="G363" s="1230"/>
      <c r="H363" s="576"/>
      <c r="I363" s="592"/>
      <c r="J363" s="445"/>
      <c r="K363" s="500"/>
      <c r="L363" s="446"/>
      <c r="M363" s="446"/>
      <c r="N363" s="445"/>
      <c r="O363" s="445"/>
      <c r="P363" s="447"/>
      <c r="Q363" s="581" t="s">
        <v>38</v>
      </c>
      <c r="R363" s="385" t="s">
        <v>38</v>
      </c>
      <c r="S363" s="385" t="s">
        <v>38</v>
      </c>
      <c r="T363" s="385" t="s">
        <v>38</v>
      </c>
      <c r="U363" s="385" t="s">
        <v>38</v>
      </c>
      <c r="V363" s="385" t="s">
        <v>38</v>
      </c>
      <c r="W363" s="413" t="s">
        <v>38</v>
      </c>
      <c r="X363" s="385" t="s">
        <v>38</v>
      </c>
      <c r="Y363" s="385" t="s">
        <v>38</v>
      </c>
      <c r="Z363" s="385" t="s">
        <v>38</v>
      </c>
      <c r="AA363" s="385" t="s">
        <v>38</v>
      </c>
      <c r="AB363" s="404" t="s">
        <v>38</v>
      </c>
      <c r="AC363" s="647" t="s">
        <v>38</v>
      </c>
      <c r="AD363" s="83" t="s">
        <v>38</v>
      </c>
      <c r="AE363" s="83" t="s">
        <v>38</v>
      </c>
      <c r="AF363" s="83" t="s">
        <v>38</v>
      </c>
      <c r="AG363" s="296" t="s">
        <v>38</v>
      </c>
      <c r="AH363" s="296" t="s">
        <v>38</v>
      </c>
      <c r="AI363" s="296" t="s">
        <v>38</v>
      </c>
      <c r="AJ363" s="296" t="s">
        <v>38</v>
      </c>
      <c r="AK363" s="296" t="s">
        <v>38</v>
      </c>
      <c r="AL363" s="296" t="s">
        <v>38</v>
      </c>
      <c r="AM363" s="296" t="s">
        <v>38</v>
      </c>
      <c r="AN363" s="296" t="s">
        <v>38</v>
      </c>
      <c r="AO363" s="296" t="s">
        <v>38</v>
      </c>
      <c r="AP363" s="296" t="s">
        <v>38</v>
      </c>
      <c r="AQ363" s="296" t="s">
        <v>38</v>
      </c>
      <c r="AR363" s="296" t="s">
        <v>38</v>
      </c>
      <c r="AS363" s="296" t="s">
        <v>38</v>
      </c>
      <c r="AT363" s="296" t="s">
        <v>38</v>
      </c>
      <c r="AU363" s="296" t="s">
        <v>38</v>
      </c>
      <c r="AV363" s="296" t="s">
        <v>38</v>
      </c>
      <c r="AW363" s="296" t="s">
        <v>38</v>
      </c>
      <c r="AX363" s="296" t="s">
        <v>38</v>
      </c>
      <c r="AY363" s="192"/>
      <c r="AZ363" s="192"/>
      <c r="BA363" s="296" t="s">
        <v>38</v>
      </c>
      <c r="BB363" s="296" t="s">
        <v>38</v>
      </c>
      <c r="BC363" s="296" t="s">
        <v>38</v>
      </c>
      <c r="BD363" s="296" t="s">
        <v>38</v>
      </c>
      <c r="BE363" s="296" t="s">
        <v>38</v>
      </c>
      <c r="BF363" s="296" t="s">
        <v>38</v>
      </c>
      <c r="BG363" s="296" t="s">
        <v>38</v>
      </c>
      <c r="BH363" s="296" t="s">
        <v>38</v>
      </c>
      <c r="BI363" s="296" t="s">
        <v>38</v>
      </c>
      <c r="BJ363" s="296" t="s">
        <v>38</v>
      </c>
      <c r="BK363" s="296" t="s">
        <v>38</v>
      </c>
      <c r="BL363" s="410" t="s">
        <v>38</v>
      </c>
      <c r="BM363" s="296" t="s">
        <v>38</v>
      </c>
      <c r="BN363" s="296" t="s">
        <v>38</v>
      </c>
      <c r="BO363" s="296" t="s">
        <v>38</v>
      </c>
      <c r="BP363" s="296" t="s">
        <v>38</v>
      </c>
      <c r="BQ363" s="296" t="s">
        <v>38</v>
      </c>
      <c r="BR363" s="410" t="s">
        <v>38</v>
      </c>
      <c r="BS363" s="296" t="s">
        <v>38</v>
      </c>
      <c r="BT363" s="296" t="s">
        <v>38</v>
      </c>
      <c r="BU363" s="296" t="s">
        <v>38</v>
      </c>
      <c r="BV363" s="296" t="s">
        <v>38</v>
      </c>
      <c r="BW363" s="410" t="s">
        <v>38</v>
      </c>
      <c r="BX363" s="296" t="s">
        <v>38</v>
      </c>
      <c r="BY363" s="410" t="s">
        <v>38</v>
      </c>
      <c r="BZ363" s="410" t="s">
        <v>38</v>
      </c>
      <c r="CA363" s="296" t="s">
        <v>38</v>
      </c>
      <c r="CB363" s="296" t="s">
        <v>38</v>
      </c>
      <c r="CC363" s="296" t="s">
        <v>38</v>
      </c>
      <c r="CD363" s="297" t="s">
        <v>38</v>
      </c>
      <c r="CE363" s="296" t="s">
        <v>38</v>
      </c>
      <c r="CF363" s="296" t="s">
        <v>38</v>
      </c>
      <c r="CG363" s="296" t="s">
        <v>38</v>
      </c>
      <c r="CH363" s="296" t="s">
        <v>38</v>
      </c>
      <c r="CI363" s="296" t="s">
        <v>38</v>
      </c>
      <c r="CJ363" s="297" t="s">
        <v>38</v>
      </c>
      <c r="CK363" s="296" t="s">
        <v>38</v>
      </c>
      <c r="CL363" s="296" t="s">
        <v>38</v>
      </c>
      <c r="CM363" s="296" t="s">
        <v>38</v>
      </c>
      <c r="CN363" s="296" t="s">
        <v>38</v>
      </c>
      <c r="CO363" s="296" t="s">
        <v>38</v>
      </c>
      <c r="CP363" s="296" t="s">
        <v>38</v>
      </c>
      <c r="CQ363" s="296" t="s">
        <v>38</v>
      </c>
      <c r="CR363" s="296" t="s">
        <v>38</v>
      </c>
      <c r="CS363" s="296" t="s">
        <v>38</v>
      </c>
      <c r="CT363" s="296" t="s">
        <v>38</v>
      </c>
      <c r="CU363" s="296" t="s">
        <v>38</v>
      </c>
      <c r="CV363" s="423" t="s">
        <v>38</v>
      </c>
    </row>
    <row r="364" spans="1:100" s="302" customFormat="1" ht="16.5" hidden="1">
      <c r="A364" s="1313"/>
      <c r="B364" s="1121" t="s">
        <v>163</v>
      </c>
      <c r="C364" s="1045"/>
      <c r="D364" s="1045"/>
      <c r="E364" s="1045"/>
      <c r="F364" s="1121"/>
      <c r="G364" s="1121"/>
      <c r="H364" s="562"/>
      <c r="I364" s="591"/>
      <c r="J364" s="305"/>
      <c r="K364" s="501"/>
      <c r="L364" s="372"/>
      <c r="M364" s="372"/>
      <c r="N364" s="305"/>
      <c r="O364" s="305"/>
      <c r="P364" s="573"/>
      <c r="Q364" s="83" t="s">
        <v>38</v>
      </c>
      <c r="R364" s="300" t="s">
        <v>38</v>
      </c>
      <c r="S364" s="300" t="s">
        <v>38</v>
      </c>
      <c r="T364" s="300" t="s">
        <v>38</v>
      </c>
      <c r="U364" s="300"/>
      <c r="V364" s="300" t="s">
        <v>38</v>
      </c>
      <c r="W364" s="407" t="s">
        <v>38</v>
      </c>
      <c r="X364" s="300"/>
      <c r="Y364" s="300" t="s">
        <v>38</v>
      </c>
      <c r="Z364" s="300"/>
      <c r="AA364" s="300"/>
      <c r="AB364" s="296" t="s">
        <v>38</v>
      </c>
      <c r="AC364" s="647" t="s">
        <v>38</v>
      </c>
      <c r="AD364" s="83" t="s">
        <v>38</v>
      </c>
      <c r="AE364" s="83" t="s">
        <v>38</v>
      </c>
      <c r="AF364" s="83" t="s">
        <v>38</v>
      </c>
      <c r="AG364" s="296" t="s">
        <v>38</v>
      </c>
      <c r="AH364" s="296" t="s">
        <v>38</v>
      </c>
      <c r="AI364" s="296" t="s">
        <v>38</v>
      </c>
      <c r="AJ364" s="296" t="s">
        <v>38</v>
      </c>
      <c r="AK364" s="296" t="s">
        <v>38</v>
      </c>
      <c r="AL364" s="296" t="s">
        <v>38</v>
      </c>
      <c r="AM364" s="296" t="s">
        <v>38</v>
      </c>
      <c r="AN364" s="296" t="s">
        <v>38</v>
      </c>
      <c r="AO364" s="296" t="s">
        <v>38</v>
      </c>
      <c r="AP364" s="296" t="s">
        <v>38</v>
      </c>
      <c r="AQ364" s="296" t="s">
        <v>38</v>
      </c>
      <c r="AR364" s="296" t="s">
        <v>38</v>
      </c>
      <c r="AS364" s="296" t="s">
        <v>38</v>
      </c>
      <c r="AT364" s="296" t="s">
        <v>38</v>
      </c>
      <c r="AU364" s="296" t="s">
        <v>38</v>
      </c>
      <c r="AV364" s="296" t="s">
        <v>38</v>
      </c>
      <c r="AW364" s="296" t="s">
        <v>38</v>
      </c>
      <c r="AX364" s="296" t="s">
        <v>38</v>
      </c>
      <c r="AY364" s="192"/>
      <c r="AZ364" s="192"/>
      <c r="BA364" s="296" t="s">
        <v>38</v>
      </c>
      <c r="BB364" s="296" t="s">
        <v>38</v>
      </c>
      <c r="BC364" s="296" t="s">
        <v>38</v>
      </c>
      <c r="BD364" s="296" t="s">
        <v>38</v>
      </c>
      <c r="BE364" s="296" t="s">
        <v>38</v>
      </c>
      <c r="BF364" s="296" t="s">
        <v>38</v>
      </c>
      <c r="BG364" s="296" t="s">
        <v>38</v>
      </c>
      <c r="BH364" s="296" t="s">
        <v>38</v>
      </c>
      <c r="BI364" s="296" t="s">
        <v>38</v>
      </c>
      <c r="BJ364" s="296" t="s">
        <v>38</v>
      </c>
      <c r="BK364" s="296" t="s">
        <v>38</v>
      </c>
      <c r="BL364" s="410" t="s">
        <v>38</v>
      </c>
      <c r="BM364" s="296" t="s">
        <v>38</v>
      </c>
      <c r="BN364" s="296" t="s">
        <v>38</v>
      </c>
      <c r="BO364" s="296" t="s">
        <v>38</v>
      </c>
      <c r="BP364" s="296" t="s">
        <v>38</v>
      </c>
      <c r="BQ364" s="296" t="s">
        <v>38</v>
      </c>
      <c r="BR364" s="410" t="s">
        <v>38</v>
      </c>
      <c r="BS364" s="296" t="s">
        <v>38</v>
      </c>
      <c r="BT364" s="296" t="s">
        <v>38</v>
      </c>
      <c r="BU364" s="296" t="s">
        <v>38</v>
      </c>
      <c r="BV364" s="296" t="s">
        <v>38</v>
      </c>
      <c r="BW364" s="410" t="s">
        <v>38</v>
      </c>
      <c r="BX364" s="296" t="s">
        <v>38</v>
      </c>
      <c r="BY364" s="410" t="s">
        <v>38</v>
      </c>
      <c r="BZ364" s="410" t="s">
        <v>38</v>
      </c>
      <c r="CA364" s="296" t="s">
        <v>38</v>
      </c>
      <c r="CB364" s="296" t="s">
        <v>38</v>
      </c>
      <c r="CC364" s="296" t="s">
        <v>38</v>
      </c>
      <c r="CD364" s="297" t="s">
        <v>38</v>
      </c>
      <c r="CE364" s="296" t="s">
        <v>38</v>
      </c>
      <c r="CF364" s="296" t="s">
        <v>38</v>
      </c>
      <c r="CG364" s="296" t="s">
        <v>38</v>
      </c>
      <c r="CH364" s="296" t="s">
        <v>38</v>
      </c>
      <c r="CI364" s="296" t="s">
        <v>38</v>
      </c>
      <c r="CJ364" s="297" t="s">
        <v>38</v>
      </c>
      <c r="CK364" s="296" t="s">
        <v>38</v>
      </c>
      <c r="CL364" s="296" t="s">
        <v>38</v>
      </c>
      <c r="CM364" s="296" t="s">
        <v>38</v>
      </c>
      <c r="CN364" s="296" t="s">
        <v>38</v>
      </c>
      <c r="CO364" s="296" t="s">
        <v>38</v>
      </c>
      <c r="CP364" s="296" t="s">
        <v>38</v>
      </c>
      <c r="CQ364" s="296" t="s">
        <v>38</v>
      </c>
      <c r="CR364" s="296" t="s">
        <v>38</v>
      </c>
      <c r="CS364" s="296" t="s">
        <v>38</v>
      </c>
      <c r="CT364" s="296" t="s">
        <v>38</v>
      </c>
      <c r="CU364" s="296" t="s">
        <v>38</v>
      </c>
      <c r="CV364" s="423" t="s">
        <v>38</v>
      </c>
    </row>
    <row r="365" spans="1:100" s="1" customFormat="1" ht="217" hidden="1">
      <c r="A365" s="13">
        <v>127</v>
      </c>
      <c r="B365" s="217" t="s">
        <v>493</v>
      </c>
      <c r="C365" s="215" t="s">
        <v>28</v>
      </c>
      <c r="D365" s="217" t="s">
        <v>162</v>
      </c>
      <c r="E365" s="215" t="s">
        <v>41</v>
      </c>
      <c r="F365" s="217" t="s">
        <v>162</v>
      </c>
      <c r="G365" s="217" t="s">
        <v>344</v>
      </c>
      <c r="H365" s="217"/>
      <c r="I365" s="591"/>
      <c r="J365" s="212"/>
      <c r="K365" s="465"/>
      <c r="L365" s="5" t="s">
        <v>32</v>
      </c>
      <c r="M365" s="212" t="s">
        <v>31</v>
      </c>
      <c r="N365" s="165" t="s">
        <v>11</v>
      </c>
      <c r="O365" s="221" t="s">
        <v>29</v>
      </c>
      <c r="P365" s="221" t="s">
        <v>24</v>
      </c>
      <c r="Q365" s="5"/>
      <c r="R365" s="5"/>
      <c r="S365" s="5"/>
      <c r="T365" s="5"/>
      <c r="U365" s="6" t="s">
        <v>24</v>
      </c>
      <c r="V365" s="5"/>
      <c r="W365" s="5"/>
      <c r="X365" s="5"/>
      <c r="Y365" s="5"/>
      <c r="Z365" s="5"/>
      <c r="AA365" s="5"/>
      <c r="AB365" s="80">
        <f t="shared" ref="AB365:AB383" si="210">COUNTIF($Q365:$AA365,"x")</f>
        <v>1</v>
      </c>
      <c r="AC365" s="642"/>
      <c r="AD365" s="55"/>
      <c r="AE365" s="55"/>
      <c r="AF365" s="7"/>
      <c r="AG365" s="7" t="s">
        <v>1317</v>
      </c>
      <c r="AH365" s="7" t="s">
        <v>1317</v>
      </c>
      <c r="AI365" s="7" t="s">
        <v>1317</v>
      </c>
      <c r="AJ365" s="7" t="s">
        <v>1317</v>
      </c>
      <c r="AK365" s="7"/>
      <c r="AL365" s="7"/>
      <c r="AM365" s="7"/>
      <c r="AN365" s="7"/>
      <c r="AO365" s="7"/>
      <c r="AP365" s="7"/>
      <c r="AQ365" s="7"/>
      <c r="AR365" s="7"/>
      <c r="AS365" s="7"/>
      <c r="AT365" s="7"/>
      <c r="AU365" s="7"/>
      <c r="AV365" s="55"/>
      <c r="AW365" s="7"/>
      <c r="AX365" s="7"/>
      <c r="AY365" s="7"/>
      <c r="AZ365" s="7"/>
      <c r="BA365" s="7"/>
      <c r="BB365" s="7"/>
      <c r="BC365" s="7"/>
      <c r="BD365" s="55"/>
      <c r="BE365" s="7"/>
      <c r="BF365" s="7"/>
      <c r="BG365" s="7"/>
      <c r="BH365" s="7"/>
      <c r="BI365" s="7"/>
      <c r="BJ365" s="7"/>
      <c r="BK365" s="7"/>
      <c r="BL365" s="5">
        <v>2</v>
      </c>
      <c r="BM365" s="221">
        <v>2</v>
      </c>
      <c r="BN365" s="221">
        <v>2</v>
      </c>
      <c r="BO365" s="221">
        <v>2</v>
      </c>
      <c r="BP365" s="221">
        <v>2</v>
      </c>
      <c r="BQ365" s="221">
        <v>2</v>
      </c>
      <c r="BR365" s="5">
        <v>2</v>
      </c>
      <c r="BS365" s="226">
        <v>2</v>
      </c>
      <c r="BT365" s="221">
        <v>2</v>
      </c>
      <c r="BU365" s="221">
        <v>2</v>
      </c>
      <c r="BV365" s="221">
        <v>2</v>
      </c>
      <c r="BW365" s="5">
        <v>2</v>
      </c>
      <c r="BX365" s="221">
        <v>2</v>
      </c>
      <c r="BY365" s="6">
        <v>2</v>
      </c>
      <c r="BZ365" s="5">
        <v>2</v>
      </c>
      <c r="CA365" s="221">
        <v>2</v>
      </c>
      <c r="CB365" s="221">
        <v>2</v>
      </c>
      <c r="CC365" s="221">
        <v>2</v>
      </c>
      <c r="CD365" s="337">
        <v>2</v>
      </c>
      <c r="CE365" s="221">
        <v>2</v>
      </c>
      <c r="CF365" s="221">
        <v>2</v>
      </c>
      <c r="CG365" s="221">
        <v>2</v>
      </c>
      <c r="CH365" s="221">
        <v>2</v>
      </c>
      <c r="CI365" s="221">
        <v>2</v>
      </c>
      <c r="CJ365" s="337">
        <v>2</v>
      </c>
      <c r="CK365" s="221">
        <v>2</v>
      </c>
      <c r="CL365" s="222">
        <f t="shared" ref="CL365:CL383" si="211">COUNTIF(BL365:CK365,"2")</f>
        <v>26</v>
      </c>
      <c r="CM365" s="237">
        <f t="shared" ref="CM365:CM383" si="212">CL365/(CL365+CN365+CP365+CR365)</f>
        <v>1</v>
      </c>
      <c r="CN365" s="222">
        <f t="shared" ref="CN365:CN383" si="213">COUNTIF(BL365:CK365,"1")</f>
        <v>0</v>
      </c>
      <c r="CO365" s="237">
        <f t="shared" ref="CO365:CO383" si="214">CN365/(CL365+CN365+CP365+CR365)</f>
        <v>0</v>
      </c>
      <c r="CP365" s="222">
        <f t="shared" ref="CP365:CP383" si="215">COUNTIF(BL365:CK365,"0")</f>
        <v>0</v>
      </c>
      <c r="CQ365" s="237">
        <f t="shared" ref="CQ365:CQ383" si="216">CP365/(CL365+CN365+CP365+CR365)</f>
        <v>0</v>
      </c>
      <c r="CR365" s="222">
        <f t="shared" ref="CR365:CR383" si="217">COUNTIF(BL365:CK365,"KĐG")</f>
        <v>0</v>
      </c>
      <c r="CS365" s="237">
        <f t="shared" ref="CS365:CS383" si="218">CR365/(CL365+CN365+CP365+CR365)</f>
        <v>0</v>
      </c>
      <c r="CT365" s="223">
        <f t="shared" ref="CT365:CT383" si="219">(((CL365*2)+(CN365*1)+(CP365*0)))/(CL365+CN365+CP365)</f>
        <v>2</v>
      </c>
      <c r="CU365" s="223" t="str">
        <f t="shared" ref="CU365:CU383" si="220">IF(CS365&gt;=50%,"KĐG",IF(CT365&gt;=1.6,"Đạt mục tiêu",IF(CT365&gt;=1,"Cần cố gắng","Chưa đạt")))</f>
        <v>Đạt mục tiêu</v>
      </c>
      <c r="CV365" s="5"/>
    </row>
    <row r="366" spans="1:100" s="1" customFormat="1" ht="55.5" hidden="1">
      <c r="A366" s="1308">
        <v>128</v>
      </c>
      <c r="B366" s="1044" t="s">
        <v>2353</v>
      </c>
      <c r="C366" s="1033" t="s">
        <v>28</v>
      </c>
      <c r="D366" s="1024" t="s">
        <v>2331</v>
      </c>
      <c r="E366" s="1033" t="s">
        <v>26</v>
      </c>
      <c r="F366" s="1024" t="s">
        <v>1359</v>
      </c>
      <c r="G366" s="157" t="s">
        <v>1185</v>
      </c>
      <c r="H366" s="157"/>
      <c r="I366" s="609"/>
      <c r="J366" s="32" t="s">
        <v>725</v>
      </c>
      <c r="K366" s="464"/>
      <c r="L366" s="5" t="s">
        <v>32</v>
      </c>
      <c r="M366" s="212" t="s">
        <v>31</v>
      </c>
      <c r="N366" s="165" t="s">
        <v>11</v>
      </c>
      <c r="O366" s="221" t="s">
        <v>29</v>
      </c>
      <c r="P366" s="221" t="s">
        <v>24</v>
      </c>
      <c r="Q366" s="5" t="s">
        <v>24</v>
      </c>
      <c r="R366" s="5"/>
      <c r="S366" s="5"/>
      <c r="T366" s="5"/>
      <c r="U366" s="6"/>
      <c r="V366" s="5"/>
      <c r="W366" s="5"/>
      <c r="X366" s="5"/>
      <c r="Y366" s="5"/>
      <c r="Z366" s="5"/>
      <c r="AA366" s="5"/>
      <c r="AB366" s="80">
        <f t="shared" si="210"/>
        <v>1</v>
      </c>
      <c r="AC366" s="565"/>
      <c r="AD366" s="221"/>
      <c r="AE366" s="221" t="s">
        <v>1183</v>
      </c>
      <c r="AF366" s="5"/>
      <c r="AG366" s="7"/>
      <c r="AH366" s="7"/>
      <c r="AI366" s="7"/>
      <c r="AJ366" s="7"/>
      <c r="AK366" s="7"/>
      <c r="AL366" s="7"/>
      <c r="AM366" s="7"/>
      <c r="AN366" s="7"/>
      <c r="AO366" s="7"/>
      <c r="AP366" s="7"/>
      <c r="AQ366" s="7"/>
      <c r="AR366" s="7"/>
      <c r="AS366" s="7"/>
      <c r="AT366" s="7"/>
      <c r="AU366" s="7"/>
      <c r="AV366" s="55"/>
      <c r="AW366" s="7"/>
      <c r="AX366" s="7"/>
      <c r="AY366" s="7"/>
      <c r="AZ366" s="7"/>
      <c r="BA366" s="7"/>
      <c r="BB366" s="7"/>
      <c r="BC366" s="7"/>
      <c r="BD366" s="55"/>
      <c r="BE366" s="7"/>
      <c r="BF366" s="7"/>
      <c r="BG366" s="7"/>
      <c r="BH366" s="7"/>
      <c r="BI366" s="7"/>
      <c r="BJ366" s="7"/>
      <c r="BK366" s="7"/>
      <c r="BL366" s="5">
        <v>2</v>
      </c>
      <c r="BM366" s="221">
        <v>2</v>
      </c>
      <c r="BN366" s="221">
        <v>1</v>
      </c>
      <c r="BO366" s="221">
        <v>2</v>
      </c>
      <c r="BP366" s="221">
        <v>2</v>
      </c>
      <c r="BQ366" s="221">
        <v>2</v>
      </c>
      <c r="BR366" s="5">
        <v>2</v>
      </c>
      <c r="BS366" s="226">
        <v>2</v>
      </c>
      <c r="BT366" s="221">
        <v>2</v>
      </c>
      <c r="BU366" s="221">
        <v>2</v>
      </c>
      <c r="BV366" s="221">
        <v>2</v>
      </c>
      <c r="BW366" s="5">
        <v>1</v>
      </c>
      <c r="BX366" s="221">
        <v>2</v>
      </c>
      <c r="BY366" s="6">
        <v>2</v>
      </c>
      <c r="BZ366" s="5">
        <v>2</v>
      </c>
      <c r="CA366" s="221">
        <v>1</v>
      </c>
      <c r="CB366" s="221">
        <v>2</v>
      </c>
      <c r="CC366" s="221">
        <v>2</v>
      </c>
      <c r="CD366" s="337">
        <v>2</v>
      </c>
      <c r="CE366" s="221">
        <v>2</v>
      </c>
      <c r="CF366" s="221">
        <v>2</v>
      </c>
      <c r="CG366" s="221">
        <v>1</v>
      </c>
      <c r="CH366" s="221">
        <v>2</v>
      </c>
      <c r="CI366" s="221">
        <v>1</v>
      </c>
      <c r="CJ366" s="337">
        <v>2</v>
      </c>
      <c r="CK366" s="221">
        <v>2</v>
      </c>
      <c r="CL366" s="222">
        <f t="shared" si="211"/>
        <v>21</v>
      </c>
      <c r="CM366" s="237">
        <f t="shared" si="212"/>
        <v>0.80769230769230771</v>
      </c>
      <c r="CN366" s="222">
        <f t="shared" si="213"/>
        <v>5</v>
      </c>
      <c r="CO366" s="237">
        <f t="shared" si="214"/>
        <v>0.19230769230769232</v>
      </c>
      <c r="CP366" s="222">
        <f t="shared" si="215"/>
        <v>0</v>
      </c>
      <c r="CQ366" s="237">
        <f t="shared" si="216"/>
        <v>0</v>
      </c>
      <c r="CR366" s="222">
        <f t="shared" si="217"/>
        <v>0</v>
      </c>
      <c r="CS366" s="237">
        <f t="shared" si="218"/>
        <v>0</v>
      </c>
      <c r="CT366" s="223">
        <f t="shared" si="219"/>
        <v>1.8076923076923077</v>
      </c>
      <c r="CU366" s="223" t="str">
        <f t="shared" si="220"/>
        <v>Đạt mục tiêu</v>
      </c>
      <c r="CV366" s="5"/>
    </row>
    <row r="367" spans="1:100" s="1" customFormat="1" ht="55.5" hidden="1">
      <c r="A367" s="1308"/>
      <c r="B367" s="1024"/>
      <c r="C367" s="1033"/>
      <c r="D367" s="1024"/>
      <c r="E367" s="1033"/>
      <c r="F367" s="1024"/>
      <c r="G367" s="157" t="s">
        <v>1186</v>
      </c>
      <c r="H367" s="157"/>
      <c r="I367" s="609"/>
      <c r="J367" s="32" t="s">
        <v>726</v>
      </c>
      <c r="K367" s="464"/>
      <c r="L367" s="5" t="s">
        <v>32</v>
      </c>
      <c r="M367" s="212" t="s">
        <v>31</v>
      </c>
      <c r="N367" s="165" t="s">
        <v>11</v>
      </c>
      <c r="O367" s="221" t="s">
        <v>29</v>
      </c>
      <c r="P367" s="221" t="s">
        <v>24</v>
      </c>
      <c r="Q367" s="5"/>
      <c r="R367" s="5"/>
      <c r="S367" s="5" t="s">
        <v>24</v>
      </c>
      <c r="T367" s="5"/>
      <c r="U367" s="6"/>
      <c r="V367" s="5"/>
      <c r="W367" s="5"/>
      <c r="X367" s="5"/>
      <c r="Y367" s="5"/>
      <c r="Z367" s="5"/>
      <c r="AA367" s="5"/>
      <c r="AB367" s="80">
        <f t="shared" si="210"/>
        <v>1</v>
      </c>
      <c r="AC367" s="642"/>
      <c r="AD367" s="7"/>
      <c r="AE367" s="7"/>
      <c r="AF367" s="7"/>
      <c r="AG367" s="7"/>
      <c r="AH367" s="7"/>
      <c r="AI367" s="7"/>
      <c r="AJ367" s="7"/>
      <c r="AK367" s="7" t="s">
        <v>1183</v>
      </c>
      <c r="AL367" s="7"/>
      <c r="AM367" s="7"/>
      <c r="AN367" s="7"/>
      <c r="AO367" s="7"/>
      <c r="AP367" s="7"/>
      <c r="AQ367" s="7"/>
      <c r="AR367" s="7"/>
      <c r="AS367" s="7"/>
      <c r="AT367" s="7"/>
      <c r="AU367" s="7"/>
      <c r="AV367" s="55"/>
      <c r="AW367" s="7"/>
      <c r="AX367" s="7"/>
      <c r="AY367" s="7"/>
      <c r="AZ367" s="7"/>
      <c r="BA367" s="7"/>
      <c r="BB367" s="7"/>
      <c r="BC367" s="7"/>
      <c r="BD367" s="7"/>
      <c r="BE367" s="7"/>
      <c r="BF367" s="7"/>
      <c r="BG367" s="7"/>
      <c r="BH367" s="7"/>
      <c r="BI367" s="7"/>
      <c r="BJ367" s="7"/>
      <c r="BK367" s="7"/>
      <c r="BL367" s="5">
        <v>2</v>
      </c>
      <c r="BM367" s="221">
        <v>2</v>
      </c>
      <c r="BN367" s="221">
        <v>2</v>
      </c>
      <c r="BO367" s="221">
        <v>2</v>
      </c>
      <c r="BP367" s="221">
        <v>2</v>
      </c>
      <c r="BQ367" s="221">
        <v>2</v>
      </c>
      <c r="BR367" s="5">
        <v>2</v>
      </c>
      <c r="BS367" s="226">
        <v>2</v>
      </c>
      <c r="BT367" s="221">
        <v>2</v>
      </c>
      <c r="BU367" s="221">
        <v>2</v>
      </c>
      <c r="BV367" s="221">
        <v>2</v>
      </c>
      <c r="BW367" s="5">
        <v>1</v>
      </c>
      <c r="BX367" s="221">
        <v>2</v>
      </c>
      <c r="BY367" s="6">
        <v>2</v>
      </c>
      <c r="BZ367" s="5">
        <v>2</v>
      </c>
      <c r="CA367" s="221">
        <v>2</v>
      </c>
      <c r="CB367" s="221">
        <v>2</v>
      </c>
      <c r="CC367" s="221">
        <v>2</v>
      </c>
      <c r="CD367" s="337">
        <v>2</v>
      </c>
      <c r="CE367" s="221">
        <v>2</v>
      </c>
      <c r="CF367" s="221">
        <v>2</v>
      </c>
      <c r="CG367" s="221">
        <v>2</v>
      </c>
      <c r="CH367" s="221">
        <v>2</v>
      </c>
      <c r="CI367" s="221">
        <v>2</v>
      </c>
      <c r="CJ367" s="337">
        <v>2</v>
      </c>
      <c r="CK367" s="221">
        <v>2</v>
      </c>
      <c r="CL367" s="222">
        <f t="shared" si="211"/>
        <v>25</v>
      </c>
      <c r="CM367" s="237">
        <f t="shared" si="212"/>
        <v>0.96153846153846156</v>
      </c>
      <c r="CN367" s="222">
        <f t="shared" si="213"/>
        <v>1</v>
      </c>
      <c r="CO367" s="237">
        <f t="shared" si="214"/>
        <v>3.8461538461538464E-2</v>
      </c>
      <c r="CP367" s="222">
        <f t="shared" si="215"/>
        <v>0</v>
      </c>
      <c r="CQ367" s="237">
        <f t="shared" si="216"/>
        <v>0</v>
      </c>
      <c r="CR367" s="222">
        <f t="shared" si="217"/>
        <v>0</v>
      </c>
      <c r="CS367" s="237">
        <f t="shared" si="218"/>
        <v>0</v>
      </c>
      <c r="CT367" s="223">
        <f t="shared" si="219"/>
        <v>1.9615384615384615</v>
      </c>
      <c r="CU367" s="223" t="str">
        <f t="shared" si="220"/>
        <v>Đạt mục tiêu</v>
      </c>
      <c r="CV367" s="5"/>
    </row>
    <row r="368" spans="1:100" s="1" customFormat="1" ht="60" hidden="1" customHeight="1">
      <c r="A368" s="1308"/>
      <c r="B368" s="1024"/>
      <c r="C368" s="1033"/>
      <c r="D368" s="1024"/>
      <c r="E368" s="1033"/>
      <c r="F368" s="1024"/>
      <c r="G368" s="293" t="s">
        <v>1187</v>
      </c>
      <c r="H368" s="293"/>
      <c r="I368" s="602"/>
      <c r="J368" s="32" t="s">
        <v>727</v>
      </c>
      <c r="K368" s="463" t="s">
        <v>1667</v>
      </c>
      <c r="L368" s="5" t="s">
        <v>32</v>
      </c>
      <c r="M368" s="212" t="s">
        <v>31</v>
      </c>
      <c r="N368" s="165" t="s">
        <v>11</v>
      </c>
      <c r="O368" s="221" t="s">
        <v>29</v>
      </c>
      <c r="P368" s="221" t="s">
        <v>24</v>
      </c>
      <c r="Q368" s="5"/>
      <c r="R368" s="5"/>
      <c r="S368" s="5"/>
      <c r="T368" s="5"/>
      <c r="U368" s="6" t="s">
        <v>24</v>
      </c>
      <c r="V368" s="5"/>
      <c r="W368" s="5"/>
      <c r="X368" s="5"/>
      <c r="Y368" s="5"/>
      <c r="Z368" s="5"/>
      <c r="AA368" s="5"/>
      <c r="AB368" s="80">
        <f t="shared" si="210"/>
        <v>1</v>
      </c>
      <c r="AC368" s="642"/>
      <c r="AD368" s="7"/>
      <c r="AE368" s="7"/>
      <c r="AF368" s="7"/>
      <c r="AG368" s="7"/>
      <c r="AH368" s="7"/>
      <c r="AI368" s="7"/>
      <c r="AJ368" s="7"/>
      <c r="AK368" s="7"/>
      <c r="AL368" s="7"/>
      <c r="AM368" s="7"/>
      <c r="AN368" s="7"/>
      <c r="AO368" s="7"/>
      <c r="AP368" s="7"/>
      <c r="AQ368" s="7"/>
      <c r="AR368" s="7"/>
      <c r="AS368" s="7" t="s">
        <v>1183</v>
      </c>
      <c r="AT368" s="7"/>
      <c r="AU368" s="7"/>
      <c r="AV368" s="55" t="s">
        <v>1183</v>
      </c>
      <c r="AW368" s="7"/>
      <c r="AX368" s="7"/>
      <c r="AY368" s="7"/>
      <c r="AZ368" s="7"/>
      <c r="BA368" s="7"/>
      <c r="BB368" s="7"/>
      <c r="BC368" s="7"/>
      <c r="BD368" s="7"/>
      <c r="BE368" s="7"/>
      <c r="BF368" s="7"/>
      <c r="BG368" s="7"/>
      <c r="BH368" s="7"/>
      <c r="BI368" s="7"/>
      <c r="BJ368" s="7"/>
      <c r="BK368" s="7"/>
      <c r="BL368" s="5">
        <v>2</v>
      </c>
      <c r="BM368" s="221">
        <v>2</v>
      </c>
      <c r="BN368" s="221">
        <v>2</v>
      </c>
      <c r="BO368" s="221">
        <v>2</v>
      </c>
      <c r="BP368" s="221">
        <v>2</v>
      </c>
      <c r="BQ368" s="221">
        <v>2</v>
      </c>
      <c r="BR368" s="5">
        <v>2</v>
      </c>
      <c r="BS368" s="226">
        <v>2</v>
      </c>
      <c r="BT368" s="221">
        <v>2</v>
      </c>
      <c r="BU368" s="221">
        <v>2</v>
      </c>
      <c r="BV368" s="221">
        <v>2</v>
      </c>
      <c r="BW368" s="5">
        <v>2</v>
      </c>
      <c r="BX368" s="221">
        <v>2</v>
      </c>
      <c r="BY368" s="6">
        <v>2</v>
      </c>
      <c r="BZ368" s="5">
        <v>2</v>
      </c>
      <c r="CA368" s="221">
        <v>2</v>
      </c>
      <c r="CB368" s="221">
        <v>2</v>
      </c>
      <c r="CC368" s="221">
        <v>2</v>
      </c>
      <c r="CD368" s="337">
        <v>2</v>
      </c>
      <c r="CE368" s="221">
        <v>2</v>
      </c>
      <c r="CF368" s="221">
        <v>2</v>
      </c>
      <c r="CG368" s="221">
        <v>2</v>
      </c>
      <c r="CH368" s="221">
        <v>2</v>
      </c>
      <c r="CI368" s="221">
        <v>2</v>
      </c>
      <c r="CJ368" s="337">
        <v>2</v>
      </c>
      <c r="CK368" s="221">
        <v>2</v>
      </c>
      <c r="CL368" s="222">
        <f t="shared" si="211"/>
        <v>26</v>
      </c>
      <c r="CM368" s="237">
        <f t="shared" si="212"/>
        <v>1</v>
      </c>
      <c r="CN368" s="222">
        <f t="shared" si="213"/>
        <v>0</v>
      </c>
      <c r="CO368" s="237">
        <f t="shared" si="214"/>
        <v>0</v>
      </c>
      <c r="CP368" s="222">
        <f t="shared" si="215"/>
        <v>0</v>
      </c>
      <c r="CQ368" s="237">
        <f t="shared" si="216"/>
        <v>0</v>
      </c>
      <c r="CR368" s="222">
        <f t="shared" si="217"/>
        <v>0</v>
      </c>
      <c r="CS368" s="237">
        <f t="shared" si="218"/>
        <v>0</v>
      </c>
      <c r="CT368" s="223">
        <f t="shared" si="219"/>
        <v>2</v>
      </c>
      <c r="CU368" s="223" t="str">
        <f t="shared" si="220"/>
        <v>Đạt mục tiêu</v>
      </c>
      <c r="CV368" s="5"/>
    </row>
    <row r="369" spans="1:100" s="1" customFormat="1" ht="55.5" hidden="1">
      <c r="A369" s="1308"/>
      <c r="B369" s="1024"/>
      <c r="C369" s="1033"/>
      <c r="D369" s="1024"/>
      <c r="E369" s="1033"/>
      <c r="F369" s="1024"/>
      <c r="G369" s="157" t="s">
        <v>1188</v>
      </c>
      <c r="H369" s="157"/>
      <c r="I369" s="609"/>
      <c r="J369" s="32" t="s">
        <v>728</v>
      </c>
      <c r="K369" s="464"/>
      <c r="L369" s="5" t="s">
        <v>32</v>
      </c>
      <c r="M369" s="212" t="s">
        <v>31</v>
      </c>
      <c r="N369" s="165" t="s">
        <v>11</v>
      </c>
      <c r="O369" s="221" t="s">
        <v>29</v>
      </c>
      <c r="P369" s="221" t="s">
        <v>24</v>
      </c>
      <c r="Q369" s="5"/>
      <c r="R369" s="5"/>
      <c r="S369" s="5"/>
      <c r="T369" s="5"/>
      <c r="U369" s="6"/>
      <c r="V369" s="5" t="s">
        <v>24</v>
      </c>
      <c r="W369" s="5"/>
      <c r="X369" s="5"/>
      <c r="Y369" s="5"/>
      <c r="Z369" s="5"/>
      <c r="AA369" s="5"/>
      <c r="AB369" s="80">
        <f t="shared" si="210"/>
        <v>1</v>
      </c>
      <c r="AC369" s="642"/>
      <c r="AD369" s="7"/>
      <c r="AE369" s="7"/>
      <c r="AF369" s="7"/>
      <c r="AG369" s="7"/>
      <c r="AH369" s="7"/>
      <c r="AI369" s="7"/>
      <c r="AJ369" s="7"/>
      <c r="AK369" s="7"/>
      <c r="AL369" s="7"/>
      <c r="AM369" s="7"/>
      <c r="AN369" s="7"/>
      <c r="AO369" s="7"/>
      <c r="AP369" s="7"/>
      <c r="AQ369" s="7"/>
      <c r="AR369" s="7"/>
      <c r="AS369" s="7"/>
      <c r="AT369" s="7"/>
      <c r="AU369" s="7"/>
      <c r="AV369" s="55"/>
      <c r="AW369" s="7" t="s">
        <v>1183</v>
      </c>
      <c r="AX369" s="7"/>
      <c r="AY369" s="7"/>
      <c r="AZ369" s="7" t="s">
        <v>1183</v>
      </c>
      <c r="BA369" s="7"/>
      <c r="BB369" s="7"/>
      <c r="BC369" s="7"/>
      <c r="BD369" s="7"/>
      <c r="BE369" s="7"/>
      <c r="BF369" s="7"/>
      <c r="BG369" s="7"/>
      <c r="BH369" s="7"/>
      <c r="BI369" s="7"/>
      <c r="BJ369" s="7"/>
      <c r="BK369" s="7"/>
      <c r="BL369" s="5">
        <v>2</v>
      </c>
      <c r="BM369" s="221">
        <v>2</v>
      </c>
      <c r="BN369" s="221">
        <v>2</v>
      </c>
      <c r="BO369" s="221">
        <v>2</v>
      </c>
      <c r="BP369" s="221">
        <v>2</v>
      </c>
      <c r="BQ369" s="221">
        <v>2</v>
      </c>
      <c r="BR369" s="5">
        <v>1</v>
      </c>
      <c r="BS369" s="226">
        <v>2</v>
      </c>
      <c r="BT369" s="221">
        <v>2</v>
      </c>
      <c r="BU369" s="221">
        <v>2</v>
      </c>
      <c r="BV369" s="221">
        <v>2</v>
      </c>
      <c r="BW369" s="5">
        <v>2</v>
      </c>
      <c r="BX369" s="221">
        <v>2</v>
      </c>
      <c r="BY369" s="6">
        <v>2</v>
      </c>
      <c r="BZ369" s="5">
        <v>2</v>
      </c>
      <c r="CA369" s="221">
        <v>2</v>
      </c>
      <c r="CB369" s="221">
        <v>2</v>
      </c>
      <c r="CC369" s="221">
        <v>2</v>
      </c>
      <c r="CD369" s="337">
        <v>2</v>
      </c>
      <c r="CE369" s="221">
        <v>2</v>
      </c>
      <c r="CF369" s="221">
        <v>2</v>
      </c>
      <c r="CG369" s="221">
        <v>2</v>
      </c>
      <c r="CH369" s="221">
        <v>2</v>
      </c>
      <c r="CI369" s="221">
        <v>2</v>
      </c>
      <c r="CJ369" s="337">
        <v>2</v>
      </c>
      <c r="CK369" s="221">
        <v>2</v>
      </c>
      <c r="CL369" s="222">
        <f t="shared" si="211"/>
        <v>25</v>
      </c>
      <c r="CM369" s="237">
        <f t="shared" si="212"/>
        <v>0.96153846153846156</v>
      </c>
      <c r="CN369" s="222">
        <f t="shared" si="213"/>
        <v>1</v>
      </c>
      <c r="CO369" s="237">
        <f t="shared" si="214"/>
        <v>3.8461538461538464E-2</v>
      </c>
      <c r="CP369" s="222">
        <f t="shared" si="215"/>
        <v>0</v>
      </c>
      <c r="CQ369" s="237">
        <f t="shared" si="216"/>
        <v>0</v>
      </c>
      <c r="CR369" s="222">
        <f t="shared" si="217"/>
        <v>0</v>
      </c>
      <c r="CS369" s="237">
        <f t="shared" si="218"/>
        <v>0</v>
      </c>
      <c r="CT369" s="223">
        <f t="shared" si="219"/>
        <v>1.9615384615384615</v>
      </c>
      <c r="CU369" s="223" t="str">
        <f t="shared" si="220"/>
        <v>Đạt mục tiêu</v>
      </c>
      <c r="CV369" s="5"/>
    </row>
    <row r="370" spans="1:100" ht="68.25" hidden="1" customHeight="1">
      <c r="A370" s="1308"/>
      <c r="B370" s="1024"/>
      <c r="C370" s="1033"/>
      <c r="D370" s="1024"/>
      <c r="E370" s="1033"/>
      <c r="F370" s="1024"/>
      <c r="G370" s="157" t="s">
        <v>1189</v>
      </c>
      <c r="H370" s="157"/>
      <c r="I370" s="609"/>
      <c r="J370" s="32" t="s">
        <v>729</v>
      </c>
      <c r="K370" s="464"/>
      <c r="L370" s="5" t="s">
        <v>32</v>
      </c>
      <c r="M370" s="212" t="s">
        <v>31</v>
      </c>
      <c r="N370" s="165" t="s">
        <v>11</v>
      </c>
      <c r="O370" s="221" t="s">
        <v>29</v>
      </c>
      <c r="P370" s="221" t="s">
        <v>24</v>
      </c>
      <c r="Q370" s="5"/>
      <c r="R370" s="5"/>
      <c r="S370" s="5"/>
      <c r="T370" s="5"/>
      <c r="U370" s="6"/>
      <c r="V370" s="5"/>
      <c r="W370" s="5"/>
      <c r="X370" s="5"/>
      <c r="Y370" s="221" t="s">
        <v>24</v>
      </c>
      <c r="Z370" s="5"/>
      <c r="AA370" s="5"/>
      <c r="AB370" s="80">
        <f t="shared" si="210"/>
        <v>1</v>
      </c>
      <c r="AC370" s="642"/>
      <c r="AD370" s="7"/>
      <c r="AE370" s="7"/>
      <c r="AF370" s="7"/>
      <c r="AG370" s="7"/>
      <c r="AH370" s="7"/>
      <c r="AI370" s="7"/>
      <c r="AJ370" s="7"/>
      <c r="AK370" s="7"/>
      <c r="AL370" s="7"/>
      <c r="AM370" s="7"/>
      <c r="AN370" s="7"/>
      <c r="AO370" s="7"/>
      <c r="AP370" s="7"/>
      <c r="AQ370" s="7"/>
      <c r="AR370" s="7"/>
      <c r="AS370" s="7"/>
      <c r="AT370" s="7"/>
      <c r="AU370" s="7"/>
      <c r="AV370" s="55"/>
      <c r="AW370" s="7"/>
      <c r="AX370" s="7"/>
      <c r="AY370" s="7"/>
      <c r="AZ370" s="7"/>
      <c r="BA370" s="7"/>
      <c r="BB370" s="7"/>
      <c r="BC370" s="7"/>
      <c r="BD370" s="7"/>
      <c r="BE370" s="55"/>
      <c r="BF370" s="55"/>
      <c r="BG370" s="55" t="s">
        <v>1183</v>
      </c>
      <c r="BH370" s="7"/>
      <c r="BI370" s="7"/>
      <c r="BJ370" s="7"/>
      <c r="BK370" s="7"/>
      <c r="BL370" s="5">
        <v>1</v>
      </c>
      <c r="BM370" s="221">
        <v>2</v>
      </c>
      <c r="BN370" s="221">
        <v>2</v>
      </c>
      <c r="BO370" s="221">
        <v>2</v>
      </c>
      <c r="BP370" s="221">
        <v>2</v>
      </c>
      <c r="BQ370" s="221">
        <v>2</v>
      </c>
      <c r="BR370" s="5">
        <v>1</v>
      </c>
      <c r="BS370" s="226">
        <v>2</v>
      </c>
      <c r="BT370" s="221">
        <v>2</v>
      </c>
      <c r="BU370" s="221">
        <v>2</v>
      </c>
      <c r="BV370" s="221">
        <v>2</v>
      </c>
      <c r="BW370" s="5">
        <v>2</v>
      </c>
      <c r="BX370" s="221">
        <v>2</v>
      </c>
      <c r="BY370" s="6">
        <v>2</v>
      </c>
      <c r="BZ370" s="5">
        <v>2</v>
      </c>
      <c r="CA370" s="221">
        <v>2</v>
      </c>
      <c r="CB370" s="221">
        <v>2</v>
      </c>
      <c r="CC370" s="221">
        <v>2</v>
      </c>
      <c r="CD370" s="337">
        <v>2</v>
      </c>
      <c r="CE370" s="221">
        <v>2</v>
      </c>
      <c r="CF370" s="221">
        <v>2</v>
      </c>
      <c r="CG370" s="221">
        <v>2</v>
      </c>
      <c r="CH370" s="221">
        <v>2</v>
      </c>
      <c r="CI370" s="221">
        <v>2</v>
      </c>
      <c r="CJ370" s="337">
        <v>2</v>
      </c>
      <c r="CK370" s="221">
        <v>2</v>
      </c>
      <c r="CL370" s="222">
        <f t="shared" si="211"/>
        <v>24</v>
      </c>
      <c r="CM370" s="237">
        <f t="shared" si="212"/>
        <v>0.92307692307692313</v>
      </c>
      <c r="CN370" s="222">
        <f t="shared" si="213"/>
        <v>2</v>
      </c>
      <c r="CO370" s="237">
        <f t="shared" si="214"/>
        <v>7.6923076923076927E-2</v>
      </c>
      <c r="CP370" s="222">
        <f t="shared" si="215"/>
        <v>0</v>
      </c>
      <c r="CQ370" s="237">
        <f t="shared" si="216"/>
        <v>0</v>
      </c>
      <c r="CR370" s="222">
        <f t="shared" si="217"/>
        <v>0</v>
      </c>
      <c r="CS370" s="237">
        <f t="shared" si="218"/>
        <v>0</v>
      </c>
      <c r="CT370" s="223">
        <f t="shared" si="219"/>
        <v>1.9230769230769231</v>
      </c>
      <c r="CU370" s="223" t="str">
        <f t="shared" si="220"/>
        <v>Đạt mục tiêu</v>
      </c>
      <c r="CV370" s="221"/>
    </row>
    <row r="371" spans="1:100" s="1" customFormat="1" ht="107.25" hidden="1" customHeight="1">
      <c r="A371" s="13">
        <v>129</v>
      </c>
      <c r="B371" s="217" t="s">
        <v>494</v>
      </c>
      <c r="C371" s="215" t="s">
        <v>28</v>
      </c>
      <c r="D371" s="217" t="s">
        <v>160</v>
      </c>
      <c r="E371" s="215" t="s">
        <v>28</v>
      </c>
      <c r="F371" s="217" t="s">
        <v>160</v>
      </c>
      <c r="G371" s="217" t="s">
        <v>3051</v>
      </c>
      <c r="H371" s="217"/>
      <c r="I371" s="591"/>
      <c r="J371" s="38"/>
      <c r="K371" s="484"/>
      <c r="L371" s="5" t="s">
        <v>32</v>
      </c>
      <c r="M371" s="212" t="s">
        <v>31</v>
      </c>
      <c r="N371" s="165" t="s">
        <v>11</v>
      </c>
      <c r="O371" s="221" t="s">
        <v>29</v>
      </c>
      <c r="P371" s="221" t="s">
        <v>24</v>
      </c>
      <c r="Q371" s="5"/>
      <c r="R371" s="5"/>
      <c r="S371" s="5"/>
      <c r="T371" s="5"/>
      <c r="U371" s="6"/>
      <c r="V371" s="5"/>
      <c r="W371" s="5"/>
      <c r="X371" s="5"/>
      <c r="Y371" s="5" t="s">
        <v>24</v>
      </c>
      <c r="Z371" s="5"/>
      <c r="AA371" s="5"/>
      <c r="AB371" s="80">
        <f t="shared" si="210"/>
        <v>1</v>
      </c>
      <c r="AC371" s="642"/>
      <c r="AD371" s="7"/>
      <c r="AE371" s="7"/>
      <c r="AF371" s="7"/>
      <c r="AG371" s="7"/>
      <c r="AH371" s="7"/>
      <c r="AI371" s="7"/>
      <c r="AJ371" s="7"/>
      <c r="AK371" s="7"/>
      <c r="AL371" s="7"/>
      <c r="AM371" s="7"/>
      <c r="AN371" s="7"/>
      <c r="AO371" s="7"/>
      <c r="AP371" s="7"/>
      <c r="AQ371" s="7"/>
      <c r="AR371" s="7"/>
      <c r="AS371" s="7"/>
      <c r="AT371" s="7"/>
      <c r="AU371" s="7"/>
      <c r="AV371" s="55"/>
      <c r="AW371" s="7"/>
      <c r="AX371" s="7"/>
      <c r="AY371" s="7"/>
      <c r="AZ371" s="7"/>
      <c r="BA371" s="7"/>
      <c r="BB371" s="7"/>
      <c r="BC371" s="7"/>
      <c r="BD371" s="7"/>
      <c r="BE371" s="7"/>
      <c r="BF371" s="7"/>
      <c r="BG371" s="7" t="s">
        <v>1183</v>
      </c>
      <c r="BH371" s="7"/>
      <c r="BI371" s="7"/>
      <c r="BJ371" s="7"/>
      <c r="BK371" s="7"/>
      <c r="BL371" s="5">
        <v>2</v>
      </c>
      <c r="BM371" s="221">
        <v>2</v>
      </c>
      <c r="BN371" s="221">
        <v>2</v>
      </c>
      <c r="BO371" s="221">
        <v>2</v>
      </c>
      <c r="BP371" s="221">
        <v>2</v>
      </c>
      <c r="BQ371" s="221">
        <v>2</v>
      </c>
      <c r="BR371" s="5">
        <v>2</v>
      </c>
      <c r="BS371" s="226">
        <v>2</v>
      </c>
      <c r="BT371" s="221">
        <v>2</v>
      </c>
      <c r="BU371" s="221">
        <v>2</v>
      </c>
      <c r="BV371" s="221">
        <v>2</v>
      </c>
      <c r="BW371" s="5">
        <v>2</v>
      </c>
      <c r="BX371" s="221">
        <v>2</v>
      </c>
      <c r="BY371" s="6">
        <v>1</v>
      </c>
      <c r="BZ371" s="5">
        <v>2</v>
      </c>
      <c r="CA371" s="221">
        <v>2</v>
      </c>
      <c r="CB371" s="221">
        <v>2</v>
      </c>
      <c r="CC371" s="221">
        <v>2</v>
      </c>
      <c r="CD371" s="337">
        <v>2</v>
      </c>
      <c r="CE371" s="221">
        <v>2</v>
      </c>
      <c r="CF371" s="221">
        <v>2</v>
      </c>
      <c r="CG371" s="221">
        <v>2</v>
      </c>
      <c r="CH371" s="221">
        <v>2</v>
      </c>
      <c r="CI371" s="221">
        <v>2</v>
      </c>
      <c r="CJ371" s="337">
        <v>2</v>
      </c>
      <c r="CK371" s="221">
        <v>2</v>
      </c>
      <c r="CL371" s="222">
        <f t="shared" si="211"/>
        <v>25</v>
      </c>
      <c r="CM371" s="237">
        <f t="shared" si="212"/>
        <v>0.96153846153846156</v>
      </c>
      <c r="CN371" s="222">
        <f t="shared" si="213"/>
        <v>1</v>
      </c>
      <c r="CO371" s="237">
        <f t="shared" si="214"/>
        <v>3.8461538461538464E-2</v>
      </c>
      <c r="CP371" s="222">
        <f t="shared" si="215"/>
        <v>0</v>
      </c>
      <c r="CQ371" s="237">
        <f t="shared" si="216"/>
        <v>0</v>
      </c>
      <c r="CR371" s="222">
        <f t="shared" si="217"/>
        <v>0</v>
      </c>
      <c r="CS371" s="237">
        <f t="shared" si="218"/>
        <v>0</v>
      </c>
      <c r="CT371" s="223">
        <f t="shared" si="219"/>
        <v>1.9615384615384615</v>
      </c>
      <c r="CU371" s="223" t="str">
        <f t="shared" si="220"/>
        <v>Đạt mục tiêu</v>
      </c>
      <c r="CV371" s="5"/>
    </row>
    <row r="372" spans="1:100" s="1" customFormat="1" ht="55.5" hidden="1">
      <c r="A372" s="1308">
        <v>130</v>
      </c>
      <c r="B372" s="1227" t="s">
        <v>2566</v>
      </c>
      <c r="C372" s="1088" t="s">
        <v>26</v>
      </c>
      <c r="D372" s="1093" t="s">
        <v>2354</v>
      </c>
      <c r="E372" s="1088" t="s">
        <v>26</v>
      </c>
      <c r="F372" s="1090" t="s">
        <v>2355</v>
      </c>
      <c r="G372" s="529" t="s">
        <v>1190</v>
      </c>
      <c r="H372" s="157" t="s">
        <v>2564</v>
      </c>
      <c r="I372" s="609"/>
      <c r="J372" s="32" t="s">
        <v>731</v>
      </c>
      <c r="K372" s="464"/>
      <c r="L372" s="212" t="s">
        <v>32</v>
      </c>
      <c r="M372" s="212" t="s">
        <v>31</v>
      </c>
      <c r="N372" s="165" t="s">
        <v>11</v>
      </c>
      <c r="O372" s="221" t="s">
        <v>29</v>
      </c>
      <c r="P372" s="221" t="s">
        <v>24</v>
      </c>
      <c r="Q372" s="5" t="s">
        <v>24</v>
      </c>
      <c r="R372" s="5"/>
      <c r="S372" s="5"/>
      <c r="T372" s="5"/>
      <c r="U372" s="6"/>
      <c r="V372" s="5"/>
      <c r="W372" s="5"/>
      <c r="X372" s="5"/>
      <c r="Y372" s="5"/>
      <c r="Z372" s="5"/>
      <c r="AA372" s="5"/>
      <c r="AB372" s="80">
        <f t="shared" si="210"/>
        <v>1</v>
      </c>
      <c r="AC372" s="565"/>
      <c r="AD372" s="5"/>
      <c r="AE372" s="5"/>
      <c r="AF372" s="5" t="s">
        <v>1183</v>
      </c>
      <c r="AG372" s="7"/>
      <c r="AH372" s="7"/>
      <c r="AI372" s="7"/>
      <c r="AJ372" s="7"/>
      <c r="AK372" s="7"/>
      <c r="AL372" s="7"/>
      <c r="AM372" s="7"/>
      <c r="AN372" s="7"/>
      <c r="AO372" s="7"/>
      <c r="AP372" s="7"/>
      <c r="AQ372" s="7"/>
      <c r="AR372" s="7"/>
      <c r="AS372" s="7"/>
      <c r="AT372" s="7"/>
      <c r="AU372" s="7"/>
      <c r="AV372" s="55"/>
      <c r="AW372" s="7"/>
      <c r="AX372" s="7"/>
      <c r="AY372" s="7"/>
      <c r="AZ372" s="7"/>
      <c r="BA372" s="7"/>
      <c r="BB372" s="7"/>
      <c r="BC372" s="7"/>
      <c r="BD372" s="7"/>
      <c r="BE372" s="7"/>
      <c r="BF372" s="7"/>
      <c r="BG372" s="7"/>
      <c r="BH372" s="7"/>
      <c r="BI372" s="7"/>
      <c r="BJ372" s="7"/>
      <c r="BK372" s="7"/>
      <c r="BL372" s="5">
        <v>2</v>
      </c>
      <c r="BM372" s="221">
        <v>2</v>
      </c>
      <c r="BN372" s="221">
        <v>2</v>
      </c>
      <c r="BO372" s="221">
        <v>2</v>
      </c>
      <c r="BP372" s="221">
        <v>2</v>
      </c>
      <c r="BQ372" s="221">
        <v>2</v>
      </c>
      <c r="BR372" s="5">
        <v>2</v>
      </c>
      <c r="BS372" s="226">
        <v>2</v>
      </c>
      <c r="BT372" s="221">
        <v>2</v>
      </c>
      <c r="BU372" s="221">
        <v>2</v>
      </c>
      <c r="BV372" s="221">
        <v>2</v>
      </c>
      <c r="BW372" s="5">
        <v>2</v>
      </c>
      <c r="BX372" s="221">
        <v>2</v>
      </c>
      <c r="BY372" s="6">
        <v>2</v>
      </c>
      <c r="BZ372" s="5">
        <v>2</v>
      </c>
      <c r="CA372" s="221">
        <v>2</v>
      </c>
      <c r="CB372" s="221">
        <v>2</v>
      </c>
      <c r="CC372" s="221">
        <v>2</v>
      </c>
      <c r="CD372" s="337">
        <v>2</v>
      </c>
      <c r="CE372" s="221">
        <v>2</v>
      </c>
      <c r="CF372" s="221">
        <v>2</v>
      </c>
      <c r="CG372" s="221">
        <v>2</v>
      </c>
      <c r="CH372" s="221">
        <v>2</v>
      </c>
      <c r="CI372" s="221">
        <v>2</v>
      </c>
      <c r="CJ372" s="337">
        <v>2</v>
      </c>
      <c r="CK372" s="221">
        <v>2</v>
      </c>
      <c r="CL372" s="222">
        <f t="shared" si="211"/>
        <v>26</v>
      </c>
      <c r="CM372" s="237">
        <f t="shared" si="212"/>
        <v>1</v>
      </c>
      <c r="CN372" s="222">
        <f t="shared" si="213"/>
        <v>0</v>
      </c>
      <c r="CO372" s="237">
        <f t="shared" si="214"/>
        <v>0</v>
      </c>
      <c r="CP372" s="222">
        <f t="shared" si="215"/>
        <v>0</v>
      </c>
      <c r="CQ372" s="237">
        <f t="shared" si="216"/>
        <v>0</v>
      </c>
      <c r="CR372" s="222">
        <f t="shared" si="217"/>
        <v>0</v>
      </c>
      <c r="CS372" s="237">
        <f t="shared" si="218"/>
        <v>0</v>
      </c>
      <c r="CT372" s="223">
        <f t="shared" si="219"/>
        <v>2</v>
      </c>
      <c r="CU372" s="223" t="str">
        <f t="shared" si="220"/>
        <v>Đạt mục tiêu</v>
      </c>
      <c r="CV372" s="5"/>
    </row>
    <row r="373" spans="1:100" s="1" customFormat="1" ht="55.5" hidden="1">
      <c r="A373" s="1308"/>
      <c r="B373" s="1226"/>
      <c r="C373" s="1088"/>
      <c r="D373" s="1093"/>
      <c r="E373" s="1088"/>
      <c r="F373" s="1090"/>
      <c r="G373" s="529" t="s">
        <v>1191</v>
      </c>
      <c r="H373" s="157" t="s">
        <v>2564</v>
      </c>
      <c r="I373" s="609"/>
      <c r="J373" s="32" t="s">
        <v>730</v>
      </c>
      <c r="K373" s="464"/>
      <c r="L373" s="5" t="s">
        <v>32</v>
      </c>
      <c r="M373" s="212" t="s">
        <v>31</v>
      </c>
      <c r="N373" s="165" t="s">
        <v>11</v>
      </c>
      <c r="O373" s="221" t="s">
        <v>29</v>
      </c>
      <c r="P373" s="221" t="s">
        <v>24</v>
      </c>
      <c r="Q373" s="5"/>
      <c r="R373" s="5"/>
      <c r="S373" s="5" t="s">
        <v>24</v>
      </c>
      <c r="T373" s="5"/>
      <c r="U373" s="6"/>
      <c r="V373" s="5"/>
      <c r="W373" s="5"/>
      <c r="X373" s="5"/>
      <c r="Y373" s="5"/>
      <c r="Z373" s="5"/>
      <c r="AA373" s="5"/>
      <c r="AB373" s="80">
        <f t="shared" si="210"/>
        <v>1</v>
      </c>
      <c r="AC373" s="642"/>
      <c r="AD373" s="7"/>
      <c r="AE373" s="7"/>
      <c r="AF373" s="7"/>
      <c r="AG373" s="7"/>
      <c r="AH373" s="7"/>
      <c r="AI373" s="7"/>
      <c r="AJ373" s="7"/>
      <c r="AK373" s="7"/>
      <c r="AL373" s="7" t="s">
        <v>1183</v>
      </c>
      <c r="AM373" s="7"/>
      <c r="AN373" s="7"/>
      <c r="AO373" s="7"/>
      <c r="AP373" s="7"/>
      <c r="AQ373" s="7"/>
      <c r="AR373" s="7"/>
      <c r="AS373" s="7"/>
      <c r="AT373" s="7"/>
      <c r="AU373" s="7"/>
      <c r="AV373" s="55"/>
      <c r="AW373" s="7"/>
      <c r="AX373" s="7"/>
      <c r="AY373" s="7"/>
      <c r="AZ373" s="7"/>
      <c r="BA373" s="7"/>
      <c r="BB373" s="7"/>
      <c r="BC373" s="7"/>
      <c r="BD373" s="7"/>
      <c r="BE373" s="7"/>
      <c r="BF373" s="7"/>
      <c r="BG373" s="7"/>
      <c r="BH373" s="7"/>
      <c r="BI373" s="7"/>
      <c r="BJ373" s="7"/>
      <c r="BK373" s="7"/>
      <c r="BL373" s="5">
        <v>2</v>
      </c>
      <c r="BM373" s="221">
        <v>2</v>
      </c>
      <c r="BN373" s="221">
        <v>2</v>
      </c>
      <c r="BO373" s="221">
        <v>2</v>
      </c>
      <c r="BP373" s="221">
        <v>2</v>
      </c>
      <c r="BQ373" s="221">
        <v>2</v>
      </c>
      <c r="BR373" s="5">
        <v>2</v>
      </c>
      <c r="BS373" s="226">
        <v>2</v>
      </c>
      <c r="BT373" s="221">
        <v>2</v>
      </c>
      <c r="BU373" s="221">
        <v>2</v>
      </c>
      <c r="BV373" s="221">
        <v>2</v>
      </c>
      <c r="BW373" s="5">
        <v>2</v>
      </c>
      <c r="BX373" s="221">
        <v>2</v>
      </c>
      <c r="BY373" s="6">
        <v>2</v>
      </c>
      <c r="BZ373" s="5">
        <v>2</v>
      </c>
      <c r="CA373" s="221">
        <v>2</v>
      </c>
      <c r="CB373" s="221">
        <v>2</v>
      </c>
      <c r="CC373" s="221">
        <v>2</v>
      </c>
      <c r="CD373" s="337">
        <v>2</v>
      </c>
      <c r="CE373" s="221">
        <v>2</v>
      </c>
      <c r="CF373" s="221">
        <v>2</v>
      </c>
      <c r="CG373" s="221">
        <v>2</v>
      </c>
      <c r="CH373" s="221">
        <v>2</v>
      </c>
      <c r="CI373" s="221">
        <v>2</v>
      </c>
      <c r="CJ373" s="337">
        <v>2</v>
      </c>
      <c r="CK373" s="221">
        <v>2</v>
      </c>
      <c r="CL373" s="222">
        <f t="shared" si="211"/>
        <v>26</v>
      </c>
      <c r="CM373" s="237">
        <f t="shared" si="212"/>
        <v>1</v>
      </c>
      <c r="CN373" s="222">
        <f t="shared" si="213"/>
        <v>0</v>
      </c>
      <c r="CO373" s="237">
        <f t="shared" si="214"/>
        <v>0</v>
      </c>
      <c r="CP373" s="222">
        <f t="shared" si="215"/>
        <v>0</v>
      </c>
      <c r="CQ373" s="237">
        <f t="shared" si="216"/>
        <v>0</v>
      </c>
      <c r="CR373" s="222">
        <f t="shared" si="217"/>
        <v>0</v>
      </c>
      <c r="CS373" s="237">
        <f t="shared" si="218"/>
        <v>0</v>
      </c>
      <c r="CT373" s="223">
        <f t="shared" si="219"/>
        <v>2</v>
      </c>
      <c r="CU373" s="223" t="str">
        <f t="shared" si="220"/>
        <v>Đạt mục tiêu</v>
      </c>
      <c r="CV373" s="5"/>
    </row>
    <row r="374" spans="1:100" s="1" customFormat="1" ht="84" hidden="1">
      <c r="A374" s="1308"/>
      <c r="B374" s="1226"/>
      <c r="C374" s="1088"/>
      <c r="D374" s="1093"/>
      <c r="E374" s="1088"/>
      <c r="F374" s="1090"/>
      <c r="G374" s="529" t="s">
        <v>1193</v>
      </c>
      <c r="H374" s="157" t="s">
        <v>2564</v>
      </c>
      <c r="I374" s="430"/>
      <c r="J374" s="32" t="s">
        <v>732</v>
      </c>
      <c r="K374" s="463" t="s">
        <v>1668</v>
      </c>
      <c r="L374" s="5" t="s">
        <v>32</v>
      </c>
      <c r="M374" s="212" t="s">
        <v>31</v>
      </c>
      <c r="N374" s="165" t="s">
        <v>11</v>
      </c>
      <c r="O374" s="221" t="s">
        <v>29</v>
      </c>
      <c r="P374" s="221" t="s">
        <v>24</v>
      </c>
      <c r="Q374" s="5"/>
      <c r="R374" s="5"/>
      <c r="S374" s="5"/>
      <c r="T374" s="5"/>
      <c r="U374" s="6" t="s">
        <v>24</v>
      </c>
      <c r="V374" s="5"/>
      <c r="W374" s="5"/>
      <c r="X374" s="5"/>
      <c r="Y374" s="5"/>
      <c r="Z374" s="5"/>
      <c r="AA374" s="5"/>
      <c r="AB374" s="80">
        <f t="shared" si="210"/>
        <v>1</v>
      </c>
      <c r="AC374" s="642"/>
      <c r="AD374" s="7"/>
      <c r="AE374" s="7"/>
      <c r="AF374" s="7"/>
      <c r="AG374" s="7"/>
      <c r="AH374" s="7"/>
      <c r="AI374" s="7"/>
      <c r="AJ374" s="7"/>
      <c r="AK374" s="7"/>
      <c r="AL374" s="7"/>
      <c r="AM374" s="7"/>
      <c r="AN374" s="7"/>
      <c r="AO374" s="7"/>
      <c r="AP374" s="7"/>
      <c r="AQ374" s="7"/>
      <c r="AR374" s="7"/>
      <c r="AS374" s="7"/>
      <c r="AT374" s="7" t="s">
        <v>1183</v>
      </c>
      <c r="AU374" s="7"/>
      <c r="AV374" s="55"/>
      <c r="AW374" s="7" t="s">
        <v>1183</v>
      </c>
      <c r="AX374" s="7"/>
      <c r="AY374" s="7"/>
      <c r="AZ374" s="7"/>
      <c r="BA374" s="7"/>
      <c r="BB374" s="7"/>
      <c r="BC374" s="7"/>
      <c r="BD374" s="7"/>
      <c r="BE374" s="7"/>
      <c r="BF374" s="7"/>
      <c r="BG374" s="7"/>
      <c r="BH374" s="7"/>
      <c r="BI374" s="7"/>
      <c r="BJ374" s="7"/>
      <c r="BK374" s="7"/>
      <c r="BL374" s="5">
        <v>2</v>
      </c>
      <c r="BM374" s="221">
        <v>2</v>
      </c>
      <c r="BN374" s="221">
        <v>2</v>
      </c>
      <c r="BO374" s="221">
        <v>2</v>
      </c>
      <c r="BP374" s="221">
        <v>2</v>
      </c>
      <c r="BQ374" s="221">
        <v>2</v>
      </c>
      <c r="BR374" s="5">
        <v>2</v>
      </c>
      <c r="BS374" s="226">
        <v>2</v>
      </c>
      <c r="BT374" s="221">
        <v>2</v>
      </c>
      <c r="BU374" s="221">
        <v>2</v>
      </c>
      <c r="BV374" s="221" t="s">
        <v>2281</v>
      </c>
      <c r="BW374" s="5">
        <v>2</v>
      </c>
      <c r="BX374" s="221">
        <v>2</v>
      </c>
      <c r="BY374" s="6">
        <v>2</v>
      </c>
      <c r="BZ374" s="5">
        <v>2</v>
      </c>
      <c r="CA374" s="221">
        <v>2</v>
      </c>
      <c r="CB374" s="221">
        <v>2</v>
      </c>
      <c r="CC374" s="221">
        <v>2</v>
      </c>
      <c r="CD374" s="337">
        <v>2</v>
      </c>
      <c r="CE374" s="221">
        <v>2</v>
      </c>
      <c r="CF374" s="221">
        <v>2</v>
      </c>
      <c r="CG374" s="221">
        <v>2</v>
      </c>
      <c r="CH374" s="221">
        <v>2</v>
      </c>
      <c r="CI374" s="221">
        <v>2</v>
      </c>
      <c r="CJ374" s="337">
        <v>2</v>
      </c>
      <c r="CK374" s="221">
        <v>2</v>
      </c>
      <c r="CL374" s="222">
        <f t="shared" si="211"/>
        <v>25</v>
      </c>
      <c r="CM374" s="237">
        <f t="shared" si="212"/>
        <v>0.96153846153846156</v>
      </c>
      <c r="CN374" s="222">
        <f t="shared" si="213"/>
        <v>0</v>
      </c>
      <c r="CO374" s="237">
        <f t="shared" si="214"/>
        <v>0</v>
      </c>
      <c r="CP374" s="222">
        <f t="shared" si="215"/>
        <v>0</v>
      </c>
      <c r="CQ374" s="237">
        <f t="shared" si="216"/>
        <v>0</v>
      </c>
      <c r="CR374" s="222">
        <f t="shared" si="217"/>
        <v>1</v>
      </c>
      <c r="CS374" s="237">
        <f t="shared" si="218"/>
        <v>3.8461538461538464E-2</v>
      </c>
      <c r="CT374" s="223">
        <f t="shared" si="219"/>
        <v>2</v>
      </c>
      <c r="CU374" s="223" t="str">
        <f t="shared" si="220"/>
        <v>Đạt mục tiêu</v>
      </c>
      <c r="CV374" s="5"/>
    </row>
    <row r="375" spans="1:100" s="1" customFormat="1" ht="55.5" hidden="1">
      <c r="A375" s="1308"/>
      <c r="B375" s="1226"/>
      <c r="C375" s="1088"/>
      <c r="D375" s="1093"/>
      <c r="E375" s="1088"/>
      <c r="F375" s="1090"/>
      <c r="G375" s="530" t="s">
        <v>1192</v>
      </c>
      <c r="H375" s="293" t="s">
        <v>2564</v>
      </c>
      <c r="I375" s="602"/>
      <c r="J375" s="32" t="s">
        <v>733</v>
      </c>
      <c r="K375" s="464"/>
      <c r="L375" s="5" t="s">
        <v>32</v>
      </c>
      <c r="M375" s="212" t="s">
        <v>31</v>
      </c>
      <c r="N375" s="165" t="s">
        <v>11</v>
      </c>
      <c r="O375" s="221" t="s">
        <v>29</v>
      </c>
      <c r="P375" s="221" t="s">
        <v>24</v>
      </c>
      <c r="Q375" s="5"/>
      <c r="R375" s="5"/>
      <c r="S375" s="5"/>
      <c r="T375" s="5"/>
      <c r="U375" s="6"/>
      <c r="V375" s="5" t="s">
        <v>24</v>
      </c>
      <c r="W375" s="5"/>
      <c r="X375" s="5"/>
      <c r="Y375" s="5"/>
      <c r="Z375" s="5"/>
      <c r="AA375" s="5"/>
      <c r="AB375" s="80">
        <f t="shared" si="210"/>
        <v>1</v>
      </c>
      <c r="AC375" s="642"/>
      <c r="AD375" s="7"/>
      <c r="AE375" s="7"/>
      <c r="AF375" s="7"/>
      <c r="AG375" s="7"/>
      <c r="AH375" s="7"/>
      <c r="AI375" s="7"/>
      <c r="AJ375" s="7"/>
      <c r="AK375" s="7"/>
      <c r="AL375" s="7"/>
      <c r="AM375" s="7"/>
      <c r="AN375" s="7"/>
      <c r="AO375" s="7"/>
      <c r="AP375" s="7"/>
      <c r="AQ375" s="7"/>
      <c r="AR375" s="7"/>
      <c r="AS375" s="7"/>
      <c r="AT375" s="7"/>
      <c r="AU375" s="7"/>
      <c r="AV375" s="55"/>
      <c r="AW375" s="7"/>
      <c r="AX375" s="7" t="s">
        <v>1183</v>
      </c>
      <c r="AY375" s="7"/>
      <c r="AZ375" s="7"/>
      <c r="BA375" s="7"/>
      <c r="BB375" s="7"/>
      <c r="BC375" s="7"/>
      <c r="BD375" s="7"/>
      <c r="BE375" s="7"/>
      <c r="BF375" s="7"/>
      <c r="BG375" s="7"/>
      <c r="BH375" s="7"/>
      <c r="BI375" s="7"/>
      <c r="BJ375" s="7"/>
      <c r="BK375" s="7"/>
      <c r="BL375" s="5">
        <v>2</v>
      </c>
      <c r="BM375" s="221">
        <v>2</v>
      </c>
      <c r="BN375" s="221">
        <v>2</v>
      </c>
      <c r="BO375" s="221">
        <v>2</v>
      </c>
      <c r="BP375" s="221">
        <v>2</v>
      </c>
      <c r="BQ375" s="221">
        <v>2</v>
      </c>
      <c r="BR375" s="5">
        <v>2</v>
      </c>
      <c r="BS375" s="226">
        <v>2</v>
      </c>
      <c r="BT375" s="221">
        <v>2</v>
      </c>
      <c r="BU375" s="221">
        <v>2</v>
      </c>
      <c r="BV375" s="221">
        <v>2</v>
      </c>
      <c r="BW375" s="5">
        <v>2</v>
      </c>
      <c r="BX375" s="221">
        <v>2</v>
      </c>
      <c r="BY375" s="6">
        <v>2</v>
      </c>
      <c r="BZ375" s="5">
        <v>2</v>
      </c>
      <c r="CA375" s="221">
        <v>2</v>
      </c>
      <c r="CB375" s="221">
        <v>2</v>
      </c>
      <c r="CC375" s="221">
        <v>2</v>
      </c>
      <c r="CD375" s="337">
        <v>2</v>
      </c>
      <c r="CE375" s="221">
        <v>2</v>
      </c>
      <c r="CF375" s="221">
        <v>2</v>
      </c>
      <c r="CG375" s="221">
        <v>2</v>
      </c>
      <c r="CH375" s="221">
        <v>2</v>
      </c>
      <c r="CI375" s="221">
        <v>2</v>
      </c>
      <c r="CJ375" s="337">
        <v>2</v>
      </c>
      <c r="CK375" s="221">
        <v>2</v>
      </c>
      <c r="CL375" s="222">
        <f t="shared" si="211"/>
        <v>26</v>
      </c>
      <c r="CM375" s="237">
        <f t="shared" si="212"/>
        <v>1</v>
      </c>
      <c r="CN375" s="222">
        <f t="shared" si="213"/>
        <v>0</v>
      </c>
      <c r="CO375" s="237">
        <f t="shared" si="214"/>
        <v>0</v>
      </c>
      <c r="CP375" s="222">
        <f t="shared" si="215"/>
        <v>0</v>
      </c>
      <c r="CQ375" s="237">
        <f t="shared" si="216"/>
        <v>0</v>
      </c>
      <c r="CR375" s="222">
        <f t="shared" si="217"/>
        <v>0</v>
      </c>
      <c r="CS375" s="237">
        <f t="shared" si="218"/>
        <v>0</v>
      </c>
      <c r="CT375" s="223">
        <f t="shared" si="219"/>
        <v>2</v>
      </c>
      <c r="CU375" s="223" t="str">
        <f t="shared" si="220"/>
        <v>Đạt mục tiêu</v>
      </c>
      <c r="CV375" s="5"/>
    </row>
    <row r="376" spans="1:100" s="1" customFormat="1" ht="55.5" hidden="1">
      <c r="A376" s="1308"/>
      <c r="B376" s="1226"/>
      <c r="C376" s="1088"/>
      <c r="D376" s="1093"/>
      <c r="E376" s="1088"/>
      <c r="F376" s="1090"/>
      <c r="G376" s="529" t="s">
        <v>409</v>
      </c>
      <c r="H376" s="157" t="s">
        <v>2564</v>
      </c>
      <c r="I376" s="609"/>
      <c r="J376" s="32" t="s">
        <v>734</v>
      </c>
      <c r="K376" s="464"/>
      <c r="L376" s="212" t="s">
        <v>32</v>
      </c>
      <c r="M376" s="212" t="s">
        <v>31</v>
      </c>
      <c r="N376" s="165" t="s">
        <v>11</v>
      </c>
      <c r="O376" s="221" t="s">
        <v>29</v>
      </c>
      <c r="P376" s="221" t="s">
        <v>24</v>
      </c>
      <c r="Q376" s="5"/>
      <c r="R376" s="5"/>
      <c r="S376" s="5"/>
      <c r="T376" s="5"/>
      <c r="U376" s="6"/>
      <c r="V376" s="5"/>
      <c r="W376" s="5"/>
      <c r="X376" s="5" t="s">
        <v>24</v>
      </c>
      <c r="Y376" s="5"/>
      <c r="Z376" s="5"/>
      <c r="AA376" s="5"/>
      <c r="AB376" s="80">
        <f t="shared" si="210"/>
        <v>1</v>
      </c>
      <c r="AC376" s="642"/>
      <c r="AD376" s="7"/>
      <c r="AE376" s="7"/>
      <c r="AF376" s="7"/>
      <c r="AG376" s="7"/>
      <c r="AH376" s="7"/>
      <c r="AI376" s="7"/>
      <c r="AJ376" s="7"/>
      <c r="AK376" s="7"/>
      <c r="AL376" s="7"/>
      <c r="AM376" s="7"/>
      <c r="AN376" s="7"/>
      <c r="AO376" s="7"/>
      <c r="AP376" s="7"/>
      <c r="AQ376" s="7"/>
      <c r="AR376" s="7"/>
      <c r="AS376" s="7"/>
      <c r="AT376" s="7"/>
      <c r="AU376" s="7"/>
      <c r="AV376" s="55"/>
      <c r="AW376" s="7"/>
      <c r="AX376" s="7"/>
      <c r="AY376" s="7"/>
      <c r="AZ376" s="7"/>
      <c r="BA376" s="7"/>
      <c r="BB376" s="7"/>
      <c r="BC376" s="7"/>
      <c r="BD376" s="7"/>
      <c r="BE376" s="7"/>
      <c r="BF376" s="7"/>
      <c r="BG376" s="7"/>
      <c r="BH376" s="7" t="s">
        <v>1183</v>
      </c>
      <c r="BI376" s="7"/>
      <c r="BJ376" s="7"/>
      <c r="BK376" s="7"/>
      <c r="BL376" s="5">
        <v>2</v>
      </c>
      <c r="BM376" s="221">
        <v>2</v>
      </c>
      <c r="BN376" s="221">
        <v>2</v>
      </c>
      <c r="BO376" s="221">
        <v>2</v>
      </c>
      <c r="BP376" s="221">
        <v>2</v>
      </c>
      <c r="BQ376" s="221">
        <v>2</v>
      </c>
      <c r="BR376" s="5">
        <v>2</v>
      </c>
      <c r="BS376" s="226">
        <v>2</v>
      </c>
      <c r="BT376" s="221">
        <v>2</v>
      </c>
      <c r="BU376" s="221">
        <v>2</v>
      </c>
      <c r="BV376" s="221">
        <v>2</v>
      </c>
      <c r="BW376" s="5">
        <v>2</v>
      </c>
      <c r="BX376" s="221">
        <v>2</v>
      </c>
      <c r="BY376" s="6">
        <v>2</v>
      </c>
      <c r="BZ376" s="5">
        <v>1</v>
      </c>
      <c r="CA376" s="221">
        <v>2</v>
      </c>
      <c r="CB376" s="221">
        <v>2</v>
      </c>
      <c r="CC376" s="221">
        <v>2</v>
      </c>
      <c r="CD376" s="337">
        <v>2</v>
      </c>
      <c r="CE376" s="221">
        <v>2</v>
      </c>
      <c r="CF376" s="221">
        <v>2</v>
      </c>
      <c r="CG376" s="221">
        <v>2</v>
      </c>
      <c r="CH376" s="221">
        <v>2</v>
      </c>
      <c r="CI376" s="221">
        <v>2</v>
      </c>
      <c r="CJ376" s="337">
        <v>2</v>
      </c>
      <c r="CK376" s="221">
        <v>2</v>
      </c>
      <c r="CL376" s="222">
        <f t="shared" si="211"/>
        <v>25</v>
      </c>
      <c r="CM376" s="237">
        <f t="shared" si="212"/>
        <v>0.96153846153846156</v>
      </c>
      <c r="CN376" s="222">
        <f t="shared" si="213"/>
        <v>1</v>
      </c>
      <c r="CO376" s="237">
        <f t="shared" si="214"/>
        <v>3.8461538461538464E-2</v>
      </c>
      <c r="CP376" s="222">
        <f t="shared" si="215"/>
        <v>0</v>
      </c>
      <c r="CQ376" s="237">
        <f t="shared" si="216"/>
        <v>0</v>
      </c>
      <c r="CR376" s="222">
        <f t="shared" si="217"/>
        <v>0</v>
      </c>
      <c r="CS376" s="237">
        <f t="shared" si="218"/>
        <v>0</v>
      </c>
      <c r="CT376" s="223">
        <f t="shared" si="219"/>
        <v>1.9615384615384615</v>
      </c>
      <c r="CU376" s="223" t="str">
        <f t="shared" si="220"/>
        <v>Đạt mục tiêu</v>
      </c>
      <c r="CV376" s="5"/>
    </row>
    <row r="377" spans="1:100" s="1" customFormat="1" ht="55.5" hidden="1">
      <c r="A377" s="1308">
        <v>131</v>
      </c>
      <c r="B377" s="1226" t="s">
        <v>2562</v>
      </c>
      <c r="C377" s="1033" t="s">
        <v>28</v>
      </c>
      <c r="D377" s="1075" t="s">
        <v>345</v>
      </c>
      <c r="E377" s="1033" t="s">
        <v>26</v>
      </c>
      <c r="F377" s="1075" t="s">
        <v>345</v>
      </c>
      <c r="G377" s="529" t="s">
        <v>1194</v>
      </c>
      <c r="H377" s="157" t="s">
        <v>2563</v>
      </c>
      <c r="I377" s="609"/>
      <c r="J377" s="32" t="s">
        <v>735</v>
      </c>
      <c r="K377" s="464"/>
      <c r="L377" s="212" t="s">
        <v>32</v>
      </c>
      <c r="M377" s="212" t="s">
        <v>31</v>
      </c>
      <c r="N377" s="165" t="s">
        <v>11</v>
      </c>
      <c r="O377" s="221" t="s">
        <v>29</v>
      </c>
      <c r="P377" s="221" t="s">
        <v>24</v>
      </c>
      <c r="Q377" s="5"/>
      <c r="R377" s="5" t="s">
        <v>24</v>
      </c>
      <c r="S377" s="5"/>
      <c r="T377" s="5"/>
      <c r="U377" s="6"/>
      <c r="V377" s="5"/>
      <c r="W377" s="5"/>
      <c r="X377" s="5"/>
      <c r="Y377" s="5"/>
      <c r="Z377" s="5"/>
      <c r="AA377" s="5"/>
      <c r="AB377" s="80">
        <f t="shared" si="210"/>
        <v>1</v>
      </c>
      <c r="AC377" s="642"/>
      <c r="AD377" s="7"/>
      <c r="AE377" s="7"/>
      <c r="AF377" s="7"/>
      <c r="AG377" s="7"/>
      <c r="AH377" s="7"/>
      <c r="AI377" s="7" t="s">
        <v>1183</v>
      </c>
      <c r="AJ377" s="7"/>
      <c r="AK377" s="7"/>
      <c r="AL377" s="7"/>
      <c r="AM377" s="7"/>
      <c r="AN377" s="7"/>
      <c r="AO377" s="7"/>
      <c r="AP377" s="7"/>
      <c r="AQ377" s="7"/>
      <c r="AR377" s="7"/>
      <c r="AS377" s="7"/>
      <c r="AT377" s="7"/>
      <c r="AU377" s="7"/>
      <c r="AV377" s="55"/>
      <c r="AW377" s="7"/>
      <c r="AX377" s="7"/>
      <c r="AY377" s="7"/>
      <c r="AZ377" s="7"/>
      <c r="BA377" s="7"/>
      <c r="BB377" s="7"/>
      <c r="BC377" s="7"/>
      <c r="BD377" s="7"/>
      <c r="BE377" s="7"/>
      <c r="BF377" s="7"/>
      <c r="BG377" s="7"/>
      <c r="BH377" s="7"/>
      <c r="BI377" s="7"/>
      <c r="BJ377" s="7"/>
      <c r="BK377" s="7"/>
      <c r="BL377" s="5">
        <v>2</v>
      </c>
      <c r="BM377" s="221">
        <v>2</v>
      </c>
      <c r="BN377" s="221">
        <v>2</v>
      </c>
      <c r="BO377" s="221">
        <v>2</v>
      </c>
      <c r="BP377" s="221">
        <v>2</v>
      </c>
      <c r="BQ377" s="221">
        <v>2</v>
      </c>
      <c r="BR377" s="5">
        <v>2</v>
      </c>
      <c r="BS377" s="226">
        <v>2</v>
      </c>
      <c r="BT377" s="221">
        <v>2</v>
      </c>
      <c r="BU377" s="221">
        <v>2</v>
      </c>
      <c r="BV377" s="221">
        <v>2</v>
      </c>
      <c r="BW377" s="5">
        <v>2</v>
      </c>
      <c r="BX377" s="221">
        <v>2</v>
      </c>
      <c r="BY377" s="6">
        <v>2</v>
      </c>
      <c r="BZ377" s="5">
        <v>2</v>
      </c>
      <c r="CA377" s="221">
        <v>2</v>
      </c>
      <c r="CB377" s="221">
        <v>2</v>
      </c>
      <c r="CC377" s="221">
        <v>2</v>
      </c>
      <c r="CD377" s="337">
        <v>2</v>
      </c>
      <c r="CE377" s="221">
        <v>2</v>
      </c>
      <c r="CF377" s="221">
        <v>2</v>
      </c>
      <c r="CG377" s="221">
        <v>2</v>
      </c>
      <c r="CH377" s="221">
        <v>2</v>
      </c>
      <c r="CI377" s="221">
        <v>2</v>
      </c>
      <c r="CJ377" s="337">
        <v>2</v>
      </c>
      <c r="CK377" s="221">
        <v>2</v>
      </c>
      <c r="CL377" s="222">
        <f t="shared" si="211"/>
        <v>26</v>
      </c>
      <c r="CM377" s="237">
        <f t="shared" si="212"/>
        <v>1</v>
      </c>
      <c r="CN377" s="222">
        <f t="shared" si="213"/>
        <v>0</v>
      </c>
      <c r="CO377" s="237">
        <f t="shared" si="214"/>
        <v>0</v>
      </c>
      <c r="CP377" s="222">
        <f t="shared" si="215"/>
        <v>0</v>
      </c>
      <c r="CQ377" s="237">
        <f t="shared" si="216"/>
        <v>0</v>
      </c>
      <c r="CR377" s="222">
        <f t="shared" si="217"/>
        <v>0</v>
      </c>
      <c r="CS377" s="237">
        <f t="shared" si="218"/>
        <v>0</v>
      </c>
      <c r="CT377" s="223">
        <f t="shared" si="219"/>
        <v>2</v>
      </c>
      <c r="CU377" s="223" t="str">
        <f t="shared" si="220"/>
        <v>Đạt mục tiêu</v>
      </c>
      <c r="CV377" s="5"/>
    </row>
    <row r="378" spans="1:100" s="1" customFormat="1" ht="55.5" hidden="1">
      <c r="A378" s="1308"/>
      <c r="B378" s="1093"/>
      <c r="C378" s="1033"/>
      <c r="D378" s="1075"/>
      <c r="E378" s="1033"/>
      <c r="F378" s="1075"/>
      <c r="G378" s="530" t="s">
        <v>1301</v>
      </c>
      <c r="H378" s="293" t="s">
        <v>2563</v>
      </c>
      <c r="I378" s="602"/>
      <c r="J378" s="32" t="s">
        <v>736</v>
      </c>
      <c r="K378" s="464"/>
      <c r="L378" s="5" t="s">
        <v>32</v>
      </c>
      <c r="M378" s="212" t="s">
        <v>31</v>
      </c>
      <c r="N378" s="165" t="s">
        <v>11</v>
      </c>
      <c r="O378" s="221" t="s">
        <v>29</v>
      </c>
      <c r="P378" s="221" t="s">
        <v>24</v>
      </c>
      <c r="Q378" s="5"/>
      <c r="R378" s="5"/>
      <c r="S378" s="5" t="s">
        <v>24</v>
      </c>
      <c r="T378" s="5"/>
      <c r="U378" s="6"/>
      <c r="V378" s="5"/>
      <c r="W378" s="5"/>
      <c r="X378" s="5"/>
      <c r="Y378" s="5"/>
      <c r="Z378" s="5"/>
      <c r="AA378" s="5"/>
      <c r="AB378" s="80">
        <f t="shared" si="210"/>
        <v>1</v>
      </c>
      <c r="AC378" s="642"/>
      <c r="AD378" s="7"/>
      <c r="AE378" s="7"/>
      <c r="AF378" s="7"/>
      <c r="AG378" s="7"/>
      <c r="AH378" s="7"/>
      <c r="AI378" s="7"/>
      <c r="AJ378" s="7"/>
      <c r="AK378" s="7"/>
      <c r="AL378" s="7"/>
      <c r="AM378" s="7" t="s">
        <v>1183</v>
      </c>
      <c r="AN378" s="7"/>
      <c r="AO378" s="7"/>
      <c r="AP378" s="7"/>
      <c r="AQ378" s="7"/>
      <c r="AR378" s="7"/>
      <c r="AS378" s="7"/>
      <c r="AT378" s="7"/>
      <c r="AU378" s="7"/>
      <c r="AV378" s="55"/>
      <c r="AW378" s="7"/>
      <c r="AX378" s="7"/>
      <c r="AY378" s="7"/>
      <c r="AZ378" s="7"/>
      <c r="BA378" s="7"/>
      <c r="BB378" s="7"/>
      <c r="BC378" s="7"/>
      <c r="BD378" s="7"/>
      <c r="BE378" s="7"/>
      <c r="BF378" s="7"/>
      <c r="BG378" s="7"/>
      <c r="BH378" s="7"/>
      <c r="BI378" s="7"/>
      <c r="BJ378" s="7"/>
      <c r="BK378" s="7"/>
      <c r="BL378" s="5">
        <v>2</v>
      </c>
      <c r="BM378" s="221">
        <v>2</v>
      </c>
      <c r="BN378" s="221">
        <v>2</v>
      </c>
      <c r="BO378" s="221">
        <v>2</v>
      </c>
      <c r="BP378" s="221">
        <v>2</v>
      </c>
      <c r="BQ378" s="221">
        <v>2</v>
      </c>
      <c r="BR378" s="5">
        <v>2</v>
      </c>
      <c r="BS378" s="226">
        <v>2</v>
      </c>
      <c r="BT378" s="221">
        <v>2</v>
      </c>
      <c r="BU378" s="221">
        <v>2</v>
      </c>
      <c r="BV378" s="221">
        <v>2</v>
      </c>
      <c r="BW378" s="5">
        <v>2</v>
      </c>
      <c r="BX378" s="221">
        <v>1</v>
      </c>
      <c r="BY378" s="6">
        <v>2</v>
      </c>
      <c r="BZ378" s="5">
        <v>2</v>
      </c>
      <c r="CA378" s="221">
        <v>2</v>
      </c>
      <c r="CB378" s="221">
        <v>2</v>
      </c>
      <c r="CC378" s="221">
        <v>1</v>
      </c>
      <c r="CD378" s="337">
        <v>2</v>
      </c>
      <c r="CE378" s="221">
        <v>2</v>
      </c>
      <c r="CF378" s="221">
        <v>2</v>
      </c>
      <c r="CG378" s="221">
        <v>2</v>
      </c>
      <c r="CH378" s="221">
        <v>2</v>
      </c>
      <c r="CI378" s="221">
        <v>2</v>
      </c>
      <c r="CJ378" s="337">
        <v>2</v>
      </c>
      <c r="CK378" s="221">
        <v>2</v>
      </c>
      <c r="CL378" s="222">
        <f t="shared" si="211"/>
        <v>24</v>
      </c>
      <c r="CM378" s="237">
        <f t="shared" si="212"/>
        <v>0.92307692307692313</v>
      </c>
      <c r="CN378" s="222">
        <f t="shared" si="213"/>
        <v>2</v>
      </c>
      <c r="CO378" s="237">
        <f t="shared" si="214"/>
        <v>7.6923076923076927E-2</v>
      </c>
      <c r="CP378" s="222">
        <f t="shared" si="215"/>
        <v>0</v>
      </c>
      <c r="CQ378" s="237">
        <f t="shared" si="216"/>
        <v>0</v>
      </c>
      <c r="CR378" s="222">
        <f t="shared" si="217"/>
        <v>0</v>
      </c>
      <c r="CS378" s="237">
        <f t="shared" si="218"/>
        <v>0</v>
      </c>
      <c r="CT378" s="223">
        <f t="shared" si="219"/>
        <v>1.9230769230769231</v>
      </c>
      <c r="CU378" s="223" t="str">
        <f t="shared" si="220"/>
        <v>Đạt mục tiêu</v>
      </c>
      <c r="CV378" s="5"/>
    </row>
    <row r="379" spans="1:100" s="1" customFormat="1" ht="84" hidden="1">
      <c r="A379" s="1308"/>
      <c r="B379" s="1093"/>
      <c r="C379" s="1033"/>
      <c r="D379" s="1075"/>
      <c r="E379" s="1033"/>
      <c r="F379" s="1075"/>
      <c r="G379" s="529" t="s">
        <v>410</v>
      </c>
      <c r="H379" s="157" t="s">
        <v>2563</v>
      </c>
      <c r="I379" s="609"/>
      <c r="J379" s="32" t="s">
        <v>737</v>
      </c>
      <c r="K379" s="463" t="s">
        <v>1648</v>
      </c>
      <c r="L379" s="5" t="s">
        <v>32</v>
      </c>
      <c r="M379" s="212" t="s">
        <v>31</v>
      </c>
      <c r="N379" s="165" t="s">
        <v>11</v>
      </c>
      <c r="O379" s="221" t="s">
        <v>29</v>
      </c>
      <c r="P379" s="221" t="s">
        <v>24</v>
      </c>
      <c r="Q379" s="5"/>
      <c r="R379" s="5"/>
      <c r="S379" s="5"/>
      <c r="T379" s="5"/>
      <c r="U379" s="6"/>
      <c r="V379" s="5" t="s">
        <v>24</v>
      </c>
      <c r="W379" s="5"/>
      <c r="X379" s="5"/>
      <c r="Y379" s="5"/>
      <c r="Z379" s="5"/>
      <c r="AA379" s="5"/>
      <c r="AB379" s="80">
        <f t="shared" si="210"/>
        <v>1</v>
      </c>
      <c r="AC379" s="642"/>
      <c r="AD379" s="7"/>
      <c r="AE379" s="7"/>
      <c r="AF379" s="7"/>
      <c r="AG379" s="7"/>
      <c r="AH379" s="7"/>
      <c r="AI379" s="7"/>
      <c r="AJ379" s="7"/>
      <c r="AK379" s="7"/>
      <c r="AL379" s="7"/>
      <c r="AM379" s="7"/>
      <c r="AN379" s="7"/>
      <c r="AO379" s="7"/>
      <c r="AP379" s="7"/>
      <c r="AQ379" s="7"/>
      <c r="AR379" s="7"/>
      <c r="AS379" s="7"/>
      <c r="AT379" s="7"/>
      <c r="AU379" s="7"/>
      <c r="AV379" s="55" t="s">
        <v>1183</v>
      </c>
      <c r="AW379" s="7"/>
      <c r="AX379" s="7"/>
      <c r="AY379" s="7" t="s">
        <v>1183</v>
      </c>
      <c r="AZ379" s="7"/>
      <c r="BA379" s="7"/>
      <c r="BB379" s="7"/>
      <c r="BC379" s="7"/>
      <c r="BD379" s="7"/>
      <c r="BE379" s="7"/>
      <c r="BF379" s="7"/>
      <c r="BG379" s="7"/>
      <c r="BH379" s="7"/>
      <c r="BI379" s="7"/>
      <c r="BJ379" s="7"/>
      <c r="BK379" s="7"/>
      <c r="BL379" s="5">
        <v>2</v>
      </c>
      <c r="BM379" s="221">
        <v>2</v>
      </c>
      <c r="BN379" s="221">
        <v>2</v>
      </c>
      <c r="BO379" s="221">
        <v>2</v>
      </c>
      <c r="BP379" s="221">
        <v>2</v>
      </c>
      <c r="BQ379" s="221">
        <v>2</v>
      </c>
      <c r="BR379" s="5">
        <v>2</v>
      </c>
      <c r="BS379" s="226">
        <v>2</v>
      </c>
      <c r="BT379" s="221">
        <v>2</v>
      </c>
      <c r="BU379" s="221">
        <v>2</v>
      </c>
      <c r="BV379" s="221">
        <v>2</v>
      </c>
      <c r="BW379" s="5">
        <v>2</v>
      </c>
      <c r="BX379" s="221">
        <v>2</v>
      </c>
      <c r="BY379" s="6">
        <v>2</v>
      </c>
      <c r="BZ379" s="5">
        <v>2</v>
      </c>
      <c r="CA379" s="221">
        <v>2</v>
      </c>
      <c r="CB379" s="221">
        <v>2</v>
      </c>
      <c r="CC379" s="221">
        <v>2</v>
      </c>
      <c r="CD379" s="337">
        <v>1</v>
      </c>
      <c r="CE379" s="221">
        <v>2</v>
      </c>
      <c r="CF379" s="221">
        <v>2</v>
      </c>
      <c r="CG379" s="221">
        <v>2</v>
      </c>
      <c r="CH379" s="221">
        <v>2</v>
      </c>
      <c r="CI379" s="221">
        <v>2</v>
      </c>
      <c r="CJ379" s="337">
        <v>2</v>
      </c>
      <c r="CK379" s="221">
        <v>2</v>
      </c>
      <c r="CL379" s="222">
        <f t="shared" si="211"/>
        <v>25</v>
      </c>
      <c r="CM379" s="237">
        <f t="shared" si="212"/>
        <v>0.96153846153846156</v>
      </c>
      <c r="CN379" s="222">
        <f t="shared" si="213"/>
        <v>1</v>
      </c>
      <c r="CO379" s="237">
        <f t="shared" si="214"/>
        <v>3.8461538461538464E-2</v>
      </c>
      <c r="CP379" s="222">
        <f t="shared" si="215"/>
        <v>0</v>
      </c>
      <c r="CQ379" s="237">
        <f t="shared" si="216"/>
        <v>0</v>
      </c>
      <c r="CR379" s="222">
        <f t="shared" si="217"/>
        <v>0</v>
      </c>
      <c r="CS379" s="237">
        <f t="shared" si="218"/>
        <v>0</v>
      </c>
      <c r="CT379" s="223">
        <f t="shared" si="219"/>
        <v>1.9615384615384615</v>
      </c>
      <c r="CU379" s="223" t="str">
        <f t="shared" si="220"/>
        <v>Đạt mục tiêu</v>
      </c>
      <c r="CV379" s="5"/>
    </row>
    <row r="380" spans="1:100" ht="63.75" hidden="1" customHeight="1">
      <c r="A380" s="1308"/>
      <c r="B380" s="1093"/>
      <c r="C380" s="1033"/>
      <c r="D380" s="1075"/>
      <c r="E380" s="1033"/>
      <c r="F380" s="1130"/>
      <c r="G380" s="530" t="s">
        <v>1195</v>
      </c>
      <c r="H380" s="293" t="s">
        <v>2563</v>
      </c>
      <c r="I380" s="602"/>
      <c r="J380" s="32" t="s">
        <v>738</v>
      </c>
      <c r="K380" s="464"/>
      <c r="L380" s="5" t="s">
        <v>32</v>
      </c>
      <c r="M380" s="212" t="s">
        <v>31</v>
      </c>
      <c r="N380" s="165" t="s">
        <v>11</v>
      </c>
      <c r="O380" s="221" t="s">
        <v>29</v>
      </c>
      <c r="P380" s="221" t="s">
        <v>24</v>
      </c>
      <c r="Q380" s="5"/>
      <c r="R380" s="5"/>
      <c r="S380" s="5"/>
      <c r="T380" s="5"/>
      <c r="U380" s="6"/>
      <c r="V380" s="5"/>
      <c r="W380" s="5"/>
      <c r="X380" s="5" t="s">
        <v>24</v>
      </c>
      <c r="Y380" s="221"/>
      <c r="Z380" s="5"/>
      <c r="AA380" s="5"/>
      <c r="AB380" s="80">
        <f t="shared" si="210"/>
        <v>1</v>
      </c>
      <c r="AC380" s="642"/>
      <c r="AD380" s="7"/>
      <c r="AE380" s="7"/>
      <c r="AF380" s="7"/>
      <c r="AG380" s="7"/>
      <c r="AH380" s="7"/>
      <c r="AI380" s="7"/>
      <c r="AJ380" s="7"/>
      <c r="AK380" s="7"/>
      <c r="AL380" s="7"/>
      <c r="AM380" s="7"/>
      <c r="AN380" s="7"/>
      <c r="AO380" s="7"/>
      <c r="AP380" s="7"/>
      <c r="AQ380" s="7"/>
      <c r="AR380" s="7"/>
      <c r="AS380" s="7"/>
      <c r="AT380" s="7"/>
      <c r="AU380" s="7"/>
      <c r="AV380" s="55"/>
      <c r="AW380" s="7"/>
      <c r="AX380" s="7"/>
      <c r="AY380" s="7"/>
      <c r="AZ380" s="7"/>
      <c r="BA380" s="7" t="s">
        <v>1183</v>
      </c>
      <c r="BB380" s="7"/>
      <c r="BC380" s="7"/>
      <c r="BD380" s="7"/>
      <c r="BE380" s="55"/>
      <c r="BF380" s="55" t="s">
        <v>1183</v>
      </c>
      <c r="BG380" s="55" t="s">
        <v>1317</v>
      </c>
      <c r="BH380" s="7"/>
      <c r="BI380" s="7"/>
      <c r="BJ380" s="7"/>
      <c r="BK380" s="7"/>
      <c r="BL380" s="5">
        <v>2</v>
      </c>
      <c r="BM380" s="221">
        <v>2</v>
      </c>
      <c r="BN380" s="221">
        <v>2</v>
      </c>
      <c r="BO380" s="221">
        <v>2</v>
      </c>
      <c r="BP380" s="221">
        <v>2</v>
      </c>
      <c r="BQ380" s="221">
        <v>2</v>
      </c>
      <c r="BR380" s="5">
        <v>1</v>
      </c>
      <c r="BS380" s="226">
        <v>2</v>
      </c>
      <c r="BT380" s="221">
        <v>2</v>
      </c>
      <c r="BU380" s="221">
        <v>1</v>
      </c>
      <c r="BV380" s="221">
        <v>2</v>
      </c>
      <c r="BW380" s="5">
        <v>2</v>
      </c>
      <c r="BX380" s="221">
        <v>2</v>
      </c>
      <c r="BY380" s="6">
        <v>2</v>
      </c>
      <c r="BZ380" s="5">
        <v>2</v>
      </c>
      <c r="CA380" s="221">
        <v>2</v>
      </c>
      <c r="CB380" s="221">
        <v>2</v>
      </c>
      <c r="CC380" s="221">
        <v>2</v>
      </c>
      <c r="CD380" s="337">
        <v>2</v>
      </c>
      <c r="CE380" s="221">
        <v>2</v>
      </c>
      <c r="CF380" s="221">
        <v>2</v>
      </c>
      <c r="CG380" s="221">
        <v>2</v>
      </c>
      <c r="CH380" s="221">
        <v>2</v>
      </c>
      <c r="CI380" s="221">
        <v>2</v>
      </c>
      <c r="CJ380" s="337">
        <v>2</v>
      </c>
      <c r="CK380" s="221">
        <v>2</v>
      </c>
      <c r="CL380" s="222">
        <f t="shared" si="211"/>
        <v>24</v>
      </c>
      <c r="CM380" s="237">
        <f t="shared" si="212"/>
        <v>0.92307692307692313</v>
      </c>
      <c r="CN380" s="222">
        <f t="shared" si="213"/>
        <v>2</v>
      </c>
      <c r="CO380" s="237">
        <f t="shared" si="214"/>
        <v>7.6923076923076927E-2</v>
      </c>
      <c r="CP380" s="222">
        <f t="shared" si="215"/>
        <v>0</v>
      </c>
      <c r="CQ380" s="237">
        <f t="shared" si="216"/>
        <v>0</v>
      </c>
      <c r="CR380" s="222">
        <f t="shared" si="217"/>
        <v>0</v>
      </c>
      <c r="CS380" s="237">
        <f t="shared" si="218"/>
        <v>0</v>
      </c>
      <c r="CT380" s="223">
        <f t="shared" si="219"/>
        <v>1.9230769230769231</v>
      </c>
      <c r="CU380" s="223" t="str">
        <f t="shared" si="220"/>
        <v>Đạt mục tiêu</v>
      </c>
      <c r="CV380" s="221"/>
    </row>
    <row r="381" spans="1:100" s="1" customFormat="1" ht="87" hidden="1" customHeight="1">
      <c r="A381" s="1308"/>
      <c r="B381" s="1093"/>
      <c r="C381" s="1033"/>
      <c r="D381" s="1075"/>
      <c r="E381" s="1033"/>
      <c r="F381" s="1075"/>
      <c r="G381" s="530" t="s">
        <v>1196</v>
      </c>
      <c r="H381" s="293" t="s">
        <v>2563</v>
      </c>
      <c r="I381" s="602"/>
      <c r="J381" s="32" t="s">
        <v>739</v>
      </c>
      <c r="K381" s="464"/>
      <c r="L381" s="212" t="s">
        <v>32</v>
      </c>
      <c r="M381" s="212" t="s">
        <v>31</v>
      </c>
      <c r="N381" s="165" t="s">
        <v>11</v>
      </c>
      <c r="O381" s="221" t="s">
        <v>29</v>
      </c>
      <c r="P381" s="221" t="s">
        <v>24</v>
      </c>
      <c r="Q381" s="5"/>
      <c r="R381" s="5"/>
      <c r="S381" s="5"/>
      <c r="T381" s="5"/>
      <c r="U381" s="6"/>
      <c r="V381" s="5"/>
      <c r="W381" s="5"/>
      <c r="X381" s="5"/>
      <c r="Y381" s="5" t="s">
        <v>24</v>
      </c>
      <c r="Z381" s="5"/>
      <c r="AA381" s="5"/>
      <c r="AB381" s="80">
        <f t="shared" si="210"/>
        <v>1</v>
      </c>
      <c r="AC381" s="642"/>
      <c r="AD381" s="7"/>
      <c r="AE381" s="7"/>
      <c r="AF381" s="7"/>
      <c r="AG381" s="7"/>
      <c r="AH381" s="7"/>
      <c r="AI381" s="7"/>
      <c r="AJ381" s="7"/>
      <c r="AK381" s="7"/>
      <c r="AL381" s="7"/>
      <c r="AM381" s="7"/>
      <c r="AN381" s="7"/>
      <c r="AO381" s="7"/>
      <c r="AP381" s="7"/>
      <c r="AQ381" s="7"/>
      <c r="AR381" s="7"/>
      <c r="AS381" s="7"/>
      <c r="AT381" s="7"/>
      <c r="AU381" s="7"/>
      <c r="AV381" s="55"/>
      <c r="AW381" s="7"/>
      <c r="AX381" s="7"/>
      <c r="AY381" s="7"/>
      <c r="AZ381" s="7"/>
      <c r="BA381" s="7"/>
      <c r="BB381" s="7"/>
      <c r="BC381" s="7"/>
      <c r="BD381" s="7"/>
      <c r="BE381" s="7"/>
      <c r="BF381" s="7"/>
      <c r="BG381" s="7"/>
      <c r="BH381" s="7"/>
      <c r="BI381" s="7"/>
      <c r="BJ381" s="7"/>
      <c r="BK381" s="7" t="s">
        <v>1183</v>
      </c>
      <c r="BL381" s="5">
        <v>2</v>
      </c>
      <c r="BM381" s="221">
        <v>2</v>
      </c>
      <c r="BN381" s="221">
        <v>2</v>
      </c>
      <c r="BO381" s="221">
        <v>2</v>
      </c>
      <c r="BP381" s="221">
        <v>2</v>
      </c>
      <c r="BQ381" s="221">
        <v>2</v>
      </c>
      <c r="BR381" s="5">
        <v>2</v>
      </c>
      <c r="BS381" s="226">
        <v>2</v>
      </c>
      <c r="BT381" s="221">
        <v>2</v>
      </c>
      <c r="BU381" s="221">
        <v>2</v>
      </c>
      <c r="BV381" s="221">
        <v>2</v>
      </c>
      <c r="BW381" s="5">
        <v>2</v>
      </c>
      <c r="BX381" s="221">
        <v>2</v>
      </c>
      <c r="BY381" s="6">
        <v>2</v>
      </c>
      <c r="BZ381" s="5">
        <v>2</v>
      </c>
      <c r="CA381" s="221">
        <v>2</v>
      </c>
      <c r="CB381" s="221">
        <v>2</v>
      </c>
      <c r="CC381" s="221">
        <v>2</v>
      </c>
      <c r="CD381" s="337">
        <v>2</v>
      </c>
      <c r="CE381" s="221">
        <v>2</v>
      </c>
      <c r="CF381" s="221">
        <v>2</v>
      </c>
      <c r="CG381" s="221">
        <v>2</v>
      </c>
      <c r="CH381" s="221">
        <v>2</v>
      </c>
      <c r="CI381" s="221">
        <v>2</v>
      </c>
      <c r="CJ381" s="337">
        <v>2</v>
      </c>
      <c r="CK381" s="221">
        <v>2</v>
      </c>
      <c r="CL381" s="222">
        <f t="shared" si="211"/>
        <v>26</v>
      </c>
      <c r="CM381" s="237">
        <f t="shared" si="212"/>
        <v>1</v>
      </c>
      <c r="CN381" s="222">
        <f t="shared" si="213"/>
        <v>0</v>
      </c>
      <c r="CO381" s="237">
        <f t="shared" si="214"/>
        <v>0</v>
      </c>
      <c r="CP381" s="222">
        <f t="shared" si="215"/>
        <v>0</v>
      </c>
      <c r="CQ381" s="237">
        <f t="shared" si="216"/>
        <v>0</v>
      </c>
      <c r="CR381" s="222">
        <f t="shared" si="217"/>
        <v>0</v>
      </c>
      <c r="CS381" s="237">
        <f t="shared" si="218"/>
        <v>0</v>
      </c>
      <c r="CT381" s="223">
        <f t="shared" si="219"/>
        <v>2</v>
      </c>
      <c r="CU381" s="223" t="str">
        <f t="shared" si="220"/>
        <v>Đạt mục tiêu</v>
      </c>
      <c r="CV381" s="5"/>
    </row>
    <row r="382" spans="1:100" s="1" customFormat="1" ht="409.5" hidden="1">
      <c r="A382" s="13">
        <v>132</v>
      </c>
      <c r="B382" s="217" t="s">
        <v>496</v>
      </c>
      <c r="C382" s="215" t="s">
        <v>28</v>
      </c>
      <c r="D382" s="217" t="s">
        <v>159</v>
      </c>
      <c r="E382" s="215" t="s">
        <v>26</v>
      </c>
      <c r="F382" s="219" t="s">
        <v>159</v>
      </c>
      <c r="G382" s="218" t="s">
        <v>1479</v>
      </c>
      <c r="H382" s="218"/>
      <c r="I382" s="539"/>
      <c r="J382" s="120" t="s">
        <v>740</v>
      </c>
      <c r="K382" s="502" t="s">
        <v>1640</v>
      </c>
      <c r="L382" s="5" t="s">
        <v>32</v>
      </c>
      <c r="M382" s="212" t="s">
        <v>2175</v>
      </c>
      <c r="N382" s="165" t="s">
        <v>11</v>
      </c>
      <c r="O382" s="221" t="s">
        <v>29</v>
      </c>
      <c r="P382" s="221" t="s">
        <v>24</v>
      </c>
      <c r="Q382" s="5" t="s">
        <v>24</v>
      </c>
      <c r="R382" s="5"/>
      <c r="S382" s="5"/>
      <c r="T382" s="5"/>
      <c r="U382" s="6"/>
      <c r="V382" s="5"/>
      <c r="W382" s="5"/>
      <c r="X382" s="5"/>
      <c r="Y382" s="5"/>
      <c r="Z382" s="5"/>
      <c r="AA382" s="5"/>
      <c r="AB382" s="80">
        <f t="shared" si="210"/>
        <v>1</v>
      </c>
      <c r="AC382" s="565"/>
      <c r="AD382" s="5"/>
      <c r="AE382" s="5" t="s">
        <v>1315</v>
      </c>
      <c r="AF382" s="5"/>
      <c r="AG382" s="7"/>
      <c r="AH382" s="7"/>
      <c r="AI382" s="7"/>
      <c r="AJ382" s="7"/>
      <c r="AK382" s="7"/>
      <c r="AL382" s="7"/>
      <c r="AM382" s="7"/>
      <c r="AN382" s="7"/>
      <c r="AO382" s="7"/>
      <c r="AP382" s="7" t="s">
        <v>1315</v>
      </c>
      <c r="AQ382" s="7" t="s">
        <v>1315</v>
      </c>
      <c r="AR382" s="7"/>
      <c r="AS382" s="7"/>
      <c r="AT382" s="7"/>
      <c r="AU382" s="7"/>
      <c r="AV382" s="55"/>
      <c r="AW382" s="7"/>
      <c r="AX382" s="7"/>
      <c r="AY382" s="7"/>
      <c r="AZ382" s="7"/>
      <c r="BA382" s="7"/>
      <c r="BB382" s="7"/>
      <c r="BC382" s="7"/>
      <c r="BD382" s="7"/>
      <c r="BE382" s="7"/>
      <c r="BF382" s="7"/>
      <c r="BG382" s="7"/>
      <c r="BH382" s="7"/>
      <c r="BI382" s="7"/>
      <c r="BJ382" s="7"/>
      <c r="BK382" s="7"/>
      <c r="BL382" s="5">
        <v>2</v>
      </c>
      <c r="BM382" s="221">
        <v>2</v>
      </c>
      <c r="BN382" s="221">
        <v>2</v>
      </c>
      <c r="BO382" s="221">
        <v>2</v>
      </c>
      <c r="BP382" s="221">
        <v>2</v>
      </c>
      <c r="BQ382" s="221">
        <v>2</v>
      </c>
      <c r="BR382" s="5">
        <v>2</v>
      </c>
      <c r="BS382" s="226">
        <v>2</v>
      </c>
      <c r="BT382" s="221">
        <v>2</v>
      </c>
      <c r="BU382" s="221">
        <v>2</v>
      </c>
      <c r="BV382" s="221">
        <v>2</v>
      </c>
      <c r="BW382" s="5">
        <v>2</v>
      </c>
      <c r="BX382" s="221">
        <v>2</v>
      </c>
      <c r="BY382" s="6">
        <v>2</v>
      </c>
      <c r="BZ382" s="5">
        <v>2</v>
      </c>
      <c r="CA382" s="221">
        <v>2</v>
      </c>
      <c r="CB382" s="221">
        <v>2</v>
      </c>
      <c r="CC382" s="221">
        <v>1</v>
      </c>
      <c r="CD382" s="337">
        <v>2</v>
      </c>
      <c r="CE382" s="221">
        <v>1</v>
      </c>
      <c r="CF382" s="221">
        <v>2</v>
      </c>
      <c r="CG382" s="221">
        <v>2</v>
      </c>
      <c r="CH382" s="221">
        <v>2</v>
      </c>
      <c r="CI382" s="221">
        <v>2</v>
      </c>
      <c r="CJ382" s="337">
        <v>2</v>
      </c>
      <c r="CK382" s="221">
        <v>2</v>
      </c>
      <c r="CL382" s="222">
        <f t="shared" si="211"/>
        <v>24</v>
      </c>
      <c r="CM382" s="237">
        <f t="shared" si="212"/>
        <v>0.92307692307692313</v>
      </c>
      <c r="CN382" s="222">
        <f t="shared" si="213"/>
        <v>2</v>
      </c>
      <c r="CO382" s="237">
        <f t="shared" si="214"/>
        <v>7.6923076923076927E-2</v>
      </c>
      <c r="CP382" s="222">
        <f t="shared" si="215"/>
        <v>0</v>
      </c>
      <c r="CQ382" s="237">
        <f t="shared" si="216"/>
        <v>0</v>
      </c>
      <c r="CR382" s="222">
        <f t="shared" si="217"/>
        <v>0</v>
      </c>
      <c r="CS382" s="237">
        <f t="shared" si="218"/>
        <v>0</v>
      </c>
      <c r="CT382" s="223">
        <f t="shared" si="219"/>
        <v>1.9230769230769231</v>
      </c>
      <c r="CU382" s="223" t="str">
        <f t="shared" si="220"/>
        <v>Đạt mục tiêu</v>
      </c>
      <c r="CV382" s="5"/>
    </row>
    <row r="383" spans="1:100" s="1" customFormat="1" ht="217" hidden="1">
      <c r="A383" s="13">
        <v>133</v>
      </c>
      <c r="B383" s="217" t="s">
        <v>497</v>
      </c>
      <c r="C383" s="150" t="s">
        <v>41</v>
      </c>
      <c r="D383" s="217" t="s">
        <v>158</v>
      </c>
      <c r="E383" s="150" t="s">
        <v>41</v>
      </c>
      <c r="F383" s="219" t="s">
        <v>158</v>
      </c>
      <c r="G383" s="218" t="s">
        <v>1197</v>
      </c>
      <c r="H383" s="218"/>
      <c r="I383" s="539"/>
      <c r="J383" s="121"/>
      <c r="K383" s="503"/>
      <c r="L383" s="221" t="s">
        <v>32</v>
      </c>
      <c r="M383" s="212" t="s">
        <v>31</v>
      </c>
      <c r="N383" s="165" t="s">
        <v>11</v>
      </c>
      <c r="O383" s="221" t="s">
        <v>29</v>
      </c>
      <c r="P383" s="221" t="s">
        <v>24</v>
      </c>
      <c r="Q383" s="221"/>
      <c r="R383" s="221"/>
      <c r="S383" s="221" t="s">
        <v>24</v>
      </c>
      <c r="T383" s="221"/>
      <c r="U383" s="226"/>
      <c r="V383" s="221"/>
      <c r="W383" s="5"/>
      <c r="X383" s="221"/>
      <c r="Y383" s="221"/>
      <c r="Z383" s="221"/>
      <c r="AA383" s="221"/>
      <c r="AB383" s="80">
        <f t="shared" si="210"/>
        <v>1</v>
      </c>
      <c r="AC383" s="642"/>
      <c r="AD383" s="7"/>
      <c r="AE383" s="7"/>
      <c r="AF383" s="7"/>
      <c r="AG383" s="7"/>
      <c r="AH383" s="7"/>
      <c r="AI383" s="7"/>
      <c r="AJ383" s="7"/>
      <c r="AK383" s="7"/>
      <c r="AL383" s="7"/>
      <c r="AM383" s="7"/>
      <c r="AN383" s="7" t="s">
        <v>1318</v>
      </c>
      <c r="AO383" s="7"/>
      <c r="AP383" s="7"/>
      <c r="AQ383" s="7"/>
      <c r="AR383" s="7"/>
      <c r="AS383" s="7"/>
      <c r="AT383" s="7"/>
      <c r="AU383" s="7"/>
      <c r="AV383" s="55"/>
      <c r="AW383" s="7"/>
      <c r="AX383" s="7"/>
      <c r="AY383" s="7"/>
      <c r="AZ383" s="7"/>
      <c r="BA383" s="7"/>
      <c r="BB383" s="7"/>
      <c r="BC383" s="7"/>
      <c r="BD383" s="7"/>
      <c r="BE383" s="7"/>
      <c r="BF383" s="7"/>
      <c r="BG383" s="7"/>
      <c r="BH383" s="7"/>
      <c r="BI383" s="7"/>
      <c r="BJ383" s="7"/>
      <c r="BK383" s="7" t="s">
        <v>1317</v>
      </c>
      <c r="BL383" s="5">
        <v>2</v>
      </c>
      <c r="BM383" s="221">
        <v>2</v>
      </c>
      <c r="BN383" s="221">
        <v>2</v>
      </c>
      <c r="BO383" s="221">
        <v>2</v>
      </c>
      <c r="BP383" s="221">
        <v>2</v>
      </c>
      <c r="BQ383" s="221">
        <v>2</v>
      </c>
      <c r="BR383" s="5">
        <v>2</v>
      </c>
      <c r="BS383" s="226">
        <v>2</v>
      </c>
      <c r="BT383" s="221">
        <v>2</v>
      </c>
      <c r="BU383" s="221">
        <v>2</v>
      </c>
      <c r="BV383" s="221">
        <v>2</v>
      </c>
      <c r="BW383" s="5">
        <v>2</v>
      </c>
      <c r="BX383" s="221">
        <v>2</v>
      </c>
      <c r="BY383" s="6">
        <v>2</v>
      </c>
      <c r="BZ383" s="5">
        <v>2</v>
      </c>
      <c r="CA383" s="221">
        <v>2</v>
      </c>
      <c r="CB383" s="221">
        <v>2</v>
      </c>
      <c r="CC383" s="221">
        <v>2</v>
      </c>
      <c r="CD383" s="337">
        <v>2</v>
      </c>
      <c r="CE383" s="221">
        <v>2</v>
      </c>
      <c r="CF383" s="221">
        <v>2</v>
      </c>
      <c r="CG383" s="221">
        <v>2</v>
      </c>
      <c r="CH383" s="221">
        <v>2</v>
      </c>
      <c r="CI383" s="221">
        <v>2</v>
      </c>
      <c r="CJ383" s="337">
        <v>2</v>
      </c>
      <c r="CK383" s="221">
        <v>2</v>
      </c>
      <c r="CL383" s="222">
        <f t="shared" si="211"/>
        <v>26</v>
      </c>
      <c r="CM383" s="237">
        <f t="shared" si="212"/>
        <v>1</v>
      </c>
      <c r="CN383" s="222">
        <f t="shared" si="213"/>
        <v>0</v>
      </c>
      <c r="CO383" s="237">
        <f t="shared" si="214"/>
        <v>0</v>
      </c>
      <c r="CP383" s="222">
        <f t="shared" si="215"/>
        <v>0</v>
      </c>
      <c r="CQ383" s="237">
        <f t="shared" si="216"/>
        <v>0</v>
      </c>
      <c r="CR383" s="222">
        <f t="shared" si="217"/>
        <v>0</v>
      </c>
      <c r="CS383" s="237">
        <f t="shared" si="218"/>
        <v>0</v>
      </c>
      <c r="CT383" s="223">
        <f t="shared" si="219"/>
        <v>2</v>
      </c>
      <c r="CU383" s="223" t="str">
        <f t="shared" si="220"/>
        <v>Đạt mục tiêu</v>
      </c>
      <c r="CV383" s="5"/>
    </row>
    <row r="384" spans="1:100" s="302" customFormat="1" ht="16.5" hidden="1">
      <c r="A384" s="844"/>
      <c r="B384" s="1045" t="s">
        <v>157</v>
      </c>
      <c r="C384" s="1045"/>
      <c r="D384" s="1045"/>
      <c r="E384" s="1045"/>
      <c r="F384" s="1045"/>
      <c r="G384" s="1045"/>
      <c r="H384" s="557"/>
      <c r="I384" s="429"/>
      <c r="J384" s="305"/>
      <c r="K384" s="501"/>
      <c r="L384" s="305"/>
      <c r="M384" s="305"/>
      <c r="N384" s="305"/>
      <c r="O384" s="305"/>
      <c r="P384" s="305"/>
      <c r="Q384" s="300"/>
      <c r="R384" s="300" t="s">
        <v>38</v>
      </c>
      <c r="S384" s="300" t="s">
        <v>38</v>
      </c>
      <c r="T384" s="300"/>
      <c r="U384" s="300"/>
      <c r="V384" s="300"/>
      <c r="W384" s="409"/>
      <c r="X384" s="300"/>
      <c r="Y384" s="300"/>
      <c r="Z384" s="300"/>
      <c r="AA384" s="300"/>
      <c r="AB384" s="296" t="s">
        <v>38</v>
      </c>
      <c r="AC384" s="644" t="s">
        <v>38</v>
      </c>
      <c r="AD384" s="296" t="s">
        <v>38</v>
      </c>
      <c r="AE384" s="296" t="s">
        <v>38</v>
      </c>
      <c r="AF384" s="296" t="s">
        <v>38</v>
      </c>
      <c r="AG384" s="296" t="s">
        <v>38</v>
      </c>
      <c r="AH384" s="296" t="s">
        <v>38</v>
      </c>
      <c r="AI384" s="296" t="s">
        <v>38</v>
      </c>
      <c r="AJ384" s="296" t="s">
        <v>38</v>
      </c>
      <c r="AK384" s="296" t="s">
        <v>38</v>
      </c>
      <c r="AL384" s="296" t="s">
        <v>38</v>
      </c>
      <c r="AM384" s="296" t="s">
        <v>38</v>
      </c>
      <c r="AN384" s="296" t="s">
        <v>38</v>
      </c>
      <c r="AO384" s="296" t="s">
        <v>38</v>
      </c>
      <c r="AP384" s="296" t="s">
        <v>38</v>
      </c>
      <c r="AQ384" s="296" t="s">
        <v>38</v>
      </c>
      <c r="AR384" s="296" t="s">
        <v>38</v>
      </c>
      <c r="AS384" s="296" t="s">
        <v>38</v>
      </c>
      <c r="AT384" s="296" t="s">
        <v>38</v>
      </c>
      <c r="AU384" s="296" t="s">
        <v>38</v>
      </c>
      <c r="AV384" s="296" t="s">
        <v>38</v>
      </c>
      <c r="AW384" s="296" t="s">
        <v>38</v>
      </c>
      <c r="AX384" s="296" t="s">
        <v>38</v>
      </c>
      <c r="AY384" s="296"/>
      <c r="AZ384" s="296"/>
      <c r="BA384" s="296" t="s">
        <v>38</v>
      </c>
      <c r="BB384" s="296" t="s">
        <v>38</v>
      </c>
      <c r="BC384" s="296" t="s">
        <v>38</v>
      </c>
      <c r="BD384" s="296" t="s">
        <v>38</v>
      </c>
      <c r="BE384" s="296" t="s">
        <v>38</v>
      </c>
      <c r="BF384" s="296" t="s">
        <v>38</v>
      </c>
      <c r="BG384" s="296" t="s">
        <v>38</v>
      </c>
      <c r="BH384" s="296" t="s">
        <v>38</v>
      </c>
      <c r="BI384" s="296" t="s">
        <v>38</v>
      </c>
      <c r="BJ384" s="296" t="s">
        <v>38</v>
      </c>
      <c r="BK384" s="296" t="s">
        <v>38</v>
      </c>
      <c r="BL384" s="410" t="s">
        <v>38</v>
      </c>
      <c r="BM384" s="296" t="s">
        <v>38</v>
      </c>
      <c r="BN384" s="296" t="s">
        <v>38</v>
      </c>
      <c r="BO384" s="296" t="s">
        <v>38</v>
      </c>
      <c r="BP384" s="296" t="s">
        <v>38</v>
      </c>
      <c r="BQ384" s="296" t="s">
        <v>38</v>
      </c>
      <c r="BR384" s="410" t="s">
        <v>38</v>
      </c>
      <c r="BS384" s="296" t="s">
        <v>38</v>
      </c>
      <c r="BT384" s="296" t="s">
        <v>38</v>
      </c>
      <c r="BU384" s="296" t="s">
        <v>38</v>
      </c>
      <c r="BV384" s="296" t="s">
        <v>38</v>
      </c>
      <c r="BW384" s="410" t="s">
        <v>38</v>
      </c>
      <c r="BX384" s="296" t="s">
        <v>38</v>
      </c>
      <c r="BY384" s="410" t="s">
        <v>38</v>
      </c>
      <c r="BZ384" s="410" t="s">
        <v>38</v>
      </c>
      <c r="CA384" s="296" t="s">
        <v>38</v>
      </c>
      <c r="CB384" s="296" t="s">
        <v>38</v>
      </c>
      <c r="CC384" s="296" t="s">
        <v>38</v>
      </c>
      <c r="CD384" s="297" t="s">
        <v>38</v>
      </c>
      <c r="CE384" s="296" t="s">
        <v>38</v>
      </c>
      <c r="CF384" s="296" t="s">
        <v>38</v>
      </c>
      <c r="CG384" s="296" t="s">
        <v>38</v>
      </c>
      <c r="CH384" s="296" t="s">
        <v>38</v>
      </c>
      <c r="CI384" s="296" t="s">
        <v>38</v>
      </c>
      <c r="CJ384" s="297" t="s">
        <v>38</v>
      </c>
      <c r="CK384" s="296" t="s">
        <v>38</v>
      </c>
      <c r="CL384" s="296" t="s">
        <v>38</v>
      </c>
      <c r="CM384" s="296" t="s">
        <v>38</v>
      </c>
      <c r="CN384" s="296" t="s">
        <v>38</v>
      </c>
      <c r="CO384" s="296" t="s">
        <v>38</v>
      </c>
      <c r="CP384" s="296" t="s">
        <v>38</v>
      </c>
      <c r="CQ384" s="296" t="s">
        <v>38</v>
      </c>
      <c r="CR384" s="296" t="s">
        <v>38</v>
      </c>
      <c r="CS384" s="296" t="s">
        <v>38</v>
      </c>
      <c r="CT384" s="296" t="s">
        <v>38</v>
      </c>
      <c r="CU384" s="296" t="s">
        <v>38</v>
      </c>
      <c r="CV384" s="296" t="s">
        <v>38</v>
      </c>
    </row>
    <row r="385" spans="1:100" s="1" customFormat="1" ht="170.5" hidden="1">
      <c r="A385" s="13">
        <v>134</v>
      </c>
      <c r="B385" s="217" t="s">
        <v>498</v>
      </c>
      <c r="C385" s="215" t="s">
        <v>26</v>
      </c>
      <c r="D385" s="217" t="s">
        <v>156</v>
      </c>
      <c r="E385" s="215" t="s">
        <v>26</v>
      </c>
      <c r="F385" s="217" t="s">
        <v>156</v>
      </c>
      <c r="G385" s="219" t="s">
        <v>560</v>
      </c>
      <c r="H385" s="219"/>
      <c r="I385" s="600"/>
      <c r="J385" s="107" t="s">
        <v>741</v>
      </c>
      <c r="K385" s="473" t="s">
        <v>1639</v>
      </c>
      <c r="L385" s="5" t="s">
        <v>32</v>
      </c>
      <c r="M385" s="212" t="s">
        <v>31</v>
      </c>
      <c r="N385" s="165" t="s">
        <v>11</v>
      </c>
      <c r="O385" s="221" t="s">
        <v>29</v>
      </c>
      <c r="P385" s="221" t="s">
        <v>24</v>
      </c>
      <c r="Q385" s="5"/>
      <c r="R385" s="5" t="s">
        <v>24</v>
      </c>
      <c r="S385" s="5"/>
      <c r="T385" s="5"/>
      <c r="U385" s="6"/>
      <c r="V385" s="5"/>
      <c r="W385" s="5"/>
      <c r="X385" s="5"/>
      <c r="Y385" s="5"/>
      <c r="Z385" s="5"/>
      <c r="AA385" s="5"/>
      <c r="AB385" s="80">
        <f>COUNTIF($Q385:$AA385,"x")</f>
        <v>1</v>
      </c>
      <c r="AC385" s="642"/>
      <c r="AD385" s="7"/>
      <c r="AE385" s="7"/>
      <c r="AF385" s="7"/>
      <c r="AG385" s="7"/>
      <c r="AH385" s="7"/>
      <c r="AI385" s="7"/>
      <c r="AJ385" s="7"/>
      <c r="AK385" s="7"/>
      <c r="AL385" s="7"/>
      <c r="AM385" s="7"/>
      <c r="AN385" s="7" t="s">
        <v>1317</v>
      </c>
      <c r="AO385" s="7"/>
      <c r="AP385" s="7"/>
      <c r="AQ385" s="7"/>
      <c r="AR385" s="7"/>
      <c r="AS385" s="7"/>
      <c r="AT385" s="7"/>
      <c r="AU385" s="7"/>
      <c r="AV385" s="55"/>
      <c r="AW385" s="7"/>
      <c r="AX385" s="7"/>
      <c r="AY385" s="7"/>
      <c r="AZ385" s="7"/>
      <c r="BA385" s="7"/>
      <c r="BB385" s="7"/>
      <c r="BC385" s="7"/>
      <c r="BD385" s="7"/>
      <c r="BE385" s="7"/>
      <c r="BF385" s="7"/>
      <c r="BG385" s="7"/>
      <c r="BH385" s="7"/>
      <c r="BI385" s="7"/>
      <c r="BJ385" s="7"/>
      <c r="BK385" s="7"/>
      <c r="BL385" s="823">
        <v>1</v>
      </c>
      <c r="BM385" s="354">
        <v>2</v>
      </c>
      <c r="BN385" s="354">
        <v>2</v>
      </c>
      <c r="BO385" s="354">
        <v>2</v>
      </c>
      <c r="BP385" s="354">
        <v>2</v>
      </c>
      <c r="BQ385" s="354">
        <v>2</v>
      </c>
      <c r="BR385" s="823">
        <v>2</v>
      </c>
      <c r="BS385" s="356">
        <v>2</v>
      </c>
      <c r="BT385" s="354">
        <v>2</v>
      </c>
      <c r="BU385" s="354">
        <v>2</v>
      </c>
      <c r="BV385" s="354">
        <v>1</v>
      </c>
      <c r="BW385" s="823">
        <v>2</v>
      </c>
      <c r="BX385" s="354">
        <v>2</v>
      </c>
      <c r="BY385" s="824">
        <v>2</v>
      </c>
      <c r="BZ385" s="823">
        <v>2</v>
      </c>
      <c r="CA385" s="354">
        <v>2</v>
      </c>
      <c r="CB385" s="354">
        <v>2</v>
      </c>
      <c r="CC385" s="354">
        <v>2</v>
      </c>
      <c r="CD385" s="766">
        <v>2</v>
      </c>
      <c r="CE385" s="354">
        <v>2</v>
      </c>
      <c r="CF385" s="354">
        <v>2</v>
      </c>
      <c r="CG385" s="354">
        <v>2</v>
      </c>
      <c r="CH385" s="354">
        <v>2</v>
      </c>
      <c r="CI385" s="354">
        <v>2</v>
      </c>
      <c r="CJ385" s="766">
        <v>2</v>
      </c>
      <c r="CK385" s="354">
        <v>2</v>
      </c>
      <c r="CL385" s="222">
        <f>COUNTIF(BL385:CK385,"2")</f>
        <v>24</v>
      </c>
      <c r="CM385" s="237">
        <f>CL385/(CL385+CN385+CP385+CR385)</f>
        <v>0.92307692307692313</v>
      </c>
      <c r="CN385" s="222">
        <f>COUNTIF(BL385:CK385,"1")</f>
        <v>2</v>
      </c>
      <c r="CO385" s="237">
        <f>CN385/(CL385+CN385+CP385+CR385)</f>
        <v>7.6923076923076927E-2</v>
      </c>
      <c r="CP385" s="222">
        <f>COUNTIF(BL385:CK385,"0")</f>
        <v>0</v>
      </c>
      <c r="CQ385" s="237">
        <f>CP385/(CL385+CN385+CP385+CR385)</f>
        <v>0</v>
      </c>
      <c r="CR385" s="222">
        <f>COUNTIF(BL385:CK385,"KĐG")</f>
        <v>0</v>
      </c>
      <c r="CS385" s="237">
        <f>CR385/(CL385+CN385+CP385+CR385)</f>
        <v>0</v>
      </c>
      <c r="CT385" s="223">
        <f>(((CL385*2)+(CN385*1)+(CP385*0)))/(CL385+CN385+CP385)</f>
        <v>1.9230769230769231</v>
      </c>
      <c r="CU385" s="223" t="str">
        <f>IF(CS385&gt;=50%,"KĐG",IF(CT385&gt;=1.6,"Đạt mục tiêu",IF(CT385&gt;=1,"Cần cố gắng","Chưa đạt")))</f>
        <v>Đạt mục tiêu</v>
      </c>
      <c r="CV385" s="5"/>
    </row>
    <row r="386" spans="1:100" s="302" customFormat="1" ht="16.5" hidden="1">
      <c r="A386" s="845"/>
      <c r="B386" s="1223" t="s">
        <v>155</v>
      </c>
      <c r="C386" s="1223"/>
      <c r="D386" s="1223"/>
      <c r="E386" s="1223"/>
      <c r="F386" s="1223"/>
      <c r="G386" s="1223"/>
      <c r="H386" s="575"/>
      <c r="I386" s="592"/>
      <c r="J386" s="305"/>
      <c r="K386" s="501"/>
      <c r="L386" s="376"/>
      <c r="M386" s="376"/>
      <c r="N386" s="305"/>
      <c r="O386" s="305"/>
      <c r="P386" s="305"/>
      <c r="Q386" s="385"/>
      <c r="R386" s="385" t="s">
        <v>38</v>
      </c>
      <c r="S386" s="385" t="s">
        <v>38</v>
      </c>
      <c r="T386" s="385" t="s">
        <v>38</v>
      </c>
      <c r="U386" s="385" t="s">
        <v>38</v>
      </c>
      <c r="V386" s="385" t="s">
        <v>38</v>
      </c>
      <c r="W386" s="413" t="s">
        <v>38</v>
      </c>
      <c r="X386" s="385" t="s">
        <v>38</v>
      </c>
      <c r="Y386" s="385" t="s">
        <v>38</v>
      </c>
      <c r="Z386" s="385" t="s">
        <v>38</v>
      </c>
      <c r="AA386" s="385" t="s">
        <v>38</v>
      </c>
      <c r="AB386" s="385" t="s">
        <v>38</v>
      </c>
      <c r="AC386" s="644" t="s">
        <v>38</v>
      </c>
      <c r="AD386" s="296" t="s">
        <v>38</v>
      </c>
      <c r="AE386" s="296" t="s">
        <v>38</v>
      </c>
      <c r="AF386" s="296" t="s">
        <v>38</v>
      </c>
      <c r="AG386" s="296" t="s">
        <v>38</v>
      </c>
      <c r="AH386" s="296" t="s">
        <v>38</v>
      </c>
      <c r="AI386" s="296" t="s">
        <v>38</v>
      </c>
      <c r="AJ386" s="296" t="s">
        <v>38</v>
      </c>
      <c r="AK386" s="296" t="s">
        <v>38</v>
      </c>
      <c r="AL386" s="296" t="s">
        <v>38</v>
      </c>
      <c r="AM386" s="296" t="s">
        <v>38</v>
      </c>
      <c r="AN386" s="296" t="s">
        <v>38</v>
      </c>
      <c r="AO386" s="296" t="s">
        <v>38</v>
      </c>
      <c r="AP386" s="296" t="s">
        <v>38</v>
      </c>
      <c r="AQ386" s="296" t="s">
        <v>38</v>
      </c>
      <c r="AR386" s="296" t="s">
        <v>38</v>
      </c>
      <c r="AS386" s="296" t="s">
        <v>38</v>
      </c>
      <c r="AT386" s="296" t="s">
        <v>38</v>
      </c>
      <c r="AU386" s="296" t="s">
        <v>38</v>
      </c>
      <c r="AV386" s="296" t="s">
        <v>38</v>
      </c>
      <c r="AW386" s="296" t="s">
        <v>38</v>
      </c>
      <c r="AX386" s="296" t="s">
        <v>38</v>
      </c>
      <c r="AY386" s="296"/>
      <c r="AZ386" s="296"/>
      <c r="BA386" s="192" t="s">
        <v>38</v>
      </c>
      <c r="BB386" s="192" t="s">
        <v>38</v>
      </c>
      <c r="BC386" s="192" t="s">
        <v>38</v>
      </c>
      <c r="BD386" s="192" t="s">
        <v>38</v>
      </c>
      <c r="BE386" s="296" t="s">
        <v>38</v>
      </c>
      <c r="BF386" s="296" t="s">
        <v>38</v>
      </c>
      <c r="BG386" s="296" t="s">
        <v>38</v>
      </c>
      <c r="BH386" s="296" t="s">
        <v>38</v>
      </c>
      <c r="BI386" s="296" t="s">
        <v>38</v>
      </c>
      <c r="BJ386" s="296" t="s">
        <v>38</v>
      </c>
      <c r="BK386" s="296" t="s">
        <v>38</v>
      </c>
      <c r="BL386" s="823"/>
      <c r="BM386" s="354"/>
      <c r="BN386" s="354"/>
      <c r="BO386" s="354"/>
      <c r="BP386" s="354"/>
      <c r="BQ386" s="354"/>
      <c r="BR386" s="823"/>
      <c r="BS386" s="356"/>
      <c r="BT386" s="354"/>
      <c r="BU386" s="354"/>
      <c r="BV386" s="354"/>
      <c r="BW386" s="823"/>
      <c r="BX386" s="354"/>
      <c r="BY386" s="824"/>
      <c r="BZ386" s="823"/>
      <c r="CA386" s="354"/>
      <c r="CB386" s="354"/>
      <c r="CC386" s="354"/>
      <c r="CD386" s="766"/>
      <c r="CE386" s="354"/>
      <c r="CF386" s="354"/>
      <c r="CG386" s="354"/>
      <c r="CH386" s="354"/>
      <c r="CI386" s="354"/>
      <c r="CJ386" s="766"/>
      <c r="CK386" s="354"/>
      <c r="CL386" s="296" t="s">
        <v>38</v>
      </c>
      <c r="CM386" s="296" t="s">
        <v>38</v>
      </c>
      <c r="CN386" s="296" t="s">
        <v>38</v>
      </c>
      <c r="CO386" s="296" t="s">
        <v>38</v>
      </c>
      <c r="CP386" s="296" t="s">
        <v>38</v>
      </c>
      <c r="CQ386" s="296" t="s">
        <v>38</v>
      </c>
      <c r="CR386" s="296" t="s">
        <v>38</v>
      </c>
      <c r="CS386" s="296" t="s">
        <v>38</v>
      </c>
      <c r="CT386" s="296" t="s">
        <v>38</v>
      </c>
      <c r="CU386" s="296" t="s">
        <v>38</v>
      </c>
      <c r="CV386" s="192" t="s">
        <v>38</v>
      </c>
    </row>
    <row r="387" spans="1:100" s="1" customFormat="1" ht="84" hidden="1">
      <c r="A387" s="1308">
        <v>135</v>
      </c>
      <c r="B387" s="1199" t="s">
        <v>2655</v>
      </c>
      <c r="C387" s="1058" t="s">
        <v>28</v>
      </c>
      <c r="D387" s="1024" t="s">
        <v>1876</v>
      </c>
      <c r="E387" s="1033" t="s">
        <v>26</v>
      </c>
      <c r="F387" s="1024" t="s">
        <v>1876</v>
      </c>
      <c r="G387" s="529" t="s">
        <v>930</v>
      </c>
      <c r="H387" s="157" t="s">
        <v>2567</v>
      </c>
      <c r="I387" s="609"/>
      <c r="J387" s="32" t="s">
        <v>742</v>
      </c>
      <c r="K387" s="463" t="s">
        <v>1647</v>
      </c>
      <c r="L387" s="5" t="s">
        <v>32</v>
      </c>
      <c r="M387" s="212" t="s">
        <v>31</v>
      </c>
      <c r="N387" s="165" t="s">
        <v>11</v>
      </c>
      <c r="O387" s="221" t="s">
        <v>29</v>
      </c>
      <c r="P387" s="221" t="s">
        <v>24</v>
      </c>
      <c r="Q387" s="5"/>
      <c r="R387" s="5" t="s">
        <v>24</v>
      </c>
      <c r="S387" s="5"/>
      <c r="T387" s="5"/>
      <c r="U387" s="6"/>
      <c r="V387" s="5"/>
      <c r="W387" s="5"/>
      <c r="X387" s="5"/>
      <c r="Y387" s="5"/>
      <c r="Z387" s="5"/>
      <c r="AA387" s="5"/>
      <c r="AB387" s="80">
        <f t="shared" ref="AB387:AB397" si="221">COUNTIF($Q387:$AA387,"x")</f>
        <v>1</v>
      </c>
      <c r="AC387" s="642"/>
      <c r="AD387" s="7"/>
      <c r="AE387" s="7" t="s">
        <v>1318</v>
      </c>
      <c r="AF387" s="7"/>
      <c r="AG387" s="7" t="s">
        <v>1317</v>
      </c>
      <c r="AH387" s="7" t="s">
        <v>1317</v>
      </c>
      <c r="AI387" s="7"/>
      <c r="AJ387" s="7"/>
      <c r="AK387" s="7"/>
      <c r="AL387" s="7"/>
      <c r="AM387" s="7"/>
      <c r="AN387" s="7"/>
      <c r="AO387" s="7"/>
      <c r="AP387" s="7"/>
      <c r="AQ387" s="7"/>
      <c r="AR387" s="7"/>
      <c r="AS387" s="7"/>
      <c r="AT387" s="7"/>
      <c r="AU387" s="7"/>
      <c r="AV387" s="55"/>
      <c r="AW387" s="7"/>
      <c r="AX387" s="7"/>
      <c r="AY387" s="7"/>
      <c r="AZ387" s="7"/>
      <c r="BA387" s="7"/>
      <c r="BB387" s="7"/>
      <c r="BC387" s="7"/>
      <c r="BD387" s="7"/>
      <c r="BE387" s="7"/>
      <c r="BF387" s="7"/>
      <c r="BG387" s="7"/>
      <c r="BH387" s="7"/>
      <c r="BI387" s="7"/>
      <c r="BJ387" s="7"/>
      <c r="BK387" s="7"/>
      <c r="BL387" s="823">
        <v>2</v>
      </c>
      <c r="BM387" s="354">
        <v>2</v>
      </c>
      <c r="BN387" s="354">
        <v>2</v>
      </c>
      <c r="BO387" s="354">
        <v>2</v>
      </c>
      <c r="BP387" s="354">
        <v>2</v>
      </c>
      <c r="BQ387" s="354">
        <v>2</v>
      </c>
      <c r="BR387" s="823">
        <v>2</v>
      </c>
      <c r="BS387" s="356">
        <v>2</v>
      </c>
      <c r="BT387" s="354">
        <v>2</v>
      </c>
      <c r="BU387" s="354">
        <v>2</v>
      </c>
      <c r="BV387" s="354">
        <v>2</v>
      </c>
      <c r="BW387" s="823">
        <v>2</v>
      </c>
      <c r="BX387" s="354">
        <v>2</v>
      </c>
      <c r="BY387" s="824">
        <v>2</v>
      </c>
      <c r="BZ387" s="823">
        <v>2</v>
      </c>
      <c r="CA387" s="354">
        <v>2</v>
      </c>
      <c r="CB387" s="354">
        <v>2</v>
      </c>
      <c r="CC387" s="354">
        <v>2</v>
      </c>
      <c r="CD387" s="766">
        <v>2</v>
      </c>
      <c r="CE387" s="354">
        <v>2</v>
      </c>
      <c r="CF387" s="354">
        <v>2</v>
      </c>
      <c r="CG387" s="354">
        <v>2</v>
      </c>
      <c r="CH387" s="354">
        <v>2</v>
      </c>
      <c r="CI387" s="354">
        <v>2</v>
      </c>
      <c r="CJ387" s="766">
        <v>2</v>
      </c>
      <c r="CK387" s="354">
        <v>2</v>
      </c>
      <c r="CL387" s="222">
        <f t="shared" ref="CL387:CL397" si="222">COUNTIF(BL387:CK387,"2")</f>
        <v>26</v>
      </c>
      <c r="CM387" s="237">
        <f t="shared" ref="CM387:CM397" si="223">CL387/(CL387+CN387+CP387+CR387)</f>
        <v>1</v>
      </c>
      <c r="CN387" s="222">
        <f t="shared" ref="CN387:CN397" si="224">COUNTIF(BL387:CK387,"1")</f>
        <v>0</v>
      </c>
      <c r="CO387" s="237">
        <f t="shared" ref="CO387:CO397" si="225">CN387/(CL387+CN387+CP387+CR387)</f>
        <v>0</v>
      </c>
      <c r="CP387" s="222">
        <f t="shared" ref="CP387:CP397" si="226">COUNTIF(BL387:CK387,"0")</f>
        <v>0</v>
      </c>
      <c r="CQ387" s="237">
        <f t="shared" ref="CQ387:CQ397" si="227">CP387/(CL387+CN387+CP387+CR387)</f>
        <v>0</v>
      </c>
      <c r="CR387" s="222">
        <f t="shared" ref="CR387:CR397" si="228">COUNTIF(BL387:CK387,"KĐG")</f>
        <v>0</v>
      </c>
      <c r="CS387" s="237">
        <f t="shared" ref="CS387:CS397" si="229">CR387/(CL387+CN387+CP387+CR387)</f>
        <v>0</v>
      </c>
      <c r="CT387" s="223">
        <f t="shared" ref="CT387:CT397" si="230">(((CL387*2)+(CN387*1)+(CP387*0)))/(CL387+CN387+CP387)</f>
        <v>2</v>
      </c>
      <c r="CU387" s="223" t="str">
        <f t="shared" ref="CU387:CU397" si="231">IF(CS387&gt;=50%,"KĐG",IF(CT387&gt;=1.6,"Đạt mục tiêu",IF(CT387&gt;=1,"Cần cố gắng","Chưa đạt")))</f>
        <v>Đạt mục tiêu</v>
      </c>
      <c r="CV387" s="5"/>
    </row>
    <row r="388" spans="1:100" s="1" customFormat="1" ht="96.65" hidden="1" customHeight="1">
      <c r="A388" s="1308"/>
      <c r="B388" s="1199"/>
      <c r="C388" s="1058"/>
      <c r="D388" s="1024"/>
      <c r="E388" s="1033"/>
      <c r="F388" s="1024"/>
      <c r="G388" s="157" t="s">
        <v>2978</v>
      </c>
      <c r="H388" s="292" t="s">
        <v>2567</v>
      </c>
      <c r="I388" s="442"/>
      <c r="J388" s="93"/>
      <c r="K388" s="470"/>
      <c r="L388" s="221" t="s">
        <v>32</v>
      </c>
      <c r="M388" s="212" t="s">
        <v>31</v>
      </c>
      <c r="N388" s="165" t="s">
        <v>11</v>
      </c>
      <c r="O388" s="221" t="s">
        <v>29</v>
      </c>
      <c r="P388" s="221" t="s">
        <v>24</v>
      </c>
      <c r="Q388" s="221"/>
      <c r="R388" s="221"/>
      <c r="S388" s="221" t="s">
        <v>24</v>
      </c>
      <c r="T388" s="221"/>
      <c r="U388" s="337"/>
      <c r="V388" s="221"/>
      <c r="W388" s="5"/>
      <c r="X388" s="221"/>
      <c r="Y388" s="221"/>
      <c r="Z388" s="221"/>
      <c r="AA388" s="221"/>
      <c r="AB388" s="80">
        <f t="shared" si="221"/>
        <v>1</v>
      </c>
      <c r="AC388" s="642"/>
      <c r="AD388" s="7"/>
      <c r="AE388" s="7"/>
      <c r="AF388" s="7"/>
      <c r="AG388" s="7"/>
      <c r="AH388" s="7"/>
      <c r="AI388" s="7"/>
      <c r="AJ388" s="7"/>
      <c r="AK388" s="7" t="s">
        <v>1317</v>
      </c>
      <c r="AL388" s="7" t="s">
        <v>1317</v>
      </c>
      <c r="AM388" s="7"/>
      <c r="AN388" s="7"/>
      <c r="AO388" s="7"/>
      <c r="AP388" s="7"/>
      <c r="AQ388" s="7"/>
      <c r="AR388" s="7"/>
      <c r="AS388" s="7" t="s">
        <v>1318</v>
      </c>
      <c r="AT388" s="7"/>
      <c r="AU388" s="7"/>
      <c r="AV388" s="55"/>
      <c r="AW388" s="7"/>
      <c r="AX388" s="7"/>
      <c r="AY388" s="7" t="s">
        <v>1317</v>
      </c>
      <c r="AZ388" s="7"/>
      <c r="BA388" s="7"/>
      <c r="BB388" s="7"/>
      <c r="BC388" s="7"/>
      <c r="BD388" s="7"/>
      <c r="BE388" s="7"/>
      <c r="BF388" s="7"/>
      <c r="BG388" s="7"/>
      <c r="BH388" s="7"/>
      <c r="BI388" s="7"/>
      <c r="BJ388" s="7"/>
      <c r="BK388" s="7"/>
      <c r="BL388" s="5">
        <v>2</v>
      </c>
      <c r="BM388" s="221">
        <v>2</v>
      </c>
      <c r="BN388" s="221">
        <v>2</v>
      </c>
      <c r="BO388" s="221">
        <v>2</v>
      </c>
      <c r="BP388" s="221">
        <v>1</v>
      </c>
      <c r="BQ388" s="221">
        <v>2</v>
      </c>
      <c r="BR388" s="5">
        <v>2</v>
      </c>
      <c r="BS388" s="226">
        <v>2</v>
      </c>
      <c r="BT388" s="221">
        <v>2</v>
      </c>
      <c r="BU388" s="221">
        <v>2</v>
      </c>
      <c r="BV388" s="221">
        <v>2</v>
      </c>
      <c r="BW388" s="5">
        <v>1</v>
      </c>
      <c r="BX388" s="221">
        <v>2</v>
      </c>
      <c r="BY388" s="6">
        <v>2</v>
      </c>
      <c r="BZ388" s="5">
        <v>2</v>
      </c>
      <c r="CA388" s="221">
        <v>2</v>
      </c>
      <c r="CB388" s="221">
        <v>1</v>
      </c>
      <c r="CC388" s="221">
        <v>2</v>
      </c>
      <c r="CD388" s="337">
        <v>1</v>
      </c>
      <c r="CE388" s="221">
        <v>2</v>
      </c>
      <c r="CF388" s="221">
        <v>2</v>
      </c>
      <c r="CG388" s="221">
        <v>2</v>
      </c>
      <c r="CH388" s="221">
        <v>2</v>
      </c>
      <c r="CI388" s="221">
        <v>2</v>
      </c>
      <c r="CJ388" s="337">
        <v>2</v>
      </c>
      <c r="CK388" s="221">
        <v>2</v>
      </c>
      <c r="CL388" s="222">
        <f t="shared" si="222"/>
        <v>22</v>
      </c>
      <c r="CM388" s="237">
        <f t="shared" si="223"/>
        <v>0.84615384615384615</v>
      </c>
      <c r="CN388" s="222">
        <f t="shared" si="224"/>
        <v>4</v>
      </c>
      <c r="CO388" s="237">
        <f t="shared" si="225"/>
        <v>0.15384615384615385</v>
      </c>
      <c r="CP388" s="222">
        <f t="shared" si="226"/>
        <v>0</v>
      </c>
      <c r="CQ388" s="237">
        <f t="shared" si="227"/>
        <v>0</v>
      </c>
      <c r="CR388" s="222">
        <f t="shared" si="228"/>
        <v>0</v>
      </c>
      <c r="CS388" s="237">
        <f t="shared" si="229"/>
        <v>0</v>
      </c>
      <c r="CT388" s="223">
        <f t="shared" si="230"/>
        <v>1.8461538461538463</v>
      </c>
      <c r="CU388" s="223" t="str">
        <f t="shared" si="231"/>
        <v>Đạt mục tiêu</v>
      </c>
      <c r="CV388" s="5"/>
    </row>
    <row r="389" spans="1:100" s="1" customFormat="1" ht="55.5" hidden="1">
      <c r="A389" s="1308"/>
      <c r="B389" s="1199"/>
      <c r="C389" s="1058"/>
      <c r="D389" s="1024"/>
      <c r="E389" s="1033"/>
      <c r="F389" s="1024"/>
      <c r="G389" s="157" t="s">
        <v>2702</v>
      </c>
      <c r="H389" s="157" t="s">
        <v>2567</v>
      </c>
      <c r="I389" s="442"/>
      <c r="J389" s="93"/>
      <c r="K389" s="470"/>
      <c r="L389" s="221" t="s">
        <v>32</v>
      </c>
      <c r="M389" s="212" t="s">
        <v>31</v>
      </c>
      <c r="N389" s="165" t="s">
        <v>11</v>
      </c>
      <c r="O389" s="221" t="s">
        <v>29</v>
      </c>
      <c r="P389" s="221" t="s">
        <v>24</v>
      </c>
      <c r="Q389" s="221"/>
      <c r="R389" s="221"/>
      <c r="S389" s="221"/>
      <c r="T389" s="221" t="s">
        <v>24</v>
      </c>
      <c r="U389" s="226"/>
      <c r="V389" s="221"/>
      <c r="W389" s="5"/>
      <c r="X389" s="221"/>
      <c r="Y389" s="221"/>
      <c r="Z389" s="221"/>
      <c r="AA389" s="221"/>
      <c r="AB389" s="80">
        <f t="shared" si="221"/>
        <v>1</v>
      </c>
      <c r="AC389" s="642"/>
      <c r="AD389" s="7"/>
      <c r="AE389" s="7"/>
      <c r="AF389" s="7"/>
      <c r="AG389" s="7"/>
      <c r="AH389" s="7"/>
      <c r="AI389" s="7"/>
      <c r="AJ389" s="7"/>
      <c r="AK389" s="7"/>
      <c r="AL389" s="7"/>
      <c r="AM389" s="7"/>
      <c r="AN389" s="7"/>
      <c r="AO389" s="7"/>
      <c r="AP389" s="55"/>
      <c r="AQ389" s="55"/>
      <c r="AR389" s="55" t="s">
        <v>1183</v>
      </c>
      <c r="AS389" s="7"/>
      <c r="AT389" s="7"/>
      <c r="AU389" s="7" t="s">
        <v>1318</v>
      </c>
      <c r="AV389" s="55"/>
      <c r="AW389" s="7"/>
      <c r="AX389" s="7"/>
      <c r="AY389" s="7"/>
      <c r="AZ389" s="7"/>
      <c r="BA389" s="7"/>
      <c r="BB389" s="7"/>
      <c r="BC389" s="7"/>
      <c r="BD389" s="7"/>
      <c r="BE389" s="7"/>
      <c r="BF389" s="7"/>
      <c r="BG389" s="7"/>
      <c r="BH389" s="7"/>
      <c r="BI389" s="7"/>
      <c r="BJ389" s="7"/>
      <c r="BK389" s="7"/>
      <c r="BL389" s="823">
        <v>2</v>
      </c>
      <c r="BM389" s="354">
        <v>2</v>
      </c>
      <c r="BN389" s="354">
        <v>2</v>
      </c>
      <c r="BO389" s="354">
        <v>2</v>
      </c>
      <c r="BP389" s="354">
        <v>2</v>
      </c>
      <c r="BQ389" s="354">
        <v>2</v>
      </c>
      <c r="BR389" s="823">
        <v>2</v>
      </c>
      <c r="BS389" s="356">
        <v>2</v>
      </c>
      <c r="BT389" s="354">
        <v>2</v>
      </c>
      <c r="BU389" s="354">
        <v>2</v>
      </c>
      <c r="BV389" s="354">
        <v>2</v>
      </c>
      <c r="BW389" s="823">
        <v>2</v>
      </c>
      <c r="BX389" s="354">
        <v>2</v>
      </c>
      <c r="BY389" s="824">
        <v>2</v>
      </c>
      <c r="BZ389" s="823">
        <v>2</v>
      </c>
      <c r="CA389" s="360">
        <v>2</v>
      </c>
      <c r="CB389" s="354">
        <v>2</v>
      </c>
      <c r="CC389" s="354">
        <v>1</v>
      </c>
      <c r="CD389" s="766">
        <v>2</v>
      </c>
      <c r="CE389" s="354">
        <v>2</v>
      </c>
      <c r="CF389" s="354">
        <v>1</v>
      </c>
      <c r="CG389" s="354">
        <v>2</v>
      </c>
      <c r="CH389" s="354">
        <v>2</v>
      </c>
      <c r="CI389" s="354">
        <v>2</v>
      </c>
      <c r="CJ389" s="766">
        <v>1</v>
      </c>
      <c r="CK389" s="354">
        <v>2</v>
      </c>
      <c r="CL389" s="222">
        <f t="shared" si="222"/>
        <v>23</v>
      </c>
      <c r="CM389" s="237">
        <f t="shared" si="223"/>
        <v>0.88461538461538458</v>
      </c>
      <c r="CN389" s="222">
        <f t="shared" si="224"/>
        <v>3</v>
      </c>
      <c r="CO389" s="237">
        <f t="shared" si="225"/>
        <v>0.11538461538461539</v>
      </c>
      <c r="CP389" s="222">
        <f t="shared" si="226"/>
        <v>0</v>
      </c>
      <c r="CQ389" s="237">
        <f t="shared" si="227"/>
        <v>0</v>
      </c>
      <c r="CR389" s="222">
        <f t="shared" si="228"/>
        <v>0</v>
      </c>
      <c r="CS389" s="237">
        <f t="shared" si="229"/>
        <v>0</v>
      </c>
      <c r="CT389" s="223">
        <f t="shared" si="230"/>
        <v>1.8846153846153846</v>
      </c>
      <c r="CU389" s="223" t="str">
        <f t="shared" si="231"/>
        <v>Đạt mục tiêu</v>
      </c>
      <c r="CV389" s="5"/>
    </row>
    <row r="390" spans="1:100" s="1" customFormat="1" ht="55.5" hidden="1">
      <c r="A390" s="1308"/>
      <c r="B390" s="1199"/>
      <c r="C390" s="1058"/>
      <c r="D390" s="1024"/>
      <c r="E390" s="1033"/>
      <c r="F390" s="1024"/>
      <c r="G390" s="157" t="s">
        <v>2568</v>
      </c>
      <c r="H390" s="157" t="s">
        <v>2567</v>
      </c>
      <c r="I390" s="609"/>
      <c r="J390" s="93"/>
      <c r="K390" s="470"/>
      <c r="L390" s="5" t="s">
        <v>32</v>
      </c>
      <c r="M390" s="212" t="s">
        <v>31</v>
      </c>
      <c r="N390" s="165" t="s">
        <v>11</v>
      </c>
      <c r="O390" s="221" t="s">
        <v>29</v>
      </c>
      <c r="P390" s="221" t="s">
        <v>24</v>
      </c>
      <c r="Q390" s="5"/>
      <c r="R390" s="5" t="s">
        <v>24</v>
      </c>
      <c r="S390" s="5"/>
      <c r="T390" s="5"/>
      <c r="U390" s="6"/>
      <c r="V390" s="5"/>
      <c r="W390" s="5"/>
      <c r="X390" s="5"/>
      <c r="Y390" s="5"/>
      <c r="Z390" s="5"/>
      <c r="AA390" s="5"/>
      <c r="AB390" s="80">
        <f t="shared" si="221"/>
        <v>1</v>
      </c>
      <c r="AC390" s="642"/>
      <c r="AD390" s="7"/>
      <c r="AE390" s="7"/>
      <c r="AF390" s="7"/>
      <c r="AG390" s="7"/>
      <c r="AH390" s="7"/>
      <c r="AI390" s="7" t="s">
        <v>1317</v>
      </c>
      <c r="AJ390" s="7"/>
      <c r="AK390" s="7" t="s">
        <v>1317</v>
      </c>
      <c r="AL390" s="7"/>
      <c r="AM390" s="7" t="s">
        <v>1317</v>
      </c>
      <c r="AN390" s="7"/>
      <c r="AO390" s="7"/>
      <c r="AP390" s="7"/>
      <c r="AQ390" s="7"/>
      <c r="AR390" s="7"/>
      <c r="AS390" s="7"/>
      <c r="AT390" s="7"/>
      <c r="AU390" s="7"/>
      <c r="AV390" s="55"/>
      <c r="AW390" s="7"/>
      <c r="AX390" s="7"/>
      <c r="AY390" s="7"/>
      <c r="AZ390" s="7"/>
      <c r="BA390" s="7"/>
      <c r="BB390" s="7"/>
      <c r="BC390" s="7"/>
      <c r="BD390" s="7"/>
      <c r="BE390" s="7"/>
      <c r="BF390" s="7"/>
      <c r="BG390" s="7"/>
      <c r="BH390" s="7"/>
      <c r="BI390" s="7"/>
      <c r="BJ390" s="56"/>
      <c r="BK390" s="56"/>
      <c r="BL390" s="823">
        <v>2</v>
      </c>
      <c r="BM390" s="354">
        <v>1</v>
      </c>
      <c r="BN390" s="354">
        <v>2</v>
      </c>
      <c r="BO390" s="354">
        <v>2</v>
      </c>
      <c r="BP390" s="354">
        <v>2</v>
      </c>
      <c r="BQ390" s="354">
        <v>2</v>
      </c>
      <c r="BR390" s="823">
        <v>2</v>
      </c>
      <c r="BS390" s="356">
        <v>2</v>
      </c>
      <c r="BT390" s="354">
        <v>2</v>
      </c>
      <c r="BU390" s="354">
        <v>1</v>
      </c>
      <c r="BV390" s="354">
        <v>2</v>
      </c>
      <c r="BW390" s="823">
        <v>2</v>
      </c>
      <c r="BX390" s="354">
        <v>2</v>
      </c>
      <c r="BY390" s="824">
        <v>2</v>
      </c>
      <c r="BZ390" s="823">
        <v>2</v>
      </c>
      <c r="CA390" s="354">
        <v>2</v>
      </c>
      <c r="CB390" s="354">
        <v>2</v>
      </c>
      <c r="CC390" s="354">
        <v>2</v>
      </c>
      <c r="CD390" s="766">
        <v>2</v>
      </c>
      <c r="CE390" s="354">
        <v>2</v>
      </c>
      <c r="CF390" s="354">
        <v>2</v>
      </c>
      <c r="CG390" s="354">
        <v>2</v>
      </c>
      <c r="CH390" s="354">
        <v>2</v>
      </c>
      <c r="CI390" s="354">
        <v>2</v>
      </c>
      <c r="CJ390" s="766">
        <v>2</v>
      </c>
      <c r="CK390" s="354">
        <v>2</v>
      </c>
      <c r="CL390" s="222">
        <f t="shared" si="222"/>
        <v>24</v>
      </c>
      <c r="CM390" s="237">
        <f t="shared" si="223"/>
        <v>0.92307692307692313</v>
      </c>
      <c r="CN390" s="222">
        <f t="shared" si="224"/>
        <v>2</v>
      </c>
      <c r="CO390" s="237">
        <f t="shared" si="225"/>
        <v>7.6923076923076927E-2</v>
      </c>
      <c r="CP390" s="222">
        <f t="shared" si="226"/>
        <v>0</v>
      </c>
      <c r="CQ390" s="237">
        <f t="shared" si="227"/>
        <v>0</v>
      </c>
      <c r="CR390" s="222">
        <f t="shared" si="228"/>
        <v>0</v>
      </c>
      <c r="CS390" s="237">
        <f t="shared" si="229"/>
        <v>0</v>
      </c>
      <c r="CT390" s="223">
        <f t="shared" si="230"/>
        <v>1.9230769230769231</v>
      </c>
      <c r="CU390" s="223" t="str">
        <f t="shared" si="231"/>
        <v>Đạt mục tiêu</v>
      </c>
      <c r="CV390" s="5"/>
    </row>
    <row r="391" spans="1:100" s="1" customFormat="1" ht="39" hidden="1">
      <c r="A391" s="1308">
        <v>136</v>
      </c>
      <c r="B391" s="1024" t="s">
        <v>501</v>
      </c>
      <c r="C391" s="1058"/>
      <c r="D391" s="1024" t="s">
        <v>501</v>
      </c>
      <c r="E391" s="1033"/>
      <c r="F391" s="1024" t="s">
        <v>1877</v>
      </c>
      <c r="G391" s="157" t="s">
        <v>1878</v>
      </c>
      <c r="H391" s="157"/>
      <c r="I391" s="609"/>
      <c r="J391" s="93"/>
      <c r="K391" s="470"/>
      <c r="L391" s="5"/>
      <c r="M391" s="212" t="s">
        <v>31</v>
      </c>
      <c r="N391" s="165"/>
      <c r="O391" s="221"/>
      <c r="P391" s="221"/>
      <c r="Q391" s="5"/>
      <c r="R391" s="5"/>
      <c r="S391" s="5"/>
      <c r="T391" s="5"/>
      <c r="U391" s="6"/>
      <c r="V391" s="5" t="s">
        <v>24</v>
      </c>
      <c r="W391" s="5"/>
      <c r="X391" s="5"/>
      <c r="Y391" s="5"/>
      <c r="Z391" s="5"/>
      <c r="AA391" s="5"/>
      <c r="AB391" s="80">
        <f t="shared" si="221"/>
        <v>1</v>
      </c>
      <c r="AC391" s="642"/>
      <c r="AD391" s="7"/>
      <c r="AE391" s="7"/>
      <c r="AF391" s="7"/>
      <c r="AG391" s="7"/>
      <c r="AH391" s="7"/>
      <c r="AI391" s="7"/>
      <c r="AJ391" s="7"/>
      <c r="AK391" s="7"/>
      <c r="AL391" s="7"/>
      <c r="AM391" s="7"/>
      <c r="AN391" s="7"/>
      <c r="AO391" s="7"/>
      <c r="AP391" s="7"/>
      <c r="AQ391" s="7"/>
      <c r="AR391" s="7"/>
      <c r="AS391" s="7"/>
      <c r="AT391" s="7"/>
      <c r="AU391" s="7"/>
      <c r="AV391" s="55"/>
      <c r="AW391" s="7"/>
      <c r="AX391" s="7" t="s">
        <v>1317</v>
      </c>
      <c r="AY391" s="7"/>
      <c r="AZ391" s="7"/>
      <c r="BA391" s="7"/>
      <c r="BB391" s="7"/>
      <c r="BC391" s="7"/>
      <c r="BD391" s="7"/>
      <c r="BE391" s="7"/>
      <c r="BF391" s="7"/>
      <c r="BG391" s="7"/>
      <c r="BH391" s="7"/>
      <c r="BI391" s="7"/>
      <c r="BJ391" s="56"/>
      <c r="BK391" s="56"/>
      <c r="BL391" s="5">
        <v>2</v>
      </c>
      <c r="BM391" s="221">
        <v>2</v>
      </c>
      <c r="BN391" s="221">
        <v>2</v>
      </c>
      <c r="BO391" s="221">
        <v>2</v>
      </c>
      <c r="BP391" s="221">
        <v>2</v>
      </c>
      <c r="BQ391" s="221">
        <v>2</v>
      </c>
      <c r="BR391" s="5">
        <v>2</v>
      </c>
      <c r="BS391" s="226">
        <v>2</v>
      </c>
      <c r="BT391" s="221">
        <v>2</v>
      </c>
      <c r="BU391" s="221">
        <v>2</v>
      </c>
      <c r="BV391" s="221">
        <v>2</v>
      </c>
      <c r="BW391" s="5">
        <v>2</v>
      </c>
      <c r="BX391" s="221">
        <v>2</v>
      </c>
      <c r="BY391" s="6">
        <v>1</v>
      </c>
      <c r="BZ391" s="5">
        <v>2</v>
      </c>
      <c r="CA391" s="221">
        <v>2</v>
      </c>
      <c r="CB391" s="221">
        <v>2</v>
      </c>
      <c r="CC391" s="221">
        <v>2</v>
      </c>
      <c r="CD391" s="337">
        <v>1</v>
      </c>
      <c r="CE391" s="221">
        <v>2</v>
      </c>
      <c r="CF391" s="221">
        <v>2</v>
      </c>
      <c r="CG391" s="221">
        <v>2</v>
      </c>
      <c r="CH391" s="221">
        <v>2</v>
      </c>
      <c r="CI391" s="221">
        <v>2</v>
      </c>
      <c r="CJ391" s="337">
        <v>1</v>
      </c>
      <c r="CK391" s="221">
        <v>2</v>
      </c>
      <c r="CL391" s="222">
        <f t="shared" si="222"/>
        <v>23</v>
      </c>
      <c r="CM391" s="237">
        <f t="shared" si="223"/>
        <v>0.88461538461538458</v>
      </c>
      <c r="CN391" s="222">
        <f t="shared" si="224"/>
        <v>3</v>
      </c>
      <c r="CO391" s="237">
        <f t="shared" si="225"/>
        <v>0.11538461538461539</v>
      </c>
      <c r="CP391" s="222">
        <f t="shared" si="226"/>
        <v>0</v>
      </c>
      <c r="CQ391" s="237">
        <f t="shared" si="227"/>
        <v>0</v>
      </c>
      <c r="CR391" s="222">
        <f t="shared" si="228"/>
        <v>0</v>
      </c>
      <c r="CS391" s="237">
        <f t="shared" si="229"/>
        <v>0</v>
      </c>
      <c r="CT391" s="223">
        <f t="shared" si="230"/>
        <v>1.8846153846153846</v>
      </c>
      <c r="CU391" s="223" t="str">
        <f t="shared" si="231"/>
        <v>Đạt mục tiêu</v>
      </c>
      <c r="CV391" s="5"/>
    </row>
    <row r="392" spans="1:100" s="1" customFormat="1" ht="55.5" hidden="1">
      <c r="A392" s="1308"/>
      <c r="B392" s="1024"/>
      <c r="C392" s="1058"/>
      <c r="D392" s="1024"/>
      <c r="E392" s="1033"/>
      <c r="F392" s="1024"/>
      <c r="G392" s="157" t="s">
        <v>1879</v>
      </c>
      <c r="H392" s="157"/>
      <c r="I392" s="609"/>
      <c r="J392" s="93"/>
      <c r="K392" s="470"/>
      <c r="L392" s="212" t="s">
        <v>32</v>
      </c>
      <c r="M392" s="212" t="s">
        <v>31</v>
      </c>
      <c r="N392" s="165" t="s">
        <v>11</v>
      </c>
      <c r="O392" s="221" t="s">
        <v>29</v>
      </c>
      <c r="P392" s="221" t="s">
        <v>24</v>
      </c>
      <c r="Q392" s="5"/>
      <c r="R392" s="5"/>
      <c r="S392" s="5"/>
      <c r="T392" s="5"/>
      <c r="U392" s="6"/>
      <c r="V392" s="5" t="s">
        <v>24</v>
      </c>
      <c r="W392" s="5"/>
      <c r="X392" s="5"/>
      <c r="Y392" s="5"/>
      <c r="Z392" s="5"/>
      <c r="AA392" s="5"/>
      <c r="AB392" s="80">
        <f t="shared" si="221"/>
        <v>1</v>
      </c>
      <c r="AC392" s="642"/>
      <c r="AD392" s="7"/>
      <c r="AE392" s="7"/>
      <c r="AF392" s="7"/>
      <c r="AG392" s="7"/>
      <c r="AH392" s="7"/>
      <c r="AI392" s="7"/>
      <c r="AJ392" s="7"/>
      <c r="AK392" s="7"/>
      <c r="AL392" s="7"/>
      <c r="AM392" s="7"/>
      <c r="AN392" s="7"/>
      <c r="AO392" s="7"/>
      <c r="AP392" s="7"/>
      <c r="AQ392" s="7"/>
      <c r="AR392" s="7"/>
      <c r="AS392" s="7"/>
      <c r="AT392" s="7"/>
      <c r="AU392" s="7"/>
      <c r="AV392" s="55"/>
      <c r="AW392" s="7" t="s">
        <v>1317</v>
      </c>
      <c r="AX392" s="7"/>
      <c r="AY392" s="7"/>
      <c r="AZ392" s="7"/>
      <c r="BA392" s="7"/>
      <c r="BB392" s="7"/>
      <c r="BC392" s="7"/>
      <c r="BD392" s="7"/>
      <c r="BE392" s="7"/>
      <c r="BF392" s="7"/>
      <c r="BG392" s="7"/>
      <c r="BH392" s="7"/>
      <c r="BI392" s="7"/>
      <c r="BJ392" s="56"/>
      <c r="BK392" s="56"/>
      <c r="BL392" s="5">
        <v>2</v>
      </c>
      <c r="BM392" s="221">
        <v>2</v>
      </c>
      <c r="BN392" s="221">
        <v>2</v>
      </c>
      <c r="BO392" s="221">
        <v>2</v>
      </c>
      <c r="BP392" s="221">
        <v>2</v>
      </c>
      <c r="BQ392" s="221">
        <v>2</v>
      </c>
      <c r="BR392" s="5">
        <v>2</v>
      </c>
      <c r="BS392" s="226">
        <v>2</v>
      </c>
      <c r="BT392" s="221">
        <v>2</v>
      </c>
      <c r="BU392" s="221">
        <v>2</v>
      </c>
      <c r="BV392" s="221">
        <v>2</v>
      </c>
      <c r="BW392" s="5">
        <v>2</v>
      </c>
      <c r="BX392" s="221">
        <v>2</v>
      </c>
      <c r="BY392" s="6">
        <v>2</v>
      </c>
      <c r="BZ392" s="5">
        <v>2</v>
      </c>
      <c r="CA392" s="221">
        <v>2</v>
      </c>
      <c r="CB392" s="221">
        <v>2</v>
      </c>
      <c r="CC392" s="221">
        <v>2</v>
      </c>
      <c r="CD392" s="337">
        <v>2</v>
      </c>
      <c r="CE392" s="221">
        <v>2</v>
      </c>
      <c r="CF392" s="221">
        <v>2</v>
      </c>
      <c r="CG392" s="221">
        <v>2</v>
      </c>
      <c r="CH392" s="221">
        <v>2</v>
      </c>
      <c r="CI392" s="221">
        <v>2</v>
      </c>
      <c r="CJ392" s="337">
        <v>2</v>
      </c>
      <c r="CK392" s="221">
        <v>2</v>
      </c>
      <c r="CL392" s="222">
        <f t="shared" si="222"/>
        <v>26</v>
      </c>
      <c r="CM392" s="237">
        <f t="shared" si="223"/>
        <v>1</v>
      </c>
      <c r="CN392" s="222">
        <f t="shared" si="224"/>
        <v>0</v>
      </c>
      <c r="CO392" s="237">
        <f t="shared" si="225"/>
        <v>0</v>
      </c>
      <c r="CP392" s="222">
        <f t="shared" si="226"/>
        <v>0</v>
      </c>
      <c r="CQ392" s="237">
        <f t="shared" si="227"/>
        <v>0</v>
      </c>
      <c r="CR392" s="222">
        <f t="shared" si="228"/>
        <v>0</v>
      </c>
      <c r="CS392" s="237">
        <f t="shared" si="229"/>
        <v>0</v>
      </c>
      <c r="CT392" s="223">
        <f t="shared" si="230"/>
        <v>2</v>
      </c>
      <c r="CU392" s="223" t="str">
        <f t="shared" si="231"/>
        <v>Đạt mục tiêu</v>
      </c>
      <c r="CV392" s="5"/>
    </row>
    <row r="393" spans="1:100" s="1" customFormat="1" ht="62" hidden="1">
      <c r="A393" s="1308"/>
      <c r="B393" s="1024"/>
      <c r="C393" s="1058"/>
      <c r="D393" s="1024"/>
      <c r="E393" s="1033"/>
      <c r="F393" s="1024"/>
      <c r="G393" s="157" t="s">
        <v>2192</v>
      </c>
      <c r="H393" s="157"/>
      <c r="I393" s="615"/>
      <c r="J393" s="93"/>
      <c r="K393" s="470"/>
      <c r="L393" s="5" t="s">
        <v>32</v>
      </c>
      <c r="M393" s="212" t="s">
        <v>31</v>
      </c>
      <c r="N393" s="165" t="s">
        <v>11</v>
      </c>
      <c r="O393" s="221" t="s">
        <v>29</v>
      </c>
      <c r="P393" s="221" t="s">
        <v>24</v>
      </c>
      <c r="Q393" s="5"/>
      <c r="R393" s="5"/>
      <c r="S393" s="5"/>
      <c r="T393" s="5"/>
      <c r="U393" s="6"/>
      <c r="V393" s="5"/>
      <c r="W393" s="5"/>
      <c r="X393" s="5"/>
      <c r="Y393" s="5"/>
      <c r="Z393" s="5" t="s">
        <v>24</v>
      </c>
      <c r="AA393" s="5"/>
      <c r="AB393" s="80">
        <f t="shared" si="221"/>
        <v>1</v>
      </c>
      <c r="AC393" s="642"/>
      <c r="AD393" s="7"/>
      <c r="AE393" s="7"/>
      <c r="AF393" s="7"/>
      <c r="AG393" s="7"/>
      <c r="AH393" s="7"/>
      <c r="AI393" s="7"/>
      <c r="AJ393" s="7"/>
      <c r="AK393" s="7"/>
      <c r="AL393" s="7"/>
      <c r="AM393" s="7"/>
      <c r="AN393" s="7"/>
      <c r="AO393" s="7"/>
      <c r="AP393" s="7"/>
      <c r="AQ393" s="7"/>
      <c r="AR393" s="7"/>
      <c r="AS393" s="7"/>
      <c r="AT393" s="7"/>
      <c r="AU393" s="7"/>
      <c r="AV393" s="55"/>
      <c r="AW393" s="7"/>
      <c r="AX393" s="7"/>
      <c r="AY393" s="7"/>
      <c r="AZ393" s="7"/>
      <c r="BA393" s="7"/>
      <c r="BB393" s="7"/>
      <c r="BC393" s="7"/>
      <c r="BD393" s="7"/>
      <c r="BE393" s="7"/>
      <c r="BF393" s="7"/>
      <c r="BG393" s="7"/>
      <c r="BH393" s="7"/>
      <c r="BI393" s="7"/>
      <c r="BJ393" s="56"/>
      <c r="BK393" s="56"/>
      <c r="BL393" s="5">
        <v>2</v>
      </c>
      <c r="BM393" s="221">
        <v>2</v>
      </c>
      <c r="BN393" s="221">
        <v>2</v>
      </c>
      <c r="BO393" s="221">
        <v>2</v>
      </c>
      <c r="BP393" s="221">
        <v>2</v>
      </c>
      <c r="BQ393" s="221">
        <v>2</v>
      </c>
      <c r="BR393" s="5">
        <v>2</v>
      </c>
      <c r="BS393" s="226">
        <v>1</v>
      </c>
      <c r="BT393" s="221">
        <v>2</v>
      </c>
      <c r="BU393" s="221">
        <v>2</v>
      </c>
      <c r="BV393" s="221">
        <v>2</v>
      </c>
      <c r="BW393" s="5">
        <v>2</v>
      </c>
      <c r="BX393" s="221">
        <v>2</v>
      </c>
      <c r="BY393" s="6">
        <v>1</v>
      </c>
      <c r="BZ393" s="5">
        <v>2</v>
      </c>
      <c r="CA393" s="221">
        <v>2</v>
      </c>
      <c r="CB393" s="221">
        <v>2</v>
      </c>
      <c r="CC393" s="221">
        <v>2</v>
      </c>
      <c r="CD393" s="337">
        <v>2</v>
      </c>
      <c r="CE393" s="221">
        <v>2</v>
      </c>
      <c r="CF393" s="221">
        <v>2</v>
      </c>
      <c r="CG393" s="221">
        <v>2</v>
      </c>
      <c r="CH393" s="221">
        <v>2</v>
      </c>
      <c r="CI393" s="221">
        <v>2</v>
      </c>
      <c r="CJ393" s="337">
        <v>2</v>
      </c>
      <c r="CK393" s="221">
        <v>2</v>
      </c>
      <c r="CL393" s="222">
        <f t="shared" si="222"/>
        <v>24</v>
      </c>
      <c r="CM393" s="237">
        <f t="shared" si="223"/>
        <v>0.92307692307692313</v>
      </c>
      <c r="CN393" s="222">
        <f t="shared" si="224"/>
        <v>2</v>
      </c>
      <c r="CO393" s="237">
        <f t="shared" si="225"/>
        <v>7.6923076923076927E-2</v>
      </c>
      <c r="CP393" s="222">
        <f t="shared" si="226"/>
        <v>0</v>
      </c>
      <c r="CQ393" s="237">
        <f t="shared" si="227"/>
        <v>0</v>
      </c>
      <c r="CR393" s="222">
        <f t="shared" si="228"/>
        <v>0</v>
      </c>
      <c r="CS393" s="237">
        <f t="shared" si="229"/>
        <v>0</v>
      </c>
      <c r="CT393" s="223">
        <f t="shared" si="230"/>
        <v>1.9230769230769231</v>
      </c>
      <c r="CU393" s="223" t="str">
        <f t="shared" si="231"/>
        <v>Đạt mục tiêu</v>
      </c>
      <c r="CV393" s="5"/>
    </row>
    <row r="394" spans="1:100" s="1" customFormat="1" ht="55.5" hidden="1">
      <c r="A394" s="1308">
        <v>137</v>
      </c>
      <c r="B394" s="1093" t="s">
        <v>500</v>
      </c>
      <c r="C394" s="1033" t="s">
        <v>35</v>
      </c>
      <c r="D394" s="1093" t="s">
        <v>316</v>
      </c>
      <c r="E394" s="1033" t="s">
        <v>35</v>
      </c>
      <c r="F394" s="1093" t="s">
        <v>316</v>
      </c>
      <c r="G394" s="219" t="s">
        <v>1530</v>
      </c>
      <c r="H394" s="219"/>
      <c r="I394" s="600"/>
      <c r="J394" s="94"/>
      <c r="K394" s="467"/>
      <c r="L394" s="221" t="s">
        <v>32</v>
      </c>
      <c r="M394" s="212" t="s">
        <v>31</v>
      </c>
      <c r="N394" s="165" t="s">
        <v>11</v>
      </c>
      <c r="O394" s="221" t="s">
        <v>29</v>
      </c>
      <c r="P394" s="221" t="s">
        <v>24</v>
      </c>
      <c r="Q394" s="221"/>
      <c r="R394" s="221"/>
      <c r="S394" s="221"/>
      <c r="T394" s="221" t="s">
        <v>24</v>
      </c>
      <c r="U394" s="226"/>
      <c r="V394" s="221"/>
      <c r="W394" s="5"/>
      <c r="X394" s="221"/>
      <c r="Y394" s="221"/>
      <c r="Z394" s="221"/>
      <c r="AA394" s="221"/>
      <c r="AB394" s="80">
        <f t="shared" si="221"/>
        <v>1</v>
      </c>
      <c r="AC394" s="642"/>
      <c r="AD394" s="7"/>
      <c r="AE394" s="7"/>
      <c r="AF394" s="7"/>
      <c r="AG394" s="7"/>
      <c r="AH394" s="7"/>
      <c r="AI394" s="7"/>
      <c r="AJ394" s="7"/>
      <c r="AK394" s="7"/>
      <c r="AL394" s="21"/>
      <c r="AM394" s="7"/>
      <c r="AN394" s="7"/>
      <c r="AO394" s="7" t="s">
        <v>1183</v>
      </c>
      <c r="AP394" s="55"/>
      <c r="AQ394" s="55"/>
      <c r="AR394" s="55"/>
      <c r="AS394" s="7"/>
      <c r="AT394" s="7"/>
      <c r="AU394" s="7"/>
      <c r="AV394" s="55"/>
      <c r="AW394" s="7"/>
      <c r="AX394" s="7"/>
      <c r="AY394" s="7"/>
      <c r="AZ394" s="7"/>
      <c r="BA394" s="7" t="s">
        <v>1317</v>
      </c>
      <c r="BB394" s="7"/>
      <c r="BC394" s="7"/>
      <c r="BD394" s="7"/>
      <c r="BE394" s="7"/>
      <c r="BF394" s="7"/>
      <c r="BG394" s="7"/>
      <c r="BH394" s="7"/>
      <c r="BI394" s="7"/>
      <c r="BJ394" s="7"/>
      <c r="BK394" s="7"/>
      <c r="BL394" s="823">
        <v>2</v>
      </c>
      <c r="BM394" s="354">
        <v>2</v>
      </c>
      <c r="BN394" s="354">
        <v>2</v>
      </c>
      <c r="BO394" s="354">
        <v>2</v>
      </c>
      <c r="BP394" s="354">
        <v>2</v>
      </c>
      <c r="BQ394" s="354">
        <v>2</v>
      </c>
      <c r="BR394" s="823">
        <v>2</v>
      </c>
      <c r="BS394" s="356">
        <v>2</v>
      </c>
      <c r="BT394" s="354">
        <v>2</v>
      </c>
      <c r="BU394" s="354">
        <v>2</v>
      </c>
      <c r="BV394" s="354">
        <v>2</v>
      </c>
      <c r="BW394" s="823">
        <v>2</v>
      </c>
      <c r="BX394" s="354">
        <v>2</v>
      </c>
      <c r="BY394" s="824">
        <v>2</v>
      </c>
      <c r="BZ394" s="823">
        <v>2</v>
      </c>
      <c r="CA394" s="354">
        <v>2</v>
      </c>
      <c r="CB394" s="354">
        <v>2</v>
      </c>
      <c r="CC394" s="354">
        <v>2</v>
      </c>
      <c r="CD394" s="766">
        <v>2</v>
      </c>
      <c r="CE394" s="354">
        <v>2</v>
      </c>
      <c r="CF394" s="354">
        <v>2</v>
      </c>
      <c r="CG394" s="354">
        <v>2</v>
      </c>
      <c r="CH394" s="354">
        <v>2</v>
      </c>
      <c r="CI394" s="354">
        <v>2</v>
      </c>
      <c r="CJ394" s="766">
        <v>2</v>
      </c>
      <c r="CK394" s="354">
        <v>2</v>
      </c>
      <c r="CL394" s="222">
        <f t="shared" si="222"/>
        <v>26</v>
      </c>
      <c r="CM394" s="237">
        <f t="shared" si="223"/>
        <v>1</v>
      </c>
      <c r="CN394" s="222">
        <f t="shared" si="224"/>
        <v>0</v>
      </c>
      <c r="CO394" s="237">
        <f t="shared" si="225"/>
        <v>0</v>
      </c>
      <c r="CP394" s="222">
        <f t="shared" si="226"/>
        <v>0</v>
      </c>
      <c r="CQ394" s="237">
        <f t="shared" si="227"/>
        <v>0</v>
      </c>
      <c r="CR394" s="222">
        <f t="shared" si="228"/>
        <v>0</v>
      </c>
      <c r="CS394" s="237">
        <f t="shared" si="229"/>
        <v>0</v>
      </c>
      <c r="CT394" s="223">
        <f t="shared" si="230"/>
        <v>2</v>
      </c>
      <c r="CU394" s="223" t="str">
        <f t="shared" si="231"/>
        <v>Đạt mục tiêu</v>
      </c>
      <c r="CV394" s="5"/>
    </row>
    <row r="395" spans="1:100" s="1" customFormat="1" ht="55.5" hidden="1">
      <c r="A395" s="1308"/>
      <c r="B395" s="1093"/>
      <c r="C395" s="1033"/>
      <c r="D395" s="1093"/>
      <c r="E395" s="1033"/>
      <c r="F395" s="1093"/>
      <c r="G395" s="219" t="s">
        <v>1198</v>
      </c>
      <c r="H395" s="219"/>
      <c r="I395" s="600"/>
      <c r="J395" s="94"/>
      <c r="K395" s="467"/>
      <c r="L395" s="221" t="s">
        <v>52</v>
      </c>
      <c r="M395" s="212" t="s">
        <v>31</v>
      </c>
      <c r="N395" s="165" t="s">
        <v>11</v>
      </c>
      <c r="O395" s="221" t="s">
        <v>29</v>
      </c>
      <c r="P395" s="221" t="s">
        <v>24</v>
      </c>
      <c r="Q395" s="221"/>
      <c r="R395" s="221"/>
      <c r="S395" s="221"/>
      <c r="T395" s="221"/>
      <c r="U395" s="226" t="s">
        <v>24</v>
      </c>
      <c r="V395" s="221"/>
      <c r="W395" s="5"/>
      <c r="X395" s="221"/>
      <c r="Y395" s="221"/>
      <c r="Z395" s="221"/>
      <c r="AA395" s="221"/>
      <c r="AB395" s="80">
        <f t="shared" si="221"/>
        <v>1</v>
      </c>
      <c r="AC395" s="642"/>
      <c r="AD395" s="7"/>
      <c r="AE395" s="7"/>
      <c r="AF395" s="7"/>
      <c r="AG395" s="7"/>
      <c r="AH395" s="7"/>
      <c r="AI395" s="7"/>
      <c r="AJ395" s="7"/>
      <c r="AK395" s="7"/>
      <c r="AL395" s="7"/>
      <c r="AM395" s="7"/>
      <c r="AN395" s="7"/>
      <c r="AO395" s="7"/>
      <c r="AP395" s="7"/>
      <c r="AQ395" s="7"/>
      <c r="AR395" s="7"/>
      <c r="AS395" s="7"/>
      <c r="AT395" s="7"/>
      <c r="AU395" s="7"/>
      <c r="AV395" s="55"/>
      <c r="AW395" s="7"/>
      <c r="AX395" s="7"/>
      <c r="AY395" s="7"/>
      <c r="AZ395" s="7"/>
      <c r="BA395" s="7"/>
      <c r="BB395" s="7"/>
      <c r="BC395" s="7"/>
      <c r="BD395" s="7"/>
      <c r="BE395" s="7"/>
      <c r="BF395" s="7"/>
      <c r="BG395" s="7"/>
      <c r="BH395" s="7"/>
      <c r="BI395" s="7"/>
      <c r="BJ395" s="7" t="s">
        <v>1317</v>
      </c>
      <c r="BK395" s="7"/>
      <c r="BL395" s="823">
        <v>2</v>
      </c>
      <c r="BM395" s="354">
        <v>2</v>
      </c>
      <c r="BN395" s="354">
        <v>2</v>
      </c>
      <c r="BO395" s="354">
        <v>2</v>
      </c>
      <c r="BP395" s="354">
        <v>2</v>
      </c>
      <c r="BQ395" s="354">
        <v>2</v>
      </c>
      <c r="BR395" s="823">
        <v>2</v>
      </c>
      <c r="BS395" s="356">
        <v>2</v>
      </c>
      <c r="BT395" s="354">
        <v>2</v>
      </c>
      <c r="BU395" s="354">
        <v>2</v>
      </c>
      <c r="BV395" s="354">
        <v>2</v>
      </c>
      <c r="BW395" s="823">
        <v>2</v>
      </c>
      <c r="BX395" s="354">
        <v>2</v>
      </c>
      <c r="BY395" s="824">
        <v>2</v>
      </c>
      <c r="BZ395" s="823">
        <v>2</v>
      </c>
      <c r="CA395" s="354">
        <v>2</v>
      </c>
      <c r="CB395" s="354">
        <v>2</v>
      </c>
      <c r="CC395" s="354">
        <v>2</v>
      </c>
      <c r="CD395" s="766">
        <v>2</v>
      </c>
      <c r="CE395" s="354">
        <v>2</v>
      </c>
      <c r="CF395" s="354">
        <v>2</v>
      </c>
      <c r="CG395" s="354">
        <v>1</v>
      </c>
      <c r="CH395" s="354">
        <v>2</v>
      </c>
      <c r="CI395" s="354">
        <v>2</v>
      </c>
      <c r="CJ395" s="766">
        <v>2</v>
      </c>
      <c r="CK395" s="354">
        <v>2</v>
      </c>
      <c r="CL395" s="222">
        <f t="shared" si="222"/>
        <v>25</v>
      </c>
      <c r="CM395" s="237">
        <f t="shared" si="223"/>
        <v>0.96153846153846156</v>
      </c>
      <c r="CN395" s="222">
        <f t="shared" si="224"/>
        <v>1</v>
      </c>
      <c r="CO395" s="237">
        <f t="shared" si="225"/>
        <v>3.8461538461538464E-2</v>
      </c>
      <c r="CP395" s="222">
        <f t="shared" si="226"/>
        <v>0</v>
      </c>
      <c r="CQ395" s="237">
        <f t="shared" si="227"/>
        <v>0</v>
      </c>
      <c r="CR395" s="222">
        <f t="shared" si="228"/>
        <v>0</v>
      </c>
      <c r="CS395" s="237">
        <f t="shared" si="229"/>
        <v>0</v>
      </c>
      <c r="CT395" s="223">
        <f t="shared" si="230"/>
        <v>1.9615384615384615</v>
      </c>
      <c r="CU395" s="223" t="str">
        <f t="shared" si="231"/>
        <v>Đạt mục tiêu</v>
      </c>
      <c r="CV395" s="5"/>
    </row>
    <row r="396" spans="1:100" s="1" customFormat="1" ht="55.5" hidden="1">
      <c r="A396" s="1307"/>
      <c r="B396" s="1093"/>
      <c r="C396" s="1033"/>
      <c r="D396" s="1093"/>
      <c r="E396" s="1033"/>
      <c r="F396" s="1093"/>
      <c r="G396" s="219" t="s">
        <v>1199</v>
      </c>
      <c r="H396" s="219"/>
      <c r="I396" s="600"/>
      <c r="J396" s="94"/>
      <c r="K396" s="467"/>
      <c r="L396" s="44" t="s">
        <v>32</v>
      </c>
      <c r="M396" s="212" t="s">
        <v>31</v>
      </c>
      <c r="N396" s="165" t="s">
        <v>11</v>
      </c>
      <c r="O396" s="221" t="s">
        <v>29</v>
      </c>
      <c r="P396" s="221" t="s">
        <v>24</v>
      </c>
      <c r="Q396" s="221"/>
      <c r="R396" s="221"/>
      <c r="S396" s="221"/>
      <c r="T396" s="221"/>
      <c r="U396" s="226"/>
      <c r="V396" s="221"/>
      <c r="W396" s="16" t="s">
        <v>24</v>
      </c>
      <c r="X396" s="221"/>
      <c r="Y396" s="221"/>
      <c r="Z396" s="221"/>
      <c r="AA396" s="221"/>
      <c r="AB396" s="80">
        <f t="shared" si="221"/>
        <v>1</v>
      </c>
      <c r="AC396" s="642"/>
      <c r="AD396" s="7"/>
      <c r="AE396" s="7"/>
      <c r="AF396" s="7"/>
      <c r="AG396" s="7"/>
      <c r="AH396" s="7"/>
      <c r="AI396" s="7"/>
      <c r="AJ396" s="7"/>
      <c r="AK396" s="7"/>
      <c r="AL396" s="7"/>
      <c r="AM396" s="7"/>
      <c r="AN396" s="7"/>
      <c r="AO396" s="7"/>
      <c r="AP396" s="7"/>
      <c r="AQ396" s="7"/>
      <c r="AR396" s="7"/>
      <c r="AS396" s="7"/>
      <c r="AT396" s="7"/>
      <c r="AU396" s="7"/>
      <c r="AV396" s="55"/>
      <c r="AW396" s="7"/>
      <c r="AX396" s="7"/>
      <c r="AY396" s="17" t="s">
        <v>1183</v>
      </c>
      <c r="AZ396" s="17"/>
      <c r="BA396" s="7"/>
      <c r="BB396" s="7"/>
      <c r="BC396" s="7"/>
      <c r="BD396" s="7" t="s">
        <v>1317</v>
      </c>
      <c r="BE396" s="7"/>
      <c r="BF396" s="7"/>
      <c r="BG396" s="7"/>
      <c r="BH396" s="7"/>
      <c r="BI396" s="7"/>
      <c r="BJ396" s="7"/>
      <c r="BK396" s="7"/>
      <c r="BL396" s="823">
        <v>2</v>
      </c>
      <c r="BM396" s="354">
        <v>2</v>
      </c>
      <c r="BN396" s="354">
        <v>1</v>
      </c>
      <c r="BO396" s="354">
        <v>2</v>
      </c>
      <c r="BP396" s="354">
        <v>2</v>
      </c>
      <c r="BQ396" s="354">
        <v>2</v>
      </c>
      <c r="BR396" s="823">
        <v>2</v>
      </c>
      <c r="BS396" s="356">
        <v>1</v>
      </c>
      <c r="BT396" s="354">
        <v>2</v>
      </c>
      <c r="BU396" s="354">
        <v>2</v>
      </c>
      <c r="BV396" s="354">
        <v>1</v>
      </c>
      <c r="BW396" s="823">
        <v>2</v>
      </c>
      <c r="BX396" s="354">
        <v>2</v>
      </c>
      <c r="BY396" s="824">
        <v>2</v>
      </c>
      <c r="BZ396" s="823">
        <v>2</v>
      </c>
      <c r="CA396" s="354">
        <v>2</v>
      </c>
      <c r="CB396" s="354">
        <v>2</v>
      </c>
      <c r="CC396" s="354">
        <v>2</v>
      </c>
      <c r="CD396" s="766">
        <v>1</v>
      </c>
      <c r="CE396" s="354">
        <v>2</v>
      </c>
      <c r="CF396" s="354">
        <v>2</v>
      </c>
      <c r="CG396" s="354">
        <v>2</v>
      </c>
      <c r="CH396" s="354">
        <v>2</v>
      </c>
      <c r="CI396" s="354">
        <v>2</v>
      </c>
      <c r="CJ396" s="766">
        <v>2</v>
      </c>
      <c r="CK396" s="354">
        <v>2</v>
      </c>
      <c r="CL396" s="222">
        <f t="shared" si="222"/>
        <v>22</v>
      </c>
      <c r="CM396" s="237">
        <f t="shared" si="223"/>
        <v>0.84615384615384615</v>
      </c>
      <c r="CN396" s="222">
        <f t="shared" si="224"/>
        <v>4</v>
      </c>
      <c r="CO396" s="237">
        <f t="shared" si="225"/>
        <v>0.15384615384615385</v>
      </c>
      <c r="CP396" s="222">
        <f t="shared" si="226"/>
        <v>0</v>
      </c>
      <c r="CQ396" s="237">
        <f t="shared" si="227"/>
        <v>0</v>
      </c>
      <c r="CR396" s="222">
        <f t="shared" si="228"/>
        <v>0</v>
      </c>
      <c r="CS396" s="237">
        <f t="shared" si="229"/>
        <v>0</v>
      </c>
      <c r="CT396" s="223">
        <f t="shared" si="230"/>
        <v>1.8461538461538463</v>
      </c>
      <c r="CU396" s="223" t="str">
        <f t="shared" si="231"/>
        <v>Đạt mục tiêu</v>
      </c>
      <c r="CV396" s="16"/>
    </row>
    <row r="397" spans="1:100" s="1" customFormat="1" ht="139.5" hidden="1">
      <c r="A397" s="13">
        <v>138</v>
      </c>
      <c r="B397" s="217" t="s">
        <v>501</v>
      </c>
      <c r="C397" s="215" t="s">
        <v>28</v>
      </c>
      <c r="D397" s="217" t="s">
        <v>153</v>
      </c>
      <c r="E397" s="215" t="s">
        <v>26</v>
      </c>
      <c r="F397" s="217" t="s">
        <v>153</v>
      </c>
      <c r="G397" s="51" t="s">
        <v>419</v>
      </c>
      <c r="H397" s="51"/>
      <c r="I397" s="592"/>
      <c r="J397" s="38"/>
      <c r="K397" s="484"/>
      <c r="L397" s="5" t="s">
        <v>32</v>
      </c>
      <c r="M397" s="212" t="s">
        <v>31</v>
      </c>
      <c r="N397" s="165" t="s">
        <v>11</v>
      </c>
      <c r="O397" s="221" t="s">
        <v>29</v>
      </c>
      <c r="P397" s="221" t="s">
        <v>24</v>
      </c>
      <c r="Q397" s="5"/>
      <c r="R397" s="5"/>
      <c r="S397" s="5"/>
      <c r="T397" s="5"/>
      <c r="U397" s="6" t="s">
        <v>24</v>
      </c>
      <c r="V397" s="5"/>
      <c r="W397" s="5"/>
      <c r="X397" s="5"/>
      <c r="Y397" s="5"/>
      <c r="Z397" s="5"/>
      <c r="AA397" s="5"/>
      <c r="AB397" s="80">
        <f t="shared" si="221"/>
        <v>1</v>
      </c>
      <c r="AC397" s="642"/>
      <c r="AD397" s="7"/>
      <c r="AE397" s="7"/>
      <c r="AF397" s="7"/>
      <c r="AG397" s="7"/>
      <c r="AH397" s="7"/>
      <c r="AI397" s="7"/>
      <c r="AJ397" s="7"/>
      <c r="AK397" s="7"/>
      <c r="AL397" s="7"/>
      <c r="AM397" s="7"/>
      <c r="AN397" s="7"/>
      <c r="AO397" s="7"/>
      <c r="AP397" s="7"/>
      <c r="AQ397" s="7"/>
      <c r="AR397" s="7"/>
      <c r="AS397" s="7" t="s">
        <v>1317</v>
      </c>
      <c r="AT397" s="7" t="s">
        <v>1317</v>
      </c>
      <c r="AU397" s="7"/>
      <c r="AV397" s="55"/>
      <c r="AW397" s="7"/>
      <c r="AX397" s="7"/>
      <c r="AY397" s="7"/>
      <c r="AZ397" s="7"/>
      <c r="BA397" s="7"/>
      <c r="BB397" s="7"/>
      <c r="BC397" s="7"/>
      <c r="BD397" s="7"/>
      <c r="BE397" s="7"/>
      <c r="BF397" s="7"/>
      <c r="BG397" s="7"/>
      <c r="BH397" s="7"/>
      <c r="BI397" s="7"/>
      <c r="BJ397" s="7"/>
      <c r="BK397" s="7"/>
      <c r="BL397" s="5">
        <v>2</v>
      </c>
      <c r="BM397" s="221">
        <v>2</v>
      </c>
      <c r="BN397" s="221">
        <v>2</v>
      </c>
      <c r="BO397" s="221">
        <v>2</v>
      </c>
      <c r="BP397" s="221">
        <v>2</v>
      </c>
      <c r="BQ397" s="221">
        <v>1</v>
      </c>
      <c r="BR397" s="5">
        <v>2</v>
      </c>
      <c r="BS397" s="226">
        <v>2</v>
      </c>
      <c r="BT397" s="221">
        <v>2</v>
      </c>
      <c r="BU397" s="221">
        <v>1</v>
      </c>
      <c r="BV397" s="221">
        <v>2</v>
      </c>
      <c r="BW397" s="5">
        <v>2</v>
      </c>
      <c r="BX397" s="221">
        <v>2</v>
      </c>
      <c r="BY397" s="6">
        <v>2</v>
      </c>
      <c r="BZ397" s="5">
        <v>2</v>
      </c>
      <c r="CA397" s="221">
        <v>1</v>
      </c>
      <c r="CB397" s="221">
        <v>2</v>
      </c>
      <c r="CC397" s="221">
        <v>2</v>
      </c>
      <c r="CD397" s="337">
        <v>2</v>
      </c>
      <c r="CE397" s="221">
        <v>2</v>
      </c>
      <c r="CF397" s="221">
        <v>2</v>
      </c>
      <c r="CG397" s="221">
        <v>2</v>
      </c>
      <c r="CH397" s="221">
        <v>2</v>
      </c>
      <c r="CI397" s="221">
        <v>1</v>
      </c>
      <c r="CJ397" s="337">
        <v>2</v>
      </c>
      <c r="CK397" s="221">
        <v>2</v>
      </c>
      <c r="CL397" s="222">
        <f t="shared" si="222"/>
        <v>22</v>
      </c>
      <c r="CM397" s="237">
        <f t="shared" si="223"/>
        <v>0.84615384615384615</v>
      </c>
      <c r="CN397" s="222">
        <f t="shared" si="224"/>
        <v>4</v>
      </c>
      <c r="CO397" s="237">
        <f t="shared" si="225"/>
        <v>0.15384615384615385</v>
      </c>
      <c r="CP397" s="222">
        <f t="shared" si="226"/>
        <v>0</v>
      </c>
      <c r="CQ397" s="237">
        <f t="shared" si="227"/>
        <v>0</v>
      </c>
      <c r="CR397" s="222">
        <f t="shared" si="228"/>
        <v>0</v>
      </c>
      <c r="CS397" s="237">
        <f t="shared" si="229"/>
        <v>0</v>
      </c>
      <c r="CT397" s="223">
        <f t="shared" si="230"/>
        <v>1.8461538461538463</v>
      </c>
      <c r="CU397" s="223" t="str">
        <f t="shared" si="231"/>
        <v>Đạt mục tiêu</v>
      </c>
      <c r="CV397" s="5"/>
    </row>
    <row r="398" spans="1:100" s="302" customFormat="1" ht="16.5" hidden="1">
      <c r="A398" s="845"/>
      <c r="B398" s="1223" t="s">
        <v>152</v>
      </c>
      <c r="C398" s="1223"/>
      <c r="D398" s="1223"/>
      <c r="E398" s="1223"/>
      <c r="F398" s="1223"/>
      <c r="G398" s="1223"/>
      <c r="H398" s="575"/>
      <c r="I398" s="592"/>
      <c r="J398" s="305"/>
      <c r="K398" s="501"/>
      <c r="L398" s="376"/>
      <c r="M398" s="376"/>
      <c r="N398" s="305"/>
      <c r="O398" s="305"/>
      <c r="P398" s="305"/>
      <c r="Q398" s="385"/>
      <c r="R398" s="385" t="s">
        <v>38</v>
      </c>
      <c r="S398" s="385" t="s">
        <v>38</v>
      </c>
      <c r="T398" s="385" t="s">
        <v>38</v>
      </c>
      <c r="U398" s="385" t="s">
        <v>38</v>
      </c>
      <c r="V398" s="385" t="s">
        <v>38</v>
      </c>
      <c r="W398" s="413" t="s">
        <v>38</v>
      </c>
      <c r="X398" s="385" t="s">
        <v>38</v>
      </c>
      <c r="Y398" s="385" t="s">
        <v>38</v>
      </c>
      <c r="Z398" s="385" t="s">
        <v>38</v>
      </c>
      <c r="AA398" s="385" t="s">
        <v>38</v>
      </c>
      <c r="AB398" s="385" t="s">
        <v>38</v>
      </c>
      <c r="AC398" s="644" t="s">
        <v>38</v>
      </c>
      <c r="AD398" s="296" t="s">
        <v>38</v>
      </c>
      <c r="AE398" s="296" t="s">
        <v>38</v>
      </c>
      <c r="AF398" s="296" t="s">
        <v>38</v>
      </c>
      <c r="AG398" s="296" t="s">
        <v>38</v>
      </c>
      <c r="AH398" s="296" t="s">
        <v>38</v>
      </c>
      <c r="AI398" s="296" t="s">
        <v>38</v>
      </c>
      <c r="AJ398" s="296" t="s">
        <v>38</v>
      </c>
      <c r="AK398" s="296" t="s">
        <v>38</v>
      </c>
      <c r="AL398" s="296" t="s">
        <v>38</v>
      </c>
      <c r="AM398" s="296" t="s">
        <v>38</v>
      </c>
      <c r="AN398" s="296" t="s">
        <v>38</v>
      </c>
      <c r="AO398" s="296" t="s">
        <v>38</v>
      </c>
      <c r="AP398" s="296" t="s">
        <v>38</v>
      </c>
      <c r="AQ398" s="296" t="s">
        <v>38</v>
      </c>
      <c r="AR398" s="296" t="s">
        <v>38</v>
      </c>
      <c r="AS398" s="296" t="s">
        <v>38</v>
      </c>
      <c r="AT398" s="296" t="s">
        <v>38</v>
      </c>
      <c r="AU398" s="296" t="s">
        <v>38</v>
      </c>
      <c r="AV398" s="296" t="s">
        <v>38</v>
      </c>
      <c r="AW398" s="296" t="s">
        <v>38</v>
      </c>
      <c r="AX398" s="296" t="s">
        <v>38</v>
      </c>
      <c r="AY398" s="296"/>
      <c r="AZ398" s="296"/>
      <c r="BA398" s="192" t="s">
        <v>38</v>
      </c>
      <c r="BB398" s="192" t="s">
        <v>38</v>
      </c>
      <c r="BC398" s="192" t="s">
        <v>38</v>
      </c>
      <c r="BD398" s="192" t="s">
        <v>38</v>
      </c>
      <c r="BE398" s="296" t="s">
        <v>38</v>
      </c>
      <c r="BF398" s="296" t="s">
        <v>38</v>
      </c>
      <c r="BG398" s="296" t="s">
        <v>38</v>
      </c>
      <c r="BH398" s="296" t="s">
        <v>38</v>
      </c>
      <c r="BI398" s="296" t="s">
        <v>38</v>
      </c>
      <c r="BJ398" s="296" t="s">
        <v>38</v>
      </c>
      <c r="BK398" s="296" t="s">
        <v>38</v>
      </c>
      <c r="BL398" s="410" t="s">
        <v>38</v>
      </c>
      <c r="BM398" s="296" t="s">
        <v>38</v>
      </c>
      <c r="BN398" s="296" t="s">
        <v>38</v>
      </c>
      <c r="BO398" s="296" t="s">
        <v>38</v>
      </c>
      <c r="BP398" s="296" t="s">
        <v>38</v>
      </c>
      <c r="BQ398" s="296" t="s">
        <v>38</v>
      </c>
      <c r="BR398" s="410" t="s">
        <v>38</v>
      </c>
      <c r="BS398" s="296" t="s">
        <v>38</v>
      </c>
      <c r="BT398" s="296" t="s">
        <v>38</v>
      </c>
      <c r="BU398" s="296" t="s">
        <v>38</v>
      </c>
      <c r="BV398" s="296" t="s">
        <v>38</v>
      </c>
      <c r="BW398" s="410" t="s">
        <v>38</v>
      </c>
      <c r="BX398" s="296" t="s">
        <v>38</v>
      </c>
      <c r="BY398" s="410" t="s">
        <v>38</v>
      </c>
      <c r="BZ398" s="410" t="s">
        <v>38</v>
      </c>
      <c r="CA398" s="296" t="s">
        <v>38</v>
      </c>
      <c r="CB398" s="296" t="s">
        <v>38</v>
      </c>
      <c r="CC398" s="296" t="s">
        <v>38</v>
      </c>
      <c r="CD398" s="297" t="s">
        <v>38</v>
      </c>
      <c r="CE398" s="296" t="s">
        <v>38</v>
      </c>
      <c r="CF398" s="296" t="s">
        <v>38</v>
      </c>
      <c r="CG398" s="296" t="s">
        <v>38</v>
      </c>
      <c r="CH398" s="296" t="s">
        <v>38</v>
      </c>
      <c r="CI398" s="296" t="s">
        <v>38</v>
      </c>
      <c r="CJ398" s="297" t="s">
        <v>38</v>
      </c>
      <c r="CK398" s="296" t="s">
        <v>38</v>
      </c>
      <c r="CL398" s="296" t="s">
        <v>38</v>
      </c>
      <c r="CM398" s="296" t="s">
        <v>38</v>
      </c>
      <c r="CN398" s="296" t="s">
        <v>38</v>
      </c>
      <c r="CO398" s="296" t="s">
        <v>38</v>
      </c>
      <c r="CP398" s="296" t="s">
        <v>38</v>
      </c>
      <c r="CQ398" s="296" t="s">
        <v>38</v>
      </c>
      <c r="CR398" s="296" t="s">
        <v>38</v>
      </c>
      <c r="CS398" s="296" t="s">
        <v>38</v>
      </c>
      <c r="CT398" s="296" t="s">
        <v>38</v>
      </c>
      <c r="CU398" s="296" t="s">
        <v>38</v>
      </c>
      <c r="CV398" s="192" t="s">
        <v>38</v>
      </c>
    </row>
    <row r="399" spans="1:100" s="1" customFormat="1" ht="170.5" hidden="1">
      <c r="A399" s="1308">
        <v>139</v>
      </c>
      <c r="B399" s="1225" t="s">
        <v>502</v>
      </c>
      <c r="C399" s="1033" t="s">
        <v>60</v>
      </c>
      <c r="D399" s="217" t="s">
        <v>151</v>
      </c>
      <c r="E399" s="215" t="s">
        <v>26</v>
      </c>
      <c r="F399" s="217" t="s">
        <v>151</v>
      </c>
      <c r="G399" s="580" t="s">
        <v>1200</v>
      </c>
      <c r="H399" s="217" t="s">
        <v>2565</v>
      </c>
      <c r="I399" s="591"/>
      <c r="J399" s="69" t="s">
        <v>743</v>
      </c>
      <c r="K399" s="468" t="s">
        <v>1649</v>
      </c>
      <c r="L399" s="221" t="s">
        <v>32</v>
      </c>
      <c r="M399" s="212" t="s">
        <v>31</v>
      </c>
      <c r="N399" s="165" t="s">
        <v>11</v>
      </c>
      <c r="O399" s="221" t="s">
        <v>29</v>
      </c>
      <c r="P399" s="221" t="s">
        <v>24</v>
      </c>
      <c r="Q399" s="221"/>
      <c r="R399" s="221"/>
      <c r="S399" s="221"/>
      <c r="T399" s="221"/>
      <c r="U399" s="226"/>
      <c r="V399" s="221"/>
      <c r="W399" s="5"/>
      <c r="X399" s="221" t="s">
        <v>24</v>
      </c>
      <c r="Y399" s="221"/>
      <c r="Z399" s="221"/>
      <c r="AA399" s="221"/>
      <c r="AB399" s="80">
        <f t="shared" ref="AB399:AB406" si="232">COUNTIF($Q399:$AA399,"x")</f>
        <v>1</v>
      </c>
      <c r="AC399" s="642"/>
      <c r="AD399" s="7"/>
      <c r="AE399" s="7"/>
      <c r="AF399" s="7"/>
      <c r="AG399" s="7"/>
      <c r="AH399" s="7"/>
      <c r="AI399" s="7"/>
      <c r="AJ399" s="7"/>
      <c r="AK399" s="7"/>
      <c r="AL399" s="7"/>
      <c r="AM399" s="7"/>
      <c r="AN399" s="7"/>
      <c r="AO399" s="7"/>
      <c r="AP399" s="7"/>
      <c r="AQ399" s="7"/>
      <c r="AR399" s="7"/>
      <c r="AS399" s="7"/>
      <c r="AT399" s="7"/>
      <c r="AU399" s="7"/>
      <c r="AV399" s="55"/>
      <c r="AW399" s="7"/>
      <c r="AX399" s="7"/>
      <c r="AY399" s="7"/>
      <c r="AZ399" s="7"/>
      <c r="BA399" s="7"/>
      <c r="BB399" s="7" t="s">
        <v>1318</v>
      </c>
      <c r="BC399" s="7"/>
      <c r="BD399" s="7"/>
      <c r="BE399" s="7"/>
      <c r="BF399" s="7"/>
      <c r="BG399" s="7"/>
      <c r="BH399" s="7"/>
      <c r="BI399" s="7"/>
      <c r="BJ399" s="7"/>
      <c r="BK399" s="7"/>
      <c r="BL399" s="5">
        <v>2</v>
      </c>
      <c r="BM399" s="221">
        <v>2</v>
      </c>
      <c r="BN399" s="221">
        <v>2</v>
      </c>
      <c r="BO399" s="221">
        <v>2</v>
      </c>
      <c r="BP399" s="221">
        <v>2</v>
      </c>
      <c r="BQ399" s="221">
        <v>2</v>
      </c>
      <c r="BR399" s="5">
        <v>2</v>
      </c>
      <c r="BS399" s="226">
        <v>1</v>
      </c>
      <c r="BT399" s="221">
        <v>2</v>
      </c>
      <c r="BU399" s="221">
        <v>2</v>
      </c>
      <c r="BV399" s="221">
        <v>2</v>
      </c>
      <c r="BW399" s="5">
        <v>2</v>
      </c>
      <c r="BX399" s="221">
        <v>2</v>
      </c>
      <c r="BY399" s="6">
        <v>2</v>
      </c>
      <c r="BZ399" s="5">
        <v>2</v>
      </c>
      <c r="CA399" s="221">
        <v>1</v>
      </c>
      <c r="CB399" s="221">
        <v>2</v>
      </c>
      <c r="CC399" s="221">
        <v>2</v>
      </c>
      <c r="CD399" s="337">
        <v>2</v>
      </c>
      <c r="CE399" s="221">
        <v>2</v>
      </c>
      <c r="CF399" s="221">
        <v>1</v>
      </c>
      <c r="CG399" s="221">
        <v>2</v>
      </c>
      <c r="CH399" s="221">
        <v>2</v>
      </c>
      <c r="CI399" s="221">
        <v>2</v>
      </c>
      <c r="CJ399" s="337">
        <v>2</v>
      </c>
      <c r="CK399" s="221">
        <v>2</v>
      </c>
      <c r="CL399" s="222">
        <f t="shared" ref="CL399:CL406" si="233">COUNTIF(BL399:CK399,"2")</f>
        <v>23</v>
      </c>
      <c r="CM399" s="237">
        <f t="shared" ref="CM399:CM406" si="234">CL399/(CL399+CN399+CP399+CR399)</f>
        <v>0.88461538461538458</v>
      </c>
      <c r="CN399" s="222">
        <f t="shared" ref="CN399:CN406" si="235">COUNTIF(BL399:CK399,"1")</f>
        <v>3</v>
      </c>
      <c r="CO399" s="237">
        <f t="shared" ref="CO399:CO406" si="236">CN399/(CL399+CN399+CP399+CR399)</f>
        <v>0.11538461538461539</v>
      </c>
      <c r="CP399" s="222">
        <f t="shared" ref="CP399:CP406" si="237">COUNTIF(BL399:CK399,"0")</f>
        <v>0</v>
      </c>
      <c r="CQ399" s="237">
        <f t="shared" ref="CQ399:CQ406" si="238">CP399/(CL399+CN399+CP399+CR399)</f>
        <v>0</v>
      </c>
      <c r="CR399" s="222">
        <f t="shared" ref="CR399:CR406" si="239">COUNTIF(BL399:CK399,"KĐG")</f>
        <v>0</v>
      </c>
      <c r="CS399" s="237">
        <f t="shared" ref="CS399:CS406" si="240">CR399/(CL399+CN399+CP399+CR399)</f>
        <v>0</v>
      </c>
      <c r="CT399" s="223">
        <f t="shared" ref="CT399:CT406" si="241">(((CL399*2)+(CN399*1)+(CP399*0)))/(CL399+CN399+CP399)</f>
        <v>1.8846153846153846</v>
      </c>
      <c r="CU399" s="223" t="str">
        <f t="shared" ref="CU399:CU406" si="242">IF(CS399&gt;=50%,"KĐG",IF(CT399&gt;=1.6,"Đạt mục tiêu",IF(CT399&gt;=1,"Cần cố gắng","Chưa đạt")))</f>
        <v>Đạt mục tiêu</v>
      </c>
      <c r="CV399" s="5"/>
    </row>
    <row r="400" spans="1:100" s="1" customFormat="1" ht="201.5" hidden="1">
      <c r="A400" s="1308"/>
      <c r="B400" s="1024"/>
      <c r="C400" s="1033"/>
      <c r="D400" s="217" t="s">
        <v>150</v>
      </c>
      <c r="E400" s="215" t="s">
        <v>26</v>
      </c>
      <c r="F400" s="217" t="s">
        <v>150</v>
      </c>
      <c r="G400" s="580" t="s">
        <v>1201</v>
      </c>
      <c r="H400" s="217" t="s">
        <v>2565</v>
      </c>
      <c r="I400" s="591"/>
      <c r="J400" s="69" t="s">
        <v>744</v>
      </c>
      <c r="K400" s="468" t="s">
        <v>1665</v>
      </c>
      <c r="L400" s="221" t="s">
        <v>32</v>
      </c>
      <c r="M400" s="212" t="s">
        <v>31</v>
      </c>
      <c r="N400" s="165" t="s">
        <v>11</v>
      </c>
      <c r="O400" s="221" t="s">
        <v>29</v>
      </c>
      <c r="P400" s="221" t="s">
        <v>24</v>
      </c>
      <c r="Q400" s="221"/>
      <c r="R400" s="221"/>
      <c r="S400" s="221"/>
      <c r="T400" s="221"/>
      <c r="U400" s="226"/>
      <c r="V400" s="221"/>
      <c r="W400" s="5"/>
      <c r="X400" s="221" t="s">
        <v>24</v>
      </c>
      <c r="Y400" s="221"/>
      <c r="Z400" s="221"/>
      <c r="AA400" s="221"/>
      <c r="AB400" s="80">
        <f t="shared" si="232"/>
        <v>1</v>
      </c>
      <c r="AC400" s="642"/>
      <c r="AD400" s="7"/>
      <c r="AE400" s="7"/>
      <c r="AF400" s="7"/>
      <c r="AG400" s="7"/>
      <c r="AH400" s="7"/>
      <c r="AI400" s="7"/>
      <c r="AJ400" s="7"/>
      <c r="AK400" s="7"/>
      <c r="AL400" s="7"/>
      <c r="AM400" s="7"/>
      <c r="AN400" s="7"/>
      <c r="AO400" s="7"/>
      <c r="AP400" s="7"/>
      <c r="AQ400" s="7"/>
      <c r="AR400" s="7"/>
      <c r="AS400" s="7"/>
      <c r="AT400" s="7"/>
      <c r="AU400" s="7"/>
      <c r="AV400" s="55"/>
      <c r="AW400" s="7"/>
      <c r="AX400" s="7"/>
      <c r="AY400" s="7"/>
      <c r="AZ400" s="7"/>
      <c r="BA400" s="7"/>
      <c r="BB400" s="7" t="s">
        <v>1183</v>
      </c>
      <c r="BC400" s="7"/>
      <c r="BD400" s="7"/>
      <c r="BE400" s="7"/>
      <c r="BF400" s="7"/>
      <c r="BG400" s="7"/>
      <c r="BH400" s="7"/>
      <c r="BI400" s="7"/>
      <c r="BJ400" s="7"/>
      <c r="BK400" s="7"/>
      <c r="BL400" s="5">
        <v>2</v>
      </c>
      <c r="BM400" s="221">
        <v>1</v>
      </c>
      <c r="BN400" s="221">
        <v>2</v>
      </c>
      <c r="BO400" s="221">
        <v>2</v>
      </c>
      <c r="BP400" s="221">
        <v>2</v>
      </c>
      <c r="BQ400" s="221">
        <v>2</v>
      </c>
      <c r="BR400" s="5">
        <v>2</v>
      </c>
      <c r="BS400" s="226">
        <v>1</v>
      </c>
      <c r="BT400" s="221">
        <v>2</v>
      </c>
      <c r="BU400" s="221">
        <v>2</v>
      </c>
      <c r="BV400" s="221">
        <v>1</v>
      </c>
      <c r="BW400" s="5">
        <v>2</v>
      </c>
      <c r="BX400" s="221">
        <v>2</v>
      </c>
      <c r="BY400" s="6">
        <v>2</v>
      </c>
      <c r="BZ400" s="5">
        <v>2</v>
      </c>
      <c r="CA400" s="221">
        <v>2</v>
      </c>
      <c r="CB400" s="221">
        <v>2</v>
      </c>
      <c r="CC400" s="221">
        <v>2</v>
      </c>
      <c r="CD400" s="337">
        <v>1</v>
      </c>
      <c r="CE400" s="221">
        <v>2</v>
      </c>
      <c r="CF400" s="221">
        <v>2</v>
      </c>
      <c r="CG400" s="221">
        <v>2</v>
      </c>
      <c r="CH400" s="221">
        <v>2</v>
      </c>
      <c r="CI400" s="221">
        <v>2</v>
      </c>
      <c r="CJ400" s="337">
        <v>2</v>
      </c>
      <c r="CK400" s="221">
        <v>2</v>
      </c>
      <c r="CL400" s="222">
        <f t="shared" si="233"/>
        <v>22</v>
      </c>
      <c r="CM400" s="237">
        <f t="shared" si="234"/>
        <v>0.84615384615384615</v>
      </c>
      <c r="CN400" s="222">
        <f t="shared" si="235"/>
        <v>4</v>
      </c>
      <c r="CO400" s="237">
        <f t="shared" si="236"/>
        <v>0.15384615384615385</v>
      </c>
      <c r="CP400" s="222">
        <f t="shared" si="237"/>
        <v>0</v>
      </c>
      <c r="CQ400" s="237">
        <f t="shared" si="238"/>
        <v>0</v>
      </c>
      <c r="CR400" s="222">
        <f t="shared" si="239"/>
        <v>0</v>
      </c>
      <c r="CS400" s="237">
        <f t="shared" si="240"/>
        <v>0</v>
      </c>
      <c r="CT400" s="223">
        <f t="shared" si="241"/>
        <v>1.8461538461538463</v>
      </c>
      <c r="CU400" s="223" t="str">
        <f t="shared" si="242"/>
        <v>Đạt mục tiêu</v>
      </c>
      <c r="CV400" s="5"/>
    </row>
    <row r="401" spans="1:100" s="1" customFormat="1" ht="201.5" hidden="1">
      <c r="A401" s="1308"/>
      <c r="B401" s="1024"/>
      <c r="C401" s="1033"/>
      <c r="D401" s="217" t="s">
        <v>149</v>
      </c>
      <c r="E401" s="215" t="s">
        <v>26</v>
      </c>
      <c r="F401" s="217" t="s">
        <v>149</v>
      </c>
      <c r="G401" s="580" t="s">
        <v>1570</v>
      </c>
      <c r="H401" s="217" t="s">
        <v>2565</v>
      </c>
      <c r="I401" s="592"/>
      <c r="J401" s="38"/>
      <c r="K401" s="484"/>
      <c r="L401" s="5" t="s">
        <v>32</v>
      </c>
      <c r="M401" s="212" t="s">
        <v>31</v>
      </c>
      <c r="N401" s="165" t="s">
        <v>11</v>
      </c>
      <c r="O401" s="221" t="s">
        <v>29</v>
      </c>
      <c r="P401" s="221" t="s">
        <v>24</v>
      </c>
      <c r="Q401" s="5"/>
      <c r="R401" s="5"/>
      <c r="S401" s="5"/>
      <c r="T401" s="5"/>
      <c r="U401" s="6" t="s">
        <v>24</v>
      </c>
      <c r="V401" s="5"/>
      <c r="W401" s="5"/>
      <c r="X401" s="5"/>
      <c r="Y401" s="5"/>
      <c r="Z401" s="5"/>
      <c r="AA401" s="5"/>
      <c r="AB401" s="80">
        <f t="shared" si="232"/>
        <v>1</v>
      </c>
      <c r="AC401" s="642"/>
      <c r="AD401" s="7"/>
      <c r="AE401" s="7"/>
      <c r="AF401" s="7"/>
      <c r="AG401" s="7"/>
      <c r="AH401" s="7"/>
      <c r="AI401" s="7"/>
      <c r="AJ401" s="7"/>
      <c r="AK401" s="7"/>
      <c r="AL401" s="7"/>
      <c r="AM401" s="7"/>
      <c r="AN401" s="7"/>
      <c r="AO401" s="7"/>
      <c r="AP401" s="7"/>
      <c r="AQ401" s="7"/>
      <c r="AR401" s="7"/>
      <c r="AS401" s="7"/>
      <c r="AT401" s="7"/>
      <c r="AU401" s="7"/>
      <c r="AV401" s="55"/>
      <c r="AW401" s="7"/>
      <c r="AX401" s="7"/>
      <c r="AY401" s="7"/>
      <c r="AZ401" s="7"/>
      <c r="BA401" s="7"/>
      <c r="BB401" s="7"/>
      <c r="BC401" s="7"/>
      <c r="BD401" s="7"/>
      <c r="BE401" s="7"/>
      <c r="BF401" s="7"/>
      <c r="BG401" s="7"/>
      <c r="BH401" s="7" t="s">
        <v>1317</v>
      </c>
      <c r="BI401" s="7"/>
      <c r="BJ401" s="7"/>
      <c r="BK401" s="7"/>
      <c r="BL401" s="5">
        <v>2</v>
      </c>
      <c r="BM401" s="221">
        <v>2</v>
      </c>
      <c r="BN401" s="221">
        <v>2</v>
      </c>
      <c r="BO401" s="221">
        <v>2</v>
      </c>
      <c r="BP401" s="221">
        <v>2</v>
      </c>
      <c r="BQ401" s="221">
        <v>2</v>
      </c>
      <c r="BR401" s="5">
        <v>2</v>
      </c>
      <c r="BS401" s="226">
        <v>2</v>
      </c>
      <c r="BT401" s="221">
        <v>2</v>
      </c>
      <c r="BU401" s="221">
        <v>2</v>
      </c>
      <c r="BV401" s="221">
        <v>2</v>
      </c>
      <c r="BW401" s="5">
        <v>2</v>
      </c>
      <c r="BX401" s="221">
        <v>2</v>
      </c>
      <c r="BY401" s="6">
        <v>2</v>
      </c>
      <c r="BZ401" s="5">
        <v>2</v>
      </c>
      <c r="CA401" s="221">
        <v>2</v>
      </c>
      <c r="CB401" s="221">
        <v>2</v>
      </c>
      <c r="CC401" s="221">
        <v>2</v>
      </c>
      <c r="CD401" s="337">
        <v>2</v>
      </c>
      <c r="CE401" s="221">
        <v>2</v>
      </c>
      <c r="CF401" s="221">
        <v>2</v>
      </c>
      <c r="CG401" s="221">
        <v>2</v>
      </c>
      <c r="CH401" s="221">
        <v>2</v>
      </c>
      <c r="CI401" s="221">
        <v>1</v>
      </c>
      <c r="CJ401" s="337">
        <v>2</v>
      </c>
      <c r="CK401" s="221">
        <v>2</v>
      </c>
      <c r="CL401" s="222">
        <f t="shared" si="233"/>
        <v>25</v>
      </c>
      <c r="CM401" s="237">
        <f t="shared" si="234"/>
        <v>0.96153846153846156</v>
      </c>
      <c r="CN401" s="222">
        <f t="shared" si="235"/>
        <v>1</v>
      </c>
      <c r="CO401" s="237">
        <f t="shared" si="236"/>
        <v>3.8461538461538464E-2</v>
      </c>
      <c r="CP401" s="222">
        <f t="shared" si="237"/>
        <v>0</v>
      </c>
      <c r="CQ401" s="237">
        <f t="shared" si="238"/>
        <v>0</v>
      </c>
      <c r="CR401" s="222">
        <f t="shared" si="239"/>
        <v>0</v>
      </c>
      <c r="CS401" s="237">
        <f t="shared" si="240"/>
        <v>0</v>
      </c>
      <c r="CT401" s="223">
        <f t="shared" si="241"/>
        <v>1.9615384615384615</v>
      </c>
      <c r="CU401" s="223" t="str">
        <f t="shared" si="242"/>
        <v>Đạt mục tiêu</v>
      </c>
      <c r="CV401" s="5"/>
    </row>
    <row r="402" spans="1:100" s="20" customFormat="1" ht="294.5" hidden="1">
      <c r="A402" s="1308"/>
      <c r="B402" s="1024"/>
      <c r="C402" s="1033" t="s">
        <v>60</v>
      </c>
      <c r="D402" s="217" t="s">
        <v>1918</v>
      </c>
      <c r="E402" s="1033" t="s">
        <v>41</v>
      </c>
      <c r="F402" s="217" t="s">
        <v>1918</v>
      </c>
      <c r="G402" s="217" t="s">
        <v>2193</v>
      </c>
      <c r="H402" s="217"/>
      <c r="I402" s="618"/>
      <c r="J402" s="208"/>
      <c r="K402" s="504"/>
      <c r="L402" s="5" t="s">
        <v>32</v>
      </c>
      <c r="M402" s="212" t="s">
        <v>2177</v>
      </c>
      <c r="N402" s="165" t="s">
        <v>11</v>
      </c>
      <c r="O402" s="72" t="s">
        <v>29</v>
      </c>
      <c r="P402" s="72"/>
      <c r="Q402" s="27"/>
      <c r="R402" s="27"/>
      <c r="S402" s="27"/>
      <c r="T402" s="27" t="s">
        <v>24</v>
      </c>
      <c r="U402" s="27"/>
      <c r="V402" s="27"/>
      <c r="W402" s="27"/>
      <c r="X402" s="27"/>
      <c r="Y402" s="27"/>
      <c r="Z402" s="27"/>
      <c r="AA402" s="27"/>
      <c r="AB402" s="80">
        <f t="shared" si="232"/>
        <v>1</v>
      </c>
      <c r="AC402" s="655"/>
      <c r="AD402" s="28"/>
      <c r="AE402" s="28"/>
      <c r="AF402" s="28"/>
      <c r="AG402" s="28"/>
      <c r="AH402" s="28"/>
      <c r="AI402" s="28"/>
      <c r="AJ402" s="28"/>
      <c r="AK402" s="28"/>
      <c r="AL402" s="28"/>
      <c r="AM402" s="28"/>
      <c r="AN402" s="28"/>
      <c r="AO402" s="28"/>
      <c r="AP402" s="141"/>
      <c r="AQ402" s="141"/>
      <c r="AR402" s="141" t="s">
        <v>1315</v>
      </c>
      <c r="AS402" s="28"/>
      <c r="AT402" s="28"/>
      <c r="AU402" s="28"/>
      <c r="AV402" s="141"/>
      <c r="AW402" s="28"/>
      <c r="AX402" s="28"/>
      <c r="AY402" s="28"/>
      <c r="AZ402" s="28"/>
      <c r="BA402" s="28"/>
      <c r="BB402" s="28"/>
      <c r="BC402" s="28"/>
      <c r="BD402" s="28"/>
      <c r="BE402" s="28"/>
      <c r="BF402" s="28"/>
      <c r="BG402" s="28"/>
      <c r="BH402" s="28"/>
      <c r="BI402" s="28"/>
      <c r="BJ402" s="28"/>
      <c r="BK402" s="28"/>
      <c r="BL402" s="5">
        <v>2</v>
      </c>
      <c r="BM402" s="221">
        <v>2</v>
      </c>
      <c r="BN402" s="221">
        <v>2</v>
      </c>
      <c r="BO402" s="221">
        <v>1</v>
      </c>
      <c r="BP402" s="221">
        <v>2</v>
      </c>
      <c r="BQ402" s="221">
        <v>2</v>
      </c>
      <c r="BR402" s="5">
        <v>2</v>
      </c>
      <c r="BS402" s="226">
        <v>2</v>
      </c>
      <c r="BT402" s="221">
        <v>2</v>
      </c>
      <c r="BU402" s="221">
        <v>2</v>
      </c>
      <c r="BV402" s="221">
        <v>2</v>
      </c>
      <c r="BW402" s="5">
        <v>2</v>
      </c>
      <c r="BX402" s="221">
        <v>2</v>
      </c>
      <c r="BY402" s="6">
        <v>2</v>
      </c>
      <c r="BZ402" s="5">
        <v>2</v>
      </c>
      <c r="CA402" s="221">
        <v>1</v>
      </c>
      <c r="CB402" s="221">
        <v>2</v>
      </c>
      <c r="CC402" s="221">
        <v>2</v>
      </c>
      <c r="CD402" s="337">
        <v>1</v>
      </c>
      <c r="CE402" s="221">
        <v>2</v>
      </c>
      <c r="CF402" s="221">
        <v>2</v>
      </c>
      <c r="CG402" s="221">
        <v>2</v>
      </c>
      <c r="CH402" s="221">
        <v>2</v>
      </c>
      <c r="CI402" s="221">
        <v>2</v>
      </c>
      <c r="CJ402" s="337">
        <v>2</v>
      </c>
      <c r="CK402" s="221">
        <v>2</v>
      </c>
      <c r="CL402" s="222">
        <f t="shared" si="233"/>
        <v>23</v>
      </c>
      <c r="CM402" s="237">
        <f t="shared" si="234"/>
        <v>0.88461538461538458</v>
      </c>
      <c r="CN402" s="222">
        <f t="shared" si="235"/>
        <v>3</v>
      </c>
      <c r="CO402" s="237">
        <f t="shared" si="236"/>
        <v>0.11538461538461539</v>
      </c>
      <c r="CP402" s="222">
        <f t="shared" si="237"/>
        <v>0</v>
      </c>
      <c r="CQ402" s="237">
        <f t="shared" si="238"/>
        <v>0</v>
      </c>
      <c r="CR402" s="222">
        <f t="shared" si="239"/>
        <v>0</v>
      </c>
      <c r="CS402" s="237">
        <f t="shared" si="240"/>
        <v>0</v>
      </c>
      <c r="CT402" s="223">
        <f t="shared" si="241"/>
        <v>1.8846153846153846</v>
      </c>
      <c r="CU402" s="223" t="str">
        <f t="shared" si="242"/>
        <v>Đạt mục tiêu</v>
      </c>
      <c r="CV402" s="27"/>
    </row>
    <row r="403" spans="1:100" s="1" customFormat="1" ht="232.5" hidden="1">
      <c r="A403" s="1308"/>
      <c r="B403" s="1024"/>
      <c r="C403" s="1033"/>
      <c r="D403" s="217" t="s">
        <v>1838</v>
      </c>
      <c r="E403" s="1033"/>
      <c r="F403" s="217" t="s">
        <v>1838</v>
      </c>
      <c r="G403" s="217" t="s">
        <v>2194</v>
      </c>
      <c r="H403" s="217"/>
      <c r="I403" s="618"/>
      <c r="J403" s="38"/>
      <c r="K403" s="484"/>
      <c r="L403" s="5" t="s">
        <v>32</v>
      </c>
      <c r="M403" s="212" t="s">
        <v>31</v>
      </c>
      <c r="N403" s="165" t="s">
        <v>11</v>
      </c>
      <c r="O403" s="221" t="s">
        <v>29</v>
      </c>
      <c r="P403" s="221" t="s">
        <v>24</v>
      </c>
      <c r="Q403" s="5"/>
      <c r="R403" s="5"/>
      <c r="S403" s="5"/>
      <c r="T403" s="5"/>
      <c r="U403" s="6"/>
      <c r="V403" s="5"/>
      <c r="W403" s="5"/>
      <c r="X403" s="5"/>
      <c r="Y403" s="5"/>
      <c r="Z403" s="5" t="s">
        <v>24</v>
      </c>
      <c r="AA403" s="5"/>
      <c r="AB403" s="80">
        <f t="shared" si="232"/>
        <v>1</v>
      </c>
      <c r="AC403" s="642"/>
      <c r="AD403" s="7"/>
      <c r="AE403" s="7"/>
      <c r="AF403" s="7"/>
      <c r="AG403" s="7"/>
      <c r="AH403" s="7"/>
      <c r="AI403" s="7"/>
      <c r="AJ403" s="7"/>
      <c r="AK403" s="7"/>
      <c r="AL403" s="7"/>
      <c r="AM403" s="7"/>
      <c r="AN403" s="7"/>
      <c r="AO403" s="7"/>
      <c r="AP403" s="7"/>
      <c r="AQ403" s="7"/>
      <c r="AR403" s="7"/>
      <c r="AS403" s="7"/>
      <c r="AT403" s="7"/>
      <c r="AU403" s="7"/>
      <c r="AV403" s="55"/>
      <c r="AW403" s="7"/>
      <c r="AX403" s="7"/>
      <c r="AY403" s="7"/>
      <c r="AZ403" s="7"/>
      <c r="BA403" s="7"/>
      <c r="BB403" s="7"/>
      <c r="BC403" s="7"/>
      <c r="BD403" s="7"/>
      <c r="BE403" s="7"/>
      <c r="BF403" s="7"/>
      <c r="BG403" s="7"/>
      <c r="BH403" s="7"/>
      <c r="BI403" s="7"/>
      <c r="BJ403" s="7"/>
      <c r="BK403" s="7"/>
      <c r="BL403" s="5">
        <v>2</v>
      </c>
      <c r="BM403" s="221">
        <v>2</v>
      </c>
      <c r="BN403" s="221">
        <v>1</v>
      </c>
      <c r="BO403" s="221">
        <v>2</v>
      </c>
      <c r="BP403" s="221">
        <v>2</v>
      </c>
      <c r="BQ403" s="221">
        <v>2</v>
      </c>
      <c r="BR403" s="5">
        <v>2</v>
      </c>
      <c r="BS403" s="226">
        <v>2</v>
      </c>
      <c r="BT403" s="221">
        <v>2</v>
      </c>
      <c r="BU403" s="221">
        <v>2</v>
      </c>
      <c r="BV403" s="221">
        <v>2</v>
      </c>
      <c r="BW403" s="5">
        <v>2</v>
      </c>
      <c r="BX403" s="221">
        <v>2</v>
      </c>
      <c r="BY403" s="6">
        <v>2</v>
      </c>
      <c r="BZ403" s="5">
        <v>2</v>
      </c>
      <c r="CA403" s="221">
        <v>2</v>
      </c>
      <c r="CB403" s="221">
        <v>2</v>
      </c>
      <c r="CC403" s="221">
        <v>2</v>
      </c>
      <c r="CD403" s="337">
        <v>2</v>
      </c>
      <c r="CE403" s="221">
        <v>2</v>
      </c>
      <c r="CF403" s="221">
        <v>2</v>
      </c>
      <c r="CG403" s="221">
        <v>2</v>
      </c>
      <c r="CH403" s="221">
        <v>2</v>
      </c>
      <c r="CI403" s="221">
        <v>2</v>
      </c>
      <c r="CJ403" s="337">
        <v>1</v>
      </c>
      <c r="CK403" s="221">
        <v>2</v>
      </c>
      <c r="CL403" s="222">
        <f t="shared" si="233"/>
        <v>24</v>
      </c>
      <c r="CM403" s="237">
        <f t="shared" si="234"/>
        <v>0.92307692307692313</v>
      </c>
      <c r="CN403" s="222">
        <f t="shared" si="235"/>
        <v>2</v>
      </c>
      <c r="CO403" s="237">
        <f t="shared" si="236"/>
        <v>7.6923076923076927E-2</v>
      </c>
      <c r="CP403" s="222">
        <f t="shared" si="237"/>
        <v>0</v>
      </c>
      <c r="CQ403" s="237">
        <f t="shared" si="238"/>
        <v>0</v>
      </c>
      <c r="CR403" s="222">
        <f t="shared" si="239"/>
        <v>0</v>
      </c>
      <c r="CS403" s="237">
        <f t="shared" si="240"/>
        <v>0</v>
      </c>
      <c r="CT403" s="223">
        <f t="shared" si="241"/>
        <v>1.9230769230769231</v>
      </c>
      <c r="CU403" s="223" t="str">
        <f t="shared" si="242"/>
        <v>Đạt mục tiêu</v>
      </c>
      <c r="CV403" s="5"/>
    </row>
    <row r="404" spans="1:100" s="1" customFormat="1" ht="55.5" hidden="1">
      <c r="A404" s="1308">
        <v>140</v>
      </c>
      <c r="B404" s="1024" t="s">
        <v>503</v>
      </c>
      <c r="C404" s="1033" t="s">
        <v>41</v>
      </c>
      <c r="D404" s="1024" t="s">
        <v>148</v>
      </c>
      <c r="E404" s="1033" t="s">
        <v>41</v>
      </c>
      <c r="F404" s="1024" t="s">
        <v>616</v>
      </c>
      <c r="G404" s="51" t="s">
        <v>617</v>
      </c>
      <c r="H404" s="51"/>
      <c r="I404" s="592"/>
      <c r="J404" s="117"/>
      <c r="K404" s="491"/>
      <c r="L404" s="5" t="s">
        <v>32</v>
      </c>
      <c r="M404" s="212" t="s">
        <v>31</v>
      </c>
      <c r="N404" s="165" t="s">
        <v>11</v>
      </c>
      <c r="O404" s="221" t="s">
        <v>29</v>
      </c>
      <c r="P404" s="221" t="s">
        <v>24</v>
      </c>
      <c r="Q404" s="5"/>
      <c r="R404" s="5"/>
      <c r="S404" s="5"/>
      <c r="T404" s="5"/>
      <c r="U404" s="6"/>
      <c r="V404" s="5"/>
      <c r="W404" s="5"/>
      <c r="X404" s="5"/>
      <c r="Y404" s="5"/>
      <c r="Z404" s="5" t="s">
        <v>24</v>
      </c>
      <c r="AA404" s="5"/>
      <c r="AB404" s="80">
        <f t="shared" si="232"/>
        <v>1</v>
      </c>
      <c r="AC404" s="642"/>
      <c r="AD404" s="7"/>
      <c r="AE404" s="7"/>
      <c r="AF404" s="7"/>
      <c r="AG404" s="7"/>
      <c r="AH404" s="7"/>
      <c r="AI404" s="7"/>
      <c r="AJ404" s="7"/>
      <c r="AK404" s="7"/>
      <c r="AL404" s="7"/>
      <c r="AM404" s="7"/>
      <c r="AN404" s="7"/>
      <c r="AO404" s="7"/>
      <c r="AP404" s="7"/>
      <c r="AQ404" s="7"/>
      <c r="AR404" s="7"/>
      <c r="AS404" s="7"/>
      <c r="AT404" s="7"/>
      <c r="AU404" s="7"/>
      <c r="AV404" s="55"/>
      <c r="AW404" s="7"/>
      <c r="AX404" s="7"/>
      <c r="AY404" s="7"/>
      <c r="AZ404" s="7"/>
      <c r="BA404" s="7"/>
      <c r="BB404" s="7"/>
      <c r="BC404" s="7"/>
      <c r="BD404" s="7"/>
      <c r="BE404" s="7"/>
      <c r="BF404" s="7"/>
      <c r="BG404" s="7"/>
      <c r="BH404" s="7"/>
      <c r="BI404" s="7" t="s">
        <v>1317</v>
      </c>
      <c r="BJ404" s="7"/>
      <c r="BK404" s="7"/>
      <c r="BL404" s="5">
        <v>2</v>
      </c>
      <c r="BM404" s="221">
        <v>2</v>
      </c>
      <c r="BN404" s="221">
        <v>2</v>
      </c>
      <c r="BO404" s="221">
        <v>2</v>
      </c>
      <c r="BP404" s="221">
        <v>2</v>
      </c>
      <c r="BQ404" s="221">
        <v>2</v>
      </c>
      <c r="BR404" s="5">
        <v>1</v>
      </c>
      <c r="BS404" s="226">
        <v>2</v>
      </c>
      <c r="BT404" s="221">
        <v>2</v>
      </c>
      <c r="BU404" s="221">
        <v>2</v>
      </c>
      <c r="BV404" s="221">
        <v>2</v>
      </c>
      <c r="BW404" s="5">
        <v>2</v>
      </c>
      <c r="BX404" s="221">
        <v>2</v>
      </c>
      <c r="BY404" s="6">
        <v>1</v>
      </c>
      <c r="BZ404" s="5">
        <v>2</v>
      </c>
      <c r="CA404" s="221">
        <v>2</v>
      </c>
      <c r="CB404" s="221">
        <v>2</v>
      </c>
      <c r="CC404" s="221">
        <v>2</v>
      </c>
      <c r="CD404" s="337">
        <v>2</v>
      </c>
      <c r="CE404" s="221">
        <v>1</v>
      </c>
      <c r="CF404" s="221">
        <v>2</v>
      </c>
      <c r="CG404" s="221">
        <v>2</v>
      </c>
      <c r="CH404" s="221">
        <v>2</v>
      </c>
      <c r="CI404" s="221">
        <v>2</v>
      </c>
      <c r="CJ404" s="337">
        <v>2</v>
      </c>
      <c r="CK404" s="221">
        <v>2</v>
      </c>
      <c r="CL404" s="222">
        <f t="shared" si="233"/>
        <v>23</v>
      </c>
      <c r="CM404" s="237">
        <f t="shared" si="234"/>
        <v>0.88461538461538458</v>
      </c>
      <c r="CN404" s="222">
        <f t="shared" si="235"/>
        <v>3</v>
      </c>
      <c r="CO404" s="237">
        <f t="shared" si="236"/>
        <v>0.11538461538461539</v>
      </c>
      <c r="CP404" s="222">
        <f t="shared" si="237"/>
        <v>0</v>
      </c>
      <c r="CQ404" s="237">
        <f t="shared" si="238"/>
        <v>0</v>
      </c>
      <c r="CR404" s="222">
        <f t="shared" si="239"/>
        <v>0</v>
      </c>
      <c r="CS404" s="237">
        <f t="shared" si="240"/>
        <v>0</v>
      </c>
      <c r="CT404" s="223">
        <f t="shared" si="241"/>
        <v>1.8846153846153846</v>
      </c>
      <c r="CU404" s="223" t="str">
        <f t="shared" si="242"/>
        <v>Đạt mục tiêu</v>
      </c>
      <c r="CV404" s="5"/>
    </row>
    <row r="405" spans="1:100" s="1" customFormat="1" ht="55.5" hidden="1">
      <c r="A405" s="1308"/>
      <c r="B405" s="1121"/>
      <c r="C405" s="1033"/>
      <c r="D405" s="1024"/>
      <c r="E405" s="1033"/>
      <c r="F405" s="1121"/>
      <c r="G405" s="51" t="s">
        <v>618</v>
      </c>
      <c r="H405" s="51"/>
      <c r="I405" s="592"/>
      <c r="J405" s="38"/>
      <c r="K405" s="484"/>
      <c r="L405" s="5" t="s">
        <v>32</v>
      </c>
      <c r="M405" s="212" t="s">
        <v>31</v>
      </c>
      <c r="N405" s="165" t="s">
        <v>11</v>
      </c>
      <c r="O405" s="221" t="s">
        <v>29</v>
      </c>
      <c r="P405" s="221" t="s">
        <v>24</v>
      </c>
      <c r="Q405" s="5"/>
      <c r="R405" s="5" t="s">
        <v>24</v>
      </c>
      <c r="S405" s="5"/>
      <c r="T405" s="5"/>
      <c r="U405" s="6"/>
      <c r="V405" s="5"/>
      <c r="W405" s="5"/>
      <c r="X405" s="5"/>
      <c r="Y405" s="5"/>
      <c r="Z405" s="5"/>
      <c r="AA405" s="5"/>
      <c r="AB405" s="80">
        <f t="shared" si="232"/>
        <v>1</v>
      </c>
      <c r="AC405" s="642"/>
      <c r="AD405" s="7"/>
      <c r="AE405" s="7"/>
      <c r="AF405" s="7"/>
      <c r="AG405" s="7"/>
      <c r="AH405" s="7"/>
      <c r="AI405" s="7" t="s">
        <v>1317</v>
      </c>
      <c r="AJ405" s="7"/>
      <c r="AK405" s="7"/>
      <c r="AL405" s="7"/>
      <c r="AM405" s="7"/>
      <c r="AN405" s="7"/>
      <c r="AO405" s="7"/>
      <c r="AP405" s="7"/>
      <c r="AQ405" s="7"/>
      <c r="AR405" s="7"/>
      <c r="AS405" s="7"/>
      <c r="AT405" s="7"/>
      <c r="AU405" s="7"/>
      <c r="AV405" s="55"/>
      <c r="AW405" s="7"/>
      <c r="AX405" s="7"/>
      <c r="AY405" s="7"/>
      <c r="AZ405" s="7"/>
      <c r="BA405" s="7"/>
      <c r="BB405" s="7"/>
      <c r="BC405" s="7"/>
      <c r="BD405" s="7"/>
      <c r="BE405" s="7"/>
      <c r="BF405" s="7"/>
      <c r="BG405" s="7"/>
      <c r="BH405" s="7"/>
      <c r="BI405" s="7"/>
      <c r="BJ405" s="7"/>
      <c r="BK405" s="7"/>
      <c r="BL405" s="5">
        <v>2</v>
      </c>
      <c r="BM405" s="221">
        <v>2</v>
      </c>
      <c r="BN405" s="221">
        <v>2</v>
      </c>
      <c r="BO405" s="221">
        <v>2</v>
      </c>
      <c r="BP405" s="221">
        <v>2</v>
      </c>
      <c r="BQ405" s="221">
        <v>2</v>
      </c>
      <c r="BR405" s="5">
        <v>2</v>
      </c>
      <c r="BS405" s="226">
        <v>2</v>
      </c>
      <c r="BT405" s="221">
        <v>2</v>
      </c>
      <c r="BU405" s="221">
        <v>2</v>
      </c>
      <c r="BV405" s="221">
        <v>2</v>
      </c>
      <c r="BW405" s="5">
        <v>2</v>
      </c>
      <c r="BX405" s="221">
        <v>2</v>
      </c>
      <c r="BY405" s="6">
        <v>2</v>
      </c>
      <c r="BZ405" s="5">
        <v>2</v>
      </c>
      <c r="CA405" s="221">
        <v>2</v>
      </c>
      <c r="CB405" s="221">
        <v>2</v>
      </c>
      <c r="CC405" s="221">
        <v>2</v>
      </c>
      <c r="CD405" s="337">
        <v>2</v>
      </c>
      <c r="CE405" s="221">
        <v>2</v>
      </c>
      <c r="CF405" s="221">
        <v>2</v>
      </c>
      <c r="CG405" s="221">
        <v>2</v>
      </c>
      <c r="CH405" s="221">
        <v>2</v>
      </c>
      <c r="CI405" s="221">
        <v>2</v>
      </c>
      <c r="CJ405" s="337">
        <v>2</v>
      </c>
      <c r="CK405" s="221">
        <v>2</v>
      </c>
      <c r="CL405" s="222">
        <f t="shared" si="233"/>
        <v>26</v>
      </c>
      <c r="CM405" s="237">
        <f t="shared" si="234"/>
        <v>1</v>
      </c>
      <c r="CN405" s="222">
        <f t="shared" si="235"/>
        <v>0</v>
      </c>
      <c r="CO405" s="237">
        <f t="shared" si="236"/>
        <v>0</v>
      </c>
      <c r="CP405" s="222">
        <f t="shared" si="237"/>
        <v>0</v>
      </c>
      <c r="CQ405" s="237">
        <f t="shared" si="238"/>
        <v>0</v>
      </c>
      <c r="CR405" s="222">
        <f t="shared" si="239"/>
        <v>0</v>
      </c>
      <c r="CS405" s="237">
        <f t="shared" si="240"/>
        <v>0</v>
      </c>
      <c r="CT405" s="223">
        <f t="shared" si="241"/>
        <v>2</v>
      </c>
      <c r="CU405" s="223" t="str">
        <f t="shared" si="242"/>
        <v>Đạt mục tiêu</v>
      </c>
      <c r="CV405" s="5"/>
    </row>
    <row r="406" spans="1:100" s="1" customFormat="1" ht="55.5" hidden="1">
      <c r="A406" s="1308"/>
      <c r="B406" s="1024"/>
      <c r="C406" s="1033"/>
      <c r="D406" s="1024"/>
      <c r="E406" s="1033"/>
      <c r="F406" s="1024"/>
      <c r="G406" s="51" t="s">
        <v>619</v>
      </c>
      <c r="H406" s="51"/>
      <c r="I406" s="592"/>
      <c r="J406" s="38"/>
      <c r="K406" s="484"/>
      <c r="L406" s="5" t="s">
        <v>32</v>
      </c>
      <c r="M406" s="212" t="s">
        <v>31</v>
      </c>
      <c r="N406" s="165" t="s">
        <v>11</v>
      </c>
      <c r="O406" s="221" t="s">
        <v>29</v>
      </c>
      <c r="P406" s="221" t="s">
        <v>24</v>
      </c>
      <c r="Q406" s="5"/>
      <c r="R406" s="5"/>
      <c r="S406" s="5"/>
      <c r="T406" s="5"/>
      <c r="U406" s="6"/>
      <c r="V406" s="5"/>
      <c r="W406" s="5"/>
      <c r="X406" s="5" t="s">
        <v>24</v>
      </c>
      <c r="Y406" s="5"/>
      <c r="Z406" s="5"/>
      <c r="AA406" s="5"/>
      <c r="AB406" s="80">
        <f t="shared" si="232"/>
        <v>1</v>
      </c>
      <c r="AC406" s="642"/>
      <c r="AD406" s="7"/>
      <c r="AE406" s="7"/>
      <c r="AF406" s="7"/>
      <c r="AG406" s="7"/>
      <c r="AH406" s="7"/>
      <c r="AI406" s="7"/>
      <c r="AJ406" s="7"/>
      <c r="AK406" s="7"/>
      <c r="AL406" s="7"/>
      <c r="AM406" s="7"/>
      <c r="AN406" s="7"/>
      <c r="AO406" s="7"/>
      <c r="AP406" s="7"/>
      <c r="AQ406" s="7"/>
      <c r="AR406" s="7"/>
      <c r="AS406" s="7"/>
      <c r="AT406" s="7"/>
      <c r="AU406" s="7"/>
      <c r="AV406" s="55"/>
      <c r="AW406" s="7"/>
      <c r="AX406" s="7"/>
      <c r="AY406" s="7"/>
      <c r="AZ406" s="7"/>
      <c r="BA406" s="7" t="s">
        <v>1317</v>
      </c>
      <c r="BB406" s="7" t="s">
        <v>1317</v>
      </c>
      <c r="BC406" s="7" t="s">
        <v>1317</v>
      </c>
      <c r="BD406" s="7"/>
      <c r="BE406" s="7"/>
      <c r="BF406" s="7"/>
      <c r="BG406" s="7"/>
      <c r="BH406" s="7"/>
      <c r="BI406" s="7"/>
      <c r="BJ406" s="7"/>
      <c r="BK406" s="7"/>
      <c r="BL406" s="5">
        <v>2</v>
      </c>
      <c r="BM406" s="221">
        <v>2</v>
      </c>
      <c r="BN406" s="221">
        <v>2</v>
      </c>
      <c r="BO406" s="221">
        <v>1</v>
      </c>
      <c r="BP406" s="221">
        <v>2</v>
      </c>
      <c r="BQ406" s="221">
        <v>2</v>
      </c>
      <c r="BR406" s="5">
        <v>2</v>
      </c>
      <c r="BS406" s="226">
        <v>2</v>
      </c>
      <c r="BT406" s="221">
        <v>2</v>
      </c>
      <c r="BU406" s="221">
        <v>1</v>
      </c>
      <c r="BV406" s="221">
        <v>2</v>
      </c>
      <c r="BW406" s="5">
        <v>2</v>
      </c>
      <c r="BX406" s="221">
        <v>2</v>
      </c>
      <c r="BY406" s="6">
        <v>2</v>
      </c>
      <c r="BZ406" s="5">
        <v>2</v>
      </c>
      <c r="CA406" s="221">
        <v>2</v>
      </c>
      <c r="CB406" s="221">
        <v>2</v>
      </c>
      <c r="CC406" s="221">
        <v>2</v>
      </c>
      <c r="CD406" s="337">
        <v>2</v>
      </c>
      <c r="CE406" s="221">
        <v>2</v>
      </c>
      <c r="CF406" s="221">
        <v>2</v>
      </c>
      <c r="CG406" s="221">
        <v>2</v>
      </c>
      <c r="CH406" s="221">
        <v>2</v>
      </c>
      <c r="CI406" s="221">
        <v>2</v>
      </c>
      <c r="CJ406" s="337">
        <v>2</v>
      </c>
      <c r="CK406" s="221">
        <v>2</v>
      </c>
      <c r="CL406" s="222">
        <f t="shared" si="233"/>
        <v>24</v>
      </c>
      <c r="CM406" s="237">
        <f t="shared" si="234"/>
        <v>0.92307692307692313</v>
      </c>
      <c r="CN406" s="222">
        <f t="shared" si="235"/>
        <v>2</v>
      </c>
      <c r="CO406" s="237">
        <f t="shared" si="236"/>
        <v>7.6923076923076927E-2</v>
      </c>
      <c r="CP406" s="222">
        <f t="shared" si="237"/>
        <v>0</v>
      </c>
      <c r="CQ406" s="237">
        <f t="shared" si="238"/>
        <v>0</v>
      </c>
      <c r="CR406" s="222">
        <f t="shared" si="239"/>
        <v>0</v>
      </c>
      <c r="CS406" s="237">
        <f t="shared" si="240"/>
        <v>0</v>
      </c>
      <c r="CT406" s="223">
        <f t="shared" si="241"/>
        <v>1.9230769230769231</v>
      </c>
      <c r="CU406" s="223" t="str">
        <f t="shared" si="242"/>
        <v>Đạt mục tiêu</v>
      </c>
      <c r="CV406" s="5"/>
    </row>
    <row r="407" spans="1:100" s="302" customFormat="1" ht="27" hidden="1" customHeight="1">
      <c r="A407" s="13"/>
      <c r="B407" s="1222" t="s">
        <v>147</v>
      </c>
      <c r="C407" s="1223"/>
      <c r="D407" s="1223"/>
      <c r="E407" s="1223"/>
      <c r="F407" s="1222"/>
      <c r="G407" s="1222"/>
      <c r="H407" s="577"/>
      <c r="I407" s="592"/>
      <c r="J407" s="305"/>
      <c r="K407" s="501"/>
      <c r="L407" s="372"/>
      <c r="M407" s="372"/>
      <c r="N407" s="305"/>
      <c r="O407" s="305"/>
      <c r="P407" s="573"/>
      <c r="Q407" s="581" t="s">
        <v>38</v>
      </c>
      <c r="R407" s="581" t="s">
        <v>38</v>
      </c>
      <c r="S407" s="581" t="s">
        <v>38</v>
      </c>
      <c r="T407" s="581" t="s">
        <v>38</v>
      </c>
      <c r="U407" s="581" t="s">
        <v>38</v>
      </c>
      <c r="V407" s="581" t="s">
        <v>38</v>
      </c>
      <c r="W407" s="414" t="s">
        <v>38</v>
      </c>
      <c r="X407" s="581" t="s">
        <v>38</v>
      </c>
      <c r="Y407" s="581" t="s">
        <v>38</v>
      </c>
      <c r="Z407" s="581" t="s">
        <v>38</v>
      </c>
      <c r="AA407" s="581" t="s">
        <v>38</v>
      </c>
      <c r="AB407" s="404" t="s">
        <v>38</v>
      </c>
      <c r="AC407" s="647" t="s">
        <v>38</v>
      </c>
      <c r="AD407" s="83" t="s">
        <v>38</v>
      </c>
      <c r="AE407" s="83" t="s">
        <v>38</v>
      </c>
      <c r="AF407" s="83" t="s">
        <v>38</v>
      </c>
      <c r="AG407" s="296" t="s">
        <v>38</v>
      </c>
      <c r="AH407" s="296" t="s">
        <v>38</v>
      </c>
      <c r="AI407" s="296" t="s">
        <v>38</v>
      </c>
      <c r="AJ407" s="296" t="s">
        <v>38</v>
      </c>
      <c r="AK407" s="296" t="s">
        <v>38</v>
      </c>
      <c r="AL407" s="296" t="s">
        <v>38</v>
      </c>
      <c r="AM407" s="296" t="s">
        <v>38</v>
      </c>
      <c r="AN407" s="296" t="s">
        <v>38</v>
      </c>
      <c r="AO407" s="296" t="s">
        <v>38</v>
      </c>
      <c r="AP407" s="296" t="s">
        <v>38</v>
      </c>
      <c r="AQ407" s="296" t="s">
        <v>38</v>
      </c>
      <c r="AR407" s="296" t="s">
        <v>38</v>
      </c>
      <c r="AS407" s="296" t="s">
        <v>38</v>
      </c>
      <c r="AT407" s="296" t="s">
        <v>38</v>
      </c>
      <c r="AU407" s="296" t="s">
        <v>38</v>
      </c>
      <c r="AV407" s="296" t="s">
        <v>38</v>
      </c>
      <c r="AW407" s="296" t="s">
        <v>38</v>
      </c>
      <c r="AX407" s="296" t="s">
        <v>38</v>
      </c>
      <c r="AY407" s="296"/>
      <c r="AZ407" s="296"/>
      <c r="BA407" s="192" t="s">
        <v>38</v>
      </c>
      <c r="BB407" s="192" t="s">
        <v>38</v>
      </c>
      <c r="BC407" s="192" t="s">
        <v>38</v>
      </c>
      <c r="BD407" s="192" t="s">
        <v>38</v>
      </c>
      <c r="BE407" s="296" t="s">
        <v>38</v>
      </c>
      <c r="BF407" s="296" t="s">
        <v>38</v>
      </c>
      <c r="BG407" s="296" t="s">
        <v>38</v>
      </c>
      <c r="BH407" s="296" t="s">
        <v>38</v>
      </c>
      <c r="BI407" s="296" t="s">
        <v>38</v>
      </c>
      <c r="BJ407" s="296" t="s">
        <v>38</v>
      </c>
      <c r="BK407" s="296" t="s">
        <v>38</v>
      </c>
      <c r="BL407" s="5">
        <v>2</v>
      </c>
      <c r="BM407" s="221">
        <v>2</v>
      </c>
      <c r="BN407" s="221">
        <v>2</v>
      </c>
      <c r="BO407" s="221">
        <v>2</v>
      </c>
      <c r="BP407" s="221">
        <v>2</v>
      </c>
      <c r="BQ407" s="221">
        <v>2</v>
      </c>
      <c r="BR407" s="5">
        <v>2</v>
      </c>
      <c r="BS407" s="226">
        <v>2</v>
      </c>
      <c r="BT407" s="221">
        <v>2</v>
      </c>
      <c r="BU407" s="221">
        <v>2</v>
      </c>
      <c r="BV407" s="221">
        <v>2</v>
      </c>
      <c r="BW407" s="5">
        <v>2</v>
      </c>
      <c r="BX407" s="221">
        <v>2</v>
      </c>
      <c r="BY407" s="6">
        <v>2</v>
      </c>
      <c r="BZ407" s="5">
        <v>2</v>
      </c>
      <c r="CA407" s="221">
        <v>2</v>
      </c>
      <c r="CB407" s="221">
        <v>2</v>
      </c>
      <c r="CC407" s="221">
        <v>2</v>
      </c>
      <c r="CD407" s="337">
        <v>2</v>
      </c>
      <c r="CE407" s="221">
        <v>2</v>
      </c>
      <c r="CF407" s="221">
        <v>2</v>
      </c>
      <c r="CG407" s="221">
        <v>2</v>
      </c>
      <c r="CH407" s="221">
        <v>2</v>
      </c>
      <c r="CI407" s="221">
        <v>2</v>
      </c>
      <c r="CJ407" s="337">
        <v>2</v>
      </c>
      <c r="CK407" s="221">
        <v>2</v>
      </c>
      <c r="CL407" s="296" t="s">
        <v>38</v>
      </c>
      <c r="CM407" s="296" t="s">
        <v>38</v>
      </c>
      <c r="CN407" s="296" t="s">
        <v>38</v>
      </c>
      <c r="CO407" s="296" t="s">
        <v>38</v>
      </c>
      <c r="CP407" s="296" t="s">
        <v>38</v>
      </c>
      <c r="CQ407" s="296" t="s">
        <v>38</v>
      </c>
      <c r="CR407" s="296" t="s">
        <v>38</v>
      </c>
      <c r="CS407" s="296" t="s">
        <v>38</v>
      </c>
      <c r="CT407" s="296" t="s">
        <v>38</v>
      </c>
      <c r="CU407" s="296" t="s">
        <v>38</v>
      </c>
      <c r="CV407" s="423" t="s">
        <v>38</v>
      </c>
    </row>
    <row r="408" spans="1:100" s="1" customFormat="1" ht="84" hidden="1">
      <c r="A408" s="1308">
        <v>141</v>
      </c>
      <c r="B408" s="1225" t="s">
        <v>504</v>
      </c>
      <c r="C408" s="1033" t="s">
        <v>28</v>
      </c>
      <c r="D408" s="1225" t="s">
        <v>430</v>
      </c>
      <c r="E408" s="1033" t="s">
        <v>26</v>
      </c>
      <c r="F408" s="1024" t="s">
        <v>430</v>
      </c>
      <c r="G408" s="579" t="s">
        <v>1961</v>
      </c>
      <c r="H408" s="218" t="s">
        <v>2569</v>
      </c>
      <c r="I408" s="539"/>
      <c r="J408" s="107" t="s">
        <v>745</v>
      </c>
      <c r="K408" s="473" t="s">
        <v>1646</v>
      </c>
      <c r="L408" s="5" t="s">
        <v>32</v>
      </c>
      <c r="M408" s="212" t="s">
        <v>31</v>
      </c>
      <c r="N408" s="165" t="s">
        <v>11</v>
      </c>
      <c r="O408" s="221" t="s">
        <v>29</v>
      </c>
      <c r="P408" s="221" t="s">
        <v>24</v>
      </c>
      <c r="Q408" s="5"/>
      <c r="R408" s="5"/>
      <c r="S408" s="5"/>
      <c r="T408" s="5" t="s">
        <v>24</v>
      </c>
      <c r="U408" s="6"/>
      <c r="V408" s="5"/>
      <c r="W408" s="5"/>
      <c r="X408" s="5"/>
      <c r="Y408" s="5"/>
      <c r="Z408" s="5"/>
      <c r="AA408" s="5"/>
      <c r="AB408" s="80">
        <f t="shared" ref="AB408:AB414" si="243">COUNTIF($Q408:$AA408,"x")</f>
        <v>1</v>
      </c>
      <c r="AC408" s="642"/>
      <c r="AD408" s="7"/>
      <c r="AE408" s="7"/>
      <c r="AF408" s="7"/>
      <c r="AG408" s="7"/>
      <c r="AH408" s="7"/>
      <c r="AI408" s="7"/>
      <c r="AJ408" s="7"/>
      <c r="AK408" s="7"/>
      <c r="AL408" s="7"/>
      <c r="AM408" s="7"/>
      <c r="AN408" s="7"/>
      <c r="AO408" s="7"/>
      <c r="AP408" s="55"/>
      <c r="AQ408" s="55"/>
      <c r="AR408" s="55" t="s">
        <v>1317</v>
      </c>
      <c r="AS408" s="7"/>
      <c r="AT408" s="7"/>
      <c r="AU408" s="7"/>
      <c r="AV408" s="55"/>
      <c r="AW408" s="7"/>
      <c r="AX408" s="7"/>
      <c r="AY408" s="7"/>
      <c r="AZ408" s="7"/>
      <c r="BA408" s="7"/>
      <c r="BB408" s="7"/>
      <c r="BC408" s="7"/>
      <c r="BD408" s="7"/>
      <c r="BE408" s="7"/>
      <c r="BF408" s="7"/>
      <c r="BG408" s="7"/>
      <c r="BH408" s="7"/>
      <c r="BI408" s="7"/>
      <c r="BJ408" s="7"/>
      <c r="BK408" s="7"/>
      <c r="BL408" s="5">
        <v>2</v>
      </c>
      <c r="BM408" s="221">
        <v>2</v>
      </c>
      <c r="BN408" s="221">
        <v>2</v>
      </c>
      <c r="BO408" s="221">
        <v>2</v>
      </c>
      <c r="BP408" s="221">
        <v>2</v>
      </c>
      <c r="BQ408" s="221">
        <v>2</v>
      </c>
      <c r="BR408" s="5">
        <v>1</v>
      </c>
      <c r="BS408" s="226">
        <v>2</v>
      </c>
      <c r="BT408" s="221">
        <v>2</v>
      </c>
      <c r="BU408" s="221">
        <v>2</v>
      </c>
      <c r="BV408" s="221">
        <v>2</v>
      </c>
      <c r="BW408" s="5">
        <v>2</v>
      </c>
      <c r="BX408" s="221">
        <v>2</v>
      </c>
      <c r="BY408" s="6">
        <v>2</v>
      </c>
      <c r="BZ408" s="5">
        <v>2</v>
      </c>
      <c r="CA408" s="221">
        <v>2</v>
      </c>
      <c r="CB408" s="221">
        <v>2</v>
      </c>
      <c r="CC408" s="221">
        <v>2</v>
      </c>
      <c r="CD408" s="337">
        <v>1</v>
      </c>
      <c r="CE408" s="221">
        <v>2</v>
      </c>
      <c r="CF408" s="221">
        <v>2</v>
      </c>
      <c r="CG408" s="221">
        <v>2</v>
      </c>
      <c r="CH408" s="221">
        <v>2</v>
      </c>
      <c r="CI408" s="221">
        <v>2</v>
      </c>
      <c r="CJ408" s="337">
        <v>2</v>
      </c>
      <c r="CK408" s="221">
        <v>2</v>
      </c>
      <c r="CL408" s="222">
        <f t="shared" ref="CL408:CL414" si="244">COUNTIF(BL408:CK408,"2")</f>
        <v>24</v>
      </c>
      <c r="CM408" s="237">
        <f t="shared" ref="CM408:CM414" si="245">CL408/(CL408+CN408+CP408+CR408)</f>
        <v>0.92307692307692313</v>
      </c>
      <c r="CN408" s="222">
        <f t="shared" ref="CN408:CN414" si="246">COUNTIF(BL408:CK408,"1")</f>
        <v>2</v>
      </c>
      <c r="CO408" s="237">
        <f t="shared" ref="CO408:CO414" si="247">CN408/(CL408+CN408+CP408+CR408)</f>
        <v>7.6923076923076927E-2</v>
      </c>
      <c r="CP408" s="222">
        <f t="shared" ref="CP408:CP414" si="248">COUNTIF(BL408:CK408,"0")</f>
        <v>0</v>
      </c>
      <c r="CQ408" s="237">
        <f t="shared" ref="CQ408:CQ414" si="249">CP408/(CL408+CN408+CP408+CR408)</f>
        <v>0</v>
      </c>
      <c r="CR408" s="222">
        <f t="shared" ref="CR408:CR414" si="250">COUNTIF(BL408:CK408,"KĐG")</f>
        <v>0</v>
      </c>
      <c r="CS408" s="237">
        <f t="shared" ref="CS408:CS414" si="251">CR408/(CL408+CN408+CP408+CR408)</f>
        <v>0</v>
      </c>
      <c r="CT408" s="223">
        <f t="shared" ref="CT408:CT414" si="252">(((CL408*2)+(CN408*1)+(CP408*0)))/(CL408+CN408+CP408)</f>
        <v>1.9230769230769231</v>
      </c>
      <c r="CU408" s="223" t="str">
        <f t="shared" ref="CU408:CU414" si="253">IF(CS408&gt;=50%,"KĐG",IF(CT408&gt;=1.6,"Đạt mục tiêu",IF(CT408&gt;=1,"Cần cố gắng","Chưa đạt")))</f>
        <v>Đạt mục tiêu</v>
      </c>
      <c r="CV408" s="5"/>
    </row>
    <row r="409" spans="1:100" s="1" customFormat="1" ht="72" hidden="1">
      <c r="A409" s="1308"/>
      <c r="B409" s="1024"/>
      <c r="C409" s="1033"/>
      <c r="D409" s="1024"/>
      <c r="E409" s="1033"/>
      <c r="F409" s="1024"/>
      <c r="G409" s="579" t="s">
        <v>1202</v>
      </c>
      <c r="H409" s="218" t="s">
        <v>2569</v>
      </c>
      <c r="I409" s="539"/>
      <c r="J409" s="107" t="s">
        <v>746</v>
      </c>
      <c r="K409" s="473" t="s">
        <v>1643</v>
      </c>
      <c r="L409" s="5" t="s">
        <v>32</v>
      </c>
      <c r="M409" s="212" t="s">
        <v>31</v>
      </c>
      <c r="N409" s="165" t="s">
        <v>11</v>
      </c>
      <c r="O409" s="221" t="s">
        <v>29</v>
      </c>
      <c r="P409" s="221" t="s">
        <v>24</v>
      </c>
      <c r="Q409" s="5"/>
      <c r="R409" s="5"/>
      <c r="S409" s="5"/>
      <c r="T409" s="5" t="s">
        <v>24</v>
      </c>
      <c r="U409" s="6"/>
      <c r="V409" s="5"/>
      <c r="W409" s="5"/>
      <c r="X409" s="5"/>
      <c r="Y409" s="5"/>
      <c r="Z409" s="5"/>
      <c r="AA409" s="5"/>
      <c r="AB409" s="80">
        <f t="shared" si="243"/>
        <v>1</v>
      </c>
      <c r="AC409" s="642"/>
      <c r="AD409" s="7"/>
      <c r="AE409" s="7"/>
      <c r="AF409" s="7"/>
      <c r="AG409" s="7"/>
      <c r="AH409" s="7"/>
      <c r="AI409" s="7"/>
      <c r="AJ409" s="7"/>
      <c r="AK409" s="7"/>
      <c r="AL409" s="7"/>
      <c r="AM409" s="7"/>
      <c r="AN409" s="7"/>
      <c r="AO409" s="7"/>
      <c r="AP409" s="55" t="s">
        <v>1183</v>
      </c>
      <c r="AQ409" s="55"/>
      <c r="AR409" s="55"/>
      <c r="AS409" s="7"/>
      <c r="AT409" s="7"/>
      <c r="AU409" s="7"/>
      <c r="AV409" s="55"/>
      <c r="AW409" s="7"/>
      <c r="AX409" s="7"/>
      <c r="AY409" s="7"/>
      <c r="AZ409" s="7"/>
      <c r="BA409" s="7"/>
      <c r="BB409" s="7"/>
      <c r="BC409" s="7"/>
      <c r="BD409" s="7"/>
      <c r="BE409" s="7"/>
      <c r="BF409" s="7"/>
      <c r="BG409" s="7"/>
      <c r="BH409" s="7"/>
      <c r="BI409" s="7"/>
      <c r="BJ409" s="7"/>
      <c r="BK409" s="7"/>
      <c r="BL409" s="5">
        <v>2</v>
      </c>
      <c r="BM409" s="221">
        <v>2</v>
      </c>
      <c r="BN409" s="221">
        <v>2</v>
      </c>
      <c r="BO409" s="221">
        <v>1</v>
      </c>
      <c r="BP409" s="221">
        <v>2</v>
      </c>
      <c r="BQ409" s="221">
        <v>2</v>
      </c>
      <c r="BR409" s="5">
        <v>2</v>
      </c>
      <c r="BS409" s="226">
        <v>2</v>
      </c>
      <c r="BT409" s="221">
        <v>2</v>
      </c>
      <c r="BU409" s="221">
        <v>2</v>
      </c>
      <c r="BV409" s="221">
        <v>1</v>
      </c>
      <c r="BW409" s="5">
        <v>2</v>
      </c>
      <c r="BX409" s="221">
        <v>2</v>
      </c>
      <c r="BY409" s="6">
        <v>1</v>
      </c>
      <c r="BZ409" s="5">
        <v>2</v>
      </c>
      <c r="CA409" s="221">
        <v>2</v>
      </c>
      <c r="CB409" s="221">
        <v>2</v>
      </c>
      <c r="CC409" s="221">
        <v>2</v>
      </c>
      <c r="CD409" s="337">
        <v>2</v>
      </c>
      <c r="CE409" s="221">
        <v>2</v>
      </c>
      <c r="CF409" s="221">
        <v>2</v>
      </c>
      <c r="CG409" s="221">
        <v>2</v>
      </c>
      <c r="CH409" s="221">
        <v>2</v>
      </c>
      <c r="CI409" s="221">
        <v>2</v>
      </c>
      <c r="CJ409" s="337">
        <v>2</v>
      </c>
      <c r="CK409" s="221">
        <v>2</v>
      </c>
      <c r="CL409" s="222">
        <f t="shared" si="244"/>
        <v>23</v>
      </c>
      <c r="CM409" s="237">
        <f t="shared" si="245"/>
        <v>0.88461538461538458</v>
      </c>
      <c r="CN409" s="222">
        <f t="shared" si="246"/>
        <v>3</v>
      </c>
      <c r="CO409" s="237">
        <f t="shared" si="247"/>
        <v>0.11538461538461539</v>
      </c>
      <c r="CP409" s="222">
        <f t="shared" si="248"/>
        <v>0</v>
      </c>
      <c r="CQ409" s="237">
        <f t="shared" si="249"/>
        <v>0</v>
      </c>
      <c r="CR409" s="222">
        <f t="shared" si="250"/>
        <v>0</v>
      </c>
      <c r="CS409" s="237">
        <f t="shared" si="251"/>
        <v>0</v>
      </c>
      <c r="CT409" s="223">
        <f t="shared" si="252"/>
        <v>1.8846153846153846</v>
      </c>
      <c r="CU409" s="223" t="str">
        <f t="shared" si="253"/>
        <v>Đạt mục tiêu</v>
      </c>
      <c r="CV409" s="5"/>
    </row>
    <row r="410" spans="1:100" s="1" customFormat="1" ht="55.5" hidden="1">
      <c r="A410" s="1308">
        <v>142</v>
      </c>
      <c r="B410" s="1044" t="s">
        <v>1356</v>
      </c>
      <c r="C410" s="1033" t="s">
        <v>26</v>
      </c>
      <c r="D410" s="1024" t="s">
        <v>146</v>
      </c>
      <c r="E410" s="1033" t="s">
        <v>26</v>
      </c>
      <c r="F410" s="1044" t="s">
        <v>1355</v>
      </c>
      <c r="G410" s="217" t="s">
        <v>868</v>
      </c>
      <c r="H410" s="217"/>
      <c r="I410" s="591"/>
      <c r="J410" s="107"/>
      <c r="K410" s="469"/>
      <c r="L410" s="212" t="s">
        <v>32</v>
      </c>
      <c r="M410" s="212" t="s">
        <v>31</v>
      </c>
      <c r="N410" s="165" t="s">
        <v>11</v>
      </c>
      <c r="O410" s="221" t="s">
        <v>29</v>
      </c>
      <c r="P410" s="221" t="s">
        <v>24</v>
      </c>
      <c r="Q410" s="5" t="s">
        <v>24</v>
      </c>
      <c r="R410" s="5"/>
      <c r="S410" s="5"/>
      <c r="T410" s="5"/>
      <c r="U410" s="6"/>
      <c r="V410" s="5"/>
      <c r="W410" s="5"/>
      <c r="X410" s="5"/>
      <c r="Y410" s="5"/>
      <c r="Z410" s="5"/>
      <c r="AA410" s="5"/>
      <c r="AB410" s="80">
        <f t="shared" si="243"/>
        <v>1</v>
      </c>
      <c r="AC410" s="565" t="s">
        <v>1317</v>
      </c>
      <c r="AD410" s="5"/>
      <c r="AE410" s="5"/>
      <c r="AF410" s="5" t="s">
        <v>1317</v>
      </c>
      <c r="AG410" s="7"/>
      <c r="AH410" s="7"/>
      <c r="AI410" s="7"/>
      <c r="AJ410" s="7"/>
      <c r="AK410" s="7"/>
      <c r="AL410" s="7"/>
      <c r="AM410" s="7"/>
      <c r="AN410" s="7"/>
      <c r="AO410" s="7"/>
      <c r="AP410" s="7"/>
      <c r="AQ410" s="7"/>
      <c r="AR410" s="7"/>
      <c r="AS410" s="7"/>
      <c r="AT410" s="7"/>
      <c r="AU410" s="7"/>
      <c r="AV410" s="55"/>
      <c r="AW410" s="7"/>
      <c r="AX410" s="7"/>
      <c r="AY410" s="7"/>
      <c r="AZ410" s="7"/>
      <c r="BA410" s="7"/>
      <c r="BB410" s="7"/>
      <c r="BC410" s="7"/>
      <c r="BD410" s="7"/>
      <c r="BE410" s="7"/>
      <c r="BF410" s="7"/>
      <c r="BG410" s="7"/>
      <c r="BH410" s="7"/>
      <c r="BI410" s="7"/>
      <c r="BJ410" s="7"/>
      <c r="BK410" s="7"/>
      <c r="BL410" s="5">
        <v>2</v>
      </c>
      <c r="BM410" s="221">
        <v>2</v>
      </c>
      <c r="BN410" s="221">
        <v>2</v>
      </c>
      <c r="BO410" s="221">
        <v>2</v>
      </c>
      <c r="BP410" s="221">
        <v>2</v>
      </c>
      <c r="BQ410" s="221">
        <v>2</v>
      </c>
      <c r="BR410" s="5">
        <v>2</v>
      </c>
      <c r="BS410" s="226">
        <v>2</v>
      </c>
      <c r="BT410" s="221">
        <v>2</v>
      </c>
      <c r="BU410" s="221">
        <v>2</v>
      </c>
      <c r="BV410" s="221">
        <v>2</v>
      </c>
      <c r="BW410" s="5">
        <v>1</v>
      </c>
      <c r="BX410" s="221">
        <v>2</v>
      </c>
      <c r="BY410" s="6">
        <v>2</v>
      </c>
      <c r="BZ410" s="5">
        <v>2</v>
      </c>
      <c r="CA410" s="221">
        <v>2</v>
      </c>
      <c r="CB410" s="221">
        <v>2</v>
      </c>
      <c r="CC410" s="221">
        <v>2</v>
      </c>
      <c r="CD410" s="337">
        <v>2</v>
      </c>
      <c r="CE410" s="221">
        <v>2</v>
      </c>
      <c r="CF410" s="221">
        <v>2</v>
      </c>
      <c r="CG410" s="221">
        <v>2</v>
      </c>
      <c r="CH410" s="221">
        <v>2</v>
      </c>
      <c r="CI410" s="221">
        <v>2</v>
      </c>
      <c r="CJ410" s="337">
        <v>2</v>
      </c>
      <c r="CK410" s="221">
        <v>2</v>
      </c>
      <c r="CL410" s="222">
        <f t="shared" si="244"/>
        <v>25</v>
      </c>
      <c r="CM410" s="237">
        <f t="shared" si="245"/>
        <v>0.96153846153846156</v>
      </c>
      <c r="CN410" s="222">
        <f t="shared" si="246"/>
        <v>1</v>
      </c>
      <c r="CO410" s="237">
        <f t="shared" si="247"/>
        <v>3.8461538461538464E-2</v>
      </c>
      <c r="CP410" s="222">
        <f t="shared" si="248"/>
        <v>0</v>
      </c>
      <c r="CQ410" s="237">
        <f t="shared" si="249"/>
        <v>0</v>
      </c>
      <c r="CR410" s="222">
        <f t="shared" si="250"/>
        <v>0</v>
      </c>
      <c r="CS410" s="237">
        <f t="shared" si="251"/>
        <v>0</v>
      </c>
      <c r="CT410" s="223">
        <f t="shared" si="252"/>
        <v>1.9615384615384615</v>
      </c>
      <c r="CU410" s="223" t="str">
        <f t="shared" si="253"/>
        <v>Đạt mục tiêu</v>
      </c>
      <c r="CV410" s="5"/>
    </row>
    <row r="411" spans="1:100" s="1" customFormat="1" ht="55.5" hidden="1">
      <c r="A411" s="1308"/>
      <c r="B411" s="1024"/>
      <c r="C411" s="1033"/>
      <c r="D411" s="1024"/>
      <c r="E411" s="1033"/>
      <c r="F411" s="1024"/>
      <c r="G411" s="217" t="s">
        <v>867</v>
      </c>
      <c r="H411" s="217"/>
      <c r="I411" s="591"/>
      <c r="J411" s="107"/>
      <c r="K411" s="469"/>
      <c r="L411" s="5" t="s">
        <v>32</v>
      </c>
      <c r="M411" s="212" t="s">
        <v>31</v>
      </c>
      <c r="N411" s="165" t="s">
        <v>11</v>
      </c>
      <c r="O411" s="221" t="s">
        <v>29</v>
      </c>
      <c r="P411" s="221" t="s">
        <v>24</v>
      </c>
      <c r="Q411" s="5"/>
      <c r="R411" s="5"/>
      <c r="S411" s="5" t="s">
        <v>24</v>
      </c>
      <c r="T411" s="5"/>
      <c r="U411" s="6"/>
      <c r="V411" s="5"/>
      <c r="W411" s="5"/>
      <c r="X411" s="5"/>
      <c r="Y411" s="5"/>
      <c r="Z411" s="5"/>
      <c r="AA411" s="5"/>
      <c r="AB411" s="80">
        <f t="shared" si="243"/>
        <v>1</v>
      </c>
      <c r="AC411" s="642"/>
      <c r="AD411" s="7"/>
      <c r="AE411" s="7"/>
      <c r="AF411" s="7"/>
      <c r="AG411" s="7"/>
      <c r="AH411" s="7"/>
      <c r="AI411" s="7"/>
      <c r="AJ411" s="7"/>
      <c r="AK411" s="7"/>
      <c r="AL411" s="7"/>
      <c r="AM411" s="7" t="s">
        <v>1317</v>
      </c>
      <c r="AN411" s="7" t="s">
        <v>1317</v>
      </c>
      <c r="AO411" s="7"/>
      <c r="AP411" s="7"/>
      <c r="AQ411" s="7"/>
      <c r="AR411" s="7"/>
      <c r="AS411" s="7"/>
      <c r="AT411" s="7"/>
      <c r="AU411" s="7"/>
      <c r="AV411" s="55"/>
      <c r="AW411" s="7"/>
      <c r="AX411" s="7"/>
      <c r="AY411" s="7"/>
      <c r="AZ411" s="7"/>
      <c r="BA411" s="7"/>
      <c r="BB411" s="7"/>
      <c r="BC411" s="7"/>
      <c r="BD411" s="7"/>
      <c r="BE411" s="7"/>
      <c r="BF411" s="7"/>
      <c r="BG411" s="7"/>
      <c r="BH411" s="7"/>
      <c r="BI411" s="7"/>
      <c r="BJ411" s="7"/>
      <c r="BK411" s="7"/>
      <c r="BL411" s="5">
        <v>2</v>
      </c>
      <c r="BM411" s="221">
        <v>2</v>
      </c>
      <c r="BN411" s="221">
        <v>2</v>
      </c>
      <c r="BO411" s="221">
        <v>2</v>
      </c>
      <c r="BP411" s="221">
        <v>2</v>
      </c>
      <c r="BQ411" s="221">
        <v>2</v>
      </c>
      <c r="BR411" s="5">
        <v>2</v>
      </c>
      <c r="BS411" s="226">
        <v>2</v>
      </c>
      <c r="BT411" s="221">
        <v>2</v>
      </c>
      <c r="BU411" s="221">
        <v>2</v>
      </c>
      <c r="BV411" s="221">
        <v>2</v>
      </c>
      <c r="BW411" s="5">
        <v>2</v>
      </c>
      <c r="BX411" s="221">
        <v>2</v>
      </c>
      <c r="BY411" s="6">
        <v>2</v>
      </c>
      <c r="BZ411" s="5">
        <v>2</v>
      </c>
      <c r="CA411" s="221">
        <v>2</v>
      </c>
      <c r="CB411" s="221">
        <v>2</v>
      </c>
      <c r="CC411" s="221">
        <v>2</v>
      </c>
      <c r="CD411" s="337">
        <v>2</v>
      </c>
      <c r="CE411" s="221">
        <v>2</v>
      </c>
      <c r="CF411" s="221">
        <v>2</v>
      </c>
      <c r="CG411" s="221">
        <v>2</v>
      </c>
      <c r="CH411" s="221">
        <v>2</v>
      </c>
      <c r="CI411" s="221">
        <v>2</v>
      </c>
      <c r="CJ411" s="337">
        <v>2</v>
      </c>
      <c r="CK411" s="221">
        <v>2</v>
      </c>
      <c r="CL411" s="222">
        <f t="shared" si="244"/>
        <v>26</v>
      </c>
      <c r="CM411" s="237">
        <f t="shared" si="245"/>
        <v>1</v>
      </c>
      <c r="CN411" s="222">
        <f t="shared" si="246"/>
        <v>0</v>
      </c>
      <c r="CO411" s="237">
        <f t="shared" si="247"/>
        <v>0</v>
      </c>
      <c r="CP411" s="222">
        <f t="shared" si="248"/>
        <v>0</v>
      </c>
      <c r="CQ411" s="237">
        <f t="shared" si="249"/>
        <v>0</v>
      </c>
      <c r="CR411" s="222">
        <f t="shared" si="250"/>
        <v>0</v>
      </c>
      <c r="CS411" s="237">
        <f t="shared" si="251"/>
        <v>0</v>
      </c>
      <c r="CT411" s="223">
        <f t="shared" si="252"/>
        <v>2</v>
      </c>
      <c r="CU411" s="223" t="str">
        <f t="shared" si="253"/>
        <v>Đạt mục tiêu</v>
      </c>
      <c r="CV411" s="5"/>
    </row>
    <row r="412" spans="1:100" s="1" customFormat="1" ht="78" hidden="1" customHeight="1">
      <c r="A412" s="1308"/>
      <c r="B412" s="1024"/>
      <c r="C412" s="1033"/>
      <c r="D412" s="1024"/>
      <c r="E412" s="1033"/>
      <c r="F412" s="1024"/>
      <c r="G412" s="217" t="s">
        <v>869</v>
      </c>
      <c r="H412" s="217"/>
      <c r="I412" s="591"/>
      <c r="J412" s="107"/>
      <c r="K412" s="469"/>
      <c r="L412" s="212" t="s">
        <v>32</v>
      </c>
      <c r="M412" s="212" t="s">
        <v>31</v>
      </c>
      <c r="N412" s="165" t="s">
        <v>11</v>
      </c>
      <c r="O412" s="221" t="s">
        <v>29</v>
      </c>
      <c r="P412" s="221" t="s">
        <v>24</v>
      </c>
      <c r="Q412" s="5"/>
      <c r="R412" s="5"/>
      <c r="S412" s="5"/>
      <c r="T412" s="5"/>
      <c r="U412" s="6"/>
      <c r="V412" s="5"/>
      <c r="W412" s="5"/>
      <c r="X412" s="5"/>
      <c r="Y412" s="5" t="s">
        <v>24</v>
      </c>
      <c r="Z412" s="5"/>
      <c r="AA412" s="5"/>
      <c r="AB412" s="80">
        <f t="shared" si="243"/>
        <v>1</v>
      </c>
      <c r="AC412" s="642"/>
      <c r="AD412" s="7"/>
      <c r="AE412" s="7"/>
      <c r="AF412" s="7"/>
      <c r="AG412" s="7"/>
      <c r="AH412" s="7"/>
      <c r="AI412" s="7"/>
      <c r="AJ412" s="7"/>
      <c r="AK412" s="7"/>
      <c r="AL412" s="7"/>
      <c r="AM412" s="7"/>
      <c r="AN412" s="7"/>
      <c r="AO412" s="7"/>
      <c r="AP412" s="7"/>
      <c r="AQ412" s="7"/>
      <c r="AR412" s="7"/>
      <c r="AS412" s="7"/>
      <c r="AT412" s="7"/>
      <c r="AU412" s="7"/>
      <c r="AV412" s="55"/>
      <c r="AW412" s="7"/>
      <c r="AX412" s="7"/>
      <c r="AY412" s="7"/>
      <c r="AZ412" s="7"/>
      <c r="BA412" s="7"/>
      <c r="BB412" s="7"/>
      <c r="BC412" s="7"/>
      <c r="BD412" s="7"/>
      <c r="BE412" s="7" t="s">
        <v>1317</v>
      </c>
      <c r="BF412" s="7" t="s">
        <v>1317</v>
      </c>
      <c r="BG412" s="7" t="s">
        <v>1317</v>
      </c>
      <c r="BH412" s="7"/>
      <c r="BI412" s="7"/>
      <c r="BJ412" s="7"/>
      <c r="BK412" s="7"/>
      <c r="BL412" s="5">
        <v>2</v>
      </c>
      <c r="BM412" s="221">
        <v>2</v>
      </c>
      <c r="BN412" s="221">
        <v>2</v>
      </c>
      <c r="BO412" s="221">
        <v>1</v>
      </c>
      <c r="BP412" s="221">
        <v>2</v>
      </c>
      <c r="BQ412" s="221">
        <v>2</v>
      </c>
      <c r="BR412" s="5">
        <v>2</v>
      </c>
      <c r="BS412" s="226">
        <v>1</v>
      </c>
      <c r="BT412" s="221">
        <v>2</v>
      </c>
      <c r="BU412" s="221">
        <v>2</v>
      </c>
      <c r="BV412" s="221">
        <v>2</v>
      </c>
      <c r="BW412" s="5">
        <v>2</v>
      </c>
      <c r="BX412" s="221">
        <v>1</v>
      </c>
      <c r="BY412" s="6">
        <v>2</v>
      </c>
      <c r="BZ412" s="5">
        <v>2</v>
      </c>
      <c r="CA412" s="221">
        <v>2</v>
      </c>
      <c r="CB412" s="221">
        <v>2</v>
      </c>
      <c r="CC412" s="221">
        <v>2</v>
      </c>
      <c r="CD412" s="337">
        <v>1</v>
      </c>
      <c r="CE412" s="221">
        <v>2</v>
      </c>
      <c r="CF412" s="221">
        <v>2</v>
      </c>
      <c r="CG412" s="221">
        <v>2</v>
      </c>
      <c r="CH412" s="221">
        <v>1</v>
      </c>
      <c r="CI412" s="221">
        <v>2</v>
      </c>
      <c r="CJ412" s="337">
        <v>2</v>
      </c>
      <c r="CK412" s="221">
        <v>2</v>
      </c>
      <c r="CL412" s="222">
        <f t="shared" si="244"/>
        <v>21</v>
      </c>
      <c r="CM412" s="237">
        <f t="shared" si="245"/>
        <v>0.80769230769230771</v>
      </c>
      <c r="CN412" s="222">
        <f t="shared" si="246"/>
        <v>5</v>
      </c>
      <c r="CO412" s="237">
        <f t="shared" si="247"/>
        <v>0.19230769230769232</v>
      </c>
      <c r="CP412" s="222">
        <f t="shared" si="248"/>
        <v>0</v>
      </c>
      <c r="CQ412" s="237">
        <f t="shared" si="249"/>
        <v>0</v>
      </c>
      <c r="CR412" s="222">
        <f t="shared" si="250"/>
        <v>0</v>
      </c>
      <c r="CS412" s="237">
        <f t="shared" si="251"/>
        <v>0</v>
      </c>
      <c r="CT412" s="223">
        <f t="shared" si="252"/>
        <v>1.8076923076923077</v>
      </c>
      <c r="CU412" s="223" t="str">
        <f t="shared" si="253"/>
        <v>Đạt mục tiêu</v>
      </c>
      <c r="CV412" s="5"/>
    </row>
    <row r="413" spans="1:100" s="1" customFormat="1" ht="55.5" hidden="1">
      <c r="A413" s="1308"/>
      <c r="B413" s="1024"/>
      <c r="C413" s="1033"/>
      <c r="D413" s="1024"/>
      <c r="E413" s="1033"/>
      <c r="F413" s="1024"/>
      <c r="G413" s="217" t="s">
        <v>1502</v>
      </c>
      <c r="H413" s="217"/>
      <c r="I413" s="591"/>
      <c r="J413" s="212"/>
      <c r="K413" s="465"/>
      <c r="L413" s="5" t="s">
        <v>32</v>
      </c>
      <c r="M413" s="212" t="s">
        <v>31</v>
      </c>
      <c r="N413" s="165" t="s">
        <v>11</v>
      </c>
      <c r="O413" s="221" t="s">
        <v>29</v>
      </c>
      <c r="P413" s="221" t="s">
        <v>24</v>
      </c>
      <c r="Q413" s="5"/>
      <c r="R413" s="5"/>
      <c r="S413" s="5"/>
      <c r="T413" s="5"/>
      <c r="U413" s="195" t="s">
        <v>24</v>
      </c>
      <c r="V413" s="5"/>
      <c r="W413" s="5"/>
      <c r="X413" s="5"/>
      <c r="Y413" s="5"/>
      <c r="Z413" s="5"/>
      <c r="AA413" s="5"/>
      <c r="AB413" s="80">
        <f t="shared" si="243"/>
        <v>1</v>
      </c>
      <c r="AC413" s="642"/>
      <c r="AD413" s="7"/>
      <c r="AE413" s="7"/>
      <c r="AF413" s="7"/>
      <c r="AG413" s="7"/>
      <c r="AH413" s="7"/>
      <c r="AI413" s="7"/>
      <c r="AJ413" s="7"/>
      <c r="AK413" s="7"/>
      <c r="AL413" s="7"/>
      <c r="AM413" s="7"/>
      <c r="AN413" s="7"/>
      <c r="AO413" s="7"/>
      <c r="AP413" s="7"/>
      <c r="AQ413" s="7"/>
      <c r="AR413" s="7"/>
      <c r="AS413" s="7"/>
      <c r="AT413" s="7" t="s">
        <v>1317</v>
      </c>
      <c r="AU413" s="7" t="s">
        <v>1318</v>
      </c>
      <c r="AV413" s="55"/>
      <c r="AW413" s="7"/>
      <c r="AX413" s="7"/>
      <c r="AY413" s="7"/>
      <c r="AZ413" s="7"/>
      <c r="BA413" s="7"/>
      <c r="BB413" s="7"/>
      <c r="BC413" s="7"/>
      <c r="BD413" s="7"/>
      <c r="BE413" s="7"/>
      <c r="BF413" s="7"/>
      <c r="BG413" s="7"/>
      <c r="BH413" s="7"/>
      <c r="BI413" s="7"/>
      <c r="BJ413" s="7"/>
      <c r="BK413" s="7"/>
      <c r="BL413" s="5">
        <v>2</v>
      </c>
      <c r="BM413" s="221">
        <v>2</v>
      </c>
      <c r="BN413" s="221">
        <v>2</v>
      </c>
      <c r="BO413" s="221">
        <v>2</v>
      </c>
      <c r="BP413" s="221">
        <v>2</v>
      </c>
      <c r="BQ413" s="221">
        <v>2</v>
      </c>
      <c r="BR413" s="5">
        <v>2</v>
      </c>
      <c r="BS413" s="226">
        <v>2</v>
      </c>
      <c r="BT413" s="221">
        <v>2</v>
      </c>
      <c r="BU413" s="221">
        <v>2</v>
      </c>
      <c r="BV413" s="221">
        <v>2</v>
      </c>
      <c r="BW413" s="5">
        <v>2</v>
      </c>
      <c r="BX413" s="221">
        <v>1</v>
      </c>
      <c r="BY413" s="6">
        <v>2</v>
      </c>
      <c r="BZ413" s="5">
        <v>2</v>
      </c>
      <c r="CA413" s="221">
        <v>2</v>
      </c>
      <c r="CB413" s="221">
        <v>2</v>
      </c>
      <c r="CC413" s="221">
        <v>2</v>
      </c>
      <c r="CD413" s="337">
        <v>2</v>
      </c>
      <c r="CE413" s="221">
        <v>2</v>
      </c>
      <c r="CF413" s="221">
        <v>2</v>
      </c>
      <c r="CG413" s="221">
        <v>2</v>
      </c>
      <c r="CH413" s="221">
        <v>2</v>
      </c>
      <c r="CI413" s="221">
        <v>2</v>
      </c>
      <c r="CJ413" s="337">
        <v>2</v>
      </c>
      <c r="CK413" s="221">
        <v>2</v>
      </c>
      <c r="CL413" s="222">
        <f t="shared" si="244"/>
        <v>25</v>
      </c>
      <c r="CM413" s="237">
        <f t="shared" si="245"/>
        <v>0.96153846153846156</v>
      </c>
      <c r="CN413" s="222">
        <f t="shared" si="246"/>
        <v>1</v>
      </c>
      <c r="CO413" s="237">
        <f t="shared" si="247"/>
        <v>3.8461538461538464E-2</v>
      </c>
      <c r="CP413" s="222">
        <f t="shared" si="248"/>
        <v>0</v>
      </c>
      <c r="CQ413" s="237">
        <f t="shared" si="249"/>
        <v>0</v>
      </c>
      <c r="CR413" s="222">
        <f t="shared" si="250"/>
        <v>0</v>
      </c>
      <c r="CS413" s="237">
        <f t="shared" si="251"/>
        <v>0</v>
      </c>
      <c r="CT413" s="223">
        <f t="shared" si="252"/>
        <v>1.9615384615384615</v>
      </c>
      <c r="CU413" s="223" t="str">
        <f t="shared" si="253"/>
        <v>Đạt mục tiêu</v>
      </c>
      <c r="CV413" s="5"/>
    </row>
    <row r="414" spans="1:100" s="1" customFormat="1" ht="186" hidden="1">
      <c r="A414" s="13">
        <v>143</v>
      </c>
      <c r="B414" s="217" t="s">
        <v>2809</v>
      </c>
      <c r="C414" s="215" t="s">
        <v>26</v>
      </c>
      <c r="D414" s="217" t="s">
        <v>2810</v>
      </c>
      <c r="E414" s="215" t="s">
        <v>26</v>
      </c>
      <c r="F414" s="217" t="s">
        <v>2811</v>
      </c>
      <c r="G414" s="217" t="s">
        <v>2812</v>
      </c>
      <c r="H414" s="217"/>
      <c r="I414" s="442"/>
      <c r="J414" s="212"/>
      <c r="K414" s="465"/>
      <c r="L414" s="5" t="s">
        <v>32</v>
      </c>
      <c r="M414" s="212" t="s">
        <v>31</v>
      </c>
      <c r="N414" s="165" t="s">
        <v>11</v>
      </c>
      <c r="O414" s="221" t="s">
        <v>29</v>
      </c>
      <c r="P414" s="221" t="s">
        <v>24</v>
      </c>
      <c r="Q414" s="5"/>
      <c r="R414" s="5"/>
      <c r="S414" s="5"/>
      <c r="T414" s="5"/>
      <c r="U414" s="6"/>
      <c r="V414" s="5"/>
      <c r="W414" s="5"/>
      <c r="X414" s="5"/>
      <c r="Y414" s="5"/>
      <c r="Z414" s="5" t="s">
        <v>24</v>
      </c>
      <c r="AA414" s="5"/>
      <c r="AB414" s="80">
        <f t="shared" si="243"/>
        <v>1</v>
      </c>
      <c r="AC414" s="642"/>
      <c r="AD414" s="7"/>
      <c r="AE414" s="7"/>
      <c r="AF414" s="7"/>
      <c r="AG414" s="7"/>
      <c r="AH414" s="7"/>
      <c r="AI414" s="7"/>
      <c r="AJ414" s="7"/>
      <c r="AK414" s="7"/>
      <c r="AL414" s="7"/>
      <c r="AM414" s="7"/>
      <c r="AN414" s="7"/>
      <c r="AO414" s="7"/>
      <c r="AP414" s="7"/>
      <c r="AQ414" s="7"/>
      <c r="AR414" s="7"/>
      <c r="AS414" s="7"/>
      <c r="AT414" s="7"/>
      <c r="AU414" s="7"/>
      <c r="AV414" s="55"/>
      <c r="AW414" s="7"/>
      <c r="AX414" s="7"/>
      <c r="AY414" s="7"/>
      <c r="AZ414" s="7"/>
      <c r="BA414" s="7" t="s">
        <v>1317</v>
      </c>
      <c r="BB414" s="7"/>
      <c r="BC414" s="7" t="s">
        <v>1317</v>
      </c>
      <c r="BD414" s="7"/>
      <c r="BE414" s="7"/>
      <c r="BF414" s="7"/>
      <c r="BG414" s="7"/>
      <c r="BH414" s="7"/>
      <c r="BI414" s="7"/>
      <c r="BJ414" s="7"/>
      <c r="BK414" s="7"/>
      <c r="BL414" s="5">
        <v>2</v>
      </c>
      <c r="BM414" s="221">
        <v>2</v>
      </c>
      <c r="BN414" s="221">
        <v>1</v>
      </c>
      <c r="BO414" s="221">
        <v>2</v>
      </c>
      <c r="BP414" s="221">
        <v>2</v>
      </c>
      <c r="BQ414" s="221">
        <v>2</v>
      </c>
      <c r="BR414" s="5">
        <v>2</v>
      </c>
      <c r="BS414" s="226">
        <v>2</v>
      </c>
      <c r="BT414" s="221">
        <v>2</v>
      </c>
      <c r="BU414" s="221">
        <v>2</v>
      </c>
      <c r="BV414" s="221">
        <v>2</v>
      </c>
      <c r="BW414" s="5">
        <v>2</v>
      </c>
      <c r="BX414" s="221">
        <v>1</v>
      </c>
      <c r="BY414" s="6">
        <v>2</v>
      </c>
      <c r="BZ414" s="5">
        <v>2</v>
      </c>
      <c r="CA414" s="221">
        <v>2</v>
      </c>
      <c r="CB414" s="221">
        <v>2</v>
      </c>
      <c r="CC414" s="221">
        <v>2</v>
      </c>
      <c r="CD414" s="337">
        <v>2</v>
      </c>
      <c r="CE414" s="221">
        <v>2</v>
      </c>
      <c r="CF414" s="221">
        <v>2</v>
      </c>
      <c r="CG414" s="221">
        <v>1</v>
      </c>
      <c r="CH414" s="221">
        <v>2</v>
      </c>
      <c r="CI414" s="221">
        <v>2</v>
      </c>
      <c r="CJ414" s="337">
        <v>2</v>
      </c>
      <c r="CK414" s="221">
        <v>2</v>
      </c>
      <c r="CL414" s="222">
        <f t="shared" si="244"/>
        <v>23</v>
      </c>
      <c r="CM414" s="237">
        <f t="shared" si="245"/>
        <v>0.88461538461538458</v>
      </c>
      <c r="CN414" s="222">
        <f t="shared" si="246"/>
        <v>3</v>
      </c>
      <c r="CO414" s="237">
        <f t="shared" si="247"/>
        <v>0.11538461538461539</v>
      </c>
      <c r="CP414" s="222">
        <f t="shared" si="248"/>
        <v>0</v>
      </c>
      <c r="CQ414" s="237">
        <f t="shared" si="249"/>
        <v>0</v>
      </c>
      <c r="CR414" s="222">
        <f t="shared" si="250"/>
        <v>0</v>
      </c>
      <c r="CS414" s="237">
        <f t="shared" si="251"/>
        <v>0</v>
      </c>
      <c r="CT414" s="223">
        <f t="shared" si="252"/>
        <v>1.8846153846153846</v>
      </c>
      <c r="CU414" s="223" t="str">
        <f t="shared" si="253"/>
        <v>Đạt mục tiêu</v>
      </c>
      <c r="CV414" s="5"/>
    </row>
    <row r="415" spans="1:100" s="302" customFormat="1" ht="16.5" hidden="1">
      <c r="A415" s="844"/>
      <c r="B415" s="1195" t="s">
        <v>144</v>
      </c>
      <c r="C415" s="1195"/>
      <c r="D415" s="1195"/>
      <c r="E415" s="1195"/>
      <c r="F415" s="1195"/>
      <c r="G415" s="1195"/>
      <c r="H415" s="568"/>
      <c r="I415" s="429"/>
      <c r="J415" s="305"/>
      <c r="K415" s="501"/>
      <c r="L415" s="305"/>
      <c r="M415" s="305"/>
      <c r="N415" s="305"/>
      <c r="O415" s="305"/>
      <c r="P415" s="305"/>
      <c r="Q415" s="300"/>
      <c r="R415" s="300" t="s">
        <v>38</v>
      </c>
      <c r="S415" s="300"/>
      <c r="T415" s="300"/>
      <c r="U415" s="301" t="s">
        <v>38</v>
      </c>
      <c r="V415" s="300" t="s">
        <v>38</v>
      </c>
      <c r="W415" s="409"/>
      <c r="X415" s="300"/>
      <c r="Y415" s="300"/>
      <c r="Z415" s="300" t="s">
        <v>38</v>
      </c>
      <c r="AA415" s="300"/>
      <c r="AB415" s="296" t="s">
        <v>38</v>
      </c>
      <c r="AC415" s="644" t="s">
        <v>38</v>
      </c>
      <c r="AD415" s="296" t="s">
        <v>38</v>
      </c>
      <c r="AE415" s="296" t="s">
        <v>38</v>
      </c>
      <c r="AF415" s="296" t="s">
        <v>38</v>
      </c>
      <c r="AG415" s="296" t="s">
        <v>38</v>
      </c>
      <c r="AH415" s="296" t="s">
        <v>38</v>
      </c>
      <c r="AI415" s="296" t="s">
        <v>38</v>
      </c>
      <c r="AJ415" s="296" t="s">
        <v>38</v>
      </c>
      <c r="AK415" s="296" t="s">
        <v>38</v>
      </c>
      <c r="AL415" s="296" t="s">
        <v>38</v>
      </c>
      <c r="AM415" s="296" t="s">
        <v>38</v>
      </c>
      <c r="AN415" s="296" t="s">
        <v>38</v>
      </c>
      <c r="AO415" s="296" t="s">
        <v>38</v>
      </c>
      <c r="AP415" s="296" t="s">
        <v>38</v>
      </c>
      <c r="AQ415" s="296" t="s">
        <v>38</v>
      </c>
      <c r="AR415" s="296" t="s">
        <v>38</v>
      </c>
      <c r="AS415" s="296" t="s">
        <v>38</v>
      </c>
      <c r="AT415" s="296" t="s">
        <v>38</v>
      </c>
      <c r="AU415" s="296" t="s">
        <v>38</v>
      </c>
      <c r="AV415" s="296" t="s">
        <v>38</v>
      </c>
      <c r="AW415" s="296" t="s">
        <v>38</v>
      </c>
      <c r="AX415" s="296" t="s">
        <v>38</v>
      </c>
      <c r="AY415" s="296"/>
      <c r="AZ415" s="296"/>
      <c r="BA415" s="296" t="s">
        <v>38</v>
      </c>
      <c r="BB415" s="296" t="s">
        <v>38</v>
      </c>
      <c r="BC415" s="296" t="s">
        <v>38</v>
      </c>
      <c r="BD415" s="296" t="s">
        <v>38</v>
      </c>
      <c r="BE415" s="296" t="s">
        <v>38</v>
      </c>
      <c r="BF415" s="296" t="s">
        <v>38</v>
      </c>
      <c r="BG415" s="296" t="s">
        <v>38</v>
      </c>
      <c r="BH415" s="296" t="s">
        <v>38</v>
      </c>
      <c r="BI415" s="296" t="s">
        <v>38</v>
      </c>
      <c r="BJ415" s="296" t="s">
        <v>38</v>
      </c>
      <c r="BK415" s="296" t="s">
        <v>38</v>
      </c>
      <c r="BL415" s="410" t="s">
        <v>38</v>
      </c>
      <c r="BM415" s="296" t="s">
        <v>38</v>
      </c>
      <c r="BN415" s="296" t="s">
        <v>38</v>
      </c>
      <c r="BO415" s="296" t="s">
        <v>38</v>
      </c>
      <c r="BP415" s="296" t="s">
        <v>38</v>
      </c>
      <c r="BQ415" s="296" t="s">
        <v>38</v>
      </c>
      <c r="BR415" s="410" t="s">
        <v>38</v>
      </c>
      <c r="BS415" s="296" t="s">
        <v>38</v>
      </c>
      <c r="BT415" s="296" t="s">
        <v>38</v>
      </c>
      <c r="BU415" s="296" t="s">
        <v>38</v>
      </c>
      <c r="BV415" s="296" t="s">
        <v>38</v>
      </c>
      <c r="BW415" s="410" t="s">
        <v>38</v>
      </c>
      <c r="BX415" s="296" t="s">
        <v>38</v>
      </c>
      <c r="BY415" s="410" t="s">
        <v>38</v>
      </c>
      <c r="BZ415" s="410" t="s">
        <v>38</v>
      </c>
      <c r="CA415" s="296" t="s">
        <v>38</v>
      </c>
      <c r="CB415" s="296" t="s">
        <v>38</v>
      </c>
      <c r="CC415" s="296" t="s">
        <v>38</v>
      </c>
      <c r="CD415" s="297" t="s">
        <v>38</v>
      </c>
      <c r="CE415" s="296" t="s">
        <v>38</v>
      </c>
      <c r="CF415" s="296" t="s">
        <v>38</v>
      </c>
      <c r="CG415" s="296" t="s">
        <v>38</v>
      </c>
      <c r="CH415" s="296" t="s">
        <v>38</v>
      </c>
      <c r="CI415" s="296" t="s">
        <v>38</v>
      </c>
      <c r="CJ415" s="297" t="s">
        <v>38</v>
      </c>
      <c r="CK415" s="296" t="s">
        <v>38</v>
      </c>
      <c r="CL415" s="296" t="s">
        <v>38</v>
      </c>
      <c r="CM415" s="296" t="s">
        <v>38</v>
      </c>
      <c r="CN415" s="296" t="s">
        <v>38</v>
      </c>
      <c r="CO415" s="296" t="s">
        <v>38</v>
      </c>
      <c r="CP415" s="296" t="s">
        <v>38</v>
      </c>
      <c r="CQ415" s="296" t="s">
        <v>38</v>
      </c>
      <c r="CR415" s="296" t="s">
        <v>38</v>
      </c>
      <c r="CS415" s="296" t="s">
        <v>38</v>
      </c>
      <c r="CT415" s="296" t="s">
        <v>38</v>
      </c>
      <c r="CU415" s="296" t="s">
        <v>38</v>
      </c>
      <c r="CV415" s="296" t="s">
        <v>38</v>
      </c>
    </row>
    <row r="416" spans="1:100" s="1" customFormat="1" ht="55.5" hidden="1">
      <c r="A416" s="1308">
        <v>144</v>
      </c>
      <c r="B416" s="1044" t="s">
        <v>2570</v>
      </c>
      <c r="C416" s="1033" t="s">
        <v>26</v>
      </c>
      <c r="D416" s="1225" t="s">
        <v>2356</v>
      </c>
      <c r="E416" s="1033" t="s">
        <v>26</v>
      </c>
      <c r="F416" s="1044" t="s">
        <v>2571</v>
      </c>
      <c r="G416" s="217" t="s">
        <v>2572</v>
      </c>
      <c r="H416" s="217" t="s">
        <v>2574</v>
      </c>
      <c r="I416" s="429"/>
      <c r="J416" s="69" t="s">
        <v>747</v>
      </c>
      <c r="K416" s="485"/>
      <c r="L416" s="5" t="s">
        <v>32</v>
      </c>
      <c r="M416" s="212" t="s">
        <v>31</v>
      </c>
      <c r="N416" s="165" t="s">
        <v>11</v>
      </c>
      <c r="O416" s="221" t="s">
        <v>29</v>
      </c>
      <c r="P416" s="221" t="s">
        <v>24</v>
      </c>
      <c r="Q416" s="5"/>
      <c r="R416" s="5" t="s">
        <v>24</v>
      </c>
      <c r="S416" s="5"/>
      <c r="T416" s="5"/>
      <c r="U416" s="6"/>
      <c r="V416" s="5"/>
      <c r="W416" s="5"/>
      <c r="X416" s="5"/>
      <c r="Y416" s="5"/>
      <c r="Z416" s="5"/>
      <c r="AA416" s="5"/>
      <c r="AB416" s="80">
        <f t="shared" ref="AB416:AB429" si="254">COUNTIF($Q416:$AA416,"x")</f>
        <v>1</v>
      </c>
      <c r="AC416" s="642"/>
      <c r="AD416" s="7"/>
      <c r="AE416" s="7"/>
      <c r="AF416" s="7"/>
      <c r="AG416" s="7"/>
      <c r="AH416" s="7"/>
      <c r="AI416" s="7"/>
      <c r="AJ416" s="7" t="s">
        <v>1183</v>
      </c>
      <c r="AK416" s="7"/>
      <c r="AL416" s="7"/>
      <c r="AM416" s="7"/>
      <c r="AN416" s="7"/>
      <c r="AO416" s="7"/>
      <c r="AP416" s="7"/>
      <c r="AQ416" s="7"/>
      <c r="AR416" s="7"/>
      <c r="AS416" s="7"/>
      <c r="AT416" s="7"/>
      <c r="AU416" s="7"/>
      <c r="AV416" s="55"/>
      <c r="AW416" s="7"/>
      <c r="AX416" s="7"/>
      <c r="AY416" s="7"/>
      <c r="AZ416" s="7"/>
      <c r="BA416" s="7"/>
      <c r="BB416" s="7"/>
      <c r="BC416" s="7"/>
      <c r="BD416" s="7"/>
      <c r="BE416" s="7"/>
      <c r="BF416" s="7"/>
      <c r="BG416" s="7"/>
      <c r="BH416" s="7"/>
      <c r="BI416" s="7"/>
      <c r="BJ416" s="7"/>
      <c r="BK416" s="7"/>
      <c r="BL416" s="823">
        <v>2</v>
      </c>
      <c r="BM416" s="354">
        <v>2</v>
      </c>
      <c r="BN416" s="354">
        <v>2</v>
      </c>
      <c r="BO416" s="354">
        <v>2</v>
      </c>
      <c r="BP416" s="354">
        <v>2</v>
      </c>
      <c r="BQ416" s="354">
        <v>2</v>
      </c>
      <c r="BR416" s="823">
        <v>2</v>
      </c>
      <c r="BS416" s="356">
        <v>2</v>
      </c>
      <c r="BT416" s="354">
        <v>2</v>
      </c>
      <c r="BU416" s="354">
        <v>2</v>
      </c>
      <c r="BV416" s="354">
        <v>2</v>
      </c>
      <c r="BW416" s="823">
        <v>2</v>
      </c>
      <c r="BX416" s="354">
        <v>2</v>
      </c>
      <c r="BY416" s="824">
        <v>2</v>
      </c>
      <c r="BZ416" s="823">
        <v>2</v>
      </c>
      <c r="CA416" s="354">
        <v>2</v>
      </c>
      <c r="CB416" s="354">
        <v>2</v>
      </c>
      <c r="CC416" s="354">
        <v>2</v>
      </c>
      <c r="CD416" s="766">
        <v>2</v>
      </c>
      <c r="CE416" s="354">
        <v>2</v>
      </c>
      <c r="CF416" s="354">
        <v>2</v>
      </c>
      <c r="CG416" s="354">
        <v>2</v>
      </c>
      <c r="CH416" s="354">
        <v>2</v>
      </c>
      <c r="CI416" s="354">
        <v>2</v>
      </c>
      <c r="CJ416" s="766">
        <v>2</v>
      </c>
      <c r="CK416" s="354">
        <v>2</v>
      </c>
      <c r="CL416" s="222">
        <f t="shared" ref="CL416:CL429" si="255">COUNTIF(BL416:CK416,"2")</f>
        <v>26</v>
      </c>
      <c r="CM416" s="237">
        <f t="shared" ref="CM416:CM429" si="256">CL416/(CL416+CN416+CP416+CR416)</f>
        <v>1</v>
      </c>
      <c r="CN416" s="222">
        <f t="shared" ref="CN416:CN429" si="257">COUNTIF(BL416:CK416,"1")</f>
        <v>0</v>
      </c>
      <c r="CO416" s="237">
        <f t="shared" ref="CO416:CO429" si="258">CN416/(CL416+CN416+CP416+CR416)</f>
        <v>0</v>
      </c>
      <c r="CP416" s="222">
        <f t="shared" ref="CP416:CP429" si="259">COUNTIF(BL416:CK416,"0")</f>
        <v>0</v>
      </c>
      <c r="CQ416" s="237">
        <f t="shared" ref="CQ416:CQ429" si="260">CP416/(CL416+CN416+CP416+CR416)</f>
        <v>0</v>
      </c>
      <c r="CR416" s="222">
        <f t="shared" ref="CR416:CR429" si="261">COUNTIF(BL416:CK416,"KĐG")</f>
        <v>0</v>
      </c>
      <c r="CS416" s="237">
        <f t="shared" ref="CS416:CS429" si="262">CR416/(CL416+CN416+CP416+CR416)</f>
        <v>0</v>
      </c>
      <c r="CT416" s="223">
        <f t="shared" ref="CT416:CT429" si="263">(((CL416*2)+(CN416*1)+(CP416*0)))/(CL416+CN416+CP416)</f>
        <v>2</v>
      </c>
      <c r="CU416" s="223" t="str">
        <f t="shared" ref="CU416:CU429" si="264">IF(CS416&gt;=50%,"KĐG",IF(CT416&gt;=1.6,"Đạt mục tiêu",IF(CT416&gt;=1,"Cần cố gắng","Chưa đạt")))</f>
        <v>Đạt mục tiêu</v>
      </c>
      <c r="CV416" s="5"/>
    </row>
    <row r="417" spans="1:100" s="1" customFormat="1" ht="62" hidden="1">
      <c r="A417" s="1308"/>
      <c r="B417" s="1044"/>
      <c r="C417" s="1033"/>
      <c r="D417" s="1024"/>
      <c r="E417" s="1033"/>
      <c r="F417" s="1044"/>
      <c r="G417" s="580" t="s">
        <v>2357</v>
      </c>
      <c r="H417" s="217" t="s">
        <v>2574</v>
      </c>
      <c r="I417" s="618"/>
      <c r="J417" s="69"/>
      <c r="K417" s="485"/>
      <c r="L417" s="5" t="s">
        <v>32</v>
      </c>
      <c r="M417" s="212" t="s">
        <v>2177</v>
      </c>
      <c r="N417" s="165" t="s">
        <v>11</v>
      </c>
      <c r="O417" s="221" t="s">
        <v>29</v>
      </c>
      <c r="P417" s="221" t="s">
        <v>24</v>
      </c>
      <c r="Q417" s="5"/>
      <c r="R417" s="5"/>
      <c r="S417" s="5"/>
      <c r="T417" s="5" t="s">
        <v>24</v>
      </c>
      <c r="U417" s="6"/>
      <c r="V417" s="5"/>
      <c r="W417" s="5"/>
      <c r="X417" s="5"/>
      <c r="Y417" s="5"/>
      <c r="Z417" s="5"/>
      <c r="AA417" s="5"/>
      <c r="AB417" s="80">
        <f t="shared" si="254"/>
        <v>1</v>
      </c>
      <c r="AC417" s="642"/>
      <c r="AD417" s="7"/>
      <c r="AE417" s="7"/>
      <c r="AF417" s="7"/>
      <c r="AG417" s="7"/>
      <c r="AH417" s="7"/>
      <c r="AI417" s="7"/>
      <c r="AJ417" s="7"/>
      <c r="AK417" s="7"/>
      <c r="AL417" s="7"/>
      <c r="AM417" s="7"/>
      <c r="AN417" s="7"/>
      <c r="AO417" s="7"/>
      <c r="AP417" s="55" t="s">
        <v>1315</v>
      </c>
      <c r="AQ417" s="55"/>
      <c r="AR417" s="55"/>
      <c r="AS417" s="7"/>
      <c r="AT417" s="7"/>
      <c r="AU417" s="7"/>
      <c r="AV417" s="55"/>
      <c r="AW417" s="7"/>
      <c r="AX417" s="7"/>
      <c r="AY417" s="7"/>
      <c r="AZ417" s="7"/>
      <c r="BA417" s="7"/>
      <c r="BB417" s="7"/>
      <c r="BC417" s="7"/>
      <c r="BD417" s="7"/>
      <c r="BE417" s="7"/>
      <c r="BF417" s="7"/>
      <c r="BG417" s="7"/>
      <c r="BH417" s="7"/>
      <c r="BI417" s="7"/>
      <c r="BJ417" s="7"/>
      <c r="BK417" s="7"/>
      <c r="BL417" s="823">
        <v>2</v>
      </c>
      <c r="BM417" s="354">
        <v>2</v>
      </c>
      <c r="BN417" s="354">
        <v>2</v>
      </c>
      <c r="BO417" s="354">
        <v>2</v>
      </c>
      <c r="BP417" s="354">
        <v>2</v>
      </c>
      <c r="BQ417" s="354">
        <v>1</v>
      </c>
      <c r="BR417" s="823">
        <v>2</v>
      </c>
      <c r="BS417" s="356">
        <v>2</v>
      </c>
      <c r="BT417" s="354">
        <v>2</v>
      </c>
      <c r="BU417" s="354">
        <v>2</v>
      </c>
      <c r="BV417" s="354">
        <v>2</v>
      </c>
      <c r="BW417" s="823">
        <v>1</v>
      </c>
      <c r="BX417" s="354">
        <v>2</v>
      </c>
      <c r="BY417" s="824">
        <v>2</v>
      </c>
      <c r="BZ417" s="823">
        <v>2</v>
      </c>
      <c r="CA417" s="360">
        <v>2</v>
      </c>
      <c r="CB417" s="354">
        <v>2</v>
      </c>
      <c r="CC417" s="354">
        <v>1</v>
      </c>
      <c r="CD417" s="766">
        <v>2</v>
      </c>
      <c r="CE417" s="354">
        <v>2</v>
      </c>
      <c r="CF417" s="354">
        <v>2</v>
      </c>
      <c r="CG417" s="354">
        <v>2</v>
      </c>
      <c r="CH417" s="354">
        <v>2</v>
      </c>
      <c r="CI417" s="354">
        <v>2</v>
      </c>
      <c r="CJ417" s="766">
        <v>2</v>
      </c>
      <c r="CK417" s="354">
        <v>2</v>
      </c>
      <c r="CL417" s="222">
        <f t="shared" si="255"/>
        <v>23</v>
      </c>
      <c r="CM417" s="237">
        <f t="shared" si="256"/>
        <v>0.88461538461538458</v>
      </c>
      <c r="CN417" s="222">
        <f t="shared" si="257"/>
        <v>3</v>
      </c>
      <c r="CO417" s="237">
        <f t="shared" si="258"/>
        <v>0.11538461538461539</v>
      </c>
      <c r="CP417" s="222">
        <f t="shared" si="259"/>
        <v>0</v>
      </c>
      <c r="CQ417" s="237">
        <f t="shared" si="260"/>
        <v>0</v>
      </c>
      <c r="CR417" s="222">
        <f t="shared" si="261"/>
        <v>0</v>
      </c>
      <c r="CS417" s="237">
        <f t="shared" si="262"/>
        <v>0</v>
      </c>
      <c r="CT417" s="223">
        <f t="shared" si="263"/>
        <v>1.8846153846153846</v>
      </c>
      <c r="CU417" s="223" t="str">
        <f t="shared" si="264"/>
        <v>Đạt mục tiêu</v>
      </c>
      <c r="CV417" s="5"/>
    </row>
    <row r="418" spans="1:100" s="1" customFormat="1" ht="84" hidden="1">
      <c r="A418" s="1308"/>
      <c r="B418" s="1044"/>
      <c r="C418" s="1033"/>
      <c r="D418" s="1024"/>
      <c r="E418" s="1033"/>
      <c r="F418" s="1044"/>
      <c r="G418" s="217" t="s">
        <v>2573</v>
      </c>
      <c r="H418" s="217" t="s">
        <v>2574</v>
      </c>
      <c r="I418" s="591"/>
      <c r="J418" s="212"/>
      <c r="K418" s="468" t="s">
        <v>1666</v>
      </c>
      <c r="L418" s="5" t="s">
        <v>32</v>
      </c>
      <c r="M418" s="212" t="s">
        <v>31</v>
      </c>
      <c r="N418" s="165" t="s">
        <v>11</v>
      </c>
      <c r="O418" s="221" t="s">
        <v>29</v>
      </c>
      <c r="P418" s="221" t="s">
        <v>24</v>
      </c>
      <c r="Q418" s="5"/>
      <c r="R418" s="5" t="s">
        <v>24</v>
      </c>
      <c r="S418" s="5"/>
      <c r="T418" s="5"/>
      <c r="U418" s="6"/>
      <c r="V418" s="5"/>
      <c r="W418" s="5"/>
      <c r="X418" s="5"/>
      <c r="Y418" s="5"/>
      <c r="Z418" s="5"/>
      <c r="AA418" s="5"/>
      <c r="AB418" s="80">
        <f t="shared" si="254"/>
        <v>1</v>
      </c>
      <c r="AC418" s="642"/>
      <c r="AD418" s="7"/>
      <c r="AE418" s="7"/>
      <c r="AF418" s="7"/>
      <c r="AG418" s="7"/>
      <c r="AH418" s="7"/>
      <c r="AI418" s="7"/>
      <c r="AJ418" s="7" t="s">
        <v>1318</v>
      </c>
      <c r="AK418" s="7"/>
      <c r="AL418" s="7"/>
      <c r="AM418" s="7"/>
      <c r="AN418" s="7"/>
      <c r="AO418" s="7"/>
      <c r="AP418" s="7"/>
      <c r="AQ418" s="7"/>
      <c r="AR418" s="7"/>
      <c r="AS418" s="7"/>
      <c r="AT418" s="7"/>
      <c r="AU418" s="7"/>
      <c r="AV418" s="55"/>
      <c r="AW418" s="7"/>
      <c r="AX418" s="7"/>
      <c r="AY418" s="7"/>
      <c r="AZ418" s="7"/>
      <c r="BA418" s="7"/>
      <c r="BB418" s="7"/>
      <c r="BC418" s="7"/>
      <c r="BD418" s="7"/>
      <c r="BE418" s="7"/>
      <c r="BF418" s="7"/>
      <c r="BG418" s="7"/>
      <c r="BH418" s="7"/>
      <c r="BI418" s="7"/>
      <c r="BJ418" s="7"/>
      <c r="BK418" s="7"/>
      <c r="BL418" s="823">
        <v>2</v>
      </c>
      <c r="BM418" s="354">
        <v>2</v>
      </c>
      <c r="BN418" s="354">
        <v>1</v>
      </c>
      <c r="BO418" s="354">
        <v>2</v>
      </c>
      <c r="BP418" s="354">
        <v>2</v>
      </c>
      <c r="BQ418" s="354">
        <v>1</v>
      </c>
      <c r="BR418" s="823">
        <v>2</v>
      </c>
      <c r="BS418" s="356">
        <v>2</v>
      </c>
      <c r="BT418" s="354">
        <v>2</v>
      </c>
      <c r="BU418" s="354">
        <v>2</v>
      </c>
      <c r="BV418" s="354">
        <v>1</v>
      </c>
      <c r="BW418" s="823">
        <v>2</v>
      </c>
      <c r="BX418" s="354">
        <v>2</v>
      </c>
      <c r="BY418" s="824">
        <v>2</v>
      </c>
      <c r="BZ418" s="823">
        <v>2</v>
      </c>
      <c r="CA418" s="354">
        <v>2</v>
      </c>
      <c r="CB418" s="354">
        <v>2</v>
      </c>
      <c r="CC418" s="354">
        <v>1</v>
      </c>
      <c r="CD418" s="766">
        <v>2</v>
      </c>
      <c r="CE418" s="354">
        <v>2</v>
      </c>
      <c r="CF418" s="354">
        <v>2</v>
      </c>
      <c r="CG418" s="354">
        <v>2</v>
      </c>
      <c r="CH418" s="354">
        <v>2</v>
      </c>
      <c r="CI418" s="354">
        <v>2</v>
      </c>
      <c r="CJ418" s="766">
        <v>2</v>
      </c>
      <c r="CK418" s="354">
        <v>2</v>
      </c>
      <c r="CL418" s="222">
        <f t="shared" si="255"/>
        <v>22</v>
      </c>
      <c r="CM418" s="237">
        <f t="shared" si="256"/>
        <v>0.84615384615384615</v>
      </c>
      <c r="CN418" s="222">
        <f t="shared" si="257"/>
        <v>4</v>
      </c>
      <c r="CO418" s="237">
        <f t="shared" si="258"/>
        <v>0.15384615384615385</v>
      </c>
      <c r="CP418" s="222">
        <f t="shared" si="259"/>
        <v>0</v>
      </c>
      <c r="CQ418" s="237">
        <f t="shared" si="260"/>
        <v>0</v>
      </c>
      <c r="CR418" s="222">
        <f t="shared" si="261"/>
        <v>0</v>
      </c>
      <c r="CS418" s="237">
        <f t="shared" si="262"/>
        <v>0</v>
      </c>
      <c r="CT418" s="223">
        <f t="shared" si="263"/>
        <v>1.8461538461538463</v>
      </c>
      <c r="CU418" s="223" t="str">
        <f t="shared" si="264"/>
        <v>Đạt mục tiêu</v>
      </c>
      <c r="CV418" s="5"/>
    </row>
    <row r="419" spans="1:100" s="1" customFormat="1" ht="232.5" hidden="1">
      <c r="A419" s="1308"/>
      <c r="B419" s="1044"/>
      <c r="C419" s="1033"/>
      <c r="D419" s="220" t="s">
        <v>1883</v>
      </c>
      <c r="E419" s="1033"/>
      <c r="F419" s="220" t="s">
        <v>1883</v>
      </c>
      <c r="G419" s="217" t="s">
        <v>2197</v>
      </c>
      <c r="H419" s="217"/>
      <c r="I419" s="618"/>
      <c r="J419" s="212"/>
      <c r="K419" s="468"/>
      <c r="L419" s="5" t="s">
        <v>32</v>
      </c>
      <c r="M419" s="212" t="s">
        <v>31</v>
      </c>
      <c r="N419" s="165" t="s">
        <v>11</v>
      </c>
      <c r="O419" s="221" t="s">
        <v>29</v>
      </c>
      <c r="P419" s="221" t="s">
        <v>24</v>
      </c>
      <c r="Q419" s="5"/>
      <c r="R419" s="5"/>
      <c r="S419" s="5"/>
      <c r="T419" s="5"/>
      <c r="U419" s="6"/>
      <c r="V419" s="5"/>
      <c r="W419" s="5"/>
      <c r="X419" s="5"/>
      <c r="Y419" s="5"/>
      <c r="Z419" s="5" t="s">
        <v>24</v>
      </c>
      <c r="AA419" s="5"/>
      <c r="AB419" s="80">
        <f t="shared" si="254"/>
        <v>1</v>
      </c>
      <c r="AC419" s="642"/>
      <c r="AD419" s="7"/>
      <c r="AE419" s="7"/>
      <c r="AF419" s="7"/>
      <c r="AG419" s="7"/>
      <c r="AH419" s="7"/>
      <c r="AI419" s="7"/>
      <c r="AJ419" s="7"/>
      <c r="AK419" s="7"/>
      <c r="AL419" s="7"/>
      <c r="AM419" s="7"/>
      <c r="AN419" s="7"/>
      <c r="AO419" s="7"/>
      <c r="AP419" s="7"/>
      <c r="AQ419" s="7"/>
      <c r="AR419" s="7"/>
      <c r="AS419" s="7"/>
      <c r="AT419" s="7"/>
      <c r="AU419" s="7"/>
      <c r="AV419" s="55"/>
      <c r="AW419" s="7"/>
      <c r="AX419" s="7"/>
      <c r="AY419" s="7"/>
      <c r="AZ419" s="7"/>
      <c r="BA419" s="7"/>
      <c r="BB419" s="7"/>
      <c r="BC419" s="7"/>
      <c r="BD419" s="7"/>
      <c r="BE419" s="7"/>
      <c r="BF419" s="7"/>
      <c r="BG419" s="7"/>
      <c r="BH419" s="7"/>
      <c r="BI419" s="7"/>
      <c r="BJ419" s="7"/>
      <c r="BK419" s="7"/>
      <c r="BL419" s="823">
        <v>2</v>
      </c>
      <c r="BM419" s="354">
        <v>2</v>
      </c>
      <c r="BN419" s="354">
        <v>2</v>
      </c>
      <c r="BO419" s="354">
        <v>2</v>
      </c>
      <c r="BP419" s="354">
        <v>2</v>
      </c>
      <c r="BQ419" s="354">
        <v>2</v>
      </c>
      <c r="BR419" s="823">
        <v>2</v>
      </c>
      <c r="BS419" s="356">
        <v>2</v>
      </c>
      <c r="BT419" s="354">
        <v>2</v>
      </c>
      <c r="BU419" s="354">
        <v>2</v>
      </c>
      <c r="BV419" s="354">
        <v>2</v>
      </c>
      <c r="BW419" s="823">
        <v>2</v>
      </c>
      <c r="BX419" s="354">
        <v>2</v>
      </c>
      <c r="BY419" s="824">
        <v>2</v>
      </c>
      <c r="BZ419" s="823">
        <v>2</v>
      </c>
      <c r="CA419" s="354">
        <v>2</v>
      </c>
      <c r="CB419" s="354">
        <v>2</v>
      </c>
      <c r="CC419" s="354">
        <v>1</v>
      </c>
      <c r="CD419" s="766">
        <v>2</v>
      </c>
      <c r="CE419" s="354">
        <v>2</v>
      </c>
      <c r="CF419" s="354">
        <v>2</v>
      </c>
      <c r="CG419" s="354">
        <v>2</v>
      </c>
      <c r="CH419" s="354">
        <v>2</v>
      </c>
      <c r="CI419" s="354">
        <v>2</v>
      </c>
      <c r="CJ419" s="766">
        <v>2</v>
      </c>
      <c r="CK419" s="354">
        <v>2</v>
      </c>
      <c r="CL419" s="222">
        <f t="shared" si="255"/>
        <v>25</v>
      </c>
      <c r="CM419" s="237">
        <f t="shared" si="256"/>
        <v>0.96153846153846156</v>
      </c>
      <c r="CN419" s="222">
        <f t="shared" si="257"/>
        <v>1</v>
      </c>
      <c r="CO419" s="237">
        <f t="shared" si="258"/>
        <v>3.8461538461538464E-2</v>
      </c>
      <c r="CP419" s="222">
        <f t="shared" si="259"/>
        <v>0</v>
      </c>
      <c r="CQ419" s="237">
        <f t="shared" si="260"/>
        <v>0</v>
      </c>
      <c r="CR419" s="222">
        <f t="shared" si="261"/>
        <v>0</v>
      </c>
      <c r="CS419" s="237">
        <f t="shared" si="262"/>
        <v>0</v>
      </c>
      <c r="CT419" s="223">
        <f t="shared" si="263"/>
        <v>1.9615384615384615</v>
      </c>
      <c r="CU419" s="223" t="str">
        <f t="shared" si="264"/>
        <v>Đạt mục tiêu</v>
      </c>
      <c r="CV419" s="5"/>
    </row>
    <row r="420" spans="1:100" s="1" customFormat="1" ht="55.5" hidden="1">
      <c r="A420" s="1308"/>
      <c r="B420" s="1044"/>
      <c r="C420" s="1033" t="s">
        <v>41</v>
      </c>
      <c r="D420" s="1044" t="s">
        <v>1880</v>
      </c>
      <c r="E420" s="1033" t="s">
        <v>41</v>
      </c>
      <c r="F420" s="1044" t="s">
        <v>1880</v>
      </c>
      <c r="G420" s="217" t="s">
        <v>2195</v>
      </c>
      <c r="H420" s="217"/>
      <c r="I420" s="618"/>
      <c r="J420" s="212"/>
      <c r="K420" s="468"/>
      <c r="L420" s="5" t="s">
        <v>32</v>
      </c>
      <c r="M420" s="212" t="s">
        <v>2244</v>
      </c>
      <c r="N420" s="165" t="s">
        <v>11</v>
      </c>
      <c r="O420" s="221"/>
      <c r="P420" s="221"/>
      <c r="Q420" s="5"/>
      <c r="R420" s="5"/>
      <c r="S420" s="5"/>
      <c r="T420" s="5" t="s">
        <v>24</v>
      </c>
      <c r="U420" s="6"/>
      <c r="V420" s="5"/>
      <c r="W420" s="5"/>
      <c r="X420" s="5"/>
      <c r="Y420" s="5"/>
      <c r="Z420" s="5"/>
      <c r="AA420" s="5"/>
      <c r="AB420" s="80">
        <f t="shared" si="254"/>
        <v>1</v>
      </c>
      <c r="AC420" s="642"/>
      <c r="AD420" s="7"/>
      <c r="AE420" s="7"/>
      <c r="AF420" s="7"/>
      <c r="AG420" s="7"/>
      <c r="AH420" s="7"/>
      <c r="AI420" s="7"/>
      <c r="AJ420" s="7"/>
      <c r="AK420" s="7"/>
      <c r="AL420" s="7"/>
      <c r="AM420" s="7"/>
      <c r="AN420" s="7"/>
      <c r="AO420" s="7" t="s">
        <v>1315</v>
      </c>
      <c r="AP420" s="55"/>
      <c r="AQ420" s="55"/>
      <c r="AR420" s="55"/>
      <c r="AS420" s="7"/>
      <c r="AT420" s="7"/>
      <c r="AU420" s="7"/>
      <c r="AV420" s="55"/>
      <c r="AW420" s="7"/>
      <c r="AX420" s="7"/>
      <c r="AY420" s="7"/>
      <c r="AZ420" s="7"/>
      <c r="BA420" s="7"/>
      <c r="BB420" s="7"/>
      <c r="BC420" s="7"/>
      <c r="BD420" s="7"/>
      <c r="BE420" s="7"/>
      <c r="BF420" s="7"/>
      <c r="BG420" s="7"/>
      <c r="BH420" s="7"/>
      <c r="BI420" s="7"/>
      <c r="BJ420" s="7"/>
      <c r="BK420" s="7"/>
      <c r="BL420" s="823">
        <v>2</v>
      </c>
      <c r="BM420" s="354">
        <v>2</v>
      </c>
      <c r="BN420" s="354">
        <v>2</v>
      </c>
      <c r="BO420" s="354">
        <v>2</v>
      </c>
      <c r="BP420" s="354">
        <v>2</v>
      </c>
      <c r="BQ420" s="354">
        <v>2</v>
      </c>
      <c r="BR420" s="823">
        <v>2</v>
      </c>
      <c r="BS420" s="356">
        <v>2</v>
      </c>
      <c r="BT420" s="354">
        <v>2</v>
      </c>
      <c r="BU420" s="354">
        <v>2</v>
      </c>
      <c r="BV420" s="354">
        <v>2</v>
      </c>
      <c r="BW420" s="823">
        <v>2</v>
      </c>
      <c r="BX420" s="354">
        <v>2</v>
      </c>
      <c r="BY420" s="824">
        <v>2</v>
      </c>
      <c r="BZ420" s="823">
        <v>2</v>
      </c>
      <c r="CA420" s="354">
        <v>2</v>
      </c>
      <c r="CB420" s="354">
        <v>2</v>
      </c>
      <c r="CC420" s="354">
        <v>2</v>
      </c>
      <c r="CD420" s="766">
        <v>2</v>
      </c>
      <c r="CE420" s="354">
        <v>2</v>
      </c>
      <c r="CF420" s="354">
        <v>2</v>
      </c>
      <c r="CG420" s="354">
        <v>2</v>
      </c>
      <c r="CH420" s="354">
        <v>2</v>
      </c>
      <c r="CI420" s="354">
        <v>2</v>
      </c>
      <c r="CJ420" s="766">
        <v>2</v>
      </c>
      <c r="CK420" s="354">
        <v>2</v>
      </c>
      <c r="CL420" s="222">
        <f t="shared" si="255"/>
        <v>26</v>
      </c>
      <c r="CM420" s="237">
        <f t="shared" si="256"/>
        <v>1</v>
      </c>
      <c r="CN420" s="222">
        <f t="shared" si="257"/>
        <v>0</v>
      </c>
      <c r="CO420" s="237">
        <f t="shared" si="258"/>
        <v>0</v>
      </c>
      <c r="CP420" s="222">
        <f t="shared" si="259"/>
        <v>0</v>
      </c>
      <c r="CQ420" s="237">
        <f t="shared" si="260"/>
        <v>0</v>
      </c>
      <c r="CR420" s="222">
        <f t="shared" si="261"/>
        <v>0</v>
      </c>
      <c r="CS420" s="237">
        <f t="shared" si="262"/>
        <v>0</v>
      </c>
      <c r="CT420" s="223">
        <f t="shared" si="263"/>
        <v>2</v>
      </c>
      <c r="CU420" s="223" t="str">
        <f t="shared" si="264"/>
        <v>Đạt mục tiêu</v>
      </c>
      <c r="CV420" s="5"/>
    </row>
    <row r="421" spans="1:100" s="1" customFormat="1" ht="45" hidden="1" customHeight="1">
      <c r="A421" s="1308"/>
      <c r="B421" s="1044"/>
      <c r="C421" s="1033"/>
      <c r="D421" s="1044"/>
      <c r="E421" s="1033"/>
      <c r="F421" s="1044"/>
      <c r="G421" s="217" t="s">
        <v>2196</v>
      </c>
      <c r="H421" s="217"/>
      <c r="I421" s="618"/>
      <c r="J421" s="212"/>
      <c r="K421" s="468"/>
      <c r="L421" s="5" t="s">
        <v>32</v>
      </c>
      <c r="M421" s="212" t="s">
        <v>31</v>
      </c>
      <c r="N421" s="165" t="s">
        <v>11</v>
      </c>
      <c r="O421" s="221" t="s">
        <v>29</v>
      </c>
      <c r="P421" s="221" t="s">
        <v>24</v>
      </c>
      <c r="Q421" s="5"/>
      <c r="R421" s="5"/>
      <c r="S421" s="5"/>
      <c r="T421" s="5"/>
      <c r="U421" s="6" t="s">
        <v>24</v>
      </c>
      <c r="V421" s="5"/>
      <c r="W421" s="5"/>
      <c r="X421" s="5"/>
      <c r="Y421" s="5"/>
      <c r="Z421" s="5"/>
      <c r="AA421" s="5"/>
      <c r="AB421" s="80">
        <f t="shared" si="254"/>
        <v>1</v>
      </c>
      <c r="AC421" s="642"/>
      <c r="AD421" s="7"/>
      <c r="AE421" s="7"/>
      <c r="AF421" s="7"/>
      <c r="AG421" s="7"/>
      <c r="AH421" s="7"/>
      <c r="AI421" s="7"/>
      <c r="AJ421" s="7"/>
      <c r="AK421" s="7"/>
      <c r="AL421" s="7"/>
      <c r="AM421" s="7"/>
      <c r="AN421" s="7"/>
      <c r="AO421" s="7"/>
      <c r="AP421" s="7"/>
      <c r="AQ421" s="7"/>
      <c r="AR421" s="7"/>
      <c r="AS421" s="7"/>
      <c r="AT421" s="7"/>
      <c r="AU421" s="7"/>
      <c r="AV421" s="55"/>
      <c r="AW421" s="7"/>
      <c r="AX421" s="7"/>
      <c r="AY421" s="7"/>
      <c r="AZ421" s="7"/>
      <c r="BA421" s="7"/>
      <c r="BB421" s="7"/>
      <c r="BC421" s="7"/>
      <c r="BD421" s="7"/>
      <c r="BE421" s="7"/>
      <c r="BF421" s="7"/>
      <c r="BG421" s="7"/>
      <c r="BH421" s="7"/>
      <c r="BI421" s="7"/>
      <c r="BJ421" s="7"/>
      <c r="BK421" s="7"/>
      <c r="BL421" s="823">
        <v>2</v>
      </c>
      <c r="BM421" s="354">
        <v>2</v>
      </c>
      <c r="BN421" s="354">
        <v>2</v>
      </c>
      <c r="BO421" s="354">
        <v>2</v>
      </c>
      <c r="BP421" s="354">
        <v>2</v>
      </c>
      <c r="BQ421" s="354">
        <v>2</v>
      </c>
      <c r="BR421" s="823">
        <v>2</v>
      </c>
      <c r="BS421" s="356">
        <v>2</v>
      </c>
      <c r="BT421" s="354">
        <v>2</v>
      </c>
      <c r="BU421" s="354">
        <v>2</v>
      </c>
      <c r="BV421" s="354">
        <v>2</v>
      </c>
      <c r="BW421" s="823">
        <v>2</v>
      </c>
      <c r="BX421" s="354">
        <v>2</v>
      </c>
      <c r="BY421" s="824">
        <v>2</v>
      </c>
      <c r="BZ421" s="823">
        <v>2</v>
      </c>
      <c r="CA421" s="354">
        <v>2</v>
      </c>
      <c r="CB421" s="354">
        <v>2</v>
      </c>
      <c r="CC421" s="354">
        <v>2</v>
      </c>
      <c r="CD421" s="766">
        <v>2</v>
      </c>
      <c r="CE421" s="354">
        <v>2</v>
      </c>
      <c r="CF421" s="354">
        <v>2</v>
      </c>
      <c r="CG421" s="354">
        <v>2</v>
      </c>
      <c r="CH421" s="354">
        <v>2</v>
      </c>
      <c r="CI421" s="354">
        <v>2</v>
      </c>
      <c r="CJ421" s="766">
        <v>2</v>
      </c>
      <c r="CK421" s="354">
        <v>2</v>
      </c>
      <c r="CL421" s="222">
        <f t="shared" si="255"/>
        <v>26</v>
      </c>
      <c r="CM421" s="237">
        <f t="shared" si="256"/>
        <v>1</v>
      </c>
      <c r="CN421" s="222">
        <f t="shared" si="257"/>
        <v>0</v>
      </c>
      <c r="CO421" s="237">
        <f t="shared" si="258"/>
        <v>0</v>
      </c>
      <c r="CP421" s="222">
        <f t="shared" si="259"/>
        <v>0</v>
      </c>
      <c r="CQ421" s="237">
        <f t="shared" si="260"/>
        <v>0</v>
      </c>
      <c r="CR421" s="222">
        <f t="shared" si="261"/>
        <v>0</v>
      </c>
      <c r="CS421" s="237">
        <f t="shared" si="262"/>
        <v>0</v>
      </c>
      <c r="CT421" s="223">
        <f t="shared" si="263"/>
        <v>2</v>
      </c>
      <c r="CU421" s="223" t="str">
        <f t="shared" si="264"/>
        <v>Đạt mục tiêu</v>
      </c>
      <c r="CV421" s="5"/>
    </row>
    <row r="422" spans="1:100" s="1" customFormat="1" ht="82.25" hidden="1" customHeight="1">
      <c r="A422" s="1308"/>
      <c r="B422" s="1044"/>
      <c r="C422" s="1033"/>
      <c r="D422" s="1044"/>
      <c r="E422" s="1033"/>
      <c r="F422" s="1044"/>
      <c r="G422" s="217" t="s">
        <v>2417</v>
      </c>
      <c r="H422" s="217"/>
      <c r="I422" s="591"/>
      <c r="J422" s="212"/>
      <c r="K422" s="468"/>
      <c r="L422" s="5" t="s">
        <v>32</v>
      </c>
      <c r="M422" s="212" t="s">
        <v>31</v>
      </c>
      <c r="N422" s="165" t="s">
        <v>11</v>
      </c>
      <c r="O422" s="221" t="s">
        <v>29</v>
      </c>
      <c r="P422" s="221" t="s">
        <v>24</v>
      </c>
      <c r="Q422" s="5"/>
      <c r="R422" s="5"/>
      <c r="S422" s="5"/>
      <c r="T422" s="5"/>
      <c r="U422" s="6"/>
      <c r="V422" s="5" t="s">
        <v>24</v>
      </c>
      <c r="W422" s="5"/>
      <c r="X422" s="5"/>
      <c r="Y422" s="5"/>
      <c r="Z422" s="5"/>
      <c r="AA422" s="5"/>
      <c r="AB422" s="80">
        <f t="shared" si="254"/>
        <v>1</v>
      </c>
      <c r="AC422" s="642"/>
      <c r="AD422" s="7"/>
      <c r="AE422" s="7"/>
      <c r="AF422" s="7"/>
      <c r="AG422" s="7"/>
      <c r="AH422" s="7"/>
      <c r="AI422" s="7"/>
      <c r="AJ422" s="7"/>
      <c r="AK422" s="7"/>
      <c r="AL422" s="7"/>
      <c r="AM422" s="7"/>
      <c r="AN422" s="7"/>
      <c r="AO422" s="7"/>
      <c r="AP422" s="7"/>
      <c r="AQ422" s="7"/>
      <c r="AR422" s="7"/>
      <c r="AS422" s="7"/>
      <c r="AT422" s="7"/>
      <c r="AU422" s="7"/>
      <c r="AV422" s="55" t="s">
        <v>1315</v>
      </c>
      <c r="AW422" s="55" t="s">
        <v>1315</v>
      </c>
      <c r="AX422" s="55" t="s">
        <v>1315</v>
      </c>
      <c r="AY422" s="7"/>
      <c r="AZ422" s="7"/>
      <c r="BA422" s="7"/>
      <c r="BB422" s="7"/>
      <c r="BC422" s="7"/>
      <c r="BD422" s="7"/>
      <c r="BE422" s="7"/>
      <c r="BF422" s="7"/>
      <c r="BG422" s="7"/>
      <c r="BH422" s="7"/>
      <c r="BI422" s="7"/>
      <c r="BJ422" s="7"/>
      <c r="BK422" s="7"/>
      <c r="BL422" s="823">
        <v>2</v>
      </c>
      <c r="BM422" s="354">
        <v>2</v>
      </c>
      <c r="BN422" s="354">
        <v>2</v>
      </c>
      <c r="BO422" s="354">
        <v>2</v>
      </c>
      <c r="BP422" s="354">
        <v>2</v>
      </c>
      <c r="BQ422" s="354">
        <v>2</v>
      </c>
      <c r="BR422" s="823">
        <v>2</v>
      </c>
      <c r="BS422" s="356">
        <v>2</v>
      </c>
      <c r="BT422" s="354">
        <v>1</v>
      </c>
      <c r="BU422" s="354">
        <v>2</v>
      </c>
      <c r="BV422" s="354">
        <v>2</v>
      </c>
      <c r="BW422" s="823">
        <v>2</v>
      </c>
      <c r="BX422" s="354">
        <v>2</v>
      </c>
      <c r="BY422" s="824">
        <v>1</v>
      </c>
      <c r="BZ422" s="823">
        <v>1</v>
      </c>
      <c r="CA422" s="354">
        <v>2</v>
      </c>
      <c r="CB422" s="354">
        <v>2</v>
      </c>
      <c r="CC422" s="354">
        <v>2</v>
      </c>
      <c r="CD422" s="766">
        <v>2</v>
      </c>
      <c r="CE422" s="354">
        <v>2</v>
      </c>
      <c r="CF422" s="354">
        <v>2</v>
      </c>
      <c r="CG422" s="354">
        <v>2</v>
      </c>
      <c r="CH422" s="354">
        <v>2</v>
      </c>
      <c r="CI422" s="354">
        <v>2</v>
      </c>
      <c r="CJ422" s="766">
        <v>2</v>
      </c>
      <c r="CK422" s="354">
        <v>2</v>
      </c>
      <c r="CL422" s="222">
        <f t="shared" si="255"/>
        <v>23</v>
      </c>
      <c r="CM422" s="237">
        <f t="shared" si="256"/>
        <v>0.88461538461538458</v>
      </c>
      <c r="CN422" s="222">
        <f t="shared" si="257"/>
        <v>3</v>
      </c>
      <c r="CO422" s="237">
        <f t="shared" si="258"/>
        <v>0.11538461538461539</v>
      </c>
      <c r="CP422" s="222">
        <f t="shared" si="259"/>
        <v>0</v>
      </c>
      <c r="CQ422" s="237">
        <f t="shared" si="260"/>
        <v>0</v>
      </c>
      <c r="CR422" s="222">
        <f t="shared" si="261"/>
        <v>0</v>
      </c>
      <c r="CS422" s="237">
        <f t="shared" si="262"/>
        <v>0</v>
      </c>
      <c r="CT422" s="223">
        <f t="shared" si="263"/>
        <v>1.8846153846153846</v>
      </c>
      <c r="CU422" s="223" t="str">
        <f t="shared" si="264"/>
        <v>Đạt mục tiêu</v>
      </c>
      <c r="CV422" s="5"/>
    </row>
    <row r="423" spans="1:100" s="1" customFormat="1" ht="124" hidden="1">
      <c r="A423" s="13">
        <v>145</v>
      </c>
      <c r="B423" s="580" t="s">
        <v>506</v>
      </c>
      <c r="C423" s="215" t="s">
        <v>60</v>
      </c>
      <c r="D423" s="580" t="s">
        <v>142</v>
      </c>
      <c r="E423" s="215" t="s">
        <v>26</v>
      </c>
      <c r="F423" s="580" t="s">
        <v>142</v>
      </c>
      <c r="G423" s="219" t="s">
        <v>561</v>
      </c>
      <c r="H423" s="219"/>
      <c r="I423" s="433"/>
      <c r="J423" s="107" t="s">
        <v>748</v>
      </c>
      <c r="K423" s="473" t="s">
        <v>1641</v>
      </c>
      <c r="L423" s="5" t="s">
        <v>32</v>
      </c>
      <c r="M423" s="212" t="s">
        <v>31</v>
      </c>
      <c r="N423" s="165" t="s">
        <v>11</v>
      </c>
      <c r="O423" s="221" t="s">
        <v>29</v>
      </c>
      <c r="P423" s="221" t="s">
        <v>24</v>
      </c>
      <c r="Q423" s="5"/>
      <c r="R423" s="5"/>
      <c r="S423" s="5"/>
      <c r="T423" s="5"/>
      <c r="U423" s="6"/>
      <c r="V423" s="5"/>
      <c r="W423" s="5"/>
      <c r="X423" s="5"/>
      <c r="Y423" s="5"/>
      <c r="Z423" s="5" t="s">
        <v>24</v>
      </c>
      <c r="AA423" s="5"/>
      <c r="AB423" s="80">
        <f t="shared" si="254"/>
        <v>1</v>
      </c>
      <c r="AC423" s="642"/>
      <c r="AD423" s="7"/>
      <c r="AE423" s="7"/>
      <c r="AF423" s="7"/>
      <c r="AG423" s="7"/>
      <c r="AH423" s="7"/>
      <c r="AI423" s="7"/>
      <c r="AJ423" s="7"/>
      <c r="AK423" s="7"/>
      <c r="AL423" s="7"/>
      <c r="AM423" s="7"/>
      <c r="AN423" s="21"/>
      <c r="AO423" s="7"/>
      <c r="AP423" s="7"/>
      <c r="AQ423" s="7"/>
      <c r="AR423" s="7"/>
      <c r="AS423" s="7"/>
      <c r="AT423" s="7"/>
      <c r="AU423" s="7"/>
      <c r="AV423" s="55"/>
      <c r="AW423" s="7"/>
      <c r="AX423" s="7"/>
      <c r="AY423" s="7"/>
      <c r="AZ423" s="7"/>
      <c r="BA423" s="7"/>
      <c r="BB423" s="7"/>
      <c r="BC423" s="7"/>
      <c r="BD423" s="7"/>
      <c r="BE423" s="7"/>
      <c r="BF423" s="7"/>
      <c r="BG423" s="7"/>
      <c r="BH423" s="7"/>
      <c r="BI423" s="7" t="s">
        <v>1317</v>
      </c>
      <c r="BJ423" s="7"/>
      <c r="BK423" s="7"/>
      <c r="BL423" s="823">
        <v>2</v>
      </c>
      <c r="BM423" s="354">
        <v>2</v>
      </c>
      <c r="BN423" s="354">
        <v>2</v>
      </c>
      <c r="BO423" s="354">
        <v>1</v>
      </c>
      <c r="BP423" s="354">
        <v>2</v>
      </c>
      <c r="BQ423" s="354">
        <v>2</v>
      </c>
      <c r="BR423" s="823">
        <v>2</v>
      </c>
      <c r="BS423" s="356">
        <v>2</v>
      </c>
      <c r="BT423" s="354">
        <v>2</v>
      </c>
      <c r="BU423" s="354">
        <v>2</v>
      </c>
      <c r="BV423" s="354">
        <v>2</v>
      </c>
      <c r="BW423" s="823">
        <v>2</v>
      </c>
      <c r="BX423" s="354">
        <v>2</v>
      </c>
      <c r="BY423" s="824">
        <v>2</v>
      </c>
      <c r="BZ423" s="823">
        <v>2</v>
      </c>
      <c r="CA423" s="354">
        <v>2</v>
      </c>
      <c r="CB423" s="354">
        <v>2</v>
      </c>
      <c r="CC423" s="354">
        <v>2</v>
      </c>
      <c r="CD423" s="766">
        <v>1</v>
      </c>
      <c r="CE423" s="354">
        <v>2</v>
      </c>
      <c r="CF423" s="354">
        <v>2</v>
      </c>
      <c r="CG423" s="354">
        <v>2</v>
      </c>
      <c r="CH423" s="354">
        <v>2</v>
      </c>
      <c r="CI423" s="354">
        <v>2</v>
      </c>
      <c r="CJ423" s="766">
        <v>2</v>
      </c>
      <c r="CK423" s="354">
        <v>2</v>
      </c>
      <c r="CL423" s="222">
        <f t="shared" si="255"/>
        <v>24</v>
      </c>
      <c r="CM423" s="237">
        <f t="shared" si="256"/>
        <v>0.92307692307692313</v>
      </c>
      <c r="CN423" s="222">
        <f t="shared" si="257"/>
        <v>2</v>
      </c>
      <c r="CO423" s="237">
        <f t="shared" si="258"/>
        <v>7.6923076923076927E-2</v>
      </c>
      <c r="CP423" s="222">
        <f t="shared" si="259"/>
        <v>0</v>
      </c>
      <c r="CQ423" s="237">
        <f t="shared" si="260"/>
        <v>0</v>
      </c>
      <c r="CR423" s="222">
        <f t="shared" si="261"/>
        <v>0</v>
      </c>
      <c r="CS423" s="237">
        <f t="shared" si="262"/>
        <v>0</v>
      </c>
      <c r="CT423" s="223">
        <f t="shared" si="263"/>
        <v>1.9230769230769231</v>
      </c>
      <c r="CU423" s="223" t="str">
        <f t="shared" si="264"/>
        <v>Đạt mục tiêu</v>
      </c>
      <c r="CV423" s="5"/>
    </row>
    <row r="424" spans="1:100" s="1" customFormat="1" ht="93" hidden="1">
      <c r="A424" s="13">
        <v>146</v>
      </c>
      <c r="B424" s="217" t="s">
        <v>2575</v>
      </c>
      <c r="C424" s="215" t="s">
        <v>60</v>
      </c>
      <c r="D424" s="580" t="s">
        <v>141</v>
      </c>
      <c r="E424" s="215" t="s">
        <v>26</v>
      </c>
      <c r="F424" s="580" t="s">
        <v>141</v>
      </c>
      <c r="G424" s="578" t="s">
        <v>1161</v>
      </c>
      <c r="H424" s="219" t="s">
        <v>2576</v>
      </c>
      <c r="I424" s="433"/>
      <c r="J424" s="107"/>
      <c r="K424" s="469"/>
      <c r="L424" s="5" t="s">
        <v>32</v>
      </c>
      <c r="M424" s="212" t="s">
        <v>31</v>
      </c>
      <c r="N424" s="165" t="s">
        <v>11</v>
      </c>
      <c r="O424" s="221" t="s">
        <v>29</v>
      </c>
      <c r="P424" s="221" t="s">
        <v>24</v>
      </c>
      <c r="Q424" s="5"/>
      <c r="R424" s="5"/>
      <c r="S424" s="5"/>
      <c r="T424" s="5"/>
      <c r="U424" s="6"/>
      <c r="V424" s="5" t="s">
        <v>24</v>
      </c>
      <c r="W424" s="5"/>
      <c r="X424" s="5"/>
      <c r="Y424" s="5"/>
      <c r="Z424" s="5"/>
      <c r="AA424" s="5"/>
      <c r="AB424" s="80">
        <f t="shared" si="254"/>
        <v>1</v>
      </c>
      <c r="AC424" s="642"/>
      <c r="AD424" s="7"/>
      <c r="AE424" s="7"/>
      <c r="AF424" s="7"/>
      <c r="AG424" s="7"/>
      <c r="AH424" s="7"/>
      <c r="AI424" s="7"/>
      <c r="AJ424" s="7"/>
      <c r="AK424" s="7"/>
      <c r="AL424" s="7"/>
      <c r="AM424" s="7"/>
      <c r="AN424" s="21"/>
      <c r="AO424" s="7"/>
      <c r="AP424" s="7"/>
      <c r="AQ424" s="7"/>
      <c r="AR424" s="7" t="s">
        <v>1318</v>
      </c>
      <c r="AS424" s="7" t="s">
        <v>1183</v>
      </c>
      <c r="AT424" s="7"/>
      <c r="AU424" s="7"/>
      <c r="AV424" s="55" t="s">
        <v>1404</v>
      </c>
      <c r="AW424" s="55" t="s">
        <v>1404</v>
      </c>
      <c r="AX424" s="55" t="s">
        <v>1404</v>
      </c>
      <c r="AY424" s="7"/>
      <c r="AZ424" s="7"/>
      <c r="BA424" s="7"/>
      <c r="BB424" s="7"/>
      <c r="BC424" s="7"/>
      <c r="BD424" s="7"/>
      <c r="BE424" s="7"/>
      <c r="BF424" s="7"/>
      <c r="BG424" s="7"/>
      <c r="BH424" s="7"/>
      <c r="BI424" s="7"/>
      <c r="BJ424" s="7"/>
      <c r="BK424" s="7"/>
      <c r="BL424" s="823">
        <v>2</v>
      </c>
      <c r="BM424" s="354">
        <v>2</v>
      </c>
      <c r="BN424" s="354">
        <v>2</v>
      </c>
      <c r="BO424" s="354">
        <v>2</v>
      </c>
      <c r="BP424" s="354">
        <v>2</v>
      </c>
      <c r="BQ424" s="354">
        <v>2</v>
      </c>
      <c r="BR424" s="823">
        <v>2</v>
      </c>
      <c r="BS424" s="356">
        <v>2</v>
      </c>
      <c r="BT424" s="354">
        <v>2</v>
      </c>
      <c r="BU424" s="354">
        <v>2</v>
      </c>
      <c r="BV424" s="354">
        <v>2</v>
      </c>
      <c r="BW424" s="823">
        <v>2</v>
      </c>
      <c r="BX424" s="354">
        <v>2</v>
      </c>
      <c r="BY424" s="824">
        <v>2</v>
      </c>
      <c r="BZ424" s="823">
        <v>2</v>
      </c>
      <c r="CA424" s="354">
        <v>2</v>
      </c>
      <c r="CB424" s="354">
        <v>2</v>
      </c>
      <c r="CC424" s="354">
        <v>2</v>
      </c>
      <c r="CD424" s="766">
        <v>2</v>
      </c>
      <c r="CE424" s="354">
        <v>2</v>
      </c>
      <c r="CF424" s="354">
        <v>2</v>
      </c>
      <c r="CG424" s="354">
        <v>2</v>
      </c>
      <c r="CH424" s="354">
        <v>2</v>
      </c>
      <c r="CI424" s="354">
        <v>2</v>
      </c>
      <c r="CJ424" s="766">
        <v>2</v>
      </c>
      <c r="CK424" s="354">
        <v>2</v>
      </c>
      <c r="CL424" s="222">
        <f t="shared" si="255"/>
        <v>26</v>
      </c>
      <c r="CM424" s="237">
        <f t="shared" si="256"/>
        <v>1</v>
      </c>
      <c r="CN424" s="222">
        <f t="shared" si="257"/>
        <v>0</v>
      </c>
      <c r="CO424" s="237">
        <f t="shared" si="258"/>
        <v>0</v>
      </c>
      <c r="CP424" s="222">
        <f t="shared" si="259"/>
        <v>0</v>
      </c>
      <c r="CQ424" s="237">
        <f t="shared" si="260"/>
        <v>0</v>
      </c>
      <c r="CR424" s="222">
        <f t="shared" si="261"/>
        <v>0</v>
      </c>
      <c r="CS424" s="237">
        <f t="shared" si="262"/>
        <v>0</v>
      </c>
      <c r="CT424" s="223">
        <f t="shared" si="263"/>
        <v>2</v>
      </c>
      <c r="CU424" s="223" t="str">
        <f t="shared" si="264"/>
        <v>Đạt mục tiêu</v>
      </c>
      <c r="CV424" s="5"/>
    </row>
    <row r="425" spans="1:100" s="1" customFormat="1" ht="55.25" hidden="1" customHeight="1">
      <c r="A425" s="1308">
        <v>147</v>
      </c>
      <c r="B425" s="1225" t="s">
        <v>507</v>
      </c>
      <c r="C425" s="1033" t="s">
        <v>60</v>
      </c>
      <c r="D425" s="1024" t="s">
        <v>140</v>
      </c>
      <c r="E425" s="1033" t="s">
        <v>60</v>
      </c>
      <c r="F425" s="1024" t="s">
        <v>140</v>
      </c>
      <c r="G425" s="217" t="s">
        <v>416</v>
      </c>
      <c r="H425" s="217"/>
      <c r="I425" s="591"/>
      <c r="J425" s="212"/>
      <c r="K425" s="468" t="s">
        <v>1669</v>
      </c>
      <c r="L425" s="5" t="s">
        <v>32</v>
      </c>
      <c r="M425" s="212" t="s">
        <v>31</v>
      </c>
      <c r="N425" s="165" t="s">
        <v>11</v>
      </c>
      <c r="O425" s="221" t="s">
        <v>29</v>
      </c>
      <c r="P425" s="221" t="s">
        <v>24</v>
      </c>
      <c r="Q425" s="5"/>
      <c r="R425" s="5"/>
      <c r="S425" s="5"/>
      <c r="T425" s="5"/>
      <c r="U425" s="6"/>
      <c r="V425" s="5"/>
      <c r="W425" s="5"/>
      <c r="X425" s="5" t="s">
        <v>24</v>
      </c>
      <c r="Y425" s="5"/>
      <c r="Z425" s="5"/>
      <c r="AA425" s="5"/>
      <c r="AB425" s="80">
        <f t="shared" si="254"/>
        <v>1</v>
      </c>
      <c r="AC425" s="642"/>
      <c r="AD425" s="7"/>
      <c r="AE425" s="7"/>
      <c r="AF425" s="7"/>
      <c r="AG425" s="7"/>
      <c r="AH425" s="7"/>
      <c r="AI425" s="7"/>
      <c r="AJ425" s="7"/>
      <c r="AK425" s="7"/>
      <c r="AL425" s="7"/>
      <c r="AM425" s="7"/>
      <c r="AN425" s="7"/>
      <c r="AO425" s="7"/>
      <c r="AP425" s="7"/>
      <c r="AQ425" s="7"/>
      <c r="AR425" s="7"/>
      <c r="AS425" s="7"/>
      <c r="AT425" s="7"/>
      <c r="AU425" s="7"/>
      <c r="AV425" s="55"/>
      <c r="AW425" s="7"/>
      <c r="AX425" s="7"/>
      <c r="AY425" s="7"/>
      <c r="AZ425" s="7"/>
      <c r="BA425" s="7" t="s">
        <v>1317</v>
      </c>
      <c r="BB425" s="7" t="s">
        <v>1317</v>
      </c>
      <c r="BC425" s="7" t="s">
        <v>1317</v>
      </c>
      <c r="BD425" s="7" t="s">
        <v>1317</v>
      </c>
      <c r="BE425" s="7"/>
      <c r="BF425" s="7"/>
      <c r="BG425" s="7"/>
      <c r="BH425" s="7"/>
      <c r="BI425" s="7"/>
      <c r="BJ425" s="7"/>
      <c r="BK425" s="7" t="s">
        <v>1318</v>
      </c>
      <c r="BL425" s="823">
        <v>2</v>
      </c>
      <c r="BM425" s="354">
        <v>2</v>
      </c>
      <c r="BN425" s="354">
        <v>2</v>
      </c>
      <c r="BO425" s="354">
        <v>1</v>
      </c>
      <c r="BP425" s="354">
        <v>2</v>
      </c>
      <c r="BQ425" s="354">
        <v>2</v>
      </c>
      <c r="BR425" s="823">
        <v>2</v>
      </c>
      <c r="BS425" s="356">
        <v>2</v>
      </c>
      <c r="BT425" s="354">
        <v>2</v>
      </c>
      <c r="BU425" s="354">
        <v>2</v>
      </c>
      <c r="BV425" s="354">
        <v>2</v>
      </c>
      <c r="BW425" s="823">
        <v>2</v>
      </c>
      <c r="BX425" s="354">
        <v>2</v>
      </c>
      <c r="BY425" s="824">
        <v>2</v>
      </c>
      <c r="BZ425" s="823">
        <v>2</v>
      </c>
      <c r="CA425" s="354">
        <v>2</v>
      </c>
      <c r="CB425" s="354">
        <v>2</v>
      </c>
      <c r="CC425" s="354">
        <v>2</v>
      </c>
      <c r="CD425" s="766">
        <v>2</v>
      </c>
      <c r="CE425" s="354">
        <v>2</v>
      </c>
      <c r="CF425" s="354">
        <v>2</v>
      </c>
      <c r="CG425" s="354">
        <v>2</v>
      </c>
      <c r="CH425" s="354">
        <v>2</v>
      </c>
      <c r="CI425" s="354">
        <v>2</v>
      </c>
      <c r="CJ425" s="766">
        <v>2</v>
      </c>
      <c r="CK425" s="354">
        <v>2</v>
      </c>
      <c r="CL425" s="222">
        <f t="shared" si="255"/>
        <v>25</v>
      </c>
      <c r="CM425" s="237">
        <f t="shared" si="256"/>
        <v>0.96153846153846156</v>
      </c>
      <c r="CN425" s="222">
        <f t="shared" si="257"/>
        <v>1</v>
      </c>
      <c r="CO425" s="237">
        <f t="shared" si="258"/>
        <v>3.8461538461538464E-2</v>
      </c>
      <c r="CP425" s="222">
        <f t="shared" si="259"/>
        <v>0</v>
      </c>
      <c r="CQ425" s="237">
        <f t="shared" si="260"/>
        <v>0</v>
      </c>
      <c r="CR425" s="222">
        <f t="shared" si="261"/>
        <v>0</v>
      </c>
      <c r="CS425" s="237">
        <f t="shared" si="262"/>
        <v>0</v>
      </c>
      <c r="CT425" s="223">
        <f t="shared" si="263"/>
        <v>1.9615384615384615</v>
      </c>
      <c r="CU425" s="223" t="str">
        <f t="shared" si="264"/>
        <v>Đạt mục tiêu</v>
      </c>
      <c r="CV425" s="5"/>
    </row>
    <row r="426" spans="1:100" s="1" customFormat="1" ht="28.25" hidden="1" customHeight="1">
      <c r="A426" s="1308"/>
      <c r="B426" s="1024"/>
      <c r="C426" s="1033"/>
      <c r="D426" s="1024"/>
      <c r="E426" s="1033"/>
      <c r="F426" s="1024"/>
      <c r="G426" s="217" t="s">
        <v>2577</v>
      </c>
      <c r="H426" s="217" t="s">
        <v>2578</v>
      </c>
      <c r="I426" s="591"/>
      <c r="J426" s="69" t="s">
        <v>749</v>
      </c>
      <c r="K426" s="468" t="s">
        <v>1642</v>
      </c>
      <c r="L426" s="5" t="s">
        <v>32</v>
      </c>
      <c r="M426" s="212" t="s">
        <v>31</v>
      </c>
      <c r="N426" s="165" t="s">
        <v>11</v>
      </c>
      <c r="O426" s="221" t="s">
        <v>29</v>
      </c>
      <c r="P426" s="221" t="s">
        <v>24</v>
      </c>
      <c r="Q426" s="5"/>
      <c r="R426" s="5"/>
      <c r="S426" s="5"/>
      <c r="T426" s="5"/>
      <c r="U426" s="6"/>
      <c r="V426" s="5"/>
      <c r="W426" s="5"/>
      <c r="X426" s="5"/>
      <c r="Y426" s="5"/>
      <c r="Z426" s="5"/>
      <c r="AA426" s="5"/>
      <c r="AB426" s="80">
        <f t="shared" si="254"/>
        <v>0</v>
      </c>
      <c r="AC426" s="642"/>
      <c r="AD426" s="7"/>
      <c r="AE426" s="7"/>
      <c r="AF426" s="7"/>
      <c r="AG426" s="7"/>
      <c r="AH426" s="7"/>
      <c r="AI426" s="7"/>
      <c r="AJ426" s="7"/>
      <c r="AK426" s="7"/>
      <c r="AL426" s="7"/>
      <c r="AM426" s="7"/>
      <c r="AN426" s="7"/>
      <c r="AO426" s="7"/>
      <c r="AP426" s="7"/>
      <c r="AQ426" s="7"/>
      <c r="AR426" s="7"/>
      <c r="AS426" s="7"/>
      <c r="AT426" s="7"/>
      <c r="AU426" s="7"/>
      <c r="AV426" s="55"/>
      <c r="AW426" s="7"/>
      <c r="AX426" s="7"/>
      <c r="AY426" s="7"/>
      <c r="AZ426" s="7"/>
      <c r="BA426" s="7"/>
      <c r="BB426" s="7"/>
      <c r="BC426" s="7"/>
      <c r="BD426" s="7"/>
      <c r="BE426" s="7"/>
      <c r="BF426" s="7"/>
      <c r="BG426" s="7"/>
      <c r="BH426" s="7"/>
      <c r="BI426" s="7"/>
      <c r="BJ426" s="7" t="s">
        <v>1183</v>
      </c>
      <c r="BK426" s="7"/>
      <c r="BL426" s="823">
        <v>2</v>
      </c>
      <c r="BM426" s="354">
        <v>2</v>
      </c>
      <c r="BN426" s="354">
        <v>2</v>
      </c>
      <c r="BO426" s="354">
        <v>2</v>
      </c>
      <c r="BP426" s="354">
        <v>2</v>
      </c>
      <c r="BQ426" s="354">
        <v>2</v>
      </c>
      <c r="BR426" s="823">
        <v>2</v>
      </c>
      <c r="BS426" s="356">
        <v>2</v>
      </c>
      <c r="BT426" s="354">
        <v>2</v>
      </c>
      <c r="BU426" s="354">
        <v>2</v>
      </c>
      <c r="BV426" s="354">
        <v>2</v>
      </c>
      <c r="BW426" s="823">
        <v>2</v>
      </c>
      <c r="BX426" s="354">
        <v>1</v>
      </c>
      <c r="BY426" s="824">
        <v>2</v>
      </c>
      <c r="BZ426" s="823">
        <v>2</v>
      </c>
      <c r="CA426" s="354">
        <v>2</v>
      </c>
      <c r="CB426" s="354">
        <v>2</v>
      </c>
      <c r="CC426" s="354">
        <v>2</v>
      </c>
      <c r="CD426" s="766">
        <v>2</v>
      </c>
      <c r="CE426" s="354">
        <v>2</v>
      </c>
      <c r="CF426" s="354">
        <v>2</v>
      </c>
      <c r="CG426" s="354">
        <v>2</v>
      </c>
      <c r="CH426" s="354">
        <v>2</v>
      </c>
      <c r="CI426" s="354">
        <v>2</v>
      </c>
      <c r="CJ426" s="766">
        <v>2</v>
      </c>
      <c r="CK426" s="354">
        <v>2</v>
      </c>
      <c r="CL426" s="222">
        <f t="shared" si="255"/>
        <v>25</v>
      </c>
      <c r="CM426" s="237">
        <f t="shared" si="256"/>
        <v>0.96153846153846156</v>
      </c>
      <c r="CN426" s="222">
        <f t="shared" si="257"/>
        <v>1</v>
      </c>
      <c r="CO426" s="237">
        <f t="shared" si="258"/>
        <v>3.8461538461538464E-2</v>
      </c>
      <c r="CP426" s="222">
        <f t="shared" si="259"/>
        <v>0</v>
      </c>
      <c r="CQ426" s="237">
        <f t="shared" si="260"/>
        <v>0</v>
      </c>
      <c r="CR426" s="222">
        <f t="shared" si="261"/>
        <v>0</v>
      </c>
      <c r="CS426" s="237">
        <f t="shared" si="262"/>
        <v>0</v>
      </c>
      <c r="CT426" s="223">
        <f t="shared" si="263"/>
        <v>1.9615384615384615</v>
      </c>
      <c r="CU426" s="223" t="str">
        <f t="shared" si="264"/>
        <v>Đạt mục tiêu</v>
      </c>
      <c r="CV426" s="5"/>
    </row>
    <row r="427" spans="1:100" s="1" customFormat="1" ht="60" hidden="1" customHeight="1">
      <c r="A427" s="13">
        <v>148</v>
      </c>
      <c r="B427" s="217" t="s">
        <v>508</v>
      </c>
      <c r="C427" s="215" t="s">
        <v>60</v>
      </c>
      <c r="D427" s="217" t="s">
        <v>139</v>
      </c>
      <c r="E427" s="215" t="s">
        <v>60</v>
      </c>
      <c r="F427" s="217" t="s">
        <v>139</v>
      </c>
      <c r="G427" s="217" t="s">
        <v>422</v>
      </c>
      <c r="H427" s="217"/>
      <c r="I427" s="591"/>
      <c r="J427" s="69" t="s">
        <v>750</v>
      </c>
      <c r="K427" s="468" t="s">
        <v>1655</v>
      </c>
      <c r="L427" s="5" t="s">
        <v>32</v>
      </c>
      <c r="M427" s="212" t="s">
        <v>31</v>
      </c>
      <c r="N427" s="165" t="s">
        <v>11</v>
      </c>
      <c r="O427" s="221" t="s">
        <v>29</v>
      </c>
      <c r="P427" s="221" t="s">
        <v>24</v>
      </c>
      <c r="Q427" s="5"/>
      <c r="R427" s="5"/>
      <c r="S427" s="5"/>
      <c r="T427" s="5"/>
      <c r="U427" s="6"/>
      <c r="V427" s="5" t="s">
        <v>24</v>
      </c>
      <c r="W427" s="5"/>
      <c r="X427" s="5"/>
      <c r="Y427" s="5"/>
      <c r="Z427" s="5"/>
      <c r="AA427" s="5"/>
      <c r="AB427" s="80">
        <f t="shared" si="254"/>
        <v>1</v>
      </c>
      <c r="AC427" s="642"/>
      <c r="AD427" s="7"/>
      <c r="AE427" s="7"/>
      <c r="AF427" s="7"/>
      <c r="AG427" s="7"/>
      <c r="AH427" s="7"/>
      <c r="AI427" s="7"/>
      <c r="AJ427" s="7"/>
      <c r="AK427" s="7"/>
      <c r="AL427" s="7"/>
      <c r="AM427" s="7"/>
      <c r="AN427" s="7"/>
      <c r="AO427" s="7"/>
      <c r="AP427" s="7"/>
      <c r="AQ427" s="7"/>
      <c r="AR427" s="7"/>
      <c r="AS427" s="7"/>
      <c r="AT427" s="7"/>
      <c r="AU427" s="7"/>
      <c r="AV427" s="55" t="s">
        <v>1317</v>
      </c>
      <c r="AW427" s="55" t="s">
        <v>1317</v>
      </c>
      <c r="AX427" s="55" t="s">
        <v>1317</v>
      </c>
      <c r="AY427" s="55" t="s">
        <v>1317</v>
      </c>
      <c r="AZ427" s="55" t="s">
        <v>1317</v>
      </c>
      <c r="BA427" s="7"/>
      <c r="BB427" s="7"/>
      <c r="BC427" s="7"/>
      <c r="BD427" s="7"/>
      <c r="BE427" s="7"/>
      <c r="BF427" s="7"/>
      <c r="BG427" s="7"/>
      <c r="BH427" s="7"/>
      <c r="BI427" s="7"/>
      <c r="BJ427" s="7"/>
      <c r="BK427" s="7"/>
      <c r="BL427" s="823">
        <v>2</v>
      </c>
      <c r="BM427" s="354">
        <v>2</v>
      </c>
      <c r="BN427" s="354">
        <v>2</v>
      </c>
      <c r="BO427" s="354">
        <v>2</v>
      </c>
      <c r="BP427" s="354">
        <v>2</v>
      </c>
      <c r="BQ427" s="354">
        <v>2</v>
      </c>
      <c r="BR427" s="823">
        <v>2</v>
      </c>
      <c r="BS427" s="356">
        <v>2</v>
      </c>
      <c r="BT427" s="354">
        <v>2</v>
      </c>
      <c r="BU427" s="354">
        <v>2</v>
      </c>
      <c r="BV427" s="354">
        <v>2</v>
      </c>
      <c r="BW427" s="823">
        <v>2</v>
      </c>
      <c r="BX427" s="354">
        <v>2</v>
      </c>
      <c r="BY427" s="824">
        <v>2</v>
      </c>
      <c r="BZ427" s="823">
        <v>2</v>
      </c>
      <c r="CA427" s="354">
        <v>2</v>
      </c>
      <c r="CB427" s="354">
        <v>2</v>
      </c>
      <c r="CC427" s="354">
        <v>2</v>
      </c>
      <c r="CD427" s="766">
        <v>2</v>
      </c>
      <c r="CE427" s="354">
        <v>2</v>
      </c>
      <c r="CF427" s="354">
        <v>2</v>
      </c>
      <c r="CG427" s="354">
        <v>2</v>
      </c>
      <c r="CH427" s="354">
        <v>2</v>
      </c>
      <c r="CI427" s="354">
        <v>2</v>
      </c>
      <c r="CJ427" s="766">
        <v>2</v>
      </c>
      <c r="CK427" s="354">
        <v>2</v>
      </c>
      <c r="CL427" s="222">
        <f t="shared" si="255"/>
        <v>26</v>
      </c>
      <c r="CM427" s="237">
        <f t="shared" si="256"/>
        <v>1</v>
      </c>
      <c r="CN427" s="222">
        <f t="shared" si="257"/>
        <v>0</v>
      </c>
      <c r="CO427" s="237">
        <f t="shared" si="258"/>
        <v>0</v>
      </c>
      <c r="CP427" s="222">
        <f t="shared" si="259"/>
        <v>0</v>
      </c>
      <c r="CQ427" s="237">
        <f t="shared" si="260"/>
        <v>0</v>
      </c>
      <c r="CR427" s="222">
        <f t="shared" si="261"/>
        <v>0</v>
      </c>
      <c r="CS427" s="237">
        <f t="shared" si="262"/>
        <v>0</v>
      </c>
      <c r="CT427" s="223">
        <f t="shared" si="263"/>
        <v>2</v>
      </c>
      <c r="CU427" s="223" t="str">
        <f t="shared" si="264"/>
        <v>Đạt mục tiêu</v>
      </c>
      <c r="CV427" s="5"/>
    </row>
    <row r="428" spans="1:100" s="1" customFormat="1" ht="139.5" hidden="1">
      <c r="A428" s="13">
        <v>149</v>
      </c>
      <c r="B428" s="217" t="s">
        <v>509</v>
      </c>
      <c r="C428" s="215" t="s">
        <v>60</v>
      </c>
      <c r="D428" s="217" t="s">
        <v>138</v>
      </c>
      <c r="E428" s="215" t="s">
        <v>60</v>
      </c>
      <c r="F428" s="217" t="s">
        <v>138</v>
      </c>
      <c r="G428" s="217" t="s">
        <v>426</v>
      </c>
      <c r="H428" s="217"/>
      <c r="I428" s="591"/>
      <c r="J428" s="69" t="s">
        <v>751</v>
      </c>
      <c r="K428" s="485"/>
      <c r="L428" s="5" t="s">
        <v>32</v>
      </c>
      <c r="M428" s="212" t="s">
        <v>31</v>
      </c>
      <c r="N428" s="165" t="s">
        <v>11</v>
      </c>
      <c r="O428" s="221" t="s">
        <v>29</v>
      </c>
      <c r="P428" s="221" t="s">
        <v>24</v>
      </c>
      <c r="Q428" s="5"/>
      <c r="R428" s="5"/>
      <c r="S428" s="5"/>
      <c r="T428" s="5"/>
      <c r="U428" s="6"/>
      <c r="V428" s="5"/>
      <c r="W428" s="5"/>
      <c r="X428" s="5"/>
      <c r="Y428" s="5"/>
      <c r="Z428" s="5" t="s">
        <v>24</v>
      </c>
      <c r="AA428" s="5"/>
      <c r="AB428" s="80">
        <f t="shared" si="254"/>
        <v>1</v>
      </c>
      <c r="AC428" s="642"/>
      <c r="AD428" s="7"/>
      <c r="AE428" s="7"/>
      <c r="AF428" s="7"/>
      <c r="AG428" s="7"/>
      <c r="AH428" s="7"/>
      <c r="AI428" s="7"/>
      <c r="AJ428" s="7"/>
      <c r="AK428" s="7"/>
      <c r="AL428" s="7"/>
      <c r="AM428" s="7"/>
      <c r="AN428" s="7"/>
      <c r="AO428" s="7"/>
      <c r="AP428" s="7"/>
      <c r="AQ428" s="7"/>
      <c r="AR428" s="7"/>
      <c r="AS428" s="7"/>
      <c r="AT428" s="7"/>
      <c r="AU428" s="7"/>
      <c r="AV428" s="55"/>
      <c r="AW428" s="7"/>
      <c r="AX428" s="7"/>
      <c r="AY428" s="7"/>
      <c r="AZ428" s="7"/>
      <c r="BA428" s="7"/>
      <c r="BB428" s="7"/>
      <c r="BC428" s="7"/>
      <c r="BD428" s="7"/>
      <c r="BE428" s="7"/>
      <c r="BF428" s="7"/>
      <c r="BG428" s="7"/>
      <c r="BH428" s="7" t="s">
        <v>1317</v>
      </c>
      <c r="BI428" s="7"/>
      <c r="BJ428" s="7"/>
      <c r="BK428" s="7"/>
      <c r="BL428" s="823">
        <v>2</v>
      </c>
      <c r="BM428" s="354">
        <v>1</v>
      </c>
      <c r="BN428" s="354">
        <v>2</v>
      </c>
      <c r="BO428" s="354">
        <v>2</v>
      </c>
      <c r="BP428" s="354">
        <v>2</v>
      </c>
      <c r="BQ428" s="354">
        <v>2</v>
      </c>
      <c r="BR428" s="823">
        <v>2</v>
      </c>
      <c r="BS428" s="356">
        <v>2</v>
      </c>
      <c r="BT428" s="354">
        <v>2</v>
      </c>
      <c r="BU428" s="354">
        <v>2</v>
      </c>
      <c r="BV428" s="354">
        <v>1</v>
      </c>
      <c r="BW428" s="823">
        <v>1</v>
      </c>
      <c r="BX428" s="354">
        <v>2</v>
      </c>
      <c r="BY428" s="824">
        <v>2</v>
      </c>
      <c r="BZ428" s="823">
        <v>2</v>
      </c>
      <c r="CA428" s="354">
        <v>2</v>
      </c>
      <c r="CB428" s="354">
        <v>2</v>
      </c>
      <c r="CC428" s="354">
        <v>2</v>
      </c>
      <c r="CD428" s="766">
        <v>2</v>
      </c>
      <c r="CE428" s="354">
        <v>2</v>
      </c>
      <c r="CF428" s="354">
        <v>1</v>
      </c>
      <c r="CG428" s="354">
        <v>2</v>
      </c>
      <c r="CH428" s="354">
        <v>2</v>
      </c>
      <c r="CI428" s="354">
        <v>2</v>
      </c>
      <c r="CJ428" s="766">
        <v>2</v>
      </c>
      <c r="CK428" s="354">
        <v>2</v>
      </c>
      <c r="CL428" s="222">
        <f t="shared" si="255"/>
        <v>22</v>
      </c>
      <c r="CM428" s="237">
        <f t="shared" si="256"/>
        <v>0.84615384615384615</v>
      </c>
      <c r="CN428" s="222">
        <f t="shared" si="257"/>
        <v>4</v>
      </c>
      <c r="CO428" s="237">
        <f t="shared" si="258"/>
        <v>0.15384615384615385</v>
      </c>
      <c r="CP428" s="222">
        <f t="shared" si="259"/>
        <v>0</v>
      </c>
      <c r="CQ428" s="237">
        <f t="shared" si="260"/>
        <v>0</v>
      </c>
      <c r="CR428" s="222">
        <f t="shared" si="261"/>
        <v>0</v>
      </c>
      <c r="CS428" s="237">
        <f t="shared" si="262"/>
        <v>0</v>
      </c>
      <c r="CT428" s="223">
        <f t="shared" si="263"/>
        <v>1.8461538461538463</v>
      </c>
      <c r="CU428" s="223" t="str">
        <f t="shared" si="264"/>
        <v>Đạt mục tiêu</v>
      </c>
      <c r="CV428" s="5"/>
    </row>
    <row r="429" spans="1:100" s="1" customFormat="1" ht="294.5" hidden="1">
      <c r="A429" s="13">
        <v>150</v>
      </c>
      <c r="B429" s="217" t="s">
        <v>1841</v>
      </c>
      <c r="C429" s="215"/>
      <c r="D429" s="217" t="s">
        <v>1841</v>
      </c>
      <c r="E429" s="215"/>
      <c r="F429" s="217" t="s">
        <v>1839</v>
      </c>
      <c r="G429" s="217" t="s">
        <v>1840</v>
      </c>
      <c r="H429" s="217"/>
      <c r="I429" s="591"/>
      <c r="J429" s="69"/>
      <c r="K429" s="485"/>
      <c r="L429" s="5"/>
      <c r="M429" s="212" t="s">
        <v>31</v>
      </c>
      <c r="N429" s="165"/>
      <c r="O429" s="221"/>
      <c r="P429" s="221"/>
      <c r="Q429" s="5"/>
      <c r="R429" s="5"/>
      <c r="S429" s="5"/>
      <c r="T429" s="5"/>
      <c r="U429" s="6"/>
      <c r="V429" s="5"/>
      <c r="W429" s="5"/>
      <c r="X429" s="5"/>
      <c r="Y429" s="5"/>
      <c r="Z429" s="5" t="s">
        <v>24</v>
      </c>
      <c r="AA429" s="5"/>
      <c r="AB429" s="80">
        <f t="shared" si="254"/>
        <v>1</v>
      </c>
      <c r="AC429" s="642"/>
      <c r="AD429" s="7"/>
      <c r="AE429" s="7"/>
      <c r="AF429" s="7"/>
      <c r="AG429" s="7"/>
      <c r="AH429" s="7"/>
      <c r="AI429" s="7"/>
      <c r="AJ429" s="7"/>
      <c r="AK429" s="7"/>
      <c r="AL429" s="7"/>
      <c r="AM429" s="7"/>
      <c r="AN429" s="7"/>
      <c r="AO429" s="7"/>
      <c r="AP429" s="7"/>
      <c r="AQ429" s="7"/>
      <c r="AR429" s="7"/>
      <c r="AS429" s="7"/>
      <c r="AT429" s="7"/>
      <c r="AU429" s="7"/>
      <c r="AV429" s="55"/>
      <c r="AW429" s="7"/>
      <c r="AX429" s="7"/>
      <c r="AY429" s="7"/>
      <c r="AZ429" s="7"/>
      <c r="BA429" s="7"/>
      <c r="BB429" s="7"/>
      <c r="BC429" s="7"/>
      <c r="BD429" s="7"/>
      <c r="BE429" s="7"/>
      <c r="BF429" s="7"/>
      <c r="BG429" s="7"/>
      <c r="BH429" s="7"/>
      <c r="BI429" s="7"/>
      <c r="BJ429" s="7"/>
      <c r="BK429" s="7"/>
      <c r="BL429" s="823">
        <v>2</v>
      </c>
      <c r="BM429" s="354">
        <v>2</v>
      </c>
      <c r="BN429" s="354">
        <v>2</v>
      </c>
      <c r="BO429" s="354">
        <v>2</v>
      </c>
      <c r="BP429" s="354">
        <v>2</v>
      </c>
      <c r="BQ429" s="354">
        <v>2</v>
      </c>
      <c r="BR429" s="823">
        <v>2</v>
      </c>
      <c r="BS429" s="356">
        <v>2</v>
      </c>
      <c r="BT429" s="354">
        <v>2</v>
      </c>
      <c r="BU429" s="354">
        <v>2</v>
      </c>
      <c r="BV429" s="354">
        <v>2</v>
      </c>
      <c r="BW429" s="823">
        <v>2</v>
      </c>
      <c r="BX429" s="354">
        <v>2</v>
      </c>
      <c r="BY429" s="824">
        <v>2</v>
      </c>
      <c r="BZ429" s="823">
        <v>2</v>
      </c>
      <c r="CA429" s="354">
        <v>2</v>
      </c>
      <c r="CB429" s="354">
        <v>2</v>
      </c>
      <c r="CC429" s="354">
        <v>2</v>
      </c>
      <c r="CD429" s="766">
        <v>2</v>
      </c>
      <c r="CE429" s="354">
        <v>2</v>
      </c>
      <c r="CF429" s="354">
        <v>2</v>
      </c>
      <c r="CG429" s="354">
        <v>2</v>
      </c>
      <c r="CH429" s="354">
        <v>2</v>
      </c>
      <c r="CI429" s="354">
        <v>2</v>
      </c>
      <c r="CJ429" s="766">
        <v>2</v>
      </c>
      <c r="CK429" s="354">
        <v>2</v>
      </c>
      <c r="CL429" s="222">
        <f t="shared" si="255"/>
        <v>26</v>
      </c>
      <c r="CM429" s="237">
        <f t="shared" si="256"/>
        <v>1</v>
      </c>
      <c r="CN429" s="222">
        <f t="shared" si="257"/>
        <v>0</v>
      </c>
      <c r="CO429" s="237">
        <f t="shared" si="258"/>
        <v>0</v>
      </c>
      <c r="CP429" s="222">
        <f t="shared" si="259"/>
        <v>0</v>
      </c>
      <c r="CQ429" s="237">
        <f t="shared" si="260"/>
        <v>0</v>
      </c>
      <c r="CR429" s="222">
        <f t="shared" si="261"/>
        <v>0</v>
      </c>
      <c r="CS429" s="237">
        <f t="shared" si="262"/>
        <v>0</v>
      </c>
      <c r="CT429" s="223">
        <f t="shared" si="263"/>
        <v>2</v>
      </c>
      <c r="CU429" s="223" t="str">
        <f t="shared" si="264"/>
        <v>Đạt mục tiêu</v>
      </c>
      <c r="CV429" s="5"/>
    </row>
    <row r="430" spans="1:100" s="302" customFormat="1" ht="16.5" hidden="1">
      <c r="A430" s="1314"/>
      <c r="B430" s="1222" t="s">
        <v>137</v>
      </c>
      <c r="C430" s="1223"/>
      <c r="D430" s="1223"/>
      <c r="E430" s="1223"/>
      <c r="F430" s="1222"/>
      <c r="G430" s="1222"/>
      <c r="H430" s="577"/>
      <c r="I430" s="592"/>
      <c r="J430" s="305"/>
      <c r="K430" s="501"/>
      <c r="L430" s="573"/>
      <c r="M430" s="573"/>
      <c r="N430" s="305"/>
      <c r="O430" s="305"/>
      <c r="P430" s="573"/>
      <c r="Q430" s="581" t="s">
        <v>38</v>
      </c>
      <c r="R430" s="385" t="s">
        <v>38</v>
      </c>
      <c r="S430" s="385"/>
      <c r="T430" s="385" t="s">
        <v>38</v>
      </c>
      <c r="U430" s="385"/>
      <c r="V430" s="385"/>
      <c r="W430" s="413"/>
      <c r="X430" s="385"/>
      <c r="Y430" s="385"/>
      <c r="Z430" s="385"/>
      <c r="AA430" s="385" t="s">
        <v>38</v>
      </c>
      <c r="AB430" s="404" t="s">
        <v>38</v>
      </c>
      <c r="AC430" s="647" t="s">
        <v>38</v>
      </c>
      <c r="AD430" s="83" t="s">
        <v>38</v>
      </c>
      <c r="AE430" s="83" t="s">
        <v>38</v>
      </c>
      <c r="AF430" s="83" t="s">
        <v>38</v>
      </c>
      <c r="AG430" s="296" t="s">
        <v>38</v>
      </c>
      <c r="AH430" s="296" t="s">
        <v>38</v>
      </c>
      <c r="AI430" s="296" t="s">
        <v>38</v>
      </c>
      <c r="AJ430" s="296" t="s">
        <v>38</v>
      </c>
      <c r="AK430" s="296" t="s">
        <v>38</v>
      </c>
      <c r="AL430" s="296" t="s">
        <v>38</v>
      </c>
      <c r="AM430" s="296" t="s">
        <v>38</v>
      </c>
      <c r="AN430" s="296" t="s">
        <v>38</v>
      </c>
      <c r="AO430" s="296" t="s">
        <v>38</v>
      </c>
      <c r="AP430" s="296" t="s">
        <v>38</v>
      </c>
      <c r="AQ430" s="296" t="s">
        <v>38</v>
      </c>
      <c r="AR430" s="296" t="s">
        <v>38</v>
      </c>
      <c r="AS430" s="296" t="s">
        <v>38</v>
      </c>
      <c r="AT430" s="296" t="s">
        <v>38</v>
      </c>
      <c r="AU430" s="296" t="s">
        <v>38</v>
      </c>
      <c r="AV430" s="296" t="s">
        <v>38</v>
      </c>
      <c r="AW430" s="296" t="s">
        <v>38</v>
      </c>
      <c r="AX430" s="296" t="s">
        <v>38</v>
      </c>
      <c r="AY430" s="296"/>
      <c r="AZ430" s="296"/>
      <c r="BA430" s="296" t="s">
        <v>38</v>
      </c>
      <c r="BB430" s="296" t="s">
        <v>38</v>
      </c>
      <c r="BC430" s="296" t="s">
        <v>38</v>
      </c>
      <c r="BD430" s="296" t="s">
        <v>38</v>
      </c>
      <c r="BE430" s="296" t="s">
        <v>38</v>
      </c>
      <c r="BF430" s="296" t="s">
        <v>38</v>
      </c>
      <c r="BG430" s="296" t="s">
        <v>38</v>
      </c>
      <c r="BH430" s="296" t="s">
        <v>38</v>
      </c>
      <c r="BI430" s="296" t="s">
        <v>38</v>
      </c>
      <c r="BJ430" s="296" t="s">
        <v>38</v>
      </c>
      <c r="BK430" s="296" t="s">
        <v>38</v>
      </c>
      <c r="BL430" s="823"/>
      <c r="BM430" s="354"/>
      <c r="BN430" s="354"/>
      <c r="BO430" s="354"/>
      <c r="BP430" s="354"/>
      <c r="BQ430" s="354"/>
      <c r="BR430" s="823"/>
      <c r="BS430" s="356"/>
      <c r="BT430" s="354"/>
      <c r="BU430" s="354"/>
      <c r="BV430" s="354"/>
      <c r="BW430" s="823"/>
      <c r="BX430" s="354"/>
      <c r="BY430" s="824"/>
      <c r="BZ430" s="823"/>
      <c r="CA430" s="354"/>
      <c r="CB430" s="354"/>
      <c r="CC430" s="354"/>
      <c r="CD430" s="766"/>
      <c r="CE430" s="354"/>
      <c r="CF430" s="354"/>
      <c r="CG430" s="354"/>
      <c r="CH430" s="354"/>
      <c r="CI430" s="354"/>
      <c r="CJ430" s="766"/>
      <c r="CK430" s="354"/>
      <c r="CL430" s="296" t="s">
        <v>38</v>
      </c>
      <c r="CM430" s="296" t="s">
        <v>38</v>
      </c>
      <c r="CN430" s="296" t="s">
        <v>38</v>
      </c>
      <c r="CO430" s="296" t="s">
        <v>38</v>
      </c>
      <c r="CP430" s="296" t="s">
        <v>38</v>
      </c>
      <c r="CQ430" s="296" t="s">
        <v>38</v>
      </c>
      <c r="CR430" s="296" t="s">
        <v>38</v>
      </c>
      <c r="CS430" s="296" t="s">
        <v>38</v>
      </c>
      <c r="CT430" s="296" t="s">
        <v>38</v>
      </c>
      <c r="CU430" s="296" t="s">
        <v>38</v>
      </c>
      <c r="CV430" s="83" t="s">
        <v>38</v>
      </c>
    </row>
    <row r="431" spans="1:100" s="302" customFormat="1" ht="16.5" hidden="1">
      <c r="A431" s="1314"/>
      <c r="B431" s="1222" t="s">
        <v>136</v>
      </c>
      <c r="C431" s="1223"/>
      <c r="D431" s="1223"/>
      <c r="E431" s="1223"/>
      <c r="F431" s="1222"/>
      <c r="G431" s="1222"/>
      <c r="H431" s="577"/>
      <c r="I431" s="592"/>
      <c r="J431" s="305"/>
      <c r="K431" s="501"/>
      <c r="L431" s="573"/>
      <c r="M431" s="573"/>
      <c r="N431" s="305"/>
      <c r="O431" s="305"/>
      <c r="P431" s="573"/>
      <c r="Q431" s="581" t="s">
        <v>38</v>
      </c>
      <c r="R431" s="385" t="s">
        <v>38</v>
      </c>
      <c r="S431" s="385" t="s">
        <v>38</v>
      </c>
      <c r="T431" s="385"/>
      <c r="U431" s="385"/>
      <c r="V431" s="385"/>
      <c r="W431" s="413"/>
      <c r="X431" s="385"/>
      <c r="Y431" s="385"/>
      <c r="Z431" s="385"/>
      <c r="AA431" s="385" t="s">
        <v>38</v>
      </c>
      <c r="AB431" s="404" t="s">
        <v>38</v>
      </c>
      <c r="AC431" s="647" t="s">
        <v>38</v>
      </c>
      <c r="AD431" s="83" t="s">
        <v>38</v>
      </c>
      <c r="AE431" s="83" t="s">
        <v>38</v>
      </c>
      <c r="AF431" s="83" t="s">
        <v>38</v>
      </c>
      <c r="AG431" s="296" t="s">
        <v>38</v>
      </c>
      <c r="AH431" s="296" t="s">
        <v>38</v>
      </c>
      <c r="AI431" s="296" t="s">
        <v>38</v>
      </c>
      <c r="AJ431" s="296" t="s">
        <v>38</v>
      </c>
      <c r="AK431" s="296" t="s">
        <v>38</v>
      </c>
      <c r="AL431" s="296" t="s">
        <v>38</v>
      </c>
      <c r="AM431" s="296" t="s">
        <v>38</v>
      </c>
      <c r="AN431" s="296" t="s">
        <v>38</v>
      </c>
      <c r="AO431" s="296" t="s">
        <v>38</v>
      </c>
      <c r="AP431" s="296" t="s">
        <v>38</v>
      </c>
      <c r="AQ431" s="296" t="s">
        <v>38</v>
      </c>
      <c r="AR431" s="296" t="s">
        <v>38</v>
      </c>
      <c r="AS431" s="296" t="s">
        <v>38</v>
      </c>
      <c r="AT431" s="296" t="s">
        <v>38</v>
      </c>
      <c r="AU431" s="296" t="s">
        <v>38</v>
      </c>
      <c r="AV431" s="296" t="s">
        <v>38</v>
      </c>
      <c r="AW431" s="296" t="s">
        <v>38</v>
      </c>
      <c r="AX431" s="296" t="s">
        <v>38</v>
      </c>
      <c r="AY431" s="296"/>
      <c r="AZ431" s="296"/>
      <c r="BA431" s="296" t="s">
        <v>38</v>
      </c>
      <c r="BB431" s="296" t="s">
        <v>38</v>
      </c>
      <c r="BC431" s="296" t="s">
        <v>38</v>
      </c>
      <c r="BD431" s="296" t="s">
        <v>38</v>
      </c>
      <c r="BE431" s="296" t="s">
        <v>38</v>
      </c>
      <c r="BF431" s="296" t="s">
        <v>38</v>
      </c>
      <c r="BG431" s="296" t="s">
        <v>38</v>
      </c>
      <c r="BH431" s="296" t="s">
        <v>38</v>
      </c>
      <c r="BI431" s="296" t="s">
        <v>38</v>
      </c>
      <c r="BJ431" s="296" t="s">
        <v>38</v>
      </c>
      <c r="BK431" s="296" t="s">
        <v>38</v>
      </c>
      <c r="BL431" s="823"/>
      <c r="BM431" s="354"/>
      <c r="BN431" s="354"/>
      <c r="BO431" s="354"/>
      <c r="BP431" s="354"/>
      <c r="BQ431" s="354"/>
      <c r="BR431" s="823"/>
      <c r="BS431" s="356"/>
      <c r="BT431" s="354"/>
      <c r="BU431" s="354"/>
      <c r="BV431" s="354"/>
      <c r="BW431" s="823"/>
      <c r="BX431" s="354"/>
      <c r="BY431" s="824"/>
      <c r="BZ431" s="823"/>
      <c r="CA431" s="354"/>
      <c r="CB431" s="354"/>
      <c r="CC431" s="354"/>
      <c r="CD431" s="766"/>
      <c r="CE431" s="354"/>
      <c r="CF431" s="354"/>
      <c r="CG431" s="354"/>
      <c r="CH431" s="354"/>
      <c r="CI431" s="354"/>
      <c r="CJ431" s="766"/>
      <c r="CK431" s="354"/>
      <c r="CL431" s="296" t="s">
        <v>38</v>
      </c>
      <c r="CM431" s="296" t="s">
        <v>38</v>
      </c>
      <c r="CN431" s="296" t="s">
        <v>38</v>
      </c>
      <c r="CO431" s="296" t="s">
        <v>38</v>
      </c>
      <c r="CP431" s="296" t="s">
        <v>38</v>
      </c>
      <c r="CQ431" s="296" t="s">
        <v>38</v>
      </c>
      <c r="CR431" s="296" t="s">
        <v>38</v>
      </c>
      <c r="CS431" s="296" t="s">
        <v>38</v>
      </c>
      <c r="CT431" s="296" t="s">
        <v>38</v>
      </c>
      <c r="CU431" s="296" t="s">
        <v>38</v>
      </c>
      <c r="CV431" s="83" t="s">
        <v>38</v>
      </c>
    </row>
    <row r="432" spans="1:100" ht="310" hidden="1">
      <c r="A432" s="13">
        <v>151</v>
      </c>
      <c r="B432" s="220" t="s">
        <v>2332</v>
      </c>
      <c r="C432" s="215" t="s">
        <v>28</v>
      </c>
      <c r="D432" s="217" t="s">
        <v>2333</v>
      </c>
      <c r="E432" s="215" t="s">
        <v>26</v>
      </c>
      <c r="F432" s="220" t="s">
        <v>2334</v>
      </c>
      <c r="G432" s="159" t="s">
        <v>2880</v>
      </c>
      <c r="H432" s="159"/>
      <c r="I432" s="714" t="s">
        <v>2489</v>
      </c>
      <c r="J432" s="212"/>
      <c r="K432" s="465"/>
      <c r="L432" s="221" t="s">
        <v>32</v>
      </c>
      <c r="M432" s="212" t="s">
        <v>31</v>
      </c>
      <c r="N432" s="165" t="s">
        <v>11</v>
      </c>
      <c r="O432" s="221" t="s">
        <v>29</v>
      </c>
      <c r="P432" s="221" t="s">
        <v>24</v>
      </c>
      <c r="Q432" s="221"/>
      <c r="R432" s="221" t="s">
        <v>24</v>
      </c>
      <c r="S432" s="221"/>
      <c r="T432" s="221"/>
      <c r="U432" s="226"/>
      <c r="V432" s="221"/>
      <c r="W432" s="5"/>
      <c r="X432" s="221"/>
      <c r="Y432" s="221"/>
      <c r="Z432" s="221"/>
      <c r="AA432" s="221"/>
      <c r="AB432" s="80">
        <f>COUNTIF($Q432:$AA432,"x")</f>
        <v>1</v>
      </c>
      <c r="AC432" s="642"/>
      <c r="AD432" s="55"/>
      <c r="AE432" s="55"/>
      <c r="AF432" s="55"/>
      <c r="AG432" s="55" t="s">
        <v>1183</v>
      </c>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823">
        <v>2</v>
      </c>
      <c r="BM432" s="354">
        <v>2</v>
      </c>
      <c r="BN432" s="354">
        <v>2</v>
      </c>
      <c r="BO432" s="354">
        <v>2</v>
      </c>
      <c r="BP432" s="354">
        <v>2</v>
      </c>
      <c r="BQ432" s="354">
        <v>2</v>
      </c>
      <c r="BR432" s="823">
        <v>1</v>
      </c>
      <c r="BS432" s="356">
        <v>2</v>
      </c>
      <c r="BT432" s="354">
        <v>2</v>
      </c>
      <c r="BU432" s="354">
        <v>2</v>
      </c>
      <c r="BV432" s="354">
        <v>2</v>
      </c>
      <c r="BW432" s="823">
        <v>2</v>
      </c>
      <c r="BX432" s="354">
        <v>2</v>
      </c>
      <c r="BY432" s="824">
        <v>2</v>
      </c>
      <c r="BZ432" s="823">
        <v>2</v>
      </c>
      <c r="CA432" s="354">
        <v>2</v>
      </c>
      <c r="CB432" s="354">
        <v>2</v>
      </c>
      <c r="CC432" s="354">
        <v>2</v>
      </c>
      <c r="CD432" s="766">
        <v>2</v>
      </c>
      <c r="CE432" s="354">
        <v>2</v>
      </c>
      <c r="CF432" s="354">
        <v>2</v>
      </c>
      <c r="CG432" s="354">
        <v>2</v>
      </c>
      <c r="CH432" s="354">
        <v>2</v>
      </c>
      <c r="CI432" s="354">
        <v>2</v>
      </c>
      <c r="CJ432" s="766">
        <v>2</v>
      </c>
      <c r="CK432" s="354">
        <v>2</v>
      </c>
      <c r="CL432" s="222">
        <f t="shared" ref="CL432:CL446" si="265">COUNTIF(BL432:CK432,"2")</f>
        <v>25</v>
      </c>
      <c r="CM432" s="237">
        <f t="shared" ref="CM432:CM446" si="266">CL432/(CL432+CN432+CP432+CR432)</f>
        <v>0.96153846153846156</v>
      </c>
      <c r="CN432" s="222">
        <f t="shared" ref="CN432:CN446" si="267">COUNTIF(BL432:CK432,"1")</f>
        <v>1</v>
      </c>
      <c r="CO432" s="237">
        <f t="shared" ref="CO432:CO446" si="268">CN432/(CL432+CN432+CP432+CR432)</f>
        <v>3.8461538461538464E-2</v>
      </c>
      <c r="CP432" s="222">
        <f t="shared" ref="CP432:CP446" si="269">COUNTIF(BL432:CK432,"0")</f>
        <v>0</v>
      </c>
      <c r="CQ432" s="237">
        <f t="shared" ref="CQ432:CQ446" si="270">CP432/(CL432+CN432+CP432+CR432)</f>
        <v>0</v>
      </c>
      <c r="CR432" s="222">
        <f t="shared" ref="CR432:CR446" si="271">COUNTIF(BL432:CK432,"KĐG")</f>
        <v>0</v>
      </c>
      <c r="CS432" s="237">
        <f t="shared" ref="CS432:CS446" si="272">CR432/(CL432+CN432+CP432+CR432)</f>
        <v>0</v>
      </c>
      <c r="CT432" s="223">
        <f t="shared" ref="CT432:CT446" si="273">(((CL432*2)+(CN432*1)+(CP432*0)))/(CL432+CN432+CP432)</f>
        <v>1.9615384615384615</v>
      </c>
      <c r="CU432" s="223" t="str">
        <f t="shared" ref="CU432:CU446" si="274">IF(CS432&gt;=50%,"KĐG",IF(CT432&gt;=1.6,"Đạt mục tiêu",IF(CT432&gt;=1,"Cần cố gắng","Chưa đạt")))</f>
        <v>Đạt mục tiêu</v>
      </c>
      <c r="CV432" s="221"/>
    </row>
    <row r="433" spans="1:101" ht="409.5" hidden="1">
      <c r="A433" s="13"/>
      <c r="B433" s="403" t="s">
        <v>2426</v>
      </c>
      <c r="C433" s="215"/>
      <c r="D433" s="425" t="s">
        <v>2425</v>
      </c>
      <c r="E433" s="215"/>
      <c r="F433" s="403" t="s">
        <v>2425</v>
      </c>
      <c r="G433" s="756" t="s">
        <v>2444</v>
      </c>
      <c r="H433" s="425"/>
      <c r="I433" s="715" t="s">
        <v>2418</v>
      </c>
      <c r="J433" s="212"/>
      <c r="K433" s="465"/>
      <c r="L433" s="221" t="s">
        <v>32</v>
      </c>
      <c r="M433" s="212" t="s">
        <v>31</v>
      </c>
      <c r="N433" s="165" t="s">
        <v>11</v>
      </c>
      <c r="O433" s="221" t="s">
        <v>29</v>
      </c>
      <c r="P433" s="221" t="s">
        <v>24</v>
      </c>
      <c r="Q433" s="221"/>
      <c r="R433" s="221" t="s">
        <v>24</v>
      </c>
      <c r="S433" s="221"/>
      <c r="T433" s="221"/>
      <c r="U433" s="226"/>
      <c r="V433" s="221"/>
      <c r="W433" s="5"/>
      <c r="X433" s="221"/>
      <c r="Y433" s="221"/>
      <c r="Z433" s="221"/>
      <c r="AA433" s="221"/>
      <c r="AB433" s="80">
        <v>1</v>
      </c>
      <c r="AC433" s="642"/>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 t="s">
        <v>2281</v>
      </c>
      <c r="BM433" s="221" t="s">
        <v>2281</v>
      </c>
      <c r="BN433" s="221" t="s">
        <v>2281</v>
      </c>
      <c r="BO433" s="221" t="s">
        <v>2281</v>
      </c>
      <c r="BP433" s="221" t="s">
        <v>2281</v>
      </c>
      <c r="BQ433" s="221" t="s">
        <v>2281</v>
      </c>
      <c r="BR433" s="5" t="s">
        <v>2281</v>
      </c>
      <c r="BS433" s="226" t="s">
        <v>2281</v>
      </c>
      <c r="BT433" s="221" t="s">
        <v>2281</v>
      </c>
      <c r="BU433" s="221" t="s">
        <v>2281</v>
      </c>
      <c r="BV433" s="221" t="s">
        <v>2281</v>
      </c>
      <c r="BW433" s="5" t="s">
        <v>2281</v>
      </c>
      <c r="BX433" s="221" t="s">
        <v>2281</v>
      </c>
      <c r="BY433" s="6" t="s">
        <v>2281</v>
      </c>
      <c r="BZ433" s="5" t="s">
        <v>2281</v>
      </c>
      <c r="CA433" s="221" t="s">
        <v>2281</v>
      </c>
      <c r="CB433" s="221" t="s">
        <v>2281</v>
      </c>
      <c r="CC433" s="221" t="s">
        <v>2281</v>
      </c>
      <c r="CD433" s="337" t="s">
        <v>2281</v>
      </c>
      <c r="CE433" s="221" t="s">
        <v>2281</v>
      </c>
      <c r="CF433" s="221" t="s">
        <v>2281</v>
      </c>
      <c r="CG433" s="221" t="s">
        <v>2281</v>
      </c>
      <c r="CH433" s="221" t="s">
        <v>2281</v>
      </c>
      <c r="CI433" s="221" t="s">
        <v>2281</v>
      </c>
      <c r="CJ433" s="337" t="s">
        <v>2281</v>
      </c>
      <c r="CK433" s="221" t="s">
        <v>2281</v>
      </c>
      <c r="CL433" s="222">
        <f t="shared" si="265"/>
        <v>0</v>
      </c>
      <c r="CM433" s="237">
        <f t="shared" si="266"/>
        <v>0</v>
      </c>
      <c r="CN433" s="222">
        <f t="shared" si="267"/>
        <v>0</v>
      </c>
      <c r="CO433" s="237">
        <f t="shared" si="268"/>
        <v>0</v>
      </c>
      <c r="CP433" s="222">
        <f t="shared" si="269"/>
        <v>0</v>
      </c>
      <c r="CQ433" s="237">
        <f t="shared" si="270"/>
        <v>0</v>
      </c>
      <c r="CR433" s="222">
        <f t="shared" si="271"/>
        <v>26</v>
      </c>
      <c r="CS433" s="237">
        <f t="shared" si="272"/>
        <v>1</v>
      </c>
      <c r="CT433" s="223" t="e">
        <f t="shared" si="273"/>
        <v>#DIV/0!</v>
      </c>
      <c r="CU433" s="223" t="str">
        <f t="shared" si="274"/>
        <v>KĐG</v>
      </c>
      <c r="CV433" s="221"/>
    </row>
    <row r="434" spans="1:101" s="1" customFormat="1" ht="186" hidden="1">
      <c r="A434" s="1308">
        <v>152</v>
      </c>
      <c r="B434" s="1024" t="s">
        <v>2358</v>
      </c>
      <c r="C434" s="1033" t="s">
        <v>28</v>
      </c>
      <c r="D434" s="1024" t="s">
        <v>2359</v>
      </c>
      <c r="E434" s="1033" t="s">
        <v>26</v>
      </c>
      <c r="F434" s="1024" t="s">
        <v>2359</v>
      </c>
      <c r="G434" s="219" t="s">
        <v>2360</v>
      </c>
      <c r="H434" s="219"/>
      <c r="I434" s="707" t="s">
        <v>2465</v>
      </c>
      <c r="J434" s="107" t="s">
        <v>752</v>
      </c>
      <c r="K434" s="473" t="s">
        <v>1650</v>
      </c>
      <c r="L434" s="5" t="s">
        <v>32</v>
      </c>
      <c r="M434" s="212" t="s">
        <v>31</v>
      </c>
      <c r="N434" s="165" t="s">
        <v>11</v>
      </c>
      <c r="O434" s="221" t="s">
        <v>29</v>
      </c>
      <c r="P434" s="221" t="s">
        <v>24</v>
      </c>
      <c r="Q434" s="5"/>
      <c r="R434" s="5"/>
      <c r="S434" s="5" t="s">
        <v>24</v>
      </c>
      <c r="T434" s="5"/>
      <c r="U434" s="6"/>
      <c r="V434" s="5"/>
      <c r="W434" s="5"/>
      <c r="X434" s="5"/>
      <c r="Y434" s="5"/>
      <c r="Z434" s="5"/>
      <c r="AA434" s="5"/>
      <c r="AB434" s="80">
        <f t="shared" ref="AB434:AB446" si="275">COUNTIF($Q434:$AA434,"x")</f>
        <v>1</v>
      </c>
      <c r="AC434" s="642"/>
      <c r="AD434" s="7"/>
      <c r="AE434" s="7"/>
      <c r="AF434" s="7"/>
      <c r="AG434" s="7"/>
      <c r="AH434" s="7"/>
      <c r="AI434" s="7"/>
      <c r="AJ434" s="7"/>
      <c r="AK434" s="7"/>
      <c r="AL434" s="7" t="s">
        <v>1318</v>
      </c>
      <c r="AM434" s="7"/>
      <c r="AN434" s="7"/>
      <c r="AO434" s="7"/>
      <c r="AP434" s="7"/>
      <c r="AQ434" s="7"/>
      <c r="AR434" s="7"/>
      <c r="AS434" s="7"/>
      <c r="AT434" s="7"/>
      <c r="AU434" s="7"/>
      <c r="AV434" s="55"/>
      <c r="AW434" s="7"/>
      <c r="AX434" s="7"/>
      <c r="AY434" s="7"/>
      <c r="AZ434" s="7"/>
      <c r="BA434" s="7"/>
      <c r="BB434" s="7"/>
      <c r="BC434" s="7"/>
      <c r="BD434" s="7"/>
      <c r="BE434" s="7"/>
      <c r="BF434" s="7"/>
      <c r="BG434" s="7"/>
      <c r="BH434" s="7"/>
      <c r="BI434" s="7"/>
      <c r="BJ434" s="7"/>
      <c r="BK434" s="7"/>
      <c r="BL434" s="5">
        <v>2</v>
      </c>
      <c r="BM434" s="221">
        <v>1</v>
      </c>
      <c r="BN434" s="221">
        <v>2</v>
      </c>
      <c r="BO434" s="221">
        <v>1</v>
      </c>
      <c r="BP434" s="221">
        <v>2</v>
      </c>
      <c r="BQ434" s="221">
        <v>2</v>
      </c>
      <c r="BR434" s="5">
        <v>2</v>
      </c>
      <c r="BS434" s="226">
        <v>2</v>
      </c>
      <c r="BT434" s="221">
        <v>2</v>
      </c>
      <c r="BU434" s="221">
        <v>2</v>
      </c>
      <c r="BV434" s="221">
        <v>1</v>
      </c>
      <c r="BW434" s="5">
        <v>2</v>
      </c>
      <c r="BX434" s="221">
        <v>1</v>
      </c>
      <c r="BY434" s="6">
        <v>2</v>
      </c>
      <c r="BZ434" s="5">
        <v>2</v>
      </c>
      <c r="CA434" s="221">
        <v>2</v>
      </c>
      <c r="CB434" s="221">
        <v>2</v>
      </c>
      <c r="CC434" s="221">
        <v>1</v>
      </c>
      <c r="CD434" s="337">
        <v>1</v>
      </c>
      <c r="CE434" s="221">
        <v>2</v>
      </c>
      <c r="CF434" s="221">
        <v>2</v>
      </c>
      <c r="CG434" s="221">
        <v>1</v>
      </c>
      <c r="CH434" s="221">
        <v>2</v>
      </c>
      <c r="CI434" s="221">
        <v>2</v>
      </c>
      <c r="CJ434" s="337">
        <v>2</v>
      </c>
      <c r="CK434" s="221">
        <v>2</v>
      </c>
      <c r="CL434" s="222">
        <f t="shared" si="265"/>
        <v>19</v>
      </c>
      <c r="CM434" s="237">
        <f t="shared" si="266"/>
        <v>0.73076923076923073</v>
      </c>
      <c r="CN434" s="222">
        <f t="shared" si="267"/>
        <v>7</v>
      </c>
      <c r="CO434" s="237">
        <f t="shared" si="268"/>
        <v>0.26923076923076922</v>
      </c>
      <c r="CP434" s="222">
        <f t="shared" si="269"/>
        <v>0</v>
      </c>
      <c r="CQ434" s="237">
        <f t="shared" si="270"/>
        <v>0</v>
      </c>
      <c r="CR434" s="222">
        <f t="shared" si="271"/>
        <v>0</v>
      </c>
      <c r="CS434" s="237">
        <f t="shared" si="272"/>
        <v>0</v>
      </c>
      <c r="CT434" s="223">
        <f t="shared" si="273"/>
        <v>1.7307692307692308</v>
      </c>
      <c r="CU434" s="223" t="str">
        <f t="shared" si="274"/>
        <v>Đạt mục tiêu</v>
      </c>
      <c r="CV434" s="5"/>
    </row>
    <row r="435" spans="1:101" s="23" customFormat="1" ht="55.5" hidden="1">
      <c r="A435" s="1308"/>
      <c r="B435" s="1024"/>
      <c r="C435" s="1033"/>
      <c r="D435" s="1024"/>
      <c r="E435" s="1033"/>
      <c r="F435" s="1024"/>
      <c r="G435" s="758" t="s">
        <v>2892</v>
      </c>
      <c r="H435" s="449"/>
      <c r="I435" s="716" t="s">
        <v>2465</v>
      </c>
      <c r="J435" s="93"/>
      <c r="K435" s="470"/>
      <c r="L435" s="16" t="s">
        <v>32</v>
      </c>
      <c r="M435" s="212" t="s">
        <v>31</v>
      </c>
      <c r="N435" s="165" t="s">
        <v>11</v>
      </c>
      <c r="O435" s="44" t="s">
        <v>29</v>
      </c>
      <c r="P435" s="226" t="s">
        <v>24</v>
      </c>
      <c r="Q435" s="6"/>
      <c r="R435" s="6"/>
      <c r="S435" s="6" t="s">
        <v>24</v>
      </c>
      <c r="T435" s="6"/>
      <c r="U435" s="6"/>
      <c r="V435" s="6"/>
      <c r="W435" s="6"/>
      <c r="X435" s="6"/>
      <c r="Y435" s="6"/>
      <c r="Z435" s="6"/>
      <c r="AA435" s="6"/>
      <c r="AB435" s="80">
        <f t="shared" si="275"/>
        <v>1</v>
      </c>
      <c r="AC435" s="656"/>
      <c r="AD435" s="21"/>
      <c r="AE435" s="21"/>
      <c r="AF435" s="21"/>
      <c r="AG435" s="21"/>
      <c r="AH435" s="21"/>
      <c r="AI435" s="21"/>
      <c r="AJ435" s="21"/>
      <c r="AK435" s="21" t="s">
        <v>1316</v>
      </c>
      <c r="AL435" s="21"/>
      <c r="AM435" s="21"/>
      <c r="AN435" s="21" t="s">
        <v>1316</v>
      </c>
      <c r="AO435" s="21"/>
      <c r="AP435" s="21"/>
      <c r="AQ435" s="21"/>
      <c r="AR435" s="21"/>
      <c r="AS435" s="21"/>
      <c r="AT435" s="21"/>
      <c r="AU435" s="21"/>
      <c r="AV435" s="59"/>
      <c r="AW435" s="21"/>
      <c r="AX435" s="21"/>
      <c r="AY435" s="21"/>
      <c r="AZ435" s="21"/>
      <c r="BA435" s="21"/>
      <c r="BB435" s="21"/>
      <c r="BC435" s="21"/>
      <c r="BD435" s="21"/>
      <c r="BE435" s="21"/>
      <c r="BF435" s="21"/>
      <c r="BG435" s="21"/>
      <c r="BH435" s="21"/>
      <c r="BI435" s="21"/>
      <c r="BJ435" s="21"/>
      <c r="BK435" s="21"/>
      <c r="BL435" s="5" t="s">
        <v>2281</v>
      </c>
      <c r="BM435" s="221" t="s">
        <v>2281</v>
      </c>
      <c r="BN435" s="221" t="s">
        <v>2281</v>
      </c>
      <c r="BO435" s="221" t="s">
        <v>2281</v>
      </c>
      <c r="BP435" s="221" t="s">
        <v>2281</v>
      </c>
      <c r="BQ435" s="221" t="s">
        <v>2281</v>
      </c>
      <c r="BR435" s="5" t="s">
        <v>2281</v>
      </c>
      <c r="BS435" s="226" t="s">
        <v>2281</v>
      </c>
      <c r="BT435" s="221" t="s">
        <v>2281</v>
      </c>
      <c r="BU435" s="221" t="s">
        <v>2281</v>
      </c>
      <c r="BV435" s="221" t="s">
        <v>2281</v>
      </c>
      <c r="BW435" s="5" t="s">
        <v>2281</v>
      </c>
      <c r="BX435" s="221" t="s">
        <v>2281</v>
      </c>
      <c r="BY435" s="6" t="s">
        <v>2281</v>
      </c>
      <c r="BZ435" s="5" t="s">
        <v>2281</v>
      </c>
      <c r="CA435" s="221" t="s">
        <v>2281</v>
      </c>
      <c r="CB435" s="221" t="s">
        <v>2281</v>
      </c>
      <c r="CC435" s="221" t="s">
        <v>2281</v>
      </c>
      <c r="CD435" s="337" t="s">
        <v>2281</v>
      </c>
      <c r="CE435" s="221" t="s">
        <v>2281</v>
      </c>
      <c r="CF435" s="221" t="s">
        <v>2281</v>
      </c>
      <c r="CG435" s="221" t="s">
        <v>2281</v>
      </c>
      <c r="CH435" s="221" t="s">
        <v>2281</v>
      </c>
      <c r="CI435" s="221" t="s">
        <v>2281</v>
      </c>
      <c r="CJ435" s="337" t="s">
        <v>2281</v>
      </c>
      <c r="CK435" s="221" t="s">
        <v>2281</v>
      </c>
      <c r="CL435" s="222">
        <f t="shared" si="265"/>
        <v>0</v>
      </c>
      <c r="CM435" s="237">
        <f t="shared" si="266"/>
        <v>0</v>
      </c>
      <c r="CN435" s="222">
        <f t="shared" si="267"/>
        <v>0</v>
      </c>
      <c r="CO435" s="237">
        <f t="shared" si="268"/>
        <v>0</v>
      </c>
      <c r="CP435" s="222">
        <f t="shared" si="269"/>
        <v>0</v>
      </c>
      <c r="CQ435" s="237">
        <f t="shared" si="270"/>
        <v>0</v>
      </c>
      <c r="CR435" s="222">
        <f t="shared" si="271"/>
        <v>26</v>
      </c>
      <c r="CS435" s="237">
        <f t="shared" si="272"/>
        <v>1</v>
      </c>
      <c r="CT435" s="223" t="e">
        <f t="shared" si="273"/>
        <v>#DIV/0!</v>
      </c>
      <c r="CU435" s="223" t="str">
        <f t="shared" si="274"/>
        <v>KĐG</v>
      </c>
      <c r="CV435" s="6"/>
    </row>
    <row r="436" spans="1:101" s="18" customFormat="1" ht="55.5" hidden="1">
      <c r="A436" s="1307">
        <v>153</v>
      </c>
      <c r="B436" s="1044" t="s">
        <v>2979</v>
      </c>
      <c r="C436" s="1033" t="s">
        <v>2439</v>
      </c>
      <c r="D436" s="1024" t="s">
        <v>2609</v>
      </c>
      <c r="E436" s="1033" t="s">
        <v>2439</v>
      </c>
      <c r="F436" s="1044" t="s">
        <v>2610</v>
      </c>
      <c r="G436" s="157" t="s">
        <v>550</v>
      </c>
      <c r="H436" s="157"/>
      <c r="I436" s="442"/>
      <c r="J436" s="53"/>
      <c r="K436" s="495"/>
      <c r="L436" s="16" t="s">
        <v>32</v>
      </c>
      <c r="M436" s="212" t="s">
        <v>2175</v>
      </c>
      <c r="N436" s="165" t="s">
        <v>11</v>
      </c>
      <c r="O436" s="44" t="s">
        <v>29</v>
      </c>
      <c r="P436" s="44" t="s">
        <v>24</v>
      </c>
      <c r="Q436" s="16" t="s">
        <v>24</v>
      </c>
      <c r="R436" s="16"/>
      <c r="S436" s="16"/>
      <c r="T436" s="16"/>
      <c r="U436" s="6"/>
      <c r="V436" s="16"/>
      <c r="W436" s="16"/>
      <c r="X436" s="16"/>
      <c r="Y436" s="16"/>
      <c r="Z436" s="16"/>
      <c r="AA436" s="16"/>
      <c r="AB436" s="98">
        <f t="shared" si="275"/>
        <v>1</v>
      </c>
      <c r="AC436" s="651" t="s">
        <v>1183</v>
      </c>
      <c r="AD436" s="16"/>
      <c r="AE436" s="16"/>
      <c r="AF436" s="16"/>
      <c r="AG436" s="17"/>
      <c r="AH436" s="17"/>
      <c r="AI436" s="17"/>
      <c r="AJ436" s="17"/>
      <c r="AK436" s="17"/>
      <c r="AL436" s="17"/>
      <c r="AM436" s="17"/>
      <c r="AN436" s="17"/>
      <c r="AO436" s="17"/>
      <c r="AP436" s="17"/>
      <c r="AQ436" s="17"/>
      <c r="AR436" s="17"/>
      <c r="AS436" s="17"/>
      <c r="AT436" s="17"/>
      <c r="AU436" s="17"/>
      <c r="AV436" s="49"/>
      <c r="AW436" s="17"/>
      <c r="AX436" s="17"/>
      <c r="AY436" s="17"/>
      <c r="AZ436" s="17"/>
      <c r="BA436" s="17"/>
      <c r="BB436" s="17"/>
      <c r="BC436" s="17"/>
      <c r="BD436" s="17"/>
      <c r="BE436" s="17"/>
      <c r="BF436" s="17"/>
      <c r="BG436" s="17"/>
      <c r="BH436" s="17"/>
      <c r="BI436" s="17"/>
      <c r="BJ436" s="17"/>
      <c r="BK436" s="17"/>
      <c r="BL436" s="5">
        <v>1</v>
      </c>
      <c r="BM436" s="221">
        <v>2</v>
      </c>
      <c r="BN436" s="221">
        <v>1</v>
      </c>
      <c r="BO436" s="221">
        <v>2</v>
      </c>
      <c r="BP436" s="221">
        <v>2</v>
      </c>
      <c r="BQ436" s="221">
        <v>2</v>
      </c>
      <c r="BR436" s="5">
        <v>2</v>
      </c>
      <c r="BS436" s="226">
        <v>1</v>
      </c>
      <c r="BT436" s="221">
        <v>2</v>
      </c>
      <c r="BU436" s="221">
        <v>1</v>
      </c>
      <c r="BV436" s="221">
        <v>2</v>
      </c>
      <c r="BW436" s="5">
        <v>2</v>
      </c>
      <c r="BX436" s="221">
        <v>2</v>
      </c>
      <c r="BY436" s="6">
        <v>2</v>
      </c>
      <c r="BZ436" s="5">
        <v>2</v>
      </c>
      <c r="CA436" s="221">
        <v>2</v>
      </c>
      <c r="CB436" s="221">
        <v>2</v>
      </c>
      <c r="CC436" s="221">
        <v>2</v>
      </c>
      <c r="CD436" s="337">
        <v>2</v>
      </c>
      <c r="CE436" s="221">
        <v>2</v>
      </c>
      <c r="CF436" s="221">
        <v>2</v>
      </c>
      <c r="CG436" s="221">
        <v>2</v>
      </c>
      <c r="CH436" s="221">
        <v>2</v>
      </c>
      <c r="CI436" s="221">
        <v>2</v>
      </c>
      <c r="CJ436" s="337">
        <v>2</v>
      </c>
      <c r="CK436" s="221">
        <v>2</v>
      </c>
      <c r="CL436" s="222">
        <f t="shared" si="265"/>
        <v>22</v>
      </c>
      <c r="CM436" s="237">
        <f t="shared" si="266"/>
        <v>0.84615384615384615</v>
      </c>
      <c r="CN436" s="222">
        <f t="shared" si="267"/>
        <v>4</v>
      </c>
      <c r="CO436" s="237">
        <f t="shared" si="268"/>
        <v>0.15384615384615385</v>
      </c>
      <c r="CP436" s="222">
        <f t="shared" si="269"/>
        <v>0</v>
      </c>
      <c r="CQ436" s="237">
        <f t="shared" si="270"/>
        <v>0</v>
      </c>
      <c r="CR436" s="222">
        <f t="shared" si="271"/>
        <v>0</v>
      </c>
      <c r="CS436" s="237">
        <f t="shared" si="272"/>
        <v>0</v>
      </c>
      <c r="CT436" s="223">
        <f t="shared" si="273"/>
        <v>1.8461538461538463</v>
      </c>
      <c r="CU436" s="223" t="str">
        <f t="shared" si="274"/>
        <v>Đạt mục tiêu</v>
      </c>
      <c r="CV436" s="16"/>
    </row>
    <row r="437" spans="1:101" s="18" customFormat="1" ht="93" hidden="1">
      <c r="A437" s="1307"/>
      <c r="B437" s="1024"/>
      <c r="C437" s="1033"/>
      <c r="D437" s="1024"/>
      <c r="E437" s="1033"/>
      <c r="F437" s="1024"/>
      <c r="G437" s="157" t="s">
        <v>2098</v>
      </c>
      <c r="H437" s="157"/>
      <c r="I437" s="609"/>
      <c r="J437" s="53"/>
      <c r="K437" s="495"/>
      <c r="L437" s="16" t="s">
        <v>32</v>
      </c>
      <c r="M437" s="212" t="s">
        <v>2175</v>
      </c>
      <c r="N437" s="165" t="s">
        <v>11</v>
      </c>
      <c r="O437" s="44" t="s">
        <v>29</v>
      </c>
      <c r="P437" s="44" t="s">
        <v>24</v>
      </c>
      <c r="Q437" s="16" t="s">
        <v>24</v>
      </c>
      <c r="R437" s="16"/>
      <c r="S437" s="16"/>
      <c r="T437" s="16"/>
      <c r="U437" s="6"/>
      <c r="V437" s="16"/>
      <c r="W437" s="16"/>
      <c r="X437" s="16"/>
      <c r="Y437" s="16"/>
      <c r="Z437" s="16"/>
      <c r="AA437" s="16"/>
      <c r="AB437" s="98">
        <f t="shared" si="275"/>
        <v>1</v>
      </c>
      <c r="AC437" s="651"/>
      <c r="AD437" s="44" t="s">
        <v>1315</v>
      </c>
      <c r="AE437" s="44"/>
      <c r="AF437" s="44"/>
      <c r="AG437" s="17"/>
      <c r="AH437" s="17"/>
      <c r="AI437" s="17"/>
      <c r="AJ437" s="17"/>
      <c r="AK437" s="17"/>
      <c r="AL437" s="17"/>
      <c r="AM437" s="17"/>
      <c r="AN437" s="17"/>
      <c r="AO437" s="17"/>
      <c r="AP437" s="17"/>
      <c r="AQ437" s="17"/>
      <c r="AR437" s="17"/>
      <c r="AS437" s="17"/>
      <c r="AT437" s="17"/>
      <c r="AU437" s="17"/>
      <c r="AV437" s="49"/>
      <c r="AW437" s="17"/>
      <c r="AX437" s="17"/>
      <c r="AY437" s="17"/>
      <c r="AZ437" s="17"/>
      <c r="BA437" s="17"/>
      <c r="BB437" s="17"/>
      <c r="BC437" s="17"/>
      <c r="BD437" s="17"/>
      <c r="BE437" s="17"/>
      <c r="BF437" s="17"/>
      <c r="BG437" s="17"/>
      <c r="BH437" s="17"/>
      <c r="BI437" s="17"/>
      <c r="BJ437" s="17"/>
      <c r="BK437" s="17"/>
      <c r="BL437" s="5">
        <v>2</v>
      </c>
      <c r="BM437" s="221">
        <v>2</v>
      </c>
      <c r="BN437" s="221">
        <v>2</v>
      </c>
      <c r="BO437" s="221">
        <v>2</v>
      </c>
      <c r="BP437" s="221">
        <v>1</v>
      </c>
      <c r="BQ437" s="221">
        <v>2</v>
      </c>
      <c r="BR437" s="5">
        <v>1</v>
      </c>
      <c r="BS437" s="226">
        <v>2</v>
      </c>
      <c r="BT437" s="221">
        <v>2</v>
      </c>
      <c r="BU437" s="221">
        <v>2</v>
      </c>
      <c r="BV437" s="221">
        <v>2</v>
      </c>
      <c r="BW437" s="5">
        <v>2</v>
      </c>
      <c r="BX437" s="221">
        <v>2</v>
      </c>
      <c r="BY437" s="6">
        <v>2</v>
      </c>
      <c r="BZ437" s="5">
        <v>2</v>
      </c>
      <c r="CA437" s="221">
        <v>2</v>
      </c>
      <c r="CB437" s="221">
        <v>1</v>
      </c>
      <c r="CC437" s="221">
        <v>2</v>
      </c>
      <c r="CD437" s="337">
        <v>2</v>
      </c>
      <c r="CE437" s="221">
        <v>2</v>
      </c>
      <c r="CF437" s="221">
        <v>1</v>
      </c>
      <c r="CG437" s="221">
        <v>2</v>
      </c>
      <c r="CH437" s="221">
        <v>2</v>
      </c>
      <c r="CI437" s="221">
        <v>2</v>
      </c>
      <c r="CJ437" s="337">
        <v>2</v>
      </c>
      <c r="CK437" s="221">
        <v>2</v>
      </c>
      <c r="CL437" s="222">
        <f t="shared" si="265"/>
        <v>22</v>
      </c>
      <c r="CM437" s="237">
        <f t="shared" si="266"/>
        <v>0.84615384615384615</v>
      </c>
      <c r="CN437" s="222">
        <f t="shared" si="267"/>
        <v>4</v>
      </c>
      <c r="CO437" s="237">
        <f t="shared" si="268"/>
        <v>0.15384615384615385</v>
      </c>
      <c r="CP437" s="222">
        <f t="shared" si="269"/>
        <v>0</v>
      </c>
      <c r="CQ437" s="237">
        <f t="shared" si="270"/>
        <v>0</v>
      </c>
      <c r="CR437" s="222">
        <f t="shared" si="271"/>
        <v>0</v>
      </c>
      <c r="CS437" s="237">
        <f t="shared" si="272"/>
        <v>0</v>
      </c>
      <c r="CT437" s="223">
        <f t="shared" si="273"/>
        <v>1.8461538461538463</v>
      </c>
      <c r="CU437" s="223" t="str">
        <f t="shared" si="274"/>
        <v>Đạt mục tiêu</v>
      </c>
      <c r="CV437" s="16"/>
    </row>
    <row r="438" spans="1:101" s="18" customFormat="1" ht="77.5" hidden="1">
      <c r="A438" s="1307"/>
      <c r="B438" s="1024"/>
      <c r="C438" s="1033"/>
      <c r="D438" s="1024"/>
      <c r="E438" s="1033"/>
      <c r="F438" s="1024"/>
      <c r="G438" s="157" t="s">
        <v>1610</v>
      </c>
      <c r="H438" s="157"/>
      <c r="I438" s="609"/>
      <c r="J438" s="93"/>
      <c r="K438" s="470"/>
      <c r="L438" s="16" t="s">
        <v>32</v>
      </c>
      <c r="M438" s="212" t="s">
        <v>31</v>
      </c>
      <c r="N438" s="165" t="s">
        <v>11</v>
      </c>
      <c r="O438" s="44" t="s">
        <v>25</v>
      </c>
      <c r="P438" s="44" t="s">
        <v>24</v>
      </c>
      <c r="Q438" s="16" t="s">
        <v>24</v>
      </c>
      <c r="R438" s="16"/>
      <c r="S438" s="16"/>
      <c r="T438" s="16"/>
      <c r="U438" s="6"/>
      <c r="V438" s="16"/>
      <c r="W438" s="16"/>
      <c r="X438" s="16"/>
      <c r="Y438" s="16"/>
      <c r="Z438" s="16"/>
      <c r="AA438" s="16"/>
      <c r="AB438" s="98">
        <f t="shared" si="275"/>
        <v>1</v>
      </c>
      <c r="AC438" s="651"/>
      <c r="AD438" s="44"/>
      <c r="AE438" s="44" t="s">
        <v>1318</v>
      </c>
      <c r="AF438" s="16"/>
      <c r="AG438" s="17"/>
      <c r="AH438" s="17"/>
      <c r="AI438" s="17"/>
      <c r="AJ438" s="17"/>
      <c r="AK438" s="17"/>
      <c r="AL438" s="17"/>
      <c r="AM438" s="17"/>
      <c r="AN438" s="17"/>
      <c r="AO438" s="17"/>
      <c r="AP438" s="17"/>
      <c r="AQ438" s="17"/>
      <c r="AR438" s="17"/>
      <c r="AS438" s="17"/>
      <c r="AT438" s="17"/>
      <c r="AU438" s="17"/>
      <c r="AV438" s="49"/>
      <c r="AW438" s="17"/>
      <c r="AX438" s="17"/>
      <c r="AY438" s="17"/>
      <c r="AZ438" s="17"/>
      <c r="BA438" s="17"/>
      <c r="BB438" s="17"/>
      <c r="BC438" s="17"/>
      <c r="BD438" s="17"/>
      <c r="BE438" s="17"/>
      <c r="BF438" s="17"/>
      <c r="BG438" s="17"/>
      <c r="BH438" s="17"/>
      <c r="BI438" s="17"/>
      <c r="BJ438" s="17"/>
      <c r="BK438" s="17"/>
      <c r="BL438" s="5">
        <v>2</v>
      </c>
      <c r="BM438" s="221">
        <v>2</v>
      </c>
      <c r="BN438" s="221">
        <v>2</v>
      </c>
      <c r="BO438" s="221">
        <v>2</v>
      </c>
      <c r="BP438" s="221">
        <v>2</v>
      </c>
      <c r="BQ438" s="221">
        <v>2</v>
      </c>
      <c r="BR438" s="5">
        <v>1</v>
      </c>
      <c r="BS438" s="226">
        <v>2</v>
      </c>
      <c r="BT438" s="221">
        <v>1</v>
      </c>
      <c r="BU438" s="221">
        <v>2</v>
      </c>
      <c r="BV438" s="221">
        <v>1</v>
      </c>
      <c r="BW438" s="5">
        <v>2</v>
      </c>
      <c r="BX438" s="221">
        <v>2</v>
      </c>
      <c r="BY438" s="6">
        <v>2</v>
      </c>
      <c r="BZ438" s="5">
        <v>2</v>
      </c>
      <c r="CA438" s="221">
        <v>2</v>
      </c>
      <c r="CB438" s="221">
        <v>2</v>
      </c>
      <c r="CC438" s="221">
        <v>2</v>
      </c>
      <c r="CD438" s="337">
        <v>2</v>
      </c>
      <c r="CE438" s="221">
        <v>2</v>
      </c>
      <c r="CF438" s="221">
        <v>2</v>
      </c>
      <c r="CG438" s="221">
        <v>2</v>
      </c>
      <c r="CH438" s="221">
        <v>2</v>
      </c>
      <c r="CI438" s="221">
        <v>2</v>
      </c>
      <c r="CJ438" s="337">
        <v>2</v>
      </c>
      <c r="CK438" s="221">
        <v>2</v>
      </c>
      <c r="CL438" s="222">
        <f t="shared" si="265"/>
        <v>23</v>
      </c>
      <c r="CM438" s="237">
        <f t="shared" si="266"/>
        <v>0.88461538461538458</v>
      </c>
      <c r="CN438" s="222">
        <f t="shared" si="267"/>
        <v>3</v>
      </c>
      <c r="CO438" s="237">
        <f t="shared" si="268"/>
        <v>0.11538461538461539</v>
      </c>
      <c r="CP438" s="222">
        <f t="shared" si="269"/>
        <v>0</v>
      </c>
      <c r="CQ438" s="237">
        <f t="shared" si="270"/>
        <v>0</v>
      </c>
      <c r="CR438" s="222">
        <f t="shared" si="271"/>
        <v>0</v>
      </c>
      <c r="CS438" s="237">
        <f t="shared" si="272"/>
        <v>0</v>
      </c>
      <c r="CT438" s="223">
        <f t="shared" si="273"/>
        <v>1.8846153846153846</v>
      </c>
      <c r="CU438" s="223" t="str">
        <f t="shared" si="274"/>
        <v>Đạt mục tiêu</v>
      </c>
      <c r="CV438" s="16"/>
    </row>
    <row r="439" spans="1:101" s="18" customFormat="1" ht="46.5" hidden="1">
      <c r="A439" s="1307"/>
      <c r="B439" s="1024"/>
      <c r="C439" s="1033"/>
      <c r="D439" s="1024"/>
      <c r="E439" s="1033"/>
      <c r="F439" s="1024"/>
      <c r="G439" s="753" t="s">
        <v>2437</v>
      </c>
      <c r="H439" s="391"/>
      <c r="I439" s="717" t="s">
        <v>2438</v>
      </c>
      <c r="J439" s="93"/>
      <c r="K439" s="470"/>
      <c r="L439" s="16"/>
      <c r="M439" s="212"/>
      <c r="N439" s="165"/>
      <c r="O439" s="44"/>
      <c r="P439" s="44"/>
      <c r="Q439" s="16" t="s">
        <v>24</v>
      </c>
      <c r="R439" s="16"/>
      <c r="S439" s="16"/>
      <c r="T439" s="16"/>
      <c r="U439" s="6"/>
      <c r="V439" s="16"/>
      <c r="W439" s="16"/>
      <c r="X439" s="16"/>
      <c r="Y439" s="16"/>
      <c r="Z439" s="16"/>
      <c r="AA439" s="16"/>
      <c r="AB439" s="98">
        <f t="shared" si="275"/>
        <v>1</v>
      </c>
      <c r="AC439" s="651"/>
      <c r="AD439" s="44"/>
      <c r="AE439" s="44"/>
      <c r="AF439" s="16"/>
      <c r="AG439" s="17"/>
      <c r="AH439" s="17"/>
      <c r="AI439" s="17"/>
      <c r="AJ439" s="17"/>
      <c r="AK439" s="17"/>
      <c r="AL439" s="17"/>
      <c r="AM439" s="17"/>
      <c r="AN439" s="17"/>
      <c r="AO439" s="17"/>
      <c r="AP439" s="17"/>
      <c r="AQ439" s="17"/>
      <c r="AR439" s="17"/>
      <c r="AS439" s="17"/>
      <c r="AT439" s="17"/>
      <c r="AU439" s="17"/>
      <c r="AV439" s="49"/>
      <c r="AW439" s="17"/>
      <c r="AX439" s="17"/>
      <c r="AY439" s="17"/>
      <c r="AZ439" s="17"/>
      <c r="BA439" s="17"/>
      <c r="BB439" s="17"/>
      <c r="BC439" s="17"/>
      <c r="BD439" s="17"/>
      <c r="BE439" s="17"/>
      <c r="BF439" s="17"/>
      <c r="BG439" s="17"/>
      <c r="BH439" s="17"/>
      <c r="BI439" s="17"/>
      <c r="BJ439" s="17"/>
      <c r="BK439" s="17"/>
      <c r="BL439" s="5" t="s">
        <v>2281</v>
      </c>
      <c r="BM439" s="221" t="s">
        <v>2281</v>
      </c>
      <c r="BN439" s="221" t="s">
        <v>2281</v>
      </c>
      <c r="BO439" s="221" t="s">
        <v>2281</v>
      </c>
      <c r="BP439" s="221" t="s">
        <v>2281</v>
      </c>
      <c r="BQ439" s="221" t="s">
        <v>2281</v>
      </c>
      <c r="BR439" s="5" t="s">
        <v>2281</v>
      </c>
      <c r="BS439" s="226" t="s">
        <v>2281</v>
      </c>
      <c r="BT439" s="221" t="s">
        <v>2281</v>
      </c>
      <c r="BU439" s="221" t="s">
        <v>2281</v>
      </c>
      <c r="BV439" s="221" t="s">
        <v>2281</v>
      </c>
      <c r="BW439" s="5" t="s">
        <v>2281</v>
      </c>
      <c r="BX439" s="221" t="s">
        <v>2281</v>
      </c>
      <c r="BY439" s="6" t="s">
        <v>2281</v>
      </c>
      <c r="BZ439" s="5" t="s">
        <v>2281</v>
      </c>
      <c r="CA439" s="221" t="s">
        <v>2281</v>
      </c>
      <c r="CB439" s="221" t="s">
        <v>2281</v>
      </c>
      <c r="CC439" s="221" t="s">
        <v>2281</v>
      </c>
      <c r="CD439" s="337" t="s">
        <v>2281</v>
      </c>
      <c r="CE439" s="221" t="s">
        <v>2281</v>
      </c>
      <c r="CF439" s="221" t="s">
        <v>2281</v>
      </c>
      <c r="CG439" s="221" t="s">
        <v>2281</v>
      </c>
      <c r="CH439" s="221" t="s">
        <v>2281</v>
      </c>
      <c r="CI439" s="221" t="s">
        <v>2281</v>
      </c>
      <c r="CJ439" s="337" t="s">
        <v>2281</v>
      </c>
      <c r="CK439" s="221" t="s">
        <v>2281</v>
      </c>
      <c r="CL439" s="222">
        <f t="shared" si="265"/>
        <v>0</v>
      </c>
      <c r="CM439" s="237">
        <f t="shared" si="266"/>
        <v>0</v>
      </c>
      <c r="CN439" s="222">
        <f t="shared" si="267"/>
        <v>0</v>
      </c>
      <c r="CO439" s="237">
        <f t="shared" si="268"/>
        <v>0</v>
      </c>
      <c r="CP439" s="222">
        <f t="shared" si="269"/>
        <v>0</v>
      </c>
      <c r="CQ439" s="237">
        <f t="shared" si="270"/>
        <v>0</v>
      </c>
      <c r="CR439" s="222">
        <f t="shared" si="271"/>
        <v>26</v>
      </c>
      <c r="CS439" s="237">
        <f t="shared" si="272"/>
        <v>1</v>
      </c>
      <c r="CT439" s="223" t="e">
        <f t="shared" si="273"/>
        <v>#DIV/0!</v>
      </c>
      <c r="CU439" s="223" t="str">
        <f t="shared" si="274"/>
        <v>KĐG</v>
      </c>
      <c r="CV439" s="16"/>
    </row>
    <row r="440" spans="1:101" s="18" customFormat="1" ht="55.5" hidden="1">
      <c r="A440" s="1307"/>
      <c r="B440" s="1024"/>
      <c r="C440" s="1033"/>
      <c r="D440" s="1024"/>
      <c r="E440" s="1033"/>
      <c r="F440" s="1024"/>
      <c r="G440" s="157" t="s">
        <v>1421</v>
      </c>
      <c r="H440" s="157"/>
      <c r="I440" s="609"/>
      <c r="J440" s="93"/>
      <c r="K440" s="470"/>
      <c r="L440" s="16" t="s">
        <v>32</v>
      </c>
      <c r="M440" s="212" t="s">
        <v>2175</v>
      </c>
      <c r="N440" s="165" t="s">
        <v>11</v>
      </c>
      <c r="O440" s="44" t="s">
        <v>25</v>
      </c>
      <c r="P440" s="44" t="s">
        <v>24</v>
      </c>
      <c r="Q440" s="16" t="s">
        <v>24</v>
      </c>
      <c r="R440" s="16"/>
      <c r="S440" s="16"/>
      <c r="T440" s="16"/>
      <c r="U440" s="6"/>
      <c r="V440" s="16"/>
      <c r="W440" s="16"/>
      <c r="X440" s="16"/>
      <c r="Y440" s="16"/>
      <c r="Z440" s="16"/>
      <c r="AA440" s="16"/>
      <c r="AB440" s="98">
        <f t="shared" si="275"/>
        <v>1</v>
      </c>
      <c r="AC440" s="651"/>
      <c r="AD440" s="16"/>
      <c r="AE440" s="16" t="s">
        <v>1315</v>
      </c>
      <c r="AF440" s="16"/>
      <c r="AG440" s="17"/>
      <c r="AH440" s="17"/>
      <c r="AI440" s="17"/>
      <c r="AJ440" s="17"/>
      <c r="AK440" s="17"/>
      <c r="AL440" s="17"/>
      <c r="AM440" s="17"/>
      <c r="AN440" s="17"/>
      <c r="AO440" s="17"/>
      <c r="AP440" s="17"/>
      <c r="AQ440" s="17"/>
      <c r="AR440" s="17"/>
      <c r="AS440" s="17"/>
      <c r="AT440" s="17"/>
      <c r="AU440" s="17"/>
      <c r="AV440" s="49"/>
      <c r="AW440" s="17"/>
      <c r="AX440" s="17"/>
      <c r="AY440" s="17"/>
      <c r="AZ440" s="17"/>
      <c r="BA440" s="17"/>
      <c r="BB440" s="17"/>
      <c r="BC440" s="17"/>
      <c r="BD440" s="17"/>
      <c r="BE440" s="17"/>
      <c r="BF440" s="17"/>
      <c r="BG440" s="17"/>
      <c r="BH440" s="17"/>
      <c r="BI440" s="17"/>
      <c r="BJ440" s="17"/>
      <c r="BK440" s="17"/>
      <c r="BL440" s="5">
        <v>2</v>
      </c>
      <c r="BM440" s="221">
        <v>2</v>
      </c>
      <c r="BN440" s="221">
        <v>2</v>
      </c>
      <c r="BO440" s="221">
        <v>2</v>
      </c>
      <c r="BP440" s="221">
        <v>2</v>
      </c>
      <c r="BQ440" s="221">
        <v>2</v>
      </c>
      <c r="BR440" s="5">
        <v>2</v>
      </c>
      <c r="BS440" s="226">
        <v>2</v>
      </c>
      <c r="BT440" s="221">
        <v>2</v>
      </c>
      <c r="BU440" s="221">
        <v>2</v>
      </c>
      <c r="BV440" s="221">
        <v>2</v>
      </c>
      <c r="BW440" s="5">
        <v>2</v>
      </c>
      <c r="BX440" s="221">
        <v>2</v>
      </c>
      <c r="BY440" s="6">
        <v>2</v>
      </c>
      <c r="BZ440" s="5">
        <v>2</v>
      </c>
      <c r="CA440" s="221">
        <v>2</v>
      </c>
      <c r="CB440" s="221">
        <v>2</v>
      </c>
      <c r="CC440" s="221">
        <v>2</v>
      </c>
      <c r="CD440" s="337">
        <v>2</v>
      </c>
      <c r="CE440" s="221">
        <v>1</v>
      </c>
      <c r="CF440" s="221">
        <v>2</v>
      </c>
      <c r="CG440" s="221">
        <v>2</v>
      </c>
      <c r="CH440" s="221">
        <v>2</v>
      </c>
      <c r="CI440" s="221">
        <v>2</v>
      </c>
      <c r="CJ440" s="337">
        <v>2</v>
      </c>
      <c r="CK440" s="221">
        <v>2</v>
      </c>
      <c r="CL440" s="222">
        <f t="shared" si="265"/>
        <v>25</v>
      </c>
      <c r="CM440" s="237">
        <f t="shared" si="266"/>
        <v>0.96153846153846156</v>
      </c>
      <c r="CN440" s="222">
        <f t="shared" si="267"/>
        <v>1</v>
      </c>
      <c r="CO440" s="237">
        <f t="shared" si="268"/>
        <v>3.8461538461538464E-2</v>
      </c>
      <c r="CP440" s="222">
        <f t="shared" si="269"/>
        <v>0</v>
      </c>
      <c r="CQ440" s="237">
        <f t="shared" si="270"/>
        <v>0</v>
      </c>
      <c r="CR440" s="222">
        <f t="shared" si="271"/>
        <v>0</v>
      </c>
      <c r="CS440" s="237">
        <f t="shared" si="272"/>
        <v>0</v>
      </c>
      <c r="CT440" s="223">
        <f t="shared" si="273"/>
        <v>1.9615384615384615</v>
      </c>
      <c r="CU440" s="223" t="str">
        <f t="shared" si="274"/>
        <v>Đạt mục tiêu</v>
      </c>
      <c r="CV440" s="16"/>
    </row>
    <row r="441" spans="1:101" s="392" customFormat="1" ht="372" hidden="1">
      <c r="A441" s="1308">
        <v>154</v>
      </c>
      <c r="B441" s="393" t="s">
        <v>2814</v>
      </c>
      <c r="C441" s="450" t="s">
        <v>41</v>
      </c>
      <c r="D441" s="220" t="s">
        <v>2815</v>
      </c>
      <c r="E441" s="451" t="s">
        <v>41</v>
      </c>
      <c r="F441" s="220" t="s">
        <v>2815</v>
      </c>
      <c r="G441" s="157" t="s">
        <v>1582</v>
      </c>
      <c r="H441" s="526"/>
      <c r="I441" s="435"/>
      <c r="J441" s="93"/>
      <c r="K441" s="470"/>
      <c r="L441" s="16" t="s">
        <v>32</v>
      </c>
      <c r="M441" s="212" t="s">
        <v>31</v>
      </c>
      <c r="N441" s="165" t="s">
        <v>11</v>
      </c>
      <c r="O441" s="44"/>
      <c r="P441" s="44"/>
      <c r="Q441" s="16"/>
      <c r="R441" s="16"/>
      <c r="S441" s="16"/>
      <c r="T441" s="16"/>
      <c r="U441" s="6"/>
      <c r="V441" s="16"/>
      <c r="W441" s="16"/>
      <c r="X441" s="16"/>
      <c r="Y441" s="16"/>
      <c r="Z441" s="16"/>
      <c r="AA441" s="16" t="s">
        <v>24</v>
      </c>
      <c r="AB441" s="98">
        <f t="shared" si="275"/>
        <v>1</v>
      </c>
      <c r="AC441" s="652"/>
      <c r="AD441" s="17"/>
      <c r="AE441" s="17"/>
      <c r="AF441" s="17"/>
      <c r="AG441" s="17"/>
      <c r="AH441" s="17"/>
      <c r="AI441" s="17"/>
      <c r="AJ441" s="17"/>
      <c r="AK441" s="17"/>
      <c r="AL441" s="17"/>
      <c r="AM441" s="17"/>
      <c r="AN441" s="17"/>
      <c r="AO441" s="17"/>
      <c r="AP441" s="17"/>
      <c r="AQ441" s="17"/>
      <c r="AR441" s="17"/>
      <c r="AS441" s="17"/>
      <c r="AT441" s="17"/>
      <c r="AU441" s="17"/>
      <c r="AV441" s="49"/>
      <c r="AW441" s="17"/>
      <c r="AX441" s="17"/>
      <c r="AY441" s="17"/>
      <c r="AZ441" s="17"/>
      <c r="BA441" s="17"/>
      <c r="BB441" s="17"/>
      <c r="BC441" s="17"/>
      <c r="BD441" s="17"/>
      <c r="BE441" s="17"/>
      <c r="BF441" s="17"/>
      <c r="BG441" s="17"/>
      <c r="BH441" s="17"/>
      <c r="BI441" s="17"/>
      <c r="BJ441" s="17" t="s">
        <v>1317</v>
      </c>
      <c r="BK441" s="17"/>
      <c r="BL441" s="5">
        <v>2</v>
      </c>
      <c r="BM441" s="221">
        <v>2</v>
      </c>
      <c r="BN441" s="221">
        <v>2</v>
      </c>
      <c r="BO441" s="221">
        <v>2</v>
      </c>
      <c r="BP441" s="221">
        <v>2</v>
      </c>
      <c r="BQ441" s="221">
        <v>2</v>
      </c>
      <c r="BR441" s="5">
        <v>2</v>
      </c>
      <c r="BS441" s="226">
        <v>2</v>
      </c>
      <c r="BT441" s="221">
        <v>1</v>
      </c>
      <c r="BU441" s="221">
        <v>2</v>
      </c>
      <c r="BV441" s="221">
        <v>2</v>
      </c>
      <c r="BW441" s="5">
        <v>1</v>
      </c>
      <c r="BX441" s="221">
        <v>2</v>
      </c>
      <c r="BY441" s="6">
        <v>2</v>
      </c>
      <c r="BZ441" s="5">
        <v>2</v>
      </c>
      <c r="CA441" s="221">
        <v>2</v>
      </c>
      <c r="CB441" s="221">
        <v>1</v>
      </c>
      <c r="CC441" s="221">
        <v>2</v>
      </c>
      <c r="CD441" s="337">
        <v>2</v>
      </c>
      <c r="CE441" s="221">
        <v>2</v>
      </c>
      <c r="CF441" s="221">
        <v>2</v>
      </c>
      <c r="CG441" s="221">
        <v>2</v>
      </c>
      <c r="CH441" s="221">
        <v>2</v>
      </c>
      <c r="CI441" s="221">
        <v>2</v>
      </c>
      <c r="CJ441" s="337">
        <v>2</v>
      </c>
      <c r="CK441" s="221">
        <v>2</v>
      </c>
      <c r="CL441" s="222">
        <f t="shared" si="265"/>
        <v>23</v>
      </c>
      <c r="CM441" s="237">
        <f t="shared" si="266"/>
        <v>0.88461538461538458</v>
      </c>
      <c r="CN441" s="222">
        <f t="shared" si="267"/>
        <v>3</v>
      </c>
      <c r="CO441" s="237">
        <f t="shared" si="268"/>
        <v>0.11538461538461539</v>
      </c>
      <c r="CP441" s="222">
        <f t="shared" si="269"/>
        <v>0</v>
      </c>
      <c r="CQ441" s="237">
        <f t="shared" si="270"/>
        <v>0</v>
      </c>
      <c r="CR441" s="222">
        <f t="shared" si="271"/>
        <v>0</v>
      </c>
      <c r="CS441" s="237">
        <f t="shared" si="272"/>
        <v>0</v>
      </c>
      <c r="CT441" s="223">
        <f t="shared" si="273"/>
        <v>1.8846153846153846</v>
      </c>
      <c r="CU441" s="223" t="str">
        <f t="shared" si="274"/>
        <v>Đạt mục tiêu</v>
      </c>
      <c r="CV441" s="16"/>
    </row>
    <row r="442" spans="1:101" s="18" customFormat="1" ht="139.5" hidden="1">
      <c r="A442" s="1308"/>
      <c r="B442" s="1201" t="s">
        <v>511</v>
      </c>
      <c r="C442" s="450"/>
      <c r="D442" s="393" t="s">
        <v>439</v>
      </c>
      <c r="E442" s="451"/>
      <c r="F442" s="217" t="s">
        <v>1581</v>
      </c>
      <c r="G442" s="157" t="s">
        <v>2104</v>
      </c>
      <c r="H442" s="157"/>
      <c r="I442" s="609"/>
      <c r="J442" s="93"/>
      <c r="K442" s="470"/>
      <c r="L442" s="44" t="s">
        <v>32</v>
      </c>
      <c r="M442" s="212" t="s">
        <v>31</v>
      </c>
      <c r="N442" s="165" t="s">
        <v>11</v>
      </c>
      <c r="O442" s="44"/>
      <c r="P442" s="44"/>
      <c r="Q442" s="44"/>
      <c r="R442" s="44"/>
      <c r="S442" s="44"/>
      <c r="T442" s="44"/>
      <c r="U442" s="226"/>
      <c r="V442" s="44"/>
      <c r="W442" s="16"/>
      <c r="X442" s="44"/>
      <c r="Y442" s="44"/>
      <c r="Z442" s="44"/>
      <c r="AA442" s="44" t="s">
        <v>24</v>
      </c>
      <c r="AB442" s="98">
        <f t="shared" si="275"/>
        <v>1</v>
      </c>
      <c r="AC442" s="652"/>
      <c r="AD442" s="17"/>
      <c r="AE442" s="17"/>
      <c r="AF442" s="17"/>
      <c r="AG442" s="17"/>
      <c r="AH442" s="17"/>
      <c r="AI442" s="17"/>
      <c r="AJ442" s="17"/>
      <c r="AK442" s="17"/>
      <c r="AL442" s="17"/>
      <c r="AM442" s="17"/>
      <c r="AN442" s="17"/>
      <c r="AO442" s="17"/>
      <c r="AP442" s="17"/>
      <c r="AQ442" s="17"/>
      <c r="AR442" s="17"/>
      <c r="AS442" s="17"/>
      <c r="AT442" s="17"/>
      <c r="AU442" s="17"/>
      <c r="AV442" s="49"/>
      <c r="AW442" s="17"/>
      <c r="AX442" s="17"/>
      <c r="AY442" s="17"/>
      <c r="AZ442" s="17"/>
      <c r="BA442" s="17"/>
      <c r="BB442" s="17"/>
      <c r="BC442" s="17"/>
      <c r="BD442" s="17"/>
      <c r="BE442" s="17"/>
      <c r="BF442" s="17"/>
      <c r="BG442" s="17"/>
      <c r="BH442" s="17"/>
      <c r="BI442" s="17"/>
      <c r="BJ442" s="17" t="s">
        <v>1317</v>
      </c>
      <c r="BK442" s="17"/>
      <c r="BL442" s="5">
        <v>2</v>
      </c>
      <c r="BM442" s="221">
        <v>2</v>
      </c>
      <c r="BN442" s="221">
        <v>1</v>
      </c>
      <c r="BO442" s="221">
        <v>2</v>
      </c>
      <c r="BP442" s="221">
        <v>2</v>
      </c>
      <c r="BQ442" s="221">
        <v>2</v>
      </c>
      <c r="BR442" s="5">
        <v>1</v>
      </c>
      <c r="BS442" s="226">
        <v>2</v>
      </c>
      <c r="BT442" s="221">
        <v>2</v>
      </c>
      <c r="BU442" s="221">
        <v>2</v>
      </c>
      <c r="BV442" s="221">
        <v>2</v>
      </c>
      <c r="BW442" s="5">
        <v>2</v>
      </c>
      <c r="BX442" s="221">
        <v>2</v>
      </c>
      <c r="BY442" s="6">
        <v>2</v>
      </c>
      <c r="BZ442" s="5">
        <v>2</v>
      </c>
      <c r="CA442" s="221">
        <v>2</v>
      </c>
      <c r="CB442" s="221">
        <v>2</v>
      </c>
      <c r="CC442" s="221">
        <v>2</v>
      </c>
      <c r="CD442" s="337">
        <v>2</v>
      </c>
      <c r="CE442" s="221">
        <v>2</v>
      </c>
      <c r="CF442" s="221">
        <v>2</v>
      </c>
      <c r="CG442" s="221">
        <v>2</v>
      </c>
      <c r="CH442" s="221">
        <v>2</v>
      </c>
      <c r="CI442" s="221">
        <v>2</v>
      </c>
      <c r="CJ442" s="337">
        <v>2</v>
      </c>
      <c r="CK442" s="221">
        <v>2</v>
      </c>
      <c r="CL442" s="222">
        <f t="shared" si="265"/>
        <v>24</v>
      </c>
      <c r="CM442" s="237">
        <f t="shared" si="266"/>
        <v>0.92307692307692313</v>
      </c>
      <c r="CN442" s="222">
        <f t="shared" si="267"/>
        <v>2</v>
      </c>
      <c r="CO442" s="237">
        <f t="shared" si="268"/>
        <v>7.6923076923076927E-2</v>
      </c>
      <c r="CP442" s="222">
        <f t="shared" si="269"/>
        <v>0</v>
      </c>
      <c r="CQ442" s="237">
        <f t="shared" si="270"/>
        <v>0</v>
      </c>
      <c r="CR442" s="222">
        <f t="shared" si="271"/>
        <v>0</v>
      </c>
      <c r="CS442" s="237">
        <f t="shared" si="272"/>
        <v>0</v>
      </c>
      <c r="CT442" s="223">
        <f t="shared" si="273"/>
        <v>1.9230769230769231</v>
      </c>
      <c r="CU442" s="223" t="str">
        <f t="shared" si="274"/>
        <v>Đạt mục tiêu</v>
      </c>
      <c r="CV442" s="16"/>
    </row>
    <row r="443" spans="1:101" s="22" customFormat="1" ht="77.5" hidden="1">
      <c r="A443" s="1308"/>
      <c r="B443" s="1201"/>
      <c r="C443" s="450"/>
      <c r="D443" s="393"/>
      <c r="E443" s="451"/>
      <c r="F443" s="51" t="s">
        <v>439</v>
      </c>
      <c r="G443" s="48" t="s">
        <v>1949</v>
      </c>
      <c r="H443" s="48"/>
      <c r="I443" s="613"/>
      <c r="J443" s="77"/>
      <c r="K443" s="505"/>
      <c r="L443" s="227" t="s">
        <v>52</v>
      </c>
      <c r="M443" s="212" t="s">
        <v>31</v>
      </c>
      <c r="N443" s="165" t="s">
        <v>11</v>
      </c>
      <c r="O443" s="227" t="s">
        <v>25</v>
      </c>
      <c r="P443" s="221" t="s">
        <v>24</v>
      </c>
      <c r="Q443" s="227"/>
      <c r="R443" s="227"/>
      <c r="S443" s="227"/>
      <c r="T443" s="227"/>
      <c r="U443" s="226"/>
      <c r="V443" s="227"/>
      <c r="W443" s="13"/>
      <c r="X443" s="227"/>
      <c r="Y443" s="227"/>
      <c r="Z443" s="227"/>
      <c r="AA443" s="227" t="s">
        <v>24</v>
      </c>
      <c r="AB443" s="98">
        <f t="shared" si="275"/>
        <v>1</v>
      </c>
      <c r="AC443" s="650"/>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t="s">
        <v>1480</v>
      </c>
      <c r="BK443" s="46"/>
      <c r="BL443" s="5">
        <v>2</v>
      </c>
      <c r="BM443" s="221">
        <v>2</v>
      </c>
      <c r="BN443" s="221">
        <v>2</v>
      </c>
      <c r="BO443" s="221">
        <v>2</v>
      </c>
      <c r="BP443" s="221">
        <v>2</v>
      </c>
      <c r="BQ443" s="221">
        <v>2</v>
      </c>
      <c r="BR443" s="5">
        <v>2</v>
      </c>
      <c r="BS443" s="226">
        <v>2</v>
      </c>
      <c r="BT443" s="221">
        <v>1</v>
      </c>
      <c r="BU443" s="221">
        <v>2</v>
      </c>
      <c r="BV443" s="221">
        <v>2</v>
      </c>
      <c r="BW443" s="5">
        <v>2</v>
      </c>
      <c r="BX443" s="221">
        <v>2</v>
      </c>
      <c r="BY443" s="6">
        <v>2</v>
      </c>
      <c r="BZ443" s="5">
        <v>1</v>
      </c>
      <c r="CA443" s="221">
        <v>2</v>
      </c>
      <c r="CB443" s="221">
        <v>2</v>
      </c>
      <c r="CC443" s="221">
        <v>2</v>
      </c>
      <c r="CD443" s="337">
        <v>2</v>
      </c>
      <c r="CE443" s="221">
        <v>2</v>
      </c>
      <c r="CF443" s="221">
        <v>2</v>
      </c>
      <c r="CG443" s="221">
        <v>2</v>
      </c>
      <c r="CH443" s="221">
        <v>2</v>
      </c>
      <c r="CI443" s="221">
        <v>2</v>
      </c>
      <c r="CJ443" s="337">
        <v>2</v>
      </c>
      <c r="CK443" s="221">
        <v>2</v>
      </c>
      <c r="CL443" s="222">
        <f t="shared" si="265"/>
        <v>24</v>
      </c>
      <c r="CM443" s="237">
        <f t="shared" si="266"/>
        <v>0.92307692307692313</v>
      </c>
      <c r="CN443" s="222">
        <f t="shared" si="267"/>
        <v>2</v>
      </c>
      <c r="CO443" s="237">
        <f t="shared" si="268"/>
        <v>7.6923076923076927E-2</v>
      </c>
      <c r="CP443" s="222">
        <f t="shared" si="269"/>
        <v>0</v>
      </c>
      <c r="CQ443" s="237">
        <f t="shared" si="270"/>
        <v>0</v>
      </c>
      <c r="CR443" s="222">
        <f t="shared" si="271"/>
        <v>0</v>
      </c>
      <c r="CS443" s="237">
        <f t="shared" si="272"/>
        <v>0</v>
      </c>
      <c r="CT443" s="223">
        <f t="shared" si="273"/>
        <v>1.9230769230769231</v>
      </c>
      <c r="CU443" s="223" t="str">
        <f t="shared" si="274"/>
        <v>Đạt mục tiêu</v>
      </c>
      <c r="CV443" s="227"/>
    </row>
    <row r="444" spans="1:101" s="22" customFormat="1" ht="55.5" hidden="1">
      <c r="A444" s="1307">
        <v>155</v>
      </c>
      <c r="B444" s="1044" t="s">
        <v>2877</v>
      </c>
      <c r="C444" s="1058" t="s">
        <v>28</v>
      </c>
      <c r="D444" s="1024" t="s">
        <v>2878</v>
      </c>
      <c r="E444" s="1033" t="s">
        <v>26</v>
      </c>
      <c r="F444" s="1044" t="s">
        <v>2656</v>
      </c>
      <c r="G444" s="217" t="s">
        <v>926</v>
      </c>
      <c r="H444" s="217"/>
      <c r="I444" s="442"/>
      <c r="J444" s="77"/>
      <c r="K444" s="505"/>
      <c r="L444" s="16" t="s">
        <v>32</v>
      </c>
      <c r="M444" s="212" t="s">
        <v>31</v>
      </c>
      <c r="N444" s="165" t="s">
        <v>11</v>
      </c>
      <c r="O444" s="227" t="s">
        <v>25</v>
      </c>
      <c r="P444" s="221" t="s">
        <v>24</v>
      </c>
      <c r="Q444" s="227" t="s">
        <v>24</v>
      </c>
      <c r="R444" s="227"/>
      <c r="S444" s="227"/>
      <c r="T444" s="227"/>
      <c r="U444" s="226"/>
      <c r="V444" s="227"/>
      <c r="W444" s="13"/>
      <c r="X444" s="227"/>
      <c r="Y444" s="227"/>
      <c r="Z444" s="227"/>
      <c r="AA444" s="227"/>
      <c r="AB444" s="98">
        <f t="shared" si="275"/>
        <v>1</v>
      </c>
      <c r="AC444" s="657"/>
      <c r="AD444" s="227"/>
      <c r="AE444" s="227" t="s">
        <v>1318</v>
      </c>
      <c r="AF444" s="227"/>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5">
        <v>1</v>
      </c>
      <c r="BM444" s="221">
        <v>2</v>
      </c>
      <c r="BN444" s="221">
        <v>2</v>
      </c>
      <c r="BO444" s="221">
        <v>2</v>
      </c>
      <c r="BP444" s="221">
        <v>2</v>
      </c>
      <c r="BQ444" s="221">
        <v>2</v>
      </c>
      <c r="BR444" s="5">
        <v>1</v>
      </c>
      <c r="BS444" s="226">
        <v>2</v>
      </c>
      <c r="BT444" s="221">
        <v>2</v>
      </c>
      <c r="BU444" s="221">
        <v>2</v>
      </c>
      <c r="BV444" s="221">
        <v>2</v>
      </c>
      <c r="BW444" s="5">
        <v>1</v>
      </c>
      <c r="BX444" s="221">
        <v>2</v>
      </c>
      <c r="BY444" s="6">
        <v>2</v>
      </c>
      <c r="BZ444" s="5">
        <v>2</v>
      </c>
      <c r="CA444" s="221">
        <v>2</v>
      </c>
      <c r="CB444" s="221">
        <v>2</v>
      </c>
      <c r="CC444" s="221">
        <v>2</v>
      </c>
      <c r="CD444" s="337">
        <v>1</v>
      </c>
      <c r="CE444" s="221">
        <v>2</v>
      </c>
      <c r="CF444" s="221">
        <v>2</v>
      </c>
      <c r="CG444" s="221">
        <v>2</v>
      </c>
      <c r="CH444" s="221">
        <v>2</v>
      </c>
      <c r="CI444" s="221">
        <v>2</v>
      </c>
      <c r="CJ444" s="337">
        <v>2</v>
      </c>
      <c r="CK444" s="221">
        <v>2</v>
      </c>
      <c r="CL444" s="222">
        <f t="shared" si="265"/>
        <v>22</v>
      </c>
      <c r="CM444" s="237">
        <f t="shared" si="266"/>
        <v>0.84615384615384615</v>
      </c>
      <c r="CN444" s="222">
        <f t="shared" si="267"/>
        <v>4</v>
      </c>
      <c r="CO444" s="237">
        <f t="shared" si="268"/>
        <v>0.15384615384615385</v>
      </c>
      <c r="CP444" s="222">
        <f t="shared" si="269"/>
        <v>0</v>
      </c>
      <c r="CQ444" s="237">
        <f t="shared" si="270"/>
        <v>0</v>
      </c>
      <c r="CR444" s="222">
        <f t="shared" si="271"/>
        <v>0</v>
      </c>
      <c r="CS444" s="237">
        <f t="shared" si="272"/>
        <v>0</v>
      </c>
      <c r="CT444" s="223">
        <f t="shared" si="273"/>
        <v>1.8461538461538463</v>
      </c>
      <c r="CU444" s="223" t="str">
        <f t="shared" si="274"/>
        <v>Đạt mục tiêu</v>
      </c>
      <c r="CV444" s="227"/>
    </row>
    <row r="445" spans="1:101" s="1" customFormat="1" ht="90.65" hidden="1" customHeight="1">
      <c r="A445" s="1307"/>
      <c r="B445" s="1024"/>
      <c r="C445" s="1058"/>
      <c r="D445" s="1024"/>
      <c r="E445" s="1033"/>
      <c r="F445" s="1024"/>
      <c r="G445" s="217" t="s">
        <v>2879</v>
      </c>
      <c r="H445" s="217"/>
      <c r="I445" s="551" t="s">
        <v>2489</v>
      </c>
      <c r="J445" s="212"/>
      <c r="K445" s="465"/>
      <c r="L445" s="5" t="s">
        <v>32</v>
      </c>
      <c r="M445" s="212" t="s">
        <v>31</v>
      </c>
      <c r="N445" s="165" t="s">
        <v>11</v>
      </c>
      <c r="O445" s="221" t="s">
        <v>29</v>
      </c>
      <c r="P445" s="221" t="s">
        <v>24</v>
      </c>
      <c r="Q445" s="5"/>
      <c r="R445" s="5" t="s">
        <v>24</v>
      </c>
      <c r="S445" s="5"/>
      <c r="T445" s="5"/>
      <c r="U445" s="6"/>
      <c r="V445" s="5"/>
      <c r="W445" s="5"/>
      <c r="X445" s="5"/>
      <c r="Y445" s="5"/>
      <c r="Z445" s="5"/>
      <c r="AA445" s="5"/>
      <c r="AB445" s="98">
        <f t="shared" si="275"/>
        <v>1</v>
      </c>
      <c r="AC445" s="642"/>
      <c r="AD445" s="7"/>
      <c r="AE445" s="7"/>
      <c r="AF445" s="7"/>
      <c r="AG445" s="7" t="s">
        <v>1316</v>
      </c>
      <c r="AH445" s="7"/>
      <c r="AI445" s="7"/>
      <c r="AJ445" s="7"/>
      <c r="AK445" s="7"/>
      <c r="AL445" s="7"/>
      <c r="AM445" s="7"/>
      <c r="AN445" s="7"/>
      <c r="AO445" s="7"/>
      <c r="AP445" s="7"/>
      <c r="AQ445" s="7"/>
      <c r="AR445" s="7"/>
      <c r="AS445" s="7"/>
      <c r="AT445" s="7"/>
      <c r="AU445" s="7"/>
      <c r="AV445" s="55"/>
      <c r="AW445" s="7"/>
      <c r="AX445" s="7"/>
      <c r="AY445" s="7"/>
      <c r="AZ445" s="7"/>
      <c r="BA445" s="7"/>
      <c r="BB445" s="7"/>
      <c r="BC445" s="7"/>
      <c r="BD445" s="55"/>
      <c r="BE445" s="7"/>
      <c r="BF445" s="7"/>
      <c r="BG445" s="7"/>
      <c r="BH445" s="7"/>
      <c r="BI445" s="7"/>
      <c r="BJ445" s="7"/>
      <c r="BK445" s="7"/>
      <c r="BL445" s="5">
        <v>2</v>
      </c>
      <c r="BM445" s="221">
        <v>1</v>
      </c>
      <c r="BN445" s="221">
        <v>2</v>
      </c>
      <c r="BO445" s="221">
        <v>2</v>
      </c>
      <c r="BP445" s="221">
        <v>2</v>
      </c>
      <c r="BQ445" s="221">
        <v>2</v>
      </c>
      <c r="BR445" s="5">
        <v>1</v>
      </c>
      <c r="BS445" s="226">
        <v>1</v>
      </c>
      <c r="BT445" s="221">
        <v>2</v>
      </c>
      <c r="BU445" s="221">
        <v>2</v>
      </c>
      <c r="BV445" s="221">
        <v>2</v>
      </c>
      <c r="BW445" s="5">
        <v>2</v>
      </c>
      <c r="BX445" s="221">
        <v>1</v>
      </c>
      <c r="BY445" s="6">
        <v>2</v>
      </c>
      <c r="BZ445" s="5">
        <v>1</v>
      </c>
      <c r="CA445" s="221">
        <v>2</v>
      </c>
      <c r="CB445" s="221">
        <v>2</v>
      </c>
      <c r="CC445" s="221">
        <v>2</v>
      </c>
      <c r="CD445" s="337">
        <v>2</v>
      </c>
      <c r="CE445" s="221">
        <v>2</v>
      </c>
      <c r="CF445" s="221">
        <v>2</v>
      </c>
      <c r="CG445" s="221">
        <v>2</v>
      </c>
      <c r="CH445" s="221">
        <v>2</v>
      </c>
      <c r="CI445" s="221">
        <v>2</v>
      </c>
      <c r="CJ445" s="337">
        <v>2</v>
      </c>
      <c r="CK445" s="221">
        <v>2</v>
      </c>
      <c r="CL445" s="222">
        <f t="shared" si="265"/>
        <v>21</v>
      </c>
      <c r="CM445" s="237">
        <f t="shared" si="266"/>
        <v>0.80769230769230771</v>
      </c>
      <c r="CN445" s="222">
        <f t="shared" si="267"/>
        <v>5</v>
      </c>
      <c r="CO445" s="237">
        <f t="shared" si="268"/>
        <v>0.19230769230769232</v>
      </c>
      <c r="CP445" s="222">
        <f t="shared" si="269"/>
        <v>0</v>
      </c>
      <c r="CQ445" s="237">
        <f t="shared" si="270"/>
        <v>0</v>
      </c>
      <c r="CR445" s="222">
        <f t="shared" si="271"/>
        <v>0</v>
      </c>
      <c r="CS445" s="237">
        <f t="shared" si="272"/>
        <v>0</v>
      </c>
      <c r="CT445" s="223">
        <f t="shared" si="273"/>
        <v>1.8076923076923077</v>
      </c>
      <c r="CU445" s="223" t="str">
        <f t="shared" si="274"/>
        <v>Đạt mục tiêu</v>
      </c>
      <c r="CV445" s="5"/>
    </row>
    <row r="446" spans="1:101" s="1" customFormat="1" ht="124" hidden="1">
      <c r="A446" s="13">
        <v>156</v>
      </c>
      <c r="B446" s="217" t="s">
        <v>512</v>
      </c>
      <c r="C446" s="215" t="s">
        <v>60</v>
      </c>
      <c r="D446" s="217" t="s">
        <v>131</v>
      </c>
      <c r="E446" s="215" t="s">
        <v>60</v>
      </c>
      <c r="F446" s="217" t="s">
        <v>131</v>
      </c>
      <c r="G446" s="217" t="s">
        <v>910</v>
      </c>
      <c r="H446" s="217"/>
      <c r="I446" s="591"/>
      <c r="J446" s="212"/>
      <c r="K446" s="465"/>
      <c r="L446" s="5" t="s">
        <v>32</v>
      </c>
      <c r="M446" s="212" t="s">
        <v>2175</v>
      </c>
      <c r="N446" s="165" t="s">
        <v>11</v>
      </c>
      <c r="O446" s="221" t="s">
        <v>29</v>
      </c>
      <c r="P446" s="221" t="s">
        <v>24</v>
      </c>
      <c r="Q446" s="5"/>
      <c r="R446" s="5"/>
      <c r="S446" s="5"/>
      <c r="T446" s="5" t="s">
        <v>24</v>
      </c>
      <c r="U446" s="6"/>
      <c r="V446" s="5"/>
      <c r="W446" s="5"/>
      <c r="X446" s="5"/>
      <c r="Y446" s="5"/>
      <c r="Z446" s="5"/>
      <c r="AA446" s="5"/>
      <c r="AB446" s="98">
        <f t="shared" si="275"/>
        <v>1</v>
      </c>
      <c r="AC446" s="642"/>
      <c r="AD446" s="7"/>
      <c r="AE446" s="7"/>
      <c r="AF446" s="7"/>
      <c r="AG446" s="7"/>
      <c r="AH446" s="7"/>
      <c r="AI446" s="7"/>
      <c r="AJ446" s="7"/>
      <c r="AK446" s="7"/>
      <c r="AL446" s="7"/>
      <c r="AM446" s="7"/>
      <c r="AN446" s="7"/>
      <c r="AO446" s="7"/>
      <c r="AP446" s="55"/>
      <c r="AQ446" s="55" t="s">
        <v>1315</v>
      </c>
      <c r="AR446" s="55"/>
      <c r="AS446" s="7"/>
      <c r="AT446" s="7"/>
      <c r="AU446" s="7"/>
      <c r="AV446" s="55"/>
      <c r="AW446" s="7"/>
      <c r="AX446" s="7"/>
      <c r="AY446" s="7"/>
      <c r="AZ446" s="7"/>
      <c r="BA446" s="7"/>
      <c r="BB446" s="7"/>
      <c r="BC446" s="7"/>
      <c r="BD446" s="55"/>
      <c r="BE446" s="7"/>
      <c r="BF446" s="7"/>
      <c r="BG446" s="7"/>
      <c r="BH446" s="7"/>
      <c r="BI446" s="7"/>
      <c r="BJ446" s="7"/>
      <c r="BK446" s="7" t="s">
        <v>1318</v>
      </c>
      <c r="BL446" s="5">
        <v>2</v>
      </c>
      <c r="BM446" s="221">
        <v>1</v>
      </c>
      <c r="BN446" s="221">
        <v>2</v>
      </c>
      <c r="BO446" s="221">
        <v>2</v>
      </c>
      <c r="BP446" s="221">
        <v>2</v>
      </c>
      <c r="BQ446" s="221">
        <v>2</v>
      </c>
      <c r="BR446" s="5">
        <v>2</v>
      </c>
      <c r="BS446" s="226">
        <v>2</v>
      </c>
      <c r="BT446" s="221">
        <v>2</v>
      </c>
      <c r="BU446" s="221">
        <v>2</v>
      </c>
      <c r="BV446" s="221">
        <v>2</v>
      </c>
      <c r="BW446" s="5">
        <v>2</v>
      </c>
      <c r="BX446" s="221">
        <v>2</v>
      </c>
      <c r="BY446" s="6">
        <v>2</v>
      </c>
      <c r="BZ446" s="5">
        <v>2</v>
      </c>
      <c r="CA446" s="221">
        <v>2</v>
      </c>
      <c r="CB446" s="221">
        <v>2</v>
      </c>
      <c r="CC446" s="221">
        <v>2</v>
      </c>
      <c r="CD446" s="337">
        <v>2</v>
      </c>
      <c r="CE446" s="221">
        <v>1</v>
      </c>
      <c r="CF446" s="221">
        <v>2</v>
      </c>
      <c r="CG446" s="221">
        <v>2</v>
      </c>
      <c r="CH446" s="221">
        <v>2</v>
      </c>
      <c r="CI446" s="221">
        <v>2</v>
      </c>
      <c r="CJ446" s="337">
        <v>2</v>
      </c>
      <c r="CK446" s="221">
        <v>2</v>
      </c>
      <c r="CL446" s="222">
        <f t="shared" si="265"/>
        <v>24</v>
      </c>
      <c r="CM446" s="237">
        <f t="shared" si="266"/>
        <v>0.92307692307692313</v>
      </c>
      <c r="CN446" s="222">
        <f t="shared" si="267"/>
        <v>2</v>
      </c>
      <c r="CO446" s="237">
        <f t="shared" si="268"/>
        <v>7.6923076923076927E-2</v>
      </c>
      <c r="CP446" s="222">
        <f t="shared" si="269"/>
        <v>0</v>
      </c>
      <c r="CQ446" s="237">
        <f t="shared" si="270"/>
        <v>0</v>
      </c>
      <c r="CR446" s="222">
        <f t="shared" si="271"/>
        <v>0</v>
      </c>
      <c r="CS446" s="237">
        <f t="shared" si="272"/>
        <v>0</v>
      </c>
      <c r="CT446" s="223">
        <f t="shared" si="273"/>
        <v>1.9230769230769231</v>
      </c>
      <c r="CU446" s="223" t="str">
        <f t="shared" si="274"/>
        <v>Đạt mục tiêu</v>
      </c>
      <c r="CV446" s="5"/>
    </row>
    <row r="447" spans="1:101" s="302" customFormat="1" ht="16.5" hidden="1">
      <c r="A447" s="844"/>
      <c r="B447" s="1045" t="s">
        <v>130</v>
      </c>
      <c r="C447" s="1045"/>
      <c r="D447" s="1045"/>
      <c r="E447" s="1045"/>
      <c r="F447" s="1045"/>
      <c r="G447" s="1045"/>
      <c r="H447" s="557"/>
      <c r="I447" s="429"/>
      <c r="J447" s="305"/>
      <c r="K447" s="501"/>
      <c r="L447" s="305"/>
      <c r="M447" s="305"/>
      <c r="N447" s="305"/>
      <c r="O447" s="305"/>
      <c r="P447" s="305"/>
      <c r="Q447" s="300"/>
      <c r="R447" s="300"/>
      <c r="S447" s="300"/>
      <c r="T447" s="300" t="s">
        <v>38</v>
      </c>
      <c r="U447" s="300"/>
      <c r="V447" s="300"/>
      <c r="W447" s="409"/>
      <c r="X447" s="300"/>
      <c r="Y447" s="300"/>
      <c r="Z447" s="300"/>
      <c r="AA447" s="300"/>
      <c r="AB447" s="296" t="s">
        <v>38</v>
      </c>
      <c r="AC447" s="644" t="s">
        <v>38</v>
      </c>
      <c r="AD447" s="296" t="s">
        <v>38</v>
      </c>
      <c r="AE447" s="296" t="s">
        <v>38</v>
      </c>
      <c r="AF447" s="296" t="s">
        <v>38</v>
      </c>
      <c r="AG447" s="296" t="s">
        <v>38</v>
      </c>
      <c r="AH447" s="296" t="s">
        <v>38</v>
      </c>
      <c r="AI447" s="296" t="s">
        <v>38</v>
      </c>
      <c r="AJ447" s="296" t="s">
        <v>38</v>
      </c>
      <c r="AK447" s="296" t="s">
        <v>38</v>
      </c>
      <c r="AL447" s="296" t="s">
        <v>38</v>
      </c>
      <c r="AM447" s="296" t="s">
        <v>38</v>
      </c>
      <c r="AN447" s="296" t="s">
        <v>38</v>
      </c>
      <c r="AO447" s="296" t="s">
        <v>38</v>
      </c>
      <c r="AP447" s="296" t="s">
        <v>38</v>
      </c>
      <c r="AQ447" s="296" t="s">
        <v>38</v>
      </c>
      <c r="AR447" s="296" t="s">
        <v>38</v>
      </c>
      <c r="AS447" s="296" t="s">
        <v>38</v>
      </c>
      <c r="AT447" s="296" t="s">
        <v>38</v>
      </c>
      <c r="AU447" s="296" t="s">
        <v>38</v>
      </c>
      <c r="AV447" s="296" t="s">
        <v>38</v>
      </c>
      <c r="AW447" s="296" t="s">
        <v>38</v>
      </c>
      <c r="AX447" s="296" t="s">
        <v>38</v>
      </c>
      <c r="AY447" s="296"/>
      <c r="AZ447" s="296"/>
      <c r="BA447" s="296" t="s">
        <v>38</v>
      </c>
      <c r="BB447" s="296" t="s">
        <v>38</v>
      </c>
      <c r="BC447" s="296" t="s">
        <v>38</v>
      </c>
      <c r="BD447" s="296" t="s">
        <v>38</v>
      </c>
      <c r="BE447" s="296" t="s">
        <v>38</v>
      </c>
      <c r="BF447" s="296" t="s">
        <v>38</v>
      </c>
      <c r="BG447" s="296" t="s">
        <v>38</v>
      </c>
      <c r="BH447" s="296" t="s">
        <v>38</v>
      </c>
      <c r="BI447" s="296" t="s">
        <v>38</v>
      </c>
      <c r="BJ447" s="296" t="s">
        <v>38</v>
      </c>
      <c r="BK447" s="296" t="s">
        <v>38</v>
      </c>
      <c r="BL447" s="410" t="s">
        <v>38</v>
      </c>
      <c r="BM447" s="296" t="s">
        <v>38</v>
      </c>
      <c r="BN447" s="296" t="s">
        <v>38</v>
      </c>
      <c r="BO447" s="296" t="s">
        <v>38</v>
      </c>
      <c r="BP447" s="296" t="s">
        <v>38</v>
      </c>
      <c r="BQ447" s="296" t="s">
        <v>38</v>
      </c>
      <c r="BR447" s="410" t="s">
        <v>38</v>
      </c>
      <c r="BS447" s="296" t="s">
        <v>38</v>
      </c>
      <c r="BT447" s="296" t="s">
        <v>38</v>
      </c>
      <c r="BU447" s="296" t="s">
        <v>38</v>
      </c>
      <c r="BV447" s="296" t="s">
        <v>38</v>
      </c>
      <c r="BW447" s="410" t="s">
        <v>38</v>
      </c>
      <c r="BX447" s="296" t="s">
        <v>38</v>
      </c>
      <c r="BY447" s="410" t="s">
        <v>38</v>
      </c>
      <c r="BZ447" s="410" t="s">
        <v>38</v>
      </c>
      <c r="CA447" s="296" t="s">
        <v>38</v>
      </c>
      <c r="CB447" s="296" t="s">
        <v>38</v>
      </c>
      <c r="CC447" s="296" t="s">
        <v>38</v>
      </c>
      <c r="CD447" s="297" t="s">
        <v>38</v>
      </c>
      <c r="CE447" s="296" t="s">
        <v>38</v>
      </c>
      <c r="CF447" s="296" t="s">
        <v>38</v>
      </c>
      <c r="CG447" s="296" t="s">
        <v>38</v>
      </c>
      <c r="CH447" s="296" t="s">
        <v>38</v>
      </c>
      <c r="CI447" s="296" t="s">
        <v>38</v>
      </c>
      <c r="CJ447" s="297" t="s">
        <v>38</v>
      </c>
      <c r="CK447" s="296" t="s">
        <v>38</v>
      </c>
      <c r="CL447" s="296" t="s">
        <v>38</v>
      </c>
      <c r="CM447" s="296" t="s">
        <v>38</v>
      </c>
      <c r="CN447" s="296" t="s">
        <v>38</v>
      </c>
      <c r="CO447" s="296" t="s">
        <v>38</v>
      </c>
      <c r="CP447" s="296" t="s">
        <v>38</v>
      </c>
      <c r="CQ447" s="296" t="s">
        <v>38</v>
      </c>
      <c r="CR447" s="296" t="s">
        <v>38</v>
      </c>
      <c r="CS447" s="296" t="s">
        <v>38</v>
      </c>
      <c r="CT447" s="296" t="s">
        <v>38</v>
      </c>
      <c r="CU447" s="296" t="s">
        <v>38</v>
      </c>
      <c r="CV447" s="296" t="s">
        <v>38</v>
      </c>
    </row>
    <row r="448" spans="1:101" s="1" customFormat="1" ht="57" hidden="1" customHeight="1">
      <c r="A448" s="1308">
        <v>157</v>
      </c>
      <c r="B448" s="1044" t="s">
        <v>2704</v>
      </c>
      <c r="C448" s="1033" t="s">
        <v>26</v>
      </c>
      <c r="D448" s="1024" t="s">
        <v>2705</v>
      </c>
      <c r="E448" s="1033" t="s">
        <v>26</v>
      </c>
      <c r="F448" s="1044" t="s">
        <v>1074</v>
      </c>
      <c r="G448" s="218" t="s">
        <v>2703</v>
      </c>
      <c r="H448" s="218"/>
      <c r="I448" s="533"/>
      <c r="J448" s="107" t="s">
        <v>753</v>
      </c>
      <c r="K448" s="473" t="s">
        <v>1654</v>
      </c>
      <c r="L448" s="5" t="s">
        <v>32</v>
      </c>
      <c r="M448" s="212" t="s">
        <v>2175</v>
      </c>
      <c r="N448" s="165" t="s">
        <v>11</v>
      </c>
      <c r="O448" s="221" t="s">
        <v>29</v>
      </c>
      <c r="P448" s="221" t="s">
        <v>24</v>
      </c>
      <c r="Q448" s="5"/>
      <c r="R448" s="5"/>
      <c r="S448" s="5"/>
      <c r="T448" s="5" t="s">
        <v>24</v>
      </c>
      <c r="U448" s="6"/>
      <c r="V448" s="5"/>
      <c r="W448" s="5"/>
      <c r="X448" s="5"/>
      <c r="Y448" s="5"/>
      <c r="Z448" s="5"/>
      <c r="AA448" s="5"/>
      <c r="AB448" s="80">
        <f t="shared" ref="AB448:AB457" si="276">COUNTIF($Q448:$AA448,"x")</f>
        <v>1</v>
      </c>
      <c r="AC448" s="658"/>
      <c r="AD448" s="80"/>
      <c r="AE448" s="80"/>
      <c r="AF448" s="80"/>
      <c r="AG448" s="80"/>
      <c r="AH448" s="80"/>
      <c r="AI448" s="80"/>
      <c r="AJ448" s="80"/>
      <c r="AK448" s="80"/>
      <c r="AL448" s="80"/>
      <c r="AM448" s="80"/>
      <c r="AN448" s="80"/>
      <c r="AO448" s="7" t="s">
        <v>1315</v>
      </c>
      <c r="AP448" s="80"/>
      <c r="AQ448" s="80"/>
      <c r="AR448" s="80"/>
      <c r="AS448" s="80"/>
      <c r="AT448" s="80"/>
      <c r="AU448" s="80"/>
      <c r="AV448" s="80"/>
      <c r="AW448" s="80"/>
      <c r="AX448" s="80"/>
      <c r="AY448" s="80"/>
      <c r="AZ448" s="80"/>
      <c r="BA448" s="80"/>
      <c r="BB448" s="80"/>
      <c r="BC448" s="80"/>
      <c r="BD448" s="80"/>
      <c r="BE448" s="80"/>
      <c r="BF448" s="80"/>
      <c r="BG448" s="80"/>
      <c r="BH448" s="80"/>
      <c r="BI448" s="80"/>
      <c r="BJ448" s="80"/>
      <c r="BK448" s="80"/>
      <c r="BL448" s="823">
        <v>2</v>
      </c>
      <c r="BM448" s="354">
        <v>2</v>
      </c>
      <c r="BN448" s="354">
        <v>2</v>
      </c>
      <c r="BO448" s="354">
        <v>1</v>
      </c>
      <c r="BP448" s="354">
        <v>2</v>
      </c>
      <c r="BQ448" s="354">
        <v>2</v>
      </c>
      <c r="BR448" s="823">
        <v>2</v>
      </c>
      <c r="BS448" s="356">
        <v>2</v>
      </c>
      <c r="BT448" s="354">
        <v>2</v>
      </c>
      <c r="BU448" s="354">
        <v>2</v>
      </c>
      <c r="BV448" s="354">
        <v>2</v>
      </c>
      <c r="BW448" s="823">
        <v>2</v>
      </c>
      <c r="BX448" s="354">
        <v>2</v>
      </c>
      <c r="BY448" s="824">
        <v>2</v>
      </c>
      <c r="BZ448" s="823">
        <v>2</v>
      </c>
      <c r="CA448" s="360">
        <v>2</v>
      </c>
      <c r="CB448" s="354">
        <v>2</v>
      </c>
      <c r="CC448" s="354">
        <v>2</v>
      </c>
      <c r="CD448" s="766">
        <v>2</v>
      </c>
      <c r="CE448" s="354">
        <v>2</v>
      </c>
      <c r="CF448" s="354">
        <v>2</v>
      </c>
      <c r="CG448" s="354">
        <v>2</v>
      </c>
      <c r="CH448" s="354">
        <v>2</v>
      </c>
      <c r="CI448" s="354">
        <v>2</v>
      </c>
      <c r="CJ448" s="766">
        <v>2</v>
      </c>
      <c r="CK448" s="354">
        <v>2</v>
      </c>
      <c r="CL448" s="222">
        <f t="shared" ref="CL448:CL457" si="277">COUNTIF(BL448:CK448,"2")</f>
        <v>25</v>
      </c>
      <c r="CM448" s="237">
        <f t="shared" ref="CM448:CM457" si="278">CL448/(CL448+CN448+CP448+CR448)</f>
        <v>0.96153846153846156</v>
      </c>
      <c r="CN448" s="222">
        <f t="shared" ref="CN448:CN457" si="279">COUNTIF(BL448:CK448,"1")</f>
        <v>1</v>
      </c>
      <c r="CO448" s="237">
        <f t="shared" ref="CO448:CO457" si="280">CN448/(CL448+CN448+CP448+CR448)</f>
        <v>3.8461538461538464E-2</v>
      </c>
      <c r="CP448" s="222">
        <f t="shared" ref="CP448:CP457" si="281">COUNTIF(BL448:CK448,"0")</f>
        <v>0</v>
      </c>
      <c r="CQ448" s="237">
        <f t="shared" ref="CQ448:CQ457" si="282">CP448/(CL448+CN448+CP448+CR448)</f>
        <v>0</v>
      </c>
      <c r="CR448" s="222">
        <f t="shared" ref="CR448:CR457" si="283">COUNTIF(BL448:CK448,"KĐG")</f>
        <v>0</v>
      </c>
      <c r="CS448" s="237">
        <f t="shared" ref="CS448:CS457" si="284">CR448/(CL448+CN448+CP448+CR448)</f>
        <v>0</v>
      </c>
      <c r="CT448" s="223">
        <f t="shared" ref="CT448:CT457" si="285">(((CL448*2)+(CN448*1)+(CP448*0)))/(CL448+CN448+CP448)</f>
        <v>1.9615384615384615</v>
      </c>
      <c r="CU448" s="223" t="str">
        <f t="shared" ref="CU448:CU457" si="286">IF(CS448&gt;=50%,"KĐG",IF(CT448&gt;=1.6,"Đạt mục tiêu",IF(CT448&gt;=1,"Cần cố gắng","Chưa đạt")))</f>
        <v>Đạt mục tiêu</v>
      </c>
      <c r="CV448" s="80"/>
      <c r="CW448" s="139"/>
    </row>
    <row r="449" spans="1:101" s="1" customFormat="1" ht="59.4" hidden="1" customHeight="1">
      <c r="A449" s="1308"/>
      <c r="B449" s="1044"/>
      <c r="C449" s="1033"/>
      <c r="D449" s="1024"/>
      <c r="E449" s="1033"/>
      <c r="F449" s="1044"/>
      <c r="G449" s="218" t="s">
        <v>1660</v>
      </c>
      <c r="H449" s="218"/>
      <c r="I449" s="539"/>
      <c r="J449" s="107"/>
      <c r="K449" s="473" t="s">
        <v>1659</v>
      </c>
      <c r="L449" s="5" t="s">
        <v>32</v>
      </c>
      <c r="M449" s="212" t="s">
        <v>2175</v>
      </c>
      <c r="N449" s="165"/>
      <c r="O449" s="221"/>
      <c r="P449" s="221"/>
      <c r="Q449" s="5"/>
      <c r="R449" s="5"/>
      <c r="S449" s="5"/>
      <c r="T449" s="5" t="s">
        <v>24</v>
      </c>
      <c r="U449" s="6"/>
      <c r="V449" s="5"/>
      <c r="W449" s="5"/>
      <c r="X449" s="5"/>
      <c r="Y449" s="5"/>
      <c r="Z449" s="5"/>
      <c r="AA449" s="5"/>
      <c r="AB449" s="80">
        <f t="shared" si="276"/>
        <v>1</v>
      </c>
      <c r="AC449" s="658"/>
      <c r="AD449" s="80"/>
      <c r="AE449" s="80"/>
      <c r="AF449" s="80"/>
      <c r="AG449" s="80"/>
      <c r="AH449" s="80"/>
      <c r="AI449" s="80"/>
      <c r="AJ449" s="80"/>
      <c r="AK449" s="80"/>
      <c r="AL449" s="80"/>
      <c r="AM449" s="80"/>
      <c r="AN449" s="80"/>
      <c r="AO449" s="7"/>
      <c r="AP449" s="80"/>
      <c r="AQ449" s="55" t="s">
        <v>1315</v>
      </c>
      <c r="AR449" s="80"/>
      <c r="AS449" s="80"/>
      <c r="AT449" s="80"/>
      <c r="AU449" s="80"/>
      <c r="AV449" s="80"/>
      <c r="AW449" s="80"/>
      <c r="AX449" s="80"/>
      <c r="AY449" s="80"/>
      <c r="AZ449" s="80"/>
      <c r="BA449" s="80"/>
      <c r="BB449" s="80"/>
      <c r="BC449" s="80"/>
      <c r="BD449" s="80"/>
      <c r="BE449" s="80"/>
      <c r="BF449" s="80"/>
      <c r="BG449" s="80"/>
      <c r="BH449" s="80"/>
      <c r="BI449" s="80"/>
      <c r="BJ449" s="80"/>
      <c r="BK449" s="80"/>
      <c r="BL449" s="823">
        <v>2</v>
      </c>
      <c r="BM449" s="354">
        <v>2</v>
      </c>
      <c r="BN449" s="354">
        <v>1</v>
      </c>
      <c r="BO449" s="354">
        <v>2</v>
      </c>
      <c r="BP449" s="354">
        <v>2</v>
      </c>
      <c r="BQ449" s="354">
        <v>2</v>
      </c>
      <c r="BR449" s="823">
        <v>2</v>
      </c>
      <c r="BS449" s="356">
        <v>2</v>
      </c>
      <c r="BT449" s="354">
        <v>2</v>
      </c>
      <c r="BU449" s="354">
        <v>2</v>
      </c>
      <c r="BV449" s="354">
        <v>2</v>
      </c>
      <c r="BW449" s="823">
        <v>2</v>
      </c>
      <c r="BX449" s="354">
        <v>2</v>
      </c>
      <c r="BY449" s="824">
        <v>2</v>
      </c>
      <c r="BZ449" s="823">
        <v>2</v>
      </c>
      <c r="CA449" s="360">
        <v>1</v>
      </c>
      <c r="CB449" s="354">
        <v>2</v>
      </c>
      <c r="CC449" s="354">
        <v>1</v>
      </c>
      <c r="CD449" s="766">
        <v>2</v>
      </c>
      <c r="CE449" s="354">
        <v>2</v>
      </c>
      <c r="CF449" s="354">
        <v>2</v>
      </c>
      <c r="CG449" s="354">
        <v>2</v>
      </c>
      <c r="CH449" s="354">
        <v>2</v>
      </c>
      <c r="CI449" s="354">
        <v>2</v>
      </c>
      <c r="CJ449" s="766">
        <v>2</v>
      </c>
      <c r="CK449" s="354">
        <v>2</v>
      </c>
      <c r="CL449" s="222">
        <f t="shared" si="277"/>
        <v>23</v>
      </c>
      <c r="CM449" s="237">
        <f t="shared" si="278"/>
        <v>0.88461538461538458</v>
      </c>
      <c r="CN449" s="222">
        <f t="shared" si="279"/>
        <v>3</v>
      </c>
      <c r="CO449" s="237">
        <f t="shared" si="280"/>
        <v>0.11538461538461539</v>
      </c>
      <c r="CP449" s="222">
        <f t="shared" si="281"/>
        <v>0</v>
      </c>
      <c r="CQ449" s="237">
        <f t="shared" si="282"/>
        <v>0</v>
      </c>
      <c r="CR449" s="222">
        <f t="shared" si="283"/>
        <v>0</v>
      </c>
      <c r="CS449" s="237">
        <f t="shared" si="284"/>
        <v>0</v>
      </c>
      <c r="CT449" s="223">
        <f t="shared" si="285"/>
        <v>1.8846153846153846</v>
      </c>
      <c r="CU449" s="223" t="str">
        <f t="shared" si="286"/>
        <v>Đạt mục tiêu</v>
      </c>
      <c r="CV449" s="80"/>
      <c r="CW449" s="139"/>
    </row>
    <row r="450" spans="1:101" s="1" customFormat="1" ht="55.5" hidden="1">
      <c r="A450" s="1308"/>
      <c r="B450" s="1044"/>
      <c r="C450" s="1033"/>
      <c r="D450" s="1024"/>
      <c r="E450" s="1033"/>
      <c r="F450" s="1044"/>
      <c r="G450" s="219" t="s">
        <v>1059</v>
      </c>
      <c r="H450" s="219"/>
      <c r="I450" s="600"/>
      <c r="J450" s="107"/>
      <c r="K450" s="469"/>
      <c r="L450" s="5" t="s">
        <v>32</v>
      </c>
      <c r="M450" s="212" t="s">
        <v>31</v>
      </c>
      <c r="N450" s="165" t="s">
        <v>11</v>
      </c>
      <c r="O450" s="221" t="s">
        <v>29</v>
      </c>
      <c r="P450" s="221" t="s">
        <v>24</v>
      </c>
      <c r="Q450" s="5"/>
      <c r="R450" s="5"/>
      <c r="S450" s="5"/>
      <c r="T450" s="5" t="s">
        <v>24</v>
      </c>
      <c r="U450" s="6"/>
      <c r="V450" s="5"/>
      <c r="W450" s="5"/>
      <c r="X450" s="5"/>
      <c r="Y450" s="5"/>
      <c r="Z450" s="5"/>
      <c r="AA450" s="5"/>
      <c r="AB450" s="80">
        <f t="shared" si="276"/>
        <v>1</v>
      </c>
      <c r="AC450" s="658"/>
      <c r="AD450" s="80"/>
      <c r="AE450" s="80"/>
      <c r="AF450" s="80"/>
      <c r="AG450" s="80"/>
      <c r="AH450" s="80"/>
      <c r="AI450" s="80"/>
      <c r="AJ450" s="80"/>
      <c r="AK450" s="80"/>
      <c r="AL450" s="80"/>
      <c r="AM450" s="80"/>
      <c r="AN450" s="80"/>
      <c r="AO450" s="7" t="s">
        <v>1317</v>
      </c>
      <c r="AP450" s="80"/>
      <c r="AQ450" s="80"/>
      <c r="AR450" s="80"/>
      <c r="AS450" s="80"/>
      <c r="AT450" s="80"/>
      <c r="AU450" s="80"/>
      <c r="AV450" s="80"/>
      <c r="AW450" s="80"/>
      <c r="AX450" s="80"/>
      <c r="AY450" s="80"/>
      <c r="AZ450" s="80"/>
      <c r="BA450" s="80"/>
      <c r="BB450" s="80"/>
      <c r="BC450" s="80"/>
      <c r="BD450" s="80"/>
      <c r="BE450" s="80"/>
      <c r="BF450" s="80"/>
      <c r="BG450" s="80"/>
      <c r="BH450" s="80"/>
      <c r="BI450" s="80"/>
      <c r="BJ450" s="80"/>
      <c r="BK450" s="80"/>
      <c r="BL450" s="823">
        <v>2</v>
      </c>
      <c r="BM450" s="354">
        <v>1</v>
      </c>
      <c r="BN450" s="354">
        <v>2</v>
      </c>
      <c r="BO450" s="354">
        <v>2</v>
      </c>
      <c r="BP450" s="354">
        <v>2</v>
      </c>
      <c r="BQ450" s="354">
        <v>2</v>
      </c>
      <c r="BR450" s="823">
        <v>1</v>
      </c>
      <c r="BS450" s="356">
        <v>2</v>
      </c>
      <c r="BT450" s="354">
        <v>2</v>
      </c>
      <c r="BU450" s="354">
        <v>2</v>
      </c>
      <c r="BV450" s="354">
        <v>2</v>
      </c>
      <c r="BW450" s="823">
        <v>2</v>
      </c>
      <c r="BX450" s="354">
        <v>2</v>
      </c>
      <c r="BY450" s="824">
        <v>2</v>
      </c>
      <c r="BZ450" s="823">
        <v>2</v>
      </c>
      <c r="CA450" s="360">
        <v>2</v>
      </c>
      <c r="CB450" s="354">
        <v>2</v>
      </c>
      <c r="CC450" s="354">
        <v>2</v>
      </c>
      <c r="CD450" s="766">
        <v>2</v>
      </c>
      <c r="CE450" s="354">
        <v>2</v>
      </c>
      <c r="CF450" s="354">
        <v>2</v>
      </c>
      <c r="CG450" s="354">
        <v>2</v>
      </c>
      <c r="CH450" s="354">
        <v>2</v>
      </c>
      <c r="CI450" s="354">
        <v>2</v>
      </c>
      <c r="CJ450" s="766">
        <v>1</v>
      </c>
      <c r="CK450" s="354">
        <v>2</v>
      </c>
      <c r="CL450" s="222">
        <f t="shared" si="277"/>
        <v>23</v>
      </c>
      <c r="CM450" s="237">
        <f t="shared" si="278"/>
        <v>0.88461538461538458</v>
      </c>
      <c r="CN450" s="222">
        <f t="shared" si="279"/>
        <v>3</v>
      </c>
      <c r="CO450" s="237">
        <f t="shared" si="280"/>
        <v>0.11538461538461539</v>
      </c>
      <c r="CP450" s="222">
        <f t="shared" si="281"/>
        <v>0</v>
      </c>
      <c r="CQ450" s="237">
        <f t="shared" si="282"/>
        <v>0</v>
      </c>
      <c r="CR450" s="222">
        <f t="shared" si="283"/>
        <v>0</v>
      </c>
      <c r="CS450" s="237">
        <f t="shared" si="284"/>
        <v>0</v>
      </c>
      <c r="CT450" s="223">
        <f t="shared" si="285"/>
        <v>1.8846153846153846</v>
      </c>
      <c r="CU450" s="223" t="str">
        <f t="shared" si="286"/>
        <v>Đạt mục tiêu</v>
      </c>
      <c r="CV450" s="80"/>
      <c r="CW450" s="139"/>
    </row>
    <row r="451" spans="1:101" s="1" customFormat="1" ht="62" hidden="1">
      <c r="A451" s="1308"/>
      <c r="B451" s="1044"/>
      <c r="C451" s="1033"/>
      <c r="D451" s="1024"/>
      <c r="E451" s="1033"/>
      <c r="F451" s="1044"/>
      <c r="G451" s="206" t="s">
        <v>2198</v>
      </c>
      <c r="H451" s="206"/>
      <c r="I451" s="608"/>
      <c r="J451" s="107"/>
      <c r="K451" s="469"/>
      <c r="L451" s="5" t="s">
        <v>32</v>
      </c>
      <c r="M451" s="212" t="s">
        <v>31</v>
      </c>
      <c r="N451" s="165" t="s">
        <v>11</v>
      </c>
      <c r="O451" s="221" t="s">
        <v>29</v>
      </c>
      <c r="P451" s="221" t="s">
        <v>24</v>
      </c>
      <c r="Q451" s="5"/>
      <c r="R451" s="5"/>
      <c r="S451" s="5"/>
      <c r="T451" s="5"/>
      <c r="U451" s="6"/>
      <c r="V451" s="5"/>
      <c r="W451" s="5"/>
      <c r="X451" s="5"/>
      <c r="Y451" s="5"/>
      <c r="Z451" s="5"/>
      <c r="AA451" s="5" t="s">
        <v>24</v>
      </c>
      <c r="AB451" s="80">
        <f t="shared" si="276"/>
        <v>1</v>
      </c>
      <c r="AC451" s="658"/>
      <c r="AD451" s="80"/>
      <c r="AE451" s="80"/>
      <c r="AF451" s="80"/>
      <c r="AG451" s="80"/>
      <c r="AH451" s="80"/>
      <c r="AI451" s="80"/>
      <c r="AJ451" s="80"/>
      <c r="AK451" s="80"/>
      <c r="AL451" s="80"/>
      <c r="AM451" s="80"/>
      <c r="AN451" s="80"/>
      <c r="AO451" s="7"/>
      <c r="AP451" s="80"/>
      <c r="AQ451" s="80"/>
      <c r="AR451" s="80"/>
      <c r="AS451" s="80"/>
      <c r="AT451" s="80"/>
      <c r="AU451" s="80"/>
      <c r="AV451" s="80"/>
      <c r="AW451" s="80"/>
      <c r="AX451" s="80"/>
      <c r="AY451" s="80"/>
      <c r="AZ451" s="80"/>
      <c r="BA451" s="80"/>
      <c r="BB451" s="80"/>
      <c r="BC451" s="80"/>
      <c r="BD451" s="80"/>
      <c r="BE451" s="80"/>
      <c r="BF451" s="80"/>
      <c r="BG451" s="80"/>
      <c r="BH451" s="80"/>
      <c r="BI451" s="80"/>
      <c r="BJ451" s="80"/>
      <c r="BK451" s="80"/>
      <c r="BL451" s="823">
        <v>1</v>
      </c>
      <c r="BM451" s="354">
        <v>2</v>
      </c>
      <c r="BN451" s="354">
        <v>1</v>
      </c>
      <c r="BO451" s="354">
        <v>2</v>
      </c>
      <c r="BP451" s="354">
        <v>2</v>
      </c>
      <c r="BQ451" s="354">
        <v>2</v>
      </c>
      <c r="BR451" s="823">
        <v>2</v>
      </c>
      <c r="BS451" s="356">
        <v>1</v>
      </c>
      <c r="BT451" s="354">
        <v>2</v>
      </c>
      <c r="BU451" s="354">
        <v>2</v>
      </c>
      <c r="BV451" s="354">
        <v>2</v>
      </c>
      <c r="BW451" s="823">
        <v>2</v>
      </c>
      <c r="BX451" s="354">
        <v>2</v>
      </c>
      <c r="BY451" s="824">
        <v>2</v>
      </c>
      <c r="BZ451" s="823">
        <v>2</v>
      </c>
      <c r="CA451" s="354">
        <v>2</v>
      </c>
      <c r="CB451" s="354">
        <v>2</v>
      </c>
      <c r="CC451" s="354">
        <v>2</v>
      </c>
      <c r="CD451" s="766">
        <v>2</v>
      </c>
      <c r="CE451" s="354">
        <v>2</v>
      </c>
      <c r="CF451" s="354">
        <v>2</v>
      </c>
      <c r="CG451" s="354">
        <v>2</v>
      </c>
      <c r="CH451" s="354">
        <v>2</v>
      </c>
      <c r="CI451" s="354">
        <v>2</v>
      </c>
      <c r="CJ451" s="766">
        <v>2</v>
      </c>
      <c r="CK451" s="354">
        <v>2</v>
      </c>
      <c r="CL451" s="222">
        <f t="shared" si="277"/>
        <v>23</v>
      </c>
      <c r="CM451" s="237">
        <f t="shared" si="278"/>
        <v>0.88461538461538458</v>
      </c>
      <c r="CN451" s="222">
        <f t="shared" si="279"/>
        <v>3</v>
      </c>
      <c r="CO451" s="237">
        <f t="shared" si="280"/>
        <v>0.11538461538461539</v>
      </c>
      <c r="CP451" s="222">
        <f t="shared" si="281"/>
        <v>0</v>
      </c>
      <c r="CQ451" s="237">
        <f t="shared" si="282"/>
        <v>0</v>
      </c>
      <c r="CR451" s="222">
        <f t="shared" si="283"/>
        <v>0</v>
      </c>
      <c r="CS451" s="237">
        <f t="shared" si="284"/>
        <v>0</v>
      </c>
      <c r="CT451" s="223">
        <f t="shared" si="285"/>
        <v>1.8846153846153846</v>
      </c>
      <c r="CU451" s="223" t="str">
        <f t="shared" si="286"/>
        <v>Đạt mục tiêu</v>
      </c>
      <c r="CV451" s="80"/>
      <c r="CW451" s="139"/>
    </row>
    <row r="452" spans="1:101" s="1" customFormat="1" ht="55.5" hidden="1">
      <c r="A452" s="1308"/>
      <c r="B452" s="1044"/>
      <c r="C452" s="1033"/>
      <c r="D452" s="1024"/>
      <c r="E452" s="1033"/>
      <c r="F452" s="1044"/>
      <c r="G452" s="206" t="s">
        <v>2199</v>
      </c>
      <c r="H452" s="206"/>
      <c r="I452" s="608"/>
      <c r="J452" s="107"/>
      <c r="K452" s="469"/>
      <c r="L452" s="5" t="s">
        <v>32</v>
      </c>
      <c r="M452" s="212" t="s">
        <v>2244</v>
      </c>
      <c r="N452" s="165" t="s">
        <v>11</v>
      </c>
      <c r="O452" s="221" t="s">
        <v>51</v>
      </c>
      <c r="P452" s="221" t="s">
        <v>24</v>
      </c>
      <c r="Q452" s="5"/>
      <c r="R452" s="5" t="s">
        <v>24</v>
      </c>
      <c r="S452" s="5"/>
      <c r="T452" s="5" t="s">
        <v>24</v>
      </c>
      <c r="U452" s="6"/>
      <c r="V452" s="5"/>
      <c r="W452" s="5"/>
      <c r="X452" s="5"/>
      <c r="Y452" s="5"/>
      <c r="Z452" s="5"/>
      <c r="AA452" s="5"/>
      <c r="AB452" s="80">
        <f t="shared" si="276"/>
        <v>2</v>
      </c>
      <c r="AC452" s="658"/>
      <c r="AD452" s="80"/>
      <c r="AE452" s="80"/>
      <c r="AF452" s="80"/>
      <c r="AG452" s="7" t="s">
        <v>1315</v>
      </c>
      <c r="AH452" s="7"/>
      <c r="AI452" s="7" t="s">
        <v>1315</v>
      </c>
      <c r="AJ452" s="7" t="s">
        <v>1315</v>
      </c>
      <c r="AK452" s="80"/>
      <c r="AL452" s="80"/>
      <c r="AM452" s="80"/>
      <c r="AN452" s="80"/>
      <c r="AO452" s="7" t="s">
        <v>1315</v>
      </c>
      <c r="AP452" s="80"/>
      <c r="AQ452" s="7" t="s">
        <v>1315</v>
      </c>
      <c r="AR452" s="7" t="s">
        <v>1315</v>
      </c>
      <c r="AS452" s="80"/>
      <c r="AT452" s="80"/>
      <c r="AU452" s="80"/>
      <c r="AV452" s="80"/>
      <c r="AW452" s="80"/>
      <c r="AX452" s="80"/>
      <c r="AY452" s="80"/>
      <c r="AZ452" s="80"/>
      <c r="BA452" s="80"/>
      <c r="BB452" s="80"/>
      <c r="BC452" s="80"/>
      <c r="BD452" s="80"/>
      <c r="BE452" s="80"/>
      <c r="BF452" s="80"/>
      <c r="BG452" s="80"/>
      <c r="BH452" s="80"/>
      <c r="BI452" s="80"/>
      <c r="BJ452" s="80"/>
      <c r="BK452" s="80"/>
      <c r="BL452" s="823">
        <v>2</v>
      </c>
      <c r="BM452" s="354">
        <v>2</v>
      </c>
      <c r="BN452" s="354">
        <v>1</v>
      </c>
      <c r="BO452" s="354">
        <v>2</v>
      </c>
      <c r="BP452" s="354">
        <v>1</v>
      </c>
      <c r="BQ452" s="354">
        <v>2</v>
      </c>
      <c r="BR452" s="823">
        <v>2</v>
      </c>
      <c r="BS452" s="356">
        <v>2</v>
      </c>
      <c r="BT452" s="354">
        <v>2</v>
      </c>
      <c r="BU452" s="354">
        <v>2</v>
      </c>
      <c r="BV452" s="354">
        <v>2</v>
      </c>
      <c r="BW452" s="823">
        <v>2</v>
      </c>
      <c r="BX452" s="354">
        <v>2</v>
      </c>
      <c r="BY452" s="824">
        <v>1</v>
      </c>
      <c r="BZ452" s="823">
        <v>2</v>
      </c>
      <c r="CA452" s="360">
        <v>2</v>
      </c>
      <c r="CB452" s="354">
        <v>2</v>
      </c>
      <c r="CC452" s="354">
        <v>2</v>
      </c>
      <c r="CD452" s="766">
        <v>2</v>
      </c>
      <c r="CE452" s="354">
        <v>2</v>
      </c>
      <c r="CF452" s="354">
        <v>2</v>
      </c>
      <c r="CG452" s="354">
        <v>2</v>
      </c>
      <c r="CH452" s="354">
        <v>2</v>
      </c>
      <c r="CI452" s="354">
        <v>1</v>
      </c>
      <c r="CJ452" s="766">
        <v>2</v>
      </c>
      <c r="CK452" s="354">
        <v>2</v>
      </c>
      <c r="CL452" s="222">
        <f t="shared" si="277"/>
        <v>22</v>
      </c>
      <c r="CM452" s="237">
        <f t="shared" si="278"/>
        <v>0.84615384615384615</v>
      </c>
      <c r="CN452" s="222">
        <f t="shared" si="279"/>
        <v>4</v>
      </c>
      <c r="CO452" s="237">
        <f t="shared" si="280"/>
        <v>0.15384615384615385</v>
      </c>
      <c r="CP452" s="222">
        <f t="shared" si="281"/>
        <v>0</v>
      </c>
      <c r="CQ452" s="237">
        <f t="shared" si="282"/>
        <v>0</v>
      </c>
      <c r="CR452" s="222">
        <f t="shared" si="283"/>
        <v>0</v>
      </c>
      <c r="CS452" s="237">
        <f t="shared" si="284"/>
        <v>0</v>
      </c>
      <c r="CT452" s="223">
        <f t="shared" si="285"/>
        <v>1.8461538461538463</v>
      </c>
      <c r="CU452" s="223" t="str">
        <f t="shared" si="286"/>
        <v>Đạt mục tiêu</v>
      </c>
      <c r="CV452" s="80"/>
      <c r="CW452" s="139"/>
    </row>
    <row r="453" spans="1:101" s="1" customFormat="1" ht="55.5" hidden="1">
      <c r="A453" s="1308"/>
      <c r="B453" s="1024"/>
      <c r="C453" s="1033"/>
      <c r="D453" s="1024"/>
      <c r="E453" s="1033"/>
      <c r="F453" s="1044"/>
      <c r="G453" s="219" t="s">
        <v>1075</v>
      </c>
      <c r="H453" s="219"/>
      <c r="I453" s="600"/>
      <c r="J453" s="107"/>
      <c r="K453" s="469"/>
      <c r="L453" s="5" t="s">
        <v>32</v>
      </c>
      <c r="M453" s="212" t="s">
        <v>31</v>
      </c>
      <c r="N453" s="165" t="s">
        <v>11</v>
      </c>
      <c r="O453" s="221" t="s">
        <v>29</v>
      </c>
      <c r="P453" s="221" t="s">
        <v>24</v>
      </c>
      <c r="Q453" s="5"/>
      <c r="R453" s="5" t="s">
        <v>24</v>
      </c>
      <c r="S453" s="5"/>
      <c r="T453" s="5" t="s">
        <v>24</v>
      </c>
      <c r="U453" s="6"/>
      <c r="V453" s="5"/>
      <c r="W453" s="5"/>
      <c r="X453" s="5"/>
      <c r="Y453" s="5"/>
      <c r="Z453" s="5"/>
      <c r="AA453" s="5"/>
      <c r="AB453" s="80">
        <f t="shared" si="276"/>
        <v>2</v>
      </c>
      <c r="AC453" s="642"/>
      <c r="AD453" s="7"/>
      <c r="AE453" s="7"/>
      <c r="AF453" s="7"/>
      <c r="AG453" s="7"/>
      <c r="AH453" s="7"/>
      <c r="AI453" s="7"/>
      <c r="AJ453" s="7"/>
      <c r="AK453" s="7"/>
      <c r="AL453" s="7"/>
      <c r="AM453" s="7"/>
      <c r="AN453" s="7"/>
      <c r="AO453" s="7"/>
      <c r="AP453" s="55" t="s">
        <v>1317</v>
      </c>
      <c r="AQ453" s="55"/>
      <c r="AR453" s="55"/>
      <c r="AS453" s="7"/>
      <c r="AT453" s="7"/>
      <c r="AU453" s="7"/>
      <c r="AV453" s="55"/>
      <c r="AW453" s="7"/>
      <c r="AX453" s="7"/>
      <c r="AY453" s="7"/>
      <c r="AZ453" s="7"/>
      <c r="BA453" s="7"/>
      <c r="BB453" s="7"/>
      <c r="BC453" s="7"/>
      <c r="BD453" s="55"/>
      <c r="BE453" s="7"/>
      <c r="BF453" s="7"/>
      <c r="BG453" s="7"/>
      <c r="BH453" s="7"/>
      <c r="BI453" s="7"/>
      <c r="BJ453" s="7"/>
      <c r="BK453" s="7"/>
      <c r="BL453" s="823">
        <v>2</v>
      </c>
      <c r="BM453" s="354">
        <v>2</v>
      </c>
      <c r="BN453" s="354">
        <v>2</v>
      </c>
      <c r="BO453" s="354">
        <v>2</v>
      </c>
      <c r="BP453" s="354">
        <v>2</v>
      </c>
      <c r="BQ453" s="354">
        <v>2</v>
      </c>
      <c r="BR453" s="823">
        <v>2</v>
      </c>
      <c r="BS453" s="356">
        <v>2</v>
      </c>
      <c r="BT453" s="354">
        <v>2</v>
      </c>
      <c r="BU453" s="354">
        <v>2</v>
      </c>
      <c r="BV453" s="354">
        <v>2</v>
      </c>
      <c r="BW453" s="823">
        <v>2</v>
      </c>
      <c r="BX453" s="354">
        <v>2</v>
      </c>
      <c r="BY453" s="824">
        <v>2</v>
      </c>
      <c r="BZ453" s="823">
        <v>2</v>
      </c>
      <c r="CA453" s="360">
        <v>1</v>
      </c>
      <c r="CB453" s="354">
        <v>2</v>
      </c>
      <c r="CC453" s="354">
        <v>2</v>
      </c>
      <c r="CD453" s="766">
        <v>2</v>
      </c>
      <c r="CE453" s="354">
        <v>2</v>
      </c>
      <c r="CF453" s="354">
        <v>2</v>
      </c>
      <c r="CG453" s="354">
        <v>2</v>
      </c>
      <c r="CH453" s="354">
        <v>2</v>
      </c>
      <c r="CI453" s="354">
        <v>2</v>
      </c>
      <c r="CJ453" s="766">
        <v>2</v>
      </c>
      <c r="CK453" s="354">
        <v>2</v>
      </c>
      <c r="CL453" s="222">
        <f t="shared" si="277"/>
        <v>25</v>
      </c>
      <c r="CM453" s="237">
        <f t="shared" si="278"/>
        <v>0.96153846153846156</v>
      </c>
      <c r="CN453" s="222">
        <f t="shared" si="279"/>
        <v>1</v>
      </c>
      <c r="CO453" s="237">
        <f t="shared" si="280"/>
        <v>3.8461538461538464E-2</v>
      </c>
      <c r="CP453" s="222">
        <f t="shared" si="281"/>
        <v>0</v>
      </c>
      <c r="CQ453" s="237">
        <f t="shared" si="282"/>
        <v>0</v>
      </c>
      <c r="CR453" s="222">
        <f t="shared" si="283"/>
        <v>0</v>
      </c>
      <c r="CS453" s="237">
        <f t="shared" si="284"/>
        <v>0</v>
      </c>
      <c r="CT453" s="223">
        <f t="shared" si="285"/>
        <v>1.9615384615384615</v>
      </c>
      <c r="CU453" s="223" t="str">
        <f t="shared" si="286"/>
        <v>Đạt mục tiêu</v>
      </c>
      <c r="CV453" s="5"/>
    </row>
    <row r="454" spans="1:101" s="1" customFormat="1" ht="55.5" hidden="1">
      <c r="A454" s="1308"/>
      <c r="B454" s="1024"/>
      <c r="C454" s="1033"/>
      <c r="D454" s="1024"/>
      <c r="E454" s="1033"/>
      <c r="F454" s="1044"/>
      <c r="G454" s="572" t="s">
        <v>1058</v>
      </c>
      <c r="H454" s="572"/>
      <c r="I454" s="550"/>
      <c r="J454" s="107"/>
      <c r="K454" s="469"/>
      <c r="L454" s="5" t="s">
        <v>32</v>
      </c>
      <c r="M454" s="212" t="s">
        <v>31</v>
      </c>
      <c r="N454" s="165" t="s">
        <v>11</v>
      </c>
      <c r="O454" s="221" t="s">
        <v>29</v>
      </c>
      <c r="P454" s="221" t="s">
        <v>24</v>
      </c>
      <c r="Q454" s="5"/>
      <c r="R454" s="5"/>
      <c r="S454" s="5"/>
      <c r="T454" s="5" t="s">
        <v>24</v>
      </c>
      <c r="U454" s="6"/>
      <c r="V454" s="5"/>
      <c r="W454" s="5"/>
      <c r="X454" s="5"/>
      <c r="Y454" s="5"/>
      <c r="Z454" s="5"/>
      <c r="AA454" s="5"/>
      <c r="AB454" s="80">
        <f t="shared" si="276"/>
        <v>1</v>
      </c>
      <c r="AC454" s="642"/>
      <c r="AD454" s="7"/>
      <c r="AE454" s="7"/>
      <c r="AF454" s="7"/>
      <c r="AG454" s="7"/>
      <c r="AH454" s="7"/>
      <c r="AI454" s="7"/>
      <c r="AJ454" s="7"/>
      <c r="AK454" s="7"/>
      <c r="AL454" s="7"/>
      <c r="AM454" s="7"/>
      <c r="AN454" s="7"/>
      <c r="AO454" s="7"/>
      <c r="AP454" s="55" t="s">
        <v>1317</v>
      </c>
      <c r="AQ454" s="55"/>
      <c r="AR454" s="55"/>
      <c r="AS454" s="7"/>
      <c r="AT454" s="7"/>
      <c r="AU454" s="7"/>
      <c r="AV454" s="55"/>
      <c r="AW454" s="7"/>
      <c r="AX454" s="7"/>
      <c r="AY454" s="7"/>
      <c r="AZ454" s="7"/>
      <c r="BA454" s="7"/>
      <c r="BB454" s="7"/>
      <c r="BC454" s="7"/>
      <c r="BD454" s="55"/>
      <c r="BE454" s="7"/>
      <c r="BF454" s="7"/>
      <c r="BG454" s="7"/>
      <c r="BH454" s="7"/>
      <c r="BI454" s="7"/>
      <c r="BJ454" s="7"/>
      <c r="BK454" s="7"/>
      <c r="BL454" s="823">
        <v>2</v>
      </c>
      <c r="BM454" s="354">
        <v>2</v>
      </c>
      <c r="BN454" s="354">
        <v>2</v>
      </c>
      <c r="BO454" s="354">
        <v>2</v>
      </c>
      <c r="BP454" s="354">
        <v>2</v>
      </c>
      <c r="BQ454" s="354">
        <v>1</v>
      </c>
      <c r="BR454" s="823">
        <v>2</v>
      </c>
      <c r="BS454" s="356">
        <v>2</v>
      </c>
      <c r="BT454" s="354">
        <v>2</v>
      </c>
      <c r="BU454" s="354">
        <v>2</v>
      </c>
      <c r="BV454" s="354">
        <v>1</v>
      </c>
      <c r="BW454" s="823">
        <v>2</v>
      </c>
      <c r="BX454" s="354">
        <v>2</v>
      </c>
      <c r="BY454" s="824">
        <v>2</v>
      </c>
      <c r="BZ454" s="823">
        <v>2</v>
      </c>
      <c r="CA454" s="360">
        <v>2</v>
      </c>
      <c r="CB454" s="354">
        <v>2</v>
      </c>
      <c r="CC454" s="354">
        <v>1</v>
      </c>
      <c r="CD454" s="766">
        <v>2</v>
      </c>
      <c r="CE454" s="354">
        <v>2</v>
      </c>
      <c r="CF454" s="354">
        <v>2</v>
      </c>
      <c r="CG454" s="354">
        <v>2</v>
      </c>
      <c r="CH454" s="354">
        <v>2</v>
      </c>
      <c r="CI454" s="354">
        <v>2</v>
      </c>
      <c r="CJ454" s="766">
        <v>2</v>
      </c>
      <c r="CK454" s="354">
        <v>2</v>
      </c>
      <c r="CL454" s="222">
        <f t="shared" si="277"/>
        <v>23</v>
      </c>
      <c r="CM454" s="237">
        <f t="shared" si="278"/>
        <v>0.88461538461538458</v>
      </c>
      <c r="CN454" s="222">
        <f t="shared" si="279"/>
        <v>3</v>
      </c>
      <c r="CO454" s="237">
        <f t="shared" si="280"/>
        <v>0.11538461538461539</v>
      </c>
      <c r="CP454" s="222">
        <f t="shared" si="281"/>
        <v>0</v>
      </c>
      <c r="CQ454" s="237">
        <f t="shared" si="282"/>
        <v>0</v>
      </c>
      <c r="CR454" s="222">
        <f t="shared" si="283"/>
        <v>0</v>
      </c>
      <c r="CS454" s="237">
        <f t="shared" si="284"/>
        <v>0</v>
      </c>
      <c r="CT454" s="223">
        <f t="shared" si="285"/>
        <v>1.8846153846153846</v>
      </c>
      <c r="CU454" s="223" t="str">
        <f t="shared" si="286"/>
        <v>Đạt mục tiêu</v>
      </c>
      <c r="CV454" s="5"/>
    </row>
    <row r="455" spans="1:101" s="1" customFormat="1" ht="77.5" hidden="1">
      <c r="A455" s="1308"/>
      <c r="B455" s="1024"/>
      <c r="C455" s="1033"/>
      <c r="D455" s="1024"/>
      <c r="E455" s="1033"/>
      <c r="F455" s="1044"/>
      <c r="G455" s="572" t="s">
        <v>2099</v>
      </c>
      <c r="H455" s="572"/>
      <c r="I455" s="550"/>
      <c r="J455" s="107"/>
      <c r="K455" s="469"/>
      <c r="L455" s="5" t="s">
        <v>32</v>
      </c>
      <c r="M455" s="212" t="s">
        <v>31</v>
      </c>
      <c r="N455" s="165" t="s">
        <v>11</v>
      </c>
      <c r="O455" s="221" t="s">
        <v>29</v>
      </c>
      <c r="P455" s="221" t="s">
        <v>24</v>
      </c>
      <c r="Q455" s="5"/>
      <c r="R455" s="5"/>
      <c r="S455" s="5"/>
      <c r="T455" s="5" t="s">
        <v>24</v>
      </c>
      <c r="U455" s="6"/>
      <c r="V455" s="5"/>
      <c r="W455" s="5"/>
      <c r="X455" s="5"/>
      <c r="Y455" s="5"/>
      <c r="Z455" s="5"/>
      <c r="AA455" s="5"/>
      <c r="AB455" s="80">
        <f t="shared" si="276"/>
        <v>1</v>
      </c>
      <c r="AC455" s="642"/>
      <c r="AD455" s="7"/>
      <c r="AE455" s="7"/>
      <c r="AF455" s="7"/>
      <c r="AG455" s="7"/>
      <c r="AH455" s="7"/>
      <c r="AI455" s="7"/>
      <c r="AJ455" s="7"/>
      <c r="AK455" s="7"/>
      <c r="AL455" s="7"/>
      <c r="AM455" s="7"/>
      <c r="AN455" s="7"/>
      <c r="AO455" s="7"/>
      <c r="AP455" s="55"/>
      <c r="AQ455" s="55" t="s">
        <v>1183</v>
      </c>
      <c r="AR455" s="55"/>
      <c r="AS455" s="7"/>
      <c r="AT455" s="7"/>
      <c r="AU455" s="7"/>
      <c r="AV455" s="55"/>
      <c r="AW455" s="7"/>
      <c r="AX455" s="7"/>
      <c r="AY455" s="7"/>
      <c r="AZ455" s="7"/>
      <c r="BA455" s="7"/>
      <c r="BB455" s="7"/>
      <c r="BC455" s="7"/>
      <c r="BD455" s="55"/>
      <c r="BE455" s="7"/>
      <c r="BF455" s="7"/>
      <c r="BG455" s="7"/>
      <c r="BH455" s="7"/>
      <c r="BI455" s="7"/>
      <c r="BJ455" s="7"/>
      <c r="BK455" s="7"/>
      <c r="BL455" s="823">
        <v>2</v>
      </c>
      <c r="BM455" s="354">
        <v>2</v>
      </c>
      <c r="BN455" s="354">
        <v>2</v>
      </c>
      <c r="BO455" s="354">
        <v>1</v>
      </c>
      <c r="BP455" s="354">
        <v>2</v>
      </c>
      <c r="BQ455" s="354">
        <v>2</v>
      </c>
      <c r="BR455" s="823">
        <v>2</v>
      </c>
      <c r="BS455" s="356">
        <v>2</v>
      </c>
      <c r="BT455" s="354">
        <v>2</v>
      </c>
      <c r="BU455" s="354">
        <v>2</v>
      </c>
      <c r="BV455" s="354">
        <v>2</v>
      </c>
      <c r="BW455" s="823">
        <v>2</v>
      </c>
      <c r="BX455" s="354">
        <v>2</v>
      </c>
      <c r="BY455" s="824">
        <v>2</v>
      </c>
      <c r="BZ455" s="823">
        <v>2</v>
      </c>
      <c r="CA455" s="360">
        <v>2</v>
      </c>
      <c r="CB455" s="354">
        <v>2</v>
      </c>
      <c r="CC455" s="354">
        <v>1</v>
      </c>
      <c r="CD455" s="766">
        <v>2</v>
      </c>
      <c r="CE455" s="354">
        <v>2</v>
      </c>
      <c r="CF455" s="354">
        <v>1</v>
      </c>
      <c r="CG455" s="354">
        <v>2</v>
      </c>
      <c r="CH455" s="354">
        <v>2</v>
      </c>
      <c r="CI455" s="354">
        <v>2</v>
      </c>
      <c r="CJ455" s="766">
        <v>2</v>
      </c>
      <c r="CK455" s="354">
        <v>2</v>
      </c>
      <c r="CL455" s="222">
        <f t="shared" si="277"/>
        <v>23</v>
      </c>
      <c r="CM455" s="237">
        <f t="shared" si="278"/>
        <v>0.88461538461538458</v>
      </c>
      <c r="CN455" s="222">
        <f t="shared" si="279"/>
        <v>3</v>
      </c>
      <c r="CO455" s="237">
        <f t="shared" si="280"/>
        <v>0.11538461538461539</v>
      </c>
      <c r="CP455" s="222">
        <f t="shared" si="281"/>
        <v>0</v>
      </c>
      <c r="CQ455" s="237">
        <f t="shared" si="282"/>
        <v>0</v>
      </c>
      <c r="CR455" s="222">
        <f t="shared" si="283"/>
        <v>0</v>
      </c>
      <c r="CS455" s="237">
        <f t="shared" si="284"/>
        <v>0</v>
      </c>
      <c r="CT455" s="223">
        <f t="shared" si="285"/>
        <v>1.8846153846153846</v>
      </c>
      <c r="CU455" s="223" t="str">
        <f t="shared" si="286"/>
        <v>Đạt mục tiêu</v>
      </c>
      <c r="CV455" s="5"/>
    </row>
    <row r="456" spans="1:101" s="1" customFormat="1" ht="77.5" hidden="1">
      <c r="A456" s="1308"/>
      <c r="B456" s="1024"/>
      <c r="C456" s="1033"/>
      <c r="D456" s="1024"/>
      <c r="E456" s="1033"/>
      <c r="F456" s="1044"/>
      <c r="G456" s="572" t="s">
        <v>1482</v>
      </c>
      <c r="H456" s="572"/>
      <c r="I456" s="550"/>
      <c r="J456" s="107"/>
      <c r="K456" s="469"/>
      <c r="L456" s="5" t="s">
        <v>32</v>
      </c>
      <c r="M456" s="212" t="s">
        <v>31</v>
      </c>
      <c r="N456" s="165" t="s">
        <v>11</v>
      </c>
      <c r="O456" s="221" t="s">
        <v>29</v>
      </c>
      <c r="P456" s="221" t="s">
        <v>24</v>
      </c>
      <c r="Q456" s="5"/>
      <c r="R456" s="5"/>
      <c r="S456" s="5"/>
      <c r="T456" s="5" t="s">
        <v>24</v>
      </c>
      <c r="U456" s="6"/>
      <c r="V456" s="5"/>
      <c r="W456" s="5"/>
      <c r="X456" s="5"/>
      <c r="Y456" s="5"/>
      <c r="Z456" s="5"/>
      <c r="AA456" s="5"/>
      <c r="AB456" s="80">
        <f t="shared" si="276"/>
        <v>1</v>
      </c>
      <c r="AC456" s="642"/>
      <c r="AD456" s="7"/>
      <c r="AE456" s="7"/>
      <c r="AF456" s="7"/>
      <c r="AG456" s="7"/>
      <c r="AH456" s="7"/>
      <c r="AI456" s="7"/>
      <c r="AJ456" s="7"/>
      <c r="AK456" s="7"/>
      <c r="AL456" s="7"/>
      <c r="AM456" s="7"/>
      <c r="AN456" s="7"/>
      <c r="AO456" s="7"/>
      <c r="AP456" s="55"/>
      <c r="AQ456" s="55"/>
      <c r="AR456" s="55" t="s">
        <v>1317</v>
      </c>
      <c r="AS456" s="7"/>
      <c r="AT456" s="7"/>
      <c r="AU456" s="7"/>
      <c r="AV456" s="55"/>
      <c r="AW456" s="7"/>
      <c r="AX456" s="7"/>
      <c r="AY456" s="7"/>
      <c r="AZ456" s="7"/>
      <c r="BA456" s="7"/>
      <c r="BB456" s="7"/>
      <c r="BC456" s="7"/>
      <c r="BD456" s="55"/>
      <c r="BE456" s="7"/>
      <c r="BF456" s="7"/>
      <c r="BG456" s="7"/>
      <c r="BH456" s="7"/>
      <c r="BI456" s="7"/>
      <c r="BJ456" s="7"/>
      <c r="BK456" s="7"/>
      <c r="BL456" s="823">
        <v>2</v>
      </c>
      <c r="BM456" s="354">
        <v>2</v>
      </c>
      <c r="BN456" s="354">
        <v>2</v>
      </c>
      <c r="BO456" s="354">
        <v>2</v>
      </c>
      <c r="BP456" s="354">
        <v>2</v>
      </c>
      <c r="BQ456" s="354">
        <v>2</v>
      </c>
      <c r="BR456" s="823">
        <v>2</v>
      </c>
      <c r="BS456" s="356">
        <v>2</v>
      </c>
      <c r="BT456" s="354">
        <v>2</v>
      </c>
      <c r="BU456" s="354">
        <v>2</v>
      </c>
      <c r="BV456" s="354">
        <v>1</v>
      </c>
      <c r="BW456" s="823">
        <v>2</v>
      </c>
      <c r="BX456" s="354">
        <v>2</v>
      </c>
      <c r="BY456" s="824">
        <v>2</v>
      </c>
      <c r="BZ456" s="823">
        <v>2</v>
      </c>
      <c r="CA456" s="360">
        <v>2</v>
      </c>
      <c r="CB456" s="354">
        <v>2</v>
      </c>
      <c r="CC456" s="354">
        <v>2</v>
      </c>
      <c r="CD456" s="766">
        <v>2</v>
      </c>
      <c r="CE456" s="354">
        <v>2</v>
      </c>
      <c r="CF456" s="354">
        <v>2</v>
      </c>
      <c r="CG456" s="354">
        <v>2</v>
      </c>
      <c r="CH456" s="354">
        <v>2</v>
      </c>
      <c r="CI456" s="354">
        <v>2</v>
      </c>
      <c r="CJ456" s="766">
        <v>2</v>
      </c>
      <c r="CK456" s="354">
        <v>2</v>
      </c>
      <c r="CL456" s="222">
        <f t="shared" si="277"/>
        <v>25</v>
      </c>
      <c r="CM456" s="237">
        <f t="shared" si="278"/>
        <v>0.96153846153846156</v>
      </c>
      <c r="CN456" s="222">
        <f t="shared" si="279"/>
        <v>1</v>
      </c>
      <c r="CO456" s="237">
        <f t="shared" si="280"/>
        <v>3.8461538461538464E-2</v>
      </c>
      <c r="CP456" s="222">
        <f t="shared" si="281"/>
        <v>0</v>
      </c>
      <c r="CQ456" s="237">
        <f t="shared" si="282"/>
        <v>0</v>
      </c>
      <c r="CR456" s="222">
        <f t="shared" si="283"/>
        <v>0</v>
      </c>
      <c r="CS456" s="237">
        <f t="shared" si="284"/>
        <v>0</v>
      </c>
      <c r="CT456" s="223">
        <f t="shared" si="285"/>
        <v>1.9615384615384615</v>
      </c>
      <c r="CU456" s="223" t="str">
        <f t="shared" si="286"/>
        <v>Đạt mục tiêu</v>
      </c>
      <c r="CV456" s="5"/>
    </row>
    <row r="457" spans="1:101" s="1" customFormat="1" ht="55.5" hidden="1">
      <c r="A457" s="1308"/>
      <c r="B457" s="1024"/>
      <c r="C457" s="1033"/>
      <c r="D457" s="1024"/>
      <c r="E457" s="1033"/>
      <c r="F457" s="1044"/>
      <c r="G457" s="365" t="s">
        <v>1481</v>
      </c>
      <c r="H457" s="365"/>
      <c r="I457" s="622"/>
      <c r="J457" s="107"/>
      <c r="K457" s="469"/>
      <c r="L457" s="5" t="s">
        <v>52</v>
      </c>
      <c r="M457" s="212" t="s">
        <v>31</v>
      </c>
      <c r="N457" s="165" t="s">
        <v>11</v>
      </c>
      <c r="O457" s="221" t="s">
        <v>29</v>
      </c>
      <c r="P457" s="221" t="s">
        <v>24</v>
      </c>
      <c r="Q457" s="5"/>
      <c r="R457" s="5"/>
      <c r="S457" s="5"/>
      <c r="T457" s="5" t="s">
        <v>24</v>
      </c>
      <c r="U457" s="6"/>
      <c r="V457" s="5"/>
      <c r="W457" s="5"/>
      <c r="X457" s="5"/>
      <c r="Y457" s="5"/>
      <c r="Z457" s="5"/>
      <c r="AA457" s="5"/>
      <c r="AB457" s="80">
        <f t="shared" si="276"/>
        <v>1</v>
      </c>
      <c r="AC457" s="642"/>
      <c r="AD457" s="7"/>
      <c r="AE457" s="7"/>
      <c r="AF457" s="7"/>
      <c r="AG457" s="7"/>
      <c r="AH457" s="7"/>
      <c r="AI457" s="7"/>
      <c r="AJ457" s="7"/>
      <c r="AK457" s="7"/>
      <c r="AL457" s="7"/>
      <c r="AM457" s="7"/>
      <c r="AN457" s="7"/>
      <c r="AO457" s="7"/>
      <c r="AP457" s="55"/>
      <c r="AQ457" s="55"/>
      <c r="AR457" s="55" t="s">
        <v>1317</v>
      </c>
      <c r="AS457" s="7"/>
      <c r="AT457" s="7"/>
      <c r="AU457" s="7"/>
      <c r="AV457" s="55"/>
      <c r="AW457" s="7"/>
      <c r="AX457" s="7"/>
      <c r="AY457" s="7"/>
      <c r="AZ457" s="7"/>
      <c r="BA457" s="7"/>
      <c r="BB457" s="7"/>
      <c r="BC457" s="7"/>
      <c r="BD457" s="55"/>
      <c r="BE457" s="7"/>
      <c r="BF457" s="7"/>
      <c r="BG457" s="7"/>
      <c r="BH457" s="7"/>
      <c r="BI457" s="7"/>
      <c r="BJ457" s="7"/>
      <c r="BK457" s="7"/>
      <c r="BL457" s="823">
        <v>2</v>
      </c>
      <c r="BM457" s="354">
        <v>2</v>
      </c>
      <c r="BN457" s="354">
        <v>2</v>
      </c>
      <c r="BO457" s="354">
        <v>2</v>
      </c>
      <c r="BP457" s="354">
        <v>2</v>
      </c>
      <c r="BQ457" s="354">
        <v>2</v>
      </c>
      <c r="BR457" s="823">
        <v>2</v>
      </c>
      <c r="BS457" s="356">
        <v>2</v>
      </c>
      <c r="BT457" s="354">
        <v>2</v>
      </c>
      <c r="BU457" s="354">
        <v>2</v>
      </c>
      <c r="BV457" s="354">
        <v>2</v>
      </c>
      <c r="BW457" s="823">
        <v>2</v>
      </c>
      <c r="BX457" s="354">
        <v>2</v>
      </c>
      <c r="BY457" s="824">
        <v>2</v>
      </c>
      <c r="BZ457" s="823">
        <v>2</v>
      </c>
      <c r="CA457" s="360">
        <v>2</v>
      </c>
      <c r="CB457" s="354">
        <v>2</v>
      </c>
      <c r="CC457" s="354">
        <v>2</v>
      </c>
      <c r="CD457" s="766">
        <v>2</v>
      </c>
      <c r="CE457" s="354">
        <v>2</v>
      </c>
      <c r="CF457" s="354">
        <v>2</v>
      </c>
      <c r="CG457" s="354">
        <v>2</v>
      </c>
      <c r="CH457" s="354">
        <v>2</v>
      </c>
      <c r="CI457" s="354">
        <v>2</v>
      </c>
      <c r="CJ457" s="766">
        <v>2</v>
      </c>
      <c r="CK457" s="354">
        <v>2</v>
      </c>
      <c r="CL457" s="222">
        <f t="shared" si="277"/>
        <v>26</v>
      </c>
      <c r="CM457" s="237">
        <f t="shared" si="278"/>
        <v>1</v>
      </c>
      <c r="CN457" s="222">
        <f t="shared" si="279"/>
        <v>0</v>
      </c>
      <c r="CO457" s="237">
        <f t="shared" si="280"/>
        <v>0</v>
      </c>
      <c r="CP457" s="222">
        <f t="shared" si="281"/>
        <v>0</v>
      </c>
      <c r="CQ457" s="237">
        <f t="shared" si="282"/>
        <v>0</v>
      </c>
      <c r="CR457" s="222">
        <f t="shared" si="283"/>
        <v>0</v>
      </c>
      <c r="CS457" s="237">
        <f t="shared" si="284"/>
        <v>0</v>
      </c>
      <c r="CT457" s="223">
        <f t="shared" si="285"/>
        <v>2</v>
      </c>
      <c r="CU457" s="223" t="str">
        <f t="shared" si="286"/>
        <v>Đạt mục tiêu</v>
      </c>
      <c r="CV457" s="5"/>
    </row>
    <row r="458" spans="1:101" s="302" customFormat="1" ht="16.5" hidden="1">
      <c r="A458" s="843"/>
      <c r="B458" s="1222" t="s">
        <v>128</v>
      </c>
      <c r="C458" s="1223"/>
      <c r="D458" s="1223"/>
      <c r="E458" s="1223"/>
      <c r="F458" s="1222"/>
      <c r="G458" s="1222"/>
      <c r="H458" s="1222"/>
      <c r="I458" s="1222"/>
      <c r="J458" s="1045"/>
      <c r="K458" s="1045"/>
      <c r="L458" s="1135"/>
      <c r="M458" s="1135"/>
      <c r="N458" s="1045"/>
      <c r="O458" s="1045"/>
      <c r="P458" s="1135"/>
      <c r="Q458" s="83" t="s">
        <v>38</v>
      </c>
      <c r="R458" s="300"/>
      <c r="S458" s="300"/>
      <c r="T458" s="300"/>
      <c r="U458" s="300"/>
      <c r="V458" s="300" t="s">
        <v>38</v>
      </c>
      <c r="W458" s="409"/>
      <c r="X458" s="300"/>
      <c r="Y458" s="300"/>
      <c r="Z458" s="300"/>
      <c r="AA458" s="300" t="s">
        <v>38</v>
      </c>
      <c r="AB458" s="296" t="s">
        <v>38</v>
      </c>
      <c r="AC458" s="647" t="s">
        <v>38</v>
      </c>
      <c r="AD458" s="83" t="s">
        <v>38</v>
      </c>
      <c r="AE458" s="83" t="s">
        <v>38</v>
      </c>
      <c r="AF458" s="83" t="s">
        <v>38</v>
      </c>
      <c r="AG458" s="296" t="s">
        <v>38</v>
      </c>
      <c r="AH458" s="296" t="s">
        <v>38</v>
      </c>
      <c r="AI458" s="296" t="s">
        <v>38</v>
      </c>
      <c r="AJ458" s="296" t="s">
        <v>38</v>
      </c>
      <c r="AK458" s="296" t="s">
        <v>38</v>
      </c>
      <c r="AL458" s="296" t="s">
        <v>38</v>
      </c>
      <c r="AM458" s="296" t="s">
        <v>38</v>
      </c>
      <c r="AN458" s="296" t="s">
        <v>38</v>
      </c>
      <c r="AO458" s="296" t="s">
        <v>38</v>
      </c>
      <c r="AP458" s="296" t="s">
        <v>38</v>
      </c>
      <c r="AQ458" s="296" t="s">
        <v>38</v>
      </c>
      <c r="AR458" s="296" t="s">
        <v>38</v>
      </c>
      <c r="AS458" s="296" t="s">
        <v>38</v>
      </c>
      <c r="AT458" s="296" t="s">
        <v>38</v>
      </c>
      <c r="AU458" s="296" t="s">
        <v>38</v>
      </c>
      <c r="AV458" s="296" t="s">
        <v>38</v>
      </c>
      <c r="AW458" s="296" t="s">
        <v>38</v>
      </c>
      <c r="AX458" s="296" t="s">
        <v>38</v>
      </c>
      <c r="AY458" s="296"/>
      <c r="AZ458" s="296"/>
      <c r="BA458" s="296" t="s">
        <v>38</v>
      </c>
      <c r="BB458" s="296" t="s">
        <v>38</v>
      </c>
      <c r="BC458" s="296" t="s">
        <v>38</v>
      </c>
      <c r="BD458" s="296" t="s">
        <v>38</v>
      </c>
      <c r="BE458" s="296" t="s">
        <v>38</v>
      </c>
      <c r="BF458" s="296" t="s">
        <v>38</v>
      </c>
      <c r="BG458" s="296" t="s">
        <v>38</v>
      </c>
      <c r="BH458" s="296" t="s">
        <v>38</v>
      </c>
      <c r="BI458" s="296" t="s">
        <v>38</v>
      </c>
      <c r="BJ458" s="296" t="s">
        <v>38</v>
      </c>
      <c r="BK458" s="296" t="s">
        <v>38</v>
      </c>
      <c r="BL458" s="410" t="s">
        <v>38</v>
      </c>
      <c r="BM458" s="296" t="s">
        <v>38</v>
      </c>
      <c r="BN458" s="296" t="s">
        <v>38</v>
      </c>
      <c r="BO458" s="296" t="s">
        <v>38</v>
      </c>
      <c r="BP458" s="296" t="s">
        <v>38</v>
      </c>
      <c r="BQ458" s="296" t="s">
        <v>38</v>
      </c>
      <c r="BR458" s="410" t="s">
        <v>38</v>
      </c>
      <c r="BS458" s="296" t="s">
        <v>38</v>
      </c>
      <c r="BT458" s="296" t="s">
        <v>38</v>
      </c>
      <c r="BU458" s="296" t="s">
        <v>38</v>
      </c>
      <c r="BV458" s="296" t="s">
        <v>38</v>
      </c>
      <c r="BW458" s="410" t="s">
        <v>38</v>
      </c>
      <c r="BX458" s="296" t="s">
        <v>38</v>
      </c>
      <c r="BY458" s="410" t="s">
        <v>38</v>
      </c>
      <c r="BZ458" s="410" t="s">
        <v>38</v>
      </c>
      <c r="CA458" s="296" t="s">
        <v>38</v>
      </c>
      <c r="CB458" s="296" t="s">
        <v>38</v>
      </c>
      <c r="CC458" s="296" t="s">
        <v>38</v>
      </c>
      <c r="CD458" s="297" t="s">
        <v>38</v>
      </c>
      <c r="CE458" s="296" t="s">
        <v>38</v>
      </c>
      <c r="CF458" s="296" t="s">
        <v>38</v>
      </c>
      <c r="CG458" s="296" t="s">
        <v>38</v>
      </c>
      <c r="CH458" s="296" t="s">
        <v>38</v>
      </c>
      <c r="CI458" s="296" t="s">
        <v>38</v>
      </c>
      <c r="CJ458" s="297" t="s">
        <v>38</v>
      </c>
      <c r="CK458" s="296" t="s">
        <v>38</v>
      </c>
      <c r="CL458" s="296" t="s">
        <v>38</v>
      </c>
      <c r="CM458" s="296" t="s">
        <v>38</v>
      </c>
      <c r="CN458" s="296" t="s">
        <v>38</v>
      </c>
      <c r="CO458" s="296" t="s">
        <v>38</v>
      </c>
      <c r="CP458" s="296" t="s">
        <v>38</v>
      </c>
      <c r="CQ458" s="296" t="s">
        <v>38</v>
      </c>
      <c r="CR458" s="296" t="s">
        <v>38</v>
      </c>
      <c r="CS458" s="296" t="s">
        <v>38</v>
      </c>
      <c r="CT458" s="296" t="s">
        <v>38</v>
      </c>
      <c r="CU458" s="296" t="s">
        <v>38</v>
      </c>
      <c r="CV458" s="83" t="s">
        <v>38</v>
      </c>
    </row>
    <row r="459" spans="1:101" s="1" customFormat="1" ht="66.650000000000006" hidden="1" customHeight="1">
      <c r="A459" s="1308">
        <v>158</v>
      </c>
      <c r="B459" s="1077" t="s">
        <v>2916</v>
      </c>
      <c r="C459" s="1033" t="s">
        <v>28</v>
      </c>
      <c r="D459" s="1024" t="s">
        <v>2611</v>
      </c>
      <c r="E459" s="1033" t="s">
        <v>26</v>
      </c>
      <c r="F459" s="1044" t="s">
        <v>2612</v>
      </c>
      <c r="G459" s="217" t="s">
        <v>1505</v>
      </c>
      <c r="H459" s="217"/>
      <c r="I459" s="429"/>
      <c r="J459" s="212"/>
      <c r="K459" s="465"/>
      <c r="L459" s="5" t="s">
        <v>32</v>
      </c>
      <c r="M459" s="212" t="s">
        <v>31</v>
      </c>
      <c r="N459" s="165" t="s">
        <v>11</v>
      </c>
      <c r="O459" s="221" t="s">
        <v>29</v>
      </c>
      <c r="P459" s="221" t="s">
        <v>24</v>
      </c>
      <c r="Q459" s="5" t="s">
        <v>24</v>
      </c>
      <c r="R459" s="5"/>
      <c r="S459" s="5"/>
      <c r="T459" s="5"/>
      <c r="U459" s="6"/>
      <c r="V459" s="5"/>
      <c r="W459" s="5"/>
      <c r="X459" s="5"/>
      <c r="Y459" s="5"/>
      <c r="Z459" s="5"/>
      <c r="AA459" s="5"/>
      <c r="AB459" s="80">
        <f t="shared" ref="AB459:AB466" si="287">COUNTIF($Q459:$AA459,"x")</f>
        <v>1</v>
      </c>
      <c r="AC459" s="565"/>
      <c r="AD459" s="5" t="s">
        <v>1318</v>
      </c>
      <c r="AE459" s="5"/>
      <c r="AF459" s="5"/>
      <c r="AG459" s="7"/>
      <c r="AH459" s="7"/>
      <c r="AI459" s="7"/>
      <c r="AJ459" s="7"/>
      <c r="AK459" s="7"/>
      <c r="AL459" s="7"/>
      <c r="AM459" s="7"/>
      <c r="AN459" s="7"/>
      <c r="AO459" s="7"/>
      <c r="AP459" s="7"/>
      <c r="AQ459" s="7"/>
      <c r="AR459" s="7"/>
      <c r="AS459" s="7"/>
      <c r="AT459" s="7"/>
      <c r="AU459" s="7"/>
      <c r="AV459" s="55"/>
      <c r="AW459" s="7"/>
      <c r="AX459" s="7"/>
      <c r="AY459" s="7"/>
      <c r="AZ459" s="7"/>
      <c r="BA459" s="7"/>
      <c r="BB459" s="7"/>
      <c r="BC459" s="7"/>
      <c r="BD459" s="55"/>
      <c r="BE459" s="7"/>
      <c r="BF459" s="7"/>
      <c r="BG459" s="7"/>
      <c r="BH459" s="7"/>
      <c r="BI459" s="7"/>
      <c r="BJ459" s="7"/>
      <c r="BK459" s="7"/>
      <c r="BL459" s="5">
        <v>2</v>
      </c>
      <c r="BM459" s="221">
        <v>2</v>
      </c>
      <c r="BN459" s="221">
        <v>2</v>
      </c>
      <c r="BO459" s="221">
        <v>2</v>
      </c>
      <c r="BP459" s="221">
        <v>2</v>
      </c>
      <c r="BQ459" s="221">
        <v>2</v>
      </c>
      <c r="BR459" s="5">
        <v>2</v>
      </c>
      <c r="BS459" s="226">
        <v>1</v>
      </c>
      <c r="BT459" s="221">
        <v>2</v>
      </c>
      <c r="BU459" s="221">
        <v>2</v>
      </c>
      <c r="BV459" s="221">
        <v>2</v>
      </c>
      <c r="BW459" s="5">
        <v>2</v>
      </c>
      <c r="BX459" s="221">
        <v>2</v>
      </c>
      <c r="BY459" s="6">
        <v>2</v>
      </c>
      <c r="BZ459" s="5">
        <v>2</v>
      </c>
      <c r="CA459" s="221">
        <v>2</v>
      </c>
      <c r="CB459" s="221">
        <v>2</v>
      </c>
      <c r="CC459" s="221">
        <v>2</v>
      </c>
      <c r="CD459" s="337">
        <v>2</v>
      </c>
      <c r="CE459" s="221">
        <v>2</v>
      </c>
      <c r="CF459" s="221">
        <v>2</v>
      </c>
      <c r="CG459" s="221">
        <v>2</v>
      </c>
      <c r="CH459" s="221">
        <v>2</v>
      </c>
      <c r="CI459" s="221">
        <v>2</v>
      </c>
      <c r="CJ459" s="337">
        <v>2</v>
      </c>
      <c r="CK459" s="221">
        <v>2</v>
      </c>
      <c r="CL459" s="222">
        <f t="shared" ref="CL459:CL466" si="288">COUNTIF(BL459:CK459,"2")</f>
        <v>25</v>
      </c>
      <c r="CM459" s="237">
        <f t="shared" ref="CM459:CM466" si="289">CL459/(CL459+CN459+CP459+CR459)</f>
        <v>0.96153846153846156</v>
      </c>
      <c r="CN459" s="222">
        <f t="shared" ref="CN459:CN466" si="290">COUNTIF(BL459:CK459,"1")</f>
        <v>1</v>
      </c>
      <c r="CO459" s="237">
        <f t="shared" ref="CO459:CO466" si="291">CN459/(CL459+CN459+CP459+CR459)</f>
        <v>3.8461538461538464E-2</v>
      </c>
      <c r="CP459" s="222">
        <f t="shared" ref="CP459:CP466" si="292">COUNTIF(BL459:CK459,"0")</f>
        <v>0</v>
      </c>
      <c r="CQ459" s="237">
        <f t="shared" ref="CQ459:CQ466" si="293">CP459/(CL459+CN459+CP459+CR459)</f>
        <v>0</v>
      </c>
      <c r="CR459" s="222">
        <f t="shared" ref="CR459:CR466" si="294">COUNTIF(BL459:CK459,"KĐG")</f>
        <v>0</v>
      </c>
      <c r="CS459" s="237">
        <f t="shared" ref="CS459:CS466" si="295">CR459/(CL459+CN459+CP459+CR459)</f>
        <v>0</v>
      </c>
      <c r="CT459" s="223">
        <f t="shared" ref="CT459:CT466" si="296">(((CL459*2)+(CN459*1)+(CP459*0)))/(CL459+CN459+CP459)</f>
        <v>1.9615384615384615</v>
      </c>
      <c r="CU459" s="223" t="str">
        <f t="shared" ref="CU459:CU466" si="297">IF(CS459&gt;=50%,"KĐG",IF(CT459&gt;=1.6,"Đạt mục tiêu",IF(CT459&gt;=1,"Cần cố gắng","Chưa đạt")))</f>
        <v>Đạt mục tiêu</v>
      </c>
      <c r="CV459" s="5"/>
    </row>
    <row r="460" spans="1:101" s="1" customFormat="1" ht="93" hidden="1">
      <c r="A460" s="1308"/>
      <c r="B460" s="1198"/>
      <c r="C460" s="1074"/>
      <c r="D460" s="1198"/>
      <c r="E460" s="1074"/>
      <c r="F460" s="1198"/>
      <c r="G460" s="51" t="s">
        <v>2106</v>
      </c>
      <c r="H460" s="51"/>
      <c r="I460" s="551" t="s">
        <v>2464</v>
      </c>
      <c r="J460" s="212"/>
      <c r="K460" s="465"/>
      <c r="L460" s="5" t="s">
        <v>32</v>
      </c>
      <c r="M460" s="212" t="s">
        <v>31</v>
      </c>
      <c r="N460" s="165" t="s">
        <v>11</v>
      </c>
      <c r="O460" s="221" t="s">
        <v>29</v>
      </c>
      <c r="P460" s="221" t="s">
        <v>24</v>
      </c>
      <c r="Q460" s="5"/>
      <c r="R460" s="5"/>
      <c r="S460" s="5"/>
      <c r="T460" s="5"/>
      <c r="U460" s="6"/>
      <c r="V460" s="5" t="s">
        <v>24</v>
      </c>
      <c r="W460" s="5"/>
      <c r="X460" s="5"/>
      <c r="Y460" s="5"/>
      <c r="Z460" s="5"/>
      <c r="AA460" s="5"/>
      <c r="AB460" s="80">
        <f t="shared" si="287"/>
        <v>1</v>
      </c>
      <c r="AC460" s="642"/>
      <c r="AD460" s="7"/>
      <c r="AE460" s="7"/>
      <c r="AF460" s="7"/>
      <c r="AG460" s="7"/>
      <c r="AH460" s="7"/>
      <c r="AI460" s="7"/>
      <c r="AJ460" s="7"/>
      <c r="AK460" s="7"/>
      <c r="AL460" s="7"/>
      <c r="AM460" s="7"/>
      <c r="AN460" s="7"/>
      <c r="AO460" s="7"/>
      <c r="AP460" s="7"/>
      <c r="AQ460" s="7"/>
      <c r="AR460" s="7"/>
      <c r="AS460" s="7"/>
      <c r="AT460" s="7"/>
      <c r="AU460" s="7"/>
      <c r="AV460" s="55" t="s">
        <v>1317</v>
      </c>
      <c r="AW460" s="7"/>
      <c r="AX460" s="7"/>
      <c r="AY460" s="7"/>
      <c r="AZ460" s="7"/>
      <c r="BA460" s="7"/>
      <c r="BB460" s="7"/>
      <c r="BC460" s="7"/>
      <c r="BD460" s="55"/>
      <c r="BE460" s="7"/>
      <c r="BF460" s="7"/>
      <c r="BG460" s="7"/>
      <c r="BH460" s="7"/>
      <c r="BI460" s="7"/>
      <c r="BJ460" s="7"/>
      <c r="BK460" s="7"/>
      <c r="BL460" s="5">
        <v>2</v>
      </c>
      <c r="BM460" s="221">
        <v>2</v>
      </c>
      <c r="BN460" s="221">
        <v>2</v>
      </c>
      <c r="BO460" s="221">
        <v>2</v>
      </c>
      <c r="BP460" s="221">
        <v>2</v>
      </c>
      <c r="BQ460" s="221">
        <v>2</v>
      </c>
      <c r="BR460" s="5">
        <v>2</v>
      </c>
      <c r="BS460" s="226">
        <v>1</v>
      </c>
      <c r="BT460" s="221">
        <v>2</v>
      </c>
      <c r="BU460" s="221">
        <v>2</v>
      </c>
      <c r="BV460" s="221">
        <v>2</v>
      </c>
      <c r="BW460" s="5">
        <v>1</v>
      </c>
      <c r="BX460" s="221">
        <v>2</v>
      </c>
      <c r="BY460" s="6">
        <v>2</v>
      </c>
      <c r="BZ460" s="5">
        <v>2</v>
      </c>
      <c r="CA460" s="221">
        <v>2</v>
      </c>
      <c r="CB460" s="221">
        <v>2</v>
      </c>
      <c r="CC460" s="221">
        <v>2</v>
      </c>
      <c r="CD460" s="337">
        <v>2</v>
      </c>
      <c r="CE460" s="221">
        <v>2</v>
      </c>
      <c r="CF460" s="221">
        <v>1</v>
      </c>
      <c r="CG460" s="221">
        <v>2</v>
      </c>
      <c r="CH460" s="221">
        <v>2</v>
      </c>
      <c r="CI460" s="221">
        <v>2</v>
      </c>
      <c r="CJ460" s="337">
        <v>2</v>
      </c>
      <c r="CK460" s="221">
        <v>2</v>
      </c>
      <c r="CL460" s="222">
        <f t="shared" si="288"/>
        <v>23</v>
      </c>
      <c r="CM460" s="237">
        <f t="shared" si="289"/>
        <v>0.88461538461538458</v>
      </c>
      <c r="CN460" s="222">
        <f t="shared" si="290"/>
        <v>3</v>
      </c>
      <c r="CO460" s="237">
        <f t="shared" si="291"/>
        <v>0.11538461538461539</v>
      </c>
      <c r="CP460" s="222">
        <f t="shared" si="292"/>
        <v>0</v>
      </c>
      <c r="CQ460" s="237">
        <f t="shared" si="293"/>
        <v>0</v>
      </c>
      <c r="CR460" s="222">
        <f t="shared" si="294"/>
        <v>0</v>
      </c>
      <c r="CS460" s="237">
        <f t="shared" si="295"/>
        <v>0</v>
      </c>
      <c r="CT460" s="223">
        <f t="shared" si="296"/>
        <v>1.8846153846153846</v>
      </c>
      <c r="CU460" s="223" t="str">
        <f t="shared" si="297"/>
        <v>Đạt mục tiêu</v>
      </c>
      <c r="CV460" s="5"/>
    </row>
    <row r="461" spans="1:101" s="1" customFormat="1" ht="62" hidden="1">
      <c r="A461" s="1308"/>
      <c r="B461" s="1198"/>
      <c r="C461" s="1074"/>
      <c r="D461" s="1198"/>
      <c r="E461" s="1074"/>
      <c r="F461" s="1198"/>
      <c r="G461" s="51" t="s">
        <v>1092</v>
      </c>
      <c r="H461" s="51"/>
      <c r="I461" s="718" t="s">
        <v>2464</v>
      </c>
      <c r="J461" s="212"/>
      <c r="K461" s="465"/>
      <c r="L461" s="5" t="s">
        <v>32</v>
      </c>
      <c r="M461" s="212" t="s">
        <v>31</v>
      </c>
      <c r="N461" s="165" t="s">
        <v>11</v>
      </c>
      <c r="O461" s="221" t="s">
        <v>29</v>
      </c>
      <c r="P461" s="221" t="s">
        <v>24</v>
      </c>
      <c r="Q461" s="5"/>
      <c r="R461" s="5"/>
      <c r="S461" s="5"/>
      <c r="T461" s="5"/>
      <c r="U461" s="6"/>
      <c r="V461" s="5" t="s">
        <v>24</v>
      </c>
      <c r="W461" s="5"/>
      <c r="X461" s="5"/>
      <c r="Y461" s="5"/>
      <c r="Z461" s="5"/>
      <c r="AA461" s="5"/>
      <c r="AB461" s="80">
        <f t="shared" si="287"/>
        <v>1</v>
      </c>
      <c r="AC461" s="642"/>
      <c r="AD461" s="7"/>
      <c r="AE461" s="7"/>
      <c r="AF461" s="7"/>
      <c r="AG461" s="7"/>
      <c r="AH461" s="7"/>
      <c r="AI461" s="7"/>
      <c r="AJ461" s="7"/>
      <c r="AK461" s="7"/>
      <c r="AL461" s="7"/>
      <c r="AM461" s="7"/>
      <c r="AN461" s="7"/>
      <c r="AO461" s="7"/>
      <c r="AP461" s="7"/>
      <c r="AQ461" s="7"/>
      <c r="AR461" s="7"/>
      <c r="AS461" s="7"/>
      <c r="AT461" s="7"/>
      <c r="AU461" s="7"/>
      <c r="AV461" s="7"/>
      <c r="AW461" s="7" t="s">
        <v>1316</v>
      </c>
      <c r="AX461" s="7" t="s">
        <v>1316</v>
      </c>
      <c r="AY461" s="7"/>
      <c r="AZ461" s="7"/>
      <c r="BA461" s="7"/>
      <c r="BB461" s="7"/>
      <c r="BC461" s="7"/>
      <c r="BD461" s="55"/>
      <c r="BE461" s="7"/>
      <c r="BF461" s="7"/>
      <c r="BG461" s="7"/>
      <c r="BH461" s="7"/>
      <c r="BI461" s="7"/>
      <c r="BJ461" s="7"/>
      <c r="BK461" s="7"/>
      <c r="BL461" s="5">
        <v>2</v>
      </c>
      <c r="BM461" s="221">
        <v>2</v>
      </c>
      <c r="BN461" s="221">
        <v>2</v>
      </c>
      <c r="BO461" s="221">
        <v>1</v>
      </c>
      <c r="BP461" s="221">
        <v>2</v>
      </c>
      <c r="BQ461" s="221">
        <v>2</v>
      </c>
      <c r="BR461" s="5">
        <v>2</v>
      </c>
      <c r="BS461" s="226">
        <v>1</v>
      </c>
      <c r="BT461" s="221">
        <v>2</v>
      </c>
      <c r="BU461" s="221">
        <v>2</v>
      </c>
      <c r="BV461" s="221">
        <v>2</v>
      </c>
      <c r="BW461" s="5">
        <v>2</v>
      </c>
      <c r="BX461" s="221">
        <v>2</v>
      </c>
      <c r="BY461" s="6">
        <v>2</v>
      </c>
      <c r="BZ461" s="5">
        <v>2</v>
      </c>
      <c r="CA461" s="221">
        <v>1</v>
      </c>
      <c r="CB461" s="221">
        <v>2</v>
      </c>
      <c r="CC461" s="221">
        <v>2</v>
      </c>
      <c r="CD461" s="337">
        <v>2</v>
      </c>
      <c r="CE461" s="221">
        <v>2</v>
      </c>
      <c r="CF461" s="221">
        <v>2</v>
      </c>
      <c r="CG461" s="221">
        <v>2</v>
      </c>
      <c r="CH461" s="221">
        <v>2</v>
      </c>
      <c r="CI461" s="221">
        <v>2</v>
      </c>
      <c r="CJ461" s="337">
        <v>2</v>
      </c>
      <c r="CK461" s="221">
        <v>2</v>
      </c>
      <c r="CL461" s="222">
        <f t="shared" si="288"/>
        <v>23</v>
      </c>
      <c r="CM461" s="237">
        <f t="shared" si="289"/>
        <v>0.88461538461538458</v>
      </c>
      <c r="CN461" s="222">
        <f t="shared" si="290"/>
        <v>3</v>
      </c>
      <c r="CO461" s="237">
        <f t="shared" si="291"/>
        <v>0.11538461538461539</v>
      </c>
      <c r="CP461" s="222">
        <f t="shared" si="292"/>
        <v>0</v>
      </c>
      <c r="CQ461" s="237">
        <f t="shared" si="293"/>
        <v>0</v>
      </c>
      <c r="CR461" s="222">
        <f t="shared" si="294"/>
        <v>0</v>
      </c>
      <c r="CS461" s="237">
        <f t="shared" si="295"/>
        <v>0</v>
      </c>
      <c r="CT461" s="223">
        <f t="shared" si="296"/>
        <v>1.8846153846153846</v>
      </c>
      <c r="CU461" s="223" t="str">
        <f t="shared" si="297"/>
        <v>Đạt mục tiêu</v>
      </c>
      <c r="CV461" s="5"/>
    </row>
    <row r="462" spans="1:101" s="1" customFormat="1" ht="55.5" hidden="1">
      <c r="A462" s="1308"/>
      <c r="B462" s="1198"/>
      <c r="C462" s="1074"/>
      <c r="D462" s="1198"/>
      <c r="E462" s="1074"/>
      <c r="F462" s="1198"/>
      <c r="G462" s="51" t="s">
        <v>2744</v>
      </c>
      <c r="H462" s="159"/>
      <c r="I462" s="719" t="s">
        <v>2464</v>
      </c>
      <c r="J462" s="69" t="s">
        <v>754</v>
      </c>
      <c r="K462" s="485"/>
      <c r="L462" s="5" t="s">
        <v>32</v>
      </c>
      <c r="M462" s="212" t="s">
        <v>31</v>
      </c>
      <c r="N462" s="165" t="s">
        <v>11</v>
      </c>
      <c r="O462" s="221" t="s">
        <v>29</v>
      </c>
      <c r="P462" s="221" t="s">
        <v>24</v>
      </c>
      <c r="Q462" s="5"/>
      <c r="R462" s="5"/>
      <c r="S462" s="5"/>
      <c r="T462" s="5"/>
      <c r="U462" s="6"/>
      <c r="V462" s="5" t="s">
        <v>24</v>
      </c>
      <c r="W462" s="5"/>
      <c r="X462" s="5"/>
      <c r="Y462" s="5"/>
      <c r="Z462" s="5"/>
      <c r="AA462" s="5"/>
      <c r="AB462" s="80">
        <f t="shared" si="287"/>
        <v>1</v>
      </c>
      <c r="AC462" s="642"/>
      <c r="AD462" s="7"/>
      <c r="AE462" s="7"/>
      <c r="AF462" s="7"/>
      <c r="AG462" s="7"/>
      <c r="AH462" s="7"/>
      <c r="AI462" s="7"/>
      <c r="AJ462" s="7"/>
      <c r="AK462" s="7"/>
      <c r="AL462" s="7"/>
      <c r="AM462" s="7"/>
      <c r="AN462" s="7"/>
      <c r="AO462" s="7"/>
      <c r="AP462" s="7"/>
      <c r="AQ462" s="7"/>
      <c r="AR462" s="7"/>
      <c r="AS462" s="7"/>
      <c r="AT462" s="7"/>
      <c r="AU462" s="7"/>
      <c r="AV462" s="55"/>
      <c r="AW462" s="7"/>
      <c r="AX462" s="7" t="s">
        <v>1183</v>
      </c>
      <c r="AY462" s="7"/>
      <c r="AZ462" s="7"/>
      <c r="BA462" s="7"/>
      <c r="BB462" s="7"/>
      <c r="BC462" s="7"/>
      <c r="BD462" s="7"/>
      <c r="BE462" s="7"/>
      <c r="BF462" s="7"/>
      <c r="BG462" s="7"/>
      <c r="BH462" s="7"/>
      <c r="BI462" s="7"/>
      <c r="BJ462" s="7"/>
      <c r="BK462" s="7"/>
      <c r="BL462" s="5">
        <v>2</v>
      </c>
      <c r="BM462" s="221">
        <v>2</v>
      </c>
      <c r="BN462" s="221">
        <v>2</v>
      </c>
      <c r="BO462" s="221">
        <v>2</v>
      </c>
      <c r="BP462" s="221">
        <v>2</v>
      </c>
      <c r="BQ462" s="221">
        <v>2</v>
      </c>
      <c r="BR462" s="5">
        <v>2</v>
      </c>
      <c r="BS462" s="226">
        <v>1</v>
      </c>
      <c r="BT462" s="221">
        <v>2</v>
      </c>
      <c r="BU462" s="221">
        <v>2</v>
      </c>
      <c r="BV462" s="221">
        <v>2</v>
      </c>
      <c r="BW462" s="5">
        <v>2</v>
      </c>
      <c r="BX462" s="221">
        <v>2</v>
      </c>
      <c r="BY462" s="6">
        <v>2</v>
      </c>
      <c r="BZ462" s="5">
        <v>2</v>
      </c>
      <c r="CA462" s="221">
        <v>2</v>
      </c>
      <c r="CB462" s="221">
        <v>2</v>
      </c>
      <c r="CC462" s="221">
        <v>2</v>
      </c>
      <c r="CD462" s="337">
        <v>2</v>
      </c>
      <c r="CE462" s="221">
        <v>2</v>
      </c>
      <c r="CF462" s="221">
        <v>2</v>
      </c>
      <c r="CG462" s="221">
        <v>2</v>
      </c>
      <c r="CH462" s="221">
        <v>2</v>
      </c>
      <c r="CI462" s="221">
        <v>2</v>
      </c>
      <c r="CJ462" s="337">
        <v>2</v>
      </c>
      <c r="CK462" s="221">
        <v>2</v>
      </c>
      <c r="CL462" s="222">
        <f t="shared" si="288"/>
        <v>25</v>
      </c>
      <c r="CM462" s="237">
        <f t="shared" si="289"/>
        <v>0.96153846153846156</v>
      </c>
      <c r="CN462" s="222">
        <f t="shared" si="290"/>
        <v>1</v>
      </c>
      <c r="CO462" s="237">
        <f t="shared" si="291"/>
        <v>3.8461538461538464E-2</v>
      </c>
      <c r="CP462" s="222">
        <f t="shared" si="292"/>
        <v>0</v>
      </c>
      <c r="CQ462" s="237">
        <f t="shared" si="293"/>
        <v>0</v>
      </c>
      <c r="CR462" s="222">
        <f t="shared" si="294"/>
        <v>0</v>
      </c>
      <c r="CS462" s="237">
        <f t="shared" si="295"/>
        <v>0</v>
      </c>
      <c r="CT462" s="223">
        <f t="shared" si="296"/>
        <v>1.9615384615384615</v>
      </c>
      <c r="CU462" s="223" t="str">
        <f t="shared" si="297"/>
        <v>Đạt mục tiêu</v>
      </c>
      <c r="CV462" s="5"/>
    </row>
    <row r="463" spans="1:101" s="1" customFormat="1" ht="409.5" hidden="1">
      <c r="A463" s="13">
        <v>159</v>
      </c>
      <c r="B463" s="217" t="s">
        <v>2335</v>
      </c>
      <c r="C463" s="215" t="s">
        <v>26</v>
      </c>
      <c r="D463" s="217" t="s">
        <v>2336</v>
      </c>
      <c r="E463" s="215" t="s">
        <v>26</v>
      </c>
      <c r="F463" s="217" t="s">
        <v>2337</v>
      </c>
      <c r="G463" s="217" t="s">
        <v>2436</v>
      </c>
      <c r="H463" s="217"/>
      <c r="I463" s="697" t="s">
        <v>2370</v>
      </c>
      <c r="J463" s="212"/>
      <c r="K463" s="465"/>
      <c r="L463" s="5" t="s">
        <v>32</v>
      </c>
      <c r="M463" s="212" t="s">
        <v>31</v>
      </c>
      <c r="N463" s="165" t="s">
        <v>11</v>
      </c>
      <c r="O463" s="221" t="s">
        <v>29</v>
      </c>
      <c r="P463" s="221" t="s">
        <v>24</v>
      </c>
      <c r="Q463" s="5"/>
      <c r="R463" s="5"/>
      <c r="S463" s="5"/>
      <c r="T463" s="5"/>
      <c r="U463" s="6"/>
      <c r="V463" s="5"/>
      <c r="W463" s="5"/>
      <c r="X463" s="5"/>
      <c r="Y463" s="5"/>
      <c r="Z463" s="5"/>
      <c r="AA463" s="5" t="s">
        <v>24</v>
      </c>
      <c r="AB463" s="80">
        <f t="shared" si="287"/>
        <v>1</v>
      </c>
      <c r="AC463" s="642"/>
      <c r="AD463" s="7"/>
      <c r="AE463" s="7"/>
      <c r="AF463" s="7"/>
      <c r="AG463" s="7"/>
      <c r="AH463" s="7"/>
      <c r="AI463" s="7"/>
      <c r="AJ463" s="7"/>
      <c r="AK463" s="7"/>
      <c r="AL463" s="7"/>
      <c r="AM463" s="7"/>
      <c r="AN463" s="7"/>
      <c r="AO463" s="7"/>
      <c r="AP463" s="7"/>
      <c r="AQ463" s="7"/>
      <c r="AR463" s="7"/>
      <c r="AS463" s="7"/>
      <c r="AT463" s="7"/>
      <c r="AU463" s="7"/>
      <c r="AV463" s="55"/>
      <c r="AW463" s="7"/>
      <c r="AX463" s="7"/>
      <c r="AY463" s="7"/>
      <c r="AZ463" s="7"/>
      <c r="BA463" s="7"/>
      <c r="BB463" s="7"/>
      <c r="BC463" s="7"/>
      <c r="BD463" s="7"/>
      <c r="BE463" s="7"/>
      <c r="BF463" s="7"/>
      <c r="BG463" s="7"/>
      <c r="BH463" s="7"/>
      <c r="BI463" s="7"/>
      <c r="BJ463" s="7"/>
      <c r="BK463" s="7" t="s">
        <v>1317</v>
      </c>
      <c r="BL463" s="5">
        <v>2</v>
      </c>
      <c r="BM463" s="221">
        <v>2</v>
      </c>
      <c r="BN463" s="221">
        <v>2</v>
      </c>
      <c r="BO463" s="221">
        <v>2</v>
      </c>
      <c r="BP463" s="221">
        <v>2</v>
      </c>
      <c r="BQ463" s="221">
        <v>2</v>
      </c>
      <c r="BR463" s="5">
        <v>2</v>
      </c>
      <c r="BS463" s="226">
        <v>1</v>
      </c>
      <c r="BT463" s="221">
        <v>2</v>
      </c>
      <c r="BU463" s="221">
        <v>2</v>
      </c>
      <c r="BV463" s="221">
        <v>2</v>
      </c>
      <c r="BW463" s="5">
        <v>2</v>
      </c>
      <c r="BX463" s="221">
        <v>1</v>
      </c>
      <c r="BY463" s="6">
        <v>2</v>
      </c>
      <c r="BZ463" s="5">
        <v>2</v>
      </c>
      <c r="CA463" s="221">
        <v>2</v>
      </c>
      <c r="CB463" s="221">
        <v>2</v>
      </c>
      <c r="CC463" s="221">
        <v>2</v>
      </c>
      <c r="CD463" s="337">
        <v>2</v>
      </c>
      <c r="CE463" s="221">
        <v>2</v>
      </c>
      <c r="CF463" s="221">
        <v>2</v>
      </c>
      <c r="CG463" s="221">
        <v>2</v>
      </c>
      <c r="CH463" s="221">
        <v>2</v>
      </c>
      <c r="CI463" s="221">
        <v>2</v>
      </c>
      <c r="CJ463" s="337">
        <v>2</v>
      </c>
      <c r="CK463" s="221">
        <v>2</v>
      </c>
      <c r="CL463" s="222">
        <f t="shared" si="288"/>
        <v>24</v>
      </c>
      <c r="CM463" s="237">
        <f t="shared" si="289"/>
        <v>0.92307692307692313</v>
      </c>
      <c r="CN463" s="222">
        <f t="shared" si="290"/>
        <v>2</v>
      </c>
      <c r="CO463" s="237">
        <f t="shared" si="291"/>
        <v>7.6923076923076927E-2</v>
      </c>
      <c r="CP463" s="222">
        <f t="shared" si="292"/>
        <v>0</v>
      </c>
      <c r="CQ463" s="237">
        <f t="shared" si="293"/>
        <v>0</v>
      </c>
      <c r="CR463" s="222">
        <f t="shared" si="294"/>
        <v>0</v>
      </c>
      <c r="CS463" s="237">
        <f t="shared" si="295"/>
        <v>0</v>
      </c>
      <c r="CT463" s="223">
        <f t="shared" si="296"/>
        <v>1.9230769230769231</v>
      </c>
      <c r="CU463" s="223" t="str">
        <f t="shared" si="297"/>
        <v>Đạt mục tiêu</v>
      </c>
      <c r="CV463" s="5"/>
    </row>
    <row r="464" spans="1:101" s="1" customFormat="1" ht="232.5" hidden="1">
      <c r="A464" s="13">
        <v>160</v>
      </c>
      <c r="B464" s="51" t="s">
        <v>3067</v>
      </c>
      <c r="C464" s="151" t="s">
        <v>41</v>
      </c>
      <c r="D464" s="51" t="s">
        <v>621</v>
      </c>
      <c r="E464" s="151" t="s">
        <v>41</v>
      </c>
      <c r="F464" s="51" t="s">
        <v>621</v>
      </c>
      <c r="G464" s="51" t="s">
        <v>2361</v>
      </c>
      <c r="H464" s="159"/>
      <c r="I464" s="697" t="s">
        <v>2464</v>
      </c>
      <c r="J464" s="63"/>
      <c r="K464" s="466"/>
      <c r="L464" s="5" t="s">
        <v>52</v>
      </c>
      <c r="M464" s="212" t="s">
        <v>31</v>
      </c>
      <c r="N464" s="165" t="s">
        <v>11</v>
      </c>
      <c r="O464" s="221" t="s">
        <v>29</v>
      </c>
      <c r="P464" s="221" t="s">
        <v>24</v>
      </c>
      <c r="Q464" s="5"/>
      <c r="R464" s="5"/>
      <c r="S464" s="5"/>
      <c r="T464" s="5"/>
      <c r="U464" s="6"/>
      <c r="V464" s="5" t="s">
        <v>24</v>
      </c>
      <c r="W464" s="5"/>
      <c r="X464" s="5"/>
      <c r="Y464" s="5"/>
      <c r="Z464" s="5"/>
      <c r="AA464" s="5"/>
      <c r="AB464" s="80">
        <f t="shared" si="287"/>
        <v>1</v>
      </c>
      <c r="AC464" s="642"/>
      <c r="AD464" s="7"/>
      <c r="AE464" s="7"/>
      <c r="AF464" s="7"/>
      <c r="AG464" s="7"/>
      <c r="AH464" s="7"/>
      <c r="AI464" s="7"/>
      <c r="AJ464" s="7"/>
      <c r="AK464" s="7"/>
      <c r="AL464" s="7"/>
      <c r="AM464" s="7"/>
      <c r="AN464" s="7"/>
      <c r="AO464" s="7"/>
      <c r="AP464" s="7"/>
      <c r="AQ464" s="7"/>
      <c r="AR464" s="7"/>
      <c r="AS464" s="7"/>
      <c r="AT464" s="7"/>
      <c r="AU464" s="7"/>
      <c r="AV464" s="55"/>
      <c r="AW464" s="7"/>
      <c r="AX464" s="7" t="s">
        <v>1318</v>
      </c>
      <c r="AY464" s="7"/>
      <c r="AZ464" s="7"/>
      <c r="BA464" s="7"/>
      <c r="BB464" s="7"/>
      <c r="BC464" s="7"/>
      <c r="BD464" s="7"/>
      <c r="BE464" s="7"/>
      <c r="BF464" s="7"/>
      <c r="BG464" s="7"/>
      <c r="BH464" s="7"/>
      <c r="BI464" s="7"/>
      <c r="BJ464" s="7"/>
      <c r="BK464" s="7"/>
      <c r="BL464" s="5">
        <v>1</v>
      </c>
      <c r="BM464" s="221">
        <v>2</v>
      </c>
      <c r="BN464" s="221">
        <v>2</v>
      </c>
      <c r="BO464" s="221">
        <v>2</v>
      </c>
      <c r="BP464" s="221">
        <v>1</v>
      </c>
      <c r="BQ464" s="221">
        <v>2</v>
      </c>
      <c r="BR464" s="5">
        <v>2</v>
      </c>
      <c r="BS464" s="226">
        <v>1</v>
      </c>
      <c r="BT464" s="221">
        <v>2</v>
      </c>
      <c r="BU464" s="221">
        <v>2</v>
      </c>
      <c r="BV464" s="221">
        <v>2</v>
      </c>
      <c r="BW464" s="5">
        <v>2</v>
      </c>
      <c r="BX464" s="221">
        <v>2</v>
      </c>
      <c r="BY464" s="6">
        <v>2</v>
      </c>
      <c r="BZ464" s="5">
        <v>2</v>
      </c>
      <c r="CA464" s="221">
        <v>1</v>
      </c>
      <c r="CB464" s="221">
        <v>2</v>
      </c>
      <c r="CC464" s="221">
        <v>1</v>
      </c>
      <c r="CD464" s="337">
        <v>2</v>
      </c>
      <c r="CE464" s="221">
        <v>2</v>
      </c>
      <c r="CF464" s="221">
        <v>2</v>
      </c>
      <c r="CG464" s="221">
        <v>2</v>
      </c>
      <c r="CH464" s="221">
        <v>2</v>
      </c>
      <c r="CI464" s="221">
        <v>2</v>
      </c>
      <c r="CJ464" s="337">
        <v>2</v>
      </c>
      <c r="CK464" s="221">
        <v>2</v>
      </c>
      <c r="CL464" s="222">
        <f t="shared" si="288"/>
        <v>21</v>
      </c>
      <c r="CM464" s="237">
        <f t="shared" si="289"/>
        <v>0.80769230769230771</v>
      </c>
      <c r="CN464" s="222">
        <f t="shared" si="290"/>
        <v>5</v>
      </c>
      <c r="CO464" s="237">
        <f t="shared" si="291"/>
        <v>0.19230769230769232</v>
      </c>
      <c r="CP464" s="222">
        <f t="shared" si="292"/>
        <v>0</v>
      </c>
      <c r="CQ464" s="237">
        <f t="shared" si="293"/>
        <v>0</v>
      </c>
      <c r="CR464" s="222">
        <f t="shared" si="294"/>
        <v>0</v>
      </c>
      <c r="CS464" s="237">
        <f t="shared" si="295"/>
        <v>0</v>
      </c>
      <c r="CT464" s="223">
        <f t="shared" si="296"/>
        <v>1.8076923076923077</v>
      </c>
      <c r="CU464" s="223" t="str">
        <f t="shared" si="297"/>
        <v>Đạt mục tiêu</v>
      </c>
      <c r="CV464" s="5"/>
    </row>
    <row r="465" spans="1:100" s="23" customFormat="1" ht="55.5" hidden="1">
      <c r="A465" s="1315">
        <v>161</v>
      </c>
      <c r="B465" s="1024" t="s">
        <v>2946</v>
      </c>
      <c r="C465" s="1033" t="s">
        <v>41</v>
      </c>
      <c r="D465" s="1024" t="s">
        <v>438</v>
      </c>
      <c r="E465" s="1033" t="s">
        <v>41</v>
      </c>
      <c r="F465" s="1024" t="s">
        <v>438</v>
      </c>
      <c r="G465" s="217" t="s">
        <v>1205</v>
      </c>
      <c r="H465" s="217"/>
      <c r="I465" s="551" t="s">
        <v>2464</v>
      </c>
      <c r="J465" s="63"/>
      <c r="K465" s="466"/>
      <c r="L465" s="44" t="s">
        <v>32</v>
      </c>
      <c r="M465" s="212" t="s">
        <v>31</v>
      </c>
      <c r="N465" s="165" t="s">
        <v>11</v>
      </c>
      <c r="O465" s="221" t="s">
        <v>29</v>
      </c>
      <c r="P465" s="221" t="s">
        <v>24</v>
      </c>
      <c r="Q465" s="6"/>
      <c r="R465" s="6"/>
      <c r="S465" s="6"/>
      <c r="T465" s="6"/>
      <c r="U465" s="6"/>
      <c r="V465" s="6"/>
      <c r="W465" s="6"/>
      <c r="X465" s="6"/>
      <c r="Y465" s="6"/>
      <c r="Z465" s="6"/>
      <c r="AA465" s="6" t="s">
        <v>24</v>
      </c>
      <c r="AB465" s="80">
        <f t="shared" si="287"/>
        <v>1</v>
      </c>
      <c r="AC465" s="656"/>
      <c r="AD465" s="21"/>
      <c r="AE465" s="21"/>
      <c r="AF465" s="21"/>
      <c r="AG465" s="21"/>
      <c r="AH465" s="21"/>
      <c r="AI465" s="21"/>
      <c r="AJ465" s="21"/>
      <c r="AK465" s="21"/>
      <c r="AL465" s="21"/>
      <c r="AM465" s="21"/>
      <c r="AN465" s="21"/>
      <c r="AO465" s="21"/>
      <c r="AP465" s="21"/>
      <c r="AQ465" s="21"/>
      <c r="AR465" s="21"/>
      <c r="AS465" s="21"/>
      <c r="AT465" s="21"/>
      <c r="AU465" s="21"/>
      <c r="AV465" s="59"/>
      <c r="AW465" s="21"/>
      <c r="AX465" s="21"/>
      <c r="AY465" s="21"/>
      <c r="AZ465" s="21"/>
      <c r="BA465" s="21"/>
      <c r="BB465" s="21"/>
      <c r="BC465" s="21"/>
      <c r="BD465" s="21"/>
      <c r="BE465" s="21"/>
      <c r="BF465" s="21"/>
      <c r="BG465" s="21"/>
      <c r="BH465" s="21"/>
      <c r="BI465" s="21"/>
      <c r="BJ465" s="21" t="s">
        <v>1318</v>
      </c>
      <c r="BK465" s="21"/>
      <c r="BL465" s="5">
        <v>2</v>
      </c>
      <c r="BM465" s="221">
        <v>2</v>
      </c>
      <c r="BN465" s="221">
        <v>2</v>
      </c>
      <c r="BO465" s="221">
        <v>2</v>
      </c>
      <c r="BP465" s="221">
        <v>2</v>
      </c>
      <c r="BQ465" s="221">
        <v>2</v>
      </c>
      <c r="BR465" s="5">
        <v>2</v>
      </c>
      <c r="BS465" s="226">
        <v>1</v>
      </c>
      <c r="BT465" s="221">
        <v>2</v>
      </c>
      <c r="BU465" s="221">
        <v>2</v>
      </c>
      <c r="BV465" s="221">
        <v>2</v>
      </c>
      <c r="BW465" s="5">
        <v>2</v>
      </c>
      <c r="BX465" s="221">
        <v>2</v>
      </c>
      <c r="BY465" s="6">
        <v>2</v>
      </c>
      <c r="BZ465" s="5">
        <v>2</v>
      </c>
      <c r="CA465" s="221">
        <v>2</v>
      </c>
      <c r="CB465" s="221">
        <v>2</v>
      </c>
      <c r="CC465" s="221">
        <v>2</v>
      </c>
      <c r="CD465" s="337">
        <v>2</v>
      </c>
      <c r="CE465" s="221">
        <v>2</v>
      </c>
      <c r="CF465" s="221">
        <v>2</v>
      </c>
      <c r="CG465" s="221">
        <v>2</v>
      </c>
      <c r="CH465" s="221">
        <v>2</v>
      </c>
      <c r="CI465" s="221">
        <v>2</v>
      </c>
      <c r="CJ465" s="337">
        <v>2</v>
      </c>
      <c r="CK465" s="221">
        <v>2</v>
      </c>
      <c r="CL465" s="222">
        <f t="shared" si="288"/>
        <v>25</v>
      </c>
      <c r="CM465" s="237">
        <f t="shared" si="289"/>
        <v>0.96153846153846156</v>
      </c>
      <c r="CN465" s="222">
        <f t="shared" si="290"/>
        <v>1</v>
      </c>
      <c r="CO465" s="237">
        <f t="shared" si="291"/>
        <v>3.8461538461538464E-2</v>
      </c>
      <c r="CP465" s="222">
        <f t="shared" si="292"/>
        <v>0</v>
      </c>
      <c r="CQ465" s="237">
        <f t="shared" si="293"/>
        <v>0</v>
      </c>
      <c r="CR465" s="222">
        <f t="shared" si="294"/>
        <v>0</v>
      </c>
      <c r="CS465" s="237">
        <f t="shared" si="295"/>
        <v>0</v>
      </c>
      <c r="CT465" s="223">
        <f t="shared" si="296"/>
        <v>1.9615384615384615</v>
      </c>
      <c r="CU465" s="223" t="str">
        <f t="shared" si="297"/>
        <v>Đạt mục tiêu</v>
      </c>
      <c r="CV465" s="6"/>
    </row>
    <row r="466" spans="1:100" s="23" customFormat="1" ht="55.5" hidden="1">
      <c r="A466" s="1315"/>
      <c r="B466" s="1024"/>
      <c r="C466" s="1033"/>
      <c r="D466" s="1024"/>
      <c r="E466" s="1033"/>
      <c r="F466" s="1024"/>
      <c r="G466" s="217" t="s">
        <v>1579</v>
      </c>
      <c r="H466" s="217"/>
      <c r="I466" s="551" t="s">
        <v>2464</v>
      </c>
      <c r="J466" s="63"/>
      <c r="K466" s="466"/>
      <c r="L466" s="44" t="s">
        <v>32</v>
      </c>
      <c r="M466" s="212" t="s">
        <v>31</v>
      </c>
      <c r="N466" s="165" t="s">
        <v>11</v>
      </c>
      <c r="O466" s="221" t="s">
        <v>29</v>
      </c>
      <c r="P466" s="221" t="s">
        <v>24</v>
      </c>
      <c r="Q466" s="6"/>
      <c r="R466" s="6"/>
      <c r="S466" s="6"/>
      <c r="T466" s="6"/>
      <c r="U466" s="6"/>
      <c r="V466" s="6"/>
      <c r="W466" s="6"/>
      <c r="X466" s="6"/>
      <c r="Y466" s="6"/>
      <c r="Z466" s="6"/>
      <c r="AA466" s="6" t="s">
        <v>24</v>
      </c>
      <c r="AB466" s="80">
        <f t="shared" si="287"/>
        <v>1</v>
      </c>
      <c r="AC466" s="656"/>
      <c r="AD466" s="21"/>
      <c r="AE466" s="21"/>
      <c r="AF466" s="21"/>
      <c r="AG466" s="21"/>
      <c r="AH466" s="21"/>
      <c r="AI466" s="21"/>
      <c r="AJ466" s="21"/>
      <c r="AK466" s="21"/>
      <c r="AL466" s="21"/>
      <c r="AM466" s="21"/>
      <c r="AN466" s="21"/>
      <c r="AO466" s="21"/>
      <c r="AP466" s="21"/>
      <c r="AQ466" s="21"/>
      <c r="AR466" s="21"/>
      <c r="AS466" s="21"/>
      <c r="AT466" s="21"/>
      <c r="AU466" s="21"/>
      <c r="AV466" s="59"/>
      <c r="AW466" s="21"/>
      <c r="AX466" s="21"/>
      <c r="AY466" s="21"/>
      <c r="AZ466" s="21"/>
      <c r="BA466" s="21"/>
      <c r="BB466" s="21"/>
      <c r="BC466" s="21"/>
      <c r="BD466" s="21"/>
      <c r="BE466" s="21"/>
      <c r="BF466" s="21"/>
      <c r="BG466" s="21"/>
      <c r="BH466" s="21"/>
      <c r="BI466" s="21"/>
      <c r="BJ466" s="21" t="s">
        <v>1318</v>
      </c>
      <c r="BK466" s="21"/>
      <c r="BL466" s="5">
        <v>2</v>
      </c>
      <c r="BM466" s="221">
        <v>2</v>
      </c>
      <c r="BN466" s="221">
        <v>2</v>
      </c>
      <c r="BO466" s="221">
        <v>2</v>
      </c>
      <c r="BP466" s="221">
        <v>2</v>
      </c>
      <c r="BQ466" s="221">
        <v>2</v>
      </c>
      <c r="BR466" s="5">
        <v>2</v>
      </c>
      <c r="BS466" s="226">
        <v>1</v>
      </c>
      <c r="BT466" s="221">
        <v>2</v>
      </c>
      <c r="BU466" s="221">
        <v>2</v>
      </c>
      <c r="BV466" s="221">
        <v>2</v>
      </c>
      <c r="BW466" s="5">
        <v>2</v>
      </c>
      <c r="BX466" s="221">
        <v>2</v>
      </c>
      <c r="BY466" s="6">
        <v>2</v>
      </c>
      <c r="BZ466" s="5">
        <v>2</v>
      </c>
      <c r="CA466" s="221">
        <v>2</v>
      </c>
      <c r="CB466" s="221">
        <v>2</v>
      </c>
      <c r="CC466" s="221">
        <v>2</v>
      </c>
      <c r="CD466" s="337">
        <v>2</v>
      </c>
      <c r="CE466" s="221">
        <v>2</v>
      </c>
      <c r="CF466" s="221">
        <v>2</v>
      </c>
      <c r="CG466" s="221">
        <v>2</v>
      </c>
      <c r="CH466" s="221">
        <v>2</v>
      </c>
      <c r="CI466" s="221">
        <v>2</v>
      </c>
      <c r="CJ466" s="337">
        <v>2</v>
      </c>
      <c r="CK466" s="221">
        <v>2</v>
      </c>
      <c r="CL466" s="222">
        <f t="shared" si="288"/>
        <v>25</v>
      </c>
      <c r="CM466" s="237">
        <f t="shared" si="289"/>
        <v>0.96153846153846156</v>
      </c>
      <c r="CN466" s="222">
        <f t="shared" si="290"/>
        <v>1</v>
      </c>
      <c r="CO466" s="237">
        <f t="shared" si="291"/>
        <v>3.8461538461538464E-2</v>
      </c>
      <c r="CP466" s="222">
        <f t="shared" si="292"/>
        <v>0</v>
      </c>
      <c r="CQ466" s="237">
        <f t="shared" si="293"/>
        <v>0</v>
      </c>
      <c r="CR466" s="222">
        <f t="shared" si="294"/>
        <v>0</v>
      </c>
      <c r="CS466" s="237">
        <f t="shared" si="295"/>
        <v>0</v>
      </c>
      <c r="CT466" s="223">
        <f t="shared" si="296"/>
        <v>1.9615384615384615</v>
      </c>
      <c r="CU466" s="223" t="str">
        <f t="shared" si="297"/>
        <v>Đạt mục tiêu</v>
      </c>
      <c r="CV466" s="6"/>
    </row>
    <row r="467" spans="1:100" s="23" customFormat="1" ht="15.5" hidden="1">
      <c r="A467" s="842"/>
      <c r="B467" s="1221" t="s">
        <v>1580</v>
      </c>
      <c r="C467" s="1221"/>
      <c r="D467" s="1221"/>
      <c r="E467" s="1221"/>
      <c r="F467" s="1221"/>
      <c r="G467" s="1221"/>
      <c r="H467" s="584"/>
      <c r="I467" s="431"/>
      <c r="J467" s="454"/>
      <c r="K467" s="506"/>
      <c r="L467" s="454"/>
      <c r="M467" s="454"/>
      <c r="N467" s="454"/>
      <c r="O467" s="454"/>
      <c r="P467" s="454"/>
      <c r="Q467" s="6"/>
      <c r="R467" s="6"/>
      <c r="S467" s="6"/>
      <c r="T467" s="6"/>
      <c r="U467" s="6"/>
      <c r="V467" s="6"/>
      <c r="W467" s="6"/>
      <c r="X467" s="6"/>
      <c r="Y467" s="6"/>
      <c r="Z467" s="6"/>
      <c r="AA467" s="6" t="s">
        <v>38</v>
      </c>
      <c r="AB467" s="296" t="s">
        <v>38</v>
      </c>
      <c r="AC467" s="644" t="s">
        <v>38</v>
      </c>
      <c r="AD467" s="296" t="s">
        <v>38</v>
      </c>
      <c r="AE467" s="296" t="s">
        <v>38</v>
      </c>
      <c r="AF467" s="296" t="s">
        <v>38</v>
      </c>
      <c r="AG467" s="296" t="s">
        <v>38</v>
      </c>
      <c r="AH467" s="296" t="s">
        <v>38</v>
      </c>
      <c r="AI467" s="296" t="s">
        <v>38</v>
      </c>
      <c r="AJ467" s="296" t="s">
        <v>38</v>
      </c>
      <c r="AK467" s="296" t="s">
        <v>38</v>
      </c>
      <c r="AL467" s="296" t="s">
        <v>38</v>
      </c>
      <c r="AM467" s="296" t="s">
        <v>38</v>
      </c>
      <c r="AN467" s="296" t="s">
        <v>38</v>
      </c>
      <c r="AO467" s="296" t="s">
        <v>38</v>
      </c>
      <c r="AP467" s="296" t="s">
        <v>38</v>
      </c>
      <c r="AQ467" s="296" t="s">
        <v>38</v>
      </c>
      <c r="AR467" s="296" t="s">
        <v>38</v>
      </c>
      <c r="AS467" s="296" t="s">
        <v>38</v>
      </c>
      <c r="AT467" s="296" t="s">
        <v>38</v>
      </c>
      <c r="AU467" s="296" t="s">
        <v>38</v>
      </c>
      <c r="AV467" s="296" t="s">
        <v>38</v>
      </c>
      <c r="AW467" s="296" t="s">
        <v>38</v>
      </c>
      <c r="AX467" s="296" t="s">
        <v>38</v>
      </c>
      <c r="AY467" s="296"/>
      <c r="AZ467" s="296"/>
      <c r="BA467" s="296" t="s">
        <v>38</v>
      </c>
      <c r="BB467" s="296" t="s">
        <v>38</v>
      </c>
      <c r="BC467" s="296" t="s">
        <v>38</v>
      </c>
      <c r="BD467" s="296" t="s">
        <v>38</v>
      </c>
      <c r="BE467" s="296" t="s">
        <v>38</v>
      </c>
      <c r="BF467" s="296" t="s">
        <v>38</v>
      </c>
      <c r="BG467" s="296" t="s">
        <v>38</v>
      </c>
      <c r="BH467" s="296" t="s">
        <v>38</v>
      </c>
      <c r="BI467" s="296" t="s">
        <v>38</v>
      </c>
      <c r="BJ467" s="296" t="s">
        <v>38</v>
      </c>
      <c r="BK467" s="296" t="s">
        <v>38</v>
      </c>
      <c r="BL467" s="410" t="s">
        <v>38</v>
      </c>
      <c r="BM467" s="296" t="s">
        <v>38</v>
      </c>
      <c r="BN467" s="296" t="s">
        <v>38</v>
      </c>
      <c r="BO467" s="296" t="s">
        <v>38</v>
      </c>
      <c r="BP467" s="296" t="s">
        <v>38</v>
      </c>
      <c r="BQ467" s="296" t="s">
        <v>38</v>
      </c>
      <c r="BR467" s="410" t="s">
        <v>38</v>
      </c>
      <c r="BS467" s="296" t="s">
        <v>38</v>
      </c>
      <c r="BT467" s="296" t="s">
        <v>38</v>
      </c>
      <c r="BU467" s="296" t="s">
        <v>38</v>
      </c>
      <c r="BV467" s="296" t="s">
        <v>38</v>
      </c>
      <c r="BW467" s="410" t="s">
        <v>38</v>
      </c>
      <c r="BX467" s="296" t="s">
        <v>38</v>
      </c>
      <c r="BY467" s="410" t="s">
        <v>38</v>
      </c>
      <c r="BZ467" s="410" t="s">
        <v>38</v>
      </c>
      <c r="CA467" s="296" t="s">
        <v>38</v>
      </c>
      <c r="CB467" s="296" t="s">
        <v>38</v>
      </c>
      <c r="CC467" s="296" t="s">
        <v>38</v>
      </c>
      <c r="CD467" s="297" t="s">
        <v>38</v>
      </c>
      <c r="CE467" s="296" t="s">
        <v>38</v>
      </c>
      <c r="CF467" s="296" t="s">
        <v>38</v>
      </c>
      <c r="CG467" s="296" t="s">
        <v>38</v>
      </c>
      <c r="CH467" s="296" t="s">
        <v>38</v>
      </c>
      <c r="CI467" s="296" t="s">
        <v>38</v>
      </c>
      <c r="CJ467" s="297" t="s">
        <v>38</v>
      </c>
      <c r="CK467" s="296" t="s">
        <v>38</v>
      </c>
      <c r="CL467" s="296" t="s">
        <v>38</v>
      </c>
      <c r="CM467" s="296" t="s">
        <v>38</v>
      </c>
      <c r="CN467" s="296" t="s">
        <v>38</v>
      </c>
      <c r="CO467" s="296" t="s">
        <v>38</v>
      </c>
      <c r="CP467" s="296" t="s">
        <v>38</v>
      </c>
      <c r="CQ467" s="296" t="s">
        <v>38</v>
      </c>
      <c r="CR467" s="296" t="s">
        <v>38</v>
      </c>
      <c r="CS467" s="296" t="s">
        <v>38</v>
      </c>
      <c r="CT467" s="296" t="s">
        <v>38</v>
      </c>
      <c r="CU467" s="296" t="s">
        <v>38</v>
      </c>
      <c r="CV467" s="296" t="s">
        <v>38</v>
      </c>
    </row>
    <row r="468" spans="1:100" s="23" customFormat="1" ht="310" hidden="1">
      <c r="A468" s="1315">
        <v>162</v>
      </c>
      <c r="B468" s="1044" t="s">
        <v>2944</v>
      </c>
      <c r="C468" s="1033" t="s">
        <v>41</v>
      </c>
      <c r="D468" s="217" t="s">
        <v>1145</v>
      </c>
      <c r="E468" s="1109" t="s">
        <v>35</v>
      </c>
      <c r="F468" s="217" t="s">
        <v>2102</v>
      </c>
      <c r="G468" s="217" t="s">
        <v>2945</v>
      </c>
      <c r="H468" s="217"/>
      <c r="I468" s="551" t="s">
        <v>2464</v>
      </c>
      <c r="J468" s="63"/>
      <c r="K468" s="466"/>
      <c r="L468" s="44" t="s">
        <v>32</v>
      </c>
      <c r="M468" s="212" t="s">
        <v>31</v>
      </c>
      <c r="N468" s="165" t="s">
        <v>11</v>
      </c>
      <c r="O468" s="221" t="s">
        <v>29</v>
      </c>
      <c r="P468" s="221" t="s">
        <v>24</v>
      </c>
      <c r="Q468" s="6"/>
      <c r="R468" s="6"/>
      <c r="S468" s="6"/>
      <c r="T468" s="6"/>
      <c r="U468" s="6"/>
      <c r="V468" s="6"/>
      <c r="W468" s="6"/>
      <c r="X468" s="6"/>
      <c r="Y468" s="6"/>
      <c r="Z468" s="6"/>
      <c r="AA468" s="6" t="s">
        <v>24</v>
      </c>
      <c r="AB468" s="80">
        <f>COUNTIF($Q468:$AA468,"x")</f>
        <v>1</v>
      </c>
      <c r="AC468" s="656"/>
      <c r="AD468" s="21"/>
      <c r="AE468" s="21"/>
      <c r="AF468" s="21"/>
      <c r="AG468" s="21"/>
      <c r="AH468" s="21"/>
      <c r="AI468" s="21"/>
      <c r="AJ468" s="21"/>
      <c r="AK468" s="21"/>
      <c r="AL468" s="21"/>
      <c r="AM468" s="21"/>
      <c r="AN468" s="21"/>
      <c r="AO468" s="21"/>
      <c r="AP468" s="21"/>
      <c r="AQ468" s="21"/>
      <c r="AR468" s="21"/>
      <c r="AS468" s="21"/>
      <c r="AT468" s="21"/>
      <c r="AU468" s="21"/>
      <c r="AV468" s="59"/>
      <c r="AW468" s="21"/>
      <c r="AX468" s="21"/>
      <c r="AY468" s="21"/>
      <c r="AZ468" s="21"/>
      <c r="BA468" s="21"/>
      <c r="BB468" s="21"/>
      <c r="BC468" s="21"/>
      <c r="BD468" s="21"/>
      <c r="BE468" s="21"/>
      <c r="BF468" s="21"/>
      <c r="BG468" s="21"/>
      <c r="BH468" s="21"/>
      <c r="BI468" s="21"/>
      <c r="BJ468" s="21"/>
      <c r="BK468" s="21" t="s">
        <v>1317</v>
      </c>
      <c r="BL468" s="5">
        <v>2</v>
      </c>
      <c r="BM468" s="221">
        <v>2</v>
      </c>
      <c r="BN468" s="221">
        <v>2</v>
      </c>
      <c r="BO468" s="221">
        <v>2</v>
      </c>
      <c r="BP468" s="221">
        <v>2</v>
      </c>
      <c r="BQ468" s="221">
        <v>2</v>
      </c>
      <c r="BR468" s="5">
        <v>2</v>
      </c>
      <c r="BS468" s="226">
        <v>2</v>
      </c>
      <c r="BT468" s="221">
        <v>2</v>
      </c>
      <c r="BU468" s="221">
        <v>2</v>
      </c>
      <c r="BV468" s="221">
        <v>2</v>
      </c>
      <c r="BW468" s="5">
        <v>2</v>
      </c>
      <c r="BX468" s="221">
        <v>2</v>
      </c>
      <c r="BY468" s="6">
        <v>2</v>
      </c>
      <c r="BZ468" s="5">
        <v>2</v>
      </c>
      <c r="CA468" s="221">
        <v>2</v>
      </c>
      <c r="CB468" s="221">
        <v>2</v>
      </c>
      <c r="CC468" s="221">
        <v>2</v>
      </c>
      <c r="CD468" s="337">
        <v>2</v>
      </c>
      <c r="CE468" s="221">
        <v>1</v>
      </c>
      <c r="CF468" s="221">
        <v>2</v>
      </c>
      <c r="CG468" s="221">
        <v>2</v>
      </c>
      <c r="CH468" s="221">
        <v>2</v>
      </c>
      <c r="CI468" s="221">
        <v>2</v>
      </c>
      <c r="CJ468" s="337">
        <v>2</v>
      </c>
      <c r="CK468" s="221">
        <v>2</v>
      </c>
      <c r="CL468" s="222">
        <f>COUNTIF(BL468:CK468,"2")</f>
        <v>25</v>
      </c>
      <c r="CM468" s="237">
        <f>CL468/(CL468+CN468+CP468+CR468)</f>
        <v>0.96153846153846156</v>
      </c>
      <c r="CN468" s="222">
        <f>COUNTIF(BL468:CK468,"1")</f>
        <v>1</v>
      </c>
      <c r="CO468" s="237">
        <f>CN468/(CL468+CN468+CP468+CR468)</f>
        <v>3.8461538461538464E-2</v>
      </c>
      <c r="CP468" s="222">
        <f>COUNTIF(BL468:CK468,"0")</f>
        <v>0</v>
      </c>
      <c r="CQ468" s="237">
        <f>CP468/(CL468+CN468+CP468+CR468)</f>
        <v>0</v>
      </c>
      <c r="CR468" s="222">
        <f>COUNTIF(BL468:CK468,"KĐG")</f>
        <v>0</v>
      </c>
      <c r="CS468" s="237">
        <f>CR468/(CL468+CN468+CP468+CR468)</f>
        <v>0</v>
      </c>
      <c r="CT468" s="223">
        <f>(((CL468*2)+(CN468*1)+(CP468*0)))/(CL468+CN468+CP468)</f>
        <v>1.9615384615384615</v>
      </c>
      <c r="CU468" s="223" t="str">
        <f>IF(CS468&gt;=50%,"KĐG",IF(CT468&gt;=1.6,"Đạt mục tiêu",IF(CT468&gt;=1,"Cần cố gắng","Chưa đạt")))</f>
        <v>Đạt mục tiêu</v>
      </c>
      <c r="CV468" s="6"/>
    </row>
    <row r="469" spans="1:100" s="23" customFormat="1" ht="186" hidden="1">
      <c r="A469" s="1315"/>
      <c r="B469" s="1044"/>
      <c r="C469" s="1033"/>
      <c r="D469" s="217" t="s">
        <v>1146</v>
      </c>
      <c r="E469" s="1109"/>
      <c r="F469" s="217" t="s">
        <v>1146</v>
      </c>
      <c r="G469" s="217" t="s">
        <v>2105</v>
      </c>
      <c r="H469" s="217"/>
      <c r="I469" s="551" t="s">
        <v>2464</v>
      </c>
      <c r="J469" s="63"/>
      <c r="K469" s="466"/>
      <c r="L469" s="44" t="s">
        <v>32</v>
      </c>
      <c r="M469" s="212" t="s">
        <v>31</v>
      </c>
      <c r="N469" s="165" t="s">
        <v>11</v>
      </c>
      <c r="O469" s="221" t="s">
        <v>29</v>
      </c>
      <c r="P469" s="221" t="s">
        <v>24</v>
      </c>
      <c r="Q469" s="6"/>
      <c r="R469" s="6"/>
      <c r="S469" s="6"/>
      <c r="T469" s="6"/>
      <c r="U469" s="6"/>
      <c r="V469" s="6"/>
      <c r="W469" s="6"/>
      <c r="X469" s="6"/>
      <c r="Y469" s="6"/>
      <c r="Z469" s="6"/>
      <c r="AA469" s="6" t="s">
        <v>24</v>
      </c>
      <c r="AB469" s="80">
        <f>COUNTIF($Q469:$AA469,"x")</f>
        <v>1</v>
      </c>
      <c r="AC469" s="656"/>
      <c r="AD469" s="21"/>
      <c r="AE469" s="21"/>
      <c r="AF469" s="21"/>
      <c r="AG469" s="21"/>
      <c r="AH469" s="21"/>
      <c r="AI469" s="21"/>
      <c r="AJ469" s="21"/>
      <c r="AK469" s="21"/>
      <c r="AL469" s="21"/>
      <c r="AM469" s="21"/>
      <c r="AN469" s="21"/>
      <c r="AO469" s="21"/>
      <c r="AP469" s="21"/>
      <c r="AQ469" s="21"/>
      <c r="AR469" s="21"/>
      <c r="AS469" s="21"/>
      <c r="AT469" s="21"/>
      <c r="AU469" s="21"/>
      <c r="AV469" s="59"/>
      <c r="AW469" s="21"/>
      <c r="AX469" s="21"/>
      <c r="AY469" s="21"/>
      <c r="AZ469" s="21"/>
      <c r="BA469" s="21"/>
      <c r="BB469" s="21"/>
      <c r="BC469" s="21"/>
      <c r="BD469" s="21"/>
      <c r="BE469" s="21"/>
      <c r="BF469" s="21"/>
      <c r="BG469" s="21"/>
      <c r="BH469" s="21"/>
      <c r="BI469" s="21"/>
      <c r="BJ469" s="21"/>
      <c r="BK469" s="21" t="s">
        <v>1316</v>
      </c>
      <c r="BL469" s="5">
        <v>1</v>
      </c>
      <c r="BM469" s="221">
        <v>2</v>
      </c>
      <c r="BN469" s="221">
        <v>2</v>
      </c>
      <c r="BO469" s="221">
        <v>2</v>
      </c>
      <c r="BP469" s="221">
        <v>1</v>
      </c>
      <c r="BQ469" s="221">
        <v>2</v>
      </c>
      <c r="BR469" s="5">
        <v>1</v>
      </c>
      <c r="BS469" s="226">
        <v>2</v>
      </c>
      <c r="BT469" s="221">
        <v>2</v>
      </c>
      <c r="BU469" s="221">
        <v>2</v>
      </c>
      <c r="BV469" s="221">
        <v>2</v>
      </c>
      <c r="BW469" s="5">
        <v>2</v>
      </c>
      <c r="BX469" s="221">
        <v>1</v>
      </c>
      <c r="BY469" s="6">
        <v>2</v>
      </c>
      <c r="BZ469" s="5">
        <v>2</v>
      </c>
      <c r="CA469" s="221">
        <v>2</v>
      </c>
      <c r="CB469" s="221">
        <v>2</v>
      </c>
      <c r="CC469" s="221">
        <v>2</v>
      </c>
      <c r="CD469" s="337">
        <v>2</v>
      </c>
      <c r="CE469" s="221">
        <v>2</v>
      </c>
      <c r="CF469" s="221">
        <v>2</v>
      </c>
      <c r="CG469" s="221">
        <v>1</v>
      </c>
      <c r="CH469" s="221">
        <v>2</v>
      </c>
      <c r="CI469" s="221">
        <v>2</v>
      </c>
      <c r="CJ469" s="337">
        <v>2</v>
      </c>
      <c r="CK469" s="221">
        <v>2</v>
      </c>
      <c r="CL469" s="222">
        <f>COUNTIF(BL469:CK469,"2")</f>
        <v>21</v>
      </c>
      <c r="CM469" s="237">
        <f>CL469/(CL469+CN469+CP469+CR469)</f>
        <v>0.80769230769230771</v>
      </c>
      <c r="CN469" s="222">
        <f>COUNTIF(BL469:CK469,"1")</f>
        <v>5</v>
      </c>
      <c r="CO469" s="237">
        <f>CN469/(CL469+CN469+CP469+CR469)</f>
        <v>0.19230769230769232</v>
      </c>
      <c r="CP469" s="222">
        <f>COUNTIF(BL469:CK469,"0")</f>
        <v>0</v>
      </c>
      <c r="CQ469" s="237">
        <f>CP469/(CL469+CN469+CP469+CR469)</f>
        <v>0</v>
      </c>
      <c r="CR469" s="222">
        <f>COUNTIF(BL469:CK469,"KĐG")</f>
        <v>0</v>
      </c>
      <c r="CS469" s="237">
        <f>CR469/(CL469+CN469+CP469+CR469)</f>
        <v>0</v>
      </c>
      <c r="CT469" s="223">
        <f>(((CL469*2)+(CN469*1)+(CP469*0)))/(CL469+CN469+CP469)</f>
        <v>1.8076923076923077</v>
      </c>
      <c r="CU469" s="223" t="str">
        <f>IF(CS469&gt;=50%,"KĐG",IF(CT469&gt;=1.6,"Đạt mục tiêu",IF(CT469&gt;=1,"Cần cố gắng","Chưa đạt")))</f>
        <v>Đạt mục tiêu</v>
      </c>
      <c r="CV469" s="6"/>
    </row>
    <row r="470" spans="1:100" s="23" customFormat="1" ht="62" hidden="1">
      <c r="A470" s="1315">
        <v>163</v>
      </c>
      <c r="B470" s="1044" t="s">
        <v>2943</v>
      </c>
      <c r="C470" s="1109" t="s">
        <v>35</v>
      </c>
      <c r="D470" s="1044" t="s">
        <v>1144</v>
      </c>
      <c r="E470" s="1109" t="s">
        <v>35</v>
      </c>
      <c r="F470" s="1044" t="s">
        <v>1144</v>
      </c>
      <c r="G470" s="217" t="s">
        <v>1147</v>
      </c>
      <c r="H470" s="217"/>
      <c r="I470" s="720" t="s">
        <v>2464</v>
      </c>
      <c r="J470" s="63"/>
      <c r="K470" s="466"/>
      <c r="L470" s="44" t="s">
        <v>32</v>
      </c>
      <c r="M470" s="212" t="s">
        <v>31</v>
      </c>
      <c r="N470" s="165" t="s">
        <v>11</v>
      </c>
      <c r="O470" s="221" t="s">
        <v>29</v>
      </c>
      <c r="P470" s="221" t="s">
        <v>24</v>
      </c>
      <c r="Q470" s="6"/>
      <c r="R470" s="6"/>
      <c r="S470" s="6"/>
      <c r="T470" s="6"/>
      <c r="U470" s="6"/>
      <c r="V470" s="6"/>
      <c r="W470" s="6"/>
      <c r="X470" s="6"/>
      <c r="Y470" s="6"/>
      <c r="Z470" s="6"/>
      <c r="AA470" s="6" t="s">
        <v>24</v>
      </c>
      <c r="AB470" s="80">
        <f>COUNTIF($Q470:$AA470,"x")</f>
        <v>1</v>
      </c>
      <c r="AC470" s="656"/>
      <c r="AD470" s="21"/>
      <c r="AE470" s="21"/>
      <c r="AF470" s="21"/>
      <c r="AG470" s="21"/>
      <c r="AH470" s="21"/>
      <c r="AI470" s="21"/>
      <c r="AJ470" s="21"/>
      <c r="AK470" s="21"/>
      <c r="AL470" s="21"/>
      <c r="AM470" s="21"/>
      <c r="AN470" s="21"/>
      <c r="AO470" s="21"/>
      <c r="AP470" s="21"/>
      <c r="AQ470" s="21"/>
      <c r="AR470" s="21"/>
      <c r="AS470" s="21"/>
      <c r="AT470" s="21"/>
      <c r="AU470" s="21"/>
      <c r="AV470" s="59"/>
      <c r="AW470" s="21"/>
      <c r="AX470" s="21"/>
      <c r="AY470" s="21"/>
      <c r="AZ470" s="21"/>
      <c r="BA470" s="21"/>
      <c r="BB470" s="21"/>
      <c r="BC470" s="21"/>
      <c r="BD470" s="21"/>
      <c r="BE470" s="21"/>
      <c r="BF470" s="21"/>
      <c r="BG470" s="21"/>
      <c r="BH470" s="21"/>
      <c r="BI470" s="21"/>
      <c r="BJ470" s="21"/>
      <c r="BK470" s="21" t="s">
        <v>1317</v>
      </c>
      <c r="BL470" s="5">
        <v>2</v>
      </c>
      <c r="BM470" s="221">
        <v>2</v>
      </c>
      <c r="BN470" s="221">
        <v>2</v>
      </c>
      <c r="BO470" s="221">
        <v>2</v>
      </c>
      <c r="BP470" s="221">
        <v>2</v>
      </c>
      <c r="BQ470" s="221">
        <v>2</v>
      </c>
      <c r="BR470" s="5">
        <v>2</v>
      </c>
      <c r="BS470" s="226">
        <v>2</v>
      </c>
      <c r="BT470" s="221">
        <v>2</v>
      </c>
      <c r="BU470" s="221">
        <v>2</v>
      </c>
      <c r="BV470" s="221">
        <v>1</v>
      </c>
      <c r="BW470" s="5">
        <v>2</v>
      </c>
      <c r="BX470" s="221">
        <v>2</v>
      </c>
      <c r="BY470" s="6">
        <v>2</v>
      </c>
      <c r="BZ470" s="5">
        <v>2</v>
      </c>
      <c r="CA470" s="221">
        <v>1</v>
      </c>
      <c r="CB470" s="221">
        <v>2</v>
      </c>
      <c r="CC470" s="221">
        <v>2</v>
      </c>
      <c r="CD470" s="337">
        <v>2</v>
      </c>
      <c r="CE470" s="221">
        <v>2</v>
      </c>
      <c r="CF470" s="221">
        <v>2</v>
      </c>
      <c r="CG470" s="221">
        <v>2</v>
      </c>
      <c r="CH470" s="221">
        <v>2</v>
      </c>
      <c r="CI470" s="221">
        <v>2</v>
      </c>
      <c r="CJ470" s="337">
        <v>2</v>
      </c>
      <c r="CK470" s="221">
        <v>2</v>
      </c>
      <c r="CL470" s="222">
        <f>COUNTIF(BL470:CK470,"2")</f>
        <v>24</v>
      </c>
      <c r="CM470" s="237">
        <f>CL470/(CL470+CN470+CP470+CR470)</f>
        <v>0.92307692307692313</v>
      </c>
      <c r="CN470" s="222">
        <f>COUNTIF(BL470:CK470,"1")</f>
        <v>2</v>
      </c>
      <c r="CO470" s="237">
        <f>CN470/(CL470+CN470+CP470+CR470)</f>
        <v>7.6923076923076927E-2</v>
      </c>
      <c r="CP470" s="222">
        <f>COUNTIF(BL470:CK470,"0")</f>
        <v>0</v>
      </c>
      <c r="CQ470" s="237">
        <f>CP470/(CL470+CN470+CP470+CR470)</f>
        <v>0</v>
      </c>
      <c r="CR470" s="222">
        <f>COUNTIF(BL470:CK470,"KĐG")</f>
        <v>0</v>
      </c>
      <c r="CS470" s="237">
        <f>CR470/(CL470+CN470+CP470+CR470)</f>
        <v>0</v>
      </c>
      <c r="CT470" s="223">
        <f>(((CL470*2)+(CN470*1)+(CP470*0)))/(CL470+CN470+CP470)</f>
        <v>1.9230769230769231</v>
      </c>
      <c r="CU470" s="223" t="str">
        <f>IF(CS470&gt;=50%,"KĐG",IF(CT470&gt;=1.6,"Đạt mục tiêu",IF(CT470&gt;=1,"Cần cố gắng","Chưa đạt")))</f>
        <v>Đạt mục tiêu</v>
      </c>
      <c r="CV470" s="6"/>
    </row>
    <row r="471" spans="1:100" s="23" customFormat="1" ht="62" hidden="1">
      <c r="A471" s="1315"/>
      <c r="B471" s="1044"/>
      <c r="C471" s="1109"/>
      <c r="D471" s="1044"/>
      <c r="E471" s="1109"/>
      <c r="F471" s="1044"/>
      <c r="G471" s="217" t="s">
        <v>1149</v>
      </c>
      <c r="H471" s="217"/>
      <c r="I471" s="720" t="s">
        <v>2464</v>
      </c>
      <c r="J471" s="63"/>
      <c r="K471" s="466"/>
      <c r="L471" s="44" t="s">
        <v>32</v>
      </c>
      <c r="M471" s="212" t="s">
        <v>31</v>
      </c>
      <c r="N471" s="165" t="s">
        <v>11</v>
      </c>
      <c r="O471" s="221" t="s">
        <v>29</v>
      </c>
      <c r="P471" s="221" t="s">
        <v>24</v>
      </c>
      <c r="Q471" s="6"/>
      <c r="R471" s="6"/>
      <c r="S471" s="6"/>
      <c r="T471" s="6"/>
      <c r="U471" s="6"/>
      <c r="V471" s="6"/>
      <c r="W471" s="6"/>
      <c r="X471" s="6"/>
      <c r="Y471" s="6"/>
      <c r="Z471" s="6"/>
      <c r="AA471" s="6" t="s">
        <v>24</v>
      </c>
      <c r="AB471" s="80">
        <f>COUNTIF($Q471:$AA471,"x")</f>
        <v>1</v>
      </c>
      <c r="AC471" s="656"/>
      <c r="AD471" s="21"/>
      <c r="AE471" s="21"/>
      <c r="AF471" s="21"/>
      <c r="AG471" s="21"/>
      <c r="AH471" s="21"/>
      <c r="AI471" s="21"/>
      <c r="AJ471" s="21"/>
      <c r="AK471" s="21"/>
      <c r="AL471" s="21"/>
      <c r="AM471" s="21"/>
      <c r="AN471" s="21"/>
      <c r="AO471" s="21"/>
      <c r="AP471" s="21"/>
      <c r="AQ471" s="21"/>
      <c r="AR471" s="21"/>
      <c r="AS471" s="21"/>
      <c r="AT471" s="21"/>
      <c r="AU471" s="21"/>
      <c r="AV471" s="59"/>
      <c r="AW471" s="21"/>
      <c r="AX471" s="21"/>
      <c r="AY471" s="21"/>
      <c r="AZ471" s="21"/>
      <c r="BA471" s="21"/>
      <c r="BB471" s="21"/>
      <c r="BC471" s="21"/>
      <c r="BD471" s="21"/>
      <c r="BE471" s="21"/>
      <c r="BF471" s="21"/>
      <c r="BG471" s="21"/>
      <c r="BH471" s="21"/>
      <c r="BI471" s="21"/>
      <c r="BJ471" s="21"/>
      <c r="BK471" s="21" t="s">
        <v>1316</v>
      </c>
      <c r="BL471" s="5">
        <v>2</v>
      </c>
      <c r="BM471" s="221">
        <v>2</v>
      </c>
      <c r="BN471" s="221">
        <v>2</v>
      </c>
      <c r="BO471" s="221">
        <v>2</v>
      </c>
      <c r="BP471" s="221">
        <v>2</v>
      </c>
      <c r="BQ471" s="221">
        <v>2</v>
      </c>
      <c r="BR471" s="5">
        <v>2</v>
      </c>
      <c r="BS471" s="226">
        <v>1</v>
      </c>
      <c r="BT471" s="221">
        <v>2</v>
      </c>
      <c r="BU471" s="221">
        <v>2</v>
      </c>
      <c r="BV471" s="221">
        <v>2</v>
      </c>
      <c r="BW471" s="5">
        <v>2</v>
      </c>
      <c r="BX471" s="221">
        <v>2</v>
      </c>
      <c r="BY471" s="6">
        <v>2</v>
      </c>
      <c r="BZ471" s="5">
        <v>2</v>
      </c>
      <c r="CA471" s="221">
        <v>2</v>
      </c>
      <c r="CB471" s="221">
        <v>2</v>
      </c>
      <c r="CC471" s="221">
        <v>2</v>
      </c>
      <c r="CD471" s="337">
        <v>2</v>
      </c>
      <c r="CE471" s="221">
        <v>2</v>
      </c>
      <c r="CF471" s="221">
        <v>2</v>
      </c>
      <c r="CG471" s="221">
        <v>2</v>
      </c>
      <c r="CH471" s="221">
        <v>2</v>
      </c>
      <c r="CI471" s="221">
        <v>2</v>
      </c>
      <c r="CJ471" s="337">
        <v>2</v>
      </c>
      <c r="CK471" s="221">
        <v>2</v>
      </c>
      <c r="CL471" s="222">
        <f>COUNTIF(BL471:CK471,"2")</f>
        <v>25</v>
      </c>
      <c r="CM471" s="237">
        <f>CL471/(CL471+CN471+CP471+CR471)</f>
        <v>0.96153846153846156</v>
      </c>
      <c r="CN471" s="222">
        <f>COUNTIF(BL471:CK471,"1")</f>
        <v>1</v>
      </c>
      <c r="CO471" s="237">
        <f>CN471/(CL471+CN471+CP471+CR471)</f>
        <v>3.8461538461538464E-2</v>
      </c>
      <c r="CP471" s="222">
        <f>COUNTIF(BL471:CK471,"0")</f>
        <v>0</v>
      </c>
      <c r="CQ471" s="237">
        <f>CP471/(CL471+CN471+CP471+CR471)</f>
        <v>0</v>
      </c>
      <c r="CR471" s="222">
        <f>COUNTIF(BL471:CK471,"KĐG")</f>
        <v>0</v>
      </c>
      <c r="CS471" s="237">
        <f>CR471/(CL471+CN471+CP471+CR471)</f>
        <v>0</v>
      </c>
      <c r="CT471" s="223">
        <f>(((CL471*2)+(CN471*1)+(CP471*0)))/(CL471+CN471+CP471)</f>
        <v>1.9615384615384615</v>
      </c>
      <c r="CU471" s="223" t="str">
        <f>IF(CS471&gt;=50%,"KĐG",IF(CT471&gt;=1.6,"Đạt mục tiêu",IF(CT471&gt;=1,"Cần cố gắng","Chưa đạt")))</f>
        <v>Đạt mục tiêu</v>
      </c>
      <c r="CV471" s="6"/>
    </row>
    <row r="472" spans="1:100" s="23" customFormat="1" ht="62" hidden="1">
      <c r="A472" s="1315"/>
      <c r="B472" s="1044"/>
      <c r="C472" s="1109"/>
      <c r="D472" s="1044"/>
      <c r="E472" s="1109"/>
      <c r="F472" s="1044"/>
      <c r="G472" s="217" t="s">
        <v>1148</v>
      </c>
      <c r="H472" s="217"/>
      <c r="I472" s="720" t="s">
        <v>2464</v>
      </c>
      <c r="J472" s="63"/>
      <c r="K472" s="466"/>
      <c r="L472" s="44" t="s">
        <v>32</v>
      </c>
      <c r="M472" s="212" t="s">
        <v>31</v>
      </c>
      <c r="N472" s="165" t="s">
        <v>11</v>
      </c>
      <c r="O472" s="221" t="s">
        <v>29</v>
      </c>
      <c r="P472" s="221" t="s">
        <v>24</v>
      </c>
      <c r="Q472" s="6"/>
      <c r="R472" s="6"/>
      <c r="S472" s="6"/>
      <c r="T472" s="6"/>
      <c r="U472" s="6"/>
      <c r="V472" s="6"/>
      <c r="W472" s="6"/>
      <c r="X472" s="6"/>
      <c r="Y472" s="6"/>
      <c r="Z472" s="6"/>
      <c r="AA472" s="6" t="s">
        <v>24</v>
      </c>
      <c r="AB472" s="80">
        <f>COUNTIF($Q472:$AA472,"x")</f>
        <v>1</v>
      </c>
      <c r="AC472" s="656"/>
      <c r="AD472" s="21"/>
      <c r="AE472" s="21"/>
      <c r="AF472" s="21"/>
      <c r="AG472" s="21"/>
      <c r="AH472" s="21"/>
      <c r="AI472" s="21"/>
      <c r="AJ472" s="21"/>
      <c r="AK472" s="21"/>
      <c r="AL472" s="21"/>
      <c r="AM472" s="21"/>
      <c r="AN472" s="21"/>
      <c r="AO472" s="21"/>
      <c r="AP472" s="21"/>
      <c r="AQ472" s="21"/>
      <c r="AR472" s="21"/>
      <c r="AS472" s="21"/>
      <c r="AT472" s="21"/>
      <c r="AU472" s="21"/>
      <c r="AV472" s="59"/>
      <c r="AW472" s="21"/>
      <c r="AX472" s="21"/>
      <c r="AY472" s="21"/>
      <c r="AZ472" s="21"/>
      <c r="BA472" s="21"/>
      <c r="BB472" s="21"/>
      <c r="BC472" s="21"/>
      <c r="BD472" s="21"/>
      <c r="BE472" s="21"/>
      <c r="BF472" s="21"/>
      <c r="BG472" s="21"/>
      <c r="BH472" s="21"/>
      <c r="BI472" s="21"/>
      <c r="BJ472" s="21"/>
      <c r="BK472" s="21" t="s">
        <v>1318</v>
      </c>
      <c r="BL472" s="5">
        <v>2</v>
      </c>
      <c r="BM472" s="221">
        <v>2</v>
      </c>
      <c r="BN472" s="221">
        <v>2</v>
      </c>
      <c r="BO472" s="221">
        <v>1</v>
      </c>
      <c r="BP472" s="221">
        <v>2</v>
      </c>
      <c r="BQ472" s="221">
        <v>2</v>
      </c>
      <c r="BR472" s="5">
        <v>2</v>
      </c>
      <c r="BS472" s="226">
        <v>2</v>
      </c>
      <c r="BT472" s="221">
        <v>2</v>
      </c>
      <c r="BU472" s="221">
        <v>2</v>
      </c>
      <c r="BV472" s="221">
        <v>2</v>
      </c>
      <c r="BW472" s="5">
        <v>2</v>
      </c>
      <c r="BX472" s="221">
        <v>2</v>
      </c>
      <c r="BY472" s="6">
        <v>2</v>
      </c>
      <c r="BZ472" s="5">
        <v>2</v>
      </c>
      <c r="CA472" s="221">
        <v>2</v>
      </c>
      <c r="CB472" s="221">
        <v>2</v>
      </c>
      <c r="CC472" s="221">
        <v>2</v>
      </c>
      <c r="CD472" s="337">
        <v>2</v>
      </c>
      <c r="CE472" s="221">
        <v>1</v>
      </c>
      <c r="CF472" s="221">
        <v>2</v>
      </c>
      <c r="CG472" s="221">
        <v>2</v>
      </c>
      <c r="CH472" s="221">
        <v>2</v>
      </c>
      <c r="CI472" s="221">
        <v>2</v>
      </c>
      <c r="CJ472" s="337">
        <v>2</v>
      </c>
      <c r="CK472" s="221">
        <v>2</v>
      </c>
      <c r="CL472" s="222">
        <f>COUNTIF(BL472:CK472,"2")</f>
        <v>24</v>
      </c>
      <c r="CM472" s="237">
        <f>CL472/(CL472+CN472+CP472+CR472)</f>
        <v>0.92307692307692313</v>
      </c>
      <c r="CN472" s="222">
        <f>COUNTIF(BL472:CK472,"1")</f>
        <v>2</v>
      </c>
      <c r="CO472" s="237">
        <f>CN472/(CL472+CN472+CP472+CR472)</f>
        <v>7.6923076923076927E-2</v>
      </c>
      <c r="CP472" s="222">
        <f>COUNTIF(BL472:CK472,"0")</f>
        <v>0</v>
      </c>
      <c r="CQ472" s="237">
        <f>CP472/(CL472+CN472+CP472+CR472)</f>
        <v>0</v>
      </c>
      <c r="CR472" s="222">
        <f>COUNTIF(BL472:CK472,"KĐG")</f>
        <v>0</v>
      </c>
      <c r="CS472" s="237">
        <f>CR472/(CL472+CN472+CP472+CR472)</f>
        <v>0</v>
      </c>
      <c r="CT472" s="223">
        <f>(((CL472*2)+(CN472*1)+(CP472*0)))/(CL472+CN472+CP472)</f>
        <v>1.9230769230769231</v>
      </c>
      <c r="CU472" s="223" t="str">
        <f>IF(CS472&gt;=50%,"KĐG",IF(CT472&gt;=1.6,"Đạt mục tiêu",IF(CT472&gt;=1,"Cần cố gắng","Chưa đạt")))</f>
        <v>Đạt mục tiêu</v>
      </c>
      <c r="CV472" s="6"/>
    </row>
    <row r="473" spans="1:100" s="325" customFormat="1" ht="16.5" hidden="1">
      <c r="A473" s="841"/>
      <c r="B473" s="1219" t="s">
        <v>1150</v>
      </c>
      <c r="C473" s="1219"/>
      <c r="D473" s="1219"/>
      <c r="E473" s="1219"/>
      <c r="F473" s="1219"/>
      <c r="G473" s="1219"/>
      <c r="H473" s="582"/>
      <c r="I473" s="431"/>
      <c r="J473" s="456"/>
      <c r="K473" s="506"/>
      <c r="L473" s="456"/>
      <c r="M473" s="456"/>
      <c r="N473" s="456"/>
      <c r="O473" s="456"/>
      <c r="P473" s="456"/>
      <c r="Q473" s="324"/>
      <c r="R473" s="324"/>
      <c r="S473" s="324"/>
      <c r="T473" s="324"/>
      <c r="U473" s="324"/>
      <c r="V473" s="324"/>
      <c r="W473" s="324"/>
      <c r="X473" s="324"/>
      <c r="Y473" s="324"/>
      <c r="Z473" s="324"/>
      <c r="AA473" s="324" t="s">
        <v>38</v>
      </c>
      <c r="AB473" s="296" t="s">
        <v>38</v>
      </c>
      <c r="AC473" s="644" t="s">
        <v>38</v>
      </c>
      <c r="AD473" s="296" t="s">
        <v>38</v>
      </c>
      <c r="AE473" s="296" t="s">
        <v>38</v>
      </c>
      <c r="AF473" s="296" t="s">
        <v>38</v>
      </c>
      <c r="AG473" s="296" t="s">
        <v>38</v>
      </c>
      <c r="AH473" s="296" t="s">
        <v>38</v>
      </c>
      <c r="AI473" s="296" t="s">
        <v>38</v>
      </c>
      <c r="AJ473" s="296" t="s">
        <v>38</v>
      </c>
      <c r="AK473" s="296" t="s">
        <v>38</v>
      </c>
      <c r="AL473" s="296" t="s">
        <v>38</v>
      </c>
      <c r="AM473" s="296" t="s">
        <v>38</v>
      </c>
      <c r="AN473" s="296" t="s">
        <v>38</v>
      </c>
      <c r="AO473" s="296" t="s">
        <v>38</v>
      </c>
      <c r="AP473" s="296" t="s">
        <v>38</v>
      </c>
      <c r="AQ473" s="296" t="s">
        <v>38</v>
      </c>
      <c r="AR473" s="296" t="s">
        <v>38</v>
      </c>
      <c r="AS473" s="296" t="s">
        <v>38</v>
      </c>
      <c r="AT473" s="296" t="s">
        <v>38</v>
      </c>
      <c r="AU473" s="296" t="s">
        <v>38</v>
      </c>
      <c r="AV473" s="296" t="s">
        <v>38</v>
      </c>
      <c r="AW473" s="296" t="s">
        <v>38</v>
      </c>
      <c r="AX473" s="296" t="s">
        <v>38</v>
      </c>
      <c r="AY473" s="296"/>
      <c r="AZ473" s="296"/>
      <c r="BA473" s="296" t="s">
        <v>38</v>
      </c>
      <c r="BB473" s="296" t="s">
        <v>38</v>
      </c>
      <c r="BC473" s="296" t="s">
        <v>38</v>
      </c>
      <c r="BD473" s="296" t="s">
        <v>38</v>
      </c>
      <c r="BE473" s="296" t="s">
        <v>38</v>
      </c>
      <c r="BF473" s="296" t="s">
        <v>38</v>
      </c>
      <c r="BG473" s="296" t="s">
        <v>38</v>
      </c>
      <c r="BH473" s="296" t="s">
        <v>38</v>
      </c>
      <c r="BI473" s="296" t="s">
        <v>38</v>
      </c>
      <c r="BJ473" s="296" t="s">
        <v>38</v>
      </c>
      <c r="BK473" s="296" t="s">
        <v>38</v>
      </c>
      <c r="BL473" s="410" t="s">
        <v>38</v>
      </c>
      <c r="BM473" s="296" t="s">
        <v>38</v>
      </c>
      <c r="BN473" s="296" t="s">
        <v>38</v>
      </c>
      <c r="BO473" s="296" t="s">
        <v>38</v>
      </c>
      <c r="BP473" s="296" t="s">
        <v>38</v>
      </c>
      <c r="BQ473" s="296" t="s">
        <v>38</v>
      </c>
      <c r="BR473" s="410" t="s">
        <v>38</v>
      </c>
      <c r="BS473" s="296" t="s">
        <v>38</v>
      </c>
      <c r="BT473" s="296" t="s">
        <v>38</v>
      </c>
      <c r="BU473" s="296" t="s">
        <v>38</v>
      </c>
      <c r="BV473" s="296" t="s">
        <v>38</v>
      </c>
      <c r="BW473" s="410" t="s">
        <v>38</v>
      </c>
      <c r="BX473" s="296" t="s">
        <v>38</v>
      </c>
      <c r="BY473" s="410" t="s">
        <v>38</v>
      </c>
      <c r="BZ473" s="410" t="s">
        <v>38</v>
      </c>
      <c r="CA473" s="296" t="s">
        <v>38</v>
      </c>
      <c r="CB473" s="296" t="s">
        <v>38</v>
      </c>
      <c r="CC473" s="296" t="s">
        <v>38</v>
      </c>
      <c r="CD473" s="297" t="s">
        <v>38</v>
      </c>
      <c r="CE473" s="296" t="s">
        <v>38</v>
      </c>
      <c r="CF473" s="296" t="s">
        <v>38</v>
      </c>
      <c r="CG473" s="296" t="s">
        <v>38</v>
      </c>
      <c r="CH473" s="296" t="s">
        <v>38</v>
      </c>
      <c r="CI473" s="296" t="s">
        <v>38</v>
      </c>
      <c r="CJ473" s="297" t="s">
        <v>38</v>
      </c>
      <c r="CK473" s="296" t="s">
        <v>38</v>
      </c>
      <c r="CL473" s="296" t="s">
        <v>38</v>
      </c>
      <c r="CM473" s="296" t="s">
        <v>38</v>
      </c>
      <c r="CN473" s="296" t="s">
        <v>38</v>
      </c>
      <c r="CO473" s="296" t="s">
        <v>38</v>
      </c>
      <c r="CP473" s="296" t="s">
        <v>38</v>
      </c>
      <c r="CQ473" s="296" t="s">
        <v>38</v>
      </c>
      <c r="CR473" s="296" t="s">
        <v>38</v>
      </c>
      <c r="CS473" s="296" t="s">
        <v>38</v>
      </c>
      <c r="CT473" s="296" t="s">
        <v>38</v>
      </c>
      <c r="CU473" s="296" t="s">
        <v>38</v>
      </c>
      <c r="CV473" s="296" t="s">
        <v>38</v>
      </c>
    </row>
    <row r="474" spans="1:100" s="23" customFormat="1" ht="139.5" hidden="1">
      <c r="A474" s="1315">
        <v>164</v>
      </c>
      <c r="B474" s="1044" t="s">
        <v>2338</v>
      </c>
      <c r="C474" s="1109" t="s">
        <v>41</v>
      </c>
      <c r="D474" s="1220" t="s">
        <v>2362</v>
      </c>
      <c r="E474" s="1109" t="s">
        <v>41</v>
      </c>
      <c r="F474" s="1044" t="s">
        <v>2363</v>
      </c>
      <c r="G474" s="159" t="s">
        <v>2365</v>
      </c>
      <c r="H474" s="159"/>
      <c r="I474" s="697" t="s">
        <v>2464</v>
      </c>
      <c r="J474" s="63"/>
      <c r="K474" s="466"/>
      <c r="L474" s="44" t="s">
        <v>32</v>
      </c>
      <c r="M474" s="212" t="s">
        <v>31</v>
      </c>
      <c r="N474" s="165" t="s">
        <v>11</v>
      </c>
      <c r="O474" s="221" t="s">
        <v>29</v>
      </c>
      <c r="P474" s="221" t="s">
        <v>24</v>
      </c>
      <c r="Q474" s="6"/>
      <c r="R474" s="6"/>
      <c r="S474" s="6"/>
      <c r="T474" s="6"/>
      <c r="U474" s="6"/>
      <c r="V474" s="6"/>
      <c r="W474" s="6"/>
      <c r="X474" s="6"/>
      <c r="Y474" s="6"/>
      <c r="Z474" s="6"/>
      <c r="AA474" s="6" t="s">
        <v>24</v>
      </c>
      <c r="AB474" s="80">
        <f t="shared" ref="AB474:AB479" si="298">COUNTIF($Q474:$AA474,"x")</f>
        <v>1</v>
      </c>
      <c r="AC474" s="656"/>
      <c r="AD474" s="21"/>
      <c r="AE474" s="21"/>
      <c r="AF474" s="21"/>
      <c r="AG474" s="21"/>
      <c r="AH474" s="21"/>
      <c r="AI474" s="21"/>
      <c r="AJ474" s="21"/>
      <c r="AK474" s="21"/>
      <c r="AL474" s="21"/>
      <c r="AM474" s="21"/>
      <c r="AN474" s="21"/>
      <c r="AO474" s="21"/>
      <c r="AP474" s="21"/>
      <c r="AQ474" s="21"/>
      <c r="AR474" s="21"/>
      <c r="AS474" s="21"/>
      <c r="AT474" s="21"/>
      <c r="AU474" s="21"/>
      <c r="AV474" s="59"/>
      <c r="AW474" s="21"/>
      <c r="AX474" s="21"/>
      <c r="AY474" s="21"/>
      <c r="AZ474" s="21"/>
      <c r="BA474" s="21"/>
      <c r="BB474" s="21"/>
      <c r="BC474" s="21"/>
      <c r="BD474" s="21"/>
      <c r="BE474" s="21"/>
      <c r="BF474" s="21"/>
      <c r="BG474" s="21"/>
      <c r="BH474" s="21"/>
      <c r="BI474" s="21"/>
      <c r="BJ474" s="21"/>
      <c r="BK474" s="21" t="s">
        <v>1317</v>
      </c>
      <c r="BL474" s="5">
        <v>1</v>
      </c>
      <c r="BM474" s="221">
        <v>2</v>
      </c>
      <c r="BN474" s="221">
        <v>2</v>
      </c>
      <c r="BO474" s="221">
        <v>2</v>
      </c>
      <c r="BP474" s="221">
        <v>2</v>
      </c>
      <c r="BQ474" s="221">
        <v>2</v>
      </c>
      <c r="BR474" s="5">
        <v>1</v>
      </c>
      <c r="BS474" s="226">
        <v>2</v>
      </c>
      <c r="BT474" s="221">
        <v>2</v>
      </c>
      <c r="BU474" s="221">
        <v>2</v>
      </c>
      <c r="BV474" s="221">
        <v>2</v>
      </c>
      <c r="BW474" s="5">
        <v>2</v>
      </c>
      <c r="BX474" s="221">
        <v>2</v>
      </c>
      <c r="BY474" s="6">
        <v>2</v>
      </c>
      <c r="BZ474" s="5">
        <v>1</v>
      </c>
      <c r="CA474" s="221">
        <v>2</v>
      </c>
      <c r="CB474" s="221">
        <v>2</v>
      </c>
      <c r="CC474" s="221">
        <v>2</v>
      </c>
      <c r="CD474" s="337">
        <v>2</v>
      </c>
      <c r="CE474" s="221">
        <v>1</v>
      </c>
      <c r="CF474" s="221">
        <v>2</v>
      </c>
      <c r="CG474" s="221">
        <v>2</v>
      </c>
      <c r="CH474" s="221">
        <v>2</v>
      </c>
      <c r="CI474" s="221">
        <v>2</v>
      </c>
      <c r="CJ474" s="337">
        <v>2</v>
      </c>
      <c r="CK474" s="221">
        <v>2</v>
      </c>
      <c r="CL474" s="222">
        <f t="shared" ref="CL474:CL479" si="299">COUNTIF(BL474:CK474,"2")</f>
        <v>22</v>
      </c>
      <c r="CM474" s="237">
        <f t="shared" ref="CM474:CM479" si="300">CL474/(CL474+CN474+CP474+CR474)</f>
        <v>0.84615384615384615</v>
      </c>
      <c r="CN474" s="222">
        <f t="shared" ref="CN474:CN479" si="301">COUNTIF(BL474:CK474,"1")</f>
        <v>4</v>
      </c>
      <c r="CO474" s="237">
        <f t="shared" ref="CO474:CO479" si="302">CN474/(CL474+CN474+CP474+CR474)</f>
        <v>0.15384615384615385</v>
      </c>
      <c r="CP474" s="222">
        <f t="shared" ref="CP474:CP479" si="303">COUNTIF(BL474:CK474,"0")</f>
        <v>0</v>
      </c>
      <c r="CQ474" s="237">
        <f t="shared" ref="CQ474:CQ479" si="304">CP474/(CL474+CN474+CP474+CR474)</f>
        <v>0</v>
      </c>
      <c r="CR474" s="222">
        <f t="shared" ref="CR474:CR479" si="305">COUNTIF(BL474:CK474,"KĐG")</f>
        <v>0</v>
      </c>
      <c r="CS474" s="237">
        <f t="shared" ref="CS474:CS479" si="306">CR474/(CL474+CN474+CP474+CR474)</f>
        <v>0</v>
      </c>
      <c r="CT474" s="223">
        <f t="shared" ref="CT474:CT479" si="307">(((CL474*2)+(CN474*1)+(CP474*0)))/(CL474+CN474+CP474)</f>
        <v>1.8461538461538463</v>
      </c>
      <c r="CU474" s="223" t="str">
        <f t="shared" ref="CU474:CU479" si="308">IF(CS474&gt;=50%,"KĐG",IF(CT474&gt;=1.6,"Đạt mục tiêu",IF(CT474&gt;=1,"Cần cố gắng","Chưa đạt")))</f>
        <v>Đạt mục tiêu</v>
      </c>
      <c r="CV474" s="6"/>
    </row>
    <row r="475" spans="1:100" s="23" customFormat="1" ht="124" hidden="1">
      <c r="A475" s="1315"/>
      <c r="B475" s="1044"/>
      <c r="C475" s="1109"/>
      <c r="D475" s="1044"/>
      <c r="E475" s="1109"/>
      <c r="F475" s="1044"/>
      <c r="G475" s="217" t="s">
        <v>2942</v>
      </c>
      <c r="H475" s="217"/>
      <c r="I475" s="551" t="s">
        <v>2464</v>
      </c>
      <c r="J475" s="63"/>
      <c r="K475" s="466"/>
      <c r="L475" s="44" t="s">
        <v>32</v>
      </c>
      <c r="M475" s="212" t="s">
        <v>31</v>
      </c>
      <c r="N475" s="165" t="s">
        <v>11</v>
      </c>
      <c r="O475" s="221" t="s">
        <v>29</v>
      </c>
      <c r="P475" s="221" t="s">
        <v>24</v>
      </c>
      <c r="Q475" s="6"/>
      <c r="R475" s="6"/>
      <c r="S475" s="6"/>
      <c r="T475" s="6"/>
      <c r="U475" s="6"/>
      <c r="V475" s="6"/>
      <c r="W475" s="6"/>
      <c r="X475" s="6"/>
      <c r="Y475" s="6"/>
      <c r="Z475" s="6"/>
      <c r="AA475" s="6" t="s">
        <v>24</v>
      </c>
      <c r="AB475" s="80">
        <f t="shared" si="298"/>
        <v>1</v>
      </c>
      <c r="AC475" s="656"/>
      <c r="AD475" s="21"/>
      <c r="AE475" s="21"/>
      <c r="AF475" s="21"/>
      <c r="AG475" s="21"/>
      <c r="AH475" s="21"/>
      <c r="AI475" s="21"/>
      <c r="AJ475" s="21"/>
      <c r="AK475" s="21"/>
      <c r="AL475" s="21"/>
      <c r="AM475" s="21"/>
      <c r="AN475" s="21"/>
      <c r="AO475" s="21"/>
      <c r="AP475" s="21"/>
      <c r="AQ475" s="21"/>
      <c r="AR475" s="21"/>
      <c r="AS475" s="21"/>
      <c r="AT475" s="21"/>
      <c r="AU475" s="21"/>
      <c r="AV475" s="59"/>
      <c r="AW475" s="21"/>
      <c r="AX475" s="21"/>
      <c r="AY475" s="21"/>
      <c r="AZ475" s="21"/>
      <c r="BA475" s="21"/>
      <c r="BB475" s="21"/>
      <c r="BC475" s="21"/>
      <c r="BD475" s="21"/>
      <c r="BE475" s="21"/>
      <c r="BF475" s="21"/>
      <c r="BG475" s="21"/>
      <c r="BH475" s="21"/>
      <c r="BI475" s="21"/>
      <c r="BJ475" s="21"/>
      <c r="BK475" s="21" t="s">
        <v>1317</v>
      </c>
      <c r="BL475" s="5">
        <v>2</v>
      </c>
      <c r="BM475" s="221">
        <v>2</v>
      </c>
      <c r="BN475" s="221">
        <v>2</v>
      </c>
      <c r="BO475" s="221">
        <v>2</v>
      </c>
      <c r="BP475" s="221">
        <v>1</v>
      </c>
      <c r="BQ475" s="221">
        <v>2</v>
      </c>
      <c r="BR475" s="5">
        <v>2</v>
      </c>
      <c r="BS475" s="226">
        <v>1</v>
      </c>
      <c r="BT475" s="221">
        <v>2</v>
      </c>
      <c r="BU475" s="221">
        <v>1</v>
      </c>
      <c r="BV475" s="221">
        <v>2</v>
      </c>
      <c r="BW475" s="5">
        <v>2</v>
      </c>
      <c r="BX475" s="221">
        <v>2</v>
      </c>
      <c r="BY475" s="6">
        <v>2</v>
      </c>
      <c r="BZ475" s="5">
        <v>2</v>
      </c>
      <c r="CA475" s="221">
        <v>2</v>
      </c>
      <c r="CB475" s="221">
        <v>2</v>
      </c>
      <c r="CC475" s="221">
        <v>2</v>
      </c>
      <c r="CD475" s="337">
        <v>1</v>
      </c>
      <c r="CE475" s="221">
        <v>2</v>
      </c>
      <c r="CF475" s="221">
        <v>2</v>
      </c>
      <c r="CG475" s="221">
        <v>1</v>
      </c>
      <c r="CH475" s="221">
        <v>2</v>
      </c>
      <c r="CI475" s="221">
        <v>2</v>
      </c>
      <c r="CJ475" s="337">
        <v>1</v>
      </c>
      <c r="CK475" s="221">
        <v>2</v>
      </c>
      <c r="CL475" s="222">
        <f t="shared" si="299"/>
        <v>20</v>
      </c>
      <c r="CM475" s="237">
        <f t="shared" si="300"/>
        <v>0.76923076923076927</v>
      </c>
      <c r="CN475" s="222">
        <f t="shared" si="301"/>
        <v>6</v>
      </c>
      <c r="CO475" s="237">
        <f t="shared" si="302"/>
        <v>0.23076923076923078</v>
      </c>
      <c r="CP475" s="222">
        <f t="shared" si="303"/>
        <v>0</v>
      </c>
      <c r="CQ475" s="237">
        <f t="shared" si="304"/>
        <v>0</v>
      </c>
      <c r="CR475" s="222">
        <f t="shared" si="305"/>
        <v>0</v>
      </c>
      <c r="CS475" s="237">
        <f t="shared" si="306"/>
        <v>0</v>
      </c>
      <c r="CT475" s="223">
        <f t="shared" si="307"/>
        <v>1.7692307692307692</v>
      </c>
      <c r="CU475" s="223" t="str">
        <f t="shared" si="308"/>
        <v>Đạt mục tiêu</v>
      </c>
      <c r="CV475" s="6"/>
    </row>
    <row r="476" spans="1:100" s="23" customFormat="1" ht="55.5" hidden="1">
      <c r="A476" s="1315"/>
      <c r="B476" s="1044"/>
      <c r="C476" s="1109"/>
      <c r="D476" s="1044"/>
      <c r="E476" s="1109"/>
      <c r="F476" s="1044"/>
      <c r="G476" s="217" t="s">
        <v>1156</v>
      </c>
      <c r="H476" s="217"/>
      <c r="I476" s="551" t="s">
        <v>2464</v>
      </c>
      <c r="J476" s="63"/>
      <c r="K476" s="466"/>
      <c r="L476" s="44" t="s">
        <v>32</v>
      </c>
      <c r="M476" s="212" t="s">
        <v>31</v>
      </c>
      <c r="N476" s="165" t="s">
        <v>11</v>
      </c>
      <c r="O476" s="221" t="s">
        <v>29</v>
      </c>
      <c r="P476" s="221" t="s">
        <v>24</v>
      </c>
      <c r="Q476" s="6"/>
      <c r="R476" s="6"/>
      <c r="S476" s="6"/>
      <c r="T476" s="6"/>
      <c r="U476" s="6"/>
      <c r="V476" s="6"/>
      <c r="W476" s="6"/>
      <c r="X476" s="6"/>
      <c r="Y476" s="6"/>
      <c r="Z476" s="6"/>
      <c r="AA476" s="6" t="s">
        <v>24</v>
      </c>
      <c r="AB476" s="80">
        <f t="shared" si="298"/>
        <v>1</v>
      </c>
      <c r="AC476" s="656"/>
      <c r="AD476" s="21"/>
      <c r="AE476" s="21"/>
      <c r="AF476" s="21"/>
      <c r="AG476" s="21"/>
      <c r="AH476" s="21"/>
      <c r="AI476" s="21"/>
      <c r="AJ476" s="21"/>
      <c r="AK476" s="21"/>
      <c r="AL476" s="21"/>
      <c r="AM476" s="21"/>
      <c r="AN476" s="21"/>
      <c r="AO476" s="21"/>
      <c r="AP476" s="21"/>
      <c r="AQ476" s="21"/>
      <c r="AR476" s="21"/>
      <c r="AS476" s="21"/>
      <c r="AT476" s="21"/>
      <c r="AU476" s="21"/>
      <c r="AV476" s="59"/>
      <c r="AW476" s="21"/>
      <c r="AX476" s="21"/>
      <c r="AY476" s="21"/>
      <c r="AZ476" s="21"/>
      <c r="BA476" s="21"/>
      <c r="BB476" s="21"/>
      <c r="BC476" s="21"/>
      <c r="BD476" s="21"/>
      <c r="BE476" s="21"/>
      <c r="BF476" s="21"/>
      <c r="BG476" s="21"/>
      <c r="BH476" s="21"/>
      <c r="BI476" s="21"/>
      <c r="BJ476" s="21"/>
      <c r="BK476" s="21" t="s">
        <v>1317</v>
      </c>
      <c r="BL476" s="5">
        <v>2</v>
      </c>
      <c r="BM476" s="221">
        <v>2</v>
      </c>
      <c r="BN476" s="221">
        <v>2</v>
      </c>
      <c r="BO476" s="221">
        <v>2</v>
      </c>
      <c r="BP476" s="221">
        <v>2</v>
      </c>
      <c r="BQ476" s="221">
        <v>2</v>
      </c>
      <c r="BR476" s="5">
        <v>2</v>
      </c>
      <c r="BS476" s="226">
        <v>1</v>
      </c>
      <c r="BT476" s="221">
        <v>2</v>
      </c>
      <c r="BU476" s="221">
        <v>2</v>
      </c>
      <c r="BV476" s="221">
        <v>2</v>
      </c>
      <c r="BW476" s="5">
        <v>2</v>
      </c>
      <c r="BX476" s="221">
        <v>2</v>
      </c>
      <c r="BY476" s="6">
        <v>2</v>
      </c>
      <c r="BZ476" s="5">
        <v>2</v>
      </c>
      <c r="CA476" s="221">
        <v>2</v>
      </c>
      <c r="CB476" s="221">
        <v>2</v>
      </c>
      <c r="CC476" s="221">
        <v>1</v>
      </c>
      <c r="CD476" s="337">
        <v>2</v>
      </c>
      <c r="CE476" s="221">
        <v>2</v>
      </c>
      <c r="CF476" s="221">
        <v>2</v>
      </c>
      <c r="CG476" s="221">
        <v>2</v>
      </c>
      <c r="CH476" s="221">
        <v>2</v>
      </c>
      <c r="CI476" s="221">
        <v>2</v>
      </c>
      <c r="CJ476" s="337">
        <v>2</v>
      </c>
      <c r="CK476" s="221">
        <v>2</v>
      </c>
      <c r="CL476" s="222">
        <f t="shared" si="299"/>
        <v>24</v>
      </c>
      <c r="CM476" s="237">
        <f t="shared" si="300"/>
        <v>0.92307692307692313</v>
      </c>
      <c r="CN476" s="222">
        <f t="shared" si="301"/>
        <v>2</v>
      </c>
      <c r="CO476" s="237">
        <f t="shared" si="302"/>
        <v>7.6923076923076927E-2</v>
      </c>
      <c r="CP476" s="222">
        <f t="shared" si="303"/>
        <v>0</v>
      </c>
      <c r="CQ476" s="237">
        <f t="shared" si="304"/>
        <v>0</v>
      </c>
      <c r="CR476" s="222">
        <f t="shared" si="305"/>
        <v>0</v>
      </c>
      <c r="CS476" s="237">
        <f t="shared" si="306"/>
        <v>0</v>
      </c>
      <c r="CT476" s="223">
        <f t="shared" si="307"/>
        <v>1.9230769230769231</v>
      </c>
      <c r="CU476" s="223" t="str">
        <f t="shared" si="308"/>
        <v>Đạt mục tiêu</v>
      </c>
      <c r="CV476" s="6"/>
    </row>
    <row r="477" spans="1:100" s="23" customFormat="1" ht="108.5" hidden="1">
      <c r="A477" s="1315"/>
      <c r="B477" s="1044"/>
      <c r="C477" s="1109"/>
      <c r="D477" s="1044"/>
      <c r="E477" s="1109"/>
      <c r="F477" s="1044"/>
      <c r="G477" s="217" t="s">
        <v>2364</v>
      </c>
      <c r="H477" s="217"/>
      <c r="I477" s="551" t="s">
        <v>2464</v>
      </c>
      <c r="J477" s="63"/>
      <c r="K477" s="466"/>
      <c r="L477" s="44" t="s">
        <v>32</v>
      </c>
      <c r="M477" s="212" t="s">
        <v>31</v>
      </c>
      <c r="N477" s="165" t="s">
        <v>11</v>
      </c>
      <c r="O477" s="221" t="s">
        <v>29</v>
      </c>
      <c r="P477" s="221" t="s">
        <v>24</v>
      </c>
      <c r="Q477" s="6"/>
      <c r="R477" s="6"/>
      <c r="S477" s="6"/>
      <c r="T477" s="6"/>
      <c r="U477" s="6"/>
      <c r="V477" s="6"/>
      <c r="W477" s="6"/>
      <c r="X477" s="6"/>
      <c r="Y477" s="6"/>
      <c r="Z477" s="6"/>
      <c r="AA477" s="6" t="s">
        <v>24</v>
      </c>
      <c r="AB477" s="80">
        <f t="shared" si="298"/>
        <v>1</v>
      </c>
      <c r="AC477" s="656"/>
      <c r="AD477" s="21"/>
      <c r="AE477" s="21"/>
      <c r="AF477" s="21"/>
      <c r="AG477" s="21"/>
      <c r="AH477" s="21"/>
      <c r="AI477" s="21"/>
      <c r="AJ477" s="21"/>
      <c r="AK477" s="21"/>
      <c r="AL477" s="21"/>
      <c r="AM477" s="21"/>
      <c r="AN477" s="21"/>
      <c r="AO477" s="21"/>
      <c r="AP477" s="21"/>
      <c r="AQ477" s="21"/>
      <c r="AR477" s="21"/>
      <c r="AS477" s="21"/>
      <c r="AT477" s="21"/>
      <c r="AU477" s="21"/>
      <c r="AV477" s="59"/>
      <c r="AW477" s="21"/>
      <c r="AX477" s="21"/>
      <c r="AY477" s="21"/>
      <c r="AZ477" s="21"/>
      <c r="BA477" s="21"/>
      <c r="BB477" s="21"/>
      <c r="BC477" s="21"/>
      <c r="BD477" s="21"/>
      <c r="BE477" s="21"/>
      <c r="BF477" s="21"/>
      <c r="BG477" s="21"/>
      <c r="BH477" s="21"/>
      <c r="BI477" s="21"/>
      <c r="BJ477" s="21"/>
      <c r="BK477" s="21" t="s">
        <v>1317</v>
      </c>
      <c r="BL477" s="5">
        <v>2</v>
      </c>
      <c r="BM477" s="221">
        <v>2</v>
      </c>
      <c r="BN477" s="221">
        <v>2</v>
      </c>
      <c r="BO477" s="221">
        <v>2</v>
      </c>
      <c r="BP477" s="221">
        <v>1</v>
      </c>
      <c r="BQ477" s="221">
        <v>2</v>
      </c>
      <c r="BR477" s="5">
        <v>1</v>
      </c>
      <c r="BS477" s="226">
        <v>2</v>
      </c>
      <c r="BT477" s="221">
        <v>2</v>
      </c>
      <c r="BU477" s="221">
        <v>2</v>
      </c>
      <c r="BV477" s="221">
        <v>2</v>
      </c>
      <c r="BW477" s="5">
        <v>2</v>
      </c>
      <c r="BX477" s="221">
        <v>2</v>
      </c>
      <c r="BY477" s="6">
        <v>2</v>
      </c>
      <c r="BZ477" s="5">
        <v>2</v>
      </c>
      <c r="CA477" s="221">
        <v>2</v>
      </c>
      <c r="CB477" s="221">
        <v>2</v>
      </c>
      <c r="CC477" s="221">
        <v>1</v>
      </c>
      <c r="CD477" s="337">
        <v>1</v>
      </c>
      <c r="CE477" s="221">
        <v>2</v>
      </c>
      <c r="CF477" s="221">
        <v>2</v>
      </c>
      <c r="CG477" s="221">
        <v>2</v>
      </c>
      <c r="CH477" s="221">
        <v>2</v>
      </c>
      <c r="CI477" s="221">
        <v>2</v>
      </c>
      <c r="CJ477" s="337">
        <v>1</v>
      </c>
      <c r="CK477" s="221">
        <v>2</v>
      </c>
      <c r="CL477" s="222">
        <f t="shared" si="299"/>
        <v>21</v>
      </c>
      <c r="CM477" s="237">
        <f t="shared" si="300"/>
        <v>0.80769230769230771</v>
      </c>
      <c r="CN477" s="222">
        <f t="shared" si="301"/>
        <v>5</v>
      </c>
      <c r="CO477" s="237">
        <f t="shared" si="302"/>
        <v>0.19230769230769232</v>
      </c>
      <c r="CP477" s="222">
        <f t="shared" si="303"/>
        <v>0</v>
      </c>
      <c r="CQ477" s="237">
        <f t="shared" si="304"/>
        <v>0</v>
      </c>
      <c r="CR477" s="222">
        <f t="shared" si="305"/>
        <v>0</v>
      </c>
      <c r="CS477" s="237">
        <f t="shared" si="306"/>
        <v>0</v>
      </c>
      <c r="CT477" s="223">
        <f t="shared" si="307"/>
        <v>1.8076923076923077</v>
      </c>
      <c r="CU477" s="223" t="str">
        <f t="shared" si="308"/>
        <v>Đạt mục tiêu</v>
      </c>
      <c r="CV477" s="6"/>
    </row>
    <row r="478" spans="1:100" s="23" customFormat="1" ht="186" hidden="1">
      <c r="A478" s="6">
        <v>165</v>
      </c>
      <c r="B478" s="220" t="s">
        <v>2940</v>
      </c>
      <c r="C478" s="165" t="s">
        <v>41</v>
      </c>
      <c r="D478" s="220" t="s">
        <v>1159</v>
      </c>
      <c r="E478" s="165" t="s">
        <v>41</v>
      </c>
      <c r="F478" s="220" t="s">
        <v>1159</v>
      </c>
      <c r="G478" s="217" t="s">
        <v>1589</v>
      </c>
      <c r="H478" s="217"/>
      <c r="I478" s="551" t="s">
        <v>2464</v>
      </c>
      <c r="J478" s="63"/>
      <c r="K478" s="466"/>
      <c r="L478" s="44" t="s">
        <v>32</v>
      </c>
      <c r="M478" s="212" t="s">
        <v>31</v>
      </c>
      <c r="N478" s="165" t="s">
        <v>11</v>
      </c>
      <c r="O478" s="221" t="s">
        <v>29</v>
      </c>
      <c r="P478" s="221" t="s">
        <v>24</v>
      </c>
      <c r="Q478" s="6"/>
      <c r="R478" s="6"/>
      <c r="S478" s="6"/>
      <c r="T478" s="6"/>
      <c r="U478" s="6"/>
      <c r="V478" s="6"/>
      <c r="W478" s="6"/>
      <c r="X478" s="6"/>
      <c r="Y478" s="6"/>
      <c r="Z478" s="6"/>
      <c r="AA478" s="6" t="s">
        <v>24</v>
      </c>
      <c r="AB478" s="80">
        <f t="shared" si="298"/>
        <v>1</v>
      </c>
      <c r="AC478" s="656"/>
      <c r="AD478" s="21"/>
      <c r="AE478" s="21"/>
      <c r="AF478" s="21"/>
      <c r="AG478" s="21"/>
      <c r="AH478" s="21"/>
      <c r="AI478" s="21"/>
      <c r="AJ478" s="21"/>
      <c r="AK478" s="21"/>
      <c r="AL478" s="21"/>
      <c r="AM478" s="21"/>
      <c r="AN478" s="21"/>
      <c r="AO478" s="21"/>
      <c r="AP478" s="21"/>
      <c r="AQ478" s="21"/>
      <c r="AR478" s="21"/>
      <c r="AS478" s="21"/>
      <c r="AT478" s="21"/>
      <c r="AU478" s="21"/>
      <c r="AV478" s="59"/>
      <c r="AW478" s="21"/>
      <c r="AX478" s="21"/>
      <c r="AY478" s="21"/>
      <c r="AZ478" s="21"/>
      <c r="BA478" s="21"/>
      <c r="BB478" s="21"/>
      <c r="BC478" s="21"/>
      <c r="BD478" s="21"/>
      <c r="BE478" s="21"/>
      <c r="BF478" s="21"/>
      <c r="BG478" s="21"/>
      <c r="BH478" s="21"/>
      <c r="BI478" s="21"/>
      <c r="BJ478" s="21"/>
      <c r="BK478" s="21" t="s">
        <v>1317</v>
      </c>
      <c r="BL478" s="5">
        <v>2</v>
      </c>
      <c r="BM478" s="221">
        <v>2</v>
      </c>
      <c r="BN478" s="221">
        <v>2</v>
      </c>
      <c r="BO478" s="221">
        <v>2</v>
      </c>
      <c r="BP478" s="221">
        <v>2</v>
      </c>
      <c r="BQ478" s="221">
        <v>2</v>
      </c>
      <c r="BR478" s="5">
        <v>2</v>
      </c>
      <c r="BS478" s="226">
        <v>2</v>
      </c>
      <c r="BT478" s="221">
        <v>2</v>
      </c>
      <c r="BU478" s="221">
        <v>2</v>
      </c>
      <c r="BV478" s="221">
        <v>2</v>
      </c>
      <c r="BW478" s="5">
        <v>2</v>
      </c>
      <c r="BX478" s="221">
        <v>2</v>
      </c>
      <c r="BY478" s="6">
        <v>2</v>
      </c>
      <c r="BZ478" s="5">
        <v>2</v>
      </c>
      <c r="CA478" s="221">
        <v>2</v>
      </c>
      <c r="CB478" s="221">
        <v>2</v>
      </c>
      <c r="CC478" s="221">
        <v>2</v>
      </c>
      <c r="CD478" s="337">
        <v>2</v>
      </c>
      <c r="CE478" s="221">
        <v>2</v>
      </c>
      <c r="CF478" s="221">
        <v>2</v>
      </c>
      <c r="CG478" s="221">
        <v>2</v>
      </c>
      <c r="CH478" s="221">
        <v>2</v>
      </c>
      <c r="CI478" s="221">
        <v>2</v>
      </c>
      <c r="CJ478" s="337">
        <v>2</v>
      </c>
      <c r="CK478" s="221">
        <v>2</v>
      </c>
      <c r="CL478" s="222">
        <f t="shared" si="299"/>
        <v>26</v>
      </c>
      <c r="CM478" s="237">
        <f t="shared" si="300"/>
        <v>1</v>
      </c>
      <c r="CN478" s="222">
        <f t="shared" si="301"/>
        <v>0</v>
      </c>
      <c r="CO478" s="237">
        <f t="shared" si="302"/>
        <v>0</v>
      </c>
      <c r="CP478" s="222">
        <f t="shared" si="303"/>
        <v>0</v>
      </c>
      <c r="CQ478" s="237">
        <f t="shared" si="304"/>
        <v>0</v>
      </c>
      <c r="CR478" s="222">
        <f t="shared" si="305"/>
        <v>0</v>
      </c>
      <c r="CS478" s="237">
        <f t="shared" si="306"/>
        <v>0</v>
      </c>
      <c r="CT478" s="223">
        <f t="shared" si="307"/>
        <v>2</v>
      </c>
      <c r="CU478" s="223" t="str">
        <f t="shared" si="308"/>
        <v>Đạt mục tiêu</v>
      </c>
      <c r="CV478" s="6"/>
    </row>
    <row r="479" spans="1:100" s="23" customFormat="1" ht="155" hidden="1">
      <c r="A479" s="6">
        <v>166</v>
      </c>
      <c r="B479" s="220" t="s">
        <v>1864</v>
      </c>
      <c r="C479" s="165"/>
      <c r="D479" s="220" t="s">
        <v>1864</v>
      </c>
      <c r="E479" s="165"/>
      <c r="F479" s="220" t="s">
        <v>1864</v>
      </c>
      <c r="G479" s="203" t="s">
        <v>1865</v>
      </c>
      <c r="H479" s="203"/>
      <c r="I479" s="618"/>
      <c r="J479" s="63"/>
      <c r="K479" s="466"/>
      <c r="L479" s="5" t="s">
        <v>32</v>
      </c>
      <c r="M479" s="212" t="s">
        <v>2244</v>
      </c>
      <c r="N479" s="165" t="s">
        <v>11</v>
      </c>
      <c r="O479" s="221" t="s">
        <v>29</v>
      </c>
      <c r="P479" s="221" t="s">
        <v>24</v>
      </c>
      <c r="Q479" s="6"/>
      <c r="R479" s="6"/>
      <c r="S479" s="6"/>
      <c r="T479" s="6" t="s">
        <v>24</v>
      </c>
      <c r="U479" s="6"/>
      <c r="V479" s="6"/>
      <c r="W479" s="6"/>
      <c r="X479" s="6"/>
      <c r="Y479" s="6"/>
      <c r="Z479" s="6"/>
      <c r="AA479" s="6"/>
      <c r="AB479" s="80">
        <f t="shared" si="298"/>
        <v>1</v>
      </c>
      <c r="AC479" s="656"/>
      <c r="AD479" s="21"/>
      <c r="AE479" s="21"/>
      <c r="AF479" s="21"/>
      <c r="AG479" s="21"/>
      <c r="AH479" s="21"/>
      <c r="AI479" s="21"/>
      <c r="AJ479" s="21"/>
      <c r="AK479" s="21"/>
      <c r="AL479" s="21"/>
      <c r="AM479" s="21"/>
      <c r="AN479" s="21"/>
      <c r="AO479" s="21" t="s">
        <v>1315</v>
      </c>
      <c r="AP479" s="59"/>
      <c r="AQ479" s="59"/>
      <c r="AR479" s="59"/>
      <c r="AS479" s="21"/>
      <c r="AT479" s="21"/>
      <c r="AU479" s="21"/>
      <c r="AV479" s="59"/>
      <c r="AW479" s="21"/>
      <c r="AX479" s="21"/>
      <c r="AY479" s="21"/>
      <c r="AZ479" s="21"/>
      <c r="BA479" s="21"/>
      <c r="BB479" s="21"/>
      <c r="BC479" s="21"/>
      <c r="BD479" s="21"/>
      <c r="BE479" s="21"/>
      <c r="BF479" s="21"/>
      <c r="BG479" s="21"/>
      <c r="BH479" s="21"/>
      <c r="BI479" s="21"/>
      <c r="BJ479" s="21"/>
      <c r="BK479" s="21"/>
      <c r="BL479" s="5">
        <v>2</v>
      </c>
      <c r="BM479" s="221">
        <v>2</v>
      </c>
      <c r="BN479" s="221">
        <v>2</v>
      </c>
      <c r="BO479" s="221">
        <v>1</v>
      </c>
      <c r="BP479" s="221">
        <v>2</v>
      </c>
      <c r="BQ479" s="221">
        <v>2</v>
      </c>
      <c r="BR479" s="5">
        <v>2</v>
      </c>
      <c r="BS479" s="226">
        <v>1</v>
      </c>
      <c r="BT479" s="221">
        <v>2</v>
      </c>
      <c r="BU479" s="221">
        <v>1</v>
      </c>
      <c r="BV479" s="221">
        <v>2</v>
      </c>
      <c r="BW479" s="5">
        <v>2</v>
      </c>
      <c r="BX479" s="221">
        <v>2</v>
      </c>
      <c r="BY479" s="6">
        <v>2</v>
      </c>
      <c r="BZ479" s="5">
        <v>2</v>
      </c>
      <c r="CA479" s="221">
        <v>2</v>
      </c>
      <c r="CB479" s="221">
        <v>2</v>
      </c>
      <c r="CC479" s="221">
        <v>2</v>
      </c>
      <c r="CD479" s="337">
        <v>1</v>
      </c>
      <c r="CE479" s="221">
        <v>2</v>
      </c>
      <c r="CF479" s="221">
        <v>1</v>
      </c>
      <c r="CG479" s="221">
        <v>2</v>
      </c>
      <c r="CH479" s="221">
        <v>2</v>
      </c>
      <c r="CI479" s="221">
        <v>2</v>
      </c>
      <c r="CJ479" s="337">
        <v>2</v>
      </c>
      <c r="CK479" s="221">
        <v>2</v>
      </c>
      <c r="CL479" s="222">
        <f t="shared" si="299"/>
        <v>21</v>
      </c>
      <c r="CM479" s="237">
        <f t="shared" si="300"/>
        <v>0.80769230769230771</v>
      </c>
      <c r="CN479" s="222">
        <f t="shared" si="301"/>
        <v>5</v>
      </c>
      <c r="CO479" s="237">
        <f t="shared" si="302"/>
        <v>0.19230769230769232</v>
      </c>
      <c r="CP479" s="222">
        <f t="shared" si="303"/>
        <v>0</v>
      </c>
      <c r="CQ479" s="237">
        <f t="shared" si="304"/>
        <v>0</v>
      </c>
      <c r="CR479" s="222">
        <f t="shared" si="305"/>
        <v>0</v>
      </c>
      <c r="CS479" s="237">
        <f t="shared" si="306"/>
        <v>0</v>
      </c>
      <c r="CT479" s="223">
        <f t="shared" si="307"/>
        <v>1.8076923076923077</v>
      </c>
      <c r="CU479" s="223" t="str">
        <f t="shared" si="308"/>
        <v>Đạt mục tiêu</v>
      </c>
      <c r="CV479" s="6"/>
    </row>
    <row r="480" spans="1:100" s="23" customFormat="1" ht="15.65" hidden="1" customHeight="1">
      <c r="A480" s="6" t="s">
        <v>1974</v>
      </c>
      <c r="B480" s="1179" t="s">
        <v>2864</v>
      </c>
      <c r="C480" s="1044"/>
      <c r="D480" s="1044"/>
      <c r="E480" s="1044"/>
      <c r="F480" s="1044"/>
      <c r="G480" s="1044"/>
      <c r="H480" s="1044"/>
      <c r="I480" s="721" t="s">
        <v>38</v>
      </c>
      <c r="J480" s="63"/>
      <c r="K480" s="466"/>
      <c r="L480" s="5"/>
      <c r="M480" s="212"/>
      <c r="N480" s="165"/>
      <c r="O480" s="221"/>
      <c r="P480" s="221"/>
      <c r="Q480" s="6"/>
      <c r="R480" s="6"/>
      <c r="S480" s="6"/>
      <c r="T480" s="6"/>
      <c r="U480" s="6"/>
      <c r="V480" s="6"/>
      <c r="W480" s="6"/>
      <c r="X480" s="6"/>
      <c r="Y480" s="6"/>
      <c r="Z480" s="6"/>
      <c r="AA480" s="6"/>
      <c r="AB480" s="80"/>
      <c r="AC480" s="656"/>
      <c r="AD480" s="21"/>
      <c r="AE480" s="21"/>
      <c r="AF480" s="21"/>
      <c r="AG480" s="21"/>
      <c r="AH480" s="21"/>
      <c r="AI480" s="21"/>
      <c r="AJ480" s="21"/>
      <c r="AK480" s="21"/>
      <c r="AL480" s="21"/>
      <c r="AM480" s="21"/>
      <c r="AN480" s="21"/>
      <c r="AO480" s="21"/>
      <c r="AP480" s="59"/>
      <c r="AQ480" s="59"/>
      <c r="AR480" s="59"/>
      <c r="AS480" s="21"/>
      <c r="AT480" s="21"/>
      <c r="AU480" s="21"/>
      <c r="AV480" s="59"/>
      <c r="AW480" s="21"/>
      <c r="AX480" s="21"/>
      <c r="AY480" s="21"/>
      <c r="AZ480" s="21"/>
      <c r="BA480" s="21"/>
      <c r="BB480" s="21"/>
      <c r="BC480" s="21"/>
      <c r="BD480" s="21"/>
      <c r="BE480" s="21"/>
      <c r="BF480" s="21"/>
      <c r="BG480" s="21"/>
      <c r="BH480" s="21"/>
      <c r="BI480" s="21"/>
      <c r="BJ480" s="21"/>
      <c r="BK480" s="21"/>
      <c r="BL480" s="6" t="s">
        <v>1974</v>
      </c>
      <c r="BM480" s="226" t="s">
        <v>1974</v>
      </c>
      <c r="BN480" s="226" t="s">
        <v>1974</v>
      </c>
      <c r="BO480" s="226" t="s">
        <v>1974</v>
      </c>
      <c r="BP480" s="226" t="s">
        <v>1974</v>
      </c>
      <c r="BQ480" s="226" t="s">
        <v>1974</v>
      </c>
      <c r="BR480" s="6" t="s">
        <v>1974</v>
      </c>
      <c r="BS480" s="226" t="s">
        <v>1974</v>
      </c>
      <c r="BT480" s="226" t="s">
        <v>1974</v>
      </c>
      <c r="BU480" s="226" t="s">
        <v>1974</v>
      </c>
      <c r="BV480" s="226" t="s">
        <v>1974</v>
      </c>
      <c r="BW480" s="6" t="s">
        <v>1974</v>
      </c>
      <c r="BX480" s="226" t="s">
        <v>1974</v>
      </c>
      <c r="BY480" s="6" t="s">
        <v>1974</v>
      </c>
      <c r="BZ480" s="6" t="s">
        <v>1974</v>
      </c>
      <c r="CA480" s="226" t="s">
        <v>1974</v>
      </c>
      <c r="CB480" s="226" t="s">
        <v>1974</v>
      </c>
      <c r="CC480" s="226" t="s">
        <v>1974</v>
      </c>
      <c r="CD480" s="226" t="s">
        <v>1974</v>
      </c>
      <c r="CE480" s="226" t="s">
        <v>1974</v>
      </c>
      <c r="CF480" s="226" t="s">
        <v>1974</v>
      </c>
      <c r="CG480" s="226" t="s">
        <v>1974</v>
      </c>
      <c r="CH480" s="226" t="s">
        <v>1974</v>
      </c>
      <c r="CI480" s="226" t="s">
        <v>1974</v>
      </c>
      <c r="CJ480" s="226" t="s">
        <v>1974</v>
      </c>
      <c r="CK480" s="226" t="s">
        <v>1974</v>
      </c>
      <c r="CL480" s="226" t="s">
        <v>1974</v>
      </c>
      <c r="CM480" s="226" t="s">
        <v>1974</v>
      </c>
      <c r="CN480" s="226" t="s">
        <v>1974</v>
      </c>
      <c r="CO480" s="226" t="s">
        <v>1974</v>
      </c>
      <c r="CP480" s="226" t="s">
        <v>1974</v>
      </c>
      <c r="CQ480" s="226" t="s">
        <v>1974</v>
      </c>
      <c r="CR480" s="226" t="s">
        <v>1974</v>
      </c>
      <c r="CS480" s="226" t="s">
        <v>1974</v>
      </c>
      <c r="CT480" s="226" t="s">
        <v>1974</v>
      </c>
      <c r="CU480" s="226" t="s">
        <v>1974</v>
      </c>
      <c r="CV480" s="6"/>
    </row>
    <row r="481" spans="1:100" s="23" customFormat="1" ht="61.75" hidden="1" customHeight="1">
      <c r="A481" s="6"/>
      <c r="B481" s="138" t="s">
        <v>2827</v>
      </c>
      <c r="C481" s="541" t="s">
        <v>28</v>
      </c>
      <c r="D481" s="671" t="s">
        <v>2828</v>
      </c>
      <c r="E481" s="541" t="s">
        <v>28</v>
      </c>
      <c r="F481" s="138" t="s">
        <v>2829</v>
      </c>
      <c r="G481" s="754" t="s">
        <v>2947</v>
      </c>
      <c r="H481" s="6"/>
      <c r="I481" s="722" t="s">
        <v>2829</v>
      </c>
      <c r="J481" s="63"/>
      <c r="K481" s="542"/>
      <c r="L481" s="5"/>
      <c r="M481" s="212"/>
      <c r="N481" s="165"/>
      <c r="O481" s="221"/>
      <c r="P481" s="221"/>
      <c r="Q481" s="6" t="s">
        <v>24</v>
      </c>
      <c r="R481" s="6"/>
      <c r="S481" s="6"/>
      <c r="T481" s="6"/>
      <c r="U481" s="6"/>
      <c r="V481" s="6"/>
      <c r="W481" s="6"/>
      <c r="X481" s="6"/>
      <c r="Y481" s="6"/>
      <c r="Z481" s="6"/>
      <c r="AA481" s="6"/>
      <c r="AB481" s="80"/>
      <c r="AC481" s="656"/>
      <c r="AD481" s="21"/>
      <c r="AE481" s="21"/>
      <c r="AF481" s="21"/>
      <c r="AG481" s="21"/>
      <c r="AH481" s="21"/>
      <c r="AI481" s="21"/>
      <c r="AJ481" s="21"/>
      <c r="AK481" s="21"/>
      <c r="AL481" s="21"/>
      <c r="AM481" s="21"/>
      <c r="AN481" s="21"/>
      <c r="AO481" s="21"/>
      <c r="AP481" s="59"/>
      <c r="AQ481" s="59"/>
      <c r="AR481" s="59"/>
      <c r="AS481" s="21"/>
      <c r="AT481" s="21"/>
      <c r="AU481" s="21"/>
      <c r="AV481" s="59"/>
      <c r="AW481" s="21"/>
      <c r="AX481" s="21"/>
      <c r="AY481" s="21"/>
      <c r="AZ481" s="21"/>
      <c r="BA481" s="21"/>
      <c r="BB481" s="21"/>
      <c r="BC481" s="21"/>
      <c r="BD481" s="21"/>
      <c r="BE481" s="21"/>
      <c r="BF481" s="21"/>
      <c r="BG481" s="21"/>
      <c r="BH481" s="21"/>
      <c r="BI481" s="21"/>
      <c r="BJ481" s="21"/>
      <c r="BK481" s="21"/>
      <c r="BL481" s="5" t="s">
        <v>2281</v>
      </c>
      <c r="BM481" s="221" t="s">
        <v>2281</v>
      </c>
      <c r="BN481" s="221" t="s">
        <v>2281</v>
      </c>
      <c r="BO481" s="221" t="s">
        <v>2281</v>
      </c>
      <c r="BP481" s="221" t="s">
        <v>2281</v>
      </c>
      <c r="BQ481" s="221" t="s">
        <v>2281</v>
      </c>
      <c r="BR481" s="5" t="s">
        <v>2281</v>
      </c>
      <c r="BS481" s="226" t="s">
        <v>2281</v>
      </c>
      <c r="BT481" s="221" t="s">
        <v>2281</v>
      </c>
      <c r="BU481" s="221" t="s">
        <v>2281</v>
      </c>
      <c r="BV481" s="221" t="s">
        <v>2281</v>
      </c>
      <c r="BW481" s="5" t="s">
        <v>2281</v>
      </c>
      <c r="BX481" s="221" t="s">
        <v>2281</v>
      </c>
      <c r="BY481" s="6" t="s">
        <v>2281</v>
      </c>
      <c r="BZ481" s="5" t="s">
        <v>2281</v>
      </c>
      <c r="CA481" s="221" t="s">
        <v>2281</v>
      </c>
      <c r="CB481" s="221" t="s">
        <v>2281</v>
      </c>
      <c r="CC481" s="221" t="s">
        <v>2281</v>
      </c>
      <c r="CD481" s="337" t="s">
        <v>2281</v>
      </c>
      <c r="CE481" s="221" t="s">
        <v>2281</v>
      </c>
      <c r="CF481" s="221" t="s">
        <v>2281</v>
      </c>
      <c r="CG481" s="221" t="s">
        <v>2281</v>
      </c>
      <c r="CH481" s="221" t="s">
        <v>2281</v>
      </c>
      <c r="CI481" s="221" t="s">
        <v>2281</v>
      </c>
      <c r="CJ481" s="337" t="s">
        <v>2281</v>
      </c>
      <c r="CK481" s="221" t="s">
        <v>2281</v>
      </c>
      <c r="CL481" s="222">
        <f t="shared" ref="CL481:CL501" si="309">COUNTIF(BL481:CK481,"2")</f>
        <v>0</v>
      </c>
      <c r="CM481" s="237">
        <f t="shared" ref="CM481:CM501" si="310">CL481/(CL481+CN481+CP481+CR481)</f>
        <v>0</v>
      </c>
      <c r="CN481" s="222">
        <f t="shared" ref="CN481:CN501" si="311">COUNTIF(BL481:CK481,"1")</f>
        <v>0</v>
      </c>
      <c r="CO481" s="237">
        <f t="shared" ref="CO481:CO501" si="312">CN481/(CL481+CN481+CP481+CR481)</f>
        <v>0</v>
      </c>
      <c r="CP481" s="222">
        <f t="shared" ref="CP481:CP501" si="313">COUNTIF(BL481:CK481,"0")</f>
        <v>0</v>
      </c>
      <c r="CQ481" s="237">
        <f t="shared" ref="CQ481:CQ501" si="314">CP481/(CL481+CN481+CP481+CR481)</f>
        <v>0</v>
      </c>
      <c r="CR481" s="222">
        <f t="shared" ref="CR481:CR501" si="315">COUNTIF(BL481:CK481,"KĐG")</f>
        <v>26</v>
      </c>
      <c r="CS481" s="237">
        <f t="shared" ref="CS481:CS501" si="316">CR481/(CL481+CN481+CP481+CR481)</f>
        <v>1</v>
      </c>
      <c r="CT481" s="223" t="e">
        <f t="shared" ref="CT481:CT501" si="317">(((CL481*2)+(CN481*1)+(CP481*0)))/(CL481+CN481+CP481)</f>
        <v>#DIV/0!</v>
      </c>
      <c r="CU481" s="223" t="str">
        <f t="shared" ref="CU481:CU501" si="318">IF(CS481&gt;=50%,"KĐG",IF(CT481&gt;=1.6,"Đạt mục tiêu",IF(CT481&gt;=1,"Cần cố gắng","Chưa đạt")))</f>
        <v>KĐG</v>
      </c>
      <c r="CV481" s="6"/>
    </row>
    <row r="482" spans="1:100" s="23" customFormat="1" ht="83.4" hidden="1" customHeight="1">
      <c r="A482" s="6"/>
      <c r="B482" s="138" t="s">
        <v>2830</v>
      </c>
      <c r="C482" s="541" t="s">
        <v>28</v>
      </c>
      <c r="D482" s="672" t="s">
        <v>2582</v>
      </c>
      <c r="E482" s="541" t="s">
        <v>28</v>
      </c>
      <c r="F482" s="138" t="s">
        <v>2449</v>
      </c>
      <c r="G482" s="754" t="s">
        <v>2948</v>
      </c>
      <c r="H482" s="6"/>
      <c r="I482" s="551" t="s">
        <v>2449</v>
      </c>
      <c r="J482" s="63"/>
      <c r="K482" s="466"/>
      <c r="L482" s="5"/>
      <c r="M482" s="212"/>
      <c r="N482" s="165"/>
      <c r="O482" s="221"/>
      <c r="P482" s="221"/>
      <c r="Q482" s="6"/>
      <c r="R482" s="6"/>
      <c r="S482" s="6"/>
      <c r="T482" s="6" t="s">
        <v>24</v>
      </c>
      <c r="U482" s="6"/>
      <c r="V482" s="6"/>
      <c r="W482" s="6"/>
      <c r="X482" s="6"/>
      <c r="Y482" s="6"/>
      <c r="Z482" s="6"/>
      <c r="AA482" s="6"/>
      <c r="AB482" s="80"/>
      <c r="AC482" s="656"/>
      <c r="AD482" s="21"/>
      <c r="AE482" s="21"/>
      <c r="AF482" s="21"/>
      <c r="AG482" s="21"/>
      <c r="AH482" s="21"/>
      <c r="AI482" s="21"/>
      <c r="AJ482" s="21"/>
      <c r="AK482" s="21"/>
      <c r="AL482" s="21"/>
      <c r="AM482" s="21"/>
      <c r="AN482" s="21"/>
      <c r="AO482" s="21"/>
      <c r="AP482" s="59"/>
      <c r="AQ482" s="59"/>
      <c r="AR482" s="59"/>
      <c r="AS482" s="21"/>
      <c r="AT482" s="21"/>
      <c r="AU482" s="21"/>
      <c r="AV482" s="59"/>
      <c r="AW482" s="21"/>
      <c r="AX482" s="21"/>
      <c r="AY482" s="21"/>
      <c r="AZ482" s="21"/>
      <c r="BA482" s="21"/>
      <c r="BB482" s="21"/>
      <c r="BC482" s="21"/>
      <c r="BD482" s="21"/>
      <c r="BE482" s="21"/>
      <c r="BF482" s="21"/>
      <c r="BG482" s="21"/>
      <c r="BH482" s="21"/>
      <c r="BI482" s="21"/>
      <c r="BJ482" s="21"/>
      <c r="BK482" s="21"/>
      <c r="BL482" s="5" t="s">
        <v>2281</v>
      </c>
      <c r="BM482" s="221" t="s">
        <v>2281</v>
      </c>
      <c r="BN482" s="221" t="s">
        <v>2281</v>
      </c>
      <c r="BO482" s="221" t="s">
        <v>2281</v>
      </c>
      <c r="BP482" s="221" t="s">
        <v>2281</v>
      </c>
      <c r="BQ482" s="221" t="s">
        <v>2281</v>
      </c>
      <c r="BR482" s="5" t="s">
        <v>2281</v>
      </c>
      <c r="BS482" s="226" t="s">
        <v>2281</v>
      </c>
      <c r="BT482" s="221" t="s">
        <v>2281</v>
      </c>
      <c r="BU482" s="221" t="s">
        <v>2281</v>
      </c>
      <c r="BV482" s="221" t="s">
        <v>2281</v>
      </c>
      <c r="BW482" s="5" t="s">
        <v>2281</v>
      </c>
      <c r="BX482" s="221" t="s">
        <v>2281</v>
      </c>
      <c r="BY482" s="6" t="s">
        <v>2281</v>
      </c>
      <c r="BZ482" s="5" t="s">
        <v>2281</v>
      </c>
      <c r="CA482" s="221" t="s">
        <v>2281</v>
      </c>
      <c r="CB482" s="221" t="s">
        <v>2281</v>
      </c>
      <c r="CC482" s="221" t="s">
        <v>2281</v>
      </c>
      <c r="CD482" s="337" t="s">
        <v>2281</v>
      </c>
      <c r="CE482" s="221" t="s">
        <v>2281</v>
      </c>
      <c r="CF482" s="221" t="s">
        <v>2281</v>
      </c>
      <c r="CG482" s="221" t="s">
        <v>2281</v>
      </c>
      <c r="CH482" s="221" t="s">
        <v>2281</v>
      </c>
      <c r="CI482" s="221" t="s">
        <v>2281</v>
      </c>
      <c r="CJ482" s="337" t="s">
        <v>2281</v>
      </c>
      <c r="CK482" s="221" t="s">
        <v>2281</v>
      </c>
      <c r="CL482" s="222">
        <f t="shared" si="309"/>
        <v>0</v>
      </c>
      <c r="CM482" s="237">
        <f t="shared" si="310"/>
        <v>0</v>
      </c>
      <c r="CN482" s="222">
        <f t="shared" si="311"/>
        <v>0</v>
      </c>
      <c r="CO482" s="237">
        <f t="shared" si="312"/>
        <v>0</v>
      </c>
      <c r="CP482" s="222">
        <f t="shared" si="313"/>
        <v>0</v>
      </c>
      <c r="CQ482" s="237">
        <f t="shared" si="314"/>
        <v>0</v>
      </c>
      <c r="CR482" s="222">
        <f t="shared" si="315"/>
        <v>26</v>
      </c>
      <c r="CS482" s="237">
        <f t="shared" si="316"/>
        <v>1</v>
      </c>
      <c r="CT482" s="223" t="e">
        <f t="shared" si="317"/>
        <v>#DIV/0!</v>
      </c>
      <c r="CU482" s="223" t="str">
        <f t="shared" si="318"/>
        <v>KĐG</v>
      </c>
      <c r="CV482" s="6"/>
    </row>
    <row r="483" spans="1:100" s="71" customFormat="1" ht="409.5" hidden="1">
      <c r="A483" s="6"/>
      <c r="B483" s="138" t="s">
        <v>2831</v>
      </c>
      <c r="C483" s="541" t="s">
        <v>28</v>
      </c>
      <c r="D483" s="671" t="s">
        <v>2591</v>
      </c>
      <c r="E483" s="541" t="s">
        <v>28</v>
      </c>
      <c r="F483" s="138" t="s">
        <v>2832</v>
      </c>
      <c r="G483" s="754" t="s">
        <v>2949</v>
      </c>
      <c r="H483" s="226"/>
      <c r="I483" s="722" t="s">
        <v>2832</v>
      </c>
      <c r="J483" s="543"/>
      <c r="K483" s="466"/>
      <c r="L483" s="221" t="s">
        <v>32</v>
      </c>
      <c r="M483" s="212" t="s">
        <v>31</v>
      </c>
      <c r="N483" s="165"/>
      <c r="O483" s="221"/>
      <c r="P483" s="221"/>
      <c r="Q483" s="226"/>
      <c r="R483" s="226" t="s">
        <v>24</v>
      </c>
      <c r="S483" s="226"/>
      <c r="T483" s="226"/>
      <c r="U483" s="226"/>
      <c r="V483" s="226"/>
      <c r="W483" s="226"/>
      <c r="X483" s="226"/>
      <c r="Y483" s="226"/>
      <c r="Z483" s="226"/>
      <c r="AA483" s="226"/>
      <c r="AB483" s="80"/>
      <c r="AC483" s="659"/>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 t="s">
        <v>2281</v>
      </c>
      <c r="BM483" s="221" t="s">
        <v>2281</v>
      </c>
      <c r="BN483" s="221" t="s">
        <v>2281</v>
      </c>
      <c r="BO483" s="221" t="s">
        <v>2281</v>
      </c>
      <c r="BP483" s="221" t="s">
        <v>2281</v>
      </c>
      <c r="BQ483" s="221" t="s">
        <v>2281</v>
      </c>
      <c r="BR483" s="5" t="s">
        <v>2281</v>
      </c>
      <c r="BS483" s="226" t="s">
        <v>2281</v>
      </c>
      <c r="BT483" s="221" t="s">
        <v>2281</v>
      </c>
      <c r="BU483" s="221" t="s">
        <v>2281</v>
      </c>
      <c r="BV483" s="221" t="s">
        <v>2281</v>
      </c>
      <c r="BW483" s="5" t="s">
        <v>2281</v>
      </c>
      <c r="BX483" s="221" t="s">
        <v>2281</v>
      </c>
      <c r="BY483" s="6" t="s">
        <v>2281</v>
      </c>
      <c r="BZ483" s="5" t="s">
        <v>2281</v>
      </c>
      <c r="CA483" s="221" t="s">
        <v>2281</v>
      </c>
      <c r="CB483" s="221" t="s">
        <v>2281</v>
      </c>
      <c r="CC483" s="221" t="s">
        <v>2281</v>
      </c>
      <c r="CD483" s="337" t="s">
        <v>2281</v>
      </c>
      <c r="CE483" s="221" t="s">
        <v>2281</v>
      </c>
      <c r="CF483" s="221" t="s">
        <v>2281</v>
      </c>
      <c r="CG483" s="221" t="s">
        <v>2281</v>
      </c>
      <c r="CH483" s="221" t="s">
        <v>2281</v>
      </c>
      <c r="CI483" s="221" t="s">
        <v>2281</v>
      </c>
      <c r="CJ483" s="337" t="s">
        <v>2281</v>
      </c>
      <c r="CK483" s="221" t="s">
        <v>2281</v>
      </c>
      <c r="CL483" s="222">
        <f t="shared" si="309"/>
        <v>0</v>
      </c>
      <c r="CM483" s="237">
        <f t="shared" si="310"/>
        <v>0</v>
      </c>
      <c r="CN483" s="222">
        <f t="shared" si="311"/>
        <v>0</v>
      </c>
      <c r="CO483" s="237">
        <f t="shared" si="312"/>
        <v>0</v>
      </c>
      <c r="CP483" s="222">
        <f t="shared" si="313"/>
        <v>0</v>
      </c>
      <c r="CQ483" s="237">
        <f t="shared" si="314"/>
        <v>0</v>
      </c>
      <c r="CR483" s="222">
        <f t="shared" si="315"/>
        <v>26</v>
      </c>
      <c r="CS483" s="237">
        <f t="shared" si="316"/>
        <v>1</v>
      </c>
      <c r="CT483" s="223" t="e">
        <f t="shared" si="317"/>
        <v>#DIV/0!</v>
      </c>
      <c r="CU483" s="223" t="str">
        <f t="shared" si="318"/>
        <v>KĐG</v>
      </c>
      <c r="CV483" s="226"/>
    </row>
    <row r="484" spans="1:100" s="23" customFormat="1" ht="79.75" hidden="1" customHeight="1">
      <c r="A484" s="6"/>
      <c r="B484" s="138" t="s">
        <v>2833</v>
      </c>
      <c r="C484" s="541" t="s">
        <v>28</v>
      </c>
      <c r="D484" s="672" t="s">
        <v>2583</v>
      </c>
      <c r="E484" s="541" t="s">
        <v>28</v>
      </c>
      <c r="F484" s="138" t="s">
        <v>2834</v>
      </c>
      <c r="G484" s="754" t="s">
        <v>2950</v>
      </c>
      <c r="H484" s="6"/>
      <c r="I484" s="722" t="s">
        <v>2465</v>
      </c>
      <c r="J484" s="63"/>
      <c r="K484" s="466"/>
      <c r="L484" s="5"/>
      <c r="M484" s="212"/>
      <c r="N484" s="165"/>
      <c r="O484" s="221"/>
      <c r="P484" s="221"/>
      <c r="Q484" s="6"/>
      <c r="R484" s="6"/>
      <c r="S484" s="6" t="s">
        <v>24</v>
      </c>
      <c r="T484" s="6"/>
      <c r="U484" s="6"/>
      <c r="V484" s="6"/>
      <c r="W484" s="6"/>
      <c r="X484" s="6"/>
      <c r="Y484" s="6"/>
      <c r="Z484" s="6"/>
      <c r="AA484" s="6"/>
      <c r="AB484" s="80"/>
      <c r="AC484" s="656"/>
      <c r="AD484" s="21"/>
      <c r="AE484" s="21"/>
      <c r="AF484" s="21"/>
      <c r="AG484" s="21"/>
      <c r="AH484" s="21"/>
      <c r="AI484" s="21"/>
      <c r="AJ484" s="21"/>
      <c r="AK484" s="21"/>
      <c r="AL484" s="21"/>
      <c r="AM484" s="21"/>
      <c r="AN484" s="21"/>
      <c r="AO484" s="21"/>
      <c r="AP484" s="59"/>
      <c r="AQ484" s="59"/>
      <c r="AR484" s="59"/>
      <c r="AS484" s="21"/>
      <c r="AT484" s="21"/>
      <c r="AU484" s="21"/>
      <c r="AV484" s="59"/>
      <c r="AW484" s="21"/>
      <c r="AX484" s="21"/>
      <c r="AY484" s="21"/>
      <c r="AZ484" s="21"/>
      <c r="BA484" s="21"/>
      <c r="BB484" s="21"/>
      <c r="BC484" s="21"/>
      <c r="BD484" s="21"/>
      <c r="BE484" s="21"/>
      <c r="BF484" s="21"/>
      <c r="BG484" s="21"/>
      <c r="BH484" s="21"/>
      <c r="BI484" s="21"/>
      <c r="BJ484" s="21"/>
      <c r="BK484" s="21"/>
      <c r="BL484" s="5" t="s">
        <v>2281</v>
      </c>
      <c r="BM484" s="221" t="s">
        <v>2281</v>
      </c>
      <c r="BN484" s="221" t="s">
        <v>2281</v>
      </c>
      <c r="BO484" s="221" t="s">
        <v>2281</v>
      </c>
      <c r="BP484" s="221" t="s">
        <v>2281</v>
      </c>
      <c r="BQ484" s="221" t="s">
        <v>2281</v>
      </c>
      <c r="BR484" s="5" t="s">
        <v>2281</v>
      </c>
      <c r="BS484" s="226" t="s">
        <v>2281</v>
      </c>
      <c r="BT484" s="221" t="s">
        <v>2281</v>
      </c>
      <c r="BU484" s="221" t="s">
        <v>2281</v>
      </c>
      <c r="BV484" s="221" t="s">
        <v>2281</v>
      </c>
      <c r="BW484" s="5" t="s">
        <v>2281</v>
      </c>
      <c r="BX484" s="221" t="s">
        <v>2281</v>
      </c>
      <c r="BY484" s="6" t="s">
        <v>2281</v>
      </c>
      <c r="BZ484" s="5" t="s">
        <v>2281</v>
      </c>
      <c r="CA484" s="221" t="s">
        <v>2281</v>
      </c>
      <c r="CB484" s="221" t="s">
        <v>2281</v>
      </c>
      <c r="CC484" s="221" t="s">
        <v>2281</v>
      </c>
      <c r="CD484" s="337" t="s">
        <v>2281</v>
      </c>
      <c r="CE484" s="221" t="s">
        <v>2281</v>
      </c>
      <c r="CF484" s="221" t="s">
        <v>2281</v>
      </c>
      <c r="CG484" s="221" t="s">
        <v>2281</v>
      </c>
      <c r="CH484" s="221" t="s">
        <v>2281</v>
      </c>
      <c r="CI484" s="221" t="s">
        <v>2281</v>
      </c>
      <c r="CJ484" s="337" t="s">
        <v>2281</v>
      </c>
      <c r="CK484" s="221" t="s">
        <v>2281</v>
      </c>
      <c r="CL484" s="222">
        <f t="shared" si="309"/>
        <v>0</v>
      </c>
      <c r="CM484" s="237">
        <f t="shared" si="310"/>
        <v>0</v>
      </c>
      <c r="CN484" s="222">
        <f t="shared" si="311"/>
        <v>0</v>
      </c>
      <c r="CO484" s="237">
        <f t="shared" si="312"/>
        <v>0</v>
      </c>
      <c r="CP484" s="222">
        <f t="shared" si="313"/>
        <v>0</v>
      </c>
      <c r="CQ484" s="237">
        <f t="shared" si="314"/>
        <v>0</v>
      </c>
      <c r="CR484" s="222">
        <f t="shared" si="315"/>
        <v>26</v>
      </c>
      <c r="CS484" s="237">
        <f t="shared" si="316"/>
        <v>1</v>
      </c>
      <c r="CT484" s="223" t="e">
        <f t="shared" si="317"/>
        <v>#DIV/0!</v>
      </c>
      <c r="CU484" s="223" t="str">
        <f t="shared" si="318"/>
        <v>KĐG</v>
      </c>
      <c r="CV484" s="6"/>
    </row>
    <row r="485" spans="1:100" s="23" customFormat="1" ht="409.5" hidden="1">
      <c r="A485" s="6"/>
      <c r="B485" s="138" t="s">
        <v>2833</v>
      </c>
      <c r="C485" s="541" t="s">
        <v>28</v>
      </c>
      <c r="D485" s="671" t="s">
        <v>2835</v>
      </c>
      <c r="E485" s="541" t="s">
        <v>28</v>
      </c>
      <c r="F485" s="138" t="s">
        <v>2836</v>
      </c>
      <c r="G485" s="754" t="s">
        <v>2951</v>
      </c>
      <c r="H485" s="6"/>
      <c r="I485" s="722" t="s">
        <v>2836</v>
      </c>
      <c r="J485" s="63"/>
      <c r="K485" s="466"/>
      <c r="L485" s="5" t="s">
        <v>32</v>
      </c>
      <c r="M485" s="212" t="s">
        <v>31</v>
      </c>
      <c r="N485" s="165"/>
      <c r="O485" s="221"/>
      <c r="P485" s="221"/>
      <c r="Q485" s="6"/>
      <c r="R485" s="6"/>
      <c r="S485" s="6" t="s">
        <v>24</v>
      </c>
      <c r="T485" s="6"/>
      <c r="U485" s="6"/>
      <c r="V485" s="6"/>
      <c r="W485" s="6"/>
      <c r="X485" s="6"/>
      <c r="Y485" s="6"/>
      <c r="Z485" s="6"/>
      <c r="AA485" s="6"/>
      <c r="AB485" s="80"/>
      <c r="AC485" s="656"/>
      <c r="AD485" s="21"/>
      <c r="AE485" s="21"/>
      <c r="AF485" s="21"/>
      <c r="AG485" s="21"/>
      <c r="AH485" s="21"/>
      <c r="AI485" s="21"/>
      <c r="AJ485" s="21"/>
      <c r="AK485" s="21"/>
      <c r="AL485" s="21"/>
      <c r="AM485" s="21"/>
      <c r="AN485" s="21"/>
      <c r="AO485" s="21"/>
      <c r="AP485" s="59"/>
      <c r="AQ485" s="59"/>
      <c r="AR485" s="59"/>
      <c r="AS485" s="21"/>
      <c r="AT485" s="21"/>
      <c r="AU485" s="21"/>
      <c r="AV485" s="59"/>
      <c r="AW485" s="21"/>
      <c r="AX485" s="21"/>
      <c r="AY485" s="21"/>
      <c r="AZ485" s="21"/>
      <c r="BA485" s="21"/>
      <c r="BB485" s="21"/>
      <c r="BC485" s="21"/>
      <c r="BD485" s="21"/>
      <c r="BE485" s="21"/>
      <c r="BF485" s="21"/>
      <c r="BG485" s="21"/>
      <c r="BH485" s="21"/>
      <c r="BI485" s="21"/>
      <c r="BJ485" s="21"/>
      <c r="BK485" s="21"/>
      <c r="BL485" s="5" t="s">
        <v>2281</v>
      </c>
      <c r="BM485" s="221" t="s">
        <v>2281</v>
      </c>
      <c r="BN485" s="221" t="s">
        <v>2281</v>
      </c>
      <c r="BO485" s="221" t="s">
        <v>2281</v>
      </c>
      <c r="BP485" s="221" t="s">
        <v>2281</v>
      </c>
      <c r="BQ485" s="221" t="s">
        <v>2281</v>
      </c>
      <c r="BR485" s="5" t="s">
        <v>2281</v>
      </c>
      <c r="BS485" s="226" t="s">
        <v>2281</v>
      </c>
      <c r="BT485" s="221" t="s">
        <v>2281</v>
      </c>
      <c r="BU485" s="221" t="s">
        <v>2281</v>
      </c>
      <c r="BV485" s="221" t="s">
        <v>2281</v>
      </c>
      <c r="BW485" s="5" t="s">
        <v>2281</v>
      </c>
      <c r="BX485" s="221" t="s">
        <v>2281</v>
      </c>
      <c r="BY485" s="6" t="s">
        <v>2281</v>
      </c>
      <c r="BZ485" s="5" t="s">
        <v>2281</v>
      </c>
      <c r="CA485" s="221" t="s">
        <v>2281</v>
      </c>
      <c r="CB485" s="221" t="s">
        <v>2281</v>
      </c>
      <c r="CC485" s="221" t="s">
        <v>2281</v>
      </c>
      <c r="CD485" s="337" t="s">
        <v>2281</v>
      </c>
      <c r="CE485" s="221" t="s">
        <v>2281</v>
      </c>
      <c r="CF485" s="221" t="s">
        <v>2281</v>
      </c>
      <c r="CG485" s="221" t="s">
        <v>2281</v>
      </c>
      <c r="CH485" s="221" t="s">
        <v>2281</v>
      </c>
      <c r="CI485" s="221" t="s">
        <v>2281</v>
      </c>
      <c r="CJ485" s="337" t="s">
        <v>2281</v>
      </c>
      <c r="CK485" s="221" t="s">
        <v>2281</v>
      </c>
      <c r="CL485" s="222">
        <f t="shared" si="309"/>
        <v>0</v>
      </c>
      <c r="CM485" s="237">
        <f t="shared" si="310"/>
        <v>0</v>
      </c>
      <c r="CN485" s="222">
        <f t="shared" si="311"/>
        <v>0</v>
      </c>
      <c r="CO485" s="237">
        <f t="shared" si="312"/>
        <v>0</v>
      </c>
      <c r="CP485" s="222">
        <f t="shared" si="313"/>
        <v>0</v>
      </c>
      <c r="CQ485" s="237">
        <f t="shared" si="314"/>
        <v>0</v>
      </c>
      <c r="CR485" s="222">
        <f t="shared" si="315"/>
        <v>26</v>
      </c>
      <c r="CS485" s="237">
        <f t="shared" si="316"/>
        <v>1</v>
      </c>
      <c r="CT485" s="223" t="e">
        <f t="shared" si="317"/>
        <v>#DIV/0!</v>
      </c>
      <c r="CU485" s="223" t="str">
        <f t="shared" si="318"/>
        <v>KĐG</v>
      </c>
      <c r="CV485" s="6"/>
    </row>
    <row r="486" spans="1:100" s="23" customFormat="1" ht="409.5" hidden="1">
      <c r="A486" s="6"/>
      <c r="B486" s="138" t="s">
        <v>2837</v>
      </c>
      <c r="C486" s="541" t="s">
        <v>28</v>
      </c>
      <c r="D486" s="672" t="s">
        <v>2584</v>
      </c>
      <c r="E486" s="541" t="s">
        <v>28</v>
      </c>
      <c r="F486" s="138" t="s">
        <v>2469</v>
      </c>
      <c r="G486" s="754" t="s">
        <v>2952</v>
      </c>
      <c r="H486" s="6"/>
      <c r="I486" s="551" t="s">
        <v>2469</v>
      </c>
      <c r="J486" s="63"/>
      <c r="K486" s="466"/>
      <c r="L486" s="5"/>
      <c r="M486" s="212"/>
      <c r="N486" s="165"/>
      <c r="O486" s="221"/>
      <c r="P486" s="221"/>
      <c r="Q486" s="6"/>
      <c r="R486" s="6"/>
      <c r="S486" s="6"/>
      <c r="T486" s="6" t="s">
        <v>24</v>
      </c>
      <c r="U486" s="6"/>
      <c r="V486" s="6"/>
      <c r="W486" s="6"/>
      <c r="X486" s="6"/>
      <c r="Y486" s="6"/>
      <c r="Z486" s="6"/>
      <c r="AA486" s="6"/>
      <c r="AB486" s="80"/>
      <c r="AC486" s="656"/>
      <c r="AD486" s="21"/>
      <c r="AE486" s="21"/>
      <c r="AF486" s="21"/>
      <c r="AG486" s="21"/>
      <c r="AH486" s="21"/>
      <c r="AI486" s="21"/>
      <c r="AJ486" s="21"/>
      <c r="AK486" s="21"/>
      <c r="AL486" s="21"/>
      <c r="AM486" s="21"/>
      <c r="AN486" s="21"/>
      <c r="AO486" s="21"/>
      <c r="AP486" s="59"/>
      <c r="AQ486" s="59"/>
      <c r="AR486" s="59"/>
      <c r="AS486" s="21"/>
      <c r="AT486" s="21"/>
      <c r="AU486" s="21"/>
      <c r="AV486" s="59"/>
      <c r="AW486" s="21"/>
      <c r="AX486" s="21"/>
      <c r="AY486" s="21"/>
      <c r="AZ486" s="21"/>
      <c r="BA486" s="21"/>
      <c r="BB486" s="21"/>
      <c r="BC486" s="21"/>
      <c r="BD486" s="21"/>
      <c r="BE486" s="21"/>
      <c r="BF486" s="21"/>
      <c r="BG486" s="21"/>
      <c r="BH486" s="21"/>
      <c r="BI486" s="21"/>
      <c r="BJ486" s="21"/>
      <c r="BK486" s="21"/>
      <c r="BL486" s="5" t="s">
        <v>2281</v>
      </c>
      <c r="BM486" s="221" t="s">
        <v>2281</v>
      </c>
      <c r="BN486" s="221" t="s">
        <v>2281</v>
      </c>
      <c r="BO486" s="221" t="s">
        <v>2281</v>
      </c>
      <c r="BP486" s="221" t="s">
        <v>2281</v>
      </c>
      <c r="BQ486" s="221" t="s">
        <v>2281</v>
      </c>
      <c r="BR486" s="5" t="s">
        <v>2281</v>
      </c>
      <c r="BS486" s="226" t="s">
        <v>2281</v>
      </c>
      <c r="BT486" s="221" t="s">
        <v>2281</v>
      </c>
      <c r="BU486" s="221" t="s">
        <v>2281</v>
      </c>
      <c r="BV486" s="221" t="s">
        <v>2281</v>
      </c>
      <c r="BW486" s="5" t="s">
        <v>2281</v>
      </c>
      <c r="BX486" s="221" t="s">
        <v>2281</v>
      </c>
      <c r="BY486" s="6" t="s">
        <v>2281</v>
      </c>
      <c r="BZ486" s="5" t="s">
        <v>2281</v>
      </c>
      <c r="CA486" s="221" t="s">
        <v>2281</v>
      </c>
      <c r="CB486" s="221" t="s">
        <v>2281</v>
      </c>
      <c r="CC486" s="221" t="s">
        <v>2281</v>
      </c>
      <c r="CD486" s="337" t="s">
        <v>2281</v>
      </c>
      <c r="CE486" s="221" t="s">
        <v>2281</v>
      </c>
      <c r="CF486" s="221" t="s">
        <v>2281</v>
      </c>
      <c r="CG486" s="221" t="s">
        <v>2281</v>
      </c>
      <c r="CH486" s="221" t="s">
        <v>2281</v>
      </c>
      <c r="CI486" s="221" t="s">
        <v>2281</v>
      </c>
      <c r="CJ486" s="337" t="s">
        <v>2281</v>
      </c>
      <c r="CK486" s="221" t="s">
        <v>2281</v>
      </c>
      <c r="CL486" s="222">
        <f t="shared" si="309"/>
        <v>0</v>
      </c>
      <c r="CM486" s="237">
        <f t="shared" si="310"/>
        <v>0</v>
      </c>
      <c r="CN486" s="222">
        <f t="shared" si="311"/>
        <v>0</v>
      </c>
      <c r="CO486" s="237">
        <f t="shared" si="312"/>
        <v>0</v>
      </c>
      <c r="CP486" s="222">
        <f t="shared" si="313"/>
        <v>0</v>
      </c>
      <c r="CQ486" s="237">
        <f t="shared" si="314"/>
        <v>0</v>
      </c>
      <c r="CR486" s="222">
        <f t="shared" si="315"/>
        <v>26</v>
      </c>
      <c r="CS486" s="237">
        <f t="shared" si="316"/>
        <v>1</v>
      </c>
      <c r="CT486" s="223" t="e">
        <f t="shared" si="317"/>
        <v>#DIV/0!</v>
      </c>
      <c r="CU486" s="223" t="str">
        <f t="shared" si="318"/>
        <v>KĐG</v>
      </c>
      <c r="CV486" s="6"/>
    </row>
    <row r="487" spans="1:100" s="23" customFormat="1" ht="92.4" hidden="1" customHeight="1">
      <c r="A487" s="6"/>
      <c r="B487" s="138" t="s">
        <v>2838</v>
      </c>
      <c r="C487" s="541" t="s">
        <v>28</v>
      </c>
      <c r="D487" s="672" t="s">
        <v>2585</v>
      </c>
      <c r="E487" s="541" t="s">
        <v>28</v>
      </c>
      <c r="F487" s="138" t="s">
        <v>2467</v>
      </c>
      <c r="G487" s="754" t="s">
        <v>2953</v>
      </c>
      <c r="H487" s="6"/>
      <c r="I487" s="551" t="s">
        <v>2467</v>
      </c>
      <c r="J487" s="63"/>
      <c r="K487" s="466"/>
      <c r="L487" s="5"/>
      <c r="M487" s="212"/>
      <c r="N487" s="165"/>
      <c r="O487" s="221"/>
      <c r="P487" s="221"/>
      <c r="Q487" s="6"/>
      <c r="R487" s="6"/>
      <c r="S487" s="6"/>
      <c r="T487" s="6" t="s">
        <v>24</v>
      </c>
      <c r="U487" s="6"/>
      <c r="V487" s="6"/>
      <c r="W487" s="6"/>
      <c r="X487" s="6"/>
      <c r="Y487" s="6"/>
      <c r="Z487" s="6"/>
      <c r="AA487" s="6"/>
      <c r="AB487" s="80"/>
      <c r="AC487" s="656"/>
      <c r="AD487" s="21"/>
      <c r="AE487" s="21"/>
      <c r="AF487" s="21"/>
      <c r="AG487" s="21"/>
      <c r="AH487" s="21"/>
      <c r="AI487" s="21"/>
      <c r="AJ487" s="21"/>
      <c r="AK487" s="21"/>
      <c r="AL487" s="21"/>
      <c r="AM487" s="21"/>
      <c r="AN487" s="21"/>
      <c r="AO487" s="21"/>
      <c r="AP487" s="59"/>
      <c r="AQ487" s="59"/>
      <c r="AR487" s="59"/>
      <c r="AS487" s="21"/>
      <c r="AT487" s="21"/>
      <c r="AU487" s="21"/>
      <c r="AV487" s="59"/>
      <c r="AW487" s="21"/>
      <c r="AX487" s="21"/>
      <c r="AY487" s="21"/>
      <c r="AZ487" s="21"/>
      <c r="BA487" s="21"/>
      <c r="BB487" s="21"/>
      <c r="BC487" s="21"/>
      <c r="BD487" s="21"/>
      <c r="BE487" s="21"/>
      <c r="BF487" s="21"/>
      <c r="BG487" s="21"/>
      <c r="BH487" s="21"/>
      <c r="BI487" s="21"/>
      <c r="BJ487" s="21"/>
      <c r="BK487" s="21"/>
      <c r="BL487" s="5" t="s">
        <v>2281</v>
      </c>
      <c r="BM487" s="221" t="s">
        <v>2281</v>
      </c>
      <c r="BN487" s="221" t="s">
        <v>2281</v>
      </c>
      <c r="BO487" s="221" t="s">
        <v>2281</v>
      </c>
      <c r="BP487" s="221" t="s">
        <v>2281</v>
      </c>
      <c r="BQ487" s="221" t="s">
        <v>2281</v>
      </c>
      <c r="BR487" s="5" t="s">
        <v>2281</v>
      </c>
      <c r="BS487" s="226" t="s">
        <v>2281</v>
      </c>
      <c r="BT487" s="221" t="s">
        <v>2281</v>
      </c>
      <c r="BU487" s="221" t="s">
        <v>2281</v>
      </c>
      <c r="BV487" s="221" t="s">
        <v>2281</v>
      </c>
      <c r="BW487" s="5" t="s">
        <v>2281</v>
      </c>
      <c r="BX487" s="221" t="s">
        <v>2281</v>
      </c>
      <c r="BY487" s="6" t="s">
        <v>2281</v>
      </c>
      <c r="BZ487" s="5" t="s">
        <v>2281</v>
      </c>
      <c r="CA487" s="221" t="s">
        <v>2281</v>
      </c>
      <c r="CB487" s="221" t="s">
        <v>2281</v>
      </c>
      <c r="CC487" s="221" t="s">
        <v>2281</v>
      </c>
      <c r="CD487" s="337" t="s">
        <v>2281</v>
      </c>
      <c r="CE487" s="221" t="s">
        <v>2281</v>
      </c>
      <c r="CF487" s="221" t="s">
        <v>2281</v>
      </c>
      <c r="CG487" s="221" t="s">
        <v>2281</v>
      </c>
      <c r="CH487" s="221" t="s">
        <v>2281</v>
      </c>
      <c r="CI487" s="221" t="s">
        <v>2281</v>
      </c>
      <c r="CJ487" s="337" t="s">
        <v>2281</v>
      </c>
      <c r="CK487" s="221" t="s">
        <v>2281</v>
      </c>
      <c r="CL487" s="222">
        <f t="shared" si="309"/>
        <v>0</v>
      </c>
      <c r="CM487" s="237">
        <f t="shared" si="310"/>
        <v>0</v>
      </c>
      <c r="CN487" s="222">
        <f t="shared" si="311"/>
        <v>0</v>
      </c>
      <c r="CO487" s="237">
        <f t="shared" si="312"/>
        <v>0</v>
      </c>
      <c r="CP487" s="222">
        <f t="shared" si="313"/>
        <v>0</v>
      </c>
      <c r="CQ487" s="237">
        <f t="shared" si="314"/>
        <v>0</v>
      </c>
      <c r="CR487" s="222">
        <f t="shared" si="315"/>
        <v>26</v>
      </c>
      <c r="CS487" s="237">
        <f t="shared" si="316"/>
        <v>1</v>
      </c>
      <c r="CT487" s="223" t="e">
        <f t="shared" si="317"/>
        <v>#DIV/0!</v>
      </c>
      <c r="CU487" s="223" t="str">
        <f t="shared" si="318"/>
        <v>KĐG</v>
      </c>
      <c r="CV487" s="6"/>
    </row>
    <row r="488" spans="1:100" s="23" customFormat="1" ht="120" hidden="1" customHeight="1">
      <c r="A488" s="6"/>
      <c r="B488" s="138" t="s">
        <v>2840</v>
      </c>
      <c r="C488" s="541" t="s">
        <v>2439</v>
      </c>
      <c r="D488" s="673" t="s">
        <v>2839</v>
      </c>
      <c r="E488" s="541" t="s">
        <v>28</v>
      </c>
      <c r="F488" s="138" t="s">
        <v>2466</v>
      </c>
      <c r="G488" s="754" t="s">
        <v>2954</v>
      </c>
      <c r="H488" s="6"/>
      <c r="I488" s="551" t="s">
        <v>2466</v>
      </c>
      <c r="J488" s="63"/>
      <c r="K488" s="466"/>
      <c r="L488" s="5"/>
      <c r="M488" s="212"/>
      <c r="N488" s="165"/>
      <c r="O488" s="221"/>
      <c r="P488" s="221"/>
      <c r="Q488" s="6"/>
      <c r="R488" s="6"/>
      <c r="S488" s="6"/>
      <c r="T488" s="6"/>
      <c r="U488" s="6"/>
      <c r="V488" s="6"/>
      <c r="W488" s="6" t="s">
        <v>24</v>
      </c>
      <c r="X488" s="6" t="s">
        <v>24</v>
      </c>
      <c r="Y488" s="6"/>
      <c r="Z488" s="6"/>
      <c r="AA488" s="6"/>
      <c r="AB488" s="80"/>
      <c r="AC488" s="656"/>
      <c r="AD488" s="21"/>
      <c r="AE488" s="21"/>
      <c r="AF488" s="21"/>
      <c r="AG488" s="21"/>
      <c r="AH488" s="21"/>
      <c r="AI488" s="21"/>
      <c r="AJ488" s="21"/>
      <c r="AK488" s="21"/>
      <c r="AL488" s="21"/>
      <c r="AM488" s="21"/>
      <c r="AN488" s="21"/>
      <c r="AO488" s="21"/>
      <c r="AP488" s="59"/>
      <c r="AQ488" s="59"/>
      <c r="AR488" s="59"/>
      <c r="AS488" s="21"/>
      <c r="AT488" s="21"/>
      <c r="AU488" s="21"/>
      <c r="AV488" s="59"/>
      <c r="AW488" s="21"/>
      <c r="AX488" s="21"/>
      <c r="AY488" s="21"/>
      <c r="AZ488" s="21"/>
      <c r="BA488" s="21"/>
      <c r="BB488" s="21"/>
      <c r="BC488" s="21" t="s">
        <v>1183</v>
      </c>
      <c r="BD488" s="21"/>
      <c r="BE488" s="21"/>
      <c r="BF488" s="21"/>
      <c r="BG488" s="21"/>
      <c r="BH488" s="21"/>
      <c r="BI488" s="21"/>
      <c r="BJ488" s="21"/>
      <c r="BK488" s="21"/>
      <c r="BL488" s="5" t="s">
        <v>2281</v>
      </c>
      <c r="BM488" s="221" t="s">
        <v>2281</v>
      </c>
      <c r="BN488" s="221" t="s">
        <v>2281</v>
      </c>
      <c r="BO488" s="221" t="s">
        <v>2281</v>
      </c>
      <c r="BP488" s="221" t="s">
        <v>2281</v>
      </c>
      <c r="BQ488" s="221" t="s">
        <v>2281</v>
      </c>
      <c r="BR488" s="5" t="s">
        <v>2281</v>
      </c>
      <c r="BS488" s="226" t="s">
        <v>2281</v>
      </c>
      <c r="BT488" s="221" t="s">
        <v>2281</v>
      </c>
      <c r="BU488" s="221" t="s">
        <v>2281</v>
      </c>
      <c r="BV488" s="221" t="s">
        <v>2281</v>
      </c>
      <c r="BW488" s="5" t="s">
        <v>2281</v>
      </c>
      <c r="BX488" s="221" t="s">
        <v>2281</v>
      </c>
      <c r="BY488" s="6" t="s">
        <v>2281</v>
      </c>
      <c r="BZ488" s="5" t="s">
        <v>2281</v>
      </c>
      <c r="CA488" s="221" t="s">
        <v>2281</v>
      </c>
      <c r="CB488" s="221" t="s">
        <v>2281</v>
      </c>
      <c r="CC488" s="221" t="s">
        <v>2281</v>
      </c>
      <c r="CD488" s="337" t="s">
        <v>2281</v>
      </c>
      <c r="CE488" s="221" t="s">
        <v>2281</v>
      </c>
      <c r="CF488" s="221" t="s">
        <v>2281</v>
      </c>
      <c r="CG488" s="221" t="s">
        <v>2281</v>
      </c>
      <c r="CH488" s="221" t="s">
        <v>2281</v>
      </c>
      <c r="CI488" s="221" t="s">
        <v>2281</v>
      </c>
      <c r="CJ488" s="337" t="s">
        <v>2281</v>
      </c>
      <c r="CK488" s="221" t="s">
        <v>2281</v>
      </c>
      <c r="CL488" s="222">
        <f t="shared" si="309"/>
        <v>0</v>
      </c>
      <c r="CM488" s="237">
        <f t="shared" si="310"/>
        <v>0</v>
      </c>
      <c r="CN488" s="222">
        <f t="shared" si="311"/>
        <v>0</v>
      </c>
      <c r="CO488" s="237">
        <f t="shared" si="312"/>
        <v>0</v>
      </c>
      <c r="CP488" s="222">
        <f t="shared" si="313"/>
        <v>0</v>
      </c>
      <c r="CQ488" s="237">
        <f t="shared" si="314"/>
        <v>0</v>
      </c>
      <c r="CR488" s="222">
        <f t="shared" si="315"/>
        <v>26</v>
      </c>
      <c r="CS488" s="237">
        <f t="shared" si="316"/>
        <v>1</v>
      </c>
      <c r="CT488" s="223" t="e">
        <f t="shared" si="317"/>
        <v>#DIV/0!</v>
      </c>
      <c r="CU488" s="223" t="str">
        <f t="shared" si="318"/>
        <v>KĐG</v>
      </c>
      <c r="CV488" s="6"/>
    </row>
    <row r="489" spans="1:100" s="23" customFormat="1" ht="409.5" hidden="1">
      <c r="A489" s="6"/>
      <c r="B489" s="138" t="s">
        <v>2841</v>
      </c>
      <c r="C489" s="541" t="s">
        <v>28</v>
      </c>
      <c r="D489" s="674" t="s">
        <v>2586</v>
      </c>
      <c r="E489" s="541" t="s">
        <v>28</v>
      </c>
      <c r="F489" s="138" t="s">
        <v>2370</v>
      </c>
      <c r="G489" s="754" t="s">
        <v>2955</v>
      </c>
      <c r="H489" s="6"/>
      <c r="I489" s="723" t="s">
        <v>2370</v>
      </c>
      <c r="J489" s="63"/>
      <c r="K489" s="466"/>
      <c r="L489" s="5"/>
      <c r="M489" s="212"/>
      <c r="N489" s="165"/>
      <c r="O489" s="221"/>
      <c r="P489" s="221"/>
      <c r="Q489" s="6"/>
      <c r="R489" s="6"/>
      <c r="S489" s="6"/>
      <c r="T489" s="6"/>
      <c r="U489" s="6" t="s">
        <v>24</v>
      </c>
      <c r="V489" s="6"/>
      <c r="W489" s="6"/>
      <c r="X489" s="6"/>
      <c r="Y489" s="6"/>
      <c r="Z489" s="6"/>
      <c r="AA489" s="6"/>
      <c r="AB489" s="80"/>
      <c r="AC489" s="656"/>
      <c r="AD489" s="21"/>
      <c r="AE489" s="21"/>
      <c r="AF489" s="21"/>
      <c r="AG489" s="21"/>
      <c r="AH489" s="21"/>
      <c r="AI489" s="21"/>
      <c r="AJ489" s="21"/>
      <c r="AK489" s="21"/>
      <c r="AL489" s="21"/>
      <c r="AM489" s="21"/>
      <c r="AN489" s="21"/>
      <c r="AO489" s="21"/>
      <c r="AP489" s="59"/>
      <c r="AQ489" s="59"/>
      <c r="AR489" s="59"/>
      <c r="AS489" s="21"/>
      <c r="AT489" s="21"/>
      <c r="AU489" s="21"/>
      <c r="AV489" s="59"/>
      <c r="AW489" s="21"/>
      <c r="AX489" s="21"/>
      <c r="AY489" s="21"/>
      <c r="AZ489" s="21"/>
      <c r="BA489" s="21"/>
      <c r="BB489" s="21"/>
      <c r="BC489" s="21"/>
      <c r="BD489" s="21"/>
      <c r="BE489" s="21"/>
      <c r="BF489" s="21"/>
      <c r="BG489" s="21"/>
      <c r="BH489" s="21"/>
      <c r="BI489" s="21"/>
      <c r="BJ489" s="21"/>
      <c r="BK489" s="21"/>
      <c r="BL489" s="5" t="s">
        <v>2281</v>
      </c>
      <c r="BM489" s="221" t="s">
        <v>2281</v>
      </c>
      <c r="BN489" s="221" t="s">
        <v>2281</v>
      </c>
      <c r="BO489" s="221" t="s">
        <v>2281</v>
      </c>
      <c r="BP489" s="221" t="s">
        <v>2281</v>
      </c>
      <c r="BQ489" s="221" t="s">
        <v>2281</v>
      </c>
      <c r="BR489" s="5" t="s">
        <v>2281</v>
      </c>
      <c r="BS489" s="226" t="s">
        <v>2281</v>
      </c>
      <c r="BT489" s="221" t="s">
        <v>2281</v>
      </c>
      <c r="BU489" s="221" t="s">
        <v>2281</v>
      </c>
      <c r="BV489" s="221" t="s">
        <v>2281</v>
      </c>
      <c r="BW489" s="5" t="s">
        <v>2281</v>
      </c>
      <c r="BX489" s="221" t="s">
        <v>2281</v>
      </c>
      <c r="BY489" s="6" t="s">
        <v>2281</v>
      </c>
      <c r="BZ489" s="5" t="s">
        <v>2281</v>
      </c>
      <c r="CA489" s="221" t="s">
        <v>2281</v>
      </c>
      <c r="CB489" s="221" t="s">
        <v>2281</v>
      </c>
      <c r="CC489" s="221" t="s">
        <v>2281</v>
      </c>
      <c r="CD489" s="337" t="s">
        <v>2281</v>
      </c>
      <c r="CE489" s="221" t="s">
        <v>2281</v>
      </c>
      <c r="CF489" s="221" t="s">
        <v>2281</v>
      </c>
      <c r="CG489" s="221" t="s">
        <v>2281</v>
      </c>
      <c r="CH489" s="221" t="s">
        <v>2281</v>
      </c>
      <c r="CI489" s="221" t="s">
        <v>2281</v>
      </c>
      <c r="CJ489" s="337" t="s">
        <v>2281</v>
      </c>
      <c r="CK489" s="221" t="s">
        <v>2281</v>
      </c>
      <c r="CL489" s="222">
        <f t="shared" si="309"/>
        <v>0</v>
      </c>
      <c r="CM489" s="237">
        <f t="shared" si="310"/>
        <v>0</v>
      </c>
      <c r="CN489" s="222">
        <f t="shared" si="311"/>
        <v>0</v>
      </c>
      <c r="CO489" s="237">
        <f t="shared" si="312"/>
        <v>0</v>
      </c>
      <c r="CP489" s="222">
        <f t="shared" si="313"/>
        <v>0</v>
      </c>
      <c r="CQ489" s="237">
        <f t="shared" si="314"/>
        <v>0</v>
      </c>
      <c r="CR489" s="222">
        <f t="shared" si="315"/>
        <v>26</v>
      </c>
      <c r="CS489" s="237">
        <f t="shared" si="316"/>
        <v>1</v>
      </c>
      <c r="CT489" s="223" t="e">
        <f t="shared" si="317"/>
        <v>#DIV/0!</v>
      </c>
      <c r="CU489" s="223" t="str">
        <f t="shared" si="318"/>
        <v>KĐG</v>
      </c>
      <c r="CV489" s="6"/>
    </row>
    <row r="490" spans="1:100" s="23" customFormat="1" ht="117" hidden="1" customHeight="1">
      <c r="A490" s="6"/>
      <c r="B490" s="138" t="s">
        <v>2842</v>
      </c>
      <c r="C490" s="541" t="s">
        <v>28</v>
      </c>
      <c r="D490" s="672" t="s">
        <v>2587</v>
      </c>
      <c r="E490" s="541" t="s">
        <v>28</v>
      </c>
      <c r="F490" s="138" t="s">
        <v>2405</v>
      </c>
      <c r="G490" s="286" t="s">
        <v>2956</v>
      </c>
      <c r="H490" s="6"/>
      <c r="I490" s="707" t="s">
        <v>2405</v>
      </c>
      <c r="J490" s="63"/>
      <c r="K490" s="466"/>
      <c r="L490" s="5"/>
      <c r="M490" s="212"/>
      <c r="N490" s="165"/>
      <c r="O490" s="221"/>
      <c r="P490" s="221"/>
      <c r="Q490" s="6"/>
      <c r="R490" s="6"/>
      <c r="S490" s="6"/>
      <c r="T490" s="6"/>
      <c r="U490" s="6"/>
      <c r="V490" s="6"/>
      <c r="W490" s="6"/>
      <c r="X490" s="6"/>
      <c r="Y490" s="6" t="s">
        <v>24</v>
      </c>
      <c r="Z490" s="6"/>
      <c r="AA490" s="6"/>
      <c r="AB490" s="80"/>
      <c r="AC490" s="656"/>
      <c r="AD490" s="21"/>
      <c r="AE490" s="21"/>
      <c r="AF490" s="21"/>
      <c r="AG490" s="21"/>
      <c r="AH490" s="21"/>
      <c r="AI490" s="21"/>
      <c r="AJ490" s="21"/>
      <c r="AK490" s="21"/>
      <c r="AL490" s="21"/>
      <c r="AM490" s="21"/>
      <c r="AN490" s="21"/>
      <c r="AO490" s="21"/>
      <c r="AP490" s="59"/>
      <c r="AQ490" s="59"/>
      <c r="AR490" s="59"/>
      <c r="AS490" s="21"/>
      <c r="AT490" s="21"/>
      <c r="AU490" s="21"/>
      <c r="AV490" s="59"/>
      <c r="AW490" s="21"/>
      <c r="AX490" s="21"/>
      <c r="AY490" s="21"/>
      <c r="AZ490" s="21"/>
      <c r="BA490" s="21"/>
      <c r="BB490" s="21"/>
      <c r="BC490" s="21"/>
      <c r="BD490" s="21"/>
      <c r="BE490" s="21"/>
      <c r="BF490" s="17" t="s">
        <v>1183</v>
      </c>
      <c r="BG490" s="21"/>
      <c r="BH490" s="21"/>
      <c r="BI490" s="21"/>
      <c r="BJ490" s="21"/>
      <c r="BK490" s="21"/>
      <c r="BL490" s="5">
        <v>2</v>
      </c>
      <c r="BM490" s="221">
        <v>2</v>
      </c>
      <c r="BN490" s="221">
        <v>2</v>
      </c>
      <c r="BO490" s="221">
        <v>2</v>
      </c>
      <c r="BP490" s="221">
        <v>2</v>
      </c>
      <c r="BQ490" s="221">
        <v>2</v>
      </c>
      <c r="BR490" s="5">
        <v>2</v>
      </c>
      <c r="BS490" s="226">
        <v>2</v>
      </c>
      <c r="BT490" s="221">
        <v>2</v>
      </c>
      <c r="BU490" s="221">
        <v>2</v>
      </c>
      <c r="BV490" s="221">
        <v>2</v>
      </c>
      <c r="BW490" s="5">
        <v>2</v>
      </c>
      <c r="BX490" s="221">
        <v>2</v>
      </c>
      <c r="BY490" s="6">
        <v>2</v>
      </c>
      <c r="BZ490" s="5">
        <v>2</v>
      </c>
      <c r="CA490" s="221">
        <v>2</v>
      </c>
      <c r="CB490" s="221">
        <v>2</v>
      </c>
      <c r="CC490" s="221">
        <v>2</v>
      </c>
      <c r="CD490" s="337">
        <v>2</v>
      </c>
      <c r="CE490" s="221">
        <v>2</v>
      </c>
      <c r="CF490" s="221">
        <v>2</v>
      </c>
      <c r="CG490" s="221">
        <v>2</v>
      </c>
      <c r="CH490" s="221">
        <v>2</v>
      </c>
      <c r="CI490" s="221">
        <v>2</v>
      </c>
      <c r="CJ490" s="337">
        <v>2</v>
      </c>
      <c r="CK490" s="221">
        <v>2</v>
      </c>
      <c r="CL490" s="222">
        <f t="shared" si="309"/>
        <v>26</v>
      </c>
      <c r="CM490" s="237">
        <f t="shared" si="310"/>
        <v>1</v>
      </c>
      <c r="CN490" s="222">
        <f t="shared" si="311"/>
        <v>0</v>
      </c>
      <c r="CO490" s="237">
        <f t="shared" si="312"/>
        <v>0</v>
      </c>
      <c r="CP490" s="222">
        <f t="shared" si="313"/>
        <v>0</v>
      </c>
      <c r="CQ490" s="237">
        <f t="shared" si="314"/>
        <v>0</v>
      </c>
      <c r="CR490" s="222">
        <f t="shared" si="315"/>
        <v>0</v>
      </c>
      <c r="CS490" s="237">
        <f t="shared" si="316"/>
        <v>0</v>
      </c>
      <c r="CT490" s="223">
        <f t="shared" si="317"/>
        <v>2</v>
      </c>
      <c r="CU490" s="223" t="str">
        <f t="shared" si="318"/>
        <v>Đạt mục tiêu</v>
      </c>
      <c r="CV490" s="6"/>
    </row>
    <row r="491" spans="1:100" s="23" customFormat="1" ht="134.4" hidden="1" customHeight="1">
      <c r="A491" s="6"/>
      <c r="B491" s="138" t="s">
        <v>2843</v>
      </c>
      <c r="C491" s="541" t="s">
        <v>28</v>
      </c>
      <c r="D491" s="674" t="s">
        <v>2588</v>
      </c>
      <c r="E491" s="541" t="s">
        <v>28</v>
      </c>
      <c r="F491" s="138" t="s">
        <v>2844</v>
      </c>
      <c r="G491" s="286" t="s">
        <v>2957</v>
      </c>
      <c r="H491" s="6" t="s">
        <v>2844</v>
      </c>
      <c r="I491" s="722" t="s">
        <v>2844</v>
      </c>
      <c r="J491" s="63"/>
      <c r="K491" s="466"/>
      <c r="L491" s="5"/>
      <c r="M491" s="212"/>
      <c r="N491" s="165"/>
      <c r="O491" s="221"/>
      <c r="P491" s="221"/>
      <c r="Q491" s="6"/>
      <c r="R491" s="6"/>
      <c r="S491" s="6"/>
      <c r="T491" s="6"/>
      <c r="U491" s="6"/>
      <c r="V491" s="6"/>
      <c r="W491" s="6"/>
      <c r="X491" s="6"/>
      <c r="Y491" s="6"/>
      <c r="Z491" s="6" t="s">
        <v>24</v>
      </c>
      <c r="AA491" s="6"/>
      <c r="AB491" s="80"/>
      <c r="AC491" s="656"/>
      <c r="AD491" s="21"/>
      <c r="AE491" s="21"/>
      <c r="AF491" s="21"/>
      <c r="AG491" s="21"/>
      <c r="AH491" s="21"/>
      <c r="AI491" s="21"/>
      <c r="AJ491" s="21"/>
      <c r="AK491" s="21"/>
      <c r="AL491" s="21"/>
      <c r="AM491" s="21"/>
      <c r="AN491" s="21"/>
      <c r="AO491" s="21"/>
      <c r="AP491" s="59"/>
      <c r="AQ491" s="59"/>
      <c r="AR491" s="59"/>
      <c r="AS491" s="21"/>
      <c r="AT491" s="21"/>
      <c r="AU491" s="21"/>
      <c r="AV491" s="59"/>
      <c r="AW491" s="21"/>
      <c r="AX491" s="21"/>
      <c r="AY491" s="21"/>
      <c r="AZ491" s="21"/>
      <c r="BA491" s="21"/>
      <c r="BB491" s="21"/>
      <c r="BC491" s="21"/>
      <c r="BD491" s="21"/>
      <c r="BE491" s="21"/>
      <c r="BF491" s="21"/>
      <c r="BG491" s="21"/>
      <c r="BH491" s="21"/>
      <c r="BI491" s="21"/>
      <c r="BJ491" s="21"/>
      <c r="BK491" s="21"/>
      <c r="BL491" s="5">
        <v>2</v>
      </c>
      <c r="BM491" s="221">
        <v>2</v>
      </c>
      <c r="BN491" s="221">
        <v>2</v>
      </c>
      <c r="BO491" s="221">
        <v>2</v>
      </c>
      <c r="BP491" s="221">
        <v>2</v>
      </c>
      <c r="BQ491" s="221">
        <v>2</v>
      </c>
      <c r="BR491" s="5">
        <v>2</v>
      </c>
      <c r="BS491" s="226">
        <v>2</v>
      </c>
      <c r="BT491" s="221">
        <v>2</v>
      </c>
      <c r="BU491" s="221">
        <v>2</v>
      </c>
      <c r="BV491" s="221">
        <v>2</v>
      </c>
      <c r="BW491" s="5">
        <v>2</v>
      </c>
      <c r="BX491" s="221">
        <v>2</v>
      </c>
      <c r="BY491" s="6">
        <v>2</v>
      </c>
      <c r="BZ491" s="5">
        <v>2</v>
      </c>
      <c r="CA491" s="221">
        <v>2</v>
      </c>
      <c r="CB491" s="221">
        <v>2</v>
      </c>
      <c r="CC491" s="221">
        <v>2</v>
      </c>
      <c r="CD491" s="337">
        <v>2</v>
      </c>
      <c r="CE491" s="221">
        <v>2</v>
      </c>
      <c r="CF491" s="221">
        <v>2</v>
      </c>
      <c r="CG491" s="221">
        <v>2</v>
      </c>
      <c r="CH491" s="221">
        <v>2</v>
      </c>
      <c r="CI491" s="221">
        <v>2</v>
      </c>
      <c r="CJ491" s="337">
        <v>2</v>
      </c>
      <c r="CK491" s="221">
        <v>2</v>
      </c>
      <c r="CL491" s="222">
        <f t="shared" si="309"/>
        <v>26</v>
      </c>
      <c r="CM491" s="237">
        <f t="shared" si="310"/>
        <v>1</v>
      </c>
      <c r="CN491" s="222">
        <f t="shared" si="311"/>
        <v>0</v>
      </c>
      <c r="CO491" s="237">
        <f t="shared" si="312"/>
        <v>0</v>
      </c>
      <c r="CP491" s="222">
        <f t="shared" si="313"/>
        <v>0</v>
      </c>
      <c r="CQ491" s="237">
        <f t="shared" si="314"/>
        <v>0</v>
      </c>
      <c r="CR491" s="222">
        <f t="shared" si="315"/>
        <v>0</v>
      </c>
      <c r="CS491" s="237">
        <f t="shared" si="316"/>
        <v>0</v>
      </c>
      <c r="CT491" s="223">
        <f t="shared" si="317"/>
        <v>2</v>
      </c>
      <c r="CU491" s="223" t="str">
        <f t="shared" si="318"/>
        <v>Đạt mục tiêu</v>
      </c>
      <c r="CV491" s="6"/>
    </row>
    <row r="492" spans="1:100" s="23" customFormat="1" ht="409.5" hidden="1">
      <c r="A492" s="6"/>
      <c r="B492" s="138" t="s">
        <v>2845</v>
      </c>
      <c r="C492" s="541" t="s">
        <v>28</v>
      </c>
      <c r="D492" s="672" t="s">
        <v>2589</v>
      </c>
      <c r="E492" s="541" t="s">
        <v>28</v>
      </c>
      <c r="F492" s="138" t="s">
        <v>2464</v>
      </c>
      <c r="G492" s="754" t="s">
        <v>2958</v>
      </c>
      <c r="H492" s="6" t="s">
        <v>2464</v>
      </c>
      <c r="I492" s="700" t="s">
        <v>2464</v>
      </c>
      <c r="J492" s="63"/>
      <c r="K492" s="466"/>
      <c r="L492" s="5"/>
      <c r="M492" s="212"/>
      <c r="N492" s="165"/>
      <c r="O492" s="221"/>
      <c r="P492" s="221"/>
      <c r="Q492" s="6"/>
      <c r="R492" s="6"/>
      <c r="S492" s="6"/>
      <c r="T492" s="6"/>
      <c r="U492" s="6"/>
      <c r="V492" s="6" t="s">
        <v>24</v>
      </c>
      <c r="W492" s="6"/>
      <c r="X492" s="6"/>
      <c r="Y492" s="6"/>
      <c r="Z492" s="6"/>
      <c r="AA492" s="6"/>
      <c r="AB492" s="80"/>
      <c r="AC492" s="656"/>
      <c r="AD492" s="21"/>
      <c r="AE492" s="21"/>
      <c r="AF492" s="21"/>
      <c r="AG492" s="21"/>
      <c r="AH492" s="21"/>
      <c r="AI492" s="21"/>
      <c r="AJ492" s="21"/>
      <c r="AK492" s="21"/>
      <c r="AL492" s="21"/>
      <c r="AM492" s="21"/>
      <c r="AN492" s="21"/>
      <c r="AO492" s="21"/>
      <c r="AP492" s="59"/>
      <c r="AQ492" s="59"/>
      <c r="AR492" s="59"/>
      <c r="AS492" s="21"/>
      <c r="AT492" s="21"/>
      <c r="AU492" s="21"/>
      <c r="AV492" s="59"/>
      <c r="AW492" s="21"/>
      <c r="AX492" s="21"/>
      <c r="AY492" s="21"/>
      <c r="AZ492" s="21"/>
      <c r="BA492" s="21"/>
      <c r="BB492" s="21"/>
      <c r="BC492" s="21"/>
      <c r="BD492" s="21"/>
      <c r="BE492" s="21"/>
      <c r="BF492" s="21"/>
      <c r="BG492" s="21"/>
      <c r="BH492" s="21"/>
      <c r="BI492" s="21"/>
      <c r="BJ492" s="21"/>
      <c r="BK492" s="21"/>
      <c r="BL492" s="5" t="s">
        <v>2281</v>
      </c>
      <c r="BM492" s="221" t="s">
        <v>2281</v>
      </c>
      <c r="BN492" s="221" t="s">
        <v>2281</v>
      </c>
      <c r="BO492" s="221" t="s">
        <v>2281</v>
      </c>
      <c r="BP492" s="221" t="s">
        <v>2281</v>
      </c>
      <c r="BQ492" s="221" t="s">
        <v>2281</v>
      </c>
      <c r="BR492" s="5" t="s">
        <v>2281</v>
      </c>
      <c r="BS492" s="226" t="s">
        <v>2281</v>
      </c>
      <c r="BT492" s="221" t="s">
        <v>2281</v>
      </c>
      <c r="BU492" s="221" t="s">
        <v>2281</v>
      </c>
      <c r="BV492" s="221" t="s">
        <v>2281</v>
      </c>
      <c r="BW492" s="5" t="s">
        <v>2281</v>
      </c>
      <c r="BX492" s="221" t="s">
        <v>2281</v>
      </c>
      <c r="BY492" s="6" t="s">
        <v>2281</v>
      </c>
      <c r="BZ492" s="5" t="s">
        <v>2281</v>
      </c>
      <c r="CA492" s="221" t="s">
        <v>2281</v>
      </c>
      <c r="CB492" s="221" t="s">
        <v>2281</v>
      </c>
      <c r="CC492" s="221" t="s">
        <v>2281</v>
      </c>
      <c r="CD492" s="337" t="s">
        <v>2281</v>
      </c>
      <c r="CE492" s="221" t="s">
        <v>2281</v>
      </c>
      <c r="CF492" s="221" t="s">
        <v>2281</v>
      </c>
      <c r="CG492" s="221" t="s">
        <v>2281</v>
      </c>
      <c r="CH492" s="221" t="s">
        <v>2281</v>
      </c>
      <c r="CI492" s="221" t="s">
        <v>2281</v>
      </c>
      <c r="CJ492" s="337" t="s">
        <v>2281</v>
      </c>
      <c r="CK492" s="221" t="s">
        <v>2281</v>
      </c>
      <c r="CL492" s="222">
        <f t="shared" si="309"/>
        <v>0</v>
      </c>
      <c r="CM492" s="237">
        <f t="shared" si="310"/>
        <v>0</v>
      </c>
      <c r="CN492" s="222">
        <f t="shared" si="311"/>
        <v>0</v>
      </c>
      <c r="CO492" s="237">
        <f t="shared" si="312"/>
        <v>0</v>
      </c>
      <c r="CP492" s="222">
        <f t="shared" si="313"/>
        <v>0</v>
      </c>
      <c r="CQ492" s="237">
        <f t="shared" si="314"/>
        <v>0</v>
      </c>
      <c r="CR492" s="222">
        <f t="shared" si="315"/>
        <v>26</v>
      </c>
      <c r="CS492" s="237">
        <f t="shared" si="316"/>
        <v>1</v>
      </c>
      <c r="CT492" s="223" t="e">
        <f t="shared" si="317"/>
        <v>#DIV/0!</v>
      </c>
      <c r="CU492" s="223" t="str">
        <f t="shared" si="318"/>
        <v>KĐG</v>
      </c>
      <c r="CV492" s="6"/>
    </row>
    <row r="493" spans="1:100" s="23" customFormat="1" ht="70.75" hidden="1" customHeight="1">
      <c r="A493" s="6"/>
      <c r="B493" s="138" t="s">
        <v>2846</v>
      </c>
      <c r="C493" s="541" t="s">
        <v>28</v>
      </c>
      <c r="D493" s="672" t="s">
        <v>2590</v>
      </c>
      <c r="E493" s="541" t="s">
        <v>28</v>
      </c>
      <c r="F493" s="138" t="s">
        <v>2847</v>
      </c>
      <c r="G493" s="286" t="s">
        <v>2959</v>
      </c>
      <c r="H493" s="6"/>
      <c r="I493" s="722" t="s">
        <v>2941</v>
      </c>
      <c r="J493" s="63"/>
      <c r="K493" s="466"/>
      <c r="L493" s="5"/>
      <c r="M493" s="212"/>
      <c r="N493" s="165"/>
      <c r="O493" s="221"/>
      <c r="P493" s="221"/>
      <c r="Q493" s="6"/>
      <c r="R493" s="6"/>
      <c r="S493" s="6"/>
      <c r="T493" s="6"/>
      <c r="U493" s="6"/>
      <c r="V493" s="6"/>
      <c r="W493" s="6"/>
      <c r="X493" s="6"/>
      <c r="Y493" s="6"/>
      <c r="Z493" s="6"/>
      <c r="AA493" s="6" t="s">
        <v>24</v>
      </c>
      <c r="AB493" s="80"/>
      <c r="AC493" s="656"/>
      <c r="AD493" s="21"/>
      <c r="AE493" s="21"/>
      <c r="AF493" s="21"/>
      <c r="AG493" s="21"/>
      <c r="AH493" s="21"/>
      <c r="AI493" s="21"/>
      <c r="AJ493" s="21"/>
      <c r="AK493" s="21"/>
      <c r="AL493" s="21"/>
      <c r="AM493" s="21"/>
      <c r="AN493" s="21"/>
      <c r="AO493" s="21"/>
      <c r="AP493" s="59"/>
      <c r="AQ493" s="59"/>
      <c r="AR493" s="59"/>
      <c r="AS493" s="21"/>
      <c r="AT493" s="21"/>
      <c r="AU493" s="21"/>
      <c r="AV493" s="59"/>
      <c r="AW493" s="21"/>
      <c r="AX493" s="21"/>
      <c r="AY493" s="21"/>
      <c r="AZ493" s="21"/>
      <c r="BA493" s="21"/>
      <c r="BB493" s="21"/>
      <c r="BC493" s="21"/>
      <c r="BD493" s="21"/>
      <c r="BE493" s="21"/>
      <c r="BF493" s="21"/>
      <c r="BG493" s="21"/>
      <c r="BH493" s="21"/>
      <c r="BI493" s="21"/>
      <c r="BJ493" s="21"/>
      <c r="BK493" s="21"/>
      <c r="BL493" s="5">
        <v>2</v>
      </c>
      <c r="BM493" s="221">
        <v>2</v>
      </c>
      <c r="BN493" s="221">
        <v>2</v>
      </c>
      <c r="BO493" s="221">
        <v>2</v>
      </c>
      <c r="BP493" s="221">
        <v>2</v>
      </c>
      <c r="BQ493" s="221">
        <v>2</v>
      </c>
      <c r="BR493" s="5">
        <v>2</v>
      </c>
      <c r="BS493" s="226">
        <v>2</v>
      </c>
      <c r="BT493" s="221">
        <v>2</v>
      </c>
      <c r="BU493" s="221">
        <v>2</v>
      </c>
      <c r="BV493" s="221">
        <v>2</v>
      </c>
      <c r="BW493" s="5">
        <v>2</v>
      </c>
      <c r="BX493" s="221">
        <v>2</v>
      </c>
      <c r="BY493" s="6">
        <v>2</v>
      </c>
      <c r="BZ493" s="5">
        <v>2</v>
      </c>
      <c r="CA493" s="221">
        <v>2</v>
      </c>
      <c r="CB493" s="221">
        <v>2</v>
      </c>
      <c r="CC493" s="221">
        <v>2</v>
      </c>
      <c r="CD493" s="337">
        <v>2</v>
      </c>
      <c r="CE493" s="221">
        <v>2</v>
      </c>
      <c r="CF493" s="221">
        <v>2</v>
      </c>
      <c r="CG493" s="221">
        <v>2</v>
      </c>
      <c r="CH493" s="221">
        <v>2</v>
      </c>
      <c r="CI493" s="221">
        <v>2</v>
      </c>
      <c r="CJ493" s="337">
        <v>2</v>
      </c>
      <c r="CK493" s="221">
        <v>2</v>
      </c>
      <c r="CL493" s="222">
        <f t="shared" si="309"/>
        <v>26</v>
      </c>
      <c r="CM493" s="237">
        <f t="shared" si="310"/>
        <v>1</v>
      </c>
      <c r="CN493" s="222">
        <f t="shared" si="311"/>
        <v>0</v>
      </c>
      <c r="CO493" s="237">
        <f t="shared" si="312"/>
        <v>0</v>
      </c>
      <c r="CP493" s="222">
        <f t="shared" si="313"/>
        <v>0</v>
      </c>
      <c r="CQ493" s="237">
        <f t="shared" si="314"/>
        <v>0</v>
      </c>
      <c r="CR493" s="222">
        <f t="shared" si="315"/>
        <v>0</v>
      </c>
      <c r="CS493" s="237">
        <f t="shared" si="316"/>
        <v>0</v>
      </c>
      <c r="CT493" s="223">
        <f t="shared" si="317"/>
        <v>2</v>
      </c>
      <c r="CU493" s="223" t="str">
        <f t="shared" si="318"/>
        <v>Đạt mục tiêu</v>
      </c>
      <c r="CV493" s="6"/>
    </row>
    <row r="494" spans="1:100" s="23" customFormat="1" ht="102.65" hidden="1" customHeight="1">
      <c r="A494" s="6"/>
      <c r="B494" s="138" t="s">
        <v>2848</v>
      </c>
      <c r="C494" s="541" t="s">
        <v>28</v>
      </c>
      <c r="D494" s="671" t="s">
        <v>2828</v>
      </c>
      <c r="E494" s="541" t="s">
        <v>28</v>
      </c>
      <c r="F494" s="138" t="s">
        <v>2829</v>
      </c>
      <c r="G494" s="286" t="s">
        <v>2947</v>
      </c>
      <c r="H494" s="6"/>
      <c r="I494" s="722" t="s">
        <v>2829</v>
      </c>
      <c r="J494" s="63"/>
      <c r="K494" s="466"/>
      <c r="L494" s="5"/>
      <c r="M494" s="212"/>
      <c r="N494" s="165"/>
      <c r="O494" s="221"/>
      <c r="P494" s="221"/>
      <c r="Q494" s="6"/>
      <c r="R494" s="6"/>
      <c r="S494" s="6"/>
      <c r="T494" s="6"/>
      <c r="U494" s="6"/>
      <c r="V494" s="6"/>
      <c r="W494" s="6"/>
      <c r="X494" s="6"/>
      <c r="Y494" s="6"/>
      <c r="Z494" s="6"/>
      <c r="AA494" s="6" t="s">
        <v>24</v>
      </c>
      <c r="AB494" s="80"/>
      <c r="AC494" s="656"/>
      <c r="AD494" s="21"/>
      <c r="AE494" s="21"/>
      <c r="AF494" s="21"/>
      <c r="AG494" s="21"/>
      <c r="AH494" s="21"/>
      <c r="AI494" s="21"/>
      <c r="AJ494" s="21"/>
      <c r="AK494" s="21"/>
      <c r="AL494" s="21"/>
      <c r="AM494" s="21"/>
      <c r="AN494" s="21"/>
      <c r="AO494" s="21"/>
      <c r="AP494" s="59"/>
      <c r="AQ494" s="59"/>
      <c r="AR494" s="59"/>
      <c r="AS494" s="21"/>
      <c r="AT494" s="21"/>
      <c r="AU494" s="21"/>
      <c r="AV494" s="59"/>
      <c r="AW494" s="21"/>
      <c r="AX494" s="21"/>
      <c r="AY494" s="21"/>
      <c r="AZ494" s="21"/>
      <c r="BA494" s="21"/>
      <c r="BB494" s="21"/>
      <c r="BC494" s="21"/>
      <c r="BD494" s="21"/>
      <c r="BE494" s="21"/>
      <c r="BF494" s="21"/>
      <c r="BG494" s="21"/>
      <c r="BH494" s="21"/>
      <c r="BI494" s="21"/>
      <c r="BJ494" s="21"/>
      <c r="BK494" s="21"/>
      <c r="BL494" s="5">
        <v>2</v>
      </c>
      <c r="BM494" s="221">
        <v>2</v>
      </c>
      <c r="BN494" s="221">
        <v>2</v>
      </c>
      <c r="BO494" s="221">
        <v>2</v>
      </c>
      <c r="BP494" s="221">
        <v>2</v>
      </c>
      <c r="BQ494" s="221">
        <v>2</v>
      </c>
      <c r="BR494" s="5">
        <v>2</v>
      </c>
      <c r="BS494" s="226">
        <v>2</v>
      </c>
      <c r="BT494" s="221">
        <v>2</v>
      </c>
      <c r="BU494" s="221">
        <v>2</v>
      </c>
      <c r="BV494" s="221">
        <v>2</v>
      </c>
      <c r="BW494" s="5">
        <v>2</v>
      </c>
      <c r="BX494" s="221">
        <v>2</v>
      </c>
      <c r="BY494" s="6">
        <v>2</v>
      </c>
      <c r="BZ494" s="5">
        <v>2</v>
      </c>
      <c r="CA494" s="221">
        <v>1</v>
      </c>
      <c r="CB494" s="221">
        <v>2</v>
      </c>
      <c r="CC494" s="221">
        <v>2</v>
      </c>
      <c r="CD494" s="337">
        <v>2</v>
      </c>
      <c r="CE494" s="221">
        <v>2</v>
      </c>
      <c r="CF494" s="221">
        <v>2</v>
      </c>
      <c r="CG494" s="221">
        <v>2</v>
      </c>
      <c r="CH494" s="221">
        <v>2</v>
      </c>
      <c r="CI494" s="221">
        <v>2</v>
      </c>
      <c r="CJ494" s="337">
        <v>2</v>
      </c>
      <c r="CK494" s="221">
        <v>2</v>
      </c>
      <c r="CL494" s="222">
        <f t="shared" si="309"/>
        <v>25</v>
      </c>
      <c r="CM494" s="237">
        <f t="shared" si="310"/>
        <v>0.96153846153846156</v>
      </c>
      <c r="CN494" s="222">
        <f t="shared" si="311"/>
        <v>1</v>
      </c>
      <c r="CO494" s="237">
        <f t="shared" si="312"/>
        <v>3.8461538461538464E-2</v>
      </c>
      <c r="CP494" s="222">
        <f t="shared" si="313"/>
        <v>0</v>
      </c>
      <c r="CQ494" s="237">
        <f t="shared" si="314"/>
        <v>0</v>
      </c>
      <c r="CR494" s="222">
        <f t="shared" si="315"/>
        <v>0</v>
      </c>
      <c r="CS494" s="237">
        <f t="shared" si="316"/>
        <v>0</v>
      </c>
      <c r="CT494" s="223">
        <f t="shared" si="317"/>
        <v>1.9615384615384615</v>
      </c>
      <c r="CU494" s="223" t="str">
        <f t="shared" si="318"/>
        <v>Đạt mục tiêu</v>
      </c>
      <c r="CV494" s="6"/>
    </row>
    <row r="495" spans="1:100" s="23" customFormat="1" ht="409.5" hidden="1">
      <c r="A495" s="6"/>
      <c r="B495" s="138" t="s">
        <v>2850</v>
      </c>
      <c r="C495" s="541" t="s">
        <v>28</v>
      </c>
      <c r="D495" s="673" t="s">
        <v>2849</v>
      </c>
      <c r="E495" s="541" t="s">
        <v>28</v>
      </c>
      <c r="F495" s="138" t="s">
        <v>2851</v>
      </c>
      <c r="G495" s="286" t="s">
        <v>2960</v>
      </c>
      <c r="H495" s="6"/>
      <c r="I495" s="722" t="s">
        <v>2851</v>
      </c>
      <c r="J495" s="63"/>
      <c r="K495" s="466"/>
      <c r="L495" s="5"/>
      <c r="M495" s="212"/>
      <c r="N495" s="165"/>
      <c r="O495" s="221"/>
      <c r="P495" s="221"/>
      <c r="Q495" s="6"/>
      <c r="R495" s="6"/>
      <c r="S495" s="6"/>
      <c r="T495" s="6"/>
      <c r="U495" s="6"/>
      <c r="V495" s="6"/>
      <c r="W495" s="6"/>
      <c r="X495" s="6"/>
      <c r="Y495" s="6"/>
      <c r="Z495" s="6"/>
      <c r="AA495" s="6" t="s">
        <v>24</v>
      </c>
      <c r="AB495" s="80"/>
      <c r="AC495" s="656"/>
      <c r="AD495" s="21"/>
      <c r="AE495" s="21"/>
      <c r="AF495" s="21"/>
      <c r="AG495" s="21"/>
      <c r="AH495" s="21"/>
      <c r="AI495" s="21"/>
      <c r="AJ495" s="21"/>
      <c r="AK495" s="21"/>
      <c r="AL495" s="21"/>
      <c r="AM495" s="21"/>
      <c r="AN495" s="21"/>
      <c r="AO495" s="21"/>
      <c r="AP495" s="59"/>
      <c r="AQ495" s="59"/>
      <c r="AR495" s="59"/>
      <c r="AS495" s="21"/>
      <c r="AT495" s="21"/>
      <c r="AU495" s="21"/>
      <c r="AV495" s="59"/>
      <c r="AW495" s="21"/>
      <c r="AX495" s="21"/>
      <c r="AY495" s="21"/>
      <c r="AZ495" s="21"/>
      <c r="BA495" s="21"/>
      <c r="BB495" s="21"/>
      <c r="BC495" s="21"/>
      <c r="BD495" s="21"/>
      <c r="BE495" s="21"/>
      <c r="BF495" s="21"/>
      <c r="BG495" s="21"/>
      <c r="BH495" s="21"/>
      <c r="BI495" s="21"/>
      <c r="BJ495" s="21"/>
      <c r="BK495" s="21"/>
      <c r="BL495" s="5">
        <v>2</v>
      </c>
      <c r="BM495" s="221">
        <v>2</v>
      </c>
      <c r="BN495" s="221">
        <v>2</v>
      </c>
      <c r="BO495" s="221">
        <v>2</v>
      </c>
      <c r="BP495" s="221">
        <v>2</v>
      </c>
      <c r="BQ495" s="221">
        <v>2</v>
      </c>
      <c r="BR495" s="5">
        <v>2</v>
      </c>
      <c r="BS495" s="226">
        <v>2</v>
      </c>
      <c r="BT495" s="221">
        <v>2</v>
      </c>
      <c r="BU495" s="221">
        <v>2</v>
      </c>
      <c r="BV495" s="221">
        <v>2</v>
      </c>
      <c r="BW495" s="5">
        <v>2</v>
      </c>
      <c r="BX495" s="221">
        <v>2</v>
      </c>
      <c r="BY495" s="6">
        <v>2</v>
      </c>
      <c r="BZ495" s="5">
        <v>2</v>
      </c>
      <c r="CA495" s="221">
        <v>2</v>
      </c>
      <c r="CB495" s="221">
        <v>1</v>
      </c>
      <c r="CC495" s="221">
        <v>2</v>
      </c>
      <c r="CD495" s="337">
        <v>2</v>
      </c>
      <c r="CE495" s="221">
        <v>2</v>
      </c>
      <c r="CF495" s="221">
        <v>2</v>
      </c>
      <c r="CG495" s="221">
        <v>2</v>
      </c>
      <c r="CH495" s="221">
        <v>2</v>
      </c>
      <c r="CI495" s="221">
        <v>2</v>
      </c>
      <c r="CJ495" s="337">
        <v>2</v>
      </c>
      <c r="CK495" s="221">
        <v>2</v>
      </c>
      <c r="CL495" s="222">
        <f t="shared" si="309"/>
        <v>25</v>
      </c>
      <c r="CM495" s="237">
        <f t="shared" si="310"/>
        <v>0.96153846153846156</v>
      </c>
      <c r="CN495" s="222">
        <f t="shared" si="311"/>
        <v>1</v>
      </c>
      <c r="CO495" s="237">
        <f t="shared" si="312"/>
        <v>3.8461538461538464E-2</v>
      </c>
      <c r="CP495" s="222">
        <f t="shared" si="313"/>
        <v>0</v>
      </c>
      <c r="CQ495" s="237">
        <f t="shared" si="314"/>
        <v>0</v>
      </c>
      <c r="CR495" s="222">
        <f t="shared" si="315"/>
        <v>0</v>
      </c>
      <c r="CS495" s="237">
        <f t="shared" si="316"/>
        <v>0</v>
      </c>
      <c r="CT495" s="223">
        <f t="shared" si="317"/>
        <v>1.9615384615384615</v>
      </c>
      <c r="CU495" s="223" t="str">
        <f t="shared" si="318"/>
        <v>Đạt mục tiêu</v>
      </c>
      <c r="CV495" s="6"/>
    </row>
    <row r="496" spans="1:100" s="23" customFormat="1" ht="99.65" hidden="1" customHeight="1">
      <c r="A496" s="6"/>
      <c r="B496" s="329" t="s">
        <v>2853</v>
      </c>
      <c r="C496" s="540" t="s">
        <v>28</v>
      </c>
      <c r="D496" s="675" t="s">
        <v>2858</v>
      </c>
      <c r="E496" s="540" t="s">
        <v>28</v>
      </c>
      <c r="F496" s="329" t="s">
        <v>2852</v>
      </c>
      <c r="G496" s="198" t="s">
        <v>2961</v>
      </c>
      <c r="H496" s="6"/>
      <c r="I496" s="722" t="s">
        <v>2857</v>
      </c>
      <c r="J496" s="63"/>
      <c r="K496" s="466"/>
      <c r="L496" s="5"/>
      <c r="M496" s="212"/>
      <c r="N496" s="165"/>
      <c r="O496" s="221"/>
      <c r="P496" s="221"/>
      <c r="Q496" s="6"/>
      <c r="R496" s="6"/>
      <c r="S496" s="6"/>
      <c r="T496" s="6"/>
      <c r="U496" s="6"/>
      <c r="V496" s="6"/>
      <c r="W496" s="6"/>
      <c r="X496" s="6"/>
      <c r="Y496" s="6"/>
      <c r="Z496" s="6"/>
      <c r="AA496" s="6" t="s">
        <v>24</v>
      </c>
      <c r="AB496" s="80"/>
      <c r="AC496" s="656"/>
      <c r="AD496" s="21"/>
      <c r="AE496" s="21"/>
      <c r="AF496" s="21"/>
      <c r="AG496" s="21"/>
      <c r="AH496" s="21"/>
      <c r="AI496" s="21"/>
      <c r="AJ496" s="21"/>
      <c r="AK496" s="21"/>
      <c r="AL496" s="21"/>
      <c r="AM496" s="21"/>
      <c r="AN496" s="21"/>
      <c r="AO496" s="21"/>
      <c r="AP496" s="59"/>
      <c r="AQ496" s="59"/>
      <c r="AR496" s="59"/>
      <c r="AS496" s="21"/>
      <c r="AT496" s="21"/>
      <c r="AU496" s="21"/>
      <c r="AV496" s="59"/>
      <c r="AW496" s="21"/>
      <c r="AX496" s="21"/>
      <c r="AY496" s="21"/>
      <c r="AZ496" s="21"/>
      <c r="BA496" s="21"/>
      <c r="BB496" s="21"/>
      <c r="BC496" s="21"/>
      <c r="BD496" s="21"/>
      <c r="BE496" s="21"/>
      <c r="BF496" s="21"/>
      <c r="BG496" s="21"/>
      <c r="BH496" s="21"/>
      <c r="BI496" s="21"/>
      <c r="BJ496" s="21"/>
      <c r="BK496" s="21"/>
      <c r="BL496" s="5">
        <v>2</v>
      </c>
      <c r="BM496" s="221">
        <v>2</v>
      </c>
      <c r="BN496" s="221">
        <v>2</v>
      </c>
      <c r="BO496" s="221">
        <v>2</v>
      </c>
      <c r="BP496" s="221">
        <v>2</v>
      </c>
      <c r="BQ496" s="221">
        <v>2</v>
      </c>
      <c r="BR496" s="5">
        <v>2</v>
      </c>
      <c r="BS496" s="226">
        <v>2</v>
      </c>
      <c r="BT496" s="221">
        <v>2</v>
      </c>
      <c r="BU496" s="221">
        <v>2</v>
      </c>
      <c r="BV496" s="221">
        <v>2</v>
      </c>
      <c r="BW496" s="5">
        <v>2</v>
      </c>
      <c r="BX496" s="221">
        <v>2</v>
      </c>
      <c r="BY496" s="6">
        <v>2</v>
      </c>
      <c r="BZ496" s="5">
        <v>2</v>
      </c>
      <c r="CA496" s="221">
        <v>2</v>
      </c>
      <c r="CB496" s="221">
        <v>2</v>
      </c>
      <c r="CC496" s="221">
        <v>2</v>
      </c>
      <c r="CD496" s="337">
        <v>2</v>
      </c>
      <c r="CE496" s="221">
        <v>2</v>
      </c>
      <c r="CF496" s="221">
        <v>2</v>
      </c>
      <c r="CG496" s="221">
        <v>2</v>
      </c>
      <c r="CH496" s="221">
        <v>2</v>
      </c>
      <c r="CI496" s="221">
        <v>2</v>
      </c>
      <c r="CJ496" s="337">
        <v>2</v>
      </c>
      <c r="CK496" s="221">
        <v>2</v>
      </c>
      <c r="CL496" s="222">
        <f t="shared" si="309"/>
        <v>26</v>
      </c>
      <c r="CM496" s="237">
        <f t="shared" si="310"/>
        <v>1</v>
      </c>
      <c r="CN496" s="222">
        <f t="shared" si="311"/>
        <v>0</v>
      </c>
      <c r="CO496" s="237">
        <f t="shared" si="312"/>
        <v>0</v>
      </c>
      <c r="CP496" s="222">
        <f t="shared" si="313"/>
        <v>0</v>
      </c>
      <c r="CQ496" s="237">
        <f t="shared" si="314"/>
        <v>0</v>
      </c>
      <c r="CR496" s="222">
        <f t="shared" si="315"/>
        <v>0</v>
      </c>
      <c r="CS496" s="237">
        <f t="shared" si="316"/>
        <v>0</v>
      </c>
      <c r="CT496" s="223">
        <f t="shared" si="317"/>
        <v>2</v>
      </c>
      <c r="CU496" s="223" t="str">
        <f t="shared" si="318"/>
        <v>Đạt mục tiêu</v>
      </c>
      <c r="CV496" s="6"/>
    </row>
    <row r="497" spans="1:100" s="23" customFormat="1" ht="119.4" hidden="1" customHeight="1">
      <c r="A497" s="6"/>
      <c r="B497" s="329" t="s">
        <v>2866</v>
      </c>
      <c r="C497" s="540" t="s">
        <v>28</v>
      </c>
      <c r="D497" s="329" t="s">
        <v>2859</v>
      </c>
      <c r="E497" s="540" t="s">
        <v>28</v>
      </c>
      <c r="F497" s="329" t="s">
        <v>2422</v>
      </c>
      <c r="G497" s="198" t="s">
        <v>2867</v>
      </c>
      <c r="H497" s="6"/>
      <c r="I497" s="722" t="s">
        <v>2422</v>
      </c>
      <c r="J497" s="63"/>
      <c r="K497" s="466"/>
      <c r="L497" s="5"/>
      <c r="M497" s="212"/>
      <c r="N497" s="165"/>
      <c r="O497" s="221"/>
      <c r="P497" s="221"/>
      <c r="Q497" s="6"/>
      <c r="R497" s="6"/>
      <c r="S497" s="6"/>
      <c r="T497" s="6"/>
      <c r="U497" s="6"/>
      <c r="V497" s="6"/>
      <c r="W497" s="6"/>
      <c r="X497" s="6"/>
      <c r="Y497" s="6"/>
      <c r="Z497" s="6"/>
      <c r="AA497" s="6" t="s">
        <v>24</v>
      </c>
      <c r="AB497" s="80"/>
      <c r="AC497" s="656"/>
      <c r="AD497" s="21"/>
      <c r="AE497" s="21"/>
      <c r="AF497" s="21"/>
      <c r="AG497" s="21"/>
      <c r="AH497" s="21"/>
      <c r="AI497" s="21"/>
      <c r="AJ497" s="21"/>
      <c r="AK497" s="21"/>
      <c r="AL497" s="21"/>
      <c r="AM497" s="21"/>
      <c r="AN497" s="21"/>
      <c r="AO497" s="21"/>
      <c r="AP497" s="59"/>
      <c r="AQ497" s="59"/>
      <c r="AR497" s="59"/>
      <c r="AS497" s="21"/>
      <c r="AT497" s="21"/>
      <c r="AU497" s="21"/>
      <c r="AV497" s="59"/>
      <c r="AW497" s="21"/>
      <c r="AX497" s="21"/>
      <c r="AY497" s="21"/>
      <c r="AZ497" s="21"/>
      <c r="BA497" s="21"/>
      <c r="BB497" s="21"/>
      <c r="BC497" s="21"/>
      <c r="BD497" s="21"/>
      <c r="BE497" s="21"/>
      <c r="BF497" s="21"/>
      <c r="BG497" s="21"/>
      <c r="BH497" s="21"/>
      <c r="BI497" s="21"/>
      <c r="BJ497" s="21"/>
      <c r="BK497" s="21"/>
      <c r="BL497" s="5">
        <v>2</v>
      </c>
      <c r="BM497" s="221">
        <v>2</v>
      </c>
      <c r="BN497" s="221">
        <v>2</v>
      </c>
      <c r="BO497" s="221">
        <v>2</v>
      </c>
      <c r="BP497" s="221">
        <v>2</v>
      </c>
      <c r="BQ497" s="221">
        <v>2</v>
      </c>
      <c r="BR497" s="5">
        <v>2</v>
      </c>
      <c r="BS497" s="226">
        <v>2</v>
      </c>
      <c r="BT497" s="221">
        <v>2</v>
      </c>
      <c r="BU497" s="221">
        <v>2</v>
      </c>
      <c r="BV497" s="221">
        <v>2</v>
      </c>
      <c r="BW497" s="5">
        <v>2</v>
      </c>
      <c r="BX497" s="221">
        <v>2</v>
      </c>
      <c r="BY497" s="6">
        <v>2</v>
      </c>
      <c r="BZ497" s="5">
        <v>2</v>
      </c>
      <c r="CA497" s="221">
        <v>2</v>
      </c>
      <c r="CB497" s="221">
        <v>2</v>
      </c>
      <c r="CC497" s="221">
        <v>2</v>
      </c>
      <c r="CD497" s="337">
        <v>2</v>
      </c>
      <c r="CE497" s="221">
        <v>2</v>
      </c>
      <c r="CF497" s="221">
        <v>2</v>
      </c>
      <c r="CG497" s="221">
        <v>2</v>
      </c>
      <c r="CH497" s="221">
        <v>2</v>
      </c>
      <c r="CI497" s="221">
        <v>2</v>
      </c>
      <c r="CJ497" s="337">
        <v>2</v>
      </c>
      <c r="CK497" s="221">
        <v>2</v>
      </c>
      <c r="CL497" s="222">
        <f t="shared" si="309"/>
        <v>26</v>
      </c>
      <c r="CM497" s="237">
        <f t="shared" si="310"/>
        <v>1</v>
      </c>
      <c r="CN497" s="222">
        <f t="shared" si="311"/>
        <v>0</v>
      </c>
      <c r="CO497" s="237">
        <f t="shared" si="312"/>
        <v>0</v>
      </c>
      <c r="CP497" s="222">
        <f t="shared" si="313"/>
        <v>0</v>
      </c>
      <c r="CQ497" s="237">
        <f t="shared" si="314"/>
        <v>0</v>
      </c>
      <c r="CR497" s="222">
        <f t="shared" si="315"/>
        <v>0</v>
      </c>
      <c r="CS497" s="237">
        <f t="shared" si="316"/>
        <v>0</v>
      </c>
      <c r="CT497" s="223">
        <f t="shared" si="317"/>
        <v>2</v>
      </c>
      <c r="CU497" s="223" t="str">
        <f t="shared" si="318"/>
        <v>Đạt mục tiêu</v>
      </c>
      <c r="CV497" s="6"/>
    </row>
    <row r="498" spans="1:100" s="23" customFormat="1" ht="96.65" hidden="1" customHeight="1">
      <c r="A498" s="6"/>
      <c r="B498" s="329" t="s">
        <v>2854</v>
      </c>
      <c r="C498" s="540" t="s">
        <v>28</v>
      </c>
      <c r="D498" s="329" t="s">
        <v>2860</v>
      </c>
      <c r="E498" s="540" t="s">
        <v>28</v>
      </c>
      <c r="F498" s="329" t="s">
        <v>2418</v>
      </c>
      <c r="G498" s="757" t="s">
        <v>2992</v>
      </c>
      <c r="H498" s="6"/>
      <c r="I498" s="722" t="s">
        <v>2418</v>
      </c>
      <c r="J498" s="63"/>
      <c r="K498" s="466"/>
      <c r="L498" s="5" t="s">
        <v>32</v>
      </c>
      <c r="M498" s="212" t="s">
        <v>31</v>
      </c>
      <c r="N498" s="165"/>
      <c r="O498" s="221"/>
      <c r="P498" s="221"/>
      <c r="Q498" s="6"/>
      <c r="R498" s="6" t="s">
        <v>24</v>
      </c>
      <c r="S498" s="6"/>
      <c r="T498" s="6"/>
      <c r="U498" s="6"/>
      <c r="V498" s="6"/>
      <c r="W498" s="6"/>
      <c r="X498" s="6"/>
      <c r="Y498" s="6"/>
      <c r="Z498" s="6"/>
      <c r="AA498" s="6"/>
      <c r="AB498" s="80"/>
      <c r="AC498" s="656"/>
      <c r="AD498" s="21"/>
      <c r="AE498" s="21"/>
      <c r="AF498" s="21"/>
      <c r="AG498" s="21"/>
      <c r="AH498" s="21"/>
      <c r="AI498" s="21"/>
      <c r="AJ498" s="21"/>
      <c r="AK498" s="21"/>
      <c r="AL498" s="21"/>
      <c r="AM498" s="21"/>
      <c r="AN498" s="21"/>
      <c r="AO498" s="21"/>
      <c r="AP498" s="59"/>
      <c r="AQ498" s="59"/>
      <c r="AR498" s="59"/>
      <c r="AS498" s="21"/>
      <c r="AT498" s="21"/>
      <c r="AU498" s="21"/>
      <c r="AV498" s="59"/>
      <c r="AW498" s="21"/>
      <c r="AX498" s="21"/>
      <c r="AY498" s="21"/>
      <c r="AZ498" s="21"/>
      <c r="BA498" s="21"/>
      <c r="BB498" s="21"/>
      <c r="BC498" s="21"/>
      <c r="BD498" s="21"/>
      <c r="BE498" s="21"/>
      <c r="BF498" s="21"/>
      <c r="BG498" s="21"/>
      <c r="BH498" s="21"/>
      <c r="BI498" s="21"/>
      <c r="BJ498" s="21"/>
      <c r="BK498" s="21"/>
      <c r="BL498" s="5" t="s">
        <v>2281</v>
      </c>
      <c r="BM498" s="221" t="s">
        <v>2281</v>
      </c>
      <c r="BN498" s="221" t="s">
        <v>2281</v>
      </c>
      <c r="BO498" s="221" t="s">
        <v>2281</v>
      </c>
      <c r="BP498" s="221" t="s">
        <v>2281</v>
      </c>
      <c r="BQ498" s="221" t="s">
        <v>2281</v>
      </c>
      <c r="BR498" s="5" t="s">
        <v>2281</v>
      </c>
      <c r="BS498" s="226" t="s">
        <v>2281</v>
      </c>
      <c r="BT498" s="221" t="s">
        <v>2281</v>
      </c>
      <c r="BU498" s="221" t="s">
        <v>2281</v>
      </c>
      <c r="BV498" s="221" t="s">
        <v>2281</v>
      </c>
      <c r="BW498" s="5" t="s">
        <v>2281</v>
      </c>
      <c r="BX498" s="221" t="s">
        <v>2281</v>
      </c>
      <c r="BY498" s="6" t="s">
        <v>2281</v>
      </c>
      <c r="BZ498" s="5" t="s">
        <v>2281</v>
      </c>
      <c r="CA498" s="221" t="s">
        <v>2281</v>
      </c>
      <c r="CB498" s="221" t="s">
        <v>2281</v>
      </c>
      <c r="CC498" s="221" t="s">
        <v>2281</v>
      </c>
      <c r="CD498" s="337" t="s">
        <v>2281</v>
      </c>
      <c r="CE498" s="221" t="s">
        <v>2281</v>
      </c>
      <c r="CF498" s="221" t="s">
        <v>2281</v>
      </c>
      <c r="CG498" s="221" t="s">
        <v>2281</v>
      </c>
      <c r="CH498" s="221" t="s">
        <v>2281</v>
      </c>
      <c r="CI498" s="221" t="s">
        <v>2281</v>
      </c>
      <c r="CJ498" s="337" t="s">
        <v>2281</v>
      </c>
      <c r="CK498" s="221" t="s">
        <v>2281</v>
      </c>
      <c r="CL498" s="222">
        <f t="shared" si="309"/>
        <v>0</v>
      </c>
      <c r="CM498" s="237">
        <f t="shared" si="310"/>
        <v>0</v>
      </c>
      <c r="CN498" s="222">
        <f t="shared" si="311"/>
        <v>0</v>
      </c>
      <c r="CO498" s="237">
        <f t="shared" si="312"/>
        <v>0</v>
      </c>
      <c r="CP498" s="222">
        <f t="shared" si="313"/>
        <v>0</v>
      </c>
      <c r="CQ498" s="237">
        <f t="shared" si="314"/>
        <v>0</v>
      </c>
      <c r="CR498" s="222">
        <f t="shared" si="315"/>
        <v>26</v>
      </c>
      <c r="CS498" s="237">
        <f t="shared" si="316"/>
        <v>1</v>
      </c>
      <c r="CT498" s="223" t="e">
        <f t="shared" si="317"/>
        <v>#DIV/0!</v>
      </c>
      <c r="CU498" s="223" t="str">
        <f t="shared" si="318"/>
        <v>KĐG</v>
      </c>
      <c r="CV498" s="6"/>
    </row>
    <row r="499" spans="1:100" s="23" customFormat="1" ht="84.65" hidden="1" customHeight="1">
      <c r="A499" s="6"/>
      <c r="B499" s="329" t="s">
        <v>2865</v>
      </c>
      <c r="C499" s="540" t="s">
        <v>28</v>
      </c>
      <c r="D499" s="329" t="s">
        <v>2861</v>
      </c>
      <c r="E499" s="540" t="s">
        <v>28</v>
      </c>
      <c r="F499" s="329" t="s">
        <v>2468</v>
      </c>
      <c r="G499" s="757" t="s">
        <v>2993</v>
      </c>
      <c r="H499" s="6"/>
      <c r="I499" s="722" t="s">
        <v>2468</v>
      </c>
      <c r="J499" s="63"/>
      <c r="K499" s="466"/>
      <c r="L499" s="5"/>
      <c r="M499" s="212"/>
      <c r="N499" s="165"/>
      <c r="O499" s="221"/>
      <c r="P499" s="221"/>
      <c r="Q499" s="6"/>
      <c r="R499" s="6"/>
      <c r="S499" s="6" t="s">
        <v>24</v>
      </c>
      <c r="T499" s="6"/>
      <c r="U499" s="6"/>
      <c r="V499" s="6"/>
      <c r="W499" s="6"/>
      <c r="X499" s="6"/>
      <c r="Y499" s="6"/>
      <c r="Z499" s="6"/>
      <c r="AA499" s="6"/>
      <c r="AB499" s="80"/>
      <c r="AC499" s="656"/>
      <c r="AD499" s="21"/>
      <c r="AE499" s="21"/>
      <c r="AF499" s="21"/>
      <c r="AG499" s="21"/>
      <c r="AH499" s="21"/>
      <c r="AI499" s="21"/>
      <c r="AJ499" s="21"/>
      <c r="AK499" s="21"/>
      <c r="AL499" s="21"/>
      <c r="AM499" s="21"/>
      <c r="AN499" s="21"/>
      <c r="AO499" s="21"/>
      <c r="AP499" s="59"/>
      <c r="AQ499" s="59"/>
      <c r="AR499" s="59"/>
      <c r="AS499" s="21"/>
      <c r="AT499" s="21"/>
      <c r="AU499" s="21"/>
      <c r="AV499" s="59"/>
      <c r="AW499" s="21"/>
      <c r="AX499" s="21"/>
      <c r="AY499" s="21"/>
      <c r="AZ499" s="21"/>
      <c r="BA499" s="21"/>
      <c r="BB499" s="21"/>
      <c r="BC499" s="21"/>
      <c r="BD499" s="21"/>
      <c r="BE499" s="21"/>
      <c r="BF499" s="21"/>
      <c r="BG499" s="21"/>
      <c r="BH499" s="21"/>
      <c r="BI499" s="21"/>
      <c r="BJ499" s="21"/>
      <c r="BK499" s="21"/>
      <c r="BL499" s="5" t="s">
        <v>2281</v>
      </c>
      <c r="BM499" s="221" t="s">
        <v>2281</v>
      </c>
      <c r="BN499" s="221" t="s">
        <v>2281</v>
      </c>
      <c r="BO499" s="221" t="s">
        <v>2281</v>
      </c>
      <c r="BP499" s="221" t="s">
        <v>2281</v>
      </c>
      <c r="BQ499" s="221" t="s">
        <v>2281</v>
      </c>
      <c r="BR499" s="5" t="s">
        <v>2281</v>
      </c>
      <c r="BS499" s="226" t="s">
        <v>2281</v>
      </c>
      <c r="BT499" s="221" t="s">
        <v>2281</v>
      </c>
      <c r="BU499" s="221" t="s">
        <v>2281</v>
      </c>
      <c r="BV499" s="221" t="s">
        <v>2281</v>
      </c>
      <c r="BW499" s="5" t="s">
        <v>2281</v>
      </c>
      <c r="BX499" s="221" t="s">
        <v>2281</v>
      </c>
      <c r="BY499" s="6" t="s">
        <v>2281</v>
      </c>
      <c r="BZ499" s="5" t="s">
        <v>2281</v>
      </c>
      <c r="CA499" s="221" t="s">
        <v>2281</v>
      </c>
      <c r="CB499" s="221" t="s">
        <v>2281</v>
      </c>
      <c r="CC499" s="221" t="s">
        <v>2281</v>
      </c>
      <c r="CD499" s="337" t="s">
        <v>2281</v>
      </c>
      <c r="CE499" s="221" t="s">
        <v>2281</v>
      </c>
      <c r="CF499" s="221" t="s">
        <v>2281</v>
      </c>
      <c r="CG499" s="221" t="s">
        <v>2281</v>
      </c>
      <c r="CH499" s="221" t="s">
        <v>2281</v>
      </c>
      <c r="CI499" s="221" t="s">
        <v>2281</v>
      </c>
      <c r="CJ499" s="337" t="s">
        <v>2281</v>
      </c>
      <c r="CK499" s="221" t="s">
        <v>2281</v>
      </c>
      <c r="CL499" s="222">
        <f t="shared" si="309"/>
        <v>0</v>
      </c>
      <c r="CM499" s="237">
        <f t="shared" si="310"/>
        <v>0</v>
      </c>
      <c r="CN499" s="222">
        <f t="shared" si="311"/>
        <v>0</v>
      </c>
      <c r="CO499" s="237">
        <f t="shared" si="312"/>
        <v>0</v>
      </c>
      <c r="CP499" s="222">
        <f t="shared" si="313"/>
        <v>0</v>
      </c>
      <c r="CQ499" s="237">
        <f t="shared" si="314"/>
        <v>0</v>
      </c>
      <c r="CR499" s="222">
        <f t="shared" si="315"/>
        <v>26</v>
      </c>
      <c r="CS499" s="237">
        <f t="shared" si="316"/>
        <v>1</v>
      </c>
      <c r="CT499" s="223" t="e">
        <f t="shared" si="317"/>
        <v>#DIV/0!</v>
      </c>
      <c r="CU499" s="223" t="str">
        <f t="shared" si="318"/>
        <v>KĐG</v>
      </c>
      <c r="CV499" s="6"/>
    </row>
    <row r="500" spans="1:100" s="23" customFormat="1" ht="86.4" hidden="1" customHeight="1">
      <c r="A500" s="6"/>
      <c r="B500" s="329" t="s">
        <v>2855</v>
      </c>
      <c r="C500" s="540" t="s">
        <v>28</v>
      </c>
      <c r="D500" s="329" t="s">
        <v>2862</v>
      </c>
      <c r="E500" s="540" t="s">
        <v>28</v>
      </c>
      <c r="F500" s="329" t="s">
        <v>2422</v>
      </c>
      <c r="G500" s="757" t="s">
        <v>3057</v>
      </c>
      <c r="H500" s="203"/>
      <c r="I500" s="722" t="s">
        <v>2422</v>
      </c>
      <c r="J500" s="63"/>
      <c r="K500" s="466"/>
      <c r="L500" s="5"/>
      <c r="M500" s="212"/>
      <c r="N500" s="165"/>
      <c r="O500" s="221"/>
      <c r="P500" s="221"/>
      <c r="Q500" s="6"/>
      <c r="R500" s="6"/>
      <c r="S500" s="6"/>
      <c r="T500" s="6"/>
      <c r="U500" s="6"/>
      <c r="V500" s="6"/>
      <c r="W500" s="6" t="s">
        <v>24</v>
      </c>
      <c r="X500" s="6"/>
      <c r="Y500" s="6" t="s">
        <v>24</v>
      </c>
      <c r="Z500" s="6"/>
      <c r="AA500" s="6"/>
      <c r="AB500" s="80"/>
      <c r="AC500" s="656"/>
      <c r="AD500" s="21"/>
      <c r="AE500" s="21"/>
      <c r="AF500" s="21"/>
      <c r="AG500" s="21"/>
      <c r="AH500" s="21"/>
      <c r="AI500" s="21"/>
      <c r="AJ500" s="21"/>
      <c r="AK500" s="21"/>
      <c r="AL500" s="21"/>
      <c r="AM500" s="21"/>
      <c r="AN500" s="21"/>
      <c r="AO500" s="21"/>
      <c r="AP500" s="59"/>
      <c r="AQ500" s="59"/>
      <c r="AR500" s="59"/>
      <c r="AS500" s="21"/>
      <c r="AT500" s="21"/>
      <c r="AU500" s="21"/>
      <c r="AV500" s="59"/>
      <c r="AW500" s="21"/>
      <c r="AX500" s="21"/>
      <c r="AY500" s="21"/>
      <c r="AZ500" s="21"/>
      <c r="BA500" s="21"/>
      <c r="BB500" s="21"/>
      <c r="BC500" s="21"/>
      <c r="BD500" s="21"/>
      <c r="BE500" s="21" t="s">
        <v>1183</v>
      </c>
      <c r="BF500" s="21" t="s">
        <v>1316</v>
      </c>
      <c r="BG500" s="21" t="s">
        <v>1316</v>
      </c>
      <c r="BH500" s="21"/>
      <c r="BI500" s="21"/>
      <c r="BJ500" s="21"/>
      <c r="BK500" s="21"/>
      <c r="BL500" s="5" t="s">
        <v>2281</v>
      </c>
      <c r="BM500" s="221" t="s">
        <v>2281</v>
      </c>
      <c r="BN500" s="221" t="s">
        <v>2281</v>
      </c>
      <c r="BO500" s="221" t="s">
        <v>2281</v>
      </c>
      <c r="BP500" s="221" t="s">
        <v>2281</v>
      </c>
      <c r="BQ500" s="221" t="s">
        <v>2281</v>
      </c>
      <c r="BR500" s="5" t="s">
        <v>2281</v>
      </c>
      <c r="BS500" s="226" t="s">
        <v>2281</v>
      </c>
      <c r="BT500" s="221" t="s">
        <v>2281</v>
      </c>
      <c r="BU500" s="221" t="s">
        <v>2281</v>
      </c>
      <c r="BV500" s="221" t="s">
        <v>2281</v>
      </c>
      <c r="BW500" s="5" t="s">
        <v>2281</v>
      </c>
      <c r="BX500" s="221" t="s">
        <v>2281</v>
      </c>
      <c r="BY500" s="6" t="s">
        <v>2281</v>
      </c>
      <c r="BZ500" s="5" t="s">
        <v>2281</v>
      </c>
      <c r="CA500" s="221" t="s">
        <v>2281</v>
      </c>
      <c r="CB500" s="221" t="s">
        <v>2281</v>
      </c>
      <c r="CC500" s="221" t="s">
        <v>2281</v>
      </c>
      <c r="CD500" s="337" t="s">
        <v>2281</v>
      </c>
      <c r="CE500" s="221" t="s">
        <v>2281</v>
      </c>
      <c r="CF500" s="221" t="s">
        <v>2281</v>
      </c>
      <c r="CG500" s="221" t="s">
        <v>2281</v>
      </c>
      <c r="CH500" s="221" t="s">
        <v>2281</v>
      </c>
      <c r="CI500" s="221" t="s">
        <v>2281</v>
      </c>
      <c r="CJ500" s="337" t="s">
        <v>2281</v>
      </c>
      <c r="CK500" s="221" t="s">
        <v>2281</v>
      </c>
      <c r="CL500" s="222">
        <f t="shared" si="309"/>
        <v>0</v>
      </c>
      <c r="CM500" s="237">
        <f t="shared" si="310"/>
        <v>0</v>
      </c>
      <c r="CN500" s="222">
        <f t="shared" si="311"/>
        <v>0</v>
      </c>
      <c r="CO500" s="237">
        <f t="shared" si="312"/>
        <v>0</v>
      </c>
      <c r="CP500" s="222">
        <f t="shared" si="313"/>
        <v>0</v>
      </c>
      <c r="CQ500" s="237">
        <f t="shared" si="314"/>
        <v>0</v>
      </c>
      <c r="CR500" s="222">
        <f t="shared" si="315"/>
        <v>26</v>
      </c>
      <c r="CS500" s="237">
        <f t="shared" si="316"/>
        <v>1</v>
      </c>
      <c r="CT500" s="223" t="e">
        <f t="shared" si="317"/>
        <v>#DIV/0!</v>
      </c>
      <c r="CU500" s="223" t="str">
        <f t="shared" si="318"/>
        <v>KĐG</v>
      </c>
      <c r="CV500" s="6"/>
    </row>
    <row r="501" spans="1:100" s="23" customFormat="1" ht="94.25" hidden="1" customHeight="1">
      <c r="A501" s="6"/>
      <c r="B501" s="329" t="s">
        <v>2856</v>
      </c>
      <c r="C501" s="540" t="s">
        <v>28</v>
      </c>
      <c r="D501" s="329" t="s">
        <v>2863</v>
      </c>
      <c r="E501" s="540" t="s">
        <v>28</v>
      </c>
      <c r="F501" s="329" t="s">
        <v>2857</v>
      </c>
      <c r="G501" s="198" t="s">
        <v>2961</v>
      </c>
      <c r="H501" s="203"/>
      <c r="I501" s="722" t="s">
        <v>2857</v>
      </c>
      <c r="J501" s="63"/>
      <c r="K501" s="466"/>
      <c r="L501" s="5"/>
      <c r="M501" s="212"/>
      <c r="N501" s="165"/>
      <c r="O501" s="221"/>
      <c r="P501" s="221"/>
      <c r="Q501" s="6"/>
      <c r="R501" s="6"/>
      <c r="S501" s="6"/>
      <c r="T501" s="6"/>
      <c r="U501" s="6"/>
      <c r="V501" s="6"/>
      <c r="W501" s="6"/>
      <c r="X501" s="6"/>
      <c r="Y501" s="6"/>
      <c r="Z501" s="6"/>
      <c r="AA501" s="6" t="s">
        <v>24</v>
      </c>
      <c r="AB501" s="80"/>
      <c r="AC501" s="656"/>
      <c r="AD501" s="21"/>
      <c r="AE501" s="21"/>
      <c r="AF501" s="21"/>
      <c r="AG501" s="21"/>
      <c r="AH501" s="21"/>
      <c r="AI501" s="21"/>
      <c r="AJ501" s="21"/>
      <c r="AK501" s="21"/>
      <c r="AL501" s="21"/>
      <c r="AM501" s="21"/>
      <c r="AN501" s="21"/>
      <c r="AO501" s="21"/>
      <c r="AP501" s="59"/>
      <c r="AQ501" s="59"/>
      <c r="AR501" s="59"/>
      <c r="AS501" s="21"/>
      <c r="AT501" s="21"/>
      <c r="AU501" s="21"/>
      <c r="AV501" s="59"/>
      <c r="AW501" s="21"/>
      <c r="AX501" s="21"/>
      <c r="AY501" s="21"/>
      <c r="AZ501" s="21"/>
      <c r="BA501" s="21"/>
      <c r="BB501" s="21"/>
      <c r="BC501" s="21"/>
      <c r="BD501" s="21"/>
      <c r="BE501" s="21"/>
      <c r="BF501" s="21"/>
      <c r="BG501" s="21"/>
      <c r="BH501" s="21"/>
      <c r="BI501" s="21"/>
      <c r="BJ501" s="21"/>
      <c r="BK501" s="21"/>
      <c r="BL501" s="5">
        <v>2</v>
      </c>
      <c r="BM501" s="221">
        <v>2</v>
      </c>
      <c r="BN501" s="221">
        <v>2</v>
      </c>
      <c r="BO501" s="221">
        <v>2</v>
      </c>
      <c r="BP501" s="221">
        <v>2</v>
      </c>
      <c r="BQ501" s="221">
        <v>2</v>
      </c>
      <c r="BR501" s="5">
        <v>2</v>
      </c>
      <c r="BS501" s="226">
        <v>2</v>
      </c>
      <c r="BT501" s="221">
        <v>2</v>
      </c>
      <c r="BU501" s="221">
        <v>2</v>
      </c>
      <c r="BV501" s="221">
        <v>2</v>
      </c>
      <c r="BW501" s="5">
        <v>2</v>
      </c>
      <c r="BX501" s="221">
        <v>2</v>
      </c>
      <c r="BY501" s="6">
        <v>2</v>
      </c>
      <c r="BZ501" s="5">
        <v>2</v>
      </c>
      <c r="CA501" s="221">
        <v>2</v>
      </c>
      <c r="CB501" s="221">
        <v>2</v>
      </c>
      <c r="CC501" s="221">
        <v>2</v>
      </c>
      <c r="CD501" s="337">
        <v>2</v>
      </c>
      <c r="CE501" s="221">
        <v>2</v>
      </c>
      <c r="CF501" s="221">
        <v>2</v>
      </c>
      <c r="CG501" s="221">
        <v>2</v>
      </c>
      <c r="CH501" s="221">
        <v>2</v>
      </c>
      <c r="CI501" s="221">
        <v>2</v>
      </c>
      <c r="CJ501" s="337">
        <v>2</v>
      </c>
      <c r="CK501" s="221">
        <v>2</v>
      </c>
      <c r="CL501" s="222">
        <f t="shared" si="309"/>
        <v>26</v>
      </c>
      <c r="CM501" s="237">
        <f t="shared" si="310"/>
        <v>1</v>
      </c>
      <c r="CN501" s="222">
        <f t="shared" si="311"/>
        <v>0</v>
      </c>
      <c r="CO501" s="237">
        <f t="shared" si="312"/>
        <v>0</v>
      </c>
      <c r="CP501" s="222">
        <f t="shared" si="313"/>
        <v>0</v>
      </c>
      <c r="CQ501" s="237">
        <f t="shared" si="314"/>
        <v>0</v>
      </c>
      <c r="CR501" s="222">
        <f t="shared" si="315"/>
        <v>0</v>
      </c>
      <c r="CS501" s="237">
        <f t="shared" si="316"/>
        <v>0</v>
      </c>
      <c r="CT501" s="223">
        <f t="shared" si="317"/>
        <v>2</v>
      </c>
      <c r="CU501" s="223" t="str">
        <f t="shared" si="318"/>
        <v>Đạt mục tiêu</v>
      </c>
      <c r="CV501" s="6"/>
    </row>
    <row r="502" spans="1:100" ht="15.5" hidden="1">
      <c r="A502" s="1316"/>
      <c r="B502" s="1121" t="s">
        <v>125</v>
      </c>
      <c r="C502" s="1135"/>
      <c r="D502" s="1135"/>
      <c r="E502" s="1135"/>
      <c r="F502" s="1121"/>
      <c r="G502" s="1121"/>
      <c r="H502" s="562"/>
      <c r="I502" s="591"/>
      <c r="J502" s="573"/>
      <c r="K502" s="501"/>
      <c r="L502" s="372"/>
      <c r="M502" s="372"/>
      <c r="N502" s="573"/>
      <c r="O502" s="573"/>
      <c r="P502" s="573"/>
      <c r="Q502" s="83" t="s">
        <v>38</v>
      </c>
      <c r="R502" s="296" t="s">
        <v>38</v>
      </c>
      <c r="S502" s="296" t="s">
        <v>38</v>
      </c>
      <c r="T502" s="296" t="s">
        <v>38</v>
      </c>
      <c r="U502" s="296" t="s">
        <v>38</v>
      </c>
      <c r="V502" s="296" t="s">
        <v>38</v>
      </c>
      <c r="W502" s="408" t="s">
        <v>38</v>
      </c>
      <c r="X502" s="296" t="s">
        <v>38</v>
      </c>
      <c r="Y502" s="296" t="s">
        <v>38</v>
      </c>
      <c r="Z502" s="296" t="s">
        <v>38</v>
      </c>
      <c r="AA502" s="296" t="s">
        <v>38</v>
      </c>
      <c r="AB502" s="296" t="s">
        <v>38</v>
      </c>
      <c r="AC502" s="647" t="s">
        <v>38</v>
      </c>
      <c r="AD502" s="83" t="s">
        <v>38</v>
      </c>
      <c r="AE502" s="83" t="s">
        <v>38</v>
      </c>
      <c r="AF502" s="83" t="s">
        <v>38</v>
      </c>
      <c r="AG502" s="296" t="s">
        <v>38</v>
      </c>
      <c r="AH502" s="296" t="s">
        <v>38</v>
      </c>
      <c r="AI502" s="296" t="s">
        <v>38</v>
      </c>
      <c r="AJ502" s="296" t="s">
        <v>38</v>
      </c>
      <c r="AK502" s="296" t="s">
        <v>38</v>
      </c>
      <c r="AL502" s="296" t="s">
        <v>38</v>
      </c>
      <c r="AM502" s="296" t="s">
        <v>38</v>
      </c>
      <c r="AN502" s="296" t="s">
        <v>38</v>
      </c>
      <c r="AO502" s="296" t="s">
        <v>38</v>
      </c>
      <c r="AP502" s="296" t="s">
        <v>38</v>
      </c>
      <c r="AQ502" s="296" t="s">
        <v>38</v>
      </c>
      <c r="AR502" s="296" t="s">
        <v>38</v>
      </c>
      <c r="AS502" s="296" t="s">
        <v>38</v>
      </c>
      <c r="AT502" s="296" t="s">
        <v>38</v>
      </c>
      <c r="AU502" s="296" t="s">
        <v>38</v>
      </c>
      <c r="AV502" s="296" t="s">
        <v>38</v>
      </c>
      <c r="AW502" s="296" t="s">
        <v>38</v>
      </c>
      <c r="AX502" s="296" t="s">
        <v>38</v>
      </c>
      <c r="AY502" s="192"/>
      <c r="AZ502" s="192"/>
      <c r="BA502" s="296" t="s">
        <v>38</v>
      </c>
      <c r="BB502" s="296" t="s">
        <v>38</v>
      </c>
      <c r="BC502" s="296" t="s">
        <v>38</v>
      </c>
      <c r="BD502" s="296" t="s">
        <v>38</v>
      </c>
      <c r="BE502" s="296" t="s">
        <v>38</v>
      </c>
      <c r="BF502" s="296" t="s">
        <v>38</v>
      </c>
      <c r="BG502" s="296" t="s">
        <v>38</v>
      </c>
      <c r="BH502" s="296" t="s">
        <v>38</v>
      </c>
      <c r="BI502" s="296" t="s">
        <v>38</v>
      </c>
      <c r="BJ502" s="296" t="s">
        <v>38</v>
      </c>
      <c r="BK502" s="296" t="s">
        <v>38</v>
      </c>
      <c r="BL502" s="410" t="s">
        <v>38</v>
      </c>
      <c r="BM502" s="296" t="s">
        <v>38</v>
      </c>
      <c r="BN502" s="296" t="s">
        <v>38</v>
      </c>
      <c r="BO502" s="296" t="s">
        <v>38</v>
      </c>
      <c r="BP502" s="296" t="s">
        <v>38</v>
      </c>
      <c r="BQ502" s="296" t="s">
        <v>38</v>
      </c>
      <c r="BR502" s="410" t="s">
        <v>38</v>
      </c>
      <c r="BS502" s="296" t="s">
        <v>38</v>
      </c>
      <c r="BT502" s="296" t="s">
        <v>38</v>
      </c>
      <c r="BU502" s="296" t="s">
        <v>38</v>
      </c>
      <c r="BV502" s="296" t="s">
        <v>38</v>
      </c>
      <c r="BW502" s="410" t="s">
        <v>38</v>
      </c>
      <c r="BX502" s="296" t="s">
        <v>38</v>
      </c>
      <c r="BY502" s="410" t="s">
        <v>38</v>
      </c>
      <c r="BZ502" s="410" t="s">
        <v>38</v>
      </c>
      <c r="CA502" s="296" t="s">
        <v>38</v>
      </c>
      <c r="CB502" s="296" t="s">
        <v>38</v>
      </c>
      <c r="CC502" s="296" t="s">
        <v>38</v>
      </c>
      <c r="CD502" s="297" t="s">
        <v>38</v>
      </c>
      <c r="CE502" s="296" t="s">
        <v>38</v>
      </c>
      <c r="CF502" s="296" t="s">
        <v>38</v>
      </c>
      <c r="CG502" s="296" t="s">
        <v>38</v>
      </c>
      <c r="CH502" s="296" t="s">
        <v>38</v>
      </c>
      <c r="CI502" s="296" t="s">
        <v>38</v>
      </c>
      <c r="CJ502" s="297" t="s">
        <v>38</v>
      </c>
      <c r="CK502" s="296" t="s">
        <v>38</v>
      </c>
      <c r="CL502" s="296" t="s">
        <v>38</v>
      </c>
      <c r="CM502" s="296" t="s">
        <v>38</v>
      </c>
      <c r="CN502" s="296" t="s">
        <v>38</v>
      </c>
      <c r="CO502" s="296" t="s">
        <v>38</v>
      </c>
      <c r="CP502" s="296" t="s">
        <v>38</v>
      </c>
      <c r="CQ502" s="296" t="s">
        <v>38</v>
      </c>
      <c r="CR502" s="296" t="s">
        <v>38</v>
      </c>
      <c r="CS502" s="296" t="s">
        <v>38</v>
      </c>
      <c r="CT502" s="296" t="s">
        <v>38</v>
      </c>
      <c r="CU502" s="296" t="s">
        <v>38</v>
      </c>
      <c r="CV502" s="423" t="s">
        <v>38</v>
      </c>
    </row>
    <row r="503" spans="1:100" ht="15.5" hidden="1">
      <c r="A503" s="1316"/>
      <c r="B503" s="1121" t="s">
        <v>124</v>
      </c>
      <c r="C503" s="1135"/>
      <c r="D503" s="1135"/>
      <c r="E503" s="1135"/>
      <c r="F503" s="1121"/>
      <c r="G503" s="1121"/>
      <c r="H503" s="562"/>
      <c r="I503" s="591"/>
      <c r="J503" s="573"/>
      <c r="K503" s="501"/>
      <c r="L503" s="372"/>
      <c r="M503" s="372"/>
      <c r="N503" s="573"/>
      <c r="O503" s="573"/>
      <c r="P503" s="573"/>
      <c r="Q503" s="83" t="s">
        <v>38</v>
      </c>
      <c r="R503" s="296" t="s">
        <v>38</v>
      </c>
      <c r="S503" s="296" t="s">
        <v>38</v>
      </c>
      <c r="T503" s="296" t="s">
        <v>38</v>
      </c>
      <c r="U503" s="296" t="s">
        <v>38</v>
      </c>
      <c r="V503" s="296" t="s">
        <v>38</v>
      </c>
      <c r="W503" s="408" t="s">
        <v>38</v>
      </c>
      <c r="X503" s="296" t="s">
        <v>38</v>
      </c>
      <c r="Y503" s="296" t="s">
        <v>38</v>
      </c>
      <c r="Z503" s="296" t="s">
        <v>38</v>
      </c>
      <c r="AA503" s="296" t="s">
        <v>38</v>
      </c>
      <c r="AB503" s="296" t="s">
        <v>38</v>
      </c>
      <c r="AC503" s="647" t="s">
        <v>38</v>
      </c>
      <c r="AD503" s="83" t="s">
        <v>38</v>
      </c>
      <c r="AE503" s="83" t="s">
        <v>38</v>
      </c>
      <c r="AF503" s="83" t="s">
        <v>38</v>
      </c>
      <c r="AG503" s="296" t="s">
        <v>38</v>
      </c>
      <c r="AH503" s="296" t="s">
        <v>38</v>
      </c>
      <c r="AI503" s="296" t="s">
        <v>38</v>
      </c>
      <c r="AJ503" s="296" t="s">
        <v>38</v>
      </c>
      <c r="AK503" s="296" t="s">
        <v>38</v>
      </c>
      <c r="AL503" s="296" t="s">
        <v>38</v>
      </c>
      <c r="AM503" s="296" t="s">
        <v>38</v>
      </c>
      <c r="AN503" s="296" t="s">
        <v>38</v>
      </c>
      <c r="AO503" s="296" t="s">
        <v>38</v>
      </c>
      <c r="AP503" s="296" t="s">
        <v>38</v>
      </c>
      <c r="AQ503" s="296" t="s">
        <v>38</v>
      </c>
      <c r="AR503" s="296" t="s">
        <v>38</v>
      </c>
      <c r="AS503" s="296" t="s">
        <v>38</v>
      </c>
      <c r="AT503" s="296" t="s">
        <v>38</v>
      </c>
      <c r="AU503" s="296" t="s">
        <v>38</v>
      </c>
      <c r="AV503" s="296" t="s">
        <v>38</v>
      </c>
      <c r="AW503" s="296" t="s">
        <v>38</v>
      </c>
      <c r="AX503" s="296" t="s">
        <v>38</v>
      </c>
      <c r="AY503" s="192"/>
      <c r="AZ503" s="192"/>
      <c r="BA503" s="296" t="s">
        <v>38</v>
      </c>
      <c r="BB503" s="296" t="s">
        <v>38</v>
      </c>
      <c r="BC503" s="296" t="s">
        <v>38</v>
      </c>
      <c r="BD503" s="296" t="s">
        <v>38</v>
      </c>
      <c r="BE503" s="296" t="s">
        <v>38</v>
      </c>
      <c r="BF503" s="296" t="s">
        <v>38</v>
      </c>
      <c r="BG503" s="296" t="s">
        <v>38</v>
      </c>
      <c r="BH503" s="296" t="s">
        <v>38</v>
      </c>
      <c r="BI503" s="296" t="s">
        <v>38</v>
      </c>
      <c r="BJ503" s="296" t="s">
        <v>38</v>
      </c>
      <c r="BK503" s="296" t="s">
        <v>38</v>
      </c>
      <c r="BL503" s="410" t="s">
        <v>38</v>
      </c>
      <c r="BM503" s="296" t="s">
        <v>38</v>
      </c>
      <c r="BN503" s="296" t="s">
        <v>38</v>
      </c>
      <c r="BO503" s="296" t="s">
        <v>38</v>
      </c>
      <c r="BP503" s="296" t="s">
        <v>38</v>
      </c>
      <c r="BQ503" s="296" t="s">
        <v>38</v>
      </c>
      <c r="BR503" s="410" t="s">
        <v>38</v>
      </c>
      <c r="BS503" s="296" t="s">
        <v>38</v>
      </c>
      <c r="BT503" s="296" t="s">
        <v>38</v>
      </c>
      <c r="BU503" s="296" t="s">
        <v>38</v>
      </c>
      <c r="BV503" s="296" t="s">
        <v>38</v>
      </c>
      <c r="BW503" s="410" t="s">
        <v>38</v>
      </c>
      <c r="BX503" s="296" t="s">
        <v>38</v>
      </c>
      <c r="BY503" s="410" t="s">
        <v>38</v>
      </c>
      <c r="BZ503" s="410" t="s">
        <v>38</v>
      </c>
      <c r="CA503" s="296" t="s">
        <v>38</v>
      </c>
      <c r="CB503" s="296" t="s">
        <v>38</v>
      </c>
      <c r="CC503" s="296" t="s">
        <v>38</v>
      </c>
      <c r="CD503" s="297" t="s">
        <v>38</v>
      </c>
      <c r="CE503" s="296" t="s">
        <v>38</v>
      </c>
      <c r="CF503" s="296" t="s">
        <v>38</v>
      </c>
      <c r="CG503" s="296" t="s">
        <v>38</v>
      </c>
      <c r="CH503" s="296" t="s">
        <v>38</v>
      </c>
      <c r="CI503" s="296" t="s">
        <v>38</v>
      </c>
      <c r="CJ503" s="297" t="s">
        <v>38</v>
      </c>
      <c r="CK503" s="296" t="s">
        <v>38</v>
      </c>
      <c r="CL503" s="296" t="s">
        <v>38</v>
      </c>
      <c r="CM503" s="296" t="s">
        <v>38</v>
      </c>
      <c r="CN503" s="296" t="s">
        <v>38</v>
      </c>
      <c r="CO503" s="296" t="s">
        <v>38</v>
      </c>
      <c r="CP503" s="296" t="s">
        <v>38</v>
      </c>
      <c r="CQ503" s="296" t="s">
        <v>38</v>
      </c>
      <c r="CR503" s="296" t="s">
        <v>38</v>
      </c>
      <c r="CS503" s="296" t="s">
        <v>38</v>
      </c>
      <c r="CT503" s="296" t="s">
        <v>38</v>
      </c>
      <c r="CU503" s="296" t="s">
        <v>38</v>
      </c>
      <c r="CV503" s="423" t="s">
        <v>38</v>
      </c>
    </row>
    <row r="504" spans="1:100" s="1" customFormat="1" ht="170.5" hidden="1">
      <c r="A504" s="1308">
        <v>167</v>
      </c>
      <c r="B504" s="1044" t="s">
        <v>1351</v>
      </c>
      <c r="C504" s="1033" t="s">
        <v>26</v>
      </c>
      <c r="D504" s="217" t="s">
        <v>123</v>
      </c>
      <c r="E504" s="1033" t="s">
        <v>26</v>
      </c>
      <c r="F504" s="217" t="s">
        <v>123</v>
      </c>
      <c r="G504" s="9" t="s">
        <v>348</v>
      </c>
      <c r="H504" s="9"/>
      <c r="I504" s="623"/>
      <c r="J504" s="5"/>
      <c r="K504" s="474"/>
      <c r="L504" s="5" t="s">
        <v>32</v>
      </c>
      <c r="M504" s="212" t="s">
        <v>31</v>
      </c>
      <c r="N504" s="165" t="s">
        <v>10</v>
      </c>
      <c r="O504" s="221" t="s">
        <v>29</v>
      </c>
      <c r="P504" s="221" t="s">
        <v>24</v>
      </c>
      <c r="Q504" s="5"/>
      <c r="R504" s="5"/>
      <c r="S504" s="5"/>
      <c r="T504" s="5" t="s">
        <v>24</v>
      </c>
      <c r="U504" s="6"/>
      <c r="V504" s="5"/>
      <c r="W504" s="5"/>
      <c r="X504" s="5"/>
      <c r="Y504" s="5"/>
      <c r="Z504" s="5"/>
      <c r="AA504" s="5"/>
      <c r="AB504" s="80">
        <f t="shared" ref="AB504:AB526" si="319">COUNTIF($Q504:$AA504,"x")</f>
        <v>1</v>
      </c>
      <c r="AC504" s="642"/>
      <c r="AD504" s="7"/>
      <c r="AE504" s="7"/>
      <c r="AF504" s="7"/>
      <c r="AG504" s="7"/>
      <c r="AH504" s="7"/>
      <c r="AI504" s="7"/>
      <c r="AJ504" s="7"/>
      <c r="AK504" s="7"/>
      <c r="AL504" s="7"/>
      <c r="AM504" s="7"/>
      <c r="AN504" s="7"/>
      <c r="AO504" s="7" t="s">
        <v>1317</v>
      </c>
      <c r="AP504" s="55" t="s">
        <v>1317</v>
      </c>
      <c r="AQ504" s="55" t="s">
        <v>1317</v>
      </c>
      <c r="AR504" s="55" t="s">
        <v>1317</v>
      </c>
      <c r="AS504" s="7"/>
      <c r="AT504" s="7"/>
      <c r="AU504" s="7"/>
      <c r="AV504" s="55"/>
      <c r="AW504" s="7"/>
      <c r="AX504" s="7"/>
      <c r="AY504" s="7"/>
      <c r="AZ504" s="7"/>
      <c r="BA504" s="7"/>
      <c r="BB504" s="7"/>
      <c r="BC504" s="7"/>
      <c r="BD504" s="7"/>
      <c r="BE504" s="7"/>
      <c r="BF504" s="7"/>
      <c r="BG504" s="7"/>
      <c r="BH504" s="7"/>
      <c r="BI504" s="7"/>
      <c r="BJ504" s="7"/>
      <c r="BK504" s="7"/>
      <c r="BL504" s="5">
        <v>2</v>
      </c>
      <c r="BM504" s="221">
        <v>2</v>
      </c>
      <c r="BN504" s="221">
        <v>2</v>
      </c>
      <c r="BO504" s="221">
        <v>2</v>
      </c>
      <c r="BP504" s="221">
        <v>2</v>
      </c>
      <c r="BQ504" s="221">
        <v>2</v>
      </c>
      <c r="BR504" s="5">
        <v>2</v>
      </c>
      <c r="BS504" s="226">
        <v>2</v>
      </c>
      <c r="BT504" s="221">
        <v>2</v>
      </c>
      <c r="BU504" s="221">
        <v>2</v>
      </c>
      <c r="BV504" s="221">
        <v>2</v>
      </c>
      <c r="BW504" s="5">
        <v>2</v>
      </c>
      <c r="BX504" s="221">
        <v>2</v>
      </c>
      <c r="BY504" s="6">
        <v>2</v>
      </c>
      <c r="BZ504" s="5">
        <v>2</v>
      </c>
      <c r="CA504" s="221">
        <v>2</v>
      </c>
      <c r="CB504" s="221">
        <v>2</v>
      </c>
      <c r="CC504" s="221">
        <v>2</v>
      </c>
      <c r="CD504" s="337">
        <v>2</v>
      </c>
      <c r="CE504" s="221">
        <v>2</v>
      </c>
      <c r="CF504" s="221">
        <v>1</v>
      </c>
      <c r="CG504" s="221">
        <v>2</v>
      </c>
      <c r="CH504" s="221">
        <v>2</v>
      </c>
      <c r="CI504" s="221">
        <v>2</v>
      </c>
      <c r="CJ504" s="337">
        <v>2</v>
      </c>
      <c r="CK504" s="221">
        <v>2</v>
      </c>
      <c r="CL504" s="222">
        <f t="shared" ref="CL504:CL535" si="320">COUNTIF(BL504:CK504,"2")</f>
        <v>25</v>
      </c>
      <c r="CM504" s="237">
        <f t="shared" ref="CM504:CM535" si="321">CL504/(CL504+CN504+CP504+CR504)</f>
        <v>0.96153846153846156</v>
      </c>
      <c r="CN504" s="222">
        <f t="shared" ref="CN504:CN535" si="322">COUNTIF(BL504:CK504,"1")</f>
        <v>1</v>
      </c>
      <c r="CO504" s="237">
        <f t="shared" ref="CO504:CO535" si="323">CN504/(CL504+CN504+CP504+CR504)</f>
        <v>3.8461538461538464E-2</v>
      </c>
      <c r="CP504" s="222">
        <f t="shared" ref="CP504:CP535" si="324">COUNTIF(BL504:CK504,"0")</f>
        <v>0</v>
      </c>
      <c r="CQ504" s="237">
        <f t="shared" ref="CQ504:CQ535" si="325">CP504/(CL504+CN504+CP504+CR504)</f>
        <v>0</v>
      </c>
      <c r="CR504" s="222">
        <f t="shared" ref="CR504:CR535" si="326">COUNTIF(BL504:CK504,"KĐG")</f>
        <v>0</v>
      </c>
      <c r="CS504" s="237">
        <f t="shared" ref="CS504:CS535" si="327">CR504/(CL504+CN504+CP504+CR504)</f>
        <v>0</v>
      </c>
      <c r="CT504" s="223">
        <f t="shared" ref="CT504:CT535" si="328">(((CL504*2)+(CN504*1)+(CP504*0)))/(CL504+CN504+CP504)</f>
        <v>1.9615384615384615</v>
      </c>
      <c r="CU504" s="223" t="str">
        <f t="shared" ref="CU504:CU535" si="329">IF(CS504&gt;=50%,"KĐG",IF(CT504&gt;=1.6,"Đạt mục tiêu",IF(CT504&gt;=1,"Cần cố gắng","Chưa đạt")))</f>
        <v>Đạt mục tiêu</v>
      </c>
      <c r="CV504" s="5"/>
    </row>
    <row r="505" spans="1:100" s="1" customFormat="1" ht="170.5" hidden="1">
      <c r="A505" s="1308"/>
      <c r="B505" s="1024"/>
      <c r="C505" s="1033"/>
      <c r="D505" s="217" t="s">
        <v>122</v>
      </c>
      <c r="E505" s="1033"/>
      <c r="F505" s="220" t="s">
        <v>1963</v>
      </c>
      <c r="G505" s="9" t="s">
        <v>347</v>
      </c>
      <c r="H505" s="9"/>
      <c r="I505" s="623"/>
      <c r="J505" s="5"/>
      <c r="K505" s="474"/>
      <c r="L505" s="5" t="s">
        <v>32</v>
      </c>
      <c r="M505" s="212" t="s">
        <v>31</v>
      </c>
      <c r="N505" s="165" t="s">
        <v>10</v>
      </c>
      <c r="O505" s="221" t="s">
        <v>29</v>
      </c>
      <c r="P505" s="221" t="s">
        <v>24</v>
      </c>
      <c r="Q505" s="5"/>
      <c r="R505" s="5"/>
      <c r="S505" s="5"/>
      <c r="T505" s="5" t="s">
        <v>24</v>
      </c>
      <c r="U505" s="6"/>
      <c r="V505" s="5"/>
      <c r="W505" s="5"/>
      <c r="X505" s="5"/>
      <c r="Y505" s="5"/>
      <c r="Z505" s="5"/>
      <c r="AA505" s="5"/>
      <c r="AB505" s="80">
        <f t="shared" si="319"/>
        <v>1</v>
      </c>
      <c r="AC505" s="654"/>
      <c r="AD505" s="7"/>
      <c r="AE505" s="7"/>
      <c r="AF505" s="7" t="s">
        <v>1318</v>
      </c>
      <c r="AG505" s="7"/>
      <c r="AH505" s="7"/>
      <c r="AI505" s="7"/>
      <c r="AJ505" s="7"/>
      <c r="AK505" s="7"/>
      <c r="AL505" s="7"/>
      <c r="AM505" s="7"/>
      <c r="AN505" s="7"/>
      <c r="AO505" s="7"/>
      <c r="AP505" s="55" t="s">
        <v>1318</v>
      </c>
      <c r="AQ505" s="55"/>
      <c r="AR505" s="55"/>
      <c r="AS505" s="7"/>
      <c r="AT505" s="7"/>
      <c r="AU505" s="7"/>
      <c r="AV505" s="55"/>
      <c r="AW505" s="7"/>
      <c r="AX505" s="7"/>
      <c r="AY505" s="7"/>
      <c r="AZ505" s="7"/>
      <c r="BA505" s="7"/>
      <c r="BB505" s="7"/>
      <c r="BC505" s="7"/>
      <c r="BD505" s="7"/>
      <c r="BE505" s="7"/>
      <c r="BF505" s="7"/>
      <c r="BG505" s="7"/>
      <c r="BH505" s="7"/>
      <c r="BI505" s="7"/>
      <c r="BJ505" s="7"/>
      <c r="BK505" s="7"/>
      <c r="BL505" s="5">
        <v>2</v>
      </c>
      <c r="BM505" s="221">
        <v>2</v>
      </c>
      <c r="BN505" s="221">
        <v>2</v>
      </c>
      <c r="BO505" s="221">
        <v>2</v>
      </c>
      <c r="BP505" s="221">
        <v>2</v>
      </c>
      <c r="BQ505" s="221">
        <v>1</v>
      </c>
      <c r="BR505" s="5">
        <v>2</v>
      </c>
      <c r="BS505" s="226">
        <v>2</v>
      </c>
      <c r="BT505" s="221">
        <v>2</v>
      </c>
      <c r="BU505" s="221">
        <v>2</v>
      </c>
      <c r="BV505" s="221">
        <v>2</v>
      </c>
      <c r="BW505" s="5">
        <v>2</v>
      </c>
      <c r="BX505" s="221">
        <v>2</v>
      </c>
      <c r="BY505" s="6">
        <v>2</v>
      </c>
      <c r="BZ505" s="5">
        <v>2</v>
      </c>
      <c r="CA505" s="221">
        <v>2</v>
      </c>
      <c r="CB505" s="221">
        <v>2</v>
      </c>
      <c r="CC505" s="221">
        <v>2</v>
      </c>
      <c r="CD505" s="337">
        <v>2</v>
      </c>
      <c r="CE505" s="221">
        <v>2</v>
      </c>
      <c r="CF505" s="221">
        <v>2</v>
      </c>
      <c r="CG505" s="221">
        <v>2</v>
      </c>
      <c r="CH505" s="221">
        <v>2</v>
      </c>
      <c r="CI505" s="221">
        <v>2</v>
      </c>
      <c r="CJ505" s="337">
        <v>2</v>
      </c>
      <c r="CK505" s="221">
        <v>2</v>
      </c>
      <c r="CL505" s="222">
        <f t="shared" si="320"/>
        <v>25</v>
      </c>
      <c r="CM505" s="237">
        <f t="shared" si="321"/>
        <v>0.96153846153846156</v>
      </c>
      <c r="CN505" s="222">
        <f t="shared" si="322"/>
        <v>1</v>
      </c>
      <c r="CO505" s="237">
        <f t="shared" si="323"/>
        <v>3.8461538461538464E-2</v>
      </c>
      <c r="CP505" s="222">
        <f t="shared" si="324"/>
        <v>0</v>
      </c>
      <c r="CQ505" s="237">
        <f t="shared" si="325"/>
        <v>0</v>
      </c>
      <c r="CR505" s="222">
        <f t="shared" si="326"/>
        <v>0</v>
      </c>
      <c r="CS505" s="237">
        <f t="shared" si="327"/>
        <v>0</v>
      </c>
      <c r="CT505" s="223">
        <f t="shared" si="328"/>
        <v>1.9615384615384615</v>
      </c>
      <c r="CU505" s="223" t="str">
        <f t="shared" si="329"/>
        <v>Đạt mục tiêu</v>
      </c>
      <c r="CV505" s="5"/>
    </row>
    <row r="506" spans="1:100" s="1" customFormat="1" ht="52" hidden="1">
      <c r="A506" s="1308">
        <v>168</v>
      </c>
      <c r="B506" s="1044" t="s">
        <v>1350</v>
      </c>
      <c r="C506" s="1033" t="s">
        <v>60</v>
      </c>
      <c r="D506" s="1024" t="s">
        <v>632</v>
      </c>
      <c r="E506" s="1033" t="s">
        <v>26</v>
      </c>
      <c r="F506" s="1044" t="s">
        <v>1349</v>
      </c>
      <c r="G506" s="74" t="s">
        <v>897</v>
      </c>
      <c r="H506" s="74"/>
      <c r="I506" s="624"/>
      <c r="J506" s="5"/>
      <c r="K506" s="474"/>
      <c r="L506" s="5" t="s">
        <v>32</v>
      </c>
      <c r="M506" s="212" t="s">
        <v>2174</v>
      </c>
      <c r="N506" s="165" t="s">
        <v>10</v>
      </c>
      <c r="O506" s="221" t="s">
        <v>29</v>
      </c>
      <c r="P506" s="221" t="s">
        <v>24</v>
      </c>
      <c r="Q506" s="5" t="s">
        <v>24</v>
      </c>
      <c r="R506" s="5"/>
      <c r="S506" s="5"/>
      <c r="T506" s="5"/>
      <c r="U506" s="6"/>
      <c r="V506" s="5"/>
      <c r="W506" s="5"/>
      <c r="X506" s="5"/>
      <c r="Y506" s="5"/>
      <c r="Z506" s="5"/>
      <c r="AA506" s="5"/>
      <c r="AB506" s="80">
        <f t="shared" si="319"/>
        <v>1</v>
      </c>
      <c r="AC506" s="565"/>
      <c r="AD506" s="5"/>
      <c r="AE506" s="5" t="s">
        <v>1315</v>
      </c>
      <c r="AF506" s="5"/>
      <c r="AG506" s="7"/>
      <c r="AH506" s="7"/>
      <c r="AI506" s="7"/>
      <c r="AJ506" s="7"/>
      <c r="AK506" s="7"/>
      <c r="AL506" s="7"/>
      <c r="AM506" s="7"/>
      <c r="AN506" s="7"/>
      <c r="AO506" s="7"/>
      <c r="AP506" s="7"/>
      <c r="AQ506" s="7"/>
      <c r="AR506" s="7"/>
      <c r="AS506" s="7"/>
      <c r="AT506" s="7"/>
      <c r="AU506" s="7"/>
      <c r="AV506" s="55"/>
      <c r="AW506" s="7"/>
      <c r="AX506" s="7"/>
      <c r="AY506" s="7"/>
      <c r="AZ506" s="7"/>
      <c r="BA506" s="7"/>
      <c r="BB506" s="7"/>
      <c r="BC506" s="7"/>
      <c r="BD506" s="7"/>
      <c r="BE506" s="7"/>
      <c r="BF506" s="7"/>
      <c r="BG506" s="7"/>
      <c r="BH506" s="7"/>
      <c r="BI506" s="7"/>
      <c r="BJ506" s="7"/>
      <c r="BK506" s="7"/>
      <c r="BL506" s="5">
        <v>2</v>
      </c>
      <c r="BM506" s="221">
        <v>2</v>
      </c>
      <c r="BN506" s="221">
        <v>2</v>
      </c>
      <c r="BO506" s="221">
        <v>2</v>
      </c>
      <c r="BP506" s="221">
        <v>2</v>
      </c>
      <c r="BQ506" s="221">
        <v>2</v>
      </c>
      <c r="BR506" s="5">
        <v>2</v>
      </c>
      <c r="BS506" s="226">
        <v>2</v>
      </c>
      <c r="BT506" s="221">
        <v>2</v>
      </c>
      <c r="BU506" s="221">
        <v>2</v>
      </c>
      <c r="BV506" s="221">
        <v>2</v>
      </c>
      <c r="BW506" s="5">
        <v>2</v>
      </c>
      <c r="BX506" s="221">
        <v>2</v>
      </c>
      <c r="BY506" s="6">
        <v>1</v>
      </c>
      <c r="BZ506" s="5">
        <v>2</v>
      </c>
      <c r="CA506" s="221">
        <v>2</v>
      </c>
      <c r="CB506" s="221">
        <v>2</v>
      </c>
      <c r="CC506" s="221">
        <v>1</v>
      </c>
      <c r="CD506" s="337">
        <v>2</v>
      </c>
      <c r="CE506" s="221">
        <v>2</v>
      </c>
      <c r="CF506" s="221">
        <v>2</v>
      </c>
      <c r="CG506" s="221">
        <v>2</v>
      </c>
      <c r="CH506" s="221">
        <v>2</v>
      </c>
      <c r="CI506" s="221">
        <v>2</v>
      </c>
      <c r="CJ506" s="337">
        <v>2</v>
      </c>
      <c r="CK506" s="221">
        <v>2</v>
      </c>
      <c r="CL506" s="222">
        <f t="shared" si="320"/>
        <v>24</v>
      </c>
      <c r="CM506" s="237">
        <f t="shared" si="321"/>
        <v>0.92307692307692313</v>
      </c>
      <c r="CN506" s="222">
        <f t="shared" si="322"/>
        <v>2</v>
      </c>
      <c r="CO506" s="237">
        <f t="shared" si="323"/>
        <v>7.6923076923076927E-2</v>
      </c>
      <c r="CP506" s="222">
        <f t="shared" si="324"/>
        <v>0</v>
      </c>
      <c r="CQ506" s="237">
        <f t="shared" si="325"/>
        <v>0</v>
      </c>
      <c r="CR506" s="222">
        <f t="shared" si="326"/>
        <v>0</v>
      </c>
      <c r="CS506" s="237">
        <f t="shared" si="327"/>
        <v>0</v>
      </c>
      <c r="CT506" s="223">
        <f t="shared" si="328"/>
        <v>1.9230769230769231</v>
      </c>
      <c r="CU506" s="223" t="str">
        <f t="shared" si="329"/>
        <v>Đạt mục tiêu</v>
      </c>
      <c r="CV506" s="5"/>
    </row>
    <row r="507" spans="1:100" ht="91.5" hidden="1" customHeight="1">
      <c r="A507" s="1308"/>
      <c r="B507" s="1024"/>
      <c r="C507" s="1033"/>
      <c r="D507" s="1024"/>
      <c r="E507" s="1033"/>
      <c r="F507" s="1024"/>
      <c r="G507" s="217" t="s">
        <v>633</v>
      </c>
      <c r="H507" s="217"/>
      <c r="I507" s="591"/>
      <c r="J507" s="212"/>
      <c r="K507" s="465"/>
      <c r="L507" s="5" t="s">
        <v>32</v>
      </c>
      <c r="M507" s="212" t="s">
        <v>31</v>
      </c>
      <c r="N507" s="165" t="s">
        <v>10</v>
      </c>
      <c r="O507" s="221" t="s">
        <v>29</v>
      </c>
      <c r="P507" s="221" t="s">
        <v>24</v>
      </c>
      <c r="Q507" s="5"/>
      <c r="R507" s="5"/>
      <c r="S507" s="5"/>
      <c r="T507" s="5"/>
      <c r="U507" s="6"/>
      <c r="V507" s="5"/>
      <c r="W507" s="5"/>
      <c r="X507" s="5"/>
      <c r="Y507" s="221" t="s">
        <v>24</v>
      </c>
      <c r="Z507" s="5"/>
      <c r="AA507" s="5"/>
      <c r="AB507" s="80">
        <f t="shared" si="319"/>
        <v>1</v>
      </c>
      <c r="AC507" s="642"/>
      <c r="AD507" s="7"/>
      <c r="AE507" s="7"/>
      <c r="AF507" s="7"/>
      <c r="AG507" s="7"/>
      <c r="AH507" s="7"/>
      <c r="AI507" s="7"/>
      <c r="AJ507" s="7"/>
      <c r="AK507" s="7"/>
      <c r="AL507" s="7"/>
      <c r="AM507" s="7"/>
      <c r="AN507" s="7"/>
      <c r="AO507" s="7"/>
      <c r="AP507" s="7"/>
      <c r="AQ507" s="7"/>
      <c r="AR507" s="7"/>
      <c r="AS507" s="7"/>
      <c r="AT507" s="7"/>
      <c r="AU507" s="7"/>
      <c r="AV507" s="55"/>
      <c r="AW507" s="7"/>
      <c r="AX507" s="7"/>
      <c r="AY507" s="7"/>
      <c r="AZ507" s="7"/>
      <c r="BA507" s="7"/>
      <c r="BB507" s="7"/>
      <c r="BC507" s="7"/>
      <c r="BD507" s="7"/>
      <c r="BE507" s="55" t="s">
        <v>1316</v>
      </c>
      <c r="BF507" s="55" t="s">
        <v>1316</v>
      </c>
      <c r="BG507" s="55" t="s">
        <v>1316</v>
      </c>
      <c r="BH507" s="7"/>
      <c r="BI507" s="7"/>
      <c r="BJ507" s="7"/>
      <c r="BK507" s="7"/>
      <c r="BL507" s="5">
        <v>2</v>
      </c>
      <c r="BM507" s="221">
        <v>2</v>
      </c>
      <c r="BN507" s="221">
        <v>2</v>
      </c>
      <c r="BO507" s="221">
        <v>2</v>
      </c>
      <c r="BP507" s="221">
        <v>2</v>
      </c>
      <c r="BQ507" s="221">
        <v>2</v>
      </c>
      <c r="BR507" s="5">
        <v>2</v>
      </c>
      <c r="BS507" s="226">
        <v>2</v>
      </c>
      <c r="BT507" s="221">
        <v>2</v>
      </c>
      <c r="BU507" s="221">
        <v>2</v>
      </c>
      <c r="BV507" s="221">
        <v>2</v>
      </c>
      <c r="BW507" s="5">
        <v>1</v>
      </c>
      <c r="BX507" s="221">
        <v>2</v>
      </c>
      <c r="BY507" s="6">
        <v>2</v>
      </c>
      <c r="BZ507" s="5">
        <v>1</v>
      </c>
      <c r="CA507" s="221">
        <v>2</v>
      </c>
      <c r="CB507" s="221">
        <v>1</v>
      </c>
      <c r="CC507" s="221">
        <v>2</v>
      </c>
      <c r="CD507" s="337">
        <v>2</v>
      </c>
      <c r="CE507" s="221">
        <v>2</v>
      </c>
      <c r="CF507" s="221">
        <v>2</v>
      </c>
      <c r="CG507" s="221">
        <v>1</v>
      </c>
      <c r="CH507" s="221">
        <v>2</v>
      </c>
      <c r="CI507" s="221">
        <v>2</v>
      </c>
      <c r="CJ507" s="337">
        <v>2</v>
      </c>
      <c r="CK507" s="221">
        <v>2</v>
      </c>
      <c r="CL507" s="222">
        <f t="shared" si="320"/>
        <v>22</v>
      </c>
      <c r="CM507" s="237">
        <f t="shared" si="321"/>
        <v>0.84615384615384615</v>
      </c>
      <c r="CN507" s="222">
        <f t="shared" si="322"/>
        <v>4</v>
      </c>
      <c r="CO507" s="237">
        <f t="shared" si="323"/>
        <v>0.15384615384615385</v>
      </c>
      <c r="CP507" s="222">
        <f t="shared" si="324"/>
        <v>0</v>
      </c>
      <c r="CQ507" s="237">
        <f t="shared" si="325"/>
        <v>0</v>
      </c>
      <c r="CR507" s="222">
        <f t="shared" si="326"/>
        <v>0</v>
      </c>
      <c r="CS507" s="237">
        <f t="shared" si="327"/>
        <v>0</v>
      </c>
      <c r="CT507" s="223">
        <f t="shared" si="328"/>
        <v>1.8461538461538463</v>
      </c>
      <c r="CU507" s="223" t="str">
        <f t="shared" si="329"/>
        <v>Đạt mục tiêu</v>
      </c>
      <c r="CV507" s="221"/>
    </row>
    <row r="508" spans="1:100" s="1" customFormat="1" ht="132" hidden="1" customHeight="1">
      <c r="A508" s="13">
        <v>169</v>
      </c>
      <c r="B508" s="217" t="s">
        <v>2339</v>
      </c>
      <c r="C508" s="215" t="s">
        <v>26</v>
      </c>
      <c r="D508" s="217" t="s">
        <v>2286</v>
      </c>
      <c r="E508" s="215" t="s">
        <v>26</v>
      </c>
      <c r="F508" s="217" t="s">
        <v>2286</v>
      </c>
      <c r="G508" s="51" t="s">
        <v>2340</v>
      </c>
      <c r="H508" s="51"/>
      <c r="I508" s="697" t="s">
        <v>2370</v>
      </c>
      <c r="J508" s="38"/>
      <c r="K508" s="484"/>
      <c r="L508" s="5" t="s">
        <v>32</v>
      </c>
      <c r="M508" s="212" t="s">
        <v>31</v>
      </c>
      <c r="N508" s="165" t="s">
        <v>10</v>
      </c>
      <c r="O508" s="221" t="s">
        <v>25</v>
      </c>
      <c r="P508" s="221" t="s">
        <v>24</v>
      </c>
      <c r="Q508" s="5"/>
      <c r="R508" s="5"/>
      <c r="S508" s="5"/>
      <c r="T508" s="5"/>
      <c r="U508" s="6"/>
      <c r="V508" s="5"/>
      <c r="W508" s="5"/>
      <c r="X508" s="5" t="s">
        <v>24</v>
      </c>
      <c r="Y508" s="5"/>
      <c r="Z508" s="5"/>
      <c r="AA508" s="5"/>
      <c r="AB508" s="80">
        <f t="shared" si="319"/>
        <v>1</v>
      </c>
      <c r="AC508" s="642"/>
      <c r="AD508" s="7"/>
      <c r="AE508" s="7"/>
      <c r="AF508" s="7"/>
      <c r="AG508" s="7"/>
      <c r="AH508" s="7"/>
      <c r="AI508" s="7"/>
      <c r="AJ508" s="7"/>
      <c r="AK508" s="7"/>
      <c r="AL508" s="7"/>
      <c r="AM508" s="7"/>
      <c r="AN508" s="7"/>
      <c r="AO508" s="7"/>
      <c r="AP508" s="7"/>
      <c r="AQ508" s="7"/>
      <c r="AR508" s="7"/>
      <c r="AS508" s="7"/>
      <c r="AT508" s="7"/>
      <c r="AU508" s="7"/>
      <c r="AV508" s="55"/>
      <c r="AW508" s="7"/>
      <c r="AX508" s="7"/>
      <c r="AY508" s="7"/>
      <c r="AZ508" s="7"/>
      <c r="BA508" s="7"/>
      <c r="BB508" s="7" t="s">
        <v>1316</v>
      </c>
      <c r="BC508" s="7" t="s">
        <v>1316</v>
      </c>
      <c r="BD508" s="7" t="s">
        <v>1316</v>
      </c>
      <c r="BE508" s="7"/>
      <c r="BF508" s="7"/>
      <c r="BG508" s="7"/>
      <c r="BH508" s="7"/>
      <c r="BI508" s="7"/>
      <c r="BJ508" s="7"/>
      <c r="BK508" s="7"/>
      <c r="BL508" s="5">
        <v>2</v>
      </c>
      <c r="BM508" s="221">
        <v>2</v>
      </c>
      <c r="BN508" s="221">
        <v>1</v>
      </c>
      <c r="BO508" s="221">
        <v>2</v>
      </c>
      <c r="BP508" s="221">
        <v>2</v>
      </c>
      <c r="BQ508" s="221">
        <v>2</v>
      </c>
      <c r="BR508" s="5">
        <v>2</v>
      </c>
      <c r="BS508" s="226">
        <v>2</v>
      </c>
      <c r="BT508" s="221">
        <v>2</v>
      </c>
      <c r="BU508" s="221">
        <v>2</v>
      </c>
      <c r="BV508" s="221">
        <v>2</v>
      </c>
      <c r="BW508" s="5">
        <v>2</v>
      </c>
      <c r="BX508" s="221">
        <v>2</v>
      </c>
      <c r="BY508" s="6">
        <v>2</v>
      </c>
      <c r="BZ508" s="5">
        <v>2</v>
      </c>
      <c r="CA508" s="221">
        <v>1</v>
      </c>
      <c r="CB508" s="221">
        <v>2</v>
      </c>
      <c r="CC508" s="221">
        <v>2</v>
      </c>
      <c r="CD508" s="337">
        <v>2</v>
      </c>
      <c r="CE508" s="221">
        <v>2</v>
      </c>
      <c r="CF508" s="221">
        <v>2</v>
      </c>
      <c r="CG508" s="221">
        <v>2</v>
      </c>
      <c r="CH508" s="221">
        <v>2</v>
      </c>
      <c r="CI508" s="221">
        <v>2</v>
      </c>
      <c r="CJ508" s="337">
        <v>2</v>
      </c>
      <c r="CK508" s="221">
        <v>2</v>
      </c>
      <c r="CL508" s="222">
        <f t="shared" si="320"/>
        <v>24</v>
      </c>
      <c r="CM508" s="237">
        <f t="shared" si="321"/>
        <v>0.92307692307692313</v>
      </c>
      <c r="CN508" s="222">
        <f t="shared" si="322"/>
        <v>2</v>
      </c>
      <c r="CO508" s="237">
        <f t="shared" si="323"/>
        <v>7.6923076923076927E-2</v>
      </c>
      <c r="CP508" s="222">
        <f t="shared" si="324"/>
        <v>0</v>
      </c>
      <c r="CQ508" s="237">
        <f t="shared" si="325"/>
        <v>0</v>
      </c>
      <c r="CR508" s="222">
        <f t="shared" si="326"/>
        <v>0</v>
      </c>
      <c r="CS508" s="237">
        <f t="shared" si="327"/>
        <v>0</v>
      </c>
      <c r="CT508" s="223">
        <f t="shared" si="328"/>
        <v>1.9230769230769231</v>
      </c>
      <c r="CU508" s="223" t="str">
        <f t="shared" si="329"/>
        <v>Đạt mục tiêu</v>
      </c>
      <c r="CV508" s="5"/>
    </row>
    <row r="509" spans="1:100" s="1" customFormat="1" ht="63" hidden="1" customHeight="1">
      <c r="A509" s="1308">
        <v>170</v>
      </c>
      <c r="B509" s="1044" t="s">
        <v>3045</v>
      </c>
      <c r="C509" s="1033" t="s">
        <v>26</v>
      </c>
      <c r="D509" s="1024" t="s">
        <v>2442</v>
      </c>
      <c r="E509" s="1033" t="s">
        <v>26</v>
      </c>
      <c r="F509" s="1100" t="s">
        <v>1422</v>
      </c>
      <c r="G509" s="290" t="s">
        <v>2287</v>
      </c>
      <c r="H509" s="290"/>
      <c r="I509" s="625"/>
      <c r="J509" s="44" t="s">
        <v>755</v>
      </c>
      <c r="K509" s="507" t="s">
        <v>1736</v>
      </c>
      <c r="L509" s="5" t="s">
        <v>32</v>
      </c>
      <c r="M509" s="212" t="s">
        <v>31</v>
      </c>
      <c r="N509" s="165" t="s">
        <v>10</v>
      </c>
      <c r="O509" s="221" t="s">
        <v>51</v>
      </c>
      <c r="P509" s="221" t="s">
        <v>24</v>
      </c>
      <c r="Q509" s="5" t="s">
        <v>24</v>
      </c>
      <c r="R509" s="5"/>
      <c r="S509" s="5"/>
      <c r="T509" s="5"/>
      <c r="U509" s="6"/>
      <c r="V509" s="5"/>
      <c r="W509" s="5"/>
      <c r="X509" s="5"/>
      <c r="Y509" s="5"/>
      <c r="Z509" s="5"/>
      <c r="AA509" s="5"/>
      <c r="AB509" s="80">
        <f t="shared" si="319"/>
        <v>1</v>
      </c>
      <c r="AC509" s="565" t="s">
        <v>1183</v>
      </c>
      <c r="AD509" s="221"/>
      <c r="AE509" s="221"/>
      <c r="AF509" s="221" t="s">
        <v>1318</v>
      </c>
      <c r="AG509" s="7"/>
      <c r="AH509" s="7"/>
      <c r="AI509" s="7"/>
      <c r="AJ509" s="7"/>
      <c r="AK509" s="7"/>
      <c r="AL509" s="7"/>
      <c r="AM509" s="7"/>
      <c r="AN509" s="7"/>
      <c r="AO509" s="7"/>
      <c r="AP509" s="7"/>
      <c r="AQ509" s="7"/>
      <c r="AR509" s="7"/>
      <c r="AS509" s="7"/>
      <c r="AT509" s="7"/>
      <c r="AU509" s="7"/>
      <c r="AV509" s="55"/>
      <c r="AW509" s="7"/>
      <c r="AX509" s="7"/>
      <c r="AY509" s="7"/>
      <c r="AZ509" s="7"/>
      <c r="BA509" s="7"/>
      <c r="BB509" s="7"/>
      <c r="BC509" s="7"/>
      <c r="BD509" s="7"/>
      <c r="BE509" s="7"/>
      <c r="BF509" s="7"/>
      <c r="BG509" s="7"/>
      <c r="BH509" s="7"/>
      <c r="BI509" s="7"/>
      <c r="BJ509" s="7"/>
      <c r="BK509" s="7"/>
      <c r="BL509" s="5">
        <v>2</v>
      </c>
      <c r="BM509" s="221">
        <v>1</v>
      </c>
      <c r="BN509" s="221">
        <v>1</v>
      </c>
      <c r="BO509" s="221">
        <v>2</v>
      </c>
      <c r="BP509" s="221">
        <v>1</v>
      </c>
      <c r="BQ509" s="221">
        <v>2</v>
      </c>
      <c r="BR509" s="5">
        <v>1</v>
      </c>
      <c r="BS509" s="226">
        <v>2</v>
      </c>
      <c r="BT509" s="221">
        <v>2</v>
      </c>
      <c r="BU509" s="221">
        <v>2</v>
      </c>
      <c r="BV509" s="221">
        <v>2</v>
      </c>
      <c r="BW509" s="5">
        <v>2</v>
      </c>
      <c r="BX509" s="221">
        <v>2</v>
      </c>
      <c r="BY509" s="6">
        <v>2</v>
      </c>
      <c r="BZ509" s="5">
        <v>2</v>
      </c>
      <c r="CA509" s="221">
        <v>2</v>
      </c>
      <c r="CB509" s="221">
        <v>1</v>
      </c>
      <c r="CC509" s="221">
        <v>2</v>
      </c>
      <c r="CD509" s="337">
        <v>1</v>
      </c>
      <c r="CE509" s="221">
        <v>2</v>
      </c>
      <c r="CF509" s="221">
        <v>2</v>
      </c>
      <c r="CG509" s="221">
        <v>1</v>
      </c>
      <c r="CH509" s="221">
        <v>2</v>
      </c>
      <c r="CI509" s="221">
        <v>2</v>
      </c>
      <c r="CJ509" s="337">
        <v>1</v>
      </c>
      <c r="CK509" s="221">
        <v>2</v>
      </c>
      <c r="CL509" s="222">
        <f t="shared" si="320"/>
        <v>18</v>
      </c>
      <c r="CM509" s="237">
        <f t="shared" si="321"/>
        <v>0.69230769230769229</v>
      </c>
      <c r="CN509" s="222">
        <f t="shared" si="322"/>
        <v>8</v>
      </c>
      <c r="CO509" s="237">
        <f t="shared" si="323"/>
        <v>0.30769230769230771</v>
      </c>
      <c r="CP509" s="222">
        <f t="shared" si="324"/>
        <v>0</v>
      </c>
      <c r="CQ509" s="237">
        <f t="shared" si="325"/>
        <v>0</v>
      </c>
      <c r="CR509" s="222">
        <f t="shared" si="326"/>
        <v>0</v>
      </c>
      <c r="CS509" s="237">
        <f t="shared" si="327"/>
        <v>0</v>
      </c>
      <c r="CT509" s="223">
        <f t="shared" si="328"/>
        <v>1.6923076923076923</v>
      </c>
      <c r="CU509" s="223" t="str">
        <f t="shared" si="329"/>
        <v>Đạt mục tiêu</v>
      </c>
      <c r="CV509" s="5"/>
    </row>
    <row r="510" spans="1:100" s="1" customFormat="1" ht="39.65" hidden="1" customHeight="1">
      <c r="A510" s="1308"/>
      <c r="B510" s="1024"/>
      <c r="C510" s="1033"/>
      <c r="D510" s="1024"/>
      <c r="E510" s="1033"/>
      <c r="F510" s="1100"/>
      <c r="G510" s="290" t="s">
        <v>1611</v>
      </c>
      <c r="H510" s="290"/>
      <c r="I510" s="625"/>
      <c r="J510" s="44"/>
      <c r="K510" s="508"/>
      <c r="L510" s="5" t="s">
        <v>32</v>
      </c>
      <c r="M510" s="212" t="s">
        <v>31</v>
      </c>
      <c r="N510" s="165" t="s">
        <v>10</v>
      </c>
      <c r="O510" s="221" t="s">
        <v>51</v>
      </c>
      <c r="P510" s="221" t="s">
        <v>24</v>
      </c>
      <c r="Q510" s="5" t="s">
        <v>24</v>
      </c>
      <c r="R510" s="5"/>
      <c r="S510" s="5"/>
      <c r="T510" s="5"/>
      <c r="U510" s="6"/>
      <c r="V510" s="5"/>
      <c r="W510" s="5"/>
      <c r="X510" s="5"/>
      <c r="Y510" s="5"/>
      <c r="Z510" s="5"/>
      <c r="AA510" s="5"/>
      <c r="AB510" s="80">
        <f t="shared" si="319"/>
        <v>1</v>
      </c>
      <c r="AC510" s="565"/>
      <c r="AD510" s="5"/>
      <c r="AE510" s="5"/>
      <c r="AF510" s="5" t="s">
        <v>1183</v>
      </c>
      <c r="AG510" s="7"/>
      <c r="AH510" s="7"/>
      <c r="AI510" s="7"/>
      <c r="AJ510" s="7"/>
      <c r="AK510" s="7"/>
      <c r="AL510" s="7"/>
      <c r="AM510" s="7"/>
      <c r="AN510" s="7"/>
      <c r="AO510" s="7"/>
      <c r="AP510" s="7"/>
      <c r="AQ510" s="7"/>
      <c r="AR510" s="7"/>
      <c r="AS510" s="7"/>
      <c r="AT510" s="7"/>
      <c r="AU510" s="7"/>
      <c r="AV510" s="55"/>
      <c r="AW510" s="7"/>
      <c r="AX510" s="7"/>
      <c r="AY510" s="7"/>
      <c r="AZ510" s="7"/>
      <c r="BA510" s="7"/>
      <c r="BB510" s="7"/>
      <c r="BC510" s="7"/>
      <c r="BD510" s="7"/>
      <c r="BE510" s="7"/>
      <c r="BF510" s="7"/>
      <c r="BG510" s="7"/>
      <c r="BH510" s="7"/>
      <c r="BI510" s="7"/>
      <c r="BJ510" s="7"/>
      <c r="BK510" s="7"/>
      <c r="BL510" s="5">
        <v>2</v>
      </c>
      <c r="BM510" s="221">
        <v>2</v>
      </c>
      <c r="BN510" s="221">
        <v>2</v>
      </c>
      <c r="BO510" s="221">
        <v>2</v>
      </c>
      <c r="BP510" s="221">
        <v>2</v>
      </c>
      <c r="BQ510" s="221">
        <v>2</v>
      </c>
      <c r="BR510" s="5">
        <v>2</v>
      </c>
      <c r="BS510" s="226">
        <v>2</v>
      </c>
      <c r="BT510" s="221">
        <v>2</v>
      </c>
      <c r="BU510" s="221">
        <v>2</v>
      </c>
      <c r="BV510" s="221">
        <v>2</v>
      </c>
      <c r="BW510" s="5">
        <v>1</v>
      </c>
      <c r="BX510" s="221">
        <v>2</v>
      </c>
      <c r="BY510" s="6">
        <v>2</v>
      </c>
      <c r="BZ510" s="5">
        <v>2</v>
      </c>
      <c r="CA510" s="221">
        <v>2</v>
      </c>
      <c r="CB510" s="221">
        <v>2</v>
      </c>
      <c r="CC510" s="221">
        <v>2</v>
      </c>
      <c r="CD510" s="337">
        <v>2</v>
      </c>
      <c r="CE510" s="221">
        <v>2</v>
      </c>
      <c r="CF510" s="221">
        <v>2</v>
      </c>
      <c r="CG510" s="221">
        <v>2</v>
      </c>
      <c r="CH510" s="221">
        <v>2</v>
      </c>
      <c r="CI510" s="221">
        <v>2</v>
      </c>
      <c r="CJ510" s="337">
        <v>2</v>
      </c>
      <c r="CK510" s="221">
        <v>2</v>
      </c>
      <c r="CL510" s="222">
        <f t="shared" si="320"/>
        <v>25</v>
      </c>
      <c r="CM510" s="237">
        <f t="shared" si="321"/>
        <v>0.96153846153846156</v>
      </c>
      <c r="CN510" s="222">
        <f t="shared" si="322"/>
        <v>1</v>
      </c>
      <c r="CO510" s="237">
        <f t="shared" si="323"/>
        <v>3.8461538461538464E-2</v>
      </c>
      <c r="CP510" s="222">
        <f t="shared" si="324"/>
        <v>0</v>
      </c>
      <c r="CQ510" s="237">
        <f t="shared" si="325"/>
        <v>0</v>
      </c>
      <c r="CR510" s="222">
        <f t="shared" si="326"/>
        <v>0</v>
      </c>
      <c r="CS510" s="237">
        <f t="shared" si="327"/>
        <v>0</v>
      </c>
      <c r="CT510" s="223">
        <f t="shared" si="328"/>
        <v>1.9615384615384615</v>
      </c>
      <c r="CU510" s="223" t="str">
        <f t="shared" si="329"/>
        <v>Đạt mục tiêu</v>
      </c>
      <c r="CV510" s="5"/>
    </row>
    <row r="511" spans="1:100" s="1" customFormat="1" ht="94.75" hidden="1" customHeight="1">
      <c r="A511" s="1308"/>
      <c r="B511" s="1024"/>
      <c r="C511" s="1033"/>
      <c r="D511" s="1024"/>
      <c r="E511" s="1033"/>
      <c r="F511" s="1101"/>
      <c r="G511" s="290" t="s">
        <v>2288</v>
      </c>
      <c r="H511" s="290"/>
      <c r="I511" s="625"/>
      <c r="J511" s="44" t="s">
        <v>756</v>
      </c>
      <c r="K511" s="508"/>
      <c r="L511" s="5" t="s">
        <v>32</v>
      </c>
      <c r="M511" s="212" t="s">
        <v>31</v>
      </c>
      <c r="N511" s="165" t="s">
        <v>10</v>
      </c>
      <c r="O511" s="221" t="s">
        <v>29</v>
      </c>
      <c r="P511" s="221" t="s">
        <v>24</v>
      </c>
      <c r="Q511" s="5"/>
      <c r="R511" s="5" t="s">
        <v>24</v>
      </c>
      <c r="S511" s="5"/>
      <c r="T511" s="5"/>
      <c r="U511" s="6"/>
      <c r="V511" s="5"/>
      <c r="W511" s="5"/>
      <c r="X511" s="5"/>
      <c r="Y511" s="5"/>
      <c r="Z511" s="5"/>
      <c r="AA511" s="5"/>
      <c r="AB511" s="80">
        <f t="shared" si="319"/>
        <v>1</v>
      </c>
      <c r="AC511" s="642"/>
      <c r="AD511" s="7"/>
      <c r="AE511" s="7"/>
      <c r="AF511" s="7"/>
      <c r="AG511" s="7"/>
      <c r="AH511" s="7" t="s">
        <v>1183</v>
      </c>
      <c r="AI511" s="7"/>
      <c r="AJ511" s="7" t="s">
        <v>1318</v>
      </c>
      <c r="AK511" s="7"/>
      <c r="AL511" s="7"/>
      <c r="AM511" s="7"/>
      <c r="AN511" s="7"/>
      <c r="AO511" s="7"/>
      <c r="AP511" s="7"/>
      <c r="AQ511" s="7"/>
      <c r="AR511" s="7"/>
      <c r="AS511" s="7"/>
      <c r="AT511" s="7"/>
      <c r="AU511" s="7"/>
      <c r="AV511" s="55"/>
      <c r="AW511" s="7"/>
      <c r="AX511" s="7"/>
      <c r="AY511" s="7"/>
      <c r="AZ511" s="7"/>
      <c r="BA511" s="7"/>
      <c r="BB511" s="7"/>
      <c r="BC511" s="7"/>
      <c r="BD511" s="7"/>
      <c r="BE511" s="7"/>
      <c r="BF511" s="7"/>
      <c r="BG511" s="7"/>
      <c r="BH511" s="7"/>
      <c r="BI511" s="7"/>
      <c r="BJ511" s="7"/>
      <c r="BK511" s="7"/>
      <c r="BL511" s="5">
        <v>2</v>
      </c>
      <c r="BM511" s="221">
        <v>2</v>
      </c>
      <c r="BN511" s="221">
        <v>1</v>
      </c>
      <c r="BO511" s="221">
        <v>2</v>
      </c>
      <c r="BP511" s="221">
        <v>2</v>
      </c>
      <c r="BQ511" s="221">
        <v>2</v>
      </c>
      <c r="BR511" s="5">
        <v>2</v>
      </c>
      <c r="BS511" s="226">
        <v>2</v>
      </c>
      <c r="BT511" s="221">
        <v>2</v>
      </c>
      <c r="BU511" s="221">
        <v>1</v>
      </c>
      <c r="BV511" s="221">
        <v>2</v>
      </c>
      <c r="BW511" s="5">
        <v>2</v>
      </c>
      <c r="BX511" s="221">
        <v>2</v>
      </c>
      <c r="BY511" s="6">
        <v>2</v>
      </c>
      <c r="BZ511" s="5">
        <v>2</v>
      </c>
      <c r="CA511" s="221">
        <v>2</v>
      </c>
      <c r="CB511" s="221">
        <v>2</v>
      </c>
      <c r="CC511" s="221">
        <v>2</v>
      </c>
      <c r="CD511" s="337">
        <v>2</v>
      </c>
      <c r="CE511" s="221">
        <v>2</v>
      </c>
      <c r="CF511" s="221">
        <v>2</v>
      </c>
      <c r="CG511" s="221">
        <v>2</v>
      </c>
      <c r="CH511" s="221">
        <v>2</v>
      </c>
      <c r="CI511" s="221">
        <v>2</v>
      </c>
      <c r="CJ511" s="337">
        <v>2</v>
      </c>
      <c r="CK511" s="221">
        <v>2</v>
      </c>
      <c r="CL511" s="222">
        <f t="shared" si="320"/>
        <v>24</v>
      </c>
      <c r="CM511" s="237">
        <f t="shared" si="321"/>
        <v>0.92307692307692313</v>
      </c>
      <c r="CN511" s="222">
        <f t="shared" si="322"/>
        <v>2</v>
      </c>
      <c r="CO511" s="237">
        <f t="shared" si="323"/>
        <v>7.6923076923076927E-2</v>
      </c>
      <c r="CP511" s="222">
        <f t="shared" si="324"/>
        <v>0</v>
      </c>
      <c r="CQ511" s="237">
        <f t="shared" si="325"/>
        <v>0</v>
      </c>
      <c r="CR511" s="222">
        <f t="shared" si="326"/>
        <v>0</v>
      </c>
      <c r="CS511" s="237">
        <f t="shared" si="327"/>
        <v>0</v>
      </c>
      <c r="CT511" s="223">
        <f t="shared" si="328"/>
        <v>1.9230769230769231</v>
      </c>
      <c r="CU511" s="223" t="str">
        <f t="shared" si="329"/>
        <v>Đạt mục tiêu</v>
      </c>
      <c r="CV511" s="5"/>
    </row>
    <row r="512" spans="1:100" ht="84" hidden="1">
      <c r="A512" s="1308"/>
      <c r="B512" s="1024"/>
      <c r="C512" s="1033"/>
      <c r="D512" s="1024"/>
      <c r="E512" s="1033"/>
      <c r="F512" s="1100"/>
      <c r="G512" s="290" t="s">
        <v>2289</v>
      </c>
      <c r="H512" s="290"/>
      <c r="I512" s="625"/>
      <c r="J512" s="44" t="s">
        <v>757</v>
      </c>
      <c r="K512" s="507" t="s">
        <v>1672</v>
      </c>
      <c r="L512" s="5" t="s">
        <v>32</v>
      </c>
      <c r="M512" s="212" t="s">
        <v>31</v>
      </c>
      <c r="N512" s="165" t="s">
        <v>10</v>
      </c>
      <c r="O512" s="221" t="s">
        <v>29</v>
      </c>
      <c r="P512" s="221" t="s">
        <v>24</v>
      </c>
      <c r="Q512" s="5"/>
      <c r="R512" s="5"/>
      <c r="S512" s="5"/>
      <c r="T512" s="5"/>
      <c r="U512" s="6"/>
      <c r="V512" s="5"/>
      <c r="W512" s="5"/>
      <c r="X512" s="5"/>
      <c r="Y512" s="221" t="s">
        <v>24</v>
      </c>
      <c r="Z512" s="5"/>
      <c r="AA512" s="5"/>
      <c r="AB512" s="80">
        <f t="shared" si="319"/>
        <v>1</v>
      </c>
      <c r="AC512" s="642"/>
      <c r="AD512" s="7"/>
      <c r="AE512" s="7"/>
      <c r="AF512" s="7"/>
      <c r="AG512" s="7"/>
      <c r="AH512" s="7"/>
      <c r="AI512" s="7"/>
      <c r="AJ512" s="7"/>
      <c r="AK512" s="7"/>
      <c r="AL512" s="7"/>
      <c r="AM512" s="7"/>
      <c r="AN512" s="7"/>
      <c r="AO512" s="7"/>
      <c r="AP512" s="7"/>
      <c r="AQ512" s="7"/>
      <c r="AR512" s="7"/>
      <c r="AS512" s="7"/>
      <c r="AT512" s="7"/>
      <c r="AU512" s="7"/>
      <c r="AV512" s="55"/>
      <c r="AW512" s="7"/>
      <c r="AX512" s="7"/>
      <c r="AY512" s="7"/>
      <c r="AZ512" s="7"/>
      <c r="BA512" s="7"/>
      <c r="BB512" s="7"/>
      <c r="BC512" s="7"/>
      <c r="BD512" s="7"/>
      <c r="BE512" s="55" t="s">
        <v>1318</v>
      </c>
      <c r="BF512" s="55"/>
      <c r="BG512" s="55"/>
      <c r="BH512" s="7"/>
      <c r="BI512" s="7"/>
      <c r="BJ512" s="7"/>
      <c r="BK512" s="7"/>
      <c r="BL512" s="5">
        <v>2</v>
      </c>
      <c r="BM512" s="221">
        <v>2</v>
      </c>
      <c r="BN512" s="221">
        <v>2</v>
      </c>
      <c r="BO512" s="221">
        <v>2</v>
      </c>
      <c r="BP512" s="221">
        <v>2</v>
      </c>
      <c r="BQ512" s="221">
        <v>1</v>
      </c>
      <c r="BR512" s="5">
        <v>2</v>
      </c>
      <c r="BS512" s="226">
        <v>2</v>
      </c>
      <c r="BT512" s="221">
        <v>1</v>
      </c>
      <c r="BU512" s="221">
        <v>2</v>
      </c>
      <c r="BV512" s="221">
        <v>2</v>
      </c>
      <c r="BW512" s="5">
        <v>2</v>
      </c>
      <c r="BX512" s="221">
        <v>2</v>
      </c>
      <c r="BY512" s="6">
        <v>2</v>
      </c>
      <c r="BZ512" s="5">
        <v>2</v>
      </c>
      <c r="CA512" s="221">
        <v>2</v>
      </c>
      <c r="CB512" s="221">
        <v>2</v>
      </c>
      <c r="CC512" s="221">
        <v>2</v>
      </c>
      <c r="CD512" s="337">
        <v>2</v>
      </c>
      <c r="CE512" s="221">
        <v>2</v>
      </c>
      <c r="CF512" s="221">
        <v>2</v>
      </c>
      <c r="CG512" s="221">
        <v>2</v>
      </c>
      <c r="CH512" s="221">
        <v>2</v>
      </c>
      <c r="CI512" s="221">
        <v>2</v>
      </c>
      <c r="CJ512" s="337">
        <v>2</v>
      </c>
      <c r="CK512" s="221">
        <v>2</v>
      </c>
      <c r="CL512" s="222">
        <f t="shared" si="320"/>
        <v>24</v>
      </c>
      <c r="CM512" s="237">
        <f t="shared" si="321"/>
        <v>0.92307692307692313</v>
      </c>
      <c r="CN512" s="222">
        <f t="shared" si="322"/>
        <v>2</v>
      </c>
      <c r="CO512" s="237">
        <f t="shared" si="323"/>
        <v>7.6923076923076927E-2</v>
      </c>
      <c r="CP512" s="222">
        <f t="shared" si="324"/>
        <v>0</v>
      </c>
      <c r="CQ512" s="237">
        <f t="shared" si="325"/>
        <v>0</v>
      </c>
      <c r="CR512" s="222">
        <f t="shared" si="326"/>
        <v>0</v>
      </c>
      <c r="CS512" s="237">
        <f t="shared" si="327"/>
        <v>0</v>
      </c>
      <c r="CT512" s="223">
        <f t="shared" si="328"/>
        <v>1.9230769230769231</v>
      </c>
      <c r="CU512" s="223" t="str">
        <f t="shared" si="329"/>
        <v>Đạt mục tiêu</v>
      </c>
      <c r="CV512" s="221"/>
    </row>
    <row r="513" spans="1:100" ht="50.5" hidden="1" customHeight="1">
      <c r="A513" s="1308"/>
      <c r="B513" s="1024"/>
      <c r="C513" s="1033"/>
      <c r="D513" s="1024"/>
      <c r="E513" s="1033"/>
      <c r="F513" s="1100"/>
      <c r="G513" s="290" t="s">
        <v>3052</v>
      </c>
      <c r="H513" s="290"/>
      <c r="I513" s="442"/>
      <c r="J513" s="44" t="s">
        <v>757</v>
      </c>
      <c r="K513" s="507" t="s">
        <v>1672</v>
      </c>
      <c r="L513" s="5" t="s">
        <v>32</v>
      </c>
      <c r="M513" s="212" t="s">
        <v>31</v>
      </c>
      <c r="N513" s="165" t="s">
        <v>10</v>
      </c>
      <c r="O513" s="221" t="s">
        <v>29</v>
      </c>
      <c r="P513" s="221" t="s">
        <v>24</v>
      </c>
      <c r="Q513" s="5"/>
      <c r="R513" s="5"/>
      <c r="S513" s="5"/>
      <c r="T513" s="5"/>
      <c r="U513" s="6"/>
      <c r="V513" s="5"/>
      <c r="W513" s="5"/>
      <c r="X513" s="5"/>
      <c r="Y513" s="221" t="s">
        <v>24</v>
      </c>
      <c r="Z513" s="5"/>
      <c r="AA513" s="5"/>
      <c r="AB513" s="80">
        <f t="shared" si="319"/>
        <v>1</v>
      </c>
      <c r="AC513" s="642"/>
      <c r="AD513" s="7"/>
      <c r="AE513" s="7"/>
      <c r="AF513" s="7"/>
      <c r="AG513" s="7"/>
      <c r="AH513" s="7"/>
      <c r="AI513" s="7"/>
      <c r="AJ513" s="7"/>
      <c r="AK513" s="7"/>
      <c r="AL513" s="7"/>
      <c r="AM513" s="7"/>
      <c r="AN513" s="7"/>
      <c r="AO513" s="7"/>
      <c r="AP513" s="7"/>
      <c r="AQ513" s="7"/>
      <c r="AR513" s="7"/>
      <c r="AS513" s="7"/>
      <c r="AT513" s="7"/>
      <c r="AU513" s="7"/>
      <c r="AV513" s="55"/>
      <c r="AW513" s="7"/>
      <c r="AX513" s="7"/>
      <c r="AY513" s="7"/>
      <c r="AZ513" s="7"/>
      <c r="BA513" s="7"/>
      <c r="BB513" s="7"/>
      <c r="BC513" s="7"/>
      <c r="BD513" s="7"/>
      <c r="BE513" s="55" t="s">
        <v>1183</v>
      </c>
      <c r="BF513" s="55"/>
      <c r="BG513" s="55"/>
      <c r="BH513" s="7"/>
      <c r="BI513" s="7"/>
      <c r="BJ513" s="7"/>
      <c r="BK513" s="7"/>
      <c r="BL513" s="5">
        <v>2</v>
      </c>
      <c r="BM513" s="221">
        <v>2</v>
      </c>
      <c r="BN513" s="221">
        <v>2</v>
      </c>
      <c r="BO513" s="221">
        <v>2</v>
      </c>
      <c r="BP513" s="221">
        <v>2</v>
      </c>
      <c r="BQ513" s="221">
        <v>2</v>
      </c>
      <c r="BR513" s="5">
        <v>2</v>
      </c>
      <c r="BS513" s="226">
        <v>2</v>
      </c>
      <c r="BT513" s="221">
        <v>2</v>
      </c>
      <c r="BU513" s="221">
        <v>2</v>
      </c>
      <c r="BV513" s="221">
        <v>2</v>
      </c>
      <c r="BW513" s="5">
        <v>2</v>
      </c>
      <c r="BX513" s="221">
        <v>2</v>
      </c>
      <c r="BY513" s="6">
        <v>2</v>
      </c>
      <c r="BZ513" s="5">
        <v>2</v>
      </c>
      <c r="CA513" s="221">
        <v>2</v>
      </c>
      <c r="CB513" s="221">
        <v>2</v>
      </c>
      <c r="CC513" s="221">
        <v>2</v>
      </c>
      <c r="CD513" s="337">
        <v>2</v>
      </c>
      <c r="CE513" s="221">
        <v>2</v>
      </c>
      <c r="CF513" s="221">
        <v>2</v>
      </c>
      <c r="CG513" s="221">
        <v>2</v>
      </c>
      <c r="CH513" s="221">
        <v>2</v>
      </c>
      <c r="CI513" s="221">
        <v>2</v>
      </c>
      <c r="CJ513" s="337">
        <v>2</v>
      </c>
      <c r="CK513" s="221">
        <v>2</v>
      </c>
      <c r="CL513" s="222">
        <f t="shared" si="320"/>
        <v>26</v>
      </c>
      <c r="CM513" s="237">
        <f t="shared" si="321"/>
        <v>1</v>
      </c>
      <c r="CN513" s="222">
        <f t="shared" si="322"/>
        <v>0</v>
      </c>
      <c r="CO513" s="237">
        <f t="shared" si="323"/>
        <v>0</v>
      </c>
      <c r="CP513" s="222">
        <f t="shared" si="324"/>
        <v>0</v>
      </c>
      <c r="CQ513" s="237">
        <f t="shared" si="325"/>
        <v>0</v>
      </c>
      <c r="CR513" s="222">
        <f t="shared" si="326"/>
        <v>0</v>
      </c>
      <c r="CS513" s="237">
        <f t="shared" si="327"/>
        <v>0</v>
      </c>
      <c r="CT513" s="223">
        <f t="shared" si="328"/>
        <v>2</v>
      </c>
      <c r="CU513" s="223" t="str">
        <f t="shared" si="329"/>
        <v>Đạt mục tiêu</v>
      </c>
      <c r="CV513" s="221"/>
    </row>
    <row r="514" spans="1:100" ht="61.75" hidden="1" customHeight="1">
      <c r="A514" s="1308"/>
      <c r="B514" s="1024"/>
      <c r="C514" s="1033"/>
      <c r="D514" s="1024"/>
      <c r="E514" s="1033"/>
      <c r="F514" s="1100"/>
      <c r="G514" s="290" t="s">
        <v>2290</v>
      </c>
      <c r="H514" s="290"/>
      <c r="I514" s="625"/>
      <c r="J514" s="44" t="s">
        <v>757</v>
      </c>
      <c r="K514" s="507" t="s">
        <v>1672</v>
      </c>
      <c r="L514" s="5" t="s">
        <v>32</v>
      </c>
      <c r="M514" s="212" t="s">
        <v>31</v>
      </c>
      <c r="N514" s="165" t="s">
        <v>10</v>
      </c>
      <c r="O514" s="221" t="s">
        <v>29</v>
      </c>
      <c r="P514" s="221" t="s">
        <v>24</v>
      </c>
      <c r="Q514" s="5"/>
      <c r="R514" s="5"/>
      <c r="S514" s="5"/>
      <c r="T514" s="5"/>
      <c r="U514" s="6"/>
      <c r="V514" s="5"/>
      <c r="W514" s="5"/>
      <c r="X514" s="5"/>
      <c r="Y514" s="221" t="s">
        <v>24</v>
      </c>
      <c r="Z514" s="5"/>
      <c r="AA514" s="5"/>
      <c r="AB514" s="80">
        <f t="shared" si="319"/>
        <v>1</v>
      </c>
      <c r="AC514" s="642"/>
      <c r="AD514" s="7"/>
      <c r="AE514" s="7"/>
      <c r="AF514" s="7"/>
      <c r="AG514" s="7"/>
      <c r="AH514" s="7"/>
      <c r="AI514" s="7"/>
      <c r="AJ514" s="7"/>
      <c r="AK514" s="7"/>
      <c r="AL514" s="7"/>
      <c r="AM514" s="7"/>
      <c r="AN514" s="7"/>
      <c r="AO514" s="7"/>
      <c r="AP514" s="7"/>
      <c r="AQ514" s="7"/>
      <c r="AR514" s="7"/>
      <c r="AS514" s="7"/>
      <c r="AT514" s="7"/>
      <c r="AU514" s="7"/>
      <c r="AV514" s="55"/>
      <c r="AW514" s="7"/>
      <c r="AX514" s="7"/>
      <c r="AY514" s="7"/>
      <c r="AZ514" s="7"/>
      <c r="BA514" s="7"/>
      <c r="BB514" s="7"/>
      <c r="BC514" s="7"/>
      <c r="BD514" s="7"/>
      <c r="BE514" s="55"/>
      <c r="BF514" s="55" t="s">
        <v>1318</v>
      </c>
      <c r="BG514" s="55"/>
      <c r="BH514" s="7"/>
      <c r="BI514" s="7"/>
      <c r="BJ514" s="7"/>
      <c r="BK514" s="7"/>
      <c r="BL514" s="5">
        <v>2</v>
      </c>
      <c r="BM514" s="221">
        <v>2</v>
      </c>
      <c r="BN514" s="221">
        <v>2</v>
      </c>
      <c r="BO514" s="221">
        <v>2</v>
      </c>
      <c r="BP514" s="221">
        <v>2</v>
      </c>
      <c r="BQ514" s="221">
        <v>2</v>
      </c>
      <c r="BR514" s="5">
        <v>2</v>
      </c>
      <c r="BS514" s="226">
        <v>2</v>
      </c>
      <c r="BT514" s="221">
        <v>2</v>
      </c>
      <c r="BU514" s="221">
        <v>2</v>
      </c>
      <c r="BV514" s="221">
        <v>2</v>
      </c>
      <c r="BW514" s="5">
        <v>2</v>
      </c>
      <c r="BX514" s="221">
        <v>2</v>
      </c>
      <c r="BY514" s="6">
        <v>2</v>
      </c>
      <c r="BZ514" s="5">
        <v>2</v>
      </c>
      <c r="CA514" s="221">
        <v>2</v>
      </c>
      <c r="CB514" s="221">
        <v>1</v>
      </c>
      <c r="CC514" s="221">
        <v>2</v>
      </c>
      <c r="CD514" s="337">
        <v>2</v>
      </c>
      <c r="CE514" s="221">
        <v>2</v>
      </c>
      <c r="CF514" s="221">
        <v>2</v>
      </c>
      <c r="CG514" s="221">
        <v>2</v>
      </c>
      <c r="CH514" s="221">
        <v>2</v>
      </c>
      <c r="CI514" s="221">
        <v>2</v>
      </c>
      <c r="CJ514" s="337">
        <v>2</v>
      </c>
      <c r="CK514" s="221">
        <v>2</v>
      </c>
      <c r="CL514" s="222">
        <f t="shared" si="320"/>
        <v>25</v>
      </c>
      <c r="CM514" s="237">
        <f t="shared" si="321"/>
        <v>0.96153846153846156</v>
      </c>
      <c r="CN514" s="222">
        <f t="shared" si="322"/>
        <v>1</v>
      </c>
      <c r="CO514" s="237">
        <f t="shared" si="323"/>
        <v>3.8461538461538464E-2</v>
      </c>
      <c r="CP514" s="222">
        <f t="shared" si="324"/>
        <v>0</v>
      </c>
      <c r="CQ514" s="237">
        <f t="shared" si="325"/>
        <v>0</v>
      </c>
      <c r="CR514" s="222">
        <f t="shared" si="326"/>
        <v>0</v>
      </c>
      <c r="CS514" s="237">
        <f t="shared" si="327"/>
        <v>0</v>
      </c>
      <c r="CT514" s="223">
        <f t="shared" si="328"/>
        <v>1.9615384615384615</v>
      </c>
      <c r="CU514" s="223" t="str">
        <f t="shared" si="329"/>
        <v>Đạt mục tiêu</v>
      </c>
      <c r="CV514" s="221"/>
    </row>
    <row r="515" spans="1:100" s="1" customFormat="1" ht="25.5" hidden="1" customHeight="1">
      <c r="A515" s="1308"/>
      <c r="B515" s="1024"/>
      <c r="C515" s="1033"/>
      <c r="D515" s="1024"/>
      <c r="E515" s="1033"/>
      <c r="F515" s="1100"/>
      <c r="G515" s="572" t="s">
        <v>2291</v>
      </c>
      <c r="H515" s="572"/>
      <c r="I515" s="708" t="s">
        <v>2468</v>
      </c>
      <c r="J515" s="107" t="s">
        <v>758</v>
      </c>
      <c r="K515" s="469"/>
      <c r="L515" s="16" t="s">
        <v>32</v>
      </c>
      <c r="M515" s="212" t="s">
        <v>31</v>
      </c>
      <c r="N515" s="165" t="s">
        <v>10</v>
      </c>
      <c r="O515" s="221" t="s">
        <v>29</v>
      </c>
      <c r="P515" s="221" t="s">
        <v>24</v>
      </c>
      <c r="Q515" s="5"/>
      <c r="R515" s="5"/>
      <c r="S515" s="5" t="s">
        <v>24</v>
      </c>
      <c r="T515" s="5"/>
      <c r="U515" s="6"/>
      <c r="V515" s="5"/>
      <c r="W515" s="5"/>
      <c r="X515" s="5"/>
      <c r="Y515" s="5"/>
      <c r="Z515" s="5"/>
      <c r="AA515" s="5"/>
      <c r="AB515" s="80">
        <f t="shared" si="319"/>
        <v>1</v>
      </c>
      <c r="AC515" s="642"/>
      <c r="AD515" s="7"/>
      <c r="AE515" s="7"/>
      <c r="AF515" s="7"/>
      <c r="AG515" s="7"/>
      <c r="AH515" s="7"/>
      <c r="AI515" s="7"/>
      <c r="AJ515" s="7"/>
      <c r="AK515" s="7"/>
      <c r="AL515" s="7" t="s">
        <v>1318</v>
      </c>
      <c r="AM515" s="7"/>
      <c r="AN515" s="7"/>
      <c r="AO515" s="7"/>
      <c r="AP515" s="7"/>
      <c r="AQ515" s="7"/>
      <c r="AR515" s="7"/>
      <c r="AS515" s="7"/>
      <c r="AT515" s="7"/>
      <c r="AU515" s="7"/>
      <c r="AV515" s="55"/>
      <c r="AW515" s="7"/>
      <c r="AX515" s="7"/>
      <c r="AY515" s="7"/>
      <c r="AZ515" s="7"/>
      <c r="BA515" s="7"/>
      <c r="BB515" s="7"/>
      <c r="BC515" s="7"/>
      <c r="BD515" s="7"/>
      <c r="BE515" s="7"/>
      <c r="BF515" s="7"/>
      <c r="BG515" s="7"/>
      <c r="BH515" s="7"/>
      <c r="BI515" s="7"/>
      <c r="BJ515" s="7"/>
      <c r="BK515" s="7"/>
      <c r="BL515" s="5">
        <v>2</v>
      </c>
      <c r="BM515" s="221">
        <v>2</v>
      </c>
      <c r="BN515" s="221">
        <v>2</v>
      </c>
      <c r="BO515" s="221">
        <v>2</v>
      </c>
      <c r="BP515" s="221">
        <v>2</v>
      </c>
      <c r="BQ515" s="221">
        <v>2</v>
      </c>
      <c r="BR515" s="5">
        <v>2</v>
      </c>
      <c r="BS515" s="226">
        <v>1</v>
      </c>
      <c r="BT515" s="221">
        <v>2</v>
      </c>
      <c r="BU515" s="221">
        <v>2</v>
      </c>
      <c r="BV515" s="221">
        <v>2</v>
      </c>
      <c r="BW515" s="5">
        <v>2</v>
      </c>
      <c r="BX515" s="221">
        <v>2</v>
      </c>
      <c r="BY515" s="6">
        <v>2</v>
      </c>
      <c r="BZ515" s="5">
        <v>2</v>
      </c>
      <c r="CA515" s="221">
        <v>2</v>
      </c>
      <c r="CB515" s="221">
        <v>2</v>
      </c>
      <c r="CC515" s="221">
        <v>2</v>
      </c>
      <c r="CD515" s="337">
        <v>2</v>
      </c>
      <c r="CE515" s="221">
        <v>2</v>
      </c>
      <c r="CF515" s="221">
        <v>2</v>
      </c>
      <c r="CG515" s="221">
        <v>2</v>
      </c>
      <c r="CH515" s="221">
        <v>2</v>
      </c>
      <c r="CI515" s="221">
        <v>2</v>
      </c>
      <c r="CJ515" s="337">
        <v>2</v>
      </c>
      <c r="CK515" s="221">
        <v>2</v>
      </c>
      <c r="CL515" s="222">
        <f t="shared" si="320"/>
        <v>25</v>
      </c>
      <c r="CM515" s="237">
        <f t="shared" si="321"/>
        <v>0.96153846153846156</v>
      </c>
      <c r="CN515" s="222">
        <f t="shared" si="322"/>
        <v>1</v>
      </c>
      <c r="CO515" s="237">
        <f t="shared" si="323"/>
        <v>3.8461538461538464E-2</v>
      </c>
      <c r="CP515" s="222">
        <f t="shared" si="324"/>
        <v>0</v>
      </c>
      <c r="CQ515" s="237">
        <f t="shared" si="325"/>
        <v>0</v>
      </c>
      <c r="CR515" s="222">
        <f t="shared" si="326"/>
        <v>0</v>
      </c>
      <c r="CS515" s="237">
        <f t="shared" si="327"/>
        <v>0</v>
      </c>
      <c r="CT515" s="223">
        <f t="shared" si="328"/>
        <v>1.9615384615384615</v>
      </c>
      <c r="CU515" s="223" t="str">
        <f t="shared" si="329"/>
        <v>Đạt mục tiêu</v>
      </c>
      <c r="CV515" s="5"/>
    </row>
    <row r="516" spans="1:100" s="1" customFormat="1" ht="24" hidden="1" customHeight="1">
      <c r="A516" s="1308"/>
      <c r="B516" s="1024"/>
      <c r="C516" s="1033"/>
      <c r="D516" s="1024"/>
      <c r="E516" s="1033"/>
      <c r="F516" s="1100"/>
      <c r="G516" s="572" t="s">
        <v>2893</v>
      </c>
      <c r="H516" s="572"/>
      <c r="I516" s="708" t="s">
        <v>2468</v>
      </c>
      <c r="J516" s="107" t="s">
        <v>758</v>
      </c>
      <c r="K516" s="469"/>
      <c r="L516" s="16" t="s">
        <v>32</v>
      </c>
      <c r="M516" s="212" t="s">
        <v>31</v>
      </c>
      <c r="N516" s="165" t="s">
        <v>10</v>
      </c>
      <c r="O516" s="221" t="s">
        <v>29</v>
      </c>
      <c r="P516" s="221" t="s">
        <v>24</v>
      </c>
      <c r="Q516" s="5"/>
      <c r="R516" s="5"/>
      <c r="S516" s="5" t="s">
        <v>24</v>
      </c>
      <c r="T516" s="5"/>
      <c r="U516" s="6"/>
      <c r="V516" s="5"/>
      <c r="W516" s="5"/>
      <c r="X516" s="5"/>
      <c r="Y516" s="5"/>
      <c r="Z516" s="5"/>
      <c r="AA516" s="5"/>
      <c r="AB516" s="80">
        <f t="shared" si="319"/>
        <v>1</v>
      </c>
      <c r="AC516" s="642"/>
      <c r="AD516" s="7"/>
      <c r="AE516" s="7"/>
      <c r="AF516" s="7"/>
      <c r="AG516" s="7"/>
      <c r="AH516" s="7"/>
      <c r="AI516" s="7"/>
      <c r="AJ516" s="7"/>
      <c r="AK516" s="7"/>
      <c r="AL516" s="7" t="s">
        <v>1318</v>
      </c>
      <c r="AM516" s="7"/>
      <c r="AN516" s="7"/>
      <c r="AO516" s="7"/>
      <c r="AP516" s="7"/>
      <c r="AQ516" s="7"/>
      <c r="AR516" s="7"/>
      <c r="AS516" s="7"/>
      <c r="AT516" s="7"/>
      <c r="AU516" s="7"/>
      <c r="AV516" s="55"/>
      <c r="AW516" s="7"/>
      <c r="AX516" s="7"/>
      <c r="AY516" s="7"/>
      <c r="AZ516" s="7"/>
      <c r="BA516" s="7"/>
      <c r="BB516" s="7"/>
      <c r="BC516" s="7"/>
      <c r="BD516" s="7"/>
      <c r="BE516" s="7"/>
      <c r="BF516" s="7"/>
      <c r="BG516" s="7"/>
      <c r="BH516" s="7"/>
      <c r="BI516" s="7"/>
      <c r="BJ516" s="7"/>
      <c r="BK516" s="7"/>
      <c r="BL516" s="5">
        <v>2</v>
      </c>
      <c r="BM516" s="221">
        <v>2</v>
      </c>
      <c r="BN516" s="221">
        <v>2</v>
      </c>
      <c r="BO516" s="221">
        <v>2</v>
      </c>
      <c r="BP516" s="221">
        <v>2</v>
      </c>
      <c r="BQ516" s="221">
        <v>2</v>
      </c>
      <c r="BR516" s="5">
        <v>2</v>
      </c>
      <c r="BS516" s="226">
        <v>2</v>
      </c>
      <c r="BT516" s="221">
        <v>2</v>
      </c>
      <c r="BU516" s="221">
        <v>2</v>
      </c>
      <c r="BV516" s="221">
        <v>2</v>
      </c>
      <c r="BW516" s="5">
        <v>2</v>
      </c>
      <c r="BX516" s="221">
        <v>2</v>
      </c>
      <c r="BY516" s="6">
        <v>2</v>
      </c>
      <c r="BZ516" s="5">
        <v>2</v>
      </c>
      <c r="CA516" s="221">
        <v>2</v>
      </c>
      <c r="CB516" s="221">
        <v>2</v>
      </c>
      <c r="CC516" s="221">
        <v>2</v>
      </c>
      <c r="CD516" s="337">
        <v>1</v>
      </c>
      <c r="CE516" s="221">
        <v>2</v>
      </c>
      <c r="CF516" s="221">
        <v>2</v>
      </c>
      <c r="CG516" s="221">
        <v>2</v>
      </c>
      <c r="CH516" s="221">
        <v>2</v>
      </c>
      <c r="CI516" s="221">
        <v>2</v>
      </c>
      <c r="CJ516" s="337">
        <v>2</v>
      </c>
      <c r="CK516" s="221">
        <v>2</v>
      </c>
      <c r="CL516" s="222">
        <f t="shared" si="320"/>
        <v>25</v>
      </c>
      <c r="CM516" s="237">
        <f t="shared" si="321"/>
        <v>0.96153846153846156</v>
      </c>
      <c r="CN516" s="222">
        <f t="shared" si="322"/>
        <v>1</v>
      </c>
      <c r="CO516" s="237">
        <f t="shared" si="323"/>
        <v>3.8461538461538464E-2</v>
      </c>
      <c r="CP516" s="222">
        <f t="shared" si="324"/>
        <v>0</v>
      </c>
      <c r="CQ516" s="237">
        <f t="shared" si="325"/>
        <v>0</v>
      </c>
      <c r="CR516" s="222">
        <f t="shared" si="326"/>
        <v>0</v>
      </c>
      <c r="CS516" s="237">
        <f t="shared" si="327"/>
        <v>0</v>
      </c>
      <c r="CT516" s="223">
        <f t="shared" si="328"/>
        <v>1.9615384615384615</v>
      </c>
      <c r="CU516" s="223" t="str">
        <f t="shared" si="329"/>
        <v>Đạt mục tiêu</v>
      </c>
      <c r="CV516" s="5"/>
    </row>
    <row r="517" spans="1:100" s="1" customFormat="1" ht="52" hidden="1">
      <c r="A517" s="1308"/>
      <c r="B517" s="1024"/>
      <c r="C517" s="1033"/>
      <c r="D517" s="1024"/>
      <c r="E517" s="1033"/>
      <c r="F517" s="1100"/>
      <c r="G517" s="572" t="s">
        <v>2745</v>
      </c>
      <c r="H517" s="572"/>
      <c r="I517" s="697" t="s">
        <v>2464</v>
      </c>
      <c r="J517" s="107" t="s">
        <v>759</v>
      </c>
      <c r="K517" s="469"/>
      <c r="L517" s="5" t="s">
        <v>32</v>
      </c>
      <c r="M517" s="212" t="s">
        <v>31</v>
      </c>
      <c r="N517" s="165" t="s">
        <v>10</v>
      </c>
      <c r="O517" s="221" t="s">
        <v>29</v>
      </c>
      <c r="P517" s="221" t="s">
        <v>24</v>
      </c>
      <c r="Q517" s="5"/>
      <c r="R517" s="5"/>
      <c r="S517" s="5"/>
      <c r="T517" s="5"/>
      <c r="U517" s="6"/>
      <c r="V517" s="5" t="s">
        <v>24</v>
      </c>
      <c r="W517" s="5"/>
      <c r="X517" s="5"/>
      <c r="Y517" s="5"/>
      <c r="Z517" s="5"/>
      <c r="AA517" s="5"/>
      <c r="AB517" s="80">
        <f t="shared" si="319"/>
        <v>1</v>
      </c>
      <c r="AC517" s="642"/>
      <c r="AD517" s="7"/>
      <c r="AE517" s="7"/>
      <c r="AF517" s="7"/>
      <c r="AG517" s="7"/>
      <c r="AH517" s="7"/>
      <c r="AI517" s="7"/>
      <c r="AJ517" s="7"/>
      <c r="AK517" s="7"/>
      <c r="AL517" s="7"/>
      <c r="AM517" s="7"/>
      <c r="AN517" s="7"/>
      <c r="AO517" s="7"/>
      <c r="AP517" s="7"/>
      <c r="AQ517" s="7"/>
      <c r="AR517" s="7"/>
      <c r="AS517" s="7"/>
      <c r="AT517" s="7"/>
      <c r="AU517" s="7"/>
      <c r="AV517" s="55" t="s">
        <v>1183</v>
      </c>
      <c r="AW517" s="55"/>
      <c r="AX517" s="55"/>
      <c r="AY517" s="55"/>
      <c r="AZ517" s="55"/>
      <c r="BA517" s="7"/>
      <c r="BB517" s="7"/>
      <c r="BC517" s="7"/>
      <c r="BD517" s="7"/>
      <c r="BE517" s="7"/>
      <c r="BF517" s="7"/>
      <c r="BG517" s="7"/>
      <c r="BH517" s="7"/>
      <c r="BI517" s="7"/>
      <c r="BJ517" s="7"/>
      <c r="BK517" s="7"/>
      <c r="BL517" s="5">
        <v>2</v>
      </c>
      <c r="BM517" s="221">
        <v>2</v>
      </c>
      <c r="BN517" s="221">
        <v>2</v>
      </c>
      <c r="BO517" s="221">
        <v>2</v>
      </c>
      <c r="BP517" s="221">
        <v>2</v>
      </c>
      <c r="BQ517" s="221">
        <v>2</v>
      </c>
      <c r="BR517" s="5">
        <v>1</v>
      </c>
      <c r="BS517" s="226">
        <v>1</v>
      </c>
      <c r="BT517" s="221">
        <v>2</v>
      </c>
      <c r="BU517" s="221">
        <v>2</v>
      </c>
      <c r="BV517" s="221">
        <v>2</v>
      </c>
      <c r="BW517" s="5">
        <v>2</v>
      </c>
      <c r="BX517" s="221">
        <v>2</v>
      </c>
      <c r="BY517" s="6">
        <v>2</v>
      </c>
      <c r="BZ517" s="5">
        <v>2</v>
      </c>
      <c r="CA517" s="221">
        <v>2</v>
      </c>
      <c r="CB517" s="221">
        <v>2</v>
      </c>
      <c r="CC517" s="221">
        <v>2</v>
      </c>
      <c r="CD517" s="337">
        <v>2</v>
      </c>
      <c r="CE517" s="221">
        <v>2</v>
      </c>
      <c r="CF517" s="221">
        <v>2</v>
      </c>
      <c r="CG517" s="221">
        <v>2</v>
      </c>
      <c r="CH517" s="221">
        <v>2</v>
      </c>
      <c r="CI517" s="221">
        <v>2</v>
      </c>
      <c r="CJ517" s="337">
        <v>2</v>
      </c>
      <c r="CK517" s="221">
        <v>2</v>
      </c>
      <c r="CL517" s="222">
        <f t="shared" si="320"/>
        <v>24</v>
      </c>
      <c r="CM517" s="237">
        <f t="shared" si="321"/>
        <v>0.92307692307692313</v>
      </c>
      <c r="CN517" s="222">
        <f t="shared" si="322"/>
        <v>2</v>
      </c>
      <c r="CO517" s="237">
        <f t="shared" si="323"/>
        <v>7.6923076923076927E-2</v>
      </c>
      <c r="CP517" s="222">
        <f t="shared" si="324"/>
        <v>0</v>
      </c>
      <c r="CQ517" s="237">
        <f t="shared" si="325"/>
        <v>0</v>
      </c>
      <c r="CR517" s="222">
        <f t="shared" si="326"/>
        <v>0</v>
      </c>
      <c r="CS517" s="237">
        <f t="shared" si="327"/>
        <v>0</v>
      </c>
      <c r="CT517" s="223">
        <f t="shared" si="328"/>
        <v>1.9230769230769231</v>
      </c>
      <c r="CU517" s="223" t="str">
        <f t="shared" si="329"/>
        <v>Đạt mục tiêu</v>
      </c>
      <c r="CV517" s="5"/>
    </row>
    <row r="518" spans="1:100" s="1" customFormat="1" ht="23.15" hidden="1" customHeight="1">
      <c r="A518" s="1308"/>
      <c r="B518" s="1024"/>
      <c r="C518" s="1033"/>
      <c r="D518" s="1024"/>
      <c r="E518" s="1033"/>
      <c r="F518" s="1100"/>
      <c r="G518" s="219" t="s">
        <v>2033</v>
      </c>
      <c r="H518" s="219"/>
      <c r="I518" s="600"/>
      <c r="J518" s="107"/>
      <c r="K518" s="469"/>
      <c r="L518" s="5" t="s">
        <v>32</v>
      </c>
      <c r="M518" s="212" t="s">
        <v>31</v>
      </c>
      <c r="N518" s="165" t="s">
        <v>11</v>
      </c>
      <c r="O518" s="221" t="s">
        <v>29</v>
      </c>
      <c r="P518" s="221" t="s">
        <v>24</v>
      </c>
      <c r="Q518" s="5"/>
      <c r="R518" s="5"/>
      <c r="S518" s="5"/>
      <c r="T518" s="5"/>
      <c r="U518" s="195"/>
      <c r="V518" s="5"/>
      <c r="W518" s="5" t="s">
        <v>24</v>
      </c>
      <c r="X518" s="5"/>
      <c r="Y518" s="5"/>
      <c r="Z518" s="5"/>
      <c r="AA518" s="5"/>
      <c r="AB518" s="80">
        <f t="shared" si="319"/>
        <v>1</v>
      </c>
      <c r="AC518" s="642"/>
      <c r="AD518" s="7"/>
      <c r="AE518" s="7"/>
      <c r="AF518" s="7"/>
      <c r="AG518" s="7"/>
      <c r="AH518" s="7"/>
      <c r="AI518" s="7"/>
      <c r="AJ518" s="7"/>
      <c r="AK518" s="7"/>
      <c r="AL518" s="7"/>
      <c r="AM518" s="7"/>
      <c r="AN518" s="7"/>
      <c r="AO518" s="7"/>
      <c r="AP518" s="7"/>
      <c r="AQ518" s="7"/>
      <c r="AR518" s="7"/>
      <c r="AS518" s="7" t="s">
        <v>1318</v>
      </c>
      <c r="AT518" s="7"/>
      <c r="AU518" s="7" t="s">
        <v>1318</v>
      </c>
      <c r="AV518" s="55"/>
      <c r="AW518" s="55"/>
      <c r="AX518" s="7"/>
      <c r="AY518" s="7"/>
      <c r="AZ518" s="7" t="s">
        <v>1318</v>
      </c>
      <c r="BA518" s="7"/>
      <c r="BB518" s="7"/>
      <c r="BC518" s="7"/>
      <c r="BD518" s="7"/>
      <c r="BE518" s="7"/>
      <c r="BF518" s="7"/>
      <c r="BG518" s="7"/>
      <c r="BH518" s="7"/>
      <c r="BI518" s="7"/>
      <c r="BJ518" s="7"/>
      <c r="BK518" s="7"/>
      <c r="BL518" s="5">
        <v>2</v>
      </c>
      <c r="BM518" s="221">
        <v>2</v>
      </c>
      <c r="BN518" s="221">
        <v>2</v>
      </c>
      <c r="BO518" s="221">
        <v>2</v>
      </c>
      <c r="BP518" s="221">
        <v>2</v>
      </c>
      <c r="BQ518" s="221">
        <v>2</v>
      </c>
      <c r="BR518" s="5">
        <v>2</v>
      </c>
      <c r="BS518" s="226">
        <v>2</v>
      </c>
      <c r="BT518" s="221">
        <v>2</v>
      </c>
      <c r="BU518" s="221">
        <v>2</v>
      </c>
      <c r="BV518" s="221">
        <v>2</v>
      </c>
      <c r="BW518" s="5">
        <v>2</v>
      </c>
      <c r="BX518" s="221">
        <v>2</v>
      </c>
      <c r="BY518" s="6">
        <v>2</v>
      </c>
      <c r="BZ518" s="5">
        <v>1</v>
      </c>
      <c r="CA518" s="221">
        <v>2</v>
      </c>
      <c r="CB518" s="221">
        <v>2</v>
      </c>
      <c r="CC518" s="221">
        <v>2</v>
      </c>
      <c r="CD518" s="337">
        <v>2</v>
      </c>
      <c r="CE518" s="221">
        <v>2</v>
      </c>
      <c r="CF518" s="221">
        <v>2</v>
      </c>
      <c r="CG518" s="221">
        <v>2</v>
      </c>
      <c r="CH518" s="221">
        <v>2</v>
      </c>
      <c r="CI518" s="221">
        <v>2</v>
      </c>
      <c r="CJ518" s="337">
        <v>2</v>
      </c>
      <c r="CK518" s="221">
        <v>2</v>
      </c>
      <c r="CL518" s="222">
        <f t="shared" si="320"/>
        <v>25</v>
      </c>
      <c r="CM518" s="237">
        <f t="shared" si="321"/>
        <v>0.96153846153846156</v>
      </c>
      <c r="CN518" s="222">
        <f t="shared" si="322"/>
        <v>1</v>
      </c>
      <c r="CO518" s="237">
        <f t="shared" si="323"/>
        <v>3.8461538461538464E-2</v>
      </c>
      <c r="CP518" s="222">
        <f t="shared" si="324"/>
        <v>0</v>
      </c>
      <c r="CQ518" s="237">
        <f t="shared" si="325"/>
        <v>0</v>
      </c>
      <c r="CR518" s="222">
        <f t="shared" si="326"/>
        <v>0</v>
      </c>
      <c r="CS518" s="237">
        <f t="shared" si="327"/>
        <v>0</v>
      </c>
      <c r="CT518" s="223">
        <f t="shared" si="328"/>
        <v>1.9615384615384615</v>
      </c>
      <c r="CU518" s="223" t="str">
        <f t="shared" si="329"/>
        <v>Đạt mục tiêu</v>
      </c>
      <c r="CV518" s="5"/>
    </row>
    <row r="519" spans="1:100" s="1" customFormat="1" ht="51" hidden="1" customHeight="1">
      <c r="A519" s="1308"/>
      <c r="B519" s="1024"/>
      <c r="C519" s="1033"/>
      <c r="D519" s="1024"/>
      <c r="E519" s="1033"/>
      <c r="F519" s="1100"/>
      <c r="G519" s="219" t="s">
        <v>2032</v>
      </c>
      <c r="H519" s="219"/>
      <c r="I519" s="724" t="s">
        <v>2422</v>
      </c>
      <c r="J519" s="107"/>
      <c r="K519" s="469"/>
      <c r="L519" s="5" t="s">
        <v>32</v>
      </c>
      <c r="M519" s="212" t="s">
        <v>31</v>
      </c>
      <c r="N519" s="165" t="s">
        <v>11</v>
      </c>
      <c r="O519" s="221" t="s">
        <v>29</v>
      </c>
      <c r="P519" s="221" t="s">
        <v>24</v>
      </c>
      <c r="Q519" s="5"/>
      <c r="R519" s="5"/>
      <c r="S519" s="5"/>
      <c r="T519" s="5"/>
      <c r="U519" s="195"/>
      <c r="V519" s="5"/>
      <c r="W519" s="5" t="s">
        <v>24</v>
      </c>
      <c r="X519" s="5"/>
      <c r="Y519" s="5"/>
      <c r="Z519" s="5"/>
      <c r="AA519" s="5"/>
      <c r="AB519" s="80">
        <f t="shared" si="319"/>
        <v>1</v>
      </c>
      <c r="AC519" s="642"/>
      <c r="AD519" s="7"/>
      <c r="AE519" s="7"/>
      <c r="AF519" s="7"/>
      <c r="AG519" s="7"/>
      <c r="AH519" s="7"/>
      <c r="AI519" s="7"/>
      <c r="AJ519" s="7"/>
      <c r="AK519" s="7"/>
      <c r="AL519" s="7"/>
      <c r="AM519" s="7"/>
      <c r="AN519" s="7"/>
      <c r="AO519" s="7"/>
      <c r="AP519" s="7"/>
      <c r="AQ519" s="7"/>
      <c r="AR519" s="7"/>
      <c r="AS519" s="7" t="s">
        <v>1318</v>
      </c>
      <c r="AT519" s="7"/>
      <c r="AU519" s="7" t="s">
        <v>1318</v>
      </c>
      <c r="AV519" s="55"/>
      <c r="AW519" s="55"/>
      <c r="AX519" s="7"/>
      <c r="AY519" s="7" t="s">
        <v>1318</v>
      </c>
      <c r="AZ519" s="7"/>
      <c r="BA519" s="7"/>
      <c r="BB519" s="7"/>
      <c r="BC519" s="7"/>
      <c r="BD519" s="7"/>
      <c r="BE519" s="7"/>
      <c r="BF519" s="7"/>
      <c r="BG519" s="7"/>
      <c r="BH519" s="7"/>
      <c r="BI519" s="7"/>
      <c r="BJ519" s="7"/>
      <c r="BK519" s="7"/>
      <c r="BL519" s="5">
        <v>2</v>
      </c>
      <c r="BM519" s="221">
        <v>2</v>
      </c>
      <c r="BN519" s="221">
        <v>2</v>
      </c>
      <c r="BO519" s="221">
        <v>1</v>
      </c>
      <c r="BP519" s="221">
        <v>2</v>
      </c>
      <c r="BQ519" s="221">
        <v>2</v>
      </c>
      <c r="BR519" s="5">
        <v>2</v>
      </c>
      <c r="BS519" s="226">
        <v>1</v>
      </c>
      <c r="BT519" s="221">
        <v>2</v>
      </c>
      <c r="BU519" s="221">
        <v>2</v>
      </c>
      <c r="BV519" s="221">
        <v>2</v>
      </c>
      <c r="BW519" s="5">
        <v>2</v>
      </c>
      <c r="BX519" s="221">
        <v>2</v>
      </c>
      <c r="BY519" s="6">
        <v>1</v>
      </c>
      <c r="BZ519" s="5">
        <v>2</v>
      </c>
      <c r="CA519" s="221">
        <v>2</v>
      </c>
      <c r="CB519" s="221">
        <v>2</v>
      </c>
      <c r="CC519" s="221">
        <v>2</v>
      </c>
      <c r="CD519" s="337">
        <v>1</v>
      </c>
      <c r="CE519" s="221">
        <v>2</v>
      </c>
      <c r="CF519" s="221">
        <v>2</v>
      </c>
      <c r="CG519" s="221">
        <v>2</v>
      </c>
      <c r="CH519" s="221">
        <v>2</v>
      </c>
      <c r="CI519" s="221">
        <v>2</v>
      </c>
      <c r="CJ519" s="337">
        <v>2</v>
      </c>
      <c r="CK519" s="221">
        <v>2</v>
      </c>
      <c r="CL519" s="222">
        <f t="shared" si="320"/>
        <v>22</v>
      </c>
      <c r="CM519" s="237">
        <f t="shared" si="321"/>
        <v>0.84615384615384615</v>
      </c>
      <c r="CN519" s="222">
        <f t="shared" si="322"/>
        <v>4</v>
      </c>
      <c r="CO519" s="237">
        <f t="shared" si="323"/>
        <v>0.15384615384615385</v>
      </c>
      <c r="CP519" s="222">
        <f t="shared" si="324"/>
        <v>0</v>
      </c>
      <c r="CQ519" s="237">
        <f t="shared" si="325"/>
        <v>0</v>
      </c>
      <c r="CR519" s="222">
        <f t="shared" si="326"/>
        <v>0</v>
      </c>
      <c r="CS519" s="237">
        <f t="shared" si="327"/>
        <v>0</v>
      </c>
      <c r="CT519" s="223">
        <f t="shared" si="328"/>
        <v>1.8461538461538463</v>
      </c>
      <c r="CU519" s="223" t="str">
        <f t="shared" si="329"/>
        <v>Đạt mục tiêu</v>
      </c>
      <c r="CV519" s="5"/>
    </row>
    <row r="520" spans="1:100" s="1" customFormat="1" ht="33" hidden="1" customHeight="1">
      <c r="A520" s="1308"/>
      <c r="B520" s="1024"/>
      <c r="C520" s="1033"/>
      <c r="D520" s="1024"/>
      <c r="E520" s="1033"/>
      <c r="F520" s="1100"/>
      <c r="G520" s="218" t="s">
        <v>1519</v>
      </c>
      <c r="H520" s="218"/>
      <c r="I520" s="725" t="s">
        <v>2464</v>
      </c>
      <c r="J520" s="94"/>
      <c r="K520" s="467"/>
      <c r="L520" s="5" t="s">
        <v>32</v>
      </c>
      <c r="M520" s="212" t="s">
        <v>31</v>
      </c>
      <c r="N520" s="165" t="s">
        <v>10</v>
      </c>
      <c r="O520" s="221" t="s">
        <v>29</v>
      </c>
      <c r="P520" s="221" t="s">
        <v>24</v>
      </c>
      <c r="Q520" s="5"/>
      <c r="R520" s="5"/>
      <c r="S520" s="5"/>
      <c r="T520" s="5"/>
      <c r="U520" s="6"/>
      <c r="V520" s="5" t="s">
        <v>24</v>
      </c>
      <c r="W520" s="5"/>
      <c r="X520" s="5"/>
      <c r="Y520" s="5"/>
      <c r="Z520" s="5"/>
      <c r="AA520" s="5"/>
      <c r="AB520" s="80">
        <f t="shared" si="319"/>
        <v>1</v>
      </c>
      <c r="AC520" s="642"/>
      <c r="AD520" s="7"/>
      <c r="AE520" s="7"/>
      <c r="AF520" s="7"/>
      <c r="AG520" s="7"/>
      <c r="AH520" s="7"/>
      <c r="AI520" s="7"/>
      <c r="AJ520" s="7"/>
      <c r="AK520" s="7"/>
      <c r="AL520" s="7"/>
      <c r="AM520" s="7"/>
      <c r="AN520" s="7"/>
      <c r="AO520" s="7"/>
      <c r="AP520" s="7"/>
      <c r="AQ520" s="7"/>
      <c r="AR520" s="7"/>
      <c r="AS520" s="7"/>
      <c r="AT520" s="7"/>
      <c r="AU520" s="7"/>
      <c r="AV520" s="55"/>
      <c r="AW520" s="55" t="s">
        <v>1404</v>
      </c>
      <c r="AX520" s="7"/>
      <c r="AY520" s="7"/>
      <c r="AZ520" s="7"/>
      <c r="BA520" s="7"/>
      <c r="BB520" s="7"/>
      <c r="BC520" s="7"/>
      <c r="BD520" s="7"/>
      <c r="BE520" s="7"/>
      <c r="BF520" s="7"/>
      <c r="BG520" s="7"/>
      <c r="BH520" s="7"/>
      <c r="BI520" s="7"/>
      <c r="BJ520" s="7"/>
      <c r="BK520" s="7"/>
      <c r="BL520" s="5">
        <v>2</v>
      </c>
      <c r="BM520" s="221">
        <v>2</v>
      </c>
      <c r="BN520" s="221">
        <v>2</v>
      </c>
      <c r="BO520" s="221">
        <v>2</v>
      </c>
      <c r="BP520" s="221">
        <v>2</v>
      </c>
      <c r="BQ520" s="221">
        <v>2</v>
      </c>
      <c r="BR520" s="5">
        <v>2</v>
      </c>
      <c r="BS520" s="226">
        <v>2</v>
      </c>
      <c r="BT520" s="221">
        <v>2</v>
      </c>
      <c r="BU520" s="221">
        <v>2</v>
      </c>
      <c r="BV520" s="221">
        <v>2</v>
      </c>
      <c r="BW520" s="5">
        <v>2</v>
      </c>
      <c r="BX520" s="221">
        <v>2</v>
      </c>
      <c r="BY520" s="6">
        <v>2</v>
      </c>
      <c r="BZ520" s="5">
        <v>2</v>
      </c>
      <c r="CA520" s="221">
        <v>2</v>
      </c>
      <c r="CB520" s="221">
        <v>2</v>
      </c>
      <c r="CC520" s="221">
        <v>2</v>
      </c>
      <c r="CD520" s="337">
        <v>2</v>
      </c>
      <c r="CE520" s="221">
        <v>2</v>
      </c>
      <c r="CF520" s="221">
        <v>2</v>
      </c>
      <c r="CG520" s="221">
        <v>2</v>
      </c>
      <c r="CH520" s="221">
        <v>2</v>
      </c>
      <c r="CI520" s="221">
        <v>2</v>
      </c>
      <c r="CJ520" s="337">
        <v>2</v>
      </c>
      <c r="CK520" s="221">
        <v>2</v>
      </c>
      <c r="CL520" s="222">
        <f t="shared" si="320"/>
        <v>26</v>
      </c>
      <c r="CM520" s="237">
        <f t="shared" si="321"/>
        <v>1</v>
      </c>
      <c r="CN520" s="222">
        <f t="shared" si="322"/>
        <v>0</v>
      </c>
      <c r="CO520" s="237">
        <f t="shared" si="323"/>
        <v>0</v>
      </c>
      <c r="CP520" s="222">
        <f t="shared" si="324"/>
        <v>0</v>
      </c>
      <c r="CQ520" s="237">
        <f t="shared" si="325"/>
        <v>0</v>
      </c>
      <c r="CR520" s="222">
        <f t="shared" si="326"/>
        <v>0</v>
      </c>
      <c r="CS520" s="237">
        <f t="shared" si="327"/>
        <v>0</v>
      </c>
      <c r="CT520" s="223">
        <f t="shared" si="328"/>
        <v>2</v>
      </c>
      <c r="CU520" s="223" t="str">
        <f t="shared" si="329"/>
        <v>Đạt mục tiêu</v>
      </c>
      <c r="CV520" s="5"/>
    </row>
    <row r="521" spans="1:100" s="1" customFormat="1" ht="55.5" hidden="1" customHeight="1">
      <c r="A521" s="1308"/>
      <c r="B521" s="1024"/>
      <c r="C521" s="1033"/>
      <c r="D521" s="1024"/>
      <c r="E521" s="1033"/>
      <c r="F521" s="1100"/>
      <c r="G521" s="219" t="s">
        <v>3016</v>
      </c>
      <c r="H521" s="219"/>
      <c r="I521" s="442"/>
      <c r="J521" s="94"/>
      <c r="K521" s="473" t="s">
        <v>1733</v>
      </c>
      <c r="L521" s="5" t="s">
        <v>32</v>
      </c>
      <c r="M521" s="212" t="s">
        <v>31</v>
      </c>
      <c r="N521" s="165" t="s">
        <v>10</v>
      </c>
      <c r="O521" s="221" t="s">
        <v>29</v>
      </c>
      <c r="P521" s="221" t="s">
        <v>24</v>
      </c>
      <c r="Q521" s="5"/>
      <c r="R521" s="5"/>
      <c r="S521" s="5"/>
      <c r="T521" s="5"/>
      <c r="U521" s="6"/>
      <c r="V521" s="5"/>
      <c r="W521" s="5"/>
      <c r="X521" s="5" t="s">
        <v>24</v>
      </c>
      <c r="Y521" s="5"/>
      <c r="Z521" s="5"/>
      <c r="AA521" s="5"/>
      <c r="AB521" s="80">
        <f t="shared" si="319"/>
        <v>1</v>
      </c>
      <c r="AC521" s="642"/>
      <c r="AD521" s="7"/>
      <c r="AE521" s="7"/>
      <c r="AF521" s="7"/>
      <c r="AG521" s="7"/>
      <c r="AH521" s="7"/>
      <c r="AI521" s="7"/>
      <c r="AJ521" s="7"/>
      <c r="AK521" s="7"/>
      <c r="AL521" s="7"/>
      <c r="AM521" s="7"/>
      <c r="AN521" s="7"/>
      <c r="AO521" s="7"/>
      <c r="AP521" s="7"/>
      <c r="AQ521" s="7"/>
      <c r="AR521" s="7"/>
      <c r="AS521" s="7"/>
      <c r="AT521" s="7"/>
      <c r="AU521" s="7"/>
      <c r="AV521" s="55"/>
      <c r="AW521" s="7"/>
      <c r="AX521" s="7"/>
      <c r="AY521" s="7"/>
      <c r="AZ521" s="7"/>
      <c r="BA521" s="7"/>
      <c r="BB521" s="7" t="s">
        <v>1183</v>
      </c>
      <c r="BC521" s="7"/>
      <c r="BD521" s="7"/>
      <c r="BE521" s="7"/>
      <c r="BF521" s="7"/>
      <c r="BG521" s="7"/>
      <c r="BH521" s="7"/>
      <c r="BI521" s="7"/>
      <c r="BJ521" s="7"/>
      <c r="BK521" s="7"/>
      <c r="BL521" s="5">
        <v>2</v>
      </c>
      <c r="BM521" s="221">
        <v>2</v>
      </c>
      <c r="BN521" s="221">
        <v>2</v>
      </c>
      <c r="BO521" s="221">
        <v>2</v>
      </c>
      <c r="BP521" s="221">
        <v>2</v>
      </c>
      <c r="BQ521" s="221">
        <v>2</v>
      </c>
      <c r="BR521" s="5">
        <v>2</v>
      </c>
      <c r="BS521" s="226">
        <v>2</v>
      </c>
      <c r="BT521" s="221">
        <v>2</v>
      </c>
      <c r="BU521" s="221">
        <v>2</v>
      </c>
      <c r="BV521" s="221">
        <v>2</v>
      </c>
      <c r="BW521" s="5">
        <v>2</v>
      </c>
      <c r="BX521" s="221">
        <v>2</v>
      </c>
      <c r="BY521" s="6">
        <v>2</v>
      </c>
      <c r="BZ521" s="5">
        <v>2</v>
      </c>
      <c r="CA521" s="221">
        <v>1</v>
      </c>
      <c r="CB521" s="221">
        <v>2</v>
      </c>
      <c r="CC521" s="221">
        <v>2</v>
      </c>
      <c r="CD521" s="337">
        <v>2</v>
      </c>
      <c r="CE521" s="221">
        <v>2</v>
      </c>
      <c r="CF521" s="221">
        <v>2</v>
      </c>
      <c r="CG521" s="221">
        <v>2</v>
      </c>
      <c r="CH521" s="221">
        <v>1</v>
      </c>
      <c r="CI521" s="221">
        <v>2</v>
      </c>
      <c r="CJ521" s="337">
        <v>2</v>
      </c>
      <c r="CK521" s="221">
        <v>2</v>
      </c>
      <c r="CL521" s="222">
        <f t="shared" si="320"/>
        <v>24</v>
      </c>
      <c r="CM521" s="237">
        <f t="shared" si="321"/>
        <v>0.92307692307692313</v>
      </c>
      <c r="CN521" s="222">
        <f t="shared" si="322"/>
        <v>2</v>
      </c>
      <c r="CO521" s="237">
        <f t="shared" si="323"/>
        <v>7.6923076923076927E-2</v>
      </c>
      <c r="CP521" s="222">
        <f t="shared" si="324"/>
        <v>0</v>
      </c>
      <c r="CQ521" s="237">
        <f t="shared" si="325"/>
        <v>0</v>
      </c>
      <c r="CR521" s="222">
        <f t="shared" si="326"/>
        <v>0</v>
      </c>
      <c r="CS521" s="237">
        <f t="shared" si="327"/>
        <v>0</v>
      </c>
      <c r="CT521" s="223">
        <f t="shared" si="328"/>
        <v>1.9230769230769231</v>
      </c>
      <c r="CU521" s="223" t="str">
        <f t="shared" si="329"/>
        <v>Đạt mục tiêu</v>
      </c>
      <c r="CV521" s="5"/>
    </row>
    <row r="522" spans="1:100" s="1" customFormat="1" ht="33.65" hidden="1" customHeight="1">
      <c r="A522" s="1308"/>
      <c r="B522" s="1024"/>
      <c r="C522" s="1033"/>
      <c r="D522" s="1024"/>
      <c r="E522" s="1033"/>
      <c r="F522" s="1100"/>
      <c r="G522" s="219" t="s">
        <v>2035</v>
      </c>
      <c r="H522" s="219"/>
      <c r="I522" s="600"/>
      <c r="J522" s="94"/>
      <c r="K522" s="473" t="s">
        <v>1733</v>
      </c>
      <c r="L522" s="5" t="s">
        <v>32</v>
      </c>
      <c r="M522" s="212" t="s">
        <v>31</v>
      </c>
      <c r="N522" s="165" t="s">
        <v>10</v>
      </c>
      <c r="O522" s="221" t="s">
        <v>29</v>
      </c>
      <c r="P522" s="221" t="s">
        <v>24</v>
      </c>
      <c r="Q522" s="5"/>
      <c r="R522" s="5"/>
      <c r="S522" s="5"/>
      <c r="T522" s="5"/>
      <c r="U522" s="6"/>
      <c r="V522" s="5"/>
      <c r="W522" s="5"/>
      <c r="X522" s="5" t="s">
        <v>24</v>
      </c>
      <c r="Y522" s="5"/>
      <c r="Z522" s="5"/>
      <c r="AA522" s="5"/>
      <c r="AB522" s="80">
        <f t="shared" si="319"/>
        <v>1</v>
      </c>
      <c r="AC522" s="642"/>
      <c r="AD522" s="7"/>
      <c r="AE522" s="7"/>
      <c r="AF522" s="7"/>
      <c r="AG522" s="7"/>
      <c r="AH522" s="7"/>
      <c r="AI522" s="7"/>
      <c r="AJ522" s="7"/>
      <c r="AK522" s="7"/>
      <c r="AL522" s="7"/>
      <c r="AM522" s="7"/>
      <c r="AN522" s="7"/>
      <c r="AO522" s="7"/>
      <c r="AP522" s="7"/>
      <c r="AQ522" s="7"/>
      <c r="AR522" s="7"/>
      <c r="AS522" s="7"/>
      <c r="AT522" s="7"/>
      <c r="AU522" s="7"/>
      <c r="AV522" s="55"/>
      <c r="AW522" s="7"/>
      <c r="AX522" s="7"/>
      <c r="AY522" s="7"/>
      <c r="AZ522" s="7"/>
      <c r="BA522" s="7"/>
      <c r="BB522" s="7"/>
      <c r="BC522" s="7" t="s">
        <v>1318</v>
      </c>
      <c r="BD522" s="7"/>
      <c r="BE522" s="7"/>
      <c r="BF522" s="7"/>
      <c r="BG522" s="7"/>
      <c r="BH522" s="7"/>
      <c r="BI522" s="7"/>
      <c r="BJ522" s="7"/>
      <c r="BK522" s="7"/>
      <c r="BL522" s="5">
        <v>2</v>
      </c>
      <c r="BM522" s="221">
        <v>2</v>
      </c>
      <c r="BN522" s="221">
        <v>2</v>
      </c>
      <c r="BO522" s="221">
        <v>2</v>
      </c>
      <c r="BP522" s="221">
        <v>2</v>
      </c>
      <c r="BQ522" s="221">
        <v>2</v>
      </c>
      <c r="BR522" s="5">
        <v>2</v>
      </c>
      <c r="BS522" s="226">
        <v>1</v>
      </c>
      <c r="BT522" s="221">
        <v>2</v>
      </c>
      <c r="BU522" s="221">
        <v>2</v>
      </c>
      <c r="BV522" s="221">
        <v>2</v>
      </c>
      <c r="BW522" s="5">
        <v>2</v>
      </c>
      <c r="BX522" s="221">
        <v>2</v>
      </c>
      <c r="BY522" s="6">
        <v>2</v>
      </c>
      <c r="BZ522" s="5">
        <v>2</v>
      </c>
      <c r="CA522" s="221">
        <v>2</v>
      </c>
      <c r="CB522" s="221">
        <v>2</v>
      </c>
      <c r="CC522" s="221">
        <v>2</v>
      </c>
      <c r="CD522" s="337">
        <v>2</v>
      </c>
      <c r="CE522" s="221">
        <v>2</v>
      </c>
      <c r="CF522" s="221">
        <v>2</v>
      </c>
      <c r="CG522" s="221">
        <v>2</v>
      </c>
      <c r="CH522" s="221">
        <v>2</v>
      </c>
      <c r="CI522" s="221">
        <v>2</v>
      </c>
      <c r="CJ522" s="337">
        <v>2</v>
      </c>
      <c r="CK522" s="221">
        <v>2</v>
      </c>
      <c r="CL522" s="222">
        <f t="shared" si="320"/>
        <v>25</v>
      </c>
      <c r="CM522" s="237">
        <f t="shared" si="321"/>
        <v>0.96153846153846156</v>
      </c>
      <c r="CN522" s="222">
        <f t="shared" si="322"/>
        <v>1</v>
      </c>
      <c r="CO522" s="237">
        <f t="shared" si="323"/>
        <v>3.8461538461538464E-2</v>
      </c>
      <c r="CP522" s="222">
        <f t="shared" si="324"/>
        <v>0</v>
      </c>
      <c r="CQ522" s="237">
        <f t="shared" si="325"/>
        <v>0</v>
      </c>
      <c r="CR522" s="222">
        <f t="shared" si="326"/>
        <v>0</v>
      </c>
      <c r="CS522" s="237">
        <f t="shared" si="327"/>
        <v>0</v>
      </c>
      <c r="CT522" s="223">
        <f t="shared" si="328"/>
        <v>1.9615384615384615</v>
      </c>
      <c r="CU522" s="223" t="str">
        <f t="shared" si="329"/>
        <v>Đạt mục tiêu</v>
      </c>
      <c r="CV522" s="5"/>
    </row>
    <row r="523" spans="1:100" s="1" customFormat="1" ht="84" hidden="1">
      <c r="A523" s="1308"/>
      <c r="B523" s="1024"/>
      <c r="C523" s="1033"/>
      <c r="D523" s="1024"/>
      <c r="E523" s="1033"/>
      <c r="F523" s="1100"/>
      <c r="G523" s="219" t="s">
        <v>1732</v>
      </c>
      <c r="H523" s="219"/>
      <c r="I523" s="600"/>
      <c r="J523" s="94"/>
      <c r="K523" s="473" t="s">
        <v>1733</v>
      </c>
      <c r="L523" s="5" t="s">
        <v>32</v>
      </c>
      <c r="M523" s="212" t="s">
        <v>31</v>
      </c>
      <c r="N523" s="165" t="s">
        <v>10</v>
      </c>
      <c r="O523" s="221" t="s">
        <v>29</v>
      </c>
      <c r="P523" s="221" t="s">
        <v>24</v>
      </c>
      <c r="Q523" s="5"/>
      <c r="R523" s="5"/>
      <c r="S523" s="5"/>
      <c r="T523" s="5"/>
      <c r="U523" s="6"/>
      <c r="V523" s="5"/>
      <c r="W523" s="5"/>
      <c r="X523" s="5" t="s">
        <v>24</v>
      </c>
      <c r="Y523" s="5"/>
      <c r="Z523" s="5"/>
      <c r="AA523" s="5"/>
      <c r="AB523" s="80">
        <f t="shared" si="319"/>
        <v>1</v>
      </c>
      <c r="AC523" s="642"/>
      <c r="AD523" s="7"/>
      <c r="AE523" s="7"/>
      <c r="AF523" s="7"/>
      <c r="AG523" s="7"/>
      <c r="AH523" s="7"/>
      <c r="AI523" s="7"/>
      <c r="AJ523" s="7"/>
      <c r="AK523" s="7"/>
      <c r="AL523" s="7"/>
      <c r="AM523" s="7"/>
      <c r="AN523" s="7"/>
      <c r="AO523" s="7"/>
      <c r="AP523" s="7"/>
      <c r="AQ523" s="7"/>
      <c r="AR523" s="7"/>
      <c r="AS523" s="7"/>
      <c r="AT523" s="7"/>
      <c r="AU523" s="7"/>
      <c r="AV523" s="55"/>
      <c r="AW523" s="7"/>
      <c r="AX523" s="7"/>
      <c r="AY523" s="7"/>
      <c r="AZ523" s="7"/>
      <c r="BA523" s="7" t="s">
        <v>1318</v>
      </c>
      <c r="BB523" s="7"/>
      <c r="BC523" s="7"/>
      <c r="BD523" s="7" t="s">
        <v>1318</v>
      </c>
      <c r="BE523" s="7"/>
      <c r="BF523" s="7"/>
      <c r="BG523" s="7"/>
      <c r="BH523" s="7"/>
      <c r="BI523" s="7"/>
      <c r="BJ523" s="7"/>
      <c r="BK523" s="7"/>
      <c r="BL523" s="5">
        <v>2</v>
      </c>
      <c r="BM523" s="221">
        <v>2</v>
      </c>
      <c r="BN523" s="221">
        <v>2</v>
      </c>
      <c r="BO523" s="221">
        <v>2</v>
      </c>
      <c r="BP523" s="221">
        <v>2</v>
      </c>
      <c r="BQ523" s="221">
        <v>2</v>
      </c>
      <c r="BR523" s="5">
        <v>2</v>
      </c>
      <c r="BS523" s="226">
        <v>2</v>
      </c>
      <c r="BT523" s="221">
        <v>2</v>
      </c>
      <c r="BU523" s="221">
        <v>2</v>
      </c>
      <c r="BV523" s="221">
        <v>2</v>
      </c>
      <c r="BW523" s="5">
        <v>1</v>
      </c>
      <c r="BX523" s="221">
        <v>2</v>
      </c>
      <c r="BY523" s="6">
        <v>2</v>
      </c>
      <c r="BZ523" s="5">
        <v>2</v>
      </c>
      <c r="CA523" s="221">
        <v>2</v>
      </c>
      <c r="CB523" s="221">
        <v>2</v>
      </c>
      <c r="CC523" s="221">
        <v>2</v>
      </c>
      <c r="CD523" s="337">
        <v>2</v>
      </c>
      <c r="CE523" s="221">
        <v>2</v>
      </c>
      <c r="CF523" s="221">
        <v>2</v>
      </c>
      <c r="CG523" s="221">
        <v>2</v>
      </c>
      <c r="CH523" s="221">
        <v>2</v>
      </c>
      <c r="CI523" s="221">
        <v>2</v>
      </c>
      <c r="CJ523" s="337">
        <v>2</v>
      </c>
      <c r="CK523" s="221">
        <v>2</v>
      </c>
      <c r="CL523" s="222">
        <f t="shared" si="320"/>
        <v>25</v>
      </c>
      <c r="CM523" s="237">
        <f t="shared" si="321"/>
        <v>0.96153846153846156</v>
      </c>
      <c r="CN523" s="222">
        <f t="shared" si="322"/>
        <v>1</v>
      </c>
      <c r="CO523" s="237">
        <f t="shared" si="323"/>
        <v>3.8461538461538464E-2</v>
      </c>
      <c r="CP523" s="222">
        <f t="shared" si="324"/>
        <v>0</v>
      </c>
      <c r="CQ523" s="237">
        <f t="shared" si="325"/>
        <v>0</v>
      </c>
      <c r="CR523" s="222">
        <f t="shared" si="326"/>
        <v>0</v>
      </c>
      <c r="CS523" s="237">
        <f t="shared" si="327"/>
        <v>0</v>
      </c>
      <c r="CT523" s="223">
        <f t="shared" si="328"/>
        <v>1.9615384615384615</v>
      </c>
      <c r="CU523" s="223" t="str">
        <f t="shared" si="329"/>
        <v>Đạt mục tiêu</v>
      </c>
      <c r="CV523" s="5"/>
    </row>
    <row r="524" spans="1:100" s="1" customFormat="1" ht="26.5" hidden="1" customHeight="1">
      <c r="A524" s="1308"/>
      <c r="B524" s="1024"/>
      <c r="C524" s="1033"/>
      <c r="D524" s="1024"/>
      <c r="E524" s="1033"/>
      <c r="F524" s="1100"/>
      <c r="G524" s="219" t="s">
        <v>2036</v>
      </c>
      <c r="H524" s="219"/>
      <c r="I524" s="600"/>
      <c r="J524" s="94"/>
      <c r="K524" s="473" t="s">
        <v>1733</v>
      </c>
      <c r="L524" s="5" t="s">
        <v>32</v>
      </c>
      <c r="M524" s="212" t="s">
        <v>31</v>
      </c>
      <c r="N524" s="165" t="s">
        <v>10</v>
      </c>
      <c r="O524" s="221" t="s">
        <v>29</v>
      </c>
      <c r="P524" s="221" t="s">
        <v>24</v>
      </c>
      <c r="Q524" s="5"/>
      <c r="R524" s="5"/>
      <c r="S524" s="5"/>
      <c r="T524" s="5"/>
      <c r="U524" s="6"/>
      <c r="V524" s="5"/>
      <c r="W524" s="5"/>
      <c r="X524" s="5" t="s">
        <v>24</v>
      </c>
      <c r="Y524" s="5"/>
      <c r="Z524" s="5"/>
      <c r="AA524" s="5"/>
      <c r="AB524" s="80">
        <f t="shared" si="319"/>
        <v>1</v>
      </c>
      <c r="AC524" s="642"/>
      <c r="AD524" s="7"/>
      <c r="AE524" s="7"/>
      <c r="AF524" s="7"/>
      <c r="AG524" s="7"/>
      <c r="AH524" s="7"/>
      <c r="AI524" s="7"/>
      <c r="AJ524" s="7"/>
      <c r="AK524" s="7"/>
      <c r="AL524" s="7"/>
      <c r="AM524" s="7"/>
      <c r="AN524" s="7"/>
      <c r="AO524" s="7"/>
      <c r="AP524" s="7"/>
      <c r="AQ524" s="7"/>
      <c r="AR524" s="7"/>
      <c r="AS524" s="7"/>
      <c r="AT524" s="7"/>
      <c r="AU524" s="7"/>
      <c r="AV524" s="55"/>
      <c r="AW524" s="7"/>
      <c r="AX524" s="7"/>
      <c r="AY524" s="7"/>
      <c r="AZ524" s="7"/>
      <c r="BA524" s="7"/>
      <c r="BB524" s="7" t="s">
        <v>1318</v>
      </c>
      <c r="BC524" s="7"/>
      <c r="BD524" s="7"/>
      <c r="BE524" s="7"/>
      <c r="BF524" s="7"/>
      <c r="BG524" s="7"/>
      <c r="BH524" s="7"/>
      <c r="BI524" s="7"/>
      <c r="BJ524" s="7"/>
      <c r="BK524" s="7"/>
      <c r="BL524" s="5">
        <v>2</v>
      </c>
      <c r="BM524" s="221">
        <v>2</v>
      </c>
      <c r="BN524" s="221">
        <v>2</v>
      </c>
      <c r="BO524" s="221">
        <v>2</v>
      </c>
      <c r="BP524" s="221">
        <v>2</v>
      </c>
      <c r="BQ524" s="221">
        <v>2</v>
      </c>
      <c r="BR524" s="5">
        <v>2</v>
      </c>
      <c r="BS524" s="226">
        <v>2</v>
      </c>
      <c r="BT524" s="221">
        <v>2</v>
      </c>
      <c r="BU524" s="221">
        <v>2</v>
      </c>
      <c r="BV524" s="221">
        <v>2</v>
      </c>
      <c r="BW524" s="5">
        <v>2</v>
      </c>
      <c r="BX524" s="221">
        <v>2</v>
      </c>
      <c r="BY524" s="6">
        <v>2</v>
      </c>
      <c r="BZ524" s="5">
        <v>2</v>
      </c>
      <c r="CA524" s="221">
        <v>2</v>
      </c>
      <c r="CB524" s="221">
        <v>2</v>
      </c>
      <c r="CC524" s="221">
        <v>2</v>
      </c>
      <c r="CD524" s="337">
        <v>2</v>
      </c>
      <c r="CE524" s="221">
        <v>2</v>
      </c>
      <c r="CF524" s="221">
        <v>2</v>
      </c>
      <c r="CG524" s="221">
        <v>2</v>
      </c>
      <c r="CH524" s="221">
        <v>2</v>
      </c>
      <c r="CI524" s="221">
        <v>2</v>
      </c>
      <c r="CJ524" s="337">
        <v>2</v>
      </c>
      <c r="CK524" s="221">
        <v>2</v>
      </c>
      <c r="CL524" s="222">
        <f t="shared" si="320"/>
        <v>26</v>
      </c>
      <c r="CM524" s="237">
        <f t="shared" si="321"/>
        <v>1</v>
      </c>
      <c r="CN524" s="222">
        <f t="shared" si="322"/>
        <v>0</v>
      </c>
      <c r="CO524" s="237">
        <f t="shared" si="323"/>
        <v>0</v>
      </c>
      <c r="CP524" s="222">
        <f t="shared" si="324"/>
        <v>0</v>
      </c>
      <c r="CQ524" s="237">
        <f t="shared" si="325"/>
        <v>0</v>
      </c>
      <c r="CR524" s="222">
        <f t="shared" si="326"/>
        <v>0</v>
      </c>
      <c r="CS524" s="237">
        <f t="shared" si="327"/>
        <v>0</v>
      </c>
      <c r="CT524" s="223">
        <f t="shared" si="328"/>
        <v>2</v>
      </c>
      <c r="CU524" s="223" t="str">
        <f t="shared" si="329"/>
        <v>Đạt mục tiêu</v>
      </c>
      <c r="CV524" s="5"/>
    </row>
    <row r="525" spans="1:100" s="1" customFormat="1" ht="27" hidden="1" customHeight="1">
      <c r="A525" s="1308"/>
      <c r="B525" s="1024"/>
      <c r="C525" s="1033"/>
      <c r="D525" s="1024"/>
      <c r="E525" s="1033"/>
      <c r="F525" s="1100"/>
      <c r="G525" s="572" t="s">
        <v>2292</v>
      </c>
      <c r="H525" s="572"/>
      <c r="I525" s="550"/>
      <c r="J525" s="107" t="s">
        <v>760</v>
      </c>
      <c r="K525" s="473" t="s">
        <v>1670</v>
      </c>
      <c r="L525" s="5" t="s">
        <v>32</v>
      </c>
      <c r="M525" s="212" t="s">
        <v>31</v>
      </c>
      <c r="N525" s="165" t="s">
        <v>10</v>
      </c>
      <c r="O525" s="221" t="s">
        <v>29</v>
      </c>
      <c r="P525" s="221" t="s">
        <v>24</v>
      </c>
      <c r="Q525" s="5"/>
      <c r="R525" s="5"/>
      <c r="S525" s="5"/>
      <c r="T525" s="5"/>
      <c r="U525" s="6"/>
      <c r="V525" s="5"/>
      <c r="W525" s="5"/>
      <c r="X525" s="5"/>
      <c r="Y525" s="5"/>
      <c r="Z525" s="5" t="s">
        <v>24</v>
      </c>
      <c r="AA525" s="5"/>
      <c r="AB525" s="80">
        <f t="shared" si="319"/>
        <v>1</v>
      </c>
      <c r="AC525" s="642"/>
      <c r="AD525" s="7"/>
      <c r="AE525" s="7"/>
      <c r="AF525" s="7"/>
      <c r="AG525" s="7"/>
      <c r="AH525" s="7"/>
      <c r="AI525" s="7"/>
      <c r="AJ525" s="7"/>
      <c r="AK525" s="7"/>
      <c r="AL525" s="7"/>
      <c r="AM525" s="7"/>
      <c r="AN525" s="7"/>
      <c r="AO525" s="7"/>
      <c r="AP525" s="7"/>
      <c r="AQ525" s="7"/>
      <c r="AR525" s="7"/>
      <c r="AS525" s="7"/>
      <c r="AT525" s="7"/>
      <c r="AU525" s="7"/>
      <c r="AV525" s="55"/>
      <c r="AW525" s="7"/>
      <c r="AX525" s="7"/>
      <c r="AY525" s="7"/>
      <c r="AZ525" s="7"/>
      <c r="BA525" s="7"/>
      <c r="BB525" s="7"/>
      <c r="BC525" s="7"/>
      <c r="BD525" s="7"/>
      <c r="BE525" s="7"/>
      <c r="BF525" s="7"/>
      <c r="BG525" s="7"/>
      <c r="BH525" s="7"/>
      <c r="BI525" s="7"/>
      <c r="BJ525" s="7"/>
      <c r="BK525" s="7"/>
      <c r="BL525" s="5">
        <v>2</v>
      </c>
      <c r="BM525" s="221">
        <v>2</v>
      </c>
      <c r="BN525" s="221">
        <v>2</v>
      </c>
      <c r="BO525" s="221">
        <v>2</v>
      </c>
      <c r="BP525" s="221">
        <v>2</v>
      </c>
      <c r="BQ525" s="221">
        <v>2</v>
      </c>
      <c r="BR525" s="5">
        <v>1</v>
      </c>
      <c r="BS525" s="226">
        <v>2</v>
      </c>
      <c r="BT525" s="221">
        <v>2</v>
      </c>
      <c r="BU525" s="221">
        <v>2</v>
      </c>
      <c r="BV525" s="221">
        <v>2</v>
      </c>
      <c r="BW525" s="5">
        <v>2</v>
      </c>
      <c r="BX525" s="221">
        <v>2</v>
      </c>
      <c r="BY525" s="6">
        <v>2</v>
      </c>
      <c r="BZ525" s="5">
        <v>2</v>
      </c>
      <c r="CA525" s="221">
        <v>2</v>
      </c>
      <c r="CB525" s="221">
        <v>2</v>
      </c>
      <c r="CC525" s="221">
        <v>2</v>
      </c>
      <c r="CD525" s="337">
        <v>2</v>
      </c>
      <c r="CE525" s="221">
        <v>2</v>
      </c>
      <c r="CF525" s="221">
        <v>2</v>
      </c>
      <c r="CG525" s="221">
        <v>2</v>
      </c>
      <c r="CH525" s="221">
        <v>2</v>
      </c>
      <c r="CI525" s="221">
        <v>2</v>
      </c>
      <c r="CJ525" s="337">
        <v>2</v>
      </c>
      <c r="CK525" s="221">
        <v>2</v>
      </c>
      <c r="CL525" s="222">
        <f t="shared" si="320"/>
        <v>25</v>
      </c>
      <c r="CM525" s="237">
        <f t="shared" si="321"/>
        <v>0.96153846153846156</v>
      </c>
      <c r="CN525" s="222">
        <f t="shared" si="322"/>
        <v>1</v>
      </c>
      <c r="CO525" s="237">
        <f t="shared" si="323"/>
        <v>3.8461538461538464E-2</v>
      </c>
      <c r="CP525" s="222">
        <f t="shared" si="324"/>
        <v>0</v>
      </c>
      <c r="CQ525" s="237">
        <f t="shared" si="325"/>
        <v>0</v>
      </c>
      <c r="CR525" s="222">
        <f t="shared" si="326"/>
        <v>0</v>
      </c>
      <c r="CS525" s="237">
        <f t="shared" si="327"/>
        <v>0</v>
      </c>
      <c r="CT525" s="223">
        <f t="shared" si="328"/>
        <v>1.9615384615384615</v>
      </c>
      <c r="CU525" s="223" t="str">
        <f t="shared" si="329"/>
        <v>Đạt mục tiêu</v>
      </c>
      <c r="CV525" s="5"/>
    </row>
    <row r="526" spans="1:100" s="1" customFormat="1" ht="36" hidden="1" customHeight="1">
      <c r="A526" s="1308"/>
      <c r="B526" s="1024"/>
      <c r="C526" s="1033"/>
      <c r="D526" s="1024"/>
      <c r="E526" s="1033"/>
      <c r="F526" s="1100"/>
      <c r="G526" s="572" t="s">
        <v>2038</v>
      </c>
      <c r="H526" s="572"/>
      <c r="I526" s="550"/>
      <c r="J526" s="107" t="s">
        <v>760</v>
      </c>
      <c r="K526" s="473" t="s">
        <v>1670</v>
      </c>
      <c r="L526" s="5" t="s">
        <v>32</v>
      </c>
      <c r="M526" s="212" t="s">
        <v>31</v>
      </c>
      <c r="N526" s="165" t="s">
        <v>10</v>
      </c>
      <c r="O526" s="221" t="s">
        <v>29</v>
      </c>
      <c r="P526" s="221" t="s">
        <v>24</v>
      </c>
      <c r="Q526" s="5"/>
      <c r="R526" s="5"/>
      <c r="S526" s="5"/>
      <c r="T526" s="5"/>
      <c r="U526" s="6"/>
      <c r="V526" s="5"/>
      <c r="W526" s="5"/>
      <c r="X526" s="5"/>
      <c r="Y526" s="5"/>
      <c r="Z526" s="5" t="s">
        <v>24</v>
      </c>
      <c r="AA526" s="5"/>
      <c r="AB526" s="80">
        <f t="shared" si="319"/>
        <v>1</v>
      </c>
      <c r="AC526" s="642"/>
      <c r="AD526" s="7"/>
      <c r="AE526" s="7"/>
      <c r="AF526" s="7"/>
      <c r="AG526" s="7"/>
      <c r="AH526" s="7"/>
      <c r="AI526" s="7"/>
      <c r="AJ526" s="7"/>
      <c r="AK526" s="7"/>
      <c r="AL526" s="7"/>
      <c r="AM526" s="7"/>
      <c r="AN526" s="7"/>
      <c r="AO526" s="7"/>
      <c r="AP526" s="7"/>
      <c r="AQ526" s="7"/>
      <c r="AR526" s="7"/>
      <c r="AS526" s="7"/>
      <c r="AT526" s="7"/>
      <c r="AU526" s="7"/>
      <c r="AV526" s="55"/>
      <c r="AW526" s="7"/>
      <c r="AX526" s="7"/>
      <c r="AY526" s="7"/>
      <c r="AZ526" s="7"/>
      <c r="BA526" s="7"/>
      <c r="BB526" s="7"/>
      <c r="BC526" s="7"/>
      <c r="BD526" s="7"/>
      <c r="BE526" s="7"/>
      <c r="BF526" s="7"/>
      <c r="BG526" s="7"/>
      <c r="BH526" s="7"/>
      <c r="BI526" s="7"/>
      <c r="BJ526" s="7"/>
      <c r="BK526" s="7"/>
      <c r="BL526" s="5">
        <v>2</v>
      </c>
      <c r="BM526" s="221">
        <v>2</v>
      </c>
      <c r="BN526" s="221">
        <v>2</v>
      </c>
      <c r="BO526" s="221">
        <v>2</v>
      </c>
      <c r="BP526" s="221">
        <v>2</v>
      </c>
      <c r="BQ526" s="221">
        <v>2</v>
      </c>
      <c r="BR526" s="5">
        <v>2</v>
      </c>
      <c r="BS526" s="226">
        <v>2</v>
      </c>
      <c r="BT526" s="221">
        <v>2</v>
      </c>
      <c r="BU526" s="221">
        <v>2</v>
      </c>
      <c r="BV526" s="221">
        <v>2</v>
      </c>
      <c r="BW526" s="5">
        <v>2</v>
      </c>
      <c r="BX526" s="221">
        <v>2</v>
      </c>
      <c r="BY526" s="6">
        <v>2</v>
      </c>
      <c r="BZ526" s="5">
        <v>2</v>
      </c>
      <c r="CA526" s="221">
        <v>2</v>
      </c>
      <c r="CB526" s="221">
        <v>2</v>
      </c>
      <c r="CC526" s="221">
        <v>1</v>
      </c>
      <c r="CD526" s="337">
        <v>2</v>
      </c>
      <c r="CE526" s="221">
        <v>2</v>
      </c>
      <c r="CF526" s="221">
        <v>2</v>
      </c>
      <c r="CG526" s="221">
        <v>2</v>
      </c>
      <c r="CH526" s="221">
        <v>2</v>
      </c>
      <c r="CI526" s="221">
        <v>2</v>
      </c>
      <c r="CJ526" s="337">
        <v>2</v>
      </c>
      <c r="CK526" s="221">
        <v>2</v>
      </c>
      <c r="CL526" s="222">
        <f t="shared" si="320"/>
        <v>25</v>
      </c>
      <c r="CM526" s="237">
        <f t="shared" si="321"/>
        <v>0.96153846153846156</v>
      </c>
      <c r="CN526" s="222">
        <f t="shared" si="322"/>
        <v>1</v>
      </c>
      <c r="CO526" s="237">
        <f t="shared" si="323"/>
        <v>3.8461538461538464E-2</v>
      </c>
      <c r="CP526" s="222">
        <f t="shared" si="324"/>
        <v>0</v>
      </c>
      <c r="CQ526" s="237">
        <f t="shared" si="325"/>
        <v>0</v>
      </c>
      <c r="CR526" s="222">
        <f t="shared" si="326"/>
        <v>0</v>
      </c>
      <c r="CS526" s="237">
        <f t="shared" si="327"/>
        <v>0</v>
      </c>
      <c r="CT526" s="223">
        <f t="shared" si="328"/>
        <v>1.9615384615384615</v>
      </c>
      <c r="CU526" s="223" t="str">
        <f t="shared" si="329"/>
        <v>Đạt mục tiêu</v>
      </c>
      <c r="CV526" s="5"/>
    </row>
    <row r="527" spans="1:100" s="1" customFormat="1" ht="36" hidden="1" customHeight="1">
      <c r="A527" s="1308"/>
      <c r="B527" s="1024"/>
      <c r="C527" s="1033"/>
      <c r="D527" s="1024"/>
      <c r="E527" s="1033"/>
      <c r="F527" s="1100"/>
      <c r="G527" s="572" t="s">
        <v>2293</v>
      </c>
      <c r="H527" s="572"/>
      <c r="I527" s="550"/>
      <c r="J527" s="107"/>
      <c r="K527" s="473"/>
      <c r="L527" s="5" t="s">
        <v>32</v>
      </c>
      <c r="M527" s="212" t="s">
        <v>31</v>
      </c>
      <c r="N527" s="165" t="s">
        <v>10</v>
      </c>
      <c r="O527" s="221" t="s">
        <v>29</v>
      </c>
      <c r="P527" s="221"/>
      <c r="Q527" s="5"/>
      <c r="R527" s="5"/>
      <c r="S527" s="5"/>
      <c r="T527" s="5"/>
      <c r="U527" s="6"/>
      <c r="V527" s="5"/>
      <c r="W527" s="5"/>
      <c r="X527" s="5"/>
      <c r="Y527" s="5"/>
      <c r="Z527" s="5"/>
      <c r="AA527" s="5"/>
      <c r="AB527" s="80"/>
      <c r="AC527" s="642"/>
      <c r="AD527" s="7"/>
      <c r="AE527" s="7"/>
      <c r="AF527" s="7"/>
      <c r="AG527" s="7"/>
      <c r="AH527" s="7"/>
      <c r="AI527" s="7"/>
      <c r="AJ527" s="7"/>
      <c r="AK527" s="7"/>
      <c r="AL527" s="7"/>
      <c r="AM527" s="7"/>
      <c r="AN527" s="7"/>
      <c r="AO527" s="7"/>
      <c r="AP527" s="7"/>
      <c r="AQ527" s="7"/>
      <c r="AR527" s="7"/>
      <c r="AS527" s="7"/>
      <c r="AT527" s="7"/>
      <c r="AU527" s="7"/>
      <c r="AV527" s="55"/>
      <c r="AW527" s="7"/>
      <c r="AX527" s="7"/>
      <c r="AY527" s="7"/>
      <c r="AZ527" s="7"/>
      <c r="BA527" s="7"/>
      <c r="BB527" s="7"/>
      <c r="BC527" s="7"/>
      <c r="BD527" s="7"/>
      <c r="BE527" s="7"/>
      <c r="BF527" s="7"/>
      <c r="BG527" s="7"/>
      <c r="BH527" s="7"/>
      <c r="BI527" s="7"/>
      <c r="BJ527" s="7"/>
      <c r="BK527" s="7"/>
      <c r="BL527" s="5">
        <v>2</v>
      </c>
      <c r="BM527" s="221">
        <v>2</v>
      </c>
      <c r="BN527" s="221">
        <v>2</v>
      </c>
      <c r="BO527" s="221">
        <v>2</v>
      </c>
      <c r="BP527" s="221">
        <v>2</v>
      </c>
      <c r="BQ527" s="221">
        <v>2</v>
      </c>
      <c r="BR527" s="5">
        <v>2</v>
      </c>
      <c r="BS527" s="226">
        <v>2</v>
      </c>
      <c r="BT527" s="221">
        <v>2</v>
      </c>
      <c r="BU527" s="221">
        <v>2</v>
      </c>
      <c r="BV527" s="221">
        <v>2</v>
      </c>
      <c r="BW527" s="5">
        <v>2</v>
      </c>
      <c r="BX527" s="221">
        <v>2</v>
      </c>
      <c r="BY527" s="6">
        <v>2</v>
      </c>
      <c r="BZ527" s="5">
        <v>2</v>
      </c>
      <c r="CA527" s="221">
        <v>2</v>
      </c>
      <c r="CB527" s="221">
        <v>1</v>
      </c>
      <c r="CC527" s="221">
        <v>2</v>
      </c>
      <c r="CD527" s="337">
        <v>2</v>
      </c>
      <c r="CE527" s="221">
        <v>2</v>
      </c>
      <c r="CF527" s="221">
        <v>2</v>
      </c>
      <c r="CG527" s="221">
        <v>2</v>
      </c>
      <c r="CH527" s="221">
        <v>2</v>
      </c>
      <c r="CI527" s="221">
        <v>2</v>
      </c>
      <c r="CJ527" s="337">
        <v>2</v>
      </c>
      <c r="CK527" s="221">
        <v>2</v>
      </c>
      <c r="CL527" s="222">
        <f t="shared" si="320"/>
        <v>25</v>
      </c>
      <c r="CM527" s="237">
        <f t="shared" si="321"/>
        <v>0.96153846153846156</v>
      </c>
      <c r="CN527" s="222">
        <f t="shared" si="322"/>
        <v>1</v>
      </c>
      <c r="CO527" s="237">
        <f t="shared" si="323"/>
        <v>3.8461538461538464E-2</v>
      </c>
      <c r="CP527" s="222">
        <f t="shared" si="324"/>
        <v>0</v>
      </c>
      <c r="CQ527" s="237">
        <f t="shared" si="325"/>
        <v>0</v>
      </c>
      <c r="CR527" s="222">
        <f t="shared" si="326"/>
        <v>0</v>
      </c>
      <c r="CS527" s="237">
        <f t="shared" si="327"/>
        <v>0</v>
      </c>
      <c r="CT527" s="223">
        <f t="shared" si="328"/>
        <v>1.9615384615384615</v>
      </c>
      <c r="CU527" s="223" t="str">
        <f t="shared" si="329"/>
        <v>Đạt mục tiêu</v>
      </c>
      <c r="CV527" s="5"/>
    </row>
    <row r="528" spans="1:100" s="1" customFormat="1" ht="36" hidden="1" customHeight="1">
      <c r="A528" s="1308"/>
      <c r="B528" s="1024"/>
      <c r="C528" s="1033"/>
      <c r="D528" s="1024"/>
      <c r="E528" s="1033"/>
      <c r="F528" s="1100"/>
      <c r="G528" s="290" t="s">
        <v>2294</v>
      </c>
      <c r="H528" s="290"/>
      <c r="I528" s="550"/>
      <c r="J528" s="107"/>
      <c r="K528" s="473"/>
      <c r="L528" s="5" t="s">
        <v>32</v>
      </c>
      <c r="M528" s="212" t="s">
        <v>31</v>
      </c>
      <c r="N528" s="165" t="s">
        <v>10</v>
      </c>
      <c r="O528" s="221" t="s">
        <v>29</v>
      </c>
      <c r="P528" s="221"/>
      <c r="Q528" s="5"/>
      <c r="R528" s="5"/>
      <c r="S528" s="5"/>
      <c r="T528" s="5"/>
      <c r="U528" s="6"/>
      <c r="V528" s="5"/>
      <c r="W528" s="5"/>
      <c r="X528" s="5"/>
      <c r="Y528" s="5"/>
      <c r="Z528" s="5"/>
      <c r="AA528" s="5"/>
      <c r="AB528" s="80"/>
      <c r="AC528" s="642"/>
      <c r="AD528" s="7"/>
      <c r="AE528" s="7"/>
      <c r="AF528" s="7"/>
      <c r="AG528" s="7"/>
      <c r="AH528" s="7"/>
      <c r="AI528" s="7"/>
      <c r="AJ528" s="7"/>
      <c r="AK528" s="7"/>
      <c r="AL528" s="7"/>
      <c r="AM528" s="7"/>
      <c r="AN528" s="7"/>
      <c r="AO528" s="7"/>
      <c r="AP528" s="7"/>
      <c r="AQ528" s="7"/>
      <c r="AR528" s="7"/>
      <c r="AS528" s="7"/>
      <c r="AT528" s="7"/>
      <c r="AU528" s="7"/>
      <c r="AV528" s="55"/>
      <c r="AW528" s="7"/>
      <c r="AX528" s="7"/>
      <c r="AY528" s="7"/>
      <c r="AZ528" s="7"/>
      <c r="BA528" s="7"/>
      <c r="BB528" s="7"/>
      <c r="BC528" s="7"/>
      <c r="BD528" s="7"/>
      <c r="BE528" s="7"/>
      <c r="BF528" s="7"/>
      <c r="BG528" s="7"/>
      <c r="BH528" s="7"/>
      <c r="BI528" s="7"/>
      <c r="BJ528" s="7"/>
      <c r="BK528" s="7"/>
      <c r="BL528" s="5">
        <v>2</v>
      </c>
      <c r="BM528" s="221">
        <v>2</v>
      </c>
      <c r="BN528" s="221">
        <v>2</v>
      </c>
      <c r="BO528" s="221">
        <v>2</v>
      </c>
      <c r="BP528" s="221">
        <v>2</v>
      </c>
      <c r="BQ528" s="221">
        <v>2</v>
      </c>
      <c r="BR528" s="5">
        <v>2</v>
      </c>
      <c r="BS528" s="226">
        <v>2</v>
      </c>
      <c r="BT528" s="221">
        <v>2</v>
      </c>
      <c r="BU528" s="221">
        <v>2</v>
      </c>
      <c r="BV528" s="221">
        <v>2</v>
      </c>
      <c r="BW528" s="5">
        <v>2</v>
      </c>
      <c r="BX528" s="221">
        <v>2</v>
      </c>
      <c r="BY528" s="6">
        <v>2</v>
      </c>
      <c r="BZ528" s="5">
        <v>2</v>
      </c>
      <c r="CA528" s="221">
        <v>2</v>
      </c>
      <c r="CB528" s="221">
        <v>2</v>
      </c>
      <c r="CC528" s="221">
        <v>2</v>
      </c>
      <c r="CD528" s="337">
        <v>2</v>
      </c>
      <c r="CE528" s="221">
        <v>2</v>
      </c>
      <c r="CF528" s="221">
        <v>2</v>
      </c>
      <c r="CG528" s="221">
        <v>2</v>
      </c>
      <c r="CH528" s="221">
        <v>2</v>
      </c>
      <c r="CI528" s="221">
        <v>2</v>
      </c>
      <c r="CJ528" s="337">
        <v>2</v>
      </c>
      <c r="CK528" s="221">
        <v>2</v>
      </c>
      <c r="CL528" s="222">
        <f t="shared" si="320"/>
        <v>26</v>
      </c>
      <c r="CM528" s="237">
        <f t="shared" si="321"/>
        <v>1</v>
      </c>
      <c r="CN528" s="222">
        <f t="shared" si="322"/>
        <v>0</v>
      </c>
      <c r="CO528" s="237">
        <f t="shared" si="323"/>
        <v>0</v>
      </c>
      <c r="CP528" s="222">
        <f t="shared" si="324"/>
        <v>0</v>
      </c>
      <c r="CQ528" s="237">
        <f t="shared" si="325"/>
        <v>0</v>
      </c>
      <c r="CR528" s="222">
        <f t="shared" si="326"/>
        <v>0</v>
      </c>
      <c r="CS528" s="237">
        <f t="shared" si="327"/>
        <v>0</v>
      </c>
      <c r="CT528" s="223">
        <f t="shared" si="328"/>
        <v>2</v>
      </c>
      <c r="CU528" s="223" t="str">
        <f t="shared" si="329"/>
        <v>Đạt mục tiêu</v>
      </c>
      <c r="CV528" s="5"/>
    </row>
    <row r="529" spans="1:100" s="1" customFormat="1" ht="36" hidden="1" customHeight="1">
      <c r="A529" s="1308"/>
      <c r="B529" s="1024"/>
      <c r="C529" s="1033"/>
      <c r="D529" s="1024"/>
      <c r="E529" s="1033"/>
      <c r="F529" s="1100"/>
      <c r="G529" s="290" t="s">
        <v>1820</v>
      </c>
      <c r="H529" s="290"/>
      <c r="I529" s="550"/>
      <c r="J529" s="107"/>
      <c r="K529" s="473"/>
      <c r="L529" s="5" t="s">
        <v>32</v>
      </c>
      <c r="M529" s="212" t="s">
        <v>31</v>
      </c>
      <c r="N529" s="165" t="s">
        <v>10</v>
      </c>
      <c r="O529" s="221" t="s">
        <v>29</v>
      </c>
      <c r="P529" s="221"/>
      <c r="Q529" s="5"/>
      <c r="R529" s="5"/>
      <c r="S529" s="5"/>
      <c r="T529" s="5"/>
      <c r="U529" s="6"/>
      <c r="V529" s="5"/>
      <c r="W529" s="5"/>
      <c r="X529" s="5"/>
      <c r="Y529" s="5"/>
      <c r="Z529" s="5"/>
      <c r="AA529" s="5"/>
      <c r="AB529" s="80"/>
      <c r="AC529" s="642"/>
      <c r="AD529" s="7"/>
      <c r="AE529" s="7"/>
      <c r="AF529" s="7"/>
      <c r="AG529" s="7"/>
      <c r="AH529" s="7"/>
      <c r="AI529" s="7"/>
      <c r="AJ529" s="7"/>
      <c r="AK529" s="7"/>
      <c r="AL529" s="7"/>
      <c r="AM529" s="7"/>
      <c r="AN529" s="7"/>
      <c r="AO529" s="7"/>
      <c r="AP529" s="7"/>
      <c r="AQ529" s="7"/>
      <c r="AR529" s="7"/>
      <c r="AS529" s="7"/>
      <c r="AT529" s="7"/>
      <c r="AU529" s="7"/>
      <c r="AV529" s="55"/>
      <c r="AW529" s="7"/>
      <c r="AX529" s="7"/>
      <c r="AY529" s="7"/>
      <c r="AZ529" s="7"/>
      <c r="BA529" s="7"/>
      <c r="BB529" s="7"/>
      <c r="BC529" s="7"/>
      <c r="BD529" s="7"/>
      <c r="BE529" s="7"/>
      <c r="BF529" s="7"/>
      <c r="BG529" s="7"/>
      <c r="BH529" s="7"/>
      <c r="BI529" s="7"/>
      <c r="BJ529" s="7"/>
      <c r="BK529" s="7"/>
      <c r="BL529" s="5">
        <v>2</v>
      </c>
      <c r="BM529" s="221">
        <v>2</v>
      </c>
      <c r="BN529" s="221">
        <v>2</v>
      </c>
      <c r="BO529" s="221">
        <v>2</v>
      </c>
      <c r="BP529" s="221">
        <v>2</v>
      </c>
      <c r="BQ529" s="221">
        <v>2</v>
      </c>
      <c r="BR529" s="5">
        <v>2</v>
      </c>
      <c r="BS529" s="226">
        <v>2</v>
      </c>
      <c r="BT529" s="221">
        <v>2</v>
      </c>
      <c r="BU529" s="221">
        <v>2</v>
      </c>
      <c r="BV529" s="221">
        <v>2</v>
      </c>
      <c r="BW529" s="5">
        <v>2</v>
      </c>
      <c r="BX529" s="221">
        <v>2</v>
      </c>
      <c r="BY529" s="6">
        <v>2</v>
      </c>
      <c r="BZ529" s="5">
        <v>2</v>
      </c>
      <c r="CA529" s="221">
        <v>2</v>
      </c>
      <c r="CB529" s="221">
        <v>2</v>
      </c>
      <c r="CC529" s="221">
        <v>2</v>
      </c>
      <c r="CD529" s="337">
        <v>2</v>
      </c>
      <c r="CE529" s="221">
        <v>2</v>
      </c>
      <c r="CF529" s="221">
        <v>2</v>
      </c>
      <c r="CG529" s="221">
        <v>2</v>
      </c>
      <c r="CH529" s="221">
        <v>2</v>
      </c>
      <c r="CI529" s="221">
        <v>2</v>
      </c>
      <c r="CJ529" s="337">
        <v>2</v>
      </c>
      <c r="CK529" s="221">
        <v>2</v>
      </c>
      <c r="CL529" s="222">
        <f t="shared" si="320"/>
        <v>26</v>
      </c>
      <c r="CM529" s="237">
        <f t="shared" si="321"/>
        <v>1</v>
      </c>
      <c r="CN529" s="222">
        <f t="shared" si="322"/>
        <v>0</v>
      </c>
      <c r="CO529" s="237">
        <f t="shared" si="323"/>
        <v>0</v>
      </c>
      <c r="CP529" s="222">
        <f t="shared" si="324"/>
        <v>0</v>
      </c>
      <c r="CQ529" s="237">
        <f t="shared" si="325"/>
        <v>0</v>
      </c>
      <c r="CR529" s="222">
        <f t="shared" si="326"/>
        <v>0</v>
      </c>
      <c r="CS529" s="237">
        <f t="shared" si="327"/>
        <v>0</v>
      </c>
      <c r="CT529" s="223">
        <f t="shared" si="328"/>
        <v>2</v>
      </c>
      <c r="CU529" s="223" t="str">
        <f t="shared" si="329"/>
        <v>Đạt mục tiêu</v>
      </c>
      <c r="CV529" s="5"/>
    </row>
    <row r="530" spans="1:100" s="1" customFormat="1" ht="52" hidden="1">
      <c r="A530" s="1308"/>
      <c r="B530" s="1024"/>
      <c r="C530" s="1033"/>
      <c r="D530" s="1024"/>
      <c r="E530" s="1033"/>
      <c r="F530" s="1100" t="s">
        <v>1517</v>
      </c>
      <c r="G530" s="290" t="s">
        <v>1423</v>
      </c>
      <c r="H530" s="290"/>
      <c r="I530" s="625"/>
      <c r="J530" s="44"/>
      <c r="K530" s="508"/>
      <c r="L530" s="5" t="s">
        <v>32</v>
      </c>
      <c r="M530" s="212" t="s">
        <v>31</v>
      </c>
      <c r="N530" s="165" t="s">
        <v>10</v>
      </c>
      <c r="O530" s="221" t="s">
        <v>29</v>
      </c>
      <c r="P530" s="221" t="s">
        <v>24</v>
      </c>
      <c r="Q530" s="5" t="s">
        <v>24</v>
      </c>
      <c r="R530" s="5"/>
      <c r="S530" s="5"/>
      <c r="T530" s="5"/>
      <c r="U530" s="6"/>
      <c r="V530" s="5"/>
      <c r="W530" s="5"/>
      <c r="X530" s="5"/>
      <c r="Y530" s="5"/>
      <c r="Z530" s="5"/>
      <c r="AA530" s="5"/>
      <c r="AB530" s="80">
        <f>COUNTIF($Q530:$AA530,"x")</f>
        <v>1</v>
      </c>
      <c r="AC530" s="565"/>
      <c r="AD530" s="5"/>
      <c r="AE530" s="5" t="s">
        <v>1318</v>
      </c>
      <c r="AF530" s="5"/>
      <c r="AG530" s="7"/>
      <c r="AH530" s="7"/>
      <c r="AI530" s="7"/>
      <c r="AJ530" s="7"/>
      <c r="AK530" s="7"/>
      <c r="AL530" s="7"/>
      <c r="AM530" s="7"/>
      <c r="AN530" s="7"/>
      <c r="AO530" s="7"/>
      <c r="AP530" s="7"/>
      <c r="AQ530" s="7"/>
      <c r="AR530" s="7"/>
      <c r="AS530" s="7"/>
      <c r="AT530" s="7"/>
      <c r="AU530" s="7"/>
      <c r="AV530" s="55"/>
      <c r="AW530" s="7"/>
      <c r="AX530" s="7"/>
      <c r="AY530" s="7"/>
      <c r="AZ530" s="7"/>
      <c r="BA530" s="7"/>
      <c r="BB530" s="7"/>
      <c r="BC530" s="7"/>
      <c r="BD530" s="7"/>
      <c r="BE530" s="7"/>
      <c r="BF530" s="7"/>
      <c r="BG530" s="7"/>
      <c r="BH530" s="7"/>
      <c r="BI530" s="7"/>
      <c r="BJ530" s="7"/>
      <c r="BK530" s="7"/>
      <c r="BL530" s="5">
        <v>2</v>
      </c>
      <c r="BM530" s="221">
        <v>2</v>
      </c>
      <c r="BN530" s="221">
        <v>2</v>
      </c>
      <c r="BO530" s="221">
        <v>2</v>
      </c>
      <c r="BP530" s="221">
        <v>2</v>
      </c>
      <c r="BQ530" s="221">
        <v>2</v>
      </c>
      <c r="BR530" s="5">
        <v>2</v>
      </c>
      <c r="BS530" s="226">
        <v>2</v>
      </c>
      <c r="BT530" s="221">
        <v>2</v>
      </c>
      <c r="BU530" s="221">
        <v>2</v>
      </c>
      <c r="BV530" s="221">
        <v>2</v>
      </c>
      <c r="BW530" s="5">
        <v>2</v>
      </c>
      <c r="BX530" s="221">
        <v>2</v>
      </c>
      <c r="BY530" s="6">
        <v>2</v>
      </c>
      <c r="BZ530" s="5">
        <v>2</v>
      </c>
      <c r="CA530" s="221">
        <v>2</v>
      </c>
      <c r="CB530" s="221">
        <v>2</v>
      </c>
      <c r="CC530" s="221">
        <v>2</v>
      </c>
      <c r="CD530" s="337">
        <v>2</v>
      </c>
      <c r="CE530" s="221">
        <v>2</v>
      </c>
      <c r="CF530" s="221">
        <v>2</v>
      </c>
      <c r="CG530" s="221">
        <v>2</v>
      </c>
      <c r="CH530" s="221">
        <v>2</v>
      </c>
      <c r="CI530" s="221">
        <v>2</v>
      </c>
      <c r="CJ530" s="337">
        <v>2</v>
      </c>
      <c r="CK530" s="221">
        <v>2</v>
      </c>
      <c r="CL530" s="222">
        <f t="shared" si="320"/>
        <v>26</v>
      </c>
      <c r="CM530" s="237">
        <f t="shared" si="321"/>
        <v>1</v>
      </c>
      <c r="CN530" s="222">
        <f t="shared" si="322"/>
        <v>0</v>
      </c>
      <c r="CO530" s="237">
        <f t="shared" si="323"/>
        <v>0</v>
      </c>
      <c r="CP530" s="222">
        <f t="shared" si="324"/>
        <v>0</v>
      </c>
      <c r="CQ530" s="237">
        <f t="shared" si="325"/>
        <v>0</v>
      </c>
      <c r="CR530" s="222">
        <f t="shared" si="326"/>
        <v>0</v>
      </c>
      <c r="CS530" s="237">
        <f t="shared" si="327"/>
        <v>0</v>
      </c>
      <c r="CT530" s="223">
        <f t="shared" si="328"/>
        <v>2</v>
      </c>
      <c r="CU530" s="223" t="str">
        <f t="shared" si="329"/>
        <v>Đạt mục tiêu</v>
      </c>
      <c r="CV530" s="5"/>
    </row>
    <row r="531" spans="1:100" s="1" customFormat="1" ht="52" hidden="1">
      <c r="A531" s="1308"/>
      <c r="B531" s="1024"/>
      <c r="C531" s="1033"/>
      <c r="D531" s="1024"/>
      <c r="E531" s="1033"/>
      <c r="F531" s="1101"/>
      <c r="G531" s="290" t="s">
        <v>2881</v>
      </c>
      <c r="H531" s="290"/>
      <c r="I531" s="726" t="s">
        <v>2418</v>
      </c>
      <c r="J531" s="44"/>
      <c r="K531" s="508"/>
      <c r="L531" s="44" t="s">
        <v>32</v>
      </c>
      <c r="M531" s="212" t="s">
        <v>31</v>
      </c>
      <c r="N531" s="165" t="s">
        <v>10</v>
      </c>
      <c r="O531" s="221" t="s">
        <v>29</v>
      </c>
      <c r="P531" s="221" t="s">
        <v>24</v>
      </c>
      <c r="Q531" s="5"/>
      <c r="R531" s="5" t="s">
        <v>24</v>
      </c>
      <c r="S531" s="5"/>
      <c r="T531" s="5"/>
      <c r="U531" s="6"/>
      <c r="V531" s="5"/>
      <c r="W531" s="5"/>
      <c r="X531" s="5"/>
      <c r="Y531" s="5"/>
      <c r="Z531" s="5"/>
      <c r="AA531" s="5"/>
      <c r="AB531" s="80">
        <f>COUNTIF($Q531:$AA531,"x")</f>
        <v>1</v>
      </c>
      <c r="AC531" s="642"/>
      <c r="AD531" s="7"/>
      <c r="AE531" s="7"/>
      <c r="AF531" s="7"/>
      <c r="AG531" s="7"/>
      <c r="AH531" s="7" t="s">
        <v>1318</v>
      </c>
      <c r="AI531" s="7"/>
      <c r="AJ531" s="7"/>
      <c r="AK531" s="7"/>
      <c r="AL531" s="7"/>
      <c r="AM531" s="7"/>
      <c r="AN531" s="7"/>
      <c r="AO531" s="7"/>
      <c r="AP531" s="7"/>
      <c r="AQ531" s="7"/>
      <c r="AR531" s="7"/>
      <c r="AS531" s="7"/>
      <c r="AT531" s="7"/>
      <c r="AU531" s="7"/>
      <c r="AV531" s="55"/>
      <c r="AW531" s="7"/>
      <c r="AX531" s="7"/>
      <c r="AY531" s="7"/>
      <c r="AZ531" s="7"/>
      <c r="BA531" s="7"/>
      <c r="BB531" s="7"/>
      <c r="BC531" s="7"/>
      <c r="BD531" s="7"/>
      <c r="BE531" s="7"/>
      <c r="BF531" s="7"/>
      <c r="BG531" s="7"/>
      <c r="BH531" s="7"/>
      <c r="BI531" s="7"/>
      <c r="BJ531" s="7"/>
      <c r="BK531" s="7"/>
      <c r="BL531" s="5">
        <v>2</v>
      </c>
      <c r="BM531" s="221">
        <v>2</v>
      </c>
      <c r="BN531" s="221">
        <v>2</v>
      </c>
      <c r="BO531" s="221">
        <v>2</v>
      </c>
      <c r="BP531" s="221">
        <v>2</v>
      </c>
      <c r="BQ531" s="221">
        <v>1</v>
      </c>
      <c r="BR531" s="5">
        <v>2</v>
      </c>
      <c r="BS531" s="226">
        <v>2</v>
      </c>
      <c r="BT531" s="221">
        <v>2</v>
      </c>
      <c r="BU531" s="221">
        <v>2</v>
      </c>
      <c r="BV531" s="221">
        <v>2</v>
      </c>
      <c r="BW531" s="5">
        <v>2</v>
      </c>
      <c r="BX531" s="221">
        <v>2</v>
      </c>
      <c r="BY531" s="6">
        <v>2</v>
      </c>
      <c r="BZ531" s="5">
        <v>2</v>
      </c>
      <c r="CA531" s="221">
        <v>2</v>
      </c>
      <c r="CB531" s="221">
        <v>2</v>
      </c>
      <c r="CC531" s="221">
        <v>2</v>
      </c>
      <c r="CD531" s="337">
        <v>2</v>
      </c>
      <c r="CE531" s="221">
        <v>2</v>
      </c>
      <c r="CF531" s="221">
        <v>2</v>
      </c>
      <c r="CG531" s="221">
        <v>2</v>
      </c>
      <c r="CH531" s="221">
        <v>2</v>
      </c>
      <c r="CI531" s="221">
        <v>2</v>
      </c>
      <c r="CJ531" s="337">
        <v>2</v>
      </c>
      <c r="CK531" s="221">
        <v>2</v>
      </c>
      <c r="CL531" s="222">
        <f t="shared" si="320"/>
        <v>25</v>
      </c>
      <c r="CM531" s="237">
        <f t="shared" si="321"/>
        <v>0.96153846153846156</v>
      </c>
      <c r="CN531" s="222">
        <f t="shared" si="322"/>
        <v>1</v>
      </c>
      <c r="CO531" s="237">
        <f t="shared" si="323"/>
        <v>3.8461538461538464E-2</v>
      </c>
      <c r="CP531" s="222">
        <f t="shared" si="324"/>
        <v>0</v>
      </c>
      <c r="CQ531" s="237">
        <f t="shared" si="325"/>
        <v>0</v>
      </c>
      <c r="CR531" s="222">
        <f t="shared" si="326"/>
        <v>0</v>
      </c>
      <c r="CS531" s="237">
        <f t="shared" si="327"/>
        <v>0</v>
      </c>
      <c r="CT531" s="223">
        <f t="shared" si="328"/>
        <v>1.9615384615384615</v>
      </c>
      <c r="CU531" s="223" t="str">
        <f t="shared" si="329"/>
        <v>Đạt mục tiêu</v>
      </c>
      <c r="CV531" s="5"/>
    </row>
    <row r="532" spans="1:100" s="1" customFormat="1" ht="52" hidden="1">
      <c r="A532" s="1308"/>
      <c r="B532" s="1024"/>
      <c r="C532" s="1033"/>
      <c r="D532" s="1024"/>
      <c r="E532" s="1033"/>
      <c r="F532" s="1100"/>
      <c r="G532" s="289" t="s">
        <v>2894</v>
      </c>
      <c r="H532" s="289"/>
      <c r="I532" s="709" t="s">
        <v>2872</v>
      </c>
      <c r="J532" s="44"/>
      <c r="K532" s="508"/>
      <c r="L532" s="16" t="s">
        <v>32</v>
      </c>
      <c r="M532" s="212" t="s">
        <v>31</v>
      </c>
      <c r="N532" s="165" t="s">
        <v>10</v>
      </c>
      <c r="O532" s="221" t="s">
        <v>29</v>
      </c>
      <c r="P532" s="221" t="s">
        <v>24</v>
      </c>
      <c r="Q532" s="5"/>
      <c r="R532" s="5"/>
      <c r="S532" s="5" t="s">
        <v>24</v>
      </c>
      <c r="T532" s="5"/>
      <c r="U532" s="6"/>
      <c r="V532" s="5"/>
      <c r="W532" s="5"/>
      <c r="X532" s="5"/>
      <c r="Y532" s="5"/>
      <c r="Z532" s="5"/>
      <c r="AA532" s="5"/>
      <c r="AB532" s="80">
        <f>COUNTIF($Q532:$AA532,"x")</f>
        <v>1</v>
      </c>
      <c r="AC532" s="642"/>
      <c r="AD532" s="7"/>
      <c r="AE532" s="7"/>
      <c r="AF532" s="7"/>
      <c r="AG532" s="7"/>
      <c r="AH532" s="7"/>
      <c r="AI532" s="7"/>
      <c r="AJ532" s="7"/>
      <c r="AK532" s="7"/>
      <c r="AL532" s="7"/>
      <c r="AM532" s="7" t="s">
        <v>1404</v>
      </c>
      <c r="AN532" s="7" t="s">
        <v>1318</v>
      </c>
      <c r="AO532" s="7"/>
      <c r="AP532" s="7"/>
      <c r="AQ532" s="7"/>
      <c r="AR532" s="7"/>
      <c r="AS532" s="7"/>
      <c r="AT532" s="7"/>
      <c r="AU532" s="7"/>
      <c r="AV532" s="55"/>
      <c r="AW532" s="7"/>
      <c r="AX532" s="7"/>
      <c r="AY532" s="7"/>
      <c r="AZ532" s="7"/>
      <c r="BA532" s="7"/>
      <c r="BB532" s="7"/>
      <c r="BC532" s="7"/>
      <c r="BD532" s="7"/>
      <c r="BE532" s="7"/>
      <c r="BF532" s="7"/>
      <c r="BG532" s="7"/>
      <c r="BH532" s="7"/>
      <c r="BI532" s="7"/>
      <c r="BJ532" s="7"/>
      <c r="BK532" s="7"/>
      <c r="BL532" s="5">
        <v>2</v>
      </c>
      <c r="BM532" s="221">
        <v>2</v>
      </c>
      <c r="BN532" s="221">
        <v>2</v>
      </c>
      <c r="BO532" s="221">
        <v>2</v>
      </c>
      <c r="BP532" s="221">
        <v>2</v>
      </c>
      <c r="BQ532" s="221">
        <v>2</v>
      </c>
      <c r="BR532" s="5">
        <v>2</v>
      </c>
      <c r="BS532" s="226">
        <v>2</v>
      </c>
      <c r="BT532" s="221">
        <v>2</v>
      </c>
      <c r="BU532" s="221">
        <v>2</v>
      </c>
      <c r="BV532" s="221">
        <v>2</v>
      </c>
      <c r="BW532" s="5">
        <v>2</v>
      </c>
      <c r="BX532" s="221">
        <v>1</v>
      </c>
      <c r="BY532" s="6">
        <v>2</v>
      </c>
      <c r="BZ532" s="5">
        <v>2</v>
      </c>
      <c r="CA532" s="221">
        <v>2</v>
      </c>
      <c r="CB532" s="221">
        <v>2</v>
      </c>
      <c r="CC532" s="221">
        <v>2</v>
      </c>
      <c r="CD532" s="337">
        <v>2</v>
      </c>
      <c r="CE532" s="221">
        <v>2</v>
      </c>
      <c r="CF532" s="221">
        <v>2</v>
      </c>
      <c r="CG532" s="221">
        <v>2</v>
      </c>
      <c r="CH532" s="221">
        <v>2</v>
      </c>
      <c r="CI532" s="221">
        <v>2</v>
      </c>
      <c r="CJ532" s="337">
        <v>2</v>
      </c>
      <c r="CK532" s="221">
        <v>2</v>
      </c>
      <c r="CL532" s="222">
        <f t="shared" si="320"/>
        <v>25</v>
      </c>
      <c r="CM532" s="237">
        <f t="shared" si="321"/>
        <v>0.96153846153846156</v>
      </c>
      <c r="CN532" s="222">
        <f t="shared" si="322"/>
        <v>1</v>
      </c>
      <c r="CO532" s="237">
        <f t="shared" si="323"/>
        <v>3.8461538461538464E-2</v>
      </c>
      <c r="CP532" s="222">
        <f t="shared" si="324"/>
        <v>0</v>
      </c>
      <c r="CQ532" s="237">
        <f t="shared" si="325"/>
        <v>0</v>
      </c>
      <c r="CR532" s="222">
        <f t="shared" si="326"/>
        <v>0</v>
      </c>
      <c r="CS532" s="237">
        <f t="shared" si="327"/>
        <v>0</v>
      </c>
      <c r="CT532" s="223">
        <f t="shared" si="328"/>
        <v>1.9615384615384615</v>
      </c>
      <c r="CU532" s="223" t="str">
        <f t="shared" si="329"/>
        <v>Đạt mục tiêu</v>
      </c>
      <c r="CV532" s="5"/>
    </row>
    <row r="533" spans="1:100" s="1" customFormat="1" ht="39" hidden="1">
      <c r="A533" s="1308"/>
      <c r="B533" s="1024"/>
      <c r="C533" s="1033"/>
      <c r="D533" s="1024"/>
      <c r="E533" s="1033"/>
      <c r="F533" s="1100"/>
      <c r="G533" s="289" t="s">
        <v>2870</v>
      </c>
      <c r="H533" s="289"/>
      <c r="I533" s="709" t="s">
        <v>2871</v>
      </c>
      <c r="J533" s="44"/>
      <c r="K533" s="508"/>
      <c r="L533" s="16"/>
      <c r="M533" s="212"/>
      <c r="N533" s="165"/>
      <c r="O533" s="221"/>
      <c r="P533" s="221"/>
      <c r="Q533" s="5"/>
      <c r="R533" s="5"/>
      <c r="S533" s="5"/>
      <c r="T533" s="5"/>
      <c r="U533" s="6"/>
      <c r="V533" s="5"/>
      <c r="W533" s="5"/>
      <c r="X533" s="5"/>
      <c r="Y533" s="5"/>
      <c r="Z533" s="5"/>
      <c r="AA533" s="5"/>
      <c r="AB533" s="80"/>
      <c r="AC533" s="642"/>
      <c r="AD533" s="7"/>
      <c r="AE533" s="7"/>
      <c r="AF533" s="7"/>
      <c r="AG533" s="7"/>
      <c r="AH533" s="7"/>
      <c r="AI533" s="7"/>
      <c r="AJ533" s="7"/>
      <c r="AK533" s="7"/>
      <c r="AL533" s="7"/>
      <c r="AM533" s="7"/>
      <c r="AN533" s="7"/>
      <c r="AO533" s="7"/>
      <c r="AP533" s="7"/>
      <c r="AQ533" s="7"/>
      <c r="AR533" s="7"/>
      <c r="AS533" s="7"/>
      <c r="AT533" s="7"/>
      <c r="AU533" s="7"/>
      <c r="AV533" s="55"/>
      <c r="AW533" s="7"/>
      <c r="AX533" s="7"/>
      <c r="AY533" s="7"/>
      <c r="AZ533" s="7"/>
      <c r="BA533" s="7"/>
      <c r="BB533" s="7"/>
      <c r="BC533" s="7"/>
      <c r="BD533" s="7"/>
      <c r="BE533" s="7"/>
      <c r="BF533" s="7"/>
      <c r="BG533" s="7"/>
      <c r="BH533" s="7"/>
      <c r="BI533" s="7"/>
      <c r="BJ533" s="7"/>
      <c r="BK533" s="7"/>
      <c r="BL533" s="5">
        <v>2</v>
      </c>
      <c r="BM533" s="221">
        <v>2</v>
      </c>
      <c r="BN533" s="221">
        <v>2</v>
      </c>
      <c r="BO533" s="221">
        <v>2</v>
      </c>
      <c r="BP533" s="221">
        <v>2</v>
      </c>
      <c r="BQ533" s="221">
        <v>2</v>
      </c>
      <c r="BR533" s="5">
        <v>2</v>
      </c>
      <c r="BS533" s="226">
        <v>2</v>
      </c>
      <c r="BT533" s="221">
        <v>2</v>
      </c>
      <c r="BU533" s="221">
        <v>2</v>
      </c>
      <c r="BV533" s="221">
        <v>2</v>
      </c>
      <c r="BW533" s="5">
        <v>2</v>
      </c>
      <c r="BX533" s="221">
        <v>2</v>
      </c>
      <c r="BY533" s="6">
        <v>1</v>
      </c>
      <c r="BZ533" s="5">
        <v>2</v>
      </c>
      <c r="CA533" s="221">
        <v>2</v>
      </c>
      <c r="CB533" s="221">
        <v>2</v>
      </c>
      <c r="CC533" s="221">
        <v>2</v>
      </c>
      <c r="CD533" s="337">
        <v>2</v>
      </c>
      <c r="CE533" s="221">
        <v>2</v>
      </c>
      <c r="CF533" s="221">
        <v>2</v>
      </c>
      <c r="CG533" s="221">
        <v>2</v>
      </c>
      <c r="CH533" s="221">
        <v>2</v>
      </c>
      <c r="CI533" s="221">
        <v>2</v>
      </c>
      <c r="CJ533" s="337">
        <v>2</v>
      </c>
      <c r="CK533" s="221">
        <v>2</v>
      </c>
      <c r="CL533" s="222">
        <f t="shared" si="320"/>
        <v>25</v>
      </c>
      <c r="CM533" s="237">
        <f t="shared" si="321"/>
        <v>0.96153846153846156</v>
      </c>
      <c r="CN533" s="222">
        <f t="shared" si="322"/>
        <v>1</v>
      </c>
      <c r="CO533" s="237">
        <f t="shared" si="323"/>
        <v>3.8461538461538464E-2</v>
      </c>
      <c r="CP533" s="222">
        <f t="shared" si="324"/>
        <v>0</v>
      </c>
      <c r="CQ533" s="237">
        <f t="shared" si="325"/>
        <v>0</v>
      </c>
      <c r="CR533" s="222">
        <f t="shared" si="326"/>
        <v>0</v>
      </c>
      <c r="CS533" s="237">
        <f t="shared" si="327"/>
        <v>0</v>
      </c>
      <c r="CT533" s="223">
        <f t="shared" si="328"/>
        <v>1.9615384615384615</v>
      </c>
      <c r="CU533" s="223" t="str">
        <f t="shared" si="329"/>
        <v>Đạt mục tiêu</v>
      </c>
      <c r="CV533" s="5"/>
    </row>
    <row r="534" spans="1:100" s="1" customFormat="1" ht="52" hidden="1">
      <c r="A534" s="1308"/>
      <c r="B534" s="1024"/>
      <c r="C534" s="1033"/>
      <c r="D534" s="1024"/>
      <c r="E534" s="1033"/>
      <c r="F534" s="1100"/>
      <c r="G534" s="289" t="s">
        <v>2994</v>
      </c>
      <c r="H534" s="289"/>
      <c r="I534" s="709" t="s">
        <v>2449</v>
      </c>
      <c r="J534" s="44"/>
      <c r="K534" s="508"/>
      <c r="L534" s="5" t="s">
        <v>32</v>
      </c>
      <c r="M534" s="212" t="s">
        <v>31</v>
      </c>
      <c r="N534" s="165" t="s">
        <v>10</v>
      </c>
      <c r="O534" s="221" t="s">
        <v>29</v>
      </c>
      <c r="P534" s="221" t="s">
        <v>24</v>
      </c>
      <c r="Q534" s="5"/>
      <c r="R534" s="5"/>
      <c r="S534" s="5"/>
      <c r="T534" s="5" t="s">
        <v>24</v>
      </c>
      <c r="U534" s="6"/>
      <c r="V534" s="5"/>
      <c r="W534" s="5"/>
      <c r="X534" s="5"/>
      <c r="Y534" s="5"/>
      <c r="Z534" s="5"/>
      <c r="AA534" s="5"/>
      <c r="AB534" s="80">
        <f>COUNTIF($Q534:$AA534,"x")</f>
        <v>1</v>
      </c>
      <c r="AC534" s="642"/>
      <c r="AD534" s="7"/>
      <c r="AE534" s="7"/>
      <c r="AF534" s="7"/>
      <c r="AG534" s="7"/>
      <c r="AH534" s="7"/>
      <c r="AI534" s="7"/>
      <c r="AJ534" s="7"/>
      <c r="AK534" s="7"/>
      <c r="AL534" s="7"/>
      <c r="AM534" s="7"/>
      <c r="AN534" s="7"/>
      <c r="AO534" s="7"/>
      <c r="AP534" s="55"/>
      <c r="AQ534" s="55" t="s">
        <v>1318</v>
      </c>
      <c r="AR534" s="55"/>
      <c r="AS534" s="7"/>
      <c r="AT534" s="7"/>
      <c r="AU534" s="7"/>
      <c r="AV534" s="55"/>
      <c r="AW534" s="7"/>
      <c r="AX534" s="7"/>
      <c r="AY534" s="7"/>
      <c r="AZ534" s="7"/>
      <c r="BA534" s="7"/>
      <c r="BB534" s="7"/>
      <c r="BC534" s="7"/>
      <c r="BD534" s="7"/>
      <c r="BE534" s="7"/>
      <c r="BF534" s="7"/>
      <c r="BG534" s="7"/>
      <c r="BH534" s="7"/>
      <c r="BI534" s="7"/>
      <c r="BJ534" s="7"/>
      <c r="BK534" s="7"/>
      <c r="BL534" s="5">
        <v>1</v>
      </c>
      <c r="BM534" s="221">
        <v>2</v>
      </c>
      <c r="BN534" s="221">
        <v>2</v>
      </c>
      <c r="BO534" s="221">
        <v>2</v>
      </c>
      <c r="BP534" s="221">
        <v>2</v>
      </c>
      <c r="BQ534" s="221">
        <v>2</v>
      </c>
      <c r="BR534" s="5">
        <v>2</v>
      </c>
      <c r="BS534" s="226">
        <v>2</v>
      </c>
      <c r="BT534" s="221">
        <v>2</v>
      </c>
      <c r="BU534" s="221">
        <v>2</v>
      </c>
      <c r="BV534" s="221">
        <v>2</v>
      </c>
      <c r="BW534" s="5">
        <v>1</v>
      </c>
      <c r="BX534" s="221">
        <v>1</v>
      </c>
      <c r="BY534" s="6">
        <v>2</v>
      </c>
      <c r="BZ534" s="5">
        <v>2</v>
      </c>
      <c r="CA534" s="221">
        <v>2</v>
      </c>
      <c r="CB534" s="221">
        <v>1</v>
      </c>
      <c r="CC534" s="221">
        <v>2</v>
      </c>
      <c r="CD534" s="337">
        <v>2</v>
      </c>
      <c r="CE534" s="221">
        <v>2</v>
      </c>
      <c r="CF534" s="221">
        <v>2</v>
      </c>
      <c r="CG534" s="221">
        <v>2</v>
      </c>
      <c r="CH534" s="221">
        <v>2</v>
      </c>
      <c r="CI534" s="221">
        <v>2</v>
      </c>
      <c r="CJ534" s="337">
        <v>2</v>
      </c>
      <c r="CK534" s="221">
        <v>2</v>
      </c>
      <c r="CL534" s="222">
        <f t="shared" si="320"/>
        <v>22</v>
      </c>
      <c r="CM534" s="237">
        <f t="shared" si="321"/>
        <v>0.84615384615384615</v>
      </c>
      <c r="CN534" s="222">
        <f t="shared" si="322"/>
        <v>4</v>
      </c>
      <c r="CO534" s="237">
        <f t="shared" si="323"/>
        <v>0.15384615384615385</v>
      </c>
      <c r="CP534" s="222">
        <f t="shared" si="324"/>
        <v>0</v>
      </c>
      <c r="CQ534" s="237">
        <f t="shared" si="325"/>
        <v>0</v>
      </c>
      <c r="CR534" s="222">
        <f t="shared" si="326"/>
        <v>0</v>
      </c>
      <c r="CS534" s="237">
        <f t="shared" si="327"/>
        <v>0</v>
      </c>
      <c r="CT534" s="223">
        <f t="shared" si="328"/>
        <v>1.8461538461538463</v>
      </c>
      <c r="CU534" s="223" t="str">
        <f t="shared" si="329"/>
        <v>Đạt mục tiêu</v>
      </c>
      <c r="CV534" s="5"/>
    </row>
    <row r="535" spans="1:100" s="1" customFormat="1" ht="52" hidden="1">
      <c r="A535" s="1308"/>
      <c r="B535" s="1024"/>
      <c r="C535" s="1033"/>
      <c r="D535" s="1024"/>
      <c r="E535" s="1033"/>
      <c r="F535" s="1100"/>
      <c r="G535" s="289" t="s">
        <v>1211</v>
      </c>
      <c r="H535" s="289"/>
      <c r="I535" s="596"/>
      <c r="J535" s="44"/>
      <c r="K535" s="508"/>
      <c r="L535" s="5" t="s">
        <v>32</v>
      </c>
      <c r="M535" s="212" t="s">
        <v>31</v>
      </c>
      <c r="N535" s="165" t="s">
        <v>10</v>
      </c>
      <c r="O535" s="221" t="s">
        <v>29</v>
      </c>
      <c r="P535" s="221" t="s">
        <v>24</v>
      </c>
      <c r="Q535" s="5"/>
      <c r="R535" s="5"/>
      <c r="S535" s="5"/>
      <c r="T535" s="5"/>
      <c r="U535" s="6"/>
      <c r="V535" s="5"/>
      <c r="W535" s="5"/>
      <c r="X535" s="5" t="s">
        <v>24</v>
      </c>
      <c r="Y535" s="5"/>
      <c r="Z535" s="5"/>
      <c r="AA535" s="5"/>
      <c r="AB535" s="80">
        <f>COUNTIF($Q535:$AA535,"x")</f>
        <v>1</v>
      </c>
      <c r="AC535" s="642"/>
      <c r="AD535" s="7"/>
      <c r="AE535" s="7"/>
      <c r="AF535" s="7"/>
      <c r="AG535" s="7"/>
      <c r="AH535" s="7"/>
      <c r="AI535" s="7"/>
      <c r="AJ535" s="7"/>
      <c r="AK535" s="7"/>
      <c r="AL535" s="7"/>
      <c r="AM535" s="7"/>
      <c r="AN535" s="7"/>
      <c r="AO535" s="7"/>
      <c r="AP535" s="7"/>
      <c r="AQ535" s="7"/>
      <c r="AR535" s="7"/>
      <c r="AS535" s="7"/>
      <c r="AT535" s="7"/>
      <c r="AU535" s="7"/>
      <c r="AV535" s="55"/>
      <c r="AW535" s="7"/>
      <c r="AX535" s="7"/>
      <c r="AY535" s="7"/>
      <c r="AZ535" s="7"/>
      <c r="BA535" s="7" t="s">
        <v>1318</v>
      </c>
      <c r="BB535" s="7"/>
      <c r="BC535" s="7" t="s">
        <v>1318</v>
      </c>
      <c r="BD535" s="7"/>
      <c r="BE535" s="7"/>
      <c r="BF535" s="7"/>
      <c r="BG535" s="7"/>
      <c r="BH535" s="7"/>
      <c r="BI535" s="7"/>
      <c r="BJ535" s="7"/>
      <c r="BK535" s="7"/>
      <c r="BL535" s="5">
        <v>2</v>
      </c>
      <c r="BM535" s="221">
        <v>2</v>
      </c>
      <c r="BN535" s="221">
        <v>2</v>
      </c>
      <c r="BO535" s="221">
        <v>2</v>
      </c>
      <c r="BP535" s="221">
        <v>2</v>
      </c>
      <c r="BQ535" s="221">
        <v>2</v>
      </c>
      <c r="BR535" s="5">
        <v>2</v>
      </c>
      <c r="BS535" s="226">
        <v>2</v>
      </c>
      <c r="BT535" s="221">
        <v>2</v>
      </c>
      <c r="BU535" s="221">
        <v>2</v>
      </c>
      <c r="BV535" s="221">
        <v>2</v>
      </c>
      <c r="BW535" s="5">
        <v>2</v>
      </c>
      <c r="BX535" s="221">
        <v>2</v>
      </c>
      <c r="BY535" s="6">
        <v>2</v>
      </c>
      <c r="BZ535" s="5">
        <v>2</v>
      </c>
      <c r="CA535" s="221">
        <v>2</v>
      </c>
      <c r="CB535" s="221">
        <v>2</v>
      </c>
      <c r="CC535" s="221">
        <v>2</v>
      </c>
      <c r="CD535" s="337">
        <v>2</v>
      </c>
      <c r="CE535" s="221">
        <v>2</v>
      </c>
      <c r="CF535" s="221">
        <v>2</v>
      </c>
      <c r="CG535" s="221">
        <v>2</v>
      </c>
      <c r="CH535" s="221">
        <v>2</v>
      </c>
      <c r="CI535" s="221">
        <v>2</v>
      </c>
      <c r="CJ535" s="337">
        <v>2</v>
      </c>
      <c r="CK535" s="221">
        <v>2</v>
      </c>
      <c r="CL535" s="222">
        <f t="shared" si="320"/>
        <v>26</v>
      </c>
      <c r="CM535" s="237">
        <f t="shared" si="321"/>
        <v>1</v>
      </c>
      <c r="CN535" s="222">
        <f t="shared" si="322"/>
        <v>0</v>
      </c>
      <c r="CO535" s="237">
        <f t="shared" si="323"/>
        <v>0</v>
      </c>
      <c r="CP535" s="222">
        <f t="shared" si="324"/>
        <v>0</v>
      </c>
      <c r="CQ535" s="237">
        <f t="shared" si="325"/>
        <v>0</v>
      </c>
      <c r="CR535" s="222">
        <f t="shared" si="326"/>
        <v>0</v>
      </c>
      <c r="CS535" s="237">
        <f t="shared" si="327"/>
        <v>0</v>
      </c>
      <c r="CT535" s="223">
        <f t="shared" si="328"/>
        <v>2</v>
      </c>
      <c r="CU535" s="223" t="str">
        <f t="shared" si="329"/>
        <v>Đạt mục tiêu</v>
      </c>
      <c r="CV535" s="5"/>
    </row>
    <row r="536" spans="1:100" s="1" customFormat="1" ht="84" hidden="1">
      <c r="A536" s="1308"/>
      <c r="B536" s="1024"/>
      <c r="C536" s="1033"/>
      <c r="D536" s="1024"/>
      <c r="E536" s="1033"/>
      <c r="F536" s="1100"/>
      <c r="G536" s="289" t="s">
        <v>2895</v>
      </c>
      <c r="H536" s="289"/>
      <c r="I536" s="727" t="s">
        <v>2468</v>
      </c>
      <c r="J536" s="44"/>
      <c r="K536" s="507" t="s">
        <v>1735</v>
      </c>
      <c r="L536" s="5" t="s">
        <v>32</v>
      </c>
      <c r="M536" s="212" t="s">
        <v>31</v>
      </c>
      <c r="N536" s="165"/>
      <c r="O536" s="221"/>
      <c r="P536" s="221"/>
      <c r="Q536" s="5"/>
      <c r="R536" s="5"/>
      <c r="S536" s="5" t="s">
        <v>24</v>
      </c>
      <c r="T536" s="5"/>
      <c r="U536" s="6"/>
      <c r="V536" s="5"/>
      <c r="W536" s="5"/>
      <c r="X536" s="5"/>
      <c r="Y536" s="5"/>
      <c r="Z536" s="5"/>
      <c r="AA536" s="5"/>
      <c r="AB536" s="80">
        <v>1</v>
      </c>
      <c r="AC536" s="642"/>
      <c r="AD536" s="7"/>
      <c r="AE536" s="7"/>
      <c r="AF536" s="7"/>
      <c r="AG536" s="7"/>
      <c r="AH536" s="7"/>
      <c r="AI536" s="7"/>
      <c r="AJ536" s="7"/>
      <c r="AK536" s="7"/>
      <c r="AL536" s="7"/>
      <c r="AM536" s="7" t="s">
        <v>1318</v>
      </c>
      <c r="AN536" s="7"/>
      <c r="AO536" s="7"/>
      <c r="AP536" s="7"/>
      <c r="AQ536" s="7"/>
      <c r="AR536" s="7"/>
      <c r="AS536" s="7"/>
      <c r="AT536" s="7"/>
      <c r="AU536" s="7"/>
      <c r="AV536" s="55"/>
      <c r="AW536" s="7"/>
      <c r="AX536" s="7"/>
      <c r="AY536" s="7"/>
      <c r="AZ536" s="7"/>
      <c r="BA536" s="7"/>
      <c r="BB536" s="7"/>
      <c r="BC536" s="7"/>
      <c r="BD536" s="7"/>
      <c r="BE536" s="7"/>
      <c r="BF536" s="7"/>
      <c r="BG536" s="7"/>
      <c r="BH536" s="7"/>
      <c r="BI536" s="7"/>
      <c r="BJ536" s="7"/>
      <c r="BK536" s="7"/>
      <c r="BL536" s="5">
        <v>2</v>
      </c>
      <c r="BM536" s="221">
        <v>2</v>
      </c>
      <c r="BN536" s="221">
        <v>2</v>
      </c>
      <c r="BO536" s="221">
        <v>2</v>
      </c>
      <c r="BP536" s="221">
        <v>2</v>
      </c>
      <c r="BQ536" s="221">
        <v>2</v>
      </c>
      <c r="BR536" s="5">
        <v>2</v>
      </c>
      <c r="BS536" s="226">
        <v>2</v>
      </c>
      <c r="BT536" s="221">
        <v>2</v>
      </c>
      <c r="BU536" s="221">
        <v>2</v>
      </c>
      <c r="BV536" s="221">
        <v>2</v>
      </c>
      <c r="BW536" s="5">
        <v>2</v>
      </c>
      <c r="BX536" s="221">
        <v>2</v>
      </c>
      <c r="BY536" s="6">
        <v>1</v>
      </c>
      <c r="BZ536" s="5">
        <v>2</v>
      </c>
      <c r="CA536" s="221">
        <v>2</v>
      </c>
      <c r="CB536" s="221">
        <v>2</v>
      </c>
      <c r="CC536" s="221">
        <v>2</v>
      </c>
      <c r="CD536" s="337">
        <v>2</v>
      </c>
      <c r="CE536" s="221">
        <v>2</v>
      </c>
      <c r="CF536" s="221">
        <v>2</v>
      </c>
      <c r="CG536" s="221">
        <v>2</v>
      </c>
      <c r="CH536" s="221">
        <v>2</v>
      </c>
      <c r="CI536" s="221">
        <v>2</v>
      </c>
      <c r="CJ536" s="337">
        <v>2</v>
      </c>
      <c r="CK536" s="221">
        <v>2</v>
      </c>
      <c r="CL536" s="222">
        <f t="shared" ref="CL536:CL567" si="330">COUNTIF(BL536:CK536,"2")</f>
        <v>25</v>
      </c>
      <c r="CM536" s="237">
        <f t="shared" ref="CM536:CM567" si="331">CL536/(CL536+CN536+CP536+CR536)</f>
        <v>0.96153846153846156</v>
      </c>
      <c r="CN536" s="222">
        <f t="shared" ref="CN536:CN567" si="332">COUNTIF(BL536:CK536,"1")</f>
        <v>1</v>
      </c>
      <c r="CO536" s="237">
        <f t="shared" ref="CO536:CO567" si="333">CN536/(CL536+CN536+CP536+CR536)</f>
        <v>3.8461538461538464E-2</v>
      </c>
      <c r="CP536" s="222">
        <f t="shared" ref="CP536:CP567" si="334">COUNTIF(BL536:CK536,"0")</f>
        <v>0</v>
      </c>
      <c r="CQ536" s="237">
        <f t="shared" ref="CQ536:CQ567" si="335">CP536/(CL536+CN536+CP536+CR536)</f>
        <v>0</v>
      </c>
      <c r="CR536" s="222">
        <f t="shared" ref="CR536:CR564" si="336">COUNTIF(BL536:CK536,"KĐG")</f>
        <v>0</v>
      </c>
      <c r="CS536" s="237">
        <f t="shared" ref="CS536:CS567" si="337">CR536/(CL536+CN536+CP536+CR536)</f>
        <v>0</v>
      </c>
      <c r="CT536" s="223">
        <f t="shared" ref="CT536:CT567" si="338">(((CL536*2)+(CN536*1)+(CP536*0)))/(CL536+CN536+CP536)</f>
        <v>1.9615384615384615</v>
      </c>
      <c r="CU536" s="223" t="str">
        <f t="shared" ref="CU536:CU567" si="339">IF(CS536&gt;=50%,"KĐG",IF(CT536&gt;=1.6,"Đạt mục tiêu",IF(CT536&gt;=1,"Cần cố gắng","Chưa đạt")))</f>
        <v>Đạt mục tiêu</v>
      </c>
      <c r="CV536" s="5"/>
    </row>
    <row r="537" spans="1:100" s="1" customFormat="1" ht="52" hidden="1">
      <c r="A537" s="1308"/>
      <c r="B537" s="1024"/>
      <c r="C537" s="1033"/>
      <c r="D537" s="1024"/>
      <c r="E537" s="1033"/>
      <c r="F537" s="1100"/>
      <c r="G537" s="289" t="s">
        <v>2039</v>
      </c>
      <c r="H537" s="289"/>
      <c r="I537" s="727" t="s">
        <v>2464</v>
      </c>
      <c r="J537" s="44"/>
      <c r="K537" s="508"/>
      <c r="L537" s="5" t="s">
        <v>32</v>
      </c>
      <c r="M537" s="212" t="s">
        <v>31</v>
      </c>
      <c r="N537" s="165" t="s">
        <v>10</v>
      </c>
      <c r="O537" s="221" t="s">
        <v>29</v>
      </c>
      <c r="P537" s="221" t="s">
        <v>24</v>
      </c>
      <c r="Q537" s="5"/>
      <c r="R537" s="5"/>
      <c r="S537" s="5"/>
      <c r="T537" s="5"/>
      <c r="U537" s="6"/>
      <c r="V537" s="5" t="s">
        <v>24</v>
      </c>
      <c r="W537" s="5"/>
      <c r="X537" s="5"/>
      <c r="Y537" s="5"/>
      <c r="Z537" s="5"/>
      <c r="AA537" s="5"/>
      <c r="AB537" s="80">
        <f t="shared" ref="AB537:AB574" si="340">COUNTIF($Q537:$AA537,"x")</f>
        <v>1</v>
      </c>
      <c r="AC537" s="642"/>
      <c r="AD537" s="7"/>
      <c r="AE537" s="7"/>
      <c r="AF537" s="7"/>
      <c r="AG537" s="7"/>
      <c r="AH537" s="7"/>
      <c r="AI537" s="7"/>
      <c r="AJ537" s="7"/>
      <c r="AK537" s="7"/>
      <c r="AL537" s="7"/>
      <c r="AM537" s="7"/>
      <c r="AN537" s="7"/>
      <c r="AO537" s="7"/>
      <c r="AP537" s="7"/>
      <c r="AQ537" s="7"/>
      <c r="AR537" s="7"/>
      <c r="AS537" s="7"/>
      <c r="AT537" s="7"/>
      <c r="AU537" s="7"/>
      <c r="AV537" s="55" t="s">
        <v>1318</v>
      </c>
      <c r="AW537" s="55" t="s">
        <v>1318</v>
      </c>
      <c r="AX537" s="55" t="s">
        <v>1318</v>
      </c>
      <c r="AY537" s="55"/>
      <c r="AZ537" s="55"/>
      <c r="BA537" s="7"/>
      <c r="BB537" s="7"/>
      <c r="BC537" s="7"/>
      <c r="BD537" s="7"/>
      <c r="BE537" s="7"/>
      <c r="BF537" s="7"/>
      <c r="BG537" s="7"/>
      <c r="BH537" s="7"/>
      <c r="BI537" s="7"/>
      <c r="BJ537" s="7"/>
      <c r="BK537" s="7"/>
      <c r="BL537" s="5">
        <v>2</v>
      </c>
      <c r="BM537" s="221">
        <v>2</v>
      </c>
      <c r="BN537" s="221">
        <v>2</v>
      </c>
      <c r="BO537" s="221">
        <v>2</v>
      </c>
      <c r="BP537" s="221">
        <v>2</v>
      </c>
      <c r="BQ537" s="221">
        <v>2</v>
      </c>
      <c r="BR537" s="5">
        <v>2</v>
      </c>
      <c r="BS537" s="226">
        <v>2</v>
      </c>
      <c r="BT537" s="221">
        <v>2</v>
      </c>
      <c r="BU537" s="221">
        <v>2</v>
      </c>
      <c r="BV537" s="221">
        <v>2</v>
      </c>
      <c r="BW537" s="5">
        <v>2</v>
      </c>
      <c r="BX537" s="221">
        <v>1</v>
      </c>
      <c r="BY537" s="6">
        <v>2</v>
      </c>
      <c r="BZ537" s="5">
        <v>2</v>
      </c>
      <c r="CA537" s="221">
        <v>2</v>
      </c>
      <c r="CB537" s="221">
        <v>2</v>
      </c>
      <c r="CC537" s="221">
        <v>2</v>
      </c>
      <c r="CD537" s="337">
        <v>2</v>
      </c>
      <c r="CE537" s="221">
        <v>2</v>
      </c>
      <c r="CF537" s="221">
        <v>2</v>
      </c>
      <c r="CG537" s="221">
        <v>2</v>
      </c>
      <c r="CH537" s="221">
        <v>2</v>
      </c>
      <c r="CI537" s="221">
        <v>2</v>
      </c>
      <c r="CJ537" s="337">
        <v>2</v>
      </c>
      <c r="CK537" s="221">
        <v>2</v>
      </c>
      <c r="CL537" s="222">
        <f t="shared" si="330"/>
        <v>25</v>
      </c>
      <c r="CM537" s="237">
        <f t="shared" si="331"/>
        <v>0.96153846153846156</v>
      </c>
      <c r="CN537" s="222">
        <f t="shared" si="332"/>
        <v>1</v>
      </c>
      <c r="CO537" s="237">
        <f t="shared" si="333"/>
        <v>3.8461538461538464E-2</v>
      </c>
      <c r="CP537" s="222">
        <f t="shared" si="334"/>
        <v>0</v>
      </c>
      <c r="CQ537" s="237">
        <f t="shared" si="335"/>
        <v>0</v>
      </c>
      <c r="CR537" s="222">
        <f t="shared" si="336"/>
        <v>0</v>
      </c>
      <c r="CS537" s="237">
        <f t="shared" si="337"/>
        <v>0</v>
      </c>
      <c r="CT537" s="223">
        <f t="shared" si="338"/>
        <v>1.9615384615384615</v>
      </c>
      <c r="CU537" s="223" t="str">
        <f t="shared" si="339"/>
        <v>Đạt mục tiêu</v>
      </c>
      <c r="CV537" s="5"/>
    </row>
    <row r="538" spans="1:100" s="1" customFormat="1" ht="52" hidden="1">
      <c r="A538" s="1308"/>
      <c r="B538" s="1024"/>
      <c r="C538" s="1033"/>
      <c r="D538" s="1024"/>
      <c r="E538" s="1033"/>
      <c r="F538" s="1100"/>
      <c r="G538" s="289" t="s">
        <v>2077</v>
      </c>
      <c r="H538" s="289"/>
      <c r="I538" s="596"/>
      <c r="J538" s="44"/>
      <c r="K538" s="508"/>
      <c r="L538" s="5" t="s">
        <v>32</v>
      </c>
      <c r="M538" s="212" t="s">
        <v>31</v>
      </c>
      <c r="N538" s="165" t="s">
        <v>10</v>
      </c>
      <c r="O538" s="221" t="s">
        <v>29</v>
      </c>
      <c r="P538" s="221" t="s">
        <v>24</v>
      </c>
      <c r="Q538" s="5"/>
      <c r="R538" s="5"/>
      <c r="S538" s="5"/>
      <c r="T538" s="5"/>
      <c r="U538" s="6"/>
      <c r="V538" s="5" t="s">
        <v>24</v>
      </c>
      <c r="W538" s="5"/>
      <c r="X538" s="5"/>
      <c r="Y538" s="5"/>
      <c r="Z538" s="5"/>
      <c r="AA538" s="5"/>
      <c r="AB538" s="80">
        <f t="shared" si="340"/>
        <v>1</v>
      </c>
      <c r="AC538" s="642"/>
      <c r="AD538" s="7"/>
      <c r="AE538" s="7"/>
      <c r="AF538" s="7"/>
      <c r="AG538" s="7"/>
      <c r="AH538" s="7"/>
      <c r="AI538" s="7"/>
      <c r="AJ538" s="7"/>
      <c r="AK538" s="7"/>
      <c r="AL538" s="7"/>
      <c r="AM538" s="7"/>
      <c r="AN538" s="7"/>
      <c r="AO538" s="7"/>
      <c r="AP538" s="7"/>
      <c r="AQ538" s="7"/>
      <c r="AR538" s="7"/>
      <c r="AS538" s="7"/>
      <c r="AT538" s="7"/>
      <c r="AU538" s="7"/>
      <c r="AV538" s="55" t="s">
        <v>1318</v>
      </c>
      <c r="AW538" s="55" t="s">
        <v>1318</v>
      </c>
      <c r="AX538" s="55" t="s">
        <v>1318</v>
      </c>
      <c r="AY538" s="55"/>
      <c r="AZ538" s="55"/>
      <c r="BA538" s="7"/>
      <c r="BB538" s="7"/>
      <c r="BC538" s="7"/>
      <c r="BD538" s="7"/>
      <c r="BE538" s="7"/>
      <c r="BF538" s="7"/>
      <c r="BG538" s="7"/>
      <c r="BH538" s="7"/>
      <c r="BI538" s="7"/>
      <c r="BJ538" s="7"/>
      <c r="BK538" s="7"/>
      <c r="BL538" s="5">
        <v>2</v>
      </c>
      <c r="BM538" s="221">
        <v>2</v>
      </c>
      <c r="BN538" s="221">
        <v>2</v>
      </c>
      <c r="BO538" s="221">
        <v>2</v>
      </c>
      <c r="BP538" s="221">
        <v>2</v>
      </c>
      <c r="BQ538" s="221">
        <v>2</v>
      </c>
      <c r="BR538" s="5">
        <v>1</v>
      </c>
      <c r="BS538" s="226">
        <v>2</v>
      </c>
      <c r="BT538" s="221">
        <v>2</v>
      </c>
      <c r="BU538" s="221">
        <v>2</v>
      </c>
      <c r="BV538" s="221">
        <v>2</v>
      </c>
      <c r="BW538" s="5">
        <v>2</v>
      </c>
      <c r="BX538" s="221">
        <v>2</v>
      </c>
      <c r="BY538" s="6">
        <v>2</v>
      </c>
      <c r="BZ538" s="5">
        <v>2</v>
      </c>
      <c r="CA538" s="221">
        <v>1</v>
      </c>
      <c r="CB538" s="221">
        <v>2</v>
      </c>
      <c r="CC538" s="221">
        <v>2</v>
      </c>
      <c r="CD538" s="337">
        <v>2</v>
      </c>
      <c r="CE538" s="221">
        <v>2</v>
      </c>
      <c r="CF538" s="221">
        <v>2</v>
      </c>
      <c r="CG538" s="221">
        <v>2</v>
      </c>
      <c r="CH538" s="221">
        <v>2</v>
      </c>
      <c r="CI538" s="221">
        <v>2</v>
      </c>
      <c r="CJ538" s="337">
        <v>2</v>
      </c>
      <c r="CK538" s="221">
        <v>2</v>
      </c>
      <c r="CL538" s="222">
        <f t="shared" si="330"/>
        <v>24</v>
      </c>
      <c r="CM538" s="237">
        <f t="shared" si="331"/>
        <v>0.92307692307692313</v>
      </c>
      <c r="CN538" s="222">
        <f t="shared" si="332"/>
        <v>2</v>
      </c>
      <c r="CO538" s="237">
        <f t="shared" si="333"/>
        <v>7.6923076923076927E-2</v>
      </c>
      <c r="CP538" s="222">
        <f t="shared" si="334"/>
        <v>0</v>
      </c>
      <c r="CQ538" s="237">
        <f t="shared" si="335"/>
        <v>0</v>
      </c>
      <c r="CR538" s="222">
        <f t="shared" si="336"/>
        <v>0</v>
      </c>
      <c r="CS538" s="237">
        <f t="shared" si="337"/>
        <v>0</v>
      </c>
      <c r="CT538" s="223">
        <f t="shared" si="338"/>
        <v>1.9230769230769231</v>
      </c>
      <c r="CU538" s="223" t="str">
        <f t="shared" si="339"/>
        <v>Đạt mục tiêu</v>
      </c>
      <c r="CV538" s="5"/>
    </row>
    <row r="539" spans="1:100" s="1" customFormat="1" ht="52" hidden="1">
      <c r="A539" s="1308"/>
      <c r="B539" s="1024"/>
      <c r="C539" s="1033"/>
      <c r="D539" s="1024"/>
      <c r="E539" s="1033"/>
      <c r="F539" s="1100"/>
      <c r="G539" s="289" t="s">
        <v>2078</v>
      </c>
      <c r="H539" s="289"/>
      <c r="I539" s="709" t="s">
        <v>2464</v>
      </c>
      <c r="J539" s="44"/>
      <c r="K539" s="508"/>
      <c r="L539" s="5" t="s">
        <v>32</v>
      </c>
      <c r="M539" s="212" t="s">
        <v>31</v>
      </c>
      <c r="N539" s="165" t="s">
        <v>10</v>
      </c>
      <c r="O539" s="221" t="s">
        <v>29</v>
      </c>
      <c r="P539" s="221" t="s">
        <v>24</v>
      </c>
      <c r="Q539" s="5"/>
      <c r="R539" s="5"/>
      <c r="S539" s="5"/>
      <c r="T539" s="5"/>
      <c r="U539" s="6"/>
      <c r="V539" s="5" t="s">
        <v>24</v>
      </c>
      <c r="W539" s="5"/>
      <c r="X539" s="5"/>
      <c r="Y539" s="5"/>
      <c r="Z539" s="5"/>
      <c r="AA539" s="5"/>
      <c r="AB539" s="80">
        <f t="shared" si="340"/>
        <v>1</v>
      </c>
      <c r="AC539" s="642"/>
      <c r="AD539" s="7"/>
      <c r="AE539" s="7"/>
      <c r="AF539" s="7"/>
      <c r="AG539" s="7"/>
      <c r="AH539" s="7"/>
      <c r="AI539" s="7"/>
      <c r="AJ539" s="7"/>
      <c r="AK539" s="7"/>
      <c r="AL539" s="7"/>
      <c r="AM539" s="7"/>
      <c r="AN539" s="7"/>
      <c r="AO539" s="7"/>
      <c r="AP539" s="7"/>
      <c r="AQ539" s="7"/>
      <c r="AR539" s="7"/>
      <c r="AS539" s="7"/>
      <c r="AT539" s="7"/>
      <c r="AU539" s="7"/>
      <c r="AV539" s="55" t="s">
        <v>1318</v>
      </c>
      <c r="AW539" s="55" t="s">
        <v>1318</v>
      </c>
      <c r="AX539" s="55" t="s">
        <v>1318</v>
      </c>
      <c r="AY539" s="55"/>
      <c r="AZ539" s="55"/>
      <c r="BA539" s="7"/>
      <c r="BB539" s="7"/>
      <c r="BC539" s="7"/>
      <c r="BD539" s="7"/>
      <c r="BE539" s="7"/>
      <c r="BF539" s="7"/>
      <c r="BG539" s="7"/>
      <c r="BH539" s="7"/>
      <c r="BI539" s="7"/>
      <c r="BJ539" s="7"/>
      <c r="BK539" s="7"/>
      <c r="BL539" s="5">
        <v>2</v>
      </c>
      <c r="BM539" s="221">
        <v>2</v>
      </c>
      <c r="BN539" s="221">
        <v>2</v>
      </c>
      <c r="BO539" s="221">
        <v>2</v>
      </c>
      <c r="BP539" s="221">
        <v>2</v>
      </c>
      <c r="BQ539" s="221">
        <v>2</v>
      </c>
      <c r="BR539" s="5">
        <v>2</v>
      </c>
      <c r="BS539" s="226">
        <v>2</v>
      </c>
      <c r="BT539" s="221">
        <v>2</v>
      </c>
      <c r="BU539" s="221">
        <v>2</v>
      </c>
      <c r="BV539" s="221">
        <v>2</v>
      </c>
      <c r="BW539" s="5">
        <v>1</v>
      </c>
      <c r="BX539" s="221">
        <v>2</v>
      </c>
      <c r="BY539" s="6">
        <v>2</v>
      </c>
      <c r="BZ539" s="5">
        <v>2</v>
      </c>
      <c r="CA539" s="221">
        <v>2</v>
      </c>
      <c r="CB539" s="221">
        <v>2</v>
      </c>
      <c r="CC539" s="221">
        <v>2</v>
      </c>
      <c r="CD539" s="337">
        <v>2</v>
      </c>
      <c r="CE539" s="221">
        <v>2</v>
      </c>
      <c r="CF539" s="221">
        <v>2</v>
      </c>
      <c r="CG539" s="221">
        <v>2</v>
      </c>
      <c r="CH539" s="221">
        <v>2</v>
      </c>
      <c r="CI539" s="221">
        <v>2</v>
      </c>
      <c r="CJ539" s="337">
        <v>2</v>
      </c>
      <c r="CK539" s="221">
        <v>2</v>
      </c>
      <c r="CL539" s="222">
        <f t="shared" si="330"/>
        <v>25</v>
      </c>
      <c r="CM539" s="237">
        <f t="shared" si="331"/>
        <v>0.96153846153846156</v>
      </c>
      <c r="CN539" s="222">
        <f t="shared" si="332"/>
        <v>1</v>
      </c>
      <c r="CO539" s="237">
        <f t="shared" si="333"/>
        <v>3.8461538461538464E-2</v>
      </c>
      <c r="CP539" s="222">
        <f t="shared" si="334"/>
        <v>0</v>
      </c>
      <c r="CQ539" s="237">
        <f t="shared" si="335"/>
        <v>0</v>
      </c>
      <c r="CR539" s="222">
        <f t="shared" si="336"/>
        <v>0</v>
      </c>
      <c r="CS539" s="237">
        <f t="shared" si="337"/>
        <v>0</v>
      </c>
      <c r="CT539" s="223">
        <f t="shared" si="338"/>
        <v>1.9615384615384615</v>
      </c>
      <c r="CU539" s="223" t="str">
        <f t="shared" si="339"/>
        <v>Đạt mục tiêu</v>
      </c>
      <c r="CV539" s="5"/>
    </row>
    <row r="540" spans="1:100" s="1" customFormat="1" ht="84" hidden="1">
      <c r="A540" s="1308"/>
      <c r="B540" s="1024"/>
      <c r="C540" s="1033"/>
      <c r="D540" s="1024"/>
      <c r="E540" s="1033"/>
      <c r="F540" s="1100"/>
      <c r="G540" s="289" t="s">
        <v>1682</v>
      </c>
      <c r="H540" s="289"/>
      <c r="I540" s="727" t="s">
        <v>2370</v>
      </c>
      <c r="J540" s="44"/>
      <c r="K540" s="507" t="s">
        <v>1683</v>
      </c>
      <c r="L540" s="44" t="s">
        <v>32</v>
      </c>
      <c r="M540" s="212" t="s">
        <v>31</v>
      </c>
      <c r="N540" s="165" t="s">
        <v>10</v>
      </c>
      <c r="O540" s="221" t="s">
        <v>29</v>
      </c>
      <c r="P540" s="221" t="s">
        <v>24</v>
      </c>
      <c r="Q540" s="5"/>
      <c r="R540" s="5"/>
      <c r="S540" s="5"/>
      <c r="T540" s="5"/>
      <c r="U540" s="6" t="s">
        <v>24</v>
      </c>
      <c r="V540" s="5"/>
      <c r="W540" s="5"/>
      <c r="X540" s="5"/>
      <c r="Y540" s="5"/>
      <c r="Z540" s="5"/>
      <c r="AA540" s="5"/>
      <c r="AB540" s="80">
        <f t="shared" si="340"/>
        <v>1</v>
      </c>
      <c r="AC540" s="642"/>
      <c r="AD540" s="7"/>
      <c r="AE540" s="7"/>
      <c r="AF540" s="7"/>
      <c r="AG540" s="7"/>
      <c r="AH540" s="7"/>
      <c r="AI540" s="7"/>
      <c r="AJ540" s="7"/>
      <c r="AK540" s="7"/>
      <c r="AL540" s="7"/>
      <c r="AM540" s="7"/>
      <c r="AN540" s="7"/>
      <c r="AO540" s="7"/>
      <c r="AP540" s="7"/>
      <c r="AQ540" s="7"/>
      <c r="AR540" s="7"/>
      <c r="AS540" s="7" t="s">
        <v>1318</v>
      </c>
      <c r="AT540" s="7"/>
      <c r="AU540" s="7"/>
      <c r="AV540" s="55"/>
      <c r="AW540" s="7"/>
      <c r="AX540" s="7"/>
      <c r="AY540" s="7"/>
      <c r="AZ540" s="7"/>
      <c r="BA540" s="7"/>
      <c r="BB540" s="7"/>
      <c r="BC540" s="7"/>
      <c r="BD540" s="7"/>
      <c r="BE540" s="7"/>
      <c r="BF540" s="7"/>
      <c r="BG540" s="7"/>
      <c r="BH540" s="7"/>
      <c r="BI540" s="7"/>
      <c r="BJ540" s="7"/>
      <c r="BK540" s="7"/>
      <c r="BL540" s="5">
        <v>2</v>
      </c>
      <c r="BM540" s="221">
        <v>2</v>
      </c>
      <c r="BN540" s="221">
        <v>2</v>
      </c>
      <c r="BO540" s="221">
        <v>2</v>
      </c>
      <c r="BP540" s="221">
        <v>2</v>
      </c>
      <c r="BQ540" s="221">
        <v>2</v>
      </c>
      <c r="BR540" s="5">
        <v>2</v>
      </c>
      <c r="BS540" s="226">
        <v>2</v>
      </c>
      <c r="BT540" s="221">
        <v>2</v>
      </c>
      <c r="BU540" s="221">
        <v>2</v>
      </c>
      <c r="BV540" s="221">
        <v>2</v>
      </c>
      <c r="BW540" s="5">
        <v>2</v>
      </c>
      <c r="BX540" s="221">
        <v>2</v>
      </c>
      <c r="BY540" s="6">
        <v>1</v>
      </c>
      <c r="BZ540" s="5">
        <v>2</v>
      </c>
      <c r="CA540" s="221">
        <v>2</v>
      </c>
      <c r="CB540" s="221">
        <v>2</v>
      </c>
      <c r="CC540" s="221">
        <v>2</v>
      </c>
      <c r="CD540" s="337">
        <v>2</v>
      </c>
      <c r="CE540" s="221">
        <v>2</v>
      </c>
      <c r="CF540" s="221">
        <v>2</v>
      </c>
      <c r="CG540" s="221">
        <v>2</v>
      </c>
      <c r="CH540" s="221">
        <v>2</v>
      </c>
      <c r="CI540" s="221">
        <v>2</v>
      </c>
      <c r="CJ540" s="337">
        <v>2</v>
      </c>
      <c r="CK540" s="221">
        <v>2</v>
      </c>
      <c r="CL540" s="222">
        <f t="shared" si="330"/>
        <v>25</v>
      </c>
      <c r="CM540" s="237">
        <f t="shared" si="331"/>
        <v>0.96153846153846156</v>
      </c>
      <c r="CN540" s="222">
        <f t="shared" si="332"/>
        <v>1</v>
      </c>
      <c r="CO540" s="237">
        <f t="shared" si="333"/>
        <v>3.8461538461538464E-2</v>
      </c>
      <c r="CP540" s="222">
        <f t="shared" si="334"/>
        <v>0</v>
      </c>
      <c r="CQ540" s="237">
        <f t="shared" si="335"/>
        <v>0</v>
      </c>
      <c r="CR540" s="222">
        <f t="shared" si="336"/>
        <v>0</v>
      </c>
      <c r="CS540" s="237">
        <f t="shared" si="337"/>
        <v>0</v>
      </c>
      <c r="CT540" s="223">
        <f t="shared" si="338"/>
        <v>1.9615384615384615</v>
      </c>
      <c r="CU540" s="223" t="str">
        <f t="shared" si="339"/>
        <v>Đạt mục tiêu</v>
      </c>
      <c r="CV540" s="5"/>
    </row>
    <row r="541" spans="1:100" ht="52" hidden="1">
      <c r="A541" s="1308"/>
      <c r="B541" s="1024"/>
      <c r="C541" s="1033"/>
      <c r="D541" s="1024"/>
      <c r="E541" s="1033"/>
      <c r="F541" s="1100"/>
      <c r="G541" s="289" t="s">
        <v>1550</v>
      </c>
      <c r="H541" s="289"/>
      <c r="I541" s="596"/>
      <c r="J541" s="44"/>
      <c r="K541" s="508"/>
      <c r="L541" s="5" t="s">
        <v>32</v>
      </c>
      <c r="M541" s="212" t="s">
        <v>31</v>
      </c>
      <c r="N541" s="165" t="s">
        <v>10</v>
      </c>
      <c r="O541" s="221" t="s">
        <v>29</v>
      </c>
      <c r="P541" s="221" t="s">
        <v>24</v>
      </c>
      <c r="Q541" s="5"/>
      <c r="R541" s="5"/>
      <c r="S541" s="5"/>
      <c r="T541" s="5"/>
      <c r="U541" s="6"/>
      <c r="V541" s="5"/>
      <c r="W541" s="5"/>
      <c r="X541" s="5"/>
      <c r="Y541" s="221" t="s">
        <v>24</v>
      </c>
      <c r="Z541" s="5"/>
      <c r="AA541" s="5"/>
      <c r="AB541" s="80">
        <f t="shared" si="340"/>
        <v>1</v>
      </c>
      <c r="AC541" s="642"/>
      <c r="AD541" s="7"/>
      <c r="AE541" s="7"/>
      <c r="AF541" s="7"/>
      <c r="AG541" s="7"/>
      <c r="AH541" s="7"/>
      <c r="AI541" s="7"/>
      <c r="AJ541" s="7"/>
      <c r="AK541" s="7"/>
      <c r="AL541" s="7"/>
      <c r="AM541" s="7"/>
      <c r="AN541" s="7"/>
      <c r="AO541" s="7"/>
      <c r="AP541" s="7"/>
      <c r="AQ541" s="7"/>
      <c r="AR541" s="7"/>
      <c r="AS541" s="7"/>
      <c r="AT541" s="7"/>
      <c r="AU541" s="7"/>
      <c r="AV541" s="55"/>
      <c r="AW541" s="7"/>
      <c r="AX541" s="7"/>
      <c r="AY541" s="7"/>
      <c r="AZ541" s="7"/>
      <c r="BA541" s="7"/>
      <c r="BB541" s="7"/>
      <c r="BC541" s="7"/>
      <c r="BD541" s="7"/>
      <c r="BE541" s="55" t="s">
        <v>1318</v>
      </c>
      <c r="BF541" s="55"/>
      <c r="BG541" s="55" t="s">
        <v>1318</v>
      </c>
      <c r="BH541" s="7"/>
      <c r="BI541" s="7"/>
      <c r="BJ541" s="7"/>
      <c r="BK541" s="7"/>
      <c r="BL541" s="5">
        <v>2</v>
      </c>
      <c r="BM541" s="221">
        <v>2</v>
      </c>
      <c r="BN541" s="221">
        <v>2</v>
      </c>
      <c r="BO541" s="221">
        <v>1</v>
      </c>
      <c r="BP541" s="221">
        <v>2</v>
      </c>
      <c r="BQ541" s="221">
        <v>2</v>
      </c>
      <c r="BR541" s="5">
        <v>2</v>
      </c>
      <c r="BS541" s="226">
        <v>2</v>
      </c>
      <c r="BT541" s="221">
        <v>2</v>
      </c>
      <c r="BU541" s="221">
        <v>2</v>
      </c>
      <c r="BV541" s="221">
        <v>2</v>
      </c>
      <c r="BW541" s="5">
        <v>2</v>
      </c>
      <c r="BX541" s="221">
        <v>2</v>
      </c>
      <c r="BY541" s="6">
        <v>2</v>
      </c>
      <c r="BZ541" s="5">
        <v>2</v>
      </c>
      <c r="CA541" s="221">
        <v>2</v>
      </c>
      <c r="CB541" s="221">
        <v>2</v>
      </c>
      <c r="CC541" s="221">
        <v>2</v>
      </c>
      <c r="CD541" s="337">
        <v>2</v>
      </c>
      <c r="CE541" s="221">
        <v>2</v>
      </c>
      <c r="CF541" s="221">
        <v>2</v>
      </c>
      <c r="CG541" s="221">
        <v>2</v>
      </c>
      <c r="CH541" s="221">
        <v>2</v>
      </c>
      <c r="CI541" s="221">
        <v>2</v>
      </c>
      <c r="CJ541" s="337">
        <v>2</v>
      </c>
      <c r="CK541" s="221">
        <v>2</v>
      </c>
      <c r="CL541" s="222">
        <f t="shared" si="330"/>
        <v>25</v>
      </c>
      <c r="CM541" s="237">
        <f t="shared" si="331"/>
        <v>0.96153846153846156</v>
      </c>
      <c r="CN541" s="222">
        <f t="shared" si="332"/>
        <v>1</v>
      </c>
      <c r="CO541" s="237">
        <f t="shared" si="333"/>
        <v>3.8461538461538464E-2</v>
      </c>
      <c r="CP541" s="222">
        <f t="shared" si="334"/>
        <v>0</v>
      </c>
      <c r="CQ541" s="237">
        <f t="shared" si="335"/>
        <v>0</v>
      </c>
      <c r="CR541" s="222">
        <f t="shared" si="336"/>
        <v>0</v>
      </c>
      <c r="CS541" s="237">
        <f t="shared" si="337"/>
        <v>0</v>
      </c>
      <c r="CT541" s="223">
        <f t="shared" si="338"/>
        <v>1.9615384615384615</v>
      </c>
      <c r="CU541" s="223" t="str">
        <f t="shared" si="339"/>
        <v>Đạt mục tiêu</v>
      </c>
      <c r="CV541" s="221"/>
    </row>
    <row r="542" spans="1:100" ht="29.4" hidden="1" customHeight="1">
      <c r="A542" s="1308"/>
      <c r="B542" s="1024"/>
      <c r="C542" s="1033"/>
      <c r="D542" s="1024"/>
      <c r="E542" s="1033"/>
      <c r="F542" s="1100"/>
      <c r="G542" s="289" t="s">
        <v>1212</v>
      </c>
      <c r="H542" s="289"/>
      <c r="I542" s="596"/>
      <c r="J542" s="44"/>
      <c r="K542" s="508"/>
      <c r="L542" s="5" t="s">
        <v>32</v>
      </c>
      <c r="M542" s="212" t="s">
        <v>31</v>
      </c>
      <c r="N542" s="165" t="s">
        <v>10</v>
      </c>
      <c r="O542" s="221" t="s">
        <v>29</v>
      </c>
      <c r="P542" s="221"/>
      <c r="Q542" s="5"/>
      <c r="R542" s="5"/>
      <c r="S542" s="5"/>
      <c r="T542" s="5"/>
      <c r="U542" s="6"/>
      <c r="V542" s="5"/>
      <c r="W542" s="5"/>
      <c r="X542" s="5"/>
      <c r="Y542" s="221"/>
      <c r="Z542" s="5" t="s">
        <v>24</v>
      </c>
      <c r="AA542" s="5"/>
      <c r="AB542" s="80">
        <f t="shared" si="340"/>
        <v>1</v>
      </c>
      <c r="AC542" s="642"/>
      <c r="AD542" s="7"/>
      <c r="AE542" s="7"/>
      <c r="AF542" s="7"/>
      <c r="AG542" s="7"/>
      <c r="AH542" s="7"/>
      <c r="AI542" s="7"/>
      <c r="AJ542" s="7"/>
      <c r="AK542" s="7"/>
      <c r="AL542" s="7"/>
      <c r="AM542" s="7"/>
      <c r="AN542" s="7"/>
      <c r="AO542" s="7"/>
      <c r="AP542" s="7"/>
      <c r="AQ542" s="7"/>
      <c r="AR542" s="7"/>
      <c r="AS542" s="7"/>
      <c r="AT542" s="7"/>
      <c r="AU542" s="7"/>
      <c r="AV542" s="55"/>
      <c r="AW542" s="7"/>
      <c r="AX542" s="7"/>
      <c r="AY542" s="7"/>
      <c r="AZ542" s="7"/>
      <c r="BA542" s="7"/>
      <c r="BB542" s="7"/>
      <c r="BC542" s="7"/>
      <c r="BD542" s="7"/>
      <c r="BE542" s="55"/>
      <c r="BF542" s="55"/>
      <c r="BG542" s="55"/>
      <c r="BH542" s="7"/>
      <c r="BI542" s="7"/>
      <c r="BJ542" s="7"/>
      <c r="BK542" s="7"/>
      <c r="BL542" s="5">
        <v>2</v>
      </c>
      <c r="BM542" s="221">
        <v>2</v>
      </c>
      <c r="BN542" s="221">
        <v>2</v>
      </c>
      <c r="BO542" s="221">
        <v>2</v>
      </c>
      <c r="BP542" s="221">
        <v>2</v>
      </c>
      <c r="BQ542" s="221">
        <v>2</v>
      </c>
      <c r="BR542" s="5">
        <v>2</v>
      </c>
      <c r="BS542" s="226">
        <v>1</v>
      </c>
      <c r="BT542" s="221">
        <v>2</v>
      </c>
      <c r="BU542" s="221">
        <v>2</v>
      </c>
      <c r="BV542" s="221">
        <v>2</v>
      </c>
      <c r="BW542" s="5">
        <v>2</v>
      </c>
      <c r="BX542" s="221">
        <v>2</v>
      </c>
      <c r="BY542" s="6">
        <v>2</v>
      </c>
      <c r="BZ542" s="5">
        <v>2</v>
      </c>
      <c r="CA542" s="221">
        <v>2</v>
      </c>
      <c r="CB542" s="221">
        <v>2</v>
      </c>
      <c r="CC542" s="221">
        <v>2</v>
      </c>
      <c r="CD542" s="337">
        <v>2</v>
      </c>
      <c r="CE542" s="221">
        <v>2</v>
      </c>
      <c r="CF542" s="221">
        <v>2</v>
      </c>
      <c r="CG542" s="221">
        <v>2</v>
      </c>
      <c r="CH542" s="221">
        <v>2</v>
      </c>
      <c r="CI542" s="221">
        <v>2</v>
      </c>
      <c r="CJ542" s="337">
        <v>2</v>
      </c>
      <c r="CK542" s="221">
        <v>2</v>
      </c>
      <c r="CL542" s="222">
        <f t="shared" si="330"/>
        <v>25</v>
      </c>
      <c r="CM542" s="237">
        <f t="shared" si="331"/>
        <v>0.96153846153846156</v>
      </c>
      <c r="CN542" s="222">
        <f t="shared" si="332"/>
        <v>1</v>
      </c>
      <c r="CO542" s="237">
        <f t="shared" si="333"/>
        <v>3.8461538461538464E-2</v>
      </c>
      <c r="CP542" s="222">
        <f t="shared" si="334"/>
        <v>0</v>
      </c>
      <c r="CQ542" s="237">
        <f t="shared" si="335"/>
        <v>0</v>
      </c>
      <c r="CR542" s="222">
        <f t="shared" si="336"/>
        <v>0</v>
      </c>
      <c r="CS542" s="237">
        <f t="shared" si="337"/>
        <v>0</v>
      </c>
      <c r="CT542" s="223">
        <f t="shared" si="338"/>
        <v>1.9615384615384615</v>
      </c>
      <c r="CU542" s="223" t="str">
        <f t="shared" si="339"/>
        <v>Đạt mục tiêu</v>
      </c>
      <c r="CV542" s="221"/>
    </row>
    <row r="543" spans="1:100" ht="29.4" hidden="1" customHeight="1">
      <c r="A543" s="1308"/>
      <c r="B543" s="1024"/>
      <c r="C543" s="1033"/>
      <c r="D543" s="1024"/>
      <c r="E543" s="1033"/>
      <c r="F543" s="1100"/>
      <c r="G543" s="289" t="s">
        <v>1213</v>
      </c>
      <c r="H543" s="289"/>
      <c r="I543" s="596"/>
      <c r="J543" s="44"/>
      <c r="K543" s="508"/>
      <c r="L543" s="5" t="s">
        <v>32</v>
      </c>
      <c r="M543" s="212" t="s">
        <v>31</v>
      </c>
      <c r="N543" s="165" t="s">
        <v>10</v>
      </c>
      <c r="O543" s="221" t="s">
        <v>29</v>
      </c>
      <c r="P543" s="221"/>
      <c r="Q543" s="5"/>
      <c r="R543" s="5"/>
      <c r="S543" s="5"/>
      <c r="T543" s="5"/>
      <c r="U543" s="6"/>
      <c r="V543" s="5"/>
      <c r="W543" s="5"/>
      <c r="X543" s="5"/>
      <c r="Y543" s="221"/>
      <c r="Z543" s="5" t="s">
        <v>24</v>
      </c>
      <c r="AA543" s="5"/>
      <c r="AB543" s="80">
        <f t="shared" si="340"/>
        <v>1</v>
      </c>
      <c r="AC543" s="642"/>
      <c r="AD543" s="7"/>
      <c r="AE543" s="7"/>
      <c r="AF543" s="7"/>
      <c r="AG543" s="7"/>
      <c r="AH543" s="7"/>
      <c r="AI543" s="7"/>
      <c r="AJ543" s="7"/>
      <c r="AK543" s="7"/>
      <c r="AL543" s="7"/>
      <c r="AM543" s="7"/>
      <c r="AN543" s="7"/>
      <c r="AO543" s="7"/>
      <c r="AP543" s="7"/>
      <c r="AQ543" s="7"/>
      <c r="AR543" s="7"/>
      <c r="AS543" s="7"/>
      <c r="AT543" s="7"/>
      <c r="AU543" s="7"/>
      <c r="AV543" s="55"/>
      <c r="AW543" s="7"/>
      <c r="AX543" s="7"/>
      <c r="AY543" s="7"/>
      <c r="AZ543" s="7"/>
      <c r="BA543" s="7"/>
      <c r="BB543" s="7"/>
      <c r="BC543" s="7"/>
      <c r="BD543" s="7"/>
      <c r="BE543" s="55"/>
      <c r="BF543" s="55"/>
      <c r="BG543" s="55"/>
      <c r="BH543" s="7"/>
      <c r="BI543" s="7"/>
      <c r="BJ543" s="7"/>
      <c r="BK543" s="7"/>
      <c r="BL543" s="5">
        <v>1</v>
      </c>
      <c r="BM543" s="221">
        <v>2</v>
      </c>
      <c r="BN543" s="221">
        <v>2</v>
      </c>
      <c r="BO543" s="221">
        <v>2</v>
      </c>
      <c r="BP543" s="221">
        <v>2</v>
      </c>
      <c r="BQ543" s="221">
        <v>2</v>
      </c>
      <c r="BR543" s="5">
        <v>2</v>
      </c>
      <c r="BS543" s="226">
        <v>1</v>
      </c>
      <c r="BT543" s="221">
        <v>2</v>
      </c>
      <c r="BU543" s="221">
        <v>2</v>
      </c>
      <c r="BV543" s="221">
        <v>1</v>
      </c>
      <c r="BW543" s="5">
        <v>2</v>
      </c>
      <c r="BX543" s="221">
        <v>2</v>
      </c>
      <c r="BY543" s="6">
        <v>2</v>
      </c>
      <c r="BZ543" s="5">
        <v>1</v>
      </c>
      <c r="CA543" s="221">
        <v>2</v>
      </c>
      <c r="CB543" s="221">
        <v>2</v>
      </c>
      <c r="CC543" s="221">
        <v>1</v>
      </c>
      <c r="CD543" s="337">
        <v>2</v>
      </c>
      <c r="CE543" s="221">
        <v>1</v>
      </c>
      <c r="CF543" s="221">
        <v>2</v>
      </c>
      <c r="CG543" s="221">
        <v>2</v>
      </c>
      <c r="CH543" s="221">
        <v>2</v>
      </c>
      <c r="CI543" s="221">
        <v>2</v>
      </c>
      <c r="CJ543" s="337">
        <v>2</v>
      </c>
      <c r="CK543" s="221">
        <v>2</v>
      </c>
      <c r="CL543" s="222">
        <f t="shared" si="330"/>
        <v>20</v>
      </c>
      <c r="CM543" s="237">
        <f t="shared" si="331"/>
        <v>0.76923076923076927</v>
      </c>
      <c r="CN543" s="222">
        <f t="shared" si="332"/>
        <v>6</v>
      </c>
      <c r="CO543" s="237">
        <f t="shared" si="333"/>
        <v>0.23076923076923078</v>
      </c>
      <c r="CP543" s="222">
        <f t="shared" si="334"/>
        <v>0</v>
      </c>
      <c r="CQ543" s="237">
        <f t="shared" si="335"/>
        <v>0</v>
      </c>
      <c r="CR543" s="222">
        <f t="shared" si="336"/>
        <v>0</v>
      </c>
      <c r="CS543" s="237">
        <f t="shared" si="337"/>
        <v>0</v>
      </c>
      <c r="CT543" s="223">
        <f t="shared" si="338"/>
        <v>1.7692307692307692</v>
      </c>
      <c r="CU543" s="223" t="str">
        <f t="shared" si="339"/>
        <v>Đạt mục tiêu</v>
      </c>
      <c r="CV543" s="221"/>
    </row>
    <row r="544" spans="1:100" ht="29.4" hidden="1" customHeight="1">
      <c r="A544" s="1308"/>
      <c r="B544" s="1024"/>
      <c r="C544" s="1033"/>
      <c r="D544" s="1024"/>
      <c r="E544" s="1033"/>
      <c r="F544" s="1100"/>
      <c r="G544" s="289" t="s">
        <v>1214</v>
      </c>
      <c r="H544" s="289"/>
      <c r="I544" s="596"/>
      <c r="J544" s="44"/>
      <c r="K544" s="508"/>
      <c r="L544" s="5" t="s">
        <v>32</v>
      </c>
      <c r="M544" s="212" t="s">
        <v>31</v>
      </c>
      <c r="N544" s="165" t="s">
        <v>10</v>
      </c>
      <c r="O544" s="221" t="s">
        <v>29</v>
      </c>
      <c r="P544" s="221"/>
      <c r="Q544" s="5"/>
      <c r="R544" s="5"/>
      <c r="S544" s="5"/>
      <c r="T544" s="5"/>
      <c r="U544" s="6"/>
      <c r="V544" s="5"/>
      <c r="W544" s="5"/>
      <c r="X544" s="5"/>
      <c r="Y544" s="221"/>
      <c r="Z544" s="5"/>
      <c r="AA544" s="5" t="s">
        <v>24</v>
      </c>
      <c r="AB544" s="80">
        <f t="shared" si="340"/>
        <v>1</v>
      </c>
      <c r="AC544" s="642"/>
      <c r="AD544" s="7"/>
      <c r="AE544" s="7"/>
      <c r="AF544" s="7"/>
      <c r="AG544" s="7"/>
      <c r="AH544" s="7"/>
      <c r="AI544" s="7"/>
      <c r="AJ544" s="7"/>
      <c r="AK544" s="7"/>
      <c r="AL544" s="7"/>
      <c r="AM544" s="7"/>
      <c r="AN544" s="7"/>
      <c r="AO544" s="7"/>
      <c r="AP544" s="7"/>
      <c r="AQ544" s="7"/>
      <c r="AR544" s="7"/>
      <c r="AS544" s="7"/>
      <c r="AT544" s="7"/>
      <c r="AU544" s="7"/>
      <c r="AV544" s="55"/>
      <c r="AW544" s="7"/>
      <c r="AX544" s="7"/>
      <c r="AY544" s="7"/>
      <c r="AZ544" s="7"/>
      <c r="BA544" s="7"/>
      <c r="BB544" s="7"/>
      <c r="BC544" s="7"/>
      <c r="BD544" s="7"/>
      <c r="BE544" s="55"/>
      <c r="BF544" s="55"/>
      <c r="BG544" s="55"/>
      <c r="BH544" s="7"/>
      <c r="BI544" s="7"/>
      <c r="BJ544" s="7"/>
      <c r="BK544" s="7"/>
      <c r="BL544" s="5">
        <v>2</v>
      </c>
      <c r="BM544" s="221">
        <v>2</v>
      </c>
      <c r="BN544" s="221">
        <v>2</v>
      </c>
      <c r="BO544" s="221">
        <v>2</v>
      </c>
      <c r="BP544" s="221">
        <v>2</v>
      </c>
      <c r="BQ544" s="221">
        <v>2</v>
      </c>
      <c r="BR544" s="5">
        <v>2</v>
      </c>
      <c r="BS544" s="226">
        <v>2</v>
      </c>
      <c r="BT544" s="221">
        <v>2</v>
      </c>
      <c r="BU544" s="221">
        <v>2</v>
      </c>
      <c r="BV544" s="221">
        <v>2</v>
      </c>
      <c r="BW544" s="5">
        <v>2</v>
      </c>
      <c r="BX544" s="221">
        <v>2</v>
      </c>
      <c r="BY544" s="6">
        <v>1</v>
      </c>
      <c r="BZ544" s="5">
        <v>2</v>
      </c>
      <c r="CA544" s="221">
        <v>2</v>
      </c>
      <c r="CB544" s="221">
        <v>2</v>
      </c>
      <c r="CC544" s="221">
        <v>2</v>
      </c>
      <c r="CD544" s="337">
        <v>2</v>
      </c>
      <c r="CE544" s="221">
        <v>2</v>
      </c>
      <c r="CF544" s="221">
        <v>2</v>
      </c>
      <c r="CG544" s="221">
        <v>2</v>
      </c>
      <c r="CH544" s="221">
        <v>2</v>
      </c>
      <c r="CI544" s="221">
        <v>2</v>
      </c>
      <c r="CJ544" s="337">
        <v>2</v>
      </c>
      <c r="CK544" s="221">
        <v>2</v>
      </c>
      <c r="CL544" s="222">
        <f t="shared" si="330"/>
        <v>25</v>
      </c>
      <c r="CM544" s="237">
        <f t="shared" si="331"/>
        <v>0.96153846153846156</v>
      </c>
      <c r="CN544" s="222">
        <f t="shared" si="332"/>
        <v>1</v>
      </c>
      <c r="CO544" s="237">
        <f t="shared" si="333"/>
        <v>3.8461538461538464E-2</v>
      </c>
      <c r="CP544" s="222">
        <f t="shared" si="334"/>
        <v>0</v>
      </c>
      <c r="CQ544" s="237">
        <f t="shared" si="335"/>
        <v>0</v>
      </c>
      <c r="CR544" s="222">
        <f t="shared" si="336"/>
        <v>0</v>
      </c>
      <c r="CS544" s="237">
        <f t="shared" si="337"/>
        <v>0</v>
      </c>
      <c r="CT544" s="223">
        <f t="shared" si="338"/>
        <v>1.9615384615384615</v>
      </c>
      <c r="CU544" s="223" t="str">
        <f t="shared" si="339"/>
        <v>Đạt mục tiêu</v>
      </c>
      <c r="CV544" s="221"/>
    </row>
    <row r="545" spans="1:100" ht="52.25" hidden="1" customHeight="1">
      <c r="A545" s="1308"/>
      <c r="B545" s="1024"/>
      <c r="C545" s="1033"/>
      <c r="D545" s="1024"/>
      <c r="E545" s="1033"/>
      <c r="F545" s="1100"/>
      <c r="G545" s="289" t="s">
        <v>2501</v>
      </c>
      <c r="H545" s="289"/>
      <c r="I545" s="596"/>
      <c r="J545" s="44"/>
      <c r="K545" s="182" t="s">
        <v>2500</v>
      </c>
      <c r="L545" s="5" t="s">
        <v>32</v>
      </c>
      <c r="M545" s="212" t="s">
        <v>31</v>
      </c>
      <c r="N545" s="165" t="s">
        <v>10</v>
      </c>
      <c r="O545" s="221" t="s">
        <v>29</v>
      </c>
      <c r="P545" s="221"/>
      <c r="Q545" s="5" t="s">
        <v>24</v>
      </c>
      <c r="R545" s="5"/>
      <c r="S545" s="5"/>
      <c r="T545" s="5"/>
      <c r="U545" s="6"/>
      <c r="V545" s="5"/>
      <c r="W545" s="5"/>
      <c r="X545" s="5"/>
      <c r="Y545" s="221"/>
      <c r="Z545" s="5"/>
      <c r="AA545" s="5"/>
      <c r="AB545" s="80">
        <f t="shared" si="340"/>
        <v>1</v>
      </c>
      <c r="AC545" s="642"/>
      <c r="AD545" s="7"/>
      <c r="AE545" s="7"/>
      <c r="AF545" s="7"/>
      <c r="AG545" s="7"/>
      <c r="AH545" s="7"/>
      <c r="AI545" s="7"/>
      <c r="AJ545" s="7"/>
      <c r="AK545" s="7"/>
      <c r="AL545" s="7"/>
      <c r="AM545" s="7"/>
      <c r="AN545" s="7"/>
      <c r="AO545" s="7"/>
      <c r="AP545" s="7"/>
      <c r="AQ545" s="7"/>
      <c r="AR545" s="7"/>
      <c r="AS545" s="7"/>
      <c r="AT545" s="7"/>
      <c r="AU545" s="7"/>
      <c r="AV545" s="55"/>
      <c r="AW545" s="7"/>
      <c r="AX545" s="7"/>
      <c r="AY545" s="7"/>
      <c r="AZ545" s="7"/>
      <c r="BA545" s="7"/>
      <c r="BB545" s="7"/>
      <c r="BC545" s="7"/>
      <c r="BD545" s="7"/>
      <c r="BE545" s="55"/>
      <c r="BF545" s="55"/>
      <c r="BG545" s="55"/>
      <c r="BH545" s="7"/>
      <c r="BI545" s="7"/>
      <c r="BJ545" s="7"/>
      <c r="BK545" s="7"/>
      <c r="BL545" s="5">
        <v>2</v>
      </c>
      <c r="BM545" s="221">
        <v>2</v>
      </c>
      <c r="BN545" s="221">
        <v>2</v>
      </c>
      <c r="BO545" s="221">
        <v>2</v>
      </c>
      <c r="BP545" s="221">
        <v>2</v>
      </c>
      <c r="BQ545" s="221">
        <v>2</v>
      </c>
      <c r="BR545" s="5">
        <v>2</v>
      </c>
      <c r="BS545" s="226">
        <v>2</v>
      </c>
      <c r="BT545" s="221">
        <v>2</v>
      </c>
      <c r="BU545" s="221">
        <v>2</v>
      </c>
      <c r="BV545" s="221">
        <v>2</v>
      </c>
      <c r="BW545" s="5">
        <v>1</v>
      </c>
      <c r="BX545" s="221">
        <v>2</v>
      </c>
      <c r="BY545" s="6">
        <v>2</v>
      </c>
      <c r="BZ545" s="5">
        <v>2</v>
      </c>
      <c r="CA545" s="221">
        <v>2</v>
      </c>
      <c r="CB545" s="221">
        <v>1</v>
      </c>
      <c r="CC545" s="221">
        <v>2</v>
      </c>
      <c r="CD545" s="337">
        <v>2</v>
      </c>
      <c r="CE545" s="221">
        <v>2</v>
      </c>
      <c r="CF545" s="221">
        <v>2</v>
      </c>
      <c r="CG545" s="221">
        <v>2</v>
      </c>
      <c r="CH545" s="221">
        <v>2</v>
      </c>
      <c r="CI545" s="221">
        <v>2</v>
      </c>
      <c r="CJ545" s="337">
        <v>2</v>
      </c>
      <c r="CK545" s="221">
        <v>2</v>
      </c>
      <c r="CL545" s="222">
        <f t="shared" si="330"/>
        <v>24</v>
      </c>
      <c r="CM545" s="237">
        <f t="shared" si="331"/>
        <v>0.92307692307692313</v>
      </c>
      <c r="CN545" s="222">
        <f t="shared" si="332"/>
        <v>2</v>
      </c>
      <c r="CO545" s="237">
        <f t="shared" si="333"/>
        <v>7.6923076923076927E-2</v>
      </c>
      <c r="CP545" s="222">
        <f t="shared" si="334"/>
        <v>0</v>
      </c>
      <c r="CQ545" s="237">
        <f t="shared" si="335"/>
        <v>0</v>
      </c>
      <c r="CR545" s="222">
        <f t="shared" si="336"/>
        <v>0</v>
      </c>
      <c r="CS545" s="237">
        <f t="shared" si="337"/>
        <v>0</v>
      </c>
      <c r="CT545" s="223">
        <f t="shared" si="338"/>
        <v>1.9230769230769231</v>
      </c>
      <c r="CU545" s="223" t="str">
        <f t="shared" si="339"/>
        <v>Đạt mục tiêu</v>
      </c>
      <c r="CV545" s="221"/>
    </row>
    <row r="546" spans="1:100" ht="30.65" hidden="1" customHeight="1">
      <c r="A546" s="1308"/>
      <c r="B546" s="1024"/>
      <c r="C546" s="1033"/>
      <c r="D546" s="1024"/>
      <c r="E546" s="1033"/>
      <c r="F546" s="1100"/>
      <c r="G546" s="289" t="s">
        <v>2502</v>
      </c>
      <c r="H546" s="289"/>
      <c r="I546" s="596"/>
      <c r="J546" s="44"/>
      <c r="K546" s="182" t="s">
        <v>2521</v>
      </c>
      <c r="L546" s="5" t="s">
        <v>32</v>
      </c>
      <c r="M546" s="212" t="s">
        <v>31</v>
      </c>
      <c r="N546" s="165" t="s">
        <v>10</v>
      </c>
      <c r="O546" s="221" t="s">
        <v>29</v>
      </c>
      <c r="P546" s="221"/>
      <c r="Q546" s="5" t="s">
        <v>24</v>
      </c>
      <c r="R546" s="5"/>
      <c r="S546" s="5"/>
      <c r="T546" s="5"/>
      <c r="U546" s="6"/>
      <c r="V546" s="5"/>
      <c r="W546" s="5"/>
      <c r="X546" s="5"/>
      <c r="Y546" s="221"/>
      <c r="Z546" s="5"/>
      <c r="AA546" s="5"/>
      <c r="AB546" s="80">
        <f t="shared" si="340"/>
        <v>1</v>
      </c>
      <c r="AC546" s="642"/>
      <c r="AD546" s="7"/>
      <c r="AE546" s="7"/>
      <c r="AF546" s="7"/>
      <c r="AG546" s="7"/>
      <c r="AH546" s="7"/>
      <c r="AI546" s="7"/>
      <c r="AJ546" s="7"/>
      <c r="AK546" s="7"/>
      <c r="AL546" s="7"/>
      <c r="AM546" s="7"/>
      <c r="AN546" s="7"/>
      <c r="AO546" s="7"/>
      <c r="AP546" s="7"/>
      <c r="AQ546" s="7"/>
      <c r="AR546" s="7"/>
      <c r="AS546" s="7"/>
      <c r="AT546" s="7"/>
      <c r="AU546" s="7"/>
      <c r="AV546" s="55"/>
      <c r="AW546" s="7"/>
      <c r="AX546" s="7"/>
      <c r="AY546" s="7"/>
      <c r="AZ546" s="7"/>
      <c r="BA546" s="7"/>
      <c r="BB546" s="7"/>
      <c r="BC546" s="7"/>
      <c r="BD546" s="7"/>
      <c r="BE546" s="55"/>
      <c r="BF546" s="55"/>
      <c r="BG546" s="55"/>
      <c r="BH546" s="7"/>
      <c r="BI546" s="7"/>
      <c r="BJ546" s="7"/>
      <c r="BK546" s="7"/>
      <c r="BL546" s="5">
        <v>2</v>
      </c>
      <c r="BM546" s="221">
        <v>2</v>
      </c>
      <c r="BN546" s="221">
        <v>2</v>
      </c>
      <c r="BO546" s="221">
        <v>2</v>
      </c>
      <c r="BP546" s="221">
        <v>2</v>
      </c>
      <c r="BQ546" s="221">
        <v>2</v>
      </c>
      <c r="BR546" s="5">
        <v>2</v>
      </c>
      <c r="BS546" s="226">
        <v>2</v>
      </c>
      <c r="BT546" s="221">
        <v>2</v>
      </c>
      <c r="BU546" s="221">
        <v>2</v>
      </c>
      <c r="BV546" s="221">
        <v>2</v>
      </c>
      <c r="BW546" s="5">
        <v>2</v>
      </c>
      <c r="BX546" s="221">
        <v>2</v>
      </c>
      <c r="BY546" s="6">
        <v>2</v>
      </c>
      <c r="BZ546" s="5">
        <v>2</v>
      </c>
      <c r="CA546" s="221">
        <v>2</v>
      </c>
      <c r="CB546" s="221">
        <v>2</v>
      </c>
      <c r="CC546" s="221">
        <v>2</v>
      </c>
      <c r="CD546" s="337">
        <v>2</v>
      </c>
      <c r="CE546" s="221">
        <v>2</v>
      </c>
      <c r="CF546" s="221">
        <v>2</v>
      </c>
      <c r="CG546" s="221">
        <v>2</v>
      </c>
      <c r="CH546" s="221">
        <v>2</v>
      </c>
      <c r="CI546" s="221">
        <v>2</v>
      </c>
      <c r="CJ546" s="337">
        <v>2</v>
      </c>
      <c r="CK546" s="221">
        <v>2</v>
      </c>
      <c r="CL546" s="222">
        <f t="shared" si="330"/>
        <v>26</v>
      </c>
      <c r="CM546" s="237">
        <f t="shared" si="331"/>
        <v>1</v>
      </c>
      <c r="CN546" s="222">
        <f t="shared" si="332"/>
        <v>0</v>
      </c>
      <c r="CO546" s="237">
        <f t="shared" si="333"/>
        <v>0</v>
      </c>
      <c r="CP546" s="222">
        <f t="shared" si="334"/>
        <v>0</v>
      </c>
      <c r="CQ546" s="237">
        <f t="shared" si="335"/>
        <v>0</v>
      </c>
      <c r="CR546" s="222">
        <f t="shared" si="336"/>
        <v>0</v>
      </c>
      <c r="CS546" s="237">
        <f t="shared" si="337"/>
        <v>0</v>
      </c>
      <c r="CT546" s="223">
        <f t="shared" si="338"/>
        <v>2</v>
      </c>
      <c r="CU546" s="223" t="str">
        <f t="shared" si="339"/>
        <v>Đạt mục tiêu</v>
      </c>
      <c r="CV546" s="221"/>
    </row>
    <row r="547" spans="1:100" ht="73.25" hidden="1" customHeight="1">
      <c r="A547" s="1308"/>
      <c r="B547" s="1024"/>
      <c r="C547" s="1033"/>
      <c r="D547" s="1024"/>
      <c r="E547" s="1033"/>
      <c r="F547" s="1100"/>
      <c r="G547" s="289" t="s">
        <v>2882</v>
      </c>
      <c r="H547" s="289"/>
      <c r="I547" s="727" t="s">
        <v>2422</v>
      </c>
      <c r="J547" s="44"/>
      <c r="K547" s="182" t="s">
        <v>2520</v>
      </c>
      <c r="L547" s="5" t="s">
        <v>32</v>
      </c>
      <c r="M547" s="212" t="s">
        <v>31</v>
      </c>
      <c r="N547" s="165" t="s">
        <v>10</v>
      </c>
      <c r="O547" s="221" t="s">
        <v>29</v>
      </c>
      <c r="P547" s="221"/>
      <c r="Q547" s="5"/>
      <c r="R547" s="5" t="s">
        <v>24</v>
      </c>
      <c r="S547" s="5"/>
      <c r="T547" s="5"/>
      <c r="U547" s="6"/>
      <c r="V547" s="5"/>
      <c r="W547" s="5"/>
      <c r="X547" s="5"/>
      <c r="Y547" s="221"/>
      <c r="Z547" s="5"/>
      <c r="AA547" s="5"/>
      <c r="AB547" s="80">
        <f t="shared" si="340"/>
        <v>1</v>
      </c>
      <c r="AC547" s="642"/>
      <c r="AD547" s="7"/>
      <c r="AE547" s="7"/>
      <c r="AF547" s="7"/>
      <c r="AG547" s="7"/>
      <c r="AH547" s="7"/>
      <c r="AI547" s="7"/>
      <c r="AJ547" s="7"/>
      <c r="AK547" s="7"/>
      <c r="AL547" s="7"/>
      <c r="AM547" s="7"/>
      <c r="AN547" s="7"/>
      <c r="AO547" s="7"/>
      <c r="AP547" s="7"/>
      <c r="AQ547" s="7"/>
      <c r="AR547" s="7"/>
      <c r="AS547" s="7"/>
      <c r="AT547" s="7"/>
      <c r="AU547" s="7"/>
      <c r="AV547" s="55"/>
      <c r="AW547" s="7"/>
      <c r="AX547" s="7"/>
      <c r="AY547" s="7"/>
      <c r="AZ547" s="7"/>
      <c r="BA547" s="7"/>
      <c r="BB547" s="7"/>
      <c r="BC547" s="7"/>
      <c r="BD547" s="7"/>
      <c r="BE547" s="55"/>
      <c r="BF547" s="55"/>
      <c r="BG547" s="55"/>
      <c r="BH547" s="7"/>
      <c r="BI547" s="7"/>
      <c r="BJ547" s="7"/>
      <c r="BK547" s="7"/>
      <c r="BL547" s="5">
        <v>2</v>
      </c>
      <c r="BM547" s="221">
        <v>2</v>
      </c>
      <c r="BN547" s="221">
        <v>2</v>
      </c>
      <c r="BO547" s="221">
        <v>2</v>
      </c>
      <c r="BP547" s="221">
        <v>2</v>
      </c>
      <c r="BQ547" s="221">
        <v>2</v>
      </c>
      <c r="BR547" s="5">
        <v>2</v>
      </c>
      <c r="BS547" s="226">
        <v>2</v>
      </c>
      <c r="BT547" s="221">
        <v>2</v>
      </c>
      <c r="BU547" s="221">
        <v>2</v>
      </c>
      <c r="BV547" s="221">
        <v>2</v>
      </c>
      <c r="BW547" s="5">
        <v>2</v>
      </c>
      <c r="BX547" s="221">
        <v>2</v>
      </c>
      <c r="BY547" s="6">
        <v>2</v>
      </c>
      <c r="BZ547" s="5">
        <v>2</v>
      </c>
      <c r="CA547" s="221">
        <v>1</v>
      </c>
      <c r="CB547" s="221">
        <v>2</v>
      </c>
      <c r="CC547" s="221">
        <v>2</v>
      </c>
      <c r="CD547" s="337">
        <v>2</v>
      </c>
      <c r="CE547" s="221">
        <v>2</v>
      </c>
      <c r="CF547" s="221">
        <v>2</v>
      </c>
      <c r="CG547" s="221">
        <v>2</v>
      </c>
      <c r="CH547" s="221">
        <v>2</v>
      </c>
      <c r="CI547" s="221">
        <v>2</v>
      </c>
      <c r="CJ547" s="337">
        <v>2</v>
      </c>
      <c r="CK547" s="221">
        <v>2</v>
      </c>
      <c r="CL547" s="222">
        <f t="shared" si="330"/>
        <v>25</v>
      </c>
      <c r="CM547" s="237">
        <f t="shared" si="331"/>
        <v>0.96153846153846156</v>
      </c>
      <c r="CN547" s="222">
        <f t="shared" si="332"/>
        <v>1</v>
      </c>
      <c r="CO547" s="237">
        <f t="shared" si="333"/>
        <v>3.8461538461538464E-2</v>
      </c>
      <c r="CP547" s="222">
        <f t="shared" si="334"/>
        <v>0</v>
      </c>
      <c r="CQ547" s="237">
        <f t="shared" si="335"/>
        <v>0</v>
      </c>
      <c r="CR547" s="222">
        <f t="shared" si="336"/>
        <v>0</v>
      </c>
      <c r="CS547" s="237">
        <f t="shared" si="337"/>
        <v>0</v>
      </c>
      <c r="CT547" s="223">
        <f t="shared" si="338"/>
        <v>1.9615384615384615</v>
      </c>
      <c r="CU547" s="223" t="str">
        <f t="shared" si="339"/>
        <v>Đạt mục tiêu</v>
      </c>
      <c r="CV547" s="221"/>
    </row>
    <row r="548" spans="1:100" ht="72" hidden="1" customHeight="1">
      <c r="A548" s="1308"/>
      <c r="B548" s="1024"/>
      <c r="C548" s="1033"/>
      <c r="D548" s="1024"/>
      <c r="E548" s="1033"/>
      <c r="F548" s="1100"/>
      <c r="G548" s="289" t="s">
        <v>2883</v>
      </c>
      <c r="H548" s="289"/>
      <c r="I548" s="727" t="s">
        <v>2422</v>
      </c>
      <c r="J548" s="44"/>
      <c r="K548" s="182" t="s">
        <v>2499</v>
      </c>
      <c r="L548" s="5" t="s">
        <v>32</v>
      </c>
      <c r="M548" s="212" t="s">
        <v>31</v>
      </c>
      <c r="N548" s="165" t="s">
        <v>10</v>
      </c>
      <c r="O548" s="221" t="s">
        <v>29</v>
      </c>
      <c r="P548" s="221"/>
      <c r="Q548" s="5"/>
      <c r="R548" s="5" t="s">
        <v>24</v>
      </c>
      <c r="S548" s="5"/>
      <c r="T548" s="5"/>
      <c r="U548" s="6"/>
      <c r="V548" s="5"/>
      <c r="W548" s="5"/>
      <c r="X548" s="5"/>
      <c r="Y548" s="221"/>
      <c r="Z548" s="5"/>
      <c r="AA548" s="5"/>
      <c r="AB548" s="80">
        <f t="shared" si="340"/>
        <v>1</v>
      </c>
      <c r="AC548" s="642"/>
      <c r="AD548" s="7"/>
      <c r="AE548" s="7"/>
      <c r="AF548" s="7"/>
      <c r="AG548" s="7"/>
      <c r="AH548" s="7"/>
      <c r="AI548" s="7"/>
      <c r="AJ548" s="7"/>
      <c r="AK548" s="7"/>
      <c r="AL548" s="7"/>
      <c r="AM548" s="7"/>
      <c r="AN548" s="7"/>
      <c r="AO548" s="7"/>
      <c r="AP548" s="7"/>
      <c r="AQ548" s="7"/>
      <c r="AR548" s="7"/>
      <c r="AS548" s="7"/>
      <c r="AT548" s="7"/>
      <c r="AU548" s="7"/>
      <c r="AV548" s="55"/>
      <c r="AW548" s="7"/>
      <c r="AX548" s="7"/>
      <c r="AY548" s="7"/>
      <c r="AZ548" s="7"/>
      <c r="BA548" s="7"/>
      <c r="BB548" s="7"/>
      <c r="BC548" s="7"/>
      <c r="BD548" s="7"/>
      <c r="BE548" s="55"/>
      <c r="BF548" s="55"/>
      <c r="BG548" s="55"/>
      <c r="BH548" s="7"/>
      <c r="BI548" s="7"/>
      <c r="BJ548" s="7"/>
      <c r="BK548" s="7"/>
      <c r="BL548" s="5">
        <v>2</v>
      </c>
      <c r="BM548" s="221">
        <v>2</v>
      </c>
      <c r="BN548" s="221">
        <v>2</v>
      </c>
      <c r="BO548" s="221">
        <v>2</v>
      </c>
      <c r="BP548" s="221">
        <v>2</v>
      </c>
      <c r="BQ548" s="221">
        <v>2</v>
      </c>
      <c r="BR548" s="5">
        <v>2</v>
      </c>
      <c r="BS548" s="226">
        <v>2</v>
      </c>
      <c r="BT548" s="221">
        <v>2</v>
      </c>
      <c r="BU548" s="221">
        <v>2</v>
      </c>
      <c r="BV548" s="221">
        <v>2</v>
      </c>
      <c r="BW548" s="5">
        <v>2</v>
      </c>
      <c r="BX548" s="221">
        <v>2</v>
      </c>
      <c r="BY548" s="6">
        <v>2</v>
      </c>
      <c r="BZ548" s="5">
        <v>2</v>
      </c>
      <c r="CA548" s="221">
        <v>2</v>
      </c>
      <c r="CB548" s="221">
        <v>2</v>
      </c>
      <c r="CC548" s="221">
        <v>2</v>
      </c>
      <c r="CD548" s="337">
        <v>2</v>
      </c>
      <c r="CE548" s="221">
        <v>2</v>
      </c>
      <c r="CF548" s="221">
        <v>2</v>
      </c>
      <c r="CG548" s="221">
        <v>2</v>
      </c>
      <c r="CH548" s="221">
        <v>2</v>
      </c>
      <c r="CI548" s="221">
        <v>2</v>
      </c>
      <c r="CJ548" s="337">
        <v>2</v>
      </c>
      <c r="CK548" s="221">
        <v>2</v>
      </c>
      <c r="CL548" s="222">
        <f t="shared" si="330"/>
        <v>26</v>
      </c>
      <c r="CM548" s="237">
        <f t="shared" si="331"/>
        <v>1</v>
      </c>
      <c r="CN548" s="222">
        <f t="shared" si="332"/>
        <v>0</v>
      </c>
      <c r="CO548" s="237">
        <f t="shared" si="333"/>
        <v>0</v>
      </c>
      <c r="CP548" s="222">
        <f t="shared" si="334"/>
        <v>0</v>
      </c>
      <c r="CQ548" s="237">
        <f t="shared" si="335"/>
        <v>0</v>
      </c>
      <c r="CR548" s="222">
        <f t="shared" si="336"/>
        <v>0</v>
      </c>
      <c r="CS548" s="237">
        <f t="shared" si="337"/>
        <v>0</v>
      </c>
      <c r="CT548" s="223">
        <f t="shared" si="338"/>
        <v>2</v>
      </c>
      <c r="CU548" s="223" t="str">
        <f t="shared" si="339"/>
        <v>Đạt mục tiêu</v>
      </c>
      <c r="CV548" s="221"/>
    </row>
    <row r="549" spans="1:100" ht="48" hidden="1" customHeight="1">
      <c r="A549" s="1308"/>
      <c r="B549" s="1024"/>
      <c r="C549" s="1033"/>
      <c r="D549" s="1024"/>
      <c r="E549" s="1033"/>
      <c r="F549" s="1100"/>
      <c r="G549" s="289" t="s">
        <v>2504</v>
      </c>
      <c r="H549" s="289"/>
      <c r="I549" s="596"/>
      <c r="J549" s="44"/>
      <c r="K549" s="182" t="s">
        <v>2522</v>
      </c>
      <c r="L549" s="5" t="s">
        <v>32</v>
      </c>
      <c r="M549" s="212" t="s">
        <v>31</v>
      </c>
      <c r="N549" s="165" t="s">
        <v>10</v>
      </c>
      <c r="O549" s="221" t="s">
        <v>29</v>
      </c>
      <c r="P549" s="221"/>
      <c r="Q549" s="5"/>
      <c r="R549" s="5"/>
      <c r="S549" s="5" t="s">
        <v>24</v>
      </c>
      <c r="T549" s="5"/>
      <c r="U549" s="6"/>
      <c r="V549" s="5"/>
      <c r="W549" s="5"/>
      <c r="X549" s="5"/>
      <c r="Y549" s="221"/>
      <c r="Z549" s="5"/>
      <c r="AA549" s="5"/>
      <c r="AB549" s="80">
        <f t="shared" si="340"/>
        <v>1</v>
      </c>
      <c r="AC549" s="642"/>
      <c r="AD549" s="7"/>
      <c r="AE549" s="7"/>
      <c r="AF549" s="7"/>
      <c r="AG549" s="7"/>
      <c r="AH549" s="7"/>
      <c r="AI549" s="7"/>
      <c r="AJ549" s="7"/>
      <c r="AK549" s="7"/>
      <c r="AL549" s="7"/>
      <c r="AM549" s="7"/>
      <c r="AN549" s="7"/>
      <c r="AO549" s="7"/>
      <c r="AP549" s="7"/>
      <c r="AQ549" s="7"/>
      <c r="AR549" s="7"/>
      <c r="AS549" s="7"/>
      <c r="AT549" s="7"/>
      <c r="AU549" s="7"/>
      <c r="AV549" s="55"/>
      <c r="AW549" s="7"/>
      <c r="AX549" s="7"/>
      <c r="AY549" s="7"/>
      <c r="AZ549" s="7"/>
      <c r="BA549" s="7"/>
      <c r="BB549" s="7"/>
      <c r="BC549" s="7"/>
      <c r="BD549" s="7"/>
      <c r="BE549" s="55"/>
      <c r="BF549" s="55"/>
      <c r="BG549" s="55"/>
      <c r="BH549" s="7"/>
      <c r="BI549" s="7"/>
      <c r="BJ549" s="7"/>
      <c r="BK549" s="7"/>
      <c r="BL549" s="5">
        <v>2</v>
      </c>
      <c r="BM549" s="221">
        <v>2</v>
      </c>
      <c r="BN549" s="221">
        <v>2</v>
      </c>
      <c r="BO549" s="221">
        <v>2</v>
      </c>
      <c r="BP549" s="221">
        <v>2</v>
      </c>
      <c r="BQ549" s="221">
        <v>2</v>
      </c>
      <c r="BR549" s="5">
        <v>2</v>
      </c>
      <c r="BS549" s="226">
        <v>2</v>
      </c>
      <c r="BT549" s="221">
        <v>2</v>
      </c>
      <c r="BU549" s="221">
        <v>2</v>
      </c>
      <c r="BV549" s="221">
        <v>2</v>
      </c>
      <c r="BW549" s="5">
        <v>2</v>
      </c>
      <c r="BX549" s="221">
        <v>2</v>
      </c>
      <c r="BY549" s="6">
        <v>2</v>
      </c>
      <c r="BZ549" s="5">
        <v>2</v>
      </c>
      <c r="CA549" s="221">
        <v>2</v>
      </c>
      <c r="CB549" s="221">
        <v>2</v>
      </c>
      <c r="CC549" s="221">
        <v>2</v>
      </c>
      <c r="CD549" s="337">
        <v>2</v>
      </c>
      <c r="CE549" s="221">
        <v>2</v>
      </c>
      <c r="CF549" s="221">
        <v>2</v>
      </c>
      <c r="CG549" s="221">
        <v>2</v>
      </c>
      <c r="CH549" s="221">
        <v>2</v>
      </c>
      <c r="CI549" s="221">
        <v>2</v>
      </c>
      <c r="CJ549" s="337">
        <v>2</v>
      </c>
      <c r="CK549" s="221">
        <v>2</v>
      </c>
      <c r="CL549" s="222">
        <f t="shared" si="330"/>
        <v>26</v>
      </c>
      <c r="CM549" s="237">
        <f t="shared" si="331"/>
        <v>1</v>
      </c>
      <c r="CN549" s="222">
        <f t="shared" si="332"/>
        <v>0</v>
      </c>
      <c r="CO549" s="237">
        <f t="shared" si="333"/>
        <v>0</v>
      </c>
      <c r="CP549" s="222">
        <f t="shared" si="334"/>
        <v>0</v>
      </c>
      <c r="CQ549" s="237">
        <f t="shared" si="335"/>
        <v>0</v>
      </c>
      <c r="CR549" s="222">
        <f t="shared" si="336"/>
        <v>0</v>
      </c>
      <c r="CS549" s="237">
        <f t="shared" si="337"/>
        <v>0</v>
      </c>
      <c r="CT549" s="223">
        <f t="shared" si="338"/>
        <v>2</v>
      </c>
      <c r="CU549" s="223" t="str">
        <f t="shared" si="339"/>
        <v>Đạt mục tiêu</v>
      </c>
      <c r="CV549" s="221"/>
    </row>
    <row r="550" spans="1:100" ht="36" hidden="1" customHeight="1">
      <c r="A550" s="1308"/>
      <c r="B550" s="1024"/>
      <c r="C550" s="1033"/>
      <c r="D550" s="1024"/>
      <c r="E550" s="1033"/>
      <c r="F550" s="1100"/>
      <c r="G550" s="289" t="s">
        <v>2503</v>
      </c>
      <c r="H550" s="289"/>
      <c r="I550" s="596"/>
      <c r="J550" s="44"/>
      <c r="K550" s="182" t="s">
        <v>2523</v>
      </c>
      <c r="L550" s="5" t="s">
        <v>32</v>
      </c>
      <c r="M550" s="212" t="s">
        <v>31</v>
      </c>
      <c r="N550" s="165" t="s">
        <v>10</v>
      </c>
      <c r="O550" s="221" t="s">
        <v>29</v>
      </c>
      <c r="P550" s="221"/>
      <c r="Q550" s="5"/>
      <c r="R550" s="5"/>
      <c r="S550" s="5" t="s">
        <v>24</v>
      </c>
      <c r="T550" s="5"/>
      <c r="U550" s="6"/>
      <c r="V550" s="5"/>
      <c r="W550" s="5"/>
      <c r="X550" s="5"/>
      <c r="Y550" s="221"/>
      <c r="Z550" s="5"/>
      <c r="AA550" s="5"/>
      <c r="AB550" s="80">
        <f t="shared" si="340"/>
        <v>1</v>
      </c>
      <c r="AC550" s="642"/>
      <c r="AD550" s="7"/>
      <c r="AE550" s="7"/>
      <c r="AF550" s="7"/>
      <c r="AG550" s="7"/>
      <c r="AH550" s="7"/>
      <c r="AI550" s="7"/>
      <c r="AJ550" s="7"/>
      <c r="AK550" s="7"/>
      <c r="AL550" s="7"/>
      <c r="AM550" s="7"/>
      <c r="AN550" s="7"/>
      <c r="AO550" s="7"/>
      <c r="AP550" s="7"/>
      <c r="AQ550" s="7"/>
      <c r="AR550" s="7"/>
      <c r="AS550" s="7"/>
      <c r="AT550" s="7"/>
      <c r="AU550" s="7"/>
      <c r="AV550" s="55"/>
      <c r="AW550" s="7"/>
      <c r="AX550" s="7"/>
      <c r="AY550" s="7"/>
      <c r="AZ550" s="7"/>
      <c r="BA550" s="7"/>
      <c r="BB550" s="7"/>
      <c r="BC550" s="7"/>
      <c r="BD550" s="7"/>
      <c r="BE550" s="55"/>
      <c r="BF550" s="55"/>
      <c r="BG550" s="55"/>
      <c r="BH550" s="7"/>
      <c r="BI550" s="7"/>
      <c r="BJ550" s="7"/>
      <c r="BK550" s="7"/>
      <c r="BL550" s="5">
        <v>1</v>
      </c>
      <c r="BM550" s="221">
        <v>2</v>
      </c>
      <c r="BN550" s="221">
        <v>1</v>
      </c>
      <c r="BO550" s="221">
        <v>2</v>
      </c>
      <c r="BP550" s="221">
        <v>2</v>
      </c>
      <c r="BQ550" s="221">
        <v>2</v>
      </c>
      <c r="BR550" s="5">
        <v>2</v>
      </c>
      <c r="BS550" s="226">
        <v>2</v>
      </c>
      <c r="BT550" s="221">
        <v>2</v>
      </c>
      <c r="BU550" s="221">
        <v>2</v>
      </c>
      <c r="BV550" s="221">
        <v>2</v>
      </c>
      <c r="BW550" s="5">
        <v>2</v>
      </c>
      <c r="BX550" s="221">
        <v>2</v>
      </c>
      <c r="BY550" s="6">
        <v>1</v>
      </c>
      <c r="BZ550" s="5">
        <v>2</v>
      </c>
      <c r="CA550" s="221">
        <v>2</v>
      </c>
      <c r="CB550" s="221">
        <v>2</v>
      </c>
      <c r="CC550" s="221">
        <v>2</v>
      </c>
      <c r="CD550" s="337">
        <v>2</v>
      </c>
      <c r="CE550" s="221">
        <v>2</v>
      </c>
      <c r="CF550" s="221">
        <v>2</v>
      </c>
      <c r="CG550" s="221">
        <v>2</v>
      </c>
      <c r="CH550" s="221">
        <v>2</v>
      </c>
      <c r="CI550" s="221">
        <v>2</v>
      </c>
      <c r="CJ550" s="337">
        <v>2</v>
      </c>
      <c r="CK550" s="221">
        <v>2</v>
      </c>
      <c r="CL550" s="222">
        <f t="shared" si="330"/>
        <v>23</v>
      </c>
      <c r="CM550" s="237">
        <f t="shared" si="331"/>
        <v>0.88461538461538458</v>
      </c>
      <c r="CN550" s="222">
        <f t="shared" si="332"/>
        <v>3</v>
      </c>
      <c r="CO550" s="237">
        <f t="shared" si="333"/>
        <v>0.11538461538461539</v>
      </c>
      <c r="CP550" s="222">
        <f t="shared" si="334"/>
        <v>0</v>
      </c>
      <c r="CQ550" s="237">
        <f t="shared" si="335"/>
        <v>0</v>
      </c>
      <c r="CR550" s="222">
        <f t="shared" si="336"/>
        <v>0</v>
      </c>
      <c r="CS550" s="237">
        <f t="shared" si="337"/>
        <v>0</v>
      </c>
      <c r="CT550" s="223">
        <f t="shared" si="338"/>
        <v>1.8846153846153846</v>
      </c>
      <c r="CU550" s="223" t="str">
        <f t="shared" si="339"/>
        <v>Đạt mục tiêu</v>
      </c>
      <c r="CV550" s="221"/>
    </row>
    <row r="551" spans="1:100" ht="36" hidden="1" customHeight="1">
      <c r="A551" s="1308"/>
      <c r="B551" s="1024"/>
      <c r="C551" s="1033"/>
      <c r="D551" s="1024"/>
      <c r="E551" s="1033"/>
      <c r="F551" s="1100"/>
      <c r="G551" s="289" t="s">
        <v>2495</v>
      </c>
      <c r="H551" s="289"/>
      <c r="I551" s="596"/>
      <c r="J551" s="44"/>
      <c r="K551" s="182" t="s">
        <v>2524</v>
      </c>
      <c r="L551" s="5" t="s">
        <v>32</v>
      </c>
      <c r="M551" s="212" t="s">
        <v>31</v>
      </c>
      <c r="N551" s="165" t="s">
        <v>10</v>
      </c>
      <c r="O551" s="221" t="s">
        <v>29</v>
      </c>
      <c r="P551" s="221"/>
      <c r="Q551" s="5"/>
      <c r="R551" s="5"/>
      <c r="S551" s="5"/>
      <c r="T551" s="5" t="s">
        <v>24</v>
      </c>
      <c r="U551" s="6"/>
      <c r="V551" s="5"/>
      <c r="W551" s="5"/>
      <c r="X551" s="5"/>
      <c r="Y551" s="221"/>
      <c r="Z551" s="5"/>
      <c r="AA551" s="5"/>
      <c r="AB551" s="80">
        <f t="shared" si="340"/>
        <v>1</v>
      </c>
      <c r="AC551" s="642"/>
      <c r="AD551" s="7"/>
      <c r="AE551" s="7"/>
      <c r="AF551" s="7"/>
      <c r="AG551" s="7"/>
      <c r="AH551" s="7"/>
      <c r="AI551" s="7"/>
      <c r="AJ551" s="7"/>
      <c r="AK551" s="7"/>
      <c r="AL551" s="7"/>
      <c r="AM551" s="7"/>
      <c r="AN551" s="7"/>
      <c r="AO551" s="7"/>
      <c r="AP551" s="7"/>
      <c r="AQ551" s="7"/>
      <c r="AR551" s="7"/>
      <c r="AS551" s="7"/>
      <c r="AT551" s="7"/>
      <c r="AU551" s="7"/>
      <c r="AV551" s="55"/>
      <c r="AW551" s="7"/>
      <c r="AX551" s="7"/>
      <c r="AY551" s="7"/>
      <c r="AZ551" s="7"/>
      <c r="BA551" s="7"/>
      <c r="BB551" s="7"/>
      <c r="BC551" s="7"/>
      <c r="BD551" s="7"/>
      <c r="BE551" s="55"/>
      <c r="BF551" s="55"/>
      <c r="BG551" s="55"/>
      <c r="BH551" s="7"/>
      <c r="BI551" s="7"/>
      <c r="BJ551" s="7"/>
      <c r="BK551" s="7"/>
      <c r="BL551" s="5">
        <v>2</v>
      </c>
      <c r="BM551" s="221">
        <v>2</v>
      </c>
      <c r="BN551" s="221">
        <v>2</v>
      </c>
      <c r="BO551" s="221">
        <v>2</v>
      </c>
      <c r="BP551" s="221">
        <v>2</v>
      </c>
      <c r="BQ551" s="221">
        <v>2</v>
      </c>
      <c r="BR551" s="5">
        <v>2</v>
      </c>
      <c r="BS551" s="226">
        <v>2</v>
      </c>
      <c r="BT551" s="221">
        <v>2</v>
      </c>
      <c r="BU551" s="221">
        <v>2</v>
      </c>
      <c r="BV551" s="221">
        <v>2</v>
      </c>
      <c r="BW551" s="5">
        <v>2</v>
      </c>
      <c r="BX551" s="221">
        <v>1</v>
      </c>
      <c r="BY551" s="6">
        <v>2</v>
      </c>
      <c r="BZ551" s="5">
        <v>2</v>
      </c>
      <c r="CA551" s="221">
        <v>2</v>
      </c>
      <c r="CB551" s="221">
        <v>2</v>
      </c>
      <c r="CC551" s="221">
        <v>2</v>
      </c>
      <c r="CD551" s="337">
        <v>2</v>
      </c>
      <c r="CE551" s="221">
        <v>2</v>
      </c>
      <c r="CF551" s="221">
        <v>2</v>
      </c>
      <c r="CG551" s="221">
        <v>2</v>
      </c>
      <c r="CH551" s="221">
        <v>2</v>
      </c>
      <c r="CI551" s="221">
        <v>2</v>
      </c>
      <c r="CJ551" s="337">
        <v>2</v>
      </c>
      <c r="CK551" s="221">
        <v>2</v>
      </c>
      <c r="CL551" s="222">
        <f t="shared" si="330"/>
        <v>25</v>
      </c>
      <c r="CM551" s="237">
        <f t="shared" si="331"/>
        <v>0.96153846153846156</v>
      </c>
      <c r="CN551" s="222">
        <f t="shared" si="332"/>
        <v>1</v>
      </c>
      <c r="CO551" s="237">
        <f t="shared" si="333"/>
        <v>3.8461538461538464E-2</v>
      </c>
      <c r="CP551" s="222">
        <f t="shared" si="334"/>
        <v>0</v>
      </c>
      <c r="CQ551" s="237">
        <f t="shared" si="335"/>
        <v>0</v>
      </c>
      <c r="CR551" s="222">
        <f t="shared" si="336"/>
        <v>0</v>
      </c>
      <c r="CS551" s="237">
        <f t="shared" si="337"/>
        <v>0</v>
      </c>
      <c r="CT551" s="223">
        <f t="shared" si="338"/>
        <v>1.9615384615384615</v>
      </c>
      <c r="CU551" s="223" t="str">
        <f t="shared" si="339"/>
        <v>Đạt mục tiêu</v>
      </c>
      <c r="CV551" s="221"/>
    </row>
    <row r="552" spans="1:100" ht="31.75" hidden="1" customHeight="1">
      <c r="A552" s="1308"/>
      <c r="B552" s="1024"/>
      <c r="C552" s="1033"/>
      <c r="D552" s="1024"/>
      <c r="E552" s="1033"/>
      <c r="F552" s="1100"/>
      <c r="G552" s="289" t="s">
        <v>2505</v>
      </c>
      <c r="H552" s="289"/>
      <c r="I552" s="596"/>
      <c r="J552" s="44"/>
      <c r="K552" s="182" t="s">
        <v>2524</v>
      </c>
      <c r="L552" s="5" t="s">
        <v>32</v>
      </c>
      <c r="M552" s="212" t="s">
        <v>31</v>
      </c>
      <c r="N552" s="165" t="s">
        <v>10</v>
      </c>
      <c r="O552" s="221" t="s">
        <v>29</v>
      </c>
      <c r="P552" s="221"/>
      <c r="Q552" s="5"/>
      <c r="R552" s="5"/>
      <c r="S552" s="5"/>
      <c r="T552" s="5" t="s">
        <v>24</v>
      </c>
      <c r="U552" s="6"/>
      <c r="V552" s="5"/>
      <c r="W552" s="5"/>
      <c r="X552" s="5"/>
      <c r="Y552" s="221"/>
      <c r="Z552" s="5"/>
      <c r="AA552" s="5"/>
      <c r="AB552" s="80">
        <f t="shared" si="340"/>
        <v>1</v>
      </c>
      <c r="AC552" s="642"/>
      <c r="AD552" s="7"/>
      <c r="AE552" s="7"/>
      <c r="AF552" s="7"/>
      <c r="AG552" s="7"/>
      <c r="AH552" s="7"/>
      <c r="AI552" s="7"/>
      <c r="AJ552" s="7"/>
      <c r="AK552" s="7"/>
      <c r="AL552" s="7"/>
      <c r="AM552" s="7"/>
      <c r="AN552" s="7"/>
      <c r="AO552" s="7"/>
      <c r="AP552" s="7"/>
      <c r="AQ552" s="7"/>
      <c r="AR552" s="7"/>
      <c r="AS552" s="7"/>
      <c r="AT552" s="7"/>
      <c r="AU552" s="7"/>
      <c r="AV552" s="55"/>
      <c r="AW552" s="7"/>
      <c r="AX552" s="7"/>
      <c r="AY552" s="7"/>
      <c r="AZ552" s="7"/>
      <c r="BA552" s="7"/>
      <c r="BB552" s="7"/>
      <c r="BC552" s="7"/>
      <c r="BD552" s="7"/>
      <c r="BE552" s="55"/>
      <c r="BF552" s="55"/>
      <c r="BG552" s="55"/>
      <c r="BH552" s="7"/>
      <c r="BI552" s="7"/>
      <c r="BJ552" s="7"/>
      <c r="BK552" s="7"/>
      <c r="BL552" s="5">
        <v>2</v>
      </c>
      <c r="BM552" s="221">
        <v>2</v>
      </c>
      <c r="BN552" s="221">
        <v>2</v>
      </c>
      <c r="BO552" s="221">
        <v>2</v>
      </c>
      <c r="BP552" s="221">
        <v>2</v>
      </c>
      <c r="BQ552" s="221">
        <v>2</v>
      </c>
      <c r="BR552" s="5">
        <v>2</v>
      </c>
      <c r="BS552" s="226">
        <v>2</v>
      </c>
      <c r="BT552" s="221">
        <v>2</v>
      </c>
      <c r="BU552" s="221">
        <v>2</v>
      </c>
      <c r="BV552" s="221">
        <v>2</v>
      </c>
      <c r="BW552" s="5">
        <v>2</v>
      </c>
      <c r="BX552" s="221">
        <v>2</v>
      </c>
      <c r="BY552" s="6">
        <v>2</v>
      </c>
      <c r="BZ552" s="5">
        <v>2</v>
      </c>
      <c r="CA552" s="221">
        <v>2</v>
      </c>
      <c r="CB552" s="221">
        <v>2</v>
      </c>
      <c r="CC552" s="221">
        <v>1</v>
      </c>
      <c r="CD552" s="337">
        <v>2</v>
      </c>
      <c r="CE552" s="221">
        <v>2</v>
      </c>
      <c r="CF552" s="221">
        <v>2</v>
      </c>
      <c r="CG552" s="221">
        <v>2</v>
      </c>
      <c r="CH552" s="221">
        <v>2</v>
      </c>
      <c r="CI552" s="221">
        <v>2</v>
      </c>
      <c r="CJ552" s="337">
        <v>2</v>
      </c>
      <c r="CK552" s="221">
        <v>2</v>
      </c>
      <c r="CL552" s="222">
        <f t="shared" si="330"/>
        <v>25</v>
      </c>
      <c r="CM552" s="237">
        <f t="shared" si="331"/>
        <v>0.96153846153846156</v>
      </c>
      <c r="CN552" s="222">
        <f t="shared" si="332"/>
        <v>1</v>
      </c>
      <c r="CO552" s="237">
        <f t="shared" si="333"/>
        <v>3.8461538461538464E-2</v>
      </c>
      <c r="CP552" s="222">
        <f t="shared" si="334"/>
        <v>0</v>
      </c>
      <c r="CQ552" s="237">
        <f t="shared" si="335"/>
        <v>0</v>
      </c>
      <c r="CR552" s="222">
        <f t="shared" si="336"/>
        <v>0</v>
      </c>
      <c r="CS552" s="237">
        <f t="shared" si="337"/>
        <v>0</v>
      </c>
      <c r="CT552" s="223">
        <f t="shared" si="338"/>
        <v>1.9615384615384615</v>
      </c>
      <c r="CU552" s="223" t="str">
        <f t="shared" si="339"/>
        <v>Đạt mục tiêu</v>
      </c>
      <c r="CV552" s="221"/>
    </row>
    <row r="553" spans="1:100" ht="64.25" hidden="1" customHeight="1">
      <c r="A553" s="1308"/>
      <c r="B553" s="1024"/>
      <c r="C553" s="1033"/>
      <c r="D553" s="1024"/>
      <c r="E553" s="1033"/>
      <c r="F553" s="1100"/>
      <c r="G553" s="289" t="s">
        <v>2507</v>
      </c>
      <c r="H553" s="289"/>
      <c r="I553" s="709" t="s">
        <v>2370</v>
      </c>
      <c r="J553" s="44"/>
      <c r="K553" s="182" t="s">
        <v>2525</v>
      </c>
      <c r="L553" s="5" t="s">
        <v>32</v>
      </c>
      <c r="M553" s="212" t="s">
        <v>31</v>
      </c>
      <c r="N553" s="165" t="s">
        <v>10</v>
      </c>
      <c r="O553" s="221" t="s">
        <v>29</v>
      </c>
      <c r="P553" s="221"/>
      <c r="Q553" s="5"/>
      <c r="R553" s="5"/>
      <c r="S553" s="5"/>
      <c r="T553" s="5"/>
      <c r="U553" s="6" t="s">
        <v>24</v>
      </c>
      <c r="V553" s="5"/>
      <c r="W553" s="5"/>
      <c r="X553" s="5"/>
      <c r="Y553" s="221"/>
      <c r="Z553" s="5"/>
      <c r="AA553" s="5"/>
      <c r="AB553" s="80">
        <f t="shared" si="340"/>
        <v>1</v>
      </c>
      <c r="AC553" s="642"/>
      <c r="AD553" s="7"/>
      <c r="AE553" s="7"/>
      <c r="AF553" s="7"/>
      <c r="AG553" s="7"/>
      <c r="AH553" s="7"/>
      <c r="AI553" s="7"/>
      <c r="AJ553" s="7"/>
      <c r="AK553" s="7"/>
      <c r="AL553" s="7"/>
      <c r="AM553" s="7"/>
      <c r="AN553" s="7"/>
      <c r="AO553" s="7"/>
      <c r="AP553" s="7"/>
      <c r="AQ553" s="7"/>
      <c r="AR553" s="7"/>
      <c r="AS553" s="7"/>
      <c r="AT553" s="7"/>
      <c r="AU553" s="7"/>
      <c r="AV553" s="55"/>
      <c r="AW553" s="7"/>
      <c r="AX553" s="7"/>
      <c r="AY553" s="7"/>
      <c r="AZ553" s="7"/>
      <c r="BA553" s="7"/>
      <c r="BB553" s="7"/>
      <c r="BC553" s="7"/>
      <c r="BD553" s="7"/>
      <c r="BE553" s="55"/>
      <c r="BF553" s="55"/>
      <c r="BG553" s="55"/>
      <c r="BH553" s="7"/>
      <c r="BI553" s="7"/>
      <c r="BJ553" s="7"/>
      <c r="BK553" s="7"/>
      <c r="BL553" s="5">
        <v>2</v>
      </c>
      <c r="BM553" s="221">
        <v>2</v>
      </c>
      <c r="BN553" s="221">
        <v>2</v>
      </c>
      <c r="BO553" s="221">
        <v>2</v>
      </c>
      <c r="BP553" s="221">
        <v>2</v>
      </c>
      <c r="BQ553" s="221">
        <v>2</v>
      </c>
      <c r="BR553" s="5">
        <v>2</v>
      </c>
      <c r="BS553" s="226">
        <v>2</v>
      </c>
      <c r="BT553" s="221">
        <v>2</v>
      </c>
      <c r="BU553" s="221">
        <v>2</v>
      </c>
      <c r="BV553" s="221">
        <v>2</v>
      </c>
      <c r="BW553" s="5">
        <v>1</v>
      </c>
      <c r="BX553" s="221">
        <v>2</v>
      </c>
      <c r="BY553" s="6">
        <v>2</v>
      </c>
      <c r="BZ553" s="5">
        <v>2</v>
      </c>
      <c r="CA553" s="221">
        <v>2</v>
      </c>
      <c r="CB553" s="221">
        <v>2</v>
      </c>
      <c r="CC553" s="221">
        <v>2</v>
      </c>
      <c r="CD553" s="337">
        <v>2</v>
      </c>
      <c r="CE553" s="221">
        <v>2</v>
      </c>
      <c r="CF553" s="221">
        <v>2</v>
      </c>
      <c r="CG553" s="221">
        <v>2</v>
      </c>
      <c r="CH553" s="221">
        <v>2</v>
      </c>
      <c r="CI553" s="221">
        <v>2</v>
      </c>
      <c r="CJ553" s="337">
        <v>2</v>
      </c>
      <c r="CK553" s="221">
        <v>2</v>
      </c>
      <c r="CL553" s="222">
        <f t="shared" si="330"/>
        <v>25</v>
      </c>
      <c r="CM553" s="237">
        <f t="shared" si="331"/>
        <v>0.96153846153846156</v>
      </c>
      <c r="CN553" s="222">
        <f t="shared" si="332"/>
        <v>1</v>
      </c>
      <c r="CO553" s="237">
        <f t="shared" si="333"/>
        <v>3.8461538461538464E-2</v>
      </c>
      <c r="CP553" s="222">
        <f t="shared" si="334"/>
        <v>0</v>
      </c>
      <c r="CQ553" s="237">
        <f t="shared" si="335"/>
        <v>0</v>
      </c>
      <c r="CR553" s="222">
        <f t="shared" si="336"/>
        <v>0</v>
      </c>
      <c r="CS553" s="237">
        <f t="shared" si="337"/>
        <v>0</v>
      </c>
      <c r="CT553" s="223">
        <f t="shared" si="338"/>
        <v>1.9615384615384615</v>
      </c>
      <c r="CU553" s="223" t="str">
        <f t="shared" si="339"/>
        <v>Đạt mục tiêu</v>
      </c>
      <c r="CV553" s="221"/>
    </row>
    <row r="554" spans="1:100" ht="39.65" hidden="1" customHeight="1">
      <c r="A554" s="1308"/>
      <c r="B554" s="1024"/>
      <c r="C554" s="1033"/>
      <c r="D554" s="1024"/>
      <c r="E554" s="1033"/>
      <c r="F554" s="1100"/>
      <c r="G554" s="289" t="s">
        <v>2506</v>
      </c>
      <c r="H554" s="289"/>
      <c r="I554" s="727" t="s">
        <v>2370</v>
      </c>
      <c r="J554" s="44"/>
      <c r="K554" s="182" t="s">
        <v>2531</v>
      </c>
      <c r="L554" s="5" t="s">
        <v>32</v>
      </c>
      <c r="M554" s="212" t="s">
        <v>31</v>
      </c>
      <c r="N554" s="165" t="s">
        <v>10</v>
      </c>
      <c r="O554" s="221" t="s">
        <v>29</v>
      </c>
      <c r="P554" s="221"/>
      <c r="Q554" s="5"/>
      <c r="R554" s="5"/>
      <c r="S554" s="5"/>
      <c r="T554" s="5"/>
      <c r="U554" s="6" t="s">
        <v>24</v>
      </c>
      <c r="V554" s="5"/>
      <c r="W554" s="5"/>
      <c r="X554" s="5"/>
      <c r="Y554" s="221"/>
      <c r="Z554" s="5"/>
      <c r="AA554" s="5"/>
      <c r="AB554" s="80">
        <f t="shared" si="340"/>
        <v>1</v>
      </c>
      <c r="AC554" s="642"/>
      <c r="AD554" s="7"/>
      <c r="AE554" s="7"/>
      <c r="AF554" s="7"/>
      <c r="AG554" s="7"/>
      <c r="AH554" s="7"/>
      <c r="AI554" s="7"/>
      <c r="AJ554" s="7"/>
      <c r="AK554" s="7"/>
      <c r="AL554" s="7"/>
      <c r="AM554" s="7"/>
      <c r="AN554" s="7"/>
      <c r="AO554" s="7"/>
      <c r="AP554" s="7"/>
      <c r="AQ554" s="7"/>
      <c r="AR554" s="7"/>
      <c r="AS554" s="7"/>
      <c r="AT554" s="7"/>
      <c r="AU554" s="7"/>
      <c r="AV554" s="55"/>
      <c r="AW554" s="7"/>
      <c r="AX554" s="7"/>
      <c r="AY554" s="7"/>
      <c r="AZ554" s="7"/>
      <c r="BA554" s="7"/>
      <c r="BB554" s="7"/>
      <c r="BC554" s="7"/>
      <c r="BD554" s="7"/>
      <c r="BE554" s="55"/>
      <c r="BF554" s="55"/>
      <c r="BG554" s="55"/>
      <c r="BH554" s="7"/>
      <c r="BI554" s="7"/>
      <c r="BJ554" s="7"/>
      <c r="BK554" s="7"/>
      <c r="BL554" s="5">
        <v>2</v>
      </c>
      <c r="BM554" s="221">
        <v>2</v>
      </c>
      <c r="BN554" s="221">
        <v>2</v>
      </c>
      <c r="BO554" s="221">
        <v>2</v>
      </c>
      <c r="BP554" s="221">
        <v>2</v>
      </c>
      <c r="BQ554" s="221">
        <v>2</v>
      </c>
      <c r="BR554" s="5">
        <v>1</v>
      </c>
      <c r="BS554" s="226">
        <v>2</v>
      </c>
      <c r="BT554" s="221">
        <v>2</v>
      </c>
      <c r="BU554" s="221">
        <v>2</v>
      </c>
      <c r="BV554" s="221">
        <v>2</v>
      </c>
      <c r="BW554" s="5">
        <v>2</v>
      </c>
      <c r="BX554" s="221">
        <v>2</v>
      </c>
      <c r="BY554" s="6">
        <v>2</v>
      </c>
      <c r="BZ554" s="5">
        <v>2</v>
      </c>
      <c r="CA554" s="221">
        <v>2</v>
      </c>
      <c r="CB554" s="221">
        <v>2</v>
      </c>
      <c r="CC554" s="221">
        <v>2</v>
      </c>
      <c r="CD554" s="337">
        <v>2</v>
      </c>
      <c r="CE554" s="221">
        <v>2</v>
      </c>
      <c r="CF554" s="221">
        <v>2</v>
      </c>
      <c r="CG554" s="221">
        <v>2</v>
      </c>
      <c r="CH554" s="221">
        <v>2</v>
      </c>
      <c r="CI554" s="221">
        <v>2</v>
      </c>
      <c r="CJ554" s="337">
        <v>2</v>
      </c>
      <c r="CK554" s="221">
        <v>2</v>
      </c>
      <c r="CL554" s="222">
        <f t="shared" si="330"/>
        <v>25</v>
      </c>
      <c r="CM554" s="237">
        <f t="shared" si="331"/>
        <v>0.96153846153846156</v>
      </c>
      <c r="CN554" s="222">
        <f t="shared" si="332"/>
        <v>1</v>
      </c>
      <c r="CO554" s="237">
        <f t="shared" si="333"/>
        <v>3.8461538461538464E-2</v>
      </c>
      <c r="CP554" s="222">
        <f t="shared" si="334"/>
        <v>0</v>
      </c>
      <c r="CQ554" s="237">
        <f t="shared" si="335"/>
        <v>0</v>
      </c>
      <c r="CR554" s="222">
        <f t="shared" si="336"/>
        <v>0</v>
      </c>
      <c r="CS554" s="237">
        <f t="shared" si="337"/>
        <v>0</v>
      </c>
      <c r="CT554" s="223">
        <f t="shared" si="338"/>
        <v>1.9615384615384615</v>
      </c>
      <c r="CU554" s="223" t="str">
        <f t="shared" si="339"/>
        <v>Đạt mục tiêu</v>
      </c>
      <c r="CV554" s="221"/>
    </row>
    <row r="555" spans="1:100" ht="39.65" hidden="1" customHeight="1">
      <c r="A555" s="1308"/>
      <c r="B555" s="1024"/>
      <c r="C555" s="1033"/>
      <c r="D555" s="1024"/>
      <c r="E555" s="1033"/>
      <c r="F555" s="1100"/>
      <c r="G555" s="289" t="s">
        <v>2509</v>
      </c>
      <c r="H555" s="289"/>
      <c r="I555" s="596"/>
      <c r="J555" s="44"/>
      <c r="K555" s="182" t="s">
        <v>2530</v>
      </c>
      <c r="L555" s="5" t="s">
        <v>32</v>
      </c>
      <c r="M555" s="212" t="s">
        <v>31</v>
      </c>
      <c r="N555" s="165" t="s">
        <v>10</v>
      </c>
      <c r="O555" s="221" t="s">
        <v>29</v>
      </c>
      <c r="P555" s="221"/>
      <c r="Q555" s="5"/>
      <c r="R555" s="5"/>
      <c r="S555" s="5"/>
      <c r="T555" s="5"/>
      <c r="U555" s="6"/>
      <c r="V555" s="5" t="s">
        <v>24</v>
      </c>
      <c r="W555" s="5"/>
      <c r="X555" s="5"/>
      <c r="Y555" s="221"/>
      <c r="Z555" s="5"/>
      <c r="AA555" s="5"/>
      <c r="AB555" s="80">
        <f t="shared" si="340"/>
        <v>1</v>
      </c>
      <c r="AC555" s="642"/>
      <c r="AD555" s="7"/>
      <c r="AE555" s="7"/>
      <c r="AF555" s="7"/>
      <c r="AG555" s="7"/>
      <c r="AH555" s="7"/>
      <c r="AI555" s="7"/>
      <c r="AJ555" s="7"/>
      <c r="AK555" s="7"/>
      <c r="AL555" s="7"/>
      <c r="AM555" s="7"/>
      <c r="AN555" s="7"/>
      <c r="AO555" s="7"/>
      <c r="AP555" s="7"/>
      <c r="AQ555" s="7"/>
      <c r="AR555" s="7"/>
      <c r="AS555" s="7"/>
      <c r="AT555" s="7"/>
      <c r="AU555" s="7"/>
      <c r="AV555" s="55"/>
      <c r="AW555" s="7"/>
      <c r="AX555" s="7"/>
      <c r="AY555" s="7"/>
      <c r="AZ555" s="7"/>
      <c r="BA555" s="7"/>
      <c r="BB555" s="7"/>
      <c r="BC555" s="7"/>
      <c r="BD555" s="7"/>
      <c r="BE555" s="55"/>
      <c r="BF555" s="55"/>
      <c r="BG555" s="55"/>
      <c r="BH555" s="7"/>
      <c r="BI555" s="7"/>
      <c r="BJ555" s="7"/>
      <c r="BK555" s="7"/>
      <c r="BL555" s="5">
        <v>2</v>
      </c>
      <c r="BM555" s="221">
        <v>2</v>
      </c>
      <c r="BN555" s="221">
        <v>2</v>
      </c>
      <c r="BO555" s="221">
        <v>2</v>
      </c>
      <c r="BP555" s="221">
        <v>2</v>
      </c>
      <c r="BQ555" s="221">
        <v>2</v>
      </c>
      <c r="BR555" s="5">
        <v>2</v>
      </c>
      <c r="BS555" s="226">
        <v>2</v>
      </c>
      <c r="BT555" s="221">
        <v>2</v>
      </c>
      <c r="BU555" s="221">
        <v>2</v>
      </c>
      <c r="BV555" s="221">
        <v>2</v>
      </c>
      <c r="BW555" s="5">
        <v>2</v>
      </c>
      <c r="BX555" s="221">
        <v>2</v>
      </c>
      <c r="BY555" s="6">
        <v>2</v>
      </c>
      <c r="BZ555" s="5">
        <v>2</v>
      </c>
      <c r="CA555" s="221">
        <v>2</v>
      </c>
      <c r="CB555" s="221">
        <v>2</v>
      </c>
      <c r="CC555" s="221">
        <v>2</v>
      </c>
      <c r="CD555" s="337">
        <v>2</v>
      </c>
      <c r="CE555" s="221">
        <v>2</v>
      </c>
      <c r="CF555" s="221">
        <v>2</v>
      </c>
      <c r="CG555" s="221">
        <v>2</v>
      </c>
      <c r="CH555" s="221">
        <v>2</v>
      </c>
      <c r="CI555" s="221">
        <v>2</v>
      </c>
      <c r="CJ555" s="337">
        <v>2</v>
      </c>
      <c r="CK555" s="221">
        <v>2</v>
      </c>
      <c r="CL555" s="222">
        <f t="shared" si="330"/>
        <v>26</v>
      </c>
      <c r="CM555" s="237">
        <f t="shared" si="331"/>
        <v>1</v>
      </c>
      <c r="CN555" s="222">
        <f t="shared" si="332"/>
        <v>0</v>
      </c>
      <c r="CO555" s="237">
        <f t="shared" si="333"/>
        <v>0</v>
      </c>
      <c r="CP555" s="222">
        <f t="shared" si="334"/>
        <v>0</v>
      </c>
      <c r="CQ555" s="237">
        <f t="shared" si="335"/>
        <v>0</v>
      </c>
      <c r="CR555" s="222">
        <f t="shared" si="336"/>
        <v>0</v>
      </c>
      <c r="CS555" s="237">
        <f t="shared" si="337"/>
        <v>0</v>
      </c>
      <c r="CT555" s="223">
        <f t="shared" si="338"/>
        <v>2</v>
      </c>
      <c r="CU555" s="223" t="str">
        <f t="shared" si="339"/>
        <v>Đạt mục tiêu</v>
      </c>
      <c r="CV555" s="221"/>
    </row>
    <row r="556" spans="1:100" ht="31.75" hidden="1" customHeight="1">
      <c r="A556" s="1308"/>
      <c r="B556" s="1024"/>
      <c r="C556" s="1033"/>
      <c r="D556" s="1024"/>
      <c r="E556" s="1033"/>
      <c r="F556" s="1100"/>
      <c r="G556" s="289" t="s">
        <v>2508</v>
      </c>
      <c r="H556" s="289"/>
      <c r="I556" s="596"/>
      <c r="J556" s="44"/>
      <c r="K556" s="182" t="s">
        <v>2529</v>
      </c>
      <c r="L556" s="5" t="s">
        <v>32</v>
      </c>
      <c r="M556" s="212" t="s">
        <v>31</v>
      </c>
      <c r="N556" s="165" t="s">
        <v>10</v>
      </c>
      <c r="O556" s="221" t="s">
        <v>29</v>
      </c>
      <c r="P556" s="221"/>
      <c r="Q556" s="5"/>
      <c r="R556" s="5"/>
      <c r="S556" s="5"/>
      <c r="T556" s="5"/>
      <c r="U556" s="6"/>
      <c r="V556" s="5" t="s">
        <v>24</v>
      </c>
      <c r="W556" s="5"/>
      <c r="X556" s="5"/>
      <c r="Y556" s="221"/>
      <c r="Z556" s="5"/>
      <c r="AA556" s="5"/>
      <c r="AB556" s="80">
        <f t="shared" si="340"/>
        <v>1</v>
      </c>
      <c r="AC556" s="642"/>
      <c r="AD556" s="7"/>
      <c r="AE556" s="7"/>
      <c r="AF556" s="7"/>
      <c r="AG556" s="7"/>
      <c r="AH556" s="7"/>
      <c r="AI556" s="7"/>
      <c r="AJ556" s="7"/>
      <c r="AK556" s="7"/>
      <c r="AL556" s="7"/>
      <c r="AM556" s="7"/>
      <c r="AN556" s="7"/>
      <c r="AO556" s="7"/>
      <c r="AP556" s="7"/>
      <c r="AQ556" s="7"/>
      <c r="AR556" s="7"/>
      <c r="AS556" s="7"/>
      <c r="AT556" s="7"/>
      <c r="AU556" s="7"/>
      <c r="AV556" s="55"/>
      <c r="AW556" s="7"/>
      <c r="AX556" s="7"/>
      <c r="AY556" s="7"/>
      <c r="AZ556" s="7"/>
      <c r="BA556" s="7"/>
      <c r="BB556" s="7"/>
      <c r="BC556" s="7"/>
      <c r="BD556" s="7"/>
      <c r="BE556" s="55"/>
      <c r="BF556" s="55"/>
      <c r="BG556" s="55"/>
      <c r="BH556" s="7"/>
      <c r="BI556" s="7"/>
      <c r="BJ556" s="7"/>
      <c r="BK556" s="7"/>
      <c r="BL556" s="5">
        <v>2</v>
      </c>
      <c r="BM556" s="221">
        <v>2</v>
      </c>
      <c r="BN556" s="221">
        <v>2</v>
      </c>
      <c r="BO556" s="221">
        <v>2</v>
      </c>
      <c r="BP556" s="221">
        <v>2</v>
      </c>
      <c r="BQ556" s="221">
        <v>2</v>
      </c>
      <c r="BR556" s="5">
        <v>2</v>
      </c>
      <c r="BS556" s="226">
        <v>2</v>
      </c>
      <c r="BT556" s="221">
        <v>2</v>
      </c>
      <c r="BU556" s="221">
        <v>2</v>
      </c>
      <c r="BV556" s="221">
        <v>2</v>
      </c>
      <c r="BW556" s="5">
        <v>2</v>
      </c>
      <c r="BX556" s="221">
        <v>2</v>
      </c>
      <c r="BY556" s="6">
        <v>2</v>
      </c>
      <c r="BZ556" s="5">
        <v>2</v>
      </c>
      <c r="CA556" s="221">
        <v>2</v>
      </c>
      <c r="CB556" s="221">
        <v>2</v>
      </c>
      <c r="CC556" s="221">
        <v>2</v>
      </c>
      <c r="CD556" s="337">
        <v>2</v>
      </c>
      <c r="CE556" s="221">
        <v>2</v>
      </c>
      <c r="CF556" s="221">
        <v>2</v>
      </c>
      <c r="CG556" s="221">
        <v>2</v>
      </c>
      <c r="CH556" s="221">
        <v>2</v>
      </c>
      <c r="CI556" s="221">
        <v>2</v>
      </c>
      <c r="CJ556" s="337">
        <v>2</v>
      </c>
      <c r="CK556" s="221">
        <v>2</v>
      </c>
      <c r="CL556" s="222">
        <f t="shared" si="330"/>
        <v>26</v>
      </c>
      <c r="CM556" s="237">
        <f t="shared" si="331"/>
        <v>1</v>
      </c>
      <c r="CN556" s="222">
        <f t="shared" si="332"/>
        <v>0</v>
      </c>
      <c r="CO556" s="237">
        <f t="shared" si="333"/>
        <v>0</v>
      </c>
      <c r="CP556" s="222">
        <f t="shared" si="334"/>
        <v>0</v>
      </c>
      <c r="CQ556" s="237">
        <f t="shared" si="335"/>
        <v>0</v>
      </c>
      <c r="CR556" s="222">
        <f t="shared" si="336"/>
        <v>0</v>
      </c>
      <c r="CS556" s="237">
        <f t="shared" si="337"/>
        <v>0</v>
      </c>
      <c r="CT556" s="223">
        <f t="shared" si="338"/>
        <v>2</v>
      </c>
      <c r="CU556" s="223" t="str">
        <f t="shared" si="339"/>
        <v>Đạt mục tiêu</v>
      </c>
      <c r="CV556" s="221"/>
    </row>
    <row r="557" spans="1:100" ht="40.75" hidden="1" customHeight="1">
      <c r="A557" s="1308"/>
      <c r="B557" s="1024"/>
      <c r="C557" s="1033"/>
      <c r="D557" s="1024"/>
      <c r="E557" s="1033"/>
      <c r="F557" s="1100"/>
      <c r="G557" s="289" t="s">
        <v>2510</v>
      </c>
      <c r="H557" s="289"/>
      <c r="I557" s="596"/>
      <c r="J557" s="44"/>
      <c r="K557" s="182" t="s">
        <v>2528</v>
      </c>
      <c r="L557" s="5" t="s">
        <v>32</v>
      </c>
      <c r="M557" s="212" t="s">
        <v>31</v>
      </c>
      <c r="N557" s="165" t="s">
        <v>10</v>
      </c>
      <c r="O557" s="221" t="s">
        <v>29</v>
      </c>
      <c r="P557" s="221"/>
      <c r="Q557" s="5"/>
      <c r="R557" s="5"/>
      <c r="S557" s="5"/>
      <c r="T557" s="5"/>
      <c r="U557" s="6"/>
      <c r="V557" s="5"/>
      <c r="W557" s="5" t="s">
        <v>24</v>
      </c>
      <c r="X557" s="5"/>
      <c r="Y557" s="221"/>
      <c r="Z557" s="5"/>
      <c r="AA557" s="5"/>
      <c r="AB557" s="80">
        <f t="shared" si="340"/>
        <v>1</v>
      </c>
      <c r="AC557" s="642"/>
      <c r="AD557" s="7"/>
      <c r="AE557" s="7"/>
      <c r="AF557" s="7"/>
      <c r="AG557" s="7"/>
      <c r="AH557" s="7"/>
      <c r="AI557" s="7"/>
      <c r="AJ557" s="7"/>
      <c r="AK557" s="7"/>
      <c r="AL557" s="7"/>
      <c r="AM557" s="7"/>
      <c r="AN557" s="7"/>
      <c r="AO557" s="7"/>
      <c r="AP557" s="7"/>
      <c r="AQ557" s="7"/>
      <c r="AR557" s="7"/>
      <c r="AS557" s="7"/>
      <c r="AT557" s="7"/>
      <c r="AU557" s="7"/>
      <c r="AV557" s="55"/>
      <c r="AW557" s="7"/>
      <c r="AX557" s="7"/>
      <c r="AY557" s="7"/>
      <c r="AZ557" s="7"/>
      <c r="BA557" s="7"/>
      <c r="BB557" s="7"/>
      <c r="BC557" s="7"/>
      <c r="BD557" s="7"/>
      <c r="BE557" s="55"/>
      <c r="BF557" s="55"/>
      <c r="BG557" s="55"/>
      <c r="BH557" s="7"/>
      <c r="BI557" s="7"/>
      <c r="BJ557" s="7"/>
      <c r="BK557" s="7"/>
      <c r="BL557" s="5">
        <v>2</v>
      </c>
      <c r="BM557" s="221">
        <v>2</v>
      </c>
      <c r="BN557" s="221">
        <v>2</v>
      </c>
      <c r="BO557" s="221">
        <v>2</v>
      </c>
      <c r="BP557" s="221">
        <v>2</v>
      </c>
      <c r="BQ557" s="221">
        <v>2</v>
      </c>
      <c r="BR557" s="5">
        <v>2</v>
      </c>
      <c r="BS557" s="226">
        <v>2</v>
      </c>
      <c r="BT557" s="221">
        <v>2</v>
      </c>
      <c r="BU557" s="221">
        <v>2</v>
      </c>
      <c r="BV557" s="221">
        <v>2</v>
      </c>
      <c r="BW557" s="5">
        <v>2</v>
      </c>
      <c r="BX557" s="221">
        <v>2</v>
      </c>
      <c r="BY557" s="6">
        <v>2</v>
      </c>
      <c r="BZ557" s="5">
        <v>1</v>
      </c>
      <c r="CA557" s="221">
        <v>2</v>
      </c>
      <c r="CB557" s="221">
        <v>2</v>
      </c>
      <c r="CC557" s="221">
        <v>2</v>
      </c>
      <c r="CD557" s="337">
        <v>2</v>
      </c>
      <c r="CE557" s="221">
        <v>2</v>
      </c>
      <c r="CF557" s="221">
        <v>2</v>
      </c>
      <c r="CG557" s="221">
        <v>2</v>
      </c>
      <c r="CH557" s="221">
        <v>2</v>
      </c>
      <c r="CI557" s="221">
        <v>2</v>
      </c>
      <c r="CJ557" s="337">
        <v>2</v>
      </c>
      <c r="CK557" s="221">
        <v>2</v>
      </c>
      <c r="CL557" s="222">
        <f t="shared" si="330"/>
        <v>25</v>
      </c>
      <c r="CM557" s="237">
        <f t="shared" si="331"/>
        <v>0.96153846153846156</v>
      </c>
      <c r="CN557" s="222">
        <f t="shared" si="332"/>
        <v>1</v>
      </c>
      <c r="CO557" s="237">
        <f t="shared" si="333"/>
        <v>3.8461538461538464E-2</v>
      </c>
      <c r="CP557" s="222">
        <f t="shared" si="334"/>
        <v>0</v>
      </c>
      <c r="CQ557" s="237">
        <f t="shared" si="335"/>
        <v>0</v>
      </c>
      <c r="CR557" s="222">
        <f t="shared" si="336"/>
        <v>0</v>
      </c>
      <c r="CS557" s="237">
        <f t="shared" si="337"/>
        <v>0</v>
      </c>
      <c r="CT557" s="223">
        <f t="shared" si="338"/>
        <v>1.9615384615384615</v>
      </c>
      <c r="CU557" s="223" t="str">
        <f t="shared" si="339"/>
        <v>Đạt mục tiêu</v>
      </c>
      <c r="CV557" s="221"/>
    </row>
    <row r="558" spans="1:100" ht="43.25" hidden="1" customHeight="1">
      <c r="A558" s="1308"/>
      <c r="B558" s="1024"/>
      <c r="C558" s="1033"/>
      <c r="D558" s="1024"/>
      <c r="E558" s="1033"/>
      <c r="F558" s="1100"/>
      <c r="G558" s="289" t="s">
        <v>3069</v>
      </c>
      <c r="H558" s="289"/>
      <c r="I558" s="596"/>
      <c r="J558" s="44"/>
      <c r="K558" s="182" t="s">
        <v>2527</v>
      </c>
      <c r="L558" s="5" t="s">
        <v>32</v>
      </c>
      <c r="M558" s="212" t="s">
        <v>31</v>
      </c>
      <c r="N558" s="165" t="s">
        <v>10</v>
      </c>
      <c r="O558" s="221" t="s">
        <v>29</v>
      </c>
      <c r="P558" s="221"/>
      <c r="Q558" s="5"/>
      <c r="R558" s="5"/>
      <c r="S558" s="5"/>
      <c r="T558" s="5"/>
      <c r="U558" s="6"/>
      <c r="V558" s="5"/>
      <c r="W558" s="5" t="s">
        <v>24</v>
      </c>
      <c r="X558" s="5"/>
      <c r="Y558" s="221"/>
      <c r="Z558" s="5"/>
      <c r="AA558" s="5"/>
      <c r="AB558" s="80">
        <f t="shared" si="340"/>
        <v>1</v>
      </c>
      <c r="AC558" s="642"/>
      <c r="AD558" s="7"/>
      <c r="AE558" s="7"/>
      <c r="AF558" s="7"/>
      <c r="AG558" s="7"/>
      <c r="AH558" s="7"/>
      <c r="AI558" s="7"/>
      <c r="AJ558" s="7"/>
      <c r="AK558" s="7"/>
      <c r="AL558" s="7"/>
      <c r="AM558" s="7"/>
      <c r="AN558" s="7"/>
      <c r="AO558" s="7"/>
      <c r="AP558" s="7"/>
      <c r="AQ558" s="7"/>
      <c r="AR558" s="7"/>
      <c r="AS558" s="7"/>
      <c r="AT558" s="7"/>
      <c r="AU558" s="7"/>
      <c r="AV558" s="55"/>
      <c r="AW558" s="7"/>
      <c r="AX558" s="7"/>
      <c r="AY558" s="7"/>
      <c r="AZ558" s="7"/>
      <c r="BA558" s="7"/>
      <c r="BB558" s="7"/>
      <c r="BC558" s="7"/>
      <c r="BD558" s="7"/>
      <c r="BE558" s="55"/>
      <c r="BF558" s="55"/>
      <c r="BG558" s="55"/>
      <c r="BH558" s="7"/>
      <c r="BI558" s="7"/>
      <c r="BJ558" s="7"/>
      <c r="BK558" s="7"/>
      <c r="BL558" s="5">
        <v>2</v>
      </c>
      <c r="BM558" s="221">
        <v>2</v>
      </c>
      <c r="BN558" s="221">
        <v>2</v>
      </c>
      <c r="BO558" s="221">
        <v>2</v>
      </c>
      <c r="BP558" s="221">
        <v>2</v>
      </c>
      <c r="BQ558" s="221">
        <v>2</v>
      </c>
      <c r="BR558" s="5">
        <v>2</v>
      </c>
      <c r="BS558" s="226">
        <v>2</v>
      </c>
      <c r="BT558" s="221">
        <v>2</v>
      </c>
      <c r="BU558" s="221">
        <v>2</v>
      </c>
      <c r="BV558" s="221">
        <v>2</v>
      </c>
      <c r="BW558" s="5">
        <v>2</v>
      </c>
      <c r="BX558" s="221">
        <v>2</v>
      </c>
      <c r="BY558" s="6">
        <v>2</v>
      </c>
      <c r="BZ558" s="5">
        <v>2</v>
      </c>
      <c r="CA558" s="221">
        <v>2</v>
      </c>
      <c r="CB558" s="221">
        <v>2</v>
      </c>
      <c r="CC558" s="221">
        <v>2</v>
      </c>
      <c r="CD558" s="337">
        <v>2</v>
      </c>
      <c r="CE558" s="221">
        <v>2</v>
      </c>
      <c r="CF558" s="221">
        <v>2</v>
      </c>
      <c r="CG558" s="221">
        <v>2</v>
      </c>
      <c r="CH558" s="221">
        <v>2</v>
      </c>
      <c r="CI558" s="221">
        <v>2</v>
      </c>
      <c r="CJ558" s="337">
        <v>2</v>
      </c>
      <c r="CK558" s="221">
        <v>2</v>
      </c>
      <c r="CL558" s="222">
        <f t="shared" si="330"/>
        <v>26</v>
      </c>
      <c r="CM558" s="237">
        <f t="shared" si="331"/>
        <v>1</v>
      </c>
      <c r="CN558" s="222">
        <f t="shared" si="332"/>
        <v>0</v>
      </c>
      <c r="CO558" s="237">
        <f t="shared" si="333"/>
        <v>0</v>
      </c>
      <c r="CP558" s="222">
        <f t="shared" si="334"/>
        <v>0</v>
      </c>
      <c r="CQ558" s="237">
        <f t="shared" si="335"/>
        <v>0</v>
      </c>
      <c r="CR558" s="222">
        <f t="shared" si="336"/>
        <v>0</v>
      </c>
      <c r="CS558" s="237">
        <f t="shared" si="337"/>
        <v>0</v>
      </c>
      <c r="CT558" s="223">
        <f t="shared" si="338"/>
        <v>2</v>
      </c>
      <c r="CU558" s="223" t="str">
        <f t="shared" si="339"/>
        <v>Đạt mục tiêu</v>
      </c>
      <c r="CV558" s="221"/>
    </row>
    <row r="559" spans="1:100" ht="45.75" hidden="1" customHeight="1">
      <c r="A559" s="1308"/>
      <c r="B559" s="1024"/>
      <c r="C559" s="1033"/>
      <c r="D559" s="1024"/>
      <c r="E559" s="1033"/>
      <c r="F559" s="1100"/>
      <c r="G559" s="289" t="s">
        <v>2512</v>
      </c>
      <c r="H559" s="289"/>
      <c r="I559" s="596"/>
      <c r="J559" s="44"/>
      <c r="K559" s="182" t="s">
        <v>2532</v>
      </c>
      <c r="L559" s="5" t="s">
        <v>32</v>
      </c>
      <c r="M559" s="212" t="s">
        <v>31</v>
      </c>
      <c r="N559" s="165" t="s">
        <v>10</v>
      </c>
      <c r="O559" s="221" t="s">
        <v>29</v>
      </c>
      <c r="P559" s="221"/>
      <c r="Q559" s="5"/>
      <c r="R559" s="5"/>
      <c r="S559" s="5"/>
      <c r="T559" s="5"/>
      <c r="U559" s="6"/>
      <c r="V559" s="5"/>
      <c r="W559" s="5"/>
      <c r="X559" s="5" t="s">
        <v>24</v>
      </c>
      <c r="Y559" s="221"/>
      <c r="Z559" s="5"/>
      <c r="AA559" s="5"/>
      <c r="AB559" s="80">
        <f t="shared" si="340"/>
        <v>1</v>
      </c>
      <c r="AC559" s="642"/>
      <c r="AD559" s="7"/>
      <c r="AE559" s="7"/>
      <c r="AF559" s="7"/>
      <c r="AG559" s="7"/>
      <c r="AH559" s="7"/>
      <c r="AI559" s="7"/>
      <c r="AJ559" s="7"/>
      <c r="AK559" s="7"/>
      <c r="AL559" s="7"/>
      <c r="AM559" s="7"/>
      <c r="AN559" s="7"/>
      <c r="AO559" s="7"/>
      <c r="AP559" s="7"/>
      <c r="AQ559" s="7"/>
      <c r="AR559" s="7"/>
      <c r="AS559" s="7"/>
      <c r="AT559" s="7"/>
      <c r="AU559" s="7"/>
      <c r="AV559" s="55"/>
      <c r="AW559" s="7"/>
      <c r="AX559" s="7"/>
      <c r="AY559" s="7"/>
      <c r="AZ559" s="7"/>
      <c r="BA559" s="7" t="s">
        <v>1314</v>
      </c>
      <c r="BB559" s="7" t="s">
        <v>1314</v>
      </c>
      <c r="BC559" s="7" t="s">
        <v>1314</v>
      </c>
      <c r="BD559" s="7" t="s">
        <v>1314</v>
      </c>
      <c r="BE559" s="55"/>
      <c r="BF559" s="55"/>
      <c r="BG559" s="55"/>
      <c r="BH559" s="7"/>
      <c r="BI559" s="7"/>
      <c r="BJ559" s="7"/>
      <c r="BK559" s="7"/>
      <c r="BL559" s="5">
        <v>2</v>
      </c>
      <c r="BM559" s="221">
        <v>2</v>
      </c>
      <c r="BN559" s="221">
        <v>2</v>
      </c>
      <c r="BO559" s="221">
        <v>2</v>
      </c>
      <c r="BP559" s="221">
        <v>2</v>
      </c>
      <c r="BQ559" s="221">
        <v>2</v>
      </c>
      <c r="BR559" s="5">
        <v>1</v>
      </c>
      <c r="BS559" s="226">
        <v>2</v>
      </c>
      <c r="BT559" s="221">
        <v>2</v>
      </c>
      <c r="BU559" s="221">
        <v>2</v>
      </c>
      <c r="BV559" s="221">
        <v>2</v>
      </c>
      <c r="BW559" s="5">
        <v>2</v>
      </c>
      <c r="BX559" s="221">
        <v>2</v>
      </c>
      <c r="BY559" s="6">
        <v>2</v>
      </c>
      <c r="BZ559" s="5">
        <v>2</v>
      </c>
      <c r="CA559" s="221">
        <v>2</v>
      </c>
      <c r="CB559" s="221">
        <v>2</v>
      </c>
      <c r="CC559" s="221">
        <v>2</v>
      </c>
      <c r="CD559" s="337">
        <v>2</v>
      </c>
      <c r="CE559" s="221">
        <v>2</v>
      </c>
      <c r="CF559" s="221">
        <v>2</v>
      </c>
      <c r="CG559" s="221">
        <v>2</v>
      </c>
      <c r="CH559" s="221">
        <v>2</v>
      </c>
      <c r="CI559" s="221">
        <v>2</v>
      </c>
      <c r="CJ559" s="337">
        <v>2</v>
      </c>
      <c r="CK559" s="221">
        <v>2</v>
      </c>
      <c r="CL559" s="222">
        <f t="shared" si="330"/>
        <v>25</v>
      </c>
      <c r="CM559" s="237">
        <f t="shared" si="331"/>
        <v>0.96153846153846156</v>
      </c>
      <c r="CN559" s="222">
        <f t="shared" si="332"/>
        <v>1</v>
      </c>
      <c r="CO559" s="237">
        <f t="shared" si="333"/>
        <v>3.8461538461538464E-2</v>
      </c>
      <c r="CP559" s="222">
        <f t="shared" si="334"/>
        <v>0</v>
      </c>
      <c r="CQ559" s="237">
        <f t="shared" si="335"/>
        <v>0</v>
      </c>
      <c r="CR559" s="222">
        <f t="shared" si="336"/>
        <v>0</v>
      </c>
      <c r="CS559" s="237">
        <f t="shared" si="337"/>
        <v>0</v>
      </c>
      <c r="CT559" s="223">
        <f t="shared" si="338"/>
        <v>1.9615384615384615</v>
      </c>
      <c r="CU559" s="223" t="str">
        <f t="shared" si="339"/>
        <v>Đạt mục tiêu</v>
      </c>
      <c r="CV559" s="221"/>
    </row>
    <row r="560" spans="1:100" ht="44.25" hidden="1" customHeight="1">
      <c r="A560" s="1308"/>
      <c r="B560" s="1024"/>
      <c r="C560" s="1033"/>
      <c r="D560" s="1024"/>
      <c r="E560" s="1033"/>
      <c r="F560" s="1100"/>
      <c r="G560" s="289" t="s">
        <v>2511</v>
      </c>
      <c r="H560" s="289"/>
      <c r="I560" s="596"/>
      <c r="J560" s="44"/>
      <c r="K560" s="182" t="s">
        <v>2526</v>
      </c>
      <c r="L560" s="5" t="s">
        <v>32</v>
      </c>
      <c r="M560" s="212" t="s">
        <v>31</v>
      </c>
      <c r="N560" s="165" t="s">
        <v>10</v>
      </c>
      <c r="O560" s="221" t="s">
        <v>29</v>
      </c>
      <c r="P560" s="221"/>
      <c r="Q560" s="5"/>
      <c r="R560" s="5"/>
      <c r="S560" s="5"/>
      <c r="T560" s="5"/>
      <c r="U560" s="6"/>
      <c r="V560" s="5"/>
      <c r="W560" s="5"/>
      <c r="X560" s="5" t="s">
        <v>24</v>
      </c>
      <c r="Y560" s="221"/>
      <c r="Z560" s="5"/>
      <c r="AA560" s="5"/>
      <c r="AB560" s="80">
        <f t="shared" si="340"/>
        <v>1</v>
      </c>
      <c r="AC560" s="642"/>
      <c r="AD560" s="7"/>
      <c r="AE560" s="7"/>
      <c r="AF560" s="7"/>
      <c r="AG560" s="7"/>
      <c r="AH560" s="7"/>
      <c r="AI560" s="7"/>
      <c r="AJ560" s="7"/>
      <c r="AK560" s="7"/>
      <c r="AL560" s="7"/>
      <c r="AM560" s="7"/>
      <c r="AN560" s="7"/>
      <c r="AO560" s="7"/>
      <c r="AP560" s="7"/>
      <c r="AQ560" s="7"/>
      <c r="AR560" s="7"/>
      <c r="AS560" s="7"/>
      <c r="AT560" s="7"/>
      <c r="AU560" s="7"/>
      <c r="AV560" s="55"/>
      <c r="AW560" s="7"/>
      <c r="AX560" s="7"/>
      <c r="AY560" s="7"/>
      <c r="AZ560" s="7"/>
      <c r="BA560" s="7" t="s">
        <v>1314</v>
      </c>
      <c r="BB560" s="7" t="s">
        <v>1314</v>
      </c>
      <c r="BC560" s="7" t="s">
        <v>1314</v>
      </c>
      <c r="BD560" s="7" t="s">
        <v>1314</v>
      </c>
      <c r="BE560" s="55"/>
      <c r="BF560" s="55"/>
      <c r="BG560" s="55"/>
      <c r="BH560" s="7"/>
      <c r="BI560" s="7"/>
      <c r="BJ560" s="7"/>
      <c r="BK560" s="7"/>
      <c r="BL560" s="5">
        <v>2</v>
      </c>
      <c r="BM560" s="221">
        <v>2</v>
      </c>
      <c r="BN560" s="221">
        <v>2</v>
      </c>
      <c r="BO560" s="221">
        <v>2</v>
      </c>
      <c r="BP560" s="221">
        <v>2</v>
      </c>
      <c r="BQ560" s="221">
        <v>2</v>
      </c>
      <c r="BR560" s="5">
        <v>2</v>
      </c>
      <c r="BS560" s="226">
        <v>2</v>
      </c>
      <c r="BT560" s="221">
        <v>2</v>
      </c>
      <c r="BU560" s="221">
        <v>2</v>
      </c>
      <c r="BV560" s="221">
        <v>2</v>
      </c>
      <c r="BW560" s="5">
        <v>1</v>
      </c>
      <c r="BX560" s="221">
        <v>2</v>
      </c>
      <c r="BY560" s="6">
        <v>2</v>
      </c>
      <c r="BZ560" s="5">
        <v>2</v>
      </c>
      <c r="CA560" s="221">
        <v>1</v>
      </c>
      <c r="CB560" s="221">
        <v>2</v>
      </c>
      <c r="CC560" s="221">
        <v>2</v>
      </c>
      <c r="CD560" s="337">
        <v>2</v>
      </c>
      <c r="CE560" s="221">
        <v>2</v>
      </c>
      <c r="CF560" s="221">
        <v>2</v>
      </c>
      <c r="CG560" s="221">
        <v>2</v>
      </c>
      <c r="CH560" s="221">
        <v>2</v>
      </c>
      <c r="CI560" s="221">
        <v>2</v>
      </c>
      <c r="CJ560" s="337">
        <v>2</v>
      </c>
      <c r="CK560" s="221">
        <v>2</v>
      </c>
      <c r="CL560" s="222">
        <f t="shared" si="330"/>
        <v>24</v>
      </c>
      <c r="CM560" s="237">
        <f t="shared" si="331"/>
        <v>0.92307692307692313</v>
      </c>
      <c r="CN560" s="222">
        <f t="shared" si="332"/>
        <v>2</v>
      </c>
      <c r="CO560" s="237">
        <f t="shared" si="333"/>
        <v>7.6923076923076927E-2</v>
      </c>
      <c r="CP560" s="222">
        <f t="shared" si="334"/>
        <v>0</v>
      </c>
      <c r="CQ560" s="237">
        <f t="shared" si="335"/>
        <v>0</v>
      </c>
      <c r="CR560" s="222">
        <f t="shared" si="336"/>
        <v>0</v>
      </c>
      <c r="CS560" s="237">
        <f t="shared" si="337"/>
        <v>0</v>
      </c>
      <c r="CT560" s="223">
        <f t="shared" si="338"/>
        <v>1.9230769230769231</v>
      </c>
      <c r="CU560" s="223" t="str">
        <f t="shared" si="339"/>
        <v>Đạt mục tiêu</v>
      </c>
      <c r="CV560" s="221"/>
    </row>
    <row r="561" spans="1:100" ht="31.75" hidden="1" customHeight="1">
      <c r="A561" s="1308"/>
      <c r="B561" s="1024"/>
      <c r="C561" s="1033"/>
      <c r="D561" s="1024"/>
      <c r="E561" s="1033"/>
      <c r="F561" s="1100"/>
      <c r="G561" s="289" t="s">
        <v>2514</v>
      </c>
      <c r="H561" s="289"/>
      <c r="I561" s="596"/>
      <c r="J561" s="44"/>
      <c r="K561" s="182" t="s">
        <v>2533</v>
      </c>
      <c r="L561" s="5" t="s">
        <v>32</v>
      </c>
      <c r="M561" s="212" t="s">
        <v>31</v>
      </c>
      <c r="N561" s="165" t="s">
        <v>10</v>
      </c>
      <c r="O561" s="221" t="s">
        <v>29</v>
      </c>
      <c r="P561" s="221"/>
      <c r="Q561" s="5"/>
      <c r="R561" s="5"/>
      <c r="S561" s="5"/>
      <c r="T561" s="5"/>
      <c r="U561" s="6"/>
      <c r="V561" s="5"/>
      <c r="W561" s="5"/>
      <c r="X561" s="5"/>
      <c r="Y561" s="221" t="s">
        <v>24</v>
      </c>
      <c r="Z561" s="5"/>
      <c r="AA561" s="5"/>
      <c r="AB561" s="80">
        <f t="shared" si="340"/>
        <v>1</v>
      </c>
      <c r="AC561" s="642"/>
      <c r="AD561" s="7"/>
      <c r="AE561" s="7"/>
      <c r="AF561" s="7"/>
      <c r="AG561" s="7"/>
      <c r="AH561" s="7"/>
      <c r="AI561" s="7"/>
      <c r="AJ561" s="7"/>
      <c r="AK561" s="7"/>
      <c r="AL561" s="7"/>
      <c r="AM561" s="7"/>
      <c r="AN561" s="7"/>
      <c r="AO561" s="7"/>
      <c r="AP561" s="7"/>
      <c r="AQ561" s="7"/>
      <c r="AR561" s="7"/>
      <c r="AS561" s="7"/>
      <c r="AT561" s="7"/>
      <c r="AU561" s="7"/>
      <c r="AV561" s="55"/>
      <c r="AW561" s="7"/>
      <c r="AX561" s="7"/>
      <c r="AY561" s="7"/>
      <c r="AZ561" s="7"/>
      <c r="BA561" s="7"/>
      <c r="BB561" s="7"/>
      <c r="BC561" s="7"/>
      <c r="BD561" s="7"/>
      <c r="BE561" s="55" t="s">
        <v>1404</v>
      </c>
      <c r="BF561" s="55"/>
      <c r="BG561" s="55"/>
      <c r="BH561" s="7"/>
      <c r="BI561" s="7"/>
      <c r="BJ561" s="7"/>
      <c r="BK561" s="7"/>
      <c r="BL561" s="5">
        <v>2</v>
      </c>
      <c r="BM561" s="221">
        <v>2</v>
      </c>
      <c r="BN561" s="221">
        <v>2</v>
      </c>
      <c r="BO561" s="221">
        <v>2</v>
      </c>
      <c r="BP561" s="221">
        <v>2</v>
      </c>
      <c r="BQ561" s="221">
        <v>2</v>
      </c>
      <c r="BR561" s="5">
        <v>2</v>
      </c>
      <c r="BS561" s="226">
        <v>2</v>
      </c>
      <c r="BT561" s="221">
        <v>2</v>
      </c>
      <c r="BU561" s="221">
        <v>2</v>
      </c>
      <c r="BV561" s="221">
        <v>2</v>
      </c>
      <c r="BW561" s="5">
        <v>2</v>
      </c>
      <c r="BX561" s="221">
        <v>2</v>
      </c>
      <c r="BY561" s="6">
        <v>2</v>
      </c>
      <c r="BZ561" s="5">
        <v>1</v>
      </c>
      <c r="CA561" s="221">
        <v>2</v>
      </c>
      <c r="CB561" s="221">
        <v>2</v>
      </c>
      <c r="CC561" s="221">
        <v>2</v>
      </c>
      <c r="CD561" s="337">
        <v>2</v>
      </c>
      <c r="CE561" s="221">
        <v>2</v>
      </c>
      <c r="CF561" s="221">
        <v>2</v>
      </c>
      <c r="CG561" s="221">
        <v>2</v>
      </c>
      <c r="CH561" s="221">
        <v>2</v>
      </c>
      <c r="CI561" s="221">
        <v>2</v>
      </c>
      <c r="CJ561" s="337">
        <v>2</v>
      </c>
      <c r="CK561" s="221">
        <v>2</v>
      </c>
      <c r="CL561" s="222">
        <f t="shared" si="330"/>
        <v>25</v>
      </c>
      <c r="CM561" s="237">
        <f t="shared" si="331"/>
        <v>0.96153846153846156</v>
      </c>
      <c r="CN561" s="222">
        <f t="shared" si="332"/>
        <v>1</v>
      </c>
      <c r="CO561" s="237">
        <f t="shared" si="333"/>
        <v>3.8461538461538464E-2</v>
      </c>
      <c r="CP561" s="222">
        <f t="shared" si="334"/>
        <v>0</v>
      </c>
      <c r="CQ561" s="237">
        <f t="shared" si="335"/>
        <v>0</v>
      </c>
      <c r="CR561" s="222">
        <f t="shared" si="336"/>
        <v>0</v>
      </c>
      <c r="CS561" s="237">
        <f t="shared" si="337"/>
        <v>0</v>
      </c>
      <c r="CT561" s="223">
        <f t="shared" si="338"/>
        <v>1.9615384615384615</v>
      </c>
      <c r="CU561" s="223" t="str">
        <f t="shared" si="339"/>
        <v>Đạt mục tiêu</v>
      </c>
      <c r="CV561" s="221"/>
    </row>
    <row r="562" spans="1:100" ht="43.75" hidden="1" customHeight="1">
      <c r="A562" s="1308"/>
      <c r="B562" s="1024"/>
      <c r="C562" s="1033"/>
      <c r="D562" s="1024"/>
      <c r="E562" s="1033"/>
      <c r="F562" s="1100"/>
      <c r="G562" s="289" t="s">
        <v>2513</v>
      </c>
      <c r="H562" s="289"/>
      <c r="I562" s="596"/>
      <c r="J562" s="44"/>
      <c r="K562" s="182" t="s">
        <v>2542</v>
      </c>
      <c r="L562" s="5" t="s">
        <v>32</v>
      </c>
      <c r="M562" s="212" t="s">
        <v>31</v>
      </c>
      <c r="N562" s="165" t="s">
        <v>10</v>
      </c>
      <c r="O562" s="221" t="s">
        <v>29</v>
      </c>
      <c r="P562" s="221"/>
      <c r="Q562" s="5"/>
      <c r="R562" s="5"/>
      <c r="S562" s="5"/>
      <c r="T562" s="5"/>
      <c r="U562" s="6"/>
      <c r="V562" s="5"/>
      <c r="W562" s="5"/>
      <c r="X562" s="5"/>
      <c r="Y562" s="221" t="s">
        <v>24</v>
      </c>
      <c r="Z562" s="5"/>
      <c r="AA562" s="5"/>
      <c r="AB562" s="80">
        <f t="shared" si="340"/>
        <v>1</v>
      </c>
      <c r="AC562" s="642"/>
      <c r="AD562" s="7"/>
      <c r="AE562" s="7"/>
      <c r="AF562" s="7"/>
      <c r="AG562" s="7"/>
      <c r="AH562" s="7"/>
      <c r="AI562" s="7"/>
      <c r="AJ562" s="7"/>
      <c r="AK562" s="7"/>
      <c r="AL562" s="7"/>
      <c r="AM562" s="7"/>
      <c r="AN562" s="7"/>
      <c r="AO562" s="7"/>
      <c r="AP562" s="7"/>
      <c r="AQ562" s="7"/>
      <c r="AR562" s="7"/>
      <c r="AS562" s="7"/>
      <c r="AT562" s="7"/>
      <c r="AU562" s="7"/>
      <c r="AV562" s="55"/>
      <c r="AW562" s="7"/>
      <c r="AX562" s="7"/>
      <c r="AY562" s="7"/>
      <c r="AZ562" s="7"/>
      <c r="BA562" s="7"/>
      <c r="BB562" s="7"/>
      <c r="BC562" s="7"/>
      <c r="BD562" s="7"/>
      <c r="BE562" s="55"/>
      <c r="BF562" s="55" t="s">
        <v>1404</v>
      </c>
      <c r="BG562" s="55"/>
      <c r="BH562" s="7"/>
      <c r="BI562" s="7"/>
      <c r="BJ562" s="7"/>
      <c r="BK562" s="7"/>
      <c r="BL562" s="5">
        <v>2</v>
      </c>
      <c r="BM562" s="221">
        <v>2</v>
      </c>
      <c r="BN562" s="221">
        <v>2</v>
      </c>
      <c r="BO562" s="221">
        <v>2</v>
      </c>
      <c r="BP562" s="221">
        <v>2</v>
      </c>
      <c r="BQ562" s="221">
        <v>2</v>
      </c>
      <c r="BR562" s="5">
        <v>2</v>
      </c>
      <c r="BS562" s="226">
        <v>2</v>
      </c>
      <c r="BT562" s="221">
        <v>2</v>
      </c>
      <c r="BU562" s="221">
        <v>2</v>
      </c>
      <c r="BV562" s="221">
        <v>2</v>
      </c>
      <c r="BW562" s="5">
        <v>2</v>
      </c>
      <c r="BX562" s="221">
        <v>2</v>
      </c>
      <c r="BY562" s="6">
        <v>2</v>
      </c>
      <c r="BZ562" s="5">
        <v>2</v>
      </c>
      <c r="CA562" s="221">
        <v>2</v>
      </c>
      <c r="CB562" s="221">
        <v>2</v>
      </c>
      <c r="CC562" s="221">
        <v>2</v>
      </c>
      <c r="CD562" s="337">
        <v>2</v>
      </c>
      <c r="CE562" s="221">
        <v>2</v>
      </c>
      <c r="CF562" s="221">
        <v>2</v>
      </c>
      <c r="CG562" s="221">
        <v>2</v>
      </c>
      <c r="CH562" s="221">
        <v>2</v>
      </c>
      <c r="CI562" s="221">
        <v>2</v>
      </c>
      <c r="CJ562" s="337">
        <v>2</v>
      </c>
      <c r="CK562" s="221">
        <v>2</v>
      </c>
      <c r="CL562" s="222">
        <f t="shared" si="330"/>
        <v>26</v>
      </c>
      <c r="CM562" s="237">
        <f t="shared" si="331"/>
        <v>1</v>
      </c>
      <c r="CN562" s="222">
        <f t="shared" si="332"/>
        <v>0</v>
      </c>
      <c r="CO562" s="237">
        <f t="shared" si="333"/>
        <v>0</v>
      </c>
      <c r="CP562" s="222">
        <f t="shared" si="334"/>
        <v>0</v>
      </c>
      <c r="CQ562" s="237">
        <f t="shared" si="335"/>
        <v>0</v>
      </c>
      <c r="CR562" s="222">
        <f t="shared" si="336"/>
        <v>0</v>
      </c>
      <c r="CS562" s="237">
        <f t="shared" si="337"/>
        <v>0</v>
      </c>
      <c r="CT562" s="223">
        <f t="shared" si="338"/>
        <v>2</v>
      </c>
      <c r="CU562" s="223" t="str">
        <f t="shared" si="339"/>
        <v>Đạt mục tiêu</v>
      </c>
      <c r="CV562" s="221"/>
    </row>
    <row r="563" spans="1:100" ht="46.75" hidden="1" customHeight="1">
      <c r="A563" s="1308"/>
      <c r="B563" s="1024"/>
      <c r="C563" s="1033"/>
      <c r="D563" s="1024"/>
      <c r="E563" s="1033"/>
      <c r="F563" s="1100"/>
      <c r="G563" s="289" t="s">
        <v>2515</v>
      </c>
      <c r="H563" s="289"/>
      <c r="I563" s="596"/>
      <c r="J563" s="44"/>
      <c r="K563" s="182" t="s">
        <v>2541</v>
      </c>
      <c r="L563" s="5" t="s">
        <v>32</v>
      </c>
      <c r="M563" s="212" t="s">
        <v>31</v>
      </c>
      <c r="N563" s="165" t="s">
        <v>10</v>
      </c>
      <c r="O563" s="221" t="s">
        <v>29</v>
      </c>
      <c r="P563" s="221"/>
      <c r="Q563" s="5"/>
      <c r="R563" s="5"/>
      <c r="S563" s="5"/>
      <c r="T563" s="5"/>
      <c r="U563" s="6"/>
      <c r="V563" s="5"/>
      <c r="W563" s="5"/>
      <c r="X563" s="5"/>
      <c r="Y563" s="221"/>
      <c r="Z563" s="5" t="s">
        <v>24</v>
      </c>
      <c r="AA563" s="5"/>
      <c r="AB563" s="80">
        <f t="shared" si="340"/>
        <v>1</v>
      </c>
      <c r="AC563" s="642"/>
      <c r="AD563" s="7"/>
      <c r="AE563" s="7"/>
      <c r="AF563" s="7"/>
      <c r="AG563" s="7"/>
      <c r="AH563" s="7"/>
      <c r="AI563" s="7"/>
      <c r="AJ563" s="7"/>
      <c r="AK563" s="7"/>
      <c r="AL563" s="7"/>
      <c r="AM563" s="7"/>
      <c r="AN563" s="7"/>
      <c r="AO563" s="7"/>
      <c r="AP563" s="7"/>
      <c r="AQ563" s="7"/>
      <c r="AR563" s="7"/>
      <c r="AS563" s="7"/>
      <c r="AT563" s="7"/>
      <c r="AU563" s="7"/>
      <c r="AV563" s="55"/>
      <c r="AW563" s="7"/>
      <c r="AX563" s="7"/>
      <c r="AY563" s="7"/>
      <c r="AZ563" s="7"/>
      <c r="BA563" s="7"/>
      <c r="BB563" s="7"/>
      <c r="BC563" s="7"/>
      <c r="BD563" s="7"/>
      <c r="BE563" s="55"/>
      <c r="BF563" s="55"/>
      <c r="BG563" s="55"/>
      <c r="BH563" s="7"/>
      <c r="BI563" s="7"/>
      <c r="BJ563" s="7"/>
      <c r="BK563" s="7"/>
      <c r="BL563" s="5">
        <v>1</v>
      </c>
      <c r="BM563" s="221">
        <v>2</v>
      </c>
      <c r="BN563" s="221">
        <v>2</v>
      </c>
      <c r="BO563" s="221">
        <v>2</v>
      </c>
      <c r="BP563" s="221">
        <v>2</v>
      </c>
      <c r="BQ563" s="221">
        <v>2</v>
      </c>
      <c r="BR563" s="5">
        <v>2</v>
      </c>
      <c r="BS563" s="226">
        <v>2</v>
      </c>
      <c r="BT563" s="221">
        <v>2</v>
      </c>
      <c r="BU563" s="221">
        <v>2</v>
      </c>
      <c r="BV563" s="221">
        <v>2</v>
      </c>
      <c r="BW563" s="5">
        <v>2</v>
      </c>
      <c r="BX563" s="221">
        <v>2</v>
      </c>
      <c r="BY563" s="6">
        <v>2</v>
      </c>
      <c r="BZ563" s="5">
        <v>2</v>
      </c>
      <c r="CA563" s="221">
        <v>2</v>
      </c>
      <c r="CB563" s="221">
        <v>2</v>
      </c>
      <c r="CC563" s="221">
        <v>2</v>
      </c>
      <c r="CD563" s="337">
        <v>2</v>
      </c>
      <c r="CE563" s="221">
        <v>2</v>
      </c>
      <c r="CF563" s="221">
        <v>2</v>
      </c>
      <c r="CG563" s="221">
        <v>2</v>
      </c>
      <c r="CH563" s="221">
        <v>2</v>
      </c>
      <c r="CI563" s="221">
        <v>2</v>
      </c>
      <c r="CJ563" s="337">
        <v>2</v>
      </c>
      <c r="CK563" s="221">
        <v>2</v>
      </c>
      <c r="CL563" s="222">
        <f t="shared" si="330"/>
        <v>25</v>
      </c>
      <c r="CM563" s="237">
        <f t="shared" si="331"/>
        <v>0.96153846153846156</v>
      </c>
      <c r="CN563" s="222">
        <f t="shared" si="332"/>
        <v>1</v>
      </c>
      <c r="CO563" s="237">
        <f t="shared" si="333"/>
        <v>3.8461538461538464E-2</v>
      </c>
      <c r="CP563" s="222">
        <f t="shared" si="334"/>
        <v>0</v>
      </c>
      <c r="CQ563" s="237">
        <f t="shared" si="335"/>
        <v>0</v>
      </c>
      <c r="CR563" s="222">
        <f t="shared" si="336"/>
        <v>0</v>
      </c>
      <c r="CS563" s="237">
        <f t="shared" si="337"/>
        <v>0</v>
      </c>
      <c r="CT563" s="223">
        <f t="shared" si="338"/>
        <v>1.9615384615384615</v>
      </c>
      <c r="CU563" s="223" t="str">
        <f t="shared" si="339"/>
        <v>Đạt mục tiêu</v>
      </c>
      <c r="CV563" s="221"/>
    </row>
    <row r="564" spans="1:100" s="1" customFormat="1" ht="87" hidden="1">
      <c r="A564" s="1308"/>
      <c r="B564" s="1024"/>
      <c r="C564" s="1033"/>
      <c r="D564" s="1024"/>
      <c r="E564" s="1033"/>
      <c r="F564" s="1100"/>
      <c r="G564" s="5" t="s">
        <v>2516</v>
      </c>
      <c r="H564" s="5"/>
      <c r="I564" s="596"/>
      <c r="J564" s="44"/>
      <c r="K564" s="182" t="s">
        <v>2540</v>
      </c>
      <c r="L564" s="5" t="s">
        <v>32</v>
      </c>
      <c r="M564" s="212" t="s">
        <v>31</v>
      </c>
      <c r="N564" s="165" t="s">
        <v>10</v>
      </c>
      <c r="O564" s="221" t="s">
        <v>29</v>
      </c>
      <c r="P564" s="221" t="s">
        <v>24</v>
      </c>
      <c r="Q564" s="5"/>
      <c r="R564" s="5"/>
      <c r="S564" s="5"/>
      <c r="T564" s="5"/>
      <c r="U564" s="6"/>
      <c r="V564" s="5"/>
      <c r="W564" s="5"/>
      <c r="X564" s="5"/>
      <c r="Y564" s="5"/>
      <c r="Z564" s="5" t="s">
        <v>24</v>
      </c>
      <c r="AA564" s="5"/>
      <c r="AB564" s="80">
        <f t="shared" si="340"/>
        <v>1</v>
      </c>
      <c r="AC564" s="642"/>
      <c r="AD564" s="7"/>
      <c r="AE564" s="7"/>
      <c r="AF564" s="7"/>
      <c r="AG564" s="7"/>
      <c r="AH564" s="7"/>
      <c r="AI564" s="7"/>
      <c r="AJ564" s="7"/>
      <c r="AK564" s="7"/>
      <c r="AL564" s="7"/>
      <c r="AM564" s="7"/>
      <c r="AN564" s="7"/>
      <c r="AO564" s="7"/>
      <c r="AP564" s="7"/>
      <c r="AQ564" s="7"/>
      <c r="AR564" s="7"/>
      <c r="AS564" s="7"/>
      <c r="AT564" s="7"/>
      <c r="AU564" s="7"/>
      <c r="AV564" s="55"/>
      <c r="AW564" s="7"/>
      <c r="AX564" s="7"/>
      <c r="AY564" s="7"/>
      <c r="AZ564" s="7"/>
      <c r="BA564" s="7"/>
      <c r="BB564" s="7"/>
      <c r="BC564" s="7"/>
      <c r="BD564" s="7"/>
      <c r="BE564" s="7"/>
      <c r="BF564" s="7"/>
      <c r="BG564" s="7"/>
      <c r="BH564" s="7" t="s">
        <v>1318</v>
      </c>
      <c r="BI564" s="7"/>
      <c r="BJ564" s="7"/>
      <c r="BK564" s="7"/>
      <c r="BL564" s="5">
        <v>2</v>
      </c>
      <c r="BM564" s="221">
        <v>2</v>
      </c>
      <c r="BN564" s="221">
        <v>2</v>
      </c>
      <c r="BO564" s="221">
        <v>2</v>
      </c>
      <c r="BP564" s="221">
        <v>2</v>
      </c>
      <c r="BQ564" s="221">
        <v>2</v>
      </c>
      <c r="BR564" s="5">
        <v>2</v>
      </c>
      <c r="BS564" s="226">
        <v>2</v>
      </c>
      <c r="BT564" s="221">
        <v>2</v>
      </c>
      <c r="BU564" s="221">
        <v>2</v>
      </c>
      <c r="BV564" s="221">
        <v>2</v>
      </c>
      <c r="BW564" s="5">
        <v>2</v>
      </c>
      <c r="BX564" s="221">
        <v>2</v>
      </c>
      <c r="BY564" s="6">
        <v>2</v>
      </c>
      <c r="BZ564" s="5">
        <v>2</v>
      </c>
      <c r="CA564" s="221">
        <v>1</v>
      </c>
      <c r="CB564" s="221">
        <v>2</v>
      </c>
      <c r="CC564" s="221">
        <v>1</v>
      </c>
      <c r="CD564" s="337">
        <v>2</v>
      </c>
      <c r="CE564" s="221">
        <v>2</v>
      </c>
      <c r="CF564" s="221">
        <v>2</v>
      </c>
      <c r="CG564" s="221">
        <v>2</v>
      </c>
      <c r="CH564" s="221">
        <v>2</v>
      </c>
      <c r="CI564" s="221">
        <v>2</v>
      </c>
      <c r="CJ564" s="337">
        <v>2</v>
      </c>
      <c r="CK564" s="221">
        <v>2</v>
      </c>
      <c r="CL564" s="222">
        <f t="shared" si="330"/>
        <v>24</v>
      </c>
      <c r="CM564" s="237">
        <f t="shared" si="331"/>
        <v>0.92307692307692313</v>
      </c>
      <c r="CN564" s="222">
        <f t="shared" si="332"/>
        <v>2</v>
      </c>
      <c r="CO564" s="237">
        <f t="shared" si="333"/>
        <v>7.6923076923076927E-2</v>
      </c>
      <c r="CP564" s="222">
        <f t="shared" si="334"/>
        <v>0</v>
      </c>
      <c r="CQ564" s="237">
        <f t="shared" si="335"/>
        <v>0</v>
      </c>
      <c r="CR564" s="222">
        <f t="shared" si="336"/>
        <v>0</v>
      </c>
      <c r="CS564" s="237">
        <f t="shared" si="337"/>
        <v>0</v>
      </c>
      <c r="CT564" s="223">
        <f t="shared" si="338"/>
        <v>1.9230769230769231</v>
      </c>
      <c r="CU564" s="223" t="str">
        <f t="shared" si="339"/>
        <v>Đạt mục tiêu</v>
      </c>
      <c r="CV564" s="5"/>
    </row>
    <row r="565" spans="1:100" s="1" customFormat="1" ht="87" hidden="1">
      <c r="A565" s="1308"/>
      <c r="B565" s="1024"/>
      <c r="C565" s="1033"/>
      <c r="D565" s="1024"/>
      <c r="E565" s="1033"/>
      <c r="F565" s="1100"/>
      <c r="G565" s="5" t="s">
        <v>2496</v>
      </c>
      <c r="H565" s="5"/>
      <c r="I565" s="596"/>
      <c r="J565" s="44"/>
      <c r="K565" s="182" t="s">
        <v>2539</v>
      </c>
      <c r="L565" s="5" t="s">
        <v>32</v>
      </c>
      <c r="M565" s="212" t="s">
        <v>31</v>
      </c>
      <c r="N565" s="165" t="s">
        <v>10</v>
      </c>
      <c r="O565" s="221" t="s">
        <v>29</v>
      </c>
      <c r="P565" s="221"/>
      <c r="Q565" s="5"/>
      <c r="R565" s="5"/>
      <c r="S565" s="5"/>
      <c r="T565" s="5"/>
      <c r="U565" s="6"/>
      <c r="V565" s="5"/>
      <c r="W565" s="5"/>
      <c r="X565" s="5"/>
      <c r="Y565" s="5"/>
      <c r="Z565" s="5"/>
      <c r="AA565" s="5" t="s">
        <v>24</v>
      </c>
      <c r="AB565" s="80">
        <f t="shared" si="340"/>
        <v>1</v>
      </c>
      <c r="AC565" s="642"/>
      <c r="AD565" s="7"/>
      <c r="AE565" s="7"/>
      <c r="AF565" s="7"/>
      <c r="AG565" s="7"/>
      <c r="AH565" s="7"/>
      <c r="AI565" s="7"/>
      <c r="AJ565" s="7"/>
      <c r="AK565" s="7"/>
      <c r="AL565" s="7"/>
      <c r="AM565" s="7"/>
      <c r="AN565" s="7"/>
      <c r="AO565" s="7"/>
      <c r="AP565" s="7"/>
      <c r="AQ565" s="7"/>
      <c r="AR565" s="7"/>
      <c r="AS565" s="7"/>
      <c r="AT565" s="7"/>
      <c r="AU565" s="7"/>
      <c r="AV565" s="55"/>
      <c r="AW565" s="7"/>
      <c r="AX565" s="7"/>
      <c r="AY565" s="7"/>
      <c r="AZ565" s="7"/>
      <c r="BA565" s="7"/>
      <c r="BB565" s="7"/>
      <c r="BC565" s="7"/>
      <c r="BD565" s="7"/>
      <c r="BE565" s="7"/>
      <c r="BF565" s="7"/>
      <c r="BG565" s="7"/>
      <c r="BH565" s="7"/>
      <c r="BI565" s="7"/>
      <c r="BJ565" s="7"/>
      <c r="BK565" s="7"/>
      <c r="BL565" s="5">
        <v>1</v>
      </c>
      <c r="BM565" s="221">
        <v>2</v>
      </c>
      <c r="BN565" s="221">
        <v>2</v>
      </c>
      <c r="BO565" s="221">
        <v>2</v>
      </c>
      <c r="BP565" s="221">
        <v>2</v>
      </c>
      <c r="BQ565" s="221">
        <v>2</v>
      </c>
      <c r="BR565" s="5">
        <v>2</v>
      </c>
      <c r="BS565" s="226">
        <v>2</v>
      </c>
      <c r="BT565" s="221">
        <v>2</v>
      </c>
      <c r="BU565" s="221">
        <v>2</v>
      </c>
      <c r="BV565" s="221">
        <v>2</v>
      </c>
      <c r="BW565" s="5">
        <v>2</v>
      </c>
      <c r="BX565" s="221">
        <v>2</v>
      </c>
      <c r="BY565" s="6">
        <v>2</v>
      </c>
      <c r="BZ565" s="5">
        <v>2</v>
      </c>
      <c r="CA565" s="221">
        <v>2</v>
      </c>
      <c r="CB565" s="221">
        <v>2</v>
      </c>
      <c r="CC565" s="221">
        <v>1</v>
      </c>
      <c r="CD565" s="337">
        <v>2</v>
      </c>
      <c r="CE565" s="221">
        <v>2</v>
      </c>
      <c r="CF565" s="221">
        <v>2</v>
      </c>
      <c r="CG565" s="221">
        <v>2</v>
      </c>
      <c r="CH565" s="221">
        <v>2</v>
      </c>
      <c r="CI565" s="221">
        <v>2</v>
      </c>
      <c r="CJ565" s="337">
        <v>2</v>
      </c>
      <c r="CK565" s="221">
        <v>2</v>
      </c>
      <c r="CL565" s="222">
        <f t="shared" si="330"/>
        <v>24</v>
      </c>
      <c r="CM565" s="237">
        <f t="shared" si="331"/>
        <v>0.92307692307692313</v>
      </c>
      <c r="CN565" s="222">
        <f t="shared" si="332"/>
        <v>2</v>
      </c>
      <c r="CO565" s="237">
        <f t="shared" si="333"/>
        <v>7.6923076923076927E-2</v>
      </c>
      <c r="CP565" s="222">
        <f t="shared" si="334"/>
        <v>0</v>
      </c>
      <c r="CQ565" s="237">
        <f t="shared" si="335"/>
        <v>0</v>
      </c>
      <c r="CR565" s="222"/>
      <c r="CS565" s="237">
        <f t="shared" si="337"/>
        <v>0</v>
      </c>
      <c r="CT565" s="223">
        <f t="shared" si="338"/>
        <v>1.9230769230769231</v>
      </c>
      <c r="CU565" s="223" t="str">
        <f t="shared" si="339"/>
        <v>Đạt mục tiêu</v>
      </c>
      <c r="CV565" s="5"/>
    </row>
    <row r="566" spans="1:100" s="1" customFormat="1" ht="49.25" hidden="1" customHeight="1">
      <c r="A566" s="1308"/>
      <c r="B566" s="1024"/>
      <c r="C566" s="1033"/>
      <c r="D566" s="1024"/>
      <c r="E566" s="1033"/>
      <c r="F566" s="1100"/>
      <c r="G566" s="5" t="s">
        <v>2517</v>
      </c>
      <c r="H566" s="5"/>
      <c r="I566" s="596"/>
      <c r="J566" s="44"/>
      <c r="K566" s="182" t="s">
        <v>2538</v>
      </c>
      <c r="L566" s="5" t="s">
        <v>32</v>
      </c>
      <c r="M566" s="212" t="s">
        <v>31</v>
      </c>
      <c r="N566" s="165" t="s">
        <v>10</v>
      </c>
      <c r="O566" s="221" t="s">
        <v>29</v>
      </c>
      <c r="P566" s="221"/>
      <c r="Q566" s="5"/>
      <c r="R566" s="5"/>
      <c r="S566" s="5"/>
      <c r="T566" s="5"/>
      <c r="U566" s="6"/>
      <c r="V566" s="5"/>
      <c r="W566" s="5"/>
      <c r="X566" s="5"/>
      <c r="Y566" s="5"/>
      <c r="Z566" s="5"/>
      <c r="AA566" s="5" t="s">
        <v>24</v>
      </c>
      <c r="AB566" s="80">
        <f t="shared" si="340"/>
        <v>1</v>
      </c>
      <c r="AC566" s="642"/>
      <c r="AD566" s="7"/>
      <c r="AE566" s="7"/>
      <c r="AF566" s="7"/>
      <c r="AG566" s="7"/>
      <c r="AH566" s="7"/>
      <c r="AI566" s="7"/>
      <c r="AJ566" s="7"/>
      <c r="AK566" s="7"/>
      <c r="AL566" s="7"/>
      <c r="AM566" s="7"/>
      <c r="AN566" s="7"/>
      <c r="AO566" s="7"/>
      <c r="AP566" s="7"/>
      <c r="AQ566" s="7"/>
      <c r="AR566" s="7"/>
      <c r="AS566" s="7"/>
      <c r="AT566" s="7"/>
      <c r="AU566" s="7"/>
      <c r="AV566" s="55"/>
      <c r="AW566" s="7"/>
      <c r="AX566" s="7"/>
      <c r="AY566" s="7"/>
      <c r="AZ566" s="7"/>
      <c r="BA566" s="7"/>
      <c r="BB566" s="7"/>
      <c r="BC566" s="7"/>
      <c r="BD566" s="7"/>
      <c r="BE566" s="7"/>
      <c r="BF566" s="7"/>
      <c r="BG566" s="7"/>
      <c r="BH566" s="7"/>
      <c r="BI566" s="7"/>
      <c r="BJ566" s="7"/>
      <c r="BK566" s="7"/>
      <c r="BL566" s="5">
        <v>2</v>
      </c>
      <c r="BM566" s="221">
        <v>2</v>
      </c>
      <c r="BN566" s="221">
        <v>2</v>
      </c>
      <c r="BO566" s="221">
        <v>2</v>
      </c>
      <c r="BP566" s="221">
        <v>2</v>
      </c>
      <c r="BQ566" s="221">
        <v>2</v>
      </c>
      <c r="BR566" s="5">
        <v>2</v>
      </c>
      <c r="BS566" s="226">
        <v>2</v>
      </c>
      <c r="BT566" s="221">
        <v>2</v>
      </c>
      <c r="BU566" s="221">
        <v>2</v>
      </c>
      <c r="BV566" s="221">
        <v>2</v>
      </c>
      <c r="BW566" s="5">
        <v>2</v>
      </c>
      <c r="BX566" s="221">
        <v>2</v>
      </c>
      <c r="BY566" s="6">
        <v>2</v>
      </c>
      <c r="BZ566" s="5">
        <v>2</v>
      </c>
      <c r="CA566" s="221">
        <v>2</v>
      </c>
      <c r="CB566" s="221">
        <v>2</v>
      </c>
      <c r="CC566" s="221">
        <v>2</v>
      </c>
      <c r="CD566" s="337">
        <v>2</v>
      </c>
      <c r="CE566" s="221">
        <v>2</v>
      </c>
      <c r="CF566" s="221">
        <v>2</v>
      </c>
      <c r="CG566" s="221">
        <v>2</v>
      </c>
      <c r="CH566" s="221">
        <v>2</v>
      </c>
      <c r="CI566" s="221">
        <v>2</v>
      </c>
      <c r="CJ566" s="337">
        <v>2</v>
      </c>
      <c r="CK566" s="221">
        <v>2</v>
      </c>
      <c r="CL566" s="222">
        <f t="shared" si="330"/>
        <v>26</v>
      </c>
      <c r="CM566" s="237">
        <f t="shared" si="331"/>
        <v>1</v>
      </c>
      <c r="CN566" s="222">
        <f t="shared" si="332"/>
        <v>0</v>
      </c>
      <c r="CO566" s="237">
        <f t="shared" si="333"/>
        <v>0</v>
      </c>
      <c r="CP566" s="222">
        <f t="shared" si="334"/>
        <v>0</v>
      </c>
      <c r="CQ566" s="237">
        <f t="shared" si="335"/>
        <v>0</v>
      </c>
      <c r="CR566" s="222"/>
      <c r="CS566" s="237">
        <f t="shared" si="337"/>
        <v>0</v>
      </c>
      <c r="CT566" s="223">
        <f t="shared" si="338"/>
        <v>2</v>
      </c>
      <c r="CU566" s="223" t="str">
        <f t="shared" si="339"/>
        <v>Đạt mục tiêu</v>
      </c>
      <c r="CV566" s="5"/>
    </row>
    <row r="567" spans="1:100" s="1" customFormat="1" ht="39.75" hidden="1" customHeight="1">
      <c r="A567" s="1308"/>
      <c r="B567" s="1024"/>
      <c r="C567" s="1033"/>
      <c r="D567" s="1024"/>
      <c r="E567" s="1033"/>
      <c r="F567" s="1100"/>
      <c r="G567" s="5" t="s">
        <v>2497</v>
      </c>
      <c r="H567" s="5"/>
      <c r="I567" s="596"/>
      <c r="J567" s="44"/>
      <c r="K567" s="182" t="s">
        <v>2537</v>
      </c>
      <c r="L567" s="5" t="s">
        <v>32</v>
      </c>
      <c r="M567" s="212" t="s">
        <v>31</v>
      </c>
      <c r="N567" s="165" t="s">
        <v>10</v>
      </c>
      <c r="O567" s="221" t="s">
        <v>29</v>
      </c>
      <c r="P567" s="221"/>
      <c r="Q567" s="5"/>
      <c r="R567" s="5"/>
      <c r="S567" s="5"/>
      <c r="T567" s="5"/>
      <c r="U567" s="6"/>
      <c r="V567" s="5"/>
      <c r="W567" s="5"/>
      <c r="X567" s="5"/>
      <c r="Y567" s="5" t="s">
        <v>24</v>
      </c>
      <c r="Z567" s="5"/>
      <c r="AA567" s="5"/>
      <c r="AB567" s="80">
        <f t="shared" si="340"/>
        <v>1</v>
      </c>
      <c r="AC567" s="642"/>
      <c r="AD567" s="7"/>
      <c r="AE567" s="7"/>
      <c r="AF567" s="7"/>
      <c r="AG567" s="7"/>
      <c r="AH567" s="7"/>
      <c r="AI567" s="7"/>
      <c r="AJ567" s="7"/>
      <c r="AK567" s="7"/>
      <c r="AL567" s="7"/>
      <c r="AM567" s="7"/>
      <c r="AN567" s="7"/>
      <c r="AO567" s="7"/>
      <c r="AP567" s="7"/>
      <c r="AQ567" s="7"/>
      <c r="AR567" s="7"/>
      <c r="AS567" s="7"/>
      <c r="AT567" s="7"/>
      <c r="AU567" s="7"/>
      <c r="AV567" s="55"/>
      <c r="AW567" s="7"/>
      <c r="AX567" s="7"/>
      <c r="AY567" s="7"/>
      <c r="AZ567" s="7"/>
      <c r="BA567" s="7"/>
      <c r="BB567" s="7"/>
      <c r="BC567" s="7"/>
      <c r="BD567" s="7"/>
      <c r="BE567" s="7"/>
      <c r="BF567" s="7"/>
      <c r="BG567" s="7" t="s">
        <v>1404</v>
      </c>
      <c r="BH567" s="7"/>
      <c r="BI567" s="7"/>
      <c r="BJ567" s="7"/>
      <c r="BK567" s="7"/>
      <c r="BL567" s="5">
        <v>2</v>
      </c>
      <c r="BM567" s="221">
        <v>2</v>
      </c>
      <c r="BN567" s="221">
        <v>2</v>
      </c>
      <c r="BO567" s="221">
        <v>2</v>
      </c>
      <c r="BP567" s="221">
        <v>2</v>
      </c>
      <c r="BQ567" s="221">
        <v>2</v>
      </c>
      <c r="BR567" s="5">
        <v>2</v>
      </c>
      <c r="BS567" s="226">
        <v>2</v>
      </c>
      <c r="BT567" s="221">
        <v>2</v>
      </c>
      <c r="BU567" s="221">
        <v>2</v>
      </c>
      <c r="BV567" s="221">
        <v>2</v>
      </c>
      <c r="BW567" s="5">
        <v>2</v>
      </c>
      <c r="BX567" s="221">
        <v>2</v>
      </c>
      <c r="BY567" s="6">
        <v>2</v>
      </c>
      <c r="BZ567" s="5">
        <v>2</v>
      </c>
      <c r="CA567" s="221">
        <v>2</v>
      </c>
      <c r="CB567" s="221">
        <v>2</v>
      </c>
      <c r="CC567" s="221">
        <v>2</v>
      </c>
      <c r="CD567" s="337">
        <v>2</v>
      </c>
      <c r="CE567" s="221">
        <v>2</v>
      </c>
      <c r="CF567" s="221">
        <v>2</v>
      </c>
      <c r="CG567" s="221">
        <v>2</v>
      </c>
      <c r="CH567" s="221">
        <v>2</v>
      </c>
      <c r="CI567" s="221">
        <v>2</v>
      </c>
      <c r="CJ567" s="337">
        <v>2</v>
      </c>
      <c r="CK567" s="221">
        <v>2</v>
      </c>
      <c r="CL567" s="222">
        <f t="shared" si="330"/>
        <v>26</v>
      </c>
      <c r="CM567" s="237">
        <f t="shared" si="331"/>
        <v>1</v>
      </c>
      <c r="CN567" s="222">
        <f t="shared" si="332"/>
        <v>0</v>
      </c>
      <c r="CO567" s="237">
        <f t="shared" si="333"/>
        <v>0</v>
      </c>
      <c r="CP567" s="222">
        <f t="shared" si="334"/>
        <v>0</v>
      </c>
      <c r="CQ567" s="237">
        <f t="shared" si="335"/>
        <v>0</v>
      </c>
      <c r="CR567" s="222"/>
      <c r="CS567" s="237">
        <f t="shared" si="337"/>
        <v>0</v>
      </c>
      <c r="CT567" s="223">
        <f t="shared" si="338"/>
        <v>2</v>
      </c>
      <c r="CU567" s="223" t="str">
        <f t="shared" si="339"/>
        <v>Đạt mục tiêu</v>
      </c>
      <c r="CV567" s="5"/>
    </row>
    <row r="568" spans="1:100" s="1" customFormat="1" ht="31.75" hidden="1" customHeight="1">
      <c r="A568" s="1308"/>
      <c r="B568" s="1024"/>
      <c r="C568" s="1033"/>
      <c r="D568" s="1024"/>
      <c r="E568" s="1033"/>
      <c r="F568" s="1100"/>
      <c r="G568" s="5" t="s">
        <v>2518</v>
      </c>
      <c r="H568" s="5"/>
      <c r="I568" s="596"/>
      <c r="J568" s="44"/>
      <c r="K568" s="182" t="s">
        <v>2536</v>
      </c>
      <c r="L568" s="5" t="s">
        <v>32</v>
      </c>
      <c r="M568" s="212" t="s">
        <v>31</v>
      </c>
      <c r="N568" s="165" t="s">
        <v>10</v>
      </c>
      <c r="O568" s="221" t="s">
        <v>29</v>
      </c>
      <c r="P568" s="221"/>
      <c r="Q568" s="5"/>
      <c r="R568" s="5"/>
      <c r="S568" s="5"/>
      <c r="T568" s="5"/>
      <c r="U568" s="6"/>
      <c r="V568" s="5"/>
      <c r="W568" s="5"/>
      <c r="X568" s="5"/>
      <c r="Y568" s="5" t="s">
        <v>24</v>
      </c>
      <c r="Z568" s="5"/>
      <c r="AA568" s="5"/>
      <c r="AB568" s="80">
        <f t="shared" si="340"/>
        <v>1</v>
      </c>
      <c r="AC568" s="642"/>
      <c r="AD568" s="7"/>
      <c r="AE568" s="7"/>
      <c r="AF568" s="7"/>
      <c r="AG568" s="7"/>
      <c r="AH568" s="7"/>
      <c r="AI568" s="7"/>
      <c r="AJ568" s="7"/>
      <c r="AK568" s="7"/>
      <c r="AL568" s="7"/>
      <c r="AM568" s="7"/>
      <c r="AN568" s="7"/>
      <c r="AO568" s="7"/>
      <c r="AP568" s="7"/>
      <c r="AQ568" s="7"/>
      <c r="AR568" s="7"/>
      <c r="AS568" s="7"/>
      <c r="AT568" s="7"/>
      <c r="AU568" s="7"/>
      <c r="AV568" s="55"/>
      <c r="AW568" s="7"/>
      <c r="AX568" s="7"/>
      <c r="AY568" s="7"/>
      <c r="AZ568" s="7"/>
      <c r="BA568" s="7"/>
      <c r="BB568" s="7"/>
      <c r="BC568" s="7"/>
      <c r="BD568" s="7"/>
      <c r="BE568" s="7" t="s">
        <v>1404</v>
      </c>
      <c r="BF568" s="7"/>
      <c r="BG568" s="7"/>
      <c r="BH568" s="7"/>
      <c r="BI568" s="7"/>
      <c r="BJ568" s="7"/>
      <c r="BK568" s="7"/>
      <c r="BL568" s="5">
        <v>2</v>
      </c>
      <c r="BM568" s="221">
        <v>2</v>
      </c>
      <c r="BN568" s="221">
        <v>2</v>
      </c>
      <c r="BO568" s="221">
        <v>2</v>
      </c>
      <c r="BP568" s="221">
        <v>2</v>
      </c>
      <c r="BQ568" s="221">
        <v>2</v>
      </c>
      <c r="BR568" s="5">
        <v>2</v>
      </c>
      <c r="BS568" s="226">
        <v>2</v>
      </c>
      <c r="BT568" s="221">
        <v>2</v>
      </c>
      <c r="BU568" s="221">
        <v>2</v>
      </c>
      <c r="BV568" s="221">
        <v>2</v>
      </c>
      <c r="BW568" s="5">
        <v>2</v>
      </c>
      <c r="BX568" s="221">
        <v>2</v>
      </c>
      <c r="BY568" s="6">
        <v>2</v>
      </c>
      <c r="BZ568" s="5">
        <v>2</v>
      </c>
      <c r="CA568" s="221">
        <v>2</v>
      </c>
      <c r="CB568" s="221">
        <v>2</v>
      </c>
      <c r="CC568" s="221">
        <v>1</v>
      </c>
      <c r="CD568" s="337">
        <v>2</v>
      </c>
      <c r="CE568" s="221">
        <v>2</v>
      </c>
      <c r="CF568" s="221">
        <v>2</v>
      </c>
      <c r="CG568" s="221">
        <v>2</v>
      </c>
      <c r="CH568" s="221">
        <v>2</v>
      </c>
      <c r="CI568" s="221">
        <v>2</v>
      </c>
      <c r="CJ568" s="337">
        <v>2</v>
      </c>
      <c r="CK568" s="221">
        <v>2</v>
      </c>
      <c r="CL568" s="222">
        <f t="shared" ref="CL568:CL599" si="341">COUNTIF(BL568:CK568,"2")</f>
        <v>25</v>
      </c>
      <c r="CM568" s="237">
        <f t="shared" ref="CM568:CM599" si="342">CL568/(CL568+CN568+CP568+CR568)</f>
        <v>0.96153846153846156</v>
      </c>
      <c r="CN568" s="222">
        <f t="shared" ref="CN568:CN574" si="343">COUNTIF(BL568:CK568,"1")</f>
        <v>1</v>
      </c>
      <c r="CO568" s="237">
        <f t="shared" ref="CO568:CO599" si="344">CN568/(CL568+CN568+CP568+CR568)</f>
        <v>3.8461538461538464E-2</v>
      </c>
      <c r="CP568" s="222">
        <f t="shared" ref="CP568:CP574" si="345">COUNTIF(BL568:CK568,"0")</f>
        <v>0</v>
      </c>
      <c r="CQ568" s="237">
        <f t="shared" ref="CQ568:CQ599" si="346">CP568/(CL568+CN568+CP568+CR568)</f>
        <v>0</v>
      </c>
      <c r="CR568" s="222"/>
      <c r="CS568" s="237">
        <f t="shared" ref="CS568:CS599" si="347">CR568/(CL568+CN568+CP568+CR568)</f>
        <v>0</v>
      </c>
      <c r="CT568" s="223">
        <f t="shared" ref="CT568:CT574" si="348">(((CL568*2)+(CN568*1)+(CP568*0)))/(CL568+CN568+CP568)</f>
        <v>1.9615384615384615</v>
      </c>
      <c r="CU568" s="223" t="str">
        <f t="shared" ref="CU568:CU599" si="349">IF(CS568&gt;=50%,"KĐG",IF(CT568&gt;=1.6,"Đạt mục tiêu",IF(CT568&gt;=1,"Cần cố gắng","Chưa đạt")))</f>
        <v>Đạt mục tiêu</v>
      </c>
      <c r="CV568" s="5"/>
    </row>
    <row r="569" spans="1:100" s="1" customFormat="1" ht="31.75" hidden="1" customHeight="1">
      <c r="A569" s="1308"/>
      <c r="B569" s="1024"/>
      <c r="C569" s="1033"/>
      <c r="D569" s="1024"/>
      <c r="E569" s="1033"/>
      <c r="F569" s="1100"/>
      <c r="G569" s="5" t="s">
        <v>2519</v>
      </c>
      <c r="H569" s="5"/>
      <c r="I569" s="596"/>
      <c r="J569" s="44"/>
      <c r="K569" s="182" t="s">
        <v>2534</v>
      </c>
      <c r="L569" s="5" t="s">
        <v>32</v>
      </c>
      <c r="M569" s="212" t="s">
        <v>31</v>
      </c>
      <c r="N569" s="165" t="s">
        <v>10</v>
      </c>
      <c r="O569" s="221" t="s">
        <v>29</v>
      </c>
      <c r="P569" s="221"/>
      <c r="Q569" s="5"/>
      <c r="R569" s="5"/>
      <c r="S569" s="5"/>
      <c r="T569" s="5"/>
      <c r="U569" s="6"/>
      <c r="V569" s="5"/>
      <c r="W569" s="5"/>
      <c r="X569" s="5"/>
      <c r="Y569" s="5"/>
      <c r="Z569" s="5" t="s">
        <v>24</v>
      </c>
      <c r="AA569" s="5"/>
      <c r="AB569" s="80">
        <f t="shared" si="340"/>
        <v>1</v>
      </c>
      <c r="AC569" s="642"/>
      <c r="AD569" s="7"/>
      <c r="AE569" s="7"/>
      <c r="AF569" s="7"/>
      <c r="AG569" s="7"/>
      <c r="AH569" s="7"/>
      <c r="AI569" s="7"/>
      <c r="AJ569" s="7"/>
      <c r="AK569" s="7"/>
      <c r="AL569" s="7"/>
      <c r="AM569" s="7"/>
      <c r="AN569" s="7"/>
      <c r="AO569" s="7"/>
      <c r="AP569" s="7"/>
      <c r="AQ569" s="7"/>
      <c r="AR569" s="7"/>
      <c r="AS569" s="7"/>
      <c r="AT569" s="7"/>
      <c r="AU569" s="7"/>
      <c r="AV569" s="55"/>
      <c r="AW569" s="7"/>
      <c r="AX569" s="7"/>
      <c r="AY569" s="7"/>
      <c r="AZ569" s="7"/>
      <c r="BA569" s="7"/>
      <c r="BB569" s="7"/>
      <c r="BC569" s="7"/>
      <c r="BD569" s="7"/>
      <c r="BE569" s="7"/>
      <c r="BF569" s="7"/>
      <c r="BG569" s="7"/>
      <c r="BH569" s="7"/>
      <c r="BI569" s="7"/>
      <c r="BJ569" s="7"/>
      <c r="BK569" s="7"/>
      <c r="BL569" s="5">
        <v>2</v>
      </c>
      <c r="BM569" s="221">
        <v>2</v>
      </c>
      <c r="BN569" s="221">
        <v>2</v>
      </c>
      <c r="BO569" s="221">
        <v>2</v>
      </c>
      <c r="BP569" s="221">
        <v>2</v>
      </c>
      <c r="BQ569" s="221">
        <v>2</v>
      </c>
      <c r="BR569" s="5">
        <v>2</v>
      </c>
      <c r="BS569" s="226">
        <v>2</v>
      </c>
      <c r="BT569" s="221">
        <v>2</v>
      </c>
      <c r="BU569" s="221">
        <v>2</v>
      </c>
      <c r="BV569" s="221">
        <v>2</v>
      </c>
      <c r="BW569" s="5">
        <v>2</v>
      </c>
      <c r="BX569" s="221">
        <v>2</v>
      </c>
      <c r="BY569" s="6">
        <v>2</v>
      </c>
      <c r="BZ569" s="5">
        <v>2</v>
      </c>
      <c r="CA569" s="221">
        <v>2</v>
      </c>
      <c r="CB569" s="221">
        <v>2</v>
      </c>
      <c r="CC569" s="221">
        <v>2</v>
      </c>
      <c r="CD569" s="337">
        <v>2</v>
      </c>
      <c r="CE569" s="221">
        <v>2</v>
      </c>
      <c r="CF569" s="221">
        <v>2</v>
      </c>
      <c r="CG569" s="221">
        <v>2</v>
      </c>
      <c r="CH569" s="221">
        <v>2</v>
      </c>
      <c r="CI569" s="221">
        <v>2</v>
      </c>
      <c r="CJ569" s="337">
        <v>2</v>
      </c>
      <c r="CK569" s="221">
        <v>2</v>
      </c>
      <c r="CL569" s="222">
        <f t="shared" si="341"/>
        <v>26</v>
      </c>
      <c r="CM569" s="237">
        <f t="shared" si="342"/>
        <v>1</v>
      </c>
      <c r="CN569" s="222">
        <f t="shared" si="343"/>
        <v>0</v>
      </c>
      <c r="CO569" s="237">
        <f t="shared" si="344"/>
        <v>0</v>
      </c>
      <c r="CP569" s="222">
        <f t="shared" si="345"/>
        <v>0</v>
      </c>
      <c r="CQ569" s="237">
        <f t="shared" si="346"/>
        <v>0</v>
      </c>
      <c r="CR569" s="222"/>
      <c r="CS569" s="237">
        <f t="shared" si="347"/>
        <v>0</v>
      </c>
      <c r="CT569" s="223">
        <f t="shared" si="348"/>
        <v>2</v>
      </c>
      <c r="CU569" s="223" t="str">
        <f t="shared" si="349"/>
        <v>Đạt mục tiêu</v>
      </c>
      <c r="CV569" s="5"/>
    </row>
    <row r="570" spans="1:100" s="1" customFormat="1" ht="31.75" hidden="1" customHeight="1">
      <c r="A570" s="1308"/>
      <c r="B570" s="1024"/>
      <c r="C570" s="1033"/>
      <c r="D570" s="1024"/>
      <c r="E570" s="1033"/>
      <c r="F570" s="1100"/>
      <c r="G570" s="5" t="s">
        <v>3068</v>
      </c>
      <c r="H570" s="5"/>
      <c r="I570" s="596"/>
      <c r="J570" s="44"/>
      <c r="K570" s="182" t="s">
        <v>2535</v>
      </c>
      <c r="L570" s="5" t="s">
        <v>32</v>
      </c>
      <c r="M570" s="212" t="s">
        <v>31</v>
      </c>
      <c r="N570" s="165" t="s">
        <v>10</v>
      </c>
      <c r="O570" s="221" t="s">
        <v>29</v>
      </c>
      <c r="P570" s="221" t="s">
        <v>24</v>
      </c>
      <c r="Q570" s="5"/>
      <c r="R570" s="5"/>
      <c r="S570" s="5"/>
      <c r="T570" s="5"/>
      <c r="U570" s="6"/>
      <c r="V570" s="5"/>
      <c r="W570" s="5" t="s">
        <v>24</v>
      </c>
      <c r="X570" s="5"/>
      <c r="Y570" s="5"/>
      <c r="Z570" s="5"/>
      <c r="AA570" s="5"/>
      <c r="AB570" s="80">
        <f t="shared" si="340"/>
        <v>1</v>
      </c>
      <c r="AC570" s="642"/>
      <c r="AD570" s="7"/>
      <c r="AE570" s="7"/>
      <c r="AF570" s="7"/>
      <c r="AG570" s="7"/>
      <c r="AH570" s="7"/>
      <c r="AI570" s="7"/>
      <c r="AJ570" s="7"/>
      <c r="AK570" s="7"/>
      <c r="AL570" s="7"/>
      <c r="AM570" s="7"/>
      <c r="AN570" s="7"/>
      <c r="AO570" s="7"/>
      <c r="AP570" s="7"/>
      <c r="AQ570" s="7"/>
      <c r="AR570" s="7"/>
      <c r="AS570" s="7"/>
      <c r="AT570" s="7"/>
      <c r="AU570" s="7"/>
      <c r="AV570" s="55"/>
      <c r="AW570" s="7"/>
      <c r="AX570" s="7"/>
      <c r="AY570" s="7"/>
      <c r="AZ570" s="7" t="s">
        <v>1318</v>
      </c>
      <c r="BA570" s="7"/>
      <c r="BB570" s="7"/>
      <c r="BC570" s="7"/>
      <c r="BD570" s="7"/>
      <c r="BE570" s="7"/>
      <c r="BF570" s="7"/>
      <c r="BG570" s="7"/>
      <c r="BH570" s="7"/>
      <c r="BI570" s="7"/>
      <c r="BJ570" s="7"/>
      <c r="BK570" s="7"/>
      <c r="BL570" s="5">
        <v>2</v>
      </c>
      <c r="BM570" s="221">
        <v>2</v>
      </c>
      <c r="BN570" s="221">
        <v>2</v>
      </c>
      <c r="BO570" s="221">
        <v>2</v>
      </c>
      <c r="BP570" s="221">
        <v>2</v>
      </c>
      <c r="BQ570" s="221">
        <v>2</v>
      </c>
      <c r="BR570" s="5">
        <v>2</v>
      </c>
      <c r="BS570" s="226">
        <v>2</v>
      </c>
      <c r="BT570" s="221">
        <v>2</v>
      </c>
      <c r="BU570" s="221">
        <v>2</v>
      </c>
      <c r="BV570" s="221">
        <v>2</v>
      </c>
      <c r="BW570" s="5">
        <v>2</v>
      </c>
      <c r="BX570" s="221">
        <v>2</v>
      </c>
      <c r="BY570" s="6">
        <v>2</v>
      </c>
      <c r="BZ570" s="5">
        <v>2</v>
      </c>
      <c r="CA570" s="221">
        <v>2</v>
      </c>
      <c r="CB570" s="221">
        <v>2</v>
      </c>
      <c r="CC570" s="221">
        <v>2</v>
      </c>
      <c r="CD570" s="337">
        <v>2</v>
      </c>
      <c r="CE570" s="221">
        <v>2</v>
      </c>
      <c r="CF570" s="221">
        <v>2</v>
      </c>
      <c r="CG570" s="221">
        <v>2</v>
      </c>
      <c r="CH570" s="221">
        <v>2</v>
      </c>
      <c r="CI570" s="221">
        <v>2</v>
      </c>
      <c r="CJ570" s="337">
        <v>2</v>
      </c>
      <c r="CK570" s="221">
        <v>2</v>
      </c>
      <c r="CL570" s="222">
        <f t="shared" si="341"/>
        <v>26</v>
      </c>
      <c r="CM570" s="237">
        <f t="shared" si="342"/>
        <v>1</v>
      </c>
      <c r="CN570" s="222">
        <f t="shared" si="343"/>
        <v>0</v>
      </c>
      <c r="CO570" s="237">
        <f t="shared" si="344"/>
        <v>0</v>
      </c>
      <c r="CP570" s="222">
        <f t="shared" si="345"/>
        <v>0</v>
      </c>
      <c r="CQ570" s="237">
        <f t="shared" si="346"/>
        <v>0</v>
      </c>
      <c r="CR570" s="222">
        <f>COUNTIF(BL570:CK570,"KĐG")</f>
        <v>0</v>
      </c>
      <c r="CS570" s="237">
        <f t="shared" si="347"/>
        <v>0</v>
      </c>
      <c r="CT570" s="223">
        <f t="shared" si="348"/>
        <v>2</v>
      </c>
      <c r="CU570" s="223" t="str">
        <f t="shared" si="349"/>
        <v>Đạt mục tiêu</v>
      </c>
      <c r="CV570" s="5"/>
    </row>
    <row r="571" spans="1:100" s="1" customFormat="1" ht="403" hidden="1">
      <c r="A571" s="13">
        <v>171</v>
      </c>
      <c r="B571" s="220" t="s">
        <v>1348</v>
      </c>
      <c r="C571" s="215" t="s">
        <v>26</v>
      </c>
      <c r="D571" s="217" t="s">
        <v>119</v>
      </c>
      <c r="E571" s="215" t="s">
        <v>26</v>
      </c>
      <c r="F571" s="220" t="s">
        <v>1347</v>
      </c>
      <c r="G571" s="217" t="s">
        <v>2498</v>
      </c>
      <c r="H571" s="217"/>
      <c r="I571" s="591"/>
      <c r="J571" s="212"/>
      <c r="K571" s="465"/>
      <c r="L571" s="5" t="s">
        <v>32</v>
      </c>
      <c r="M571" s="212" t="s">
        <v>31</v>
      </c>
      <c r="N571" s="165" t="s">
        <v>10</v>
      </c>
      <c r="O571" s="221" t="s">
        <v>29</v>
      </c>
      <c r="P571" s="221" t="s">
        <v>24</v>
      </c>
      <c r="Q571" s="5" t="s">
        <v>24</v>
      </c>
      <c r="R571" s="5"/>
      <c r="S571" s="5"/>
      <c r="T571" s="5"/>
      <c r="U571" s="6"/>
      <c r="V571" s="5"/>
      <c r="W571" s="5"/>
      <c r="X571" s="5"/>
      <c r="Y571" s="5"/>
      <c r="Z571" s="5"/>
      <c r="AA571" s="5"/>
      <c r="AB571" s="80">
        <f t="shared" si="340"/>
        <v>1</v>
      </c>
      <c r="AC571" s="565" t="s">
        <v>1404</v>
      </c>
      <c r="AD571" s="221" t="s">
        <v>1404</v>
      </c>
      <c r="AE571" s="221" t="s">
        <v>1404</v>
      </c>
      <c r="AF571" s="221" t="s">
        <v>1404</v>
      </c>
      <c r="AG571" s="7"/>
      <c r="AH571" s="7"/>
      <c r="AI571" s="7"/>
      <c r="AJ571" s="7"/>
      <c r="AK571" s="7"/>
      <c r="AL571" s="7"/>
      <c r="AM571" s="7"/>
      <c r="AN571" s="7"/>
      <c r="AO571" s="7"/>
      <c r="AP571" s="7"/>
      <c r="AQ571" s="7"/>
      <c r="AR571" s="7"/>
      <c r="AS571" s="7"/>
      <c r="AT571" s="7"/>
      <c r="AU571" s="7"/>
      <c r="AV571" s="55"/>
      <c r="AW571" s="7"/>
      <c r="AX571" s="7"/>
      <c r="AY571" s="7"/>
      <c r="AZ571" s="7"/>
      <c r="BA571" s="7"/>
      <c r="BB571" s="7"/>
      <c r="BC571" s="7"/>
      <c r="BD571" s="7"/>
      <c r="BE571" s="7"/>
      <c r="BF571" s="7"/>
      <c r="BG571" s="7"/>
      <c r="BH571" s="7"/>
      <c r="BI571" s="7"/>
      <c r="BJ571" s="7"/>
      <c r="BK571" s="7"/>
      <c r="BL571" s="5">
        <v>2</v>
      </c>
      <c r="BM571" s="221">
        <v>2</v>
      </c>
      <c r="BN571" s="221">
        <v>2</v>
      </c>
      <c r="BO571" s="221">
        <v>2</v>
      </c>
      <c r="BP571" s="221">
        <v>2</v>
      </c>
      <c r="BQ571" s="221">
        <v>2</v>
      </c>
      <c r="BR571" s="5">
        <v>2</v>
      </c>
      <c r="BS571" s="226">
        <v>2</v>
      </c>
      <c r="BT571" s="221">
        <v>2</v>
      </c>
      <c r="BU571" s="221">
        <v>2</v>
      </c>
      <c r="BV571" s="221">
        <v>2</v>
      </c>
      <c r="BW571" s="5">
        <v>1</v>
      </c>
      <c r="BX571" s="221">
        <v>2</v>
      </c>
      <c r="BY571" s="6">
        <v>2</v>
      </c>
      <c r="BZ571" s="5">
        <v>2</v>
      </c>
      <c r="CA571" s="221">
        <v>2</v>
      </c>
      <c r="CB571" s="221">
        <v>2</v>
      </c>
      <c r="CC571" s="221">
        <v>2</v>
      </c>
      <c r="CD571" s="337">
        <v>2</v>
      </c>
      <c r="CE571" s="221">
        <v>2</v>
      </c>
      <c r="CF571" s="221">
        <v>2</v>
      </c>
      <c r="CG571" s="221">
        <v>2</v>
      </c>
      <c r="CH571" s="221">
        <v>2</v>
      </c>
      <c r="CI571" s="221">
        <v>2</v>
      </c>
      <c r="CJ571" s="337">
        <v>2</v>
      </c>
      <c r="CK571" s="221">
        <v>2</v>
      </c>
      <c r="CL571" s="222">
        <f t="shared" si="341"/>
        <v>25</v>
      </c>
      <c r="CM571" s="237">
        <f t="shared" si="342"/>
        <v>0.96153846153846156</v>
      </c>
      <c r="CN571" s="222">
        <f t="shared" si="343"/>
        <v>1</v>
      </c>
      <c r="CO571" s="237">
        <f t="shared" si="344"/>
        <v>3.8461538461538464E-2</v>
      </c>
      <c r="CP571" s="222">
        <f t="shared" si="345"/>
        <v>0</v>
      </c>
      <c r="CQ571" s="237">
        <f t="shared" si="346"/>
        <v>0</v>
      </c>
      <c r="CR571" s="222">
        <f>COUNTIF(BL571:CK571,"KĐG")</f>
        <v>0</v>
      </c>
      <c r="CS571" s="237">
        <f t="shared" si="347"/>
        <v>0</v>
      </c>
      <c r="CT571" s="223">
        <f t="shared" si="348"/>
        <v>1.9615384615384615</v>
      </c>
      <c r="CU571" s="223" t="str">
        <f t="shared" si="349"/>
        <v>Đạt mục tiêu</v>
      </c>
      <c r="CV571" s="5"/>
    </row>
    <row r="572" spans="1:100" s="90" customFormat="1" ht="83.25" hidden="1" customHeight="1">
      <c r="A572" s="1317">
        <v>172</v>
      </c>
      <c r="B572" s="1024" t="s">
        <v>515</v>
      </c>
      <c r="C572" s="1055" t="s">
        <v>41</v>
      </c>
      <c r="D572" s="1056" t="s">
        <v>118</v>
      </c>
      <c r="E572" s="1055" t="s">
        <v>41</v>
      </c>
      <c r="F572" s="1024" t="s">
        <v>118</v>
      </c>
      <c r="G572" s="217" t="s">
        <v>551</v>
      </c>
      <c r="H572" s="217"/>
      <c r="I572" s="591"/>
      <c r="J572" s="63"/>
      <c r="K572" s="466"/>
      <c r="L572" s="5" t="s">
        <v>32</v>
      </c>
      <c r="M572" s="212" t="s">
        <v>31</v>
      </c>
      <c r="N572" s="168" t="s">
        <v>10</v>
      </c>
      <c r="O572" s="61" t="s">
        <v>29</v>
      </c>
      <c r="P572" s="61" t="s">
        <v>24</v>
      </c>
      <c r="Q572" s="64"/>
      <c r="R572" s="64"/>
      <c r="S572" s="64"/>
      <c r="T572" s="64"/>
      <c r="U572" s="189"/>
      <c r="V572" s="64"/>
      <c r="W572" s="64"/>
      <c r="X572" s="64"/>
      <c r="Y572" s="61" t="s">
        <v>24</v>
      </c>
      <c r="Z572" s="64"/>
      <c r="AA572" s="64"/>
      <c r="AB572" s="80">
        <f t="shared" si="340"/>
        <v>1</v>
      </c>
      <c r="AC572" s="660"/>
      <c r="AD572" s="65"/>
      <c r="AE572" s="65"/>
      <c r="AF572" s="65"/>
      <c r="AG572" s="65"/>
      <c r="AH572" s="65"/>
      <c r="AI572" s="65"/>
      <c r="AJ572" s="65"/>
      <c r="AK572" s="65"/>
      <c r="AL572" s="65"/>
      <c r="AM572" s="65"/>
      <c r="AN572" s="65"/>
      <c r="AO572" s="65"/>
      <c r="AP572" s="65"/>
      <c r="AQ572" s="65"/>
      <c r="AR572" s="65"/>
      <c r="AS572" s="65"/>
      <c r="AT572" s="65"/>
      <c r="AU572" s="65"/>
      <c r="AV572" s="66"/>
      <c r="AW572" s="65"/>
      <c r="AX572" s="65"/>
      <c r="AY572" s="65"/>
      <c r="AZ572" s="65"/>
      <c r="BA572" s="65"/>
      <c r="BB572" s="65"/>
      <c r="BC572" s="65"/>
      <c r="BD572" s="65"/>
      <c r="BE572" s="55" t="s">
        <v>1316</v>
      </c>
      <c r="BF572" s="55" t="s">
        <v>1316</v>
      </c>
      <c r="BG572" s="55" t="s">
        <v>1316</v>
      </c>
      <c r="BH572" s="65"/>
      <c r="BI572" s="65"/>
      <c r="BJ572" s="65"/>
      <c r="BK572" s="65"/>
      <c r="BL572" s="5">
        <v>1</v>
      </c>
      <c r="BM572" s="221">
        <v>2</v>
      </c>
      <c r="BN572" s="221">
        <v>2</v>
      </c>
      <c r="BO572" s="221">
        <v>2</v>
      </c>
      <c r="BP572" s="221">
        <v>2</v>
      </c>
      <c r="BQ572" s="221">
        <v>2</v>
      </c>
      <c r="BR572" s="5">
        <v>2</v>
      </c>
      <c r="BS572" s="226">
        <v>2</v>
      </c>
      <c r="BT572" s="221">
        <v>2</v>
      </c>
      <c r="BU572" s="221">
        <v>2</v>
      </c>
      <c r="BV572" s="221">
        <v>2</v>
      </c>
      <c r="BW572" s="5">
        <v>2</v>
      </c>
      <c r="BX572" s="221">
        <v>2</v>
      </c>
      <c r="BY572" s="6">
        <v>2</v>
      </c>
      <c r="BZ572" s="5">
        <v>2</v>
      </c>
      <c r="CA572" s="221">
        <v>2</v>
      </c>
      <c r="CB572" s="221">
        <v>2</v>
      </c>
      <c r="CC572" s="221">
        <v>2</v>
      </c>
      <c r="CD572" s="337">
        <v>2</v>
      </c>
      <c r="CE572" s="221">
        <v>2</v>
      </c>
      <c r="CF572" s="221">
        <v>2</v>
      </c>
      <c r="CG572" s="221">
        <v>2</v>
      </c>
      <c r="CH572" s="221">
        <v>2</v>
      </c>
      <c r="CI572" s="221">
        <v>2</v>
      </c>
      <c r="CJ572" s="337">
        <v>2</v>
      </c>
      <c r="CK572" s="221">
        <v>2</v>
      </c>
      <c r="CL572" s="222">
        <f t="shared" si="341"/>
        <v>25</v>
      </c>
      <c r="CM572" s="237">
        <f t="shared" si="342"/>
        <v>0.96153846153846156</v>
      </c>
      <c r="CN572" s="222">
        <f t="shared" si="343"/>
        <v>1</v>
      </c>
      <c r="CO572" s="237">
        <f t="shared" si="344"/>
        <v>3.8461538461538464E-2</v>
      </c>
      <c r="CP572" s="222">
        <f t="shared" si="345"/>
        <v>0</v>
      </c>
      <c r="CQ572" s="237">
        <f t="shared" si="346"/>
        <v>0</v>
      </c>
      <c r="CR572" s="222">
        <f>COUNTIF(BL572:CK572,"KĐG")</f>
        <v>0</v>
      </c>
      <c r="CS572" s="237">
        <f t="shared" si="347"/>
        <v>0</v>
      </c>
      <c r="CT572" s="223">
        <f t="shared" si="348"/>
        <v>1.9615384615384615</v>
      </c>
      <c r="CU572" s="223" t="str">
        <f t="shared" si="349"/>
        <v>Đạt mục tiêu</v>
      </c>
      <c r="CV572" s="61"/>
    </row>
    <row r="573" spans="1:100" s="90" customFormat="1" ht="56.5" hidden="1">
      <c r="A573" s="1317"/>
      <c r="B573" s="1024"/>
      <c r="C573" s="1055"/>
      <c r="D573" s="1056"/>
      <c r="E573" s="1055"/>
      <c r="F573" s="1024"/>
      <c r="G573" s="217" t="s">
        <v>1822</v>
      </c>
      <c r="H573" s="217"/>
      <c r="I573" s="620"/>
      <c r="J573" s="63"/>
      <c r="K573" s="466"/>
      <c r="L573" s="5" t="s">
        <v>32</v>
      </c>
      <c r="M573" s="212" t="s">
        <v>31</v>
      </c>
      <c r="N573" s="168" t="s">
        <v>10</v>
      </c>
      <c r="O573" s="61"/>
      <c r="P573" s="61"/>
      <c r="Q573" s="64"/>
      <c r="R573" s="64"/>
      <c r="S573" s="64"/>
      <c r="T573" s="64"/>
      <c r="U573" s="189"/>
      <c r="V573" s="64"/>
      <c r="W573" s="64" t="s">
        <v>24</v>
      </c>
      <c r="X573" s="64"/>
      <c r="Y573" s="61"/>
      <c r="Z573" s="64"/>
      <c r="AA573" s="64"/>
      <c r="AB573" s="80">
        <f t="shared" si="340"/>
        <v>1</v>
      </c>
      <c r="AC573" s="660"/>
      <c r="AD573" s="65"/>
      <c r="AE573" s="65"/>
      <c r="AF573" s="65"/>
      <c r="AG573" s="65"/>
      <c r="AH573" s="65"/>
      <c r="AI573" s="65"/>
      <c r="AJ573" s="65"/>
      <c r="AK573" s="65"/>
      <c r="AL573" s="65"/>
      <c r="AM573" s="65"/>
      <c r="AN573" s="65"/>
      <c r="AO573" s="65"/>
      <c r="AP573" s="65"/>
      <c r="AQ573" s="65"/>
      <c r="AR573" s="65"/>
      <c r="AS573" s="65"/>
      <c r="AT573" s="65"/>
      <c r="AU573" s="65"/>
      <c r="AV573" s="66"/>
      <c r="AW573" s="65"/>
      <c r="AX573" s="65"/>
      <c r="AY573" s="386" t="s">
        <v>1404</v>
      </c>
      <c r="AZ573" s="65"/>
      <c r="BA573" s="65"/>
      <c r="BB573" s="65"/>
      <c r="BC573" s="65"/>
      <c r="BD573" s="65"/>
      <c r="BE573" s="55"/>
      <c r="BF573" s="55"/>
      <c r="BG573" s="55"/>
      <c r="BH573" s="65"/>
      <c r="BI573" s="65"/>
      <c r="BJ573" s="65"/>
      <c r="BK573" s="65"/>
      <c r="BL573" s="5">
        <v>2</v>
      </c>
      <c r="BM573" s="221">
        <v>2</v>
      </c>
      <c r="BN573" s="221">
        <v>2</v>
      </c>
      <c r="BO573" s="221">
        <v>2</v>
      </c>
      <c r="BP573" s="221">
        <v>2</v>
      </c>
      <c r="BQ573" s="221">
        <v>2</v>
      </c>
      <c r="BR573" s="5">
        <v>2</v>
      </c>
      <c r="BS573" s="226">
        <v>2</v>
      </c>
      <c r="BT573" s="221">
        <v>2</v>
      </c>
      <c r="BU573" s="221">
        <v>2</v>
      </c>
      <c r="BV573" s="221">
        <v>2</v>
      </c>
      <c r="BW573" s="5">
        <v>2</v>
      </c>
      <c r="BX573" s="221">
        <v>2</v>
      </c>
      <c r="BY573" s="6">
        <v>2</v>
      </c>
      <c r="BZ573" s="5">
        <v>2</v>
      </c>
      <c r="CA573" s="221">
        <v>2</v>
      </c>
      <c r="CB573" s="221">
        <v>2</v>
      </c>
      <c r="CC573" s="221">
        <v>2</v>
      </c>
      <c r="CD573" s="337">
        <v>2</v>
      </c>
      <c r="CE573" s="221">
        <v>2</v>
      </c>
      <c r="CF573" s="221">
        <v>2</v>
      </c>
      <c r="CG573" s="221">
        <v>2</v>
      </c>
      <c r="CH573" s="221">
        <v>2</v>
      </c>
      <c r="CI573" s="221">
        <v>2</v>
      </c>
      <c r="CJ573" s="337">
        <v>2</v>
      </c>
      <c r="CK573" s="221">
        <v>2</v>
      </c>
      <c r="CL573" s="222">
        <f t="shared" si="341"/>
        <v>26</v>
      </c>
      <c r="CM573" s="237">
        <f t="shared" si="342"/>
        <v>1</v>
      </c>
      <c r="CN573" s="222">
        <f t="shared" si="343"/>
        <v>0</v>
      </c>
      <c r="CO573" s="237">
        <f t="shared" si="344"/>
        <v>0</v>
      </c>
      <c r="CP573" s="222">
        <f t="shared" si="345"/>
        <v>0</v>
      </c>
      <c r="CQ573" s="237">
        <f t="shared" si="346"/>
        <v>0</v>
      </c>
      <c r="CR573" s="222">
        <f>COUNTIF(BL573:CK573,"KĐG")</f>
        <v>0</v>
      </c>
      <c r="CS573" s="237">
        <f t="shared" si="347"/>
        <v>0</v>
      </c>
      <c r="CT573" s="223">
        <f t="shared" si="348"/>
        <v>2</v>
      </c>
      <c r="CU573" s="223" t="str">
        <f t="shared" si="349"/>
        <v>Đạt mục tiêu</v>
      </c>
      <c r="CV573" s="61"/>
    </row>
    <row r="574" spans="1:100" s="1" customFormat="1" ht="139.5" hidden="1">
      <c r="A574" s="13">
        <v>173</v>
      </c>
      <c r="B574" s="217" t="s">
        <v>516</v>
      </c>
      <c r="C574" s="215" t="s">
        <v>28</v>
      </c>
      <c r="D574" s="217" t="s">
        <v>117</v>
      </c>
      <c r="E574" s="146" t="s">
        <v>28</v>
      </c>
      <c r="F574" s="217" t="s">
        <v>117</v>
      </c>
      <c r="G574" s="217" t="s">
        <v>349</v>
      </c>
      <c r="H574" s="217"/>
      <c r="I574" s="591"/>
      <c r="J574" s="212"/>
      <c r="K574" s="465"/>
      <c r="L574" s="5" t="s">
        <v>32</v>
      </c>
      <c r="M574" s="212" t="s">
        <v>31</v>
      </c>
      <c r="N574" s="165" t="s">
        <v>10</v>
      </c>
      <c r="O574" s="221" t="s">
        <v>25</v>
      </c>
      <c r="P574" s="221" t="s">
        <v>24</v>
      </c>
      <c r="Q574" s="5"/>
      <c r="R574" s="5"/>
      <c r="S574" s="5"/>
      <c r="T574" s="5" t="s">
        <v>24</v>
      </c>
      <c r="U574" s="6"/>
      <c r="V574" s="5"/>
      <c r="W574" s="5"/>
      <c r="X574" s="5"/>
      <c r="Y574" s="5"/>
      <c r="Z574" s="5"/>
      <c r="AA574" s="5"/>
      <c r="AB574" s="80">
        <f t="shared" si="340"/>
        <v>1</v>
      </c>
      <c r="AC574" s="642"/>
      <c r="AD574" s="7"/>
      <c r="AE574" s="7"/>
      <c r="AF574" s="7"/>
      <c r="AG574" s="7"/>
      <c r="AH574" s="7"/>
      <c r="AI574" s="7"/>
      <c r="AJ574" s="7"/>
      <c r="AK574" s="7"/>
      <c r="AL574" s="7"/>
      <c r="AM574" s="7"/>
      <c r="AN574" s="7"/>
      <c r="AO574" s="7"/>
      <c r="AP574" s="55" t="s">
        <v>1316</v>
      </c>
      <c r="AQ574" s="55"/>
      <c r="AR574" s="55"/>
      <c r="AS574" s="7"/>
      <c r="AT574" s="7"/>
      <c r="AU574" s="7"/>
      <c r="AV574" s="55"/>
      <c r="AW574" s="7"/>
      <c r="AX574" s="7"/>
      <c r="AY574" s="7"/>
      <c r="AZ574" s="7"/>
      <c r="BA574" s="7"/>
      <c r="BB574" s="7"/>
      <c r="BC574" s="7"/>
      <c r="BD574" s="7"/>
      <c r="BE574" s="7"/>
      <c r="BF574" s="7"/>
      <c r="BG574" s="7"/>
      <c r="BH574" s="7"/>
      <c r="BI574" s="7"/>
      <c r="BJ574" s="7"/>
      <c r="BK574" s="7"/>
      <c r="BL574" s="5">
        <v>2</v>
      </c>
      <c r="BM574" s="221">
        <v>2</v>
      </c>
      <c r="BN574" s="221">
        <v>2</v>
      </c>
      <c r="BO574" s="221">
        <v>2</v>
      </c>
      <c r="BP574" s="221">
        <v>2</v>
      </c>
      <c r="BQ574" s="221">
        <v>2</v>
      </c>
      <c r="BR574" s="5">
        <v>2</v>
      </c>
      <c r="BS574" s="226">
        <v>2</v>
      </c>
      <c r="BT574" s="221">
        <v>2</v>
      </c>
      <c r="BU574" s="221">
        <v>2</v>
      </c>
      <c r="BV574" s="221">
        <v>2</v>
      </c>
      <c r="BW574" s="5">
        <v>2</v>
      </c>
      <c r="BX574" s="221">
        <v>2</v>
      </c>
      <c r="BY574" s="6">
        <v>2</v>
      </c>
      <c r="BZ574" s="5">
        <v>2</v>
      </c>
      <c r="CA574" s="221">
        <v>2</v>
      </c>
      <c r="CB574" s="221">
        <v>2</v>
      </c>
      <c r="CC574" s="221">
        <v>2</v>
      </c>
      <c r="CD574" s="337">
        <v>2</v>
      </c>
      <c r="CE574" s="221">
        <v>2</v>
      </c>
      <c r="CF574" s="221">
        <v>2</v>
      </c>
      <c r="CG574" s="221">
        <v>2</v>
      </c>
      <c r="CH574" s="221">
        <v>2</v>
      </c>
      <c r="CI574" s="221">
        <v>2</v>
      </c>
      <c r="CJ574" s="337">
        <v>2</v>
      </c>
      <c r="CK574" s="221">
        <v>2</v>
      </c>
      <c r="CL574" s="222">
        <f t="shared" si="341"/>
        <v>26</v>
      </c>
      <c r="CM574" s="237">
        <f t="shared" si="342"/>
        <v>1</v>
      </c>
      <c r="CN574" s="222">
        <f t="shared" si="343"/>
        <v>0</v>
      </c>
      <c r="CO574" s="237">
        <f t="shared" si="344"/>
        <v>0</v>
      </c>
      <c r="CP574" s="222">
        <f t="shared" si="345"/>
        <v>0</v>
      </c>
      <c r="CQ574" s="237">
        <f t="shared" si="346"/>
        <v>0</v>
      </c>
      <c r="CR574" s="222">
        <f>COUNTIF(BL574:CK574,"KĐG")</f>
        <v>0</v>
      </c>
      <c r="CS574" s="237">
        <f t="shared" si="347"/>
        <v>0</v>
      </c>
      <c r="CT574" s="223">
        <f t="shared" si="348"/>
        <v>2</v>
      </c>
      <c r="CU574" s="223" t="str">
        <f t="shared" si="349"/>
        <v>Đạt mục tiêu</v>
      </c>
      <c r="CV574" s="5"/>
    </row>
    <row r="575" spans="1:100" s="302" customFormat="1" ht="16.5" hidden="1">
      <c r="A575" s="840"/>
      <c r="B575" s="1121" t="s">
        <v>116</v>
      </c>
      <c r="C575" s="1045"/>
      <c r="D575" s="1045"/>
      <c r="E575" s="1045"/>
      <c r="F575" s="1121"/>
      <c r="G575" s="1121"/>
      <c r="H575" s="562"/>
      <c r="I575" s="591"/>
      <c r="J575" s="305"/>
      <c r="K575" s="501"/>
      <c r="L575" s="372"/>
      <c r="M575" s="372"/>
      <c r="N575" s="305"/>
      <c r="O575" s="305"/>
      <c r="P575" s="573"/>
      <c r="Q575" s="83" t="s">
        <v>38</v>
      </c>
      <c r="R575" s="300" t="s">
        <v>38</v>
      </c>
      <c r="S575" s="300" t="s">
        <v>38</v>
      </c>
      <c r="T575" s="300" t="s">
        <v>38</v>
      </c>
      <c r="U575" s="301" t="s">
        <v>38</v>
      </c>
      <c r="V575" s="300" t="s">
        <v>38</v>
      </c>
      <c r="W575" s="407" t="s">
        <v>38</v>
      </c>
      <c r="X575" s="367" t="s">
        <v>38</v>
      </c>
      <c r="Y575" s="300" t="s">
        <v>38</v>
      </c>
      <c r="Z575" s="300" t="s">
        <v>38</v>
      </c>
      <c r="AA575" s="300" t="s">
        <v>38</v>
      </c>
      <c r="AB575" s="296" t="s">
        <v>38</v>
      </c>
      <c r="AC575" s="647" t="s">
        <v>38</v>
      </c>
      <c r="AD575" s="83" t="s">
        <v>38</v>
      </c>
      <c r="AE575" s="83" t="s">
        <v>38</v>
      </c>
      <c r="AF575" s="83" t="s">
        <v>38</v>
      </c>
      <c r="AG575" s="296" t="s">
        <v>38</v>
      </c>
      <c r="AH575" s="296" t="s">
        <v>38</v>
      </c>
      <c r="AI575" s="296" t="s">
        <v>38</v>
      </c>
      <c r="AJ575" s="296" t="s">
        <v>38</v>
      </c>
      <c r="AK575" s="296" t="s">
        <v>38</v>
      </c>
      <c r="AL575" s="296" t="s">
        <v>38</v>
      </c>
      <c r="AM575" s="296" t="s">
        <v>38</v>
      </c>
      <c r="AN575" s="296" t="s">
        <v>38</v>
      </c>
      <c r="AO575" s="296" t="s">
        <v>38</v>
      </c>
      <c r="AP575" s="296" t="s">
        <v>38</v>
      </c>
      <c r="AQ575" s="296" t="s">
        <v>38</v>
      </c>
      <c r="AR575" s="296" t="s">
        <v>38</v>
      </c>
      <c r="AS575" s="296" t="s">
        <v>38</v>
      </c>
      <c r="AT575" s="296" t="s">
        <v>38</v>
      </c>
      <c r="AU575" s="296" t="s">
        <v>38</v>
      </c>
      <c r="AV575" s="296" t="s">
        <v>38</v>
      </c>
      <c r="AW575" s="296" t="s">
        <v>38</v>
      </c>
      <c r="AX575" s="296" t="s">
        <v>38</v>
      </c>
      <c r="AY575" s="192"/>
      <c r="AZ575" s="192"/>
      <c r="BA575" s="192" t="s">
        <v>38</v>
      </c>
      <c r="BB575" s="192" t="s">
        <v>38</v>
      </c>
      <c r="BC575" s="192" t="s">
        <v>38</v>
      </c>
      <c r="BD575" s="192" t="s">
        <v>38</v>
      </c>
      <c r="BE575" s="296" t="s">
        <v>38</v>
      </c>
      <c r="BF575" s="296" t="s">
        <v>38</v>
      </c>
      <c r="BG575" s="296" t="s">
        <v>38</v>
      </c>
      <c r="BH575" s="296" t="s">
        <v>38</v>
      </c>
      <c r="BI575" s="296" t="s">
        <v>38</v>
      </c>
      <c r="BJ575" s="296" t="s">
        <v>38</v>
      </c>
      <c r="BK575" s="296" t="s">
        <v>38</v>
      </c>
      <c r="BL575" s="410" t="s">
        <v>38</v>
      </c>
      <c r="BM575" s="296" t="s">
        <v>38</v>
      </c>
      <c r="BN575" s="296" t="s">
        <v>38</v>
      </c>
      <c r="BO575" s="296" t="s">
        <v>38</v>
      </c>
      <c r="BP575" s="296" t="s">
        <v>38</v>
      </c>
      <c r="BQ575" s="296" t="s">
        <v>38</v>
      </c>
      <c r="BR575" s="410" t="s">
        <v>38</v>
      </c>
      <c r="BS575" s="296" t="s">
        <v>38</v>
      </c>
      <c r="BT575" s="296" t="s">
        <v>38</v>
      </c>
      <c r="BU575" s="296" t="s">
        <v>38</v>
      </c>
      <c r="BV575" s="296" t="s">
        <v>38</v>
      </c>
      <c r="BW575" s="410" t="s">
        <v>38</v>
      </c>
      <c r="BX575" s="296" t="s">
        <v>38</v>
      </c>
      <c r="BY575" s="410" t="s">
        <v>38</v>
      </c>
      <c r="BZ575" s="410" t="s">
        <v>38</v>
      </c>
      <c r="CA575" s="296" t="s">
        <v>38</v>
      </c>
      <c r="CB575" s="296" t="s">
        <v>38</v>
      </c>
      <c r="CC575" s="296" t="s">
        <v>38</v>
      </c>
      <c r="CD575" s="296" t="s">
        <v>38</v>
      </c>
      <c r="CE575" s="296" t="s">
        <v>38</v>
      </c>
      <c r="CF575" s="296" t="s">
        <v>38</v>
      </c>
      <c r="CG575" s="296" t="s">
        <v>38</v>
      </c>
      <c r="CH575" s="296" t="s">
        <v>38</v>
      </c>
      <c r="CI575" s="296" t="s">
        <v>38</v>
      </c>
      <c r="CJ575" s="296" t="s">
        <v>38</v>
      </c>
      <c r="CK575" s="296" t="s">
        <v>38</v>
      </c>
      <c r="CL575" s="296" t="s">
        <v>38</v>
      </c>
      <c r="CM575" s="296" t="s">
        <v>38</v>
      </c>
      <c r="CN575" s="296" t="s">
        <v>38</v>
      </c>
      <c r="CO575" s="296" t="s">
        <v>38</v>
      </c>
      <c r="CP575" s="296" t="s">
        <v>38</v>
      </c>
      <c r="CQ575" s="296" t="s">
        <v>38</v>
      </c>
      <c r="CR575" s="296" t="s">
        <v>38</v>
      </c>
      <c r="CS575" s="296" t="s">
        <v>38</v>
      </c>
      <c r="CT575" s="296" t="s">
        <v>38</v>
      </c>
      <c r="CU575" s="296" t="s">
        <v>38</v>
      </c>
      <c r="CV575" s="423" t="s">
        <v>38</v>
      </c>
    </row>
    <row r="576" spans="1:100" s="1" customFormat="1" ht="42" hidden="1" customHeight="1">
      <c r="A576" s="1308">
        <v>174</v>
      </c>
      <c r="B576" s="1024" t="s">
        <v>517</v>
      </c>
      <c r="C576" s="1058" t="s">
        <v>28</v>
      </c>
      <c r="D576" s="1024" t="s">
        <v>115</v>
      </c>
      <c r="E576" s="1033" t="s">
        <v>26</v>
      </c>
      <c r="F576" s="1096" t="s">
        <v>351</v>
      </c>
      <c r="G576" s="290" t="s">
        <v>431</v>
      </c>
      <c r="H576" s="290"/>
      <c r="I576" s="625"/>
      <c r="J576" s="227"/>
      <c r="K576" s="509"/>
      <c r="L576" s="44" t="s">
        <v>32</v>
      </c>
      <c r="M576" s="212" t="s">
        <v>31</v>
      </c>
      <c r="N576" s="165" t="s">
        <v>10</v>
      </c>
      <c r="O576" s="221" t="s">
        <v>29</v>
      </c>
      <c r="P576" s="221" t="s">
        <v>24</v>
      </c>
      <c r="Q576" s="5"/>
      <c r="R576" s="5"/>
      <c r="S576" s="5"/>
      <c r="T576" s="5"/>
      <c r="U576" s="6"/>
      <c r="V576" s="5" t="s">
        <v>24</v>
      </c>
      <c r="W576" s="5"/>
      <c r="X576" s="5"/>
      <c r="Y576" s="5"/>
      <c r="Z576" s="5"/>
      <c r="AA576" s="5"/>
      <c r="AB576" s="80">
        <f t="shared" ref="AB576:AB591" si="350">COUNTIF($Q576:$AA576,"x")</f>
        <v>1</v>
      </c>
      <c r="AC576" s="642"/>
      <c r="AD576" s="7"/>
      <c r="AE576" s="7"/>
      <c r="AF576" s="7"/>
      <c r="AG576" s="7"/>
      <c r="AH576" s="7"/>
      <c r="AI576" s="7"/>
      <c r="AJ576" s="7"/>
      <c r="AK576" s="7"/>
      <c r="AL576" s="7"/>
      <c r="AM576" s="7"/>
      <c r="AN576" s="7"/>
      <c r="AO576" s="7"/>
      <c r="AP576" s="7"/>
      <c r="AQ576" s="7"/>
      <c r="AR576" s="7"/>
      <c r="AS576" s="7"/>
      <c r="AT576" s="7"/>
      <c r="AU576" s="7"/>
      <c r="AV576" s="55"/>
      <c r="AW576" s="7"/>
      <c r="AX576" s="7" t="s">
        <v>1317</v>
      </c>
      <c r="AY576" s="7"/>
      <c r="AZ576" s="7"/>
      <c r="BA576" s="7"/>
      <c r="BB576" s="7"/>
      <c r="BC576" s="7"/>
      <c r="BD576" s="7"/>
      <c r="BE576" s="7"/>
      <c r="BF576" s="7"/>
      <c r="BG576" s="7"/>
      <c r="BH576" s="7"/>
      <c r="BI576" s="7"/>
      <c r="BJ576" s="7"/>
      <c r="BK576" s="7"/>
      <c r="BL576" s="5">
        <v>2</v>
      </c>
      <c r="BM576" s="221">
        <v>2</v>
      </c>
      <c r="BN576" s="221">
        <v>2</v>
      </c>
      <c r="BO576" s="221">
        <v>2</v>
      </c>
      <c r="BP576" s="221">
        <v>2</v>
      </c>
      <c r="BQ576" s="221">
        <v>2</v>
      </c>
      <c r="BR576" s="5">
        <v>2</v>
      </c>
      <c r="BS576" s="226">
        <v>2</v>
      </c>
      <c r="BT576" s="221">
        <v>2</v>
      </c>
      <c r="BU576" s="221">
        <v>2</v>
      </c>
      <c r="BV576" s="221">
        <v>2</v>
      </c>
      <c r="BW576" s="5">
        <v>2</v>
      </c>
      <c r="BX576" s="221">
        <v>2</v>
      </c>
      <c r="BY576" s="6">
        <v>2</v>
      </c>
      <c r="BZ576" s="5">
        <v>2</v>
      </c>
      <c r="CA576" s="221">
        <v>2</v>
      </c>
      <c r="CB576" s="221">
        <v>2</v>
      </c>
      <c r="CC576" s="221">
        <v>2</v>
      </c>
      <c r="CD576" s="337">
        <v>2</v>
      </c>
      <c r="CE576" s="221">
        <v>2</v>
      </c>
      <c r="CF576" s="221">
        <v>2</v>
      </c>
      <c r="CG576" s="221">
        <v>2</v>
      </c>
      <c r="CH576" s="221">
        <v>2</v>
      </c>
      <c r="CI576" s="221">
        <v>2</v>
      </c>
      <c r="CJ576" s="337">
        <v>2</v>
      </c>
      <c r="CK576" s="221">
        <v>2</v>
      </c>
      <c r="CL576" s="222">
        <f t="shared" ref="CL576:CL607" si="351">COUNTIF(BL576:CK576,"2")</f>
        <v>26</v>
      </c>
      <c r="CM576" s="237">
        <f t="shared" ref="CM576:CM607" si="352">CL576/(CL576+CN576+CP576+CR576)</f>
        <v>1</v>
      </c>
      <c r="CN576" s="222">
        <f t="shared" ref="CN576:CN607" si="353">COUNTIF(BL576:CK576,"1")</f>
        <v>0</v>
      </c>
      <c r="CO576" s="237">
        <f t="shared" ref="CO576:CO607" si="354">CN576/(CL576+CN576+CP576+CR576)</f>
        <v>0</v>
      </c>
      <c r="CP576" s="222">
        <f t="shared" ref="CP576:CP607" si="355">COUNTIF(BL576:CK576,"0")</f>
        <v>0</v>
      </c>
      <c r="CQ576" s="237">
        <f t="shared" ref="CQ576:CQ607" si="356">CP576/(CL576+CN576+CP576+CR576)</f>
        <v>0</v>
      </c>
      <c r="CR576" s="222">
        <f t="shared" ref="CR576:CR607" si="357">COUNTIF(BL576:CK576,"KĐG")</f>
        <v>0</v>
      </c>
      <c r="CS576" s="237">
        <f t="shared" ref="CS576:CS607" si="358">CR576/(CL576+CN576+CP576+CR576)</f>
        <v>0</v>
      </c>
      <c r="CT576" s="223">
        <f t="shared" ref="CT576:CT607" si="359">(((CL576*2)+(CN576*1)+(CP576*0)))/(CL576+CN576+CP576)</f>
        <v>2</v>
      </c>
      <c r="CU576" s="223" t="str">
        <f t="shared" ref="CU576:CU607" si="360">IF(CS576&gt;=50%,"KĐG",IF(CT576&gt;=1.6,"Đạt mục tiêu",IF(CT576&gt;=1,"Cần cố gắng","Chưa đạt")))</f>
        <v>Đạt mục tiêu</v>
      </c>
      <c r="CV576" s="5"/>
    </row>
    <row r="577" spans="1:100" s="1" customFormat="1" ht="42" hidden="1" customHeight="1">
      <c r="A577" s="1308"/>
      <c r="B577" s="1024"/>
      <c r="C577" s="1058"/>
      <c r="D577" s="1024"/>
      <c r="E577" s="1033"/>
      <c r="F577" s="1096"/>
      <c r="G577" s="290" t="s">
        <v>432</v>
      </c>
      <c r="H577" s="290"/>
      <c r="I577" s="625"/>
      <c r="J577" s="227"/>
      <c r="K577" s="509"/>
      <c r="L577" s="44" t="s">
        <v>32</v>
      </c>
      <c r="M577" s="212" t="s">
        <v>31</v>
      </c>
      <c r="N577" s="165" t="s">
        <v>10</v>
      </c>
      <c r="O577" s="221" t="s">
        <v>29</v>
      </c>
      <c r="P577" s="221" t="s">
        <v>24</v>
      </c>
      <c r="Q577" s="5"/>
      <c r="R577" s="5"/>
      <c r="S577" s="5"/>
      <c r="T577" s="5"/>
      <c r="U577" s="6"/>
      <c r="V577" s="5"/>
      <c r="W577" s="5"/>
      <c r="X577" s="5" t="s">
        <v>24</v>
      </c>
      <c r="Y577" s="5"/>
      <c r="Z577" s="5"/>
      <c r="AA577" s="5"/>
      <c r="AB577" s="80">
        <f t="shared" si="350"/>
        <v>1</v>
      </c>
      <c r="AC577" s="642"/>
      <c r="AD577" s="7"/>
      <c r="AE577" s="7"/>
      <c r="AF577" s="7"/>
      <c r="AG577" s="7"/>
      <c r="AH577" s="7"/>
      <c r="AI577" s="7"/>
      <c r="AJ577" s="7"/>
      <c r="AK577" s="7"/>
      <c r="AL577" s="7"/>
      <c r="AM577" s="7"/>
      <c r="AN577" s="7"/>
      <c r="AO577" s="7"/>
      <c r="AP577" s="7"/>
      <c r="AQ577" s="7"/>
      <c r="AR577" s="7"/>
      <c r="AS577" s="7"/>
      <c r="AT577" s="7"/>
      <c r="AU577" s="7"/>
      <c r="AV577" s="55"/>
      <c r="AW577" s="7"/>
      <c r="AX577" s="7"/>
      <c r="AY577" s="7"/>
      <c r="AZ577" s="7"/>
      <c r="BA577" s="7" t="s">
        <v>1317</v>
      </c>
      <c r="BB577" s="7" t="s">
        <v>1317</v>
      </c>
      <c r="BC577" s="7" t="s">
        <v>1317</v>
      </c>
      <c r="BD577" s="7" t="s">
        <v>1317</v>
      </c>
      <c r="BE577" s="7"/>
      <c r="BF577" s="7"/>
      <c r="BG577" s="7"/>
      <c r="BH577" s="7"/>
      <c r="BI577" s="7"/>
      <c r="BJ577" s="7"/>
      <c r="BK577" s="7"/>
      <c r="BL577" s="5">
        <v>2</v>
      </c>
      <c r="BM577" s="221">
        <v>2</v>
      </c>
      <c r="BN577" s="221">
        <v>2</v>
      </c>
      <c r="BO577" s="221">
        <v>2</v>
      </c>
      <c r="BP577" s="221">
        <v>2</v>
      </c>
      <c r="BQ577" s="221">
        <v>2</v>
      </c>
      <c r="BR577" s="5">
        <v>1</v>
      </c>
      <c r="BS577" s="226">
        <v>2</v>
      </c>
      <c r="BT577" s="221">
        <v>2</v>
      </c>
      <c r="BU577" s="221">
        <v>2</v>
      </c>
      <c r="BV577" s="221">
        <v>2</v>
      </c>
      <c r="BW577" s="5">
        <v>2</v>
      </c>
      <c r="BX577" s="221">
        <v>2</v>
      </c>
      <c r="BY577" s="6">
        <v>2</v>
      </c>
      <c r="BZ577" s="5">
        <v>2</v>
      </c>
      <c r="CA577" s="221">
        <v>2</v>
      </c>
      <c r="CB577" s="221">
        <v>2</v>
      </c>
      <c r="CC577" s="221">
        <v>2</v>
      </c>
      <c r="CD577" s="337">
        <v>2</v>
      </c>
      <c r="CE577" s="221">
        <v>2</v>
      </c>
      <c r="CF577" s="221">
        <v>2</v>
      </c>
      <c r="CG577" s="221">
        <v>2</v>
      </c>
      <c r="CH577" s="221">
        <v>2</v>
      </c>
      <c r="CI577" s="221">
        <v>2</v>
      </c>
      <c r="CJ577" s="337">
        <v>2</v>
      </c>
      <c r="CK577" s="221">
        <v>2</v>
      </c>
      <c r="CL577" s="222">
        <f t="shared" si="351"/>
        <v>25</v>
      </c>
      <c r="CM577" s="237">
        <f t="shared" si="352"/>
        <v>0.96153846153846156</v>
      </c>
      <c r="CN577" s="222">
        <f t="shared" si="353"/>
        <v>1</v>
      </c>
      <c r="CO577" s="237">
        <f t="shared" si="354"/>
        <v>3.8461538461538464E-2</v>
      </c>
      <c r="CP577" s="222">
        <f t="shared" si="355"/>
        <v>0</v>
      </c>
      <c r="CQ577" s="237">
        <f t="shared" si="356"/>
        <v>0</v>
      </c>
      <c r="CR577" s="222">
        <f t="shared" si="357"/>
        <v>0</v>
      </c>
      <c r="CS577" s="237">
        <f t="shared" si="358"/>
        <v>0</v>
      </c>
      <c r="CT577" s="223">
        <f t="shared" si="359"/>
        <v>1.9615384615384615</v>
      </c>
      <c r="CU577" s="223" t="str">
        <f t="shared" si="360"/>
        <v>Đạt mục tiêu</v>
      </c>
      <c r="CV577" s="5"/>
    </row>
    <row r="578" spans="1:100" s="23" customFormat="1" ht="248" hidden="1">
      <c r="A578" s="13">
        <v>175</v>
      </c>
      <c r="B578" s="217" t="s">
        <v>518</v>
      </c>
      <c r="C578" s="215" t="s">
        <v>28</v>
      </c>
      <c r="D578" s="217" t="s">
        <v>114</v>
      </c>
      <c r="E578" s="146" t="s">
        <v>28</v>
      </c>
      <c r="F578" s="217" t="s">
        <v>114</v>
      </c>
      <c r="G578" s="217" t="s">
        <v>352</v>
      </c>
      <c r="H578" s="217"/>
      <c r="I578" s="591"/>
      <c r="J578" s="212"/>
      <c r="K578" s="465"/>
      <c r="L578" s="44" t="s">
        <v>32</v>
      </c>
      <c r="M578" s="212" t="s">
        <v>31</v>
      </c>
      <c r="N578" s="165" t="s">
        <v>10</v>
      </c>
      <c r="O578" s="44" t="s">
        <v>29</v>
      </c>
      <c r="P578" s="44" t="s">
        <v>24</v>
      </c>
      <c r="Q578" s="6"/>
      <c r="R578" s="6"/>
      <c r="S578" s="6" t="s">
        <v>24</v>
      </c>
      <c r="T578" s="6"/>
      <c r="U578" s="6"/>
      <c r="V578" s="6"/>
      <c r="W578" s="6"/>
      <c r="X578" s="6"/>
      <c r="Y578" s="6"/>
      <c r="Z578" s="6"/>
      <c r="AA578" s="6"/>
      <c r="AB578" s="80">
        <f t="shared" si="350"/>
        <v>1</v>
      </c>
      <c r="AC578" s="656"/>
      <c r="AD578" s="21"/>
      <c r="AE578" s="21"/>
      <c r="AF578" s="21"/>
      <c r="AG578" s="21"/>
      <c r="AH578" s="21"/>
      <c r="AI578" s="21"/>
      <c r="AJ578" s="21"/>
      <c r="AK578" s="21" t="s">
        <v>1318</v>
      </c>
      <c r="AL578" s="21"/>
      <c r="AM578" s="21"/>
      <c r="AN578" s="21"/>
      <c r="AO578" s="21"/>
      <c r="AP578" s="21"/>
      <c r="AQ578" s="21"/>
      <c r="AR578" s="21"/>
      <c r="AS578" s="21"/>
      <c r="AT578" s="21"/>
      <c r="AU578" s="21"/>
      <c r="AV578" s="59"/>
      <c r="AW578" s="21"/>
      <c r="AX578" s="21"/>
      <c r="AY578" s="21"/>
      <c r="AZ578" s="21"/>
      <c r="BA578" s="21"/>
      <c r="BB578" s="21"/>
      <c r="BC578" s="21"/>
      <c r="BD578" s="21"/>
      <c r="BE578" s="21"/>
      <c r="BF578" s="21"/>
      <c r="BG578" s="21"/>
      <c r="BH578" s="21"/>
      <c r="BI578" s="21"/>
      <c r="BJ578" s="21"/>
      <c r="BK578" s="21" t="s">
        <v>1316</v>
      </c>
      <c r="BL578" s="5">
        <v>2</v>
      </c>
      <c r="BM578" s="221">
        <v>2</v>
      </c>
      <c r="BN578" s="221">
        <v>2</v>
      </c>
      <c r="BO578" s="221">
        <v>2</v>
      </c>
      <c r="BP578" s="221">
        <v>2</v>
      </c>
      <c r="BQ578" s="221">
        <v>2</v>
      </c>
      <c r="BR578" s="5">
        <v>2</v>
      </c>
      <c r="BS578" s="226">
        <v>2</v>
      </c>
      <c r="BT578" s="221">
        <v>2</v>
      </c>
      <c r="BU578" s="221">
        <v>2</v>
      </c>
      <c r="BV578" s="221">
        <v>2</v>
      </c>
      <c r="BW578" s="5">
        <v>2</v>
      </c>
      <c r="BX578" s="221">
        <v>2</v>
      </c>
      <c r="BY578" s="6">
        <v>1</v>
      </c>
      <c r="BZ578" s="5">
        <v>2</v>
      </c>
      <c r="CA578" s="221">
        <v>2</v>
      </c>
      <c r="CB578" s="221">
        <v>2</v>
      </c>
      <c r="CC578" s="221">
        <v>2</v>
      </c>
      <c r="CD578" s="337">
        <v>2</v>
      </c>
      <c r="CE578" s="221">
        <v>2</v>
      </c>
      <c r="CF578" s="221">
        <v>2</v>
      </c>
      <c r="CG578" s="221">
        <v>2</v>
      </c>
      <c r="CH578" s="221">
        <v>2</v>
      </c>
      <c r="CI578" s="221">
        <v>2</v>
      </c>
      <c r="CJ578" s="337">
        <v>2</v>
      </c>
      <c r="CK578" s="221">
        <v>2</v>
      </c>
      <c r="CL578" s="222">
        <f t="shared" si="351"/>
        <v>25</v>
      </c>
      <c r="CM578" s="237">
        <f t="shared" si="352"/>
        <v>0.96153846153846156</v>
      </c>
      <c r="CN578" s="222">
        <f t="shared" si="353"/>
        <v>1</v>
      </c>
      <c r="CO578" s="237">
        <f t="shared" si="354"/>
        <v>3.8461538461538464E-2</v>
      </c>
      <c r="CP578" s="222">
        <f t="shared" si="355"/>
        <v>0</v>
      </c>
      <c r="CQ578" s="237">
        <f t="shared" si="356"/>
        <v>0</v>
      </c>
      <c r="CR578" s="222">
        <f t="shared" si="357"/>
        <v>0</v>
      </c>
      <c r="CS578" s="237">
        <f t="shared" si="358"/>
        <v>0</v>
      </c>
      <c r="CT578" s="223">
        <f t="shared" si="359"/>
        <v>1.9615384615384615</v>
      </c>
      <c r="CU578" s="223" t="str">
        <f t="shared" si="360"/>
        <v>Đạt mục tiêu</v>
      </c>
      <c r="CV578" s="6"/>
    </row>
    <row r="579" spans="1:100" ht="144" hidden="1" customHeight="1">
      <c r="A579" s="13">
        <v>176</v>
      </c>
      <c r="B579" s="217" t="s">
        <v>2366</v>
      </c>
      <c r="C579" s="215" t="s">
        <v>28</v>
      </c>
      <c r="D579" s="217" t="s">
        <v>2367</v>
      </c>
      <c r="E579" s="215" t="s">
        <v>26</v>
      </c>
      <c r="F579" s="159" t="s">
        <v>2368</v>
      </c>
      <c r="G579" s="217" t="s">
        <v>2369</v>
      </c>
      <c r="H579" s="217"/>
      <c r="I579" s="697" t="s">
        <v>2370</v>
      </c>
      <c r="J579" s="212"/>
      <c r="K579" s="465"/>
      <c r="L579" s="44" t="s">
        <v>32</v>
      </c>
      <c r="M579" s="212" t="s">
        <v>31</v>
      </c>
      <c r="N579" s="165" t="s">
        <v>10</v>
      </c>
      <c r="O579" s="221" t="s">
        <v>29</v>
      </c>
      <c r="P579" s="221" t="s">
        <v>24</v>
      </c>
      <c r="Q579" s="5"/>
      <c r="R579" s="5"/>
      <c r="S579" s="5"/>
      <c r="T579" s="5"/>
      <c r="U579" s="6"/>
      <c r="V579" s="5"/>
      <c r="W579" s="5"/>
      <c r="X579" s="5"/>
      <c r="Y579" s="221" t="s">
        <v>24</v>
      </c>
      <c r="Z579" s="5"/>
      <c r="AA579" s="5"/>
      <c r="AB579" s="80">
        <f t="shared" si="350"/>
        <v>1</v>
      </c>
      <c r="AC579" s="642"/>
      <c r="AD579" s="7"/>
      <c r="AE579" s="7"/>
      <c r="AF579" s="7"/>
      <c r="AG579" s="7"/>
      <c r="AH579" s="7"/>
      <c r="AI579" s="7"/>
      <c r="AJ579" s="7"/>
      <c r="AK579" s="7"/>
      <c r="AL579" s="7"/>
      <c r="AM579" s="7"/>
      <c r="AN579" s="7"/>
      <c r="AO579" s="7"/>
      <c r="AP579" s="7"/>
      <c r="AQ579" s="7"/>
      <c r="AR579" s="7"/>
      <c r="AS579" s="7"/>
      <c r="AT579" s="7"/>
      <c r="AU579" s="7"/>
      <c r="AV579" s="55"/>
      <c r="AW579" s="7"/>
      <c r="AX579" s="7"/>
      <c r="AY579" s="7"/>
      <c r="AZ579" s="7"/>
      <c r="BA579" s="7"/>
      <c r="BB579" s="7"/>
      <c r="BC579" s="7"/>
      <c r="BD579" s="7"/>
      <c r="BE579" s="55" t="s">
        <v>1316</v>
      </c>
      <c r="BF579" s="55" t="s">
        <v>1316</v>
      </c>
      <c r="BG579" s="55" t="s">
        <v>1316</v>
      </c>
      <c r="BH579" s="7"/>
      <c r="BI579" s="7"/>
      <c r="BJ579" s="7"/>
      <c r="BK579" s="7"/>
      <c r="BL579" s="5">
        <v>1</v>
      </c>
      <c r="BM579" s="221">
        <v>2</v>
      </c>
      <c r="BN579" s="221">
        <v>2</v>
      </c>
      <c r="BO579" s="221">
        <v>2</v>
      </c>
      <c r="BP579" s="221">
        <v>2</v>
      </c>
      <c r="BQ579" s="221">
        <v>2</v>
      </c>
      <c r="BR579" s="5">
        <v>2</v>
      </c>
      <c r="BS579" s="226">
        <v>2</v>
      </c>
      <c r="BT579" s="221">
        <v>2</v>
      </c>
      <c r="BU579" s="221">
        <v>2</v>
      </c>
      <c r="BV579" s="221">
        <v>2</v>
      </c>
      <c r="BW579" s="5">
        <v>2</v>
      </c>
      <c r="BX579" s="221">
        <v>2</v>
      </c>
      <c r="BY579" s="6">
        <v>2</v>
      </c>
      <c r="BZ579" s="5">
        <v>2</v>
      </c>
      <c r="CA579" s="221">
        <v>2</v>
      </c>
      <c r="CB579" s="221">
        <v>2</v>
      </c>
      <c r="CC579" s="221">
        <v>2</v>
      </c>
      <c r="CD579" s="337">
        <v>2</v>
      </c>
      <c r="CE579" s="221">
        <v>2</v>
      </c>
      <c r="CF579" s="221">
        <v>2</v>
      </c>
      <c r="CG579" s="221">
        <v>2</v>
      </c>
      <c r="CH579" s="221">
        <v>2</v>
      </c>
      <c r="CI579" s="221">
        <v>2</v>
      </c>
      <c r="CJ579" s="337">
        <v>2</v>
      </c>
      <c r="CK579" s="221">
        <v>2</v>
      </c>
      <c r="CL579" s="222">
        <f t="shared" si="351"/>
        <v>25</v>
      </c>
      <c r="CM579" s="237">
        <f t="shared" si="352"/>
        <v>0.96153846153846156</v>
      </c>
      <c r="CN579" s="222">
        <f t="shared" si="353"/>
        <v>1</v>
      </c>
      <c r="CO579" s="237">
        <f t="shared" si="354"/>
        <v>3.8461538461538464E-2</v>
      </c>
      <c r="CP579" s="222">
        <f t="shared" si="355"/>
        <v>0</v>
      </c>
      <c r="CQ579" s="237">
        <f t="shared" si="356"/>
        <v>0</v>
      </c>
      <c r="CR579" s="222">
        <f t="shared" si="357"/>
        <v>0</v>
      </c>
      <c r="CS579" s="237">
        <f t="shared" si="358"/>
        <v>0</v>
      </c>
      <c r="CT579" s="223">
        <f t="shared" si="359"/>
        <v>1.9615384615384615</v>
      </c>
      <c r="CU579" s="223" t="str">
        <f t="shared" si="360"/>
        <v>Đạt mục tiêu</v>
      </c>
      <c r="CV579" s="55"/>
    </row>
    <row r="580" spans="1:100" ht="90.75" hidden="1" customHeight="1">
      <c r="A580" s="1308">
        <v>177</v>
      </c>
      <c r="B580" s="1079" t="s">
        <v>631</v>
      </c>
      <c r="C580" s="215" t="s">
        <v>28</v>
      </c>
      <c r="D580" s="217" t="s">
        <v>112</v>
      </c>
      <c r="E580" s="215" t="s">
        <v>26</v>
      </c>
      <c r="F580" s="217" t="s">
        <v>112</v>
      </c>
      <c r="G580" s="217" t="s">
        <v>576</v>
      </c>
      <c r="H580" s="217"/>
      <c r="I580" s="591"/>
      <c r="J580" s="212"/>
      <c r="K580" s="465"/>
      <c r="L580" s="44" t="s">
        <v>32</v>
      </c>
      <c r="M580" s="212" t="s">
        <v>31</v>
      </c>
      <c r="N580" s="165" t="s">
        <v>10</v>
      </c>
      <c r="O580" s="221" t="s">
        <v>29</v>
      </c>
      <c r="P580" s="221" t="s">
        <v>24</v>
      </c>
      <c r="Q580" s="5"/>
      <c r="R580" s="5"/>
      <c r="S580" s="5"/>
      <c r="T580" s="5"/>
      <c r="U580" s="6"/>
      <c r="V580" s="5"/>
      <c r="W580" s="5"/>
      <c r="X580" s="5"/>
      <c r="Y580" s="221" t="s">
        <v>24</v>
      </c>
      <c r="Z580" s="5"/>
      <c r="AA580" s="5"/>
      <c r="AB580" s="80">
        <f t="shared" si="350"/>
        <v>1</v>
      </c>
      <c r="AC580" s="642"/>
      <c r="AD580" s="7"/>
      <c r="AE580" s="7"/>
      <c r="AF580" s="7"/>
      <c r="AG580" s="7"/>
      <c r="AH580" s="7"/>
      <c r="AI580" s="7"/>
      <c r="AJ580" s="7"/>
      <c r="AK580" s="7"/>
      <c r="AL580" s="7"/>
      <c r="AM580" s="7"/>
      <c r="AN580" s="7"/>
      <c r="AO580" s="7"/>
      <c r="AP580" s="7"/>
      <c r="AQ580" s="7"/>
      <c r="AR580" s="7"/>
      <c r="AS580" s="7"/>
      <c r="AT580" s="7"/>
      <c r="AU580" s="7"/>
      <c r="AV580" s="55"/>
      <c r="AW580" s="7"/>
      <c r="AX580" s="7"/>
      <c r="AY580" s="7"/>
      <c r="AZ580" s="7"/>
      <c r="BA580" s="7"/>
      <c r="BB580" s="7"/>
      <c r="BC580" s="7"/>
      <c r="BD580" s="7"/>
      <c r="BE580" s="55" t="s">
        <v>1316</v>
      </c>
      <c r="BF580" s="55" t="s">
        <v>1316</v>
      </c>
      <c r="BG580" s="55" t="s">
        <v>1316</v>
      </c>
      <c r="BH580" s="7"/>
      <c r="BI580" s="7"/>
      <c r="BJ580" s="7"/>
      <c r="BK580" s="7"/>
      <c r="BL580" s="5">
        <v>2</v>
      </c>
      <c r="BM580" s="221">
        <v>2</v>
      </c>
      <c r="BN580" s="221">
        <v>2</v>
      </c>
      <c r="BO580" s="221">
        <v>2</v>
      </c>
      <c r="BP580" s="221">
        <v>2</v>
      </c>
      <c r="BQ580" s="221">
        <v>2</v>
      </c>
      <c r="BR580" s="5">
        <v>2</v>
      </c>
      <c r="BS580" s="226">
        <v>2</v>
      </c>
      <c r="BT580" s="221">
        <v>2</v>
      </c>
      <c r="BU580" s="221">
        <v>2</v>
      </c>
      <c r="BV580" s="221">
        <v>2</v>
      </c>
      <c r="BW580" s="5">
        <v>2</v>
      </c>
      <c r="BX580" s="221">
        <v>2</v>
      </c>
      <c r="BY580" s="6">
        <v>2</v>
      </c>
      <c r="BZ580" s="5">
        <v>2</v>
      </c>
      <c r="CA580" s="221">
        <v>2</v>
      </c>
      <c r="CB580" s="221">
        <v>2</v>
      </c>
      <c r="CC580" s="221">
        <v>2</v>
      </c>
      <c r="CD580" s="337">
        <v>2</v>
      </c>
      <c r="CE580" s="221">
        <v>2</v>
      </c>
      <c r="CF580" s="221">
        <v>2</v>
      </c>
      <c r="CG580" s="221">
        <v>2</v>
      </c>
      <c r="CH580" s="221">
        <v>2</v>
      </c>
      <c r="CI580" s="221">
        <v>2</v>
      </c>
      <c r="CJ580" s="337">
        <v>2</v>
      </c>
      <c r="CK580" s="221">
        <v>2</v>
      </c>
      <c r="CL580" s="222">
        <f t="shared" si="351"/>
        <v>26</v>
      </c>
      <c r="CM580" s="237">
        <f t="shared" si="352"/>
        <v>1</v>
      </c>
      <c r="CN580" s="222">
        <f t="shared" si="353"/>
        <v>0</v>
      </c>
      <c r="CO580" s="237">
        <f t="shared" si="354"/>
        <v>0</v>
      </c>
      <c r="CP580" s="222">
        <f t="shared" si="355"/>
        <v>0</v>
      </c>
      <c r="CQ580" s="237">
        <f t="shared" si="356"/>
        <v>0</v>
      </c>
      <c r="CR580" s="222">
        <f t="shared" si="357"/>
        <v>0</v>
      </c>
      <c r="CS580" s="237">
        <f t="shared" si="358"/>
        <v>0</v>
      </c>
      <c r="CT580" s="223">
        <f t="shared" si="359"/>
        <v>2</v>
      </c>
      <c r="CU580" s="223" t="str">
        <f t="shared" si="360"/>
        <v>Đạt mục tiêu</v>
      </c>
      <c r="CV580" s="221"/>
    </row>
    <row r="581" spans="1:100" ht="409.5" hidden="1">
      <c r="A581" s="1308"/>
      <c r="B581" s="1079"/>
      <c r="C581" s="215" t="s">
        <v>28</v>
      </c>
      <c r="D581" s="217" t="s">
        <v>112</v>
      </c>
      <c r="E581" s="215" t="s">
        <v>26</v>
      </c>
      <c r="F581" s="217" t="s">
        <v>112</v>
      </c>
      <c r="G581" s="217" t="s">
        <v>576</v>
      </c>
      <c r="H581" s="217"/>
      <c r="I581" s="591"/>
      <c r="J581" s="212"/>
      <c r="K581" s="465"/>
      <c r="L581" s="44" t="s">
        <v>32</v>
      </c>
      <c r="M581" s="212" t="s">
        <v>31</v>
      </c>
      <c r="N581" s="165" t="s">
        <v>10</v>
      </c>
      <c r="O581" s="221" t="s">
        <v>29</v>
      </c>
      <c r="P581" s="221" t="s">
        <v>24</v>
      </c>
      <c r="Q581" s="5"/>
      <c r="R581" s="5"/>
      <c r="S581" s="5"/>
      <c r="T581" s="5"/>
      <c r="U581" s="6"/>
      <c r="V581" s="5"/>
      <c r="W581" s="5"/>
      <c r="X581" s="5"/>
      <c r="Y581" s="221"/>
      <c r="Z581" s="5" t="s">
        <v>24</v>
      </c>
      <c r="AA581" s="5"/>
      <c r="AB581" s="80">
        <f t="shared" si="350"/>
        <v>1</v>
      </c>
      <c r="AC581" s="642"/>
      <c r="AD581" s="7"/>
      <c r="AE581" s="7"/>
      <c r="AF581" s="7"/>
      <c r="AG581" s="7"/>
      <c r="AH581" s="7"/>
      <c r="AI581" s="7"/>
      <c r="AJ581" s="7"/>
      <c r="AK581" s="7"/>
      <c r="AL581" s="7"/>
      <c r="AM581" s="7"/>
      <c r="AN581" s="7"/>
      <c r="AO581" s="7"/>
      <c r="AP581" s="7"/>
      <c r="AQ581" s="7"/>
      <c r="AR581" s="7"/>
      <c r="AS581" s="7"/>
      <c r="AT581" s="7"/>
      <c r="AU581" s="7"/>
      <c r="AV581" s="55"/>
      <c r="AW581" s="7"/>
      <c r="AX581" s="7"/>
      <c r="AY581" s="7"/>
      <c r="AZ581" s="7"/>
      <c r="BA581" s="7"/>
      <c r="BB581" s="7"/>
      <c r="BC581" s="7"/>
      <c r="BD581" s="7"/>
      <c r="BE581" s="55" t="s">
        <v>1316</v>
      </c>
      <c r="BF581" s="55" t="s">
        <v>1316</v>
      </c>
      <c r="BG581" s="55" t="s">
        <v>1316</v>
      </c>
      <c r="BH581" s="7"/>
      <c r="BI581" s="7"/>
      <c r="BJ581" s="7"/>
      <c r="BK581" s="7"/>
      <c r="BL581" s="5">
        <v>2</v>
      </c>
      <c r="BM581" s="221">
        <v>2</v>
      </c>
      <c r="BN581" s="221">
        <v>2</v>
      </c>
      <c r="BO581" s="221">
        <v>2</v>
      </c>
      <c r="BP581" s="221">
        <v>2</v>
      </c>
      <c r="BQ581" s="221">
        <v>2</v>
      </c>
      <c r="BR581" s="5">
        <v>1</v>
      </c>
      <c r="BS581" s="226">
        <v>2</v>
      </c>
      <c r="BT581" s="221">
        <v>2</v>
      </c>
      <c r="BU581" s="221">
        <v>2</v>
      </c>
      <c r="BV581" s="221">
        <v>2</v>
      </c>
      <c r="BW581" s="5">
        <v>2</v>
      </c>
      <c r="BX581" s="221">
        <v>2</v>
      </c>
      <c r="BY581" s="6">
        <v>2</v>
      </c>
      <c r="BZ581" s="5">
        <v>2</v>
      </c>
      <c r="CA581" s="221">
        <v>2</v>
      </c>
      <c r="CB581" s="221">
        <v>2</v>
      </c>
      <c r="CC581" s="221">
        <v>1</v>
      </c>
      <c r="CD581" s="337">
        <v>2</v>
      </c>
      <c r="CE581" s="221">
        <v>2</v>
      </c>
      <c r="CF581" s="221">
        <v>2</v>
      </c>
      <c r="CG581" s="221">
        <v>2</v>
      </c>
      <c r="CH581" s="221">
        <v>2</v>
      </c>
      <c r="CI581" s="221">
        <v>2</v>
      </c>
      <c r="CJ581" s="337">
        <v>2</v>
      </c>
      <c r="CK581" s="221">
        <v>2</v>
      </c>
      <c r="CL581" s="222">
        <f t="shared" si="351"/>
        <v>24</v>
      </c>
      <c r="CM581" s="237">
        <f t="shared" si="352"/>
        <v>0.92307692307692313</v>
      </c>
      <c r="CN581" s="222">
        <f t="shared" si="353"/>
        <v>2</v>
      </c>
      <c r="CO581" s="237">
        <f t="shared" si="354"/>
        <v>7.6923076923076927E-2</v>
      </c>
      <c r="CP581" s="222">
        <f t="shared" si="355"/>
        <v>0</v>
      </c>
      <c r="CQ581" s="237">
        <f t="shared" si="356"/>
        <v>0</v>
      </c>
      <c r="CR581" s="222">
        <f t="shared" si="357"/>
        <v>0</v>
      </c>
      <c r="CS581" s="237">
        <f t="shared" si="358"/>
        <v>0</v>
      </c>
      <c r="CT581" s="223">
        <f t="shared" si="359"/>
        <v>1.9230769230769231</v>
      </c>
      <c r="CU581" s="223" t="str">
        <f t="shared" si="360"/>
        <v>Đạt mục tiêu</v>
      </c>
      <c r="CV581" s="221"/>
    </row>
    <row r="582" spans="1:100" s="12" customFormat="1" ht="84" hidden="1">
      <c r="A582" s="1308">
        <v>178</v>
      </c>
      <c r="B582" s="1092" t="s">
        <v>2933</v>
      </c>
      <c r="C582" s="1088" t="s">
        <v>28</v>
      </c>
      <c r="D582" s="1093" t="s">
        <v>111</v>
      </c>
      <c r="E582" s="1214" t="s">
        <v>26</v>
      </c>
      <c r="F582" s="1089" t="s">
        <v>998</v>
      </c>
      <c r="G582" s="157" t="s">
        <v>2657</v>
      </c>
      <c r="H582" s="292"/>
      <c r="I582" s="430"/>
      <c r="J582" s="32" t="s">
        <v>764</v>
      </c>
      <c r="K582" s="463" t="s">
        <v>1685</v>
      </c>
      <c r="L582" s="44" t="s">
        <v>32</v>
      </c>
      <c r="M582" s="212" t="s">
        <v>31</v>
      </c>
      <c r="N582" s="165" t="s">
        <v>11</v>
      </c>
      <c r="O582" s="221" t="s">
        <v>29</v>
      </c>
      <c r="P582" s="221" t="s">
        <v>24</v>
      </c>
      <c r="Q582" s="88"/>
      <c r="R582" s="88" t="s">
        <v>24</v>
      </c>
      <c r="S582" s="88"/>
      <c r="T582" s="88"/>
      <c r="U582" s="30"/>
      <c r="V582" s="88"/>
      <c r="W582" s="88"/>
      <c r="X582" s="88"/>
      <c r="Y582" s="88"/>
      <c r="Z582" s="88"/>
      <c r="AA582" s="88"/>
      <c r="AB582" s="80">
        <f t="shared" si="350"/>
        <v>1</v>
      </c>
      <c r="AC582" s="642"/>
      <c r="AD582" s="55"/>
      <c r="AE582" s="55"/>
      <c r="AF582" s="55"/>
      <c r="AG582" s="37"/>
      <c r="AH582" s="37"/>
      <c r="AI582" s="55" t="s">
        <v>1318</v>
      </c>
      <c r="AJ582" s="55"/>
      <c r="AK582" s="37"/>
      <c r="AL582" s="37"/>
      <c r="AM582" s="37"/>
      <c r="AN582" s="37"/>
      <c r="AO582" s="37"/>
      <c r="AP582" s="37"/>
      <c r="AQ582" s="37"/>
      <c r="AR582" s="37"/>
      <c r="AS582" s="37"/>
      <c r="AT582" s="37"/>
      <c r="AU582" s="37"/>
      <c r="AV582" s="37"/>
      <c r="AW582" s="88"/>
      <c r="AX582" s="88"/>
      <c r="AY582" s="88"/>
      <c r="AZ582" s="88"/>
      <c r="BA582" s="37"/>
      <c r="BB582" s="37"/>
      <c r="BC582" s="37"/>
      <c r="BD582" s="37"/>
      <c r="BE582" s="88"/>
      <c r="BF582" s="88"/>
      <c r="BG582" s="88"/>
      <c r="BH582" s="88"/>
      <c r="BI582" s="88"/>
      <c r="BJ582" s="88"/>
      <c r="BK582" s="88"/>
      <c r="BL582" s="5">
        <v>2</v>
      </c>
      <c r="BM582" s="221">
        <v>2</v>
      </c>
      <c r="BN582" s="221">
        <v>2</v>
      </c>
      <c r="BO582" s="221">
        <v>2</v>
      </c>
      <c r="BP582" s="221">
        <v>2</v>
      </c>
      <c r="BQ582" s="221">
        <v>2</v>
      </c>
      <c r="BR582" s="5">
        <v>2</v>
      </c>
      <c r="BS582" s="226">
        <v>2</v>
      </c>
      <c r="BT582" s="221">
        <v>2</v>
      </c>
      <c r="BU582" s="221">
        <v>2</v>
      </c>
      <c r="BV582" s="221">
        <v>2</v>
      </c>
      <c r="BW582" s="5">
        <v>2</v>
      </c>
      <c r="BX582" s="221">
        <v>2</v>
      </c>
      <c r="BY582" s="6">
        <v>2</v>
      </c>
      <c r="BZ582" s="5">
        <v>2</v>
      </c>
      <c r="CA582" s="221">
        <v>2</v>
      </c>
      <c r="CB582" s="221">
        <v>2</v>
      </c>
      <c r="CC582" s="221">
        <v>2</v>
      </c>
      <c r="CD582" s="337">
        <v>2</v>
      </c>
      <c r="CE582" s="221">
        <v>2</v>
      </c>
      <c r="CF582" s="221">
        <v>2</v>
      </c>
      <c r="CG582" s="221">
        <v>2</v>
      </c>
      <c r="CH582" s="221">
        <v>2</v>
      </c>
      <c r="CI582" s="221">
        <v>2</v>
      </c>
      <c r="CJ582" s="337">
        <v>2</v>
      </c>
      <c r="CK582" s="221">
        <v>2</v>
      </c>
      <c r="CL582" s="222">
        <f t="shared" si="351"/>
        <v>26</v>
      </c>
      <c r="CM582" s="237">
        <f t="shared" si="352"/>
        <v>1</v>
      </c>
      <c r="CN582" s="222">
        <f t="shared" si="353"/>
        <v>0</v>
      </c>
      <c r="CO582" s="237">
        <f t="shared" si="354"/>
        <v>0</v>
      </c>
      <c r="CP582" s="222">
        <f t="shared" si="355"/>
        <v>0</v>
      </c>
      <c r="CQ582" s="237">
        <f t="shared" si="356"/>
        <v>0</v>
      </c>
      <c r="CR582" s="222">
        <f t="shared" si="357"/>
        <v>0</v>
      </c>
      <c r="CS582" s="237">
        <f t="shared" si="358"/>
        <v>0</v>
      </c>
      <c r="CT582" s="223">
        <f t="shared" si="359"/>
        <v>2</v>
      </c>
      <c r="CU582" s="223" t="str">
        <f t="shared" si="360"/>
        <v>Đạt mục tiêu</v>
      </c>
      <c r="CV582" s="88"/>
    </row>
    <row r="583" spans="1:100" s="12" customFormat="1" ht="55.5" hidden="1">
      <c r="A583" s="1308"/>
      <c r="B583" s="1093"/>
      <c r="C583" s="1088"/>
      <c r="D583" s="1093"/>
      <c r="E583" s="1088"/>
      <c r="F583" s="1090"/>
      <c r="G583" s="291" t="s">
        <v>1424</v>
      </c>
      <c r="H583" s="291"/>
      <c r="I583" s="428"/>
      <c r="J583" s="32" t="s">
        <v>765</v>
      </c>
      <c r="K583" s="464"/>
      <c r="L583" s="44" t="s">
        <v>32</v>
      </c>
      <c r="M583" s="212" t="s">
        <v>31</v>
      </c>
      <c r="N583" s="165" t="s">
        <v>11</v>
      </c>
      <c r="O583" s="221" t="s">
        <v>29</v>
      </c>
      <c r="P583" s="221" t="s">
        <v>24</v>
      </c>
      <c r="Q583" s="88" t="s">
        <v>24</v>
      </c>
      <c r="R583" s="88"/>
      <c r="S583" s="88"/>
      <c r="T583" s="88"/>
      <c r="U583" s="30"/>
      <c r="V583" s="88"/>
      <c r="W583" s="88"/>
      <c r="X583" s="88"/>
      <c r="Y583" s="88"/>
      <c r="Z583" s="88"/>
      <c r="AA583" s="88"/>
      <c r="AB583" s="80">
        <f t="shared" si="350"/>
        <v>1</v>
      </c>
      <c r="AC583" s="565"/>
      <c r="AD583" s="221" t="s">
        <v>1183</v>
      </c>
      <c r="AE583" s="221"/>
      <c r="AF583" s="221"/>
      <c r="AG583" s="37"/>
      <c r="AH583" s="37"/>
      <c r="AI583" s="7"/>
      <c r="AJ583" s="7"/>
      <c r="AK583" s="37"/>
      <c r="AL583" s="37"/>
      <c r="AM583" s="37"/>
      <c r="AN583" s="37"/>
      <c r="AO583" s="37"/>
      <c r="AP583" s="37"/>
      <c r="AQ583" s="37"/>
      <c r="AR583" s="37"/>
      <c r="AS583" s="37"/>
      <c r="AT583" s="37"/>
      <c r="AU583" s="37"/>
      <c r="AV583" s="37"/>
      <c r="AW583" s="88"/>
      <c r="AX583" s="88"/>
      <c r="AY583" s="88"/>
      <c r="AZ583" s="88"/>
      <c r="BA583" s="37"/>
      <c r="BB583" s="37"/>
      <c r="BC583" s="37"/>
      <c r="BD583" s="37"/>
      <c r="BE583" s="88"/>
      <c r="BF583" s="88"/>
      <c r="BG583" s="88"/>
      <c r="BH583" s="88"/>
      <c r="BI583" s="88"/>
      <c r="BJ583" s="88"/>
      <c r="BK583" s="88"/>
      <c r="BL583" s="5">
        <v>2</v>
      </c>
      <c r="BM583" s="221">
        <v>2</v>
      </c>
      <c r="BN583" s="221">
        <v>2</v>
      </c>
      <c r="BO583" s="221">
        <v>2</v>
      </c>
      <c r="BP583" s="221">
        <v>2</v>
      </c>
      <c r="BQ583" s="221">
        <v>2</v>
      </c>
      <c r="BR583" s="5">
        <v>2</v>
      </c>
      <c r="BS583" s="226">
        <v>2</v>
      </c>
      <c r="BT583" s="221">
        <v>2</v>
      </c>
      <c r="BU583" s="221">
        <v>2</v>
      </c>
      <c r="BV583" s="221">
        <v>2</v>
      </c>
      <c r="BW583" s="5">
        <v>2</v>
      </c>
      <c r="BX583" s="221">
        <v>2</v>
      </c>
      <c r="BY583" s="6">
        <v>2</v>
      </c>
      <c r="BZ583" s="5">
        <v>2</v>
      </c>
      <c r="CA583" s="221">
        <v>2</v>
      </c>
      <c r="CB583" s="221">
        <v>2</v>
      </c>
      <c r="CC583" s="221">
        <v>2</v>
      </c>
      <c r="CD583" s="337">
        <v>2</v>
      </c>
      <c r="CE583" s="221">
        <v>2</v>
      </c>
      <c r="CF583" s="221">
        <v>2</v>
      </c>
      <c r="CG583" s="221">
        <v>2</v>
      </c>
      <c r="CH583" s="221">
        <v>2</v>
      </c>
      <c r="CI583" s="221">
        <v>2</v>
      </c>
      <c r="CJ583" s="337">
        <v>2</v>
      </c>
      <c r="CK583" s="221">
        <v>2</v>
      </c>
      <c r="CL583" s="222">
        <f t="shared" si="351"/>
        <v>26</v>
      </c>
      <c r="CM583" s="237">
        <f t="shared" si="352"/>
        <v>1</v>
      </c>
      <c r="CN583" s="222">
        <f t="shared" si="353"/>
        <v>0</v>
      </c>
      <c r="CO583" s="237">
        <f t="shared" si="354"/>
        <v>0</v>
      </c>
      <c r="CP583" s="222">
        <f t="shared" si="355"/>
        <v>0</v>
      </c>
      <c r="CQ583" s="237">
        <f t="shared" si="356"/>
        <v>0</v>
      </c>
      <c r="CR583" s="222">
        <f t="shared" si="357"/>
        <v>0</v>
      </c>
      <c r="CS583" s="237">
        <f t="shared" si="358"/>
        <v>0</v>
      </c>
      <c r="CT583" s="223">
        <f t="shared" si="359"/>
        <v>2</v>
      </c>
      <c r="CU583" s="223" t="str">
        <f t="shared" si="360"/>
        <v>Đạt mục tiêu</v>
      </c>
      <c r="CV583" s="88"/>
    </row>
    <row r="584" spans="1:100" s="12" customFormat="1" ht="84" hidden="1">
      <c r="A584" s="1308"/>
      <c r="B584" s="1093"/>
      <c r="C584" s="1088"/>
      <c r="D584" s="1093"/>
      <c r="E584" s="1088"/>
      <c r="F584" s="1090"/>
      <c r="G584" s="292" t="s">
        <v>2040</v>
      </c>
      <c r="H584" s="292"/>
      <c r="I584" s="430"/>
      <c r="J584" s="32" t="s">
        <v>766</v>
      </c>
      <c r="K584" s="463" t="s">
        <v>1677</v>
      </c>
      <c r="L584" s="16" t="s">
        <v>32</v>
      </c>
      <c r="M584" s="212" t="s">
        <v>31</v>
      </c>
      <c r="N584" s="169" t="s">
        <v>10</v>
      </c>
      <c r="O584" s="93" t="s">
        <v>29</v>
      </c>
      <c r="P584" s="93" t="s">
        <v>24</v>
      </c>
      <c r="Q584" s="88"/>
      <c r="R584" s="88"/>
      <c r="S584" s="88" t="s">
        <v>24</v>
      </c>
      <c r="T584" s="88"/>
      <c r="U584" s="30"/>
      <c r="V584" s="88"/>
      <c r="W584" s="88"/>
      <c r="X584" s="88"/>
      <c r="Y584" s="88"/>
      <c r="Z584" s="88"/>
      <c r="AA584" s="88"/>
      <c r="AB584" s="80">
        <f t="shared" si="350"/>
        <v>1</v>
      </c>
      <c r="AC584" s="661"/>
      <c r="AD584" s="37"/>
      <c r="AE584" s="37"/>
      <c r="AF584" s="37"/>
      <c r="AG584" s="37"/>
      <c r="AH584" s="37"/>
      <c r="AI584" s="37"/>
      <c r="AJ584" s="37"/>
      <c r="AK584" s="55"/>
      <c r="AL584" s="55"/>
      <c r="AM584" s="55" t="s">
        <v>1318</v>
      </c>
      <c r="AN584" s="55"/>
      <c r="AO584" s="37"/>
      <c r="AP584" s="37"/>
      <c r="AQ584" s="37"/>
      <c r="AR584" s="37"/>
      <c r="AS584" s="37"/>
      <c r="AT584" s="37"/>
      <c r="AU584" s="37"/>
      <c r="AV584" s="37"/>
      <c r="AW584" s="88"/>
      <c r="AX584" s="88"/>
      <c r="AY584" s="88"/>
      <c r="AZ584" s="88"/>
      <c r="BA584" s="37"/>
      <c r="BB584" s="37"/>
      <c r="BC584" s="37"/>
      <c r="BD584" s="37"/>
      <c r="BE584" s="88"/>
      <c r="BF584" s="88"/>
      <c r="BG584" s="88"/>
      <c r="BH584" s="88"/>
      <c r="BI584" s="88"/>
      <c r="BJ584" s="88"/>
      <c r="BK584" s="88"/>
      <c r="BL584" s="5">
        <v>2</v>
      </c>
      <c r="BM584" s="221">
        <v>2</v>
      </c>
      <c r="BN584" s="221">
        <v>2</v>
      </c>
      <c r="BO584" s="221">
        <v>2</v>
      </c>
      <c r="BP584" s="221">
        <v>2</v>
      </c>
      <c r="BQ584" s="221">
        <v>2</v>
      </c>
      <c r="BR584" s="5">
        <v>2</v>
      </c>
      <c r="BS584" s="226">
        <v>2</v>
      </c>
      <c r="BT584" s="221">
        <v>2</v>
      </c>
      <c r="BU584" s="221">
        <v>2</v>
      </c>
      <c r="BV584" s="221">
        <v>2</v>
      </c>
      <c r="BW584" s="5">
        <v>2</v>
      </c>
      <c r="BX584" s="221">
        <v>2</v>
      </c>
      <c r="BY584" s="6">
        <v>2</v>
      </c>
      <c r="BZ584" s="5">
        <v>2</v>
      </c>
      <c r="CA584" s="221">
        <v>2</v>
      </c>
      <c r="CB584" s="221">
        <v>2</v>
      </c>
      <c r="CC584" s="221">
        <v>2</v>
      </c>
      <c r="CD584" s="337">
        <v>2</v>
      </c>
      <c r="CE584" s="221">
        <v>2</v>
      </c>
      <c r="CF584" s="221">
        <v>2</v>
      </c>
      <c r="CG584" s="221">
        <v>2</v>
      </c>
      <c r="CH584" s="221">
        <v>2</v>
      </c>
      <c r="CI584" s="221">
        <v>2</v>
      </c>
      <c r="CJ584" s="337">
        <v>2</v>
      </c>
      <c r="CK584" s="221">
        <v>2</v>
      </c>
      <c r="CL584" s="222">
        <f t="shared" si="351"/>
        <v>26</v>
      </c>
      <c r="CM584" s="237">
        <f t="shared" si="352"/>
        <v>1</v>
      </c>
      <c r="CN584" s="222">
        <f t="shared" si="353"/>
        <v>0</v>
      </c>
      <c r="CO584" s="237">
        <f t="shared" si="354"/>
        <v>0</v>
      </c>
      <c r="CP584" s="222">
        <f t="shared" si="355"/>
        <v>0</v>
      </c>
      <c r="CQ584" s="237">
        <f t="shared" si="356"/>
        <v>0</v>
      </c>
      <c r="CR584" s="222">
        <f t="shared" si="357"/>
        <v>0</v>
      </c>
      <c r="CS584" s="237">
        <f t="shared" si="358"/>
        <v>0</v>
      </c>
      <c r="CT584" s="223">
        <f t="shared" si="359"/>
        <v>2</v>
      </c>
      <c r="CU584" s="223" t="str">
        <f t="shared" si="360"/>
        <v>Đạt mục tiêu</v>
      </c>
      <c r="CV584" s="88"/>
    </row>
    <row r="585" spans="1:100" s="12" customFormat="1" ht="84" hidden="1">
      <c r="A585" s="1308"/>
      <c r="B585" s="1093"/>
      <c r="C585" s="1088"/>
      <c r="D585" s="1093"/>
      <c r="E585" s="1088"/>
      <c r="F585" s="1090"/>
      <c r="G585" s="48" t="s">
        <v>2980</v>
      </c>
      <c r="H585" s="48"/>
      <c r="I585" s="435"/>
      <c r="J585" s="32" t="s">
        <v>766</v>
      </c>
      <c r="K585" s="463" t="s">
        <v>1677</v>
      </c>
      <c r="L585" s="16" t="s">
        <v>32</v>
      </c>
      <c r="M585" s="212" t="s">
        <v>31</v>
      </c>
      <c r="N585" s="169" t="s">
        <v>10</v>
      </c>
      <c r="O585" s="93" t="s">
        <v>29</v>
      </c>
      <c r="P585" s="93" t="s">
        <v>24</v>
      </c>
      <c r="Q585" s="88"/>
      <c r="R585" s="88"/>
      <c r="S585" s="88" t="s">
        <v>24</v>
      </c>
      <c r="T585" s="88"/>
      <c r="U585" s="30"/>
      <c r="V585" s="88"/>
      <c r="W585" s="88"/>
      <c r="X585" s="88"/>
      <c r="Y585" s="88"/>
      <c r="Z585" s="88"/>
      <c r="AA585" s="88"/>
      <c r="AB585" s="80">
        <f t="shared" si="350"/>
        <v>1</v>
      </c>
      <c r="AC585" s="661"/>
      <c r="AD585" s="37"/>
      <c r="AE585" s="37"/>
      <c r="AF585" s="37"/>
      <c r="AG585" s="37"/>
      <c r="AH585" s="37"/>
      <c r="AI585" s="37"/>
      <c r="AJ585" s="37"/>
      <c r="AK585" s="55"/>
      <c r="AL585" s="55"/>
      <c r="AM585" s="55" t="s">
        <v>1183</v>
      </c>
      <c r="AN585" s="55"/>
      <c r="AO585" s="37"/>
      <c r="AP585" s="37"/>
      <c r="AQ585" s="37"/>
      <c r="AR585" s="37"/>
      <c r="AS585" s="37"/>
      <c r="AT585" s="37"/>
      <c r="AU585" s="37"/>
      <c r="AV585" s="37"/>
      <c r="AW585" s="88"/>
      <c r="AX585" s="88"/>
      <c r="AY585" s="88"/>
      <c r="AZ585" s="88"/>
      <c r="BA585" s="37"/>
      <c r="BB585" s="37"/>
      <c r="BC585" s="37"/>
      <c r="BD585" s="37"/>
      <c r="BE585" s="88"/>
      <c r="BF585" s="88"/>
      <c r="BG585" s="88"/>
      <c r="BH585" s="88"/>
      <c r="BI585" s="88"/>
      <c r="BJ585" s="88"/>
      <c r="BK585" s="88"/>
      <c r="BL585" s="5">
        <v>2</v>
      </c>
      <c r="BM585" s="221">
        <v>2</v>
      </c>
      <c r="BN585" s="221">
        <v>2</v>
      </c>
      <c r="BO585" s="221">
        <v>2</v>
      </c>
      <c r="BP585" s="221">
        <v>2</v>
      </c>
      <c r="BQ585" s="221">
        <v>2</v>
      </c>
      <c r="BR585" s="5">
        <v>2</v>
      </c>
      <c r="BS585" s="226">
        <v>2</v>
      </c>
      <c r="BT585" s="221">
        <v>2</v>
      </c>
      <c r="BU585" s="221">
        <v>2</v>
      </c>
      <c r="BV585" s="221">
        <v>2</v>
      </c>
      <c r="BW585" s="5">
        <v>2</v>
      </c>
      <c r="BX585" s="221">
        <v>2</v>
      </c>
      <c r="BY585" s="6">
        <v>2</v>
      </c>
      <c r="BZ585" s="5">
        <v>2</v>
      </c>
      <c r="CA585" s="221">
        <v>2</v>
      </c>
      <c r="CB585" s="221">
        <v>2</v>
      </c>
      <c r="CC585" s="221">
        <v>2</v>
      </c>
      <c r="CD585" s="337">
        <v>2</v>
      </c>
      <c r="CE585" s="221">
        <v>2</v>
      </c>
      <c r="CF585" s="221">
        <v>2</v>
      </c>
      <c r="CG585" s="221">
        <v>2</v>
      </c>
      <c r="CH585" s="221">
        <v>2</v>
      </c>
      <c r="CI585" s="221">
        <v>2</v>
      </c>
      <c r="CJ585" s="337">
        <v>2</v>
      </c>
      <c r="CK585" s="221">
        <v>2</v>
      </c>
      <c r="CL585" s="222">
        <f t="shared" si="351"/>
        <v>26</v>
      </c>
      <c r="CM585" s="237">
        <f t="shared" si="352"/>
        <v>1</v>
      </c>
      <c r="CN585" s="222">
        <f t="shared" si="353"/>
        <v>0</v>
      </c>
      <c r="CO585" s="237">
        <f t="shared" si="354"/>
        <v>0</v>
      </c>
      <c r="CP585" s="222">
        <f t="shared" si="355"/>
        <v>0</v>
      </c>
      <c r="CQ585" s="237">
        <f t="shared" si="356"/>
        <v>0</v>
      </c>
      <c r="CR585" s="222">
        <f t="shared" si="357"/>
        <v>0</v>
      </c>
      <c r="CS585" s="237">
        <f t="shared" si="358"/>
        <v>0</v>
      </c>
      <c r="CT585" s="223">
        <f t="shared" si="359"/>
        <v>2</v>
      </c>
      <c r="CU585" s="223" t="str">
        <f t="shared" si="360"/>
        <v>Đạt mục tiêu</v>
      </c>
      <c r="CV585" s="88"/>
    </row>
    <row r="586" spans="1:100" s="12" customFormat="1" ht="36.65" hidden="1" customHeight="1">
      <c r="A586" s="1308"/>
      <c r="B586" s="1093"/>
      <c r="C586" s="1088"/>
      <c r="D586" s="1093"/>
      <c r="E586" s="1088"/>
      <c r="F586" s="1090"/>
      <c r="G586" s="48" t="s">
        <v>2295</v>
      </c>
      <c r="H586" s="48"/>
      <c r="I586" s="613"/>
      <c r="J586" s="32" t="s">
        <v>766</v>
      </c>
      <c r="K586" s="463" t="s">
        <v>1677</v>
      </c>
      <c r="L586" s="16" t="s">
        <v>32</v>
      </c>
      <c r="M586" s="212" t="s">
        <v>31</v>
      </c>
      <c r="N586" s="169" t="s">
        <v>10</v>
      </c>
      <c r="O586" s="93" t="s">
        <v>29</v>
      </c>
      <c r="P586" s="93" t="s">
        <v>24</v>
      </c>
      <c r="Q586" s="88"/>
      <c r="R586" s="88"/>
      <c r="S586" s="88" t="s">
        <v>24</v>
      </c>
      <c r="T586" s="88"/>
      <c r="U586" s="30"/>
      <c r="V586" s="88"/>
      <c r="W586" s="88"/>
      <c r="X586" s="88"/>
      <c r="Y586" s="88"/>
      <c r="Z586" s="88"/>
      <c r="AA586" s="88"/>
      <c r="AB586" s="80">
        <f t="shared" si="350"/>
        <v>1</v>
      </c>
      <c r="AC586" s="661"/>
      <c r="AD586" s="37"/>
      <c r="AE586" s="37"/>
      <c r="AF586" s="37"/>
      <c r="AG586" s="37"/>
      <c r="AH586" s="37"/>
      <c r="AI586" s="37"/>
      <c r="AJ586" s="37"/>
      <c r="AK586" s="55"/>
      <c r="AL586" s="55"/>
      <c r="AM586" s="55"/>
      <c r="AN586" s="55" t="s">
        <v>1318</v>
      </c>
      <c r="AO586" s="37"/>
      <c r="AP586" s="37"/>
      <c r="AQ586" s="37"/>
      <c r="AR586" s="37"/>
      <c r="AS586" s="37"/>
      <c r="AT586" s="37"/>
      <c r="AU586" s="37"/>
      <c r="AV586" s="37"/>
      <c r="AW586" s="88"/>
      <c r="AX586" s="88"/>
      <c r="AY586" s="88"/>
      <c r="AZ586" s="88"/>
      <c r="BA586" s="37"/>
      <c r="BB586" s="37"/>
      <c r="BC586" s="37"/>
      <c r="BD586" s="37"/>
      <c r="BE586" s="88"/>
      <c r="BF586" s="88"/>
      <c r="BG586" s="88"/>
      <c r="BH586" s="88"/>
      <c r="BI586" s="88"/>
      <c r="BJ586" s="88"/>
      <c r="BK586" s="88"/>
      <c r="BL586" s="5">
        <v>2</v>
      </c>
      <c r="BM586" s="221">
        <v>2</v>
      </c>
      <c r="BN586" s="221">
        <v>2</v>
      </c>
      <c r="BO586" s="221">
        <v>2</v>
      </c>
      <c r="BP586" s="221">
        <v>2</v>
      </c>
      <c r="BQ586" s="221">
        <v>2</v>
      </c>
      <c r="BR586" s="5">
        <v>2</v>
      </c>
      <c r="BS586" s="226">
        <v>2</v>
      </c>
      <c r="BT586" s="221">
        <v>2</v>
      </c>
      <c r="BU586" s="221">
        <v>2</v>
      </c>
      <c r="BV586" s="221">
        <v>2</v>
      </c>
      <c r="BW586" s="5">
        <v>2</v>
      </c>
      <c r="BX586" s="221">
        <v>2</v>
      </c>
      <c r="BY586" s="6">
        <v>2</v>
      </c>
      <c r="BZ586" s="5">
        <v>2</v>
      </c>
      <c r="CA586" s="221">
        <v>2</v>
      </c>
      <c r="CB586" s="221">
        <v>2</v>
      </c>
      <c r="CC586" s="221">
        <v>2</v>
      </c>
      <c r="CD586" s="337">
        <v>2</v>
      </c>
      <c r="CE586" s="221">
        <v>2</v>
      </c>
      <c r="CF586" s="221">
        <v>2</v>
      </c>
      <c r="CG586" s="221">
        <v>2</v>
      </c>
      <c r="CH586" s="221">
        <v>2</v>
      </c>
      <c r="CI586" s="221">
        <v>2</v>
      </c>
      <c r="CJ586" s="337">
        <v>2</v>
      </c>
      <c r="CK586" s="221">
        <v>2</v>
      </c>
      <c r="CL586" s="222">
        <f t="shared" si="351"/>
        <v>26</v>
      </c>
      <c r="CM586" s="237">
        <f t="shared" si="352"/>
        <v>1</v>
      </c>
      <c r="CN586" s="222">
        <f t="shared" si="353"/>
        <v>0</v>
      </c>
      <c r="CO586" s="237">
        <f t="shared" si="354"/>
        <v>0</v>
      </c>
      <c r="CP586" s="222">
        <f t="shared" si="355"/>
        <v>0</v>
      </c>
      <c r="CQ586" s="237">
        <f t="shared" si="356"/>
        <v>0</v>
      </c>
      <c r="CR586" s="222">
        <f t="shared" si="357"/>
        <v>0</v>
      </c>
      <c r="CS586" s="237">
        <f t="shared" si="358"/>
        <v>0</v>
      </c>
      <c r="CT586" s="223">
        <f t="shared" si="359"/>
        <v>2</v>
      </c>
      <c r="CU586" s="223" t="str">
        <f t="shared" si="360"/>
        <v>Đạt mục tiêu</v>
      </c>
      <c r="CV586" s="88"/>
    </row>
    <row r="587" spans="1:100" s="12" customFormat="1" ht="72" hidden="1">
      <c r="A587" s="1308"/>
      <c r="B587" s="1093"/>
      <c r="C587" s="1088"/>
      <c r="D587" s="1093"/>
      <c r="E587" s="1088"/>
      <c r="F587" s="1090"/>
      <c r="G587" s="48" t="s">
        <v>2296</v>
      </c>
      <c r="H587" s="48"/>
      <c r="I587" s="613"/>
      <c r="J587" s="32" t="s">
        <v>767</v>
      </c>
      <c r="K587" s="463" t="s">
        <v>1675</v>
      </c>
      <c r="L587" s="44" t="s">
        <v>32</v>
      </c>
      <c r="M587" s="212" t="s">
        <v>31</v>
      </c>
      <c r="N587" s="169" t="s">
        <v>10</v>
      </c>
      <c r="O587" s="93" t="s">
        <v>29</v>
      </c>
      <c r="P587" s="93" t="s">
        <v>24</v>
      </c>
      <c r="Q587" s="88"/>
      <c r="R587" s="88"/>
      <c r="S587" s="88"/>
      <c r="T587" s="88" t="s">
        <v>24</v>
      </c>
      <c r="U587" s="30"/>
      <c r="V587" s="88"/>
      <c r="W587" s="88"/>
      <c r="X587" s="88"/>
      <c r="Y587" s="88"/>
      <c r="Z587" s="88"/>
      <c r="AA587" s="88"/>
      <c r="AB587" s="80">
        <f t="shared" si="350"/>
        <v>1</v>
      </c>
      <c r="AC587" s="661"/>
      <c r="AD587" s="37"/>
      <c r="AE587" s="37"/>
      <c r="AF587" s="37"/>
      <c r="AG587" s="37"/>
      <c r="AH587" s="37"/>
      <c r="AI587" s="37"/>
      <c r="AJ587" s="37"/>
      <c r="AK587" s="55"/>
      <c r="AL587" s="55"/>
      <c r="AM587" s="55"/>
      <c r="AN587" s="55"/>
      <c r="AO587" s="55"/>
      <c r="AP587" s="55"/>
      <c r="AQ587" s="55" t="s">
        <v>1183</v>
      </c>
      <c r="AR587" s="55"/>
      <c r="AS587" s="55"/>
      <c r="AT587" s="55"/>
      <c r="AU587" s="55"/>
      <c r="AV587" s="37"/>
      <c r="AW587" s="88"/>
      <c r="AX587" s="88"/>
      <c r="AY587" s="88"/>
      <c r="AZ587" s="88"/>
      <c r="BA587" s="37"/>
      <c r="BB587" s="37"/>
      <c r="BC587" s="37"/>
      <c r="BD587" s="37"/>
      <c r="BE587" s="88"/>
      <c r="BF587" s="88"/>
      <c r="BG587" s="88"/>
      <c r="BH587" s="88"/>
      <c r="BI587" s="88"/>
      <c r="BJ587" s="88"/>
      <c r="BK587" s="88"/>
      <c r="BL587" s="5">
        <v>2</v>
      </c>
      <c r="BM587" s="221">
        <v>2</v>
      </c>
      <c r="BN587" s="221">
        <v>2</v>
      </c>
      <c r="BO587" s="221">
        <v>2</v>
      </c>
      <c r="BP587" s="221">
        <v>2</v>
      </c>
      <c r="BQ587" s="221">
        <v>2</v>
      </c>
      <c r="BR587" s="5">
        <v>2</v>
      </c>
      <c r="BS587" s="226">
        <v>2</v>
      </c>
      <c r="BT587" s="221">
        <v>2</v>
      </c>
      <c r="BU587" s="221">
        <v>2</v>
      </c>
      <c r="BV587" s="221">
        <v>2</v>
      </c>
      <c r="BW587" s="5">
        <v>1</v>
      </c>
      <c r="BX587" s="221">
        <v>2</v>
      </c>
      <c r="BY587" s="6">
        <v>2</v>
      </c>
      <c r="BZ587" s="5">
        <v>2</v>
      </c>
      <c r="CA587" s="221">
        <v>2</v>
      </c>
      <c r="CB587" s="221">
        <v>2</v>
      </c>
      <c r="CC587" s="221">
        <v>2</v>
      </c>
      <c r="CD587" s="337">
        <v>2</v>
      </c>
      <c r="CE587" s="221">
        <v>2</v>
      </c>
      <c r="CF587" s="221">
        <v>2</v>
      </c>
      <c r="CG587" s="221">
        <v>2</v>
      </c>
      <c r="CH587" s="221">
        <v>2</v>
      </c>
      <c r="CI587" s="221">
        <v>2</v>
      </c>
      <c r="CJ587" s="337">
        <v>2</v>
      </c>
      <c r="CK587" s="221">
        <v>2</v>
      </c>
      <c r="CL587" s="222">
        <f t="shared" si="351"/>
        <v>25</v>
      </c>
      <c r="CM587" s="237">
        <f t="shared" si="352"/>
        <v>0.96153846153846156</v>
      </c>
      <c r="CN587" s="222">
        <f t="shared" si="353"/>
        <v>1</v>
      </c>
      <c r="CO587" s="237">
        <f t="shared" si="354"/>
        <v>3.8461538461538464E-2</v>
      </c>
      <c r="CP587" s="222">
        <f t="shared" si="355"/>
        <v>0</v>
      </c>
      <c r="CQ587" s="237">
        <f t="shared" si="356"/>
        <v>0</v>
      </c>
      <c r="CR587" s="222">
        <f t="shared" si="357"/>
        <v>0</v>
      </c>
      <c r="CS587" s="237">
        <f t="shared" si="358"/>
        <v>0</v>
      </c>
      <c r="CT587" s="223">
        <f t="shared" si="359"/>
        <v>1.9615384615384615</v>
      </c>
      <c r="CU587" s="223" t="str">
        <f t="shared" si="360"/>
        <v>Đạt mục tiêu</v>
      </c>
      <c r="CV587" s="88"/>
    </row>
    <row r="588" spans="1:100" s="12" customFormat="1" ht="52" hidden="1">
      <c r="A588" s="1308"/>
      <c r="B588" s="1093"/>
      <c r="C588" s="1088"/>
      <c r="D588" s="1093"/>
      <c r="E588" s="1088"/>
      <c r="F588" s="1090"/>
      <c r="G588" s="48" t="s">
        <v>2297</v>
      </c>
      <c r="H588" s="48"/>
      <c r="I588" s="613"/>
      <c r="J588" s="32" t="s">
        <v>768</v>
      </c>
      <c r="K588" s="464"/>
      <c r="L588" s="44" t="s">
        <v>32</v>
      </c>
      <c r="M588" s="212" t="s">
        <v>31</v>
      </c>
      <c r="N588" s="169" t="s">
        <v>10</v>
      </c>
      <c r="O588" s="93" t="s">
        <v>29</v>
      </c>
      <c r="P588" s="93" t="s">
        <v>24</v>
      </c>
      <c r="Q588" s="88"/>
      <c r="R588" s="88"/>
      <c r="S588" s="88"/>
      <c r="T588" s="88" t="s">
        <v>24</v>
      </c>
      <c r="U588" s="30"/>
      <c r="V588" s="88"/>
      <c r="W588" s="88"/>
      <c r="X588" s="88"/>
      <c r="Y588" s="88"/>
      <c r="Z588" s="88"/>
      <c r="AA588" s="88"/>
      <c r="AB588" s="80">
        <f t="shared" si="350"/>
        <v>1</v>
      </c>
      <c r="AC588" s="661"/>
      <c r="AD588" s="37"/>
      <c r="AE588" s="37"/>
      <c r="AF588" s="37"/>
      <c r="AG588" s="37"/>
      <c r="AH588" s="37"/>
      <c r="AI588" s="37"/>
      <c r="AJ588" s="37"/>
      <c r="AK588" s="37"/>
      <c r="AL588" s="37"/>
      <c r="AM588" s="37"/>
      <c r="AN588" s="37"/>
      <c r="AO588" s="55"/>
      <c r="AP588" s="55"/>
      <c r="AQ588" s="55"/>
      <c r="AR588" s="55" t="s">
        <v>1183</v>
      </c>
      <c r="AS588" s="55"/>
      <c r="AT588" s="55"/>
      <c r="AU588" s="55"/>
      <c r="AV588" s="37"/>
      <c r="AW588" s="88"/>
      <c r="AX588" s="88"/>
      <c r="AY588" s="88"/>
      <c r="AZ588" s="88"/>
      <c r="BA588" s="37"/>
      <c r="BB588" s="37"/>
      <c r="BC588" s="37"/>
      <c r="BD588" s="37"/>
      <c r="BE588" s="88"/>
      <c r="BF588" s="88"/>
      <c r="BG588" s="88"/>
      <c r="BH588" s="88"/>
      <c r="BI588" s="88"/>
      <c r="BJ588" s="88"/>
      <c r="BK588" s="88"/>
      <c r="BL588" s="5">
        <v>2</v>
      </c>
      <c r="BM588" s="221">
        <v>2</v>
      </c>
      <c r="BN588" s="221">
        <v>2</v>
      </c>
      <c r="BO588" s="221">
        <v>2</v>
      </c>
      <c r="BP588" s="221">
        <v>2</v>
      </c>
      <c r="BQ588" s="221">
        <v>2</v>
      </c>
      <c r="BR588" s="5">
        <v>2</v>
      </c>
      <c r="BS588" s="226">
        <v>2</v>
      </c>
      <c r="BT588" s="221">
        <v>2</v>
      </c>
      <c r="BU588" s="221">
        <v>2</v>
      </c>
      <c r="BV588" s="221">
        <v>2</v>
      </c>
      <c r="BW588" s="5">
        <v>2</v>
      </c>
      <c r="BX588" s="221">
        <v>2</v>
      </c>
      <c r="BY588" s="6">
        <v>2</v>
      </c>
      <c r="BZ588" s="5">
        <v>2</v>
      </c>
      <c r="CA588" s="221">
        <v>2</v>
      </c>
      <c r="CB588" s="221">
        <v>2</v>
      </c>
      <c r="CC588" s="221">
        <v>2</v>
      </c>
      <c r="CD588" s="337">
        <v>2</v>
      </c>
      <c r="CE588" s="221">
        <v>2</v>
      </c>
      <c r="CF588" s="221">
        <v>2</v>
      </c>
      <c r="CG588" s="221">
        <v>2</v>
      </c>
      <c r="CH588" s="221">
        <v>2</v>
      </c>
      <c r="CI588" s="221">
        <v>2</v>
      </c>
      <c r="CJ588" s="337">
        <v>2</v>
      </c>
      <c r="CK588" s="221">
        <v>2</v>
      </c>
      <c r="CL588" s="222">
        <f t="shared" si="351"/>
        <v>26</v>
      </c>
      <c r="CM588" s="237">
        <f t="shared" si="352"/>
        <v>1</v>
      </c>
      <c r="CN588" s="222">
        <f t="shared" si="353"/>
        <v>0</v>
      </c>
      <c r="CO588" s="237">
        <f t="shared" si="354"/>
        <v>0</v>
      </c>
      <c r="CP588" s="222">
        <f t="shared" si="355"/>
        <v>0</v>
      </c>
      <c r="CQ588" s="237">
        <f t="shared" si="356"/>
        <v>0</v>
      </c>
      <c r="CR588" s="222">
        <f t="shared" si="357"/>
        <v>0</v>
      </c>
      <c r="CS588" s="237">
        <f t="shared" si="358"/>
        <v>0</v>
      </c>
      <c r="CT588" s="223">
        <f t="shared" si="359"/>
        <v>2</v>
      </c>
      <c r="CU588" s="223" t="str">
        <f t="shared" si="360"/>
        <v>Đạt mục tiêu</v>
      </c>
      <c r="CV588" s="88"/>
    </row>
    <row r="589" spans="1:100" s="12" customFormat="1" ht="52" hidden="1">
      <c r="A589" s="1308"/>
      <c r="B589" s="1093"/>
      <c r="C589" s="1088"/>
      <c r="D589" s="1093"/>
      <c r="E589" s="1088"/>
      <c r="F589" s="1090"/>
      <c r="G589" s="48" t="s">
        <v>2298</v>
      </c>
      <c r="H589" s="48"/>
      <c r="I589" s="613"/>
      <c r="J589" s="32" t="s">
        <v>769</v>
      </c>
      <c r="K589" s="464"/>
      <c r="L589" s="44" t="s">
        <v>32</v>
      </c>
      <c r="M589" s="212" t="s">
        <v>31</v>
      </c>
      <c r="N589" s="169" t="s">
        <v>10</v>
      </c>
      <c r="O589" s="93" t="s">
        <v>29</v>
      </c>
      <c r="P589" s="93" t="s">
        <v>24</v>
      </c>
      <c r="Q589" s="88"/>
      <c r="R589" s="88"/>
      <c r="S589" s="88"/>
      <c r="T589" s="88"/>
      <c r="U589" s="30"/>
      <c r="V589" s="88" t="s">
        <v>24</v>
      </c>
      <c r="W589" s="88"/>
      <c r="X589" s="88"/>
      <c r="Y589" s="88"/>
      <c r="Z589" s="88"/>
      <c r="AA589" s="88"/>
      <c r="AB589" s="80">
        <f t="shared" si="350"/>
        <v>1</v>
      </c>
      <c r="AC589" s="661"/>
      <c r="AD589" s="37"/>
      <c r="AE589" s="37"/>
      <c r="AF589" s="37"/>
      <c r="AG589" s="37"/>
      <c r="AH589" s="37"/>
      <c r="AI589" s="37"/>
      <c r="AJ589" s="37"/>
      <c r="AK589" s="37"/>
      <c r="AL589" s="37"/>
      <c r="AM589" s="37"/>
      <c r="AN589" s="37"/>
      <c r="AO589" s="55"/>
      <c r="AP589" s="55"/>
      <c r="AQ589" s="55"/>
      <c r="AR589" s="55"/>
      <c r="AS589" s="55"/>
      <c r="AT589" s="55"/>
      <c r="AU589" s="55"/>
      <c r="AV589" s="55"/>
      <c r="AW589" s="55" t="s">
        <v>1318</v>
      </c>
      <c r="AX589" s="55"/>
      <c r="AY589" s="55"/>
      <c r="AZ589" s="55"/>
      <c r="BA589" s="55"/>
      <c r="BB589" s="55"/>
      <c r="BC589" s="55"/>
      <c r="BD589" s="55"/>
      <c r="BE589" s="55"/>
      <c r="BF589" s="55"/>
      <c r="BG589" s="55"/>
      <c r="BH589" s="55"/>
      <c r="BI589" s="55"/>
      <c r="BJ589" s="55"/>
      <c r="BK589" s="55"/>
      <c r="BL589" s="5">
        <v>2</v>
      </c>
      <c r="BM589" s="221">
        <v>2</v>
      </c>
      <c r="BN589" s="221">
        <v>2</v>
      </c>
      <c r="BO589" s="221">
        <v>2</v>
      </c>
      <c r="BP589" s="221">
        <v>2</v>
      </c>
      <c r="BQ589" s="221">
        <v>2</v>
      </c>
      <c r="BR589" s="5">
        <v>2</v>
      </c>
      <c r="BS589" s="226">
        <v>2</v>
      </c>
      <c r="BT589" s="221">
        <v>2</v>
      </c>
      <c r="BU589" s="221">
        <v>2</v>
      </c>
      <c r="BV589" s="221">
        <v>2</v>
      </c>
      <c r="BW589" s="5">
        <v>2</v>
      </c>
      <c r="BX589" s="221">
        <v>2</v>
      </c>
      <c r="BY589" s="6">
        <v>2</v>
      </c>
      <c r="BZ589" s="5">
        <v>2</v>
      </c>
      <c r="CA589" s="221">
        <v>2</v>
      </c>
      <c r="CB589" s="221">
        <v>2</v>
      </c>
      <c r="CC589" s="221">
        <v>2</v>
      </c>
      <c r="CD589" s="337">
        <v>2</v>
      </c>
      <c r="CE589" s="221">
        <v>2</v>
      </c>
      <c r="CF589" s="221">
        <v>2</v>
      </c>
      <c r="CG589" s="221">
        <v>2</v>
      </c>
      <c r="CH589" s="221">
        <v>2</v>
      </c>
      <c r="CI589" s="221">
        <v>2</v>
      </c>
      <c r="CJ589" s="337">
        <v>2</v>
      </c>
      <c r="CK589" s="221">
        <v>2</v>
      </c>
      <c r="CL589" s="222">
        <f t="shared" si="351"/>
        <v>26</v>
      </c>
      <c r="CM589" s="237">
        <f t="shared" si="352"/>
        <v>1</v>
      </c>
      <c r="CN589" s="222">
        <f t="shared" si="353"/>
        <v>0</v>
      </c>
      <c r="CO589" s="237">
        <f t="shared" si="354"/>
        <v>0</v>
      </c>
      <c r="CP589" s="222">
        <f t="shared" si="355"/>
        <v>0</v>
      </c>
      <c r="CQ589" s="237">
        <f t="shared" si="356"/>
        <v>0</v>
      </c>
      <c r="CR589" s="222">
        <f t="shared" si="357"/>
        <v>0</v>
      </c>
      <c r="CS589" s="237">
        <f t="shared" si="358"/>
        <v>0</v>
      </c>
      <c r="CT589" s="223">
        <f t="shared" si="359"/>
        <v>2</v>
      </c>
      <c r="CU589" s="223" t="str">
        <f t="shared" si="360"/>
        <v>Đạt mục tiêu</v>
      </c>
      <c r="CV589" s="88"/>
    </row>
    <row r="590" spans="1:100" s="12" customFormat="1" ht="52" hidden="1">
      <c r="A590" s="1308"/>
      <c r="B590" s="1093"/>
      <c r="C590" s="1088"/>
      <c r="D590" s="1093"/>
      <c r="E590" s="1088"/>
      <c r="F590" s="1090"/>
      <c r="G590" s="48" t="s">
        <v>2044</v>
      </c>
      <c r="H590" s="48"/>
      <c r="I590" s="613"/>
      <c r="J590" s="32" t="s">
        <v>769</v>
      </c>
      <c r="K590" s="464"/>
      <c r="L590" s="44" t="s">
        <v>32</v>
      </c>
      <c r="M590" s="212" t="s">
        <v>31</v>
      </c>
      <c r="N590" s="169" t="s">
        <v>10</v>
      </c>
      <c r="O590" s="93" t="s">
        <v>29</v>
      </c>
      <c r="P590" s="93" t="s">
        <v>24</v>
      </c>
      <c r="Q590" s="88"/>
      <c r="R590" s="88"/>
      <c r="S590" s="88"/>
      <c r="T590" s="88"/>
      <c r="U590" s="30"/>
      <c r="V590" s="88" t="s">
        <v>24</v>
      </c>
      <c r="W590" s="88"/>
      <c r="X590" s="88"/>
      <c r="Y590" s="88"/>
      <c r="Z590" s="88"/>
      <c r="AA590" s="88"/>
      <c r="AB590" s="80">
        <f t="shared" si="350"/>
        <v>1</v>
      </c>
      <c r="AC590" s="661"/>
      <c r="AD590" s="37"/>
      <c r="AE590" s="37"/>
      <c r="AF590" s="37"/>
      <c r="AG590" s="37"/>
      <c r="AH590" s="37"/>
      <c r="AI590" s="37"/>
      <c r="AJ590" s="37"/>
      <c r="AK590" s="37"/>
      <c r="AL590" s="37"/>
      <c r="AM590" s="37"/>
      <c r="AN590" s="37"/>
      <c r="AO590" s="55"/>
      <c r="AP590" s="55"/>
      <c r="AQ590" s="55"/>
      <c r="AR590" s="55"/>
      <c r="AS590" s="55"/>
      <c r="AT590" s="55"/>
      <c r="AU590" s="55"/>
      <c r="AV590" s="55"/>
      <c r="AW590" s="55" t="s">
        <v>1183</v>
      </c>
      <c r="AX590" s="55"/>
      <c r="AY590" s="55"/>
      <c r="AZ590" s="55"/>
      <c r="BA590" s="55"/>
      <c r="BB590" s="55"/>
      <c r="BC590" s="55"/>
      <c r="BD590" s="55"/>
      <c r="BE590" s="55"/>
      <c r="BF590" s="55"/>
      <c r="BG590" s="55"/>
      <c r="BH590" s="55"/>
      <c r="BI590" s="55"/>
      <c r="BJ590" s="55"/>
      <c r="BK590" s="55"/>
      <c r="BL590" s="5">
        <v>2</v>
      </c>
      <c r="BM590" s="221">
        <v>2</v>
      </c>
      <c r="BN590" s="221">
        <v>2</v>
      </c>
      <c r="BO590" s="221">
        <v>2</v>
      </c>
      <c r="BP590" s="221">
        <v>2</v>
      </c>
      <c r="BQ590" s="221">
        <v>2</v>
      </c>
      <c r="BR590" s="5">
        <v>2</v>
      </c>
      <c r="BS590" s="226">
        <v>2</v>
      </c>
      <c r="BT590" s="221">
        <v>2</v>
      </c>
      <c r="BU590" s="221">
        <v>2</v>
      </c>
      <c r="BV590" s="221">
        <v>2</v>
      </c>
      <c r="BW590" s="5">
        <v>2</v>
      </c>
      <c r="BX590" s="221">
        <v>2</v>
      </c>
      <c r="BY590" s="6">
        <v>2</v>
      </c>
      <c r="BZ590" s="5">
        <v>2</v>
      </c>
      <c r="CA590" s="221">
        <v>2</v>
      </c>
      <c r="CB590" s="221">
        <v>2</v>
      </c>
      <c r="CC590" s="221">
        <v>2</v>
      </c>
      <c r="CD590" s="337">
        <v>2</v>
      </c>
      <c r="CE590" s="221">
        <v>2</v>
      </c>
      <c r="CF590" s="221">
        <v>2</v>
      </c>
      <c r="CG590" s="221">
        <v>2</v>
      </c>
      <c r="CH590" s="221">
        <v>2</v>
      </c>
      <c r="CI590" s="221">
        <v>2</v>
      </c>
      <c r="CJ590" s="337">
        <v>2</v>
      </c>
      <c r="CK590" s="221">
        <v>2</v>
      </c>
      <c r="CL590" s="222">
        <f t="shared" si="351"/>
        <v>26</v>
      </c>
      <c r="CM590" s="237">
        <f t="shared" si="352"/>
        <v>1</v>
      </c>
      <c r="CN590" s="222">
        <f t="shared" si="353"/>
        <v>0</v>
      </c>
      <c r="CO590" s="237">
        <f t="shared" si="354"/>
        <v>0</v>
      </c>
      <c r="CP590" s="222">
        <f t="shared" si="355"/>
        <v>0</v>
      </c>
      <c r="CQ590" s="237">
        <f t="shared" si="356"/>
        <v>0</v>
      </c>
      <c r="CR590" s="222">
        <f t="shared" si="357"/>
        <v>0</v>
      </c>
      <c r="CS590" s="237">
        <f t="shared" si="358"/>
        <v>0</v>
      </c>
      <c r="CT590" s="223">
        <f t="shared" si="359"/>
        <v>2</v>
      </c>
      <c r="CU590" s="223" t="str">
        <f t="shared" si="360"/>
        <v>Đạt mục tiêu</v>
      </c>
      <c r="CV590" s="88"/>
    </row>
    <row r="591" spans="1:100" s="12" customFormat="1" ht="52" hidden="1">
      <c r="A591" s="1308"/>
      <c r="B591" s="1093"/>
      <c r="C591" s="1088"/>
      <c r="D591" s="1093"/>
      <c r="E591" s="1088"/>
      <c r="F591" s="1090"/>
      <c r="G591" s="48" t="s">
        <v>2045</v>
      </c>
      <c r="H591" s="48"/>
      <c r="I591" s="613"/>
      <c r="J591" s="32" t="s">
        <v>769</v>
      </c>
      <c r="K591" s="464"/>
      <c r="L591" s="44" t="s">
        <v>32</v>
      </c>
      <c r="M591" s="212" t="s">
        <v>31</v>
      </c>
      <c r="N591" s="169" t="s">
        <v>10</v>
      </c>
      <c r="O591" s="93" t="s">
        <v>29</v>
      </c>
      <c r="P591" s="93" t="s">
        <v>24</v>
      </c>
      <c r="Q591" s="88"/>
      <c r="R591" s="88"/>
      <c r="S591" s="88"/>
      <c r="T591" s="88"/>
      <c r="U591" s="30"/>
      <c r="V591" s="88" t="s">
        <v>24</v>
      </c>
      <c r="W591" s="88"/>
      <c r="X591" s="88"/>
      <c r="Y591" s="88"/>
      <c r="Z591" s="88"/>
      <c r="AA591" s="88"/>
      <c r="AB591" s="80">
        <f t="shared" si="350"/>
        <v>1</v>
      </c>
      <c r="AC591" s="661"/>
      <c r="AD591" s="37"/>
      <c r="AE591" s="37"/>
      <c r="AF591" s="37"/>
      <c r="AG591" s="37"/>
      <c r="AH591" s="37"/>
      <c r="AI591" s="37"/>
      <c r="AJ591" s="37"/>
      <c r="AK591" s="37"/>
      <c r="AL591" s="37"/>
      <c r="AM591" s="37"/>
      <c r="AN591" s="37"/>
      <c r="AO591" s="55"/>
      <c r="AP591" s="55"/>
      <c r="AQ591" s="55"/>
      <c r="AR591" s="55"/>
      <c r="AS591" s="55"/>
      <c r="AT591" s="55"/>
      <c r="AU591" s="55"/>
      <c r="AV591" s="55" t="s">
        <v>1318</v>
      </c>
      <c r="AW591" s="55"/>
      <c r="AX591" s="55"/>
      <c r="AY591" s="55"/>
      <c r="AZ591" s="55"/>
      <c r="BA591" s="55"/>
      <c r="BB591" s="55"/>
      <c r="BC591" s="55"/>
      <c r="BD591" s="55"/>
      <c r="BE591" s="55"/>
      <c r="BF591" s="55"/>
      <c r="BG591" s="55"/>
      <c r="BH591" s="55"/>
      <c r="BI591" s="55"/>
      <c r="BJ591" s="55"/>
      <c r="BK591" s="55"/>
      <c r="BL591" s="5">
        <v>2</v>
      </c>
      <c r="BM591" s="221">
        <v>2</v>
      </c>
      <c r="BN591" s="221">
        <v>2</v>
      </c>
      <c r="BO591" s="221">
        <v>2</v>
      </c>
      <c r="BP591" s="221">
        <v>2</v>
      </c>
      <c r="BQ591" s="221">
        <v>2</v>
      </c>
      <c r="BR591" s="5">
        <v>2</v>
      </c>
      <c r="BS591" s="226">
        <v>2</v>
      </c>
      <c r="BT591" s="221">
        <v>2</v>
      </c>
      <c r="BU591" s="221">
        <v>2</v>
      </c>
      <c r="BV591" s="221">
        <v>2</v>
      </c>
      <c r="BW591" s="5">
        <v>2</v>
      </c>
      <c r="BX591" s="221">
        <v>2</v>
      </c>
      <c r="BY591" s="6">
        <v>2</v>
      </c>
      <c r="BZ591" s="5">
        <v>2</v>
      </c>
      <c r="CA591" s="221">
        <v>2</v>
      </c>
      <c r="CB591" s="221">
        <v>2</v>
      </c>
      <c r="CC591" s="221">
        <v>2</v>
      </c>
      <c r="CD591" s="337">
        <v>2</v>
      </c>
      <c r="CE591" s="221">
        <v>2</v>
      </c>
      <c r="CF591" s="221">
        <v>2</v>
      </c>
      <c r="CG591" s="221">
        <v>2</v>
      </c>
      <c r="CH591" s="221">
        <v>2</v>
      </c>
      <c r="CI591" s="221">
        <v>2</v>
      </c>
      <c r="CJ591" s="337">
        <v>2</v>
      </c>
      <c r="CK591" s="221">
        <v>2</v>
      </c>
      <c r="CL591" s="222">
        <f t="shared" si="351"/>
        <v>26</v>
      </c>
      <c r="CM591" s="237">
        <f t="shared" si="352"/>
        <v>1</v>
      </c>
      <c r="CN591" s="222">
        <f t="shared" si="353"/>
        <v>0</v>
      </c>
      <c r="CO591" s="237">
        <f t="shared" si="354"/>
        <v>0</v>
      </c>
      <c r="CP591" s="222">
        <f t="shared" si="355"/>
        <v>0</v>
      </c>
      <c r="CQ591" s="237">
        <f t="shared" si="356"/>
        <v>0</v>
      </c>
      <c r="CR591" s="222">
        <f t="shared" si="357"/>
        <v>0</v>
      </c>
      <c r="CS591" s="237">
        <f t="shared" si="358"/>
        <v>0</v>
      </c>
      <c r="CT591" s="223">
        <f t="shared" si="359"/>
        <v>2</v>
      </c>
      <c r="CU591" s="223" t="str">
        <f t="shared" si="360"/>
        <v>Đạt mục tiêu</v>
      </c>
      <c r="CV591" s="88"/>
    </row>
    <row r="592" spans="1:100" s="12" customFormat="1" ht="29.4" hidden="1" customHeight="1">
      <c r="A592" s="1308"/>
      <c r="B592" s="1093"/>
      <c r="C592" s="1088"/>
      <c r="D592" s="1093"/>
      <c r="E592" s="1088"/>
      <c r="F592" s="1090"/>
      <c r="G592" s="48" t="s">
        <v>2455</v>
      </c>
      <c r="H592" s="48"/>
      <c r="I592" s="613"/>
      <c r="J592" s="32"/>
      <c r="K592" s="463" t="s">
        <v>1728</v>
      </c>
      <c r="L592" s="44" t="s">
        <v>32</v>
      </c>
      <c r="M592" s="212" t="s">
        <v>31</v>
      </c>
      <c r="N592" s="169" t="s">
        <v>10</v>
      </c>
      <c r="O592" s="93"/>
      <c r="P592" s="93"/>
      <c r="Q592" s="88"/>
      <c r="R592" s="88"/>
      <c r="S592" s="88"/>
      <c r="T592" s="88"/>
      <c r="U592" s="30"/>
      <c r="V592" s="88"/>
      <c r="W592" s="88"/>
      <c r="X592" s="88"/>
      <c r="Y592" s="88"/>
      <c r="Z592" s="88" t="s">
        <v>24</v>
      </c>
      <c r="AA592" s="88"/>
      <c r="AB592" s="80">
        <v>1</v>
      </c>
      <c r="AC592" s="661"/>
      <c r="AD592" s="37"/>
      <c r="AE592" s="37"/>
      <c r="AF592" s="37"/>
      <c r="AG592" s="37"/>
      <c r="AH592" s="37"/>
      <c r="AI592" s="37"/>
      <c r="AJ592" s="37"/>
      <c r="AK592" s="37"/>
      <c r="AL592" s="37"/>
      <c r="AM592" s="37"/>
      <c r="AN592" s="37"/>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
        <v>2</v>
      </c>
      <c r="BM592" s="221">
        <v>2</v>
      </c>
      <c r="BN592" s="221">
        <v>2</v>
      </c>
      <c r="BO592" s="221">
        <v>2</v>
      </c>
      <c r="BP592" s="221">
        <v>2</v>
      </c>
      <c r="BQ592" s="221">
        <v>2</v>
      </c>
      <c r="BR592" s="5">
        <v>2</v>
      </c>
      <c r="BS592" s="226">
        <v>2</v>
      </c>
      <c r="BT592" s="221">
        <v>2</v>
      </c>
      <c r="BU592" s="221">
        <v>2</v>
      </c>
      <c r="BV592" s="221">
        <v>2</v>
      </c>
      <c r="BW592" s="5">
        <v>2</v>
      </c>
      <c r="BX592" s="221">
        <v>2</v>
      </c>
      <c r="BY592" s="6">
        <v>2</v>
      </c>
      <c r="BZ592" s="5">
        <v>2</v>
      </c>
      <c r="CA592" s="221">
        <v>2</v>
      </c>
      <c r="CB592" s="221">
        <v>2</v>
      </c>
      <c r="CC592" s="221">
        <v>2</v>
      </c>
      <c r="CD592" s="337">
        <v>2</v>
      </c>
      <c r="CE592" s="221">
        <v>2</v>
      </c>
      <c r="CF592" s="221">
        <v>2</v>
      </c>
      <c r="CG592" s="221">
        <v>2</v>
      </c>
      <c r="CH592" s="221">
        <v>2</v>
      </c>
      <c r="CI592" s="221">
        <v>2</v>
      </c>
      <c r="CJ592" s="337">
        <v>2</v>
      </c>
      <c r="CK592" s="221">
        <v>2</v>
      </c>
      <c r="CL592" s="222">
        <f t="shared" si="351"/>
        <v>26</v>
      </c>
      <c r="CM592" s="237">
        <f t="shared" si="352"/>
        <v>1</v>
      </c>
      <c r="CN592" s="222">
        <f t="shared" si="353"/>
        <v>0</v>
      </c>
      <c r="CO592" s="237">
        <f t="shared" si="354"/>
        <v>0</v>
      </c>
      <c r="CP592" s="222">
        <f t="shared" si="355"/>
        <v>0</v>
      </c>
      <c r="CQ592" s="237">
        <f t="shared" si="356"/>
        <v>0</v>
      </c>
      <c r="CR592" s="222">
        <f t="shared" si="357"/>
        <v>0</v>
      </c>
      <c r="CS592" s="237">
        <f t="shared" si="358"/>
        <v>0</v>
      </c>
      <c r="CT592" s="223">
        <f t="shared" si="359"/>
        <v>2</v>
      </c>
      <c r="CU592" s="223" t="str">
        <f t="shared" si="360"/>
        <v>Đạt mục tiêu</v>
      </c>
      <c r="CV592" s="88"/>
    </row>
    <row r="593" spans="1:100" s="12" customFormat="1" ht="33.65" hidden="1" customHeight="1">
      <c r="A593" s="1308"/>
      <c r="B593" s="1093"/>
      <c r="C593" s="1088"/>
      <c r="D593" s="1093"/>
      <c r="E593" s="1088"/>
      <c r="F593" s="1090"/>
      <c r="G593" s="157" t="s">
        <v>1503</v>
      </c>
      <c r="H593" s="157"/>
      <c r="I593" s="728" t="s">
        <v>2466</v>
      </c>
      <c r="J593" s="32"/>
      <c r="K593" s="464"/>
      <c r="L593" s="44" t="s">
        <v>32</v>
      </c>
      <c r="M593" s="212" t="s">
        <v>31</v>
      </c>
      <c r="N593" s="169" t="s">
        <v>10</v>
      </c>
      <c r="O593" s="93" t="s">
        <v>29</v>
      </c>
      <c r="P593" s="221" t="s">
        <v>24</v>
      </c>
      <c r="Q593" s="88"/>
      <c r="R593" s="88"/>
      <c r="S593" s="88"/>
      <c r="T593" s="88"/>
      <c r="U593" s="196"/>
      <c r="V593" s="88"/>
      <c r="W593" s="25" t="s">
        <v>24</v>
      </c>
      <c r="X593" s="88"/>
      <c r="Y593" s="88"/>
      <c r="Z593" s="88"/>
      <c r="AA593" s="88"/>
      <c r="AB593" s="80">
        <f t="shared" ref="AB593:AB624" si="361">COUNTIF($Q593:$AA593,"x")</f>
        <v>1</v>
      </c>
      <c r="AC593" s="661"/>
      <c r="AD593" s="37"/>
      <c r="AE593" s="37"/>
      <c r="AF593" s="37"/>
      <c r="AG593" s="37"/>
      <c r="AH593" s="37"/>
      <c r="AI593" s="37"/>
      <c r="AJ593" s="37"/>
      <c r="AK593" s="37"/>
      <c r="AL593" s="37"/>
      <c r="AM593" s="37"/>
      <c r="AN593" s="37"/>
      <c r="AO593" s="55"/>
      <c r="AP593" s="55"/>
      <c r="AQ593" s="55"/>
      <c r="AR593" s="55"/>
      <c r="AS593" s="55"/>
      <c r="AT593" s="55"/>
      <c r="AU593" s="55" t="s">
        <v>1183</v>
      </c>
      <c r="AV593" s="37"/>
      <c r="AW593" s="88"/>
      <c r="AX593" s="88"/>
      <c r="AY593" s="49" t="s">
        <v>1183</v>
      </c>
      <c r="AZ593" s="88"/>
      <c r="BA593" s="37"/>
      <c r="BB593" s="59"/>
      <c r="BC593" s="59"/>
      <c r="BD593" s="59"/>
      <c r="BE593" s="88"/>
      <c r="BF593" s="88"/>
      <c r="BG593" s="88"/>
      <c r="BH593" s="88"/>
      <c r="BI593" s="88"/>
      <c r="BJ593" s="88"/>
      <c r="BK593" s="88"/>
      <c r="BL593" s="5">
        <v>2</v>
      </c>
      <c r="BM593" s="221">
        <v>2</v>
      </c>
      <c r="BN593" s="221">
        <v>2</v>
      </c>
      <c r="BO593" s="221">
        <v>2</v>
      </c>
      <c r="BP593" s="221">
        <v>2</v>
      </c>
      <c r="BQ593" s="221">
        <v>2</v>
      </c>
      <c r="BR593" s="5">
        <v>2</v>
      </c>
      <c r="BS593" s="226">
        <v>2</v>
      </c>
      <c r="BT593" s="221">
        <v>2</v>
      </c>
      <c r="BU593" s="221">
        <v>2</v>
      </c>
      <c r="BV593" s="221">
        <v>2</v>
      </c>
      <c r="BW593" s="5">
        <v>2</v>
      </c>
      <c r="BX593" s="221">
        <v>2</v>
      </c>
      <c r="BY593" s="6">
        <v>2</v>
      </c>
      <c r="BZ593" s="5">
        <v>2</v>
      </c>
      <c r="CA593" s="221">
        <v>2</v>
      </c>
      <c r="CB593" s="221">
        <v>2</v>
      </c>
      <c r="CC593" s="221">
        <v>2</v>
      </c>
      <c r="CD593" s="337">
        <v>2</v>
      </c>
      <c r="CE593" s="221">
        <v>2</v>
      </c>
      <c r="CF593" s="221">
        <v>2</v>
      </c>
      <c r="CG593" s="221">
        <v>2</v>
      </c>
      <c r="CH593" s="221">
        <v>2</v>
      </c>
      <c r="CI593" s="221">
        <v>2</v>
      </c>
      <c r="CJ593" s="337">
        <v>2</v>
      </c>
      <c r="CK593" s="221">
        <v>2</v>
      </c>
      <c r="CL593" s="222">
        <f t="shared" si="351"/>
        <v>26</v>
      </c>
      <c r="CM593" s="237">
        <f t="shared" si="352"/>
        <v>1</v>
      </c>
      <c r="CN593" s="222">
        <f t="shared" si="353"/>
        <v>0</v>
      </c>
      <c r="CO593" s="237">
        <f t="shared" si="354"/>
        <v>0</v>
      </c>
      <c r="CP593" s="222">
        <f t="shared" si="355"/>
        <v>0</v>
      </c>
      <c r="CQ593" s="237">
        <f t="shared" si="356"/>
        <v>0</v>
      </c>
      <c r="CR593" s="222">
        <f t="shared" si="357"/>
        <v>0</v>
      </c>
      <c r="CS593" s="237">
        <f t="shared" si="358"/>
        <v>0</v>
      </c>
      <c r="CT593" s="223">
        <f t="shared" si="359"/>
        <v>2</v>
      </c>
      <c r="CU593" s="223" t="str">
        <f t="shared" si="360"/>
        <v>Đạt mục tiêu</v>
      </c>
      <c r="CV593" s="25"/>
    </row>
    <row r="594" spans="1:100" s="31" customFormat="1" ht="52" hidden="1">
      <c r="A594" s="1308"/>
      <c r="B594" s="1093"/>
      <c r="C594" s="1088"/>
      <c r="D594" s="1093"/>
      <c r="E594" s="1088"/>
      <c r="F594" s="1090"/>
      <c r="G594" s="157" t="s">
        <v>3017</v>
      </c>
      <c r="H594" s="157"/>
      <c r="I594" s="729" t="s">
        <v>2370</v>
      </c>
      <c r="J594" s="93"/>
      <c r="K594" s="470"/>
      <c r="L594" s="44" t="s">
        <v>32</v>
      </c>
      <c r="M594" s="212" t="s">
        <v>31</v>
      </c>
      <c r="N594" s="169" t="s">
        <v>10</v>
      </c>
      <c r="O594" s="93" t="s">
        <v>29</v>
      </c>
      <c r="P594" s="221" t="s">
        <v>24</v>
      </c>
      <c r="Q594" s="30"/>
      <c r="R594" s="30"/>
      <c r="S594" s="30"/>
      <c r="T594" s="30"/>
      <c r="U594" s="30"/>
      <c r="V594" s="30"/>
      <c r="W594" s="30"/>
      <c r="X594" s="25" t="s">
        <v>24</v>
      </c>
      <c r="Y594" s="30"/>
      <c r="Z594" s="30"/>
      <c r="AA594" s="30"/>
      <c r="AB594" s="80">
        <f t="shared" si="361"/>
        <v>1</v>
      </c>
      <c r="AC594" s="662"/>
      <c r="AD594" s="32"/>
      <c r="AE594" s="32"/>
      <c r="AF594" s="32"/>
      <c r="AG594" s="32"/>
      <c r="AH594" s="32"/>
      <c r="AI594" s="32"/>
      <c r="AJ594" s="32"/>
      <c r="AK594" s="32"/>
      <c r="AL594" s="32"/>
      <c r="AM594" s="32"/>
      <c r="AN594" s="32"/>
      <c r="AO594" s="32"/>
      <c r="AP594" s="32"/>
      <c r="AQ594" s="32"/>
      <c r="AR594" s="32"/>
      <c r="AS594" s="32"/>
      <c r="AT594" s="32"/>
      <c r="AU594" s="32"/>
      <c r="AV594" s="59"/>
      <c r="AW594" s="30"/>
      <c r="AX594" s="30"/>
      <c r="AY594" s="30"/>
      <c r="AZ594" s="30"/>
      <c r="BA594" s="49" t="s">
        <v>1318</v>
      </c>
      <c r="BB594" s="49" t="s">
        <v>1318</v>
      </c>
      <c r="BC594" s="49" t="s">
        <v>1318</v>
      </c>
      <c r="BD594" s="49" t="s">
        <v>1318</v>
      </c>
      <c r="BE594" s="30"/>
      <c r="BF594" s="30"/>
      <c r="BG594" s="30"/>
      <c r="BH594" s="30"/>
      <c r="BI594" s="30"/>
      <c r="BJ594" s="30"/>
      <c r="BK594" s="30"/>
      <c r="BL594" s="5">
        <v>2</v>
      </c>
      <c r="BM594" s="221">
        <v>2</v>
      </c>
      <c r="BN594" s="221">
        <v>2</v>
      </c>
      <c r="BO594" s="221">
        <v>2</v>
      </c>
      <c r="BP594" s="221">
        <v>2</v>
      </c>
      <c r="BQ594" s="221">
        <v>2</v>
      </c>
      <c r="BR594" s="5">
        <v>2</v>
      </c>
      <c r="BS594" s="226">
        <v>2</v>
      </c>
      <c r="BT594" s="221">
        <v>2</v>
      </c>
      <c r="BU594" s="221">
        <v>2</v>
      </c>
      <c r="BV594" s="221">
        <v>2</v>
      </c>
      <c r="BW594" s="5">
        <v>2</v>
      </c>
      <c r="BX594" s="221">
        <v>2</v>
      </c>
      <c r="BY594" s="6">
        <v>2</v>
      </c>
      <c r="BZ594" s="5">
        <v>2</v>
      </c>
      <c r="CA594" s="221">
        <v>2</v>
      </c>
      <c r="CB594" s="221">
        <v>2</v>
      </c>
      <c r="CC594" s="221">
        <v>2</v>
      </c>
      <c r="CD594" s="337">
        <v>2</v>
      </c>
      <c r="CE594" s="221">
        <v>2</v>
      </c>
      <c r="CF594" s="221">
        <v>2</v>
      </c>
      <c r="CG594" s="221">
        <v>2</v>
      </c>
      <c r="CH594" s="221">
        <v>2</v>
      </c>
      <c r="CI594" s="221">
        <v>2</v>
      </c>
      <c r="CJ594" s="337">
        <v>2</v>
      </c>
      <c r="CK594" s="221">
        <v>2</v>
      </c>
      <c r="CL594" s="222">
        <f t="shared" si="351"/>
        <v>26</v>
      </c>
      <c r="CM594" s="237">
        <f t="shared" si="352"/>
        <v>1</v>
      </c>
      <c r="CN594" s="222">
        <f t="shared" si="353"/>
        <v>0</v>
      </c>
      <c r="CO594" s="237">
        <f t="shared" si="354"/>
        <v>0</v>
      </c>
      <c r="CP594" s="222">
        <f t="shared" si="355"/>
        <v>0</v>
      </c>
      <c r="CQ594" s="237">
        <f t="shared" si="356"/>
        <v>0</v>
      </c>
      <c r="CR594" s="222">
        <f t="shared" si="357"/>
        <v>0</v>
      </c>
      <c r="CS594" s="237">
        <f t="shared" si="358"/>
        <v>0</v>
      </c>
      <c r="CT594" s="223">
        <f t="shared" si="359"/>
        <v>2</v>
      </c>
      <c r="CU594" s="223" t="str">
        <f t="shared" si="360"/>
        <v>Đạt mục tiêu</v>
      </c>
      <c r="CV594" s="30"/>
    </row>
    <row r="595" spans="1:100" s="31" customFormat="1" ht="52" hidden="1">
      <c r="A595" s="1308"/>
      <c r="B595" s="1093"/>
      <c r="C595" s="1088"/>
      <c r="D595" s="1093"/>
      <c r="E595" s="1088"/>
      <c r="F595" s="1090"/>
      <c r="G595" s="157" t="s">
        <v>3022</v>
      </c>
      <c r="H595" s="157"/>
      <c r="I595" s="729" t="s">
        <v>2370</v>
      </c>
      <c r="J595" s="93"/>
      <c r="K595" s="470"/>
      <c r="L595" s="44" t="s">
        <v>32</v>
      </c>
      <c r="M595" s="212" t="s">
        <v>31</v>
      </c>
      <c r="N595" s="169" t="s">
        <v>10</v>
      </c>
      <c r="O595" s="93" t="s">
        <v>29</v>
      </c>
      <c r="P595" s="221" t="s">
        <v>24</v>
      </c>
      <c r="Q595" s="30"/>
      <c r="R595" s="30"/>
      <c r="S595" s="30"/>
      <c r="T595" s="30"/>
      <c r="U595" s="30"/>
      <c r="V595" s="30"/>
      <c r="W595" s="30"/>
      <c r="X595" s="25" t="s">
        <v>24</v>
      </c>
      <c r="Y595" s="30"/>
      <c r="Z595" s="30"/>
      <c r="AA595" s="30"/>
      <c r="AB595" s="80">
        <f t="shared" si="361"/>
        <v>1</v>
      </c>
      <c r="AC595" s="662"/>
      <c r="AD595" s="32"/>
      <c r="AE595" s="32"/>
      <c r="AF595" s="32"/>
      <c r="AG595" s="32"/>
      <c r="AH595" s="32"/>
      <c r="AI595" s="32"/>
      <c r="AJ595" s="32"/>
      <c r="AK595" s="32"/>
      <c r="AL595" s="32"/>
      <c r="AM595" s="32"/>
      <c r="AN595" s="32"/>
      <c r="AO595" s="32"/>
      <c r="AP595" s="32"/>
      <c r="AQ595" s="32"/>
      <c r="AR595" s="32"/>
      <c r="AS595" s="32"/>
      <c r="AT595" s="32"/>
      <c r="AU595" s="32"/>
      <c r="AV595" s="59"/>
      <c r="AW595" s="30"/>
      <c r="AX595" s="30"/>
      <c r="AY595" s="30"/>
      <c r="AZ595" s="30"/>
      <c r="BA595" s="49" t="s">
        <v>1318</v>
      </c>
      <c r="BB595" s="49" t="s">
        <v>1318</v>
      </c>
      <c r="BC595" s="49" t="s">
        <v>1318</v>
      </c>
      <c r="BD595" s="49" t="s">
        <v>1318</v>
      </c>
      <c r="BE595" s="30"/>
      <c r="BF595" s="30"/>
      <c r="BG595" s="30"/>
      <c r="BH595" s="30"/>
      <c r="BI595" s="30"/>
      <c r="BJ595" s="30"/>
      <c r="BK595" s="30"/>
      <c r="BL595" s="5">
        <v>2</v>
      </c>
      <c r="BM595" s="221">
        <v>2</v>
      </c>
      <c r="BN595" s="221">
        <v>2</v>
      </c>
      <c r="BO595" s="221">
        <v>2</v>
      </c>
      <c r="BP595" s="221">
        <v>2</v>
      </c>
      <c r="BQ595" s="221">
        <v>2</v>
      </c>
      <c r="BR595" s="5">
        <v>2</v>
      </c>
      <c r="BS595" s="226">
        <v>2</v>
      </c>
      <c r="BT595" s="221">
        <v>2</v>
      </c>
      <c r="BU595" s="221">
        <v>2</v>
      </c>
      <c r="BV595" s="221">
        <v>2</v>
      </c>
      <c r="BW595" s="5">
        <v>2</v>
      </c>
      <c r="BX595" s="221">
        <v>2</v>
      </c>
      <c r="BY595" s="6">
        <v>2</v>
      </c>
      <c r="BZ595" s="5">
        <v>2</v>
      </c>
      <c r="CA595" s="221">
        <v>2</v>
      </c>
      <c r="CB595" s="221">
        <v>2</v>
      </c>
      <c r="CC595" s="221">
        <v>1</v>
      </c>
      <c r="CD595" s="337">
        <v>2</v>
      </c>
      <c r="CE595" s="221">
        <v>2</v>
      </c>
      <c r="CF595" s="221">
        <v>2</v>
      </c>
      <c r="CG595" s="221">
        <v>2</v>
      </c>
      <c r="CH595" s="221">
        <v>2</v>
      </c>
      <c r="CI595" s="221">
        <v>2</v>
      </c>
      <c r="CJ595" s="337">
        <v>2</v>
      </c>
      <c r="CK595" s="221">
        <v>2</v>
      </c>
      <c r="CL595" s="222">
        <f t="shared" si="351"/>
        <v>25</v>
      </c>
      <c r="CM595" s="237">
        <f t="shared" si="352"/>
        <v>0.96153846153846156</v>
      </c>
      <c r="CN595" s="222">
        <f t="shared" si="353"/>
        <v>1</v>
      </c>
      <c r="CO595" s="237">
        <f t="shared" si="354"/>
        <v>3.8461538461538464E-2</v>
      </c>
      <c r="CP595" s="222">
        <f t="shared" si="355"/>
        <v>0</v>
      </c>
      <c r="CQ595" s="237">
        <f t="shared" si="356"/>
        <v>0</v>
      </c>
      <c r="CR595" s="222">
        <f t="shared" si="357"/>
        <v>0</v>
      </c>
      <c r="CS595" s="237">
        <f t="shared" si="358"/>
        <v>0</v>
      </c>
      <c r="CT595" s="223">
        <f t="shared" si="359"/>
        <v>1.9615384615384615</v>
      </c>
      <c r="CU595" s="223" t="str">
        <f t="shared" si="360"/>
        <v>Đạt mục tiêu</v>
      </c>
      <c r="CV595" s="30"/>
    </row>
    <row r="596" spans="1:100" s="31" customFormat="1" ht="52" hidden="1">
      <c r="A596" s="1308"/>
      <c r="B596" s="1093"/>
      <c r="C596" s="1088"/>
      <c r="D596" s="1093"/>
      <c r="E596" s="1088"/>
      <c r="F596" s="1090"/>
      <c r="G596" s="157" t="s">
        <v>3021</v>
      </c>
      <c r="H596" s="157"/>
      <c r="I596" s="430"/>
      <c r="J596" s="93"/>
      <c r="K596" s="470"/>
      <c r="L596" s="44" t="s">
        <v>32</v>
      </c>
      <c r="M596" s="212" t="s">
        <v>31</v>
      </c>
      <c r="N596" s="169" t="s">
        <v>10</v>
      </c>
      <c r="O596" s="93" t="s">
        <v>29</v>
      </c>
      <c r="P596" s="221" t="s">
        <v>24</v>
      </c>
      <c r="Q596" s="30"/>
      <c r="R596" s="30"/>
      <c r="S596" s="30"/>
      <c r="T596" s="30"/>
      <c r="U596" s="30"/>
      <c r="V596" s="30"/>
      <c r="W596" s="30"/>
      <c r="X596" s="30" t="s">
        <v>24</v>
      </c>
      <c r="Y596" s="30"/>
      <c r="Z596" s="30"/>
      <c r="AA596" s="30"/>
      <c r="AB596" s="80">
        <f t="shared" si="361"/>
        <v>1</v>
      </c>
      <c r="AC596" s="662"/>
      <c r="AD596" s="32"/>
      <c r="AE596" s="32"/>
      <c r="AF596" s="32"/>
      <c r="AG596" s="32"/>
      <c r="AH596" s="32"/>
      <c r="AI596" s="32"/>
      <c r="AJ596" s="32"/>
      <c r="AK596" s="32"/>
      <c r="AL596" s="32"/>
      <c r="AM596" s="32"/>
      <c r="AN596" s="32"/>
      <c r="AO596" s="32"/>
      <c r="AP596" s="32"/>
      <c r="AQ596" s="32"/>
      <c r="AR596" s="32"/>
      <c r="AS596" s="32"/>
      <c r="AT596" s="32"/>
      <c r="AU596" s="32"/>
      <c r="AV596" s="59"/>
      <c r="AW596" s="30"/>
      <c r="AX596" s="30"/>
      <c r="AY596" s="30"/>
      <c r="AZ596" s="30"/>
      <c r="BA596" s="49" t="s">
        <v>1318</v>
      </c>
      <c r="BB596" s="49" t="s">
        <v>1318</v>
      </c>
      <c r="BC596" s="49" t="s">
        <v>1318</v>
      </c>
      <c r="BD596" s="49" t="s">
        <v>1318</v>
      </c>
      <c r="BE596" s="30"/>
      <c r="BF596" s="30"/>
      <c r="BG596" s="30"/>
      <c r="BH596" s="30"/>
      <c r="BI596" s="30"/>
      <c r="BJ596" s="30"/>
      <c r="BK596" s="30"/>
      <c r="BL596" s="5">
        <v>2</v>
      </c>
      <c r="BM596" s="221">
        <v>2</v>
      </c>
      <c r="BN596" s="221">
        <v>2</v>
      </c>
      <c r="BO596" s="221">
        <v>2</v>
      </c>
      <c r="BP596" s="221">
        <v>2</v>
      </c>
      <c r="BQ596" s="221">
        <v>2</v>
      </c>
      <c r="BR596" s="5">
        <v>2</v>
      </c>
      <c r="BS596" s="226">
        <v>2</v>
      </c>
      <c r="BT596" s="221">
        <v>2</v>
      </c>
      <c r="BU596" s="221">
        <v>2</v>
      </c>
      <c r="BV596" s="221">
        <v>2</v>
      </c>
      <c r="BW596" s="5">
        <v>2</v>
      </c>
      <c r="BX596" s="221">
        <v>2</v>
      </c>
      <c r="BY596" s="6">
        <v>2</v>
      </c>
      <c r="BZ596" s="5">
        <v>2</v>
      </c>
      <c r="CA596" s="221">
        <v>2</v>
      </c>
      <c r="CB596" s="221">
        <v>2</v>
      </c>
      <c r="CC596" s="221">
        <v>2</v>
      </c>
      <c r="CD596" s="337">
        <v>2</v>
      </c>
      <c r="CE596" s="221">
        <v>2</v>
      </c>
      <c r="CF596" s="221">
        <v>2</v>
      </c>
      <c r="CG596" s="221">
        <v>2</v>
      </c>
      <c r="CH596" s="221">
        <v>2</v>
      </c>
      <c r="CI596" s="221">
        <v>2</v>
      </c>
      <c r="CJ596" s="337">
        <v>2</v>
      </c>
      <c r="CK596" s="221">
        <v>2</v>
      </c>
      <c r="CL596" s="222">
        <f t="shared" si="351"/>
        <v>26</v>
      </c>
      <c r="CM596" s="237">
        <f t="shared" si="352"/>
        <v>1</v>
      </c>
      <c r="CN596" s="222">
        <f t="shared" si="353"/>
        <v>0</v>
      </c>
      <c r="CO596" s="237">
        <f t="shared" si="354"/>
        <v>0</v>
      </c>
      <c r="CP596" s="222">
        <f t="shared" si="355"/>
        <v>0</v>
      </c>
      <c r="CQ596" s="237">
        <f t="shared" si="356"/>
        <v>0</v>
      </c>
      <c r="CR596" s="222">
        <f t="shared" si="357"/>
        <v>0</v>
      </c>
      <c r="CS596" s="237">
        <f t="shared" si="358"/>
        <v>0</v>
      </c>
      <c r="CT596" s="223">
        <f t="shared" si="359"/>
        <v>2</v>
      </c>
      <c r="CU596" s="223" t="str">
        <f t="shared" si="360"/>
        <v>Đạt mục tiêu</v>
      </c>
      <c r="CV596" s="30"/>
    </row>
    <row r="597" spans="1:100" s="31" customFormat="1" ht="52" hidden="1">
      <c r="A597" s="1308"/>
      <c r="B597" s="1093"/>
      <c r="C597" s="1088"/>
      <c r="D597" s="1093"/>
      <c r="E597" s="1088"/>
      <c r="F597" s="1090"/>
      <c r="G597" s="157" t="s">
        <v>1216</v>
      </c>
      <c r="H597" s="157"/>
      <c r="I597" s="609"/>
      <c r="J597" s="93"/>
      <c r="K597" s="470"/>
      <c r="L597" s="44" t="s">
        <v>32</v>
      </c>
      <c r="M597" s="212" t="s">
        <v>31</v>
      </c>
      <c r="N597" s="169" t="s">
        <v>10</v>
      </c>
      <c r="O597" s="93" t="s">
        <v>29</v>
      </c>
      <c r="P597" s="93" t="s">
        <v>24</v>
      </c>
      <c r="Q597" s="30"/>
      <c r="R597" s="30"/>
      <c r="S597" s="30"/>
      <c r="T597" s="30"/>
      <c r="U597" s="30" t="s">
        <v>24</v>
      </c>
      <c r="V597" s="30"/>
      <c r="W597" s="30"/>
      <c r="X597" s="30"/>
      <c r="Y597" s="30"/>
      <c r="Z597" s="30"/>
      <c r="AA597" s="30"/>
      <c r="AB597" s="80">
        <f t="shared" si="361"/>
        <v>1</v>
      </c>
      <c r="AC597" s="662"/>
      <c r="AD597" s="32"/>
      <c r="AE597" s="32"/>
      <c r="AF597" s="32"/>
      <c r="AG597" s="32"/>
      <c r="AH597" s="32"/>
      <c r="AI597" s="32"/>
      <c r="AJ597" s="32"/>
      <c r="AK597" s="32"/>
      <c r="AL597" s="32"/>
      <c r="AM597" s="32"/>
      <c r="AN597" s="32"/>
      <c r="AO597" s="32"/>
      <c r="AP597" s="32"/>
      <c r="AQ597" s="32"/>
      <c r="AR597" s="32"/>
      <c r="AS597" s="7" t="s">
        <v>1318</v>
      </c>
      <c r="AT597" s="7" t="s">
        <v>1318</v>
      </c>
      <c r="AU597" s="7" t="s">
        <v>1318</v>
      </c>
      <c r="AV597" s="32"/>
      <c r="AW597" s="30"/>
      <c r="AX597" s="30"/>
      <c r="AY597" s="30"/>
      <c r="AZ597" s="30"/>
      <c r="BA597" s="32"/>
      <c r="BB597" s="32"/>
      <c r="BC597" s="32"/>
      <c r="BD597" s="32"/>
      <c r="BE597" s="30"/>
      <c r="BF597" s="30"/>
      <c r="BG597" s="30"/>
      <c r="BH597" s="30"/>
      <c r="BI597" s="30"/>
      <c r="BJ597" s="30"/>
      <c r="BK597" s="30"/>
      <c r="BL597" s="5">
        <v>2</v>
      </c>
      <c r="BM597" s="221">
        <v>2</v>
      </c>
      <c r="BN597" s="221">
        <v>2</v>
      </c>
      <c r="BO597" s="221">
        <v>2</v>
      </c>
      <c r="BP597" s="221">
        <v>2</v>
      </c>
      <c r="BQ597" s="221">
        <v>2</v>
      </c>
      <c r="BR597" s="5">
        <v>2</v>
      </c>
      <c r="BS597" s="226">
        <v>2</v>
      </c>
      <c r="BT597" s="221">
        <v>2</v>
      </c>
      <c r="BU597" s="221">
        <v>2</v>
      </c>
      <c r="BV597" s="221">
        <v>2</v>
      </c>
      <c r="BW597" s="5">
        <v>2</v>
      </c>
      <c r="BX597" s="221">
        <v>2</v>
      </c>
      <c r="BY597" s="6">
        <v>2</v>
      </c>
      <c r="BZ597" s="5">
        <v>2</v>
      </c>
      <c r="CA597" s="221">
        <v>2</v>
      </c>
      <c r="CB597" s="221">
        <v>2</v>
      </c>
      <c r="CC597" s="221">
        <v>2</v>
      </c>
      <c r="CD597" s="337">
        <v>2</v>
      </c>
      <c r="CE597" s="221">
        <v>2</v>
      </c>
      <c r="CF597" s="221">
        <v>2</v>
      </c>
      <c r="CG597" s="221">
        <v>2</v>
      </c>
      <c r="CH597" s="221">
        <v>2</v>
      </c>
      <c r="CI597" s="221">
        <v>2</v>
      </c>
      <c r="CJ597" s="337">
        <v>2</v>
      </c>
      <c r="CK597" s="221">
        <v>2</v>
      </c>
      <c r="CL597" s="222">
        <f t="shared" si="351"/>
        <v>26</v>
      </c>
      <c r="CM597" s="237">
        <f t="shared" si="352"/>
        <v>1</v>
      </c>
      <c r="CN597" s="222">
        <f t="shared" si="353"/>
        <v>0</v>
      </c>
      <c r="CO597" s="237">
        <f t="shared" si="354"/>
        <v>0</v>
      </c>
      <c r="CP597" s="222">
        <f t="shared" si="355"/>
        <v>0</v>
      </c>
      <c r="CQ597" s="237">
        <f t="shared" si="356"/>
        <v>0</v>
      </c>
      <c r="CR597" s="222">
        <f t="shared" si="357"/>
        <v>0</v>
      </c>
      <c r="CS597" s="237">
        <f t="shared" si="358"/>
        <v>0</v>
      </c>
      <c r="CT597" s="223">
        <f t="shared" si="359"/>
        <v>2</v>
      </c>
      <c r="CU597" s="223" t="str">
        <f t="shared" si="360"/>
        <v>Đạt mục tiêu</v>
      </c>
      <c r="CV597" s="30"/>
    </row>
    <row r="598" spans="1:100" s="91" customFormat="1" ht="52" hidden="1">
      <c r="A598" s="1308"/>
      <c r="B598" s="1093"/>
      <c r="C598" s="1088"/>
      <c r="D598" s="1093"/>
      <c r="E598" s="1088"/>
      <c r="F598" s="1091"/>
      <c r="G598" s="292" t="s">
        <v>1552</v>
      </c>
      <c r="H598" s="292"/>
      <c r="I598" s="430"/>
      <c r="J598" s="32" t="s">
        <v>770</v>
      </c>
      <c r="K598" s="464"/>
      <c r="L598" s="44" t="s">
        <v>32</v>
      </c>
      <c r="M598" s="212" t="s">
        <v>31</v>
      </c>
      <c r="N598" s="169" t="s">
        <v>10</v>
      </c>
      <c r="O598" s="93" t="s">
        <v>29</v>
      </c>
      <c r="P598" s="93" t="s">
        <v>24</v>
      </c>
      <c r="Q598" s="30"/>
      <c r="R598" s="30"/>
      <c r="S598" s="30"/>
      <c r="T598" s="30"/>
      <c r="U598" s="30"/>
      <c r="V598" s="30"/>
      <c r="W598" s="30"/>
      <c r="X598" s="30"/>
      <c r="Y598" s="32" t="s">
        <v>24</v>
      </c>
      <c r="Z598" s="30"/>
      <c r="AA598" s="30"/>
      <c r="AB598" s="80">
        <f t="shared" si="361"/>
        <v>1</v>
      </c>
      <c r="AC598" s="662"/>
      <c r="AD598" s="30"/>
      <c r="AE598" s="30"/>
      <c r="AF598" s="30"/>
      <c r="AG598" s="30"/>
      <c r="AH598" s="30"/>
      <c r="AI598" s="30"/>
      <c r="AJ598" s="30"/>
      <c r="AK598" s="30"/>
      <c r="AL598" s="30"/>
      <c r="AM598" s="30"/>
      <c r="AN598" s="30"/>
      <c r="AO598" s="30"/>
      <c r="AP598" s="30"/>
      <c r="AQ598" s="30"/>
      <c r="AR598" s="30"/>
      <c r="AS598" s="30"/>
      <c r="AT598" s="30"/>
      <c r="AU598" s="30"/>
      <c r="AV598" s="32"/>
      <c r="AW598" s="30"/>
      <c r="AX598" s="30"/>
      <c r="AY598" s="30"/>
      <c r="AZ598" s="30"/>
      <c r="BA598" s="30"/>
      <c r="BB598" s="30"/>
      <c r="BC598" s="30"/>
      <c r="BD598" s="30"/>
      <c r="BE598" s="55" t="s">
        <v>1318</v>
      </c>
      <c r="BF598" s="55" t="s">
        <v>1318</v>
      </c>
      <c r="BG598" s="32"/>
      <c r="BH598" s="30"/>
      <c r="BI598" s="30"/>
      <c r="BJ598" s="30"/>
      <c r="BK598" s="30"/>
      <c r="BL598" s="5">
        <v>2</v>
      </c>
      <c r="BM598" s="221">
        <v>2</v>
      </c>
      <c r="BN598" s="221">
        <v>2</v>
      </c>
      <c r="BO598" s="221">
        <v>2</v>
      </c>
      <c r="BP598" s="221">
        <v>2</v>
      </c>
      <c r="BQ598" s="221">
        <v>2</v>
      </c>
      <c r="BR598" s="5">
        <v>1</v>
      </c>
      <c r="BS598" s="226">
        <v>2</v>
      </c>
      <c r="BT598" s="221">
        <v>2</v>
      </c>
      <c r="BU598" s="221">
        <v>2</v>
      </c>
      <c r="BV598" s="221">
        <v>2</v>
      </c>
      <c r="BW598" s="5">
        <v>2</v>
      </c>
      <c r="BX598" s="221">
        <v>2</v>
      </c>
      <c r="BY598" s="6">
        <v>2</v>
      </c>
      <c r="BZ598" s="5">
        <v>2</v>
      </c>
      <c r="CA598" s="221">
        <v>2</v>
      </c>
      <c r="CB598" s="221">
        <v>2</v>
      </c>
      <c r="CC598" s="221">
        <v>2</v>
      </c>
      <c r="CD598" s="337">
        <v>2</v>
      </c>
      <c r="CE598" s="221">
        <v>2</v>
      </c>
      <c r="CF598" s="221">
        <v>2</v>
      </c>
      <c r="CG598" s="221">
        <v>2</v>
      </c>
      <c r="CH598" s="221">
        <v>2</v>
      </c>
      <c r="CI598" s="221">
        <v>2</v>
      </c>
      <c r="CJ598" s="337">
        <v>2</v>
      </c>
      <c r="CK598" s="221">
        <v>2</v>
      </c>
      <c r="CL598" s="222">
        <f t="shared" si="351"/>
        <v>25</v>
      </c>
      <c r="CM598" s="237">
        <f t="shared" si="352"/>
        <v>0.96153846153846156</v>
      </c>
      <c r="CN598" s="222">
        <f t="shared" si="353"/>
        <v>1</v>
      </c>
      <c r="CO598" s="237">
        <f t="shared" si="354"/>
        <v>3.8461538461538464E-2</v>
      </c>
      <c r="CP598" s="222">
        <f t="shared" si="355"/>
        <v>0</v>
      </c>
      <c r="CQ598" s="237">
        <f t="shared" si="356"/>
        <v>0</v>
      </c>
      <c r="CR598" s="222">
        <f t="shared" si="357"/>
        <v>0</v>
      </c>
      <c r="CS598" s="237">
        <f t="shared" si="358"/>
        <v>0</v>
      </c>
      <c r="CT598" s="223">
        <f t="shared" si="359"/>
        <v>1.9615384615384615</v>
      </c>
      <c r="CU598" s="223" t="str">
        <f t="shared" si="360"/>
        <v>Đạt mục tiêu</v>
      </c>
      <c r="CV598" s="32"/>
    </row>
    <row r="599" spans="1:100" s="91" customFormat="1" ht="28.25" hidden="1" customHeight="1">
      <c r="A599" s="1308"/>
      <c r="B599" s="1093"/>
      <c r="C599" s="1088"/>
      <c r="D599" s="1093"/>
      <c r="E599" s="1088"/>
      <c r="F599" s="1091"/>
      <c r="G599" s="292" t="s">
        <v>2049</v>
      </c>
      <c r="H599" s="292"/>
      <c r="I599" s="430"/>
      <c r="J599" s="32" t="s">
        <v>771</v>
      </c>
      <c r="K599" s="464"/>
      <c r="L599" s="44" t="s">
        <v>32</v>
      </c>
      <c r="M599" s="212" t="s">
        <v>31</v>
      </c>
      <c r="N599" s="169" t="s">
        <v>10</v>
      </c>
      <c r="O599" s="93" t="s">
        <v>29</v>
      </c>
      <c r="P599" s="93" t="s">
        <v>24</v>
      </c>
      <c r="Q599" s="30"/>
      <c r="R599" s="30"/>
      <c r="S599" s="30"/>
      <c r="T599" s="30"/>
      <c r="U599" s="30"/>
      <c r="V599" s="30"/>
      <c r="W599" s="30"/>
      <c r="X599" s="30"/>
      <c r="Y599" s="32" t="s">
        <v>24</v>
      </c>
      <c r="Z599" s="30"/>
      <c r="AA599" s="30"/>
      <c r="AB599" s="80">
        <f t="shared" si="361"/>
        <v>1</v>
      </c>
      <c r="AC599" s="662"/>
      <c r="AD599" s="30"/>
      <c r="AE599" s="30"/>
      <c r="AF599" s="30"/>
      <c r="AG599" s="30"/>
      <c r="AH599" s="30"/>
      <c r="AI599" s="30"/>
      <c r="AJ599" s="30"/>
      <c r="AK599" s="30"/>
      <c r="AL599" s="30"/>
      <c r="AM599" s="30"/>
      <c r="AN599" s="30"/>
      <c r="AO599" s="30"/>
      <c r="AP599" s="30"/>
      <c r="AQ599" s="30"/>
      <c r="AR599" s="30"/>
      <c r="AS599" s="30"/>
      <c r="AT599" s="30"/>
      <c r="AU599" s="30"/>
      <c r="AV599" s="32"/>
      <c r="AW599" s="30"/>
      <c r="AX599" s="30"/>
      <c r="AY599" s="30"/>
      <c r="AZ599" s="30"/>
      <c r="BA599" s="30"/>
      <c r="BB599" s="30"/>
      <c r="BC599" s="30"/>
      <c r="BD599" s="30"/>
      <c r="BE599" s="55"/>
      <c r="BF599" s="55"/>
      <c r="BG599" s="55" t="s">
        <v>1318</v>
      </c>
      <c r="BH599" s="30"/>
      <c r="BI599" s="30"/>
      <c r="BJ599" s="30"/>
      <c r="BK599" s="30"/>
      <c r="BL599" s="5">
        <v>2</v>
      </c>
      <c r="BM599" s="221">
        <v>2</v>
      </c>
      <c r="BN599" s="221">
        <v>2</v>
      </c>
      <c r="BO599" s="221">
        <v>2</v>
      </c>
      <c r="BP599" s="221">
        <v>2</v>
      </c>
      <c r="BQ599" s="221">
        <v>2</v>
      </c>
      <c r="BR599" s="5">
        <v>2</v>
      </c>
      <c r="BS599" s="226">
        <v>2</v>
      </c>
      <c r="BT599" s="221">
        <v>2</v>
      </c>
      <c r="BU599" s="221">
        <v>2</v>
      </c>
      <c r="BV599" s="221">
        <v>2</v>
      </c>
      <c r="BW599" s="5">
        <v>2</v>
      </c>
      <c r="BX599" s="221">
        <v>2</v>
      </c>
      <c r="BY599" s="6">
        <v>2</v>
      </c>
      <c r="BZ599" s="5">
        <v>2</v>
      </c>
      <c r="CA599" s="221">
        <v>2</v>
      </c>
      <c r="CB599" s="221">
        <v>2</v>
      </c>
      <c r="CC599" s="221">
        <v>2</v>
      </c>
      <c r="CD599" s="337">
        <v>2</v>
      </c>
      <c r="CE599" s="221">
        <v>2</v>
      </c>
      <c r="CF599" s="221">
        <v>2</v>
      </c>
      <c r="CG599" s="221">
        <v>2</v>
      </c>
      <c r="CH599" s="221">
        <v>2</v>
      </c>
      <c r="CI599" s="221">
        <v>2</v>
      </c>
      <c r="CJ599" s="337">
        <v>2</v>
      </c>
      <c r="CK599" s="221">
        <v>2</v>
      </c>
      <c r="CL599" s="222">
        <f t="shared" si="351"/>
        <v>26</v>
      </c>
      <c r="CM599" s="237">
        <f t="shared" si="352"/>
        <v>1</v>
      </c>
      <c r="CN599" s="222">
        <f t="shared" si="353"/>
        <v>0</v>
      </c>
      <c r="CO599" s="237">
        <f t="shared" si="354"/>
        <v>0</v>
      </c>
      <c r="CP599" s="222">
        <f t="shared" si="355"/>
        <v>0</v>
      </c>
      <c r="CQ599" s="237">
        <f t="shared" si="356"/>
        <v>0</v>
      </c>
      <c r="CR599" s="222">
        <f t="shared" si="357"/>
        <v>0</v>
      </c>
      <c r="CS599" s="237">
        <f t="shared" si="358"/>
        <v>0</v>
      </c>
      <c r="CT599" s="223">
        <f t="shared" si="359"/>
        <v>2</v>
      </c>
      <c r="CU599" s="223" t="str">
        <f t="shared" si="360"/>
        <v>Đạt mục tiêu</v>
      </c>
      <c r="CV599" s="32"/>
    </row>
    <row r="600" spans="1:100" s="91" customFormat="1" ht="50.4" hidden="1" customHeight="1">
      <c r="A600" s="1308"/>
      <c r="B600" s="1093"/>
      <c r="C600" s="1088"/>
      <c r="D600" s="1093"/>
      <c r="E600" s="1088"/>
      <c r="F600" s="1091"/>
      <c r="G600" s="48" t="s">
        <v>2299</v>
      </c>
      <c r="H600" s="48"/>
      <c r="I600" s="613"/>
      <c r="J600" s="32" t="s">
        <v>771</v>
      </c>
      <c r="K600" s="464"/>
      <c r="L600" s="44" t="s">
        <v>32</v>
      </c>
      <c r="M600" s="212" t="s">
        <v>31</v>
      </c>
      <c r="N600" s="169" t="s">
        <v>10</v>
      </c>
      <c r="O600" s="93" t="s">
        <v>29</v>
      </c>
      <c r="P600" s="93" t="s">
        <v>24</v>
      </c>
      <c r="Q600" s="30"/>
      <c r="R600" s="30"/>
      <c r="S600" s="30"/>
      <c r="T600" s="30"/>
      <c r="U600" s="30"/>
      <c r="V600" s="30"/>
      <c r="W600" s="30"/>
      <c r="X600" s="30"/>
      <c r="Y600" s="32" t="s">
        <v>24</v>
      </c>
      <c r="Z600" s="30"/>
      <c r="AA600" s="30"/>
      <c r="AB600" s="80">
        <f t="shared" si="361"/>
        <v>1</v>
      </c>
      <c r="AC600" s="662"/>
      <c r="AD600" s="30"/>
      <c r="AE600" s="30"/>
      <c r="AF600" s="30"/>
      <c r="AG600" s="30"/>
      <c r="AH600" s="30"/>
      <c r="AI600" s="30"/>
      <c r="AJ600" s="30"/>
      <c r="AK600" s="30"/>
      <c r="AL600" s="30"/>
      <c r="AM600" s="30"/>
      <c r="AN600" s="30"/>
      <c r="AO600" s="30"/>
      <c r="AP600" s="30"/>
      <c r="AQ600" s="30"/>
      <c r="AR600" s="30"/>
      <c r="AS600" s="30"/>
      <c r="AT600" s="30"/>
      <c r="AU600" s="30"/>
      <c r="AV600" s="32"/>
      <c r="AW600" s="30"/>
      <c r="AX600" s="30"/>
      <c r="AY600" s="30"/>
      <c r="AZ600" s="30"/>
      <c r="BA600" s="30"/>
      <c r="BB600" s="30"/>
      <c r="BC600" s="30"/>
      <c r="BD600" s="30"/>
      <c r="BE600" s="55"/>
      <c r="BF600" s="55"/>
      <c r="BG600" s="55" t="s">
        <v>1318</v>
      </c>
      <c r="BH600" s="30"/>
      <c r="BI600" s="30"/>
      <c r="BJ600" s="30"/>
      <c r="BK600" s="30"/>
      <c r="BL600" s="5">
        <v>2</v>
      </c>
      <c r="BM600" s="221">
        <v>2</v>
      </c>
      <c r="BN600" s="221">
        <v>2</v>
      </c>
      <c r="BO600" s="221">
        <v>2</v>
      </c>
      <c r="BP600" s="221">
        <v>2</v>
      </c>
      <c r="BQ600" s="221">
        <v>2</v>
      </c>
      <c r="BR600" s="5">
        <v>2</v>
      </c>
      <c r="BS600" s="226">
        <v>2</v>
      </c>
      <c r="BT600" s="221">
        <v>2</v>
      </c>
      <c r="BU600" s="221">
        <v>2</v>
      </c>
      <c r="BV600" s="221">
        <v>2</v>
      </c>
      <c r="BW600" s="5">
        <v>2</v>
      </c>
      <c r="BX600" s="221">
        <v>2</v>
      </c>
      <c r="BY600" s="6">
        <v>2</v>
      </c>
      <c r="BZ600" s="5">
        <v>2</v>
      </c>
      <c r="CA600" s="221">
        <v>2</v>
      </c>
      <c r="CB600" s="221">
        <v>2</v>
      </c>
      <c r="CC600" s="221">
        <v>2</v>
      </c>
      <c r="CD600" s="337">
        <v>2</v>
      </c>
      <c r="CE600" s="221">
        <v>2</v>
      </c>
      <c r="CF600" s="221">
        <v>2</v>
      </c>
      <c r="CG600" s="221">
        <v>2</v>
      </c>
      <c r="CH600" s="221">
        <v>2</v>
      </c>
      <c r="CI600" s="221">
        <v>2</v>
      </c>
      <c r="CJ600" s="337">
        <v>2</v>
      </c>
      <c r="CK600" s="221">
        <v>2</v>
      </c>
      <c r="CL600" s="222">
        <f t="shared" si="351"/>
        <v>26</v>
      </c>
      <c r="CM600" s="237">
        <f t="shared" si="352"/>
        <v>1</v>
      </c>
      <c r="CN600" s="222">
        <f t="shared" si="353"/>
        <v>0</v>
      </c>
      <c r="CO600" s="237">
        <f t="shared" si="354"/>
        <v>0</v>
      </c>
      <c r="CP600" s="222">
        <f t="shared" si="355"/>
        <v>0</v>
      </c>
      <c r="CQ600" s="237">
        <f t="shared" si="356"/>
        <v>0</v>
      </c>
      <c r="CR600" s="222">
        <f t="shared" si="357"/>
        <v>0</v>
      </c>
      <c r="CS600" s="237">
        <f t="shared" si="358"/>
        <v>0</v>
      </c>
      <c r="CT600" s="223">
        <f t="shared" si="359"/>
        <v>2</v>
      </c>
      <c r="CU600" s="223" t="str">
        <f t="shared" si="360"/>
        <v>Đạt mục tiêu</v>
      </c>
      <c r="CV600" s="32"/>
    </row>
    <row r="601" spans="1:100" s="31" customFormat="1" ht="52" hidden="1">
      <c r="A601" s="1308"/>
      <c r="B601" s="1093"/>
      <c r="C601" s="1088"/>
      <c r="D601" s="1093"/>
      <c r="E601" s="1088"/>
      <c r="F601" s="1090"/>
      <c r="G601" s="48" t="s">
        <v>2300</v>
      </c>
      <c r="H601" s="48"/>
      <c r="I601" s="613"/>
      <c r="J601" s="32" t="s">
        <v>772</v>
      </c>
      <c r="K601" s="464"/>
      <c r="L601" s="44" t="s">
        <v>32</v>
      </c>
      <c r="M601" s="212" t="s">
        <v>31</v>
      </c>
      <c r="N601" s="169" t="s">
        <v>10</v>
      </c>
      <c r="O601" s="93" t="s">
        <v>29</v>
      </c>
      <c r="P601" s="93" t="s">
        <v>24</v>
      </c>
      <c r="Q601" s="30"/>
      <c r="R601" s="30"/>
      <c r="S601" s="30"/>
      <c r="T601" s="30"/>
      <c r="U601" s="30"/>
      <c r="V601" s="30"/>
      <c r="W601" s="30"/>
      <c r="X601" s="30"/>
      <c r="Y601" s="30"/>
      <c r="Z601" s="30"/>
      <c r="AA601" s="30" t="s">
        <v>24</v>
      </c>
      <c r="AB601" s="80">
        <f t="shared" si="361"/>
        <v>1</v>
      </c>
      <c r="AC601" s="662"/>
      <c r="AD601" s="30"/>
      <c r="AE601" s="30"/>
      <c r="AF601" s="30"/>
      <c r="AG601" s="30"/>
      <c r="AH601" s="30"/>
      <c r="AI601" s="30"/>
      <c r="AJ601" s="30"/>
      <c r="AK601" s="30"/>
      <c r="AL601" s="30"/>
      <c r="AM601" s="30"/>
      <c r="AN601" s="30"/>
      <c r="AO601" s="30"/>
      <c r="AP601" s="30"/>
      <c r="AQ601" s="30"/>
      <c r="AR601" s="30"/>
      <c r="AS601" s="30"/>
      <c r="AT601" s="30"/>
      <c r="AU601" s="30"/>
      <c r="AV601" s="32"/>
      <c r="AW601" s="30"/>
      <c r="AX601" s="30"/>
      <c r="AY601" s="30"/>
      <c r="AZ601" s="30"/>
      <c r="BA601" s="30"/>
      <c r="BB601" s="30"/>
      <c r="BC601" s="30"/>
      <c r="BD601" s="30"/>
      <c r="BE601" s="30"/>
      <c r="BF601" s="30"/>
      <c r="BG601" s="30"/>
      <c r="BH601" s="30"/>
      <c r="BI601" s="30"/>
      <c r="BJ601" s="21"/>
      <c r="BK601" s="21" t="s">
        <v>1318</v>
      </c>
      <c r="BL601" s="5">
        <v>2</v>
      </c>
      <c r="BM601" s="221">
        <v>2</v>
      </c>
      <c r="BN601" s="221">
        <v>2</v>
      </c>
      <c r="BO601" s="221">
        <v>2</v>
      </c>
      <c r="BP601" s="221">
        <v>2</v>
      </c>
      <c r="BQ601" s="221">
        <v>2</v>
      </c>
      <c r="BR601" s="5">
        <v>2</v>
      </c>
      <c r="BS601" s="226">
        <v>2</v>
      </c>
      <c r="BT601" s="221">
        <v>2</v>
      </c>
      <c r="BU601" s="221">
        <v>2</v>
      </c>
      <c r="BV601" s="221">
        <v>2</v>
      </c>
      <c r="BW601" s="5">
        <v>2</v>
      </c>
      <c r="BX601" s="221">
        <v>2</v>
      </c>
      <c r="BY601" s="6">
        <v>2</v>
      </c>
      <c r="BZ601" s="5">
        <v>2</v>
      </c>
      <c r="CA601" s="221">
        <v>2</v>
      </c>
      <c r="CB601" s="221">
        <v>2</v>
      </c>
      <c r="CC601" s="221">
        <v>1</v>
      </c>
      <c r="CD601" s="337">
        <v>2</v>
      </c>
      <c r="CE601" s="221">
        <v>2</v>
      </c>
      <c r="CF601" s="221">
        <v>2</v>
      </c>
      <c r="CG601" s="221">
        <v>2</v>
      </c>
      <c r="CH601" s="221">
        <v>2</v>
      </c>
      <c r="CI601" s="221">
        <v>2</v>
      </c>
      <c r="CJ601" s="337">
        <v>2</v>
      </c>
      <c r="CK601" s="221">
        <v>2</v>
      </c>
      <c r="CL601" s="222">
        <f t="shared" si="351"/>
        <v>25</v>
      </c>
      <c r="CM601" s="237">
        <f t="shared" si="352"/>
        <v>0.96153846153846156</v>
      </c>
      <c r="CN601" s="222">
        <f t="shared" si="353"/>
        <v>1</v>
      </c>
      <c r="CO601" s="237">
        <f t="shared" si="354"/>
        <v>3.8461538461538464E-2</v>
      </c>
      <c r="CP601" s="222">
        <f t="shared" si="355"/>
        <v>0</v>
      </c>
      <c r="CQ601" s="237">
        <f t="shared" si="356"/>
        <v>0</v>
      </c>
      <c r="CR601" s="222">
        <f t="shared" si="357"/>
        <v>0</v>
      </c>
      <c r="CS601" s="237">
        <f t="shared" si="358"/>
        <v>0</v>
      </c>
      <c r="CT601" s="223">
        <f t="shared" si="359"/>
        <v>1.9615384615384615</v>
      </c>
      <c r="CU601" s="223" t="str">
        <f t="shared" si="360"/>
        <v>Đạt mục tiêu</v>
      </c>
      <c r="CV601" s="30"/>
    </row>
    <row r="602" spans="1:100" s="31" customFormat="1" ht="52" hidden="1">
      <c r="A602" s="1308"/>
      <c r="B602" s="1093"/>
      <c r="C602" s="1088"/>
      <c r="D602" s="1093"/>
      <c r="E602" s="1088"/>
      <c r="F602" s="1090"/>
      <c r="G602" s="48" t="s">
        <v>2301</v>
      </c>
      <c r="H602" s="48"/>
      <c r="I602" s="613"/>
      <c r="J602" s="32" t="s">
        <v>773</v>
      </c>
      <c r="K602" s="464"/>
      <c r="L602" s="44" t="s">
        <v>32</v>
      </c>
      <c r="M602" s="212" t="s">
        <v>31</v>
      </c>
      <c r="N602" s="169" t="s">
        <v>10</v>
      </c>
      <c r="O602" s="93" t="s">
        <v>29</v>
      </c>
      <c r="P602" s="93" t="s">
        <v>24</v>
      </c>
      <c r="Q602" s="30"/>
      <c r="R602" s="30"/>
      <c r="S602" s="30"/>
      <c r="T602" s="30"/>
      <c r="U602" s="30"/>
      <c r="V602" s="30"/>
      <c r="W602" s="30"/>
      <c r="X602" s="30"/>
      <c r="Y602" s="30"/>
      <c r="Z602" s="30"/>
      <c r="AA602" s="30" t="s">
        <v>24</v>
      </c>
      <c r="AB602" s="80">
        <f t="shared" si="361"/>
        <v>1</v>
      </c>
      <c r="AC602" s="662"/>
      <c r="AD602" s="30"/>
      <c r="AE602" s="30"/>
      <c r="AF602" s="30"/>
      <c r="AG602" s="30"/>
      <c r="AH602" s="30"/>
      <c r="AI602" s="30"/>
      <c r="AJ602" s="30"/>
      <c r="AK602" s="30"/>
      <c r="AL602" s="30"/>
      <c r="AM602" s="30"/>
      <c r="AN602" s="30"/>
      <c r="AO602" s="30"/>
      <c r="AP602" s="30"/>
      <c r="AQ602" s="30"/>
      <c r="AR602" s="30"/>
      <c r="AS602" s="30"/>
      <c r="AT602" s="30"/>
      <c r="AU602" s="30"/>
      <c r="AV602" s="32"/>
      <c r="AW602" s="30"/>
      <c r="AX602" s="30"/>
      <c r="AY602" s="30"/>
      <c r="AZ602" s="30"/>
      <c r="BA602" s="30"/>
      <c r="BB602" s="30"/>
      <c r="BC602" s="30"/>
      <c r="BD602" s="30"/>
      <c r="BE602" s="30"/>
      <c r="BF602" s="30"/>
      <c r="BG602" s="30"/>
      <c r="BH602" s="30"/>
      <c r="BI602" s="30"/>
      <c r="BJ602" s="21" t="s">
        <v>1318</v>
      </c>
      <c r="BK602" s="21"/>
      <c r="BL602" s="5">
        <v>2</v>
      </c>
      <c r="BM602" s="221">
        <v>2</v>
      </c>
      <c r="BN602" s="221">
        <v>2</v>
      </c>
      <c r="BO602" s="221">
        <v>2</v>
      </c>
      <c r="BP602" s="221">
        <v>2</v>
      </c>
      <c r="BQ602" s="221">
        <v>2</v>
      </c>
      <c r="BR602" s="5">
        <v>2</v>
      </c>
      <c r="BS602" s="226">
        <v>2</v>
      </c>
      <c r="BT602" s="221">
        <v>2</v>
      </c>
      <c r="BU602" s="221">
        <v>2</v>
      </c>
      <c r="BV602" s="221">
        <v>2</v>
      </c>
      <c r="BW602" s="5">
        <v>2</v>
      </c>
      <c r="BX602" s="221">
        <v>2</v>
      </c>
      <c r="BY602" s="6">
        <v>2</v>
      </c>
      <c r="BZ602" s="5">
        <v>2</v>
      </c>
      <c r="CA602" s="221">
        <v>2</v>
      </c>
      <c r="CB602" s="221">
        <v>2</v>
      </c>
      <c r="CC602" s="221">
        <v>2</v>
      </c>
      <c r="CD602" s="337">
        <v>2</v>
      </c>
      <c r="CE602" s="221">
        <v>2</v>
      </c>
      <c r="CF602" s="221">
        <v>2</v>
      </c>
      <c r="CG602" s="221">
        <v>2</v>
      </c>
      <c r="CH602" s="221">
        <v>2</v>
      </c>
      <c r="CI602" s="221">
        <v>2</v>
      </c>
      <c r="CJ602" s="337">
        <v>2</v>
      </c>
      <c r="CK602" s="221">
        <v>2</v>
      </c>
      <c r="CL602" s="222">
        <f t="shared" si="351"/>
        <v>26</v>
      </c>
      <c r="CM602" s="237">
        <f t="shared" si="352"/>
        <v>1</v>
      </c>
      <c r="CN602" s="222">
        <f t="shared" si="353"/>
        <v>0</v>
      </c>
      <c r="CO602" s="237">
        <f t="shared" si="354"/>
        <v>0</v>
      </c>
      <c r="CP602" s="222">
        <f t="shared" si="355"/>
        <v>0</v>
      </c>
      <c r="CQ602" s="237">
        <f t="shared" si="356"/>
        <v>0</v>
      </c>
      <c r="CR602" s="222">
        <f t="shared" si="357"/>
        <v>0</v>
      </c>
      <c r="CS602" s="237">
        <f t="shared" si="358"/>
        <v>0</v>
      </c>
      <c r="CT602" s="223">
        <f t="shared" si="359"/>
        <v>2</v>
      </c>
      <c r="CU602" s="223" t="str">
        <f t="shared" si="360"/>
        <v>Đạt mục tiêu</v>
      </c>
      <c r="CV602" s="30"/>
    </row>
    <row r="603" spans="1:100" s="12" customFormat="1" ht="52" hidden="1">
      <c r="A603" s="1308"/>
      <c r="B603" s="1093"/>
      <c r="C603" s="1088"/>
      <c r="D603" s="1093"/>
      <c r="E603" s="1088"/>
      <c r="F603" s="1089" t="s">
        <v>1239</v>
      </c>
      <c r="G603" s="48" t="s">
        <v>2302</v>
      </c>
      <c r="H603" s="48"/>
      <c r="I603" s="613"/>
      <c r="J603" s="32" t="s">
        <v>774</v>
      </c>
      <c r="K603" s="464"/>
      <c r="L603" s="16" t="s">
        <v>32</v>
      </c>
      <c r="M603" s="212" t="s">
        <v>31</v>
      </c>
      <c r="N603" s="169" t="s">
        <v>10</v>
      </c>
      <c r="O603" s="93" t="s">
        <v>29</v>
      </c>
      <c r="P603" s="93" t="s">
        <v>24</v>
      </c>
      <c r="Q603" s="88"/>
      <c r="R603" s="88"/>
      <c r="S603" s="88" t="s">
        <v>24</v>
      </c>
      <c r="T603" s="88"/>
      <c r="U603" s="30"/>
      <c r="V603" s="88"/>
      <c r="W603" s="88"/>
      <c r="X603" s="88"/>
      <c r="Y603" s="88"/>
      <c r="Z603" s="88"/>
      <c r="AA603" s="88"/>
      <c r="AB603" s="80">
        <f t="shared" si="361"/>
        <v>1</v>
      </c>
      <c r="AC603" s="661"/>
      <c r="AD603" s="88"/>
      <c r="AE603" s="88"/>
      <c r="AF603" s="88"/>
      <c r="AG603" s="7"/>
      <c r="AH603" s="7"/>
      <c r="AI603" s="7"/>
      <c r="AJ603" s="7"/>
      <c r="AK603" s="88"/>
      <c r="AL603" s="55"/>
      <c r="AM603" s="55" t="s">
        <v>1318</v>
      </c>
      <c r="AN603" s="55"/>
      <c r="AO603" s="88"/>
      <c r="AP603" s="88"/>
      <c r="AQ603" s="88"/>
      <c r="AR603" s="88"/>
      <c r="AS603" s="88"/>
      <c r="AT603" s="88"/>
      <c r="AU603" s="88"/>
      <c r="AV603" s="37"/>
      <c r="AW603" s="88"/>
      <c r="AX603" s="88"/>
      <c r="AY603" s="88"/>
      <c r="AZ603" s="88"/>
      <c r="BA603" s="88"/>
      <c r="BB603" s="88"/>
      <c r="BC603" s="88"/>
      <c r="BD603" s="88"/>
      <c r="BE603" s="88"/>
      <c r="BF603" s="88"/>
      <c r="BG603" s="88"/>
      <c r="BH603" s="88"/>
      <c r="BI603" s="88"/>
      <c r="BJ603" s="88"/>
      <c r="BK603" s="88"/>
      <c r="BL603" s="5">
        <v>2</v>
      </c>
      <c r="BM603" s="221">
        <v>2</v>
      </c>
      <c r="BN603" s="221">
        <v>2</v>
      </c>
      <c r="BO603" s="221">
        <v>2</v>
      </c>
      <c r="BP603" s="221">
        <v>2</v>
      </c>
      <c r="BQ603" s="221">
        <v>2</v>
      </c>
      <c r="BR603" s="5">
        <v>2</v>
      </c>
      <c r="BS603" s="226">
        <v>2</v>
      </c>
      <c r="BT603" s="221">
        <v>2</v>
      </c>
      <c r="BU603" s="221">
        <v>2</v>
      </c>
      <c r="BV603" s="221">
        <v>2</v>
      </c>
      <c r="BW603" s="5">
        <v>2</v>
      </c>
      <c r="BX603" s="221">
        <v>2</v>
      </c>
      <c r="BY603" s="6">
        <v>2</v>
      </c>
      <c r="BZ603" s="5">
        <v>2</v>
      </c>
      <c r="CA603" s="221">
        <v>2</v>
      </c>
      <c r="CB603" s="221">
        <v>2</v>
      </c>
      <c r="CC603" s="221">
        <v>2</v>
      </c>
      <c r="CD603" s="337">
        <v>2</v>
      </c>
      <c r="CE603" s="221">
        <v>2</v>
      </c>
      <c r="CF603" s="221">
        <v>2</v>
      </c>
      <c r="CG603" s="221">
        <v>2</v>
      </c>
      <c r="CH603" s="221">
        <v>2</v>
      </c>
      <c r="CI603" s="221">
        <v>2</v>
      </c>
      <c r="CJ603" s="337">
        <v>2</v>
      </c>
      <c r="CK603" s="221">
        <v>2</v>
      </c>
      <c r="CL603" s="222">
        <f t="shared" si="351"/>
        <v>26</v>
      </c>
      <c r="CM603" s="237">
        <f t="shared" si="352"/>
        <v>1</v>
      </c>
      <c r="CN603" s="222">
        <f t="shared" si="353"/>
        <v>0</v>
      </c>
      <c r="CO603" s="237">
        <f t="shared" si="354"/>
        <v>0</v>
      </c>
      <c r="CP603" s="222">
        <f t="shared" si="355"/>
        <v>0</v>
      </c>
      <c r="CQ603" s="237">
        <f t="shared" si="356"/>
        <v>0</v>
      </c>
      <c r="CR603" s="222">
        <f t="shared" si="357"/>
        <v>0</v>
      </c>
      <c r="CS603" s="237">
        <f t="shared" si="358"/>
        <v>0</v>
      </c>
      <c r="CT603" s="223">
        <f t="shared" si="359"/>
        <v>2</v>
      </c>
      <c r="CU603" s="223" t="str">
        <f t="shared" si="360"/>
        <v>Đạt mục tiêu</v>
      </c>
      <c r="CV603" s="88"/>
    </row>
    <row r="604" spans="1:100" s="12" customFormat="1" ht="39" hidden="1">
      <c r="A604" s="1308"/>
      <c r="B604" s="1093"/>
      <c r="C604" s="1088"/>
      <c r="D604" s="1093"/>
      <c r="E604" s="1214"/>
      <c r="F604" s="1215"/>
      <c r="G604" s="157" t="s">
        <v>2303</v>
      </c>
      <c r="H604" s="48"/>
      <c r="I604" s="613"/>
      <c r="J604" s="32"/>
      <c r="K604" s="464"/>
      <c r="L604" s="44" t="s">
        <v>32</v>
      </c>
      <c r="M604" s="212" t="s">
        <v>31</v>
      </c>
      <c r="N604" s="169"/>
      <c r="O604" s="93"/>
      <c r="P604" s="93"/>
      <c r="Q604" s="88"/>
      <c r="R604" s="88" t="s">
        <v>24</v>
      </c>
      <c r="S604" s="88"/>
      <c r="T604" s="88"/>
      <c r="U604" s="30"/>
      <c r="V604" s="88"/>
      <c r="W604" s="88"/>
      <c r="X604" s="88"/>
      <c r="Y604" s="88"/>
      <c r="Z604" s="88"/>
      <c r="AA604" s="88"/>
      <c r="AB604" s="80">
        <f t="shared" si="361"/>
        <v>1</v>
      </c>
      <c r="AC604" s="661"/>
      <c r="AD604" s="88"/>
      <c r="AE604" s="88"/>
      <c r="AF604" s="88"/>
      <c r="AG604" s="7"/>
      <c r="AH604" s="7"/>
      <c r="AI604" s="7"/>
      <c r="AJ604" s="7"/>
      <c r="AK604" s="88"/>
      <c r="AL604" s="88"/>
      <c r="AM604" s="88"/>
      <c r="AN604" s="88"/>
      <c r="AO604" s="88"/>
      <c r="AP604" s="88"/>
      <c r="AQ604" s="88"/>
      <c r="AR604" s="88"/>
      <c r="AS604" s="88"/>
      <c r="AT604" s="88"/>
      <c r="AU604" s="88"/>
      <c r="AV604" s="37"/>
      <c r="AW604" s="88"/>
      <c r="AX604" s="88"/>
      <c r="AY604" s="88"/>
      <c r="AZ604" s="88"/>
      <c r="BA604" s="88"/>
      <c r="BB604" s="88"/>
      <c r="BC604" s="88"/>
      <c r="BD604" s="88"/>
      <c r="BE604" s="88"/>
      <c r="BF604" s="88"/>
      <c r="BG604" s="88"/>
      <c r="BH604" s="88"/>
      <c r="BI604" s="88"/>
      <c r="BJ604" s="88"/>
      <c r="BK604" s="88"/>
      <c r="BL604" s="5">
        <v>2</v>
      </c>
      <c r="BM604" s="221">
        <v>2</v>
      </c>
      <c r="BN604" s="221">
        <v>2</v>
      </c>
      <c r="BO604" s="221">
        <v>2</v>
      </c>
      <c r="BP604" s="221">
        <v>2</v>
      </c>
      <c r="BQ604" s="221">
        <v>2</v>
      </c>
      <c r="BR604" s="5">
        <v>2</v>
      </c>
      <c r="BS604" s="226">
        <v>2</v>
      </c>
      <c r="BT604" s="221">
        <v>2</v>
      </c>
      <c r="BU604" s="221">
        <v>2</v>
      </c>
      <c r="BV604" s="221">
        <v>2</v>
      </c>
      <c r="BW604" s="5">
        <v>2</v>
      </c>
      <c r="BX604" s="221">
        <v>2</v>
      </c>
      <c r="BY604" s="6">
        <v>2</v>
      </c>
      <c r="BZ604" s="5">
        <v>2</v>
      </c>
      <c r="CA604" s="221">
        <v>2</v>
      </c>
      <c r="CB604" s="221">
        <v>2</v>
      </c>
      <c r="CC604" s="221">
        <v>2</v>
      </c>
      <c r="CD604" s="337">
        <v>2</v>
      </c>
      <c r="CE604" s="221">
        <v>2</v>
      </c>
      <c r="CF604" s="221">
        <v>2</v>
      </c>
      <c r="CG604" s="221">
        <v>2</v>
      </c>
      <c r="CH604" s="221">
        <v>2</v>
      </c>
      <c r="CI604" s="221">
        <v>2</v>
      </c>
      <c r="CJ604" s="337">
        <v>2</v>
      </c>
      <c r="CK604" s="221">
        <v>2</v>
      </c>
      <c r="CL604" s="222">
        <f t="shared" si="351"/>
        <v>26</v>
      </c>
      <c r="CM604" s="237">
        <f t="shared" si="352"/>
        <v>1</v>
      </c>
      <c r="CN604" s="222">
        <f t="shared" si="353"/>
        <v>0</v>
      </c>
      <c r="CO604" s="237">
        <f t="shared" si="354"/>
        <v>0</v>
      </c>
      <c r="CP604" s="222">
        <f t="shared" si="355"/>
        <v>0</v>
      </c>
      <c r="CQ604" s="237">
        <f t="shared" si="356"/>
        <v>0</v>
      </c>
      <c r="CR604" s="222">
        <f t="shared" si="357"/>
        <v>0</v>
      </c>
      <c r="CS604" s="237">
        <f t="shared" si="358"/>
        <v>0</v>
      </c>
      <c r="CT604" s="223">
        <f t="shared" si="359"/>
        <v>2</v>
      </c>
      <c r="CU604" s="223" t="str">
        <f t="shared" si="360"/>
        <v>Đạt mục tiêu</v>
      </c>
      <c r="CV604" s="88"/>
    </row>
    <row r="605" spans="1:100" s="31" customFormat="1" ht="37.75" hidden="1" customHeight="1">
      <c r="A605" s="1308"/>
      <c r="B605" s="1093"/>
      <c r="C605" s="1088"/>
      <c r="D605" s="1093"/>
      <c r="E605" s="1088"/>
      <c r="F605" s="1089"/>
      <c r="G605" s="48" t="s">
        <v>2304</v>
      </c>
      <c r="H605" s="48"/>
      <c r="I605" s="613"/>
      <c r="J605" s="32" t="s">
        <v>775</v>
      </c>
      <c r="K605" s="464"/>
      <c r="L605" s="44" t="s">
        <v>32</v>
      </c>
      <c r="M605" s="212" t="s">
        <v>31</v>
      </c>
      <c r="N605" s="169" t="s">
        <v>10</v>
      </c>
      <c r="O605" s="93" t="s">
        <v>25</v>
      </c>
      <c r="P605" s="93" t="s">
        <v>24</v>
      </c>
      <c r="Q605" s="30"/>
      <c r="R605" s="30"/>
      <c r="S605" s="30"/>
      <c r="T605" s="30" t="s">
        <v>24</v>
      </c>
      <c r="U605" s="30"/>
      <c r="V605" s="30"/>
      <c r="W605" s="30"/>
      <c r="X605" s="30"/>
      <c r="Y605" s="30"/>
      <c r="Z605" s="30"/>
      <c r="AA605" s="30"/>
      <c r="AB605" s="80">
        <f t="shared" si="361"/>
        <v>1</v>
      </c>
      <c r="AC605" s="662"/>
      <c r="AD605" s="30"/>
      <c r="AE605" s="30"/>
      <c r="AF605" s="30"/>
      <c r="AG605" s="30"/>
      <c r="AH605" s="30"/>
      <c r="AI605" s="30"/>
      <c r="AJ605" s="30"/>
      <c r="AK605" s="30"/>
      <c r="AL605" s="30"/>
      <c r="AM605" s="30"/>
      <c r="AN605" s="30"/>
      <c r="AO605" s="55"/>
      <c r="AP605" s="55" t="s">
        <v>1318</v>
      </c>
      <c r="AQ605" s="55"/>
      <c r="AR605" s="55"/>
      <c r="AS605" s="7"/>
      <c r="AT605" s="7"/>
      <c r="AU605" s="7"/>
      <c r="AV605" s="32"/>
      <c r="AW605" s="30"/>
      <c r="AX605" s="30"/>
      <c r="AY605" s="30"/>
      <c r="AZ605" s="30"/>
      <c r="BA605" s="30"/>
      <c r="BB605" s="30"/>
      <c r="BC605" s="30"/>
      <c r="BD605" s="30"/>
      <c r="BE605" s="30"/>
      <c r="BF605" s="30"/>
      <c r="BG605" s="30"/>
      <c r="BH605" s="30"/>
      <c r="BI605" s="30"/>
      <c r="BJ605" s="30"/>
      <c r="BK605" s="30"/>
      <c r="BL605" s="5">
        <v>2</v>
      </c>
      <c r="BM605" s="221">
        <v>2</v>
      </c>
      <c r="BN605" s="221">
        <v>2</v>
      </c>
      <c r="BO605" s="221">
        <v>2</v>
      </c>
      <c r="BP605" s="221">
        <v>2</v>
      </c>
      <c r="BQ605" s="221">
        <v>2</v>
      </c>
      <c r="BR605" s="5">
        <v>2</v>
      </c>
      <c r="BS605" s="226">
        <v>2</v>
      </c>
      <c r="BT605" s="221">
        <v>2</v>
      </c>
      <c r="BU605" s="221">
        <v>2</v>
      </c>
      <c r="BV605" s="221">
        <v>2</v>
      </c>
      <c r="BW605" s="5">
        <v>2</v>
      </c>
      <c r="BX605" s="221">
        <v>2</v>
      </c>
      <c r="BY605" s="6">
        <v>2</v>
      </c>
      <c r="BZ605" s="5">
        <v>2</v>
      </c>
      <c r="CA605" s="221">
        <v>2</v>
      </c>
      <c r="CB605" s="221">
        <v>2</v>
      </c>
      <c r="CC605" s="221">
        <v>2</v>
      </c>
      <c r="CD605" s="337">
        <v>2</v>
      </c>
      <c r="CE605" s="221">
        <v>2</v>
      </c>
      <c r="CF605" s="221">
        <v>2</v>
      </c>
      <c r="CG605" s="221">
        <v>2</v>
      </c>
      <c r="CH605" s="221">
        <v>2</v>
      </c>
      <c r="CI605" s="221">
        <v>2</v>
      </c>
      <c r="CJ605" s="337">
        <v>2</v>
      </c>
      <c r="CK605" s="221">
        <v>2</v>
      </c>
      <c r="CL605" s="222">
        <f t="shared" si="351"/>
        <v>26</v>
      </c>
      <c r="CM605" s="237">
        <f t="shared" si="352"/>
        <v>1</v>
      </c>
      <c r="CN605" s="222">
        <f t="shared" si="353"/>
        <v>0</v>
      </c>
      <c r="CO605" s="237">
        <f t="shared" si="354"/>
        <v>0</v>
      </c>
      <c r="CP605" s="222">
        <f t="shared" si="355"/>
        <v>0</v>
      </c>
      <c r="CQ605" s="237">
        <f t="shared" si="356"/>
        <v>0</v>
      </c>
      <c r="CR605" s="222">
        <f t="shared" si="357"/>
        <v>0</v>
      </c>
      <c r="CS605" s="237">
        <f t="shared" si="358"/>
        <v>0</v>
      </c>
      <c r="CT605" s="223">
        <f t="shared" si="359"/>
        <v>2</v>
      </c>
      <c r="CU605" s="223" t="str">
        <f t="shared" si="360"/>
        <v>Đạt mục tiêu</v>
      </c>
      <c r="CV605" s="30"/>
    </row>
    <row r="606" spans="1:100" s="31" customFormat="1" ht="37.75" hidden="1" customHeight="1">
      <c r="A606" s="1308"/>
      <c r="B606" s="1093"/>
      <c r="C606" s="1088"/>
      <c r="D606" s="1093"/>
      <c r="E606" s="1088"/>
      <c r="F606" s="1089"/>
      <c r="G606" s="48" t="s">
        <v>2052</v>
      </c>
      <c r="H606" s="48"/>
      <c r="I606" s="613"/>
      <c r="J606" s="32" t="s">
        <v>775</v>
      </c>
      <c r="K606" s="464"/>
      <c r="L606" s="44" t="s">
        <v>32</v>
      </c>
      <c r="M606" s="212" t="s">
        <v>31</v>
      </c>
      <c r="N606" s="169" t="s">
        <v>10</v>
      </c>
      <c r="O606" s="93" t="s">
        <v>25</v>
      </c>
      <c r="P606" s="93" t="s">
        <v>24</v>
      </c>
      <c r="Q606" s="30"/>
      <c r="R606" s="30"/>
      <c r="S606" s="30"/>
      <c r="T606" s="30" t="s">
        <v>24</v>
      </c>
      <c r="U606" s="30"/>
      <c r="V606" s="30"/>
      <c r="W606" s="30"/>
      <c r="X606" s="30"/>
      <c r="Y606" s="30"/>
      <c r="Z606" s="30"/>
      <c r="AA606" s="30"/>
      <c r="AB606" s="80">
        <f t="shared" si="361"/>
        <v>1</v>
      </c>
      <c r="AC606" s="662"/>
      <c r="AD606" s="30"/>
      <c r="AE606" s="30"/>
      <c r="AF606" s="30"/>
      <c r="AG606" s="30"/>
      <c r="AH606" s="30"/>
      <c r="AI606" s="30"/>
      <c r="AJ606" s="30"/>
      <c r="AK606" s="30"/>
      <c r="AL606" s="30"/>
      <c r="AM606" s="30"/>
      <c r="AN606" s="30"/>
      <c r="AO606" s="55" t="s">
        <v>1318</v>
      </c>
      <c r="AP606" s="55" t="s">
        <v>1318</v>
      </c>
      <c r="AQ606" s="55"/>
      <c r="AR606" s="55" t="s">
        <v>1318</v>
      </c>
      <c r="AS606" s="7"/>
      <c r="AT606" s="7"/>
      <c r="AU606" s="7"/>
      <c r="AV606" s="32"/>
      <c r="AW606" s="30"/>
      <c r="AX606" s="30"/>
      <c r="AY606" s="30"/>
      <c r="AZ606" s="30"/>
      <c r="BA606" s="30"/>
      <c r="BB606" s="30"/>
      <c r="BC606" s="30"/>
      <c r="BD606" s="30"/>
      <c r="BE606" s="30"/>
      <c r="BF606" s="30"/>
      <c r="BG606" s="30"/>
      <c r="BH606" s="30"/>
      <c r="BI606" s="30"/>
      <c r="BJ606" s="30"/>
      <c r="BK606" s="30"/>
      <c r="BL606" s="5">
        <v>2</v>
      </c>
      <c r="BM606" s="221">
        <v>2</v>
      </c>
      <c r="BN606" s="221">
        <v>2</v>
      </c>
      <c r="BO606" s="221">
        <v>2</v>
      </c>
      <c r="BP606" s="221">
        <v>2</v>
      </c>
      <c r="BQ606" s="221">
        <v>2</v>
      </c>
      <c r="BR606" s="5">
        <v>1</v>
      </c>
      <c r="BS606" s="226">
        <v>2</v>
      </c>
      <c r="BT606" s="221">
        <v>2</v>
      </c>
      <c r="BU606" s="221">
        <v>2</v>
      </c>
      <c r="BV606" s="221">
        <v>2</v>
      </c>
      <c r="BW606" s="5">
        <v>2</v>
      </c>
      <c r="BX606" s="221">
        <v>2</v>
      </c>
      <c r="BY606" s="6">
        <v>2</v>
      </c>
      <c r="BZ606" s="5">
        <v>2</v>
      </c>
      <c r="CA606" s="221">
        <v>2</v>
      </c>
      <c r="CB606" s="221">
        <v>2</v>
      </c>
      <c r="CC606" s="221">
        <v>2</v>
      </c>
      <c r="CD606" s="337">
        <v>2</v>
      </c>
      <c r="CE606" s="221">
        <v>2</v>
      </c>
      <c r="CF606" s="221">
        <v>2</v>
      </c>
      <c r="CG606" s="221">
        <v>2</v>
      </c>
      <c r="CH606" s="221">
        <v>2</v>
      </c>
      <c r="CI606" s="221">
        <v>2</v>
      </c>
      <c r="CJ606" s="337">
        <v>2</v>
      </c>
      <c r="CK606" s="221">
        <v>2</v>
      </c>
      <c r="CL606" s="222">
        <f t="shared" si="351"/>
        <v>25</v>
      </c>
      <c r="CM606" s="237">
        <f t="shared" si="352"/>
        <v>0.96153846153846156</v>
      </c>
      <c r="CN606" s="222">
        <f t="shared" si="353"/>
        <v>1</v>
      </c>
      <c r="CO606" s="237">
        <f t="shared" si="354"/>
        <v>3.8461538461538464E-2</v>
      </c>
      <c r="CP606" s="222">
        <f t="shared" si="355"/>
        <v>0</v>
      </c>
      <c r="CQ606" s="237">
        <f t="shared" si="356"/>
        <v>0</v>
      </c>
      <c r="CR606" s="222">
        <f t="shared" si="357"/>
        <v>0</v>
      </c>
      <c r="CS606" s="237">
        <f t="shared" si="358"/>
        <v>0</v>
      </c>
      <c r="CT606" s="223">
        <f t="shared" si="359"/>
        <v>1.9615384615384615</v>
      </c>
      <c r="CU606" s="223" t="str">
        <f t="shared" si="360"/>
        <v>Đạt mục tiêu</v>
      </c>
      <c r="CV606" s="30"/>
    </row>
    <row r="607" spans="1:100" s="12" customFormat="1" ht="37.75" hidden="1" customHeight="1">
      <c r="A607" s="1308"/>
      <c r="B607" s="1093"/>
      <c r="C607" s="1088"/>
      <c r="D607" s="1093"/>
      <c r="E607" s="1088"/>
      <c r="F607" s="1089"/>
      <c r="G607" s="52" t="s">
        <v>2054</v>
      </c>
      <c r="H607" s="52"/>
      <c r="I607" s="595"/>
      <c r="J607" s="88"/>
      <c r="K607" s="479"/>
      <c r="L607" s="16" t="s">
        <v>32</v>
      </c>
      <c r="M607" s="212" t="s">
        <v>31</v>
      </c>
      <c r="N607" s="169" t="s">
        <v>10</v>
      </c>
      <c r="O607" s="93" t="s">
        <v>29</v>
      </c>
      <c r="P607" s="37" t="s">
        <v>24</v>
      </c>
      <c r="Q607" s="88"/>
      <c r="R607" s="88"/>
      <c r="S607" s="88" t="s">
        <v>24</v>
      </c>
      <c r="T607" s="88"/>
      <c r="U607" s="30"/>
      <c r="V607" s="88"/>
      <c r="W607" s="88"/>
      <c r="X607" s="88"/>
      <c r="Y607" s="88"/>
      <c r="Z607" s="88"/>
      <c r="AA607" s="88"/>
      <c r="AB607" s="80">
        <f t="shared" si="361"/>
        <v>1</v>
      </c>
      <c r="AC607" s="661"/>
      <c r="AD607" s="88"/>
      <c r="AE607" s="88"/>
      <c r="AF607" s="88"/>
      <c r="AG607" s="88"/>
      <c r="AH607" s="88"/>
      <c r="AI607" s="88"/>
      <c r="AJ607" s="88"/>
      <c r="AK607" s="7"/>
      <c r="AL607" s="7"/>
      <c r="AM607" s="7" t="s">
        <v>1318</v>
      </c>
      <c r="AN607" s="7"/>
      <c r="AO607" s="88"/>
      <c r="AP607" s="88"/>
      <c r="AQ607" s="88"/>
      <c r="AR607" s="88"/>
      <c r="AS607" s="88"/>
      <c r="AT607" s="88"/>
      <c r="AU607" s="88"/>
      <c r="AV607" s="37"/>
      <c r="AW607" s="88"/>
      <c r="AX607" s="88"/>
      <c r="AY607" s="88"/>
      <c r="AZ607" s="88"/>
      <c r="BA607" s="88"/>
      <c r="BB607" s="88"/>
      <c r="BC607" s="88"/>
      <c r="BD607" s="88"/>
      <c r="BE607" s="88"/>
      <c r="BF607" s="88"/>
      <c r="BG607" s="88"/>
      <c r="BH607" s="88"/>
      <c r="BI607" s="88"/>
      <c r="BJ607" s="88"/>
      <c r="BK607" s="88"/>
      <c r="BL607" s="5">
        <v>2</v>
      </c>
      <c r="BM607" s="221">
        <v>2</v>
      </c>
      <c r="BN607" s="221">
        <v>2</v>
      </c>
      <c r="BO607" s="221">
        <v>2</v>
      </c>
      <c r="BP607" s="221">
        <v>2</v>
      </c>
      <c r="BQ607" s="221">
        <v>2</v>
      </c>
      <c r="BR607" s="5">
        <v>2</v>
      </c>
      <c r="BS607" s="226">
        <v>2</v>
      </c>
      <c r="BT607" s="221">
        <v>2</v>
      </c>
      <c r="BU607" s="221">
        <v>2</v>
      </c>
      <c r="BV607" s="221">
        <v>2</v>
      </c>
      <c r="BW607" s="5">
        <v>2</v>
      </c>
      <c r="BX607" s="221">
        <v>2</v>
      </c>
      <c r="BY607" s="6">
        <v>2</v>
      </c>
      <c r="BZ607" s="5">
        <v>2</v>
      </c>
      <c r="CA607" s="221">
        <v>2</v>
      </c>
      <c r="CB607" s="221">
        <v>2</v>
      </c>
      <c r="CC607" s="221">
        <v>2</v>
      </c>
      <c r="CD607" s="337">
        <v>2</v>
      </c>
      <c r="CE607" s="221">
        <v>2</v>
      </c>
      <c r="CF607" s="221">
        <v>2</v>
      </c>
      <c r="CG607" s="221">
        <v>2</v>
      </c>
      <c r="CH607" s="221">
        <v>2</v>
      </c>
      <c r="CI607" s="221">
        <v>2</v>
      </c>
      <c r="CJ607" s="337">
        <v>2</v>
      </c>
      <c r="CK607" s="221">
        <v>2</v>
      </c>
      <c r="CL607" s="222">
        <f t="shared" si="351"/>
        <v>26</v>
      </c>
      <c r="CM607" s="237">
        <f t="shared" si="352"/>
        <v>1</v>
      </c>
      <c r="CN607" s="222">
        <f t="shared" si="353"/>
        <v>0</v>
      </c>
      <c r="CO607" s="237">
        <f t="shared" si="354"/>
        <v>0</v>
      </c>
      <c r="CP607" s="222">
        <f t="shared" si="355"/>
        <v>0</v>
      </c>
      <c r="CQ607" s="237">
        <f t="shared" si="356"/>
        <v>0</v>
      </c>
      <c r="CR607" s="222">
        <f t="shared" si="357"/>
        <v>0</v>
      </c>
      <c r="CS607" s="237">
        <f t="shared" si="358"/>
        <v>0</v>
      </c>
      <c r="CT607" s="223">
        <f t="shared" si="359"/>
        <v>2</v>
      </c>
      <c r="CU607" s="223" t="str">
        <f t="shared" si="360"/>
        <v>Đạt mục tiêu</v>
      </c>
      <c r="CV607" s="88"/>
    </row>
    <row r="608" spans="1:100" s="12" customFormat="1" ht="37.75" hidden="1" customHeight="1">
      <c r="A608" s="1308"/>
      <c r="B608" s="1093"/>
      <c r="C608" s="1088"/>
      <c r="D608" s="1093"/>
      <c r="E608" s="1088"/>
      <c r="F608" s="1089"/>
      <c r="G608" s="52" t="s">
        <v>2053</v>
      </c>
      <c r="H608" s="52"/>
      <c r="I608" s="595"/>
      <c r="J608" s="88"/>
      <c r="K608" s="479"/>
      <c r="L608" s="16" t="s">
        <v>32</v>
      </c>
      <c r="M608" s="212" t="s">
        <v>31</v>
      </c>
      <c r="N608" s="169" t="s">
        <v>10</v>
      </c>
      <c r="O608" s="93" t="s">
        <v>29</v>
      </c>
      <c r="P608" s="37" t="s">
        <v>24</v>
      </c>
      <c r="Q608" s="88"/>
      <c r="R608" s="88"/>
      <c r="S608" s="88" t="s">
        <v>24</v>
      </c>
      <c r="T608" s="88"/>
      <c r="U608" s="30"/>
      <c r="V608" s="88"/>
      <c r="W608" s="88"/>
      <c r="X608" s="88"/>
      <c r="Y608" s="88"/>
      <c r="Z608" s="88"/>
      <c r="AA608" s="88"/>
      <c r="AB608" s="80">
        <f t="shared" si="361"/>
        <v>1</v>
      </c>
      <c r="AC608" s="661"/>
      <c r="AD608" s="88"/>
      <c r="AE608" s="88"/>
      <c r="AF608" s="88"/>
      <c r="AG608" s="88"/>
      <c r="AH608" s="88"/>
      <c r="AI608" s="88"/>
      <c r="AJ608" s="88"/>
      <c r="AK608" s="7"/>
      <c r="AL608" s="7"/>
      <c r="AM608" s="7" t="s">
        <v>1318</v>
      </c>
      <c r="AN608" s="7"/>
      <c r="AO608" s="88"/>
      <c r="AP608" s="88"/>
      <c r="AQ608" s="88"/>
      <c r="AR608" s="88"/>
      <c r="AS608" s="88"/>
      <c r="AT608" s="88"/>
      <c r="AU608" s="88"/>
      <c r="AV608" s="37"/>
      <c r="AW608" s="88"/>
      <c r="AX608" s="88"/>
      <c r="AY608" s="88"/>
      <c r="AZ608" s="88"/>
      <c r="BA608" s="88"/>
      <c r="BB608" s="88"/>
      <c r="BC608" s="88"/>
      <c r="BD608" s="88"/>
      <c r="BE608" s="88"/>
      <c r="BF608" s="88"/>
      <c r="BG608" s="88"/>
      <c r="BH608" s="88"/>
      <c r="BI608" s="88"/>
      <c r="BJ608" s="88"/>
      <c r="BK608" s="88"/>
      <c r="BL608" s="5">
        <v>2</v>
      </c>
      <c r="BM608" s="221">
        <v>2</v>
      </c>
      <c r="BN608" s="221">
        <v>2</v>
      </c>
      <c r="BO608" s="221">
        <v>2</v>
      </c>
      <c r="BP608" s="221">
        <v>2</v>
      </c>
      <c r="BQ608" s="221">
        <v>2</v>
      </c>
      <c r="BR608" s="5">
        <v>2</v>
      </c>
      <c r="BS608" s="226">
        <v>2</v>
      </c>
      <c r="BT608" s="221">
        <v>2</v>
      </c>
      <c r="BU608" s="221">
        <v>2</v>
      </c>
      <c r="BV608" s="221">
        <v>2</v>
      </c>
      <c r="BW608" s="5">
        <v>2</v>
      </c>
      <c r="BX608" s="221">
        <v>2</v>
      </c>
      <c r="BY608" s="6">
        <v>2</v>
      </c>
      <c r="BZ608" s="5">
        <v>2</v>
      </c>
      <c r="CA608" s="221">
        <v>2</v>
      </c>
      <c r="CB608" s="221">
        <v>2</v>
      </c>
      <c r="CC608" s="221">
        <v>1</v>
      </c>
      <c r="CD608" s="337">
        <v>2</v>
      </c>
      <c r="CE608" s="221">
        <v>2</v>
      </c>
      <c r="CF608" s="221">
        <v>2</v>
      </c>
      <c r="CG608" s="221">
        <v>2</v>
      </c>
      <c r="CH608" s="221">
        <v>2</v>
      </c>
      <c r="CI608" s="221">
        <v>2</v>
      </c>
      <c r="CJ608" s="337">
        <v>2</v>
      </c>
      <c r="CK608" s="221">
        <v>2</v>
      </c>
      <c r="CL608" s="222">
        <f t="shared" ref="CL608:CL639" si="362">COUNTIF(BL608:CK608,"2")</f>
        <v>25</v>
      </c>
      <c r="CM608" s="237">
        <f t="shared" ref="CM608:CM639" si="363">CL608/(CL608+CN608+CP608+CR608)</f>
        <v>0.96153846153846156</v>
      </c>
      <c r="CN608" s="222">
        <f t="shared" ref="CN608:CN639" si="364">COUNTIF(BL608:CK608,"1")</f>
        <v>1</v>
      </c>
      <c r="CO608" s="237">
        <f t="shared" ref="CO608:CO639" si="365">CN608/(CL608+CN608+CP608+CR608)</f>
        <v>3.8461538461538464E-2</v>
      </c>
      <c r="CP608" s="222">
        <f t="shared" ref="CP608:CP639" si="366">COUNTIF(BL608:CK608,"0")</f>
        <v>0</v>
      </c>
      <c r="CQ608" s="237">
        <f t="shared" ref="CQ608:CQ639" si="367">CP608/(CL608+CN608+CP608+CR608)</f>
        <v>0</v>
      </c>
      <c r="CR608" s="222">
        <f t="shared" ref="CR608:CR639" si="368">COUNTIF(BL608:CK608,"KĐG")</f>
        <v>0</v>
      </c>
      <c r="CS608" s="237">
        <f t="shared" ref="CS608:CS639" si="369">CR608/(CL608+CN608+CP608+CR608)</f>
        <v>0</v>
      </c>
      <c r="CT608" s="223">
        <f t="shared" ref="CT608:CT639" si="370">(((CL608*2)+(CN608*1)+(CP608*0)))/(CL608+CN608+CP608)</f>
        <v>1.9615384615384615</v>
      </c>
      <c r="CU608" s="223" t="str">
        <f t="shared" ref="CU608:CU639" si="371">IF(CS608&gt;=50%,"KĐG",IF(CT608&gt;=1.6,"Đạt mục tiêu",IF(CT608&gt;=1,"Cần cố gắng","Chưa đạt")))</f>
        <v>Đạt mục tiêu</v>
      </c>
      <c r="CV608" s="88"/>
    </row>
    <row r="609" spans="1:100" s="12" customFormat="1" ht="37.75" hidden="1" customHeight="1">
      <c r="A609" s="1308"/>
      <c r="B609" s="1093"/>
      <c r="C609" s="1088"/>
      <c r="D609" s="1093"/>
      <c r="E609" s="1088"/>
      <c r="F609" s="1089"/>
      <c r="G609" s="559" t="s">
        <v>1609</v>
      </c>
      <c r="H609" s="559"/>
      <c r="I609" s="626"/>
      <c r="J609" s="93"/>
      <c r="K609" s="470"/>
      <c r="L609" s="44" t="s">
        <v>32</v>
      </c>
      <c r="M609" s="212" t="s">
        <v>31</v>
      </c>
      <c r="N609" s="169" t="s">
        <v>10</v>
      </c>
      <c r="O609" s="93" t="s">
        <v>29</v>
      </c>
      <c r="P609" s="37" t="s">
        <v>24</v>
      </c>
      <c r="Q609" s="88" t="s">
        <v>24</v>
      </c>
      <c r="R609" s="88"/>
      <c r="S609" s="88"/>
      <c r="T609" s="88"/>
      <c r="U609" s="30"/>
      <c r="V609" s="88"/>
      <c r="W609" s="88"/>
      <c r="X609" s="88"/>
      <c r="Y609" s="88"/>
      <c r="Z609" s="88"/>
      <c r="AA609" s="88"/>
      <c r="AB609" s="80">
        <f t="shared" si="361"/>
        <v>1</v>
      </c>
      <c r="AC609" s="565"/>
      <c r="AD609" s="221" t="s">
        <v>1318</v>
      </c>
      <c r="AE609" s="221"/>
      <c r="AF609" s="221"/>
      <c r="AG609" s="88"/>
      <c r="AH609" s="88"/>
      <c r="AI609" s="88"/>
      <c r="AJ609" s="88"/>
      <c r="AK609" s="7"/>
      <c r="AL609" s="7"/>
      <c r="AM609" s="7"/>
      <c r="AN609" s="7"/>
      <c r="AO609" s="88"/>
      <c r="AP609" s="88"/>
      <c r="AQ609" s="88"/>
      <c r="AR609" s="88"/>
      <c r="AS609" s="88"/>
      <c r="AT609" s="88"/>
      <c r="AU609" s="88"/>
      <c r="AV609" s="37"/>
      <c r="AW609" s="88"/>
      <c r="AX609" s="88"/>
      <c r="AY609" s="88"/>
      <c r="AZ609" s="88"/>
      <c r="BA609" s="88"/>
      <c r="BB609" s="88"/>
      <c r="BC609" s="88"/>
      <c r="BD609" s="88"/>
      <c r="BE609" s="88"/>
      <c r="BF609" s="88"/>
      <c r="BG609" s="88"/>
      <c r="BH609" s="88"/>
      <c r="BI609" s="88"/>
      <c r="BJ609" s="88"/>
      <c r="BK609" s="88"/>
      <c r="BL609" s="5">
        <v>2</v>
      </c>
      <c r="BM609" s="221">
        <v>2</v>
      </c>
      <c r="BN609" s="221">
        <v>2</v>
      </c>
      <c r="BO609" s="221">
        <v>2</v>
      </c>
      <c r="BP609" s="221">
        <v>2</v>
      </c>
      <c r="BQ609" s="221">
        <v>2</v>
      </c>
      <c r="BR609" s="5">
        <v>2</v>
      </c>
      <c r="BS609" s="226">
        <v>2</v>
      </c>
      <c r="BT609" s="221">
        <v>2</v>
      </c>
      <c r="BU609" s="221">
        <v>2</v>
      </c>
      <c r="BV609" s="221">
        <v>2</v>
      </c>
      <c r="BW609" s="5">
        <v>2</v>
      </c>
      <c r="BX609" s="221">
        <v>2</v>
      </c>
      <c r="BY609" s="6">
        <v>2</v>
      </c>
      <c r="BZ609" s="5">
        <v>2</v>
      </c>
      <c r="CA609" s="221">
        <v>2</v>
      </c>
      <c r="CB609" s="221">
        <v>2</v>
      </c>
      <c r="CC609" s="221">
        <v>2</v>
      </c>
      <c r="CD609" s="337">
        <v>2</v>
      </c>
      <c r="CE609" s="221">
        <v>2</v>
      </c>
      <c r="CF609" s="221">
        <v>2</v>
      </c>
      <c r="CG609" s="221">
        <v>2</v>
      </c>
      <c r="CH609" s="221">
        <v>2</v>
      </c>
      <c r="CI609" s="221">
        <v>2</v>
      </c>
      <c r="CJ609" s="337">
        <v>2</v>
      </c>
      <c r="CK609" s="221">
        <v>2</v>
      </c>
      <c r="CL609" s="222">
        <f t="shared" si="362"/>
        <v>26</v>
      </c>
      <c r="CM609" s="237">
        <f t="shared" si="363"/>
        <v>1</v>
      </c>
      <c r="CN609" s="222">
        <f t="shared" si="364"/>
        <v>0</v>
      </c>
      <c r="CO609" s="237">
        <f t="shared" si="365"/>
        <v>0</v>
      </c>
      <c r="CP609" s="222">
        <f t="shared" si="366"/>
        <v>0</v>
      </c>
      <c r="CQ609" s="237">
        <f t="shared" si="367"/>
        <v>0</v>
      </c>
      <c r="CR609" s="222">
        <f t="shared" si="368"/>
        <v>0</v>
      </c>
      <c r="CS609" s="237">
        <f t="shared" si="369"/>
        <v>0</v>
      </c>
      <c r="CT609" s="223">
        <f t="shared" si="370"/>
        <v>2</v>
      </c>
      <c r="CU609" s="223" t="str">
        <f t="shared" si="371"/>
        <v>Đạt mục tiêu</v>
      </c>
      <c r="CV609" s="88"/>
    </row>
    <row r="610" spans="1:100" s="12" customFormat="1" ht="22.75" hidden="1" customHeight="1">
      <c r="A610" s="1308"/>
      <c r="B610" s="1093"/>
      <c r="C610" s="1088"/>
      <c r="D610" s="1093"/>
      <c r="E610" s="1088"/>
      <c r="F610" s="1089"/>
      <c r="G610" s="52" t="s">
        <v>2055</v>
      </c>
      <c r="H610" s="52"/>
      <c r="I610" s="595"/>
      <c r="J610" s="88"/>
      <c r="K610" s="479"/>
      <c r="L610" s="44" t="s">
        <v>32</v>
      </c>
      <c r="M610" s="212" t="s">
        <v>31</v>
      </c>
      <c r="N610" s="169" t="s">
        <v>10</v>
      </c>
      <c r="O610" s="93" t="s">
        <v>29</v>
      </c>
      <c r="P610" s="37" t="s">
        <v>24</v>
      </c>
      <c r="Q610" s="88"/>
      <c r="R610" s="88"/>
      <c r="S610" s="88"/>
      <c r="T610" s="88"/>
      <c r="U610" s="30" t="s">
        <v>24</v>
      </c>
      <c r="V610" s="88"/>
      <c r="W610" s="88"/>
      <c r="X610" s="88"/>
      <c r="Y610" s="88"/>
      <c r="Z610" s="88"/>
      <c r="AA610" s="88"/>
      <c r="AB610" s="80">
        <f t="shared" si="361"/>
        <v>1</v>
      </c>
      <c r="AC610" s="661"/>
      <c r="AD610" s="88"/>
      <c r="AE610" s="88"/>
      <c r="AF610" s="88"/>
      <c r="AG610" s="88"/>
      <c r="AH610" s="88"/>
      <c r="AI610" s="88"/>
      <c r="AJ610" s="88"/>
      <c r="AK610" s="88"/>
      <c r="AL610" s="88"/>
      <c r="AM610" s="88"/>
      <c r="AN610" s="88"/>
      <c r="AO610" s="88"/>
      <c r="AP610" s="88"/>
      <c r="AQ610" s="88"/>
      <c r="AR610" s="88"/>
      <c r="AS610" s="88"/>
      <c r="AT610" s="7" t="s">
        <v>1183</v>
      </c>
      <c r="AU610" s="88"/>
      <c r="AV610" s="37"/>
      <c r="AW610" s="88"/>
      <c r="AX610" s="88"/>
      <c r="AY610" s="88"/>
      <c r="AZ610" s="88"/>
      <c r="BA610" s="88"/>
      <c r="BB610" s="88"/>
      <c r="BC610" s="88"/>
      <c r="BD610" s="88"/>
      <c r="BE610" s="88"/>
      <c r="BF610" s="88"/>
      <c r="BG610" s="88"/>
      <c r="BH610" s="88"/>
      <c r="BI610" s="88"/>
      <c r="BJ610" s="88"/>
      <c r="BK610" s="88"/>
      <c r="BL610" s="5">
        <v>2</v>
      </c>
      <c r="BM610" s="221">
        <v>2</v>
      </c>
      <c r="BN610" s="221">
        <v>2</v>
      </c>
      <c r="BO610" s="221">
        <v>2</v>
      </c>
      <c r="BP610" s="221">
        <v>2</v>
      </c>
      <c r="BQ610" s="221">
        <v>2</v>
      </c>
      <c r="BR610" s="5">
        <v>2</v>
      </c>
      <c r="BS610" s="226">
        <v>2</v>
      </c>
      <c r="BT610" s="221">
        <v>2</v>
      </c>
      <c r="BU610" s="221">
        <v>2</v>
      </c>
      <c r="BV610" s="221">
        <v>2</v>
      </c>
      <c r="BW610" s="5">
        <v>2</v>
      </c>
      <c r="BX610" s="221">
        <v>2</v>
      </c>
      <c r="BY610" s="6">
        <v>2</v>
      </c>
      <c r="BZ610" s="5">
        <v>2</v>
      </c>
      <c r="CA610" s="221">
        <v>2</v>
      </c>
      <c r="CB610" s="221">
        <v>2</v>
      </c>
      <c r="CC610" s="221">
        <v>2</v>
      </c>
      <c r="CD610" s="337">
        <v>2</v>
      </c>
      <c r="CE610" s="221">
        <v>2</v>
      </c>
      <c r="CF610" s="221">
        <v>2</v>
      </c>
      <c r="CG610" s="221">
        <v>2</v>
      </c>
      <c r="CH610" s="221">
        <v>2</v>
      </c>
      <c r="CI610" s="221">
        <v>2</v>
      </c>
      <c r="CJ610" s="337">
        <v>2</v>
      </c>
      <c r="CK610" s="221">
        <v>2</v>
      </c>
      <c r="CL610" s="222">
        <f t="shared" si="362"/>
        <v>26</v>
      </c>
      <c r="CM610" s="237">
        <f t="shared" si="363"/>
        <v>1</v>
      </c>
      <c r="CN610" s="222">
        <f t="shared" si="364"/>
        <v>0</v>
      </c>
      <c r="CO610" s="237">
        <f t="shared" si="365"/>
        <v>0</v>
      </c>
      <c r="CP610" s="222">
        <f t="shared" si="366"/>
        <v>0</v>
      </c>
      <c r="CQ610" s="237">
        <f t="shared" si="367"/>
        <v>0</v>
      </c>
      <c r="CR610" s="222">
        <f t="shared" si="368"/>
        <v>0</v>
      </c>
      <c r="CS610" s="237">
        <f t="shared" si="369"/>
        <v>0</v>
      </c>
      <c r="CT610" s="223">
        <f t="shared" si="370"/>
        <v>2</v>
      </c>
      <c r="CU610" s="223" t="str">
        <f t="shared" si="371"/>
        <v>Đạt mục tiêu</v>
      </c>
      <c r="CV610" s="88"/>
    </row>
    <row r="611" spans="1:100" s="12" customFormat="1" ht="22.75" hidden="1" customHeight="1">
      <c r="A611" s="1308"/>
      <c r="B611" s="1093"/>
      <c r="C611" s="1088"/>
      <c r="D611" s="1093"/>
      <c r="E611" s="1088"/>
      <c r="F611" s="1089"/>
      <c r="G611" s="52" t="s">
        <v>2056</v>
      </c>
      <c r="H611" s="52"/>
      <c r="I611" s="595"/>
      <c r="J611" s="88"/>
      <c r="K611" s="479"/>
      <c r="L611" s="44" t="s">
        <v>32</v>
      </c>
      <c r="M611" s="212" t="s">
        <v>31</v>
      </c>
      <c r="N611" s="169" t="s">
        <v>10</v>
      </c>
      <c r="O611" s="93" t="s">
        <v>29</v>
      </c>
      <c r="P611" s="37" t="s">
        <v>24</v>
      </c>
      <c r="Q611" s="88"/>
      <c r="R611" s="88"/>
      <c r="S611" s="88"/>
      <c r="T611" s="88"/>
      <c r="U611" s="30" t="s">
        <v>24</v>
      </c>
      <c r="V611" s="88"/>
      <c r="W611" s="88"/>
      <c r="X611" s="88"/>
      <c r="Y611" s="88"/>
      <c r="Z611" s="88"/>
      <c r="AA611" s="88"/>
      <c r="AB611" s="80">
        <f t="shared" si="361"/>
        <v>1</v>
      </c>
      <c r="AC611" s="661"/>
      <c r="AD611" s="88"/>
      <c r="AE611" s="88"/>
      <c r="AF611" s="88"/>
      <c r="AG611" s="88"/>
      <c r="AH611" s="88"/>
      <c r="AI611" s="88"/>
      <c r="AJ611" s="88"/>
      <c r="AK611" s="88"/>
      <c r="AL611" s="88"/>
      <c r="AM611" s="88"/>
      <c r="AN611" s="88"/>
      <c r="AO611" s="88"/>
      <c r="AP611" s="88"/>
      <c r="AQ611" s="88"/>
      <c r="AR611" s="88"/>
      <c r="AS611" s="88"/>
      <c r="AT611" s="7" t="s">
        <v>1183</v>
      </c>
      <c r="AU611" s="88"/>
      <c r="AV611" s="37"/>
      <c r="AW611" s="88"/>
      <c r="AX611" s="88"/>
      <c r="AY611" s="88"/>
      <c r="AZ611" s="88"/>
      <c r="BA611" s="88"/>
      <c r="BB611" s="88"/>
      <c r="BC611" s="88"/>
      <c r="BD611" s="88"/>
      <c r="BE611" s="88"/>
      <c r="BF611" s="88"/>
      <c r="BG611" s="88"/>
      <c r="BH611" s="88"/>
      <c r="BI611" s="88"/>
      <c r="BJ611" s="88"/>
      <c r="BK611" s="88"/>
      <c r="BL611" s="5">
        <v>2</v>
      </c>
      <c r="BM611" s="221">
        <v>2</v>
      </c>
      <c r="BN611" s="221">
        <v>2</v>
      </c>
      <c r="BO611" s="221">
        <v>2</v>
      </c>
      <c r="BP611" s="221">
        <v>2</v>
      </c>
      <c r="BQ611" s="221">
        <v>2</v>
      </c>
      <c r="BR611" s="5">
        <v>2</v>
      </c>
      <c r="BS611" s="226">
        <v>2</v>
      </c>
      <c r="BT611" s="221">
        <v>2</v>
      </c>
      <c r="BU611" s="221">
        <v>2</v>
      </c>
      <c r="BV611" s="221">
        <v>2</v>
      </c>
      <c r="BW611" s="5">
        <v>2</v>
      </c>
      <c r="BX611" s="221">
        <v>2</v>
      </c>
      <c r="BY611" s="6">
        <v>2</v>
      </c>
      <c r="BZ611" s="5">
        <v>2</v>
      </c>
      <c r="CA611" s="221">
        <v>2</v>
      </c>
      <c r="CB611" s="221">
        <v>2</v>
      </c>
      <c r="CC611" s="221">
        <v>2</v>
      </c>
      <c r="CD611" s="337">
        <v>2</v>
      </c>
      <c r="CE611" s="221">
        <v>2</v>
      </c>
      <c r="CF611" s="221">
        <v>2</v>
      </c>
      <c r="CG611" s="221">
        <v>2</v>
      </c>
      <c r="CH611" s="221">
        <v>2</v>
      </c>
      <c r="CI611" s="221">
        <v>2</v>
      </c>
      <c r="CJ611" s="337">
        <v>2</v>
      </c>
      <c r="CK611" s="221">
        <v>2</v>
      </c>
      <c r="CL611" s="222">
        <f t="shared" si="362"/>
        <v>26</v>
      </c>
      <c r="CM611" s="237">
        <f t="shared" si="363"/>
        <v>1</v>
      </c>
      <c r="CN611" s="222">
        <f t="shared" si="364"/>
        <v>0</v>
      </c>
      <c r="CO611" s="237">
        <f t="shared" si="365"/>
        <v>0</v>
      </c>
      <c r="CP611" s="222">
        <f t="shared" si="366"/>
        <v>0</v>
      </c>
      <c r="CQ611" s="237">
        <f t="shared" si="367"/>
        <v>0</v>
      </c>
      <c r="CR611" s="222">
        <f t="shared" si="368"/>
        <v>0</v>
      </c>
      <c r="CS611" s="237">
        <f t="shared" si="369"/>
        <v>0</v>
      </c>
      <c r="CT611" s="223">
        <f t="shared" si="370"/>
        <v>2</v>
      </c>
      <c r="CU611" s="223" t="str">
        <f t="shared" si="371"/>
        <v>Đạt mục tiêu</v>
      </c>
      <c r="CV611" s="88"/>
    </row>
    <row r="612" spans="1:100" s="12" customFormat="1" ht="52" hidden="1">
      <c r="A612" s="1308"/>
      <c r="B612" s="1093"/>
      <c r="C612" s="1088"/>
      <c r="D612" s="1093"/>
      <c r="E612" s="1088"/>
      <c r="F612" s="1089"/>
      <c r="G612" s="52" t="s">
        <v>1219</v>
      </c>
      <c r="H612" s="52"/>
      <c r="I612" s="595"/>
      <c r="J612" s="88"/>
      <c r="K612" s="479"/>
      <c r="L612" s="44" t="s">
        <v>32</v>
      </c>
      <c r="M612" s="212" t="s">
        <v>31</v>
      </c>
      <c r="N612" s="169" t="s">
        <v>10</v>
      </c>
      <c r="O612" s="93" t="s">
        <v>29</v>
      </c>
      <c r="P612" s="37" t="s">
        <v>24</v>
      </c>
      <c r="Q612" s="88"/>
      <c r="R612" s="88"/>
      <c r="S612" s="88" t="s">
        <v>24</v>
      </c>
      <c r="T612" s="88"/>
      <c r="U612" s="30"/>
      <c r="V612" s="88"/>
      <c r="W612" s="88"/>
      <c r="X612" s="88"/>
      <c r="Y612" s="88"/>
      <c r="Z612" s="88"/>
      <c r="AA612" s="88"/>
      <c r="AB612" s="80">
        <f t="shared" si="361"/>
        <v>1</v>
      </c>
      <c r="AC612" s="661"/>
      <c r="AD612" s="88"/>
      <c r="AE612" s="88"/>
      <c r="AF612" s="88"/>
      <c r="AG612" s="88"/>
      <c r="AH612" s="88"/>
      <c r="AI612" s="88"/>
      <c r="AJ612" s="88"/>
      <c r="AK612" s="88"/>
      <c r="AL612" s="7" t="s">
        <v>1318</v>
      </c>
      <c r="AM612" s="88"/>
      <c r="AN612" s="88"/>
      <c r="AO612" s="88"/>
      <c r="AP612" s="88"/>
      <c r="AQ612" s="88"/>
      <c r="AR612" s="88"/>
      <c r="AS612" s="88"/>
      <c r="AT612" s="88"/>
      <c r="AU612" s="88"/>
      <c r="AV612" s="37"/>
      <c r="AW612" s="88"/>
      <c r="AX612" s="88"/>
      <c r="AY612" s="88"/>
      <c r="AZ612" s="88"/>
      <c r="BA612" s="88"/>
      <c r="BB612" s="88"/>
      <c r="BC612" s="88"/>
      <c r="BD612" s="88"/>
      <c r="BE612" s="88"/>
      <c r="BF612" s="88"/>
      <c r="BG612" s="88"/>
      <c r="BH612" s="88"/>
      <c r="BI612" s="88"/>
      <c r="BJ612" s="7"/>
      <c r="BK612" s="21" t="s">
        <v>1404</v>
      </c>
      <c r="BL612" s="5">
        <v>2</v>
      </c>
      <c r="BM612" s="221">
        <v>2</v>
      </c>
      <c r="BN612" s="221">
        <v>2</v>
      </c>
      <c r="BO612" s="221">
        <v>2</v>
      </c>
      <c r="BP612" s="221">
        <v>2</v>
      </c>
      <c r="BQ612" s="221">
        <v>2</v>
      </c>
      <c r="BR612" s="5">
        <v>2</v>
      </c>
      <c r="BS612" s="226">
        <v>2</v>
      </c>
      <c r="BT612" s="221">
        <v>2</v>
      </c>
      <c r="BU612" s="221">
        <v>2</v>
      </c>
      <c r="BV612" s="221">
        <v>2</v>
      </c>
      <c r="BW612" s="5">
        <v>1</v>
      </c>
      <c r="BX612" s="221">
        <v>2</v>
      </c>
      <c r="BY612" s="6">
        <v>2</v>
      </c>
      <c r="BZ612" s="5">
        <v>2</v>
      </c>
      <c r="CA612" s="221">
        <v>2</v>
      </c>
      <c r="CB612" s="221">
        <v>2</v>
      </c>
      <c r="CC612" s="221">
        <v>2</v>
      </c>
      <c r="CD612" s="337">
        <v>2</v>
      </c>
      <c r="CE612" s="221">
        <v>2</v>
      </c>
      <c r="CF612" s="221">
        <v>2</v>
      </c>
      <c r="CG612" s="221">
        <v>2</v>
      </c>
      <c r="CH612" s="221">
        <v>2</v>
      </c>
      <c r="CI612" s="221">
        <v>2</v>
      </c>
      <c r="CJ612" s="337">
        <v>2</v>
      </c>
      <c r="CK612" s="221">
        <v>2</v>
      </c>
      <c r="CL612" s="222">
        <f t="shared" si="362"/>
        <v>25</v>
      </c>
      <c r="CM612" s="237">
        <f t="shared" si="363"/>
        <v>0.96153846153846156</v>
      </c>
      <c r="CN612" s="222">
        <f t="shared" si="364"/>
        <v>1</v>
      </c>
      <c r="CO612" s="237">
        <f t="shared" si="365"/>
        <v>3.8461538461538464E-2</v>
      </c>
      <c r="CP612" s="222">
        <f t="shared" si="366"/>
        <v>0</v>
      </c>
      <c r="CQ612" s="237">
        <f t="shared" si="367"/>
        <v>0</v>
      </c>
      <c r="CR612" s="222">
        <f t="shared" si="368"/>
        <v>0</v>
      </c>
      <c r="CS612" s="237">
        <f t="shared" si="369"/>
        <v>0</v>
      </c>
      <c r="CT612" s="223">
        <f t="shared" si="370"/>
        <v>1.9615384615384615</v>
      </c>
      <c r="CU612" s="223" t="str">
        <f t="shared" si="371"/>
        <v>Đạt mục tiêu</v>
      </c>
      <c r="CV612" s="88"/>
    </row>
    <row r="613" spans="1:100" s="12" customFormat="1" ht="45" hidden="1" customHeight="1">
      <c r="A613" s="1308"/>
      <c r="B613" s="1093"/>
      <c r="C613" s="1088"/>
      <c r="D613" s="1093"/>
      <c r="E613" s="1088"/>
      <c r="F613" s="1089"/>
      <c r="G613" s="52" t="s">
        <v>3020</v>
      </c>
      <c r="H613" s="52"/>
      <c r="I613" s="730" t="s">
        <v>2370</v>
      </c>
      <c r="J613" s="88"/>
      <c r="K613" s="479"/>
      <c r="L613" s="44" t="s">
        <v>32</v>
      </c>
      <c r="M613" s="212" t="s">
        <v>31</v>
      </c>
      <c r="N613" s="169" t="s">
        <v>10</v>
      </c>
      <c r="O613" s="93" t="s">
        <v>29</v>
      </c>
      <c r="P613" s="37" t="s">
        <v>24</v>
      </c>
      <c r="Q613" s="88"/>
      <c r="R613" s="88"/>
      <c r="S613" s="88"/>
      <c r="T613" s="88"/>
      <c r="U613" s="30"/>
      <c r="V613" s="88"/>
      <c r="W613" s="88"/>
      <c r="X613" s="88" t="s">
        <v>24</v>
      </c>
      <c r="Y613" s="88"/>
      <c r="Z613" s="88"/>
      <c r="AA613" s="88"/>
      <c r="AB613" s="80">
        <f t="shared" si="361"/>
        <v>1</v>
      </c>
      <c r="AC613" s="661"/>
      <c r="AD613" s="88"/>
      <c r="AE613" s="88"/>
      <c r="AF613" s="88"/>
      <c r="AG613" s="88"/>
      <c r="AH613" s="88"/>
      <c r="AI613" s="88"/>
      <c r="AJ613" s="88"/>
      <c r="AK613" s="88"/>
      <c r="AL613" s="88"/>
      <c r="AM613" s="88"/>
      <c r="AN613" s="88"/>
      <c r="AO613" s="88"/>
      <c r="AP613" s="88"/>
      <c r="AQ613" s="88"/>
      <c r="AR613" s="88"/>
      <c r="AS613" s="88"/>
      <c r="AT613" s="88"/>
      <c r="AU613" s="88"/>
      <c r="AV613" s="37"/>
      <c r="AW613" s="88"/>
      <c r="AX613" s="88"/>
      <c r="AY613" s="88"/>
      <c r="AZ613" s="88"/>
      <c r="BA613" s="49"/>
      <c r="BB613" s="49"/>
      <c r="BC613" s="49" t="s">
        <v>1183</v>
      </c>
      <c r="BD613" s="25"/>
      <c r="BE613" s="88"/>
      <c r="BF613" s="88"/>
      <c r="BG613" s="88"/>
      <c r="BH613" s="88"/>
      <c r="BI613" s="88"/>
      <c r="BJ613" s="7"/>
      <c r="BK613" s="7"/>
      <c r="BL613" s="5">
        <v>2</v>
      </c>
      <c r="BM613" s="221">
        <v>2</v>
      </c>
      <c r="BN613" s="221">
        <v>2</v>
      </c>
      <c r="BO613" s="221">
        <v>2</v>
      </c>
      <c r="BP613" s="221">
        <v>2</v>
      </c>
      <c r="BQ613" s="221">
        <v>2</v>
      </c>
      <c r="BR613" s="5">
        <v>2</v>
      </c>
      <c r="BS613" s="226">
        <v>2</v>
      </c>
      <c r="BT613" s="221">
        <v>2</v>
      </c>
      <c r="BU613" s="221">
        <v>2</v>
      </c>
      <c r="BV613" s="221">
        <v>2</v>
      </c>
      <c r="BW613" s="5">
        <v>2</v>
      </c>
      <c r="BX613" s="221">
        <v>2</v>
      </c>
      <c r="BY613" s="6">
        <v>2</v>
      </c>
      <c r="BZ613" s="5">
        <v>2</v>
      </c>
      <c r="CA613" s="221">
        <v>2</v>
      </c>
      <c r="CB613" s="221">
        <v>2</v>
      </c>
      <c r="CC613" s="221">
        <v>2</v>
      </c>
      <c r="CD613" s="337">
        <v>2</v>
      </c>
      <c r="CE613" s="221">
        <v>2</v>
      </c>
      <c r="CF613" s="221">
        <v>2</v>
      </c>
      <c r="CG613" s="221">
        <v>2</v>
      </c>
      <c r="CH613" s="221">
        <v>2</v>
      </c>
      <c r="CI613" s="221">
        <v>2</v>
      </c>
      <c r="CJ613" s="337">
        <v>2</v>
      </c>
      <c r="CK613" s="221">
        <v>2</v>
      </c>
      <c r="CL613" s="222">
        <f t="shared" si="362"/>
        <v>26</v>
      </c>
      <c r="CM613" s="237">
        <f t="shared" si="363"/>
        <v>1</v>
      </c>
      <c r="CN613" s="222">
        <f t="shared" si="364"/>
        <v>0</v>
      </c>
      <c r="CO613" s="237">
        <f t="shared" si="365"/>
        <v>0</v>
      </c>
      <c r="CP613" s="222">
        <f t="shared" si="366"/>
        <v>0</v>
      </c>
      <c r="CQ613" s="237">
        <f t="shared" si="367"/>
        <v>0</v>
      </c>
      <c r="CR613" s="222">
        <f t="shared" si="368"/>
        <v>0</v>
      </c>
      <c r="CS613" s="237">
        <f t="shared" si="369"/>
        <v>0</v>
      </c>
      <c r="CT613" s="223">
        <f t="shared" si="370"/>
        <v>2</v>
      </c>
      <c r="CU613" s="223" t="str">
        <f t="shared" si="371"/>
        <v>Đạt mục tiêu</v>
      </c>
      <c r="CV613" s="88"/>
    </row>
    <row r="614" spans="1:100" s="12" customFormat="1" ht="35.4" hidden="1" customHeight="1">
      <c r="A614" s="1308"/>
      <c r="B614" s="1093"/>
      <c r="C614" s="1088"/>
      <c r="D614" s="1093"/>
      <c r="E614" s="1088"/>
      <c r="F614" s="1089"/>
      <c r="G614" s="52" t="s">
        <v>3019</v>
      </c>
      <c r="H614" s="52"/>
      <c r="I614" s="730" t="s">
        <v>2370</v>
      </c>
      <c r="J614" s="88"/>
      <c r="K614" s="479"/>
      <c r="L614" s="44" t="s">
        <v>32</v>
      </c>
      <c r="M614" s="212" t="s">
        <v>31</v>
      </c>
      <c r="N614" s="169" t="s">
        <v>10</v>
      </c>
      <c r="O614" s="93" t="s">
        <v>29</v>
      </c>
      <c r="P614" s="221" t="s">
        <v>24</v>
      </c>
      <c r="Q614" s="88"/>
      <c r="R614" s="88"/>
      <c r="S614" s="88"/>
      <c r="T614" s="88"/>
      <c r="U614" s="30"/>
      <c r="V614" s="88"/>
      <c r="W614" s="88"/>
      <c r="X614" s="88" t="s">
        <v>24</v>
      </c>
      <c r="Y614" s="88"/>
      <c r="Z614" s="88"/>
      <c r="AA614" s="88"/>
      <c r="AB614" s="80">
        <f t="shared" si="361"/>
        <v>1</v>
      </c>
      <c r="AC614" s="661"/>
      <c r="AD614" s="88"/>
      <c r="AE614" s="88"/>
      <c r="AF614" s="88"/>
      <c r="AG614" s="88"/>
      <c r="AH614" s="88"/>
      <c r="AI614" s="88"/>
      <c r="AJ614" s="88"/>
      <c r="AK614" s="88"/>
      <c r="AL614" s="88"/>
      <c r="AM614" s="88"/>
      <c r="AN614" s="88"/>
      <c r="AO614" s="88"/>
      <c r="AP614" s="88"/>
      <c r="AQ614" s="88"/>
      <c r="AR614" s="88"/>
      <c r="AS614" s="88"/>
      <c r="AT614" s="88"/>
      <c r="AU614" s="88"/>
      <c r="AV614" s="55"/>
      <c r="AW614" s="88"/>
      <c r="AX614" s="88"/>
      <c r="AY614" s="88"/>
      <c r="AZ614" s="88"/>
      <c r="BA614" s="17"/>
      <c r="BB614" s="49"/>
      <c r="BC614" s="49"/>
      <c r="BD614" s="17" t="s">
        <v>1318</v>
      </c>
      <c r="BE614" s="88"/>
      <c r="BF614" s="88"/>
      <c r="BG614" s="88"/>
      <c r="BH614" s="88"/>
      <c r="BI614" s="88"/>
      <c r="BJ614" s="88"/>
      <c r="BK614" s="88"/>
      <c r="BL614" s="5">
        <v>2</v>
      </c>
      <c r="BM614" s="221">
        <v>2</v>
      </c>
      <c r="BN614" s="221">
        <v>2</v>
      </c>
      <c r="BO614" s="221">
        <v>2</v>
      </c>
      <c r="BP614" s="221">
        <v>2</v>
      </c>
      <c r="BQ614" s="221">
        <v>2</v>
      </c>
      <c r="BR614" s="5">
        <v>2</v>
      </c>
      <c r="BS614" s="226">
        <v>2</v>
      </c>
      <c r="BT614" s="221">
        <v>2</v>
      </c>
      <c r="BU614" s="221">
        <v>2</v>
      </c>
      <c r="BV614" s="221">
        <v>2</v>
      </c>
      <c r="BW614" s="5">
        <v>2</v>
      </c>
      <c r="BX614" s="221">
        <v>2</v>
      </c>
      <c r="BY614" s="6">
        <v>2</v>
      </c>
      <c r="BZ614" s="5">
        <v>2</v>
      </c>
      <c r="CA614" s="221">
        <v>2</v>
      </c>
      <c r="CB614" s="221">
        <v>2</v>
      </c>
      <c r="CC614" s="221">
        <v>2</v>
      </c>
      <c r="CD614" s="337">
        <v>2</v>
      </c>
      <c r="CE614" s="221">
        <v>2</v>
      </c>
      <c r="CF614" s="221">
        <v>2</v>
      </c>
      <c r="CG614" s="221">
        <v>2</v>
      </c>
      <c r="CH614" s="221">
        <v>2</v>
      </c>
      <c r="CI614" s="221">
        <v>2</v>
      </c>
      <c r="CJ614" s="337">
        <v>2</v>
      </c>
      <c r="CK614" s="221">
        <v>2</v>
      </c>
      <c r="CL614" s="222">
        <f t="shared" si="362"/>
        <v>26</v>
      </c>
      <c r="CM614" s="237">
        <f t="shared" si="363"/>
        <v>1</v>
      </c>
      <c r="CN614" s="222">
        <f t="shared" si="364"/>
        <v>0</v>
      </c>
      <c r="CO614" s="237">
        <f t="shared" si="365"/>
        <v>0</v>
      </c>
      <c r="CP614" s="222">
        <f t="shared" si="366"/>
        <v>0</v>
      </c>
      <c r="CQ614" s="237">
        <f t="shared" si="367"/>
        <v>0</v>
      </c>
      <c r="CR614" s="222">
        <f t="shared" si="368"/>
        <v>0</v>
      </c>
      <c r="CS614" s="237">
        <f t="shared" si="369"/>
        <v>0</v>
      </c>
      <c r="CT614" s="223">
        <f t="shared" si="370"/>
        <v>2</v>
      </c>
      <c r="CU614" s="223" t="str">
        <f t="shared" si="371"/>
        <v>Đạt mục tiêu</v>
      </c>
      <c r="CV614" s="88"/>
    </row>
    <row r="615" spans="1:100" s="1" customFormat="1" ht="35.4" hidden="1" customHeight="1">
      <c r="A615" s="1308">
        <v>179</v>
      </c>
      <c r="B615" s="1044" t="s">
        <v>2981</v>
      </c>
      <c r="C615" s="1033" t="s">
        <v>28</v>
      </c>
      <c r="D615" s="1024" t="s">
        <v>2658</v>
      </c>
      <c r="E615" s="1033" t="s">
        <v>26</v>
      </c>
      <c r="F615" s="1044" t="s">
        <v>1345</v>
      </c>
      <c r="G615" s="559" t="s">
        <v>2057</v>
      </c>
      <c r="H615" s="559"/>
      <c r="I615" s="626"/>
      <c r="J615" s="32" t="s">
        <v>776</v>
      </c>
      <c r="K615" s="464" t="s">
        <v>1673</v>
      </c>
      <c r="L615" s="44" t="s">
        <v>32</v>
      </c>
      <c r="M615" s="212" t="s">
        <v>31</v>
      </c>
      <c r="N615" s="169" t="s">
        <v>10</v>
      </c>
      <c r="O615" s="221" t="s">
        <v>29</v>
      </c>
      <c r="P615" s="221" t="s">
        <v>24</v>
      </c>
      <c r="Q615" s="5" t="s">
        <v>24</v>
      </c>
      <c r="R615" s="5"/>
      <c r="S615" s="5"/>
      <c r="T615" s="5"/>
      <c r="U615" s="6"/>
      <c r="V615" s="5"/>
      <c r="W615" s="5"/>
      <c r="X615" s="5"/>
      <c r="Y615" s="5"/>
      <c r="Z615" s="5"/>
      <c r="AA615" s="5"/>
      <c r="AB615" s="80">
        <f t="shared" si="361"/>
        <v>1</v>
      </c>
      <c r="AC615" s="565"/>
      <c r="AD615" s="5"/>
      <c r="AE615" s="5" t="s">
        <v>1183</v>
      </c>
      <c r="AF615" s="5"/>
      <c r="AG615" s="7"/>
      <c r="AH615" s="7"/>
      <c r="AI615" s="7"/>
      <c r="AJ615" s="7"/>
      <c r="AK615" s="7"/>
      <c r="AL615" s="7" t="s">
        <v>1183</v>
      </c>
      <c r="AM615" s="7"/>
      <c r="AN615" s="7" t="s">
        <v>1318</v>
      </c>
      <c r="AO615" s="7"/>
      <c r="AP615" s="7"/>
      <c r="AQ615" s="7"/>
      <c r="AR615" s="7"/>
      <c r="AS615" s="7"/>
      <c r="AT615" s="7"/>
      <c r="AU615" s="7"/>
      <c r="AV615" s="55"/>
      <c r="AW615" s="7"/>
      <c r="AX615" s="7"/>
      <c r="AY615" s="7"/>
      <c r="AZ615" s="7"/>
      <c r="BA615" s="7"/>
      <c r="BB615" s="7"/>
      <c r="BC615" s="7"/>
      <c r="BD615" s="7"/>
      <c r="BE615" s="7"/>
      <c r="BF615" s="7"/>
      <c r="BG615" s="7"/>
      <c r="BH615" s="7"/>
      <c r="BI615" s="7"/>
      <c r="BJ615" s="7"/>
      <c r="BK615" s="7"/>
      <c r="BL615" s="5">
        <v>2</v>
      </c>
      <c r="BM615" s="221">
        <v>2</v>
      </c>
      <c r="BN615" s="221">
        <v>2</v>
      </c>
      <c r="BO615" s="221">
        <v>2</v>
      </c>
      <c r="BP615" s="221">
        <v>2</v>
      </c>
      <c r="BQ615" s="221">
        <v>2</v>
      </c>
      <c r="BR615" s="5">
        <v>2</v>
      </c>
      <c r="BS615" s="226">
        <v>2</v>
      </c>
      <c r="BT615" s="221">
        <v>2</v>
      </c>
      <c r="BU615" s="221">
        <v>2</v>
      </c>
      <c r="BV615" s="221">
        <v>2</v>
      </c>
      <c r="BW615" s="5">
        <v>2</v>
      </c>
      <c r="BX615" s="221">
        <v>2</v>
      </c>
      <c r="BY615" s="6">
        <v>2</v>
      </c>
      <c r="BZ615" s="5">
        <v>2</v>
      </c>
      <c r="CA615" s="221">
        <v>2</v>
      </c>
      <c r="CB615" s="221">
        <v>2</v>
      </c>
      <c r="CC615" s="221">
        <v>2</v>
      </c>
      <c r="CD615" s="337">
        <v>2</v>
      </c>
      <c r="CE615" s="221">
        <v>2</v>
      </c>
      <c r="CF615" s="221">
        <v>2</v>
      </c>
      <c r="CG615" s="221">
        <v>2</v>
      </c>
      <c r="CH615" s="221">
        <v>2</v>
      </c>
      <c r="CI615" s="221">
        <v>2</v>
      </c>
      <c r="CJ615" s="337">
        <v>2</v>
      </c>
      <c r="CK615" s="221">
        <v>2</v>
      </c>
      <c r="CL615" s="222">
        <f t="shared" si="362"/>
        <v>26</v>
      </c>
      <c r="CM615" s="237">
        <f t="shared" si="363"/>
        <v>1</v>
      </c>
      <c r="CN615" s="222">
        <f t="shared" si="364"/>
        <v>0</v>
      </c>
      <c r="CO615" s="237">
        <f t="shared" si="365"/>
        <v>0</v>
      </c>
      <c r="CP615" s="222">
        <f t="shared" si="366"/>
        <v>0</v>
      </c>
      <c r="CQ615" s="237">
        <f t="shared" si="367"/>
        <v>0</v>
      </c>
      <c r="CR615" s="222">
        <f t="shared" si="368"/>
        <v>0</v>
      </c>
      <c r="CS615" s="237">
        <f t="shared" si="369"/>
        <v>0</v>
      </c>
      <c r="CT615" s="223">
        <f t="shared" si="370"/>
        <v>2</v>
      </c>
      <c r="CU615" s="223" t="str">
        <f t="shared" si="371"/>
        <v>Đạt mục tiêu</v>
      </c>
      <c r="CV615" s="5"/>
    </row>
    <row r="616" spans="1:100" s="1" customFormat="1" ht="35.4" hidden="1" customHeight="1">
      <c r="A616" s="1308"/>
      <c r="B616" s="1044"/>
      <c r="C616" s="1033"/>
      <c r="D616" s="1212"/>
      <c r="E616" s="1216"/>
      <c r="F616" s="1217"/>
      <c r="G616" s="532" t="s">
        <v>2243</v>
      </c>
      <c r="H616" s="559"/>
      <c r="I616" s="626"/>
      <c r="J616" s="32" t="s">
        <v>776</v>
      </c>
      <c r="K616" s="464" t="s">
        <v>1673</v>
      </c>
      <c r="L616" s="44" t="s">
        <v>32</v>
      </c>
      <c r="M616" s="212" t="s">
        <v>31</v>
      </c>
      <c r="N616" s="169" t="s">
        <v>10</v>
      </c>
      <c r="O616" s="221" t="s">
        <v>29</v>
      </c>
      <c r="P616" s="221" t="s">
        <v>24</v>
      </c>
      <c r="Q616" s="5"/>
      <c r="R616" s="5" t="s">
        <v>24</v>
      </c>
      <c r="S616" s="5"/>
      <c r="T616" s="5"/>
      <c r="U616" s="6"/>
      <c r="V616" s="5"/>
      <c r="W616" s="5"/>
      <c r="X616" s="5"/>
      <c r="Y616" s="5"/>
      <c r="Z616" s="5"/>
      <c r="AA616" s="5"/>
      <c r="AB616" s="80">
        <f t="shared" si="361"/>
        <v>1</v>
      </c>
      <c r="AC616" s="642"/>
      <c r="AD616" s="7"/>
      <c r="AE616" s="7"/>
      <c r="AF616" s="7"/>
      <c r="AG616" s="7"/>
      <c r="AH616" s="7"/>
      <c r="AI616" s="7" t="s">
        <v>1183</v>
      </c>
      <c r="AJ616" s="7"/>
      <c r="AK616" s="7"/>
      <c r="AL616" s="7"/>
      <c r="AM616" s="7"/>
      <c r="AN616" s="7"/>
      <c r="AO616" s="7"/>
      <c r="AP616" s="7"/>
      <c r="AQ616" s="7"/>
      <c r="AR616" s="7"/>
      <c r="AS616" s="7"/>
      <c r="AT616" s="7" t="s">
        <v>1318</v>
      </c>
      <c r="AU616" s="7"/>
      <c r="AV616" s="55"/>
      <c r="AW616" s="7"/>
      <c r="AX616" s="7"/>
      <c r="AY616" s="7"/>
      <c r="AZ616" s="7"/>
      <c r="BA616" s="7"/>
      <c r="BB616" s="7"/>
      <c r="BC616" s="7"/>
      <c r="BD616" s="7"/>
      <c r="BE616" s="7"/>
      <c r="BF616" s="7"/>
      <c r="BG616" s="7"/>
      <c r="BH616" s="7"/>
      <c r="BI616" s="7"/>
      <c r="BJ616" s="7"/>
      <c r="BK616" s="7"/>
      <c r="BL616" s="5">
        <v>2</v>
      </c>
      <c r="BM616" s="221">
        <v>2</v>
      </c>
      <c r="BN616" s="221">
        <v>2</v>
      </c>
      <c r="BO616" s="221">
        <v>2</v>
      </c>
      <c r="BP616" s="221">
        <v>2</v>
      </c>
      <c r="BQ616" s="221">
        <v>2</v>
      </c>
      <c r="BR616" s="5">
        <v>2</v>
      </c>
      <c r="BS616" s="226">
        <v>2</v>
      </c>
      <c r="BT616" s="221">
        <v>2</v>
      </c>
      <c r="BU616" s="221">
        <v>2</v>
      </c>
      <c r="BV616" s="221">
        <v>2</v>
      </c>
      <c r="BW616" s="5">
        <v>2</v>
      </c>
      <c r="BX616" s="221">
        <v>2</v>
      </c>
      <c r="BY616" s="6">
        <v>1</v>
      </c>
      <c r="BZ616" s="5">
        <v>2</v>
      </c>
      <c r="CA616" s="221">
        <v>2</v>
      </c>
      <c r="CB616" s="221">
        <v>2</v>
      </c>
      <c r="CC616" s="221">
        <v>2</v>
      </c>
      <c r="CD616" s="337">
        <v>2</v>
      </c>
      <c r="CE616" s="221">
        <v>2</v>
      </c>
      <c r="CF616" s="221">
        <v>2</v>
      </c>
      <c r="CG616" s="221">
        <v>2</v>
      </c>
      <c r="CH616" s="221">
        <v>2</v>
      </c>
      <c r="CI616" s="221">
        <v>2</v>
      </c>
      <c r="CJ616" s="337">
        <v>2</v>
      </c>
      <c r="CK616" s="221">
        <v>2</v>
      </c>
      <c r="CL616" s="222">
        <f t="shared" si="362"/>
        <v>25</v>
      </c>
      <c r="CM616" s="237">
        <f t="shared" si="363"/>
        <v>0.96153846153846156</v>
      </c>
      <c r="CN616" s="222">
        <f t="shared" si="364"/>
        <v>1</v>
      </c>
      <c r="CO616" s="237">
        <f t="shared" si="365"/>
        <v>3.8461538461538464E-2</v>
      </c>
      <c r="CP616" s="222">
        <f t="shared" si="366"/>
        <v>0</v>
      </c>
      <c r="CQ616" s="237">
        <f t="shared" si="367"/>
        <v>0</v>
      </c>
      <c r="CR616" s="222">
        <f t="shared" si="368"/>
        <v>0</v>
      </c>
      <c r="CS616" s="237">
        <f t="shared" si="369"/>
        <v>0</v>
      </c>
      <c r="CT616" s="223">
        <f t="shared" si="370"/>
        <v>1.9615384615384615</v>
      </c>
      <c r="CU616" s="223" t="str">
        <f t="shared" si="371"/>
        <v>Đạt mục tiêu</v>
      </c>
      <c r="CV616" s="5"/>
    </row>
    <row r="617" spans="1:100" s="1" customFormat="1" ht="60" hidden="1" customHeight="1">
      <c r="A617" s="1308"/>
      <c r="B617" s="1044"/>
      <c r="C617" s="1033"/>
      <c r="D617" s="1024"/>
      <c r="E617" s="1033"/>
      <c r="F617" s="1044"/>
      <c r="G617" s="157" t="s">
        <v>2445</v>
      </c>
      <c r="H617" s="292"/>
      <c r="I617" s="442"/>
      <c r="J617" s="93"/>
      <c r="K617" s="470"/>
      <c r="L617" s="16" t="s">
        <v>32</v>
      </c>
      <c r="M617" s="212" t="s">
        <v>31</v>
      </c>
      <c r="N617" s="169" t="s">
        <v>10</v>
      </c>
      <c r="O617" s="221" t="s">
        <v>29</v>
      </c>
      <c r="P617" s="221" t="s">
        <v>24</v>
      </c>
      <c r="Q617" s="5"/>
      <c r="R617" s="5"/>
      <c r="S617" s="5" t="s">
        <v>24</v>
      </c>
      <c r="T617" s="5"/>
      <c r="U617" s="6"/>
      <c r="V617" s="5"/>
      <c r="W617" s="5"/>
      <c r="X617" s="5"/>
      <c r="Y617" s="5"/>
      <c r="Z617" s="5"/>
      <c r="AA617" s="5"/>
      <c r="AB617" s="80">
        <f t="shared" si="361"/>
        <v>1</v>
      </c>
      <c r="AC617" s="642"/>
      <c r="AD617" s="7"/>
      <c r="AE617" s="7"/>
      <c r="AF617" s="7"/>
      <c r="AG617" s="7"/>
      <c r="AH617" s="7"/>
      <c r="AI617" s="7"/>
      <c r="AJ617" s="7"/>
      <c r="AK617" s="7"/>
      <c r="AL617" s="7" t="s">
        <v>1183</v>
      </c>
      <c r="AM617" s="7"/>
      <c r="AN617" s="7"/>
      <c r="AO617" s="7"/>
      <c r="AP617" s="7"/>
      <c r="AQ617" s="7"/>
      <c r="AR617" s="7"/>
      <c r="AS617" s="7"/>
      <c r="AT617" s="7" t="s">
        <v>1318</v>
      </c>
      <c r="AU617" s="7"/>
      <c r="AV617" s="55"/>
      <c r="AW617" s="7"/>
      <c r="AX617" s="7"/>
      <c r="AY617" s="7"/>
      <c r="AZ617" s="7"/>
      <c r="BA617" s="7"/>
      <c r="BB617" s="7"/>
      <c r="BC617" s="7"/>
      <c r="BD617" s="7"/>
      <c r="BE617" s="7"/>
      <c r="BF617" s="7"/>
      <c r="BG617" s="7"/>
      <c r="BH617" s="7"/>
      <c r="BI617" s="7"/>
      <c r="BJ617" s="7"/>
      <c r="BK617" s="7"/>
      <c r="BL617" s="5">
        <v>2</v>
      </c>
      <c r="BM617" s="221">
        <v>2</v>
      </c>
      <c r="BN617" s="221">
        <v>2</v>
      </c>
      <c r="BO617" s="221">
        <v>2</v>
      </c>
      <c r="BP617" s="221">
        <v>2</v>
      </c>
      <c r="BQ617" s="221">
        <v>2</v>
      </c>
      <c r="BR617" s="5">
        <v>2</v>
      </c>
      <c r="BS617" s="226">
        <v>2</v>
      </c>
      <c r="BT617" s="221">
        <v>2</v>
      </c>
      <c r="BU617" s="221">
        <v>2</v>
      </c>
      <c r="BV617" s="221">
        <v>2</v>
      </c>
      <c r="BW617" s="5">
        <v>2</v>
      </c>
      <c r="BX617" s="221">
        <v>2</v>
      </c>
      <c r="BY617" s="6">
        <v>2</v>
      </c>
      <c r="BZ617" s="5">
        <v>2</v>
      </c>
      <c r="CA617" s="221">
        <v>2</v>
      </c>
      <c r="CB617" s="221">
        <v>2</v>
      </c>
      <c r="CC617" s="221">
        <v>1</v>
      </c>
      <c r="CD617" s="337">
        <v>2</v>
      </c>
      <c r="CE617" s="221">
        <v>2</v>
      </c>
      <c r="CF617" s="221">
        <v>2</v>
      </c>
      <c r="CG617" s="221">
        <v>2</v>
      </c>
      <c r="CH617" s="221">
        <v>2</v>
      </c>
      <c r="CI617" s="221">
        <v>2</v>
      </c>
      <c r="CJ617" s="337">
        <v>2</v>
      </c>
      <c r="CK617" s="221">
        <v>2</v>
      </c>
      <c r="CL617" s="222">
        <f t="shared" si="362"/>
        <v>25</v>
      </c>
      <c r="CM617" s="237">
        <f t="shared" si="363"/>
        <v>0.96153846153846156</v>
      </c>
      <c r="CN617" s="222">
        <f t="shared" si="364"/>
        <v>1</v>
      </c>
      <c r="CO617" s="237">
        <f t="shared" si="365"/>
        <v>3.8461538461538464E-2</v>
      </c>
      <c r="CP617" s="222">
        <f t="shared" si="366"/>
        <v>0</v>
      </c>
      <c r="CQ617" s="237">
        <f t="shared" si="367"/>
        <v>0</v>
      </c>
      <c r="CR617" s="222">
        <f t="shared" si="368"/>
        <v>0</v>
      </c>
      <c r="CS617" s="237">
        <f t="shared" si="369"/>
        <v>0</v>
      </c>
      <c r="CT617" s="223">
        <f t="shared" si="370"/>
        <v>1.9615384615384615</v>
      </c>
      <c r="CU617" s="223" t="str">
        <f t="shared" si="371"/>
        <v>Đạt mục tiêu</v>
      </c>
      <c r="CV617" s="5"/>
    </row>
    <row r="618" spans="1:100" s="1" customFormat="1" ht="44.15" hidden="1" customHeight="1">
      <c r="A618" s="1308"/>
      <c r="B618" s="1044"/>
      <c r="C618" s="1033"/>
      <c r="D618" s="1024"/>
      <c r="E618" s="1033"/>
      <c r="F618" s="1044"/>
      <c r="G618" s="559" t="s">
        <v>2371</v>
      </c>
      <c r="H618" s="559"/>
      <c r="I618" s="626"/>
      <c r="J618" s="93"/>
      <c r="K618" s="470"/>
      <c r="L618" s="44" t="s">
        <v>32</v>
      </c>
      <c r="M618" s="212" t="s">
        <v>31</v>
      </c>
      <c r="N618" s="169" t="s">
        <v>10</v>
      </c>
      <c r="O618" s="221" t="s">
        <v>29</v>
      </c>
      <c r="P618" s="221" t="s">
        <v>24</v>
      </c>
      <c r="Q618" s="5"/>
      <c r="R618" s="5"/>
      <c r="S618" s="5"/>
      <c r="T618" s="5" t="s">
        <v>24</v>
      </c>
      <c r="U618" s="6"/>
      <c r="V618" s="5"/>
      <c r="W618" s="5"/>
      <c r="X618" s="5"/>
      <c r="Y618" s="5"/>
      <c r="Z618" s="5"/>
      <c r="AA618" s="5"/>
      <c r="AB618" s="80">
        <f t="shared" si="361"/>
        <v>1</v>
      </c>
      <c r="AC618" s="642"/>
      <c r="AD618" s="7"/>
      <c r="AE618" s="7"/>
      <c r="AF618" s="7"/>
      <c r="AG618" s="7"/>
      <c r="AH618" s="7"/>
      <c r="AI618" s="7"/>
      <c r="AJ618" s="7"/>
      <c r="AK618" s="7"/>
      <c r="AL618" s="7"/>
      <c r="AM618" s="7"/>
      <c r="AN618" s="7"/>
      <c r="AO618" s="7"/>
      <c r="AP618" s="55" t="s">
        <v>1318</v>
      </c>
      <c r="AQ618" s="55"/>
      <c r="AR618" s="55"/>
      <c r="AS618" s="7"/>
      <c r="AT618" s="7" t="s">
        <v>1318</v>
      </c>
      <c r="AU618" s="7"/>
      <c r="AV618" s="55"/>
      <c r="AW618" s="7"/>
      <c r="AX618" s="7"/>
      <c r="AY618" s="7"/>
      <c r="AZ618" s="7"/>
      <c r="BA618" s="7"/>
      <c r="BB618" s="7"/>
      <c r="BC618" s="7"/>
      <c r="BD618" s="7"/>
      <c r="BE618" s="7"/>
      <c r="BF618" s="7"/>
      <c r="BG618" s="7"/>
      <c r="BH618" s="7"/>
      <c r="BI618" s="7"/>
      <c r="BJ618" s="7"/>
      <c r="BK618" s="7"/>
      <c r="BL618" s="5">
        <v>2</v>
      </c>
      <c r="BM618" s="221">
        <v>2</v>
      </c>
      <c r="BN618" s="221">
        <v>2</v>
      </c>
      <c r="BO618" s="221">
        <v>2</v>
      </c>
      <c r="BP618" s="221">
        <v>2</v>
      </c>
      <c r="BQ618" s="221">
        <v>2</v>
      </c>
      <c r="BR618" s="5">
        <v>2</v>
      </c>
      <c r="BS618" s="226">
        <v>2</v>
      </c>
      <c r="BT618" s="221">
        <v>2</v>
      </c>
      <c r="BU618" s="221">
        <v>2</v>
      </c>
      <c r="BV618" s="221">
        <v>2</v>
      </c>
      <c r="BW618" s="5">
        <v>2</v>
      </c>
      <c r="BX618" s="221">
        <v>2</v>
      </c>
      <c r="BY618" s="6">
        <v>2</v>
      </c>
      <c r="BZ618" s="5">
        <v>2</v>
      </c>
      <c r="CA618" s="221">
        <v>2</v>
      </c>
      <c r="CB618" s="221">
        <v>2</v>
      </c>
      <c r="CC618" s="221">
        <v>2</v>
      </c>
      <c r="CD618" s="337">
        <v>2</v>
      </c>
      <c r="CE618" s="221">
        <v>2</v>
      </c>
      <c r="CF618" s="221">
        <v>2</v>
      </c>
      <c r="CG618" s="221">
        <v>2</v>
      </c>
      <c r="CH618" s="221">
        <v>2</v>
      </c>
      <c r="CI618" s="221">
        <v>2</v>
      </c>
      <c r="CJ618" s="337">
        <v>2</v>
      </c>
      <c r="CK618" s="221">
        <v>2</v>
      </c>
      <c r="CL618" s="222">
        <f t="shared" si="362"/>
        <v>26</v>
      </c>
      <c r="CM618" s="237">
        <f t="shared" si="363"/>
        <v>1</v>
      </c>
      <c r="CN618" s="222">
        <f t="shared" si="364"/>
        <v>0</v>
      </c>
      <c r="CO618" s="237">
        <f t="shared" si="365"/>
        <v>0</v>
      </c>
      <c r="CP618" s="222">
        <f t="shared" si="366"/>
        <v>0</v>
      </c>
      <c r="CQ618" s="237">
        <f t="shared" si="367"/>
        <v>0</v>
      </c>
      <c r="CR618" s="222">
        <f t="shared" si="368"/>
        <v>0</v>
      </c>
      <c r="CS618" s="237">
        <f t="shared" si="369"/>
        <v>0</v>
      </c>
      <c r="CT618" s="223">
        <f t="shared" si="370"/>
        <v>2</v>
      </c>
      <c r="CU618" s="223" t="str">
        <f t="shared" si="371"/>
        <v>Đạt mục tiêu</v>
      </c>
      <c r="CV618" s="5"/>
    </row>
    <row r="619" spans="1:100" s="1" customFormat="1" ht="58.5" hidden="1" customHeight="1">
      <c r="A619" s="1308"/>
      <c r="B619" s="1044"/>
      <c r="C619" s="1033"/>
      <c r="D619" s="1024"/>
      <c r="E619" s="1033"/>
      <c r="F619" s="1044"/>
      <c r="G619" s="559" t="s">
        <v>2372</v>
      </c>
      <c r="H619" s="559"/>
      <c r="I619" s="626"/>
      <c r="J619" s="93"/>
      <c r="K619" s="470"/>
      <c r="L619" s="44" t="s">
        <v>32</v>
      </c>
      <c r="M619" s="212" t="s">
        <v>31</v>
      </c>
      <c r="N619" s="169" t="s">
        <v>10</v>
      </c>
      <c r="O619" s="221" t="s">
        <v>29</v>
      </c>
      <c r="P619" s="221" t="s">
        <v>24</v>
      </c>
      <c r="Q619" s="5"/>
      <c r="R619" s="5"/>
      <c r="S619" s="5"/>
      <c r="T619" s="5"/>
      <c r="U619" s="6"/>
      <c r="V619" s="5"/>
      <c r="W619" s="5"/>
      <c r="X619" s="5"/>
      <c r="Y619" s="5"/>
      <c r="Z619" s="5" t="s">
        <v>24</v>
      </c>
      <c r="AA619" s="5"/>
      <c r="AB619" s="80">
        <f t="shared" si="361"/>
        <v>1</v>
      </c>
      <c r="AC619" s="642"/>
      <c r="AD619" s="7"/>
      <c r="AE619" s="7"/>
      <c r="AF619" s="7"/>
      <c r="AG619" s="7"/>
      <c r="AH619" s="7"/>
      <c r="AI619" s="7"/>
      <c r="AJ619" s="7"/>
      <c r="AK619" s="7"/>
      <c r="AL619" s="7"/>
      <c r="AM619" s="7"/>
      <c r="AN619" s="7"/>
      <c r="AO619" s="7"/>
      <c r="AP619" s="7"/>
      <c r="AQ619" s="7"/>
      <c r="AR619" s="7"/>
      <c r="AS619" s="7"/>
      <c r="AT619" s="7" t="s">
        <v>1318</v>
      </c>
      <c r="AU619" s="7"/>
      <c r="AV619" s="55"/>
      <c r="AW619" s="7"/>
      <c r="AX619" s="7"/>
      <c r="AY619" s="7"/>
      <c r="AZ619" s="7"/>
      <c r="BA619" s="7"/>
      <c r="BB619" s="7"/>
      <c r="BC619" s="7"/>
      <c r="BD619" s="7"/>
      <c r="BE619" s="7"/>
      <c r="BF619" s="7"/>
      <c r="BG619" s="7"/>
      <c r="BH619" s="7"/>
      <c r="BI619" s="7"/>
      <c r="BJ619" s="7"/>
      <c r="BK619" s="7"/>
      <c r="BL619" s="5">
        <v>2</v>
      </c>
      <c r="BM619" s="221">
        <v>2</v>
      </c>
      <c r="BN619" s="221">
        <v>2</v>
      </c>
      <c r="BO619" s="221">
        <v>2</v>
      </c>
      <c r="BP619" s="221">
        <v>2</v>
      </c>
      <c r="BQ619" s="221">
        <v>2</v>
      </c>
      <c r="BR619" s="5">
        <v>1</v>
      </c>
      <c r="BS619" s="226">
        <v>2</v>
      </c>
      <c r="BT619" s="221">
        <v>2</v>
      </c>
      <c r="BU619" s="221">
        <v>2</v>
      </c>
      <c r="BV619" s="221">
        <v>2</v>
      </c>
      <c r="BW619" s="5">
        <v>2</v>
      </c>
      <c r="BX619" s="221">
        <v>2</v>
      </c>
      <c r="BY619" s="6">
        <v>2</v>
      </c>
      <c r="BZ619" s="5">
        <v>2</v>
      </c>
      <c r="CA619" s="221">
        <v>2</v>
      </c>
      <c r="CB619" s="221">
        <v>2</v>
      </c>
      <c r="CC619" s="221">
        <v>2</v>
      </c>
      <c r="CD619" s="337">
        <v>2</v>
      </c>
      <c r="CE619" s="221">
        <v>2</v>
      </c>
      <c r="CF619" s="221">
        <v>2</v>
      </c>
      <c r="CG619" s="221">
        <v>2</v>
      </c>
      <c r="CH619" s="221">
        <v>2</v>
      </c>
      <c r="CI619" s="221">
        <v>2</v>
      </c>
      <c r="CJ619" s="337">
        <v>2</v>
      </c>
      <c r="CK619" s="221">
        <v>2</v>
      </c>
      <c r="CL619" s="222">
        <f t="shared" si="362"/>
        <v>25</v>
      </c>
      <c r="CM619" s="237">
        <f t="shared" si="363"/>
        <v>0.96153846153846156</v>
      </c>
      <c r="CN619" s="222">
        <f t="shared" si="364"/>
        <v>1</v>
      </c>
      <c r="CO619" s="237">
        <f t="shared" si="365"/>
        <v>3.8461538461538464E-2</v>
      </c>
      <c r="CP619" s="222">
        <f t="shared" si="366"/>
        <v>0</v>
      </c>
      <c r="CQ619" s="237">
        <f t="shared" si="367"/>
        <v>0</v>
      </c>
      <c r="CR619" s="222">
        <f t="shared" si="368"/>
        <v>0</v>
      </c>
      <c r="CS619" s="237">
        <f t="shared" si="369"/>
        <v>0</v>
      </c>
      <c r="CT619" s="223">
        <f t="shared" si="370"/>
        <v>1.9615384615384615</v>
      </c>
      <c r="CU619" s="223" t="str">
        <f t="shared" si="371"/>
        <v>Đạt mục tiêu</v>
      </c>
      <c r="CV619" s="5"/>
    </row>
    <row r="620" spans="1:100" s="1" customFormat="1" ht="58.5" hidden="1" customHeight="1">
      <c r="A620" s="1308"/>
      <c r="B620" s="1044"/>
      <c r="C620" s="1033"/>
      <c r="D620" s="1024"/>
      <c r="E620" s="1033"/>
      <c r="F620" s="1044"/>
      <c r="G620" s="293" t="s">
        <v>3010</v>
      </c>
      <c r="H620" s="291"/>
      <c r="I620" s="697" t="s">
        <v>2370</v>
      </c>
      <c r="J620" s="93"/>
      <c r="K620" s="470"/>
      <c r="L620" s="44" t="s">
        <v>32</v>
      </c>
      <c r="M620" s="212" t="s">
        <v>31</v>
      </c>
      <c r="N620" s="169" t="s">
        <v>10</v>
      </c>
      <c r="O620" s="221" t="s">
        <v>29</v>
      </c>
      <c r="P620" s="221" t="s">
        <v>24</v>
      </c>
      <c r="Q620" s="5"/>
      <c r="R620" s="5"/>
      <c r="S620" s="5"/>
      <c r="T620" s="5"/>
      <c r="U620" s="6" t="s">
        <v>24</v>
      </c>
      <c r="V620" s="5"/>
      <c r="W620" s="5"/>
      <c r="X620" s="5"/>
      <c r="Y620" s="5"/>
      <c r="Z620" s="5"/>
      <c r="AA620" s="5"/>
      <c r="AB620" s="80">
        <f t="shared" si="361"/>
        <v>1</v>
      </c>
      <c r="AC620" s="642"/>
      <c r="AD620" s="7"/>
      <c r="AE620" s="7"/>
      <c r="AF620" s="7"/>
      <c r="AG620" s="7"/>
      <c r="AH620" s="7"/>
      <c r="AI620" s="7"/>
      <c r="AJ620" s="7"/>
      <c r="AK620" s="7"/>
      <c r="AL620" s="7"/>
      <c r="AM620" s="7"/>
      <c r="AN620" s="7"/>
      <c r="AO620" s="7"/>
      <c r="AP620" s="7"/>
      <c r="AQ620" s="7"/>
      <c r="AR620" s="7"/>
      <c r="AS620" s="7"/>
      <c r="AT620" s="7" t="s">
        <v>1318</v>
      </c>
      <c r="AU620" s="7"/>
      <c r="AV620" s="55"/>
      <c r="AW620" s="7"/>
      <c r="AX620" s="7"/>
      <c r="AY620" s="7"/>
      <c r="AZ620" s="7"/>
      <c r="BA620" s="7"/>
      <c r="BB620" s="7"/>
      <c r="BC620" s="7"/>
      <c r="BD620" s="7"/>
      <c r="BE620" s="7"/>
      <c r="BF620" s="7"/>
      <c r="BG620" s="7"/>
      <c r="BH620" s="7"/>
      <c r="BI620" s="7"/>
      <c r="BJ620" s="7"/>
      <c r="BK620" s="7"/>
      <c r="BL620" s="5">
        <v>2</v>
      </c>
      <c r="BM620" s="221">
        <v>2</v>
      </c>
      <c r="BN620" s="221">
        <v>2</v>
      </c>
      <c r="BO620" s="221">
        <v>2</v>
      </c>
      <c r="BP620" s="221">
        <v>2</v>
      </c>
      <c r="BQ620" s="221">
        <v>2</v>
      </c>
      <c r="BR620" s="5">
        <v>2</v>
      </c>
      <c r="BS620" s="226">
        <v>2</v>
      </c>
      <c r="BT620" s="221">
        <v>2</v>
      </c>
      <c r="BU620" s="221">
        <v>2</v>
      </c>
      <c r="BV620" s="221">
        <v>2</v>
      </c>
      <c r="BW620" s="5">
        <v>2</v>
      </c>
      <c r="BX620" s="221">
        <v>2</v>
      </c>
      <c r="BY620" s="6">
        <v>2</v>
      </c>
      <c r="BZ620" s="5">
        <v>2</v>
      </c>
      <c r="CA620" s="221">
        <v>2</v>
      </c>
      <c r="CB620" s="221">
        <v>2</v>
      </c>
      <c r="CC620" s="221">
        <v>2</v>
      </c>
      <c r="CD620" s="337">
        <v>2</v>
      </c>
      <c r="CE620" s="221">
        <v>2</v>
      </c>
      <c r="CF620" s="221">
        <v>2</v>
      </c>
      <c r="CG620" s="221">
        <v>2</v>
      </c>
      <c r="CH620" s="221">
        <v>2</v>
      </c>
      <c r="CI620" s="221">
        <v>2</v>
      </c>
      <c r="CJ620" s="337">
        <v>2</v>
      </c>
      <c r="CK620" s="221">
        <v>2</v>
      </c>
      <c r="CL620" s="222">
        <f t="shared" si="362"/>
        <v>26</v>
      </c>
      <c r="CM620" s="237">
        <f t="shared" si="363"/>
        <v>1</v>
      </c>
      <c r="CN620" s="222">
        <f t="shared" si="364"/>
        <v>0</v>
      </c>
      <c r="CO620" s="237">
        <f t="shared" si="365"/>
        <v>0</v>
      </c>
      <c r="CP620" s="222">
        <f t="shared" si="366"/>
        <v>0</v>
      </c>
      <c r="CQ620" s="237">
        <f t="shared" si="367"/>
        <v>0</v>
      </c>
      <c r="CR620" s="222">
        <f t="shared" si="368"/>
        <v>0</v>
      </c>
      <c r="CS620" s="237">
        <f t="shared" si="369"/>
        <v>0</v>
      </c>
      <c r="CT620" s="223">
        <f t="shared" si="370"/>
        <v>2</v>
      </c>
      <c r="CU620" s="223" t="str">
        <f t="shared" si="371"/>
        <v>Đạt mục tiêu</v>
      </c>
      <c r="CV620" s="5"/>
    </row>
    <row r="621" spans="1:100" s="1" customFormat="1" ht="49.5" hidden="1" customHeight="1">
      <c r="A621" s="1308"/>
      <c r="B621" s="1044"/>
      <c r="C621" s="1033"/>
      <c r="D621" s="1024"/>
      <c r="E621" s="1033"/>
      <c r="F621" s="1044"/>
      <c r="G621" s="559" t="s">
        <v>2373</v>
      </c>
      <c r="H621" s="559"/>
      <c r="I621" s="626"/>
      <c r="J621" s="93"/>
      <c r="K621" s="470"/>
      <c r="L621" s="44" t="s">
        <v>32</v>
      </c>
      <c r="M621" s="212" t="s">
        <v>31</v>
      </c>
      <c r="N621" s="169" t="s">
        <v>10</v>
      </c>
      <c r="O621" s="221" t="s">
        <v>29</v>
      </c>
      <c r="P621" s="221" t="s">
        <v>24</v>
      </c>
      <c r="Q621" s="5"/>
      <c r="R621" s="5"/>
      <c r="S621" s="5"/>
      <c r="T621" s="5"/>
      <c r="U621" s="6"/>
      <c r="V621" s="5"/>
      <c r="W621" s="5" t="s">
        <v>24</v>
      </c>
      <c r="X621" s="5"/>
      <c r="Y621" s="5"/>
      <c r="Z621" s="5"/>
      <c r="AA621" s="5"/>
      <c r="AB621" s="80">
        <f t="shared" si="361"/>
        <v>1</v>
      </c>
      <c r="AC621" s="642"/>
      <c r="AD621" s="7"/>
      <c r="AE621" s="7"/>
      <c r="AF621" s="7"/>
      <c r="AG621" s="7"/>
      <c r="AH621" s="7"/>
      <c r="AI621" s="7"/>
      <c r="AJ621" s="7"/>
      <c r="AK621" s="7"/>
      <c r="AL621" s="7"/>
      <c r="AM621" s="7"/>
      <c r="AN621" s="7"/>
      <c r="AO621" s="7"/>
      <c r="AP621" s="7"/>
      <c r="AQ621" s="7"/>
      <c r="AR621" s="7"/>
      <c r="AS621" s="7"/>
      <c r="AT621" s="7" t="s">
        <v>1318</v>
      </c>
      <c r="AU621" s="7"/>
      <c r="AV621" s="55"/>
      <c r="AW621" s="7"/>
      <c r="AX621" s="7"/>
      <c r="AY621" s="5"/>
      <c r="AZ621" s="7" t="s">
        <v>1318</v>
      </c>
      <c r="BA621" s="7"/>
      <c r="BB621" s="7"/>
      <c r="BC621" s="7"/>
      <c r="BD621" s="7"/>
      <c r="BE621" s="7"/>
      <c r="BF621" s="7"/>
      <c r="BG621" s="7"/>
      <c r="BH621" s="7"/>
      <c r="BI621" s="7"/>
      <c r="BJ621" s="7"/>
      <c r="BK621" s="7"/>
      <c r="BL621" s="5">
        <v>2</v>
      </c>
      <c r="BM621" s="221">
        <v>2</v>
      </c>
      <c r="BN621" s="221">
        <v>2</v>
      </c>
      <c r="BO621" s="221">
        <v>2</v>
      </c>
      <c r="BP621" s="221">
        <v>1</v>
      </c>
      <c r="BQ621" s="221">
        <v>2</v>
      </c>
      <c r="BR621" s="5">
        <v>2</v>
      </c>
      <c r="BS621" s="226">
        <v>2</v>
      </c>
      <c r="BT621" s="221">
        <v>2</v>
      </c>
      <c r="BU621" s="221">
        <v>1</v>
      </c>
      <c r="BV621" s="221">
        <v>2</v>
      </c>
      <c r="BW621" s="5">
        <v>2</v>
      </c>
      <c r="BX621" s="221">
        <v>2</v>
      </c>
      <c r="BY621" s="6">
        <v>2</v>
      </c>
      <c r="BZ621" s="5">
        <v>2</v>
      </c>
      <c r="CA621" s="221">
        <v>2</v>
      </c>
      <c r="CB621" s="221">
        <v>2</v>
      </c>
      <c r="CC621" s="221">
        <v>2</v>
      </c>
      <c r="CD621" s="337">
        <v>2</v>
      </c>
      <c r="CE621" s="221">
        <v>2</v>
      </c>
      <c r="CF621" s="221">
        <v>2</v>
      </c>
      <c r="CG621" s="221">
        <v>1</v>
      </c>
      <c r="CH621" s="221">
        <v>2</v>
      </c>
      <c r="CI621" s="221">
        <v>2</v>
      </c>
      <c r="CJ621" s="337">
        <v>2</v>
      </c>
      <c r="CK621" s="221">
        <v>2</v>
      </c>
      <c r="CL621" s="222">
        <f t="shared" si="362"/>
        <v>23</v>
      </c>
      <c r="CM621" s="237">
        <f t="shared" si="363"/>
        <v>0.88461538461538458</v>
      </c>
      <c r="CN621" s="222">
        <f t="shared" si="364"/>
        <v>3</v>
      </c>
      <c r="CO621" s="237">
        <f t="shared" si="365"/>
        <v>0.11538461538461539</v>
      </c>
      <c r="CP621" s="222">
        <f t="shared" si="366"/>
        <v>0</v>
      </c>
      <c r="CQ621" s="237">
        <f t="shared" si="367"/>
        <v>0</v>
      </c>
      <c r="CR621" s="222">
        <f t="shared" si="368"/>
        <v>0</v>
      </c>
      <c r="CS621" s="237">
        <f t="shared" si="369"/>
        <v>0</v>
      </c>
      <c r="CT621" s="223">
        <f t="shared" si="370"/>
        <v>1.8846153846153846</v>
      </c>
      <c r="CU621" s="223" t="str">
        <f t="shared" si="371"/>
        <v>Đạt mục tiêu</v>
      </c>
      <c r="CV621" s="5"/>
    </row>
    <row r="622" spans="1:100" s="1" customFormat="1" ht="69" hidden="1" customHeight="1">
      <c r="A622" s="1308"/>
      <c r="B622" s="1044"/>
      <c r="C622" s="1033"/>
      <c r="D622" s="1024"/>
      <c r="E622" s="1033"/>
      <c r="F622" s="1044"/>
      <c r="G622" s="559" t="s">
        <v>2746</v>
      </c>
      <c r="H622" s="291"/>
      <c r="I622" s="535"/>
      <c r="J622" s="93"/>
      <c r="K622" s="470"/>
      <c r="L622" s="44" t="s">
        <v>32</v>
      </c>
      <c r="M622" s="212" t="s">
        <v>31</v>
      </c>
      <c r="N622" s="169" t="s">
        <v>10</v>
      </c>
      <c r="O622" s="221" t="s">
        <v>29</v>
      </c>
      <c r="P622" s="221" t="s">
        <v>24</v>
      </c>
      <c r="Q622" s="5"/>
      <c r="R622" s="5"/>
      <c r="S622" s="5"/>
      <c r="T622" s="5"/>
      <c r="U622" s="6"/>
      <c r="V622" s="5" t="s">
        <v>24</v>
      </c>
      <c r="W622" s="5"/>
      <c r="X622" s="5"/>
      <c r="Y622" s="5"/>
      <c r="Z622" s="5"/>
      <c r="AA622" s="5"/>
      <c r="AB622" s="80">
        <f t="shared" si="361"/>
        <v>1</v>
      </c>
      <c r="AC622" s="642"/>
      <c r="AD622" s="7"/>
      <c r="AE622" s="7"/>
      <c r="AF622" s="7"/>
      <c r="AG622" s="7"/>
      <c r="AH622" s="7"/>
      <c r="AI622" s="7"/>
      <c r="AJ622" s="7"/>
      <c r="AK622" s="7"/>
      <c r="AL622" s="7"/>
      <c r="AM622" s="7"/>
      <c r="AN622" s="7"/>
      <c r="AO622" s="7"/>
      <c r="AP622" s="7"/>
      <c r="AQ622" s="7"/>
      <c r="AR622" s="7"/>
      <c r="AS622" s="7"/>
      <c r="AT622" s="7" t="s">
        <v>1318</v>
      </c>
      <c r="AU622" s="7"/>
      <c r="AV622" s="55"/>
      <c r="AW622" s="7"/>
      <c r="AX622" s="7"/>
      <c r="AY622" s="7"/>
      <c r="AZ622" s="7"/>
      <c r="BA622" s="7"/>
      <c r="BB622" s="7"/>
      <c r="BC622" s="7"/>
      <c r="BD622" s="7"/>
      <c r="BE622" s="7"/>
      <c r="BF622" s="7"/>
      <c r="BG622" s="7"/>
      <c r="BH622" s="7"/>
      <c r="BI622" s="7"/>
      <c r="BJ622" s="7"/>
      <c r="BK622" s="7"/>
      <c r="BL622" s="5">
        <v>2</v>
      </c>
      <c r="BM622" s="221">
        <v>2</v>
      </c>
      <c r="BN622" s="221">
        <v>2</v>
      </c>
      <c r="BO622" s="221">
        <v>2</v>
      </c>
      <c r="BP622" s="221">
        <v>2</v>
      </c>
      <c r="BQ622" s="221">
        <v>2</v>
      </c>
      <c r="BR622" s="5">
        <v>2</v>
      </c>
      <c r="BS622" s="226">
        <v>2</v>
      </c>
      <c r="BT622" s="221">
        <v>2</v>
      </c>
      <c r="BU622" s="221">
        <v>2</v>
      </c>
      <c r="BV622" s="221">
        <v>2</v>
      </c>
      <c r="BW622" s="5">
        <v>1</v>
      </c>
      <c r="BX622" s="221">
        <v>2</v>
      </c>
      <c r="BY622" s="6">
        <v>2</v>
      </c>
      <c r="BZ622" s="5">
        <v>2</v>
      </c>
      <c r="CA622" s="221">
        <v>2</v>
      </c>
      <c r="CB622" s="221">
        <v>2</v>
      </c>
      <c r="CC622" s="221">
        <v>2</v>
      </c>
      <c r="CD622" s="337">
        <v>2</v>
      </c>
      <c r="CE622" s="221">
        <v>2</v>
      </c>
      <c r="CF622" s="221">
        <v>2</v>
      </c>
      <c r="CG622" s="221">
        <v>2</v>
      </c>
      <c r="CH622" s="221">
        <v>2</v>
      </c>
      <c r="CI622" s="221">
        <v>2</v>
      </c>
      <c r="CJ622" s="337">
        <v>2</v>
      </c>
      <c r="CK622" s="221">
        <v>2</v>
      </c>
      <c r="CL622" s="222">
        <f t="shared" si="362"/>
        <v>25</v>
      </c>
      <c r="CM622" s="237">
        <f t="shared" si="363"/>
        <v>0.96153846153846156</v>
      </c>
      <c r="CN622" s="222">
        <f t="shared" si="364"/>
        <v>1</v>
      </c>
      <c r="CO622" s="237">
        <f t="shared" si="365"/>
        <v>3.8461538461538464E-2</v>
      </c>
      <c r="CP622" s="222">
        <f t="shared" si="366"/>
        <v>0</v>
      </c>
      <c r="CQ622" s="237">
        <f t="shared" si="367"/>
        <v>0</v>
      </c>
      <c r="CR622" s="222">
        <f t="shared" si="368"/>
        <v>0</v>
      </c>
      <c r="CS622" s="237">
        <f t="shared" si="369"/>
        <v>0</v>
      </c>
      <c r="CT622" s="223">
        <f t="shared" si="370"/>
        <v>1.9615384615384615</v>
      </c>
      <c r="CU622" s="223" t="str">
        <f t="shared" si="371"/>
        <v>Đạt mục tiêu</v>
      </c>
      <c r="CV622" s="5"/>
    </row>
    <row r="623" spans="1:100" s="1" customFormat="1" ht="55.75" hidden="1" customHeight="1">
      <c r="A623" s="1308"/>
      <c r="B623" s="1044"/>
      <c r="C623" s="1033"/>
      <c r="D623" s="1024"/>
      <c r="E623" s="1033"/>
      <c r="F623" s="1044"/>
      <c r="G623" s="293" t="s">
        <v>2926</v>
      </c>
      <c r="H623" s="291"/>
      <c r="I623" s="704" t="s">
        <v>2422</v>
      </c>
      <c r="J623" s="32" t="s">
        <v>776</v>
      </c>
      <c r="K623" s="470" t="s">
        <v>1673</v>
      </c>
      <c r="L623" s="44" t="s">
        <v>32</v>
      </c>
      <c r="M623" s="212" t="s">
        <v>31</v>
      </c>
      <c r="N623" s="169" t="s">
        <v>10</v>
      </c>
      <c r="O623" s="44" t="s">
        <v>29</v>
      </c>
      <c r="P623" s="44" t="s">
        <v>24</v>
      </c>
      <c r="Q623" s="5"/>
      <c r="R623" s="5"/>
      <c r="S623" s="5"/>
      <c r="T623" s="5"/>
      <c r="U623" s="6"/>
      <c r="V623" s="5"/>
      <c r="W623" s="5" t="s">
        <v>24</v>
      </c>
      <c r="X623" s="5"/>
      <c r="Y623" s="5"/>
      <c r="Z623" s="5"/>
      <c r="AA623" s="5"/>
      <c r="AB623" s="80">
        <f t="shared" si="361"/>
        <v>1</v>
      </c>
      <c r="AC623" s="642"/>
      <c r="AD623" s="7" t="s">
        <v>1183</v>
      </c>
      <c r="AE623" s="7"/>
      <c r="AF623" s="7"/>
      <c r="AG623" s="7"/>
      <c r="AH623" s="7"/>
      <c r="AI623" s="7"/>
      <c r="AJ623" s="7"/>
      <c r="AK623" s="7"/>
      <c r="AL623" s="7"/>
      <c r="AM623" s="7"/>
      <c r="AN623" s="7"/>
      <c r="AO623" s="7"/>
      <c r="AP623" s="7"/>
      <c r="AQ623" s="7"/>
      <c r="AR623" s="7"/>
      <c r="AS623" s="7"/>
      <c r="AT623" s="7"/>
      <c r="AU623" s="7"/>
      <c r="AV623" s="55"/>
      <c r="AW623" s="7"/>
      <c r="AX623" s="7"/>
      <c r="AY623" s="7"/>
      <c r="AZ623" s="7"/>
      <c r="BA623" s="17"/>
      <c r="BB623" s="17"/>
      <c r="BC623" s="17"/>
      <c r="BD623" s="17"/>
      <c r="BE623" s="7"/>
      <c r="BF623" s="7"/>
      <c r="BG623" s="7"/>
      <c r="BH623" s="7"/>
      <c r="BI623" s="7"/>
      <c r="BJ623" s="7"/>
      <c r="BK623" s="7"/>
      <c r="BL623" s="5">
        <v>1</v>
      </c>
      <c r="BM623" s="221">
        <v>2</v>
      </c>
      <c r="BN623" s="221">
        <v>2</v>
      </c>
      <c r="BO623" s="221">
        <v>2</v>
      </c>
      <c r="BP623" s="221">
        <v>2</v>
      </c>
      <c r="BQ623" s="221">
        <v>2</v>
      </c>
      <c r="BR623" s="5">
        <v>2</v>
      </c>
      <c r="BS623" s="226">
        <v>2</v>
      </c>
      <c r="BT623" s="221">
        <v>2</v>
      </c>
      <c r="BU623" s="221">
        <v>2</v>
      </c>
      <c r="BV623" s="221">
        <v>2</v>
      </c>
      <c r="BW623" s="5">
        <v>2</v>
      </c>
      <c r="BX623" s="221">
        <v>2</v>
      </c>
      <c r="BY623" s="6">
        <v>2</v>
      </c>
      <c r="BZ623" s="5">
        <v>2</v>
      </c>
      <c r="CA623" s="221">
        <v>2</v>
      </c>
      <c r="CB623" s="221">
        <v>2</v>
      </c>
      <c r="CC623" s="221">
        <v>2</v>
      </c>
      <c r="CD623" s="337">
        <v>2</v>
      </c>
      <c r="CE623" s="221">
        <v>1</v>
      </c>
      <c r="CF623" s="221">
        <v>2</v>
      </c>
      <c r="CG623" s="221">
        <v>2</v>
      </c>
      <c r="CH623" s="221">
        <v>2</v>
      </c>
      <c r="CI623" s="221">
        <v>2</v>
      </c>
      <c r="CJ623" s="337">
        <v>2</v>
      </c>
      <c r="CK623" s="221">
        <v>2</v>
      </c>
      <c r="CL623" s="222">
        <f t="shared" si="362"/>
        <v>24</v>
      </c>
      <c r="CM623" s="237">
        <f t="shared" si="363"/>
        <v>0.92307692307692313</v>
      </c>
      <c r="CN623" s="222">
        <f t="shared" si="364"/>
        <v>2</v>
      </c>
      <c r="CO623" s="237">
        <f t="shared" si="365"/>
        <v>7.6923076923076927E-2</v>
      </c>
      <c r="CP623" s="222">
        <f t="shared" si="366"/>
        <v>0</v>
      </c>
      <c r="CQ623" s="237">
        <f t="shared" si="367"/>
        <v>0</v>
      </c>
      <c r="CR623" s="222">
        <f t="shared" si="368"/>
        <v>0</v>
      </c>
      <c r="CS623" s="237">
        <f t="shared" si="369"/>
        <v>0</v>
      </c>
      <c r="CT623" s="223">
        <f t="shared" si="370"/>
        <v>1.9230769230769231</v>
      </c>
      <c r="CU623" s="223" t="str">
        <f t="shared" si="371"/>
        <v>Đạt mục tiêu</v>
      </c>
      <c r="CV623" s="5"/>
    </row>
    <row r="624" spans="1:100" s="1" customFormat="1" ht="55.75" hidden="1" customHeight="1">
      <c r="A624" s="1308"/>
      <c r="B624" s="1044"/>
      <c r="C624" s="1033"/>
      <c r="D624" s="1024"/>
      <c r="E624" s="1033"/>
      <c r="F624" s="1044"/>
      <c r="G624" s="293" t="s">
        <v>2374</v>
      </c>
      <c r="H624" s="291"/>
      <c r="I624" s="442"/>
      <c r="J624" s="93"/>
      <c r="K624" s="470"/>
      <c r="L624" s="44" t="s">
        <v>32</v>
      </c>
      <c r="M624" s="212" t="s">
        <v>31</v>
      </c>
      <c r="N624" s="169" t="s">
        <v>10</v>
      </c>
      <c r="O624" s="221" t="s">
        <v>29</v>
      </c>
      <c r="P624" s="221" t="s">
        <v>24</v>
      </c>
      <c r="Q624" s="5"/>
      <c r="R624" s="5"/>
      <c r="S624" s="5"/>
      <c r="T624" s="5"/>
      <c r="U624" s="6"/>
      <c r="V624" s="5"/>
      <c r="W624" s="5"/>
      <c r="X624" s="5"/>
      <c r="Y624" s="5" t="s">
        <v>24</v>
      </c>
      <c r="Z624" s="5"/>
      <c r="AA624" s="5"/>
      <c r="AB624" s="80">
        <f t="shared" si="361"/>
        <v>1</v>
      </c>
      <c r="AC624" s="642"/>
      <c r="AD624" s="7"/>
      <c r="AE624" s="7"/>
      <c r="AF624" s="7"/>
      <c r="AG624" s="7"/>
      <c r="AH624" s="7"/>
      <c r="AI624" s="7"/>
      <c r="AJ624" s="7"/>
      <c r="AK624" s="7"/>
      <c r="AL624" s="7"/>
      <c r="AM624" s="7"/>
      <c r="AN624" s="7"/>
      <c r="AO624" s="7"/>
      <c r="AP624" s="7"/>
      <c r="AQ624" s="7"/>
      <c r="AR624" s="7"/>
      <c r="AS624" s="7"/>
      <c r="AT624" s="7" t="s">
        <v>1318</v>
      </c>
      <c r="AU624" s="7"/>
      <c r="AV624" s="55"/>
      <c r="AW624" s="7"/>
      <c r="AX624" s="7"/>
      <c r="AY624" s="7"/>
      <c r="AZ624" s="7"/>
      <c r="BA624" s="7"/>
      <c r="BB624" s="7"/>
      <c r="BC624" s="7"/>
      <c r="BD624" s="7"/>
      <c r="BE624" s="7"/>
      <c r="BF624" s="7"/>
      <c r="BG624" s="7"/>
      <c r="BH624" s="7"/>
      <c r="BI624" s="7"/>
      <c r="BJ624" s="7"/>
      <c r="BK624" s="7"/>
      <c r="BL624" s="5">
        <v>2</v>
      </c>
      <c r="BM624" s="221">
        <v>2</v>
      </c>
      <c r="BN624" s="221">
        <v>2</v>
      </c>
      <c r="BO624" s="221">
        <v>2</v>
      </c>
      <c r="BP624" s="221">
        <v>2</v>
      </c>
      <c r="BQ624" s="221">
        <v>2</v>
      </c>
      <c r="BR624" s="5">
        <v>2</v>
      </c>
      <c r="BS624" s="226">
        <v>2</v>
      </c>
      <c r="BT624" s="221">
        <v>2</v>
      </c>
      <c r="BU624" s="221">
        <v>2</v>
      </c>
      <c r="BV624" s="221">
        <v>2</v>
      </c>
      <c r="BW624" s="5">
        <v>2</v>
      </c>
      <c r="BX624" s="221">
        <v>2</v>
      </c>
      <c r="BY624" s="6">
        <v>2</v>
      </c>
      <c r="BZ624" s="5">
        <v>2</v>
      </c>
      <c r="CA624" s="221">
        <v>2</v>
      </c>
      <c r="CB624" s="221">
        <v>2</v>
      </c>
      <c r="CC624" s="221">
        <v>2</v>
      </c>
      <c r="CD624" s="337">
        <v>2</v>
      </c>
      <c r="CE624" s="221">
        <v>2</v>
      </c>
      <c r="CF624" s="221">
        <v>2</v>
      </c>
      <c r="CG624" s="221">
        <v>2</v>
      </c>
      <c r="CH624" s="221">
        <v>2</v>
      </c>
      <c r="CI624" s="221">
        <v>2</v>
      </c>
      <c r="CJ624" s="337">
        <v>2</v>
      </c>
      <c r="CK624" s="221">
        <v>2</v>
      </c>
      <c r="CL624" s="222">
        <f t="shared" si="362"/>
        <v>26</v>
      </c>
      <c r="CM624" s="237">
        <f t="shared" si="363"/>
        <v>1</v>
      </c>
      <c r="CN624" s="222">
        <f t="shared" si="364"/>
        <v>0</v>
      </c>
      <c r="CO624" s="237">
        <f t="shared" si="365"/>
        <v>0</v>
      </c>
      <c r="CP624" s="222">
        <f t="shared" si="366"/>
        <v>0</v>
      </c>
      <c r="CQ624" s="237">
        <f t="shared" si="367"/>
        <v>0</v>
      </c>
      <c r="CR624" s="222">
        <f t="shared" si="368"/>
        <v>0</v>
      </c>
      <c r="CS624" s="237">
        <f t="shared" si="369"/>
        <v>0</v>
      </c>
      <c r="CT624" s="223">
        <f t="shared" si="370"/>
        <v>2</v>
      </c>
      <c r="CU624" s="223" t="str">
        <f t="shared" si="371"/>
        <v>Đạt mục tiêu</v>
      </c>
      <c r="CV624" s="5"/>
    </row>
    <row r="625" spans="1:100" s="1" customFormat="1" ht="45.65" hidden="1" customHeight="1">
      <c r="A625" s="1308"/>
      <c r="B625" s="1024"/>
      <c r="C625" s="1033"/>
      <c r="D625" s="1024"/>
      <c r="E625" s="1033"/>
      <c r="F625" s="1024"/>
      <c r="G625" s="559" t="s">
        <v>2813</v>
      </c>
      <c r="H625" s="559"/>
      <c r="I625" s="442"/>
      <c r="J625" s="32" t="s">
        <v>776</v>
      </c>
      <c r="K625" s="464" t="s">
        <v>1673</v>
      </c>
      <c r="L625" s="44" t="s">
        <v>32</v>
      </c>
      <c r="M625" s="212" t="s">
        <v>31</v>
      </c>
      <c r="N625" s="169" t="s">
        <v>10</v>
      </c>
      <c r="O625" s="221" t="s">
        <v>29</v>
      </c>
      <c r="P625" s="221" t="s">
        <v>24</v>
      </c>
      <c r="Q625" s="5"/>
      <c r="R625" s="5"/>
      <c r="S625" s="5"/>
      <c r="T625" s="5"/>
      <c r="U625" s="6"/>
      <c r="V625" s="5"/>
      <c r="W625" s="5"/>
      <c r="X625" s="5"/>
      <c r="Y625" s="5"/>
      <c r="Z625" s="5" t="s">
        <v>24</v>
      </c>
      <c r="AA625" s="5"/>
      <c r="AB625" s="80">
        <f t="shared" ref="AB625:AB649" si="372">COUNTIF($Q625:$AA625,"x")</f>
        <v>1</v>
      </c>
      <c r="AC625" s="642"/>
      <c r="AD625" s="7" t="s">
        <v>1183</v>
      </c>
      <c r="AE625" s="7"/>
      <c r="AF625" s="7"/>
      <c r="AG625" s="7"/>
      <c r="AH625" s="7"/>
      <c r="AI625" s="7"/>
      <c r="AJ625" s="7"/>
      <c r="AK625" s="7"/>
      <c r="AL625" s="7"/>
      <c r="AM625" s="7"/>
      <c r="AN625" s="7"/>
      <c r="AO625" s="7"/>
      <c r="AP625" s="7"/>
      <c r="AQ625" s="7"/>
      <c r="AR625" s="7"/>
      <c r="AS625" s="7"/>
      <c r="AT625" s="7"/>
      <c r="AU625" s="7"/>
      <c r="AV625" s="55"/>
      <c r="AW625" s="7"/>
      <c r="AX625" s="7"/>
      <c r="AY625" s="7"/>
      <c r="AZ625" s="7"/>
      <c r="BA625" s="7"/>
      <c r="BB625" s="7"/>
      <c r="BC625" s="7"/>
      <c r="BD625" s="7"/>
      <c r="BE625" s="7"/>
      <c r="BF625" s="7"/>
      <c r="BG625" s="7"/>
      <c r="BH625" s="7"/>
      <c r="BI625" s="7"/>
      <c r="BJ625" s="7"/>
      <c r="BK625" s="7"/>
      <c r="BL625" s="5">
        <v>2</v>
      </c>
      <c r="BM625" s="221">
        <v>2</v>
      </c>
      <c r="BN625" s="221">
        <v>2</v>
      </c>
      <c r="BO625" s="221">
        <v>2</v>
      </c>
      <c r="BP625" s="221">
        <v>2</v>
      </c>
      <c r="BQ625" s="221">
        <v>2</v>
      </c>
      <c r="BR625" s="5">
        <v>2</v>
      </c>
      <c r="BS625" s="226">
        <v>2</v>
      </c>
      <c r="BT625" s="221">
        <v>2</v>
      </c>
      <c r="BU625" s="221">
        <v>2</v>
      </c>
      <c r="BV625" s="221">
        <v>2</v>
      </c>
      <c r="BW625" s="5">
        <v>2</v>
      </c>
      <c r="BX625" s="221">
        <v>2</v>
      </c>
      <c r="BY625" s="6">
        <v>2</v>
      </c>
      <c r="BZ625" s="5">
        <v>2</v>
      </c>
      <c r="CA625" s="221">
        <v>2</v>
      </c>
      <c r="CB625" s="221">
        <v>2</v>
      </c>
      <c r="CC625" s="221">
        <v>2</v>
      </c>
      <c r="CD625" s="337">
        <v>2</v>
      </c>
      <c r="CE625" s="221">
        <v>2</v>
      </c>
      <c r="CF625" s="221">
        <v>2</v>
      </c>
      <c r="CG625" s="221">
        <v>2</v>
      </c>
      <c r="CH625" s="221">
        <v>2</v>
      </c>
      <c r="CI625" s="221">
        <v>2</v>
      </c>
      <c r="CJ625" s="337">
        <v>2</v>
      </c>
      <c r="CK625" s="221">
        <v>2</v>
      </c>
      <c r="CL625" s="222">
        <f t="shared" si="362"/>
        <v>26</v>
      </c>
      <c r="CM625" s="237">
        <f t="shared" si="363"/>
        <v>1</v>
      </c>
      <c r="CN625" s="222">
        <f t="shared" si="364"/>
        <v>0</v>
      </c>
      <c r="CO625" s="237">
        <f t="shared" si="365"/>
        <v>0</v>
      </c>
      <c r="CP625" s="222">
        <f t="shared" si="366"/>
        <v>0</v>
      </c>
      <c r="CQ625" s="237">
        <f t="shared" si="367"/>
        <v>0</v>
      </c>
      <c r="CR625" s="222">
        <f t="shared" si="368"/>
        <v>0</v>
      </c>
      <c r="CS625" s="237">
        <f t="shared" si="369"/>
        <v>0</v>
      </c>
      <c r="CT625" s="223">
        <f t="shared" si="370"/>
        <v>2</v>
      </c>
      <c r="CU625" s="223" t="str">
        <f t="shared" si="371"/>
        <v>Đạt mục tiêu</v>
      </c>
      <c r="CV625" s="5"/>
    </row>
    <row r="626" spans="1:100" s="1" customFormat="1" ht="45.65" hidden="1" customHeight="1">
      <c r="A626" s="1308"/>
      <c r="B626" s="1024"/>
      <c r="C626" s="1033"/>
      <c r="D626" s="1024"/>
      <c r="E626" s="1033"/>
      <c r="F626" s="1199"/>
      <c r="G626" s="559" t="s">
        <v>2079</v>
      </c>
      <c r="H626" s="559"/>
      <c r="I626" s="442"/>
      <c r="J626" s="93"/>
      <c r="K626" s="470"/>
      <c r="L626" s="44" t="s">
        <v>32</v>
      </c>
      <c r="M626" s="212" t="s">
        <v>31</v>
      </c>
      <c r="N626" s="169" t="s">
        <v>10</v>
      </c>
      <c r="O626" s="221" t="s">
        <v>29</v>
      </c>
      <c r="P626" s="221" t="s">
        <v>24</v>
      </c>
      <c r="Q626" s="5"/>
      <c r="R626" s="5"/>
      <c r="S626" s="5"/>
      <c r="T626" s="5"/>
      <c r="U626" s="6"/>
      <c r="V626" s="5"/>
      <c r="W626" s="5"/>
      <c r="X626" s="5"/>
      <c r="Y626" s="5"/>
      <c r="Z626" s="5"/>
      <c r="AA626" s="5" t="s">
        <v>24</v>
      </c>
      <c r="AB626" s="80">
        <f t="shared" si="372"/>
        <v>1</v>
      </c>
      <c r="AC626" s="642"/>
      <c r="AD626" s="7"/>
      <c r="AE626" s="7"/>
      <c r="AF626" s="7"/>
      <c r="AG626" s="7"/>
      <c r="AH626" s="7"/>
      <c r="AI626" s="7"/>
      <c r="AJ626" s="7"/>
      <c r="AK626" s="7"/>
      <c r="AL626" s="7"/>
      <c r="AM626" s="7"/>
      <c r="AN626" s="7"/>
      <c r="AO626" s="7"/>
      <c r="AP626" s="7"/>
      <c r="AQ626" s="7"/>
      <c r="AR626" s="7"/>
      <c r="AS626" s="7"/>
      <c r="AT626" s="7" t="s">
        <v>1318</v>
      </c>
      <c r="AU626" s="7"/>
      <c r="AV626" s="55"/>
      <c r="AW626" s="7"/>
      <c r="AX626" s="7"/>
      <c r="AY626" s="7"/>
      <c r="AZ626" s="7"/>
      <c r="BA626" s="7"/>
      <c r="BB626" s="7"/>
      <c r="BC626" s="7"/>
      <c r="BD626" s="7"/>
      <c r="BE626" s="7"/>
      <c r="BF626" s="7"/>
      <c r="BG626" s="7"/>
      <c r="BH626" s="7"/>
      <c r="BI626" s="7"/>
      <c r="BJ626" s="7"/>
      <c r="BK626" s="7"/>
      <c r="BL626" s="5">
        <v>2</v>
      </c>
      <c r="BM626" s="221">
        <v>2</v>
      </c>
      <c r="BN626" s="221">
        <v>2</v>
      </c>
      <c r="BO626" s="221">
        <v>2</v>
      </c>
      <c r="BP626" s="221">
        <v>2</v>
      </c>
      <c r="BQ626" s="221">
        <v>2</v>
      </c>
      <c r="BR626" s="5">
        <v>2</v>
      </c>
      <c r="BS626" s="226">
        <v>2</v>
      </c>
      <c r="BT626" s="221">
        <v>1</v>
      </c>
      <c r="BU626" s="221">
        <v>2</v>
      </c>
      <c r="BV626" s="221">
        <v>2</v>
      </c>
      <c r="BW626" s="5">
        <v>1</v>
      </c>
      <c r="BX626" s="221">
        <v>2</v>
      </c>
      <c r="BY626" s="6">
        <v>2</v>
      </c>
      <c r="BZ626" s="5">
        <v>2</v>
      </c>
      <c r="CA626" s="221">
        <v>2</v>
      </c>
      <c r="CB626" s="221">
        <v>2</v>
      </c>
      <c r="CC626" s="221">
        <v>1</v>
      </c>
      <c r="CD626" s="337">
        <v>2</v>
      </c>
      <c r="CE626" s="221">
        <v>2</v>
      </c>
      <c r="CF626" s="221">
        <v>2</v>
      </c>
      <c r="CG626" s="221">
        <v>2</v>
      </c>
      <c r="CH626" s="221">
        <v>2</v>
      </c>
      <c r="CI626" s="221">
        <v>2</v>
      </c>
      <c r="CJ626" s="337">
        <v>2</v>
      </c>
      <c r="CK626" s="221">
        <v>2</v>
      </c>
      <c r="CL626" s="222">
        <f t="shared" si="362"/>
        <v>23</v>
      </c>
      <c r="CM626" s="237">
        <f t="shared" si="363"/>
        <v>0.88461538461538458</v>
      </c>
      <c r="CN626" s="222">
        <f t="shared" si="364"/>
        <v>3</v>
      </c>
      <c r="CO626" s="237">
        <f t="shared" si="365"/>
        <v>0.11538461538461539</v>
      </c>
      <c r="CP626" s="222">
        <f t="shared" si="366"/>
        <v>0</v>
      </c>
      <c r="CQ626" s="237">
        <f t="shared" si="367"/>
        <v>0</v>
      </c>
      <c r="CR626" s="222">
        <f t="shared" si="368"/>
        <v>0</v>
      </c>
      <c r="CS626" s="237">
        <f t="shared" si="369"/>
        <v>0</v>
      </c>
      <c r="CT626" s="223">
        <f t="shared" si="370"/>
        <v>1.8846153846153846</v>
      </c>
      <c r="CU626" s="223" t="str">
        <f t="shared" si="371"/>
        <v>Đạt mục tiêu</v>
      </c>
      <c r="CV626" s="5"/>
    </row>
    <row r="627" spans="1:100" s="1" customFormat="1" ht="45.65" hidden="1" customHeight="1">
      <c r="A627" s="1308">
        <v>180</v>
      </c>
      <c r="B627" s="1079" t="s">
        <v>2999</v>
      </c>
      <c r="C627" s="215" t="s">
        <v>60</v>
      </c>
      <c r="D627" s="217" t="s">
        <v>109</v>
      </c>
      <c r="E627" s="215" t="s">
        <v>26</v>
      </c>
      <c r="F627" s="217" t="s">
        <v>354</v>
      </c>
      <c r="G627" s="292" t="s">
        <v>2170</v>
      </c>
      <c r="H627" s="292"/>
      <c r="I627" s="442"/>
      <c r="J627" s="93"/>
      <c r="K627" s="470"/>
      <c r="L627" s="44" t="s">
        <v>32</v>
      </c>
      <c r="M627" s="212" t="s">
        <v>31</v>
      </c>
      <c r="N627" s="165" t="s">
        <v>10</v>
      </c>
      <c r="O627" s="221" t="s">
        <v>29</v>
      </c>
      <c r="P627" s="221" t="s">
        <v>24</v>
      </c>
      <c r="Q627" s="5" t="s">
        <v>24</v>
      </c>
      <c r="R627" s="5"/>
      <c r="S627" s="5"/>
      <c r="T627" s="5"/>
      <c r="U627" s="6"/>
      <c r="V627" s="5"/>
      <c r="W627" s="5"/>
      <c r="X627" s="5"/>
      <c r="Y627" s="5"/>
      <c r="Z627" s="5"/>
      <c r="AA627" s="5"/>
      <c r="AB627" s="80">
        <f t="shared" si="372"/>
        <v>1</v>
      </c>
      <c r="AC627" s="565"/>
      <c r="AD627" s="5"/>
      <c r="AE627" s="5" t="s">
        <v>1318</v>
      </c>
      <c r="AF627" s="5"/>
      <c r="AG627" s="7"/>
      <c r="AH627" s="7"/>
      <c r="AI627" s="7"/>
      <c r="AJ627" s="7"/>
      <c r="AK627" s="7"/>
      <c r="AL627" s="7"/>
      <c r="AM627" s="7"/>
      <c r="AN627" s="7"/>
      <c r="AO627" s="7" t="s">
        <v>1183</v>
      </c>
      <c r="AP627" s="7"/>
      <c r="AQ627" s="7" t="s">
        <v>1318</v>
      </c>
      <c r="AR627" s="7"/>
      <c r="AS627" s="7"/>
      <c r="AT627" s="7"/>
      <c r="AU627" s="7"/>
      <c r="AV627" s="55"/>
      <c r="AW627" s="7"/>
      <c r="AX627" s="7"/>
      <c r="AY627" s="7"/>
      <c r="AZ627" s="7"/>
      <c r="BA627" s="7"/>
      <c r="BB627" s="7"/>
      <c r="BC627" s="7"/>
      <c r="BD627" s="7"/>
      <c r="BE627" s="7"/>
      <c r="BF627" s="7"/>
      <c r="BG627" s="7"/>
      <c r="BH627" s="7"/>
      <c r="BI627" s="7"/>
      <c r="BJ627" s="7"/>
      <c r="BK627" s="7"/>
      <c r="BL627" s="5">
        <v>2</v>
      </c>
      <c r="BM627" s="221">
        <v>2</v>
      </c>
      <c r="BN627" s="221">
        <v>2</v>
      </c>
      <c r="BO627" s="221">
        <v>2</v>
      </c>
      <c r="BP627" s="221">
        <v>2</v>
      </c>
      <c r="BQ627" s="221">
        <v>2</v>
      </c>
      <c r="BR627" s="5">
        <v>1</v>
      </c>
      <c r="BS627" s="226">
        <v>2</v>
      </c>
      <c r="BT627" s="221">
        <v>2</v>
      </c>
      <c r="BU627" s="221">
        <v>2</v>
      </c>
      <c r="BV627" s="221">
        <v>2</v>
      </c>
      <c r="BW627" s="5">
        <v>2</v>
      </c>
      <c r="BX627" s="221">
        <v>2</v>
      </c>
      <c r="BY627" s="6">
        <v>2</v>
      </c>
      <c r="BZ627" s="5">
        <v>2</v>
      </c>
      <c r="CA627" s="221">
        <v>2</v>
      </c>
      <c r="CB627" s="221">
        <v>2</v>
      </c>
      <c r="CC627" s="221">
        <v>2</v>
      </c>
      <c r="CD627" s="337">
        <v>2</v>
      </c>
      <c r="CE627" s="221">
        <v>2</v>
      </c>
      <c r="CF627" s="221">
        <v>2</v>
      </c>
      <c r="CG627" s="221">
        <v>1</v>
      </c>
      <c r="CH627" s="221">
        <v>2</v>
      </c>
      <c r="CI627" s="221">
        <v>2</v>
      </c>
      <c r="CJ627" s="337">
        <v>2</v>
      </c>
      <c r="CK627" s="221">
        <v>2</v>
      </c>
      <c r="CL627" s="222">
        <f t="shared" si="362"/>
        <v>24</v>
      </c>
      <c r="CM627" s="237">
        <f t="shared" si="363"/>
        <v>0.92307692307692313</v>
      </c>
      <c r="CN627" s="222">
        <f t="shared" si="364"/>
        <v>2</v>
      </c>
      <c r="CO627" s="237">
        <f t="shared" si="365"/>
        <v>7.6923076923076927E-2</v>
      </c>
      <c r="CP627" s="222">
        <f t="shared" si="366"/>
        <v>0</v>
      </c>
      <c r="CQ627" s="237">
        <f t="shared" si="367"/>
        <v>0</v>
      </c>
      <c r="CR627" s="222">
        <f t="shared" si="368"/>
        <v>0</v>
      </c>
      <c r="CS627" s="237">
        <f t="shared" si="369"/>
        <v>0</v>
      </c>
      <c r="CT627" s="223">
        <f t="shared" si="370"/>
        <v>1.9230769230769231</v>
      </c>
      <c r="CU627" s="223" t="str">
        <f t="shared" si="371"/>
        <v>Đạt mục tiêu</v>
      </c>
      <c r="CV627" s="5"/>
    </row>
    <row r="628" spans="1:100" s="1" customFormat="1" ht="45.65" hidden="1" customHeight="1">
      <c r="A628" s="1308"/>
      <c r="B628" s="1079"/>
      <c r="C628" s="215" t="s">
        <v>60</v>
      </c>
      <c r="D628" s="217" t="s">
        <v>109</v>
      </c>
      <c r="E628" s="215" t="s">
        <v>26</v>
      </c>
      <c r="F628" s="217" t="s">
        <v>354</v>
      </c>
      <c r="G628" s="157" t="s">
        <v>2242</v>
      </c>
      <c r="H628" s="157"/>
      <c r="I628" s="609"/>
      <c r="J628" s="93"/>
      <c r="K628" s="470"/>
      <c r="L628" s="44" t="s">
        <v>32</v>
      </c>
      <c r="M628" s="212" t="s">
        <v>31</v>
      </c>
      <c r="N628" s="165" t="s">
        <v>10</v>
      </c>
      <c r="O628" s="221" t="s">
        <v>29</v>
      </c>
      <c r="P628" s="221" t="s">
        <v>24</v>
      </c>
      <c r="Q628" s="5"/>
      <c r="R628" s="5" t="s">
        <v>24</v>
      </c>
      <c r="S628" s="5"/>
      <c r="T628" s="5"/>
      <c r="U628" s="6"/>
      <c r="V628" s="5"/>
      <c r="W628" s="5"/>
      <c r="X628" s="5"/>
      <c r="Y628" s="5"/>
      <c r="Z628" s="5"/>
      <c r="AA628" s="5"/>
      <c r="AB628" s="80">
        <f t="shared" si="372"/>
        <v>1</v>
      </c>
      <c r="AC628" s="642"/>
      <c r="AD628" s="7"/>
      <c r="AE628" s="7"/>
      <c r="AF628" s="7"/>
      <c r="AG628" s="7"/>
      <c r="AH628" s="7"/>
      <c r="AI628" s="7" t="s">
        <v>1318</v>
      </c>
      <c r="AJ628" s="7"/>
      <c r="AK628" s="7"/>
      <c r="AL628" s="7"/>
      <c r="AM628" s="7"/>
      <c r="AN628" s="7"/>
      <c r="AO628" s="7" t="s">
        <v>1183</v>
      </c>
      <c r="AP628" s="7"/>
      <c r="AQ628" s="7" t="s">
        <v>1318</v>
      </c>
      <c r="AR628" s="7"/>
      <c r="AS628" s="7"/>
      <c r="AT628" s="7"/>
      <c r="AU628" s="7"/>
      <c r="AV628" s="55"/>
      <c r="AW628" s="7"/>
      <c r="AX628" s="7"/>
      <c r="AY628" s="7"/>
      <c r="AZ628" s="7"/>
      <c r="BA628" s="7"/>
      <c r="BB628" s="7"/>
      <c r="BC628" s="7"/>
      <c r="BD628" s="7"/>
      <c r="BE628" s="7"/>
      <c r="BF628" s="7"/>
      <c r="BG628" s="7"/>
      <c r="BH628" s="7"/>
      <c r="BI628" s="7"/>
      <c r="BJ628" s="7"/>
      <c r="BK628" s="7"/>
      <c r="BL628" s="5">
        <v>2</v>
      </c>
      <c r="BM628" s="221">
        <v>2</v>
      </c>
      <c r="BN628" s="221">
        <v>2</v>
      </c>
      <c r="BO628" s="221">
        <v>2</v>
      </c>
      <c r="BP628" s="221">
        <v>2</v>
      </c>
      <c r="BQ628" s="221">
        <v>2</v>
      </c>
      <c r="BR628" s="5">
        <v>2</v>
      </c>
      <c r="BS628" s="226">
        <v>2</v>
      </c>
      <c r="BT628" s="221">
        <v>2</v>
      </c>
      <c r="BU628" s="221">
        <v>2</v>
      </c>
      <c r="BV628" s="221">
        <v>2</v>
      </c>
      <c r="BW628" s="5">
        <v>2</v>
      </c>
      <c r="BX628" s="221">
        <v>2</v>
      </c>
      <c r="BY628" s="6">
        <v>2</v>
      </c>
      <c r="BZ628" s="5">
        <v>2</v>
      </c>
      <c r="CA628" s="221">
        <v>2</v>
      </c>
      <c r="CB628" s="221">
        <v>1</v>
      </c>
      <c r="CC628" s="221">
        <v>2</v>
      </c>
      <c r="CD628" s="337">
        <v>1</v>
      </c>
      <c r="CE628" s="221">
        <v>2</v>
      </c>
      <c r="CF628" s="221">
        <v>2</v>
      </c>
      <c r="CG628" s="221">
        <v>2</v>
      </c>
      <c r="CH628" s="221">
        <v>2</v>
      </c>
      <c r="CI628" s="221">
        <v>2</v>
      </c>
      <c r="CJ628" s="337">
        <v>2</v>
      </c>
      <c r="CK628" s="221">
        <v>2</v>
      </c>
      <c r="CL628" s="222">
        <f t="shared" si="362"/>
        <v>24</v>
      </c>
      <c r="CM628" s="237">
        <f t="shared" si="363"/>
        <v>0.92307692307692313</v>
      </c>
      <c r="CN628" s="222">
        <f t="shared" si="364"/>
        <v>2</v>
      </c>
      <c r="CO628" s="237">
        <f t="shared" si="365"/>
        <v>7.6923076923076927E-2</v>
      </c>
      <c r="CP628" s="222">
        <f t="shared" si="366"/>
        <v>0</v>
      </c>
      <c r="CQ628" s="237">
        <f t="shared" si="367"/>
        <v>0</v>
      </c>
      <c r="CR628" s="222">
        <f t="shared" si="368"/>
        <v>0</v>
      </c>
      <c r="CS628" s="237">
        <f t="shared" si="369"/>
        <v>0</v>
      </c>
      <c r="CT628" s="223">
        <f t="shared" si="370"/>
        <v>1.9230769230769231</v>
      </c>
      <c r="CU628" s="223" t="str">
        <f t="shared" si="371"/>
        <v>Đạt mục tiêu</v>
      </c>
      <c r="CV628" s="5"/>
    </row>
    <row r="629" spans="1:100" s="1" customFormat="1" ht="45.65" hidden="1" customHeight="1">
      <c r="A629" s="1308"/>
      <c r="B629" s="1079"/>
      <c r="C629" s="215" t="s">
        <v>60</v>
      </c>
      <c r="D629" s="217" t="s">
        <v>109</v>
      </c>
      <c r="E629" s="215" t="s">
        <v>26</v>
      </c>
      <c r="F629" s="217" t="s">
        <v>354</v>
      </c>
      <c r="G629" s="157" t="s">
        <v>2896</v>
      </c>
      <c r="H629" s="292"/>
      <c r="I629" s="731" t="s">
        <v>2468</v>
      </c>
      <c r="J629" s="93"/>
      <c r="K629" s="470"/>
      <c r="L629" s="44" t="s">
        <v>32</v>
      </c>
      <c r="M629" s="212" t="s">
        <v>31</v>
      </c>
      <c r="N629" s="165" t="s">
        <v>10</v>
      </c>
      <c r="O629" s="221" t="s">
        <v>29</v>
      </c>
      <c r="P629" s="221" t="s">
        <v>24</v>
      </c>
      <c r="Q629" s="5"/>
      <c r="R629" s="5"/>
      <c r="S629" s="5" t="s">
        <v>24</v>
      </c>
      <c r="T629" s="5"/>
      <c r="U629" s="6"/>
      <c r="V629" s="5"/>
      <c r="W629" s="5"/>
      <c r="X629" s="5"/>
      <c r="Y629" s="5"/>
      <c r="Z629" s="5"/>
      <c r="AA629" s="5"/>
      <c r="AB629" s="80">
        <f t="shared" si="372"/>
        <v>1</v>
      </c>
      <c r="AC629" s="642"/>
      <c r="AD629" s="7"/>
      <c r="AE629" s="7"/>
      <c r="AF629" s="7"/>
      <c r="AG629" s="7"/>
      <c r="AH629" s="7"/>
      <c r="AI629" s="7"/>
      <c r="AJ629" s="7"/>
      <c r="AK629" s="7" t="s">
        <v>1318</v>
      </c>
      <c r="AL629" s="7"/>
      <c r="AM629" s="7"/>
      <c r="AN629" s="7"/>
      <c r="AO629" s="7" t="s">
        <v>1183</v>
      </c>
      <c r="AP629" s="7"/>
      <c r="AQ629" s="7" t="s">
        <v>1318</v>
      </c>
      <c r="AR629" s="7"/>
      <c r="AS629" s="7"/>
      <c r="AT629" s="7"/>
      <c r="AU629" s="7"/>
      <c r="AV629" s="55"/>
      <c r="AW629" s="7"/>
      <c r="AX629" s="7"/>
      <c r="AY629" s="7"/>
      <c r="AZ629" s="7"/>
      <c r="BA629" s="7"/>
      <c r="BB629" s="7"/>
      <c r="BC629" s="7"/>
      <c r="BD629" s="7"/>
      <c r="BE629" s="7"/>
      <c r="BF629" s="7"/>
      <c r="BG629" s="7"/>
      <c r="BH629" s="7"/>
      <c r="BI629" s="7"/>
      <c r="BJ629" s="7"/>
      <c r="BK629" s="7"/>
      <c r="BL629" s="5">
        <v>2</v>
      </c>
      <c r="BM629" s="221">
        <v>2</v>
      </c>
      <c r="BN629" s="221">
        <v>2</v>
      </c>
      <c r="BO629" s="221">
        <v>2</v>
      </c>
      <c r="BP629" s="221">
        <v>1</v>
      </c>
      <c r="BQ629" s="221">
        <v>2</v>
      </c>
      <c r="BR629" s="5">
        <v>2</v>
      </c>
      <c r="BS629" s="226">
        <v>2</v>
      </c>
      <c r="BT629" s="221">
        <v>1</v>
      </c>
      <c r="BU629" s="221">
        <v>2</v>
      </c>
      <c r="BV629" s="221">
        <v>2</v>
      </c>
      <c r="BW629" s="5">
        <v>2</v>
      </c>
      <c r="BX629" s="221">
        <v>2</v>
      </c>
      <c r="BY629" s="6">
        <v>2</v>
      </c>
      <c r="BZ629" s="5">
        <v>1</v>
      </c>
      <c r="CA629" s="221">
        <v>2</v>
      </c>
      <c r="CB629" s="221">
        <v>2</v>
      </c>
      <c r="CC629" s="221">
        <v>2</v>
      </c>
      <c r="CD629" s="337">
        <v>2</v>
      </c>
      <c r="CE629" s="221">
        <v>2</v>
      </c>
      <c r="CF629" s="221">
        <v>2</v>
      </c>
      <c r="CG629" s="221">
        <v>2</v>
      </c>
      <c r="CH629" s="221">
        <v>2</v>
      </c>
      <c r="CI629" s="221">
        <v>2</v>
      </c>
      <c r="CJ629" s="337">
        <v>2</v>
      </c>
      <c r="CK629" s="221">
        <v>2</v>
      </c>
      <c r="CL629" s="222">
        <f t="shared" si="362"/>
        <v>23</v>
      </c>
      <c r="CM629" s="237">
        <f t="shared" si="363"/>
        <v>0.88461538461538458</v>
      </c>
      <c r="CN629" s="222">
        <f t="shared" si="364"/>
        <v>3</v>
      </c>
      <c r="CO629" s="237">
        <f t="shared" si="365"/>
        <v>0.11538461538461539</v>
      </c>
      <c r="CP629" s="222">
        <f t="shared" si="366"/>
        <v>0</v>
      </c>
      <c r="CQ629" s="237">
        <f t="shared" si="367"/>
        <v>0</v>
      </c>
      <c r="CR629" s="222">
        <f t="shared" si="368"/>
        <v>0</v>
      </c>
      <c r="CS629" s="237">
        <f t="shared" si="369"/>
        <v>0</v>
      </c>
      <c r="CT629" s="223">
        <f t="shared" si="370"/>
        <v>1.8846153846153846</v>
      </c>
      <c r="CU629" s="223" t="str">
        <f t="shared" si="371"/>
        <v>Đạt mục tiêu</v>
      </c>
      <c r="CV629" s="5"/>
    </row>
    <row r="630" spans="1:100" s="1" customFormat="1" ht="45.65" hidden="1" customHeight="1">
      <c r="A630" s="1308"/>
      <c r="B630" s="1079"/>
      <c r="C630" s="215" t="s">
        <v>60</v>
      </c>
      <c r="D630" s="217" t="s">
        <v>2375</v>
      </c>
      <c r="E630" s="215" t="s">
        <v>26</v>
      </c>
      <c r="F630" s="217" t="s">
        <v>354</v>
      </c>
      <c r="G630" s="292" t="s">
        <v>2998</v>
      </c>
      <c r="H630" s="391"/>
      <c r="I630" s="729" t="s">
        <v>2469</v>
      </c>
      <c r="J630" s="93"/>
      <c r="K630" s="470"/>
      <c r="L630" s="44" t="s">
        <v>32</v>
      </c>
      <c r="M630" s="212" t="s">
        <v>31</v>
      </c>
      <c r="N630" s="165" t="s">
        <v>10</v>
      </c>
      <c r="O630" s="221" t="s">
        <v>29</v>
      </c>
      <c r="P630" s="221" t="s">
        <v>24</v>
      </c>
      <c r="Q630" s="5"/>
      <c r="R630" s="5"/>
      <c r="S630" s="5"/>
      <c r="T630" s="5" t="s">
        <v>24</v>
      </c>
      <c r="U630" s="6"/>
      <c r="V630" s="5"/>
      <c r="W630" s="5"/>
      <c r="X630" s="5"/>
      <c r="Y630" s="5"/>
      <c r="Z630" s="5"/>
      <c r="AA630" s="5"/>
      <c r="AB630" s="80">
        <f t="shared" si="372"/>
        <v>1</v>
      </c>
      <c r="AC630" s="642"/>
      <c r="AD630" s="7"/>
      <c r="AE630" s="7"/>
      <c r="AF630" s="7"/>
      <c r="AG630" s="7"/>
      <c r="AH630" s="7"/>
      <c r="AI630" s="7"/>
      <c r="AJ630" s="7"/>
      <c r="AK630" s="7"/>
      <c r="AL630" s="7"/>
      <c r="AM630" s="7"/>
      <c r="AN630" s="7"/>
      <c r="AO630" s="7"/>
      <c r="AP630" s="55" t="s">
        <v>1183</v>
      </c>
      <c r="AQ630" s="55" t="s">
        <v>1318</v>
      </c>
      <c r="AR630" s="55"/>
      <c r="AS630" s="7"/>
      <c r="AT630" s="7"/>
      <c r="AU630" s="7"/>
      <c r="AV630" s="55"/>
      <c r="AW630" s="7"/>
      <c r="AX630" s="7"/>
      <c r="AY630" s="7"/>
      <c r="AZ630" s="7"/>
      <c r="BA630" s="7"/>
      <c r="BB630" s="7"/>
      <c r="BC630" s="7"/>
      <c r="BD630" s="7"/>
      <c r="BE630" s="7"/>
      <c r="BF630" s="7"/>
      <c r="BG630" s="7"/>
      <c r="BH630" s="7"/>
      <c r="BI630" s="7"/>
      <c r="BJ630" s="7"/>
      <c r="BK630" s="7"/>
      <c r="BL630" s="5">
        <v>2</v>
      </c>
      <c r="BM630" s="221">
        <v>2</v>
      </c>
      <c r="BN630" s="221">
        <v>2</v>
      </c>
      <c r="BO630" s="221">
        <v>2</v>
      </c>
      <c r="BP630" s="221">
        <v>2</v>
      </c>
      <c r="BQ630" s="221">
        <v>2</v>
      </c>
      <c r="BR630" s="5">
        <v>2</v>
      </c>
      <c r="BS630" s="226">
        <v>2</v>
      </c>
      <c r="BT630" s="221">
        <v>2</v>
      </c>
      <c r="BU630" s="221">
        <v>2</v>
      </c>
      <c r="BV630" s="221">
        <v>2</v>
      </c>
      <c r="BW630" s="5">
        <v>2</v>
      </c>
      <c r="BX630" s="221">
        <v>2</v>
      </c>
      <c r="BY630" s="6">
        <v>2</v>
      </c>
      <c r="BZ630" s="5">
        <v>2</v>
      </c>
      <c r="CA630" s="221">
        <v>2</v>
      </c>
      <c r="CB630" s="221">
        <v>2</v>
      </c>
      <c r="CC630" s="221">
        <v>2</v>
      </c>
      <c r="CD630" s="337">
        <v>2</v>
      </c>
      <c r="CE630" s="221">
        <v>2</v>
      </c>
      <c r="CF630" s="221">
        <v>2</v>
      </c>
      <c r="CG630" s="221">
        <v>2</v>
      </c>
      <c r="CH630" s="221">
        <v>2</v>
      </c>
      <c r="CI630" s="221">
        <v>2</v>
      </c>
      <c r="CJ630" s="337">
        <v>2</v>
      </c>
      <c r="CK630" s="221">
        <v>2</v>
      </c>
      <c r="CL630" s="222">
        <f t="shared" si="362"/>
        <v>26</v>
      </c>
      <c r="CM630" s="237">
        <f t="shared" si="363"/>
        <v>1</v>
      </c>
      <c r="CN630" s="222">
        <f t="shared" si="364"/>
        <v>0</v>
      </c>
      <c r="CO630" s="237">
        <f t="shared" si="365"/>
        <v>0</v>
      </c>
      <c r="CP630" s="222">
        <f t="shared" si="366"/>
        <v>0</v>
      </c>
      <c r="CQ630" s="237">
        <f t="shared" si="367"/>
        <v>0</v>
      </c>
      <c r="CR630" s="222">
        <f t="shared" si="368"/>
        <v>0</v>
      </c>
      <c r="CS630" s="237">
        <f t="shared" si="369"/>
        <v>0</v>
      </c>
      <c r="CT630" s="223">
        <f t="shared" si="370"/>
        <v>2</v>
      </c>
      <c r="CU630" s="223" t="str">
        <f t="shared" si="371"/>
        <v>Đạt mục tiêu</v>
      </c>
      <c r="CV630" s="5"/>
    </row>
    <row r="631" spans="1:100" s="1" customFormat="1" ht="45.65" hidden="1" customHeight="1">
      <c r="A631" s="1308"/>
      <c r="B631" s="1079"/>
      <c r="C631" s="215" t="s">
        <v>60</v>
      </c>
      <c r="D631" s="217" t="s">
        <v>109</v>
      </c>
      <c r="E631" s="215" t="s">
        <v>26</v>
      </c>
      <c r="F631" s="217" t="s">
        <v>2868</v>
      </c>
      <c r="G631" s="760" t="s">
        <v>3009</v>
      </c>
      <c r="H631" s="391"/>
      <c r="I631" s="697" t="s">
        <v>2370</v>
      </c>
      <c r="J631" s="93"/>
      <c r="K631" s="470"/>
      <c r="L631" s="44" t="s">
        <v>32</v>
      </c>
      <c r="M631" s="212" t="s">
        <v>31</v>
      </c>
      <c r="N631" s="165" t="s">
        <v>10</v>
      </c>
      <c r="O631" s="221" t="s">
        <v>29</v>
      </c>
      <c r="P631" s="221" t="s">
        <v>24</v>
      </c>
      <c r="Q631" s="5"/>
      <c r="R631" s="5"/>
      <c r="S631" s="5"/>
      <c r="T631" s="5"/>
      <c r="U631" s="6" t="s">
        <v>24</v>
      </c>
      <c r="V631" s="5"/>
      <c r="W631" s="5"/>
      <c r="X631" s="5"/>
      <c r="Y631" s="5"/>
      <c r="Z631" s="5"/>
      <c r="AA631" s="5"/>
      <c r="AB631" s="80">
        <f t="shared" si="372"/>
        <v>1</v>
      </c>
      <c r="AC631" s="642"/>
      <c r="AD631" s="7"/>
      <c r="AE631" s="7"/>
      <c r="AF631" s="7"/>
      <c r="AG631" s="7"/>
      <c r="AH631" s="7"/>
      <c r="AI631" s="7"/>
      <c r="AJ631" s="7"/>
      <c r="AK631" s="7"/>
      <c r="AL631" s="7"/>
      <c r="AM631" s="7"/>
      <c r="AN631" s="7"/>
      <c r="AO631" s="7" t="s">
        <v>1183</v>
      </c>
      <c r="AP631" s="7"/>
      <c r="AQ631" s="7" t="s">
        <v>1318</v>
      </c>
      <c r="AR631" s="7"/>
      <c r="AS631" s="7"/>
      <c r="AT631" s="7"/>
      <c r="AU631" s="7"/>
      <c r="AV631" s="55"/>
      <c r="AW631" s="7"/>
      <c r="AX631" s="7"/>
      <c r="AY631" s="7"/>
      <c r="AZ631" s="7"/>
      <c r="BA631" s="7"/>
      <c r="BB631" s="7"/>
      <c r="BC631" s="7"/>
      <c r="BD631" s="7"/>
      <c r="BE631" s="7"/>
      <c r="BF631" s="7"/>
      <c r="BG631" s="7"/>
      <c r="BH631" s="7"/>
      <c r="BI631" s="7"/>
      <c r="BJ631" s="7"/>
      <c r="BK631" s="7"/>
      <c r="BL631" s="5" t="s">
        <v>2281</v>
      </c>
      <c r="BM631" s="221" t="s">
        <v>2281</v>
      </c>
      <c r="BN631" s="221" t="s">
        <v>2281</v>
      </c>
      <c r="BO631" s="221" t="s">
        <v>2281</v>
      </c>
      <c r="BP631" s="221" t="s">
        <v>2281</v>
      </c>
      <c r="BQ631" s="221" t="s">
        <v>2281</v>
      </c>
      <c r="BR631" s="5" t="s">
        <v>2281</v>
      </c>
      <c r="BS631" s="226" t="s">
        <v>2281</v>
      </c>
      <c r="BT631" s="221" t="s">
        <v>2281</v>
      </c>
      <c r="BU631" s="221" t="s">
        <v>2281</v>
      </c>
      <c r="BV631" s="221" t="s">
        <v>2281</v>
      </c>
      <c r="BW631" s="5" t="s">
        <v>2281</v>
      </c>
      <c r="BX631" s="221" t="s">
        <v>2281</v>
      </c>
      <c r="BY631" s="6" t="s">
        <v>2281</v>
      </c>
      <c r="BZ631" s="5" t="s">
        <v>2281</v>
      </c>
      <c r="CA631" s="221" t="s">
        <v>2281</v>
      </c>
      <c r="CB631" s="221" t="s">
        <v>2281</v>
      </c>
      <c r="CC631" s="221" t="s">
        <v>2281</v>
      </c>
      <c r="CD631" s="337" t="s">
        <v>2281</v>
      </c>
      <c r="CE631" s="221" t="s">
        <v>2281</v>
      </c>
      <c r="CF631" s="221" t="s">
        <v>2281</v>
      </c>
      <c r="CG631" s="221" t="s">
        <v>2281</v>
      </c>
      <c r="CH631" s="221" t="s">
        <v>2281</v>
      </c>
      <c r="CI631" s="221" t="s">
        <v>2281</v>
      </c>
      <c r="CJ631" s="337" t="s">
        <v>2281</v>
      </c>
      <c r="CK631" s="221" t="s">
        <v>2281</v>
      </c>
      <c r="CL631" s="222">
        <f t="shared" si="362"/>
        <v>0</v>
      </c>
      <c r="CM631" s="237">
        <f t="shared" si="363"/>
        <v>0</v>
      </c>
      <c r="CN631" s="222">
        <f t="shared" si="364"/>
        <v>0</v>
      </c>
      <c r="CO631" s="237">
        <f t="shared" si="365"/>
        <v>0</v>
      </c>
      <c r="CP631" s="222">
        <f t="shared" si="366"/>
        <v>0</v>
      </c>
      <c r="CQ631" s="237">
        <f t="shared" si="367"/>
        <v>0</v>
      </c>
      <c r="CR631" s="222">
        <f t="shared" si="368"/>
        <v>26</v>
      </c>
      <c r="CS631" s="237">
        <f t="shared" si="369"/>
        <v>1</v>
      </c>
      <c r="CT631" s="223" t="e">
        <f t="shared" si="370"/>
        <v>#DIV/0!</v>
      </c>
      <c r="CU631" s="223" t="str">
        <f t="shared" si="371"/>
        <v>KĐG</v>
      </c>
      <c r="CV631" s="5"/>
    </row>
    <row r="632" spans="1:100" s="1" customFormat="1" ht="45.65" hidden="1" customHeight="1">
      <c r="A632" s="1308"/>
      <c r="B632" s="1079"/>
      <c r="C632" s="215" t="s">
        <v>60</v>
      </c>
      <c r="D632" s="217" t="s">
        <v>109</v>
      </c>
      <c r="E632" s="215" t="s">
        <v>26</v>
      </c>
      <c r="F632" s="217" t="s">
        <v>354</v>
      </c>
      <c r="G632" s="157" t="s">
        <v>2376</v>
      </c>
      <c r="H632" s="157"/>
      <c r="I632" s="609"/>
      <c r="J632" s="93"/>
      <c r="K632" s="470"/>
      <c r="L632" s="44" t="s">
        <v>32</v>
      </c>
      <c r="M632" s="212" t="s">
        <v>31</v>
      </c>
      <c r="N632" s="165" t="s">
        <v>10</v>
      </c>
      <c r="O632" s="221" t="s">
        <v>29</v>
      </c>
      <c r="P632" s="221" t="s">
        <v>24</v>
      </c>
      <c r="Q632" s="5"/>
      <c r="R632" s="5"/>
      <c r="S632" s="5"/>
      <c r="T632" s="5"/>
      <c r="U632" s="6"/>
      <c r="V632" s="5"/>
      <c r="W632" s="5"/>
      <c r="X632" s="5"/>
      <c r="Y632" s="5" t="s">
        <v>24</v>
      </c>
      <c r="Z632" s="5"/>
      <c r="AA632" s="5"/>
      <c r="AB632" s="80">
        <f t="shared" si="372"/>
        <v>1</v>
      </c>
      <c r="AC632" s="642"/>
      <c r="AD632" s="7"/>
      <c r="AE632" s="7"/>
      <c r="AF632" s="7"/>
      <c r="AG632" s="7"/>
      <c r="AH632" s="7"/>
      <c r="AI632" s="7"/>
      <c r="AJ632" s="7"/>
      <c r="AK632" s="7"/>
      <c r="AL632" s="7"/>
      <c r="AM632" s="7"/>
      <c r="AN632" s="7"/>
      <c r="AO632" s="7" t="s">
        <v>1183</v>
      </c>
      <c r="AP632" s="7"/>
      <c r="AQ632" s="7" t="s">
        <v>1318</v>
      </c>
      <c r="AR632" s="7"/>
      <c r="AS632" s="7"/>
      <c r="AT632" s="7"/>
      <c r="AU632" s="7"/>
      <c r="AV632" s="55"/>
      <c r="AW632" s="7"/>
      <c r="AX632" s="7"/>
      <c r="AY632" s="7" t="s">
        <v>1318</v>
      </c>
      <c r="AZ632" s="7" t="s">
        <v>1318</v>
      </c>
      <c r="BA632" s="7"/>
      <c r="BB632" s="7"/>
      <c r="BC632" s="7"/>
      <c r="BD632" s="7"/>
      <c r="BE632" s="7"/>
      <c r="BF632" s="7" t="s">
        <v>1318</v>
      </c>
      <c r="BG632" s="7"/>
      <c r="BH632" s="7"/>
      <c r="BI632" s="7"/>
      <c r="BJ632" s="7"/>
      <c r="BK632" s="7"/>
      <c r="BL632" s="5">
        <v>2</v>
      </c>
      <c r="BM632" s="221">
        <v>2</v>
      </c>
      <c r="BN632" s="221">
        <v>2</v>
      </c>
      <c r="BO632" s="221">
        <v>2</v>
      </c>
      <c r="BP632" s="221">
        <v>2</v>
      </c>
      <c r="BQ632" s="221">
        <v>2</v>
      </c>
      <c r="BR632" s="5">
        <v>2</v>
      </c>
      <c r="BS632" s="226">
        <v>2</v>
      </c>
      <c r="BT632" s="221">
        <v>2</v>
      </c>
      <c r="BU632" s="221">
        <v>2</v>
      </c>
      <c r="BV632" s="221">
        <v>2</v>
      </c>
      <c r="BW632" s="5">
        <v>2</v>
      </c>
      <c r="BX632" s="221">
        <v>2</v>
      </c>
      <c r="BY632" s="6">
        <v>2</v>
      </c>
      <c r="BZ632" s="5">
        <v>2</v>
      </c>
      <c r="CA632" s="221">
        <v>2</v>
      </c>
      <c r="CB632" s="221">
        <v>2</v>
      </c>
      <c r="CC632" s="221">
        <v>2</v>
      </c>
      <c r="CD632" s="337">
        <v>2</v>
      </c>
      <c r="CE632" s="221">
        <v>2</v>
      </c>
      <c r="CF632" s="221">
        <v>2</v>
      </c>
      <c r="CG632" s="221">
        <v>2</v>
      </c>
      <c r="CH632" s="221">
        <v>2</v>
      </c>
      <c r="CI632" s="221">
        <v>2</v>
      </c>
      <c r="CJ632" s="337">
        <v>2</v>
      </c>
      <c r="CK632" s="221">
        <v>2</v>
      </c>
      <c r="CL632" s="222">
        <f t="shared" si="362"/>
        <v>26</v>
      </c>
      <c r="CM632" s="237">
        <f t="shared" si="363"/>
        <v>1</v>
      </c>
      <c r="CN632" s="222">
        <f t="shared" si="364"/>
        <v>0</v>
      </c>
      <c r="CO632" s="237">
        <f t="shared" si="365"/>
        <v>0</v>
      </c>
      <c r="CP632" s="222">
        <f t="shared" si="366"/>
        <v>0</v>
      </c>
      <c r="CQ632" s="237">
        <f t="shared" si="367"/>
        <v>0</v>
      </c>
      <c r="CR632" s="222">
        <f t="shared" si="368"/>
        <v>0</v>
      </c>
      <c r="CS632" s="237">
        <f t="shared" si="369"/>
        <v>0</v>
      </c>
      <c r="CT632" s="223">
        <f t="shared" si="370"/>
        <v>2</v>
      </c>
      <c r="CU632" s="223" t="str">
        <f t="shared" si="371"/>
        <v>Đạt mục tiêu</v>
      </c>
      <c r="CV632" s="5"/>
    </row>
    <row r="633" spans="1:100" s="1" customFormat="1" ht="45.65" hidden="1" customHeight="1">
      <c r="A633" s="1308"/>
      <c r="B633" s="1079"/>
      <c r="C633" s="215" t="s">
        <v>60</v>
      </c>
      <c r="D633" s="217" t="s">
        <v>109</v>
      </c>
      <c r="E633" s="215" t="s">
        <v>26</v>
      </c>
      <c r="F633" s="217" t="s">
        <v>354</v>
      </c>
      <c r="G633" s="391" t="s">
        <v>2816</v>
      </c>
      <c r="H633" s="391"/>
      <c r="I633" s="442"/>
      <c r="J633" s="93"/>
      <c r="K633" s="470"/>
      <c r="L633" s="44" t="s">
        <v>32</v>
      </c>
      <c r="M633" s="212" t="s">
        <v>31</v>
      </c>
      <c r="N633" s="165" t="s">
        <v>10</v>
      </c>
      <c r="O633" s="221" t="s">
        <v>29</v>
      </c>
      <c r="P633" s="221" t="s">
        <v>24</v>
      </c>
      <c r="Q633" s="5"/>
      <c r="R633" s="5"/>
      <c r="S633" s="5"/>
      <c r="T633" s="5"/>
      <c r="U633" s="6"/>
      <c r="V633" s="5"/>
      <c r="W633" s="5"/>
      <c r="X633" s="5"/>
      <c r="Y633" s="5"/>
      <c r="Z633" s="5"/>
      <c r="AA633" s="5" t="s">
        <v>24</v>
      </c>
      <c r="AB633" s="80">
        <f t="shared" si="372"/>
        <v>1</v>
      </c>
      <c r="AC633" s="642"/>
      <c r="AD633" s="7"/>
      <c r="AE633" s="7"/>
      <c r="AF633" s="7"/>
      <c r="AG633" s="7"/>
      <c r="AH633" s="7"/>
      <c r="AI633" s="7"/>
      <c r="AJ633" s="7"/>
      <c r="AK633" s="7"/>
      <c r="AL633" s="7"/>
      <c r="AM633" s="7"/>
      <c r="AN633" s="7"/>
      <c r="AO633" s="7" t="s">
        <v>1183</v>
      </c>
      <c r="AP633" s="7"/>
      <c r="AQ633" s="7" t="s">
        <v>1318</v>
      </c>
      <c r="AR633" s="7"/>
      <c r="AS633" s="7"/>
      <c r="AT633" s="7"/>
      <c r="AU633" s="7"/>
      <c r="AV633" s="55"/>
      <c r="AW633" s="7"/>
      <c r="AX633" s="7"/>
      <c r="AY633" s="7"/>
      <c r="AZ633" s="7"/>
      <c r="BA633" s="7"/>
      <c r="BB633" s="7"/>
      <c r="BC633" s="7"/>
      <c r="BD633" s="7"/>
      <c r="BE633" s="7"/>
      <c r="BF633" s="7"/>
      <c r="BG633" s="7"/>
      <c r="BH633" s="7"/>
      <c r="BI633" s="7"/>
      <c r="BJ633" s="7"/>
      <c r="BK633" s="7"/>
      <c r="BL633" s="5">
        <v>2</v>
      </c>
      <c r="BM633" s="221">
        <v>2</v>
      </c>
      <c r="BN633" s="221">
        <v>2</v>
      </c>
      <c r="BO633" s="221">
        <v>1</v>
      </c>
      <c r="BP633" s="221">
        <v>2</v>
      </c>
      <c r="BQ633" s="221">
        <v>2</v>
      </c>
      <c r="BR633" s="5">
        <v>2</v>
      </c>
      <c r="BS633" s="226">
        <v>2</v>
      </c>
      <c r="BT633" s="221">
        <v>2</v>
      </c>
      <c r="BU633" s="221">
        <v>1</v>
      </c>
      <c r="BV633" s="221">
        <v>2</v>
      </c>
      <c r="BW633" s="5">
        <v>2</v>
      </c>
      <c r="BX633" s="221">
        <v>2</v>
      </c>
      <c r="BY633" s="6">
        <v>2</v>
      </c>
      <c r="BZ633" s="5">
        <v>2</v>
      </c>
      <c r="CA633" s="221">
        <v>2</v>
      </c>
      <c r="CB633" s="221">
        <v>2</v>
      </c>
      <c r="CC633" s="221">
        <v>2</v>
      </c>
      <c r="CD633" s="337">
        <v>1</v>
      </c>
      <c r="CE633" s="221">
        <v>2</v>
      </c>
      <c r="CF633" s="221">
        <v>2</v>
      </c>
      <c r="CG633" s="221">
        <v>2</v>
      </c>
      <c r="CH633" s="221">
        <v>2</v>
      </c>
      <c r="CI633" s="221">
        <v>2</v>
      </c>
      <c r="CJ633" s="337">
        <v>2</v>
      </c>
      <c r="CK633" s="221">
        <v>2</v>
      </c>
      <c r="CL633" s="222">
        <f t="shared" si="362"/>
        <v>23</v>
      </c>
      <c r="CM633" s="237">
        <f t="shared" si="363"/>
        <v>0.88461538461538458</v>
      </c>
      <c r="CN633" s="222">
        <f t="shared" si="364"/>
        <v>3</v>
      </c>
      <c r="CO633" s="237">
        <f t="shared" si="365"/>
        <v>0.11538461538461539</v>
      </c>
      <c r="CP633" s="222">
        <f t="shared" si="366"/>
        <v>0</v>
      </c>
      <c r="CQ633" s="237">
        <f t="shared" si="367"/>
        <v>0</v>
      </c>
      <c r="CR633" s="222">
        <f t="shared" si="368"/>
        <v>0</v>
      </c>
      <c r="CS633" s="237">
        <f t="shared" si="369"/>
        <v>0</v>
      </c>
      <c r="CT633" s="223">
        <f t="shared" si="370"/>
        <v>1.8846153846153846</v>
      </c>
      <c r="CU633" s="223" t="str">
        <f t="shared" si="371"/>
        <v>Đạt mục tiêu</v>
      </c>
      <c r="CV633" s="5"/>
    </row>
    <row r="634" spans="1:100" s="1" customFormat="1" ht="45.65" hidden="1" customHeight="1">
      <c r="A634" s="1308"/>
      <c r="B634" s="1079"/>
      <c r="C634" s="215" t="s">
        <v>60</v>
      </c>
      <c r="D634" s="217" t="s">
        <v>109</v>
      </c>
      <c r="E634" s="215" t="s">
        <v>26</v>
      </c>
      <c r="F634" s="217" t="s">
        <v>354</v>
      </c>
      <c r="G634" s="391" t="s">
        <v>3018</v>
      </c>
      <c r="H634" s="391"/>
      <c r="I634" s="697" t="s">
        <v>2370</v>
      </c>
      <c r="J634" s="93"/>
      <c r="K634" s="470"/>
      <c r="L634" s="44" t="s">
        <v>32</v>
      </c>
      <c r="M634" s="212" t="s">
        <v>31</v>
      </c>
      <c r="N634" s="165" t="s">
        <v>10</v>
      </c>
      <c r="O634" s="221" t="s">
        <v>29</v>
      </c>
      <c r="P634" s="221" t="s">
        <v>24</v>
      </c>
      <c r="Q634" s="5"/>
      <c r="R634" s="5"/>
      <c r="S634" s="5"/>
      <c r="T634" s="5"/>
      <c r="U634" s="6"/>
      <c r="V634" s="5"/>
      <c r="W634" s="5"/>
      <c r="X634" s="5" t="s">
        <v>24</v>
      </c>
      <c r="Y634" s="5"/>
      <c r="Z634" s="5"/>
      <c r="AA634" s="5"/>
      <c r="AB634" s="80">
        <f t="shared" si="372"/>
        <v>1</v>
      </c>
      <c r="AC634" s="642"/>
      <c r="AD634" s="7"/>
      <c r="AE634" s="7"/>
      <c r="AF634" s="7"/>
      <c r="AG634" s="7"/>
      <c r="AH634" s="7"/>
      <c r="AI634" s="7"/>
      <c r="AJ634" s="7"/>
      <c r="AK634" s="7"/>
      <c r="AL634" s="7"/>
      <c r="AM634" s="7"/>
      <c r="AN634" s="7"/>
      <c r="AO634" s="7" t="s">
        <v>1183</v>
      </c>
      <c r="AP634" s="7"/>
      <c r="AQ634" s="7" t="s">
        <v>1318</v>
      </c>
      <c r="AR634" s="7"/>
      <c r="AS634" s="7"/>
      <c r="AT634" s="7"/>
      <c r="AU634" s="7"/>
      <c r="AV634" s="55"/>
      <c r="AW634" s="7"/>
      <c r="AX634" s="7"/>
      <c r="AY634" s="7"/>
      <c r="AZ634" s="7"/>
      <c r="BA634" s="7" t="s">
        <v>1318</v>
      </c>
      <c r="BB634" s="7"/>
      <c r="BC634" s="7"/>
      <c r="BD634" s="7"/>
      <c r="BE634" s="7"/>
      <c r="BF634" s="7"/>
      <c r="BG634" s="7"/>
      <c r="BH634" s="7"/>
      <c r="BI634" s="7"/>
      <c r="BJ634" s="7"/>
      <c r="BK634" s="7"/>
      <c r="BL634" s="5">
        <v>2</v>
      </c>
      <c r="BM634" s="221">
        <v>2</v>
      </c>
      <c r="BN634" s="221">
        <v>2</v>
      </c>
      <c r="BO634" s="221">
        <v>2</v>
      </c>
      <c r="BP634" s="221">
        <v>2</v>
      </c>
      <c r="BQ634" s="221">
        <v>2</v>
      </c>
      <c r="BR634" s="5">
        <v>2</v>
      </c>
      <c r="BS634" s="226">
        <v>2</v>
      </c>
      <c r="BT634" s="221">
        <v>2</v>
      </c>
      <c r="BU634" s="221">
        <v>2</v>
      </c>
      <c r="BV634" s="221">
        <v>2</v>
      </c>
      <c r="BW634" s="5">
        <v>2</v>
      </c>
      <c r="BX634" s="221">
        <v>2</v>
      </c>
      <c r="BY634" s="6">
        <v>1</v>
      </c>
      <c r="BZ634" s="5">
        <v>2</v>
      </c>
      <c r="CA634" s="221">
        <v>2</v>
      </c>
      <c r="CB634" s="221">
        <v>2</v>
      </c>
      <c r="CC634" s="221">
        <v>2</v>
      </c>
      <c r="CD634" s="337">
        <v>2</v>
      </c>
      <c r="CE634" s="221">
        <v>2</v>
      </c>
      <c r="CF634" s="221">
        <v>2</v>
      </c>
      <c r="CG634" s="221">
        <v>2</v>
      </c>
      <c r="CH634" s="221">
        <v>2</v>
      </c>
      <c r="CI634" s="221">
        <v>2</v>
      </c>
      <c r="CJ634" s="337">
        <v>2</v>
      </c>
      <c r="CK634" s="221">
        <v>2</v>
      </c>
      <c r="CL634" s="222">
        <f t="shared" si="362"/>
        <v>25</v>
      </c>
      <c r="CM634" s="237">
        <f t="shared" si="363"/>
        <v>0.96153846153846156</v>
      </c>
      <c r="CN634" s="222">
        <f t="shared" si="364"/>
        <v>1</v>
      </c>
      <c r="CO634" s="237">
        <f t="shared" si="365"/>
        <v>3.8461538461538464E-2</v>
      </c>
      <c r="CP634" s="222">
        <f t="shared" si="366"/>
        <v>0</v>
      </c>
      <c r="CQ634" s="237">
        <f t="shared" si="367"/>
        <v>0</v>
      </c>
      <c r="CR634" s="222">
        <f t="shared" si="368"/>
        <v>0</v>
      </c>
      <c r="CS634" s="237">
        <f t="shared" si="369"/>
        <v>0</v>
      </c>
      <c r="CT634" s="223">
        <f t="shared" si="370"/>
        <v>1.9615384615384615</v>
      </c>
      <c r="CU634" s="223" t="str">
        <f t="shared" si="371"/>
        <v>Đạt mục tiêu</v>
      </c>
      <c r="CV634" s="5"/>
    </row>
    <row r="635" spans="1:100" s="1" customFormat="1" ht="45.65" hidden="1" customHeight="1">
      <c r="A635" s="1308"/>
      <c r="B635" s="1079"/>
      <c r="C635" s="215" t="s">
        <v>60</v>
      </c>
      <c r="D635" s="217" t="s">
        <v>109</v>
      </c>
      <c r="E635" s="215" t="s">
        <v>26</v>
      </c>
      <c r="F635" s="217" t="s">
        <v>354</v>
      </c>
      <c r="G635" s="391" t="s">
        <v>2869</v>
      </c>
      <c r="H635" s="391"/>
      <c r="I635" s="697" t="s">
        <v>2370</v>
      </c>
      <c r="J635" s="93"/>
      <c r="K635" s="470"/>
      <c r="L635" s="44" t="s">
        <v>32</v>
      </c>
      <c r="M635" s="212" t="s">
        <v>31</v>
      </c>
      <c r="N635" s="165" t="s">
        <v>10</v>
      </c>
      <c r="O635" s="221" t="s">
        <v>29</v>
      </c>
      <c r="P635" s="221" t="s">
        <v>24</v>
      </c>
      <c r="Q635" s="5"/>
      <c r="R635" s="5"/>
      <c r="S635" s="5"/>
      <c r="T635" s="5"/>
      <c r="U635" s="6"/>
      <c r="V635" s="5"/>
      <c r="W635" s="5"/>
      <c r="X635" s="5"/>
      <c r="Y635" s="5" t="s">
        <v>24</v>
      </c>
      <c r="Z635" s="5"/>
      <c r="AA635" s="5"/>
      <c r="AB635" s="80">
        <f t="shared" si="372"/>
        <v>1</v>
      </c>
      <c r="AC635" s="642"/>
      <c r="AD635" s="7"/>
      <c r="AE635" s="7"/>
      <c r="AF635" s="7"/>
      <c r="AG635" s="7"/>
      <c r="AH635" s="7"/>
      <c r="AI635" s="7"/>
      <c r="AJ635" s="7"/>
      <c r="AK635" s="7"/>
      <c r="AL635" s="7"/>
      <c r="AM635" s="7"/>
      <c r="AN635" s="7"/>
      <c r="AO635" s="7" t="s">
        <v>1183</v>
      </c>
      <c r="AP635" s="7"/>
      <c r="AQ635" s="7" t="s">
        <v>1318</v>
      </c>
      <c r="AR635" s="7"/>
      <c r="AS635" s="7"/>
      <c r="AT635" s="7"/>
      <c r="AU635" s="7"/>
      <c r="AV635" s="55"/>
      <c r="AW635" s="7"/>
      <c r="AX635" s="7"/>
      <c r="AY635" s="7"/>
      <c r="AZ635" s="7"/>
      <c r="BA635" s="7"/>
      <c r="BB635" s="7"/>
      <c r="BC635" s="7"/>
      <c r="BD635" s="7"/>
      <c r="BE635" s="7"/>
      <c r="BF635" s="7"/>
      <c r="BG635" s="7" t="s">
        <v>1318</v>
      </c>
      <c r="BH635" s="7"/>
      <c r="BI635" s="7"/>
      <c r="BJ635" s="7"/>
      <c r="BK635" s="7"/>
      <c r="BL635" s="5">
        <v>2</v>
      </c>
      <c r="BM635" s="221">
        <v>2</v>
      </c>
      <c r="BN635" s="221">
        <v>2</v>
      </c>
      <c r="BO635" s="221">
        <v>1</v>
      </c>
      <c r="BP635" s="221">
        <v>2</v>
      </c>
      <c r="BQ635" s="221">
        <v>2</v>
      </c>
      <c r="BR635" s="5">
        <v>2</v>
      </c>
      <c r="BS635" s="226">
        <v>2</v>
      </c>
      <c r="BT635" s="221">
        <v>2</v>
      </c>
      <c r="BU635" s="221">
        <v>2</v>
      </c>
      <c r="BV635" s="221">
        <v>2</v>
      </c>
      <c r="BW635" s="5">
        <v>2</v>
      </c>
      <c r="BX635" s="221">
        <v>2</v>
      </c>
      <c r="BY635" s="6">
        <v>2</v>
      </c>
      <c r="BZ635" s="5">
        <v>2</v>
      </c>
      <c r="CA635" s="221">
        <v>2</v>
      </c>
      <c r="CB635" s="221">
        <v>2</v>
      </c>
      <c r="CC635" s="221">
        <v>2</v>
      </c>
      <c r="CD635" s="337">
        <v>2</v>
      </c>
      <c r="CE635" s="221">
        <v>2</v>
      </c>
      <c r="CF635" s="221">
        <v>1</v>
      </c>
      <c r="CG635" s="221">
        <v>2</v>
      </c>
      <c r="CH635" s="221">
        <v>2</v>
      </c>
      <c r="CI635" s="221">
        <v>2</v>
      </c>
      <c r="CJ635" s="337">
        <v>2</v>
      </c>
      <c r="CK635" s="221">
        <v>2</v>
      </c>
      <c r="CL635" s="222">
        <f t="shared" si="362"/>
        <v>24</v>
      </c>
      <c r="CM635" s="237">
        <f t="shared" si="363"/>
        <v>0.92307692307692313</v>
      </c>
      <c r="CN635" s="222">
        <f t="shared" si="364"/>
        <v>2</v>
      </c>
      <c r="CO635" s="237">
        <f t="shared" si="365"/>
        <v>7.6923076923076927E-2</v>
      </c>
      <c r="CP635" s="222">
        <f t="shared" si="366"/>
        <v>0</v>
      </c>
      <c r="CQ635" s="237">
        <f t="shared" si="367"/>
        <v>0</v>
      </c>
      <c r="CR635" s="222">
        <f t="shared" si="368"/>
        <v>0</v>
      </c>
      <c r="CS635" s="237">
        <f t="shared" si="369"/>
        <v>0</v>
      </c>
      <c r="CT635" s="223">
        <f t="shared" si="370"/>
        <v>1.9230769230769231</v>
      </c>
      <c r="CU635" s="223" t="str">
        <f t="shared" si="371"/>
        <v>Đạt mục tiêu</v>
      </c>
      <c r="CV635" s="5"/>
    </row>
    <row r="636" spans="1:100" s="18" customFormat="1" ht="45.65" hidden="1" customHeight="1">
      <c r="A636" s="1308">
        <v>181</v>
      </c>
      <c r="B636" s="1024" t="s">
        <v>2932</v>
      </c>
      <c r="C636" s="1033" t="s">
        <v>28</v>
      </c>
      <c r="D636" s="1024" t="s">
        <v>2659</v>
      </c>
      <c r="E636" s="1033" t="s">
        <v>26</v>
      </c>
      <c r="F636" s="1024" t="s">
        <v>2684</v>
      </c>
      <c r="G636" s="157" t="s">
        <v>2242</v>
      </c>
      <c r="H636" s="157"/>
      <c r="I636" s="609"/>
      <c r="J636" s="93"/>
      <c r="K636" s="470"/>
      <c r="L636" s="16" t="s">
        <v>32</v>
      </c>
      <c r="M636" s="212" t="s">
        <v>31</v>
      </c>
      <c r="N636" s="165" t="s">
        <v>10</v>
      </c>
      <c r="O636" s="44" t="s">
        <v>29</v>
      </c>
      <c r="P636" s="44" t="s">
        <v>24</v>
      </c>
      <c r="Q636" s="16"/>
      <c r="R636" s="16" t="s">
        <v>24</v>
      </c>
      <c r="S636" s="16"/>
      <c r="T636" s="16"/>
      <c r="U636" s="6"/>
      <c r="V636" s="16"/>
      <c r="W636" s="16"/>
      <c r="X636" s="16"/>
      <c r="Y636" s="16"/>
      <c r="Z636" s="16"/>
      <c r="AA636" s="16"/>
      <c r="AB636" s="80">
        <f t="shared" si="372"/>
        <v>1</v>
      </c>
      <c r="AC636" s="642"/>
      <c r="AD636" s="7"/>
      <c r="AE636" s="7"/>
      <c r="AF636" s="7"/>
      <c r="AG636" s="7"/>
      <c r="AH636" s="7"/>
      <c r="AI636" s="7"/>
      <c r="AJ636" s="7" t="s">
        <v>1183</v>
      </c>
      <c r="AK636" s="7" t="s">
        <v>1318</v>
      </c>
      <c r="AL636" s="7"/>
      <c r="AM636" s="7"/>
      <c r="AN636" s="7"/>
      <c r="AO636" s="7"/>
      <c r="AP636" s="7"/>
      <c r="AQ636" s="7"/>
      <c r="AR636" s="7"/>
      <c r="AS636" s="7"/>
      <c r="AT636" s="7"/>
      <c r="AU636" s="7"/>
      <c r="AV636" s="59"/>
      <c r="AW636" s="17"/>
      <c r="AX636" s="17"/>
      <c r="AY636" s="17"/>
      <c r="AZ636" s="17"/>
      <c r="BA636" s="21"/>
      <c r="BB636" s="21"/>
      <c r="BC636" s="21"/>
      <c r="BD636" s="21"/>
      <c r="BE636" s="7"/>
      <c r="BF636" s="7"/>
      <c r="BG636" s="7"/>
      <c r="BH636" s="7"/>
      <c r="BI636" s="7"/>
      <c r="BJ636" s="7"/>
      <c r="BK636" s="7"/>
      <c r="BL636" s="5">
        <v>2</v>
      </c>
      <c r="BM636" s="221">
        <v>2</v>
      </c>
      <c r="BN636" s="221">
        <v>2</v>
      </c>
      <c r="BO636" s="221">
        <v>2</v>
      </c>
      <c r="BP636" s="221">
        <v>2</v>
      </c>
      <c r="BQ636" s="221">
        <v>2</v>
      </c>
      <c r="BR636" s="5">
        <v>2</v>
      </c>
      <c r="BS636" s="226">
        <v>2</v>
      </c>
      <c r="BT636" s="221">
        <v>2</v>
      </c>
      <c r="BU636" s="221">
        <v>2</v>
      </c>
      <c r="BV636" s="221">
        <v>2</v>
      </c>
      <c r="BW636" s="5">
        <v>2</v>
      </c>
      <c r="BX636" s="221">
        <v>2</v>
      </c>
      <c r="BY636" s="6">
        <v>1</v>
      </c>
      <c r="BZ636" s="5">
        <v>2</v>
      </c>
      <c r="CA636" s="221">
        <v>2</v>
      </c>
      <c r="CB636" s="221">
        <v>2</v>
      </c>
      <c r="CC636" s="221">
        <v>2</v>
      </c>
      <c r="CD636" s="337">
        <v>2</v>
      </c>
      <c r="CE636" s="221">
        <v>2</v>
      </c>
      <c r="CF636" s="221">
        <v>2</v>
      </c>
      <c r="CG636" s="221">
        <v>2</v>
      </c>
      <c r="CH636" s="221">
        <v>2</v>
      </c>
      <c r="CI636" s="221">
        <v>2</v>
      </c>
      <c r="CJ636" s="337">
        <v>2</v>
      </c>
      <c r="CK636" s="221">
        <v>2</v>
      </c>
      <c r="CL636" s="222">
        <f t="shared" si="362"/>
        <v>25</v>
      </c>
      <c r="CM636" s="237">
        <f t="shared" si="363"/>
        <v>0.96153846153846156</v>
      </c>
      <c r="CN636" s="222">
        <f t="shared" si="364"/>
        <v>1</v>
      </c>
      <c r="CO636" s="237">
        <f t="shared" si="365"/>
        <v>3.8461538461538464E-2</v>
      </c>
      <c r="CP636" s="222">
        <f t="shared" si="366"/>
        <v>0</v>
      </c>
      <c r="CQ636" s="237">
        <f t="shared" si="367"/>
        <v>0</v>
      </c>
      <c r="CR636" s="222">
        <f t="shared" si="368"/>
        <v>0</v>
      </c>
      <c r="CS636" s="237">
        <f t="shared" si="369"/>
        <v>0</v>
      </c>
      <c r="CT636" s="223">
        <f t="shared" si="370"/>
        <v>1.9615384615384615</v>
      </c>
      <c r="CU636" s="223" t="str">
        <f t="shared" si="371"/>
        <v>Đạt mục tiêu</v>
      </c>
      <c r="CV636" s="5"/>
    </row>
    <row r="637" spans="1:100" s="18" customFormat="1" ht="45.65" hidden="1" customHeight="1">
      <c r="A637" s="1308"/>
      <c r="B637" s="1024"/>
      <c r="C637" s="1033"/>
      <c r="D637" s="1024"/>
      <c r="E637" s="1033"/>
      <c r="F637" s="1024"/>
      <c r="G637" s="157" t="s">
        <v>2685</v>
      </c>
      <c r="H637" s="391"/>
      <c r="I637" s="442"/>
      <c r="J637" s="93"/>
      <c r="K637" s="470"/>
      <c r="L637" s="16" t="s">
        <v>32</v>
      </c>
      <c r="M637" s="212" t="s">
        <v>31</v>
      </c>
      <c r="N637" s="165"/>
      <c r="O637" s="44"/>
      <c r="P637" s="44"/>
      <c r="Q637" s="16"/>
      <c r="R637" s="16"/>
      <c r="S637" s="16" t="s">
        <v>24</v>
      </c>
      <c r="T637" s="16"/>
      <c r="U637" s="6"/>
      <c r="V637" s="16"/>
      <c r="W637" s="16"/>
      <c r="X637" s="16"/>
      <c r="Y637" s="16"/>
      <c r="Z637" s="16"/>
      <c r="AA637" s="16"/>
      <c r="AB637" s="80">
        <f t="shared" si="372"/>
        <v>1</v>
      </c>
      <c r="AC637" s="642"/>
      <c r="AD637" s="7"/>
      <c r="AE637" s="7"/>
      <c r="AF637" s="7"/>
      <c r="AG637" s="7"/>
      <c r="AH637" s="7"/>
      <c r="AI637" s="7"/>
      <c r="AJ637" s="7"/>
      <c r="AK637" s="7"/>
      <c r="AL637" s="7"/>
      <c r="AM637" s="7"/>
      <c r="AN637" s="7" t="s">
        <v>1183</v>
      </c>
      <c r="AO637" s="7"/>
      <c r="AP637" s="7"/>
      <c r="AQ637" s="7"/>
      <c r="AR637" s="7"/>
      <c r="AS637" s="7"/>
      <c r="AT637" s="7"/>
      <c r="AU637" s="7"/>
      <c r="AV637" s="59"/>
      <c r="AW637" s="17"/>
      <c r="AX637" s="17"/>
      <c r="AY637" s="17"/>
      <c r="AZ637" s="17"/>
      <c r="BA637" s="21"/>
      <c r="BB637" s="21"/>
      <c r="BC637" s="21"/>
      <c r="BD637" s="21"/>
      <c r="BE637" s="7"/>
      <c r="BF637" s="7"/>
      <c r="BG637" s="7"/>
      <c r="BH637" s="7"/>
      <c r="BI637" s="7"/>
      <c r="BJ637" s="7"/>
      <c r="BK637" s="7"/>
      <c r="BL637" s="5">
        <v>2</v>
      </c>
      <c r="BM637" s="221">
        <v>2</v>
      </c>
      <c r="BN637" s="221">
        <v>2</v>
      </c>
      <c r="BO637" s="221">
        <v>2</v>
      </c>
      <c r="BP637" s="221">
        <v>2</v>
      </c>
      <c r="BQ637" s="221">
        <v>2</v>
      </c>
      <c r="BR637" s="5">
        <v>1</v>
      </c>
      <c r="BS637" s="226">
        <v>2</v>
      </c>
      <c r="BT637" s="221">
        <v>2</v>
      </c>
      <c r="BU637" s="221">
        <v>2</v>
      </c>
      <c r="BV637" s="221">
        <v>2</v>
      </c>
      <c r="BW637" s="5">
        <v>2</v>
      </c>
      <c r="BX637" s="221">
        <v>2</v>
      </c>
      <c r="BY637" s="6">
        <v>2</v>
      </c>
      <c r="BZ637" s="5">
        <v>2</v>
      </c>
      <c r="CA637" s="221">
        <v>2</v>
      </c>
      <c r="CB637" s="221">
        <v>2</v>
      </c>
      <c r="CC637" s="221">
        <v>2</v>
      </c>
      <c r="CD637" s="337">
        <v>2</v>
      </c>
      <c r="CE637" s="221">
        <v>2</v>
      </c>
      <c r="CF637" s="221">
        <v>2</v>
      </c>
      <c r="CG637" s="221">
        <v>1</v>
      </c>
      <c r="CH637" s="221">
        <v>2</v>
      </c>
      <c r="CI637" s="221">
        <v>2</v>
      </c>
      <c r="CJ637" s="337">
        <v>2</v>
      </c>
      <c r="CK637" s="221">
        <v>1</v>
      </c>
      <c r="CL637" s="222">
        <f t="shared" si="362"/>
        <v>23</v>
      </c>
      <c r="CM637" s="237">
        <f t="shared" si="363"/>
        <v>0.88461538461538458</v>
      </c>
      <c r="CN637" s="222">
        <f t="shared" si="364"/>
        <v>3</v>
      </c>
      <c r="CO637" s="237">
        <f t="shared" si="365"/>
        <v>0.11538461538461539</v>
      </c>
      <c r="CP637" s="222">
        <f t="shared" si="366"/>
        <v>0</v>
      </c>
      <c r="CQ637" s="237">
        <f t="shared" si="367"/>
        <v>0</v>
      </c>
      <c r="CR637" s="222">
        <f t="shared" si="368"/>
        <v>0</v>
      </c>
      <c r="CS637" s="237">
        <f t="shared" si="369"/>
        <v>0</v>
      </c>
      <c r="CT637" s="223">
        <f t="shared" si="370"/>
        <v>1.8846153846153846</v>
      </c>
      <c r="CU637" s="223" t="str">
        <f t="shared" si="371"/>
        <v>Đạt mục tiêu</v>
      </c>
      <c r="CV637" s="5"/>
    </row>
    <row r="638" spans="1:100" s="18" customFormat="1" ht="45.65" hidden="1" customHeight="1">
      <c r="A638" s="1308"/>
      <c r="B638" s="1024"/>
      <c r="C638" s="1033"/>
      <c r="D638" s="1024"/>
      <c r="E638" s="1033"/>
      <c r="F638" s="1024"/>
      <c r="G638" s="157" t="s">
        <v>2252</v>
      </c>
      <c r="H638" s="157"/>
      <c r="I638" s="609"/>
      <c r="J638" s="93"/>
      <c r="K638" s="470"/>
      <c r="L638" s="16" t="s">
        <v>32</v>
      </c>
      <c r="M638" s="212" t="s">
        <v>31</v>
      </c>
      <c r="N638" s="165"/>
      <c r="O638" s="44"/>
      <c r="P638" s="44"/>
      <c r="Q638" s="16"/>
      <c r="R638" s="16"/>
      <c r="S638" s="16"/>
      <c r="T638" s="16" t="s">
        <v>24</v>
      </c>
      <c r="U638" s="6"/>
      <c r="V638" s="16"/>
      <c r="W638" s="16"/>
      <c r="X638" s="16"/>
      <c r="Y638" s="16"/>
      <c r="Z638" s="16"/>
      <c r="AA638" s="16"/>
      <c r="AB638" s="80">
        <f t="shared" si="372"/>
        <v>1</v>
      </c>
      <c r="AC638" s="642"/>
      <c r="AD638" s="7"/>
      <c r="AE638" s="7"/>
      <c r="AF638" s="7"/>
      <c r="AG638" s="7"/>
      <c r="AH638" s="7"/>
      <c r="AI638" s="7"/>
      <c r="AJ638" s="7"/>
      <c r="AK638" s="7"/>
      <c r="AL638" s="7"/>
      <c r="AM638" s="7" t="s">
        <v>1183</v>
      </c>
      <c r="AN638" s="7"/>
      <c r="AO638" s="7"/>
      <c r="AP638" s="55" t="s">
        <v>1318</v>
      </c>
      <c r="AQ638" s="55"/>
      <c r="AR638" s="55"/>
      <c r="AS638" s="7"/>
      <c r="AT638" s="7"/>
      <c r="AU638" s="7"/>
      <c r="AV638" s="59"/>
      <c r="AW638" s="17"/>
      <c r="AX638" s="17"/>
      <c r="AY638" s="17"/>
      <c r="AZ638" s="17"/>
      <c r="BA638" s="21"/>
      <c r="BB638" s="21"/>
      <c r="BC638" s="21"/>
      <c r="BD638" s="21"/>
      <c r="BE638" s="7"/>
      <c r="BF638" s="7"/>
      <c r="BG638" s="7"/>
      <c r="BH638" s="7"/>
      <c r="BI638" s="7"/>
      <c r="BJ638" s="7"/>
      <c r="BK638" s="7"/>
      <c r="BL638" s="5">
        <v>2</v>
      </c>
      <c r="BM638" s="221">
        <v>2</v>
      </c>
      <c r="BN638" s="221">
        <v>1</v>
      </c>
      <c r="BO638" s="221">
        <v>2</v>
      </c>
      <c r="BP638" s="221">
        <v>2</v>
      </c>
      <c r="BQ638" s="221">
        <v>2</v>
      </c>
      <c r="BR638" s="5">
        <v>2</v>
      </c>
      <c r="BS638" s="226">
        <v>2</v>
      </c>
      <c r="BT638" s="221">
        <v>2</v>
      </c>
      <c r="BU638" s="221">
        <v>2</v>
      </c>
      <c r="BV638" s="221">
        <v>2</v>
      </c>
      <c r="BW638" s="5">
        <v>2</v>
      </c>
      <c r="BX638" s="221">
        <v>2</v>
      </c>
      <c r="BY638" s="6">
        <v>2</v>
      </c>
      <c r="BZ638" s="5">
        <v>2</v>
      </c>
      <c r="CA638" s="221">
        <v>2</v>
      </c>
      <c r="CB638" s="221">
        <v>2</v>
      </c>
      <c r="CC638" s="221">
        <v>2</v>
      </c>
      <c r="CD638" s="337">
        <v>2</v>
      </c>
      <c r="CE638" s="221">
        <v>2</v>
      </c>
      <c r="CF638" s="221">
        <v>1</v>
      </c>
      <c r="CG638" s="221">
        <v>2</v>
      </c>
      <c r="CH638" s="221">
        <v>2</v>
      </c>
      <c r="CI638" s="221">
        <v>2</v>
      </c>
      <c r="CJ638" s="337">
        <v>1</v>
      </c>
      <c r="CK638" s="221">
        <v>2</v>
      </c>
      <c r="CL638" s="222">
        <f t="shared" si="362"/>
        <v>23</v>
      </c>
      <c r="CM638" s="237">
        <f t="shared" si="363"/>
        <v>0.88461538461538458</v>
      </c>
      <c r="CN638" s="222">
        <f t="shared" si="364"/>
        <v>3</v>
      </c>
      <c r="CO638" s="237">
        <f t="shared" si="365"/>
        <v>0.11538461538461539</v>
      </c>
      <c r="CP638" s="222">
        <f t="shared" si="366"/>
        <v>0</v>
      </c>
      <c r="CQ638" s="237">
        <f t="shared" si="367"/>
        <v>0</v>
      </c>
      <c r="CR638" s="222">
        <f t="shared" si="368"/>
        <v>0</v>
      </c>
      <c r="CS638" s="237">
        <f t="shared" si="369"/>
        <v>0</v>
      </c>
      <c r="CT638" s="223">
        <f t="shared" si="370"/>
        <v>1.8846153846153846</v>
      </c>
      <c r="CU638" s="223" t="str">
        <f t="shared" si="371"/>
        <v>Đạt mục tiêu</v>
      </c>
      <c r="CV638" s="5"/>
    </row>
    <row r="639" spans="1:100" s="1" customFormat="1" ht="45.65" hidden="1" customHeight="1">
      <c r="A639" s="1308"/>
      <c r="B639" s="1056"/>
      <c r="C639" s="1055"/>
      <c r="D639" s="1056"/>
      <c r="E639" s="1055"/>
      <c r="F639" s="1056"/>
      <c r="G639" s="157" t="s">
        <v>2761</v>
      </c>
      <c r="H639" s="391"/>
      <c r="I639" s="442"/>
      <c r="J639" s="93"/>
      <c r="K639" s="470"/>
      <c r="L639" s="44" t="s">
        <v>32</v>
      </c>
      <c r="M639" s="212" t="s">
        <v>31</v>
      </c>
      <c r="N639" s="165" t="s">
        <v>10</v>
      </c>
      <c r="O639" s="221" t="s">
        <v>29</v>
      </c>
      <c r="P639" s="221" t="s">
        <v>24</v>
      </c>
      <c r="Q639" s="5"/>
      <c r="R639" s="5"/>
      <c r="S639" s="5"/>
      <c r="T639" s="5"/>
      <c r="U639" s="6"/>
      <c r="V639" s="5"/>
      <c r="W639" s="5" t="s">
        <v>24</v>
      </c>
      <c r="X639" s="5"/>
      <c r="Y639" s="5"/>
      <c r="Z639" s="5"/>
      <c r="AA639" s="5"/>
      <c r="AB639" s="80">
        <f t="shared" si="372"/>
        <v>1</v>
      </c>
      <c r="AC639" s="642"/>
      <c r="AD639" s="7"/>
      <c r="AE639" s="7"/>
      <c r="AF639" s="7"/>
      <c r="AG639" s="7"/>
      <c r="AH639" s="7"/>
      <c r="AI639" s="7"/>
      <c r="AJ639" s="7"/>
      <c r="AK639" s="7"/>
      <c r="AL639" s="7"/>
      <c r="AM639" s="7"/>
      <c r="AN639" s="7"/>
      <c r="AO639" s="7"/>
      <c r="AP639" s="7"/>
      <c r="AQ639" s="7"/>
      <c r="AR639" s="7"/>
      <c r="AS639" s="7"/>
      <c r="AT639" s="7"/>
      <c r="AU639" s="7" t="s">
        <v>1183</v>
      </c>
      <c r="AV639" s="55"/>
      <c r="AW639" s="7"/>
      <c r="AX639" s="7"/>
      <c r="AY639" s="7" t="s">
        <v>1404</v>
      </c>
      <c r="AZ639" s="7" t="s">
        <v>1404</v>
      </c>
      <c r="BA639" s="7"/>
      <c r="BB639" s="7"/>
      <c r="BC639" s="7"/>
      <c r="BD639" s="7"/>
      <c r="BE639" s="7"/>
      <c r="BF639" s="7"/>
      <c r="BG639" s="7"/>
      <c r="BH639" s="7"/>
      <c r="BI639" s="7"/>
      <c r="BJ639" s="7"/>
      <c r="BK639" s="7"/>
      <c r="BL639" s="5">
        <v>2</v>
      </c>
      <c r="BM639" s="221">
        <v>2</v>
      </c>
      <c r="BN639" s="221">
        <v>2</v>
      </c>
      <c r="BO639" s="221">
        <v>2</v>
      </c>
      <c r="BP639" s="221">
        <v>2</v>
      </c>
      <c r="BQ639" s="221">
        <v>2</v>
      </c>
      <c r="BR639" s="5">
        <v>1</v>
      </c>
      <c r="BS639" s="226">
        <v>2</v>
      </c>
      <c r="BT639" s="221">
        <v>2</v>
      </c>
      <c r="BU639" s="221">
        <v>2</v>
      </c>
      <c r="BV639" s="221">
        <v>2</v>
      </c>
      <c r="BW639" s="5">
        <v>2</v>
      </c>
      <c r="BX639" s="221">
        <v>2</v>
      </c>
      <c r="BY639" s="6">
        <v>2</v>
      </c>
      <c r="BZ639" s="5">
        <v>2</v>
      </c>
      <c r="CA639" s="221">
        <v>2</v>
      </c>
      <c r="CB639" s="221">
        <v>2</v>
      </c>
      <c r="CC639" s="221">
        <v>2</v>
      </c>
      <c r="CD639" s="337">
        <v>2</v>
      </c>
      <c r="CE639" s="221">
        <v>2</v>
      </c>
      <c r="CF639" s="221">
        <v>2</v>
      </c>
      <c r="CG639" s="221">
        <v>2</v>
      </c>
      <c r="CH639" s="221">
        <v>2</v>
      </c>
      <c r="CI639" s="221">
        <v>2</v>
      </c>
      <c r="CJ639" s="337">
        <v>2</v>
      </c>
      <c r="CK639" s="221">
        <v>2</v>
      </c>
      <c r="CL639" s="222">
        <f t="shared" si="362"/>
        <v>25</v>
      </c>
      <c r="CM639" s="237">
        <f t="shared" si="363"/>
        <v>0.96153846153846156</v>
      </c>
      <c r="CN639" s="222">
        <f t="shared" si="364"/>
        <v>1</v>
      </c>
      <c r="CO639" s="237">
        <f t="shared" si="365"/>
        <v>3.8461538461538464E-2</v>
      </c>
      <c r="CP639" s="222">
        <f t="shared" si="366"/>
        <v>0</v>
      </c>
      <c r="CQ639" s="237">
        <f t="shared" si="367"/>
        <v>0</v>
      </c>
      <c r="CR639" s="222">
        <f t="shared" si="368"/>
        <v>0</v>
      </c>
      <c r="CS639" s="237">
        <f t="shared" si="369"/>
        <v>0</v>
      </c>
      <c r="CT639" s="223">
        <f t="shared" si="370"/>
        <v>1.9615384615384615</v>
      </c>
      <c r="CU639" s="223" t="str">
        <f t="shared" si="371"/>
        <v>Đạt mục tiêu</v>
      </c>
      <c r="CV639" s="5"/>
    </row>
    <row r="640" spans="1:100" s="1" customFormat="1" ht="45.65" hidden="1" customHeight="1">
      <c r="A640" s="1308"/>
      <c r="B640" s="1024"/>
      <c r="C640" s="1033"/>
      <c r="D640" s="1024"/>
      <c r="E640" s="1033"/>
      <c r="F640" s="1024"/>
      <c r="G640" s="292" t="s">
        <v>2432</v>
      </c>
      <c r="H640" s="391"/>
      <c r="I640" s="697" t="s">
        <v>2370</v>
      </c>
      <c r="J640" s="93"/>
      <c r="K640" s="470"/>
      <c r="L640" s="44" t="s">
        <v>32</v>
      </c>
      <c r="M640" s="212" t="s">
        <v>31</v>
      </c>
      <c r="N640" s="165" t="s">
        <v>10</v>
      </c>
      <c r="O640" s="221" t="s">
        <v>29</v>
      </c>
      <c r="P640" s="221" t="s">
        <v>24</v>
      </c>
      <c r="Q640" s="5"/>
      <c r="R640" s="5"/>
      <c r="S640" s="5"/>
      <c r="T640" s="5"/>
      <c r="U640" s="6"/>
      <c r="V640" s="5"/>
      <c r="W640" s="5"/>
      <c r="X640" s="5" t="s">
        <v>24</v>
      </c>
      <c r="Y640" s="5"/>
      <c r="Z640" s="5"/>
      <c r="AA640" s="5"/>
      <c r="AB640" s="80">
        <f t="shared" si="372"/>
        <v>1</v>
      </c>
      <c r="AC640" s="642"/>
      <c r="AD640" s="7"/>
      <c r="AE640" s="7"/>
      <c r="AF640" s="7"/>
      <c r="AG640" s="7"/>
      <c r="AH640" s="7"/>
      <c r="AI640" s="7"/>
      <c r="AJ640" s="7"/>
      <c r="AK640" s="7"/>
      <c r="AL640" s="7"/>
      <c r="AM640" s="7"/>
      <c r="AN640" s="7"/>
      <c r="AO640" s="7"/>
      <c r="AP640" s="7"/>
      <c r="AQ640" s="7"/>
      <c r="AR640" s="7"/>
      <c r="AS640" s="7"/>
      <c r="AT640" s="7"/>
      <c r="AU640" s="7" t="s">
        <v>1183</v>
      </c>
      <c r="AV640" s="55"/>
      <c r="AW640" s="7"/>
      <c r="AX640" s="7"/>
      <c r="AY640" s="7"/>
      <c r="AZ640" s="7"/>
      <c r="BA640" s="7"/>
      <c r="BB640" s="7"/>
      <c r="BC640" s="7"/>
      <c r="BD640" s="7" t="s">
        <v>1183</v>
      </c>
      <c r="BE640" s="7"/>
      <c r="BF640" s="7"/>
      <c r="BG640" s="7"/>
      <c r="BH640" s="7"/>
      <c r="BI640" s="7"/>
      <c r="BJ640" s="7"/>
      <c r="BK640" s="7"/>
      <c r="BL640" s="5">
        <v>2</v>
      </c>
      <c r="BM640" s="221">
        <v>2</v>
      </c>
      <c r="BN640" s="221">
        <v>1</v>
      </c>
      <c r="BO640" s="221">
        <v>2</v>
      </c>
      <c r="BP640" s="221">
        <v>2</v>
      </c>
      <c r="BQ640" s="221">
        <v>2</v>
      </c>
      <c r="BR640" s="5">
        <v>2</v>
      </c>
      <c r="BS640" s="226">
        <v>2</v>
      </c>
      <c r="BT640" s="221">
        <v>2</v>
      </c>
      <c r="BU640" s="221">
        <v>2</v>
      </c>
      <c r="BV640" s="221">
        <v>2</v>
      </c>
      <c r="BW640" s="5">
        <v>2</v>
      </c>
      <c r="BX640" s="221">
        <v>2</v>
      </c>
      <c r="BY640" s="6">
        <v>2</v>
      </c>
      <c r="BZ640" s="5">
        <v>2</v>
      </c>
      <c r="CA640" s="221">
        <v>2</v>
      </c>
      <c r="CB640" s="221">
        <v>2</v>
      </c>
      <c r="CC640" s="221">
        <v>2</v>
      </c>
      <c r="CD640" s="337">
        <v>2</v>
      </c>
      <c r="CE640" s="221">
        <v>2</v>
      </c>
      <c r="CF640" s="221">
        <v>2</v>
      </c>
      <c r="CG640" s="221">
        <v>2</v>
      </c>
      <c r="CH640" s="221">
        <v>2</v>
      </c>
      <c r="CI640" s="221">
        <v>2</v>
      </c>
      <c r="CJ640" s="337">
        <v>2</v>
      </c>
      <c r="CK640" s="221">
        <v>2</v>
      </c>
      <c r="CL640" s="222">
        <f t="shared" ref="CL640:CL671" si="373">COUNTIF(BL640:CK640,"2")</f>
        <v>25</v>
      </c>
      <c r="CM640" s="237">
        <f t="shared" ref="CM640:CM671" si="374">CL640/(CL640+CN640+CP640+CR640)</f>
        <v>0.96153846153846156</v>
      </c>
      <c r="CN640" s="222">
        <f t="shared" ref="CN640:CN649" si="375">COUNTIF(BL640:CK640,"1")</f>
        <v>1</v>
      </c>
      <c r="CO640" s="237">
        <f t="shared" ref="CO640:CO671" si="376">CN640/(CL640+CN640+CP640+CR640)</f>
        <v>3.8461538461538464E-2</v>
      </c>
      <c r="CP640" s="222">
        <f t="shared" ref="CP640:CP649" si="377">COUNTIF(BL640:CK640,"0")</f>
        <v>0</v>
      </c>
      <c r="CQ640" s="237">
        <f t="shared" ref="CQ640:CQ671" si="378">CP640/(CL640+CN640+CP640+CR640)</f>
        <v>0</v>
      </c>
      <c r="CR640" s="222">
        <f t="shared" ref="CR640:CR649" si="379">COUNTIF(BL640:CK640,"KĐG")</f>
        <v>0</v>
      </c>
      <c r="CS640" s="237">
        <f t="shared" ref="CS640:CS671" si="380">CR640/(CL640+CN640+CP640+CR640)</f>
        <v>0</v>
      </c>
      <c r="CT640" s="223">
        <f t="shared" ref="CT640:CT649" si="381">(((CL640*2)+(CN640*1)+(CP640*0)))/(CL640+CN640+CP640)</f>
        <v>1.9615384615384615</v>
      </c>
      <c r="CU640" s="223" t="str">
        <f t="shared" ref="CU640:CU671" si="382">IF(CS640&gt;=50%,"KĐG",IF(CT640&gt;=1.6,"Đạt mục tiêu",IF(CT640&gt;=1,"Cần cố gắng","Chưa đạt")))</f>
        <v>Đạt mục tiêu</v>
      </c>
      <c r="CV640" s="5"/>
    </row>
    <row r="641" spans="1:101" s="1" customFormat="1" ht="45.65" hidden="1" customHeight="1">
      <c r="A641" s="1308"/>
      <c r="B641" s="1024"/>
      <c r="C641" s="1033"/>
      <c r="D641" s="1024"/>
      <c r="E641" s="1033"/>
      <c r="F641" s="1024"/>
      <c r="G641" s="157" t="s">
        <v>2804</v>
      </c>
      <c r="H641" s="391"/>
      <c r="I641" s="442"/>
      <c r="J641" s="93"/>
      <c r="K641" s="470"/>
      <c r="L641" s="44" t="s">
        <v>32</v>
      </c>
      <c r="M641" s="212" t="s">
        <v>31</v>
      </c>
      <c r="N641" s="165" t="s">
        <v>10</v>
      </c>
      <c r="O641" s="221" t="s">
        <v>29</v>
      </c>
      <c r="P641" s="221" t="s">
        <v>24</v>
      </c>
      <c r="Q641" s="5"/>
      <c r="R641" s="5"/>
      <c r="S641" s="5"/>
      <c r="T641" s="5"/>
      <c r="U641" s="6"/>
      <c r="V641" s="5"/>
      <c r="W641" s="5"/>
      <c r="X641" s="5"/>
      <c r="Y641" s="5" t="s">
        <v>24</v>
      </c>
      <c r="Z641" s="5"/>
      <c r="AA641" s="5"/>
      <c r="AB641" s="80">
        <f t="shared" si="372"/>
        <v>1</v>
      </c>
      <c r="AC641" s="642"/>
      <c r="AD641" s="7"/>
      <c r="AE641" s="7"/>
      <c r="AF641" s="7"/>
      <c r="AG641" s="7"/>
      <c r="AH641" s="7"/>
      <c r="AI641" s="7"/>
      <c r="AJ641" s="7"/>
      <c r="AK641" s="7"/>
      <c r="AL641" s="7"/>
      <c r="AM641" s="7"/>
      <c r="AN641" s="7"/>
      <c r="AO641" s="7"/>
      <c r="AP641" s="7"/>
      <c r="AQ641" s="7"/>
      <c r="AR641" s="7"/>
      <c r="AS641" s="7"/>
      <c r="AT641" s="7"/>
      <c r="AU641" s="7" t="s">
        <v>1183</v>
      </c>
      <c r="AV641" s="55"/>
      <c r="AW641" s="7"/>
      <c r="AX641" s="7"/>
      <c r="AY641" s="7"/>
      <c r="AZ641" s="7"/>
      <c r="BA641" s="7"/>
      <c r="BB641" s="7"/>
      <c r="BC641" s="7"/>
      <c r="BD641" s="7"/>
      <c r="BE641" s="7" t="s">
        <v>1317</v>
      </c>
      <c r="BF641" s="7" t="s">
        <v>1317</v>
      </c>
      <c r="BG641" s="7" t="s">
        <v>1317</v>
      </c>
      <c r="BH641" s="7"/>
      <c r="BI641" s="7"/>
      <c r="BJ641" s="7"/>
      <c r="BK641" s="7"/>
      <c r="BL641" s="5">
        <v>2</v>
      </c>
      <c r="BM641" s="221">
        <v>2</v>
      </c>
      <c r="BN641" s="221">
        <v>2</v>
      </c>
      <c r="BO641" s="221">
        <v>2</v>
      </c>
      <c r="BP641" s="221">
        <v>2</v>
      </c>
      <c r="BQ641" s="221">
        <v>2</v>
      </c>
      <c r="BR641" s="5">
        <v>2</v>
      </c>
      <c r="BS641" s="226">
        <v>2</v>
      </c>
      <c r="BT641" s="221">
        <v>2</v>
      </c>
      <c r="BU641" s="221">
        <v>1</v>
      </c>
      <c r="BV641" s="221">
        <v>2</v>
      </c>
      <c r="BW641" s="5">
        <v>2</v>
      </c>
      <c r="BX641" s="221">
        <v>2</v>
      </c>
      <c r="BY641" s="6">
        <v>2</v>
      </c>
      <c r="BZ641" s="5">
        <v>2</v>
      </c>
      <c r="CA641" s="221">
        <v>2</v>
      </c>
      <c r="CB641" s="221">
        <v>2</v>
      </c>
      <c r="CC641" s="221">
        <v>2</v>
      </c>
      <c r="CD641" s="337">
        <v>1</v>
      </c>
      <c r="CE641" s="221">
        <v>2</v>
      </c>
      <c r="CF641" s="221">
        <v>2</v>
      </c>
      <c r="CG641" s="221">
        <v>2</v>
      </c>
      <c r="CH641" s="221">
        <v>2</v>
      </c>
      <c r="CI641" s="221">
        <v>2</v>
      </c>
      <c r="CJ641" s="337">
        <v>2</v>
      </c>
      <c r="CK641" s="221">
        <v>2</v>
      </c>
      <c r="CL641" s="222">
        <f t="shared" si="373"/>
        <v>24</v>
      </c>
      <c r="CM641" s="237">
        <f t="shared" si="374"/>
        <v>0.92307692307692313</v>
      </c>
      <c r="CN641" s="222">
        <f t="shared" si="375"/>
        <v>2</v>
      </c>
      <c r="CO641" s="237">
        <f t="shared" si="376"/>
        <v>7.6923076923076927E-2</v>
      </c>
      <c r="CP641" s="222">
        <f t="shared" si="377"/>
        <v>0</v>
      </c>
      <c r="CQ641" s="237">
        <f t="shared" si="378"/>
        <v>0</v>
      </c>
      <c r="CR641" s="222">
        <f t="shared" si="379"/>
        <v>0</v>
      </c>
      <c r="CS641" s="237">
        <f t="shared" si="380"/>
        <v>0</v>
      </c>
      <c r="CT641" s="223">
        <f t="shared" si="381"/>
        <v>1.9230769230769231</v>
      </c>
      <c r="CU641" s="223" t="str">
        <f t="shared" si="382"/>
        <v>Đạt mục tiêu</v>
      </c>
      <c r="CV641" s="5"/>
    </row>
    <row r="642" spans="1:101" s="1" customFormat="1" ht="52" hidden="1" customHeight="1">
      <c r="A642" s="13">
        <v>182</v>
      </c>
      <c r="B642" s="217" t="s">
        <v>522</v>
      </c>
      <c r="C642" s="215" t="s">
        <v>28</v>
      </c>
      <c r="D642" s="217" t="s">
        <v>107</v>
      </c>
      <c r="E642" s="215" t="s">
        <v>26</v>
      </c>
      <c r="F642" s="217" t="s">
        <v>106</v>
      </c>
      <c r="G642" s="217" t="s">
        <v>433</v>
      </c>
      <c r="H642" s="217"/>
      <c r="I642" s="591"/>
      <c r="J642" s="212"/>
      <c r="K642" s="465"/>
      <c r="L642" s="44" t="s">
        <v>32</v>
      </c>
      <c r="M642" s="212" t="s">
        <v>31</v>
      </c>
      <c r="N642" s="165" t="s">
        <v>10</v>
      </c>
      <c r="O642" s="221" t="s">
        <v>51</v>
      </c>
      <c r="P642" s="221" t="s">
        <v>24</v>
      </c>
      <c r="Q642" s="5"/>
      <c r="R642" s="5"/>
      <c r="S642" s="5"/>
      <c r="T642" s="5"/>
      <c r="U642" s="6"/>
      <c r="V642" s="5"/>
      <c r="W642" s="5"/>
      <c r="X642" s="5" t="s">
        <v>24</v>
      </c>
      <c r="Y642" s="5"/>
      <c r="Z642" s="5"/>
      <c r="AA642" s="5"/>
      <c r="AB642" s="80">
        <f t="shared" si="372"/>
        <v>1</v>
      </c>
      <c r="AC642" s="642"/>
      <c r="AD642" s="7"/>
      <c r="AE642" s="7"/>
      <c r="AF642" s="7"/>
      <c r="AG642" s="7"/>
      <c r="AH642" s="7"/>
      <c r="AI642" s="7"/>
      <c r="AJ642" s="7"/>
      <c r="AK642" s="7"/>
      <c r="AL642" s="7"/>
      <c r="AM642" s="7"/>
      <c r="AN642" s="7"/>
      <c r="AO642" s="7"/>
      <c r="AP642" s="7"/>
      <c r="AQ642" s="7"/>
      <c r="AR642" s="7"/>
      <c r="AS642" s="7"/>
      <c r="AT642" s="7"/>
      <c r="AU642" s="7"/>
      <c r="AV642" s="55"/>
      <c r="AW642" s="7"/>
      <c r="AX642" s="7"/>
      <c r="AY642" s="7"/>
      <c r="AZ642" s="7"/>
      <c r="BA642" s="7" t="s">
        <v>1317</v>
      </c>
      <c r="BB642" s="7"/>
      <c r="BC642" s="7"/>
      <c r="BD642" s="7"/>
      <c r="BE642" s="7"/>
      <c r="BF642" s="7"/>
      <c r="BG642" s="7"/>
      <c r="BH642" s="7"/>
      <c r="BI642" s="7"/>
      <c r="BJ642" s="7"/>
      <c r="BK642" s="7"/>
      <c r="BL642" s="5">
        <v>2</v>
      </c>
      <c r="BM642" s="221">
        <v>1</v>
      </c>
      <c r="BN642" s="221">
        <v>2</v>
      </c>
      <c r="BO642" s="221">
        <v>2</v>
      </c>
      <c r="BP642" s="221">
        <v>2</v>
      </c>
      <c r="BQ642" s="221">
        <v>2</v>
      </c>
      <c r="BR642" s="5">
        <v>2</v>
      </c>
      <c r="BS642" s="226">
        <v>1</v>
      </c>
      <c r="BT642" s="221">
        <v>2</v>
      </c>
      <c r="BU642" s="221">
        <v>2</v>
      </c>
      <c r="BV642" s="221">
        <v>2</v>
      </c>
      <c r="BW642" s="5">
        <v>2</v>
      </c>
      <c r="BX642" s="221">
        <v>2</v>
      </c>
      <c r="BY642" s="6">
        <v>2</v>
      </c>
      <c r="BZ642" s="5">
        <v>2</v>
      </c>
      <c r="CA642" s="221">
        <v>2</v>
      </c>
      <c r="CB642" s="221">
        <v>2</v>
      </c>
      <c r="CC642" s="221">
        <v>2</v>
      </c>
      <c r="CD642" s="337">
        <v>2</v>
      </c>
      <c r="CE642" s="221">
        <v>2</v>
      </c>
      <c r="CF642" s="221">
        <v>2</v>
      </c>
      <c r="CG642" s="221">
        <v>1</v>
      </c>
      <c r="CH642" s="221">
        <v>2</v>
      </c>
      <c r="CI642" s="221">
        <v>2</v>
      </c>
      <c r="CJ642" s="337">
        <v>2</v>
      </c>
      <c r="CK642" s="221">
        <v>2</v>
      </c>
      <c r="CL642" s="222">
        <f t="shared" si="373"/>
        <v>23</v>
      </c>
      <c r="CM642" s="237">
        <f t="shared" si="374"/>
        <v>0.88461538461538458</v>
      </c>
      <c r="CN642" s="222">
        <f t="shared" si="375"/>
        <v>3</v>
      </c>
      <c r="CO642" s="237">
        <f t="shared" si="376"/>
        <v>0.11538461538461539</v>
      </c>
      <c r="CP642" s="222">
        <f t="shared" si="377"/>
        <v>0</v>
      </c>
      <c r="CQ642" s="237">
        <f t="shared" si="378"/>
        <v>0</v>
      </c>
      <c r="CR642" s="222">
        <f t="shared" si="379"/>
        <v>0</v>
      </c>
      <c r="CS642" s="237">
        <f t="shared" si="380"/>
        <v>0</v>
      </c>
      <c r="CT642" s="223">
        <f t="shared" si="381"/>
        <v>1.8846153846153846</v>
      </c>
      <c r="CU642" s="223" t="str">
        <f t="shared" si="382"/>
        <v>Đạt mục tiêu</v>
      </c>
      <c r="CV642" s="5"/>
    </row>
    <row r="643" spans="1:101" s="1" customFormat="1" ht="101.25" hidden="1" customHeight="1">
      <c r="A643" s="13">
        <v>183</v>
      </c>
      <c r="B643" s="217" t="s">
        <v>523</v>
      </c>
      <c r="C643" s="215" t="s">
        <v>26</v>
      </c>
      <c r="D643" s="217" t="s">
        <v>105</v>
      </c>
      <c r="E643" s="215" t="s">
        <v>28</v>
      </c>
      <c r="F643" s="217" t="s">
        <v>105</v>
      </c>
      <c r="G643" s="217" t="s">
        <v>356</v>
      </c>
      <c r="H643" s="217"/>
      <c r="I643" s="591"/>
      <c r="J643" s="212"/>
      <c r="K643" s="465"/>
      <c r="L643" s="16" t="s">
        <v>32</v>
      </c>
      <c r="M643" s="212" t="s">
        <v>31</v>
      </c>
      <c r="N643" s="165" t="s">
        <v>10</v>
      </c>
      <c r="O643" s="221" t="s">
        <v>29</v>
      </c>
      <c r="P643" s="221" t="s">
        <v>24</v>
      </c>
      <c r="Q643" s="5"/>
      <c r="R643" s="5"/>
      <c r="S643" s="5" t="s">
        <v>24</v>
      </c>
      <c r="T643" s="5"/>
      <c r="U643" s="6"/>
      <c r="V643" s="5"/>
      <c r="W643" s="5"/>
      <c r="X643" s="5"/>
      <c r="Y643" s="5"/>
      <c r="Z643" s="5"/>
      <c r="AA643" s="5"/>
      <c r="AB643" s="80">
        <f t="shared" si="372"/>
        <v>1</v>
      </c>
      <c r="AC643" s="642"/>
      <c r="AD643" s="7"/>
      <c r="AE643" s="7"/>
      <c r="AF643" s="7"/>
      <c r="AG643" s="7"/>
      <c r="AH643" s="7"/>
      <c r="AI643" s="7"/>
      <c r="AJ643" s="7"/>
      <c r="AK643" s="7" t="s">
        <v>1404</v>
      </c>
      <c r="AL643" s="7" t="s">
        <v>1404</v>
      </c>
      <c r="AM643" s="7" t="s">
        <v>1404</v>
      </c>
      <c r="AN643" s="7" t="s">
        <v>1404</v>
      </c>
      <c r="AO643" s="7"/>
      <c r="AP643" s="7"/>
      <c r="AQ643" s="7"/>
      <c r="AR643" s="7"/>
      <c r="AS643" s="7"/>
      <c r="AT643" s="7"/>
      <c r="AU643" s="7"/>
      <c r="AV643" s="55"/>
      <c r="AW643" s="7"/>
      <c r="AX643" s="7"/>
      <c r="AY643" s="7"/>
      <c r="AZ643" s="7"/>
      <c r="BA643" s="7"/>
      <c r="BB643" s="7"/>
      <c r="BC643" s="7"/>
      <c r="BD643" s="7"/>
      <c r="BE643" s="7"/>
      <c r="BF643" s="7"/>
      <c r="BG643" s="7"/>
      <c r="BH643" s="7"/>
      <c r="BI643" s="7"/>
      <c r="BJ643" s="7"/>
      <c r="BK643" s="7"/>
      <c r="BL643" s="5">
        <v>2</v>
      </c>
      <c r="BM643" s="221">
        <v>1</v>
      </c>
      <c r="BN643" s="221">
        <v>2</v>
      </c>
      <c r="BO643" s="221">
        <v>2</v>
      </c>
      <c r="BP643" s="221">
        <v>1</v>
      </c>
      <c r="BQ643" s="221">
        <v>2</v>
      </c>
      <c r="BR643" s="5">
        <v>2</v>
      </c>
      <c r="BS643" s="226">
        <v>2</v>
      </c>
      <c r="BT643" s="221">
        <v>2</v>
      </c>
      <c r="BU643" s="221">
        <v>2</v>
      </c>
      <c r="BV643" s="221">
        <v>2</v>
      </c>
      <c r="BW643" s="5">
        <v>2</v>
      </c>
      <c r="BX643" s="221">
        <v>1</v>
      </c>
      <c r="BY643" s="6">
        <v>2</v>
      </c>
      <c r="BZ643" s="5">
        <v>2</v>
      </c>
      <c r="CA643" s="221">
        <v>2</v>
      </c>
      <c r="CB643" s="221">
        <v>2</v>
      </c>
      <c r="CC643" s="221">
        <v>2</v>
      </c>
      <c r="CD643" s="337">
        <v>2</v>
      </c>
      <c r="CE643" s="221">
        <v>1</v>
      </c>
      <c r="CF643" s="221">
        <v>2</v>
      </c>
      <c r="CG643" s="221">
        <v>2</v>
      </c>
      <c r="CH643" s="221">
        <v>2</v>
      </c>
      <c r="CI643" s="221">
        <v>2</v>
      </c>
      <c r="CJ643" s="337">
        <v>2</v>
      </c>
      <c r="CK643" s="221">
        <v>2</v>
      </c>
      <c r="CL643" s="222">
        <f t="shared" si="373"/>
        <v>22</v>
      </c>
      <c r="CM643" s="237">
        <f t="shared" si="374"/>
        <v>0.84615384615384615</v>
      </c>
      <c r="CN643" s="222">
        <f t="shared" si="375"/>
        <v>4</v>
      </c>
      <c r="CO643" s="237">
        <f t="shared" si="376"/>
        <v>0.15384615384615385</v>
      </c>
      <c r="CP643" s="222">
        <f t="shared" si="377"/>
        <v>0</v>
      </c>
      <c r="CQ643" s="237">
        <f t="shared" si="378"/>
        <v>0</v>
      </c>
      <c r="CR643" s="222">
        <f t="shared" si="379"/>
        <v>0</v>
      </c>
      <c r="CS643" s="237">
        <f t="shared" si="380"/>
        <v>0</v>
      </c>
      <c r="CT643" s="223">
        <f t="shared" si="381"/>
        <v>1.8461538461538463</v>
      </c>
      <c r="CU643" s="223" t="str">
        <f t="shared" si="382"/>
        <v>Đạt mục tiêu</v>
      </c>
      <c r="CV643" s="7"/>
    </row>
    <row r="644" spans="1:101" s="1" customFormat="1" ht="60" hidden="1" customHeight="1">
      <c r="A644" s="1308">
        <v>184</v>
      </c>
      <c r="B644" s="1024" t="s">
        <v>524</v>
      </c>
      <c r="C644" s="1033" t="s">
        <v>28</v>
      </c>
      <c r="D644" s="1024" t="s">
        <v>104</v>
      </c>
      <c r="E644" s="1058" t="s">
        <v>28</v>
      </c>
      <c r="F644" s="1024" t="s">
        <v>104</v>
      </c>
      <c r="G644" s="158" t="s">
        <v>1459</v>
      </c>
      <c r="H644" s="158"/>
      <c r="I644" s="627"/>
      <c r="J644" s="8"/>
      <c r="K644" s="510"/>
      <c r="L644" s="16" t="s">
        <v>32</v>
      </c>
      <c r="M644" s="212" t="s">
        <v>31</v>
      </c>
      <c r="N644" s="165" t="s">
        <v>10</v>
      </c>
      <c r="O644" s="221" t="s">
        <v>29</v>
      </c>
      <c r="P644" s="221" t="s">
        <v>24</v>
      </c>
      <c r="Q644" s="5"/>
      <c r="R644" s="5"/>
      <c r="S644" s="5" t="s">
        <v>24</v>
      </c>
      <c r="T644" s="5"/>
      <c r="U644" s="6"/>
      <c r="V644" s="5"/>
      <c r="W644" s="5"/>
      <c r="X644" s="5"/>
      <c r="Y644" s="5"/>
      <c r="Z644" s="5"/>
      <c r="AA644" s="5"/>
      <c r="AB644" s="80">
        <f t="shared" si="372"/>
        <v>1</v>
      </c>
      <c r="AC644" s="642"/>
      <c r="AD644" s="7"/>
      <c r="AE644" s="7"/>
      <c r="AF644" s="7"/>
      <c r="AG644" s="7"/>
      <c r="AH644" s="7"/>
      <c r="AI644" s="7"/>
      <c r="AJ644" s="7"/>
      <c r="AK644" s="7" t="s">
        <v>1317</v>
      </c>
      <c r="AL644" s="7" t="s">
        <v>1317</v>
      </c>
      <c r="AM644" s="7" t="s">
        <v>1317</v>
      </c>
      <c r="AN644" s="7" t="s">
        <v>1317</v>
      </c>
      <c r="AO644" s="7"/>
      <c r="AP644" s="7"/>
      <c r="AQ644" s="7"/>
      <c r="AR644" s="7"/>
      <c r="AS644" s="7"/>
      <c r="AT644" s="7"/>
      <c r="AU644" s="7"/>
      <c r="AV644" s="55"/>
      <c r="AW644" s="7"/>
      <c r="AX644" s="7"/>
      <c r="AY644" s="7"/>
      <c r="AZ644" s="7"/>
      <c r="BA644" s="7"/>
      <c r="BB644" s="7"/>
      <c r="BC644" s="7"/>
      <c r="BD644" s="7"/>
      <c r="BE644" s="7"/>
      <c r="BF644" s="7"/>
      <c r="BG644" s="7"/>
      <c r="BH644" s="7"/>
      <c r="BI644" s="7"/>
      <c r="BJ644" s="7"/>
      <c r="BK644" s="7"/>
      <c r="BL644" s="5">
        <v>1</v>
      </c>
      <c r="BM644" s="221">
        <v>2</v>
      </c>
      <c r="BN644" s="221">
        <v>2</v>
      </c>
      <c r="BO644" s="221">
        <v>2</v>
      </c>
      <c r="BP644" s="221">
        <v>1</v>
      </c>
      <c r="BQ644" s="221">
        <v>2</v>
      </c>
      <c r="BR644" s="5">
        <v>2</v>
      </c>
      <c r="BS644" s="226">
        <v>2</v>
      </c>
      <c r="BT644" s="221">
        <v>1</v>
      </c>
      <c r="BU644" s="221">
        <v>2</v>
      </c>
      <c r="BV644" s="221">
        <v>2</v>
      </c>
      <c r="BW644" s="5">
        <v>2</v>
      </c>
      <c r="BX644" s="221">
        <v>2</v>
      </c>
      <c r="BY644" s="6">
        <v>2</v>
      </c>
      <c r="BZ644" s="5">
        <v>2</v>
      </c>
      <c r="CA644" s="221">
        <v>1</v>
      </c>
      <c r="CB644" s="221">
        <v>2</v>
      </c>
      <c r="CC644" s="221">
        <v>2</v>
      </c>
      <c r="CD644" s="337">
        <v>2</v>
      </c>
      <c r="CE644" s="221">
        <v>1</v>
      </c>
      <c r="CF644" s="221">
        <v>2</v>
      </c>
      <c r="CG644" s="221">
        <v>2</v>
      </c>
      <c r="CH644" s="221">
        <v>2</v>
      </c>
      <c r="CI644" s="221">
        <v>2</v>
      </c>
      <c r="CJ644" s="337">
        <v>2</v>
      </c>
      <c r="CK644" s="221">
        <v>2</v>
      </c>
      <c r="CL644" s="222">
        <f t="shared" si="373"/>
        <v>21</v>
      </c>
      <c r="CM644" s="237">
        <f t="shared" si="374"/>
        <v>0.80769230769230771</v>
      </c>
      <c r="CN644" s="222">
        <f t="shared" si="375"/>
        <v>5</v>
      </c>
      <c r="CO644" s="237">
        <f t="shared" si="376"/>
        <v>0.19230769230769232</v>
      </c>
      <c r="CP644" s="222">
        <f t="shared" si="377"/>
        <v>0</v>
      </c>
      <c r="CQ644" s="237">
        <f t="shared" si="378"/>
        <v>0</v>
      </c>
      <c r="CR644" s="222">
        <f t="shared" si="379"/>
        <v>0</v>
      </c>
      <c r="CS644" s="237">
        <f t="shared" si="380"/>
        <v>0</v>
      </c>
      <c r="CT644" s="223">
        <f t="shared" si="381"/>
        <v>1.8076923076923077</v>
      </c>
      <c r="CU644" s="223" t="str">
        <f t="shared" si="382"/>
        <v>Đạt mục tiêu</v>
      </c>
      <c r="CV644" s="5"/>
    </row>
    <row r="645" spans="1:101" s="1" customFormat="1" ht="51.75" hidden="1" customHeight="1">
      <c r="A645" s="1308"/>
      <c r="B645" s="1024"/>
      <c r="C645" s="1033"/>
      <c r="D645" s="1024"/>
      <c r="E645" s="1058"/>
      <c r="F645" s="1024"/>
      <c r="G645" s="137" t="s">
        <v>357</v>
      </c>
      <c r="H645" s="137"/>
      <c r="I645" s="628"/>
      <c r="J645" s="8"/>
      <c r="K645" s="510"/>
      <c r="L645" s="44" t="s">
        <v>32</v>
      </c>
      <c r="M645" s="212" t="s">
        <v>31</v>
      </c>
      <c r="N645" s="165" t="s">
        <v>10</v>
      </c>
      <c r="O645" s="221" t="s">
        <v>29</v>
      </c>
      <c r="P645" s="221" t="s">
        <v>24</v>
      </c>
      <c r="Q645" s="5"/>
      <c r="R645" s="5"/>
      <c r="S645" s="5"/>
      <c r="T645" s="5" t="s">
        <v>24</v>
      </c>
      <c r="U645" s="6"/>
      <c r="V645" s="5"/>
      <c r="W645" s="5"/>
      <c r="X645" s="5"/>
      <c r="Y645" s="5"/>
      <c r="Z645" s="5"/>
      <c r="AA645" s="5"/>
      <c r="AB645" s="80">
        <f t="shared" si="372"/>
        <v>1</v>
      </c>
      <c r="AC645" s="642"/>
      <c r="AD645" s="7"/>
      <c r="AE645" s="7"/>
      <c r="AF645" s="7"/>
      <c r="AG645" s="7"/>
      <c r="AH645" s="7"/>
      <c r="AI645" s="7"/>
      <c r="AJ645" s="7"/>
      <c r="AK645" s="7"/>
      <c r="AL645" s="7"/>
      <c r="AM645" s="7"/>
      <c r="AN645" s="7"/>
      <c r="AO645" s="7"/>
      <c r="AP645" s="55" t="s">
        <v>1318</v>
      </c>
      <c r="AQ645" s="55"/>
      <c r="AR645" s="55"/>
      <c r="AS645" s="7"/>
      <c r="AT645" s="7"/>
      <c r="AU645" s="7"/>
      <c r="AV645" s="55"/>
      <c r="AW645" s="7"/>
      <c r="AX645" s="7"/>
      <c r="AY645" s="7"/>
      <c r="AZ645" s="7"/>
      <c r="BA645" s="7"/>
      <c r="BB645" s="7"/>
      <c r="BC645" s="7"/>
      <c r="BD645" s="7"/>
      <c r="BE645" s="7"/>
      <c r="BF645" s="7"/>
      <c r="BG645" s="7"/>
      <c r="BH645" s="7"/>
      <c r="BI645" s="7"/>
      <c r="BJ645" s="7"/>
      <c r="BK645" s="7"/>
      <c r="BL645" s="5">
        <v>2</v>
      </c>
      <c r="BM645" s="221">
        <v>2</v>
      </c>
      <c r="BN645" s="221">
        <v>1</v>
      </c>
      <c r="BO645" s="221">
        <v>2</v>
      </c>
      <c r="BP645" s="221">
        <v>2</v>
      </c>
      <c r="BQ645" s="221">
        <v>2</v>
      </c>
      <c r="BR645" s="5">
        <v>2</v>
      </c>
      <c r="BS645" s="226">
        <v>2</v>
      </c>
      <c r="BT645" s="221">
        <v>2</v>
      </c>
      <c r="BU645" s="221">
        <v>2</v>
      </c>
      <c r="BV645" s="221">
        <v>2</v>
      </c>
      <c r="BW645" s="5">
        <v>2</v>
      </c>
      <c r="BX645" s="221">
        <v>1</v>
      </c>
      <c r="BY645" s="6">
        <v>2</v>
      </c>
      <c r="BZ645" s="5">
        <v>2</v>
      </c>
      <c r="CA645" s="221">
        <v>2</v>
      </c>
      <c r="CB645" s="221">
        <v>2</v>
      </c>
      <c r="CC645" s="221">
        <v>2</v>
      </c>
      <c r="CD645" s="337">
        <v>2</v>
      </c>
      <c r="CE645" s="221">
        <v>2</v>
      </c>
      <c r="CF645" s="221">
        <v>2</v>
      </c>
      <c r="CG645" s="221">
        <v>2</v>
      </c>
      <c r="CH645" s="221">
        <v>2</v>
      </c>
      <c r="CI645" s="221">
        <v>2</v>
      </c>
      <c r="CJ645" s="337">
        <v>2</v>
      </c>
      <c r="CK645" s="221">
        <v>2</v>
      </c>
      <c r="CL645" s="222">
        <f t="shared" si="373"/>
        <v>24</v>
      </c>
      <c r="CM645" s="237">
        <f t="shared" si="374"/>
        <v>0.92307692307692313</v>
      </c>
      <c r="CN645" s="222">
        <f t="shared" si="375"/>
        <v>2</v>
      </c>
      <c r="CO645" s="237">
        <f t="shared" si="376"/>
        <v>7.6923076923076927E-2</v>
      </c>
      <c r="CP645" s="222">
        <f t="shared" si="377"/>
        <v>0</v>
      </c>
      <c r="CQ645" s="237">
        <f t="shared" si="378"/>
        <v>0</v>
      </c>
      <c r="CR645" s="222">
        <f t="shared" si="379"/>
        <v>0</v>
      </c>
      <c r="CS645" s="237">
        <f t="shared" si="380"/>
        <v>0</v>
      </c>
      <c r="CT645" s="223">
        <f t="shared" si="381"/>
        <v>1.9230769230769231</v>
      </c>
      <c r="CU645" s="223" t="str">
        <f t="shared" si="382"/>
        <v>Đạt mục tiêu</v>
      </c>
      <c r="CV645" s="5"/>
    </row>
    <row r="646" spans="1:101" s="45" customFormat="1" ht="90.65" hidden="1" customHeight="1">
      <c r="A646" s="1308">
        <v>185</v>
      </c>
      <c r="B646" s="1044" t="s">
        <v>2910</v>
      </c>
      <c r="C646" s="1033" t="s">
        <v>26</v>
      </c>
      <c r="D646" s="217" t="s">
        <v>103</v>
      </c>
      <c r="E646" s="1033" t="s">
        <v>26</v>
      </c>
      <c r="F646" s="220" t="s">
        <v>1344</v>
      </c>
      <c r="G646" s="203" t="s">
        <v>1425</v>
      </c>
      <c r="H646" s="203"/>
      <c r="I646" s="618"/>
      <c r="J646" s="212"/>
      <c r="K646" s="465"/>
      <c r="L646" s="44" t="s">
        <v>32</v>
      </c>
      <c r="M646" s="212" t="s">
        <v>2177</v>
      </c>
      <c r="N646" s="149" t="s">
        <v>10</v>
      </c>
      <c r="O646" s="78" t="s">
        <v>29</v>
      </c>
      <c r="P646" s="78" t="s">
        <v>24</v>
      </c>
      <c r="Q646" s="5"/>
      <c r="R646" s="33"/>
      <c r="S646" s="33"/>
      <c r="T646" s="33" t="s">
        <v>24</v>
      </c>
      <c r="U646" s="6"/>
      <c r="V646" s="33"/>
      <c r="W646" s="33"/>
      <c r="X646" s="33"/>
      <c r="Y646" s="33"/>
      <c r="Z646" s="78"/>
      <c r="AA646" s="33"/>
      <c r="AB646" s="80">
        <f t="shared" si="372"/>
        <v>1</v>
      </c>
      <c r="AC646" s="642" t="s">
        <v>1315</v>
      </c>
      <c r="AD646" s="55"/>
      <c r="AE646" s="55"/>
      <c r="AF646" s="55"/>
      <c r="AG646" s="55"/>
      <c r="AH646" s="55"/>
      <c r="AI646" s="55"/>
      <c r="AJ646" s="55"/>
      <c r="AK646" s="55"/>
      <c r="AL646" s="55"/>
      <c r="AM646" s="55"/>
      <c r="AN646" s="55"/>
      <c r="AO646" s="55"/>
      <c r="AP646" s="55"/>
      <c r="AQ646" s="55" t="s">
        <v>1315</v>
      </c>
      <c r="AR646" s="55"/>
      <c r="AS646" s="55"/>
      <c r="AT646" s="55"/>
      <c r="AU646" s="55"/>
      <c r="AV646" s="55"/>
      <c r="AW646" s="55"/>
      <c r="AX646" s="55"/>
      <c r="AY646" s="55"/>
      <c r="AZ646" s="55"/>
      <c r="BA646" s="55"/>
      <c r="BB646" s="55"/>
      <c r="BC646" s="55"/>
      <c r="BD646" s="55"/>
      <c r="BE646" s="55"/>
      <c r="BF646" s="55"/>
      <c r="BG646" s="55"/>
      <c r="BH646" s="55"/>
      <c r="BI646" s="55"/>
      <c r="BJ646" s="140"/>
      <c r="BK646" s="140"/>
      <c r="BL646" s="5">
        <v>2</v>
      </c>
      <c r="BM646" s="221">
        <v>2</v>
      </c>
      <c r="BN646" s="221">
        <v>2</v>
      </c>
      <c r="BO646" s="221">
        <v>2</v>
      </c>
      <c r="BP646" s="221">
        <v>2</v>
      </c>
      <c r="BQ646" s="221">
        <v>1</v>
      </c>
      <c r="BR646" s="5">
        <v>1</v>
      </c>
      <c r="BS646" s="226">
        <v>2</v>
      </c>
      <c r="BT646" s="221">
        <v>2</v>
      </c>
      <c r="BU646" s="221">
        <v>2</v>
      </c>
      <c r="BV646" s="221">
        <v>2</v>
      </c>
      <c r="BW646" s="5">
        <v>1</v>
      </c>
      <c r="BX646" s="221">
        <v>2</v>
      </c>
      <c r="BY646" s="6">
        <v>2</v>
      </c>
      <c r="BZ646" s="5">
        <v>2</v>
      </c>
      <c r="CA646" s="221">
        <v>2</v>
      </c>
      <c r="CB646" s="221">
        <v>2</v>
      </c>
      <c r="CC646" s="221">
        <v>2</v>
      </c>
      <c r="CD646" s="337">
        <v>2</v>
      </c>
      <c r="CE646" s="221">
        <v>2</v>
      </c>
      <c r="CF646" s="221">
        <v>2</v>
      </c>
      <c r="CG646" s="221">
        <v>2</v>
      </c>
      <c r="CH646" s="221">
        <v>2</v>
      </c>
      <c r="CI646" s="221">
        <v>2</v>
      </c>
      <c r="CJ646" s="337">
        <v>2</v>
      </c>
      <c r="CK646" s="221">
        <v>2</v>
      </c>
      <c r="CL646" s="222">
        <f t="shared" si="373"/>
        <v>23</v>
      </c>
      <c r="CM646" s="237">
        <f t="shared" si="374"/>
        <v>0.88461538461538458</v>
      </c>
      <c r="CN646" s="222">
        <f t="shared" si="375"/>
        <v>3</v>
      </c>
      <c r="CO646" s="237">
        <f t="shared" si="376"/>
        <v>0.11538461538461539</v>
      </c>
      <c r="CP646" s="222">
        <f t="shared" si="377"/>
        <v>0</v>
      </c>
      <c r="CQ646" s="237">
        <f t="shared" si="378"/>
        <v>0</v>
      </c>
      <c r="CR646" s="222">
        <f t="shared" si="379"/>
        <v>0</v>
      </c>
      <c r="CS646" s="237">
        <f t="shared" si="380"/>
        <v>0</v>
      </c>
      <c r="CT646" s="223">
        <f t="shared" si="381"/>
        <v>1.8846153846153846</v>
      </c>
      <c r="CU646" s="223" t="str">
        <f t="shared" si="382"/>
        <v>Đạt mục tiêu</v>
      </c>
      <c r="CV646" s="78"/>
      <c r="CW646" s="4"/>
    </row>
    <row r="647" spans="1:101" s="1" customFormat="1" ht="148.75" hidden="1" customHeight="1">
      <c r="A647" s="1308"/>
      <c r="B647" s="1024"/>
      <c r="C647" s="1033"/>
      <c r="D647" s="217" t="s">
        <v>102</v>
      </c>
      <c r="E647" s="1033"/>
      <c r="F647" s="220" t="s">
        <v>1000</v>
      </c>
      <c r="G647" s="217" t="s">
        <v>3006</v>
      </c>
      <c r="H647" s="217"/>
      <c r="I647" s="700" t="s">
        <v>2370</v>
      </c>
      <c r="J647" s="212"/>
      <c r="K647" s="465"/>
      <c r="L647" s="44" t="s">
        <v>32</v>
      </c>
      <c r="M647" s="212" t="s">
        <v>31</v>
      </c>
      <c r="N647" s="149" t="s">
        <v>10</v>
      </c>
      <c r="O647" s="78" t="s">
        <v>29</v>
      </c>
      <c r="P647" s="78" t="s">
        <v>24</v>
      </c>
      <c r="Q647" s="33"/>
      <c r="R647" s="5"/>
      <c r="S647" s="33"/>
      <c r="T647" s="33"/>
      <c r="U647" s="6" t="s">
        <v>24</v>
      </c>
      <c r="V647" s="33"/>
      <c r="W647" s="33"/>
      <c r="X647" s="5"/>
      <c r="Y647" s="33"/>
      <c r="Z647" s="78"/>
      <c r="AA647" s="33"/>
      <c r="AB647" s="80">
        <f t="shared" si="372"/>
        <v>1</v>
      </c>
      <c r="AC647" s="642"/>
      <c r="AD647" s="55"/>
      <c r="AE647" s="55" t="s">
        <v>1318</v>
      </c>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140"/>
      <c r="BK647" s="140"/>
      <c r="BL647" s="5">
        <v>1</v>
      </c>
      <c r="BM647" s="221">
        <v>2</v>
      </c>
      <c r="BN647" s="221">
        <v>1</v>
      </c>
      <c r="BO647" s="221">
        <v>2</v>
      </c>
      <c r="BP647" s="221">
        <v>2</v>
      </c>
      <c r="BQ647" s="221">
        <v>2</v>
      </c>
      <c r="BR647" s="5">
        <v>1</v>
      </c>
      <c r="BS647" s="226">
        <v>2</v>
      </c>
      <c r="BT647" s="221">
        <v>2</v>
      </c>
      <c r="BU647" s="221">
        <v>1</v>
      </c>
      <c r="BV647" s="221">
        <v>2</v>
      </c>
      <c r="BW647" s="5">
        <v>2</v>
      </c>
      <c r="BX647" s="221">
        <v>2</v>
      </c>
      <c r="BY647" s="6">
        <v>2</v>
      </c>
      <c r="BZ647" s="5">
        <v>2</v>
      </c>
      <c r="CA647" s="221">
        <v>2</v>
      </c>
      <c r="CB647" s="221">
        <v>2</v>
      </c>
      <c r="CC647" s="221">
        <v>1</v>
      </c>
      <c r="CD647" s="337">
        <v>1</v>
      </c>
      <c r="CE647" s="221">
        <v>2</v>
      </c>
      <c r="CF647" s="221">
        <v>2</v>
      </c>
      <c r="CG647" s="221">
        <v>2</v>
      </c>
      <c r="CH647" s="221">
        <v>2</v>
      </c>
      <c r="CI647" s="221">
        <v>2</v>
      </c>
      <c r="CJ647" s="337">
        <v>2</v>
      </c>
      <c r="CK647" s="221">
        <v>2</v>
      </c>
      <c r="CL647" s="222">
        <f t="shared" si="373"/>
        <v>20</v>
      </c>
      <c r="CM647" s="237">
        <f t="shared" si="374"/>
        <v>0.76923076923076927</v>
      </c>
      <c r="CN647" s="222">
        <f t="shared" si="375"/>
        <v>6</v>
      </c>
      <c r="CO647" s="237">
        <f t="shared" si="376"/>
        <v>0.23076923076923078</v>
      </c>
      <c r="CP647" s="222">
        <f t="shared" si="377"/>
        <v>0</v>
      </c>
      <c r="CQ647" s="237">
        <f t="shared" si="378"/>
        <v>0</v>
      </c>
      <c r="CR647" s="222">
        <f t="shared" si="379"/>
        <v>0</v>
      </c>
      <c r="CS647" s="237">
        <f t="shared" si="380"/>
        <v>0</v>
      </c>
      <c r="CT647" s="223">
        <f t="shared" si="381"/>
        <v>1.7692307692307692</v>
      </c>
      <c r="CU647" s="223" t="str">
        <f t="shared" si="382"/>
        <v>Đạt mục tiêu</v>
      </c>
      <c r="CV647" s="78"/>
    </row>
    <row r="648" spans="1:101" s="1" customFormat="1" ht="44.5" hidden="1" customHeight="1">
      <c r="A648" s="1308">
        <v>186</v>
      </c>
      <c r="B648" s="1044" t="s">
        <v>1002</v>
      </c>
      <c r="C648" s="1033" t="s">
        <v>60</v>
      </c>
      <c r="D648" s="1024" t="s">
        <v>101</v>
      </c>
      <c r="E648" s="1033" t="s">
        <v>60</v>
      </c>
      <c r="F648" s="1044" t="s">
        <v>1001</v>
      </c>
      <c r="G648" s="48" t="s">
        <v>898</v>
      </c>
      <c r="H648" s="48"/>
      <c r="I648" s="613"/>
      <c r="J648" s="212"/>
      <c r="K648" s="465"/>
      <c r="L648" s="44" t="s">
        <v>32</v>
      </c>
      <c r="M648" s="212" t="s">
        <v>31</v>
      </c>
      <c r="N648" s="165" t="s">
        <v>10</v>
      </c>
      <c r="O648" s="221" t="s">
        <v>29</v>
      </c>
      <c r="P648" s="221" t="s">
        <v>24</v>
      </c>
      <c r="Q648" s="5"/>
      <c r="R648" s="5" t="s">
        <v>24</v>
      </c>
      <c r="S648" s="5"/>
      <c r="T648" s="5"/>
      <c r="U648" s="6"/>
      <c r="V648" s="5"/>
      <c r="W648" s="5"/>
      <c r="X648" s="5"/>
      <c r="Y648" s="5"/>
      <c r="Z648" s="221"/>
      <c r="AA648" s="5"/>
      <c r="AB648" s="80">
        <f t="shared" si="372"/>
        <v>1</v>
      </c>
      <c r="AC648" s="642"/>
      <c r="AD648" s="55"/>
      <c r="AE648" s="55"/>
      <c r="AF648" s="55"/>
      <c r="AG648" s="55"/>
      <c r="AH648" s="55"/>
      <c r="AI648" s="55"/>
      <c r="AJ648" s="55" t="s">
        <v>1318</v>
      </c>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
        <v>2</v>
      </c>
      <c r="BM648" s="221">
        <v>2</v>
      </c>
      <c r="BN648" s="221">
        <v>2</v>
      </c>
      <c r="BO648" s="221">
        <v>2</v>
      </c>
      <c r="BP648" s="221">
        <v>2</v>
      </c>
      <c r="BQ648" s="221">
        <v>2</v>
      </c>
      <c r="BR648" s="5">
        <v>1</v>
      </c>
      <c r="BS648" s="226">
        <v>2</v>
      </c>
      <c r="BT648" s="221">
        <v>2</v>
      </c>
      <c r="BU648" s="221">
        <v>2</v>
      </c>
      <c r="BV648" s="221">
        <v>2</v>
      </c>
      <c r="BW648" s="5">
        <v>2</v>
      </c>
      <c r="BX648" s="221">
        <v>2</v>
      </c>
      <c r="BY648" s="6">
        <v>2</v>
      </c>
      <c r="BZ648" s="5">
        <v>2</v>
      </c>
      <c r="CA648" s="221">
        <v>2</v>
      </c>
      <c r="CB648" s="221">
        <v>2</v>
      </c>
      <c r="CC648" s="221">
        <v>1</v>
      </c>
      <c r="CD648" s="337">
        <v>2</v>
      </c>
      <c r="CE648" s="221">
        <v>2</v>
      </c>
      <c r="CF648" s="221">
        <v>2</v>
      </c>
      <c r="CG648" s="221">
        <v>2</v>
      </c>
      <c r="CH648" s="221">
        <v>2</v>
      </c>
      <c r="CI648" s="221">
        <v>2</v>
      </c>
      <c r="CJ648" s="337">
        <v>2</v>
      </c>
      <c r="CK648" s="221">
        <v>2</v>
      </c>
      <c r="CL648" s="222">
        <f t="shared" si="373"/>
        <v>24</v>
      </c>
      <c r="CM648" s="237">
        <f t="shared" si="374"/>
        <v>0.92307692307692313</v>
      </c>
      <c r="CN648" s="222">
        <f t="shared" si="375"/>
        <v>2</v>
      </c>
      <c r="CO648" s="237">
        <f t="shared" si="376"/>
        <v>7.6923076923076927E-2</v>
      </c>
      <c r="CP648" s="222">
        <f t="shared" si="377"/>
        <v>0</v>
      </c>
      <c r="CQ648" s="237">
        <f t="shared" si="378"/>
        <v>0</v>
      </c>
      <c r="CR648" s="222">
        <f t="shared" si="379"/>
        <v>0</v>
      </c>
      <c r="CS648" s="237">
        <f t="shared" si="380"/>
        <v>0</v>
      </c>
      <c r="CT648" s="223">
        <f t="shared" si="381"/>
        <v>1.9230769230769231</v>
      </c>
      <c r="CU648" s="223" t="str">
        <f t="shared" si="382"/>
        <v>Đạt mục tiêu</v>
      </c>
      <c r="CV648" s="221"/>
    </row>
    <row r="649" spans="1:101" s="1" customFormat="1" ht="58" hidden="1" customHeight="1">
      <c r="A649" s="1308"/>
      <c r="B649" s="1024"/>
      <c r="C649" s="1033"/>
      <c r="D649" s="1024"/>
      <c r="E649" s="1033"/>
      <c r="F649" s="1024"/>
      <c r="G649" s="48" t="s">
        <v>899</v>
      </c>
      <c r="H649" s="48"/>
      <c r="I649" s="613"/>
      <c r="J649" s="212"/>
      <c r="K649" s="465"/>
      <c r="L649" s="16" t="s">
        <v>32</v>
      </c>
      <c r="M649" s="212" t="s">
        <v>31</v>
      </c>
      <c r="N649" s="165" t="s">
        <v>10</v>
      </c>
      <c r="O649" s="221" t="s">
        <v>29</v>
      </c>
      <c r="P649" s="221" t="s">
        <v>24</v>
      </c>
      <c r="Q649" s="5"/>
      <c r="R649" s="5"/>
      <c r="S649" s="5" t="s">
        <v>24</v>
      </c>
      <c r="T649" s="5"/>
      <c r="U649" s="6"/>
      <c r="V649" s="5"/>
      <c r="W649" s="5"/>
      <c r="X649" s="5"/>
      <c r="Y649" s="5"/>
      <c r="Z649" s="5"/>
      <c r="AA649" s="5"/>
      <c r="AB649" s="80">
        <f t="shared" si="372"/>
        <v>1</v>
      </c>
      <c r="AC649" s="642"/>
      <c r="AD649" s="7"/>
      <c r="AE649" s="7"/>
      <c r="AF649" s="7"/>
      <c r="AG649" s="7"/>
      <c r="AH649" s="7"/>
      <c r="AI649" s="7"/>
      <c r="AJ649" s="7"/>
      <c r="AK649" s="7" t="s">
        <v>1316</v>
      </c>
      <c r="AL649" s="7" t="s">
        <v>1316</v>
      </c>
      <c r="AM649" s="7" t="s">
        <v>1316</v>
      </c>
      <c r="AN649" s="7" t="s">
        <v>1316</v>
      </c>
      <c r="AO649" s="7"/>
      <c r="AP649" s="7"/>
      <c r="AQ649" s="7"/>
      <c r="AR649" s="7"/>
      <c r="AS649" s="7"/>
      <c r="AT649" s="7"/>
      <c r="AU649" s="7"/>
      <c r="AV649" s="55"/>
      <c r="AW649" s="7"/>
      <c r="AX649" s="7"/>
      <c r="AY649" s="7"/>
      <c r="AZ649" s="7"/>
      <c r="BA649" s="7"/>
      <c r="BB649" s="7"/>
      <c r="BC649" s="7"/>
      <c r="BD649" s="7"/>
      <c r="BE649" s="7"/>
      <c r="BF649" s="7"/>
      <c r="BG649" s="7"/>
      <c r="BH649" s="7"/>
      <c r="BI649" s="7"/>
      <c r="BJ649" s="7"/>
      <c r="BK649" s="7"/>
      <c r="BL649" s="5">
        <v>2</v>
      </c>
      <c r="BM649" s="221">
        <v>2</v>
      </c>
      <c r="BN649" s="221">
        <v>1</v>
      </c>
      <c r="BO649" s="221">
        <v>2</v>
      </c>
      <c r="BP649" s="221">
        <v>2</v>
      </c>
      <c r="BQ649" s="221">
        <v>2</v>
      </c>
      <c r="BR649" s="5">
        <v>2</v>
      </c>
      <c r="BS649" s="226">
        <v>2</v>
      </c>
      <c r="BT649" s="221">
        <v>2</v>
      </c>
      <c r="BU649" s="221">
        <v>2</v>
      </c>
      <c r="BV649" s="221">
        <v>2</v>
      </c>
      <c r="BW649" s="5">
        <v>2</v>
      </c>
      <c r="BX649" s="221">
        <v>2</v>
      </c>
      <c r="BY649" s="6">
        <v>2</v>
      </c>
      <c r="BZ649" s="5">
        <v>2</v>
      </c>
      <c r="CA649" s="221">
        <v>2</v>
      </c>
      <c r="CB649" s="221">
        <v>2</v>
      </c>
      <c r="CC649" s="221">
        <v>2</v>
      </c>
      <c r="CD649" s="337">
        <v>2</v>
      </c>
      <c r="CE649" s="221">
        <v>2</v>
      </c>
      <c r="CF649" s="221">
        <v>2</v>
      </c>
      <c r="CG649" s="221">
        <v>2</v>
      </c>
      <c r="CH649" s="221">
        <v>2</v>
      </c>
      <c r="CI649" s="221">
        <v>2</v>
      </c>
      <c r="CJ649" s="337">
        <v>2</v>
      </c>
      <c r="CK649" s="221">
        <v>2</v>
      </c>
      <c r="CL649" s="222">
        <f t="shared" si="373"/>
        <v>25</v>
      </c>
      <c r="CM649" s="237">
        <f t="shared" si="374"/>
        <v>0.96153846153846156</v>
      </c>
      <c r="CN649" s="222">
        <f t="shared" si="375"/>
        <v>1</v>
      </c>
      <c r="CO649" s="237">
        <f t="shared" si="376"/>
        <v>3.8461538461538464E-2</v>
      </c>
      <c r="CP649" s="222">
        <f t="shared" si="377"/>
        <v>0</v>
      </c>
      <c r="CQ649" s="237">
        <f t="shared" si="378"/>
        <v>0</v>
      </c>
      <c r="CR649" s="222">
        <f t="shared" si="379"/>
        <v>0</v>
      </c>
      <c r="CS649" s="237">
        <f t="shared" si="380"/>
        <v>0</v>
      </c>
      <c r="CT649" s="223">
        <f t="shared" si="381"/>
        <v>1.9615384615384615</v>
      </c>
      <c r="CU649" s="223" t="str">
        <f t="shared" si="382"/>
        <v>Đạt mục tiêu</v>
      </c>
      <c r="CV649" s="5"/>
    </row>
    <row r="650" spans="1:101" s="302" customFormat="1" ht="21" hidden="1" customHeight="1">
      <c r="A650" s="16"/>
      <c r="B650" s="1212" t="s">
        <v>100</v>
      </c>
      <c r="C650" s="1213"/>
      <c r="D650" s="1213"/>
      <c r="E650" s="1213"/>
      <c r="F650" s="1212"/>
      <c r="G650" s="1212"/>
      <c r="H650" s="562"/>
      <c r="I650" s="591"/>
      <c r="J650" s="300"/>
      <c r="K650" s="498"/>
      <c r="L650" s="423"/>
      <c r="M650" s="212"/>
      <c r="N650" s="304" t="s">
        <v>38</v>
      </c>
      <c r="O650" s="300"/>
      <c r="P650" s="83"/>
      <c r="Q650" s="83" t="s">
        <v>38</v>
      </c>
      <c r="R650" s="83" t="s">
        <v>38</v>
      </c>
      <c r="S650" s="83" t="s">
        <v>38</v>
      </c>
      <c r="T650" s="83" t="s">
        <v>38</v>
      </c>
      <c r="U650" s="83" t="s">
        <v>38</v>
      </c>
      <c r="V650" s="83" t="s">
        <v>38</v>
      </c>
      <c r="W650" s="411" t="s">
        <v>38</v>
      </c>
      <c r="X650" s="83" t="s">
        <v>38</v>
      </c>
      <c r="Y650" s="83" t="s">
        <v>38</v>
      </c>
      <c r="Z650" s="83" t="s">
        <v>38</v>
      </c>
      <c r="AA650" s="83" t="s">
        <v>38</v>
      </c>
      <c r="AB650" s="83" t="s">
        <v>38</v>
      </c>
      <c r="AC650" s="647" t="s">
        <v>38</v>
      </c>
      <c r="AD650" s="83" t="s">
        <v>38</v>
      </c>
      <c r="AE650" s="83" t="s">
        <v>38</v>
      </c>
      <c r="AF650" s="83" t="s">
        <v>38</v>
      </c>
      <c r="AG650" s="296" t="s">
        <v>38</v>
      </c>
      <c r="AH650" s="296" t="s">
        <v>38</v>
      </c>
      <c r="AI650" s="296" t="s">
        <v>38</v>
      </c>
      <c r="AJ650" s="296" t="s">
        <v>38</v>
      </c>
      <c r="AK650" s="296" t="s">
        <v>38</v>
      </c>
      <c r="AL650" s="296" t="s">
        <v>38</v>
      </c>
      <c r="AM650" s="296" t="s">
        <v>38</v>
      </c>
      <c r="AN650" s="296" t="s">
        <v>38</v>
      </c>
      <c r="AO650" s="296" t="s">
        <v>38</v>
      </c>
      <c r="AP650" s="296" t="s">
        <v>38</v>
      </c>
      <c r="AQ650" s="296" t="s">
        <v>38</v>
      </c>
      <c r="AR650" s="296" t="s">
        <v>38</v>
      </c>
      <c r="AS650" s="296" t="s">
        <v>38</v>
      </c>
      <c r="AT650" s="296" t="s">
        <v>38</v>
      </c>
      <c r="AU650" s="296" t="s">
        <v>38</v>
      </c>
      <c r="AV650" s="296" t="s">
        <v>38</v>
      </c>
      <c r="AW650" s="296" t="s">
        <v>38</v>
      </c>
      <c r="AX650" s="296" t="s">
        <v>38</v>
      </c>
      <c r="AY650" s="192"/>
      <c r="AZ650" s="192"/>
      <c r="BA650" s="296" t="s">
        <v>38</v>
      </c>
      <c r="BB650" s="296" t="s">
        <v>38</v>
      </c>
      <c r="BC650" s="296" t="s">
        <v>38</v>
      </c>
      <c r="BD650" s="296" t="s">
        <v>38</v>
      </c>
      <c r="BE650" s="296" t="s">
        <v>38</v>
      </c>
      <c r="BF650" s="296" t="s">
        <v>38</v>
      </c>
      <c r="BG650" s="296" t="s">
        <v>38</v>
      </c>
      <c r="BH650" s="296" t="s">
        <v>38</v>
      </c>
      <c r="BI650" s="296" t="s">
        <v>38</v>
      </c>
      <c r="BJ650" s="296" t="s">
        <v>38</v>
      </c>
      <c r="BK650" s="296" t="s">
        <v>38</v>
      </c>
      <c r="BL650" s="5">
        <v>2</v>
      </c>
      <c r="BM650" s="221">
        <v>2</v>
      </c>
      <c r="BN650" s="221">
        <v>2</v>
      </c>
      <c r="BO650" s="221">
        <v>2</v>
      </c>
      <c r="BP650" s="221">
        <v>2</v>
      </c>
      <c r="BQ650" s="221">
        <v>2</v>
      </c>
      <c r="BR650" s="5">
        <v>2</v>
      </c>
      <c r="BS650" s="226">
        <v>2</v>
      </c>
      <c r="BT650" s="221">
        <v>2</v>
      </c>
      <c r="BU650" s="221">
        <v>2</v>
      </c>
      <c r="BV650" s="221">
        <v>2</v>
      </c>
      <c r="BW650" s="5">
        <v>2</v>
      </c>
      <c r="BX650" s="221">
        <v>2</v>
      </c>
      <c r="BY650" s="6">
        <v>2</v>
      </c>
      <c r="BZ650" s="5">
        <v>2</v>
      </c>
      <c r="CA650" s="221">
        <v>2</v>
      </c>
      <c r="CB650" s="221">
        <v>2</v>
      </c>
      <c r="CC650" s="221">
        <v>2</v>
      </c>
      <c r="CD650" s="337">
        <v>2</v>
      </c>
      <c r="CE650" s="221">
        <v>2</v>
      </c>
      <c r="CF650" s="221">
        <v>2</v>
      </c>
      <c r="CG650" s="221">
        <v>2</v>
      </c>
      <c r="CH650" s="221">
        <v>2</v>
      </c>
      <c r="CI650" s="221">
        <v>2</v>
      </c>
      <c r="CJ650" s="337">
        <v>2</v>
      </c>
      <c r="CK650" s="221">
        <v>2</v>
      </c>
      <c r="CL650" s="296" t="s">
        <v>38</v>
      </c>
      <c r="CM650" s="296" t="s">
        <v>38</v>
      </c>
      <c r="CN650" s="296" t="s">
        <v>38</v>
      </c>
      <c r="CO650" s="296" t="s">
        <v>38</v>
      </c>
      <c r="CP650" s="296" t="s">
        <v>38</v>
      </c>
      <c r="CQ650" s="296" t="s">
        <v>38</v>
      </c>
      <c r="CR650" s="296" t="s">
        <v>38</v>
      </c>
      <c r="CS650" s="296" t="s">
        <v>38</v>
      </c>
      <c r="CT650" s="296" t="s">
        <v>38</v>
      </c>
      <c r="CU650" s="296" t="s">
        <v>38</v>
      </c>
      <c r="CV650" s="423" t="s">
        <v>38</v>
      </c>
    </row>
    <row r="651" spans="1:101" s="1" customFormat="1" ht="36.75" hidden="1" customHeight="1">
      <c r="A651" s="1308">
        <v>187</v>
      </c>
      <c r="B651" s="1044" t="s">
        <v>2876</v>
      </c>
      <c r="C651" s="1033" t="s">
        <v>28</v>
      </c>
      <c r="D651" s="1024" t="s">
        <v>2765</v>
      </c>
      <c r="E651" s="1058" t="s">
        <v>28</v>
      </c>
      <c r="F651" s="1044" t="s">
        <v>2764</v>
      </c>
      <c r="G651" s="217" t="s">
        <v>900</v>
      </c>
      <c r="H651" s="217"/>
      <c r="I651" s="591"/>
      <c r="J651" s="212"/>
      <c r="K651" s="465"/>
      <c r="L651" s="5" t="s">
        <v>32</v>
      </c>
      <c r="M651" s="212" t="s">
        <v>31</v>
      </c>
      <c r="N651" s="165" t="s">
        <v>10</v>
      </c>
      <c r="O651" s="221" t="s">
        <v>29</v>
      </c>
      <c r="P651" s="221" t="s">
        <v>24</v>
      </c>
      <c r="Q651" s="5" t="s">
        <v>24</v>
      </c>
      <c r="R651" s="5"/>
      <c r="S651" s="5"/>
      <c r="T651" s="5"/>
      <c r="U651" s="6"/>
      <c r="V651" s="5"/>
      <c r="W651" s="5"/>
      <c r="X651" s="5"/>
      <c r="Y651" s="5"/>
      <c r="Z651" s="5"/>
      <c r="AA651" s="5"/>
      <c r="AB651" s="80">
        <f t="shared" ref="AB651:AB684" si="383">COUNTIF($Q651:$AA651,"x")</f>
        <v>1</v>
      </c>
      <c r="AC651" s="565" t="s">
        <v>1317</v>
      </c>
      <c r="AD651" s="5"/>
      <c r="AE651" s="5"/>
      <c r="AF651" s="5"/>
      <c r="AG651" s="7"/>
      <c r="AH651" s="7"/>
      <c r="AI651" s="7"/>
      <c r="AJ651" s="7"/>
      <c r="AK651" s="7"/>
      <c r="AL651" s="7"/>
      <c r="AM651" s="7"/>
      <c r="AN651" s="7"/>
      <c r="AO651" s="7"/>
      <c r="AP651" s="7"/>
      <c r="AQ651" s="7"/>
      <c r="AR651" s="7"/>
      <c r="AS651" s="7"/>
      <c r="AT651" s="7"/>
      <c r="AU651" s="7"/>
      <c r="AV651" s="55"/>
      <c r="AW651" s="7"/>
      <c r="AX651" s="7"/>
      <c r="AY651" s="7"/>
      <c r="AZ651" s="7"/>
      <c r="BA651" s="7"/>
      <c r="BB651" s="7"/>
      <c r="BC651" s="7"/>
      <c r="BD651" s="7"/>
      <c r="BE651" s="7"/>
      <c r="BF651" s="7"/>
      <c r="BG651" s="7"/>
      <c r="BH651" s="7"/>
      <c r="BI651" s="7"/>
      <c r="BJ651" s="7"/>
      <c r="BK651" s="7"/>
      <c r="BL651" s="5">
        <v>1</v>
      </c>
      <c r="BM651" s="221">
        <v>2</v>
      </c>
      <c r="BN651" s="221">
        <v>2</v>
      </c>
      <c r="BO651" s="221">
        <v>2</v>
      </c>
      <c r="BP651" s="221">
        <v>2</v>
      </c>
      <c r="BQ651" s="221">
        <v>1</v>
      </c>
      <c r="BR651" s="5">
        <v>2</v>
      </c>
      <c r="BS651" s="226">
        <v>2</v>
      </c>
      <c r="BT651" s="221">
        <v>2</v>
      </c>
      <c r="BU651" s="221">
        <v>2</v>
      </c>
      <c r="BV651" s="221">
        <v>2</v>
      </c>
      <c r="BW651" s="5">
        <v>2</v>
      </c>
      <c r="BX651" s="221">
        <v>2</v>
      </c>
      <c r="BY651" s="6">
        <v>2</v>
      </c>
      <c r="BZ651" s="5">
        <v>2</v>
      </c>
      <c r="CA651" s="221">
        <v>2</v>
      </c>
      <c r="CB651" s="221">
        <v>2</v>
      </c>
      <c r="CC651" s="221">
        <v>2</v>
      </c>
      <c r="CD651" s="337">
        <v>2</v>
      </c>
      <c r="CE651" s="221">
        <v>2</v>
      </c>
      <c r="CF651" s="221">
        <v>2</v>
      </c>
      <c r="CG651" s="221">
        <v>2</v>
      </c>
      <c r="CH651" s="221">
        <v>2</v>
      </c>
      <c r="CI651" s="221">
        <v>2</v>
      </c>
      <c r="CJ651" s="337">
        <v>2</v>
      </c>
      <c r="CK651" s="221">
        <v>2</v>
      </c>
      <c r="CL651" s="222">
        <f t="shared" ref="CL651:CL684" si="384">COUNTIF(BL651:CK651,"2")</f>
        <v>24</v>
      </c>
      <c r="CM651" s="237">
        <f t="shared" ref="CM651:CM684" si="385">CL651/(CL651+CN651+CP651+CR651)</f>
        <v>0.92307692307692313</v>
      </c>
      <c r="CN651" s="222">
        <f t="shared" ref="CN651:CN684" si="386">COUNTIF(BL651:CK651,"1")</f>
        <v>2</v>
      </c>
      <c r="CO651" s="237">
        <f t="shared" ref="CO651:CO684" si="387">CN651/(CL651+CN651+CP651+CR651)</f>
        <v>7.6923076923076927E-2</v>
      </c>
      <c r="CP651" s="222">
        <f t="shared" ref="CP651:CP684" si="388">COUNTIF(BL651:CK651,"0")</f>
        <v>0</v>
      </c>
      <c r="CQ651" s="237">
        <f t="shared" ref="CQ651:CQ684" si="389">CP651/(CL651+CN651+CP651+CR651)</f>
        <v>0</v>
      </c>
      <c r="CR651" s="222">
        <f t="shared" ref="CR651:CR684" si="390">COUNTIF(BL651:CK651,"KĐG")</f>
        <v>0</v>
      </c>
      <c r="CS651" s="237">
        <f t="shared" ref="CS651:CS684" si="391">CR651/(CL651+CN651+CP651+CR651)</f>
        <v>0</v>
      </c>
      <c r="CT651" s="223">
        <f t="shared" ref="CT651:CT684" si="392">(((CL651*2)+(CN651*1)+(CP651*0)))/(CL651+CN651+CP651)</f>
        <v>1.9230769230769231</v>
      </c>
      <c r="CU651" s="223" t="str">
        <f t="shared" ref="CU651:CU684" si="393">IF(CS651&gt;=50%,"KĐG",IF(CT651&gt;=1.6,"Đạt mục tiêu",IF(CT651&gt;=1,"Cần cố gắng","Chưa đạt")))</f>
        <v>Đạt mục tiêu</v>
      </c>
      <c r="CV651" s="5"/>
    </row>
    <row r="652" spans="1:101" s="1" customFormat="1" ht="48" hidden="1" customHeight="1">
      <c r="A652" s="1308"/>
      <c r="B652" s="1024"/>
      <c r="C652" s="1033"/>
      <c r="D652" s="1024"/>
      <c r="E652" s="1058"/>
      <c r="F652" s="1024"/>
      <c r="G652" s="159" t="s">
        <v>2474</v>
      </c>
      <c r="H652" s="159"/>
      <c r="I652" s="697" t="s">
        <v>2319</v>
      </c>
      <c r="J652" s="212"/>
      <c r="K652" s="465"/>
      <c r="L652" s="5" t="s">
        <v>32</v>
      </c>
      <c r="M652" s="212" t="s">
        <v>31</v>
      </c>
      <c r="N652" s="165" t="s">
        <v>10</v>
      </c>
      <c r="O652" s="221" t="s">
        <v>29</v>
      </c>
      <c r="P652" s="221" t="s">
        <v>24</v>
      </c>
      <c r="Q652" s="5" t="s">
        <v>24</v>
      </c>
      <c r="R652" s="5"/>
      <c r="S652" s="5"/>
      <c r="T652" s="5"/>
      <c r="U652" s="6"/>
      <c r="V652" s="5"/>
      <c r="W652" s="5"/>
      <c r="X652" s="5"/>
      <c r="Y652" s="5"/>
      <c r="Z652" s="5"/>
      <c r="AA652" s="5"/>
      <c r="AB652" s="80">
        <f t="shared" si="383"/>
        <v>1</v>
      </c>
      <c r="AC652" s="565"/>
      <c r="AD652" s="5"/>
      <c r="AE652" s="5"/>
      <c r="AF652" s="5" t="s">
        <v>1318</v>
      </c>
      <c r="AG652" s="7"/>
      <c r="AH652" s="7"/>
      <c r="AI652" s="7"/>
      <c r="AJ652" s="7"/>
      <c r="AK652" s="7"/>
      <c r="AL652" s="7"/>
      <c r="AM652" s="7"/>
      <c r="AN652" s="7"/>
      <c r="AO652" s="7"/>
      <c r="AP652" s="7"/>
      <c r="AQ652" s="7"/>
      <c r="AR652" s="7"/>
      <c r="AS652" s="7"/>
      <c r="AT652" s="7"/>
      <c r="AU652" s="7"/>
      <c r="AV652" s="55"/>
      <c r="AW652" s="7"/>
      <c r="AX652" s="7"/>
      <c r="AY652" s="7"/>
      <c r="AZ652" s="7"/>
      <c r="BA652" s="7"/>
      <c r="BB652" s="7"/>
      <c r="BC652" s="7"/>
      <c r="BD652" s="7"/>
      <c r="BE652" s="7"/>
      <c r="BF652" s="7"/>
      <c r="BG652" s="7"/>
      <c r="BH652" s="7"/>
      <c r="BI652" s="7"/>
      <c r="BJ652" s="7"/>
      <c r="BK652" s="7"/>
      <c r="BL652" s="5">
        <v>2</v>
      </c>
      <c r="BM652" s="221">
        <v>2</v>
      </c>
      <c r="BN652" s="221">
        <v>2</v>
      </c>
      <c r="BO652" s="221">
        <v>2</v>
      </c>
      <c r="BP652" s="221">
        <v>2</v>
      </c>
      <c r="BQ652" s="221">
        <v>2</v>
      </c>
      <c r="BR652" s="5">
        <v>2</v>
      </c>
      <c r="BS652" s="226">
        <v>2</v>
      </c>
      <c r="BT652" s="221">
        <v>2</v>
      </c>
      <c r="BU652" s="221">
        <v>2</v>
      </c>
      <c r="BV652" s="221">
        <v>2</v>
      </c>
      <c r="BW652" s="5">
        <v>2</v>
      </c>
      <c r="BX652" s="221">
        <v>2</v>
      </c>
      <c r="BY652" s="6">
        <v>2</v>
      </c>
      <c r="BZ652" s="5">
        <v>2</v>
      </c>
      <c r="CA652" s="221">
        <v>2</v>
      </c>
      <c r="CB652" s="221">
        <v>2</v>
      </c>
      <c r="CC652" s="221">
        <v>1</v>
      </c>
      <c r="CD652" s="337">
        <v>2</v>
      </c>
      <c r="CE652" s="221">
        <v>2</v>
      </c>
      <c r="CF652" s="221">
        <v>2</v>
      </c>
      <c r="CG652" s="221">
        <v>2</v>
      </c>
      <c r="CH652" s="221">
        <v>2</v>
      </c>
      <c r="CI652" s="221">
        <v>2</v>
      </c>
      <c r="CJ652" s="337">
        <v>2</v>
      </c>
      <c r="CK652" s="221">
        <v>2</v>
      </c>
      <c r="CL652" s="222">
        <f t="shared" si="384"/>
        <v>25</v>
      </c>
      <c r="CM652" s="237">
        <f t="shared" si="385"/>
        <v>0.96153846153846156</v>
      </c>
      <c r="CN652" s="222">
        <f t="shared" si="386"/>
        <v>1</v>
      </c>
      <c r="CO652" s="237">
        <f t="shared" si="387"/>
        <v>3.8461538461538464E-2</v>
      </c>
      <c r="CP652" s="222">
        <f t="shared" si="388"/>
        <v>0</v>
      </c>
      <c r="CQ652" s="237">
        <f t="shared" si="389"/>
        <v>0</v>
      </c>
      <c r="CR652" s="222">
        <f t="shared" si="390"/>
        <v>0</v>
      </c>
      <c r="CS652" s="237">
        <f t="shared" si="391"/>
        <v>0</v>
      </c>
      <c r="CT652" s="223">
        <f t="shared" si="392"/>
        <v>1.9615384615384615</v>
      </c>
      <c r="CU652" s="223" t="str">
        <f t="shared" si="393"/>
        <v>Đạt mục tiêu</v>
      </c>
      <c r="CV652" s="5"/>
    </row>
    <row r="653" spans="1:101" s="1" customFormat="1" ht="60" hidden="1" customHeight="1">
      <c r="A653" s="1308"/>
      <c r="B653" s="1024"/>
      <c r="C653" s="1033"/>
      <c r="D653" s="1024"/>
      <c r="E653" s="1058"/>
      <c r="F653" s="1024"/>
      <c r="G653" s="217" t="s">
        <v>3053</v>
      </c>
      <c r="H653" s="159"/>
      <c r="I653" s="442"/>
      <c r="J653" s="212"/>
      <c r="K653" s="465"/>
      <c r="L653" s="5" t="s">
        <v>32</v>
      </c>
      <c r="M653" s="212" t="s">
        <v>31</v>
      </c>
      <c r="N653" s="165" t="s">
        <v>10</v>
      </c>
      <c r="O653" s="221" t="s">
        <v>29</v>
      </c>
      <c r="P653" s="221" t="s">
        <v>24</v>
      </c>
      <c r="Q653" s="5"/>
      <c r="R653" s="5"/>
      <c r="S653" s="5"/>
      <c r="T653" s="5"/>
      <c r="U653" s="6"/>
      <c r="V653" s="5"/>
      <c r="W653" s="5"/>
      <c r="X653" s="5"/>
      <c r="Y653" s="5" t="s">
        <v>24</v>
      </c>
      <c r="Z653" s="5"/>
      <c r="AA653" s="5"/>
      <c r="AB653" s="80">
        <f t="shared" si="383"/>
        <v>1</v>
      </c>
      <c r="AC653" s="642"/>
      <c r="AD653" s="7"/>
      <c r="AE653" s="7"/>
      <c r="AF653" s="7"/>
      <c r="AG653" s="7"/>
      <c r="AH653" s="7"/>
      <c r="AI653" s="7"/>
      <c r="AJ653" s="7"/>
      <c r="AK653" s="7"/>
      <c r="AL653" s="7"/>
      <c r="AM653" s="7"/>
      <c r="AN653" s="7"/>
      <c r="AO653" s="7"/>
      <c r="AP653" s="7"/>
      <c r="AQ653" s="7"/>
      <c r="AR653" s="7"/>
      <c r="AS653" s="7"/>
      <c r="AT653" s="7"/>
      <c r="AU653" s="7"/>
      <c r="AV653" s="55"/>
      <c r="AW653" s="7"/>
      <c r="AX653" s="7"/>
      <c r="AY653" s="7"/>
      <c r="AZ653" s="7"/>
      <c r="BA653" s="7"/>
      <c r="BB653" s="7"/>
      <c r="BC653" s="7"/>
      <c r="BD653" s="7"/>
      <c r="BE653" s="7" t="s">
        <v>1316</v>
      </c>
      <c r="BF653" s="7" t="s">
        <v>1316</v>
      </c>
      <c r="BG653" s="7" t="s">
        <v>1316</v>
      </c>
      <c r="BH653" s="7"/>
      <c r="BI653" s="7"/>
      <c r="BJ653" s="7"/>
      <c r="BK653" s="7"/>
      <c r="BL653" s="5">
        <v>2</v>
      </c>
      <c r="BM653" s="221">
        <v>2</v>
      </c>
      <c r="BN653" s="221">
        <v>1</v>
      </c>
      <c r="BO653" s="221">
        <v>2</v>
      </c>
      <c r="BP653" s="221">
        <v>2</v>
      </c>
      <c r="BQ653" s="221">
        <v>2</v>
      </c>
      <c r="BR653" s="5">
        <v>2</v>
      </c>
      <c r="BS653" s="226">
        <v>2</v>
      </c>
      <c r="BT653" s="221">
        <v>2</v>
      </c>
      <c r="BU653" s="221">
        <v>2</v>
      </c>
      <c r="BV653" s="221">
        <v>2</v>
      </c>
      <c r="BW653" s="5">
        <v>2</v>
      </c>
      <c r="BX653" s="221">
        <v>1</v>
      </c>
      <c r="BY653" s="6">
        <v>2</v>
      </c>
      <c r="BZ653" s="5">
        <v>2</v>
      </c>
      <c r="CA653" s="221">
        <v>2</v>
      </c>
      <c r="CB653" s="221">
        <v>2</v>
      </c>
      <c r="CC653" s="221">
        <v>2</v>
      </c>
      <c r="CD653" s="337">
        <v>2</v>
      </c>
      <c r="CE653" s="221">
        <v>2</v>
      </c>
      <c r="CF653" s="221">
        <v>2</v>
      </c>
      <c r="CG653" s="221">
        <v>2</v>
      </c>
      <c r="CH653" s="221">
        <v>2</v>
      </c>
      <c r="CI653" s="221">
        <v>2</v>
      </c>
      <c r="CJ653" s="337">
        <v>2</v>
      </c>
      <c r="CK653" s="221">
        <v>2</v>
      </c>
      <c r="CL653" s="222">
        <f t="shared" si="384"/>
        <v>24</v>
      </c>
      <c r="CM653" s="237">
        <f t="shared" si="385"/>
        <v>0.92307692307692313</v>
      </c>
      <c r="CN653" s="222">
        <f t="shared" si="386"/>
        <v>2</v>
      </c>
      <c r="CO653" s="237">
        <f t="shared" si="387"/>
        <v>7.6923076923076927E-2</v>
      </c>
      <c r="CP653" s="222">
        <f t="shared" si="388"/>
        <v>0</v>
      </c>
      <c r="CQ653" s="237">
        <f t="shared" si="389"/>
        <v>0</v>
      </c>
      <c r="CR653" s="222">
        <f t="shared" si="390"/>
        <v>0</v>
      </c>
      <c r="CS653" s="237">
        <f t="shared" si="391"/>
        <v>0</v>
      </c>
      <c r="CT653" s="223">
        <f t="shared" si="392"/>
        <v>1.9230769230769231</v>
      </c>
      <c r="CU653" s="223" t="str">
        <f t="shared" si="393"/>
        <v>Đạt mục tiêu</v>
      </c>
      <c r="CV653" s="5"/>
    </row>
    <row r="654" spans="1:101" s="1" customFormat="1" ht="60" hidden="1" customHeight="1">
      <c r="A654" s="1308"/>
      <c r="B654" s="1056"/>
      <c r="C654" s="1055"/>
      <c r="D654" s="1056"/>
      <c r="E654" s="1210"/>
      <c r="F654" s="1056"/>
      <c r="G654" s="217" t="s">
        <v>886</v>
      </c>
      <c r="H654" s="159"/>
      <c r="I654" s="442"/>
      <c r="J654" s="212"/>
      <c r="K654" s="465"/>
      <c r="L654" s="5" t="s">
        <v>32</v>
      </c>
      <c r="M654" s="212" t="s">
        <v>31</v>
      </c>
      <c r="N654" s="165" t="s">
        <v>10</v>
      </c>
      <c r="O654" s="221" t="s">
        <v>29</v>
      </c>
      <c r="P654" s="221" t="s">
        <v>24</v>
      </c>
      <c r="Q654" s="5"/>
      <c r="R654" s="5"/>
      <c r="S654" s="5"/>
      <c r="T654" s="5"/>
      <c r="U654" s="195"/>
      <c r="V654" s="5"/>
      <c r="W654" s="5" t="s">
        <v>24</v>
      </c>
      <c r="X654" s="5"/>
      <c r="Y654" s="5"/>
      <c r="Z654" s="5"/>
      <c r="AA654" s="5"/>
      <c r="AB654" s="80">
        <f t="shared" si="383"/>
        <v>1</v>
      </c>
      <c r="AC654" s="642"/>
      <c r="AD654" s="7"/>
      <c r="AE654" s="7"/>
      <c r="AF654" s="7"/>
      <c r="AG654" s="7"/>
      <c r="AH654" s="7"/>
      <c r="AI654" s="7"/>
      <c r="AJ654" s="7"/>
      <c r="AK654" s="7"/>
      <c r="AL654" s="7"/>
      <c r="AM654" s="7"/>
      <c r="AN654" s="7"/>
      <c r="AO654" s="7"/>
      <c r="AP654" s="7"/>
      <c r="AQ654" s="7"/>
      <c r="AR654" s="7"/>
      <c r="AS654" s="7" t="s">
        <v>1316</v>
      </c>
      <c r="AT654" s="7"/>
      <c r="AU654" s="7" t="s">
        <v>1316</v>
      </c>
      <c r="AV654" s="55"/>
      <c r="AW654" s="7"/>
      <c r="AX654" s="7"/>
      <c r="AY654" s="7" t="s">
        <v>1317</v>
      </c>
      <c r="AZ654" s="7" t="s">
        <v>1317</v>
      </c>
      <c r="BA654" s="7"/>
      <c r="BB654" s="7"/>
      <c r="BC654" s="7"/>
      <c r="BD654" s="7"/>
      <c r="BE654" s="7"/>
      <c r="BF654" s="7"/>
      <c r="BG654" s="7"/>
      <c r="BH654" s="7"/>
      <c r="BI654" s="7"/>
      <c r="BJ654" s="7"/>
      <c r="BK654" s="7"/>
      <c r="BL654" s="5">
        <v>2</v>
      </c>
      <c r="BM654" s="221">
        <v>2</v>
      </c>
      <c r="BN654" s="221">
        <v>2</v>
      </c>
      <c r="BO654" s="221">
        <v>2</v>
      </c>
      <c r="BP654" s="221">
        <v>2</v>
      </c>
      <c r="BQ654" s="221">
        <v>2</v>
      </c>
      <c r="BR654" s="5">
        <v>2</v>
      </c>
      <c r="BS654" s="226">
        <v>2</v>
      </c>
      <c r="BT654" s="221">
        <v>2</v>
      </c>
      <c r="BU654" s="221">
        <v>2</v>
      </c>
      <c r="BV654" s="221">
        <v>2</v>
      </c>
      <c r="BW654" s="5">
        <v>2</v>
      </c>
      <c r="BX654" s="221">
        <v>2</v>
      </c>
      <c r="BY654" s="6">
        <v>2</v>
      </c>
      <c r="BZ654" s="5">
        <v>2</v>
      </c>
      <c r="CA654" s="221">
        <v>2</v>
      </c>
      <c r="CB654" s="221">
        <v>2</v>
      </c>
      <c r="CC654" s="221">
        <v>1</v>
      </c>
      <c r="CD654" s="337">
        <v>2</v>
      </c>
      <c r="CE654" s="221">
        <v>2</v>
      </c>
      <c r="CF654" s="221">
        <v>2</v>
      </c>
      <c r="CG654" s="221">
        <v>2</v>
      </c>
      <c r="CH654" s="221">
        <v>2</v>
      </c>
      <c r="CI654" s="221">
        <v>2</v>
      </c>
      <c r="CJ654" s="337">
        <v>2</v>
      </c>
      <c r="CK654" s="221">
        <v>2</v>
      </c>
      <c r="CL654" s="222">
        <f t="shared" si="384"/>
        <v>25</v>
      </c>
      <c r="CM654" s="237">
        <f t="shared" si="385"/>
        <v>0.96153846153846156</v>
      </c>
      <c r="CN654" s="222">
        <f t="shared" si="386"/>
        <v>1</v>
      </c>
      <c r="CO654" s="237">
        <f t="shared" si="387"/>
        <v>3.8461538461538464E-2</v>
      </c>
      <c r="CP654" s="222">
        <f t="shared" si="388"/>
        <v>0</v>
      </c>
      <c r="CQ654" s="237">
        <f t="shared" si="389"/>
        <v>0</v>
      </c>
      <c r="CR654" s="222">
        <f t="shared" si="390"/>
        <v>0</v>
      </c>
      <c r="CS654" s="237">
        <f t="shared" si="391"/>
        <v>0</v>
      </c>
      <c r="CT654" s="223">
        <f t="shared" si="392"/>
        <v>1.9615384615384615</v>
      </c>
      <c r="CU654" s="223" t="str">
        <f t="shared" si="393"/>
        <v>Đạt mục tiêu</v>
      </c>
      <c r="CV654" s="5"/>
    </row>
    <row r="655" spans="1:101" s="1" customFormat="1" ht="60" hidden="1" customHeight="1">
      <c r="A655" s="1308"/>
      <c r="B655" s="1024"/>
      <c r="C655" s="1033"/>
      <c r="D655" s="1024"/>
      <c r="E655" s="1058"/>
      <c r="F655" s="1024"/>
      <c r="G655" s="217" t="s">
        <v>902</v>
      </c>
      <c r="H655" s="217"/>
      <c r="I655" s="442"/>
      <c r="J655" s="212"/>
      <c r="K655" s="465"/>
      <c r="L655" s="5" t="s">
        <v>32</v>
      </c>
      <c r="M655" s="212" t="s">
        <v>31</v>
      </c>
      <c r="N655" s="165" t="s">
        <v>10</v>
      </c>
      <c r="O655" s="221" t="s">
        <v>29</v>
      </c>
      <c r="P655" s="221" t="s">
        <v>24</v>
      </c>
      <c r="Q655" s="5"/>
      <c r="R655" s="5"/>
      <c r="S655" s="5"/>
      <c r="T655" s="5"/>
      <c r="U655" s="6"/>
      <c r="V655" s="5"/>
      <c r="W655" s="5"/>
      <c r="X655" s="5"/>
      <c r="Y655" s="5"/>
      <c r="Z655" s="5"/>
      <c r="AA655" s="5" t="s">
        <v>24</v>
      </c>
      <c r="AB655" s="80">
        <f t="shared" si="383"/>
        <v>1</v>
      </c>
      <c r="AC655" s="642"/>
      <c r="AD655" s="7"/>
      <c r="AE655" s="7"/>
      <c r="AF655" s="7"/>
      <c r="AG655" s="7"/>
      <c r="AH655" s="7"/>
      <c r="AI655" s="7"/>
      <c r="AJ655" s="7"/>
      <c r="AK655" s="7"/>
      <c r="AL655" s="7"/>
      <c r="AM655" s="7"/>
      <c r="AN655" s="7"/>
      <c r="AO655" s="7"/>
      <c r="AP655" s="7"/>
      <c r="AQ655" s="7"/>
      <c r="AR655" s="7"/>
      <c r="AS655" s="7"/>
      <c r="AT655" s="7"/>
      <c r="AU655" s="7"/>
      <c r="AV655" s="55"/>
      <c r="AW655" s="7"/>
      <c r="AX655" s="7"/>
      <c r="AY655" s="7"/>
      <c r="AZ655" s="7"/>
      <c r="BA655" s="7"/>
      <c r="BB655" s="7"/>
      <c r="BC655" s="7"/>
      <c r="BD655" s="7"/>
      <c r="BE655" s="7"/>
      <c r="BF655" s="7"/>
      <c r="BG655" s="7"/>
      <c r="BH655" s="7"/>
      <c r="BI655" s="7"/>
      <c r="BJ655" s="7" t="s">
        <v>1317</v>
      </c>
      <c r="BK655" s="7"/>
      <c r="BL655" s="5">
        <v>2</v>
      </c>
      <c r="BM655" s="221">
        <v>2</v>
      </c>
      <c r="BN655" s="221">
        <v>2</v>
      </c>
      <c r="BO655" s="221">
        <v>2</v>
      </c>
      <c r="BP655" s="221">
        <v>2</v>
      </c>
      <c r="BQ655" s="221">
        <v>2</v>
      </c>
      <c r="BR655" s="5">
        <v>2</v>
      </c>
      <c r="BS655" s="226">
        <v>2</v>
      </c>
      <c r="BT655" s="221">
        <v>2</v>
      </c>
      <c r="BU655" s="221">
        <v>2</v>
      </c>
      <c r="BV655" s="221">
        <v>2</v>
      </c>
      <c r="BW655" s="5">
        <v>2</v>
      </c>
      <c r="BX655" s="221">
        <v>2</v>
      </c>
      <c r="BY655" s="6">
        <v>2</v>
      </c>
      <c r="BZ655" s="5">
        <v>2</v>
      </c>
      <c r="CA655" s="221">
        <v>2</v>
      </c>
      <c r="CB655" s="221">
        <v>2</v>
      </c>
      <c r="CC655" s="221">
        <v>2</v>
      </c>
      <c r="CD655" s="337">
        <v>2</v>
      </c>
      <c r="CE655" s="221">
        <v>2</v>
      </c>
      <c r="CF655" s="221">
        <v>2</v>
      </c>
      <c r="CG655" s="221">
        <v>2</v>
      </c>
      <c r="CH655" s="221">
        <v>2</v>
      </c>
      <c r="CI655" s="221">
        <v>2</v>
      </c>
      <c r="CJ655" s="337">
        <v>2</v>
      </c>
      <c r="CK655" s="221">
        <v>2</v>
      </c>
      <c r="CL655" s="222">
        <f t="shared" si="384"/>
        <v>26</v>
      </c>
      <c r="CM655" s="237">
        <f t="shared" si="385"/>
        <v>1</v>
      </c>
      <c r="CN655" s="222">
        <f t="shared" si="386"/>
        <v>0</v>
      </c>
      <c r="CO655" s="237">
        <f t="shared" si="387"/>
        <v>0</v>
      </c>
      <c r="CP655" s="222">
        <f t="shared" si="388"/>
        <v>0</v>
      </c>
      <c r="CQ655" s="237">
        <f t="shared" si="389"/>
        <v>0</v>
      </c>
      <c r="CR655" s="222">
        <f t="shared" si="390"/>
        <v>0</v>
      </c>
      <c r="CS655" s="237">
        <f t="shared" si="391"/>
        <v>0</v>
      </c>
      <c r="CT655" s="223">
        <f t="shared" si="392"/>
        <v>2</v>
      </c>
      <c r="CU655" s="223" t="str">
        <f t="shared" si="393"/>
        <v>Đạt mục tiêu</v>
      </c>
      <c r="CV655" s="5"/>
    </row>
    <row r="656" spans="1:101" s="1" customFormat="1" ht="60" hidden="1" customHeight="1">
      <c r="A656" s="1308">
        <v>188</v>
      </c>
      <c r="B656" s="1197" t="s">
        <v>2982</v>
      </c>
      <c r="C656" s="215"/>
      <c r="D656" s="217"/>
      <c r="E656" s="146"/>
      <c r="F656" s="217"/>
      <c r="G656" s="51" t="s">
        <v>888</v>
      </c>
      <c r="H656" s="51"/>
      <c r="I656" s="592"/>
      <c r="J656" s="38"/>
      <c r="K656" s="484"/>
      <c r="L656" s="5" t="s">
        <v>32</v>
      </c>
      <c r="M656" s="212" t="s">
        <v>31</v>
      </c>
      <c r="N656" s="165" t="s">
        <v>10</v>
      </c>
      <c r="O656" s="221" t="s">
        <v>29</v>
      </c>
      <c r="P656" s="221" t="s">
        <v>24</v>
      </c>
      <c r="Q656" s="5" t="s">
        <v>24</v>
      </c>
      <c r="R656" s="5"/>
      <c r="S656" s="5"/>
      <c r="T656" s="5"/>
      <c r="U656" s="6"/>
      <c r="V656" s="5"/>
      <c r="W656" s="5"/>
      <c r="X656" s="5"/>
      <c r="Y656" s="5"/>
      <c r="Z656" s="5"/>
      <c r="AA656" s="5"/>
      <c r="AB656" s="80">
        <f t="shared" si="383"/>
        <v>1</v>
      </c>
      <c r="AC656" s="565" t="s">
        <v>1318</v>
      </c>
      <c r="AD656" s="5"/>
      <c r="AE656" s="5"/>
      <c r="AF656" s="5" t="s">
        <v>1317</v>
      </c>
      <c r="AG656" s="7"/>
      <c r="AH656" s="7"/>
      <c r="AI656" s="7"/>
      <c r="AJ656" s="7"/>
      <c r="AK656" s="7"/>
      <c r="AL656" s="7"/>
      <c r="AM656" s="7"/>
      <c r="AN656" s="7"/>
      <c r="AO656" s="7"/>
      <c r="AP656" s="7"/>
      <c r="AQ656" s="7"/>
      <c r="AR656" s="7"/>
      <c r="AS656" s="7"/>
      <c r="AT656" s="7"/>
      <c r="AU656" s="7"/>
      <c r="AV656" s="55"/>
      <c r="AW656" s="7"/>
      <c r="AX656" s="7"/>
      <c r="AY656" s="7"/>
      <c r="AZ656" s="7"/>
      <c r="BA656" s="7"/>
      <c r="BB656" s="7"/>
      <c r="BC656" s="7"/>
      <c r="BD656" s="7"/>
      <c r="BE656" s="7"/>
      <c r="BF656" s="7"/>
      <c r="BG656" s="7"/>
      <c r="BH656" s="7"/>
      <c r="BI656" s="7"/>
      <c r="BJ656" s="7"/>
      <c r="BK656" s="7"/>
      <c r="BL656" s="5">
        <v>1</v>
      </c>
      <c r="BM656" s="221">
        <v>2</v>
      </c>
      <c r="BN656" s="221">
        <v>2</v>
      </c>
      <c r="BO656" s="221">
        <v>1</v>
      </c>
      <c r="BP656" s="221">
        <v>2</v>
      </c>
      <c r="BQ656" s="221">
        <v>2</v>
      </c>
      <c r="BR656" s="5">
        <v>1</v>
      </c>
      <c r="BS656" s="226">
        <v>2</v>
      </c>
      <c r="BT656" s="221">
        <v>2</v>
      </c>
      <c r="BU656" s="221">
        <v>2</v>
      </c>
      <c r="BV656" s="221">
        <v>2</v>
      </c>
      <c r="BW656" s="5">
        <v>2</v>
      </c>
      <c r="BX656" s="221">
        <v>1</v>
      </c>
      <c r="BY656" s="6">
        <v>2</v>
      </c>
      <c r="BZ656" s="5">
        <v>2</v>
      </c>
      <c r="CA656" s="221">
        <v>2</v>
      </c>
      <c r="CB656" s="221">
        <v>2</v>
      </c>
      <c r="CC656" s="221">
        <v>2</v>
      </c>
      <c r="CD656" s="337">
        <v>2</v>
      </c>
      <c r="CE656" s="221">
        <v>2</v>
      </c>
      <c r="CF656" s="221">
        <v>2</v>
      </c>
      <c r="CG656" s="221">
        <v>2</v>
      </c>
      <c r="CH656" s="221">
        <v>2</v>
      </c>
      <c r="CI656" s="221">
        <v>2</v>
      </c>
      <c r="CJ656" s="337">
        <v>2</v>
      </c>
      <c r="CK656" s="221">
        <v>2</v>
      </c>
      <c r="CL656" s="222">
        <f t="shared" si="384"/>
        <v>22</v>
      </c>
      <c r="CM656" s="237">
        <f t="shared" si="385"/>
        <v>0.84615384615384615</v>
      </c>
      <c r="CN656" s="222">
        <f t="shared" si="386"/>
        <v>4</v>
      </c>
      <c r="CO656" s="237">
        <f t="shared" si="387"/>
        <v>0.15384615384615385</v>
      </c>
      <c r="CP656" s="222">
        <f t="shared" si="388"/>
        <v>0</v>
      </c>
      <c r="CQ656" s="237">
        <f t="shared" si="389"/>
        <v>0</v>
      </c>
      <c r="CR656" s="222">
        <f t="shared" si="390"/>
        <v>0</v>
      </c>
      <c r="CS656" s="237">
        <f t="shared" si="391"/>
        <v>0</v>
      </c>
      <c r="CT656" s="223">
        <f t="shared" si="392"/>
        <v>1.8461538461538463</v>
      </c>
      <c r="CU656" s="223" t="str">
        <f t="shared" si="393"/>
        <v>Đạt mục tiêu</v>
      </c>
      <c r="CV656" s="5"/>
    </row>
    <row r="657" spans="1:100" s="1" customFormat="1" ht="48" hidden="1" customHeight="1">
      <c r="A657" s="1308"/>
      <c r="B657" s="1197"/>
      <c r="C657" s="1033" t="s">
        <v>28</v>
      </c>
      <c r="D657" s="1056" t="s">
        <v>2660</v>
      </c>
      <c r="E657" s="1058" t="s">
        <v>28</v>
      </c>
      <c r="F657" s="1044" t="s">
        <v>2661</v>
      </c>
      <c r="G657" s="51" t="s">
        <v>553</v>
      </c>
      <c r="H657" s="51"/>
      <c r="I657" s="592"/>
      <c r="J657" s="38"/>
      <c r="K657" s="484"/>
      <c r="L657" s="5" t="s">
        <v>32</v>
      </c>
      <c r="M657" s="212" t="s">
        <v>31</v>
      </c>
      <c r="N657" s="165" t="s">
        <v>10</v>
      </c>
      <c r="O657" s="221" t="s">
        <v>29</v>
      </c>
      <c r="P657" s="221" t="s">
        <v>24</v>
      </c>
      <c r="Q657" s="5"/>
      <c r="R657" s="5" t="s">
        <v>24</v>
      </c>
      <c r="S657" s="5"/>
      <c r="T657" s="5"/>
      <c r="U657" s="6"/>
      <c r="V657" s="5"/>
      <c r="W657" s="5"/>
      <c r="X657" s="5"/>
      <c r="Y657" s="5"/>
      <c r="Z657" s="5"/>
      <c r="AA657" s="5"/>
      <c r="AB657" s="80">
        <f t="shared" si="383"/>
        <v>1</v>
      </c>
      <c r="AC657" s="642"/>
      <c r="AD657" s="7"/>
      <c r="AE657" s="7"/>
      <c r="AF657" s="7"/>
      <c r="AG657" s="7" t="s">
        <v>1404</v>
      </c>
      <c r="AH657" s="7" t="s">
        <v>1404</v>
      </c>
      <c r="AI657" s="7" t="s">
        <v>1404</v>
      </c>
      <c r="AJ657" s="7" t="s">
        <v>1404</v>
      </c>
      <c r="AK657" s="7"/>
      <c r="AL657" s="7"/>
      <c r="AM657" s="7"/>
      <c r="AN657" s="7"/>
      <c r="AO657" s="7"/>
      <c r="AP657" s="7"/>
      <c r="AQ657" s="7"/>
      <c r="AR657" s="7"/>
      <c r="AS657" s="7"/>
      <c r="AT657" s="7"/>
      <c r="AU657" s="7"/>
      <c r="AV657" s="55"/>
      <c r="AW657" s="7"/>
      <c r="AX657" s="7"/>
      <c r="AY657" s="7"/>
      <c r="AZ657" s="7"/>
      <c r="BA657" s="7"/>
      <c r="BB657" s="7"/>
      <c r="BC657" s="7"/>
      <c r="BD657" s="7"/>
      <c r="BE657" s="7"/>
      <c r="BF657" s="7"/>
      <c r="BG657" s="7"/>
      <c r="BH657" s="7"/>
      <c r="BI657" s="7"/>
      <c r="BJ657" s="7"/>
      <c r="BK657" s="7"/>
      <c r="BL657" s="5">
        <v>2</v>
      </c>
      <c r="BM657" s="221">
        <v>2</v>
      </c>
      <c r="BN657" s="221">
        <v>2</v>
      </c>
      <c r="BO657" s="221">
        <v>1</v>
      </c>
      <c r="BP657" s="221">
        <v>2</v>
      </c>
      <c r="BQ657" s="221">
        <v>2</v>
      </c>
      <c r="BR657" s="5">
        <v>2</v>
      </c>
      <c r="BS657" s="226">
        <v>2</v>
      </c>
      <c r="BT657" s="221">
        <v>2</v>
      </c>
      <c r="BU657" s="221">
        <v>2</v>
      </c>
      <c r="BV657" s="221">
        <v>2</v>
      </c>
      <c r="BW657" s="5">
        <v>1</v>
      </c>
      <c r="BX657" s="221">
        <v>2</v>
      </c>
      <c r="BY657" s="6">
        <v>2</v>
      </c>
      <c r="BZ657" s="5">
        <v>2</v>
      </c>
      <c r="CA657" s="221">
        <v>1</v>
      </c>
      <c r="CB657" s="221">
        <v>2</v>
      </c>
      <c r="CC657" s="221">
        <v>2</v>
      </c>
      <c r="CD657" s="337">
        <v>2</v>
      </c>
      <c r="CE657" s="221">
        <v>2</v>
      </c>
      <c r="CF657" s="221">
        <v>2</v>
      </c>
      <c r="CG657" s="221">
        <v>1</v>
      </c>
      <c r="CH657" s="221">
        <v>2</v>
      </c>
      <c r="CI657" s="221">
        <v>2</v>
      </c>
      <c r="CJ657" s="337">
        <v>2</v>
      </c>
      <c r="CK657" s="221">
        <v>2</v>
      </c>
      <c r="CL657" s="222">
        <f t="shared" si="384"/>
        <v>22</v>
      </c>
      <c r="CM657" s="237">
        <f t="shared" si="385"/>
        <v>0.84615384615384615</v>
      </c>
      <c r="CN657" s="222">
        <f t="shared" si="386"/>
        <v>4</v>
      </c>
      <c r="CO657" s="237">
        <f t="shared" si="387"/>
        <v>0.15384615384615385</v>
      </c>
      <c r="CP657" s="222">
        <f t="shared" si="388"/>
        <v>0</v>
      </c>
      <c r="CQ657" s="237">
        <f t="shared" si="389"/>
        <v>0</v>
      </c>
      <c r="CR657" s="222">
        <f t="shared" si="390"/>
        <v>0</v>
      </c>
      <c r="CS657" s="237">
        <f t="shared" si="391"/>
        <v>0</v>
      </c>
      <c r="CT657" s="223">
        <f t="shared" si="392"/>
        <v>1.8461538461538463</v>
      </c>
      <c r="CU657" s="223" t="str">
        <f t="shared" si="393"/>
        <v>Đạt mục tiêu</v>
      </c>
      <c r="CV657" s="5"/>
    </row>
    <row r="658" spans="1:100" s="1" customFormat="1" ht="52" hidden="1">
      <c r="A658" s="1308"/>
      <c r="B658" s="1197"/>
      <c r="C658" s="1033"/>
      <c r="D658" s="1024"/>
      <c r="E658" s="1058"/>
      <c r="F658" s="1044"/>
      <c r="G658" s="159" t="s">
        <v>2706</v>
      </c>
      <c r="H658" s="159"/>
      <c r="I658" s="442"/>
      <c r="J658" s="38"/>
      <c r="K658" s="484"/>
      <c r="L658" s="5" t="s">
        <v>32</v>
      </c>
      <c r="M658" s="212" t="s">
        <v>31</v>
      </c>
      <c r="N658" s="165" t="s">
        <v>10</v>
      </c>
      <c r="O658" s="221" t="s">
        <v>29</v>
      </c>
      <c r="P658" s="221" t="s">
        <v>24</v>
      </c>
      <c r="Q658" s="5"/>
      <c r="R658" s="5"/>
      <c r="S658" s="5"/>
      <c r="T658" s="5" t="s">
        <v>24</v>
      </c>
      <c r="U658" s="6"/>
      <c r="V658" s="5"/>
      <c r="W658" s="5"/>
      <c r="X658" s="5"/>
      <c r="Y658" s="5"/>
      <c r="Z658" s="5"/>
      <c r="AA658" s="5"/>
      <c r="AB658" s="80">
        <f t="shared" si="383"/>
        <v>1</v>
      </c>
      <c r="AC658" s="642" t="s">
        <v>1318</v>
      </c>
      <c r="AD658" s="7" t="s">
        <v>1317</v>
      </c>
      <c r="AE658" s="7" t="s">
        <v>1317</v>
      </c>
      <c r="AF658" s="7"/>
      <c r="AG658" s="7"/>
      <c r="AH658" s="7"/>
      <c r="AI658" s="7"/>
      <c r="AJ658" s="7"/>
      <c r="AK658" s="7"/>
      <c r="AL658" s="7"/>
      <c r="AM658" s="7"/>
      <c r="AN658" s="7"/>
      <c r="AO658" s="7"/>
      <c r="AP658" s="55"/>
      <c r="AQ658" s="55"/>
      <c r="AR658" s="55" t="s">
        <v>1317</v>
      </c>
      <c r="AS658" s="7"/>
      <c r="AT658" s="7"/>
      <c r="AU658" s="7"/>
      <c r="AV658" s="55"/>
      <c r="AW658" s="7"/>
      <c r="AX658" s="7"/>
      <c r="AY658" s="7"/>
      <c r="AZ658" s="7"/>
      <c r="BA658" s="7"/>
      <c r="BB658" s="7"/>
      <c r="BC658" s="7"/>
      <c r="BD658" s="7"/>
      <c r="BE658" s="7"/>
      <c r="BF658" s="7"/>
      <c r="BG658" s="7"/>
      <c r="BH658" s="7"/>
      <c r="BI658" s="7"/>
      <c r="BJ658" s="7"/>
      <c r="BK658" s="7"/>
      <c r="BL658" s="5">
        <v>2</v>
      </c>
      <c r="BM658" s="221">
        <v>1</v>
      </c>
      <c r="BN658" s="221">
        <v>2</v>
      </c>
      <c r="BO658" s="221">
        <v>2</v>
      </c>
      <c r="BP658" s="221">
        <v>2</v>
      </c>
      <c r="BQ658" s="221">
        <v>1</v>
      </c>
      <c r="BR658" s="5">
        <v>2</v>
      </c>
      <c r="BS658" s="226">
        <v>2</v>
      </c>
      <c r="BT658" s="221">
        <v>2</v>
      </c>
      <c r="BU658" s="221">
        <v>2</v>
      </c>
      <c r="BV658" s="221">
        <v>2</v>
      </c>
      <c r="BW658" s="5">
        <v>2</v>
      </c>
      <c r="BX658" s="221">
        <v>2</v>
      </c>
      <c r="BY658" s="6">
        <v>2</v>
      </c>
      <c r="BZ658" s="5">
        <v>2</v>
      </c>
      <c r="CA658" s="221">
        <v>2</v>
      </c>
      <c r="CB658" s="221">
        <v>2</v>
      </c>
      <c r="CC658" s="221">
        <v>2</v>
      </c>
      <c r="CD658" s="337">
        <v>2</v>
      </c>
      <c r="CE658" s="221">
        <v>2</v>
      </c>
      <c r="CF658" s="221">
        <v>2</v>
      </c>
      <c r="CG658" s="221">
        <v>2</v>
      </c>
      <c r="CH658" s="221">
        <v>2</v>
      </c>
      <c r="CI658" s="221">
        <v>2</v>
      </c>
      <c r="CJ658" s="337">
        <v>2</v>
      </c>
      <c r="CK658" s="221">
        <v>2</v>
      </c>
      <c r="CL658" s="222">
        <f t="shared" si="384"/>
        <v>24</v>
      </c>
      <c r="CM658" s="237">
        <f t="shared" si="385"/>
        <v>0.92307692307692313</v>
      </c>
      <c r="CN658" s="222">
        <f t="shared" si="386"/>
        <v>2</v>
      </c>
      <c r="CO658" s="237">
        <f t="shared" si="387"/>
        <v>7.6923076923076927E-2</v>
      </c>
      <c r="CP658" s="222">
        <f t="shared" si="388"/>
        <v>0</v>
      </c>
      <c r="CQ658" s="237">
        <f t="shared" si="389"/>
        <v>0</v>
      </c>
      <c r="CR658" s="222">
        <f t="shared" si="390"/>
        <v>0</v>
      </c>
      <c r="CS658" s="237">
        <f t="shared" si="391"/>
        <v>0</v>
      </c>
      <c r="CT658" s="223">
        <f t="shared" si="392"/>
        <v>1.9230769230769231</v>
      </c>
      <c r="CU658" s="223" t="str">
        <f t="shared" si="393"/>
        <v>Đạt mục tiêu</v>
      </c>
      <c r="CV658" s="5"/>
    </row>
    <row r="659" spans="1:100" s="1" customFormat="1" ht="52" hidden="1">
      <c r="A659" s="1308"/>
      <c r="B659" s="1197"/>
      <c r="C659" s="1033"/>
      <c r="D659" s="1024"/>
      <c r="E659" s="1058"/>
      <c r="F659" s="1044"/>
      <c r="G659" s="51" t="s">
        <v>2722</v>
      </c>
      <c r="H659" s="51"/>
      <c r="I659" s="442"/>
      <c r="J659" s="38"/>
      <c r="K659" s="484"/>
      <c r="L659" s="5" t="s">
        <v>32</v>
      </c>
      <c r="M659" s="212" t="s">
        <v>31</v>
      </c>
      <c r="N659" s="165" t="s">
        <v>10</v>
      </c>
      <c r="O659" s="221" t="s">
        <v>29</v>
      </c>
      <c r="P659" s="221" t="s">
        <v>24</v>
      </c>
      <c r="Q659" s="5"/>
      <c r="R659" s="5"/>
      <c r="S659" s="5"/>
      <c r="T659" s="5"/>
      <c r="U659" s="6" t="s">
        <v>24</v>
      </c>
      <c r="V659" s="5"/>
      <c r="W659" s="5"/>
      <c r="X659" s="5"/>
      <c r="Y659" s="5"/>
      <c r="Z659" s="5"/>
      <c r="AA659" s="5"/>
      <c r="AB659" s="80">
        <f t="shared" si="383"/>
        <v>1</v>
      </c>
      <c r="AC659" s="642"/>
      <c r="AD659" s="7"/>
      <c r="AE659" s="7"/>
      <c r="AF659" s="7"/>
      <c r="AG659" s="7"/>
      <c r="AH659" s="7"/>
      <c r="AI659" s="7"/>
      <c r="AJ659" s="7"/>
      <c r="AK659" s="7"/>
      <c r="AL659" s="7"/>
      <c r="AM659" s="7"/>
      <c r="AN659" s="7"/>
      <c r="AO659" s="7"/>
      <c r="AP659" s="7"/>
      <c r="AQ659" s="7"/>
      <c r="AR659" s="7"/>
      <c r="AS659" s="7"/>
      <c r="AT659" s="7" t="s">
        <v>1318</v>
      </c>
      <c r="AU659" s="7" t="s">
        <v>1318</v>
      </c>
      <c r="AV659" s="55"/>
      <c r="AW659" s="7"/>
      <c r="AX659" s="7"/>
      <c r="AY659" s="7"/>
      <c r="AZ659" s="7"/>
      <c r="BA659" s="7"/>
      <c r="BB659" s="7"/>
      <c r="BC659" s="7"/>
      <c r="BD659" s="7"/>
      <c r="BE659" s="7"/>
      <c r="BF659" s="7"/>
      <c r="BG659" s="7"/>
      <c r="BH659" s="7"/>
      <c r="BI659" s="7"/>
      <c r="BJ659" s="7"/>
      <c r="BK659" s="7"/>
      <c r="BL659" s="5">
        <v>1</v>
      </c>
      <c r="BM659" s="221">
        <v>2</v>
      </c>
      <c r="BN659" s="221">
        <v>2</v>
      </c>
      <c r="BO659" s="221">
        <v>2</v>
      </c>
      <c r="BP659" s="221">
        <v>2</v>
      </c>
      <c r="BQ659" s="221">
        <v>2</v>
      </c>
      <c r="BR659" s="5">
        <v>2</v>
      </c>
      <c r="BS659" s="226">
        <v>2</v>
      </c>
      <c r="BT659" s="221">
        <v>2</v>
      </c>
      <c r="BU659" s="221">
        <v>2</v>
      </c>
      <c r="BV659" s="221">
        <v>2</v>
      </c>
      <c r="BW659" s="5">
        <v>2</v>
      </c>
      <c r="BX659" s="221">
        <v>2</v>
      </c>
      <c r="BY659" s="6">
        <v>2</v>
      </c>
      <c r="BZ659" s="5">
        <v>2</v>
      </c>
      <c r="CA659" s="221">
        <v>2</v>
      </c>
      <c r="CB659" s="221">
        <v>2</v>
      </c>
      <c r="CC659" s="221">
        <v>2</v>
      </c>
      <c r="CD659" s="337">
        <v>2</v>
      </c>
      <c r="CE659" s="221">
        <v>2</v>
      </c>
      <c r="CF659" s="221">
        <v>2</v>
      </c>
      <c r="CG659" s="221">
        <v>2</v>
      </c>
      <c r="CH659" s="221">
        <v>2</v>
      </c>
      <c r="CI659" s="221">
        <v>2</v>
      </c>
      <c r="CJ659" s="337">
        <v>2</v>
      </c>
      <c r="CK659" s="221">
        <v>2</v>
      </c>
      <c r="CL659" s="222">
        <f t="shared" si="384"/>
        <v>25</v>
      </c>
      <c r="CM659" s="237">
        <f t="shared" si="385"/>
        <v>0.96153846153846156</v>
      </c>
      <c r="CN659" s="222">
        <f t="shared" si="386"/>
        <v>1</v>
      </c>
      <c r="CO659" s="237">
        <f t="shared" si="387"/>
        <v>3.8461538461538464E-2</v>
      </c>
      <c r="CP659" s="222">
        <f t="shared" si="388"/>
        <v>0</v>
      </c>
      <c r="CQ659" s="237">
        <f t="shared" si="389"/>
        <v>0</v>
      </c>
      <c r="CR659" s="222">
        <f t="shared" si="390"/>
        <v>0</v>
      </c>
      <c r="CS659" s="237">
        <f t="shared" si="391"/>
        <v>0</v>
      </c>
      <c r="CT659" s="223">
        <f t="shared" si="392"/>
        <v>1.9615384615384615</v>
      </c>
      <c r="CU659" s="223" t="str">
        <f t="shared" si="393"/>
        <v>Đạt mục tiêu</v>
      </c>
      <c r="CV659" s="5"/>
    </row>
    <row r="660" spans="1:100" s="1" customFormat="1" ht="52" hidden="1">
      <c r="A660" s="1308"/>
      <c r="B660" s="1209"/>
      <c r="C660" s="1055"/>
      <c r="D660" s="1056"/>
      <c r="E660" s="1210"/>
      <c r="F660" s="1211"/>
      <c r="G660" s="62" t="s">
        <v>2762</v>
      </c>
      <c r="H660" s="51"/>
      <c r="I660" s="592"/>
      <c r="J660" s="38"/>
      <c r="K660" s="484"/>
      <c r="L660" s="5" t="s">
        <v>32</v>
      </c>
      <c r="M660" s="212" t="s">
        <v>31</v>
      </c>
      <c r="N660" s="165" t="s">
        <v>10</v>
      </c>
      <c r="O660" s="221" t="s">
        <v>29</v>
      </c>
      <c r="P660" s="221" t="s">
        <v>24</v>
      </c>
      <c r="Q660" s="5"/>
      <c r="R660" s="5"/>
      <c r="S660" s="5"/>
      <c r="T660" s="5"/>
      <c r="U660" s="6"/>
      <c r="V660" s="5"/>
      <c r="W660" s="5" t="s">
        <v>24</v>
      </c>
      <c r="X660" s="5"/>
      <c r="Y660" s="5"/>
      <c r="Z660" s="5"/>
      <c r="AA660" s="5"/>
      <c r="AB660" s="80">
        <f t="shared" si="383"/>
        <v>1</v>
      </c>
      <c r="AC660" s="642"/>
      <c r="AD660" s="7"/>
      <c r="AE660" s="7"/>
      <c r="AF660" s="7"/>
      <c r="AG660" s="7"/>
      <c r="AH660" s="7"/>
      <c r="AI660" s="7"/>
      <c r="AJ660" s="7"/>
      <c r="AK660" s="7"/>
      <c r="AL660" s="7"/>
      <c r="AM660" s="7"/>
      <c r="AN660" s="7"/>
      <c r="AO660" s="7"/>
      <c r="AP660" s="7"/>
      <c r="AQ660" s="7"/>
      <c r="AR660" s="7"/>
      <c r="AS660" s="7"/>
      <c r="AT660" s="7" t="s">
        <v>1318</v>
      </c>
      <c r="AU660" s="7" t="s">
        <v>1318</v>
      </c>
      <c r="AV660" s="55"/>
      <c r="AW660" s="7"/>
      <c r="AX660" s="7"/>
      <c r="AY660" s="7" t="s">
        <v>1317</v>
      </c>
      <c r="AZ660" s="7" t="s">
        <v>1317</v>
      </c>
      <c r="BA660" s="7"/>
      <c r="BB660" s="7"/>
      <c r="BC660" s="7"/>
      <c r="BD660" s="7"/>
      <c r="BE660" s="7"/>
      <c r="BF660" s="7"/>
      <c r="BG660" s="7"/>
      <c r="BH660" s="7"/>
      <c r="BI660" s="7"/>
      <c r="BJ660" s="7"/>
      <c r="BK660" s="7"/>
      <c r="BL660" s="5">
        <v>2</v>
      </c>
      <c r="BM660" s="221">
        <v>2</v>
      </c>
      <c r="BN660" s="221">
        <v>2</v>
      </c>
      <c r="BO660" s="221">
        <v>2</v>
      </c>
      <c r="BP660" s="221">
        <v>2</v>
      </c>
      <c r="BQ660" s="221">
        <v>2</v>
      </c>
      <c r="BR660" s="5">
        <v>2</v>
      </c>
      <c r="BS660" s="226">
        <v>2</v>
      </c>
      <c r="BT660" s="221">
        <v>2</v>
      </c>
      <c r="BU660" s="221">
        <v>2</v>
      </c>
      <c r="BV660" s="221">
        <v>2</v>
      </c>
      <c r="BW660" s="5">
        <v>2</v>
      </c>
      <c r="BX660" s="221">
        <v>2</v>
      </c>
      <c r="BY660" s="6">
        <v>2</v>
      </c>
      <c r="BZ660" s="5">
        <v>2</v>
      </c>
      <c r="CA660" s="221">
        <v>2</v>
      </c>
      <c r="CB660" s="221">
        <v>2</v>
      </c>
      <c r="CC660" s="221">
        <v>2</v>
      </c>
      <c r="CD660" s="337">
        <v>2</v>
      </c>
      <c r="CE660" s="221">
        <v>2</v>
      </c>
      <c r="CF660" s="221">
        <v>2</v>
      </c>
      <c r="CG660" s="221">
        <v>2</v>
      </c>
      <c r="CH660" s="221">
        <v>2</v>
      </c>
      <c r="CI660" s="221">
        <v>2</v>
      </c>
      <c r="CJ660" s="337">
        <v>2</v>
      </c>
      <c r="CK660" s="221">
        <v>2</v>
      </c>
      <c r="CL660" s="222">
        <f t="shared" si="384"/>
        <v>26</v>
      </c>
      <c r="CM660" s="237">
        <f t="shared" si="385"/>
        <v>1</v>
      </c>
      <c r="CN660" s="222">
        <f t="shared" si="386"/>
        <v>0</v>
      </c>
      <c r="CO660" s="237">
        <f t="shared" si="387"/>
        <v>0</v>
      </c>
      <c r="CP660" s="222">
        <f t="shared" si="388"/>
        <v>0</v>
      </c>
      <c r="CQ660" s="237">
        <f t="shared" si="389"/>
        <v>0</v>
      </c>
      <c r="CR660" s="222">
        <f t="shared" si="390"/>
        <v>0</v>
      </c>
      <c r="CS660" s="237">
        <f t="shared" si="391"/>
        <v>0</v>
      </c>
      <c r="CT660" s="223">
        <f t="shared" si="392"/>
        <v>2</v>
      </c>
      <c r="CU660" s="223" t="str">
        <f t="shared" si="393"/>
        <v>Đạt mục tiêu</v>
      </c>
      <c r="CV660" s="5"/>
    </row>
    <row r="661" spans="1:100" s="1" customFormat="1" ht="52" hidden="1">
      <c r="A661" s="1308"/>
      <c r="B661" s="1197"/>
      <c r="C661" s="1033"/>
      <c r="D661" s="1024"/>
      <c r="E661" s="1058"/>
      <c r="F661" s="1024"/>
      <c r="G661" s="287" t="s">
        <v>3042</v>
      </c>
      <c r="H661" s="287"/>
      <c r="I661" s="442"/>
      <c r="J661" s="38"/>
      <c r="K661" s="484"/>
      <c r="L661" s="5" t="s">
        <v>32</v>
      </c>
      <c r="M661" s="212" t="s">
        <v>31</v>
      </c>
      <c r="N661" s="165" t="s">
        <v>10</v>
      </c>
      <c r="O661" s="221" t="s">
        <v>29</v>
      </c>
      <c r="P661" s="221" t="s">
        <v>24</v>
      </c>
      <c r="Q661" s="5"/>
      <c r="R661" s="5"/>
      <c r="S661" s="5"/>
      <c r="T661" s="5"/>
      <c r="U661" s="6"/>
      <c r="V661" s="5"/>
      <c r="W661" s="5"/>
      <c r="X661" s="5" t="s">
        <v>24</v>
      </c>
      <c r="Y661" s="5"/>
      <c r="Z661" s="5"/>
      <c r="AA661" s="5"/>
      <c r="AB661" s="80">
        <f t="shared" si="383"/>
        <v>1</v>
      </c>
      <c r="AC661" s="642"/>
      <c r="AD661" s="7"/>
      <c r="AE661" s="7"/>
      <c r="AF661" s="7"/>
      <c r="AG661" s="7"/>
      <c r="AH661" s="7"/>
      <c r="AI661" s="7"/>
      <c r="AJ661" s="7"/>
      <c r="AK661" s="7"/>
      <c r="AL661" s="7"/>
      <c r="AM661" s="7"/>
      <c r="AN661" s="7"/>
      <c r="AO661" s="7"/>
      <c r="AP661" s="7"/>
      <c r="AQ661" s="7"/>
      <c r="AR661" s="7"/>
      <c r="AS661" s="7"/>
      <c r="AT661" s="7"/>
      <c r="AU661" s="7"/>
      <c r="AV661" s="55"/>
      <c r="AW661" s="7"/>
      <c r="AX661" s="7"/>
      <c r="AY661" s="7"/>
      <c r="AZ661" s="7"/>
      <c r="BA661" s="7" t="s">
        <v>1317</v>
      </c>
      <c r="BB661" s="7" t="s">
        <v>1317</v>
      </c>
      <c r="BC661" s="7" t="s">
        <v>1317</v>
      </c>
      <c r="BD661" s="7" t="s">
        <v>1317</v>
      </c>
      <c r="BE661" s="7"/>
      <c r="BF661" s="7"/>
      <c r="BG661" s="7"/>
      <c r="BH661" s="7"/>
      <c r="BI661" s="7"/>
      <c r="BJ661" s="7"/>
      <c r="BK661" s="7"/>
      <c r="BL661" s="5">
        <v>2</v>
      </c>
      <c r="BM661" s="221">
        <v>2</v>
      </c>
      <c r="BN661" s="221">
        <v>2</v>
      </c>
      <c r="BO661" s="221">
        <v>1</v>
      </c>
      <c r="BP661" s="221">
        <v>2</v>
      </c>
      <c r="BQ661" s="221">
        <v>2</v>
      </c>
      <c r="BR661" s="5">
        <v>2</v>
      </c>
      <c r="BS661" s="226">
        <v>2</v>
      </c>
      <c r="BT661" s="221">
        <v>2</v>
      </c>
      <c r="BU661" s="221">
        <v>2</v>
      </c>
      <c r="BV661" s="221">
        <v>2</v>
      </c>
      <c r="BW661" s="5">
        <v>1</v>
      </c>
      <c r="BX661" s="221">
        <v>2</v>
      </c>
      <c r="BY661" s="6">
        <v>2</v>
      </c>
      <c r="BZ661" s="5">
        <v>2</v>
      </c>
      <c r="CA661" s="221">
        <v>2</v>
      </c>
      <c r="CB661" s="221">
        <v>1</v>
      </c>
      <c r="CC661" s="221">
        <v>2</v>
      </c>
      <c r="CD661" s="337">
        <v>2</v>
      </c>
      <c r="CE661" s="221">
        <v>2</v>
      </c>
      <c r="CF661" s="221">
        <v>2</v>
      </c>
      <c r="CG661" s="221">
        <v>2</v>
      </c>
      <c r="CH661" s="221">
        <v>2</v>
      </c>
      <c r="CI661" s="221">
        <v>2</v>
      </c>
      <c r="CJ661" s="337">
        <v>2</v>
      </c>
      <c r="CK661" s="221">
        <v>2</v>
      </c>
      <c r="CL661" s="222">
        <f t="shared" si="384"/>
        <v>23</v>
      </c>
      <c r="CM661" s="237">
        <f t="shared" si="385"/>
        <v>0.88461538461538458</v>
      </c>
      <c r="CN661" s="222">
        <f t="shared" si="386"/>
        <v>3</v>
      </c>
      <c r="CO661" s="237">
        <f t="shared" si="387"/>
        <v>0.11538461538461539</v>
      </c>
      <c r="CP661" s="222">
        <f t="shared" si="388"/>
        <v>0</v>
      </c>
      <c r="CQ661" s="237">
        <f t="shared" si="389"/>
        <v>0</v>
      </c>
      <c r="CR661" s="222">
        <f t="shared" si="390"/>
        <v>0</v>
      </c>
      <c r="CS661" s="237">
        <f t="shared" si="391"/>
        <v>0</v>
      </c>
      <c r="CT661" s="223">
        <f t="shared" si="392"/>
        <v>1.8846153846153846</v>
      </c>
      <c r="CU661" s="223" t="str">
        <f t="shared" si="393"/>
        <v>Đạt mục tiêu</v>
      </c>
      <c r="CV661" s="5"/>
    </row>
    <row r="662" spans="1:100" s="1" customFormat="1" ht="52" hidden="1">
      <c r="A662" s="1308"/>
      <c r="B662" s="1197"/>
      <c r="C662" s="1033"/>
      <c r="D662" s="1024"/>
      <c r="E662" s="1058"/>
      <c r="F662" s="1024"/>
      <c r="G662" s="217" t="s">
        <v>3054</v>
      </c>
      <c r="H662" s="286"/>
      <c r="I662" s="442"/>
      <c r="J662" s="38"/>
      <c r="K662" s="484"/>
      <c r="L662" s="5" t="s">
        <v>32</v>
      </c>
      <c r="M662" s="212" t="s">
        <v>31</v>
      </c>
      <c r="N662" s="165" t="s">
        <v>10</v>
      </c>
      <c r="O662" s="221" t="s">
        <v>29</v>
      </c>
      <c r="P662" s="221" t="s">
        <v>24</v>
      </c>
      <c r="Q662" s="5"/>
      <c r="R662" s="5"/>
      <c r="S662" s="5"/>
      <c r="T662" s="5"/>
      <c r="U662" s="6"/>
      <c r="V662" s="5"/>
      <c r="W662" s="5"/>
      <c r="X662" s="5"/>
      <c r="Y662" s="5" t="s">
        <v>24</v>
      </c>
      <c r="Z662" s="5"/>
      <c r="AA662" s="5"/>
      <c r="AB662" s="80">
        <f t="shared" si="383"/>
        <v>1</v>
      </c>
      <c r="AC662" s="642"/>
      <c r="AD662" s="7"/>
      <c r="AE662" s="7"/>
      <c r="AF662" s="7"/>
      <c r="AG662" s="7"/>
      <c r="AH662" s="7"/>
      <c r="AI662" s="7"/>
      <c r="AJ662" s="7"/>
      <c r="AK662" s="7"/>
      <c r="AL662" s="7"/>
      <c r="AM662" s="7"/>
      <c r="AN662" s="7"/>
      <c r="AO662" s="7"/>
      <c r="AP662" s="7"/>
      <c r="AQ662" s="7"/>
      <c r="AR662" s="7"/>
      <c r="AS662" s="7"/>
      <c r="AT662" s="7"/>
      <c r="AU662" s="7"/>
      <c r="AV662" s="55"/>
      <c r="AW662" s="7"/>
      <c r="AX662" s="7"/>
      <c r="AY662" s="7"/>
      <c r="AZ662" s="7"/>
      <c r="BA662" s="7"/>
      <c r="BB662" s="7"/>
      <c r="BC662" s="7"/>
      <c r="BD662" s="7"/>
      <c r="BE662" s="7" t="s">
        <v>1317</v>
      </c>
      <c r="BF662" s="7" t="s">
        <v>1317</v>
      </c>
      <c r="BG662" s="7" t="s">
        <v>1317</v>
      </c>
      <c r="BH662" s="7"/>
      <c r="BI662" s="7"/>
      <c r="BJ662" s="7"/>
      <c r="BK662" s="7"/>
      <c r="BL662" s="5">
        <v>2</v>
      </c>
      <c r="BM662" s="221">
        <v>2</v>
      </c>
      <c r="BN662" s="221">
        <v>2</v>
      </c>
      <c r="BO662" s="221">
        <v>2</v>
      </c>
      <c r="BP662" s="221">
        <v>2</v>
      </c>
      <c r="BQ662" s="221">
        <v>2</v>
      </c>
      <c r="BR662" s="5">
        <v>2</v>
      </c>
      <c r="BS662" s="226">
        <v>2</v>
      </c>
      <c r="BT662" s="221">
        <v>2</v>
      </c>
      <c r="BU662" s="221">
        <v>2</v>
      </c>
      <c r="BV662" s="221">
        <v>1</v>
      </c>
      <c r="BW662" s="5">
        <v>2</v>
      </c>
      <c r="BX662" s="221">
        <v>2</v>
      </c>
      <c r="BY662" s="6">
        <v>2</v>
      </c>
      <c r="BZ662" s="5">
        <v>2</v>
      </c>
      <c r="CA662" s="221">
        <v>2</v>
      </c>
      <c r="CB662" s="221">
        <v>2</v>
      </c>
      <c r="CC662" s="221">
        <v>2</v>
      </c>
      <c r="CD662" s="337">
        <v>2</v>
      </c>
      <c r="CE662" s="221">
        <v>2</v>
      </c>
      <c r="CF662" s="221">
        <v>2</v>
      </c>
      <c r="CG662" s="221">
        <v>2</v>
      </c>
      <c r="CH662" s="221">
        <v>2</v>
      </c>
      <c r="CI662" s="221">
        <v>2</v>
      </c>
      <c r="CJ662" s="337">
        <v>2</v>
      </c>
      <c r="CK662" s="221">
        <v>2</v>
      </c>
      <c r="CL662" s="222">
        <f t="shared" si="384"/>
        <v>25</v>
      </c>
      <c r="CM662" s="237">
        <f t="shared" si="385"/>
        <v>0.96153846153846156</v>
      </c>
      <c r="CN662" s="222">
        <f t="shared" si="386"/>
        <v>1</v>
      </c>
      <c r="CO662" s="237">
        <f t="shared" si="387"/>
        <v>3.8461538461538464E-2</v>
      </c>
      <c r="CP662" s="222">
        <f t="shared" si="388"/>
        <v>0</v>
      </c>
      <c r="CQ662" s="237">
        <f t="shared" si="389"/>
        <v>0</v>
      </c>
      <c r="CR662" s="222">
        <f t="shared" si="390"/>
        <v>0</v>
      </c>
      <c r="CS662" s="237">
        <f t="shared" si="391"/>
        <v>0</v>
      </c>
      <c r="CT662" s="223">
        <f t="shared" si="392"/>
        <v>1.9615384615384615</v>
      </c>
      <c r="CU662" s="223" t="str">
        <f t="shared" si="393"/>
        <v>Đạt mục tiêu</v>
      </c>
      <c r="CV662" s="5"/>
    </row>
    <row r="663" spans="1:100" s="1" customFormat="1" ht="52" hidden="1">
      <c r="A663" s="1308"/>
      <c r="B663" s="1197"/>
      <c r="C663" s="1033"/>
      <c r="D663" s="1024"/>
      <c r="E663" s="1058"/>
      <c r="F663" s="1024"/>
      <c r="G663" s="286" t="s">
        <v>2937</v>
      </c>
      <c r="H663" s="286"/>
      <c r="I663" s="442"/>
      <c r="J663" s="38"/>
      <c r="K663" s="484"/>
      <c r="L663" s="5" t="s">
        <v>32</v>
      </c>
      <c r="M663" s="212" t="s">
        <v>31</v>
      </c>
      <c r="N663" s="165" t="s">
        <v>10</v>
      </c>
      <c r="O663" s="221" t="s">
        <v>29</v>
      </c>
      <c r="P663" s="221" t="s">
        <v>24</v>
      </c>
      <c r="Q663" s="5"/>
      <c r="R663" s="5"/>
      <c r="S663" s="5"/>
      <c r="T663" s="5"/>
      <c r="U663" s="6"/>
      <c r="V663" s="5"/>
      <c r="W663" s="5"/>
      <c r="X663" s="5"/>
      <c r="Y663" s="5"/>
      <c r="Z663" s="5" t="s">
        <v>24</v>
      </c>
      <c r="AA663" s="5"/>
      <c r="AB663" s="80">
        <f t="shared" si="383"/>
        <v>1</v>
      </c>
      <c r="AC663" s="642" t="s">
        <v>1318</v>
      </c>
      <c r="AD663" s="7" t="s">
        <v>1317</v>
      </c>
      <c r="AE663" s="7" t="s">
        <v>1317</v>
      </c>
      <c r="AF663" s="7"/>
      <c r="AG663" s="7"/>
      <c r="AH663" s="7"/>
      <c r="AI663" s="7"/>
      <c r="AJ663" s="7"/>
      <c r="AK663" s="7"/>
      <c r="AL663" s="7"/>
      <c r="AM663" s="7"/>
      <c r="AN663" s="7"/>
      <c r="AO663" s="7"/>
      <c r="AP663" s="7"/>
      <c r="AQ663" s="7"/>
      <c r="AR663" s="7"/>
      <c r="AS663" s="7"/>
      <c r="AT663" s="7"/>
      <c r="AU663" s="7"/>
      <c r="AV663" s="55"/>
      <c r="AW663" s="7"/>
      <c r="AX663" s="7"/>
      <c r="AY663" s="7"/>
      <c r="AZ663" s="7"/>
      <c r="BA663" s="7"/>
      <c r="BB663" s="7"/>
      <c r="BC663" s="7"/>
      <c r="BD663" s="7"/>
      <c r="BE663" s="7"/>
      <c r="BF663" s="7"/>
      <c r="BG663" s="7"/>
      <c r="BH663" s="7"/>
      <c r="BI663" s="7"/>
      <c r="BJ663" s="7"/>
      <c r="BK663" s="7"/>
      <c r="BL663" s="5">
        <v>2</v>
      </c>
      <c r="BM663" s="221">
        <v>2</v>
      </c>
      <c r="BN663" s="221">
        <v>2</v>
      </c>
      <c r="BO663" s="221">
        <v>2</v>
      </c>
      <c r="BP663" s="221">
        <v>2</v>
      </c>
      <c r="BQ663" s="221">
        <v>2</v>
      </c>
      <c r="BR663" s="5">
        <v>2</v>
      </c>
      <c r="BS663" s="226">
        <v>2</v>
      </c>
      <c r="BT663" s="221">
        <v>2</v>
      </c>
      <c r="BU663" s="221">
        <v>2</v>
      </c>
      <c r="BV663" s="221">
        <v>2</v>
      </c>
      <c r="BW663" s="5">
        <v>2</v>
      </c>
      <c r="BX663" s="221">
        <v>2</v>
      </c>
      <c r="BY663" s="6">
        <v>2</v>
      </c>
      <c r="BZ663" s="5">
        <v>2</v>
      </c>
      <c r="CA663" s="221">
        <v>1</v>
      </c>
      <c r="CB663" s="221">
        <v>2</v>
      </c>
      <c r="CC663" s="221">
        <v>2</v>
      </c>
      <c r="CD663" s="337">
        <v>2</v>
      </c>
      <c r="CE663" s="221">
        <v>2</v>
      </c>
      <c r="CF663" s="221">
        <v>2</v>
      </c>
      <c r="CG663" s="221">
        <v>2</v>
      </c>
      <c r="CH663" s="221">
        <v>1</v>
      </c>
      <c r="CI663" s="221">
        <v>2</v>
      </c>
      <c r="CJ663" s="337">
        <v>2</v>
      </c>
      <c r="CK663" s="221">
        <v>2</v>
      </c>
      <c r="CL663" s="222">
        <f t="shared" si="384"/>
        <v>24</v>
      </c>
      <c r="CM663" s="237">
        <f t="shared" si="385"/>
        <v>0.92307692307692313</v>
      </c>
      <c r="CN663" s="222">
        <f t="shared" si="386"/>
        <v>2</v>
      </c>
      <c r="CO663" s="237">
        <f t="shared" si="387"/>
        <v>7.6923076923076927E-2</v>
      </c>
      <c r="CP663" s="222">
        <f t="shared" si="388"/>
        <v>0</v>
      </c>
      <c r="CQ663" s="237">
        <f t="shared" si="389"/>
        <v>0</v>
      </c>
      <c r="CR663" s="222">
        <f t="shared" si="390"/>
        <v>0</v>
      </c>
      <c r="CS663" s="237">
        <f t="shared" si="391"/>
        <v>0</v>
      </c>
      <c r="CT663" s="223">
        <f t="shared" si="392"/>
        <v>1.9230769230769231</v>
      </c>
      <c r="CU663" s="223" t="str">
        <f t="shared" si="393"/>
        <v>Đạt mục tiêu</v>
      </c>
      <c r="CV663" s="5"/>
    </row>
    <row r="664" spans="1:100" s="1" customFormat="1" ht="52" hidden="1">
      <c r="A664" s="1308"/>
      <c r="B664" s="1209"/>
      <c r="C664" s="1055"/>
      <c r="D664" s="1056"/>
      <c r="E664" s="1210"/>
      <c r="F664" s="1056"/>
      <c r="G664" s="62" t="s">
        <v>2763</v>
      </c>
      <c r="H664" s="286"/>
      <c r="I664" s="442"/>
      <c r="J664" s="38"/>
      <c r="K664" s="484"/>
      <c r="L664" s="5" t="s">
        <v>32</v>
      </c>
      <c r="M664" s="212" t="s">
        <v>31</v>
      </c>
      <c r="N664" s="165" t="s">
        <v>10</v>
      </c>
      <c r="O664" s="221" t="s">
        <v>29</v>
      </c>
      <c r="P664" s="221" t="s">
        <v>24</v>
      </c>
      <c r="Q664" s="5"/>
      <c r="R664" s="5"/>
      <c r="S664" s="5"/>
      <c r="T664" s="5"/>
      <c r="U664" s="6"/>
      <c r="V664" s="5"/>
      <c r="W664" s="5" t="s">
        <v>24</v>
      </c>
      <c r="X664" s="5"/>
      <c r="Y664" s="5"/>
      <c r="Z664" s="5"/>
      <c r="AA664" s="5"/>
      <c r="AB664" s="80">
        <f t="shared" si="383"/>
        <v>1</v>
      </c>
      <c r="AC664" s="642"/>
      <c r="AD664" s="7"/>
      <c r="AE664" s="7"/>
      <c r="AF664" s="7"/>
      <c r="AG664" s="7"/>
      <c r="AH664" s="7"/>
      <c r="AI664" s="7"/>
      <c r="AJ664" s="7"/>
      <c r="AK664" s="7"/>
      <c r="AL664" s="7"/>
      <c r="AM664" s="7"/>
      <c r="AN664" s="7"/>
      <c r="AO664" s="7"/>
      <c r="AP664" s="7"/>
      <c r="AQ664" s="7"/>
      <c r="AR664" s="7"/>
      <c r="AS664" s="7"/>
      <c r="AT664" s="7" t="s">
        <v>1318</v>
      </c>
      <c r="AU664" s="7" t="s">
        <v>1318</v>
      </c>
      <c r="AV664" s="55"/>
      <c r="AW664" s="7"/>
      <c r="AX664" s="7"/>
      <c r="AY664" s="7" t="s">
        <v>1317</v>
      </c>
      <c r="AZ664" s="7" t="s">
        <v>1317</v>
      </c>
      <c r="BA664" s="7"/>
      <c r="BB664" s="7"/>
      <c r="BC664" s="7"/>
      <c r="BD664" s="7"/>
      <c r="BE664" s="7"/>
      <c r="BF664" s="7"/>
      <c r="BG664" s="7"/>
      <c r="BH664" s="7"/>
      <c r="BI664" s="7"/>
      <c r="BJ664" s="7"/>
      <c r="BK664" s="7"/>
      <c r="BL664" s="5">
        <v>2</v>
      </c>
      <c r="BM664" s="221">
        <v>2</v>
      </c>
      <c r="BN664" s="221">
        <v>1</v>
      </c>
      <c r="BO664" s="221">
        <v>2</v>
      </c>
      <c r="BP664" s="221">
        <v>2</v>
      </c>
      <c r="BQ664" s="221">
        <v>2</v>
      </c>
      <c r="BR664" s="5">
        <v>2</v>
      </c>
      <c r="BS664" s="226">
        <v>2</v>
      </c>
      <c r="BT664" s="221">
        <v>2</v>
      </c>
      <c r="BU664" s="221">
        <v>2</v>
      </c>
      <c r="BV664" s="221">
        <v>2</v>
      </c>
      <c r="BW664" s="5">
        <v>2</v>
      </c>
      <c r="BX664" s="221">
        <v>2</v>
      </c>
      <c r="BY664" s="6">
        <v>2</v>
      </c>
      <c r="BZ664" s="5">
        <v>1</v>
      </c>
      <c r="CA664" s="221">
        <v>2</v>
      </c>
      <c r="CB664" s="221">
        <v>2</v>
      </c>
      <c r="CC664" s="221">
        <v>2</v>
      </c>
      <c r="CD664" s="337">
        <v>2</v>
      </c>
      <c r="CE664" s="221">
        <v>2</v>
      </c>
      <c r="CF664" s="221">
        <v>2</v>
      </c>
      <c r="CG664" s="221">
        <v>2</v>
      </c>
      <c r="CH664" s="221">
        <v>2</v>
      </c>
      <c r="CI664" s="221">
        <v>2</v>
      </c>
      <c r="CJ664" s="337">
        <v>2</v>
      </c>
      <c r="CK664" s="221">
        <v>2</v>
      </c>
      <c r="CL664" s="222">
        <f t="shared" si="384"/>
        <v>24</v>
      </c>
      <c r="CM664" s="237">
        <f t="shared" si="385"/>
        <v>0.92307692307692313</v>
      </c>
      <c r="CN664" s="222">
        <f t="shared" si="386"/>
        <v>2</v>
      </c>
      <c r="CO664" s="237">
        <f t="shared" si="387"/>
        <v>7.6923076923076927E-2</v>
      </c>
      <c r="CP664" s="222">
        <f t="shared" si="388"/>
        <v>0</v>
      </c>
      <c r="CQ664" s="237">
        <f t="shared" si="389"/>
        <v>0</v>
      </c>
      <c r="CR664" s="222">
        <f t="shared" si="390"/>
        <v>0</v>
      </c>
      <c r="CS664" s="237">
        <f t="shared" si="391"/>
        <v>0</v>
      </c>
      <c r="CT664" s="223">
        <f t="shared" si="392"/>
        <v>1.9230769230769231</v>
      </c>
      <c r="CU664" s="223" t="str">
        <f t="shared" si="393"/>
        <v>Đạt mục tiêu</v>
      </c>
      <c r="CV664" s="5"/>
    </row>
    <row r="665" spans="1:100" s="1" customFormat="1" ht="52" hidden="1">
      <c r="A665" s="1308"/>
      <c r="B665" s="1197"/>
      <c r="C665" s="1033"/>
      <c r="D665" s="1024"/>
      <c r="E665" s="1058"/>
      <c r="F665" s="1024"/>
      <c r="G665" s="51" t="s">
        <v>2817</v>
      </c>
      <c r="H665" s="51"/>
      <c r="I665" s="442"/>
      <c r="J665" s="38"/>
      <c r="K665" s="484"/>
      <c r="L665" s="5" t="s">
        <v>32</v>
      </c>
      <c r="M665" s="212" t="s">
        <v>31</v>
      </c>
      <c r="N665" s="165" t="s">
        <v>10</v>
      </c>
      <c r="O665" s="221" t="s">
        <v>29</v>
      </c>
      <c r="P665" s="221" t="s">
        <v>24</v>
      </c>
      <c r="Q665" s="5"/>
      <c r="R665" s="5"/>
      <c r="S665" s="5"/>
      <c r="T665" s="5"/>
      <c r="U665" s="6"/>
      <c r="V665" s="5"/>
      <c r="W665" s="5"/>
      <c r="X665" s="5"/>
      <c r="Y665" s="5"/>
      <c r="Z665" s="5"/>
      <c r="AA665" s="5" t="s">
        <v>24</v>
      </c>
      <c r="AB665" s="80">
        <f t="shared" si="383"/>
        <v>1</v>
      </c>
      <c r="AC665" s="642" t="s">
        <v>1318</v>
      </c>
      <c r="AD665" s="7" t="s">
        <v>1317</v>
      </c>
      <c r="AE665" s="7" t="s">
        <v>1317</v>
      </c>
      <c r="AF665" s="7"/>
      <c r="AG665" s="7"/>
      <c r="AH665" s="7"/>
      <c r="AI665" s="7"/>
      <c r="AJ665" s="7"/>
      <c r="AK665" s="7"/>
      <c r="AL665" s="7"/>
      <c r="AM665" s="7"/>
      <c r="AN665" s="7"/>
      <c r="AO665" s="7"/>
      <c r="AP665" s="7"/>
      <c r="AQ665" s="7"/>
      <c r="AR665" s="7"/>
      <c r="AS665" s="7"/>
      <c r="AT665" s="7"/>
      <c r="AU665" s="7"/>
      <c r="AV665" s="55"/>
      <c r="AW665" s="7"/>
      <c r="AX665" s="7"/>
      <c r="AY665" s="7"/>
      <c r="AZ665" s="7"/>
      <c r="BA665" s="7"/>
      <c r="BB665" s="7"/>
      <c r="BC665" s="7"/>
      <c r="BD665" s="7"/>
      <c r="BE665" s="7"/>
      <c r="BF665" s="7"/>
      <c r="BG665" s="7"/>
      <c r="BH665" s="7"/>
      <c r="BI665" s="7"/>
      <c r="BJ665" s="7"/>
      <c r="BK665" s="7"/>
      <c r="BL665" s="5">
        <v>2</v>
      </c>
      <c r="BM665" s="221">
        <v>2</v>
      </c>
      <c r="BN665" s="221">
        <v>2</v>
      </c>
      <c r="BO665" s="221">
        <v>2</v>
      </c>
      <c r="BP665" s="221">
        <v>2</v>
      </c>
      <c r="BQ665" s="221">
        <v>2</v>
      </c>
      <c r="BR665" s="5">
        <v>1</v>
      </c>
      <c r="BS665" s="226">
        <v>2</v>
      </c>
      <c r="BT665" s="221">
        <v>2</v>
      </c>
      <c r="BU665" s="221">
        <v>2</v>
      </c>
      <c r="BV665" s="221">
        <v>2</v>
      </c>
      <c r="BW665" s="5">
        <v>2</v>
      </c>
      <c r="BX665" s="221">
        <v>2</v>
      </c>
      <c r="BY665" s="6">
        <v>2</v>
      </c>
      <c r="BZ665" s="5">
        <v>2</v>
      </c>
      <c r="CA665" s="221">
        <v>2</v>
      </c>
      <c r="CB665" s="221">
        <v>2</v>
      </c>
      <c r="CC665" s="221">
        <v>2</v>
      </c>
      <c r="CD665" s="337">
        <v>2</v>
      </c>
      <c r="CE665" s="221">
        <v>2</v>
      </c>
      <c r="CF665" s="221">
        <v>2</v>
      </c>
      <c r="CG665" s="221">
        <v>2</v>
      </c>
      <c r="CH665" s="221">
        <v>2</v>
      </c>
      <c r="CI665" s="221">
        <v>2</v>
      </c>
      <c r="CJ665" s="337">
        <v>2</v>
      </c>
      <c r="CK665" s="221">
        <v>2</v>
      </c>
      <c r="CL665" s="222">
        <f t="shared" si="384"/>
        <v>25</v>
      </c>
      <c r="CM665" s="237">
        <f t="shared" si="385"/>
        <v>0.96153846153846156</v>
      </c>
      <c r="CN665" s="222">
        <f t="shared" si="386"/>
        <v>1</v>
      </c>
      <c r="CO665" s="237">
        <f t="shared" si="387"/>
        <v>3.8461538461538464E-2</v>
      </c>
      <c r="CP665" s="222">
        <f t="shared" si="388"/>
        <v>0</v>
      </c>
      <c r="CQ665" s="237">
        <f t="shared" si="389"/>
        <v>0</v>
      </c>
      <c r="CR665" s="222">
        <f t="shared" si="390"/>
        <v>0</v>
      </c>
      <c r="CS665" s="237">
        <f t="shared" si="391"/>
        <v>0</v>
      </c>
      <c r="CT665" s="223">
        <f t="shared" si="392"/>
        <v>1.9615384615384615</v>
      </c>
      <c r="CU665" s="223" t="str">
        <f t="shared" si="393"/>
        <v>Đạt mục tiêu</v>
      </c>
      <c r="CV665" s="5"/>
    </row>
    <row r="666" spans="1:100" s="1" customFormat="1" ht="75" hidden="1" customHeight="1">
      <c r="A666" s="13">
        <v>189</v>
      </c>
      <c r="B666" s="217" t="s">
        <v>525</v>
      </c>
      <c r="C666" s="215" t="s">
        <v>28</v>
      </c>
      <c r="D666" s="217" t="s">
        <v>97</v>
      </c>
      <c r="E666" s="215" t="s">
        <v>26</v>
      </c>
      <c r="F666" s="217" t="s">
        <v>97</v>
      </c>
      <c r="G666" s="48" t="s">
        <v>562</v>
      </c>
      <c r="H666" s="48"/>
      <c r="I666" s="613"/>
      <c r="J666" s="32" t="s">
        <v>777</v>
      </c>
      <c r="K666" s="464"/>
      <c r="L666" s="5" t="s">
        <v>32</v>
      </c>
      <c r="M666" s="212" t="s">
        <v>31</v>
      </c>
      <c r="N666" s="165" t="s">
        <v>10</v>
      </c>
      <c r="O666" s="221" t="s">
        <v>29</v>
      </c>
      <c r="P666" s="221" t="s">
        <v>24</v>
      </c>
      <c r="Q666" s="5"/>
      <c r="R666" s="5"/>
      <c r="S666" s="5"/>
      <c r="T666" s="5"/>
      <c r="U666" s="6"/>
      <c r="V666" s="5"/>
      <c r="W666" s="5"/>
      <c r="X666" s="5"/>
      <c r="Y666" s="5"/>
      <c r="Z666" s="5"/>
      <c r="AA666" s="5" t="s">
        <v>24</v>
      </c>
      <c r="AB666" s="80">
        <f t="shared" si="383"/>
        <v>1</v>
      </c>
      <c r="AC666" s="642"/>
      <c r="AD666" s="7"/>
      <c r="AE666" s="7"/>
      <c r="AF666" s="7"/>
      <c r="AG666" s="7"/>
      <c r="AH666" s="7"/>
      <c r="AI666" s="7"/>
      <c r="AJ666" s="7"/>
      <c r="AK666" s="7"/>
      <c r="AL666" s="7"/>
      <c r="AM666" s="7"/>
      <c r="AN666" s="7"/>
      <c r="AO666" s="7"/>
      <c r="AP666" s="7"/>
      <c r="AQ666" s="7"/>
      <c r="AR666" s="7"/>
      <c r="AS666" s="7"/>
      <c r="AT666" s="7"/>
      <c r="AU666" s="7"/>
      <c r="AV666" s="55"/>
      <c r="AW666" s="7"/>
      <c r="AX666" s="7"/>
      <c r="AY666" s="7"/>
      <c r="AZ666" s="7"/>
      <c r="BA666" s="7"/>
      <c r="BB666" s="7"/>
      <c r="BC666" s="7"/>
      <c r="BD666" s="7"/>
      <c r="BE666" s="7"/>
      <c r="BF666" s="7"/>
      <c r="BG666" s="7"/>
      <c r="BH666" s="7"/>
      <c r="BI666" s="7"/>
      <c r="BJ666" s="7" t="s">
        <v>1317</v>
      </c>
      <c r="BK666" s="7"/>
      <c r="BL666" s="5">
        <v>2</v>
      </c>
      <c r="BM666" s="221">
        <v>2</v>
      </c>
      <c r="BN666" s="221">
        <v>2</v>
      </c>
      <c r="BO666" s="221">
        <v>2</v>
      </c>
      <c r="BP666" s="221">
        <v>2</v>
      </c>
      <c r="BQ666" s="221">
        <v>2</v>
      </c>
      <c r="BR666" s="5">
        <v>2</v>
      </c>
      <c r="BS666" s="226">
        <v>2</v>
      </c>
      <c r="BT666" s="221">
        <v>2</v>
      </c>
      <c r="BU666" s="221">
        <v>2</v>
      </c>
      <c r="BV666" s="221">
        <v>2</v>
      </c>
      <c r="BW666" s="5">
        <v>2</v>
      </c>
      <c r="BX666" s="221">
        <v>1</v>
      </c>
      <c r="BY666" s="6">
        <v>2</v>
      </c>
      <c r="BZ666" s="5">
        <v>2</v>
      </c>
      <c r="CA666" s="221">
        <v>2</v>
      </c>
      <c r="CB666" s="221">
        <v>2</v>
      </c>
      <c r="CC666" s="221">
        <v>2</v>
      </c>
      <c r="CD666" s="337">
        <v>2</v>
      </c>
      <c r="CE666" s="221">
        <v>2</v>
      </c>
      <c r="CF666" s="221">
        <v>2</v>
      </c>
      <c r="CG666" s="221">
        <v>2</v>
      </c>
      <c r="CH666" s="221">
        <v>2</v>
      </c>
      <c r="CI666" s="221">
        <v>2</v>
      </c>
      <c r="CJ666" s="337">
        <v>2</v>
      </c>
      <c r="CK666" s="221">
        <v>2</v>
      </c>
      <c r="CL666" s="222">
        <f t="shared" si="384"/>
        <v>25</v>
      </c>
      <c r="CM666" s="237">
        <f t="shared" si="385"/>
        <v>0.96153846153846156</v>
      </c>
      <c r="CN666" s="222">
        <f t="shared" si="386"/>
        <v>1</v>
      </c>
      <c r="CO666" s="237">
        <f t="shared" si="387"/>
        <v>3.8461538461538464E-2</v>
      </c>
      <c r="CP666" s="222">
        <f t="shared" si="388"/>
        <v>0</v>
      </c>
      <c r="CQ666" s="237">
        <f t="shared" si="389"/>
        <v>0</v>
      </c>
      <c r="CR666" s="222">
        <f t="shared" si="390"/>
        <v>0</v>
      </c>
      <c r="CS666" s="237">
        <f t="shared" si="391"/>
        <v>0</v>
      </c>
      <c r="CT666" s="223">
        <f t="shared" si="392"/>
        <v>1.9615384615384615</v>
      </c>
      <c r="CU666" s="223" t="str">
        <f t="shared" si="393"/>
        <v>Đạt mục tiêu</v>
      </c>
      <c r="CV666" s="5"/>
    </row>
    <row r="667" spans="1:100" s="1" customFormat="1" ht="356.5" hidden="1">
      <c r="A667" s="13">
        <v>190</v>
      </c>
      <c r="B667" s="220" t="s">
        <v>1343</v>
      </c>
      <c r="C667" s="215" t="s">
        <v>26</v>
      </c>
      <c r="D667" s="217" t="s">
        <v>96</v>
      </c>
      <c r="E667" s="215" t="s">
        <v>26</v>
      </c>
      <c r="F667" s="220" t="s">
        <v>1342</v>
      </c>
      <c r="G667" s="51" t="s">
        <v>358</v>
      </c>
      <c r="H667" s="51"/>
      <c r="I667" s="592"/>
      <c r="J667" s="212"/>
      <c r="K667" s="465"/>
      <c r="L667" s="5" t="s">
        <v>32</v>
      </c>
      <c r="M667" s="212" t="s">
        <v>31</v>
      </c>
      <c r="N667" s="165" t="s">
        <v>10</v>
      </c>
      <c r="O667" s="221" t="s">
        <v>29</v>
      </c>
      <c r="P667" s="221" t="s">
        <v>24</v>
      </c>
      <c r="Q667" s="5" t="s">
        <v>24</v>
      </c>
      <c r="R667" s="5"/>
      <c r="S667" s="5"/>
      <c r="T667" s="5"/>
      <c r="U667" s="6"/>
      <c r="V667" s="5"/>
      <c r="W667" s="5"/>
      <c r="X667" s="5"/>
      <c r="Y667" s="5"/>
      <c r="Z667" s="5"/>
      <c r="AA667" s="5"/>
      <c r="AB667" s="80">
        <f t="shared" si="383"/>
        <v>1</v>
      </c>
      <c r="AC667" s="565"/>
      <c r="AD667" s="5" t="s">
        <v>1317</v>
      </c>
      <c r="AE667" s="5"/>
      <c r="AF667" s="5"/>
      <c r="AG667" s="7"/>
      <c r="AH667" s="7"/>
      <c r="AI667" s="7"/>
      <c r="AJ667" s="7"/>
      <c r="AK667" s="7"/>
      <c r="AL667" s="7"/>
      <c r="AM667" s="7"/>
      <c r="AN667" s="7"/>
      <c r="AO667" s="7"/>
      <c r="AP667" s="7"/>
      <c r="AQ667" s="7"/>
      <c r="AR667" s="7"/>
      <c r="AS667" s="7"/>
      <c r="AT667" s="7"/>
      <c r="AU667" s="7"/>
      <c r="AV667" s="55"/>
      <c r="AW667" s="7"/>
      <c r="AX667" s="7"/>
      <c r="AY667" s="7"/>
      <c r="AZ667" s="7"/>
      <c r="BA667" s="7"/>
      <c r="BB667" s="7"/>
      <c r="BC667" s="7"/>
      <c r="BD667" s="7"/>
      <c r="BE667" s="7"/>
      <c r="BF667" s="7"/>
      <c r="BG667" s="7"/>
      <c r="BH667" s="7"/>
      <c r="BI667" s="7"/>
      <c r="BJ667" s="7"/>
      <c r="BK667" s="7"/>
      <c r="BL667" s="5">
        <v>2</v>
      </c>
      <c r="BM667" s="221">
        <v>2</v>
      </c>
      <c r="BN667" s="221">
        <v>2</v>
      </c>
      <c r="BO667" s="221">
        <v>2</v>
      </c>
      <c r="BP667" s="221">
        <v>2</v>
      </c>
      <c r="BQ667" s="221">
        <v>1</v>
      </c>
      <c r="BR667" s="5">
        <v>2</v>
      </c>
      <c r="BS667" s="226">
        <v>2</v>
      </c>
      <c r="BT667" s="221">
        <v>2</v>
      </c>
      <c r="BU667" s="221">
        <v>2</v>
      </c>
      <c r="BV667" s="221">
        <v>2</v>
      </c>
      <c r="BW667" s="5">
        <v>2</v>
      </c>
      <c r="BX667" s="221">
        <v>1</v>
      </c>
      <c r="BY667" s="6">
        <v>2</v>
      </c>
      <c r="BZ667" s="5">
        <v>2</v>
      </c>
      <c r="CA667" s="221">
        <v>2</v>
      </c>
      <c r="CB667" s="221">
        <v>2</v>
      </c>
      <c r="CC667" s="221">
        <v>2</v>
      </c>
      <c r="CD667" s="337">
        <v>2</v>
      </c>
      <c r="CE667" s="221">
        <v>2</v>
      </c>
      <c r="CF667" s="221">
        <v>2</v>
      </c>
      <c r="CG667" s="221">
        <v>1</v>
      </c>
      <c r="CH667" s="221">
        <v>2</v>
      </c>
      <c r="CI667" s="221">
        <v>2</v>
      </c>
      <c r="CJ667" s="337">
        <v>2</v>
      </c>
      <c r="CK667" s="221">
        <v>2</v>
      </c>
      <c r="CL667" s="222">
        <f t="shared" si="384"/>
        <v>23</v>
      </c>
      <c r="CM667" s="237">
        <f t="shared" si="385"/>
        <v>0.88461538461538458</v>
      </c>
      <c r="CN667" s="222">
        <f t="shared" si="386"/>
        <v>3</v>
      </c>
      <c r="CO667" s="237">
        <f t="shared" si="387"/>
        <v>0.11538461538461539</v>
      </c>
      <c r="CP667" s="222">
        <f t="shared" si="388"/>
        <v>0</v>
      </c>
      <c r="CQ667" s="237">
        <f t="shared" si="389"/>
        <v>0</v>
      </c>
      <c r="CR667" s="222">
        <f t="shared" si="390"/>
        <v>0</v>
      </c>
      <c r="CS667" s="237">
        <f t="shared" si="391"/>
        <v>0</v>
      </c>
      <c r="CT667" s="223">
        <f t="shared" si="392"/>
        <v>1.8846153846153846</v>
      </c>
      <c r="CU667" s="223" t="str">
        <f t="shared" si="393"/>
        <v>Đạt mục tiêu</v>
      </c>
      <c r="CV667" s="5"/>
    </row>
    <row r="668" spans="1:100" s="1" customFormat="1" ht="409.5" hidden="1">
      <c r="A668" s="13">
        <v>191</v>
      </c>
      <c r="B668" s="217" t="s">
        <v>634</v>
      </c>
      <c r="C668" s="215" t="s">
        <v>28</v>
      </c>
      <c r="D668" s="217" t="s">
        <v>635</v>
      </c>
      <c r="E668" s="215" t="s">
        <v>26</v>
      </c>
      <c r="F668" s="217" t="s">
        <v>636</v>
      </c>
      <c r="G668" s="51" t="s">
        <v>1473</v>
      </c>
      <c r="H668" s="51"/>
      <c r="I668" s="592"/>
      <c r="J668" s="38"/>
      <c r="K668" s="484"/>
      <c r="L668" s="16" t="s">
        <v>32</v>
      </c>
      <c r="M668" s="212" t="s">
        <v>31</v>
      </c>
      <c r="N668" s="165" t="s">
        <v>10</v>
      </c>
      <c r="O668" s="221" t="s">
        <v>29</v>
      </c>
      <c r="P668" s="221" t="s">
        <v>24</v>
      </c>
      <c r="Q668" s="5"/>
      <c r="R668" s="5"/>
      <c r="S668" s="5"/>
      <c r="T668" s="5"/>
      <c r="U668" s="6" t="s">
        <v>24</v>
      </c>
      <c r="V668" s="5"/>
      <c r="W668" s="5"/>
      <c r="X668" s="5"/>
      <c r="Y668" s="5"/>
      <c r="Z668" s="5"/>
      <c r="AA668" s="5"/>
      <c r="AB668" s="80">
        <f t="shared" si="383"/>
        <v>1</v>
      </c>
      <c r="AC668" s="642"/>
      <c r="AD668" s="7"/>
      <c r="AE668" s="7"/>
      <c r="AF668" s="7"/>
      <c r="AG668" s="7"/>
      <c r="AH668" s="7"/>
      <c r="AI668" s="7"/>
      <c r="AJ668" s="7"/>
      <c r="AK668" s="7" t="s">
        <v>1315</v>
      </c>
      <c r="AL668" s="7"/>
      <c r="AM668" s="7"/>
      <c r="AN668" s="7"/>
      <c r="AO668" s="7"/>
      <c r="AP668" s="7"/>
      <c r="AQ668" s="7"/>
      <c r="AR668" s="7"/>
      <c r="AS668" s="7"/>
      <c r="AT668" s="7"/>
      <c r="AU668" s="7"/>
      <c r="AV668" s="55"/>
      <c r="AW668" s="7"/>
      <c r="AX668" s="7"/>
      <c r="AY668" s="7"/>
      <c r="AZ668" s="7"/>
      <c r="BA668" s="7"/>
      <c r="BB668" s="7"/>
      <c r="BC668" s="7"/>
      <c r="BD668" s="7"/>
      <c r="BE668" s="7"/>
      <c r="BF668" s="7"/>
      <c r="BG668" s="7"/>
      <c r="BH668" s="7"/>
      <c r="BI668" s="7"/>
      <c r="BJ668" s="7"/>
      <c r="BK668" s="7"/>
      <c r="BL668" s="5">
        <v>2</v>
      </c>
      <c r="BM668" s="221">
        <v>2</v>
      </c>
      <c r="BN668" s="221">
        <v>2</v>
      </c>
      <c r="BO668" s="221">
        <v>2</v>
      </c>
      <c r="BP668" s="221">
        <v>2</v>
      </c>
      <c r="BQ668" s="221">
        <v>2</v>
      </c>
      <c r="BR668" s="5">
        <v>1</v>
      </c>
      <c r="BS668" s="226">
        <v>2</v>
      </c>
      <c r="BT668" s="221">
        <v>2</v>
      </c>
      <c r="BU668" s="221">
        <v>2</v>
      </c>
      <c r="BV668" s="221">
        <v>2</v>
      </c>
      <c r="BW668" s="5">
        <v>2</v>
      </c>
      <c r="BX668" s="221">
        <v>2</v>
      </c>
      <c r="BY668" s="6">
        <v>2</v>
      </c>
      <c r="BZ668" s="5">
        <v>1</v>
      </c>
      <c r="CA668" s="221">
        <v>2</v>
      </c>
      <c r="CB668" s="221">
        <v>2</v>
      </c>
      <c r="CC668" s="221">
        <v>1</v>
      </c>
      <c r="CD668" s="337">
        <v>2</v>
      </c>
      <c r="CE668" s="221">
        <v>2</v>
      </c>
      <c r="CF668" s="221">
        <v>2</v>
      </c>
      <c r="CG668" s="221">
        <v>2</v>
      </c>
      <c r="CH668" s="221">
        <v>2</v>
      </c>
      <c r="CI668" s="221">
        <v>2</v>
      </c>
      <c r="CJ668" s="337">
        <v>2</v>
      </c>
      <c r="CK668" s="221">
        <v>2</v>
      </c>
      <c r="CL668" s="222">
        <f t="shared" si="384"/>
        <v>23</v>
      </c>
      <c r="CM668" s="237">
        <f t="shared" si="385"/>
        <v>0.88461538461538458</v>
      </c>
      <c r="CN668" s="222">
        <f t="shared" si="386"/>
        <v>3</v>
      </c>
      <c r="CO668" s="237">
        <f t="shared" si="387"/>
        <v>0.11538461538461539</v>
      </c>
      <c r="CP668" s="222">
        <f t="shared" si="388"/>
        <v>0</v>
      </c>
      <c r="CQ668" s="237">
        <f t="shared" si="389"/>
        <v>0</v>
      </c>
      <c r="CR668" s="222">
        <f t="shared" si="390"/>
        <v>0</v>
      </c>
      <c r="CS668" s="237">
        <f t="shared" si="391"/>
        <v>0</v>
      </c>
      <c r="CT668" s="223">
        <f t="shared" si="392"/>
        <v>1.8846153846153846</v>
      </c>
      <c r="CU668" s="223" t="str">
        <f t="shared" si="393"/>
        <v>Đạt mục tiêu</v>
      </c>
      <c r="CV668" s="5"/>
    </row>
    <row r="669" spans="1:100" s="1" customFormat="1" ht="52" hidden="1">
      <c r="A669" s="13">
        <v>192</v>
      </c>
      <c r="B669" s="217" t="s">
        <v>2446</v>
      </c>
      <c r="C669" s="215" t="s">
        <v>60</v>
      </c>
      <c r="D669" s="217" t="s">
        <v>2447</v>
      </c>
      <c r="E669" s="215" t="s">
        <v>60</v>
      </c>
      <c r="F669" s="217" t="s">
        <v>389</v>
      </c>
      <c r="G669" s="572" t="s">
        <v>563</v>
      </c>
      <c r="H669" s="572"/>
      <c r="I669" s="550"/>
      <c r="J669" s="107" t="s">
        <v>778</v>
      </c>
      <c r="K669" s="469"/>
      <c r="L669" s="5" t="s">
        <v>32</v>
      </c>
      <c r="M669" s="212" t="s">
        <v>31</v>
      </c>
      <c r="N669" s="165" t="s">
        <v>10</v>
      </c>
      <c r="O669" s="221" t="s">
        <v>29</v>
      </c>
      <c r="P669" s="221" t="s">
        <v>24</v>
      </c>
      <c r="Q669" s="5"/>
      <c r="R669" s="5"/>
      <c r="S669" s="5"/>
      <c r="T669" s="5" t="s">
        <v>24</v>
      </c>
      <c r="U669" s="6"/>
      <c r="V669" s="5"/>
      <c r="W669" s="5"/>
      <c r="X669" s="5"/>
      <c r="Y669" s="5"/>
      <c r="Z669" s="5"/>
      <c r="AA669" s="5"/>
      <c r="AB669" s="80">
        <f t="shared" si="383"/>
        <v>1</v>
      </c>
      <c r="AC669" s="642"/>
      <c r="AD669" s="7"/>
      <c r="AE669" s="7"/>
      <c r="AF669" s="7"/>
      <c r="AG669" s="7"/>
      <c r="AH669" s="7"/>
      <c r="AI669" s="7"/>
      <c r="AJ669" s="7"/>
      <c r="AK669" s="7"/>
      <c r="AL669" s="7"/>
      <c r="AM669" s="7"/>
      <c r="AN669" s="7"/>
      <c r="AO669" s="7"/>
      <c r="AP669" s="55"/>
      <c r="AQ669" s="55"/>
      <c r="AR669" s="55" t="s">
        <v>1318</v>
      </c>
      <c r="AS669" s="7"/>
      <c r="AT669" s="7"/>
      <c r="AU669" s="7"/>
      <c r="AV669" s="55"/>
      <c r="AW669" s="7"/>
      <c r="AX669" s="7"/>
      <c r="AY669" s="7"/>
      <c r="AZ669" s="7"/>
      <c r="BA669" s="7"/>
      <c r="BB669" s="7"/>
      <c r="BC669" s="7"/>
      <c r="BD669" s="7"/>
      <c r="BE669" s="7"/>
      <c r="BF669" s="7"/>
      <c r="BG669" s="7"/>
      <c r="BH669" s="7"/>
      <c r="BI669" s="7"/>
      <c r="BJ669" s="7"/>
      <c r="BK669" s="7"/>
      <c r="BL669" s="5">
        <v>2</v>
      </c>
      <c r="BM669" s="221">
        <v>1</v>
      </c>
      <c r="BN669" s="221">
        <v>2</v>
      </c>
      <c r="BO669" s="221">
        <v>2</v>
      </c>
      <c r="BP669" s="221">
        <v>2</v>
      </c>
      <c r="BQ669" s="221">
        <v>2</v>
      </c>
      <c r="BR669" s="5">
        <v>2</v>
      </c>
      <c r="BS669" s="226">
        <v>2</v>
      </c>
      <c r="BT669" s="221">
        <v>2</v>
      </c>
      <c r="BU669" s="221">
        <v>2</v>
      </c>
      <c r="BV669" s="221">
        <v>2</v>
      </c>
      <c r="BW669" s="5">
        <v>2</v>
      </c>
      <c r="BX669" s="221">
        <v>1</v>
      </c>
      <c r="BY669" s="6">
        <v>2</v>
      </c>
      <c r="BZ669" s="5">
        <v>2</v>
      </c>
      <c r="CA669" s="221">
        <v>2</v>
      </c>
      <c r="CB669" s="221">
        <v>2</v>
      </c>
      <c r="CC669" s="221">
        <v>2</v>
      </c>
      <c r="CD669" s="337">
        <v>2</v>
      </c>
      <c r="CE669" s="221">
        <v>2</v>
      </c>
      <c r="CF669" s="221">
        <v>2</v>
      </c>
      <c r="CG669" s="221">
        <v>2</v>
      </c>
      <c r="CH669" s="221">
        <v>1</v>
      </c>
      <c r="CI669" s="221">
        <v>2</v>
      </c>
      <c r="CJ669" s="337">
        <v>2</v>
      </c>
      <c r="CK669" s="221">
        <v>2</v>
      </c>
      <c r="CL669" s="222">
        <f t="shared" si="384"/>
        <v>23</v>
      </c>
      <c r="CM669" s="237">
        <f t="shared" si="385"/>
        <v>0.88461538461538458</v>
      </c>
      <c r="CN669" s="222">
        <f t="shared" si="386"/>
        <v>3</v>
      </c>
      <c r="CO669" s="237">
        <f t="shared" si="387"/>
        <v>0.11538461538461539</v>
      </c>
      <c r="CP669" s="222">
        <f t="shared" si="388"/>
        <v>0</v>
      </c>
      <c r="CQ669" s="237">
        <f t="shared" si="389"/>
        <v>0</v>
      </c>
      <c r="CR669" s="222">
        <f t="shared" si="390"/>
        <v>0</v>
      </c>
      <c r="CS669" s="237">
        <f t="shared" si="391"/>
        <v>0</v>
      </c>
      <c r="CT669" s="223">
        <f t="shared" si="392"/>
        <v>1.8846153846153846</v>
      </c>
      <c r="CU669" s="223" t="str">
        <f t="shared" si="393"/>
        <v>Đạt mục tiêu</v>
      </c>
      <c r="CV669" s="5"/>
    </row>
    <row r="670" spans="1:100" s="1" customFormat="1" ht="72" hidden="1" customHeight="1">
      <c r="A670" s="1308">
        <v>193</v>
      </c>
      <c r="B670" s="1044" t="s">
        <v>2983</v>
      </c>
      <c r="C670" s="1033" t="s">
        <v>2439</v>
      </c>
      <c r="D670" s="1024" t="s">
        <v>2448</v>
      </c>
      <c r="E670" s="1033" t="s">
        <v>2439</v>
      </c>
      <c r="F670" s="136" t="s">
        <v>2440</v>
      </c>
      <c r="G670" s="285" t="s">
        <v>2475</v>
      </c>
      <c r="H670" s="285"/>
      <c r="I670" s="697" t="s">
        <v>2319</v>
      </c>
      <c r="J670" s="226" t="s">
        <v>779</v>
      </c>
      <c r="K670" s="511" t="s">
        <v>1730</v>
      </c>
      <c r="L670" s="5" t="s">
        <v>32</v>
      </c>
      <c r="M670" s="212" t="s">
        <v>31</v>
      </c>
      <c r="N670" s="165" t="s">
        <v>10</v>
      </c>
      <c r="O670" s="221" t="s">
        <v>29</v>
      </c>
      <c r="P670" s="221" t="s">
        <v>24</v>
      </c>
      <c r="Q670" s="5" t="s">
        <v>24</v>
      </c>
      <c r="R670" s="5"/>
      <c r="S670" s="5"/>
      <c r="T670" s="5"/>
      <c r="U670" s="6"/>
      <c r="V670" s="5"/>
      <c r="W670" s="5"/>
      <c r="X670" s="5"/>
      <c r="Y670" s="5"/>
      <c r="Z670" s="5"/>
      <c r="AA670" s="5"/>
      <c r="AB670" s="80">
        <f t="shared" si="383"/>
        <v>1</v>
      </c>
      <c r="AC670" s="565" t="s">
        <v>1183</v>
      </c>
      <c r="AD670" s="5"/>
      <c r="AE670" s="5"/>
      <c r="AF670" s="5"/>
      <c r="AG670" s="7"/>
      <c r="AH670" s="7"/>
      <c r="AI670" s="7"/>
      <c r="AJ670" s="7"/>
      <c r="AK670" s="7"/>
      <c r="AL670" s="7"/>
      <c r="AM670" s="7"/>
      <c r="AN670" s="7"/>
      <c r="AO670" s="7"/>
      <c r="AP670" s="7"/>
      <c r="AQ670" s="7"/>
      <c r="AR670" s="7"/>
      <c r="AS670" s="7"/>
      <c r="AT670" s="7"/>
      <c r="AU670" s="7"/>
      <c r="AV670" s="55"/>
      <c r="AW670" s="7"/>
      <c r="AX670" s="7"/>
      <c r="AY670" s="7"/>
      <c r="AZ670" s="7"/>
      <c r="BA670" s="7"/>
      <c r="BB670" s="7"/>
      <c r="BC670" s="7"/>
      <c r="BD670" s="7"/>
      <c r="BE670" s="7"/>
      <c r="BF670" s="7"/>
      <c r="BG670" s="7"/>
      <c r="BH670" s="7"/>
      <c r="BI670" s="7"/>
      <c r="BJ670" s="7"/>
      <c r="BK670" s="7"/>
      <c r="BL670" s="5">
        <v>2</v>
      </c>
      <c r="BM670" s="221">
        <v>2</v>
      </c>
      <c r="BN670" s="221">
        <v>2</v>
      </c>
      <c r="BO670" s="221">
        <v>2</v>
      </c>
      <c r="BP670" s="221">
        <v>2</v>
      </c>
      <c r="BQ670" s="221">
        <v>2</v>
      </c>
      <c r="BR670" s="5">
        <v>1</v>
      </c>
      <c r="BS670" s="226">
        <v>2</v>
      </c>
      <c r="BT670" s="221">
        <v>1</v>
      </c>
      <c r="BU670" s="221">
        <v>2</v>
      </c>
      <c r="BV670" s="221">
        <v>2</v>
      </c>
      <c r="BW670" s="5">
        <v>2</v>
      </c>
      <c r="BX670" s="221">
        <v>2</v>
      </c>
      <c r="BY670" s="6">
        <v>2</v>
      </c>
      <c r="BZ670" s="5">
        <v>2</v>
      </c>
      <c r="CA670" s="221">
        <v>2</v>
      </c>
      <c r="CB670" s="221">
        <v>2</v>
      </c>
      <c r="CC670" s="221">
        <v>2</v>
      </c>
      <c r="CD670" s="337">
        <v>1</v>
      </c>
      <c r="CE670" s="221">
        <v>1</v>
      </c>
      <c r="CF670" s="221">
        <v>2</v>
      </c>
      <c r="CG670" s="221">
        <v>2</v>
      </c>
      <c r="CH670" s="221">
        <v>2</v>
      </c>
      <c r="CI670" s="221">
        <v>2</v>
      </c>
      <c r="CJ670" s="337">
        <v>2</v>
      </c>
      <c r="CK670" s="221">
        <v>2</v>
      </c>
      <c r="CL670" s="222">
        <f t="shared" si="384"/>
        <v>22</v>
      </c>
      <c r="CM670" s="237">
        <f t="shared" si="385"/>
        <v>0.84615384615384615</v>
      </c>
      <c r="CN670" s="222">
        <f t="shared" si="386"/>
        <v>4</v>
      </c>
      <c r="CO670" s="237">
        <f t="shared" si="387"/>
        <v>0.15384615384615385</v>
      </c>
      <c r="CP670" s="222">
        <f t="shared" si="388"/>
        <v>0</v>
      </c>
      <c r="CQ670" s="237">
        <f t="shared" si="389"/>
        <v>0</v>
      </c>
      <c r="CR670" s="222">
        <f t="shared" si="390"/>
        <v>0</v>
      </c>
      <c r="CS670" s="237">
        <f t="shared" si="391"/>
        <v>0</v>
      </c>
      <c r="CT670" s="223">
        <f t="shared" si="392"/>
        <v>1.8461538461538463</v>
      </c>
      <c r="CU670" s="223" t="str">
        <f t="shared" si="393"/>
        <v>Đạt mục tiêu</v>
      </c>
      <c r="CV670" s="5"/>
    </row>
    <row r="671" spans="1:100" s="1" customFormat="1" ht="69.75" hidden="1" customHeight="1">
      <c r="A671" s="1308"/>
      <c r="B671" s="1024"/>
      <c r="C671" s="1033"/>
      <c r="D671" s="1024"/>
      <c r="E671" s="1033"/>
      <c r="F671" s="136" t="s">
        <v>1340</v>
      </c>
      <c r="G671" s="377" t="s">
        <v>1339</v>
      </c>
      <c r="H671" s="377"/>
      <c r="I671" s="629"/>
      <c r="J671" s="226"/>
      <c r="K671" s="493"/>
      <c r="L671" s="5" t="s">
        <v>32</v>
      </c>
      <c r="M671" s="212" t="s">
        <v>31</v>
      </c>
      <c r="N671" s="165" t="s">
        <v>10</v>
      </c>
      <c r="O671" s="221" t="s">
        <v>29</v>
      </c>
      <c r="P671" s="221" t="s">
        <v>24</v>
      </c>
      <c r="Q671" s="5" t="s">
        <v>24</v>
      </c>
      <c r="R671" s="5"/>
      <c r="S671" s="5"/>
      <c r="T671" s="5"/>
      <c r="U671" s="6"/>
      <c r="V671" s="5"/>
      <c r="W671" s="5"/>
      <c r="X671" s="5"/>
      <c r="Y671" s="5"/>
      <c r="Z671" s="5"/>
      <c r="AA671" s="5"/>
      <c r="AB671" s="80">
        <f t="shared" si="383"/>
        <v>1</v>
      </c>
      <c r="AC671" s="565" t="s">
        <v>1317</v>
      </c>
      <c r="AD671" s="5"/>
      <c r="AE671" s="5"/>
      <c r="AF671" s="5"/>
      <c r="AG671" s="7"/>
      <c r="AH671" s="7"/>
      <c r="AI671" s="7"/>
      <c r="AJ671" s="7"/>
      <c r="AK671" s="7"/>
      <c r="AL671" s="7"/>
      <c r="AM671" s="7"/>
      <c r="AN671" s="7"/>
      <c r="AO671" s="7"/>
      <c r="AP671" s="7"/>
      <c r="AQ671" s="7"/>
      <c r="AR671" s="7"/>
      <c r="AS671" s="7"/>
      <c r="AT671" s="7"/>
      <c r="AU671" s="7"/>
      <c r="AV671" s="55"/>
      <c r="AW671" s="7"/>
      <c r="AX671" s="7"/>
      <c r="AY671" s="7"/>
      <c r="AZ671" s="7"/>
      <c r="BA671" s="7"/>
      <c r="BB671" s="7"/>
      <c r="BC671" s="7"/>
      <c r="BD671" s="7"/>
      <c r="BE671" s="7"/>
      <c r="BF671" s="7"/>
      <c r="BG671" s="7"/>
      <c r="BH671" s="7"/>
      <c r="BI671" s="7"/>
      <c r="BJ671" s="7"/>
      <c r="BK671" s="7"/>
      <c r="BL671" s="5">
        <v>2</v>
      </c>
      <c r="BM671" s="221">
        <v>2</v>
      </c>
      <c r="BN671" s="221">
        <v>2</v>
      </c>
      <c r="BO671" s="221">
        <v>1</v>
      </c>
      <c r="BP671" s="221">
        <v>2</v>
      </c>
      <c r="BQ671" s="221">
        <v>2</v>
      </c>
      <c r="BR671" s="5">
        <v>2</v>
      </c>
      <c r="BS671" s="226">
        <v>2</v>
      </c>
      <c r="BT671" s="221">
        <v>2</v>
      </c>
      <c r="BU671" s="221">
        <v>2</v>
      </c>
      <c r="BV671" s="221">
        <v>2</v>
      </c>
      <c r="BW671" s="5">
        <v>1</v>
      </c>
      <c r="BX671" s="221">
        <v>2</v>
      </c>
      <c r="BY671" s="6">
        <v>2</v>
      </c>
      <c r="BZ671" s="5">
        <v>2</v>
      </c>
      <c r="CA671" s="221">
        <v>2</v>
      </c>
      <c r="CB671" s="221">
        <v>2</v>
      </c>
      <c r="CC671" s="221">
        <v>2</v>
      </c>
      <c r="CD671" s="337">
        <v>2</v>
      </c>
      <c r="CE671" s="221">
        <v>2</v>
      </c>
      <c r="CF671" s="221">
        <v>2</v>
      </c>
      <c r="CG671" s="221">
        <v>1</v>
      </c>
      <c r="CH671" s="221">
        <v>2</v>
      </c>
      <c r="CI671" s="221">
        <v>2</v>
      </c>
      <c r="CJ671" s="337">
        <v>2</v>
      </c>
      <c r="CK671" s="221">
        <v>2</v>
      </c>
      <c r="CL671" s="222">
        <f t="shared" si="384"/>
        <v>23</v>
      </c>
      <c r="CM671" s="237">
        <f t="shared" si="385"/>
        <v>0.88461538461538458</v>
      </c>
      <c r="CN671" s="222">
        <f t="shared" si="386"/>
        <v>3</v>
      </c>
      <c r="CO671" s="237">
        <f t="shared" si="387"/>
        <v>0.11538461538461539</v>
      </c>
      <c r="CP671" s="222">
        <f t="shared" si="388"/>
        <v>0</v>
      </c>
      <c r="CQ671" s="237">
        <f t="shared" si="389"/>
        <v>0</v>
      </c>
      <c r="CR671" s="222">
        <f t="shared" si="390"/>
        <v>0</v>
      </c>
      <c r="CS671" s="237">
        <f t="shared" si="391"/>
        <v>0</v>
      </c>
      <c r="CT671" s="223">
        <f t="shared" si="392"/>
        <v>1.8846153846153846</v>
      </c>
      <c r="CU671" s="223" t="str">
        <f t="shared" si="393"/>
        <v>Đạt mục tiêu</v>
      </c>
      <c r="CV671" s="5"/>
    </row>
    <row r="672" spans="1:100" s="1" customFormat="1" ht="70.5" hidden="1" customHeight="1">
      <c r="A672" s="1308"/>
      <c r="B672" s="1024"/>
      <c r="C672" s="1033"/>
      <c r="D672" s="1024"/>
      <c r="E672" s="1033"/>
      <c r="F672" s="136" t="s">
        <v>1008</v>
      </c>
      <c r="G672" s="290" t="s">
        <v>1680</v>
      </c>
      <c r="H672" s="290"/>
      <c r="I672" s="625"/>
      <c r="J672" s="226" t="s">
        <v>780</v>
      </c>
      <c r="K672" s="511" t="s">
        <v>1681</v>
      </c>
      <c r="L672" s="5" t="s">
        <v>32</v>
      </c>
      <c r="M672" s="212" t="s">
        <v>31</v>
      </c>
      <c r="N672" s="165" t="s">
        <v>10</v>
      </c>
      <c r="O672" s="221" t="s">
        <v>29</v>
      </c>
      <c r="P672" s="221" t="s">
        <v>24</v>
      </c>
      <c r="Q672" s="5"/>
      <c r="R672" s="5" t="s">
        <v>24</v>
      </c>
      <c r="S672" s="5"/>
      <c r="T672" s="5"/>
      <c r="U672" s="6"/>
      <c r="V672" s="5"/>
      <c r="W672" s="5"/>
      <c r="X672" s="5"/>
      <c r="Y672" s="5"/>
      <c r="Z672" s="5"/>
      <c r="AA672" s="5"/>
      <c r="AB672" s="80">
        <f t="shared" si="383"/>
        <v>1</v>
      </c>
      <c r="AC672" s="642"/>
      <c r="AD672" s="7"/>
      <c r="AE672" s="7"/>
      <c r="AF672" s="7"/>
      <c r="AG672" s="7" t="s">
        <v>1183</v>
      </c>
      <c r="AH672" s="7"/>
      <c r="AI672" s="7"/>
      <c r="AJ672" s="7"/>
      <c r="AK672" s="7"/>
      <c r="AL672" s="7"/>
      <c r="AM672" s="7"/>
      <c r="AN672" s="7"/>
      <c r="AO672" s="7"/>
      <c r="AP672" s="7"/>
      <c r="AQ672" s="7"/>
      <c r="AR672" s="7"/>
      <c r="AS672" s="7"/>
      <c r="AT672" s="7"/>
      <c r="AU672" s="7"/>
      <c r="AV672" s="55"/>
      <c r="AW672" s="7"/>
      <c r="AX672" s="7"/>
      <c r="AY672" s="7"/>
      <c r="AZ672" s="7"/>
      <c r="BA672" s="7"/>
      <c r="BB672" s="7"/>
      <c r="BC672" s="7"/>
      <c r="BD672" s="7"/>
      <c r="BE672" s="7"/>
      <c r="BF672" s="7"/>
      <c r="BG672" s="7"/>
      <c r="BH672" s="7"/>
      <c r="BI672" s="7"/>
      <c r="BJ672" s="7"/>
      <c r="BK672" s="7"/>
      <c r="BL672" s="5">
        <v>2</v>
      </c>
      <c r="BM672" s="221">
        <v>2</v>
      </c>
      <c r="BN672" s="221">
        <v>2</v>
      </c>
      <c r="BO672" s="221">
        <v>2</v>
      </c>
      <c r="BP672" s="221">
        <v>2</v>
      </c>
      <c r="BQ672" s="221">
        <v>2</v>
      </c>
      <c r="BR672" s="5">
        <v>1</v>
      </c>
      <c r="BS672" s="226">
        <v>2</v>
      </c>
      <c r="BT672" s="221">
        <v>2</v>
      </c>
      <c r="BU672" s="221">
        <v>2</v>
      </c>
      <c r="BV672" s="221">
        <v>2</v>
      </c>
      <c r="BW672" s="5">
        <v>2</v>
      </c>
      <c r="BX672" s="221">
        <v>2</v>
      </c>
      <c r="BY672" s="6">
        <v>2</v>
      </c>
      <c r="BZ672" s="5">
        <v>2</v>
      </c>
      <c r="CA672" s="221">
        <v>1</v>
      </c>
      <c r="CB672" s="221">
        <v>2</v>
      </c>
      <c r="CC672" s="221">
        <v>2</v>
      </c>
      <c r="CD672" s="337">
        <v>2</v>
      </c>
      <c r="CE672" s="221">
        <v>2</v>
      </c>
      <c r="CF672" s="221">
        <v>2</v>
      </c>
      <c r="CG672" s="221">
        <v>2</v>
      </c>
      <c r="CH672" s="221">
        <v>2</v>
      </c>
      <c r="CI672" s="221">
        <v>2</v>
      </c>
      <c r="CJ672" s="337">
        <v>2</v>
      </c>
      <c r="CK672" s="221">
        <v>2</v>
      </c>
      <c r="CL672" s="222">
        <f t="shared" si="384"/>
        <v>24</v>
      </c>
      <c r="CM672" s="237">
        <f t="shared" si="385"/>
        <v>0.92307692307692313</v>
      </c>
      <c r="CN672" s="222">
        <f t="shared" si="386"/>
        <v>2</v>
      </c>
      <c r="CO672" s="237">
        <f t="shared" si="387"/>
        <v>7.6923076923076927E-2</v>
      </c>
      <c r="CP672" s="222">
        <f t="shared" si="388"/>
        <v>0</v>
      </c>
      <c r="CQ672" s="237">
        <f t="shared" si="389"/>
        <v>0</v>
      </c>
      <c r="CR672" s="222">
        <f t="shared" si="390"/>
        <v>0</v>
      </c>
      <c r="CS672" s="237">
        <f t="shared" si="391"/>
        <v>0</v>
      </c>
      <c r="CT672" s="223">
        <f t="shared" si="392"/>
        <v>1.9230769230769231</v>
      </c>
      <c r="CU672" s="223" t="str">
        <f t="shared" si="393"/>
        <v>Đạt mục tiêu</v>
      </c>
      <c r="CV672" s="5"/>
    </row>
    <row r="673" spans="1:100" s="1" customFormat="1" ht="116.15" hidden="1" customHeight="1">
      <c r="A673" s="1308"/>
      <c r="B673" s="1024"/>
      <c r="C673" s="1033"/>
      <c r="D673" s="1024"/>
      <c r="E673" s="1033"/>
      <c r="F673" s="9" t="s">
        <v>916</v>
      </c>
      <c r="G673" s="285" t="s">
        <v>2686</v>
      </c>
      <c r="H673" s="285"/>
      <c r="I673" s="442"/>
      <c r="J673" s="226" t="s">
        <v>781</v>
      </c>
      <c r="K673" s="511" t="s">
        <v>1725</v>
      </c>
      <c r="L673" s="16" t="s">
        <v>32</v>
      </c>
      <c r="M673" s="212" t="s">
        <v>31</v>
      </c>
      <c r="N673" s="165" t="s">
        <v>10</v>
      </c>
      <c r="O673" s="221" t="s">
        <v>29</v>
      </c>
      <c r="P673" s="221" t="s">
        <v>24</v>
      </c>
      <c r="Q673" s="5"/>
      <c r="R673" s="5"/>
      <c r="S673" s="5" t="s">
        <v>24</v>
      </c>
      <c r="T673" s="5"/>
      <c r="U673" s="6"/>
      <c r="V673" s="5"/>
      <c r="W673" s="5"/>
      <c r="X673" s="5"/>
      <c r="Y673" s="5"/>
      <c r="Z673" s="5"/>
      <c r="AA673" s="5"/>
      <c r="AB673" s="80">
        <f t="shared" si="383"/>
        <v>1</v>
      </c>
      <c r="AC673" s="642"/>
      <c r="AD673" s="7"/>
      <c r="AE673" s="7"/>
      <c r="AF673" s="7"/>
      <c r="AG673" s="7"/>
      <c r="AH673" s="7"/>
      <c r="AI673" s="7"/>
      <c r="AJ673" s="7"/>
      <c r="AK673" s="7" t="s">
        <v>1183</v>
      </c>
      <c r="AL673" s="7" t="s">
        <v>1317</v>
      </c>
      <c r="AM673" s="7" t="s">
        <v>1317</v>
      </c>
      <c r="AN673" s="7" t="s">
        <v>1317</v>
      </c>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5">
        <v>2</v>
      </c>
      <c r="BM673" s="221">
        <v>2</v>
      </c>
      <c r="BN673" s="221">
        <v>2</v>
      </c>
      <c r="BO673" s="221">
        <v>2</v>
      </c>
      <c r="BP673" s="221">
        <v>2</v>
      </c>
      <c r="BQ673" s="221">
        <v>2</v>
      </c>
      <c r="BR673" s="5">
        <v>2</v>
      </c>
      <c r="BS673" s="226">
        <v>2</v>
      </c>
      <c r="BT673" s="221">
        <v>2</v>
      </c>
      <c r="BU673" s="221">
        <v>2</v>
      </c>
      <c r="BV673" s="221">
        <v>2</v>
      </c>
      <c r="BW673" s="5">
        <v>1</v>
      </c>
      <c r="BX673" s="221">
        <v>2</v>
      </c>
      <c r="BY673" s="6">
        <v>1</v>
      </c>
      <c r="BZ673" s="5">
        <v>2</v>
      </c>
      <c r="CA673" s="221">
        <v>2</v>
      </c>
      <c r="CB673" s="221">
        <v>2</v>
      </c>
      <c r="CC673" s="221">
        <v>2</v>
      </c>
      <c r="CD673" s="337">
        <v>2</v>
      </c>
      <c r="CE673" s="221">
        <v>2</v>
      </c>
      <c r="CF673" s="221">
        <v>2</v>
      </c>
      <c r="CG673" s="221">
        <v>2</v>
      </c>
      <c r="CH673" s="221">
        <v>2</v>
      </c>
      <c r="CI673" s="221">
        <v>2</v>
      </c>
      <c r="CJ673" s="337">
        <v>2</v>
      </c>
      <c r="CK673" s="221">
        <v>2</v>
      </c>
      <c r="CL673" s="222">
        <f t="shared" si="384"/>
        <v>24</v>
      </c>
      <c r="CM673" s="237">
        <f t="shared" si="385"/>
        <v>0.92307692307692313</v>
      </c>
      <c r="CN673" s="222">
        <f t="shared" si="386"/>
        <v>2</v>
      </c>
      <c r="CO673" s="237">
        <f t="shared" si="387"/>
        <v>7.6923076923076927E-2</v>
      </c>
      <c r="CP673" s="222">
        <f t="shared" si="388"/>
        <v>0</v>
      </c>
      <c r="CQ673" s="237">
        <f t="shared" si="389"/>
        <v>0</v>
      </c>
      <c r="CR673" s="222">
        <f t="shared" si="390"/>
        <v>0</v>
      </c>
      <c r="CS673" s="237">
        <f t="shared" si="391"/>
        <v>0</v>
      </c>
      <c r="CT673" s="223">
        <f t="shared" si="392"/>
        <v>1.9230769230769231</v>
      </c>
      <c r="CU673" s="223" t="str">
        <f t="shared" si="393"/>
        <v>Đạt mục tiêu</v>
      </c>
      <c r="CV673" s="5"/>
    </row>
    <row r="674" spans="1:100" s="1" customFormat="1" ht="69" hidden="1" customHeight="1">
      <c r="A674" s="1308"/>
      <c r="B674" s="1024"/>
      <c r="C674" s="1033"/>
      <c r="D674" s="1198"/>
      <c r="E674" s="1033"/>
      <c r="F674" s="9" t="s">
        <v>917</v>
      </c>
      <c r="G674" s="290" t="s">
        <v>1679</v>
      </c>
      <c r="H674" s="290"/>
      <c r="I674" s="625"/>
      <c r="J674" s="226" t="s">
        <v>782</v>
      </c>
      <c r="K674" s="511" t="s">
        <v>1678</v>
      </c>
      <c r="L674" s="5" t="s">
        <v>32</v>
      </c>
      <c r="M674" s="212" t="s">
        <v>31</v>
      </c>
      <c r="N674" s="165" t="s">
        <v>10</v>
      </c>
      <c r="O674" s="221" t="s">
        <v>29</v>
      </c>
      <c r="P674" s="221" t="s">
        <v>24</v>
      </c>
      <c r="Q674" s="5"/>
      <c r="R674" s="5"/>
      <c r="S674" s="5"/>
      <c r="T674" s="5" t="s">
        <v>24</v>
      </c>
      <c r="U674" s="6"/>
      <c r="V674" s="5"/>
      <c r="W674" s="5"/>
      <c r="X674" s="5"/>
      <c r="Y674" s="5"/>
      <c r="Z674" s="5"/>
      <c r="AA674" s="5"/>
      <c r="AB674" s="80">
        <f t="shared" si="383"/>
        <v>1</v>
      </c>
      <c r="AC674" s="642"/>
      <c r="AD674" s="7"/>
      <c r="AE674" s="7"/>
      <c r="AF674" s="7"/>
      <c r="AG674" s="7"/>
      <c r="AH674" s="7"/>
      <c r="AI674" s="7"/>
      <c r="AJ674" s="7"/>
      <c r="AK674" s="7"/>
      <c r="AL674" s="7"/>
      <c r="AM674" s="7"/>
      <c r="AN674" s="7"/>
      <c r="AO674" s="7" t="s">
        <v>1183</v>
      </c>
      <c r="AP674" s="55"/>
      <c r="AQ674" s="55"/>
      <c r="AR674" s="55"/>
      <c r="AS674" s="7"/>
      <c r="AT674" s="7"/>
      <c r="AU674" s="7"/>
      <c r="AV674" s="55"/>
      <c r="AW674" s="7"/>
      <c r="AX674" s="7"/>
      <c r="AY674" s="7"/>
      <c r="AZ674" s="7"/>
      <c r="BA674" s="7"/>
      <c r="BB674" s="7"/>
      <c r="BC674" s="7"/>
      <c r="BD674" s="7"/>
      <c r="BE674" s="7"/>
      <c r="BF674" s="7"/>
      <c r="BG674" s="7"/>
      <c r="BH674" s="7"/>
      <c r="BI674" s="7"/>
      <c r="BJ674" s="7"/>
      <c r="BK674" s="7"/>
      <c r="BL674" s="823">
        <v>1</v>
      </c>
      <c r="BM674" s="354">
        <v>2</v>
      </c>
      <c r="BN674" s="354">
        <v>2</v>
      </c>
      <c r="BO674" s="354">
        <v>2</v>
      </c>
      <c r="BP674" s="356" t="s">
        <v>2281</v>
      </c>
      <c r="BQ674" s="354">
        <v>2</v>
      </c>
      <c r="BR674" s="823">
        <v>2</v>
      </c>
      <c r="BS674" s="356">
        <v>2</v>
      </c>
      <c r="BT674" s="354">
        <v>2</v>
      </c>
      <c r="BU674" s="354">
        <v>2</v>
      </c>
      <c r="BV674" s="354">
        <v>1</v>
      </c>
      <c r="BW674" s="823">
        <v>2</v>
      </c>
      <c r="BX674" s="354">
        <v>2</v>
      </c>
      <c r="BY674" s="824">
        <v>1</v>
      </c>
      <c r="BZ674" s="823">
        <v>2</v>
      </c>
      <c r="CA674" s="360">
        <v>1</v>
      </c>
      <c r="CB674" s="354">
        <v>2</v>
      </c>
      <c r="CC674" s="354">
        <v>2</v>
      </c>
      <c r="CD674" s="766">
        <v>2</v>
      </c>
      <c r="CE674" s="354">
        <v>2</v>
      </c>
      <c r="CF674" s="354">
        <v>2</v>
      </c>
      <c r="CG674" s="354">
        <v>1</v>
      </c>
      <c r="CH674" s="354">
        <v>2</v>
      </c>
      <c r="CI674" s="354">
        <v>2</v>
      </c>
      <c r="CJ674" s="766">
        <v>2</v>
      </c>
      <c r="CK674" s="354">
        <v>2</v>
      </c>
      <c r="CL674" s="222">
        <f t="shared" si="384"/>
        <v>20</v>
      </c>
      <c r="CM674" s="237">
        <f t="shared" si="385"/>
        <v>0.76923076923076927</v>
      </c>
      <c r="CN674" s="222">
        <f t="shared" si="386"/>
        <v>5</v>
      </c>
      <c r="CO674" s="237">
        <f t="shared" si="387"/>
        <v>0.19230769230769232</v>
      </c>
      <c r="CP674" s="222">
        <f t="shared" si="388"/>
        <v>0</v>
      </c>
      <c r="CQ674" s="237">
        <f t="shared" si="389"/>
        <v>0</v>
      </c>
      <c r="CR674" s="222">
        <f t="shared" si="390"/>
        <v>1</v>
      </c>
      <c r="CS674" s="237">
        <f t="shared" si="391"/>
        <v>3.8461538461538464E-2</v>
      </c>
      <c r="CT674" s="223">
        <f t="shared" si="392"/>
        <v>1.8</v>
      </c>
      <c r="CU674" s="223" t="str">
        <f t="shared" si="393"/>
        <v>Đạt mục tiêu</v>
      </c>
      <c r="CV674" s="5"/>
    </row>
    <row r="675" spans="1:100" s="1" customFormat="1" ht="170.15" hidden="1" customHeight="1">
      <c r="A675" s="1308"/>
      <c r="B675" s="1024"/>
      <c r="C675" s="1033"/>
      <c r="D675" s="1024"/>
      <c r="E675" s="1033"/>
      <c r="F675" s="9" t="s">
        <v>918</v>
      </c>
      <c r="G675" s="378" t="s">
        <v>919</v>
      </c>
      <c r="H675" s="378"/>
      <c r="I675" s="593"/>
      <c r="J675" s="226"/>
      <c r="K675" s="493"/>
      <c r="L675" s="5" t="s">
        <v>32</v>
      </c>
      <c r="M675" s="212" t="s">
        <v>31</v>
      </c>
      <c r="N675" s="165" t="s">
        <v>10</v>
      </c>
      <c r="O675" s="221" t="s">
        <v>29</v>
      </c>
      <c r="P675" s="221" t="s">
        <v>24</v>
      </c>
      <c r="Q675" s="5"/>
      <c r="R675" s="5"/>
      <c r="S675" s="5"/>
      <c r="T675" s="5"/>
      <c r="U675" s="195" t="s">
        <v>24</v>
      </c>
      <c r="V675" s="5"/>
      <c r="W675" s="5"/>
      <c r="X675" s="5"/>
      <c r="Y675" s="5"/>
      <c r="Z675" s="5"/>
      <c r="AA675" s="5"/>
      <c r="AB675" s="80">
        <f t="shared" si="383"/>
        <v>1</v>
      </c>
      <c r="AC675" s="642"/>
      <c r="AD675" s="7"/>
      <c r="AE675" s="7"/>
      <c r="AF675" s="7"/>
      <c r="AG675" s="7"/>
      <c r="AH675" s="7"/>
      <c r="AI675" s="7"/>
      <c r="AJ675" s="7"/>
      <c r="AK675" s="7"/>
      <c r="AL675" s="7"/>
      <c r="AM675" s="7"/>
      <c r="AN675" s="7"/>
      <c r="AO675" s="7"/>
      <c r="AP675" s="7"/>
      <c r="AQ675" s="7"/>
      <c r="AR675" s="7"/>
      <c r="AS675" s="7" t="s">
        <v>1183</v>
      </c>
      <c r="AT675" s="7"/>
      <c r="AU675" s="7"/>
      <c r="AV675" s="55"/>
      <c r="AW675" s="7"/>
      <c r="AX675" s="7"/>
      <c r="AY675" s="7"/>
      <c r="AZ675" s="7"/>
      <c r="BA675" s="7"/>
      <c r="BB675" s="7"/>
      <c r="BC675" s="7"/>
      <c r="BD675" s="7"/>
      <c r="BE675" s="7"/>
      <c r="BF675" s="7"/>
      <c r="BG675" s="7"/>
      <c r="BH675" s="7"/>
      <c r="BI675" s="7"/>
      <c r="BJ675" s="7"/>
      <c r="BK675" s="7"/>
      <c r="BL675" s="5" t="s">
        <v>2281</v>
      </c>
      <c r="BM675" s="221">
        <v>2</v>
      </c>
      <c r="BN675" s="221">
        <v>2</v>
      </c>
      <c r="BO675" s="221">
        <v>2</v>
      </c>
      <c r="BP675" s="221">
        <v>2</v>
      </c>
      <c r="BQ675" s="221">
        <v>2</v>
      </c>
      <c r="BR675" s="5">
        <v>2</v>
      </c>
      <c r="BS675" s="226">
        <v>2</v>
      </c>
      <c r="BT675" s="221">
        <v>2</v>
      </c>
      <c r="BU675" s="221">
        <v>2</v>
      </c>
      <c r="BV675" s="221">
        <v>2</v>
      </c>
      <c r="BW675" s="5">
        <v>2</v>
      </c>
      <c r="BX675" s="221">
        <v>2</v>
      </c>
      <c r="BY675" s="6">
        <v>2</v>
      </c>
      <c r="BZ675" s="5">
        <v>2</v>
      </c>
      <c r="CA675" s="221">
        <v>2</v>
      </c>
      <c r="CB675" s="221">
        <v>2</v>
      </c>
      <c r="CC675" s="221">
        <v>2</v>
      </c>
      <c r="CD675" s="337">
        <v>2</v>
      </c>
      <c r="CE675" s="221">
        <v>2</v>
      </c>
      <c r="CF675" s="221">
        <v>2</v>
      </c>
      <c r="CG675" s="221">
        <v>2</v>
      </c>
      <c r="CH675" s="221">
        <v>2</v>
      </c>
      <c r="CI675" s="221">
        <v>2</v>
      </c>
      <c r="CJ675" s="337">
        <v>2</v>
      </c>
      <c r="CK675" s="221">
        <v>2</v>
      </c>
      <c r="CL675" s="222">
        <f t="shared" si="384"/>
        <v>25</v>
      </c>
      <c r="CM675" s="237">
        <f t="shared" si="385"/>
        <v>0.96153846153846156</v>
      </c>
      <c r="CN675" s="222">
        <f t="shared" si="386"/>
        <v>0</v>
      </c>
      <c r="CO675" s="237">
        <f t="shared" si="387"/>
        <v>0</v>
      </c>
      <c r="CP675" s="222">
        <f t="shared" si="388"/>
        <v>0</v>
      </c>
      <c r="CQ675" s="237">
        <f t="shared" si="389"/>
        <v>0</v>
      </c>
      <c r="CR675" s="222">
        <f t="shared" si="390"/>
        <v>1</v>
      </c>
      <c r="CS675" s="237">
        <f t="shared" si="391"/>
        <v>3.8461538461538464E-2</v>
      </c>
      <c r="CT675" s="223">
        <f t="shared" si="392"/>
        <v>2</v>
      </c>
      <c r="CU675" s="223" t="str">
        <f t="shared" si="393"/>
        <v>Đạt mục tiêu</v>
      </c>
      <c r="CV675" s="5"/>
    </row>
    <row r="676" spans="1:100" s="1" customFormat="1" ht="84" hidden="1">
      <c r="A676" s="1308"/>
      <c r="B676" s="1024"/>
      <c r="C676" s="1033"/>
      <c r="D676" s="1024"/>
      <c r="E676" s="1033"/>
      <c r="F676" s="9" t="s">
        <v>317</v>
      </c>
      <c r="G676" s="290" t="s">
        <v>1274</v>
      </c>
      <c r="H676" s="290"/>
      <c r="I676" s="594"/>
      <c r="J676" s="226" t="s">
        <v>783</v>
      </c>
      <c r="K676" s="511" t="s">
        <v>1731</v>
      </c>
      <c r="L676" s="5" t="s">
        <v>32</v>
      </c>
      <c r="M676" s="212" t="s">
        <v>31</v>
      </c>
      <c r="N676" s="165" t="s">
        <v>10</v>
      </c>
      <c r="O676" s="221" t="s">
        <v>29</v>
      </c>
      <c r="P676" s="221" t="s">
        <v>24</v>
      </c>
      <c r="Q676" s="5"/>
      <c r="R676" s="5"/>
      <c r="S676" s="5"/>
      <c r="T676" s="5"/>
      <c r="U676" s="6"/>
      <c r="V676" s="5" t="s">
        <v>24</v>
      </c>
      <c r="W676" s="5"/>
      <c r="X676" s="5"/>
      <c r="Y676" s="5"/>
      <c r="Z676" s="5"/>
      <c r="AA676" s="5"/>
      <c r="AB676" s="80">
        <f t="shared" si="383"/>
        <v>1</v>
      </c>
      <c r="AC676" s="642"/>
      <c r="AD676" s="7"/>
      <c r="AE676" s="7"/>
      <c r="AF676" s="7"/>
      <c r="AG676" s="7"/>
      <c r="AH676" s="7"/>
      <c r="AI676" s="7"/>
      <c r="AJ676" s="7"/>
      <c r="AK676" s="7"/>
      <c r="AL676" s="7"/>
      <c r="AM676" s="7"/>
      <c r="AN676" s="7"/>
      <c r="AO676" s="7"/>
      <c r="AP676" s="7"/>
      <c r="AQ676" s="7"/>
      <c r="AR676" s="7"/>
      <c r="AS676" s="7"/>
      <c r="AT676" s="7"/>
      <c r="AU676" s="7"/>
      <c r="AV676" s="55"/>
      <c r="AW676" s="7"/>
      <c r="AX676" s="7" t="s">
        <v>1183</v>
      </c>
      <c r="AY676" s="7"/>
      <c r="AZ676" s="7"/>
      <c r="BA676" s="7"/>
      <c r="BB676" s="7"/>
      <c r="BC676" s="7"/>
      <c r="BD676" s="7"/>
      <c r="BE676" s="7"/>
      <c r="BF676" s="7"/>
      <c r="BG676" s="7"/>
      <c r="BH676" s="7"/>
      <c r="BI676" s="7"/>
      <c r="BJ676" s="7"/>
      <c r="BK676" s="7"/>
      <c r="BL676" s="5">
        <v>2</v>
      </c>
      <c r="BM676" s="221">
        <v>2</v>
      </c>
      <c r="BN676" s="221">
        <v>2</v>
      </c>
      <c r="BO676" s="221">
        <v>2</v>
      </c>
      <c r="BP676" s="221">
        <v>2</v>
      </c>
      <c r="BQ676" s="221">
        <v>2</v>
      </c>
      <c r="BR676" s="5">
        <v>2</v>
      </c>
      <c r="BS676" s="226">
        <v>2</v>
      </c>
      <c r="BT676" s="221">
        <v>2</v>
      </c>
      <c r="BU676" s="221">
        <v>2</v>
      </c>
      <c r="BV676" s="221">
        <v>2</v>
      </c>
      <c r="BW676" s="5">
        <v>2</v>
      </c>
      <c r="BX676" s="221">
        <v>2</v>
      </c>
      <c r="BY676" s="6">
        <v>2</v>
      </c>
      <c r="BZ676" s="5">
        <v>2</v>
      </c>
      <c r="CA676" s="221">
        <v>2</v>
      </c>
      <c r="CB676" s="221">
        <v>2</v>
      </c>
      <c r="CC676" s="221">
        <v>2</v>
      </c>
      <c r="CD676" s="337">
        <v>2</v>
      </c>
      <c r="CE676" s="221">
        <v>2</v>
      </c>
      <c r="CF676" s="221">
        <v>2</v>
      </c>
      <c r="CG676" s="221">
        <v>2</v>
      </c>
      <c r="CH676" s="221">
        <v>2</v>
      </c>
      <c r="CI676" s="221">
        <v>2</v>
      </c>
      <c r="CJ676" s="337">
        <v>2</v>
      </c>
      <c r="CK676" s="221">
        <v>2</v>
      </c>
      <c r="CL676" s="222">
        <f t="shared" si="384"/>
        <v>26</v>
      </c>
      <c r="CM676" s="237">
        <f t="shared" si="385"/>
        <v>1</v>
      </c>
      <c r="CN676" s="222">
        <f t="shared" si="386"/>
        <v>0</v>
      </c>
      <c r="CO676" s="237">
        <f t="shared" si="387"/>
        <v>0</v>
      </c>
      <c r="CP676" s="222">
        <f t="shared" si="388"/>
        <v>0</v>
      </c>
      <c r="CQ676" s="237">
        <f t="shared" si="389"/>
        <v>0</v>
      </c>
      <c r="CR676" s="222">
        <f t="shared" si="390"/>
        <v>0</v>
      </c>
      <c r="CS676" s="237">
        <f t="shared" si="391"/>
        <v>0</v>
      </c>
      <c r="CT676" s="223">
        <f t="shared" si="392"/>
        <v>2</v>
      </c>
      <c r="CU676" s="223" t="str">
        <f t="shared" si="393"/>
        <v>Đạt mục tiêu</v>
      </c>
      <c r="CV676" s="5"/>
    </row>
    <row r="677" spans="1:100" s="1" customFormat="1" ht="84" hidden="1">
      <c r="A677" s="1308"/>
      <c r="B677" s="1024"/>
      <c r="C677" s="1033"/>
      <c r="D677" s="1024"/>
      <c r="E677" s="1033"/>
      <c r="F677" s="9" t="s">
        <v>318</v>
      </c>
      <c r="G677" s="289" t="s">
        <v>1275</v>
      </c>
      <c r="H677" s="290"/>
      <c r="I677" s="625"/>
      <c r="J677" s="226" t="s">
        <v>784</v>
      </c>
      <c r="K677" s="511" t="s">
        <v>1726</v>
      </c>
      <c r="L677" s="5" t="s">
        <v>32</v>
      </c>
      <c r="M677" s="212" t="s">
        <v>31</v>
      </c>
      <c r="N677" s="165" t="s">
        <v>10</v>
      </c>
      <c r="O677" s="221" t="s">
        <v>29</v>
      </c>
      <c r="P677" s="221" t="s">
        <v>24</v>
      </c>
      <c r="Q677" s="5"/>
      <c r="R677" s="5"/>
      <c r="S677" s="5"/>
      <c r="T677" s="5"/>
      <c r="U677" s="6"/>
      <c r="V677" s="5"/>
      <c r="W677" s="5"/>
      <c r="X677" s="5" t="s">
        <v>24</v>
      </c>
      <c r="Y677" s="5"/>
      <c r="Z677" s="5"/>
      <c r="AA677" s="5"/>
      <c r="AB677" s="80">
        <f t="shared" si="383"/>
        <v>1</v>
      </c>
      <c r="AC677" s="642"/>
      <c r="AD677" s="7"/>
      <c r="AE677" s="7"/>
      <c r="AF677" s="7"/>
      <c r="AG677" s="7"/>
      <c r="AH677" s="7"/>
      <c r="AI677" s="7"/>
      <c r="AJ677" s="7"/>
      <c r="AK677" s="7"/>
      <c r="AL677" s="7"/>
      <c r="AM677" s="7"/>
      <c r="AN677" s="7"/>
      <c r="AO677" s="7"/>
      <c r="AP677" s="7"/>
      <c r="AQ677" s="7"/>
      <c r="AR677" s="7"/>
      <c r="AS677" s="7"/>
      <c r="AT677" s="7"/>
      <c r="AU677" s="7"/>
      <c r="AV677" s="55"/>
      <c r="AW677" s="7"/>
      <c r="AX677" s="7"/>
      <c r="AY677" s="7"/>
      <c r="AZ677" s="7"/>
      <c r="BA677" s="7" t="s">
        <v>1183</v>
      </c>
      <c r="BB677" s="7"/>
      <c r="BC677" s="7"/>
      <c r="BD677" s="7"/>
      <c r="BE677" s="7"/>
      <c r="BF677" s="7"/>
      <c r="BG677" s="7"/>
      <c r="BH677" s="7"/>
      <c r="BI677" s="7"/>
      <c r="BJ677" s="7"/>
      <c r="BK677" s="7"/>
      <c r="BL677" s="5">
        <v>2</v>
      </c>
      <c r="BM677" s="221">
        <v>2</v>
      </c>
      <c r="BN677" s="221">
        <v>2</v>
      </c>
      <c r="BO677" s="221">
        <v>2</v>
      </c>
      <c r="BP677" s="221">
        <v>2</v>
      </c>
      <c r="BQ677" s="221">
        <v>2</v>
      </c>
      <c r="BR677" s="5">
        <v>2</v>
      </c>
      <c r="BS677" s="226">
        <v>2</v>
      </c>
      <c r="BT677" s="221">
        <v>2</v>
      </c>
      <c r="BU677" s="221">
        <v>2</v>
      </c>
      <c r="BV677" s="221">
        <v>2</v>
      </c>
      <c r="BW677" s="5">
        <v>2</v>
      </c>
      <c r="BX677" s="221">
        <v>2</v>
      </c>
      <c r="BY677" s="6">
        <v>2</v>
      </c>
      <c r="BZ677" s="5">
        <v>2</v>
      </c>
      <c r="CA677" s="221">
        <v>2</v>
      </c>
      <c r="CB677" s="221">
        <v>2</v>
      </c>
      <c r="CC677" s="221">
        <v>2</v>
      </c>
      <c r="CD677" s="337">
        <v>2</v>
      </c>
      <c r="CE677" s="221">
        <v>2</v>
      </c>
      <c r="CF677" s="221">
        <v>2</v>
      </c>
      <c r="CG677" s="221">
        <v>2</v>
      </c>
      <c r="CH677" s="221">
        <v>2</v>
      </c>
      <c r="CI677" s="221">
        <v>2</v>
      </c>
      <c r="CJ677" s="337">
        <v>2</v>
      </c>
      <c r="CK677" s="221">
        <v>2</v>
      </c>
      <c r="CL677" s="222">
        <f t="shared" si="384"/>
        <v>26</v>
      </c>
      <c r="CM677" s="237">
        <f t="shared" si="385"/>
        <v>1</v>
      </c>
      <c r="CN677" s="222">
        <f t="shared" si="386"/>
        <v>0</v>
      </c>
      <c r="CO677" s="237">
        <f t="shared" si="387"/>
        <v>0</v>
      </c>
      <c r="CP677" s="222">
        <f t="shared" si="388"/>
        <v>0</v>
      </c>
      <c r="CQ677" s="237">
        <f t="shared" si="389"/>
        <v>0</v>
      </c>
      <c r="CR677" s="222">
        <f t="shared" si="390"/>
        <v>0</v>
      </c>
      <c r="CS677" s="237">
        <f t="shared" si="391"/>
        <v>0</v>
      </c>
      <c r="CT677" s="223">
        <f t="shared" si="392"/>
        <v>2</v>
      </c>
      <c r="CU677" s="223" t="str">
        <f t="shared" si="393"/>
        <v>Đạt mục tiêu</v>
      </c>
      <c r="CV677" s="5"/>
    </row>
    <row r="678" spans="1:100" s="1" customFormat="1" ht="72" hidden="1">
      <c r="A678" s="1308"/>
      <c r="B678" s="1024"/>
      <c r="C678" s="1033"/>
      <c r="D678" s="1024"/>
      <c r="E678" s="1033"/>
      <c r="F678" s="9" t="s">
        <v>319</v>
      </c>
      <c r="G678" s="34" t="s">
        <v>2923</v>
      </c>
      <c r="H678" s="427"/>
      <c r="I678" s="594"/>
      <c r="J678" s="226" t="s">
        <v>785</v>
      </c>
      <c r="K678" s="511" t="s">
        <v>1671</v>
      </c>
      <c r="L678" s="5" t="s">
        <v>32</v>
      </c>
      <c r="M678" s="212" t="s">
        <v>31</v>
      </c>
      <c r="N678" s="165" t="s">
        <v>10</v>
      </c>
      <c r="O678" s="221" t="s">
        <v>29</v>
      </c>
      <c r="P678" s="221" t="s">
        <v>24</v>
      </c>
      <c r="Q678" s="5"/>
      <c r="R678" s="5"/>
      <c r="S678" s="5"/>
      <c r="T678" s="5"/>
      <c r="U678" s="6"/>
      <c r="V678" s="5"/>
      <c r="W678" s="5" t="s">
        <v>24</v>
      </c>
      <c r="X678" s="5"/>
      <c r="Y678" s="5"/>
      <c r="Z678" s="5"/>
      <c r="AA678" s="5"/>
      <c r="AB678" s="80">
        <f t="shared" si="383"/>
        <v>1</v>
      </c>
      <c r="AC678" s="642"/>
      <c r="AD678" s="7"/>
      <c r="AE678" s="7"/>
      <c r="AF678" s="7"/>
      <c r="AG678" s="7"/>
      <c r="AH678" s="7"/>
      <c r="AI678" s="7"/>
      <c r="AJ678" s="7"/>
      <c r="AK678" s="7"/>
      <c r="AL678" s="7"/>
      <c r="AM678" s="7"/>
      <c r="AN678" s="7"/>
      <c r="AO678" s="7"/>
      <c r="AP678" s="7"/>
      <c r="AQ678" s="7"/>
      <c r="AR678" s="7"/>
      <c r="AS678" s="7"/>
      <c r="AT678" s="7"/>
      <c r="AU678" s="7"/>
      <c r="AV678" s="55"/>
      <c r="AW678" s="7"/>
      <c r="AX678" s="7"/>
      <c r="AY678" s="7"/>
      <c r="AZ678" s="7" t="s">
        <v>1183</v>
      </c>
      <c r="BA678" s="7"/>
      <c r="BB678" s="7"/>
      <c r="BC678" s="7"/>
      <c r="BD678" s="7"/>
      <c r="BE678" s="7"/>
      <c r="BF678" s="7"/>
      <c r="BG678" s="7"/>
      <c r="BH678" s="7"/>
      <c r="BI678" s="7"/>
      <c r="BJ678" s="7"/>
      <c r="BK678" s="7"/>
      <c r="BL678" s="5">
        <v>2</v>
      </c>
      <c r="BM678" s="221">
        <v>2</v>
      </c>
      <c r="BN678" s="221">
        <v>2</v>
      </c>
      <c r="BO678" s="221">
        <v>2</v>
      </c>
      <c r="BP678" s="221">
        <v>2</v>
      </c>
      <c r="BQ678" s="221">
        <v>2</v>
      </c>
      <c r="BR678" s="5">
        <v>2</v>
      </c>
      <c r="BS678" s="226">
        <v>2</v>
      </c>
      <c r="BT678" s="221">
        <v>2</v>
      </c>
      <c r="BU678" s="221">
        <v>1</v>
      </c>
      <c r="BV678" s="221">
        <v>2</v>
      </c>
      <c r="BW678" s="5">
        <v>2</v>
      </c>
      <c r="BX678" s="221">
        <v>2</v>
      </c>
      <c r="BY678" s="6">
        <v>2</v>
      </c>
      <c r="BZ678" s="5">
        <v>2</v>
      </c>
      <c r="CA678" s="221">
        <v>2</v>
      </c>
      <c r="CB678" s="221">
        <v>2</v>
      </c>
      <c r="CC678" s="221">
        <v>2</v>
      </c>
      <c r="CD678" s="337">
        <v>2</v>
      </c>
      <c r="CE678" s="221">
        <v>2</v>
      </c>
      <c r="CF678" s="221">
        <v>2</v>
      </c>
      <c r="CG678" s="221">
        <v>1</v>
      </c>
      <c r="CH678" s="221">
        <v>2</v>
      </c>
      <c r="CI678" s="221">
        <v>2</v>
      </c>
      <c r="CJ678" s="337">
        <v>2</v>
      </c>
      <c r="CK678" s="221">
        <v>2</v>
      </c>
      <c r="CL678" s="222">
        <f t="shared" si="384"/>
        <v>24</v>
      </c>
      <c r="CM678" s="237">
        <f t="shared" si="385"/>
        <v>0.92307692307692313</v>
      </c>
      <c r="CN678" s="222">
        <f t="shared" si="386"/>
        <v>2</v>
      </c>
      <c r="CO678" s="237">
        <f t="shared" si="387"/>
        <v>7.6923076923076927E-2</v>
      </c>
      <c r="CP678" s="222">
        <f t="shared" si="388"/>
        <v>0</v>
      </c>
      <c r="CQ678" s="237">
        <f t="shared" si="389"/>
        <v>0</v>
      </c>
      <c r="CR678" s="222">
        <f t="shared" si="390"/>
        <v>0</v>
      </c>
      <c r="CS678" s="237">
        <f t="shared" si="391"/>
        <v>0</v>
      </c>
      <c r="CT678" s="223">
        <f t="shared" si="392"/>
        <v>1.9230769230769231</v>
      </c>
      <c r="CU678" s="223" t="str">
        <f t="shared" si="393"/>
        <v>Đạt mục tiêu</v>
      </c>
      <c r="CV678" s="5"/>
    </row>
    <row r="679" spans="1:100" ht="84" hidden="1">
      <c r="A679" s="1308"/>
      <c r="B679" s="1024"/>
      <c r="C679" s="1033"/>
      <c r="D679" s="1024"/>
      <c r="E679" s="1033"/>
      <c r="F679" s="74" t="s">
        <v>378</v>
      </c>
      <c r="G679" s="289" t="s">
        <v>3055</v>
      </c>
      <c r="H679" s="290"/>
      <c r="I679" s="625"/>
      <c r="J679" s="226" t="s">
        <v>786</v>
      </c>
      <c r="K679" s="511" t="s">
        <v>1729</v>
      </c>
      <c r="L679" s="5" t="s">
        <v>32</v>
      </c>
      <c r="M679" s="212" t="s">
        <v>31</v>
      </c>
      <c r="N679" s="165" t="s">
        <v>10</v>
      </c>
      <c r="O679" s="221" t="s">
        <v>29</v>
      </c>
      <c r="P679" s="221" t="s">
        <v>24</v>
      </c>
      <c r="Q679" s="5"/>
      <c r="R679" s="5"/>
      <c r="S679" s="5"/>
      <c r="T679" s="5"/>
      <c r="U679" s="6"/>
      <c r="V679" s="5"/>
      <c r="W679" s="5"/>
      <c r="X679" s="5"/>
      <c r="Y679" s="221" t="s">
        <v>24</v>
      </c>
      <c r="Z679" s="5"/>
      <c r="AA679" s="5"/>
      <c r="AB679" s="80">
        <f t="shared" si="383"/>
        <v>1</v>
      </c>
      <c r="AC679" s="642"/>
      <c r="AD679" s="7"/>
      <c r="AE679" s="7"/>
      <c r="AF679" s="7"/>
      <c r="AG679" s="7"/>
      <c r="AH679" s="7"/>
      <c r="AI679" s="7"/>
      <c r="AJ679" s="7"/>
      <c r="AK679" s="7"/>
      <c r="AL679" s="7"/>
      <c r="AM679" s="7"/>
      <c r="AN679" s="7"/>
      <c r="AO679" s="7"/>
      <c r="AP679" s="7"/>
      <c r="AQ679" s="7"/>
      <c r="AR679" s="7"/>
      <c r="AS679" s="7"/>
      <c r="AT679" s="7"/>
      <c r="AU679" s="7"/>
      <c r="AV679" s="55"/>
      <c r="AW679" s="7"/>
      <c r="AX679" s="7"/>
      <c r="AY679" s="7"/>
      <c r="AZ679" s="7"/>
      <c r="BA679" s="7"/>
      <c r="BB679" s="7"/>
      <c r="BC679" s="7"/>
      <c r="BD679" s="7"/>
      <c r="BE679" s="55"/>
      <c r="BF679" s="55" t="s">
        <v>1183</v>
      </c>
      <c r="BG679" s="55"/>
      <c r="BH679" s="7"/>
      <c r="BI679" s="7"/>
      <c r="BJ679" s="7"/>
      <c r="BK679" s="7"/>
      <c r="BL679" s="5">
        <v>2</v>
      </c>
      <c r="BM679" s="221">
        <v>2</v>
      </c>
      <c r="BN679" s="221">
        <v>2</v>
      </c>
      <c r="BO679" s="221">
        <v>2</v>
      </c>
      <c r="BP679" s="221">
        <v>2</v>
      </c>
      <c r="BQ679" s="221">
        <v>2</v>
      </c>
      <c r="BR679" s="5">
        <v>1</v>
      </c>
      <c r="BS679" s="226">
        <v>2</v>
      </c>
      <c r="BT679" s="221">
        <v>2</v>
      </c>
      <c r="BU679" s="221">
        <v>2</v>
      </c>
      <c r="BV679" s="221">
        <v>2</v>
      </c>
      <c r="BW679" s="5">
        <v>2</v>
      </c>
      <c r="BX679" s="221">
        <v>2</v>
      </c>
      <c r="BY679" s="6">
        <v>2</v>
      </c>
      <c r="BZ679" s="5">
        <v>2</v>
      </c>
      <c r="CA679" s="221">
        <v>2</v>
      </c>
      <c r="CB679" s="221">
        <v>1</v>
      </c>
      <c r="CC679" s="221">
        <v>2</v>
      </c>
      <c r="CD679" s="337">
        <v>2</v>
      </c>
      <c r="CE679" s="221">
        <v>2</v>
      </c>
      <c r="CF679" s="221">
        <v>2</v>
      </c>
      <c r="CG679" s="221">
        <v>2</v>
      </c>
      <c r="CH679" s="221">
        <v>2</v>
      </c>
      <c r="CI679" s="221">
        <v>2</v>
      </c>
      <c r="CJ679" s="337">
        <v>2</v>
      </c>
      <c r="CK679" s="221">
        <v>2</v>
      </c>
      <c r="CL679" s="222">
        <f t="shared" si="384"/>
        <v>24</v>
      </c>
      <c r="CM679" s="237">
        <f t="shared" si="385"/>
        <v>0.92307692307692313</v>
      </c>
      <c r="CN679" s="222">
        <f t="shared" si="386"/>
        <v>2</v>
      </c>
      <c r="CO679" s="237">
        <f t="shared" si="387"/>
        <v>7.6923076923076927E-2</v>
      </c>
      <c r="CP679" s="222">
        <f t="shared" si="388"/>
        <v>0</v>
      </c>
      <c r="CQ679" s="237">
        <f t="shared" si="389"/>
        <v>0</v>
      </c>
      <c r="CR679" s="222">
        <f t="shared" si="390"/>
        <v>0</v>
      </c>
      <c r="CS679" s="237">
        <f t="shared" si="391"/>
        <v>0</v>
      </c>
      <c r="CT679" s="223">
        <f t="shared" si="392"/>
        <v>1.9230769230769231</v>
      </c>
      <c r="CU679" s="223" t="str">
        <f t="shared" si="393"/>
        <v>Đạt mục tiêu</v>
      </c>
      <c r="CV679" s="221"/>
    </row>
    <row r="680" spans="1:100" ht="84" hidden="1">
      <c r="A680" s="1308"/>
      <c r="B680" s="1024"/>
      <c r="C680" s="1033"/>
      <c r="D680" s="1024"/>
      <c r="E680" s="1033"/>
      <c r="F680" s="74" t="s">
        <v>320</v>
      </c>
      <c r="G680" s="289" t="s">
        <v>2805</v>
      </c>
      <c r="H680" s="285"/>
      <c r="I680" s="442"/>
      <c r="J680" s="226" t="s">
        <v>787</v>
      </c>
      <c r="K680" s="511" t="s">
        <v>1676</v>
      </c>
      <c r="L680" s="5" t="s">
        <v>32</v>
      </c>
      <c r="M680" s="212" t="s">
        <v>31</v>
      </c>
      <c r="N680" s="165" t="s">
        <v>10</v>
      </c>
      <c r="O680" s="221" t="s">
        <v>29</v>
      </c>
      <c r="P680" s="221" t="s">
        <v>24</v>
      </c>
      <c r="Q680" s="5"/>
      <c r="R680" s="5"/>
      <c r="S680" s="5"/>
      <c r="T680" s="5"/>
      <c r="U680" s="6"/>
      <c r="V680" s="5"/>
      <c r="W680" s="5"/>
      <c r="X680" s="5"/>
      <c r="Y680" s="221" t="s">
        <v>24</v>
      </c>
      <c r="Z680" s="5"/>
      <c r="AA680" s="5"/>
      <c r="AB680" s="80">
        <f t="shared" si="383"/>
        <v>1</v>
      </c>
      <c r="AC680" s="642"/>
      <c r="AD680" s="7"/>
      <c r="AE680" s="7"/>
      <c r="AF680" s="7"/>
      <c r="AG680" s="7"/>
      <c r="AH680" s="7"/>
      <c r="AI680" s="7"/>
      <c r="AJ680" s="7"/>
      <c r="AK680" s="7"/>
      <c r="AL680" s="7"/>
      <c r="AM680" s="7"/>
      <c r="AN680" s="7"/>
      <c r="AO680" s="7"/>
      <c r="AP680" s="7"/>
      <c r="AQ680" s="7"/>
      <c r="AR680" s="7"/>
      <c r="AS680" s="7"/>
      <c r="AT680" s="7"/>
      <c r="AU680" s="7"/>
      <c r="AV680" s="55"/>
      <c r="AW680" s="7"/>
      <c r="AX680" s="7"/>
      <c r="AY680" s="7"/>
      <c r="AZ680" s="7"/>
      <c r="BA680" s="7"/>
      <c r="BB680" s="7"/>
      <c r="BC680" s="7"/>
      <c r="BD680" s="7"/>
      <c r="BE680" s="55"/>
      <c r="BF680" s="55"/>
      <c r="BG680" s="55" t="s">
        <v>1183</v>
      </c>
      <c r="BH680" s="7"/>
      <c r="BI680" s="7"/>
      <c r="BJ680" s="7"/>
      <c r="BK680" s="7"/>
      <c r="BL680" s="5">
        <v>2</v>
      </c>
      <c r="BM680" s="221">
        <v>2</v>
      </c>
      <c r="BN680" s="221">
        <v>2</v>
      </c>
      <c r="BO680" s="221">
        <v>2</v>
      </c>
      <c r="BP680" s="221">
        <v>2</v>
      </c>
      <c r="BQ680" s="221">
        <v>2</v>
      </c>
      <c r="BR680" s="5">
        <v>2</v>
      </c>
      <c r="BS680" s="226">
        <v>2</v>
      </c>
      <c r="BT680" s="221">
        <v>2</v>
      </c>
      <c r="BU680" s="221">
        <v>2</v>
      </c>
      <c r="BV680" s="221">
        <v>2</v>
      </c>
      <c r="BW680" s="5">
        <v>2</v>
      </c>
      <c r="BX680" s="221">
        <v>2</v>
      </c>
      <c r="BY680" s="6">
        <v>2</v>
      </c>
      <c r="BZ680" s="5">
        <v>2</v>
      </c>
      <c r="CA680" s="221">
        <v>2</v>
      </c>
      <c r="CB680" s="221">
        <v>2</v>
      </c>
      <c r="CC680" s="221">
        <v>2</v>
      </c>
      <c r="CD680" s="337">
        <v>2</v>
      </c>
      <c r="CE680" s="221">
        <v>2</v>
      </c>
      <c r="CF680" s="221">
        <v>2</v>
      </c>
      <c r="CG680" s="221">
        <v>2</v>
      </c>
      <c r="CH680" s="221">
        <v>2</v>
      </c>
      <c r="CI680" s="221">
        <v>2</v>
      </c>
      <c r="CJ680" s="337">
        <v>2</v>
      </c>
      <c r="CK680" s="221">
        <v>2</v>
      </c>
      <c r="CL680" s="222">
        <f t="shared" si="384"/>
        <v>26</v>
      </c>
      <c r="CM680" s="237">
        <f t="shared" si="385"/>
        <v>1</v>
      </c>
      <c r="CN680" s="222">
        <f t="shared" si="386"/>
        <v>0</v>
      </c>
      <c r="CO680" s="237">
        <f t="shared" si="387"/>
        <v>0</v>
      </c>
      <c r="CP680" s="222">
        <f t="shared" si="388"/>
        <v>0</v>
      </c>
      <c r="CQ680" s="237">
        <f t="shared" si="389"/>
        <v>0</v>
      </c>
      <c r="CR680" s="222">
        <f t="shared" si="390"/>
        <v>0</v>
      </c>
      <c r="CS680" s="237">
        <f t="shared" si="391"/>
        <v>0</v>
      </c>
      <c r="CT680" s="223">
        <f t="shared" si="392"/>
        <v>2</v>
      </c>
      <c r="CU680" s="223" t="str">
        <f t="shared" si="393"/>
        <v>Đạt mục tiêu</v>
      </c>
      <c r="CV680" s="221"/>
    </row>
    <row r="681" spans="1:100" s="1" customFormat="1" ht="84" hidden="1">
      <c r="A681" s="1308"/>
      <c r="B681" s="1024"/>
      <c r="C681" s="1033"/>
      <c r="D681" s="1024"/>
      <c r="E681" s="1033"/>
      <c r="F681" s="9" t="s">
        <v>321</v>
      </c>
      <c r="G681" s="290" t="s">
        <v>1279</v>
      </c>
      <c r="H681" s="290"/>
      <c r="I681" s="625"/>
      <c r="J681" s="226" t="s">
        <v>788</v>
      </c>
      <c r="K681" s="511" t="s">
        <v>1674</v>
      </c>
      <c r="L681" s="5" t="s">
        <v>32</v>
      </c>
      <c r="M681" s="212" t="s">
        <v>31</v>
      </c>
      <c r="N681" s="165" t="s">
        <v>10</v>
      </c>
      <c r="O681" s="221" t="s">
        <v>29</v>
      </c>
      <c r="P681" s="221" t="s">
        <v>24</v>
      </c>
      <c r="Q681" s="5"/>
      <c r="R681" s="5"/>
      <c r="S681" s="5"/>
      <c r="T681" s="5"/>
      <c r="U681" s="6"/>
      <c r="V681" s="5"/>
      <c r="W681" s="5"/>
      <c r="X681" s="5"/>
      <c r="Y681" s="5"/>
      <c r="Z681" s="5" t="s">
        <v>24</v>
      </c>
      <c r="AA681" s="5"/>
      <c r="AB681" s="80">
        <f t="shared" si="383"/>
        <v>1</v>
      </c>
      <c r="AC681" s="642"/>
      <c r="AD681" s="7"/>
      <c r="AE681" s="7"/>
      <c r="AF681" s="7"/>
      <c r="AG681" s="7"/>
      <c r="AH681" s="7"/>
      <c r="AI681" s="7"/>
      <c r="AJ681" s="7"/>
      <c r="AK681" s="7"/>
      <c r="AL681" s="7"/>
      <c r="AM681" s="7"/>
      <c r="AN681" s="7"/>
      <c r="AO681" s="7"/>
      <c r="AP681" s="7"/>
      <c r="AQ681" s="7"/>
      <c r="AR681" s="7"/>
      <c r="AS681" s="7"/>
      <c r="AT681" s="7"/>
      <c r="AU681" s="7"/>
      <c r="AV681" s="55"/>
      <c r="AW681" s="7"/>
      <c r="AX681" s="7"/>
      <c r="AY681" s="7"/>
      <c r="AZ681" s="7"/>
      <c r="BA681" s="7"/>
      <c r="BB681" s="7"/>
      <c r="BC681" s="7"/>
      <c r="BD681" s="7"/>
      <c r="BE681" s="7"/>
      <c r="BF681" s="7"/>
      <c r="BG681" s="7"/>
      <c r="BH681" s="7"/>
      <c r="BI681" s="7" t="s">
        <v>1183</v>
      </c>
      <c r="BJ681" s="7"/>
      <c r="BK681" s="7"/>
      <c r="BL681" s="5">
        <v>2</v>
      </c>
      <c r="BM681" s="221">
        <v>2</v>
      </c>
      <c r="BN681" s="221">
        <v>2</v>
      </c>
      <c r="BO681" s="221">
        <v>2</v>
      </c>
      <c r="BP681" s="221">
        <v>2</v>
      </c>
      <c r="BQ681" s="221">
        <v>2</v>
      </c>
      <c r="BR681" s="5">
        <v>2</v>
      </c>
      <c r="BS681" s="226">
        <v>2</v>
      </c>
      <c r="BT681" s="221">
        <v>2</v>
      </c>
      <c r="BU681" s="221">
        <v>2</v>
      </c>
      <c r="BV681" s="221">
        <v>2</v>
      </c>
      <c r="BW681" s="5">
        <v>2</v>
      </c>
      <c r="BX681" s="221">
        <v>2</v>
      </c>
      <c r="BY681" s="6">
        <v>2</v>
      </c>
      <c r="BZ681" s="5">
        <v>2</v>
      </c>
      <c r="CA681" s="221">
        <v>2</v>
      </c>
      <c r="CB681" s="221">
        <v>2</v>
      </c>
      <c r="CC681" s="221">
        <v>2</v>
      </c>
      <c r="CD681" s="337">
        <v>2</v>
      </c>
      <c r="CE681" s="221">
        <v>2</v>
      </c>
      <c r="CF681" s="221">
        <v>2</v>
      </c>
      <c r="CG681" s="221">
        <v>2</v>
      </c>
      <c r="CH681" s="221">
        <v>2</v>
      </c>
      <c r="CI681" s="221">
        <v>1</v>
      </c>
      <c r="CJ681" s="337">
        <v>2</v>
      </c>
      <c r="CK681" s="221">
        <v>2</v>
      </c>
      <c r="CL681" s="222">
        <f t="shared" si="384"/>
        <v>25</v>
      </c>
      <c r="CM681" s="237">
        <f t="shared" si="385"/>
        <v>0.96153846153846156</v>
      </c>
      <c r="CN681" s="222">
        <f t="shared" si="386"/>
        <v>1</v>
      </c>
      <c r="CO681" s="237">
        <f t="shared" si="387"/>
        <v>3.8461538461538464E-2</v>
      </c>
      <c r="CP681" s="222">
        <f t="shared" si="388"/>
        <v>0</v>
      </c>
      <c r="CQ681" s="237">
        <f t="shared" si="389"/>
        <v>0</v>
      </c>
      <c r="CR681" s="222">
        <f t="shared" si="390"/>
        <v>0</v>
      </c>
      <c r="CS681" s="237">
        <f t="shared" si="391"/>
        <v>0</v>
      </c>
      <c r="CT681" s="223">
        <f t="shared" si="392"/>
        <v>1.9615384615384615</v>
      </c>
      <c r="CU681" s="223" t="str">
        <f t="shared" si="393"/>
        <v>Đạt mục tiêu</v>
      </c>
      <c r="CV681" s="5"/>
    </row>
    <row r="682" spans="1:100" s="1" customFormat="1" ht="72" hidden="1">
      <c r="A682" s="1308"/>
      <c r="B682" s="1024"/>
      <c r="C682" s="1033"/>
      <c r="D682" s="1024"/>
      <c r="E682" s="1033"/>
      <c r="F682" s="9" t="s">
        <v>322</v>
      </c>
      <c r="G682" s="290" t="s">
        <v>1280</v>
      </c>
      <c r="H682" s="290"/>
      <c r="I682" s="594"/>
      <c r="J682" s="226" t="s">
        <v>789</v>
      </c>
      <c r="K682" s="511" t="s">
        <v>1724</v>
      </c>
      <c r="L682" s="5" t="s">
        <v>32</v>
      </c>
      <c r="M682" s="212" t="s">
        <v>31</v>
      </c>
      <c r="N682" s="165" t="s">
        <v>10</v>
      </c>
      <c r="O682" s="221" t="s">
        <v>29</v>
      </c>
      <c r="P682" s="221" t="s">
        <v>24</v>
      </c>
      <c r="Q682" s="5"/>
      <c r="R682" s="5"/>
      <c r="S682" s="5"/>
      <c r="T682" s="5"/>
      <c r="U682" s="6"/>
      <c r="V682" s="5"/>
      <c r="W682" s="5"/>
      <c r="X682" s="5"/>
      <c r="Y682" s="5"/>
      <c r="Z682" s="5"/>
      <c r="AA682" s="5" t="s">
        <v>24</v>
      </c>
      <c r="AB682" s="80">
        <f t="shared" si="383"/>
        <v>1</v>
      </c>
      <c r="AC682" s="642"/>
      <c r="AD682" s="7"/>
      <c r="AE682" s="7"/>
      <c r="AF682" s="7"/>
      <c r="AG682" s="7"/>
      <c r="AH682" s="7"/>
      <c r="AI682" s="7"/>
      <c r="AJ682" s="7"/>
      <c r="AK682" s="7"/>
      <c r="AL682" s="7"/>
      <c r="AM682" s="7"/>
      <c r="AN682" s="7"/>
      <c r="AO682" s="7"/>
      <c r="AP682" s="7"/>
      <c r="AQ682" s="7"/>
      <c r="AR682" s="7"/>
      <c r="AS682" s="7"/>
      <c r="AT682" s="7"/>
      <c r="AU682" s="7"/>
      <c r="AV682" s="55"/>
      <c r="AW682" s="7"/>
      <c r="AX682" s="7"/>
      <c r="AY682" s="7"/>
      <c r="AZ682" s="7"/>
      <c r="BA682" s="7"/>
      <c r="BB682" s="7"/>
      <c r="BC682" s="7"/>
      <c r="BD682" s="7"/>
      <c r="BE682" s="7"/>
      <c r="BF682" s="7"/>
      <c r="BG682" s="7"/>
      <c r="BH682" s="7"/>
      <c r="BI682" s="7"/>
      <c r="BJ682" s="7" t="s">
        <v>1183</v>
      </c>
      <c r="BK682" s="7"/>
      <c r="BL682" s="5">
        <v>2</v>
      </c>
      <c r="BM682" s="221">
        <v>2</v>
      </c>
      <c r="BN682" s="221">
        <v>1</v>
      </c>
      <c r="BO682" s="221">
        <v>2</v>
      </c>
      <c r="BP682" s="221">
        <v>2</v>
      </c>
      <c r="BQ682" s="221">
        <v>2</v>
      </c>
      <c r="BR682" s="5">
        <v>2</v>
      </c>
      <c r="BS682" s="226">
        <v>2</v>
      </c>
      <c r="BT682" s="221">
        <v>2</v>
      </c>
      <c r="BU682" s="221">
        <v>2</v>
      </c>
      <c r="BV682" s="221">
        <v>2</v>
      </c>
      <c r="BW682" s="5">
        <v>2</v>
      </c>
      <c r="BX682" s="221">
        <v>1</v>
      </c>
      <c r="BY682" s="6">
        <v>2</v>
      </c>
      <c r="BZ682" s="5">
        <v>2</v>
      </c>
      <c r="CA682" s="221">
        <v>2</v>
      </c>
      <c r="CB682" s="221">
        <v>1</v>
      </c>
      <c r="CC682" s="221">
        <v>2</v>
      </c>
      <c r="CD682" s="337">
        <v>2</v>
      </c>
      <c r="CE682" s="221">
        <v>2</v>
      </c>
      <c r="CF682" s="221">
        <v>2</v>
      </c>
      <c r="CG682" s="221">
        <v>2</v>
      </c>
      <c r="CH682" s="221">
        <v>2</v>
      </c>
      <c r="CI682" s="221">
        <v>2</v>
      </c>
      <c r="CJ682" s="337">
        <v>2</v>
      </c>
      <c r="CK682" s="221">
        <v>2</v>
      </c>
      <c r="CL682" s="222">
        <f t="shared" si="384"/>
        <v>23</v>
      </c>
      <c r="CM682" s="237">
        <f t="shared" si="385"/>
        <v>0.88461538461538458</v>
      </c>
      <c r="CN682" s="222">
        <f t="shared" si="386"/>
        <v>3</v>
      </c>
      <c r="CO682" s="237">
        <f t="shared" si="387"/>
        <v>0.11538461538461539</v>
      </c>
      <c r="CP682" s="222">
        <f t="shared" si="388"/>
        <v>0</v>
      </c>
      <c r="CQ682" s="237">
        <f t="shared" si="389"/>
        <v>0</v>
      </c>
      <c r="CR682" s="222">
        <f t="shared" si="390"/>
        <v>0</v>
      </c>
      <c r="CS682" s="237">
        <f t="shared" si="391"/>
        <v>0</v>
      </c>
      <c r="CT682" s="223">
        <f t="shared" si="392"/>
        <v>1.8846153846153846</v>
      </c>
      <c r="CU682" s="223" t="str">
        <f t="shared" si="393"/>
        <v>Đạt mục tiêu</v>
      </c>
      <c r="CV682" s="5"/>
    </row>
    <row r="683" spans="1:100" s="1" customFormat="1" ht="155" hidden="1">
      <c r="A683" s="13">
        <v>194</v>
      </c>
      <c r="B683" s="217" t="s">
        <v>527</v>
      </c>
      <c r="C683" s="215" t="s">
        <v>28</v>
      </c>
      <c r="D683" s="217" t="s">
        <v>93</v>
      </c>
      <c r="E683" s="215" t="s">
        <v>26</v>
      </c>
      <c r="F683" s="217" t="s">
        <v>93</v>
      </c>
      <c r="G683" s="572" t="s">
        <v>93</v>
      </c>
      <c r="H683" s="572"/>
      <c r="I683" s="550"/>
      <c r="J683" s="107" t="s">
        <v>790</v>
      </c>
      <c r="K683" s="469"/>
      <c r="L683" s="5" t="s">
        <v>32</v>
      </c>
      <c r="M683" s="212" t="s">
        <v>31</v>
      </c>
      <c r="N683" s="165" t="s">
        <v>10</v>
      </c>
      <c r="O683" s="221" t="s">
        <v>29</v>
      </c>
      <c r="P683" s="221" t="s">
        <v>24</v>
      </c>
      <c r="Q683" s="5"/>
      <c r="R683" s="5"/>
      <c r="S683" s="5"/>
      <c r="T683" s="5"/>
      <c r="U683" s="6"/>
      <c r="V683" s="5"/>
      <c r="W683" s="5"/>
      <c r="X683" s="5"/>
      <c r="Y683" s="5"/>
      <c r="Z683" s="5"/>
      <c r="AA683" s="5" t="s">
        <v>24</v>
      </c>
      <c r="AB683" s="80">
        <f t="shared" si="383"/>
        <v>1</v>
      </c>
      <c r="AC683" s="642"/>
      <c r="AD683" s="7"/>
      <c r="AE683" s="7"/>
      <c r="AF683" s="7"/>
      <c r="AG683" s="7"/>
      <c r="AH683" s="7"/>
      <c r="AI683" s="7"/>
      <c r="AJ683" s="7"/>
      <c r="AK683" s="7"/>
      <c r="AL683" s="7"/>
      <c r="AM683" s="7"/>
      <c r="AN683" s="7"/>
      <c r="AO683" s="7"/>
      <c r="AP683" s="7"/>
      <c r="AQ683" s="7"/>
      <c r="AR683" s="7"/>
      <c r="AS683" s="7"/>
      <c r="AT683" s="7"/>
      <c r="AU683" s="7"/>
      <c r="AV683" s="55"/>
      <c r="AW683" s="7"/>
      <c r="AX683" s="7"/>
      <c r="AY683" s="7"/>
      <c r="AZ683" s="7"/>
      <c r="BA683" s="7"/>
      <c r="BB683" s="7"/>
      <c r="BC683" s="7"/>
      <c r="BD683" s="7"/>
      <c r="BE683" s="7"/>
      <c r="BF683" s="7"/>
      <c r="BG683" s="7"/>
      <c r="BH683" s="7"/>
      <c r="BI683" s="7"/>
      <c r="BJ683" s="7" t="s">
        <v>1317</v>
      </c>
      <c r="BK683" s="7"/>
      <c r="BL683" s="5">
        <v>2</v>
      </c>
      <c r="BM683" s="221">
        <v>2</v>
      </c>
      <c r="BN683" s="221">
        <v>2</v>
      </c>
      <c r="BO683" s="221">
        <v>2</v>
      </c>
      <c r="BP683" s="221">
        <v>1</v>
      </c>
      <c r="BQ683" s="221">
        <v>2</v>
      </c>
      <c r="BR683" s="5">
        <v>2</v>
      </c>
      <c r="BS683" s="226">
        <v>2</v>
      </c>
      <c r="BT683" s="221">
        <v>2</v>
      </c>
      <c r="BU683" s="221">
        <v>2</v>
      </c>
      <c r="BV683" s="221">
        <v>2</v>
      </c>
      <c r="BW683" s="5">
        <v>2</v>
      </c>
      <c r="BX683" s="221">
        <v>2</v>
      </c>
      <c r="BY683" s="6">
        <v>2</v>
      </c>
      <c r="BZ683" s="5">
        <v>2</v>
      </c>
      <c r="CA683" s="221">
        <v>2</v>
      </c>
      <c r="CB683" s="221">
        <v>2</v>
      </c>
      <c r="CC683" s="221">
        <v>2</v>
      </c>
      <c r="CD683" s="337">
        <v>2</v>
      </c>
      <c r="CE683" s="221">
        <v>2</v>
      </c>
      <c r="CF683" s="221">
        <v>2</v>
      </c>
      <c r="CG683" s="221">
        <v>2</v>
      </c>
      <c r="CH683" s="221">
        <v>2</v>
      </c>
      <c r="CI683" s="221">
        <v>2</v>
      </c>
      <c r="CJ683" s="337">
        <v>2</v>
      </c>
      <c r="CK683" s="221">
        <v>2</v>
      </c>
      <c r="CL683" s="222">
        <f t="shared" si="384"/>
        <v>25</v>
      </c>
      <c r="CM683" s="237">
        <f t="shared" si="385"/>
        <v>0.96153846153846156</v>
      </c>
      <c r="CN683" s="222">
        <f t="shared" si="386"/>
        <v>1</v>
      </c>
      <c r="CO683" s="237">
        <f t="shared" si="387"/>
        <v>3.8461538461538464E-2</v>
      </c>
      <c r="CP683" s="222">
        <f t="shared" si="388"/>
        <v>0</v>
      </c>
      <c r="CQ683" s="237">
        <f t="shared" si="389"/>
        <v>0</v>
      </c>
      <c r="CR683" s="222">
        <f t="shared" si="390"/>
        <v>0</v>
      </c>
      <c r="CS683" s="237">
        <f t="shared" si="391"/>
        <v>0</v>
      </c>
      <c r="CT683" s="223">
        <f t="shared" si="392"/>
        <v>1.9615384615384615</v>
      </c>
      <c r="CU683" s="223" t="str">
        <f t="shared" si="393"/>
        <v>Đạt mục tiêu</v>
      </c>
      <c r="CV683" s="5"/>
    </row>
    <row r="684" spans="1:100" s="1" customFormat="1" ht="139.5" hidden="1">
      <c r="A684" s="13">
        <v>195</v>
      </c>
      <c r="B684" s="217" t="s">
        <v>528</v>
      </c>
      <c r="C684" s="215" t="s">
        <v>60</v>
      </c>
      <c r="D684" s="217" t="s">
        <v>92</v>
      </c>
      <c r="E684" s="215" t="s">
        <v>60</v>
      </c>
      <c r="F684" s="217" t="s">
        <v>92</v>
      </c>
      <c r="G684" s="51" t="s">
        <v>359</v>
      </c>
      <c r="H684" s="51"/>
      <c r="I684" s="592"/>
      <c r="J684" s="212"/>
      <c r="K684" s="465"/>
      <c r="L684" s="5" t="s">
        <v>32</v>
      </c>
      <c r="M684" s="212" t="s">
        <v>31</v>
      </c>
      <c r="N684" s="165" t="s">
        <v>10</v>
      </c>
      <c r="O684" s="221" t="s">
        <v>29</v>
      </c>
      <c r="P684" s="221" t="s">
        <v>24</v>
      </c>
      <c r="Q684" s="5"/>
      <c r="R684" s="5"/>
      <c r="S684" s="5"/>
      <c r="T684" s="5"/>
      <c r="U684" s="6"/>
      <c r="V684" s="5"/>
      <c r="W684" s="5"/>
      <c r="X684" s="5"/>
      <c r="Y684" s="5"/>
      <c r="Z684" s="5"/>
      <c r="AA684" s="5" t="s">
        <v>24</v>
      </c>
      <c r="AB684" s="80">
        <f t="shared" si="383"/>
        <v>1</v>
      </c>
      <c r="AC684" s="642"/>
      <c r="AD684" s="7"/>
      <c r="AE684" s="7"/>
      <c r="AF684" s="7"/>
      <c r="AG684" s="7"/>
      <c r="AH684" s="7"/>
      <c r="AI684" s="7"/>
      <c r="AJ684" s="7"/>
      <c r="AK684" s="7"/>
      <c r="AL684" s="7"/>
      <c r="AM684" s="7"/>
      <c r="AN684" s="7"/>
      <c r="AO684" s="7"/>
      <c r="AP684" s="7"/>
      <c r="AQ684" s="7"/>
      <c r="AR684" s="7"/>
      <c r="AS684" s="7"/>
      <c r="AT684" s="7"/>
      <c r="AU684" s="7"/>
      <c r="AV684" s="55"/>
      <c r="AW684" s="7"/>
      <c r="AX684" s="7"/>
      <c r="AY684" s="7"/>
      <c r="AZ684" s="7"/>
      <c r="BA684" s="7"/>
      <c r="BB684" s="7"/>
      <c r="BC684" s="7"/>
      <c r="BD684" s="7"/>
      <c r="BE684" s="7"/>
      <c r="BF684" s="7"/>
      <c r="BG684" s="7"/>
      <c r="BH684" s="7"/>
      <c r="BI684" s="7"/>
      <c r="BJ684" s="7"/>
      <c r="BK684" s="7" t="s">
        <v>1317</v>
      </c>
      <c r="BL684" s="5">
        <v>2</v>
      </c>
      <c r="BM684" s="221">
        <v>2</v>
      </c>
      <c r="BN684" s="221">
        <v>2</v>
      </c>
      <c r="BO684" s="221">
        <v>2</v>
      </c>
      <c r="BP684" s="221">
        <v>2</v>
      </c>
      <c r="BQ684" s="221">
        <v>2</v>
      </c>
      <c r="BR684" s="5">
        <v>2</v>
      </c>
      <c r="BS684" s="226">
        <v>2</v>
      </c>
      <c r="BT684" s="221">
        <v>2</v>
      </c>
      <c r="BU684" s="221">
        <v>2</v>
      </c>
      <c r="BV684" s="221">
        <v>2</v>
      </c>
      <c r="BW684" s="5">
        <v>2</v>
      </c>
      <c r="BX684" s="221">
        <v>2</v>
      </c>
      <c r="BY684" s="6">
        <v>2</v>
      </c>
      <c r="BZ684" s="5">
        <v>2</v>
      </c>
      <c r="CA684" s="221">
        <v>2</v>
      </c>
      <c r="CB684" s="221">
        <v>2</v>
      </c>
      <c r="CC684" s="221">
        <v>2</v>
      </c>
      <c r="CD684" s="337">
        <v>2</v>
      </c>
      <c r="CE684" s="221">
        <v>2</v>
      </c>
      <c r="CF684" s="221">
        <v>2</v>
      </c>
      <c r="CG684" s="221">
        <v>2</v>
      </c>
      <c r="CH684" s="221">
        <v>2</v>
      </c>
      <c r="CI684" s="221">
        <v>2</v>
      </c>
      <c r="CJ684" s="337">
        <v>2</v>
      </c>
      <c r="CK684" s="221">
        <v>2</v>
      </c>
      <c r="CL684" s="222">
        <f t="shared" si="384"/>
        <v>26</v>
      </c>
      <c r="CM684" s="237">
        <f t="shared" si="385"/>
        <v>1</v>
      </c>
      <c r="CN684" s="222">
        <f t="shared" si="386"/>
        <v>0</v>
      </c>
      <c r="CO684" s="237">
        <f t="shared" si="387"/>
        <v>0</v>
      </c>
      <c r="CP684" s="222">
        <f t="shared" si="388"/>
        <v>0</v>
      </c>
      <c r="CQ684" s="237">
        <f t="shared" si="389"/>
        <v>0</v>
      </c>
      <c r="CR684" s="222">
        <f t="shared" si="390"/>
        <v>0</v>
      </c>
      <c r="CS684" s="237">
        <f t="shared" si="391"/>
        <v>0</v>
      </c>
      <c r="CT684" s="223">
        <f t="shared" si="392"/>
        <v>2</v>
      </c>
      <c r="CU684" s="223" t="str">
        <f t="shared" si="393"/>
        <v>Đạt mục tiêu</v>
      </c>
      <c r="CV684" s="5"/>
    </row>
    <row r="685" spans="1:100" s="302" customFormat="1" ht="16.5" hidden="1">
      <c r="A685" s="1307"/>
      <c r="B685" s="1121" t="s">
        <v>396</v>
      </c>
      <c r="C685" s="1061"/>
      <c r="D685" s="1061"/>
      <c r="E685" s="1061"/>
      <c r="F685" s="1121"/>
      <c r="G685" s="1121"/>
      <c r="H685" s="1121"/>
      <c r="I685" s="1121"/>
      <c r="J685" s="1061"/>
      <c r="K685" s="1061"/>
      <c r="L685" s="1121"/>
      <c r="M685" s="1121"/>
      <c r="N685" s="1061"/>
      <c r="O685" s="1061"/>
      <c r="P685" s="1200"/>
      <c r="Q685" s="83" t="s">
        <v>38</v>
      </c>
      <c r="R685" s="300" t="s">
        <v>38</v>
      </c>
      <c r="S685" s="300" t="s">
        <v>38</v>
      </c>
      <c r="T685" s="300" t="s">
        <v>38</v>
      </c>
      <c r="U685" s="301" t="s">
        <v>38</v>
      </c>
      <c r="V685" s="300" t="s">
        <v>38</v>
      </c>
      <c r="W685" s="407" t="s">
        <v>38</v>
      </c>
      <c r="X685" s="367" t="s">
        <v>38</v>
      </c>
      <c r="Y685" s="300" t="s">
        <v>38</v>
      </c>
      <c r="Z685" s="300" t="s">
        <v>38</v>
      </c>
      <c r="AA685" s="300" t="s">
        <v>38</v>
      </c>
      <c r="AB685" s="296" t="s">
        <v>38</v>
      </c>
      <c r="AC685" s="647" t="s">
        <v>38</v>
      </c>
      <c r="AD685" s="83" t="s">
        <v>38</v>
      </c>
      <c r="AE685" s="83" t="s">
        <v>38</v>
      </c>
      <c r="AF685" s="83" t="s">
        <v>38</v>
      </c>
      <c r="AG685" s="296" t="s">
        <v>38</v>
      </c>
      <c r="AH685" s="296" t="s">
        <v>38</v>
      </c>
      <c r="AI685" s="296" t="s">
        <v>38</v>
      </c>
      <c r="AJ685" s="296" t="s">
        <v>38</v>
      </c>
      <c r="AK685" s="296" t="s">
        <v>38</v>
      </c>
      <c r="AL685" s="296" t="s">
        <v>38</v>
      </c>
      <c r="AM685" s="296" t="s">
        <v>38</v>
      </c>
      <c r="AN685" s="296" t="s">
        <v>38</v>
      </c>
      <c r="AO685" s="296" t="s">
        <v>38</v>
      </c>
      <c r="AP685" s="296" t="s">
        <v>38</v>
      </c>
      <c r="AQ685" s="296" t="s">
        <v>38</v>
      </c>
      <c r="AR685" s="296" t="s">
        <v>38</v>
      </c>
      <c r="AS685" s="296" t="s">
        <v>38</v>
      </c>
      <c r="AT685" s="296" t="s">
        <v>38</v>
      </c>
      <c r="AU685" s="296" t="s">
        <v>38</v>
      </c>
      <c r="AV685" s="296" t="s">
        <v>38</v>
      </c>
      <c r="AW685" s="296" t="s">
        <v>38</v>
      </c>
      <c r="AX685" s="296" t="s">
        <v>38</v>
      </c>
      <c r="AY685" s="192"/>
      <c r="AZ685" s="192"/>
      <c r="BA685" s="192" t="s">
        <v>38</v>
      </c>
      <c r="BB685" s="192" t="s">
        <v>38</v>
      </c>
      <c r="BC685" s="192" t="s">
        <v>38</v>
      </c>
      <c r="BD685" s="192" t="s">
        <v>38</v>
      </c>
      <c r="BE685" s="296" t="s">
        <v>38</v>
      </c>
      <c r="BF685" s="296" t="s">
        <v>38</v>
      </c>
      <c r="BG685" s="296" t="s">
        <v>38</v>
      </c>
      <c r="BH685" s="296" t="s">
        <v>38</v>
      </c>
      <c r="BI685" s="296" t="s">
        <v>38</v>
      </c>
      <c r="BJ685" s="296" t="s">
        <v>38</v>
      </c>
      <c r="BK685" s="296" t="s">
        <v>38</v>
      </c>
      <c r="BL685" s="410" t="s">
        <v>38</v>
      </c>
      <c r="BM685" s="296" t="s">
        <v>38</v>
      </c>
      <c r="BN685" s="296" t="s">
        <v>38</v>
      </c>
      <c r="BO685" s="296" t="s">
        <v>38</v>
      </c>
      <c r="BP685" s="296" t="s">
        <v>38</v>
      </c>
      <c r="BQ685" s="296" t="s">
        <v>38</v>
      </c>
      <c r="BR685" s="410" t="s">
        <v>38</v>
      </c>
      <c r="BS685" s="296" t="s">
        <v>38</v>
      </c>
      <c r="BT685" s="296" t="s">
        <v>38</v>
      </c>
      <c r="BU685" s="296" t="s">
        <v>38</v>
      </c>
      <c r="BV685" s="296" t="s">
        <v>38</v>
      </c>
      <c r="BW685" s="410" t="s">
        <v>38</v>
      </c>
      <c r="BX685" s="296" t="s">
        <v>38</v>
      </c>
      <c r="BY685" s="410" t="s">
        <v>38</v>
      </c>
      <c r="BZ685" s="410" t="s">
        <v>38</v>
      </c>
      <c r="CA685" s="296" t="s">
        <v>38</v>
      </c>
      <c r="CB685" s="296" t="s">
        <v>38</v>
      </c>
      <c r="CC685" s="296" t="s">
        <v>38</v>
      </c>
      <c r="CD685" s="296" t="s">
        <v>38</v>
      </c>
      <c r="CE685" s="296" t="s">
        <v>38</v>
      </c>
      <c r="CF685" s="296" t="s">
        <v>38</v>
      </c>
      <c r="CG685" s="296" t="s">
        <v>38</v>
      </c>
      <c r="CH685" s="296" t="s">
        <v>38</v>
      </c>
      <c r="CI685" s="296" t="s">
        <v>38</v>
      </c>
      <c r="CJ685" s="296" t="s">
        <v>38</v>
      </c>
      <c r="CK685" s="296" t="s">
        <v>38</v>
      </c>
      <c r="CL685" s="296" t="s">
        <v>38</v>
      </c>
      <c r="CM685" s="296" t="s">
        <v>38</v>
      </c>
      <c r="CN685" s="296" t="s">
        <v>38</v>
      </c>
      <c r="CO685" s="296" t="s">
        <v>38</v>
      </c>
      <c r="CP685" s="296" t="s">
        <v>38</v>
      </c>
      <c r="CQ685" s="296" t="s">
        <v>38</v>
      </c>
      <c r="CR685" s="296" t="s">
        <v>38</v>
      </c>
      <c r="CS685" s="296" t="s">
        <v>38</v>
      </c>
      <c r="CT685" s="296" t="s">
        <v>38</v>
      </c>
      <c r="CU685" s="296" t="s">
        <v>38</v>
      </c>
      <c r="CV685" s="423" t="s">
        <v>38</v>
      </c>
    </row>
    <row r="686" spans="1:100" s="302" customFormat="1" ht="16.5" hidden="1">
      <c r="A686" s="1307"/>
      <c r="B686" s="1121" t="s">
        <v>91</v>
      </c>
      <c r="C686" s="1061"/>
      <c r="D686" s="1061"/>
      <c r="E686" s="1061"/>
      <c r="F686" s="1121"/>
      <c r="G686" s="1121"/>
      <c r="H686" s="1121"/>
      <c r="I686" s="1121"/>
      <c r="J686" s="1061"/>
      <c r="K686" s="1061"/>
      <c r="L686" s="1121"/>
      <c r="M686" s="1121"/>
      <c r="N686" s="1061"/>
      <c r="O686" s="1061"/>
      <c r="P686" s="1200"/>
      <c r="Q686" s="83" t="s">
        <v>38</v>
      </c>
      <c r="R686" s="300" t="s">
        <v>38</v>
      </c>
      <c r="S686" s="300" t="s">
        <v>38</v>
      </c>
      <c r="T686" s="300" t="s">
        <v>38</v>
      </c>
      <c r="U686" s="301" t="s">
        <v>38</v>
      </c>
      <c r="V686" s="300" t="s">
        <v>38</v>
      </c>
      <c r="W686" s="407" t="s">
        <v>38</v>
      </c>
      <c r="X686" s="367" t="s">
        <v>38</v>
      </c>
      <c r="Y686" s="300" t="s">
        <v>38</v>
      </c>
      <c r="Z686" s="300" t="s">
        <v>38</v>
      </c>
      <c r="AA686" s="300" t="s">
        <v>38</v>
      </c>
      <c r="AB686" s="296" t="s">
        <v>38</v>
      </c>
      <c r="AC686" s="647" t="s">
        <v>38</v>
      </c>
      <c r="AD686" s="83" t="s">
        <v>38</v>
      </c>
      <c r="AE686" s="83" t="s">
        <v>38</v>
      </c>
      <c r="AF686" s="83" t="s">
        <v>38</v>
      </c>
      <c r="AG686" s="296" t="s">
        <v>38</v>
      </c>
      <c r="AH686" s="296" t="s">
        <v>38</v>
      </c>
      <c r="AI686" s="296" t="s">
        <v>38</v>
      </c>
      <c r="AJ686" s="296" t="s">
        <v>38</v>
      </c>
      <c r="AK686" s="296" t="s">
        <v>38</v>
      </c>
      <c r="AL686" s="296" t="s">
        <v>38</v>
      </c>
      <c r="AM686" s="296" t="s">
        <v>38</v>
      </c>
      <c r="AN686" s="296" t="s">
        <v>38</v>
      </c>
      <c r="AO686" s="296" t="s">
        <v>38</v>
      </c>
      <c r="AP686" s="296" t="s">
        <v>38</v>
      </c>
      <c r="AQ686" s="296" t="s">
        <v>38</v>
      </c>
      <c r="AR686" s="296" t="s">
        <v>38</v>
      </c>
      <c r="AS686" s="296" t="s">
        <v>38</v>
      </c>
      <c r="AT686" s="296" t="s">
        <v>38</v>
      </c>
      <c r="AU686" s="296" t="s">
        <v>38</v>
      </c>
      <c r="AV686" s="296" t="s">
        <v>38</v>
      </c>
      <c r="AW686" s="296" t="s">
        <v>38</v>
      </c>
      <c r="AX686" s="296" t="s">
        <v>38</v>
      </c>
      <c r="AY686" s="192"/>
      <c r="AZ686" s="192"/>
      <c r="BA686" s="192" t="s">
        <v>38</v>
      </c>
      <c r="BB686" s="192" t="s">
        <v>38</v>
      </c>
      <c r="BC686" s="192" t="s">
        <v>38</v>
      </c>
      <c r="BD686" s="192" t="s">
        <v>38</v>
      </c>
      <c r="BE686" s="296" t="s">
        <v>38</v>
      </c>
      <c r="BF686" s="296" t="s">
        <v>38</v>
      </c>
      <c r="BG686" s="296" t="s">
        <v>38</v>
      </c>
      <c r="BH686" s="296" t="s">
        <v>38</v>
      </c>
      <c r="BI686" s="296" t="s">
        <v>38</v>
      </c>
      <c r="BJ686" s="296" t="s">
        <v>38</v>
      </c>
      <c r="BK686" s="296" t="s">
        <v>38</v>
      </c>
      <c r="BL686" s="410" t="s">
        <v>38</v>
      </c>
      <c r="BM686" s="296" t="s">
        <v>38</v>
      </c>
      <c r="BN686" s="296" t="s">
        <v>38</v>
      </c>
      <c r="BO686" s="296" t="s">
        <v>38</v>
      </c>
      <c r="BP686" s="296" t="s">
        <v>38</v>
      </c>
      <c r="BQ686" s="296" t="s">
        <v>38</v>
      </c>
      <c r="BR686" s="410" t="s">
        <v>38</v>
      </c>
      <c r="BS686" s="296" t="s">
        <v>38</v>
      </c>
      <c r="BT686" s="296" t="s">
        <v>38</v>
      </c>
      <c r="BU686" s="296" t="s">
        <v>38</v>
      </c>
      <c r="BV686" s="296" t="s">
        <v>38</v>
      </c>
      <c r="BW686" s="410" t="s">
        <v>38</v>
      </c>
      <c r="BX686" s="296" t="s">
        <v>38</v>
      </c>
      <c r="BY686" s="410" t="s">
        <v>38</v>
      </c>
      <c r="BZ686" s="410" t="s">
        <v>38</v>
      </c>
      <c r="CA686" s="296" t="s">
        <v>38</v>
      </c>
      <c r="CB686" s="296" t="s">
        <v>38</v>
      </c>
      <c r="CC686" s="296" t="s">
        <v>38</v>
      </c>
      <c r="CD686" s="296" t="s">
        <v>38</v>
      </c>
      <c r="CE686" s="296" t="s">
        <v>38</v>
      </c>
      <c r="CF686" s="296" t="s">
        <v>38</v>
      </c>
      <c r="CG686" s="296" t="s">
        <v>38</v>
      </c>
      <c r="CH686" s="296" t="s">
        <v>38</v>
      </c>
      <c r="CI686" s="296" t="s">
        <v>38</v>
      </c>
      <c r="CJ686" s="296" t="s">
        <v>38</v>
      </c>
      <c r="CK686" s="296" t="s">
        <v>38</v>
      </c>
      <c r="CL686" s="296" t="s">
        <v>38</v>
      </c>
      <c r="CM686" s="296" t="s">
        <v>38</v>
      </c>
      <c r="CN686" s="296" t="s">
        <v>38</v>
      </c>
      <c r="CO686" s="296" t="s">
        <v>38</v>
      </c>
      <c r="CP686" s="296" t="s">
        <v>38</v>
      </c>
      <c r="CQ686" s="296" t="s">
        <v>38</v>
      </c>
      <c r="CR686" s="296" t="s">
        <v>38</v>
      </c>
      <c r="CS686" s="296" t="s">
        <v>38</v>
      </c>
      <c r="CT686" s="296" t="s">
        <v>38</v>
      </c>
      <c r="CU686" s="296" t="s">
        <v>38</v>
      </c>
      <c r="CV686" s="423" t="s">
        <v>38</v>
      </c>
    </row>
    <row r="687" spans="1:100" s="302" customFormat="1" ht="16.5" hidden="1">
      <c r="A687" s="1307"/>
      <c r="B687" s="1121" t="s">
        <v>90</v>
      </c>
      <c r="C687" s="1061"/>
      <c r="D687" s="1061"/>
      <c r="E687" s="1061"/>
      <c r="F687" s="1121"/>
      <c r="G687" s="1121"/>
      <c r="H687" s="1121"/>
      <c r="I687" s="1121"/>
      <c r="J687" s="1061"/>
      <c r="K687" s="1061"/>
      <c r="L687" s="1121"/>
      <c r="M687" s="1121"/>
      <c r="N687" s="1061"/>
      <c r="O687" s="1061"/>
      <c r="P687" s="1200"/>
      <c r="Q687" s="83" t="s">
        <v>38</v>
      </c>
      <c r="R687" s="300" t="s">
        <v>38</v>
      </c>
      <c r="S687" s="300" t="s">
        <v>38</v>
      </c>
      <c r="T687" s="300" t="s">
        <v>38</v>
      </c>
      <c r="U687" s="301" t="s">
        <v>38</v>
      </c>
      <c r="V687" s="300" t="s">
        <v>38</v>
      </c>
      <c r="W687" s="407" t="s">
        <v>38</v>
      </c>
      <c r="X687" s="367" t="s">
        <v>38</v>
      </c>
      <c r="Y687" s="300" t="s">
        <v>38</v>
      </c>
      <c r="Z687" s="300"/>
      <c r="AA687" s="300" t="s">
        <v>38</v>
      </c>
      <c r="AB687" s="296" t="s">
        <v>38</v>
      </c>
      <c r="AC687" s="647" t="s">
        <v>38</v>
      </c>
      <c r="AD687" s="83" t="s">
        <v>38</v>
      </c>
      <c r="AE687" s="83" t="s">
        <v>38</v>
      </c>
      <c r="AF687" s="83" t="s">
        <v>38</v>
      </c>
      <c r="AG687" s="296" t="s">
        <v>38</v>
      </c>
      <c r="AH687" s="296" t="s">
        <v>38</v>
      </c>
      <c r="AI687" s="296" t="s">
        <v>38</v>
      </c>
      <c r="AJ687" s="296" t="s">
        <v>38</v>
      </c>
      <c r="AK687" s="296" t="s">
        <v>38</v>
      </c>
      <c r="AL687" s="296" t="s">
        <v>38</v>
      </c>
      <c r="AM687" s="296" t="s">
        <v>38</v>
      </c>
      <c r="AN687" s="296" t="s">
        <v>38</v>
      </c>
      <c r="AO687" s="296" t="s">
        <v>38</v>
      </c>
      <c r="AP687" s="296" t="s">
        <v>38</v>
      </c>
      <c r="AQ687" s="296" t="s">
        <v>38</v>
      </c>
      <c r="AR687" s="296" t="s">
        <v>38</v>
      </c>
      <c r="AS687" s="296" t="s">
        <v>38</v>
      </c>
      <c r="AT687" s="296" t="s">
        <v>38</v>
      </c>
      <c r="AU687" s="296" t="s">
        <v>38</v>
      </c>
      <c r="AV687" s="296" t="s">
        <v>38</v>
      </c>
      <c r="AW687" s="296" t="s">
        <v>38</v>
      </c>
      <c r="AX687" s="296" t="s">
        <v>38</v>
      </c>
      <c r="AY687" s="192"/>
      <c r="AZ687" s="192"/>
      <c r="BA687" s="192" t="s">
        <v>38</v>
      </c>
      <c r="BB687" s="192" t="s">
        <v>38</v>
      </c>
      <c r="BC687" s="192" t="s">
        <v>38</v>
      </c>
      <c r="BD687" s="192" t="s">
        <v>38</v>
      </c>
      <c r="BE687" s="296" t="s">
        <v>38</v>
      </c>
      <c r="BF687" s="296" t="s">
        <v>38</v>
      </c>
      <c r="BG687" s="296" t="s">
        <v>38</v>
      </c>
      <c r="BH687" s="296" t="s">
        <v>38</v>
      </c>
      <c r="BI687" s="296" t="s">
        <v>38</v>
      </c>
      <c r="BJ687" s="296" t="s">
        <v>38</v>
      </c>
      <c r="BK687" s="296" t="s">
        <v>38</v>
      </c>
      <c r="BL687" s="410" t="s">
        <v>38</v>
      </c>
      <c r="BM687" s="296" t="s">
        <v>38</v>
      </c>
      <c r="BN687" s="296" t="s">
        <v>38</v>
      </c>
      <c r="BO687" s="296" t="s">
        <v>38</v>
      </c>
      <c r="BP687" s="296" t="s">
        <v>38</v>
      </c>
      <c r="BQ687" s="296" t="s">
        <v>38</v>
      </c>
      <c r="BR687" s="410" t="s">
        <v>38</v>
      </c>
      <c r="BS687" s="296" t="s">
        <v>38</v>
      </c>
      <c r="BT687" s="296" t="s">
        <v>38</v>
      </c>
      <c r="BU687" s="296" t="s">
        <v>38</v>
      </c>
      <c r="BV687" s="296" t="s">
        <v>38</v>
      </c>
      <c r="BW687" s="410" t="s">
        <v>38</v>
      </c>
      <c r="BX687" s="296" t="s">
        <v>38</v>
      </c>
      <c r="BY687" s="410" t="s">
        <v>38</v>
      </c>
      <c r="BZ687" s="410" t="s">
        <v>38</v>
      </c>
      <c r="CA687" s="296" t="s">
        <v>38</v>
      </c>
      <c r="CB687" s="296" t="s">
        <v>38</v>
      </c>
      <c r="CC687" s="296" t="s">
        <v>38</v>
      </c>
      <c r="CD687" s="296" t="s">
        <v>38</v>
      </c>
      <c r="CE687" s="296" t="s">
        <v>38</v>
      </c>
      <c r="CF687" s="296" t="s">
        <v>38</v>
      </c>
      <c r="CG687" s="296" t="s">
        <v>38</v>
      </c>
      <c r="CH687" s="296" t="s">
        <v>38</v>
      </c>
      <c r="CI687" s="296" t="s">
        <v>38</v>
      </c>
      <c r="CJ687" s="296" t="s">
        <v>38</v>
      </c>
      <c r="CK687" s="296" t="s">
        <v>38</v>
      </c>
      <c r="CL687" s="296" t="s">
        <v>38</v>
      </c>
      <c r="CM687" s="296" t="s">
        <v>38</v>
      </c>
      <c r="CN687" s="296" t="s">
        <v>38</v>
      </c>
      <c r="CO687" s="296" t="s">
        <v>38</v>
      </c>
      <c r="CP687" s="296" t="s">
        <v>38</v>
      </c>
      <c r="CQ687" s="296" t="s">
        <v>38</v>
      </c>
      <c r="CR687" s="296" t="s">
        <v>38</v>
      </c>
      <c r="CS687" s="296" t="s">
        <v>38</v>
      </c>
      <c r="CT687" s="296" t="s">
        <v>38</v>
      </c>
      <c r="CU687" s="296" t="s">
        <v>38</v>
      </c>
      <c r="CV687" s="423" t="s">
        <v>38</v>
      </c>
    </row>
    <row r="688" spans="1:100" s="1" customFormat="1" ht="84" hidden="1">
      <c r="A688" s="1308">
        <v>196</v>
      </c>
      <c r="B688" s="1044" t="s">
        <v>1009</v>
      </c>
      <c r="C688" s="1033" t="s">
        <v>28</v>
      </c>
      <c r="D688" s="1024" t="s">
        <v>89</v>
      </c>
      <c r="E688" s="1033" t="s">
        <v>60</v>
      </c>
      <c r="F688" s="1044" t="s">
        <v>1010</v>
      </c>
      <c r="G688" s="51" t="s">
        <v>1695</v>
      </c>
      <c r="H688" s="51"/>
      <c r="I688" s="592"/>
      <c r="J688" s="38"/>
      <c r="K688" s="468" t="s">
        <v>1696</v>
      </c>
      <c r="L688" s="5" t="s">
        <v>32</v>
      </c>
      <c r="M688" s="212" t="s">
        <v>31</v>
      </c>
      <c r="N688" s="215" t="s">
        <v>9</v>
      </c>
      <c r="O688" s="221" t="s">
        <v>29</v>
      </c>
      <c r="P688" s="221" t="s">
        <v>24</v>
      </c>
      <c r="Q688" s="5"/>
      <c r="R688" s="5" t="s">
        <v>24</v>
      </c>
      <c r="S688" s="5"/>
      <c r="T688" s="5"/>
      <c r="U688" s="6"/>
      <c r="V688" s="5"/>
      <c r="W688" s="5"/>
      <c r="X688" s="5"/>
      <c r="Y688" s="5"/>
      <c r="Z688" s="5"/>
      <c r="AA688" s="5"/>
      <c r="AB688" s="80">
        <f>COUNTIF($Q688:$AA688,"x")</f>
        <v>1</v>
      </c>
      <c r="AC688" s="642"/>
      <c r="AD688" s="7"/>
      <c r="AE688" s="7"/>
      <c r="AF688" s="7"/>
      <c r="AG688" s="7" t="s">
        <v>1316</v>
      </c>
      <c r="AH688" s="7" t="s">
        <v>1316</v>
      </c>
      <c r="AI688" s="7" t="s">
        <v>1316</v>
      </c>
      <c r="AJ688" s="7"/>
      <c r="AK688" s="7"/>
      <c r="AL688" s="7"/>
      <c r="AM688" s="7"/>
      <c r="AN688" s="7"/>
      <c r="AO688" s="7"/>
      <c r="AP688" s="7"/>
      <c r="AQ688" s="7"/>
      <c r="AR688" s="7"/>
      <c r="AS688" s="7"/>
      <c r="AT688" s="7"/>
      <c r="AU688" s="7"/>
      <c r="AV688" s="55"/>
      <c r="AW688" s="7"/>
      <c r="AX688" s="7"/>
      <c r="AY688" s="7"/>
      <c r="AZ688" s="7"/>
      <c r="BA688" s="7"/>
      <c r="BB688" s="7"/>
      <c r="BC688" s="7"/>
      <c r="BD688" s="7"/>
      <c r="BE688" s="7"/>
      <c r="BF688" s="7"/>
      <c r="BG688" s="7"/>
      <c r="BH688" s="7"/>
      <c r="BI688" s="7"/>
      <c r="BJ688" s="7"/>
      <c r="BK688" s="7"/>
      <c r="BL688" s="5">
        <v>2</v>
      </c>
      <c r="BM688" s="221">
        <v>2</v>
      </c>
      <c r="BN688" s="221">
        <v>2</v>
      </c>
      <c r="BO688" s="221">
        <v>2</v>
      </c>
      <c r="BP688" s="221">
        <v>2</v>
      </c>
      <c r="BQ688" s="221">
        <v>2</v>
      </c>
      <c r="BR688" s="5">
        <v>2</v>
      </c>
      <c r="BS688" s="226">
        <v>2</v>
      </c>
      <c r="BT688" s="221">
        <v>2</v>
      </c>
      <c r="BU688" s="221">
        <v>2</v>
      </c>
      <c r="BV688" s="221">
        <v>2</v>
      </c>
      <c r="BW688" s="5">
        <v>1</v>
      </c>
      <c r="BX688" s="221">
        <v>2</v>
      </c>
      <c r="BY688" s="6">
        <v>2</v>
      </c>
      <c r="BZ688" s="5">
        <v>2</v>
      </c>
      <c r="CA688" s="221">
        <v>2</v>
      </c>
      <c r="CB688" s="221">
        <v>2</v>
      </c>
      <c r="CC688" s="221">
        <v>2</v>
      </c>
      <c r="CD688" s="337">
        <v>2</v>
      </c>
      <c r="CE688" s="221">
        <v>2</v>
      </c>
      <c r="CF688" s="221">
        <v>2</v>
      </c>
      <c r="CG688" s="221">
        <v>2</v>
      </c>
      <c r="CH688" s="221">
        <v>2</v>
      </c>
      <c r="CI688" s="221">
        <v>2</v>
      </c>
      <c r="CJ688" s="337">
        <v>2</v>
      </c>
      <c r="CK688" s="221">
        <v>2</v>
      </c>
      <c r="CL688" s="222">
        <f t="shared" ref="CL688:CL721" si="394">COUNTIF(BL688:CK688,"2")</f>
        <v>25</v>
      </c>
      <c r="CM688" s="237">
        <f t="shared" ref="CM688:CM721" si="395">CL688/(CL688+CN688+CP688+CR688)</f>
        <v>0.96153846153846156</v>
      </c>
      <c r="CN688" s="222">
        <f t="shared" ref="CN688:CN721" si="396">COUNTIF(BL688:CK688,"1")</f>
        <v>1</v>
      </c>
      <c r="CO688" s="237">
        <f t="shared" ref="CO688:CO721" si="397">CN688/(CL688+CN688+CP688+CR688)</f>
        <v>3.8461538461538464E-2</v>
      </c>
      <c r="CP688" s="222">
        <f t="shared" ref="CP688:CP721" si="398">COUNTIF(BL688:CK688,"0")</f>
        <v>0</v>
      </c>
      <c r="CQ688" s="237">
        <f t="shared" ref="CQ688:CQ721" si="399">CP688/(CL688+CN688+CP688+CR688)</f>
        <v>0</v>
      </c>
      <c r="CR688" s="222">
        <f t="shared" ref="CR688:CR721" si="400">COUNTIF(BL688:CK688,"KĐG")</f>
        <v>0</v>
      </c>
      <c r="CS688" s="237">
        <f t="shared" ref="CS688:CS721" si="401">CR688/(CL688+CN688+CP688+CR688)</f>
        <v>0</v>
      </c>
      <c r="CT688" s="223">
        <f t="shared" ref="CT688:CT721" si="402">(((CL688*2)+(CN688*1)+(CP688*0)))/(CL688+CN688+CP688)</f>
        <v>1.9615384615384615</v>
      </c>
      <c r="CU688" s="223" t="str">
        <f t="shared" ref="CU688:CU721" si="403">IF(CS688&gt;=50%,"KĐG",IF(CT688&gt;=1.6,"Đạt mục tiêu",IF(CT688&gt;=1,"Cần cố gắng","Chưa đạt")))</f>
        <v>Đạt mục tiêu</v>
      </c>
      <c r="CV688" s="5"/>
    </row>
    <row r="689" spans="1:100" s="1" customFormat="1" ht="62" hidden="1">
      <c r="A689" s="1308"/>
      <c r="B689" s="1024"/>
      <c r="C689" s="1033"/>
      <c r="D689" s="1024"/>
      <c r="E689" s="1033"/>
      <c r="F689" s="1024"/>
      <c r="G689" s="51" t="s">
        <v>440</v>
      </c>
      <c r="H689" s="51"/>
      <c r="I689" s="592"/>
      <c r="J689" s="38"/>
      <c r="K689" s="484"/>
      <c r="L689" s="16" t="s">
        <v>32</v>
      </c>
      <c r="M689" s="212" t="s">
        <v>31</v>
      </c>
      <c r="N689" s="215" t="s">
        <v>9</v>
      </c>
      <c r="O689" s="221" t="s">
        <v>29</v>
      </c>
      <c r="P689" s="221" t="s">
        <v>24</v>
      </c>
      <c r="Q689" s="5"/>
      <c r="R689" s="5"/>
      <c r="S689" s="5" t="s">
        <v>24</v>
      </c>
      <c r="T689" s="5"/>
      <c r="U689" s="6"/>
      <c r="V689" s="5"/>
      <c r="W689" s="5"/>
      <c r="X689" s="5"/>
      <c r="Y689" s="5"/>
      <c r="Z689" s="5"/>
      <c r="AA689" s="5"/>
      <c r="AB689" s="80">
        <f>COUNTIF($Q689:$AA689,"x")</f>
        <v>1</v>
      </c>
      <c r="AC689" s="642"/>
      <c r="AD689" s="7"/>
      <c r="AE689" s="7"/>
      <c r="AF689" s="7"/>
      <c r="AG689" s="7"/>
      <c r="AH689" s="7"/>
      <c r="AI689" s="7"/>
      <c r="AJ689" s="7"/>
      <c r="AK689" s="7" t="s">
        <v>1404</v>
      </c>
      <c r="AL689" s="7" t="s">
        <v>1404</v>
      </c>
      <c r="AM689" s="7"/>
      <c r="AN689" s="7"/>
      <c r="AO689" s="7"/>
      <c r="AP689" s="7"/>
      <c r="AQ689" s="7"/>
      <c r="AR689" s="7"/>
      <c r="AS689" s="7"/>
      <c r="AT689" s="7"/>
      <c r="AU689" s="7"/>
      <c r="AV689" s="55"/>
      <c r="AW689" s="7"/>
      <c r="AX689" s="7"/>
      <c r="AY689" s="7"/>
      <c r="AZ689" s="7"/>
      <c r="BA689" s="7"/>
      <c r="BB689" s="7"/>
      <c r="BC689" s="7"/>
      <c r="BD689" s="7"/>
      <c r="BE689" s="7"/>
      <c r="BF689" s="7"/>
      <c r="BG689" s="7"/>
      <c r="BH689" s="7"/>
      <c r="BI689" s="7"/>
      <c r="BJ689" s="7"/>
      <c r="BK689" s="7"/>
      <c r="BL689" s="5">
        <v>2</v>
      </c>
      <c r="BM689" s="221">
        <v>2</v>
      </c>
      <c r="BN689" s="221">
        <v>2</v>
      </c>
      <c r="BO689" s="221">
        <v>2</v>
      </c>
      <c r="BP689" s="221">
        <v>2</v>
      </c>
      <c r="BQ689" s="221">
        <v>2</v>
      </c>
      <c r="BR689" s="5">
        <v>2</v>
      </c>
      <c r="BS689" s="226">
        <v>2</v>
      </c>
      <c r="BT689" s="221">
        <v>2</v>
      </c>
      <c r="BU689" s="221">
        <v>2</v>
      </c>
      <c r="BV689" s="221">
        <v>2</v>
      </c>
      <c r="BW689" s="5">
        <v>2</v>
      </c>
      <c r="BX689" s="221">
        <v>2</v>
      </c>
      <c r="BY689" s="6">
        <v>2</v>
      </c>
      <c r="BZ689" s="5">
        <v>2</v>
      </c>
      <c r="CA689" s="221">
        <v>2</v>
      </c>
      <c r="CB689" s="221">
        <v>2</v>
      </c>
      <c r="CC689" s="221">
        <v>2</v>
      </c>
      <c r="CD689" s="337">
        <v>2</v>
      </c>
      <c r="CE689" s="221">
        <v>2</v>
      </c>
      <c r="CF689" s="221">
        <v>2</v>
      </c>
      <c r="CG689" s="221">
        <v>2</v>
      </c>
      <c r="CH689" s="221">
        <v>2</v>
      </c>
      <c r="CI689" s="221">
        <v>2</v>
      </c>
      <c r="CJ689" s="337">
        <v>2</v>
      </c>
      <c r="CK689" s="221">
        <v>2</v>
      </c>
      <c r="CL689" s="222">
        <f t="shared" si="394"/>
        <v>26</v>
      </c>
      <c r="CM689" s="237">
        <f t="shared" si="395"/>
        <v>1</v>
      </c>
      <c r="CN689" s="222">
        <f t="shared" si="396"/>
        <v>0</v>
      </c>
      <c r="CO689" s="237">
        <f t="shared" si="397"/>
        <v>0</v>
      </c>
      <c r="CP689" s="222">
        <f t="shared" si="398"/>
        <v>0</v>
      </c>
      <c r="CQ689" s="237">
        <f t="shared" si="399"/>
        <v>0</v>
      </c>
      <c r="CR689" s="222">
        <f t="shared" si="400"/>
        <v>0</v>
      </c>
      <c r="CS689" s="237">
        <f t="shared" si="401"/>
        <v>0</v>
      </c>
      <c r="CT689" s="223">
        <f t="shared" si="402"/>
        <v>2</v>
      </c>
      <c r="CU689" s="223" t="str">
        <f t="shared" si="403"/>
        <v>Đạt mục tiêu</v>
      </c>
      <c r="CV689" s="5"/>
    </row>
    <row r="690" spans="1:100" s="1" customFormat="1" ht="108.5" hidden="1">
      <c r="A690" s="13">
        <v>197</v>
      </c>
      <c r="B690" s="220" t="s">
        <v>1338</v>
      </c>
      <c r="C690" s="215" t="s">
        <v>28</v>
      </c>
      <c r="D690" s="217" t="s">
        <v>88</v>
      </c>
      <c r="E690" s="215" t="s">
        <v>26</v>
      </c>
      <c r="F690" s="220" t="s">
        <v>1337</v>
      </c>
      <c r="G690" s="145" t="s">
        <v>1294</v>
      </c>
      <c r="H690" s="145"/>
      <c r="I690" s="610"/>
      <c r="J690" s="38"/>
      <c r="K690" s="468" t="s">
        <v>1688</v>
      </c>
      <c r="L690" s="5" t="s">
        <v>32</v>
      </c>
      <c r="M690" s="212" t="s">
        <v>31</v>
      </c>
      <c r="N690" s="215" t="s">
        <v>9</v>
      </c>
      <c r="O690" s="221" t="s">
        <v>29</v>
      </c>
      <c r="P690" s="221" t="s">
        <v>24</v>
      </c>
      <c r="Q690" s="5" t="s">
        <v>24</v>
      </c>
      <c r="R690" s="5"/>
      <c r="S690" s="5"/>
      <c r="T690" s="5"/>
      <c r="U690" s="6"/>
      <c r="V690" s="5"/>
      <c r="W690" s="5"/>
      <c r="X690" s="5"/>
      <c r="Y690" s="5"/>
      <c r="Z690" s="5"/>
      <c r="AA690" s="5"/>
      <c r="AB690" s="80">
        <f>COUNTIF($Q690:$AA690,"x")</f>
        <v>1</v>
      </c>
      <c r="AC690" s="565"/>
      <c r="AD690" s="5"/>
      <c r="AE690" s="5" t="s">
        <v>1183</v>
      </c>
      <c r="AF690" s="5"/>
      <c r="AG690" s="7"/>
      <c r="AH690" s="7"/>
      <c r="AI690" s="7"/>
      <c r="AJ690" s="7"/>
      <c r="AK690" s="7"/>
      <c r="AL690" s="7"/>
      <c r="AM690" s="7"/>
      <c r="AN690" s="7"/>
      <c r="AO690" s="7"/>
      <c r="AP690" s="7"/>
      <c r="AQ690" s="7"/>
      <c r="AR690" s="7"/>
      <c r="AS690" s="7"/>
      <c r="AT690" s="7"/>
      <c r="AU690" s="7"/>
      <c r="AV690" s="55"/>
      <c r="AW690" s="7"/>
      <c r="AX690" s="7"/>
      <c r="AY690" s="7"/>
      <c r="AZ690" s="7"/>
      <c r="BA690" s="7"/>
      <c r="BB690" s="7"/>
      <c r="BC690" s="7"/>
      <c r="BD690" s="7"/>
      <c r="BE690" s="7"/>
      <c r="BF690" s="7"/>
      <c r="BG690" s="7"/>
      <c r="BH690" s="7"/>
      <c r="BI690" s="7"/>
      <c r="BJ690" s="7"/>
      <c r="BK690" s="7"/>
      <c r="BL690" s="5">
        <v>2</v>
      </c>
      <c r="BM690" s="221">
        <v>2</v>
      </c>
      <c r="BN690" s="221">
        <v>2</v>
      </c>
      <c r="BO690" s="221">
        <v>2</v>
      </c>
      <c r="BP690" s="221">
        <v>2</v>
      </c>
      <c r="BQ690" s="221">
        <v>2</v>
      </c>
      <c r="BR690" s="5">
        <v>2</v>
      </c>
      <c r="BS690" s="226">
        <v>2</v>
      </c>
      <c r="BT690" s="221">
        <v>2</v>
      </c>
      <c r="BU690" s="221">
        <v>2</v>
      </c>
      <c r="BV690" s="221">
        <v>1</v>
      </c>
      <c r="BW690" s="5">
        <v>2</v>
      </c>
      <c r="BX690" s="221">
        <v>2</v>
      </c>
      <c r="BY690" s="6">
        <v>2</v>
      </c>
      <c r="BZ690" s="5">
        <v>2</v>
      </c>
      <c r="CA690" s="221">
        <v>2</v>
      </c>
      <c r="CB690" s="221">
        <v>2</v>
      </c>
      <c r="CC690" s="221">
        <v>2</v>
      </c>
      <c r="CD690" s="337">
        <v>1</v>
      </c>
      <c r="CE690" s="221">
        <v>2</v>
      </c>
      <c r="CF690" s="221">
        <v>2</v>
      </c>
      <c r="CG690" s="221">
        <v>2</v>
      </c>
      <c r="CH690" s="221">
        <v>2</v>
      </c>
      <c r="CI690" s="221">
        <v>2</v>
      </c>
      <c r="CJ690" s="337">
        <v>2</v>
      </c>
      <c r="CK690" s="221">
        <v>2</v>
      </c>
      <c r="CL690" s="222">
        <f t="shared" si="394"/>
        <v>24</v>
      </c>
      <c r="CM690" s="237">
        <f t="shared" si="395"/>
        <v>0.92307692307692313</v>
      </c>
      <c r="CN690" s="222">
        <f t="shared" si="396"/>
        <v>2</v>
      </c>
      <c r="CO690" s="237">
        <f t="shared" si="397"/>
        <v>7.6923076923076927E-2</v>
      </c>
      <c r="CP690" s="222">
        <f t="shared" si="398"/>
        <v>0</v>
      </c>
      <c r="CQ690" s="237">
        <f t="shared" si="399"/>
        <v>0</v>
      </c>
      <c r="CR690" s="222">
        <f t="shared" si="400"/>
        <v>0</v>
      </c>
      <c r="CS690" s="237">
        <f t="shared" si="401"/>
        <v>0</v>
      </c>
      <c r="CT690" s="223">
        <f t="shared" si="402"/>
        <v>1.9230769230769231</v>
      </c>
      <c r="CU690" s="223" t="str">
        <f t="shared" si="403"/>
        <v>Đạt mục tiêu</v>
      </c>
      <c r="CV690" s="5"/>
    </row>
    <row r="691" spans="1:100" s="1" customFormat="1" ht="62" hidden="1">
      <c r="A691" s="13"/>
      <c r="B691" s="1197" t="s">
        <v>1011</v>
      </c>
      <c r="C691" s="215"/>
      <c r="D691" s="217"/>
      <c r="E691" s="215"/>
      <c r="F691" s="1197" t="s">
        <v>1012</v>
      </c>
      <c r="G691" s="145" t="s">
        <v>2240</v>
      </c>
      <c r="H691" s="145"/>
      <c r="I691" s="610"/>
      <c r="J691" s="38"/>
      <c r="K691" s="468"/>
      <c r="L691" s="5" t="s">
        <v>32</v>
      </c>
      <c r="M691" s="212" t="s">
        <v>31</v>
      </c>
      <c r="N691" s="215" t="s">
        <v>9</v>
      </c>
      <c r="O691" s="221" t="s">
        <v>29</v>
      </c>
      <c r="P691" s="221"/>
      <c r="Q691" s="5"/>
      <c r="R691" s="5"/>
      <c r="S691" s="5"/>
      <c r="T691" s="5"/>
      <c r="U691" s="6"/>
      <c r="V691" s="5"/>
      <c r="W691" s="5"/>
      <c r="X691" s="5"/>
      <c r="Y691" s="5"/>
      <c r="Z691" s="5"/>
      <c r="AA691" s="5"/>
      <c r="AB691" s="80"/>
      <c r="AC691" s="565"/>
      <c r="AD691" s="5"/>
      <c r="AE691" s="5"/>
      <c r="AF691" s="5"/>
      <c r="AG691" s="7" t="s">
        <v>1318</v>
      </c>
      <c r="AH691" s="7"/>
      <c r="AI691" s="7"/>
      <c r="AJ691" s="7"/>
      <c r="AK691" s="7"/>
      <c r="AL691" s="7"/>
      <c r="AM691" s="7"/>
      <c r="AN691" s="7"/>
      <c r="AO691" s="7"/>
      <c r="AP691" s="7"/>
      <c r="AQ691" s="7"/>
      <c r="AR691" s="7"/>
      <c r="AS691" s="7"/>
      <c r="AT691" s="7"/>
      <c r="AU691" s="7"/>
      <c r="AV691" s="55"/>
      <c r="AW691" s="7"/>
      <c r="AX691" s="7"/>
      <c r="AY691" s="7"/>
      <c r="AZ691" s="7"/>
      <c r="BA691" s="7"/>
      <c r="BB691" s="7"/>
      <c r="BC691" s="7"/>
      <c r="BD691" s="7"/>
      <c r="BE691" s="7"/>
      <c r="BF691" s="7"/>
      <c r="BG691" s="7"/>
      <c r="BH691" s="7"/>
      <c r="BI691" s="7"/>
      <c r="BJ691" s="7"/>
      <c r="BK691" s="7"/>
      <c r="BL691" s="5">
        <v>2</v>
      </c>
      <c r="BM691" s="221">
        <v>2</v>
      </c>
      <c r="BN691" s="221">
        <v>2</v>
      </c>
      <c r="BO691" s="221">
        <v>2</v>
      </c>
      <c r="BP691" s="221">
        <v>2</v>
      </c>
      <c r="BQ691" s="221">
        <v>2</v>
      </c>
      <c r="BR691" s="5">
        <v>2</v>
      </c>
      <c r="BS691" s="226">
        <v>2</v>
      </c>
      <c r="BT691" s="221">
        <v>2</v>
      </c>
      <c r="BU691" s="221">
        <v>2</v>
      </c>
      <c r="BV691" s="221">
        <v>2</v>
      </c>
      <c r="BW691" s="5">
        <v>2</v>
      </c>
      <c r="BX691" s="221">
        <v>2</v>
      </c>
      <c r="BY691" s="6">
        <v>1</v>
      </c>
      <c r="BZ691" s="5">
        <v>2</v>
      </c>
      <c r="CA691" s="221">
        <v>2</v>
      </c>
      <c r="CB691" s="221">
        <v>2</v>
      </c>
      <c r="CC691" s="221">
        <v>2</v>
      </c>
      <c r="CD691" s="337">
        <v>2</v>
      </c>
      <c r="CE691" s="221">
        <v>2</v>
      </c>
      <c r="CF691" s="221">
        <v>2</v>
      </c>
      <c r="CG691" s="221">
        <v>2</v>
      </c>
      <c r="CH691" s="221">
        <v>2</v>
      </c>
      <c r="CI691" s="221">
        <v>2</v>
      </c>
      <c r="CJ691" s="337">
        <v>2</v>
      </c>
      <c r="CK691" s="221">
        <v>2</v>
      </c>
      <c r="CL691" s="222">
        <f t="shared" si="394"/>
        <v>25</v>
      </c>
      <c r="CM691" s="237">
        <f t="shared" si="395"/>
        <v>0.96153846153846156</v>
      </c>
      <c r="CN691" s="222">
        <f t="shared" si="396"/>
        <v>1</v>
      </c>
      <c r="CO691" s="237">
        <f t="shared" si="397"/>
        <v>3.8461538461538464E-2</v>
      </c>
      <c r="CP691" s="222">
        <f t="shared" si="398"/>
        <v>0</v>
      </c>
      <c r="CQ691" s="237">
        <f t="shared" si="399"/>
        <v>0</v>
      </c>
      <c r="CR691" s="222">
        <f t="shared" si="400"/>
        <v>0</v>
      </c>
      <c r="CS691" s="237">
        <f t="shared" si="401"/>
        <v>0</v>
      </c>
      <c r="CT691" s="223">
        <f t="shared" si="402"/>
        <v>1.9615384615384615</v>
      </c>
      <c r="CU691" s="223" t="str">
        <f t="shared" si="403"/>
        <v>Đạt mục tiêu</v>
      </c>
      <c r="CV691" s="5"/>
    </row>
    <row r="692" spans="1:100" s="1" customFormat="1" ht="170.5" hidden="1">
      <c r="A692" s="13">
        <v>198</v>
      </c>
      <c r="B692" s="1197"/>
      <c r="C692" s="215" t="s">
        <v>28</v>
      </c>
      <c r="D692" s="217" t="s">
        <v>87</v>
      </c>
      <c r="E692" s="215" t="s">
        <v>26</v>
      </c>
      <c r="F692" s="1197"/>
      <c r="G692" s="218" t="s">
        <v>2241</v>
      </c>
      <c r="H692" s="218"/>
      <c r="I692" s="539"/>
      <c r="J692" s="107" t="s">
        <v>791</v>
      </c>
      <c r="K692" s="469"/>
      <c r="L692" s="5" t="s">
        <v>32</v>
      </c>
      <c r="M692" s="212" t="s">
        <v>31</v>
      </c>
      <c r="N692" s="215" t="s">
        <v>9</v>
      </c>
      <c r="O692" s="221" t="s">
        <v>29</v>
      </c>
      <c r="P692" s="221" t="s">
        <v>24</v>
      </c>
      <c r="Q692" s="5"/>
      <c r="R692" s="5" t="s">
        <v>24</v>
      </c>
      <c r="S692" s="5"/>
      <c r="T692" s="5"/>
      <c r="U692" s="6"/>
      <c r="V692" s="5"/>
      <c r="W692" s="5"/>
      <c r="X692" s="5"/>
      <c r="Y692" s="5"/>
      <c r="Z692" s="5"/>
      <c r="AA692" s="5"/>
      <c r="AB692" s="80">
        <f t="shared" ref="AB692:AB721" si="404">COUNTIF($Q692:$AA692,"x")</f>
        <v>1</v>
      </c>
      <c r="AC692" s="642"/>
      <c r="AD692" s="7"/>
      <c r="AE692" s="7"/>
      <c r="AF692" s="7"/>
      <c r="AG692" s="7"/>
      <c r="AH692" s="7"/>
      <c r="AI692" s="7" t="s">
        <v>1183</v>
      </c>
      <c r="AJ692" s="7"/>
      <c r="AK692" s="7"/>
      <c r="AL692" s="7"/>
      <c r="AM692" s="7"/>
      <c r="AN692" s="7"/>
      <c r="AO692" s="7"/>
      <c r="AP692" s="7"/>
      <c r="AQ692" s="7"/>
      <c r="AR692" s="7"/>
      <c r="AS692" s="7"/>
      <c r="AT692" s="7"/>
      <c r="AU692" s="7"/>
      <c r="AV692" s="55"/>
      <c r="AW692" s="7"/>
      <c r="AX692" s="7"/>
      <c r="AY692" s="7"/>
      <c r="AZ692" s="7"/>
      <c r="BA692" s="7"/>
      <c r="BB692" s="7"/>
      <c r="BC692" s="7"/>
      <c r="BD692" s="7"/>
      <c r="BE692" s="7"/>
      <c r="BF692" s="7"/>
      <c r="BG692" s="7"/>
      <c r="BH692" s="7"/>
      <c r="BI692" s="7"/>
      <c r="BJ692" s="7"/>
      <c r="BK692" s="7"/>
      <c r="BL692" s="5">
        <v>2</v>
      </c>
      <c r="BM692" s="221">
        <v>2</v>
      </c>
      <c r="BN692" s="221">
        <v>2</v>
      </c>
      <c r="BO692" s="221">
        <v>2</v>
      </c>
      <c r="BP692" s="221">
        <v>2</v>
      </c>
      <c r="BQ692" s="221">
        <v>1</v>
      </c>
      <c r="BR692" s="5">
        <v>2</v>
      </c>
      <c r="BS692" s="226">
        <v>1</v>
      </c>
      <c r="BT692" s="221">
        <v>2</v>
      </c>
      <c r="BU692" s="221">
        <v>2</v>
      </c>
      <c r="BV692" s="221">
        <v>2</v>
      </c>
      <c r="BW692" s="5">
        <v>2</v>
      </c>
      <c r="BX692" s="221">
        <v>2</v>
      </c>
      <c r="BY692" s="6">
        <v>2</v>
      </c>
      <c r="BZ692" s="5">
        <v>2</v>
      </c>
      <c r="CA692" s="221">
        <v>2</v>
      </c>
      <c r="CB692" s="221">
        <v>2</v>
      </c>
      <c r="CC692" s="221">
        <v>2</v>
      </c>
      <c r="CD692" s="337">
        <v>1</v>
      </c>
      <c r="CE692" s="221">
        <v>2</v>
      </c>
      <c r="CF692" s="221">
        <v>2</v>
      </c>
      <c r="CG692" s="221">
        <v>2</v>
      </c>
      <c r="CH692" s="221">
        <v>1</v>
      </c>
      <c r="CI692" s="221">
        <v>2</v>
      </c>
      <c r="CJ692" s="337">
        <v>2</v>
      </c>
      <c r="CK692" s="221">
        <v>2</v>
      </c>
      <c r="CL692" s="222">
        <f t="shared" si="394"/>
        <v>22</v>
      </c>
      <c r="CM692" s="237">
        <f t="shared" si="395"/>
        <v>0.84615384615384615</v>
      </c>
      <c r="CN692" s="222">
        <f t="shared" si="396"/>
        <v>4</v>
      </c>
      <c r="CO692" s="237">
        <f t="shared" si="397"/>
        <v>0.15384615384615385</v>
      </c>
      <c r="CP692" s="222">
        <f t="shared" si="398"/>
        <v>0</v>
      </c>
      <c r="CQ692" s="237">
        <f t="shared" si="399"/>
        <v>0</v>
      </c>
      <c r="CR692" s="222">
        <f t="shared" si="400"/>
        <v>0</v>
      </c>
      <c r="CS692" s="237">
        <f t="shared" si="401"/>
        <v>0</v>
      </c>
      <c r="CT692" s="223">
        <f t="shared" si="402"/>
        <v>1.8461538461538463</v>
      </c>
      <c r="CU692" s="223" t="str">
        <f t="shared" si="403"/>
        <v>Đạt mục tiêu</v>
      </c>
      <c r="CV692" s="5"/>
    </row>
    <row r="693" spans="1:100" s="1" customFormat="1" ht="62" hidden="1">
      <c r="A693" s="1308">
        <v>199</v>
      </c>
      <c r="B693" s="1024" t="s">
        <v>2984</v>
      </c>
      <c r="C693" s="1033" t="s">
        <v>28</v>
      </c>
      <c r="D693" s="1024" t="s">
        <v>2687</v>
      </c>
      <c r="E693" s="1033" t="s">
        <v>26</v>
      </c>
      <c r="F693" s="1080" t="s">
        <v>2688</v>
      </c>
      <c r="G693" s="561" t="s">
        <v>2476</v>
      </c>
      <c r="H693" s="561"/>
      <c r="I693" s="697" t="s">
        <v>2319</v>
      </c>
      <c r="J693" s="118"/>
      <c r="K693" s="496"/>
      <c r="L693" s="5" t="s">
        <v>32</v>
      </c>
      <c r="M693" s="212" t="s">
        <v>31</v>
      </c>
      <c r="N693" s="215" t="s">
        <v>9</v>
      </c>
      <c r="O693" s="221" t="s">
        <v>29</v>
      </c>
      <c r="P693" s="221" t="s">
        <v>24</v>
      </c>
      <c r="Q693" s="5" t="s">
        <v>24</v>
      </c>
      <c r="R693" s="5"/>
      <c r="S693" s="5"/>
      <c r="T693" s="5"/>
      <c r="U693" s="6"/>
      <c r="V693" s="5"/>
      <c r="W693" s="5"/>
      <c r="X693" s="5"/>
      <c r="Y693" s="5"/>
      <c r="Z693" s="5"/>
      <c r="AA693" s="5"/>
      <c r="AB693" s="80">
        <f t="shared" si="404"/>
        <v>1</v>
      </c>
      <c r="AC693" s="565"/>
      <c r="AD693" s="5"/>
      <c r="AE693" s="5" t="s">
        <v>1317</v>
      </c>
      <c r="AF693" s="5"/>
      <c r="AG693" s="7"/>
      <c r="AH693" s="7"/>
      <c r="AI693" s="7"/>
      <c r="AJ693" s="7"/>
      <c r="AK693" s="7"/>
      <c r="AL693" s="7"/>
      <c r="AM693" s="7"/>
      <c r="AN693" s="7"/>
      <c r="AO693" s="7"/>
      <c r="AP693" s="7"/>
      <c r="AQ693" s="7"/>
      <c r="AR693" s="7"/>
      <c r="AS693" s="7"/>
      <c r="AT693" s="7"/>
      <c r="AU693" s="7"/>
      <c r="AV693" s="55"/>
      <c r="AW693" s="7"/>
      <c r="AX693" s="7"/>
      <c r="AY693" s="7"/>
      <c r="AZ693" s="7"/>
      <c r="BA693" s="7"/>
      <c r="BB693" s="7"/>
      <c r="BC693" s="7"/>
      <c r="BD693" s="7"/>
      <c r="BE693" s="7"/>
      <c r="BF693" s="7"/>
      <c r="BG693" s="7"/>
      <c r="BH693" s="7"/>
      <c r="BI693" s="7"/>
      <c r="BJ693" s="7"/>
      <c r="BK693" s="7" t="s">
        <v>1316</v>
      </c>
      <c r="BL693" s="5">
        <v>2</v>
      </c>
      <c r="BM693" s="221">
        <v>2</v>
      </c>
      <c r="BN693" s="221">
        <v>2</v>
      </c>
      <c r="BO693" s="221">
        <v>1</v>
      </c>
      <c r="BP693" s="221">
        <v>2</v>
      </c>
      <c r="BQ693" s="221">
        <v>2</v>
      </c>
      <c r="BR693" s="5">
        <v>2</v>
      </c>
      <c r="BS693" s="226">
        <v>2</v>
      </c>
      <c r="BT693" s="221">
        <v>2</v>
      </c>
      <c r="BU693" s="221">
        <v>1</v>
      </c>
      <c r="BV693" s="221">
        <v>2</v>
      </c>
      <c r="BW693" s="5">
        <v>2</v>
      </c>
      <c r="BX693" s="221">
        <v>2</v>
      </c>
      <c r="BY693" s="6">
        <v>2</v>
      </c>
      <c r="BZ693" s="5">
        <v>2</v>
      </c>
      <c r="CA693" s="221">
        <v>2</v>
      </c>
      <c r="CB693" s="221">
        <v>1</v>
      </c>
      <c r="CC693" s="221">
        <v>2</v>
      </c>
      <c r="CD693" s="337">
        <v>2</v>
      </c>
      <c r="CE693" s="221">
        <v>2</v>
      </c>
      <c r="CF693" s="221">
        <v>2</v>
      </c>
      <c r="CG693" s="221">
        <v>2</v>
      </c>
      <c r="CH693" s="221">
        <v>2</v>
      </c>
      <c r="CI693" s="221">
        <v>2</v>
      </c>
      <c r="CJ693" s="337">
        <v>1</v>
      </c>
      <c r="CK693" s="221">
        <v>2</v>
      </c>
      <c r="CL693" s="222">
        <f t="shared" si="394"/>
        <v>22</v>
      </c>
      <c r="CM693" s="237">
        <f t="shared" si="395"/>
        <v>0.84615384615384615</v>
      </c>
      <c r="CN693" s="222">
        <f t="shared" si="396"/>
        <v>4</v>
      </c>
      <c r="CO693" s="237">
        <f t="shared" si="397"/>
        <v>0.15384615384615385</v>
      </c>
      <c r="CP693" s="222">
        <f t="shared" si="398"/>
        <v>0</v>
      </c>
      <c r="CQ693" s="237">
        <f t="shared" si="399"/>
        <v>0</v>
      </c>
      <c r="CR693" s="222">
        <f t="shared" si="400"/>
        <v>0</v>
      </c>
      <c r="CS693" s="237">
        <f t="shared" si="401"/>
        <v>0</v>
      </c>
      <c r="CT693" s="223">
        <f t="shared" si="402"/>
        <v>1.8461538461538463</v>
      </c>
      <c r="CU693" s="223" t="str">
        <f t="shared" si="403"/>
        <v>Đạt mục tiêu</v>
      </c>
      <c r="CV693" s="5"/>
    </row>
    <row r="694" spans="1:100" s="1" customFormat="1" ht="46.5" hidden="1">
      <c r="A694" s="1308"/>
      <c r="B694" s="1024"/>
      <c r="C694" s="1033"/>
      <c r="D694" s="1024"/>
      <c r="E694" s="1033"/>
      <c r="F694" s="1080"/>
      <c r="G694" s="561" t="s">
        <v>2689</v>
      </c>
      <c r="H694" s="561"/>
      <c r="I694" s="442"/>
      <c r="J694" s="118"/>
      <c r="K694" s="496"/>
      <c r="L694" s="16" t="s">
        <v>32</v>
      </c>
      <c r="M694" s="212" t="s">
        <v>31</v>
      </c>
      <c r="N694" s="215" t="s">
        <v>9</v>
      </c>
      <c r="O694" s="221" t="s">
        <v>29</v>
      </c>
      <c r="P694" s="221" t="s">
        <v>24</v>
      </c>
      <c r="Q694" s="5"/>
      <c r="R694" s="5"/>
      <c r="S694" s="5" t="s">
        <v>24</v>
      </c>
      <c r="T694" s="5"/>
      <c r="U694" s="6"/>
      <c r="V694" s="5"/>
      <c r="W694" s="5"/>
      <c r="X694" s="5"/>
      <c r="Y694" s="5"/>
      <c r="Z694" s="5"/>
      <c r="AA694" s="5"/>
      <c r="AB694" s="80">
        <f t="shared" si="404"/>
        <v>1</v>
      </c>
      <c r="AC694" s="642"/>
      <c r="AD694" s="7"/>
      <c r="AE694" s="7"/>
      <c r="AF694" s="7"/>
      <c r="AG694" s="7"/>
      <c r="AH694" s="7"/>
      <c r="AI694" s="7"/>
      <c r="AJ694" s="7"/>
      <c r="AK694" s="7" t="s">
        <v>1318</v>
      </c>
      <c r="AL694" s="7"/>
      <c r="AM694" s="7"/>
      <c r="AN694" s="7"/>
      <c r="AO694" s="7"/>
      <c r="AP694" s="7"/>
      <c r="AQ694" s="7"/>
      <c r="AR694" s="7"/>
      <c r="AS694" s="7"/>
      <c r="AT694" s="7"/>
      <c r="AU694" s="7"/>
      <c r="AV694" s="55"/>
      <c r="AW694" s="7"/>
      <c r="AX694" s="7"/>
      <c r="AY694" s="7"/>
      <c r="AZ694" s="7"/>
      <c r="BA694" s="7"/>
      <c r="BB694" s="7"/>
      <c r="BC694" s="7"/>
      <c r="BD694" s="7"/>
      <c r="BE694" s="7"/>
      <c r="BF694" s="7"/>
      <c r="BG694" s="7"/>
      <c r="BH694" s="7"/>
      <c r="BI694" s="7"/>
      <c r="BJ694" s="7"/>
      <c r="BK694" s="7"/>
      <c r="BL694" s="5">
        <v>2</v>
      </c>
      <c r="BM694" s="221">
        <v>2</v>
      </c>
      <c r="BN694" s="221">
        <v>2</v>
      </c>
      <c r="BO694" s="221">
        <v>2</v>
      </c>
      <c r="BP694" s="221">
        <v>2</v>
      </c>
      <c r="BQ694" s="221">
        <v>2</v>
      </c>
      <c r="BR694" s="5">
        <v>2</v>
      </c>
      <c r="BS694" s="226">
        <v>1</v>
      </c>
      <c r="BT694" s="221">
        <v>2</v>
      </c>
      <c r="BU694" s="221">
        <v>2</v>
      </c>
      <c r="BV694" s="221">
        <v>2</v>
      </c>
      <c r="BW694" s="5">
        <v>2</v>
      </c>
      <c r="BX694" s="221">
        <v>2</v>
      </c>
      <c r="BY694" s="6">
        <v>2</v>
      </c>
      <c r="BZ694" s="5">
        <v>1</v>
      </c>
      <c r="CA694" s="221">
        <v>2</v>
      </c>
      <c r="CB694" s="221">
        <v>2</v>
      </c>
      <c r="CC694" s="221">
        <v>2</v>
      </c>
      <c r="CD694" s="337">
        <v>1</v>
      </c>
      <c r="CE694" s="221">
        <v>2</v>
      </c>
      <c r="CF694" s="221">
        <v>2</v>
      </c>
      <c r="CG694" s="221">
        <v>2</v>
      </c>
      <c r="CH694" s="221">
        <v>2</v>
      </c>
      <c r="CI694" s="221">
        <v>2</v>
      </c>
      <c r="CJ694" s="337">
        <v>1</v>
      </c>
      <c r="CK694" s="221">
        <v>2</v>
      </c>
      <c r="CL694" s="222">
        <f t="shared" si="394"/>
        <v>22</v>
      </c>
      <c r="CM694" s="237">
        <f t="shared" si="395"/>
        <v>0.84615384615384615</v>
      </c>
      <c r="CN694" s="222">
        <f t="shared" si="396"/>
        <v>4</v>
      </c>
      <c r="CO694" s="237">
        <f t="shared" si="397"/>
        <v>0.15384615384615385</v>
      </c>
      <c r="CP694" s="222">
        <f t="shared" si="398"/>
        <v>0</v>
      </c>
      <c r="CQ694" s="237">
        <f t="shared" si="399"/>
        <v>0</v>
      </c>
      <c r="CR694" s="222">
        <f t="shared" si="400"/>
        <v>0</v>
      </c>
      <c r="CS694" s="237">
        <f t="shared" si="401"/>
        <v>0</v>
      </c>
      <c r="CT694" s="223">
        <f t="shared" si="402"/>
        <v>1.8461538461538463</v>
      </c>
      <c r="CU694" s="223" t="str">
        <f t="shared" si="403"/>
        <v>Đạt mục tiêu</v>
      </c>
      <c r="CV694" s="5"/>
    </row>
    <row r="695" spans="1:100" s="1" customFormat="1" ht="84" hidden="1">
      <c r="A695" s="1308">
        <v>200</v>
      </c>
      <c r="B695" s="1044" t="s">
        <v>3000</v>
      </c>
      <c r="C695" s="1033" t="s">
        <v>28</v>
      </c>
      <c r="D695" s="1044" t="s">
        <v>2662</v>
      </c>
      <c r="E695" s="1033" t="s">
        <v>26</v>
      </c>
      <c r="F695" s="1044" t="s">
        <v>2663</v>
      </c>
      <c r="G695" s="294" t="s">
        <v>1384</v>
      </c>
      <c r="H695" s="294"/>
      <c r="I695" s="539"/>
      <c r="J695" s="111" t="s">
        <v>792</v>
      </c>
      <c r="K695" s="469"/>
      <c r="L695" s="5" t="s">
        <v>32</v>
      </c>
      <c r="M695" s="212" t="s">
        <v>31</v>
      </c>
      <c r="N695" s="215" t="s">
        <v>9</v>
      </c>
      <c r="O695" s="221" t="s">
        <v>29</v>
      </c>
      <c r="P695" s="221" t="s">
        <v>24</v>
      </c>
      <c r="Q695" s="5"/>
      <c r="R695" s="5"/>
      <c r="S695" s="5"/>
      <c r="T695" s="5" t="s">
        <v>24</v>
      </c>
      <c r="U695" s="6"/>
      <c r="V695" s="5"/>
      <c r="W695" s="5"/>
      <c r="X695" s="5"/>
      <c r="Y695" s="5"/>
      <c r="Z695" s="5"/>
      <c r="AA695" s="5"/>
      <c r="AB695" s="80">
        <f t="shared" si="404"/>
        <v>1</v>
      </c>
      <c r="AC695" s="642" t="s">
        <v>1405</v>
      </c>
      <c r="AD695" s="55" t="s">
        <v>1405</v>
      </c>
      <c r="AE695" s="55"/>
      <c r="AF695" s="55" t="s">
        <v>1405</v>
      </c>
      <c r="AG695" s="7"/>
      <c r="AH695" s="7"/>
      <c r="AI695" s="7"/>
      <c r="AJ695" s="7"/>
      <c r="AK695" s="7"/>
      <c r="AL695" s="7"/>
      <c r="AM695" s="7"/>
      <c r="AN695" s="7"/>
      <c r="AO695" s="7" t="s">
        <v>1404</v>
      </c>
      <c r="AP695" s="55"/>
      <c r="AQ695" s="55"/>
      <c r="AR695" s="55"/>
      <c r="AS695" s="7"/>
      <c r="AT695" s="7"/>
      <c r="AU695" s="7"/>
      <c r="AV695" s="55"/>
      <c r="AW695" s="7"/>
      <c r="AX695" s="7"/>
      <c r="AY695" s="7"/>
      <c r="AZ695" s="7"/>
      <c r="BA695" s="7"/>
      <c r="BB695" s="7"/>
      <c r="BC695" s="7"/>
      <c r="BD695" s="7"/>
      <c r="BE695" s="7"/>
      <c r="BF695" s="7"/>
      <c r="BG695" s="7"/>
      <c r="BH695" s="7"/>
      <c r="BI695" s="7"/>
      <c r="BJ695" s="7"/>
      <c r="BK695" s="7"/>
      <c r="BL695" s="5">
        <v>2</v>
      </c>
      <c r="BM695" s="221">
        <v>2</v>
      </c>
      <c r="BN695" s="221">
        <v>1</v>
      </c>
      <c r="BO695" s="221">
        <v>2</v>
      </c>
      <c r="BP695" s="221">
        <v>2</v>
      </c>
      <c r="BQ695" s="221">
        <v>2</v>
      </c>
      <c r="BR695" s="5">
        <v>2</v>
      </c>
      <c r="BS695" s="226">
        <v>2</v>
      </c>
      <c r="BT695" s="221">
        <v>2</v>
      </c>
      <c r="BU695" s="221">
        <v>2</v>
      </c>
      <c r="BV695" s="221">
        <v>1</v>
      </c>
      <c r="BW695" s="5">
        <v>2</v>
      </c>
      <c r="BX695" s="221">
        <v>2</v>
      </c>
      <c r="BY695" s="6">
        <v>2</v>
      </c>
      <c r="BZ695" s="5">
        <v>2</v>
      </c>
      <c r="CA695" s="221">
        <v>2</v>
      </c>
      <c r="CB695" s="221">
        <v>2</v>
      </c>
      <c r="CC695" s="221">
        <v>2</v>
      </c>
      <c r="CD695" s="337">
        <v>1</v>
      </c>
      <c r="CE695" s="221">
        <v>2</v>
      </c>
      <c r="CF695" s="221">
        <v>2</v>
      </c>
      <c r="CG695" s="221">
        <v>2</v>
      </c>
      <c r="CH695" s="221">
        <v>2</v>
      </c>
      <c r="CI695" s="221">
        <v>1</v>
      </c>
      <c r="CJ695" s="337">
        <v>2</v>
      </c>
      <c r="CK695" s="221">
        <v>2</v>
      </c>
      <c r="CL695" s="222">
        <f t="shared" si="394"/>
        <v>22</v>
      </c>
      <c r="CM695" s="237">
        <f t="shared" si="395"/>
        <v>0.84615384615384615</v>
      </c>
      <c r="CN695" s="222">
        <f t="shared" si="396"/>
        <v>4</v>
      </c>
      <c r="CO695" s="237">
        <f t="shared" si="397"/>
        <v>0.15384615384615385</v>
      </c>
      <c r="CP695" s="222">
        <f t="shared" si="398"/>
        <v>0</v>
      </c>
      <c r="CQ695" s="237">
        <f t="shared" si="399"/>
        <v>0</v>
      </c>
      <c r="CR695" s="222">
        <f t="shared" si="400"/>
        <v>0</v>
      </c>
      <c r="CS695" s="237">
        <f t="shared" si="401"/>
        <v>0</v>
      </c>
      <c r="CT695" s="223">
        <f t="shared" si="402"/>
        <v>1.8461538461538463</v>
      </c>
      <c r="CU695" s="223" t="str">
        <f t="shared" si="403"/>
        <v>Đạt mục tiêu</v>
      </c>
      <c r="CV695" s="5"/>
    </row>
    <row r="696" spans="1:100" s="1" customFormat="1" ht="98" hidden="1">
      <c r="A696" s="1308"/>
      <c r="B696" s="1024"/>
      <c r="C696" s="1033"/>
      <c r="D696" s="1024"/>
      <c r="E696" s="1033"/>
      <c r="F696" s="1024"/>
      <c r="G696" s="294" t="s">
        <v>1471</v>
      </c>
      <c r="H696" s="294"/>
      <c r="I696" s="539"/>
      <c r="J696" s="111"/>
      <c r="K696" s="469"/>
      <c r="L696" s="16" t="s">
        <v>32</v>
      </c>
      <c r="M696" s="212" t="s">
        <v>31</v>
      </c>
      <c r="N696" s="215" t="s">
        <v>9</v>
      </c>
      <c r="O696" s="221" t="s">
        <v>29</v>
      </c>
      <c r="P696" s="221" t="s">
        <v>24</v>
      </c>
      <c r="Q696" s="5"/>
      <c r="R696" s="5"/>
      <c r="S696" s="5" t="s">
        <v>24</v>
      </c>
      <c r="T696" s="5"/>
      <c r="U696" s="6"/>
      <c r="V696" s="5"/>
      <c r="W696" s="5"/>
      <c r="X696" s="5"/>
      <c r="Y696" s="5"/>
      <c r="Z696" s="5"/>
      <c r="AA696" s="5"/>
      <c r="AB696" s="80">
        <f t="shared" si="404"/>
        <v>1</v>
      </c>
      <c r="AC696" s="642"/>
      <c r="AD696" s="7"/>
      <c r="AE696" s="7"/>
      <c r="AF696" s="7"/>
      <c r="AG696" s="7"/>
      <c r="AH696" s="7"/>
      <c r="AI696" s="7"/>
      <c r="AJ696" s="7"/>
      <c r="AK696" s="7" t="s">
        <v>1315</v>
      </c>
      <c r="AL696" s="7" t="s">
        <v>1315</v>
      </c>
      <c r="AM696" s="7" t="s">
        <v>1315</v>
      </c>
      <c r="AN696" s="7" t="s">
        <v>1315</v>
      </c>
      <c r="AO696" s="7"/>
      <c r="AP696" s="7"/>
      <c r="AQ696" s="7"/>
      <c r="AR696" s="7"/>
      <c r="AS696" s="7"/>
      <c r="AT696" s="7"/>
      <c r="AU696" s="7"/>
      <c r="AV696" s="55"/>
      <c r="AW696" s="7"/>
      <c r="AX696" s="7"/>
      <c r="AY696" s="7"/>
      <c r="AZ696" s="7"/>
      <c r="BA696" s="7"/>
      <c r="BB696" s="7"/>
      <c r="BC696" s="7"/>
      <c r="BD696" s="7"/>
      <c r="BE696" s="7"/>
      <c r="BF696" s="7"/>
      <c r="BG696" s="7"/>
      <c r="BH696" s="7"/>
      <c r="BI696" s="7"/>
      <c r="BJ696" s="7"/>
      <c r="BK696" s="7"/>
      <c r="BL696" s="5">
        <v>2</v>
      </c>
      <c r="BM696" s="221">
        <v>1</v>
      </c>
      <c r="BN696" s="221">
        <v>2</v>
      </c>
      <c r="BO696" s="221">
        <v>2</v>
      </c>
      <c r="BP696" s="221">
        <v>2</v>
      </c>
      <c r="BQ696" s="221">
        <v>2</v>
      </c>
      <c r="BR696" s="5">
        <v>2</v>
      </c>
      <c r="BS696" s="226">
        <v>2</v>
      </c>
      <c r="BT696" s="221">
        <v>2</v>
      </c>
      <c r="BU696" s="221">
        <v>2</v>
      </c>
      <c r="BV696" s="221">
        <v>2</v>
      </c>
      <c r="BW696" s="5">
        <v>2</v>
      </c>
      <c r="BX696" s="221">
        <v>2</v>
      </c>
      <c r="BY696" s="6">
        <v>1</v>
      </c>
      <c r="BZ696" s="5">
        <v>2</v>
      </c>
      <c r="CA696" s="221">
        <v>2</v>
      </c>
      <c r="CB696" s="221">
        <v>2</v>
      </c>
      <c r="CC696" s="221">
        <v>2</v>
      </c>
      <c r="CD696" s="337">
        <v>2</v>
      </c>
      <c r="CE696" s="221">
        <v>2</v>
      </c>
      <c r="CF696" s="221">
        <v>2</v>
      </c>
      <c r="CG696" s="221">
        <v>2</v>
      </c>
      <c r="CH696" s="221">
        <v>2</v>
      </c>
      <c r="CI696" s="221">
        <v>2</v>
      </c>
      <c r="CJ696" s="337">
        <v>2</v>
      </c>
      <c r="CK696" s="221">
        <v>2</v>
      </c>
      <c r="CL696" s="222">
        <f t="shared" si="394"/>
        <v>24</v>
      </c>
      <c r="CM696" s="237">
        <f t="shared" si="395"/>
        <v>0.92307692307692313</v>
      </c>
      <c r="CN696" s="222">
        <f t="shared" si="396"/>
        <v>2</v>
      </c>
      <c r="CO696" s="237">
        <f t="shared" si="397"/>
        <v>7.6923076923076927E-2</v>
      </c>
      <c r="CP696" s="222">
        <f t="shared" si="398"/>
        <v>0</v>
      </c>
      <c r="CQ696" s="237">
        <f t="shared" si="399"/>
        <v>0</v>
      </c>
      <c r="CR696" s="222">
        <f t="shared" si="400"/>
        <v>0</v>
      </c>
      <c r="CS696" s="237">
        <f t="shared" si="401"/>
        <v>0</v>
      </c>
      <c r="CT696" s="223">
        <f t="shared" si="402"/>
        <v>1.9230769230769231</v>
      </c>
      <c r="CU696" s="223" t="str">
        <f t="shared" si="403"/>
        <v>Đạt mục tiêu</v>
      </c>
      <c r="CV696" s="5"/>
    </row>
    <row r="697" spans="1:100" s="1" customFormat="1" ht="62" hidden="1">
      <c r="A697" s="1308"/>
      <c r="B697" s="1024"/>
      <c r="C697" s="1033"/>
      <c r="D697" s="1024"/>
      <c r="E697" s="1033"/>
      <c r="F697" s="1024"/>
      <c r="G697" s="219" t="s">
        <v>845</v>
      </c>
      <c r="H697" s="219"/>
      <c r="I697" s="600"/>
      <c r="J697" s="111"/>
      <c r="K697" s="469"/>
      <c r="L697" s="5" t="s">
        <v>32</v>
      </c>
      <c r="M697" s="212" t="s">
        <v>31</v>
      </c>
      <c r="N697" s="215" t="s">
        <v>9</v>
      </c>
      <c r="O697" s="221" t="s">
        <v>29</v>
      </c>
      <c r="P697" s="221" t="s">
        <v>24</v>
      </c>
      <c r="Q697" s="5" t="s">
        <v>24</v>
      </c>
      <c r="R697" s="5"/>
      <c r="S697" s="5"/>
      <c r="T697" s="5"/>
      <c r="U697" s="6"/>
      <c r="V697" s="5"/>
      <c r="W697" s="5"/>
      <c r="X697" s="5"/>
      <c r="Y697" s="5"/>
      <c r="Z697" s="5"/>
      <c r="AA697" s="5"/>
      <c r="AB697" s="80">
        <f t="shared" si="404"/>
        <v>1</v>
      </c>
      <c r="AC697" s="565" t="s">
        <v>1405</v>
      </c>
      <c r="AD697" s="221" t="s">
        <v>1405</v>
      </c>
      <c r="AE697" s="221" t="s">
        <v>1405</v>
      </c>
      <c r="AF697" s="221" t="s">
        <v>1405</v>
      </c>
      <c r="AG697" s="7"/>
      <c r="AH697" s="7"/>
      <c r="AI697" s="7"/>
      <c r="AJ697" s="7"/>
      <c r="AK697" s="7"/>
      <c r="AL697" s="7"/>
      <c r="AM697" s="7"/>
      <c r="AN697" s="7"/>
      <c r="AO697" s="7"/>
      <c r="AP697" s="7"/>
      <c r="AQ697" s="7"/>
      <c r="AR697" s="7"/>
      <c r="AS697" s="7"/>
      <c r="AT697" s="7"/>
      <c r="AU697" s="7"/>
      <c r="AV697" s="55"/>
      <c r="AW697" s="7"/>
      <c r="AX697" s="7"/>
      <c r="AY697" s="7"/>
      <c r="AZ697" s="7"/>
      <c r="BA697" s="7"/>
      <c r="BB697" s="7"/>
      <c r="BC697" s="7"/>
      <c r="BD697" s="7"/>
      <c r="BE697" s="7"/>
      <c r="BF697" s="7"/>
      <c r="BG697" s="7"/>
      <c r="BH697" s="7"/>
      <c r="BI697" s="7"/>
      <c r="BJ697" s="7"/>
      <c r="BK697" s="7"/>
      <c r="BL697" s="5">
        <v>2</v>
      </c>
      <c r="BM697" s="221">
        <v>2</v>
      </c>
      <c r="BN697" s="221">
        <v>2</v>
      </c>
      <c r="BO697" s="221">
        <v>2</v>
      </c>
      <c r="BP697" s="221">
        <v>2</v>
      </c>
      <c r="BQ697" s="221">
        <v>2</v>
      </c>
      <c r="BR697" s="5">
        <v>2</v>
      </c>
      <c r="BS697" s="226">
        <v>1</v>
      </c>
      <c r="BT697" s="221">
        <v>2</v>
      </c>
      <c r="BU697" s="221">
        <v>2</v>
      </c>
      <c r="BV697" s="221">
        <v>2</v>
      </c>
      <c r="BW697" s="5">
        <v>2</v>
      </c>
      <c r="BX697" s="221">
        <v>2</v>
      </c>
      <c r="BY697" s="6">
        <v>2</v>
      </c>
      <c r="BZ697" s="5">
        <v>2</v>
      </c>
      <c r="CA697" s="221">
        <v>2</v>
      </c>
      <c r="CB697" s="221">
        <v>2</v>
      </c>
      <c r="CC697" s="221">
        <v>2</v>
      </c>
      <c r="CD697" s="337">
        <v>1</v>
      </c>
      <c r="CE697" s="221">
        <v>2</v>
      </c>
      <c r="CF697" s="221">
        <v>2</v>
      </c>
      <c r="CG697" s="221">
        <v>2</v>
      </c>
      <c r="CH697" s="221">
        <v>2</v>
      </c>
      <c r="CI697" s="221">
        <v>2</v>
      </c>
      <c r="CJ697" s="337">
        <v>2</v>
      </c>
      <c r="CK697" s="221">
        <v>2</v>
      </c>
      <c r="CL697" s="222">
        <f t="shared" si="394"/>
        <v>24</v>
      </c>
      <c r="CM697" s="237">
        <f t="shared" si="395"/>
        <v>0.92307692307692313</v>
      </c>
      <c r="CN697" s="222">
        <f t="shared" si="396"/>
        <v>2</v>
      </c>
      <c r="CO697" s="237">
        <f t="shared" si="397"/>
        <v>7.6923076923076927E-2</v>
      </c>
      <c r="CP697" s="222">
        <f t="shared" si="398"/>
        <v>0</v>
      </c>
      <c r="CQ697" s="237">
        <f t="shared" si="399"/>
        <v>0</v>
      </c>
      <c r="CR697" s="222">
        <f t="shared" si="400"/>
        <v>0</v>
      </c>
      <c r="CS697" s="237">
        <f t="shared" si="401"/>
        <v>0</v>
      </c>
      <c r="CT697" s="223">
        <f t="shared" si="402"/>
        <v>1.9230769230769231</v>
      </c>
      <c r="CU697" s="223" t="str">
        <f t="shared" si="403"/>
        <v>Đạt mục tiêu</v>
      </c>
      <c r="CV697" s="5"/>
    </row>
    <row r="698" spans="1:100" s="1" customFormat="1" ht="42.5" hidden="1">
      <c r="A698" s="1308"/>
      <c r="B698" s="1024"/>
      <c r="C698" s="1033"/>
      <c r="D698" s="1024"/>
      <c r="E698" s="1033"/>
      <c r="F698" s="1024"/>
      <c r="G698" s="395" t="s">
        <v>846</v>
      </c>
      <c r="H698" s="395"/>
      <c r="I698" s="715" t="s">
        <v>2490</v>
      </c>
      <c r="J698" s="111"/>
      <c r="K698" s="469"/>
      <c r="L698" s="5" t="s">
        <v>32</v>
      </c>
      <c r="M698" s="212" t="s">
        <v>31</v>
      </c>
      <c r="N698" s="215" t="s">
        <v>9</v>
      </c>
      <c r="O698" s="221" t="s">
        <v>29</v>
      </c>
      <c r="P698" s="221" t="s">
        <v>24</v>
      </c>
      <c r="Q698" s="5"/>
      <c r="R698" s="5" t="s">
        <v>24</v>
      </c>
      <c r="S698" s="5"/>
      <c r="T698" s="5"/>
      <c r="U698" s="6"/>
      <c r="V698" s="5"/>
      <c r="W698" s="5"/>
      <c r="X698" s="5"/>
      <c r="Y698" s="5"/>
      <c r="Z698" s="5"/>
      <c r="AA698" s="5"/>
      <c r="AB698" s="80">
        <f t="shared" si="404"/>
        <v>1</v>
      </c>
      <c r="AC698" s="642"/>
      <c r="AD698" s="7"/>
      <c r="AE698" s="7"/>
      <c r="AF698" s="7"/>
      <c r="AG698" s="7" t="s">
        <v>1316</v>
      </c>
      <c r="AH698" s="7"/>
      <c r="AI698" s="7"/>
      <c r="AJ698" s="7"/>
      <c r="AK698" s="7"/>
      <c r="AL698" s="7"/>
      <c r="AM698" s="7"/>
      <c r="AN698" s="7"/>
      <c r="AO698" s="7"/>
      <c r="AP698" s="7"/>
      <c r="AQ698" s="7"/>
      <c r="AR698" s="7"/>
      <c r="AS698" s="7"/>
      <c r="AT698" s="7"/>
      <c r="AU698" s="7"/>
      <c r="AV698" s="55"/>
      <c r="AW698" s="7"/>
      <c r="AX698" s="7"/>
      <c r="AY698" s="7"/>
      <c r="AZ698" s="7"/>
      <c r="BA698" s="7"/>
      <c r="BB698" s="7"/>
      <c r="BC698" s="7"/>
      <c r="BD698" s="7"/>
      <c r="BE698" s="7"/>
      <c r="BF698" s="7"/>
      <c r="BG698" s="7"/>
      <c r="BH698" s="7"/>
      <c r="BI698" s="7"/>
      <c r="BJ698" s="7"/>
      <c r="BK698" s="7"/>
      <c r="BL698" s="5">
        <v>2</v>
      </c>
      <c r="BM698" s="221">
        <v>2</v>
      </c>
      <c r="BN698" s="221">
        <v>2</v>
      </c>
      <c r="BO698" s="221">
        <v>2</v>
      </c>
      <c r="BP698" s="221">
        <v>2</v>
      </c>
      <c r="BQ698" s="221">
        <v>2</v>
      </c>
      <c r="BR698" s="5">
        <v>2</v>
      </c>
      <c r="BS698" s="226">
        <v>2</v>
      </c>
      <c r="BT698" s="221">
        <v>2</v>
      </c>
      <c r="BU698" s="221">
        <v>2</v>
      </c>
      <c r="BV698" s="221">
        <v>2</v>
      </c>
      <c r="BW698" s="5">
        <v>2</v>
      </c>
      <c r="BX698" s="221">
        <v>2</v>
      </c>
      <c r="BY698" s="6">
        <v>2</v>
      </c>
      <c r="BZ698" s="5">
        <v>2</v>
      </c>
      <c r="CA698" s="221">
        <v>2</v>
      </c>
      <c r="CB698" s="221">
        <v>2</v>
      </c>
      <c r="CC698" s="221">
        <v>2</v>
      </c>
      <c r="CD698" s="337">
        <v>1</v>
      </c>
      <c r="CE698" s="221">
        <v>2</v>
      </c>
      <c r="CF698" s="221">
        <v>2</v>
      </c>
      <c r="CG698" s="221">
        <v>2</v>
      </c>
      <c r="CH698" s="221">
        <v>2</v>
      </c>
      <c r="CI698" s="221">
        <v>2</v>
      </c>
      <c r="CJ698" s="337">
        <v>2</v>
      </c>
      <c r="CK698" s="221">
        <v>2</v>
      </c>
      <c r="CL698" s="222">
        <f t="shared" si="394"/>
        <v>25</v>
      </c>
      <c r="CM698" s="237">
        <f t="shared" si="395"/>
        <v>0.96153846153846156</v>
      </c>
      <c r="CN698" s="222">
        <f t="shared" si="396"/>
        <v>1</v>
      </c>
      <c r="CO698" s="237">
        <f t="shared" si="397"/>
        <v>3.8461538461538464E-2</v>
      </c>
      <c r="CP698" s="222">
        <f t="shared" si="398"/>
        <v>0</v>
      </c>
      <c r="CQ698" s="237">
        <f t="shared" si="399"/>
        <v>0</v>
      </c>
      <c r="CR698" s="222">
        <f t="shared" si="400"/>
        <v>0</v>
      </c>
      <c r="CS698" s="237">
        <f t="shared" si="401"/>
        <v>0</v>
      </c>
      <c r="CT698" s="223">
        <f t="shared" si="402"/>
        <v>1.9615384615384615</v>
      </c>
      <c r="CU698" s="223" t="str">
        <f t="shared" si="403"/>
        <v>Đạt mục tiêu</v>
      </c>
      <c r="CV698" s="5"/>
    </row>
    <row r="699" spans="1:100" s="1" customFormat="1" ht="37.5" hidden="1" customHeight="1">
      <c r="A699" s="1308"/>
      <c r="B699" s="1024"/>
      <c r="C699" s="1033"/>
      <c r="D699" s="1024"/>
      <c r="E699" s="1033"/>
      <c r="F699" s="1024"/>
      <c r="G699" s="759" t="s">
        <v>2423</v>
      </c>
      <c r="H699" s="401"/>
      <c r="I699" s="715" t="s">
        <v>2468</v>
      </c>
      <c r="J699" s="111"/>
      <c r="K699" s="469"/>
      <c r="L699" s="16" t="s">
        <v>32</v>
      </c>
      <c r="M699" s="212" t="s">
        <v>31</v>
      </c>
      <c r="N699" s="215" t="s">
        <v>9</v>
      </c>
      <c r="O699" s="221" t="s">
        <v>29</v>
      </c>
      <c r="P699" s="221" t="s">
        <v>24</v>
      </c>
      <c r="Q699" s="5"/>
      <c r="R699" s="5"/>
      <c r="S699" s="5" t="s">
        <v>24</v>
      </c>
      <c r="T699" s="5"/>
      <c r="U699" s="6"/>
      <c r="V699" s="5"/>
      <c r="W699" s="5"/>
      <c r="X699" s="5"/>
      <c r="Y699" s="5"/>
      <c r="Z699" s="5"/>
      <c r="AA699" s="5"/>
      <c r="AB699" s="80">
        <f t="shared" si="404"/>
        <v>1</v>
      </c>
      <c r="AC699" s="642"/>
      <c r="AD699" s="7"/>
      <c r="AE699" s="7"/>
      <c r="AF699" s="7"/>
      <c r="AG699" s="7"/>
      <c r="AH699" s="7"/>
      <c r="AI699" s="7"/>
      <c r="AJ699" s="7"/>
      <c r="AK699" s="7" t="s">
        <v>1316</v>
      </c>
      <c r="AL699" s="7" t="s">
        <v>1316</v>
      </c>
      <c r="AM699" s="7" t="s">
        <v>1316</v>
      </c>
      <c r="AN699" s="7" t="s">
        <v>1316</v>
      </c>
      <c r="AO699" s="7"/>
      <c r="AP699" s="7"/>
      <c r="AQ699" s="7"/>
      <c r="AR699" s="7"/>
      <c r="AS699" s="7"/>
      <c r="AT699" s="7"/>
      <c r="AU699" s="7"/>
      <c r="AV699" s="55"/>
      <c r="AW699" s="7"/>
      <c r="AX699" s="7"/>
      <c r="AY699" s="7"/>
      <c r="AZ699" s="7"/>
      <c r="BA699" s="7"/>
      <c r="BB699" s="7"/>
      <c r="BC699" s="7"/>
      <c r="BD699" s="7"/>
      <c r="BE699" s="7"/>
      <c r="BF699" s="7"/>
      <c r="BG699" s="7"/>
      <c r="BH699" s="7"/>
      <c r="BI699" s="7"/>
      <c r="BJ699" s="7"/>
      <c r="BK699" s="7"/>
      <c r="BL699" s="5" t="s">
        <v>2281</v>
      </c>
      <c r="BM699" s="221" t="s">
        <v>2281</v>
      </c>
      <c r="BN699" s="221" t="s">
        <v>2281</v>
      </c>
      <c r="BO699" s="221" t="s">
        <v>2281</v>
      </c>
      <c r="BP699" s="221" t="s">
        <v>2281</v>
      </c>
      <c r="BQ699" s="221" t="s">
        <v>2281</v>
      </c>
      <c r="BR699" s="5" t="s">
        <v>2281</v>
      </c>
      <c r="BS699" s="226" t="s">
        <v>2281</v>
      </c>
      <c r="BT699" s="221" t="s">
        <v>2281</v>
      </c>
      <c r="BU699" s="221" t="s">
        <v>2281</v>
      </c>
      <c r="BV699" s="221" t="s">
        <v>2281</v>
      </c>
      <c r="BW699" s="5" t="s">
        <v>2281</v>
      </c>
      <c r="BX699" s="221" t="s">
        <v>2281</v>
      </c>
      <c r="BY699" s="6" t="s">
        <v>2281</v>
      </c>
      <c r="BZ699" s="5" t="s">
        <v>2281</v>
      </c>
      <c r="CA699" s="221" t="s">
        <v>2281</v>
      </c>
      <c r="CB699" s="221" t="s">
        <v>2281</v>
      </c>
      <c r="CC699" s="221" t="s">
        <v>2281</v>
      </c>
      <c r="CD699" s="337" t="s">
        <v>2281</v>
      </c>
      <c r="CE699" s="221" t="s">
        <v>2281</v>
      </c>
      <c r="CF699" s="221" t="s">
        <v>2281</v>
      </c>
      <c r="CG699" s="221" t="s">
        <v>2281</v>
      </c>
      <c r="CH699" s="221" t="s">
        <v>2281</v>
      </c>
      <c r="CI699" s="221" t="s">
        <v>2281</v>
      </c>
      <c r="CJ699" s="337" t="s">
        <v>2281</v>
      </c>
      <c r="CK699" s="221" t="s">
        <v>2281</v>
      </c>
      <c r="CL699" s="222">
        <f t="shared" si="394"/>
        <v>0</v>
      </c>
      <c r="CM699" s="237">
        <f t="shared" si="395"/>
        <v>0</v>
      </c>
      <c r="CN699" s="222">
        <f t="shared" si="396"/>
        <v>0</v>
      </c>
      <c r="CO699" s="237">
        <f t="shared" si="397"/>
        <v>0</v>
      </c>
      <c r="CP699" s="222">
        <f t="shared" si="398"/>
        <v>0</v>
      </c>
      <c r="CQ699" s="237">
        <f t="shared" si="399"/>
        <v>0</v>
      </c>
      <c r="CR699" s="222">
        <f t="shared" si="400"/>
        <v>26</v>
      </c>
      <c r="CS699" s="237">
        <f t="shared" si="401"/>
        <v>1</v>
      </c>
      <c r="CT699" s="223" t="e">
        <f t="shared" si="402"/>
        <v>#DIV/0!</v>
      </c>
      <c r="CU699" s="223" t="str">
        <f t="shared" si="403"/>
        <v>KĐG</v>
      </c>
      <c r="CV699" s="5"/>
    </row>
    <row r="700" spans="1:100" s="1" customFormat="1" ht="62" hidden="1">
      <c r="A700" s="1308"/>
      <c r="B700" s="1024"/>
      <c r="C700" s="1033"/>
      <c r="D700" s="1024"/>
      <c r="E700" s="1033"/>
      <c r="F700" s="1024"/>
      <c r="G700" s="755" t="s">
        <v>2477</v>
      </c>
      <c r="H700" s="402"/>
      <c r="I700" s="732" t="s">
        <v>2490</v>
      </c>
      <c r="J700" s="111"/>
      <c r="K700" s="469"/>
      <c r="L700" s="5" t="s">
        <v>32</v>
      </c>
      <c r="M700" s="212" t="s">
        <v>31</v>
      </c>
      <c r="N700" s="215" t="s">
        <v>9</v>
      </c>
      <c r="O700" s="221" t="s">
        <v>29</v>
      </c>
      <c r="P700" s="221" t="s">
        <v>24</v>
      </c>
      <c r="Q700" s="5" t="s">
        <v>24</v>
      </c>
      <c r="R700" s="5"/>
      <c r="S700" s="5"/>
      <c r="T700" s="5"/>
      <c r="U700" s="6"/>
      <c r="V700" s="5"/>
      <c r="W700" s="5"/>
      <c r="X700" s="5"/>
      <c r="Y700" s="5"/>
      <c r="Z700" s="5"/>
      <c r="AA700" s="5"/>
      <c r="AB700" s="80">
        <f t="shared" si="404"/>
        <v>1</v>
      </c>
      <c r="AC700" s="565" t="s">
        <v>1316</v>
      </c>
      <c r="AD700" s="221" t="s">
        <v>1316</v>
      </c>
      <c r="AE700" s="221" t="s">
        <v>1316</v>
      </c>
      <c r="AF700" s="221" t="s">
        <v>1316</v>
      </c>
      <c r="AG700" s="7"/>
      <c r="AH700" s="7"/>
      <c r="AI700" s="7"/>
      <c r="AJ700" s="7"/>
      <c r="AK700" s="7"/>
      <c r="AL700" s="7"/>
      <c r="AM700" s="7"/>
      <c r="AN700" s="7"/>
      <c r="AO700" s="7"/>
      <c r="AP700" s="7"/>
      <c r="AQ700" s="7"/>
      <c r="AR700" s="7"/>
      <c r="AS700" s="7"/>
      <c r="AT700" s="7"/>
      <c r="AU700" s="7"/>
      <c r="AV700" s="55"/>
      <c r="AW700" s="7"/>
      <c r="AX700" s="7"/>
      <c r="AY700" s="7"/>
      <c r="AZ700" s="7"/>
      <c r="BA700" s="7"/>
      <c r="BB700" s="7"/>
      <c r="BC700" s="7"/>
      <c r="BD700" s="7"/>
      <c r="BE700" s="7"/>
      <c r="BF700" s="7"/>
      <c r="BG700" s="7"/>
      <c r="BH700" s="7"/>
      <c r="BI700" s="7"/>
      <c r="BJ700" s="7"/>
      <c r="BK700" s="7"/>
      <c r="BL700" s="5" t="s">
        <v>2281</v>
      </c>
      <c r="BM700" s="221" t="s">
        <v>2281</v>
      </c>
      <c r="BN700" s="221" t="s">
        <v>2281</v>
      </c>
      <c r="BO700" s="221" t="s">
        <v>2281</v>
      </c>
      <c r="BP700" s="221" t="s">
        <v>2281</v>
      </c>
      <c r="BQ700" s="221" t="s">
        <v>2281</v>
      </c>
      <c r="BR700" s="5" t="s">
        <v>2281</v>
      </c>
      <c r="BS700" s="226" t="s">
        <v>2281</v>
      </c>
      <c r="BT700" s="221" t="s">
        <v>2281</v>
      </c>
      <c r="BU700" s="221" t="s">
        <v>2281</v>
      </c>
      <c r="BV700" s="221" t="s">
        <v>2281</v>
      </c>
      <c r="BW700" s="5" t="s">
        <v>2281</v>
      </c>
      <c r="BX700" s="221" t="s">
        <v>2281</v>
      </c>
      <c r="BY700" s="6" t="s">
        <v>2281</v>
      </c>
      <c r="BZ700" s="5" t="s">
        <v>2281</v>
      </c>
      <c r="CA700" s="221" t="s">
        <v>2281</v>
      </c>
      <c r="CB700" s="221" t="s">
        <v>2281</v>
      </c>
      <c r="CC700" s="221" t="s">
        <v>2281</v>
      </c>
      <c r="CD700" s="337" t="s">
        <v>2281</v>
      </c>
      <c r="CE700" s="221" t="s">
        <v>2281</v>
      </c>
      <c r="CF700" s="221" t="s">
        <v>2281</v>
      </c>
      <c r="CG700" s="221" t="s">
        <v>2281</v>
      </c>
      <c r="CH700" s="221" t="s">
        <v>2281</v>
      </c>
      <c r="CI700" s="221" t="s">
        <v>2281</v>
      </c>
      <c r="CJ700" s="337" t="s">
        <v>2281</v>
      </c>
      <c r="CK700" s="221" t="s">
        <v>2281</v>
      </c>
      <c r="CL700" s="222">
        <f t="shared" si="394"/>
        <v>0</v>
      </c>
      <c r="CM700" s="237">
        <f t="shared" si="395"/>
        <v>0</v>
      </c>
      <c r="CN700" s="222">
        <f t="shared" si="396"/>
        <v>0</v>
      </c>
      <c r="CO700" s="237">
        <f t="shared" si="397"/>
        <v>0</v>
      </c>
      <c r="CP700" s="222">
        <f t="shared" si="398"/>
        <v>0</v>
      </c>
      <c r="CQ700" s="237">
        <f t="shared" si="399"/>
        <v>0</v>
      </c>
      <c r="CR700" s="222">
        <f t="shared" si="400"/>
        <v>26</v>
      </c>
      <c r="CS700" s="237">
        <f t="shared" si="401"/>
        <v>1</v>
      </c>
      <c r="CT700" s="223" t="e">
        <f t="shared" si="402"/>
        <v>#DIV/0!</v>
      </c>
      <c r="CU700" s="223" t="str">
        <f t="shared" si="403"/>
        <v>KĐG</v>
      </c>
      <c r="CV700" s="5"/>
    </row>
    <row r="701" spans="1:100" s="1" customFormat="1" ht="42.5" hidden="1">
      <c r="A701" s="1308"/>
      <c r="B701" s="1024"/>
      <c r="C701" s="1033"/>
      <c r="D701" s="1024"/>
      <c r="E701" s="1033"/>
      <c r="F701" s="1024"/>
      <c r="G701" s="366" t="s">
        <v>1095</v>
      </c>
      <c r="H701" s="366"/>
      <c r="I701" s="550"/>
      <c r="J701" s="111"/>
      <c r="K701" s="469"/>
      <c r="L701" s="5" t="s">
        <v>32</v>
      </c>
      <c r="M701" s="212" t="s">
        <v>31</v>
      </c>
      <c r="N701" s="215" t="s">
        <v>9</v>
      </c>
      <c r="O701" s="221" t="s">
        <v>29</v>
      </c>
      <c r="P701" s="221" t="s">
        <v>24</v>
      </c>
      <c r="Q701" s="5"/>
      <c r="R701" s="5" t="s">
        <v>24</v>
      </c>
      <c r="S701" s="5"/>
      <c r="T701" s="5"/>
      <c r="U701" s="6"/>
      <c r="V701" s="5"/>
      <c r="W701" s="5"/>
      <c r="X701" s="5"/>
      <c r="Y701" s="5"/>
      <c r="Z701" s="5"/>
      <c r="AA701" s="5"/>
      <c r="AB701" s="80">
        <f t="shared" si="404"/>
        <v>1</v>
      </c>
      <c r="AC701" s="642"/>
      <c r="AD701" s="7"/>
      <c r="AE701" s="7"/>
      <c r="AF701" s="7"/>
      <c r="AG701" s="7" t="s">
        <v>1316</v>
      </c>
      <c r="AH701" s="7"/>
      <c r="AI701" s="7"/>
      <c r="AJ701" s="7"/>
      <c r="AK701" s="7"/>
      <c r="AL701" s="7"/>
      <c r="AM701" s="7"/>
      <c r="AN701" s="7"/>
      <c r="AO701" s="7"/>
      <c r="AP701" s="7"/>
      <c r="AQ701" s="7"/>
      <c r="AR701" s="7"/>
      <c r="AS701" s="7"/>
      <c r="AT701" s="7"/>
      <c r="AU701" s="7"/>
      <c r="AV701" s="55"/>
      <c r="AW701" s="7"/>
      <c r="AX701" s="7"/>
      <c r="AY701" s="7"/>
      <c r="AZ701" s="7"/>
      <c r="BA701" s="7"/>
      <c r="BB701" s="7"/>
      <c r="BC701" s="7"/>
      <c r="BD701" s="7"/>
      <c r="BE701" s="7"/>
      <c r="BF701" s="7"/>
      <c r="BG701" s="7"/>
      <c r="BH701" s="7"/>
      <c r="BI701" s="7"/>
      <c r="BJ701" s="7"/>
      <c r="BK701" s="7"/>
      <c r="BL701" s="5">
        <v>2</v>
      </c>
      <c r="BM701" s="221">
        <v>2</v>
      </c>
      <c r="BN701" s="221">
        <v>2</v>
      </c>
      <c r="BO701" s="221">
        <v>2</v>
      </c>
      <c r="BP701" s="221">
        <v>2</v>
      </c>
      <c r="BQ701" s="221">
        <v>2</v>
      </c>
      <c r="BR701" s="5">
        <v>2</v>
      </c>
      <c r="BS701" s="226">
        <v>2</v>
      </c>
      <c r="BT701" s="221">
        <v>2</v>
      </c>
      <c r="BU701" s="221">
        <v>2</v>
      </c>
      <c r="BV701" s="221">
        <v>2</v>
      </c>
      <c r="BW701" s="5">
        <v>2</v>
      </c>
      <c r="BX701" s="221">
        <v>2</v>
      </c>
      <c r="BY701" s="6">
        <v>1</v>
      </c>
      <c r="BZ701" s="5">
        <v>2</v>
      </c>
      <c r="CA701" s="221">
        <v>2</v>
      </c>
      <c r="CB701" s="221">
        <v>2</v>
      </c>
      <c r="CC701" s="221">
        <v>2</v>
      </c>
      <c r="CD701" s="337">
        <v>2</v>
      </c>
      <c r="CE701" s="221">
        <v>2</v>
      </c>
      <c r="CF701" s="221">
        <v>2</v>
      </c>
      <c r="CG701" s="221">
        <v>2</v>
      </c>
      <c r="CH701" s="221">
        <v>2</v>
      </c>
      <c r="CI701" s="221">
        <v>2</v>
      </c>
      <c r="CJ701" s="337">
        <v>2</v>
      </c>
      <c r="CK701" s="221">
        <v>2</v>
      </c>
      <c r="CL701" s="222">
        <f t="shared" si="394"/>
        <v>25</v>
      </c>
      <c r="CM701" s="237">
        <f t="shared" si="395"/>
        <v>0.96153846153846156</v>
      </c>
      <c r="CN701" s="222">
        <f t="shared" si="396"/>
        <v>1</v>
      </c>
      <c r="CO701" s="237">
        <f t="shared" si="397"/>
        <v>3.8461538461538464E-2</v>
      </c>
      <c r="CP701" s="222">
        <f t="shared" si="398"/>
        <v>0</v>
      </c>
      <c r="CQ701" s="237">
        <f t="shared" si="399"/>
        <v>0</v>
      </c>
      <c r="CR701" s="222">
        <f t="shared" si="400"/>
        <v>0</v>
      </c>
      <c r="CS701" s="237">
        <f t="shared" si="401"/>
        <v>0</v>
      </c>
      <c r="CT701" s="223">
        <f t="shared" si="402"/>
        <v>1.9615384615384615</v>
      </c>
      <c r="CU701" s="223" t="str">
        <f t="shared" si="403"/>
        <v>Đạt mục tiêu</v>
      </c>
      <c r="CV701" s="5"/>
    </row>
    <row r="702" spans="1:100" s="1" customFormat="1" ht="42.5" hidden="1">
      <c r="A702" s="1308"/>
      <c r="B702" s="1024"/>
      <c r="C702" s="1033"/>
      <c r="D702" s="1024"/>
      <c r="E702" s="1033"/>
      <c r="F702" s="1024"/>
      <c r="G702" s="366" t="s">
        <v>1096</v>
      </c>
      <c r="H702" s="366"/>
      <c r="I702" s="550"/>
      <c r="J702" s="111"/>
      <c r="K702" s="469"/>
      <c r="L702" s="5" t="s">
        <v>32</v>
      </c>
      <c r="M702" s="212" t="s">
        <v>31</v>
      </c>
      <c r="N702" s="215" t="s">
        <v>9</v>
      </c>
      <c r="O702" s="221" t="s">
        <v>29</v>
      </c>
      <c r="P702" s="221" t="s">
        <v>24</v>
      </c>
      <c r="Q702" s="5"/>
      <c r="R702" s="5"/>
      <c r="S702" s="5"/>
      <c r="T702" s="5"/>
      <c r="U702" s="6"/>
      <c r="V702" s="5" t="s">
        <v>24</v>
      </c>
      <c r="W702" s="5"/>
      <c r="X702" s="5"/>
      <c r="Y702" s="5"/>
      <c r="Z702" s="5"/>
      <c r="AA702" s="5"/>
      <c r="AB702" s="80">
        <f t="shared" si="404"/>
        <v>1</v>
      </c>
      <c r="AC702" s="642"/>
      <c r="AD702" s="7"/>
      <c r="AE702" s="7"/>
      <c r="AF702" s="7"/>
      <c r="AG702" s="7"/>
      <c r="AH702" s="7"/>
      <c r="AI702" s="7"/>
      <c r="AJ702" s="7"/>
      <c r="AK702" s="7"/>
      <c r="AL702" s="7"/>
      <c r="AM702" s="7"/>
      <c r="AN702" s="7"/>
      <c r="AO702" s="7"/>
      <c r="AP702" s="7"/>
      <c r="AQ702" s="7"/>
      <c r="AR702" s="7"/>
      <c r="AS702" s="7"/>
      <c r="AT702" s="7"/>
      <c r="AU702" s="7"/>
      <c r="AV702" s="55" t="s">
        <v>1404</v>
      </c>
      <c r="AW702" s="55" t="s">
        <v>1404</v>
      </c>
      <c r="AX702" s="55" t="s">
        <v>1404</v>
      </c>
      <c r="AY702" s="55"/>
      <c r="AZ702" s="55"/>
      <c r="BA702" s="7"/>
      <c r="BB702" s="7"/>
      <c r="BC702" s="7"/>
      <c r="BD702" s="7"/>
      <c r="BE702" s="7"/>
      <c r="BF702" s="7"/>
      <c r="BG702" s="7"/>
      <c r="BH702" s="7"/>
      <c r="BI702" s="7"/>
      <c r="BJ702" s="7"/>
      <c r="BK702" s="7"/>
      <c r="BL702" s="5">
        <v>2</v>
      </c>
      <c r="BM702" s="221">
        <v>2</v>
      </c>
      <c r="BN702" s="221">
        <v>2</v>
      </c>
      <c r="BO702" s="221">
        <v>2</v>
      </c>
      <c r="BP702" s="221">
        <v>2</v>
      </c>
      <c r="BQ702" s="221">
        <v>2</v>
      </c>
      <c r="BR702" s="5">
        <v>2</v>
      </c>
      <c r="BS702" s="226">
        <v>2</v>
      </c>
      <c r="BT702" s="221">
        <v>2</v>
      </c>
      <c r="BU702" s="221">
        <v>2</v>
      </c>
      <c r="BV702" s="221">
        <v>2</v>
      </c>
      <c r="BW702" s="5">
        <v>2</v>
      </c>
      <c r="BX702" s="221">
        <v>2</v>
      </c>
      <c r="BY702" s="6">
        <v>2</v>
      </c>
      <c r="BZ702" s="5">
        <v>2</v>
      </c>
      <c r="CA702" s="221">
        <v>2</v>
      </c>
      <c r="CB702" s="221">
        <v>2</v>
      </c>
      <c r="CC702" s="221">
        <v>2</v>
      </c>
      <c r="CD702" s="337">
        <v>2</v>
      </c>
      <c r="CE702" s="221">
        <v>2</v>
      </c>
      <c r="CF702" s="221">
        <v>2</v>
      </c>
      <c r="CG702" s="221">
        <v>2</v>
      </c>
      <c r="CH702" s="221">
        <v>2</v>
      </c>
      <c r="CI702" s="221">
        <v>2</v>
      </c>
      <c r="CJ702" s="337">
        <v>2</v>
      </c>
      <c r="CK702" s="221">
        <v>2</v>
      </c>
      <c r="CL702" s="222">
        <f t="shared" si="394"/>
        <v>26</v>
      </c>
      <c r="CM702" s="237">
        <f t="shared" si="395"/>
        <v>1</v>
      </c>
      <c r="CN702" s="222">
        <f t="shared" si="396"/>
        <v>0</v>
      </c>
      <c r="CO702" s="237">
        <f t="shared" si="397"/>
        <v>0</v>
      </c>
      <c r="CP702" s="222">
        <f t="shared" si="398"/>
        <v>0</v>
      </c>
      <c r="CQ702" s="237">
        <f t="shared" si="399"/>
        <v>0</v>
      </c>
      <c r="CR702" s="222">
        <f t="shared" si="400"/>
        <v>0</v>
      </c>
      <c r="CS702" s="237">
        <f t="shared" si="401"/>
        <v>0</v>
      </c>
      <c r="CT702" s="223">
        <f t="shared" si="402"/>
        <v>2</v>
      </c>
      <c r="CU702" s="223" t="str">
        <f t="shared" si="403"/>
        <v>Đạt mục tiêu</v>
      </c>
      <c r="CV702" s="5"/>
    </row>
    <row r="703" spans="1:100" s="1" customFormat="1" ht="42.5" hidden="1">
      <c r="A703" s="1308"/>
      <c r="B703" s="1024"/>
      <c r="C703" s="1033"/>
      <c r="D703" s="1024"/>
      <c r="E703" s="1033"/>
      <c r="F703" s="1208"/>
      <c r="G703" s="552" t="s">
        <v>2930</v>
      </c>
      <c r="H703" s="395"/>
      <c r="I703" s="434"/>
      <c r="J703" s="111"/>
      <c r="K703" s="469"/>
      <c r="L703" s="5" t="s">
        <v>32</v>
      </c>
      <c r="M703" s="212" t="s">
        <v>31</v>
      </c>
      <c r="N703" s="215" t="s">
        <v>9</v>
      </c>
      <c r="O703" s="221" t="s">
        <v>29</v>
      </c>
      <c r="P703" s="221" t="s">
        <v>24</v>
      </c>
      <c r="Q703" s="5"/>
      <c r="R703" s="5"/>
      <c r="S703" s="5"/>
      <c r="T703" s="5"/>
      <c r="U703" s="6"/>
      <c r="V703" s="5"/>
      <c r="W703" s="5"/>
      <c r="X703" s="5" t="s">
        <v>24</v>
      </c>
      <c r="Y703" s="5"/>
      <c r="Z703" s="5"/>
      <c r="AA703" s="5"/>
      <c r="AB703" s="80">
        <f t="shared" si="404"/>
        <v>1</v>
      </c>
      <c r="AC703" s="642"/>
      <c r="AD703" s="7"/>
      <c r="AE703" s="7"/>
      <c r="AF703" s="7"/>
      <c r="AG703" s="7"/>
      <c r="AH703" s="7"/>
      <c r="AI703" s="7"/>
      <c r="AJ703" s="7"/>
      <c r="AK703" s="7"/>
      <c r="AL703" s="7"/>
      <c r="AM703" s="7"/>
      <c r="AN703" s="7"/>
      <c r="AO703" s="7"/>
      <c r="AP703" s="7"/>
      <c r="AQ703" s="7"/>
      <c r="AR703" s="7"/>
      <c r="AS703" s="7"/>
      <c r="AT703" s="7"/>
      <c r="AU703" s="7"/>
      <c r="AV703" s="55"/>
      <c r="AW703" s="7"/>
      <c r="AX703" s="7"/>
      <c r="AY703" s="7"/>
      <c r="AZ703" s="7"/>
      <c r="BA703" s="7"/>
      <c r="BB703" s="7" t="s">
        <v>1315</v>
      </c>
      <c r="BC703" s="7"/>
      <c r="BD703" s="7" t="s">
        <v>1315</v>
      </c>
      <c r="BE703" s="7"/>
      <c r="BF703" s="7"/>
      <c r="BG703" s="7"/>
      <c r="BH703" s="7"/>
      <c r="BI703" s="7"/>
      <c r="BJ703" s="7"/>
      <c r="BK703" s="7"/>
      <c r="BL703" s="5">
        <v>2</v>
      </c>
      <c r="BM703" s="221">
        <v>2</v>
      </c>
      <c r="BN703" s="221">
        <v>2</v>
      </c>
      <c r="BO703" s="221">
        <v>1</v>
      </c>
      <c r="BP703" s="221">
        <v>2</v>
      </c>
      <c r="BQ703" s="221">
        <v>2</v>
      </c>
      <c r="BR703" s="5">
        <v>2</v>
      </c>
      <c r="BS703" s="226">
        <v>2</v>
      </c>
      <c r="BT703" s="221">
        <v>2</v>
      </c>
      <c r="BU703" s="221">
        <v>2</v>
      </c>
      <c r="BV703" s="221">
        <v>1</v>
      </c>
      <c r="BW703" s="5">
        <v>2</v>
      </c>
      <c r="BX703" s="221">
        <v>2</v>
      </c>
      <c r="BY703" s="6">
        <v>2</v>
      </c>
      <c r="BZ703" s="5">
        <v>2</v>
      </c>
      <c r="CA703" s="221">
        <v>2</v>
      </c>
      <c r="CB703" s="221">
        <v>2</v>
      </c>
      <c r="CC703" s="221">
        <v>1</v>
      </c>
      <c r="CD703" s="337">
        <v>2</v>
      </c>
      <c r="CE703" s="221">
        <v>2</v>
      </c>
      <c r="CF703" s="221">
        <v>2</v>
      </c>
      <c r="CG703" s="221">
        <v>2</v>
      </c>
      <c r="CH703" s="221">
        <v>2</v>
      </c>
      <c r="CI703" s="221">
        <v>2</v>
      </c>
      <c r="CJ703" s="337">
        <v>2</v>
      </c>
      <c r="CK703" s="221">
        <v>2</v>
      </c>
      <c r="CL703" s="222">
        <f t="shared" si="394"/>
        <v>23</v>
      </c>
      <c r="CM703" s="237">
        <f t="shared" si="395"/>
        <v>0.88461538461538458</v>
      </c>
      <c r="CN703" s="222">
        <f t="shared" si="396"/>
        <v>3</v>
      </c>
      <c r="CO703" s="237">
        <f t="shared" si="397"/>
        <v>0.11538461538461539</v>
      </c>
      <c r="CP703" s="222">
        <f t="shared" si="398"/>
        <v>0</v>
      </c>
      <c r="CQ703" s="237">
        <f t="shared" si="399"/>
        <v>0</v>
      </c>
      <c r="CR703" s="222">
        <f t="shared" si="400"/>
        <v>0</v>
      </c>
      <c r="CS703" s="237">
        <f t="shared" si="401"/>
        <v>0</v>
      </c>
      <c r="CT703" s="223">
        <f t="shared" si="402"/>
        <v>1.8846153846153846</v>
      </c>
      <c r="CU703" s="223" t="str">
        <f t="shared" si="403"/>
        <v>Đạt mục tiêu</v>
      </c>
      <c r="CV703" s="5"/>
    </row>
    <row r="704" spans="1:100" s="1" customFormat="1" ht="56" hidden="1">
      <c r="A704" s="1308"/>
      <c r="B704" s="1024"/>
      <c r="C704" s="1033"/>
      <c r="D704" s="1024"/>
      <c r="E704" s="1033"/>
      <c r="F704" s="1024"/>
      <c r="G704" s="294" t="s">
        <v>2819</v>
      </c>
      <c r="H704" s="294"/>
      <c r="I704" s="539"/>
      <c r="J704" s="110"/>
      <c r="K704" s="467"/>
      <c r="L704" s="16" t="s">
        <v>32</v>
      </c>
      <c r="M704" s="212" t="s">
        <v>31</v>
      </c>
      <c r="N704" s="215" t="s">
        <v>9</v>
      </c>
      <c r="O704" s="44" t="s">
        <v>29</v>
      </c>
      <c r="P704" s="44" t="s">
        <v>24</v>
      </c>
      <c r="Q704" s="5"/>
      <c r="R704" s="5"/>
      <c r="S704" s="5"/>
      <c r="T704" s="5"/>
      <c r="U704" s="6"/>
      <c r="V704" s="5"/>
      <c r="W704" s="5"/>
      <c r="X704" s="5"/>
      <c r="Y704" s="5"/>
      <c r="Z704" s="5"/>
      <c r="AA704" s="5" t="s">
        <v>24</v>
      </c>
      <c r="AB704" s="80">
        <f t="shared" si="404"/>
        <v>1</v>
      </c>
      <c r="AC704" s="642"/>
      <c r="AD704" s="7"/>
      <c r="AE704" s="7"/>
      <c r="AF704" s="7"/>
      <c r="AG704" s="7"/>
      <c r="AH704" s="7"/>
      <c r="AI704" s="7"/>
      <c r="AJ704" s="7"/>
      <c r="AK704" s="7"/>
      <c r="AL704" s="7"/>
      <c r="AM704" s="7"/>
      <c r="AN704" s="7"/>
      <c r="AO704" s="7"/>
      <c r="AP704" s="7"/>
      <c r="AQ704" s="7"/>
      <c r="AR704" s="7"/>
      <c r="AS704" s="7"/>
      <c r="AT704" s="7"/>
      <c r="AU704" s="7"/>
      <c r="AV704" s="55"/>
      <c r="AW704" s="7"/>
      <c r="AX704" s="7"/>
      <c r="AY704" s="7"/>
      <c r="AZ704" s="7"/>
      <c r="BA704" s="7"/>
      <c r="BB704" s="7"/>
      <c r="BC704" s="7"/>
      <c r="BD704" s="7"/>
      <c r="BE704" s="7"/>
      <c r="BF704" s="7"/>
      <c r="BG704" s="7"/>
      <c r="BH704" s="7"/>
      <c r="BI704" s="7"/>
      <c r="BJ704" s="7" t="s">
        <v>1404</v>
      </c>
      <c r="BK704" s="7"/>
      <c r="BL704" s="5">
        <v>2</v>
      </c>
      <c r="BM704" s="221">
        <v>2</v>
      </c>
      <c r="BN704" s="221">
        <v>2</v>
      </c>
      <c r="BO704" s="221">
        <v>2</v>
      </c>
      <c r="BP704" s="221">
        <v>2</v>
      </c>
      <c r="BQ704" s="221">
        <v>2</v>
      </c>
      <c r="BR704" s="5">
        <v>1</v>
      </c>
      <c r="BS704" s="226">
        <v>2</v>
      </c>
      <c r="BT704" s="221">
        <v>2</v>
      </c>
      <c r="BU704" s="221">
        <v>2</v>
      </c>
      <c r="BV704" s="221">
        <v>2</v>
      </c>
      <c r="BW704" s="5">
        <v>2</v>
      </c>
      <c r="BX704" s="221">
        <v>2</v>
      </c>
      <c r="BY704" s="6">
        <v>2</v>
      </c>
      <c r="BZ704" s="5">
        <v>2</v>
      </c>
      <c r="CA704" s="221">
        <v>2</v>
      </c>
      <c r="CB704" s="221">
        <v>2</v>
      </c>
      <c r="CC704" s="221">
        <v>2</v>
      </c>
      <c r="CD704" s="337">
        <v>2</v>
      </c>
      <c r="CE704" s="221">
        <v>2</v>
      </c>
      <c r="CF704" s="221">
        <v>2</v>
      </c>
      <c r="CG704" s="221">
        <v>2</v>
      </c>
      <c r="CH704" s="221">
        <v>2</v>
      </c>
      <c r="CI704" s="221">
        <v>2</v>
      </c>
      <c r="CJ704" s="337">
        <v>2</v>
      </c>
      <c r="CK704" s="221">
        <v>2</v>
      </c>
      <c r="CL704" s="222">
        <f t="shared" si="394"/>
        <v>25</v>
      </c>
      <c r="CM704" s="237">
        <f t="shared" si="395"/>
        <v>0.96153846153846156</v>
      </c>
      <c r="CN704" s="222">
        <f t="shared" si="396"/>
        <v>1</v>
      </c>
      <c r="CO704" s="237">
        <f t="shared" si="397"/>
        <v>3.8461538461538464E-2</v>
      </c>
      <c r="CP704" s="222">
        <f t="shared" si="398"/>
        <v>0</v>
      </c>
      <c r="CQ704" s="237">
        <f t="shared" si="399"/>
        <v>0</v>
      </c>
      <c r="CR704" s="222">
        <f t="shared" si="400"/>
        <v>0</v>
      </c>
      <c r="CS704" s="237">
        <f t="shared" si="401"/>
        <v>0</v>
      </c>
      <c r="CT704" s="223">
        <f t="shared" si="402"/>
        <v>1.9615384615384615</v>
      </c>
      <c r="CU704" s="223" t="str">
        <f t="shared" si="403"/>
        <v>Đạt mục tiêu</v>
      </c>
      <c r="CV704" s="5"/>
    </row>
    <row r="705" spans="1:100" s="1" customFormat="1" ht="42.5" hidden="1">
      <c r="A705" s="1308"/>
      <c r="B705" s="1024"/>
      <c r="C705" s="1033"/>
      <c r="D705" s="1024"/>
      <c r="E705" s="1033"/>
      <c r="F705" s="1024"/>
      <c r="G705" s="217" t="s">
        <v>1097</v>
      </c>
      <c r="H705" s="425"/>
      <c r="I705" s="436"/>
      <c r="J705" s="212"/>
      <c r="K705" s="465"/>
      <c r="L705" s="5" t="s">
        <v>32</v>
      </c>
      <c r="M705" s="212" t="s">
        <v>31</v>
      </c>
      <c r="N705" s="215" t="s">
        <v>9</v>
      </c>
      <c r="O705" s="221" t="s">
        <v>29</v>
      </c>
      <c r="P705" s="221" t="s">
        <v>24</v>
      </c>
      <c r="Q705" s="5"/>
      <c r="R705" s="5"/>
      <c r="S705" s="5"/>
      <c r="T705" s="5" t="s">
        <v>24</v>
      </c>
      <c r="U705" s="6"/>
      <c r="V705" s="5"/>
      <c r="W705" s="5"/>
      <c r="X705" s="5"/>
      <c r="Y705" s="5"/>
      <c r="Z705" s="5"/>
      <c r="AA705" s="5"/>
      <c r="AB705" s="80">
        <f t="shared" si="404"/>
        <v>1</v>
      </c>
      <c r="AC705" s="642"/>
      <c r="AD705" s="7"/>
      <c r="AE705" s="7"/>
      <c r="AF705" s="7"/>
      <c r="AG705" s="7"/>
      <c r="AH705" s="7"/>
      <c r="AI705" s="7"/>
      <c r="AJ705" s="7"/>
      <c r="AK705" s="7"/>
      <c r="AL705" s="7"/>
      <c r="AM705" s="7"/>
      <c r="AN705" s="7"/>
      <c r="AO705" s="7" t="s">
        <v>1404</v>
      </c>
      <c r="AP705" s="55" t="s">
        <v>1404</v>
      </c>
      <c r="AQ705" s="55" t="s">
        <v>1404</v>
      </c>
      <c r="AR705" s="55" t="s">
        <v>1404</v>
      </c>
      <c r="AS705" s="7"/>
      <c r="AT705" s="7"/>
      <c r="AU705" s="7"/>
      <c r="AV705" s="55"/>
      <c r="AW705" s="7"/>
      <c r="AX705" s="7"/>
      <c r="AY705" s="7"/>
      <c r="AZ705" s="7"/>
      <c r="BA705" s="7"/>
      <c r="BB705" s="7"/>
      <c r="BC705" s="7"/>
      <c r="BD705" s="7"/>
      <c r="BE705" s="7"/>
      <c r="BF705" s="7"/>
      <c r="BG705" s="7"/>
      <c r="BH705" s="7"/>
      <c r="BI705" s="7"/>
      <c r="BJ705" s="7"/>
      <c r="BK705" s="7"/>
      <c r="BL705" s="5">
        <v>2</v>
      </c>
      <c r="BM705" s="221">
        <v>2</v>
      </c>
      <c r="BN705" s="221">
        <v>2</v>
      </c>
      <c r="BO705" s="221">
        <v>2</v>
      </c>
      <c r="BP705" s="221">
        <v>2</v>
      </c>
      <c r="BQ705" s="221">
        <v>2</v>
      </c>
      <c r="BR705" s="5">
        <v>2</v>
      </c>
      <c r="BS705" s="226">
        <v>1</v>
      </c>
      <c r="BT705" s="221">
        <v>2</v>
      </c>
      <c r="BU705" s="221">
        <v>2</v>
      </c>
      <c r="BV705" s="221">
        <v>1</v>
      </c>
      <c r="BW705" s="5">
        <v>2</v>
      </c>
      <c r="BX705" s="221">
        <v>2</v>
      </c>
      <c r="BY705" s="6">
        <v>2</v>
      </c>
      <c r="BZ705" s="5">
        <v>2</v>
      </c>
      <c r="CA705" s="221">
        <v>2</v>
      </c>
      <c r="CB705" s="221">
        <v>2</v>
      </c>
      <c r="CC705" s="221">
        <v>1</v>
      </c>
      <c r="CD705" s="337">
        <v>2</v>
      </c>
      <c r="CE705" s="221">
        <v>2</v>
      </c>
      <c r="CF705" s="221">
        <v>2</v>
      </c>
      <c r="CG705" s="221">
        <v>2</v>
      </c>
      <c r="CH705" s="221">
        <v>2</v>
      </c>
      <c r="CI705" s="221">
        <v>2</v>
      </c>
      <c r="CJ705" s="337">
        <v>2</v>
      </c>
      <c r="CK705" s="221">
        <v>2</v>
      </c>
      <c r="CL705" s="222">
        <f t="shared" si="394"/>
        <v>23</v>
      </c>
      <c r="CM705" s="237">
        <f t="shared" si="395"/>
        <v>0.88461538461538458</v>
      </c>
      <c r="CN705" s="222">
        <f t="shared" si="396"/>
        <v>3</v>
      </c>
      <c r="CO705" s="237">
        <f t="shared" si="397"/>
        <v>0.11538461538461539</v>
      </c>
      <c r="CP705" s="222">
        <f t="shared" si="398"/>
        <v>0</v>
      </c>
      <c r="CQ705" s="237">
        <f t="shared" si="399"/>
        <v>0</v>
      </c>
      <c r="CR705" s="222">
        <f t="shared" si="400"/>
        <v>0</v>
      </c>
      <c r="CS705" s="237">
        <f t="shared" si="401"/>
        <v>0</v>
      </c>
      <c r="CT705" s="223">
        <f t="shared" si="402"/>
        <v>1.8846153846153846</v>
      </c>
      <c r="CU705" s="223" t="str">
        <f t="shared" si="403"/>
        <v>Đạt mục tiêu</v>
      </c>
      <c r="CV705" s="5"/>
    </row>
    <row r="706" spans="1:100" s="1" customFormat="1" ht="155" hidden="1">
      <c r="A706" s="13">
        <v>201</v>
      </c>
      <c r="B706" s="217" t="s">
        <v>628</v>
      </c>
      <c r="C706" s="215" t="s">
        <v>60</v>
      </c>
      <c r="D706" s="217" t="s">
        <v>85</v>
      </c>
      <c r="E706" s="215" t="s">
        <v>26</v>
      </c>
      <c r="F706" s="217" t="s">
        <v>85</v>
      </c>
      <c r="G706" s="217" t="s">
        <v>361</v>
      </c>
      <c r="H706" s="217"/>
      <c r="I706" s="591"/>
      <c r="J706" s="212"/>
      <c r="K706" s="465"/>
      <c r="L706" s="5" t="s">
        <v>32</v>
      </c>
      <c r="M706" s="212" t="s">
        <v>31</v>
      </c>
      <c r="N706" s="215" t="s">
        <v>9</v>
      </c>
      <c r="O706" s="221" t="s">
        <v>29</v>
      </c>
      <c r="P706" s="221" t="s">
        <v>24</v>
      </c>
      <c r="Q706" s="5"/>
      <c r="R706" s="5"/>
      <c r="S706" s="5"/>
      <c r="T706" s="5"/>
      <c r="U706" s="6"/>
      <c r="V706" s="5"/>
      <c r="W706" s="5"/>
      <c r="X706" s="5" t="s">
        <v>24</v>
      </c>
      <c r="Y706" s="5"/>
      <c r="Z706" s="5"/>
      <c r="AA706" s="5"/>
      <c r="AB706" s="80">
        <f t="shared" si="404"/>
        <v>1</v>
      </c>
      <c r="AC706" s="642"/>
      <c r="AD706" s="7"/>
      <c r="AE706" s="7"/>
      <c r="AF706" s="7"/>
      <c r="AG706" s="7"/>
      <c r="AH706" s="7"/>
      <c r="AI706" s="7"/>
      <c r="AJ706" s="7"/>
      <c r="AK706" s="7"/>
      <c r="AL706" s="7"/>
      <c r="AM706" s="7"/>
      <c r="AN706" s="7"/>
      <c r="AO706" s="7"/>
      <c r="AP706" s="7"/>
      <c r="AQ706" s="7"/>
      <c r="AR706" s="7"/>
      <c r="AS706" s="7"/>
      <c r="AT706" s="7"/>
      <c r="AU706" s="7"/>
      <c r="AV706" s="55"/>
      <c r="AW706" s="55"/>
      <c r="AX706" s="55"/>
      <c r="AY706" s="55"/>
      <c r="AZ706" s="55"/>
      <c r="BA706" s="7" t="s">
        <v>1316</v>
      </c>
      <c r="BB706" s="7" t="s">
        <v>1316</v>
      </c>
      <c r="BC706" s="7" t="s">
        <v>1316</v>
      </c>
      <c r="BD706" s="7" t="s">
        <v>1316</v>
      </c>
      <c r="BE706" s="7"/>
      <c r="BF706" s="7"/>
      <c r="BG706" s="7"/>
      <c r="BH706" s="7"/>
      <c r="BI706" s="7"/>
      <c r="BJ706" s="7"/>
      <c r="BK706" s="7"/>
      <c r="BL706" s="5">
        <v>2</v>
      </c>
      <c r="BM706" s="221">
        <v>2</v>
      </c>
      <c r="BN706" s="221">
        <v>1</v>
      </c>
      <c r="BO706" s="221">
        <v>2</v>
      </c>
      <c r="BP706" s="221">
        <v>2</v>
      </c>
      <c r="BQ706" s="221">
        <v>2</v>
      </c>
      <c r="BR706" s="5">
        <v>2</v>
      </c>
      <c r="BS706" s="226">
        <v>2</v>
      </c>
      <c r="BT706" s="221">
        <v>2</v>
      </c>
      <c r="BU706" s="221">
        <v>2</v>
      </c>
      <c r="BV706" s="221">
        <v>2</v>
      </c>
      <c r="BW706" s="5">
        <v>2</v>
      </c>
      <c r="BX706" s="221">
        <v>2</v>
      </c>
      <c r="BY706" s="6">
        <v>2</v>
      </c>
      <c r="BZ706" s="5">
        <v>2</v>
      </c>
      <c r="CA706" s="221">
        <v>1</v>
      </c>
      <c r="CB706" s="221">
        <v>2</v>
      </c>
      <c r="CC706" s="221">
        <v>2</v>
      </c>
      <c r="CD706" s="337">
        <v>1</v>
      </c>
      <c r="CE706" s="221">
        <v>2</v>
      </c>
      <c r="CF706" s="221">
        <v>2</v>
      </c>
      <c r="CG706" s="221">
        <v>2</v>
      </c>
      <c r="CH706" s="221">
        <v>2</v>
      </c>
      <c r="CI706" s="221">
        <v>2</v>
      </c>
      <c r="CJ706" s="337">
        <v>2</v>
      </c>
      <c r="CK706" s="221">
        <v>2</v>
      </c>
      <c r="CL706" s="222">
        <f t="shared" si="394"/>
        <v>23</v>
      </c>
      <c r="CM706" s="237">
        <f t="shared" si="395"/>
        <v>0.88461538461538458</v>
      </c>
      <c r="CN706" s="222">
        <f t="shared" si="396"/>
        <v>3</v>
      </c>
      <c r="CO706" s="237">
        <f t="shared" si="397"/>
        <v>0.11538461538461539</v>
      </c>
      <c r="CP706" s="222">
        <f t="shared" si="398"/>
        <v>0</v>
      </c>
      <c r="CQ706" s="237">
        <f t="shared" si="399"/>
        <v>0</v>
      </c>
      <c r="CR706" s="222">
        <f t="shared" si="400"/>
        <v>0</v>
      </c>
      <c r="CS706" s="237">
        <f t="shared" si="401"/>
        <v>0</v>
      </c>
      <c r="CT706" s="223">
        <f t="shared" si="402"/>
        <v>1.8846153846153846</v>
      </c>
      <c r="CU706" s="223" t="str">
        <f t="shared" si="403"/>
        <v>Đạt mục tiêu</v>
      </c>
      <c r="CV706" s="5"/>
    </row>
    <row r="707" spans="1:100" s="1" customFormat="1" ht="55.5" hidden="1">
      <c r="A707" s="1308">
        <v>202</v>
      </c>
      <c r="B707" s="1024" t="s">
        <v>920</v>
      </c>
      <c r="C707" s="1033" t="s">
        <v>60</v>
      </c>
      <c r="D707" s="1024" t="s">
        <v>920</v>
      </c>
      <c r="E707" s="1033" t="s">
        <v>60</v>
      </c>
      <c r="F707" s="1024" t="s">
        <v>920</v>
      </c>
      <c r="G707" s="217" t="s">
        <v>921</v>
      </c>
      <c r="H707" s="217"/>
      <c r="I707" s="591"/>
      <c r="J707" s="212"/>
      <c r="K707" s="465"/>
      <c r="L707" s="5" t="s">
        <v>32</v>
      </c>
      <c r="M707" s="212" t="s">
        <v>31</v>
      </c>
      <c r="N707" s="165" t="s">
        <v>11</v>
      </c>
      <c r="O707" s="221" t="s">
        <v>29</v>
      </c>
      <c r="P707" s="221" t="s">
        <v>24</v>
      </c>
      <c r="Q707" s="5"/>
      <c r="R707" s="5"/>
      <c r="S707" s="5"/>
      <c r="T707" s="5" t="s">
        <v>24</v>
      </c>
      <c r="U707" s="6"/>
      <c r="V707" s="5"/>
      <c r="W707" s="5"/>
      <c r="X707" s="5"/>
      <c r="Y707" s="5"/>
      <c r="Z707" s="5"/>
      <c r="AA707" s="5"/>
      <c r="AB707" s="80">
        <f t="shared" si="404"/>
        <v>1</v>
      </c>
      <c r="AC707" s="642"/>
      <c r="AD707" s="7"/>
      <c r="AE707" s="7"/>
      <c r="AF707" s="7"/>
      <c r="AG707" s="7"/>
      <c r="AH707" s="7"/>
      <c r="AI707" s="7"/>
      <c r="AJ707" s="7"/>
      <c r="AK707" s="7"/>
      <c r="AL707" s="7"/>
      <c r="AM707" s="7"/>
      <c r="AN707" s="7"/>
      <c r="AO707" s="7" t="s">
        <v>1183</v>
      </c>
      <c r="AP707" s="55"/>
      <c r="AQ707" s="55"/>
      <c r="AR707" s="55"/>
      <c r="AS707" s="7"/>
      <c r="AT707" s="7"/>
      <c r="AU707" s="7"/>
      <c r="AV707" s="55"/>
      <c r="AW707" s="7"/>
      <c r="AX707" s="7"/>
      <c r="AY707" s="7"/>
      <c r="AZ707" s="7"/>
      <c r="BA707" s="7"/>
      <c r="BB707" s="7"/>
      <c r="BC707" s="7"/>
      <c r="BD707" s="7"/>
      <c r="BE707" s="7"/>
      <c r="BF707" s="7"/>
      <c r="BG707" s="7"/>
      <c r="BH707" s="7"/>
      <c r="BI707" s="7"/>
      <c r="BJ707" s="7"/>
      <c r="BK707" s="7"/>
      <c r="BL707" s="5">
        <v>2</v>
      </c>
      <c r="BM707" s="221">
        <v>2</v>
      </c>
      <c r="BN707" s="221">
        <v>2</v>
      </c>
      <c r="BO707" s="221">
        <v>2</v>
      </c>
      <c r="BP707" s="221">
        <v>1</v>
      </c>
      <c r="BQ707" s="221">
        <v>2</v>
      </c>
      <c r="BR707" s="5">
        <v>2</v>
      </c>
      <c r="BS707" s="226">
        <v>2</v>
      </c>
      <c r="BT707" s="221">
        <v>2</v>
      </c>
      <c r="BU707" s="221">
        <v>2</v>
      </c>
      <c r="BV707" s="221">
        <v>2</v>
      </c>
      <c r="BW707" s="5">
        <v>2</v>
      </c>
      <c r="BX707" s="221">
        <v>2</v>
      </c>
      <c r="BY707" s="6">
        <v>2</v>
      </c>
      <c r="BZ707" s="5">
        <v>2</v>
      </c>
      <c r="CA707" s="221">
        <v>2</v>
      </c>
      <c r="CB707" s="221">
        <v>2</v>
      </c>
      <c r="CC707" s="221">
        <v>2</v>
      </c>
      <c r="CD707" s="337">
        <v>2</v>
      </c>
      <c r="CE707" s="221">
        <v>2</v>
      </c>
      <c r="CF707" s="221">
        <v>2</v>
      </c>
      <c r="CG707" s="221">
        <v>2</v>
      </c>
      <c r="CH707" s="221">
        <v>2</v>
      </c>
      <c r="CI707" s="221">
        <v>2</v>
      </c>
      <c r="CJ707" s="337">
        <v>2</v>
      </c>
      <c r="CK707" s="221">
        <v>2</v>
      </c>
      <c r="CL707" s="222">
        <f t="shared" si="394"/>
        <v>25</v>
      </c>
      <c r="CM707" s="237">
        <f t="shared" si="395"/>
        <v>0.96153846153846156</v>
      </c>
      <c r="CN707" s="222">
        <f t="shared" si="396"/>
        <v>1</v>
      </c>
      <c r="CO707" s="237">
        <f t="shared" si="397"/>
        <v>3.8461538461538464E-2</v>
      </c>
      <c r="CP707" s="222">
        <f t="shared" si="398"/>
        <v>0</v>
      </c>
      <c r="CQ707" s="237">
        <f t="shared" si="399"/>
        <v>0</v>
      </c>
      <c r="CR707" s="222">
        <f t="shared" si="400"/>
        <v>0</v>
      </c>
      <c r="CS707" s="237">
        <f t="shared" si="401"/>
        <v>0</v>
      </c>
      <c r="CT707" s="223">
        <f t="shared" si="402"/>
        <v>1.9615384615384615</v>
      </c>
      <c r="CU707" s="223" t="str">
        <f t="shared" si="403"/>
        <v>Đạt mục tiêu</v>
      </c>
      <c r="CV707" s="5"/>
    </row>
    <row r="708" spans="1:100" s="1" customFormat="1" ht="55.5" hidden="1">
      <c r="A708" s="1308"/>
      <c r="B708" s="1024"/>
      <c r="C708" s="1033"/>
      <c r="D708" s="1024"/>
      <c r="E708" s="1033"/>
      <c r="F708" s="1024"/>
      <c r="G708" s="217" t="s">
        <v>922</v>
      </c>
      <c r="H708" s="217"/>
      <c r="I708" s="591"/>
      <c r="J708" s="212"/>
      <c r="K708" s="465"/>
      <c r="L708" s="5" t="s">
        <v>32</v>
      </c>
      <c r="M708" s="212" t="s">
        <v>31</v>
      </c>
      <c r="N708" s="165" t="s">
        <v>11</v>
      </c>
      <c r="O708" s="221" t="s">
        <v>29</v>
      </c>
      <c r="P708" s="221" t="s">
        <v>24</v>
      </c>
      <c r="Q708" s="5"/>
      <c r="R708" s="5"/>
      <c r="S708" s="5"/>
      <c r="T708" s="5" t="s">
        <v>24</v>
      </c>
      <c r="U708" s="6"/>
      <c r="V708" s="5"/>
      <c r="W708" s="5"/>
      <c r="X708" s="5"/>
      <c r="Y708" s="5"/>
      <c r="Z708" s="5"/>
      <c r="AA708" s="5"/>
      <c r="AB708" s="80">
        <f t="shared" si="404"/>
        <v>1</v>
      </c>
      <c r="AC708" s="642"/>
      <c r="AD708" s="7"/>
      <c r="AE708" s="7"/>
      <c r="AF708" s="7"/>
      <c r="AG708" s="7"/>
      <c r="AH708" s="7"/>
      <c r="AI708" s="7"/>
      <c r="AJ708" s="7"/>
      <c r="AK708" s="7"/>
      <c r="AL708" s="7"/>
      <c r="AM708" s="7"/>
      <c r="AN708" s="7"/>
      <c r="AO708" s="7"/>
      <c r="AP708" s="55"/>
      <c r="AQ708" s="55" t="s">
        <v>1316</v>
      </c>
      <c r="AR708" s="55"/>
      <c r="AS708" s="7"/>
      <c r="AT708" s="7"/>
      <c r="AU708" s="7"/>
      <c r="AV708" s="55"/>
      <c r="AW708" s="7"/>
      <c r="AX708" s="7"/>
      <c r="AY708" s="7"/>
      <c r="AZ708" s="7"/>
      <c r="BA708" s="7"/>
      <c r="BB708" s="7"/>
      <c r="BC708" s="7"/>
      <c r="BD708" s="7"/>
      <c r="BE708" s="7"/>
      <c r="BF708" s="7"/>
      <c r="BG708" s="7"/>
      <c r="BH708" s="7"/>
      <c r="BI708" s="7"/>
      <c r="BJ708" s="7"/>
      <c r="BK708" s="7"/>
      <c r="BL708" s="5">
        <v>2</v>
      </c>
      <c r="BM708" s="221">
        <v>2</v>
      </c>
      <c r="BN708" s="221">
        <v>2</v>
      </c>
      <c r="BO708" s="221">
        <v>2</v>
      </c>
      <c r="BP708" s="221">
        <v>2</v>
      </c>
      <c r="BQ708" s="221">
        <v>2</v>
      </c>
      <c r="BR708" s="5">
        <v>2</v>
      </c>
      <c r="BS708" s="226">
        <v>2</v>
      </c>
      <c r="BT708" s="221">
        <v>2</v>
      </c>
      <c r="BU708" s="221">
        <v>2</v>
      </c>
      <c r="BV708" s="221">
        <v>2</v>
      </c>
      <c r="BW708" s="5">
        <v>2</v>
      </c>
      <c r="BX708" s="221">
        <v>2</v>
      </c>
      <c r="BY708" s="6">
        <v>1</v>
      </c>
      <c r="BZ708" s="5">
        <v>2</v>
      </c>
      <c r="CA708" s="221">
        <v>2</v>
      </c>
      <c r="CB708" s="221">
        <v>2</v>
      </c>
      <c r="CC708" s="221">
        <v>2</v>
      </c>
      <c r="CD708" s="337">
        <v>2</v>
      </c>
      <c r="CE708" s="221">
        <v>2</v>
      </c>
      <c r="CF708" s="221">
        <v>2</v>
      </c>
      <c r="CG708" s="221">
        <v>2</v>
      </c>
      <c r="CH708" s="221">
        <v>2</v>
      </c>
      <c r="CI708" s="221">
        <v>2</v>
      </c>
      <c r="CJ708" s="337">
        <v>2</v>
      </c>
      <c r="CK708" s="221">
        <v>2</v>
      </c>
      <c r="CL708" s="222">
        <f t="shared" si="394"/>
        <v>25</v>
      </c>
      <c r="CM708" s="237">
        <f t="shared" si="395"/>
        <v>0.96153846153846156</v>
      </c>
      <c r="CN708" s="222">
        <f t="shared" si="396"/>
        <v>1</v>
      </c>
      <c r="CO708" s="237">
        <f t="shared" si="397"/>
        <v>3.8461538461538464E-2</v>
      </c>
      <c r="CP708" s="222">
        <f t="shared" si="398"/>
        <v>0</v>
      </c>
      <c r="CQ708" s="237">
        <f t="shared" si="399"/>
        <v>0</v>
      </c>
      <c r="CR708" s="222">
        <f t="shared" si="400"/>
        <v>0</v>
      </c>
      <c r="CS708" s="237">
        <f t="shared" si="401"/>
        <v>0</v>
      </c>
      <c r="CT708" s="223">
        <f t="shared" si="402"/>
        <v>1.9615384615384615</v>
      </c>
      <c r="CU708" s="223" t="str">
        <f t="shared" si="403"/>
        <v>Đạt mục tiêu</v>
      </c>
      <c r="CV708" s="5"/>
    </row>
    <row r="709" spans="1:100" s="1" customFormat="1" ht="55.5" hidden="1">
      <c r="A709" s="1308"/>
      <c r="B709" s="1024"/>
      <c r="C709" s="1033"/>
      <c r="D709" s="1024"/>
      <c r="E709" s="1033"/>
      <c r="F709" s="1024"/>
      <c r="G709" s="217" t="s">
        <v>923</v>
      </c>
      <c r="H709" s="217"/>
      <c r="I709" s="591"/>
      <c r="J709" s="212"/>
      <c r="K709" s="465"/>
      <c r="L709" s="5" t="s">
        <v>32</v>
      </c>
      <c r="M709" s="212" t="s">
        <v>31</v>
      </c>
      <c r="N709" s="165" t="s">
        <v>11</v>
      </c>
      <c r="O709" s="221" t="s">
        <v>29</v>
      </c>
      <c r="P709" s="221" t="s">
        <v>24</v>
      </c>
      <c r="Q709" s="5"/>
      <c r="R709" s="5"/>
      <c r="S709" s="5"/>
      <c r="T709" s="5" t="s">
        <v>24</v>
      </c>
      <c r="U709" s="6"/>
      <c r="V709" s="5"/>
      <c r="W709" s="5"/>
      <c r="X709" s="5"/>
      <c r="Y709" s="5"/>
      <c r="Z709" s="5"/>
      <c r="AA709" s="5"/>
      <c r="AB709" s="80">
        <f t="shared" si="404"/>
        <v>1</v>
      </c>
      <c r="AC709" s="642"/>
      <c r="AD709" s="7"/>
      <c r="AE709" s="7"/>
      <c r="AF709" s="7"/>
      <c r="AG709" s="7"/>
      <c r="AH709" s="7"/>
      <c r="AI709" s="7"/>
      <c r="AJ709" s="7"/>
      <c r="AK709" s="7"/>
      <c r="AL709" s="7"/>
      <c r="AM709" s="7"/>
      <c r="AN709" s="7"/>
      <c r="AO709" s="7"/>
      <c r="AP709" s="55"/>
      <c r="AQ709" s="55"/>
      <c r="AR709" s="55" t="s">
        <v>1183</v>
      </c>
      <c r="AS709" s="7"/>
      <c r="AT709" s="7"/>
      <c r="AU709" s="7"/>
      <c r="AV709" s="55"/>
      <c r="AW709" s="7"/>
      <c r="AX709" s="7"/>
      <c r="AY709" s="7"/>
      <c r="AZ709" s="7"/>
      <c r="BA709" s="7"/>
      <c r="BB709" s="7"/>
      <c r="BC709" s="7"/>
      <c r="BD709" s="7"/>
      <c r="BE709" s="7"/>
      <c r="BF709" s="7"/>
      <c r="BG709" s="7"/>
      <c r="BH709" s="7"/>
      <c r="BI709" s="7"/>
      <c r="BJ709" s="7"/>
      <c r="BK709" s="7"/>
      <c r="BL709" s="5">
        <v>1</v>
      </c>
      <c r="BM709" s="221">
        <v>2</v>
      </c>
      <c r="BN709" s="221">
        <v>2</v>
      </c>
      <c r="BO709" s="221">
        <v>2</v>
      </c>
      <c r="BP709" s="221">
        <v>2</v>
      </c>
      <c r="BQ709" s="221">
        <v>2</v>
      </c>
      <c r="BR709" s="5">
        <v>2</v>
      </c>
      <c r="BS709" s="226">
        <v>1</v>
      </c>
      <c r="BT709" s="221">
        <v>2</v>
      </c>
      <c r="BU709" s="221">
        <v>2</v>
      </c>
      <c r="BV709" s="221">
        <v>2</v>
      </c>
      <c r="BW709" s="5">
        <v>2</v>
      </c>
      <c r="BX709" s="221">
        <v>2</v>
      </c>
      <c r="BY709" s="6">
        <v>2</v>
      </c>
      <c r="BZ709" s="5">
        <v>2</v>
      </c>
      <c r="CA709" s="221">
        <v>2</v>
      </c>
      <c r="CB709" s="221">
        <v>2</v>
      </c>
      <c r="CC709" s="221">
        <v>2</v>
      </c>
      <c r="CD709" s="337">
        <v>1</v>
      </c>
      <c r="CE709" s="221">
        <v>1</v>
      </c>
      <c r="CF709" s="221">
        <v>2</v>
      </c>
      <c r="CG709" s="221">
        <v>2</v>
      </c>
      <c r="CH709" s="221">
        <v>2</v>
      </c>
      <c r="CI709" s="221">
        <v>1</v>
      </c>
      <c r="CJ709" s="337">
        <v>2</v>
      </c>
      <c r="CK709" s="221">
        <v>2</v>
      </c>
      <c r="CL709" s="222">
        <f t="shared" si="394"/>
        <v>21</v>
      </c>
      <c r="CM709" s="237">
        <f t="shared" si="395"/>
        <v>0.80769230769230771</v>
      </c>
      <c r="CN709" s="222">
        <f t="shared" si="396"/>
        <v>5</v>
      </c>
      <c r="CO709" s="237">
        <f t="shared" si="397"/>
        <v>0.19230769230769232</v>
      </c>
      <c r="CP709" s="222">
        <f t="shared" si="398"/>
        <v>0</v>
      </c>
      <c r="CQ709" s="237">
        <f t="shared" si="399"/>
        <v>0</v>
      </c>
      <c r="CR709" s="222">
        <f t="shared" si="400"/>
        <v>0</v>
      </c>
      <c r="CS709" s="237">
        <f t="shared" si="401"/>
        <v>0</v>
      </c>
      <c r="CT709" s="223">
        <f t="shared" si="402"/>
        <v>1.8076923076923077</v>
      </c>
      <c r="CU709" s="223" t="str">
        <f t="shared" si="403"/>
        <v>Đạt mục tiêu</v>
      </c>
      <c r="CV709" s="5"/>
    </row>
    <row r="710" spans="1:100" s="1" customFormat="1" ht="42.5" hidden="1">
      <c r="A710" s="1308"/>
      <c r="B710" s="1024"/>
      <c r="C710" s="1033"/>
      <c r="D710" s="1024"/>
      <c r="E710" s="1033"/>
      <c r="F710" s="1024"/>
      <c r="G710" s="217" t="s">
        <v>924</v>
      </c>
      <c r="H710" s="217"/>
      <c r="I710" s="591"/>
      <c r="J710" s="212"/>
      <c r="K710" s="465"/>
      <c r="L710" s="5" t="s">
        <v>32</v>
      </c>
      <c r="M710" s="212" t="s">
        <v>31</v>
      </c>
      <c r="N710" s="215" t="s">
        <v>9</v>
      </c>
      <c r="O710" s="221" t="s">
        <v>29</v>
      </c>
      <c r="P710" s="221" t="s">
        <v>24</v>
      </c>
      <c r="Q710" s="5"/>
      <c r="R710" s="5"/>
      <c r="S710" s="5"/>
      <c r="T710" s="5" t="s">
        <v>24</v>
      </c>
      <c r="U710" s="6"/>
      <c r="V710" s="5"/>
      <c r="W710" s="5"/>
      <c r="X710" s="5"/>
      <c r="Y710" s="5"/>
      <c r="Z710" s="5"/>
      <c r="AA710" s="5"/>
      <c r="AB710" s="80">
        <f t="shared" si="404"/>
        <v>1</v>
      </c>
      <c r="AC710" s="642"/>
      <c r="AD710" s="7"/>
      <c r="AE710" s="7"/>
      <c r="AF710" s="7"/>
      <c r="AG710" s="7"/>
      <c r="AH710" s="7"/>
      <c r="AI710" s="7"/>
      <c r="AJ710" s="7"/>
      <c r="AK710" s="7"/>
      <c r="AL710" s="7"/>
      <c r="AM710" s="7"/>
      <c r="AN710" s="7"/>
      <c r="AO710" s="7"/>
      <c r="AP710" s="55" t="s">
        <v>1316</v>
      </c>
      <c r="AQ710" s="55"/>
      <c r="AR710" s="55"/>
      <c r="AS710" s="7"/>
      <c r="AT710" s="7"/>
      <c r="AU710" s="7"/>
      <c r="AV710" s="55"/>
      <c r="AW710" s="7"/>
      <c r="AX710" s="7"/>
      <c r="AY710" s="7"/>
      <c r="AZ710" s="7"/>
      <c r="BA710" s="7"/>
      <c r="BB710" s="7"/>
      <c r="BC710" s="7"/>
      <c r="BD710" s="7"/>
      <c r="BE710" s="7"/>
      <c r="BF710" s="7"/>
      <c r="BG710" s="7"/>
      <c r="BH710" s="7"/>
      <c r="BI710" s="7"/>
      <c r="BJ710" s="7"/>
      <c r="BK710" s="7"/>
      <c r="BL710" s="5">
        <v>2</v>
      </c>
      <c r="BM710" s="221">
        <v>2</v>
      </c>
      <c r="BN710" s="221">
        <v>2</v>
      </c>
      <c r="BO710" s="221">
        <v>2</v>
      </c>
      <c r="BP710" s="221">
        <v>2</v>
      </c>
      <c r="BQ710" s="221">
        <v>2</v>
      </c>
      <c r="BR710" s="5">
        <v>1</v>
      </c>
      <c r="BS710" s="226">
        <v>2</v>
      </c>
      <c r="BT710" s="221">
        <v>2</v>
      </c>
      <c r="BU710" s="221">
        <v>2</v>
      </c>
      <c r="BV710" s="221">
        <v>2</v>
      </c>
      <c r="BW710" s="5">
        <v>2</v>
      </c>
      <c r="BX710" s="221">
        <v>2</v>
      </c>
      <c r="BY710" s="6">
        <v>2</v>
      </c>
      <c r="BZ710" s="5">
        <v>2</v>
      </c>
      <c r="CA710" s="221">
        <v>2</v>
      </c>
      <c r="CB710" s="221">
        <v>2</v>
      </c>
      <c r="CC710" s="221">
        <v>2</v>
      </c>
      <c r="CD710" s="337">
        <v>1</v>
      </c>
      <c r="CE710" s="221">
        <v>2</v>
      </c>
      <c r="CF710" s="221">
        <v>2</v>
      </c>
      <c r="CG710" s="221">
        <v>2</v>
      </c>
      <c r="CH710" s="221">
        <v>2</v>
      </c>
      <c r="CI710" s="221">
        <v>2</v>
      </c>
      <c r="CJ710" s="337">
        <v>1</v>
      </c>
      <c r="CK710" s="221">
        <v>2</v>
      </c>
      <c r="CL710" s="222">
        <f t="shared" si="394"/>
        <v>23</v>
      </c>
      <c r="CM710" s="237">
        <f t="shared" si="395"/>
        <v>0.88461538461538458</v>
      </c>
      <c r="CN710" s="222">
        <f t="shared" si="396"/>
        <v>3</v>
      </c>
      <c r="CO710" s="237">
        <f t="shared" si="397"/>
        <v>0.11538461538461539</v>
      </c>
      <c r="CP710" s="222">
        <f t="shared" si="398"/>
        <v>0</v>
      </c>
      <c r="CQ710" s="237">
        <f t="shared" si="399"/>
        <v>0</v>
      </c>
      <c r="CR710" s="222">
        <f t="shared" si="400"/>
        <v>0</v>
      </c>
      <c r="CS710" s="237">
        <f t="shared" si="401"/>
        <v>0</v>
      </c>
      <c r="CT710" s="223">
        <f t="shared" si="402"/>
        <v>1.8846153846153846</v>
      </c>
      <c r="CU710" s="223" t="str">
        <f t="shared" si="403"/>
        <v>Đạt mục tiêu</v>
      </c>
      <c r="CV710" s="5"/>
    </row>
    <row r="711" spans="1:100" s="1" customFormat="1" ht="155" hidden="1">
      <c r="A711" s="13">
        <v>203</v>
      </c>
      <c r="B711" s="220" t="s">
        <v>1015</v>
      </c>
      <c r="C711" s="215" t="s">
        <v>60</v>
      </c>
      <c r="D711" s="217" t="s">
        <v>84</v>
      </c>
      <c r="E711" s="215" t="s">
        <v>60</v>
      </c>
      <c r="F711" s="220" t="s">
        <v>1016</v>
      </c>
      <c r="G711" s="51" t="s">
        <v>427</v>
      </c>
      <c r="H711" s="51"/>
      <c r="I711" s="592"/>
      <c r="J711" s="69" t="s">
        <v>793</v>
      </c>
      <c r="K711" s="468" t="s">
        <v>1686</v>
      </c>
      <c r="L711" s="5" t="s">
        <v>32</v>
      </c>
      <c r="M711" s="212" t="s">
        <v>31</v>
      </c>
      <c r="N711" s="215" t="s">
        <v>9</v>
      </c>
      <c r="O711" s="221" t="s">
        <v>29</v>
      </c>
      <c r="P711" s="221" t="s">
        <v>24</v>
      </c>
      <c r="Q711" s="5"/>
      <c r="R711" s="5" t="s">
        <v>24</v>
      </c>
      <c r="S711" s="5"/>
      <c r="T711" s="5"/>
      <c r="U711" s="6"/>
      <c r="V711" s="5"/>
      <c r="W711" s="5"/>
      <c r="X711" s="5"/>
      <c r="Y711" s="5"/>
      <c r="Z711" s="5"/>
      <c r="AA711" s="5"/>
      <c r="AB711" s="80">
        <f t="shared" si="404"/>
        <v>1</v>
      </c>
      <c r="AC711" s="642"/>
      <c r="AD711" s="7"/>
      <c r="AE711" s="7"/>
      <c r="AF711" s="7"/>
      <c r="AG711" s="7"/>
      <c r="AH711" s="7" t="s">
        <v>1318</v>
      </c>
      <c r="AI711" s="7"/>
      <c r="AJ711" s="7"/>
      <c r="AK711" s="7"/>
      <c r="AL711" s="7"/>
      <c r="AM711" s="7"/>
      <c r="AN711" s="7"/>
      <c r="AO711" s="7"/>
      <c r="AP711" s="7"/>
      <c r="AQ711" s="7"/>
      <c r="AR711" s="7"/>
      <c r="AS711" s="7"/>
      <c r="AT711" s="7"/>
      <c r="AU711" s="7"/>
      <c r="AV711" s="55"/>
      <c r="AW711" s="7"/>
      <c r="AX711" s="7"/>
      <c r="AY711" s="7"/>
      <c r="AZ711" s="7"/>
      <c r="BA711" s="7"/>
      <c r="BB711" s="7"/>
      <c r="BC711" s="7"/>
      <c r="BD711" s="7"/>
      <c r="BE711" s="7"/>
      <c r="BF711" s="7"/>
      <c r="BG711" s="7"/>
      <c r="BH711" s="7"/>
      <c r="BI711" s="7"/>
      <c r="BJ711" s="7"/>
      <c r="BK711" s="7"/>
      <c r="BL711" s="5">
        <v>2</v>
      </c>
      <c r="BM711" s="221">
        <v>2</v>
      </c>
      <c r="BN711" s="221">
        <v>2</v>
      </c>
      <c r="BO711" s="221">
        <v>1</v>
      </c>
      <c r="BP711" s="221">
        <v>2</v>
      </c>
      <c r="BQ711" s="221">
        <v>2</v>
      </c>
      <c r="BR711" s="5">
        <v>2</v>
      </c>
      <c r="BS711" s="226">
        <v>2</v>
      </c>
      <c r="BT711" s="221">
        <v>2</v>
      </c>
      <c r="BU711" s="221">
        <v>2</v>
      </c>
      <c r="BV711" s="221">
        <v>2</v>
      </c>
      <c r="BW711" s="5">
        <v>2</v>
      </c>
      <c r="BX711" s="221">
        <v>2</v>
      </c>
      <c r="BY711" s="6">
        <v>2</v>
      </c>
      <c r="BZ711" s="5">
        <v>2</v>
      </c>
      <c r="CA711" s="221">
        <v>2</v>
      </c>
      <c r="CB711" s="221">
        <v>2</v>
      </c>
      <c r="CC711" s="221">
        <v>1</v>
      </c>
      <c r="CD711" s="337">
        <v>2</v>
      </c>
      <c r="CE711" s="221">
        <v>2</v>
      </c>
      <c r="CF711" s="221">
        <v>1</v>
      </c>
      <c r="CG711" s="221">
        <v>2</v>
      </c>
      <c r="CH711" s="221">
        <v>2</v>
      </c>
      <c r="CI711" s="221">
        <v>2</v>
      </c>
      <c r="CJ711" s="337">
        <v>2</v>
      </c>
      <c r="CK711" s="221">
        <v>2</v>
      </c>
      <c r="CL711" s="222">
        <f t="shared" si="394"/>
        <v>23</v>
      </c>
      <c r="CM711" s="237">
        <f t="shared" si="395"/>
        <v>0.88461538461538458</v>
      </c>
      <c r="CN711" s="222">
        <f t="shared" si="396"/>
        <v>3</v>
      </c>
      <c r="CO711" s="237">
        <f t="shared" si="397"/>
        <v>0.11538461538461539</v>
      </c>
      <c r="CP711" s="222">
        <f t="shared" si="398"/>
        <v>0</v>
      </c>
      <c r="CQ711" s="237">
        <f t="shared" si="399"/>
        <v>0</v>
      </c>
      <c r="CR711" s="222">
        <f t="shared" si="400"/>
        <v>0</v>
      </c>
      <c r="CS711" s="237">
        <f t="shared" si="401"/>
        <v>0</v>
      </c>
      <c r="CT711" s="223">
        <f t="shared" si="402"/>
        <v>1.8846153846153846</v>
      </c>
      <c r="CU711" s="223" t="str">
        <f t="shared" si="403"/>
        <v>Đạt mục tiêu</v>
      </c>
      <c r="CV711" s="5"/>
    </row>
    <row r="712" spans="1:100" s="1" customFormat="1" ht="62" hidden="1">
      <c r="A712" s="1308">
        <v>204</v>
      </c>
      <c r="B712" s="1044" t="s">
        <v>3001</v>
      </c>
      <c r="C712" s="1033" t="s">
        <v>35</v>
      </c>
      <c r="D712" s="1024" t="s">
        <v>2377</v>
      </c>
      <c r="E712" s="1033" t="s">
        <v>35</v>
      </c>
      <c r="F712" s="1044" t="s">
        <v>2614</v>
      </c>
      <c r="G712" s="220" t="s">
        <v>2613</v>
      </c>
      <c r="H712" s="138"/>
      <c r="I712" s="442"/>
      <c r="J712" s="69"/>
      <c r="K712" s="485"/>
      <c r="L712" s="5" t="s">
        <v>32</v>
      </c>
      <c r="M712" s="212" t="s">
        <v>31</v>
      </c>
      <c r="N712" s="215" t="s">
        <v>9</v>
      </c>
      <c r="O712" s="221" t="s">
        <v>29</v>
      </c>
      <c r="P712" s="221" t="s">
        <v>24</v>
      </c>
      <c r="Q712" s="5" t="s">
        <v>24</v>
      </c>
      <c r="R712" s="5"/>
      <c r="S712" s="5"/>
      <c r="T712" s="5"/>
      <c r="U712" s="6"/>
      <c r="V712" s="5"/>
      <c r="W712" s="5"/>
      <c r="X712" s="5"/>
      <c r="Y712" s="5"/>
      <c r="Z712" s="5"/>
      <c r="AA712" s="5"/>
      <c r="AB712" s="80">
        <f t="shared" si="404"/>
        <v>1</v>
      </c>
      <c r="AC712" s="565"/>
      <c r="AD712" s="221" t="s">
        <v>1317</v>
      </c>
      <c r="AE712" s="221" t="s">
        <v>1317</v>
      </c>
      <c r="AF712" s="221" t="s">
        <v>1317</v>
      </c>
      <c r="AG712" s="7"/>
      <c r="AH712" s="7"/>
      <c r="AI712" s="7"/>
      <c r="AJ712" s="7"/>
      <c r="AK712" s="7"/>
      <c r="AL712" s="7"/>
      <c r="AM712" s="7"/>
      <c r="AN712" s="7"/>
      <c r="AO712" s="7"/>
      <c r="AP712" s="7"/>
      <c r="AQ712" s="7"/>
      <c r="AR712" s="7"/>
      <c r="AS712" s="7"/>
      <c r="AT712" s="7"/>
      <c r="AU712" s="7"/>
      <c r="AV712" s="55"/>
      <c r="AW712" s="7"/>
      <c r="AX712" s="7"/>
      <c r="AY712" s="7"/>
      <c r="AZ712" s="7"/>
      <c r="BA712" s="7"/>
      <c r="BB712" s="7"/>
      <c r="BC712" s="7"/>
      <c r="BD712" s="7"/>
      <c r="BE712" s="7"/>
      <c r="BF712" s="7"/>
      <c r="BG712" s="7"/>
      <c r="BH712" s="7"/>
      <c r="BI712" s="7"/>
      <c r="BJ712" s="7"/>
      <c r="BK712" s="7"/>
      <c r="BL712" s="5">
        <v>2</v>
      </c>
      <c r="BM712" s="221">
        <v>2</v>
      </c>
      <c r="BN712" s="221">
        <v>2</v>
      </c>
      <c r="BO712" s="221">
        <v>2</v>
      </c>
      <c r="BP712" s="221">
        <v>2</v>
      </c>
      <c r="BQ712" s="221">
        <v>2</v>
      </c>
      <c r="BR712" s="5">
        <v>2</v>
      </c>
      <c r="BS712" s="226">
        <v>2</v>
      </c>
      <c r="BT712" s="221">
        <v>2</v>
      </c>
      <c r="BU712" s="221">
        <v>2</v>
      </c>
      <c r="BV712" s="221">
        <v>2</v>
      </c>
      <c r="BW712" s="5">
        <v>2</v>
      </c>
      <c r="BX712" s="221">
        <v>2</v>
      </c>
      <c r="BY712" s="6">
        <v>2</v>
      </c>
      <c r="BZ712" s="5">
        <v>2</v>
      </c>
      <c r="CA712" s="221">
        <v>2</v>
      </c>
      <c r="CB712" s="221">
        <v>2</v>
      </c>
      <c r="CC712" s="221">
        <v>2</v>
      </c>
      <c r="CD712" s="337">
        <v>2</v>
      </c>
      <c r="CE712" s="221">
        <v>2</v>
      </c>
      <c r="CF712" s="221">
        <v>2</v>
      </c>
      <c r="CG712" s="221">
        <v>2</v>
      </c>
      <c r="CH712" s="221">
        <v>2</v>
      </c>
      <c r="CI712" s="221">
        <v>2</v>
      </c>
      <c r="CJ712" s="337">
        <v>1</v>
      </c>
      <c r="CK712" s="221">
        <v>2</v>
      </c>
      <c r="CL712" s="222">
        <f t="shared" si="394"/>
        <v>25</v>
      </c>
      <c r="CM712" s="237">
        <f t="shared" si="395"/>
        <v>0.96153846153846156</v>
      </c>
      <c r="CN712" s="222">
        <f t="shared" si="396"/>
        <v>1</v>
      </c>
      <c r="CO712" s="237">
        <f t="shared" si="397"/>
        <v>3.8461538461538464E-2</v>
      </c>
      <c r="CP712" s="222">
        <f t="shared" si="398"/>
        <v>0</v>
      </c>
      <c r="CQ712" s="237">
        <f t="shared" si="399"/>
        <v>0</v>
      </c>
      <c r="CR712" s="222">
        <f t="shared" si="400"/>
        <v>0</v>
      </c>
      <c r="CS712" s="237">
        <f t="shared" si="401"/>
        <v>0</v>
      </c>
      <c r="CT712" s="223">
        <f t="shared" si="402"/>
        <v>1.9615384615384615</v>
      </c>
      <c r="CU712" s="223" t="str">
        <f t="shared" si="403"/>
        <v>Đạt mục tiêu</v>
      </c>
      <c r="CV712" s="5"/>
    </row>
    <row r="713" spans="1:100" s="1" customFormat="1" ht="62" hidden="1">
      <c r="A713" s="1308"/>
      <c r="B713" s="1024"/>
      <c r="C713" s="1033"/>
      <c r="D713" s="1024"/>
      <c r="E713" s="1033"/>
      <c r="F713" s="1024"/>
      <c r="G713" s="217" t="s">
        <v>2481</v>
      </c>
      <c r="H713" s="286"/>
      <c r="I713" s="442"/>
      <c r="J713" s="69"/>
      <c r="K713" s="485"/>
      <c r="L713" s="5" t="s">
        <v>32</v>
      </c>
      <c r="M713" s="212" t="s">
        <v>31</v>
      </c>
      <c r="N713" s="215" t="s">
        <v>9</v>
      </c>
      <c r="O713" s="221" t="s">
        <v>29</v>
      </c>
      <c r="P713" s="221" t="s">
        <v>24</v>
      </c>
      <c r="Q713" s="5"/>
      <c r="R713" s="5" t="s">
        <v>24</v>
      </c>
      <c r="S713" s="5"/>
      <c r="T713" s="5"/>
      <c r="U713" s="6"/>
      <c r="V713" s="5"/>
      <c r="W713" s="5"/>
      <c r="X713" s="5"/>
      <c r="Y713" s="5"/>
      <c r="Z713" s="5"/>
      <c r="AA713" s="5"/>
      <c r="AB713" s="80">
        <f t="shared" si="404"/>
        <v>1</v>
      </c>
      <c r="AC713" s="642"/>
      <c r="AD713" s="7"/>
      <c r="AE713" s="7"/>
      <c r="AF713" s="7"/>
      <c r="AG713" s="7" t="s">
        <v>1317</v>
      </c>
      <c r="AH713" s="7" t="s">
        <v>1317</v>
      </c>
      <c r="AI713" s="7" t="s">
        <v>1317</v>
      </c>
      <c r="AJ713" s="7" t="s">
        <v>1317</v>
      </c>
      <c r="AK713" s="7"/>
      <c r="AL713" s="7"/>
      <c r="AM713" s="7"/>
      <c r="AN713" s="7"/>
      <c r="AO713" s="7"/>
      <c r="AP713" s="7"/>
      <c r="AQ713" s="7"/>
      <c r="AR713" s="7"/>
      <c r="AS713" s="7"/>
      <c r="AT713" s="7"/>
      <c r="AU713" s="7"/>
      <c r="AV713" s="55"/>
      <c r="AW713" s="7"/>
      <c r="AX713" s="7"/>
      <c r="AY713" s="7"/>
      <c r="AZ713" s="7"/>
      <c r="BA713" s="7"/>
      <c r="BB713" s="7"/>
      <c r="BC713" s="7"/>
      <c r="BD713" s="7"/>
      <c r="BE713" s="7"/>
      <c r="BF713" s="7"/>
      <c r="BG713" s="7"/>
      <c r="BH713" s="7"/>
      <c r="BI713" s="7"/>
      <c r="BJ713" s="7"/>
      <c r="BK713" s="7"/>
      <c r="BL713" s="5">
        <v>2</v>
      </c>
      <c r="BM713" s="221">
        <v>2</v>
      </c>
      <c r="BN713" s="221">
        <v>2</v>
      </c>
      <c r="BO713" s="221">
        <v>2</v>
      </c>
      <c r="BP713" s="221">
        <v>2</v>
      </c>
      <c r="BQ713" s="221">
        <v>2</v>
      </c>
      <c r="BR713" s="5">
        <v>2</v>
      </c>
      <c r="BS713" s="226">
        <v>2</v>
      </c>
      <c r="BT713" s="221">
        <v>2</v>
      </c>
      <c r="BU713" s="221">
        <v>2</v>
      </c>
      <c r="BV713" s="221">
        <v>2</v>
      </c>
      <c r="BW713" s="5">
        <v>1</v>
      </c>
      <c r="BX713" s="221">
        <v>2</v>
      </c>
      <c r="BY713" s="6">
        <v>2</v>
      </c>
      <c r="BZ713" s="5">
        <v>2</v>
      </c>
      <c r="CA713" s="221">
        <v>2</v>
      </c>
      <c r="CB713" s="221">
        <v>2</v>
      </c>
      <c r="CC713" s="221">
        <v>2</v>
      </c>
      <c r="CD713" s="337">
        <v>2</v>
      </c>
      <c r="CE713" s="221">
        <v>2</v>
      </c>
      <c r="CF713" s="221">
        <v>2</v>
      </c>
      <c r="CG713" s="221">
        <v>2</v>
      </c>
      <c r="CH713" s="221">
        <v>1</v>
      </c>
      <c r="CI713" s="221">
        <v>2</v>
      </c>
      <c r="CJ713" s="337">
        <v>2</v>
      </c>
      <c r="CK713" s="221">
        <v>1</v>
      </c>
      <c r="CL713" s="222">
        <f t="shared" si="394"/>
        <v>23</v>
      </c>
      <c r="CM713" s="237">
        <f t="shared" si="395"/>
        <v>0.88461538461538458</v>
      </c>
      <c r="CN713" s="222">
        <f t="shared" si="396"/>
        <v>3</v>
      </c>
      <c r="CO713" s="237">
        <f t="shared" si="397"/>
        <v>0.11538461538461539</v>
      </c>
      <c r="CP713" s="222">
        <f t="shared" si="398"/>
        <v>0</v>
      </c>
      <c r="CQ713" s="237">
        <f t="shared" si="399"/>
        <v>0</v>
      </c>
      <c r="CR713" s="222">
        <f t="shared" si="400"/>
        <v>0</v>
      </c>
      <c r="CS713" s="237">
        <f t="shared" si="401"/>
        <v>0</v>
      </c>
      <c r="CT713" s="223">
        <f t="shared" si="402"/>
        <v>1.8846153846153846</v>
      </c>
      <c r="CU713" s="223" t="str">
        <f t="shared" si="403"/>
        <v>Đạt mục tiêu</v>
      </c>
      <c r="CV713" s="5"/>
    </row>
    <row r="714" spans="1:100" s="1" customFormat="1" ht="62" hidden="1">
      <c r="A714" s="1308"/>
      <c r="B714" s="1024"/>
      <c r="C714" s="1033"/>
      <c r="D714" s="1024"/>
      <c r="E714" s="1033"/>
      <c r="F714" s="1024"/>
      <c r="G714" s="217" t="s">
        <v>2690</v>
      </c>
      <c r="H714" s="286"/>
      <c r="I714" s="442"/>
      <c r="J714" s="69"/>
      <c r="K714" s="485"/>
      <c r="L714" s="16" t="s">
        <v>32</v>
      </c>
      <c r="M714" s="212" t="s">
        <v>31</v>
      </c>
      <c r="N714" s="215" t="s">
        <v>9</v>
      </c>
      <c r="O714" s="221" t="s">
        <v>29</v>
      </c>
      <c r="P714" s="221" t="s">
        <v>24</v>
      </c>
      <c r="Q714" s="5"/>
      <c r="R714" s="5"/>
      <c r="S714" s="5" t="s">
        <v>24</v>
      </c>
      <c r="T714" s="5"/>
      <c r="U714" s="6"/>
      <c r="V714" s="5"/>
      <c r="W714" s="5"/>
      <c r="X714" s="5"/>
      <c r="Y714" s="5"/>
      <c r="Z714" s="5"/>
      <c r="AA714" s="5"/>
      <c r="AB714" s="80">
        <f t="shared" si="404"/>
        <v>1</v>
      </c>
      <c r="AC714" s="642"/>
      <c r="AD714" s="7"/>
      <c r="AE714" s="7"/>
      <c r="AF714" s="7"/>
      <c r="AG714" s="7"/>
      <c r="AH714" s="7"/>
      <c r="AI714" s="7"/>
      <c r="AJ714" s="7"/>
      <c r="AK714" s="7" t="s">
        <v>1317</v>
      </c>
      <c r="AL714" s="7" t="s">
        <v>1317</v>
      </c>
      <c r="AM714" s="7" t="s">
        <v>1317</v>
      </c>
      <c r="AN714" s="7" t="s">
        <v>1317</v>
      </c>
      <c r="AO714" s="7"/>
      <c r="AP714" s="7"/>
      <c r="AQ714" s="7"/>
      <c r="AR714" s="7"/>
      <c r="AS714" s="7"/>
      <c r="AT714" s="7"/>
      <c r="AU714" s="7"/>
      <c r="AV714" s="55"/>
      <c r="AW714" s="7"/>
      <c r="AX714" s="7"/>
      <c r="AY714" s="7"/>
      <c r="AZ714" s="7"/>
      <c r="BA714" s="7"/>
      <c r="BB714" s="7"/>
      <c r="BC714" s="7"/>
      <c r="BD714" s="7"/>
      <c r="BE714" s="7"/>
      <c r="BF714" s="7"/>
      <c r="BG714" s="7"/>
      <c r="BH714" s="7"/>
      <c r="BI714" s="7"/>
      <c r="BJ714" s="7"/>
      <c r="BK714" s="7"/>
      <c r="BL714" s="5">
        <v>2</v>
      </c>
      <c r="BM714" s="221">
        <v>2</v>
      </c>
      <c r="BN714" s="221">
        <v>2</v>
      </c>
      <c r="BO714" s="221">
        <v>1</v>
      </c>
      <c r="BP714" s="221">
        <v>2</v>
      </c>
      <c r="BQ714" s="221">
        <v>2</v>
      </c>
      <c r="BR714" s="5">
        <v>2</v>
      </c>
      <c r="BS714" s="226">
        <v>2</v>
      </c>
      <c r="BT714" s="221">
        <v>2</v>
      </c>
      <c r="BU714" s="221">
        <v>2</v>
      </c>
      <c r="BV714" s="221">
        <v>2</v>
      </c>
      <c r="BW714" s="5">
        <v>2</v>
      </c>
      <c r="BX714" s="221">
        <v>2</v>
      </c>
      <c r="BY714" s="6">
        <v>2</v>
      </c>
      <c r="BZ714" s="5">
        <v>2</v>
      </c>
      <c r="CA714" s="221">
        <v>2</v>
      </c>
      <c r="CB714" s="221">
        <v>2</v>
      </c>
      <c r="CC714" s="221">
        <v>2</v>
      </c>
      <c r="CD714" s="337">
        <v>2</v>
      </c>
      <c r="CE714" s="221">
        <v>2</v>
      </c>
      <c r="CF714" s="221">
        <v>2</v>
      </c>
      <c r="CG714" s="221">
        <v>2</v>
      </c>
      <c r="CH714" s="221">
        <v>2</v>
      </c>
      <c r="CI714" s="221">
        <v>2</v>
      </c>
      <c r="CJ714" s="337">
        <v>2</v>
      </c>
      <c r="CK714" s="221">
        <v>2</v>
      </c>
      <c r="CL714" s="222">
        <f t="shared" si="394"/>
        <v>25</v>
      </c>
      <c r="CM714" s="237">
        <f t="shared" si="395"/>
        <v>0.96153846153846156</v>
      </c>
      <c r="CN714" s="222">
        <f t="shared" si="396"/>
        <v>1</v>
      </c>
      <c r="CO714" s="237">
        <f t="shared" si="397"/>
        <v>3.8461538461538464E-2</v>
      </c>
      <c r="CP714" s="222">
        <f t="shared" si="398"/>
        <v>0</v>
      </c>
      <c r="CQ714" s="237">
        <f t="shared" si="399"/>
        <v>0</v>
      </c>
      <c r="CR714" s="222">
        <f t="shared" si="400"/>
        <v>0</v>
      </c>
      <c r="CS714" s="237">
        <f t="shared" si="401"/>
        <v>0</v>
      </c>
      <c r="CT714" s="223">
        <f t="shared" si="402"/>
        <v>1.9615384615384615</v>
      </c>
      <c r="CU714" s="223" t="str">
        <f t="shared" si="403"/>
        <v>Đạt mục tiêu</v>
      </c>
      <c r="CV714" s="5"/>
    </row>
    <row r="715" spans="1:100" s="1" customFormat="1" ht="62" hidden="1">
      <c r="A715" s="1308"/>
      <c r="B715" s="1024"/>
      <c r="C715" s="1033"/>
      <c r="D715" s="1024"/>
      <c r="E715" s="1033"/>
      <c r="F715" s="1024"/>
      <c r="G715" s="217" t="s">
        <v>2478</v>
      </c>
      <c r="H715" s="286"/>
      <c r="I715" s="442"/>
      <c r="J715" s="69"/>
      <c r="K715" s="485"/>
      <c r="L715" s="5" t="s">
        <v>32</v>
      </c>
      <c r="M715" s="212" t="s">
        <v>31</v>
      </c>
      <c r="N715" s="215" t="s">
        <v>9</v>
      </c>
      <c r="O715" s="221" t="s">
        <v>29</v>
      </c>
      <c r="P715" s="221" t="s">
        <v>24</v>
      </c>
      <c r="Q715" s="5"/>
      <c r="R715" s="5"/>
      <c r="S715" s="5"/>
      <c r="T715" s="5" t="s">
        <v>24</v>
      </c>
      <c r="U715" s="6"/>
      <c r="V715" s="5"/>
      <c r="W715" s="5"/>
      <c r="X715" s="5"/>
      <c r="Y715" s="5"/>
      <c r="Z715" s="5"/>
      <c r="AA715" s="5"/>
      <c r="AB715" s="80">
        <f t="shared" si="404"/>
        <v>1</v>
      </c>
      <c r="AC715" s="642"/>
      <c r="AD715" s="7"/>
      <c r="AE715" s="7"/>
      <c r="AF715" s="7"/>
      <c r="AG715" s="7"/>
      <c r="AH715" s="7"/>
      <c r="AI715" s="7"/>
      <c r="AJ715" s="7"/>
      <c r="AK715" s="7"/>
      <c r="AL715" s="7"/>
      <c r="AM715" s="7"/>
      <c r="AN715" s="7"/>
      <c r="AO715" s="7" t="s">
        <v>1317</v>
      </c>
      <c r="AP715" s="55" t="s">
        <v>1317</v>
      </c>
      <c r="AQ715" s="55" t="s">
        <v>1317</v>
      </c>
      <c r="AR715" s="55" t="s">
        <v>1317</v>
      </c>
      <c r="AS715" s="7"/>
      <c r="AT715" s="7"/>
      <c r="AU715" s="7"/>
      <c r="AV715" s="7"/>
      <c r="AW715" s="7"/>
      <c r="AX715" s="7"/>
      <c r="AY715" s="7"/>
      <c r="AZ715" s="7"/>
      <c r="BA715" s="7"/>
      <c r="BB715" s="7"/>
      <c r="BC715" s="7"/>
      <c r="BD715" s="7"/>
      <c r="BE715" s="7"/>
      <c r="BF715" s="7"/>
      <c r="BG715" s="7"/>
      <c r="BH715" s="7"/>
      <c r="BI715" s="7"/>
      <c r="BJ715" s="7"/>
      <c r="BK715" s="7"/>
      <c r="BL715" s="5">
        <v>2</v>
      </c>
      <c r="BM715" s="221">
        <v>2</v>
      </c>
      <c r="BN715" s="221">
        <v>2</v>
      </c>
      <c r="BO715" s="221">
        <v>2</v>
      </c>
      <c r="BP715" s="221">
        <v>2</v>
      </c>
      <c r="BQ715" s="221">
        <v>2</v>
      </c>
      <c r="BR715" s="5">
        <v>2</v>
      </c>
      <c r="BS715" s="226">
        <v>1</v>
      </c>
      <c r="BT715" s="221">
        <v>2</v>
      </c>
      <c r="BU715" s="221">
        <v>2</v>
      </c>
      <c r="BV715" s="221">
        <v>2</v>
      </c>
      <c r="BW715" s="5">
        <v>2</v>
      </c>
      <c r="BX715" s="221">
        <v>2</v>
      </c>
      <c r="BY715" s="6">
        <v>2</v>
      </c>
      <c r="BZ715" s="5">
        <v>2</v>
      </c>
      <c r="CA715" s="221">
        <v>2</v>
      </c>
      <c r="CB715" s="221">
        <v>2</v>
      </c>
      <c r="CC715" s="221">
        <v>2</v>
      </c>
      <c r="CD715" s="337">
        <v>1</v>
      </c>
      <c r="CE715" s="221">
        <v>2</v>
      </c>
      <c r="CF715" s="221">
        <v>2</v>
      </c>
      <c r="CG715" s="221">
        <v>2</v>
      </c>
      <c r="CH715" s="221">
        <v>2</v>
      </c>
      <c r="CI715" s="221">
        <v>2</v>
      </c>
      <c r="CJ715" s="337">
        <v>2</v>
      </c>
      <c r="CK715" s="221">
        <v>2</v>
      </c>
      <c r="CL715" s="222">
        <f t="shared" si="394"/>
        <v>24</v>
      </c>
      <c r="CM715" s="237">
        <f t="shared" si="395"/>
        <v>0.92307692307692313</v>
      </c>
      <c r="CN715" s="222">
        <f t="shared" si="396"/>
        <v>2</v>
      </c>
      <c r="CO715" s="237">
        <f t="shared" si="397"/>
        <v>7.6923076923076927E-2</v>
      </c>
      <c r="CP715" s="222">
        <f t="shared" si="398"/>
        <v>0</v>
      </c>
      <c r="CQ715" s="237">
        <f t="shared" si="399"/>
        <v>0</v>
      </c>
      <c r="CR715" s="222">
        <f t="shared" si="400"/>
        <v>0</v>
      </c>
      <c r="CS715" s="237">
        <f t="shared" si="401"/>
        <v>0</v>
      </c>
      <c r="CT715" s="223">
        <f t="shared" si="402"/>
        <v>1.9230769230769231</v>
      </c>
      <c r="CU715" s="223" t="str">
        <f t="shared" si="403"/>
        <v>Đạt mục tiêu</v>
      </c>
      <c r="CV715" s="5"/>
    </row>
    <row r="716" spans="1:100" s="1" customFormat="1" ht="62" hidden="1">
      <c r="A716" s="1308"/>
      <c r="B716" s="1024"/>
      <c r="C716" s="1033"/>
      <c r="D716" s="1024"/>
      <c r="E716" s="1033"/>
      <c r="F716" s="1024"/>
      <c r="G716" s="286" t="s">
        <v>2453</v>
      </c>
      <c r="H716" s="286"/>
      <c r="I716" s="697" t="s">
        <v>2435</v>
      </c>
      <c r="J716" s="69"/>
      <c r="K716" s="485"/>
      <c r="L716" s="5" t="s">
        <v>32</v>
      </c>
      <c r="M716" s="212" t="s">
        <v>31</v>
      </c>
      <c r="N716" s="215" t="s">
        <v>9</v>
      </c>
      <c r="O716" s="221" t="s">
        <v>29</v>
      </c>
      <c r="P716" s="221" t="s">
        <v>24</v>
      </c>
      <c r="Q716" s="5"/>
      <c r="R716" s="5"/>
      <c r="S716" s="5"/>
      <c r="T716" s="5"/>
      <c r="U716" s="6"/>
      <c r="V716" s="5" t="s">
        <v>24</v>
      </c>
      <c r="W716" s="5"/>
      <c r="X716" s="5"/>
      <c r="Y716" s="5"/>
      <c r="Z716" s="5"/>
      <c r="AA716" s="5"/>
      <c r="AB716" s="80">
        <f t="shared" si="404"/>
        <v>1</v>
      </c>
      <c r="AC716" s="642"/>
      <c r="AD716" s="7"/>
      <c r="AE716" s="7"/>
      <c r="AF716" s="7"/>
      <c r="AG716" s="7"/>
      <c r="AH716" s="7"/>
      <c r="AI716" s="7"/>
      <c r="AJ716" s="7"/>
      <c r="AK716" s="7"/>
      <c r="AL716" s="7"/>
      <c r="AM716" s="7"/>
      <c r="AN716" s="7"/>
      <c r="AO716" s="7"/>
      <c r="AP716" s="7"/>
      <c r="AQ716" s="7"/>
      <c r="AR716" s="7"/>
      <c r="AS716" s="7"/>
      <c r="AT716" s="7"/>
      <c r="AU716" s="7"/>
      <c r="AV716" s="55"/>
      <c r="AW716" s="55" t="s">
        <v>1317</v>
      </c>
      <c r="AX716" s="55" t="s">
        <v>1317</v>
      </c>
      <c r="AY716" s="55"/>
      <c r="AZ716" s="55"/>
      <c r="BA716" s="7"/>
      <c r="BB716" s="7"/>
      <c r="BC716" s="7"/>
      <c r="BD716" s="7"/>
      <c r="BE716" s="7"/>
      <c r="BF716" s="7"/>
      <c r="BG716" s="7"/>
      <c r="BH716" s="7"/>
      <c r="BI716" s="7"/>
      <c r="BJ716" s="7"/>
      <c r="BK716" s="7"/>
      <c r="BL716" s="5">
        <v>2</v>
      </c>
      <c r="BM716" s="221">
        <v>2</v>
      </c>
      <c r="BN716" s="221">
        <v>2</v>
      </c>
      <c r="BO716" s="221">
        <v>2</v>
      </c>
      <c r="BP716" s="221">
        <v>1</v>
      </c>
      <c r="BQ716" s="221">
        <v>2</v>
      </c>
      <c r="BR716" s="5">
        <v>2</v>
      </c>
      <c r="BS716" s="226">
        <v>2</v>
      </c>
      <c r="BT716" s="221">
        <v>2</v>
      </c>
      <c r="BU716" s="221">
        <v>2</v>
      </c>
      <c r="BV716" s="221">
        <v>1</v>
      </c>
      <c r="BW716" s="5">
        <v>2</v>
      </c>
      <c r="BX716" s="221">
        <v>2</v>
      </c>
      <c r="BY716" s="6">
        <v>2</v>
      </c>
      <c r="BZ716" s="5">
        <v>2</v>
      </c>
      <c r="CA716" s="221">
        <v>2</v>
      </c>
      <c r="CB716" s="221">
        <v>2</v>
      </c>
      <c r="CC716" s="221">
        <v>2</v>
      </c>
      <c r="CD716" s="337">
        <v>2</v>
      </c>
      <c r="CE716" s="221">
        <v>2</v>
      </c>
      <c r="CF716" s="221">
        <v>2</v>
      </c>
      <c r="CG716" s="221">
        <v>2</v>
      </c>
      <c r="CH716" s="221">
        <v>2</v>
      </c>
      <c r="CI716" s="221">
        <v>1</v>
      </c>
      <c r="CJ716" s="337">
        <v>2</v>
      </c>
      <c r="CK716" s="221">
        <v>2</v>
      </c>
      <c r="CL716" s="222">
        <f t="shared" si="394"/>
        <v>23</v>
      </c>
      <c r="CM716" s="237">
        <f t="shared" si="395"/>
        <v>0.88461538461538458</v>
      </c>
      <c r="CN716" s="222">
        <f t="shared" si="396"/>
        <v>3</v>
      </c>
      <c r="CO716" s="237">
        <f t="shared" si="397"/>
        <v>0.11538461538461539</v>
      </c>
      <c r="CP716" s="222">
        <f t="shared" si="398"/>
        <v>0</v>
      </c>
      <c r="CQ716" s="237">
        <f t="shared" si="399"/>
        <v>0</v>
      </c>
      <c r="CR716" s="222">
        <f t="shared" si="400"/>
        <v>0</v>
      </c>
      <c r="CS716" s="237">
        <f t="shared" si="401"/>
        <v>0</v>
      </c>
      <c r="CT716" s="223">
        <f t="shared" si="402"/>
        <v>1.8846153846153846</v>
      </c>
      <c r="CU716" s="223" t="str">
        <f t="shared" si="403"/>
        <v>Đạt mục tiêu</v>
      </c>
      <c r="CV716" s="5"/>
    </row>
    <row r="717" spans="1:100" s="1" customFormat="1" ht="62" hidden="1">
      <c r="A717" s="1308"/>
      <c r="B717" s="1024"/>
      <c r="C717" s="1033"/>
      <c r="D717" s="1024"/>
      <c r="E717" s="1033"/>
      <c r="F717" s="1024"/>
      <c r="G717" s="217" t="s">
        <v>1102</v>
      </c>
      <c r="H717" s="286"/>
      <c r="I717" s="704" t="s">
        <v>2422</v>
      </c>
      <c r="J717" s="69"/>
      <c r="K717" s="465"/>
      <c r="L717" s="16" t="s">
        <v>32</v>
      </c>
      <c r="M717" s="212" t="s">
        <v>31</v>
      </c>
      <c r="N717" s="215" t="s">
        <v>9</v>
      </c>
      <c r="O717" s="44" t="s">
        <v>29</v>
      </c>
      <c r="P717" s="44" t="s">
        <v>24</v>
      </c>
      <c r="Q717" s="5"/>
      <c r="R717" s="5"/>
      <c r="S717" s="5"/>
      <c r="T717" s="5"/>
      <c r="U717" s="195"/>
      <c r="V717" s="5"/>
      <c r="W717" s="5" t="s">
        <v>24</v>
      </c>
      <c r="X717" s="5"/>
      <c r="Y717" s="5"/>
      <c r="Z717" s="5"/>
      <c r="AA717" s="5"/>
      <c r="AB717" s="80">
        <f t="shared" si="404"/>
        <v>1</v>
      </c>
      <c r="AC717" s="642"/>
      <c r="AD717" s="7"/>
      <c r="AE717" s="7"/>
      <c r="AF717" s="7"/>
      <c r="AG717" s="7"/>
      <c r="AH717" s="7"/>
      <c r="AI717" s="7"/>
      <c r="AJ717" s="7"/>
      <c r="AK717" s="7"/>
      <c r="AL717" s="7"/>
      <c r="AM717" s="7"/>
      <c r="AN717" s="7"/>
      <c r="AO717" s="7"/>
      <c r="AP717" s="7"/>
      <c r="AQ717" s="7"/>
      <c r="AR717" s="7"/>
      <c r="AS717" s="7" t="s">
        <v>1317</v>
      </c>
      <c r="AT717" s="7"/>
      <c r="AU717" s="7" t="s">
        <v>1317</v>
      </c>
      <c r="AV717" s="55"/>
      <c r="AW717" s="7"/>
      <c r="AX717" s="7"/>
      <c r="AY717" s="7" t="s">
        <v>1317</v>
      </c>
      <c r="AZ717" s="7" t="s">
        <v>1317</v>
      </c>
      <c r="BA717" s="7"/>
      <c r="BB717" s="7"/>
      <c r="BC717" s="7"/>
      <c r="BD717" s="7"/>
      <c r="BE717" s="7"/>
      <c r="BF717" s="7"/>
      <c r="BG717" s="7"/>
      <c r="BH717" s="7"/>
      <c r="BI717" s="7"/>
      <c r="BJ717" s="7"/>
      <c r="BK717" s="7"/>
      <c r="BL717" s="5">
        <v>2</v>
      </c>
      <c r="BM717" s="221">
        <v>2</v>
      </c>
      <c r="BN717" s="221">
        <v>2</v>
      </c>
      <c r="BO717" s="221">
        <v>2</v>
      </c>
      <c r="BP717" s="221">
        <v>2</v>
      </c>
      <c r="BQ717" s="221">
        <v>1</v>
      </c>
      <c r="BR717" s="5">
        <v>1</v>
      </c>
      <c r="BS717" s="226">
        <v>2</v>
      </c>
      <c r="BT717" s="221">
        <v>2</v>
      </c>
      <c r="BU717" s="221">
        <v>2</v>
      </c>
      <c r="BV717" s="221">
        <v>1</v>
      </c>
      <c r="BW717" s="5">
        <v>2</v>
      </c>
      <c r="BX717" s="221">
        <v>2</v>
      </c>
      <c r="BY717" s="6">
        <v>2</v>
      </c>
      <c r="BZ717" s="5">
        <v>1</v>
      </c>
      <c r="CA717" s="221">
        <v>2</v>
      </c>
      <c r="CB717" s="221">
        <v>2</v>
      </c>
      <c r="CC717" s="221">
        <v>2</v>
      </c>
      <c r="CD717" s="337">
        <v>2</v>
      </c>
      <c r="CE717" s="221">
        <v>2</v>
      </c>
      <c r="CF717" s="221">
        <v>2</v>
      </c>
      <c r="CG717" s="221">
        <v>2</v>
      </c>
      <c r="CH717" s="221">
        <v>2</v>
      </c>
      <c r="CI717" s="221">
        <v>2</v>
      </c>
      <c r="CJ717" s="337">
        <v>1</v>
      </c>
      <c r="CK717" s="221">
        <v>2</v>
      </c>
      <c r="CL717" s="222">
        <f t="shared" si="394"/>
        <v>21</v>
      </c>
      <c r="CM717" s="237">
        <f t="shared" si="395"/>
        <v>0.80769230769230771</v>
      </c>
      <c r="CN717" s="222">
        <f t="shared" si="396"/>
        <v>5</v>
      </c>
      <c r="CO717" s="237">
        <f t="shared" si="397"/>
        <v>0.19230769230769232</v>
      </c>
      <c r="CP717" s="222">
        <f t="shared" si="398"/>
        <v>0</v>
      </c>
      <c r="CQ717" s="237">
        <f t="shared" si="399"/>
        <v>0</v>
      </c>
      <c r="CR717" s="222">
        <f t="shared" si="400"/>
        <v>0</v>
      </c>
      <c r="CS717" s="237">
        <f t="shared" si="401"/>
        <v>0</v>
      </c>
      <c r="CT717" s="223">
        <f t="shared" si="402"/>
        <v>1.8076923076923077</v>
      </c>
      <c r="CU717" s="223" t="str">
        <f t="shared" si="403"/>
        <v>Đạt mục tiêu</v>
      </c>
      <c r="CV717" s="5"/>
    </row>
    <row r="718" spans="1:100" s="1" customFormat="1" ht="62" hidden="1">
      <c r="A718" s="1308"/>
      <c r="B718" s="1024"/>
      <c r="C718" s="1033"/>
      <c r="D718" s="1024"/>
      <c r="E718" s="1033"/>
      <c r="F718" s="1024"/>
      <c r="G718" s="217" t="s">
        <v>2723</v>
      </c>
      <c r="H718" s="217"/>
      <c r="I718" s="534"/>
      <c r="J718" s="212"/>
      <c r="K718" s="465"/>
      <c r="L718" s="16" t="s">
        <v>32</v>
      </c>
      <c r="M718" s="212" t="s">
        <v>31</v>
      </c>
      <c r="N718" s="215" t="s">
        <v>9</v>
      </c>
      <c r="O718" s="44" t="s">
        <v>29</v>
      </c>
      <c r="P718" s="44" t="s">
        <v>24</v>
      </c>
      <c r="Q718" s="5"/>
      <c r="R718" s="5"/>
      <c r="S718" s="5"/>
      <c r="T718" s="5"/>
      <c r="U718" s="6" t="s">
        <v>24</v>
      </c>
      <c r="V718" s="5"/>
      <c r="W718" s="5"/>
      <c r="X718" s="5"/>
      <c r="Y718" s="5"/>
      <c r="Z718" s="5"/>
      <c r="AA718" s="5"/>
      <c r="AB718" s="80">
        <f t="shared" si="404"/>
        <v>1</v>
      </c>
      <c r="AC718" s="642"/>
      <c r="AD718" s="7"/>
      <c r="AE718" s="7"/>
      <c r="AF718" s="7"/>
      <c r="AG718" s="7"/>
      <c r="AH718" s="7"/>
      <c r="AI718" s="7"/>
      <c r="AJ718" s="7"/>
      <c r="AK718" s="7"/>
      <c r="AL718" s="7"/>
      <c r="AM718" s="7"/>
      <c r="AN718" s="7"/>
      <c r="AO718" s="7"/>
      <c r="AP718" s="7"/>
      <c r="AQ718" s="7"/>
      <c r="AR718" s="7"/>
      <c r="AS718" s="7" t="s">
        <v>1317</v>
      </c>
      <c r="AT718" s="7" t="s">
        <v>1317</v>
      </c>
      <c r="AU718" s="7" t="s">
        <v>1317</v>
      </c>
      <c r="AV718" s="55"/>
      <c r="AW718" s="7"/>
      <c r="AX718" s="7"/>
      <c r="AY718" s="7"/>
      <c r="AZ718" s="7"/>
      <c r="BA718" s="7"/>
      <c r="BB718" s="7"/>
      <c r="BC718" s="7"/>
      <c r="BD718" s="7"/>
      <c r="BE718" s="7"/>
      <c r="BF718" s="7"/>
      <c r="BG718" s="7"/>
      <c r="BH718" s="7"/>
      <c r="BI718" s="7"/>
      <c r="BJ718" s="7"/>
      <c r="BK718" s="7"/>
      <c r="BL718" s="5">
        <v>2</v>
      </c>
      <c r="BM718" s="221">
        <v>2</v>
      </c>
      <c r="BN718" s="221">
        <v>2</v>
      </c>
      <c r="BO718" s="221">
        <v>2</v>
      </c>
      <c r="BP718" s="221">
        <v>2</v>
      </c>
      <c r="BQ718" s="221">
        <v>2</v>
      </c>
      <c r="BR718" s="5">
        <v>2</v>
      </c>
      <c r="BS718" s="226">
        <v>2</v>
      </c>
      <c r="BT718" s="221">
        <v>2</v>
      </c>
      <c r="BU718" s="221">
        <v>2</v>
      </c>
      <c r="BV718" s="221">
        <v>2</v>
      </c>
      <c r="BW718" s="5">
        <v>2</v>
      </c>
      <c r="BX718" s="221">
        <v>2</v>
      </c>
      <c r="BY718" s="6">
        <v>2</v>
      </c>
      <c r="BZ718" s="5">
        <v>2</v>
      </c>
      <c r="CA718" s="221">
        <v>2</v>
      </c>
      <c r="CB718" s="221">
        <v>2</v>
      </c>
      <c r="CC718" s="221">
        <v>2</v>
      </c>
      <c r="CD718" s="337">
        <v>2</v>
      </c>
      <c r="CE718" s="221">
        <v>2</v>
      </c>
      <c r="CF718" s="221">
        <v>2</v>
      </c>
      <c r="CG718" s="221">
        <v>2</v>
      </c>
      <c r="CH718" s="221">
        <v>2</v>
      </c>
      <c r="CI718" s="221">
        <v>2</v>
      </c>
      <c r="CJ718" s="337">
        <v>2</v>
      </c>
      <c r="CK718" s="221">
        <v>2</v>
      </c>
      <c r="CL718" s="222">
        <f t="shared" si="394"/>
        <v>26</v>
      </c>
      <c r="CM718" s="237">
        <f t="shared" si="395"/>
        <v>1</v>
      </c>
      <c r="CN718" s="222">
        <f t="shared" si="396"/>
        <v>0</v>
      </c>
      <c r="CO718" s="237">
        <f t="shared" si="397"/>
        <v>0</v>
      </c>
      <c r="CP718" s="222">
        <f t="shared" si="398"/>
        <v>0</v>
      </c>
      <c r="CQ718" s="237">
        <f t="shared" si="399"/>
        <v>0</v>
      </c>
      <c r="CR718" s="222">
        <f t="shared" si="400"/>
        <v>0</v>
      </c>
      <c r="CS718" s="237">
        <f t="shared" si="401"/>
        <v>0</v>
      </c>
      <c r="CT718" s="223">
        <f t="shared" si="402"/>
        <v>2</v>
      </c>
      <c r="CU718" s="223" t="str">
        <f t="shared" si="403"/>
        <v>Đạt mục tiêu</v>
      </c>
      <c r="CV718" s="5"/>
    </row>
    <row r="719" spans="1:100" s="1" customFormat="1" ht="62" hidden="1">
      <c r="A719" s="1308"/>
      <c r="B719" s="1024"/>
      <c r="C719" s="1033"/>
      <c r="D719" s="1024"/>
      <c r="E719" s="1033"/>
      <c r="F719" s="1024"/>
      <c r="G719" s="217" t="s">
        <v>2787</v>
      </c>
      <c r="H719" s="159"/>
      <c r="I719" s="442"/>
      <c r="J719" s="69"/>
      <c r="K719" s="485"/>
      <c r="L719" s="5" t="s">
        <v>32</v>
      </c>
      <c r="M719" s="212" t="s">
        <v>31</v>
      </c>
      <c r="N719" s="215" t="s">
        <v>9</v>
      </c>
      <c r="O719" s="221" t="s">
        <v>29</v>
      </c>
      <c r="P719" s="221" t="s">
        <v>24</v>
      </c>
      <c r="Q719" s="5"/>
      <c r="R719" s="5"/>
      <c r="S719" s="5"/>
      <c r="T719" s="5"/>
      <c r="U719" s="6"/>
      <c r="V719" s="5"/>
      <c r="W719" s="5"/>
      <c r="X719" s="5" t="s">
        <v>24</v>
      </c>
      <c r="Y719" s="5"/>
      <c r="Z719" s="5"/>
      <c r="AA719" s="5"/>
      <c r="AB719" s="80">
        <f t="shared" si="404"/>
        <v>1</v>
      </c>
      <c r="AC719" s="642"/>
      <c r="AD719" s="7"/>
      <c r="AE719" s="7"/>
      <c r="AF719" s="7"/>
      <c r="AG719" s="7"/>
      <c r="AH719" s="7"/>
      <c r="AI719" s="7"/>
      <c r="AJ719" s="7"/>
      <c r="AK719" s="7"/>
      <c r="AL719" s="7"/>
      <c r="AM719" s="7"/>
      <c r="AN719" s="7"/>
      <c r="AO719" s="7"/>
      <c r="AP719" s="7"/>
      <c r="AQ719" s="7"/>
      <c r="AR719" s="7"/>
      <c r="AS719" s="7"/>
      <c r="AT719" s="7"/>
      <c r="AU719" s="7"/>
      <c r="AV719" s="55"/>
      <c r="AW719" s="7"/>
      <c r="AX719" s="7"/>
      <c r="AY719" s="7"/>
      <c r="AZ719" s="7"/>
      <c r="BA719" s="7" t="s">
        <v>1317</v>
      </c>
      <c r="BB719" s="7" t="s">
        <v>1317</v>
      </c>
      <c r="BC719" s="7" t="s">
        <v>1317</v>
      </c>
      <c r="BD719" s="7" t="s">
        <v>1317</v>
      </c>
      <c r="BE719" s="7"/>
      <c r="BF719" s="7"/>
      <c r="BG719" s="7"/>
      <c r="BH719" s="7"/>
      <c r="BI719" s="7"/>
      <c r="BJ719" s="7"/>
      <c r="BK719" s="7"/>
      <c r="BL719" s="5">
        <v>2</v>
      </c>
      <c r="BM719" s="221">
        <v>2</v>
      </c>
      <c r="BN719" s="221">
        <v>2</v>
      </c>
      <c r="BO719" s="221">
        <v>2</v>
      </c>
      <c r="BP719" s="221">
        <v>2</v>
      </c>
      <c r="BQ719" s="221">
        <v>2</v>
      </c>
      <c r="BR719" s="5">
        <v>2</v>
      </c>
      <c r="BS719" s="226">
        <v>2</v>
      </c>
      <c r="BT719" s="221">
        <v>2</v>
      </c>
      <c r="BU719" s="221">
        <v>2</v>
      </c>
      <c r="BV719" s="221">
        <v>2</v>
      </c>
      <c r="BW719" s="5">
        <v>2</v>
      </c>
      <c r="BX719" s="221">
        <v>2</v>
      </c>
      <c r="BY719" s="6">
        <v>2</v>
      </c>
      <c r="BZ719" s="5">
        <v>2</v>
      </c>
      <c r="CA719" s="221">
        <v>2</v>
      </c>
      <c r="CB719" s="221">
        <v>2</v>
      </c>
      <c r="CC719" s="221">
        <v>2</v>
      </c>
      <c r="CD719" s="337">
        <v>2</v>
      </c>
      <c r="CE719" s="221">
        <v>2</v>
      </c>
      <c r="CF719" s="221">
        <v>2</v>
      </c>
      <c r="CG719" s="221">
        <v>2</v>
      </c>
      <c r="CH719" s="221">
        <v>2</v>
      </c>
      <c r="CI719" s="221">
        <v>2</v>
      </c>
      <c r="CJ719" s="337">
        <v>2</v>
      </c>
      <c r="CK719" s="221">
        <v>2</v>
      </c>
      <c r="CL719" s="222">
        <f t="shared" si="394"/>
        <v>26</v>
      </c>
      <c r="CM719" s="237">
        <f t="shared" si="395"/>
        <v>1</v>
      </c>
      <c r="CN719" s="222">
        <f t="shared" si="396"/>
        <v>0</v>
      </c>
      <c r="CO719" s="237">
        <f t="shared" si="397"/>
        <v>0</v>
      </c>
      <c r="CP719" s="222">
        <f t="shared" si="398"/>
        <v>0</v>
      </c>
      <c r="CQ719" s="237">
        <f t="shared" si="399"/>
        <v>0</v>
      </c>
      <c r="CR719" s="222">
        <f t="shared" si="400"/>
        <v>0</v>
      </c>
      <c r="CS719" s="237">
        <f t="shared" si="401"/>
        <v>0</v>
      </c>
      <c r="CT719" s="223">
        <f t="shared" si="402"/>
        <v>2</v>
      </c>
      <c r="CU719" s="223" t="str">
        <f t="shared" si="403"/>
        <v>Đạt mục tiêu</v>
      </c>
      <c r="CV719" s="5"/>
    </row>
    <row r="720" spans="1:100" s="1" customFormat="1" ht="62" hidden="1">
      <c r="A720" s="1308"/>
      <c r="B720" s="1024"/>
      <c r="C720" s="1033"/>
      <c r="D720" s="1024"/>
      <c r="E720" s="1033"/>
      <c r="F720" s="1024"/>
      <c r="G720" s="217" t="s">
        <v>2479</v>
      </c>
      <c r="H720" s="217"/>
      <c r="I720" s="442"/>
      <c r="J720" s="69"/>
      <c r="K720" s="485"/>
      <c r="L720" s="5" t="s">
        <v>32</v>
      </c>
      <c r="M720" s="212" t="s">
        <v>31</v>
      </c>
      <c r="N720" s="215" t="s">
        <v>9</v>
      </c>
      <c r="O720" s="221" t="s">
        <v>29</v>
      </c>
      <c r="P720" s="221" t="s">
        <v>24</v>
      </c>
      <c r="Q720" s="5"/>
      <c r="R720" s="5"/>
      <c r="S720" s="5"/>
      <c r="T720" s="5"/>
      <c r="U720" s="6"/>
      <c r="V720" s="5"/>
      <c r="W720" s="5"/>
      <c r="X720" s="5"/>
      <c r="Y720" s="5" t="s">
        <v>24</v>
      </c>
      <c r="Z720" s="5"/>
      <c r="AA720" s="5"/>
      <c r="AB720" s="80">
        <f t="shared" si="404"/>
        <v>1</v>
      </c>
      <c r="AC720" s="642"/>
      <c r="AD720" s="7"/>
      <c r="AE720" s="7"/>
      <c r="AF720" s="7"/>
      <c r="AG720" s="7"/>
      <c r="AH720" s="7"/>
      <c r="AI720" s="7"/>
      <c r="AJ720" s="7"/>
      <c r="AK720" s="7"/>
      <c r="AL720" s="7"/>
      <c r="AM720" s="7"/>
      <c r="AN720" s="7"/>
      <c r="AO720" s="7"/>
      <c r="AP720" s="7"/>
      <c r="AQ720" s="7"/>
      <c r="AR720" s="7"/>
      <c r="AS720" s="7"/>
      <c r="AT720" s="7"/>
      <c r="AU720" s="7"/>
      <c r="AV720" s="55"/>
      <c r="AW720" s="7"/>
      <c r="AX720" s="7"/>
      <c r="AY720" s="7"/>
      <c r="AZ720" s="7"/>
      <c r="BA720" s="7"/>
      <c r="BB720" s="7"/>
      <c r="BC720" s="7"/>
      <c r="BD720" s="7"/>
      <c r="BE720" s="7" t="s">
        <v>1317</v>
      </c>
      <c r="BF720" s="7" t="s">
        <v>1317</v>
      </c>
      <c r="BG720" s="7" t="s">
        <v>1317</v>
      </c>
      <c r="BH720" s="7"/>
      <c r="BI720" s="7"/>
      <c r="BJ720" s="7"/>
      <c r="BK720" s="7"/>
      <c r="BL720" s="5">
        <v>2</v>
      </c>
      <c r="BM720" s="221">
        <v>2</v>
      </c>
      <c r="BN720" s="221">
        <v>2</v>
      </c>
      <c r="BO720" s="221">
        <v>2</v>
      </c>
      <c r="BP720" s="221">
        <v>2</v>
      </c>
      <c r="BQ720" s="221">
        <v>2</v>
      </c>
      <c r="BR720" s="5">
        <v>2</v>
      </c>
      <c r="BS720" s="226">
        <v>2</v>
      </c>
      <c r="BT720" s="221">
        <v>2</v>
      </c>
      <c r="BU720" s="221">
        <v>2</v>
      </c>
      <c r="BV720" s="221">
        <v>2</v>
      </c>
      <c r="BW720" s="5">
        <v>2</v>
      </c>
      <c r="BX720" s="221">
        <v>2</v>
      </c>
      <c r="BY720" s="6">
        <v>1</v>
      </c>
      <c r="BZ720" s="5">
        <v>2</v>
      </c>
      <c r="CA720" s="221">
        <v>2</v>
      </c>
      <c r="CB720" s="221">
        <v>2</v>
      </c>
      <c r="CC720" s="221">
        <v>2</v>
      </c>
      <c r="CD720" s="337">
        <v>2</v>
      </c>
      <c r="CE720" s="221">
        <v>2</v>
      </c>
      <c r="CF720" s="221">
        <v>2</v>
      </c>
      <c r="CG720" s="221">
        <v>2</v>
      </c>
      <c r="CH720" s="221">
        <v>2</v>
      </c>
      <c r="CI720" s="221">
        <v>2</v>
      </c>
      <c r="CJ720" s="337">
        <v>2</v>
      </c>
      <c r="CK720" s="221">
        <v>2</v>
      </c>
      <c r="CL720" s="222">
        <f t="shared" si="394"/>
        <v>25</v>
      </c>
      <c r="CM720" s="237">
        <f t="shared" si="395"/>
        <v>0.96153846153846156</v>
      </c>
      <c r="CN720" s="222">
        <f t="shared" si="396"/>
        <v>1</v>
      </c>
      <c r="CO720" s="237">
        <f t="shared" si="397"/>
        <v>3.8461538461538464E-2</v>
      </c>
      <c r="CP720" s="222">
        <f t="shared" si="398"/>
        <v>0</v>
      </c>
      <c r="CQ720" s="237">
        <f t="shared" si="399"/>
        <v>0</v>
      </c>
      <c r="CR720" s="222">
        <f t="shared" si="400"/>
        <v>0</v>
      </c>
      <c r="CS720" s="237">
        <f t="shared" si="401"/>
        <v>0</v>
      </c>
      <c r="CT720" s="223">
        <f t="shared" si="402"/>
        <v>1.9615384615384615</v>
      </c>
      <c r="CU720" s="223" t="str">
        <f t="shared" si="403"/>
        <v>Đạt mục tiêu</v>
      </c>
      <c r="CV720" s="5"/>
    </row>
    <row r="721" spans="1:100" s="1" customFormat="1" ht="62" hidden="1">
      <c r="A721" s="1308"/>
      <c r="B721" s="1024"/>
      <c r="C721" s="1033"/>
      <c r="D721" s="1024"/>
      <c r="E721" s="1033"/>
      <c r="F721" s="1024"/>
      <c r="G721" s="217" t="s">
        <v>3037</v>
      </c>
      <c r="H721" s="217"/>
      <c r="I721" s="442"/>
      <c r="J721" s="69"/>
      <c r="K721" s="485"/>
      <c r="L721" s="5" t="s">
        <v>32</v>
      </c>
      <c r="M721" s="212" t="s">
        <v>31</v>
      </c>
      <c r="N721" s="215" t="s">
        <v>9</v>
      </c>
      <c r="O721" s="221" t="s">
        <v>29</v>
      </c>
      <c r="P721" s="221" t="s">
        <v>24</v>
      </c>
      <c r="Q721" s="5"/>
      <c r="R721" s="5"/>
      <c r="S721" s="5"/>
      <c r="T721" s="5"/>
      <c r="U721" s="6"/>
      <c r="V721" s="5"/>
      <c r="W721" s="5"/>
      <c r="X721" s="5"/>
      <c r="Y721" s="5"/>
      <c r="Z721" s="5" t="s">
        <v>24</v>
      </c>
      <c r="AA721" s="5"/>
      <c r="AB721" s="80">
        <f t="shared" si="404"/>
        <v>1</v>
      </c>
      <c r="AC721" s="642"/>
      <c r="AD721" s="7"/>
      <c r="AE721" s="7"/>
      <c r="AF721" s="7"/>
      <c r="AG721" s="7"/>
      <c r="AH721" s="7"/>
      <c r="AI721" s="7"/>
      <c r="AJ721" s="7"/>
      <c r="AK721" s="7"/>
      <c r="AL721" s="7"/>
      <c r="AM721" s="7"/>
      <c r="AN721" s="7"/>
      <c r="AO721" s="7"/>
      <c r="AP721" s="7"/>
      <c r="AQ721" s="7"/>
      <c r="AR721" s="7"/>
      <c r="AS721" s="7"/>
      <c r="AT721" s="7"/>
      <c r="AU721" s="7"/>
      <c r="AV721" s="55"/>
      <c r="AW721" s="7"/>
      <c r="AX721" s="7"/>
      <c r="AY721" s="7"/>
      <c r="AZ721" s="7"/>
      <c r="BA721" s="7"/>
      <c r="BB721" s="7"/>
      <c r="BC721" s="7"/>
      <c r="BD721" s="7"/>
      <c r="BE721" s="7"/>
      <c r="BF721" s="7"/>
      <c r="BG721" s="7"/>
      <c r="BH721" s="7" t="s">
        <v>1317</v>
      </c>
      <c r="BI721" s="7"/>
      <c r="BJ721" s="7"/>
      <c r="BK721" s="7"/>
      <c r="BL721" s="5">
        <v>2</v>
      </c>
      <c r="BM721" s="221">
        <v>2</v>
      </c>
      <c r="BN721" s="221">
        <v>2</v>
      </c>
      <c r="BO721" s="221">
        <v>2</v>
      </c>
      <c r="BP721" s="221">
        <v>2</v>
      </c>
      <c r="BQ721" s="221">
        <v>2</v>
      </c>
      <c r="BR721" s="5">
        <v>2</v>
      </c>
      <c r="BS721" s="226">
        <v>2</v>
      </c>
      <c r="BT721" s="221">
        <v>2</v>
      </c>
      <c r="BU721" s="221">
        <v>2</v>
      </c>
      <c r="BV721" s="221">
        <v>2</v>
      </c>
      <c r="BW721" s="5">
        <v>2</v>
      </c>
      <c r="BX721" s="221">
        <v>2</v>
      </c>
      <c r="BY721" s="6">
        <v>2</v>
      </c>
      <c r="BZ721" s="5">
        <v>2</v>
      </c>
      <c r="CA721" s="221">
        <v>2</v>
      </c>
      <c r="CB721" s="221">
        <v>2</v>
      </c>
      <c r="CC721" s="221">
        <v>2</v>
      </c>
      <c r="CD721" s="337">
        <v>2</v>
      </c>
      <c r="CE721" s="221">
        <v>2</v>
      </c>
      <c r="CF721" s="221">
        <v>2</v>
      </c>
      <c r="CG721" s="221">
        <v>2</v>
      </c>
      <c r="CH721" s="221">
        <v>2</v>
      </c>
      <c r="CI721" s="221">
        <v>2</v>
      </c>
      <c r="CJ721" s="337">
        <v>2</v>
      </c>
      <c r="CK721" s="221">
        <v>2</v>
      </c>
      <c r="CL721" s="222">
        <f t="shared" si="394"/>
        <v>26</v>
      </c>
      <c r="CM721" s="237">
        <f t="shared" si="395"/>
        <v>1</v>
      </c>
      <c r="CN721" s="222">
        <f t="shared" si="396"/>
        <v>0</v>
      </c>
      <c r="CO721" s="237">
        <f t="shared" si="397"/>
        <v>0</v>
      </c>
      <c r="CP721" s="222">
        <f t="shared" si="398"/>
        <v>0</v>
      </c>
      <c r="CQ721" s="237">
        <f t="shared" si="399"/>
        <v>0</v>
      </c>
      <c r="CR721" s="222">
        <f t="shared" si="400"/>
        <v>0</v>
      </c>
      <c r="CS721" s="237">
        <f t="shared" si="401"/>
        <v>0</v>
      </c>
      <c r="CT721" s="223">
        <f t="shared" si="402"/>
        <v>2</v>
      </c>
      <c r="CU721" s="223" t="str">
        <f t="shared" si="403"/>
        <v>Đạt mục tiêu</v>
      </c>
      <c r="CV721" s="5"/>
    </row>
    <row r="722" spans="1:100" s="302" customFormat="1" ht="16.5" hidden="1">
      <c r="A722" s="16"/>
      <c r="B722" s="1121" t="s">
        <v>82</v>
      </c>
      <c r="C722" s="1206"/>
      <c r="D722" s="1206"/>
      <c r="E722" s="1206"/>
      <c r="F722" s="1121"/>
      <c r="G722" s="1121"/>
      <c r="H722" s="1121"/>
      <c r="I722" s="1121"/>
      <c r="J722" s="1206"/>
      <c r="K722" s="1206"/>
      <c r="L722" s="1121"/>
      <c r="M722" s="1121"/>
      <c r="N722" s="1206"/>
      <c r="O722" s="1206"/>
      <c r="P722" s="1207"/>
      <c r="Q722" s="83" t="s">
        <v>38</v>
      </c>
      <c r="R722" s="300" t="s">
        <v>38</v>
      </c>
      <c r="S722" s="300" t="s">
        <v>38</v>
      </c>
      <c r="T722" s="300" t="s">
        <v>38</v>
      </c>
      <c r="U722" s="301" t="s">
        <v>38</v>
      </c>
      <c r="V722" s="300" t="s">
        <v>38</v>
      </c>
      <c r="W722" s="407" t="s">
        <v>38</v>
      </c>
      <c r="X722" s="367" t="s">
        <v>38</v>
      </c>
      <c r="Y722" s="300" t="s">
        <v>38</v>
      </c>
      <c r="Z722" s="300"/>
      <c r="AA722" s="300" t="s">
        <v>38</v>
      </c>
      <c r="AB722" s="296" t="s">
        <v>38</v>
      </c>
      <c r="AC722" s="647" t="s">
        <v>38</v>
      </c>
      <c r="AD722" s="83" t="s">
        <v>38</v>
      </c>
      <c r="AE722" s="83" t="s">
        <v>38</v>
      </c>
      <c r="AF722" s="83" t="s">
        <v>38</v>
      </c>
      <c r="AG722" s="296" t="s">
        <v>38</v>
      </c>
      <c r="AH722" s="296" t="s">
        <v>38</v>
      </c>
      <c r="AI722" s="296" t="s">
        <v>38</v>
      </c>
      <c r="AJ722" s="296" t="s">
        <v>38</v>
      </c>
      <c r="AK722" s="296" t="s">
        <v>38</v>
      </c>
      <c r="AL722" s="296" t="s">
        <v>38</v>
      </c>
      <c r="AM722" s="296" t="s">
        <v>38</v>
      </c>
      <c r="AN722" s="296" t="s">
        <v>38</v>
      </c>
      <c r="AO722" s="296" t="s">
        <v>38</v>
      </c>
      <c r="AP722" s="296" t="s">
        <v>38</v>
      </c>
      <c r="AQ722" s="296" t="s">
        <v>38</v>
      </c>
      <c r="AR722" s="296" t="s">
        <v>38</v>
      </c>
      <c r="AS722" s="296" t="s">
        <v>38</v>
      </c>
      <c r="AT722" s="296" t="s">
        <v>38</v>
      </c>
      <c r="AU722" s="296" t="s">
        <v>38</v>
      </c>
      <c r="AV722" s="296" t="s">
        <v>38</v>
      </c>
      <c r="AW722" s="296" t="s">
        <v>38</v>
      </c>
      <c r="AX722" s="296" t="s">
        <v>38</v>
      </c>
      <c r="AY722" s="192"/>
      <c r="AZ722" s="192"/>
      <c r="BA722" s="192" t="s">
        <v>38</v>
      </c>
      <c r="BB722" s="192" t="s">
        <v>38</v>
      </c>
      <c r="BC722" s="192" t="s">
        <v>38</v>
      </c>
      <c r="BD722" s="192" t="s">
        <v>38</v>
      </c>
      <c r="BE722" s="296" t="s">
        <v>38</v>
      </c>
      <c r="BF722" s="296" t="s">
        <v>38</v>
      </c>
      <c r="BG722" s="296" t="s">
        <v>38</v>
      </c>
      <c r="BH722" s="296" t="s">
        <v>38</v>
      </c>
      <c r="BI722" s="296" t="s">
        <v>38</v>
      </c>
      <c r="BJ722" s="296" t="s">
        <v>38</v>
      </c>
      <c r="BK722" s="296" t="s">
        <v>38</v>
      </c>
      <c r="BL722" s="410" t="s">
        <v>38</v>
      </c>
      <c r="BM722" s="296" t="s">
        <v>38</v>
      </c>
      <c r="BN722" s="296" t="s">
        <v>38</v>
      </c>
      <c r="BO722" s="296" t="s">
        <v>38</v>
      </c>
      <c r="BP722" s="296" t="s">
        <v>38</v>
      </c>
      <c r="BQ722" s="296" t="s">
        <v>38</v>
      </c>
      <c r="BR722" s="410" t="s">
        <v>38</v>
      </c>
      <c r="BS722" s="296" t="s">
        <v>38</v>
      </c>
      <c r="BT722" s="296" t="s">
        <v>38</v>
      </c>
      <c r="BU722" s="296" t="s">
        <v>38</v>
      </c>
      <c r="BV722" s="296" t="s">
        <v>38</v>
      </c>
      <c r="BW722" s="410" t="s">
        <v>38</v>
      </c>
      <c r="BX722" s="296" t="s">
        <v>38</v>
      </c>
      <c r="BY722" s="410" t="s">
        <v>38</v>
      </c>
      <c r="BZ722" s="410" t="s">
        <v>38</v>
      </c>
      <c r="CA722" s="296" t="s">
        <v>38</v>
      </c>
      <c r="CB722" s="296" t="s">
        <v>38</v>
      </c>
      <c r="CC722" s="296" t="s">
        <v>38</v>
      </c>
      <c r="CD722" s="296" t="s">
        <v>38</v>
      </c>
      <c r="CE722" s="296" t="s">
        <v>38</v>
      </c>
      <c r="CF722" s="296" t="s">
        <v>38</v>
      </c>
      <c r="CG722" s="296" t="s">
        <v>38</v>
      </c>
      <c r="CH722" s="296" t="s">
        <v>38</v>
      </c>
      <c r="CI722" s="296" t="s">
        <v>38</v>
      </c>
      <c r="CJ722" s="296" t="s">
        <v>38</v>
      </c>
      <c r="CK722" s="296" t="s">
        <v>38</v>
      </c>
      <c r="CL722" s="296" t="s">
        <v>38</v>
      </c>
      <c r="CM722" s="296" t="s">
        <v>38</v>
      </c>
      <c r="CN722" s="296" t="s">
        <v>38</v>
      </c>
      <c r="CO722" s="296" t="s">
        <v>38</v>
      </c>
      <c r="CP722" s="296" t="s">
        <v>38</v>
      </c>
      <c r="CQ722" s="296" t="s">
        <v>38</v>
      </c>
      <c r="CR722" s="296" t="s">
        <v>38</v>
      </c>
      <c r="CS722" s="296" t="s">
        <v>38</v>
      </c>
      <c r="CT722" s="296" t="s">
        <v>38</v>
      </c>
      <c r="CU722" s="296" t="s">
        <v>38</v>
      </c>
      <c r="CV722" s="423" t="s">
        <v>38</v>
      </c>
    </row>
    <row r="723" spans="1:100" s="1" customFormat="1" ht="62" hidden="1">
      <c r="A723" s="1308">
        <v>205</v>
      </c>
      <c r="B723" s="1044" t="s">
        <v>2927</v>
      </c>
      <c r="C723" s="1058" t="s">
        <v>28</v>
      </c>
      <c r="D723" s="1024" t="s">
        <v>2430</v>
      </c>
      <c r="E723" s="1033" t="s">
        <v>35</v>
      </c>
      <c r="F723" s="1044" t="s">
        <v>2691</v>
      </c>
      <c r="G723" s="286" t="s">
        <v>2480</v>
      </c>
      <c r="H723" s="286"/>
      <c r="I723" s="697" t="s">
        <v>2466</v>
      </c>
      <c r="J723" s="69" t="s">
        <v>794</v>
      </c>
      <c r="K723" s="485"/>
      <c r="L723" s="212" t="s">
        <v>32</v>
      </c>
      <c r="M723" s="212" t="s">
        <v>31</v>
      </c>
      <c r="N723" s="215" t="s">
        <v>9</v>
      </c>
      <c r="O723" s="221" t="s">
        <v>29</v>
      </c>
      <c r="P723" s="221" t="s">
        <v>24</v>
      </c>
      <c r="Q723" s="5" t="s">
        <v>24</v>
      </c>
      <c r="R723" s="5"/>
      <c r="S723" s="5"/>
      <c r="T723" s="5"/>
      <c r="U723" s="6"/>
      <c r="V723" s="5"/>
      <c r="W723" s="413" t="s">
        <v>38</v>
      </c>
      <c r="X723" s="5"/>
      <c r="Y723" s="5"/>
      <c r="Z723" s="5"/>
      <c r="AA723" s="5"/>
      <c r="AB723" s="80">
        <f>COUNTIF($Q723:$AA723,"x")</f>
        <v>1</v>
      </c>
      <c r="AC723" s="565" t="s">
        <v>1405</v>
      </c>
      <c r="AD723" s="221" t="s">
        <v>1405</v>
      </c>
      <c r="AE723" s="221" t="s">
        <v>1405</v>
      </c>
      <c r="AF723" s="221" t="s">
        <v>1405</v>
      </c>
      <c r="AG723" s="7"/>
      <c r="AH723" s="7"/>
      <c r="AI723" s="7"/>
      <c r="AJ723" s="7"/>
      <c r="AK723" s="7"/>
      <c r="AL723" s="7"/>
      <c r="AM723" s="7"/>
      <c r="AN723" s="7"/>
      <c r="AO723" s="7"/>
      <c r="AP723" s="7"/>
      <c r="AQ723" s="7"/>
      <c r="AR723" s="7"/>
      <c r="AS723" s="7"/>
      <c r="AT723" s="7"/>
      <c r="AU723" s="7"/>
      <c r="AV723" s="55"/>
      <c r="AW723" s="7"/>
      <c r="AX723" s="7"/>
      <c r="AY723" s="7" t="s">
        <v>1405</v>
      </c>
      <c r="AZ723" s="7" t="s">
        <v>1405</v>
      </c>
      <c r="BA723" s="7"/>
      <c r="BB723" s="7"/>
      <c r="BC723" s="7"/>
      <c r="BD723" s="7"/>
      <c r="BE723" s="7"/>
      <c r="BF723" s="7"/>
      <c r="BG723" s="7"/>
      <c r="BH723" s="7"/>
      <c r="BI723" s="7"/>
      <c r="BJ723" s="7"/>
      <c r="BK723" s="7"/>
      <c r="BL723" s="5">
        <v>2</v>
      </c>
      <c r="BM723" s="221">
        <v>2</v>
      </c>
      <c r="BN723" s="221">
        <v>2</v>
      </c>
      <c r="BO723" s="221">
        <v>2</v>
      </c>
      <c r="BP723" s="221">
        <v>2</v>
      </c>
      <c r="BQ723" s="221">
        <v>2</v>
      </c>
      <c r="BR723" s="5">
        <v>2</v>
      </c>
      <c r="BS723" s="226">
        <v>2</v>
      </c>
      <c r="BT723" s="221">
        <v>2</v>
      </c>
      <c r="BU723" s="221">
        <v>2</v>
      </c>
      <c r="BV723" s="221">
        <v>2</v>
      </c>
      <c r="BW723" s="5">
        <v>2</v>
      </c>
      <c r="BX723" s="221">
        <v>2</v>
      </c>
      <c r="BY723" s="6">
        <v>2</v>
      </c>
      <c r="BZ723" s="5">
        <v>2</v>
      </c>
      <c r="CA723" s="221">
        <v>2</v>
      </c>
      <c r="CB723" s="221">
        <v>2</v>
      </c>
      <c r="CC723" s="221">
        <v>2</v>
      </c>
      <c r="CD723" s="337">
        <v>2</v>
      </c>
      <c r="CE723" s="221">
        <v>2</v>
      </c>
      <c r="CF723" s="221">
        <v>2</v>
      </c>
      <c r="CG723" s="221">
        <v>2</v>
      </c>
      <c r="CH723" s="221">
        <v>2</v>
      </c>
      <c r="CI723" s="221">
        <v>2</v>
      </c>
      <c r="CJ723" s="337">
        <v>2</v>
      </c>
      <c r="CK723" s="221">
        <v>2</v>
      </c>
      <c r="CL723" s="222">
        <f t="shared" ref="CL723:CL766" si="405">COUNTIF(BL723:CK723,"2")</f>
        <v>26</v>
      </c>
      <c r="CM723" s="237">
        <f t="shared" ref="CM723:CM766" si="406">CL723/(CL723+CN723+CP723+CR723)</f>
        <v>1</v>
      </c>
      <c r="CN723" s="222">
        <f t="shared" ref="CN723:CN766" si="407">COUNTIF(BL723:CK723,"1")</f>
        <v>0</v>
      </c>
      <c r="CO723" s="237">
        <f t="shared" ref="CO723:CO766" si="408">CN723/(CL723+CN723+CP723+CR723)</f>
        <v>0</v>
      </c>
      <c r="CP723" s="222">
        <f t="shared" ref="CP723:CP766" si="409">COUNTIF(BL723:CK723,"0")</f>
        <v>0</v>
      </c>
      <c r="CQ723" s="237">
        <f t="shared" ref="CQ723:CQ766" si="410">CP723/(CL723+CN723+CP723+CR723)</f>
        <v>0</v>
      </c>
      <c r="CR723" s="222">
        <f t="shared" ref="CR723:CR766" si="411">COUNTIF(BL723:CK723,"KĐG")</f>
        <v>0</v>
      </c>
      <c r="CS723" s="237">
        <f t="shared" ref="CS723:CS766" si="412">CR723/(CL723+CN723+CP723+CR723)</f>
        <v>0</v>
      </c>
      <c r="CT723" s="223">
        <f t="shared" ref="CT723:CT766" si="413">(((CL723*2)+(CN723*1)+(CP723*0)))/(CL723+CN723+CP723)</f>
        <v>2</v>
      </c>
      <c r="CU723" s="223" t="str">
        <f t="shared" ref="CU723:CU766" si="414">IF(CS723&gt;=50%,"KĐG",IF(CT723&gt;=1.6,"Đạt mục tiêu",IF(CT723&gt;=1,"Cần cố gắng","Chưa đạt")))</f>
        <v>Đạt mục tiêu</v>
      </c>
      <c r="CV723" s="5"/>
    </row>
    <row r="724" spans="1:100" ht="84" hidden="1">
      <c r="A724" s="1308"/>
      <c r="B724" s="1024"/>
      <c r="C724" s="1058"/>
      <c r="D724" s="1024"/>
      <c r="E724" s="1033"/>
      <c r="F724" s="1024"/>
      <c r="G724" s="286" t="s">
        <v>2806</v>
      </c>
      <c r="H724" s="286"/>
      <c r="I724" s="697" t="s">
        <v>2466</v>
      </c>
      <c r="J724" s="69" t="s">
        <v>801</v>
      </c>
      <c r="K724" s="468" t="s">
        <v>1697</v>
      </c>
      <c r="L724" s="212" t="s">
        <v>32</v>
      </c>
      <c r="M724" s="212" t="s">
        <v>31</v>
      </c>
      <c r="N724" s="215" t="s">
        <v>9</v>
      </c>
      <c r="O724" s="221" t="s">
        <v>29</v>
      </c>
      <c r="P724" s="221" t="s">
        <v>24</v>
      </c>
      <c r="Q724" s="5"/>
      <c r="R724" s="5"/>
      <c r="S724" s="5"/>
      <c r="T724" s="5"/>
      <c r="U724" s="6"/>
      <c r="V724" s="5"/>
      <c r="W724" s="413" t="s">
        <v>38</v>
      </c>
      <c r="X724" s="5"/>
      <c r="Y724" s="221" t="s">
        <v>24</v>
      </c>
      <c r="Z724" s="5"/>
      <c r="AA724" s="5"/>
      <c r="AB724" s="80">
        <f>COUNTIF($Q724:$AA724,"x")</f>
        <v>1</v>
      </c>
      <c r="AC724" s="642"/>
      <c r="AD724" s="7"/>
      <c r="AE724" s="7"/>
      <c r="AF724" s="7"/>
      <c r="AG724" s="7"/>
      <c r="AH724" s="7"/>
      <c r="AI724" s="7"/>
      <c r="AJ724" s="7"/>
      <c r="AK724" s="7"/>
      <c r="AL724" s="7"/>
      <c r="AM724" s="7"/>
      <c r="AN724" s="7"/>
      <c r="AO724" s="7"/>
      <c r="AP724" s="7"/>
      <c r="AQ724" s="7"/>
      <c r="AR724" s="7"/>
      <c r="AS724" s="7"/>
      <c r="AT724" s="7"/>
      <c r="AU724" s="7"/>
      <c r="AV724" s="55"/>
      <c r="AW724" s="7"/>
      <c r="AX724" s="7"/>
      <c r="AY724" s="7" t="s">
        <v>1405</v>
      </c>
      <c r="AZ724" s="7" t="s">
        <v>1405</v>
      </c>
      <c r="BA724" s="7"/>
      <c r="BB724" s="7"/>
      <c r="BC724" s="7"/>
      <c r="BD724" s="7"/>
      <c r="BE724" s="55" t="s">
        <v>1404</v>
      </c>
      <c r="BF724" s="55" t="s">
        <v>1404</v>
      </c>
      <c r="BG724" s="55" t="s">
        <v>1404</v>
      </c>
      <c r="BH724" s="7"/>
      <c r="BI724" s="7"/>
      <c r="BJ724" s="7"/>
      <c r="BK724" s="7"/>
      <c r="BL724" s="5">
        <v>2</v>
      </c>
      <c r="BM724" s="221">
        <v>2</v>
      </c>
      <c r="BN724" s="221">
        <v>1</v>
      </c>
      <c r="BO724" s="221">
        <v>2</v>
      </c>
      <c r="BP724" s="221">
        <v>2</v>
      </c>
      <c r="BQ724" s="221">
        <v>2</v>
      </c>
      <c r="BR724" s="5">
        <v>2</v>
      </c>
      <c r="BS724" s="226">
        <v>2</v>
      </c>
      <c r="BT724" s="221">
        <v>2</v>
      </c>
      <c r="BU724" s="221">
        <v>1</v>
      </c>
      <c r="BV724" s="221">
        <v>2</v>
      </c>
      <c r="BW724" s="5">
        <v>2</v>
      </c>
      <c r="BX724" s="221">
        <v>2</v>
      </c>
      <c r="BY724" s="6">
        <v>2</v>
      </c>
      <c r="BZ724" s="5">
        <v>1</v>
      </c>
      <c r="CA724" s="221">
        <v>2</v>
      </c>
      <c r="CB724" s="221">
        <v>2</v>
      </c>
      <c r="CC724" s="221">
        <v>2</v>
      </c>
      <c r="CD724" s="337">
        <v>1</v>
      </c>
      <c r="CE724" s="221">
        <v>2</v>
      </c>
      <c r="CF724" s="221">
        <v>2</v>
      </c>
      <c r="CG724" s="221">
        <v>1</v>
      </c>
      <c r="CH724" s="221">
        <v>2</v>
      </c>
      <c r="CI724" s="221">
        <v>2</v>
      </c>
      <c r="CJ724" s="337">
        <v>2</v>
      </c>
      <c r="CK724" s="221">
        <v>2</v>
      </c>
      <c r="CL724" s="222">
        <f t="shared" si="405"/>
        <v>21</v>
      </c>
      <c r="CM724" s="237">
        <f t="shared" si="406"/>
        <v>0.80769230769230771</v>
      </c>
      <c r="CN724" s="222">
        <f t="shared" si="407"/>
        <v>5</v>
      </c>
      <c r="CO724" s="237">
        <f t="shared" si="408"/>
        <v>0.19230769230769232</v>
      </c>
      <c r="CP724" s="222">
        <f t="shared" si="409"/>
        <v>0</v>
      </c>
      <c r="CQ724" s="237">
        <f t="shared" si="410"/>
        <v>0</v>
      </c>
      <c r="CR724" s="222">
        <f t="shared" si="411"/>
        <v>0</v>
      </c>
      <c r="CS724" s="237">
        <f t="shared" si="412"/>
        <v>0</v>
      </c>
      <c r="CT724" s="223">
        <f t="shared" si="413"/>
        <v>1.8076923076923077</v>
      </c>
      <c r="CU724" s="223" t="str">
        <f t="shared" si="414"/>
        <v>Đạt mục tiêu</v>
      </c>
      <c r="CV724" s="221"/>
    </row>
    <row r="725" spans="1:100" s="1" customFormat="1" ht="46.5" hidden="1">
      <c r="A725" s="1308"/>
      <c r="B725" s="1024"/>
      <c r="C725" s="1058"/>
      <c r="D725" s="1024"/>
      <c r="E725" s="1033"/>
      <c r="F725" s="1024"/>
      <c r="G725" s="217" t="s">
        <v>2724</v>
      </c>
      <c r="H725" s="217"/>
      <c r="I725" s="534"/>
      <c r="J725" s="212" t="s">
        <v>797</v>
      </c>
      <c r="K725" s="465"/>
      <c r="L725" s="212" t="s">
        <v>32</v>
      </c>
      <c r="M725" s="212" t="s">
        <v>31</v>
      </c>
      <c r="N725" s="215" t="s">
        <v>9</v>
      </c>
      <c r="O725" s="44" t="s">
        <v>29</v>
      </c>
      <c r="P725" s="44" t="s">
        <v>24</v>
      </c>
      <c r="Q725" s="5"/>
      <c r="R725" s="5"/>
      <c r="S725" s="5"/>
      <c r="T725" s="5"/>
      <c r="U725" s="6" t="s">
        <v>24</v>
      </c>
      <c r="V725" s="5"/>
      <c r="W725" s="413"/>
      <c r="X725" s="5"/>
      <c r="Y725" s="5"/>
      <c r="Z725" s="5"/>
      <c r="AA725" s="5"/>
      <c r="AB725" s="80">
        <f>COUNTIF($Q725:$AA725,"x")</f>
        <v>1</v>
      </c>
      <c r="AC725" s="642"/>
      <c r="AD725" s="7"/>
      <c r="AE725" s="7"/>
      <c r="AF725" s="7"/>
      <c r="AG725" s="7"/>
      <c r="AH725" s="7"/>
      <c r="AI725" s="7"/>
      <c r="AJ725" s="7"/>
      <c r="AK725" s="7"/>
      <c r="AL725" s="7"/>
      <c r="AM725" s="7"/>
      <c r="AN725" s="7"/>
      <c r="AO725" s="7"/>
      <c r="AP725" s="7" t="s">
        <v>1318</v>
      </c>
      <c r="AQ725" s="7"/>
      <c r="AR725" s="7"/>
      <c r="AS725" s="7"/>
      <c r="AT725" s="7"/>
      <c r="AU725" s="7"/>
      <c r="AV725" s="55"/>
      <c r="AW725" s="7"/>
      <c r="AX725" s="7"/>
      <c r="AY725" s="7" t="s">
        <v>1405</v>
      </c>
      <c r="AZ725" s="7" t="s">
        <v>1405</v>
      </c>
      <c r="BA725" s="7"/>
      <c r="BB725" s="7"/>
      <c r="BC725" s="7"/>
      <c r="BD725" s="7"/>
      <c r="BE725" s="7"/>
      <c r="BF725" s="7"/>
      <c r="BG725" s="7"/>
      <c r="BH725" s="7"/>
      <c r="BI725" s="7"/>
      <c r="BJ725" s="7"/>
      <c r="BK725" s="7"/>
      <c r="BL725" s="5">
        <v>2</v>
      </c>
      <c r="BM725" s="221">
        <v>2</v>
      </c>
      <c r="BN725" s="221">
        <v>2</v>
      </c>
      <c r="BO725" s="221">
        <v>2</v>
      </c>
      <c r="BP725" s="221">
        <v>2</v>
      </c>
      <c r="BQ725" s="221">
        <v>2</v>
      </c>
      <c r="BR725" s="5">
        <v>2</v>
      </c>
      <c r="BS725" s="226">
        <v>2</v>
      </c>
      <c r="BT725" s="221">
        <v>2</v>
      </c>
      <c r="BU725" s="221">
        <v>2</v>
      </c>
      <c r="BV725" s="221">
        <v>2</v>
      </c>
      <c r="BW725" s="5">
        <v>2</v>
      </c>
      <c r="BX725" s="221">
        <v>2</v>
      </c>
      <c r="BY725" s="6">
        <v>2</v>
      </c>
      <c r="BZ725" s="5">
        <v>2</v>
      </c>
      <c r="CA725" s="221">
        <v>2</v>
      </c>
      <c r="CB725" s="221">
        <v>2</v>
      </c>
      <c r="CC725" s="221">
        <v>2</v>
      </c>
      <c r="CD725" s="337">
        <v>2</v>
      </c>
      <c r="CE725" s="221">
        <v>2</v>
      </c>
      <c r="CF725" s="221">
        <v>2</v>
      </c>
      <c r="CG725" s="221">
        <v>2</v>
      </c>
      <c r="CH725" s="221">
        <v>2</v>
      </c>
      <c r="CI725" s="221">
        <v>2</v>
      </c>
      <c r="CJ725" s="337">
        <v>2</v>
      </c>
      <c r="CK725" s="221">
        <v>2</v>
      </c>
      <c r="CL725" s="222">
        <f t="shared" si="405"/>
        <v>26</v>
      </c>
      <c r="CM725" s="237">
        <f t="shared" si="406"/>
        <v>1</v>
      </c>
      <c r="CN725" s="222">
        <f t="shared" si="407"/>
        <v>0</v>
      </c>
      <c r="CO725" s="237">
        <f t="shared" si="408"/>
        <v>0</v>
      </c>
      <c r="CP725" s="222">
        <f t="shared" si="409"/>
        <v>0</v>
      </c>
      <c r="CQ725" s="237">
        <f t="shared" si="410"/>
        <v>0</v>
      </c>
      <c r="CR725" s="222">
        <f t="shared" si="411"/>
        <v>0</v>
      </c>
      <c r="CS725" s="237">
        <f t="shared" si="412"/>
        <v>0</v>
      </c>
      <c r="CT725" s="223">
        <f t="shared" si="413"/>
        <v>2</v>
      </c>
      <c r="CU725" s="223" t="str">
        <f t="shared" si="414"/>
        <v>Đạt mục tiêu</v>
      </c>
      <c r="CV725" s="7"/>
    </row>
    <row r="726" spans="1:100" s="1" customFormat="1" ht="84" hidden="1">
      <c r="A726" s="1308"/>
      <c r="B726" s="1024"/>
      <c r="C726" s="1058"/>
      <c r="D726" s="1024"/>
      <c r="E726" s="1033"/>
      <c r="F726" s="1024"/>
      <c r="G726" s="217" t="s">
        <v>567</v>
      </c>
      <c r="H726" s="159"/>
      <c r="I726" s="697" t="s">
        <v>2466</v>
      </c>
      <c r="J726" s="69" t="s">
        <v>798</v>
      </c>
      <c r="K726" s="468" t="s">
        <v>1687</v>
      </c>
      <c r="L726" s="212" t="s">
        <v>32</v>
      </c>
      <c r="M726" s="212" t="s">
        <v>31</v>
      </c>
      <c r="N726" s="215" t="s">
        <v>9</v>
      </c>
      <c r="O726" s="221" t="s">
        <v>29</v>
      </c>
      <c r="P726" s="221" t="s">
        <v>24</v>
      </c>
      <c r="Q726" s="5"/>
      <c r="R726" s="5"/>
      <c r="S726" s="5"/>
      <c r="T726" s="5"/>
      <c r="U726" s="6"/>
      <c r="V726" s="5" t="s">
        <v>24</v>
      </c>
      <c r="W726" s="413" t="s">
        <v>38</v>
      </c>
      <c r="X726" s="5"/>
      <c r="Y726" s="5"/>
      <c r="Z726" s="5"/>
      <c r="AA726" s="5"/>
      <c r="AB726" s="80">
        <f>COUNTIF($Q726:$AA726,"x")</f>
        <v>1</v>
      </c>
      <c r="AC726" s="642"/>
      <c r="AD726" s="7"/>
      <c r="AE726" s="7"/>
      <c r="AF726" s="7"/>
      <c r="AG726" s="7"/>
      <c r="AH726" s="7"/>
      <c r="AI726" s="7"/>
      <c r="AJ726" s="7"/>
      <c r="AK726" s="7"/>
      <c r="AL726" s="7"/>
      <c r="AM726" s="7"/>
      <c r="AN726" s="7"/>
      <c r="AO726" s="7"/>
      <c r="AP726" s="7"/>
      <c r="AQ726" s="7"/>
      <c r="AR726" s="7"/>
      <c r="AS726" s="7"/>
      <c r="AT726" s="7"/>
      <c r="AU726" s="7"/>
      <c r="AV726" s="55" t="s">
        <v>1405</v>
      </c>
      <c r="AW726" s="55"/>
      <c r="AX726" s="55" t="s">
        <v>1405</v>
      </c>
      <c r="AY726" s="55" t="s">
        <v>1405</v>
      </c>
      <c r="AZ726" s="55" t="s">
        <v>1405</v>
      </c>
      <c r="BA726" s="7"/>
      <c r="BB726" s="7"/>
      <c r="BC726" s="7"/>
      <c r="BD726" s="7"/>
      <c r="BE726" s="7"/>
      <c r="BF726" s="7"/>
      <c r="BG726" s="7"/>
      <c r="BH726" s="7"/>
      <c r="BI726" s="7"/>
      <c r="BJ726" s="7"/>
      <c r="BK726" s="7"/>
      <c r="BL726" s="5">
        <v>2</v>
      </c>
      <c r="BM726" s="221">
        <v>2</v>
      </c>
      <c r="BN726" s="221">
        <v>1</v>
      </c>
      <c r="BO726" s="221">
        <v>2</v>
      </c>
      <c r="BP726" s="221">
        <v>2</v>
      </c>
      <c r="BQ726" s="221">
        <v>1</v>
      </c>
      <c r="BR726" s="5">
        <v>1</v>
      </c>
      <c r="BS726" s="226">
        <v>2</v>
      </c>
      <c r="BT726" s="221">
        <v>2</v>
      </c>
      <c r="BU726" s="221">
        <v>2</v>
      </c>
      <c r="BV726" s="221">
        <v>2</v>
      </c>
      <c r="BW726" s="5">
        <v>2</v>
      </c>
      <c r="BX726" s="221">
        <v>2</v>
      </c>
      <c r="BY726" s="6">
        <v>2</v>
      </c>
      <c r="BZ726" s="5">
        <v>2</v>
      </c>
      <c r="CA726" s="221">
        <v>2</v>
      </c>
      <c r="CB726" s="221">
        <v>2</v>
      </c>
      <c r="CC726" s="221">
        <v>2</v>
      </c>
      <c r="CD726" s="337">
        <v>2</v>
      </c>
      <c r="CE726" s="221">
        <v>2</v>
      </c>
      <c r="CF726" s="221">
        <v>1</v>
      </c>
      <c r="CG726" s="221">
        <v>2</v>
      </c>
      <c r="CH726" s="221">
        <v>2</v>
      </c>
      <c r="CI726" s="221">
        <v>2</v>
      </c>
      <c r="CJ726" s="337">
        <v>2</v>
      </c>
      <c r="CK726" s="221">
        <v>2</v>
      </c>
      <c r="CL726" s="222">
        <f t="shared" si="405"/>
        <v>22</v>
      </c>
      <c r="CM726" s="237">
        <f t="shared" si="406"/>
        <v>0.84615384615384615</v>
      </c>
      <c r="CN726" s="222">
        <f t="shared" si="407"/>
        <v>4</v>
      </c>
      <c r="CO726" s="237">
        <f t="shared" si="408"/>
        <v>0.15384615384615385</v>
      </c>
      <c r="CP726" s="222">
        <f t="shared" si="409"/>
        <v>0</v>
      </c>
      <c r="CQ726" s="237">
        <f t="shared" si="410"/>
        <v>0</v>
      </c>
      <c r="CR726" s="222">
        <f t="shared" si="411"/>
        <v>0</v>
      </c>
      <c r="CS726" s="237">
        <f t="shared" si="412"/>
        <v>0</v>
      </c>
      <c r="CT726" s="223">
        <f t="shared" si="413"/>
        <v>1.8461538461538463</v>
      </c>
      <c r="CU726" s="223" t="str">
        <f t="shared" si="414"/>
        <v>Đạt mục tiêu</v>
      </c>
      <c r="CV726" s="7"/>
    </row>
    <row r="727" spans="1:100" s="1" customFormat="1" ht="42.5" hidden="1">
      <c r="A727" s="1308"/>
      <c r="B727" s="1024"/>
      <c r="C727" s="1058"/>
      <c r="D727" s="1024"/>
      <c r="E727" s="1033"/>
      <c r="F727" s="1024"/>
      <c r="G727" s="51" t="s">
        <v>2305</v>
      </c>
      <c r="H727" s="51"/>
      <c r="I727" s="592"/>
      <c r="J727" s="69"/>
      <c r="K727" s="468"/>
      <c r="L727" s="212"/>
      <c r="M727" s="212" t="s">
        <v>31</v>
      </c>
      <c r="N727" s="215" t="s">
        <v>9</v>
      </c>
      <c r="O727" s="221"/>
      <c r="P727" s="221"/>
      <c r="Q727" s="5"/>
      <c r="R727" s="5"/>
      <c r="S727" s="5" t="s">
        <v>24</v>
      </c>
      <c r="T727" s="5"/>
      <c r="U727" s="6"/>
      <c r="V727" s="5"/>
      <c r="W727" s="413" t="s">
        <v>38</v>
      </c>
      <c r="X727" s="5"/>
      <c r="Y727" s="5"/>
      <c r="Z727" s="5"/>
      <c r="AA727" s="5"/>
      <c r="AB727" s="80">
        <v>1</v>
      </c>
      <c r="AC727" s="642"/>
      <c r="AD727" s="7"/>
      <c r="AE727" s="7"/>
      <c r="AF727" s="7"/>
      <c r="AG727" s="7"/>
      <c r="AH727" s="7"/>
      <c r="AI727" s="7"/>
      <c r="AJ727" s="7"/>
      <c r="AK727" s="7"/>
      <c r="AL727" s="7"/>
      <c r="AM727" s="7"/>
      <c r="AN727" s="7" t="s">
        <v>1183</v>
      </c>
      <c r="AO727" s="7"/>
      <c r="AP727" s="7"/>
      <c r="AQ727" s="7"/>
      <c r="AR727" s="7"/>
      <c r="AS727" s="7"/>
      <c r="AT727" s="7"/>
      <c r="AU727" s="7"/>
      <c r="AV727" s="55"/>
      <c r="AW727" s="55"/>
      <c r="AX727" s="55"/>
      <c r="AY727" s="55"/>
      <c r="AZ727" s="55"/>
      <c r="BA727" s="7"/>
      <c r="BB727" s="7"/>
      <c r="BC727" s="7"/>
      <c r="BD727" s="7"/>
      <c r="BE727" s="7"/>
      <c r="BF727" s="7"/>
      <c r="BG727" s="7"/>
      <c r="BH727" s="7"/>
      <c r="BI727" s="7"/>
      <c r="BJ727" s="7"/>
      <c r="BK727" s="7"/>
      <c r="BL727" s="5">
        <v>2</v>
      </c>
      <c r="BM727" s="221">
        <v>2</v>
      </c>
      <c r="BN727" s="221">
        <v>2</v>
      </c>
      <c r="BO727" s="221">
        <v>2</v>
      </c>
      <c r="BP727" s="221">
        <v>2</v>
      </c>
      <c r="BQ727" s="221">
        <v>2</v>
      </c>
      <c r="BR727" s="5">
        <v>2</v>
      </c>
      <c r="BS727" s="226">
        <v>1</v>
      </c>
      <c r="BT727" s="221">
        <v>2</v>
      </c>
      <c r="BU727" s="221">
        <v>2</v>
      </c>
      <c r="BV727" s="221">
        <v>2</v>
      </c>
      <c r="BW727" s="5">
        <v>2</v>
      </c>
      <c r="BX727" s="221">
        <v>2</v>
      </c>
      <c r="BY727" s="6">
        <v>2</v>
      </c>
      <c r="BZ727" s="5">
        <v>2</v>
      </c>
      <c r="CA727" s="221">
        <v>2</v>
      </c>
      <c r="CB727" s="221">
        <v>2</v>
      </c>
      <c r="CC727" s="221">
        <v>2</v>
      </c>
      <c r="CD727" s="337">
        <v>2</v>
      </c>
      <c r="CE727" s="221">
        <v>2</v>
      </c>
      <c r="CF727" s="221">
        <v>2</v>
      </c>
      <c r="CG727" s="221">
        <v>2</v>
      </c>
      <c r="CH727" s="221">
        <v>2</v>
      </c>
      <c r="CI727" s="221">
        <v>2</v>
      </c>
      <c r="CJ727" s="337">
        <v>2</v>
      </c>
      <c r="CK727" s="221">
        <v>2</v>
      </c>
      <c r="CL727" s="222">
        <f t="shared" si="405"/>
        <v>25</v>
      </c>
      <c r="CM727" s="237">
        <f t="shared" si="406"/>
        <v>0.96153846153846156</v>
      </c>
      <c r="CN727" s="222">
        <f t="shared" si="407"/>
        <v>1</v>
      </c>
      <c r="CO727" s="237">
        <f t="shared" si="408"/>
        <v>3.8461538461538464E-2</v>
      </c>
      <c r="CP727" s="222">
        <f t="shared" si="409"/>
        <v>0</v>
      </c>
      <c r="CQ727" s="237">
        <f t="shared" si="410"/>
        <v>0</v>
      </c>
      <c r="CR727" s="222">
        <f t="shared" si="411"/>
        <v>0</v>
      </c>
      <c r="CS727" s="237">
        <f t="shared" si="412"/>
        <v>0</v>
      </c>
      <c r="CT727" s="223">
        <f t="shared" si="413"/>
        <v>1.9615384615384615</v>
      </c>
      <c r="CU727" s="223" t="str">
        <f t="shared" si="414"/>
        <v>Đạt mục tiêu</v>
      </c>
      <c r="CV727" s="7"/>
    </row>
    <row r="728" spans="1:100" s="1" customFormat="1" ht="42.5" hidden="1">
      <c r="A728" s="1308"/>
      <c r="B728" s="1024"/>
      <c r="C728" s="1058"/>
      <c r="D728" s="1024"/>
      <c r="E728" s="1033"/>
      <c r="F728" s="1024"/>
      <c r="G728" s="51" t="s">
        <v>2433</v>
      </c>
      <c r="H728" s="51"/>
      <c r="I728" s="429"/>
      <c r="J728" s="69"/>
      <c r="K728" s="468"/>
      <c r="L728" s="212" t="s">
        <v>32</v>
      </c>
      <c r="M728" s="212" t="s">
        <v>31</v>
      </c>
      <c r="N728" s="215" t="s">
        <v>9</v>
      </c>
      <c r="O728" s="221"/>
      <c r="P728" s="221"/>
      <c r="Q728" s="5"/>
      <c r="R728" s="5"/>
      <c r="S728" s="5"/>
      <c r="T728" s="5"/>
      <c r="U728" s="6"/>
      <c r="V728" s="5"/>
      <c r="W728" s="413" t="s">
        <v>38</v>
      </c>
      <c r="X728" s="5"/>
      <c r="Y728" s="5" t="s">
        <v>24</v>
      </c>
      <c r="Z728" s="5"/>
      <c r="AA728" s="5"/>
      <c r="AB728" s="80">
        <v>1</v>
      </c>
      <c r="AC728" s="642"/>
      <c r="AD728" s="7"/>
      <c r="AE728" s="7"/>
      <c r="AF728" s="7"/>
      <c r="AG728" s="7"/>
      <c r="AH728" s="7"/>
      <c r="AI728" s="7"/>
      <c r="AJ728" s="7"/>
      <c r="AK728" s="7"/>
      <c r="AL728" s="7"/>
      <c r="AM728" s="7"/>
      <c r="AN728" s="7"/>
      <c r="AO728" s="7"/>
      <c r="AP728" s="7"/>
      <c r="AQ728" s="7"/>
      <c r="AR728" s="7"/>
      <c r="AS728" s="7"/>
      <c r="AT728" s="7"/>
      <c r="AU728" s="7"/>
      <c r="AV728" s="55"/>
      <c r="AW728" s="55"/>
      <c r="AX728" s="55"/>
      <c r="AY728" s="55"/>
      <c r="AZ728" s="55"/>
      <c r="BA728" s="7"/>
      <c r="BB728" s="7"/>
      <c r="BC728" s="7"/>
      <c r="BD728" s="7"/>
      <c r="BE728" s="7"/>
      <c r="BF728" s="7"/>
      <c r="BG728" s="7"/>
      <c r="BH728" s="7"/>
      <c r="BI728" s="7"/>
      <c r="BJ728" s="7"/>
      <c r="BK728" s="7"/>
      <c r="BL728" s="5">
        <v>2</v>
      </c>
      <c r="BM728" s="221">
        <v>2</v>
      </c>
      <c r="BN728" s="221">
        <v>2</v>
      </c>
      <c r="BO728" s="221">
        <v>2</v>
      </c>
      <c r="BP728" s="221">
        <v>2</v>
      </c>
      <c r="BQ728" s="221">
        <v>2</v>
      </c>
      <c r="BR728" s="5">
        <v>2</v>
      </c>
      <c r="BS728" s="226">
        <v>2</v>
      </c>
      <c r="BT728" s="221">
        <v>2</v>
      </c>
      <c r="BU728" s="221">
        <v>2</v>
      </c>
      <c r="BV728" s="221">
        <v>2</v>
      </c>
      <c r="BW728" s="5">
        <v>2</v>
      </c>
      <c r="BX728" s="221">
        <v>2</v>
      </c>
      <c r="BY728" s="6">
        <v>2</v>
      </c>
      <c r="BZ728" s="5">
        <v>2</v>
      </c>
      <c r="CA728" s="221">
        <v>1</v>
      </c>
      <c r="CB728" s="221">
        <v>2</v>
      </c>
      <c r="CC728" s="221">
        <v>2</v>
      </c>
      <c r="CD728" s="337">
        <v>2</v>
      </c>
      <c r="CE728" s="221">
        <v>2</v>
      </c>
      <c r="CF728" s="221">
        <v>2</v>
      </c>
      <c r="CG728" s="221">
        <v>2</v>
      </c>
      <c r="CH728" s="221">
        <v>2</v>
      </c>
      <c r="CI728" s="221">
        <v>2</v>
      </c>
      <c r="CJ728" s="337">
        <v>1</v>
      </c>
      <c r="CK728" s="221">
        <v>2</v>
      </c>
      <c r="CL728" s="222">
        <f t="shared" si="405"/>
        <v>24</v>
      </c>
      <c r="CM728" s="237">
        <f t="shared" si="406"/>
        <v>0.92307692307692313</v>
      </c>
      <c r="CN728" s="222">
        <f t="shared" si="407"/>
        <v>2</v>
      </c>
      <c r="CO728" s="237">
        <f t="shared" si="408"/>
        <v>7.6923076923076927E-2</v>
      </c>
      <c r="CP728" s="222">
        <f t="shared" si="409"/>
        <v>0</v>
      </c>
      <c r="CQ728" s="237">
        <f t="shared" si="410"/>
        <v>0</v>
      </c>
      <c r="CR728" s="222">
        <f t="shared" si="411"/>
        <v>0</v>
      </c>
      <c r="CS728" s="237">
        <f t="shared" si="412"/>
        <v>0</v>
      </c>
      <c r="CT728" s="223">
        <f t="shared" si="413"/>
        <v>1.9230769230769231</v>
      </c>
      <c r="CU728" s="223" t="str">
        <f t="shared" si="414"/>
        <v>Đạt mục tiêu</v>
      </c>
      <c r="CV728" s="7"/>
    </row>
    <row r="729" spans="1:100" s="1" customFormat="1" ht="80.5" hidden="1">
      <c r="A729" s="1308"/>
      <c r="B729" s="1024"/>
      <c r="C729" s="1058"/>
      <c r="D729" s="1024"/>
      <c r="E729" s="1033"/>
      <c r="F729" s="1024"/>
      <c r="G729" s="51" t="s">
        <v>568</v>
      </c>
      <c r="H729" s="51"/>
      <c r="I729" s="592"/>
      <c r="J729" s="69" t="s">
        <v>799</v>
      </c>
      <c r="K729" s="485" t="s">
        <v>1689</v>
      </c>
      <c r="L729" s="212" t="s">
        <v>32</v>
      </c>
      <c r="M729" s="212" t="s">
        <v>31</v>
      </c>
      <c r="N729" s="215" t="s">
        <v>9</v>
      </c>
      <c r="O729" s="221" t="s">
        <v>29</v>
      </c>
      <c r="P729" s="221" t="s">
        <v>24</v>
      </c>
      <c r="Q729" s="5"/>
      <c r="R729" s="5"/>
      <c r="S729" s="5"/>
      <c r="T729" s="5"/>
      <c r="U729" s="6"/>
      <c r="V729" s="5"/>
      <c r="W729" s="5" t="s">
        <v>24</v>
      </c>
      <c r="X729" s="5"/>
      <c r="Y729" s="5"/>
      <c r="Z729" s="5"/>
      <c r="AA729" s="5"/>
      <c r="AB729" s="80">
        <f>COUNTIF($Q729:$AA729,"x")</f>
        <v>1</v>
      </c>
      <c r="AC729" s="642"/>
      <c r="AD729" s="7"/>
      <c r="AE729" s="7"/>
      <c r="AF729" s="7"/>
      <c r="AG729" s="7"/>
      <c r="AH729" s="7"/>
      <c r="AI729" s="7"/>
      <c r="AJ729" s="7"/>
      <c r="AK729" s="7"/>
      <c r="AL729" s="7"/>
      <c r="AM729" s="7"/>
      <c r="AN729" s="7"/>
      <c r="AO729" s="7"/>
      <c r="AP729" s="7"/>
      <c r="AQ729" s="7"/>
      <c r="AR729" s="7"/>
      <c r="AS729" s="7"/>
      <c r="AT729" s="7"/>
      <c r="AU729" s="7"/>
      <c r="AV729" s="55"/>
      <c r="AW729" s="7"/>
      <c r="AX729" s="7"/>
      <c r="AY729" s="7" t="s">
        <v>1317</v>
      </c>
      <c r="AZ729" s="7"/>
      <c r="BA729" s="7"/>
      <c r="BB729" s="7"/>
      <c r="BC729" s="7"/>
      <c r="BD729" s="7"/>
      <c r="BE729" s="7"/>
      <c r="BF729" s="7"/>
      <c r="BG729" s="7"/>
      <c r="BH729" s="7"/>
      <c r="BI729" s="7"/>
      <c r="BJ729" s="7"/>
      <c r="BK729" s="7"/>
      <c r="BL729" s="5">
        <v>2</v>
      </c>
      <c r="BM729" s="221">
        <v>2</v>
      </c>
      <c r="BN729" s="221">
        <v>2</v>
      </c>
      <c r="BO729" s="221">
        <v>2</v>
      </c>
      <c r="BP729" s="221">
        <v>2</v>
      </c>
      <c r="BQ729" s="221">
        <v>2</v>
      </c>
      <c r="BR729" s="5">
        <v>2</v>
      </c>
      <c r="BS729" s="226">
        <v>2</v>
      </c>
      <c r="BT729" s="221">
        <v>2</v>
      </c>
      <c r="BU729" s="221">
        <v>2</v>
      </c>
      <c r="BV729" s="221">
        <v>2</v>
      </c>
      <c r="BW729" s="5">
        <v>2</v>
      </c>
      <c r="BX729" s="221">
        <v>2</v>
      </c>
      <c r="BY729" s="6">
        <v>1</v>
      </c>
      <c r="BZ729" s="5">
        <v>2</v>
      </c>
      <c r="CA729" s="221">
        <v>2</v>
      </c>
      <c r="CB729" s="221">
        <v>2</v>
      </c>
      <c r="CC729" s="221">
        <v>2</v>
      </c>
      <c r="CD729" s="337">
        <v>2</v>
      </c>
      <c r="CE729" s="221">
        <v>2</v>
      </c>
      <c r="CF729" s="221">
        <v>2</v>
      </c>
      <c r="CG729" s="221">
        <v>2</v>
      </c>
      <c r="CH729" s="221">
        <v>2</v>
      </c>
      <c r="CI729" s="221">
        <v>2</v>
      </c>
      <c r="CJ729" s="337">
        <v>2</v>
      </c>
      <c r="CK729" s="221">
        <v>2</v>
      </c>
      <c r="CL729" s="222">
        <f t="shared" si="405"/>
        <v>25</v>
      </c>
      <c r="CM729" s="237">
        <f t="shared" si="406"/>
        <v>0.96153846153846156</v>
      </c>
      <c r="CN729" s="222">
        <f t="shared" si="407"/>
        <v>1</v>
      </c>
      <c r="CO729" s="237">
        <f t="shared" si="408"/>
        <v>3.8461538461538464E-2</v>
      </c>
      <c r="CP729" s="222">
        <f t="shared" si="409"/>
        <v>0</v>
      </c>
      <c r="CQ729" s="237">
        <f t="shared" si="410"/>
        <v>0</v>
      </c>
      <c r="CR729" s="222">
        <f t="shared" si="411"/>
        <v>0</v>
      </c>
      <c r="CS729" s="237">
        <f t="shared" si="412"/>
        <v>0</v>
      </c>
      <c r="CT729" s="223">
        <f t="shared" si="413"/>
        <v>1.9615384615384615</v>
      </c>
      <c r="CU729" s="223" t="str">
        <f t="shared" si="414"/>
        <v>Đạt mục tiêu</v>
      </c>
      <c r="CV729" s="7"/>
    </row>
    <row r="730" spans="1:100" s="1" customFormat="1" ht="26" hidden="1" customHeight="1">
      <c r="A730" s="1308"/>
      <c r="B730" s="1024"/>
      <c r="C730" s="1058"/>
      <c r="D730" s="1024"/>
      <c r="E730" s="1033"/>
      <c r="F730" s="1024"/>
      <c r="G730" s="286" t="s">
        <v>3023</v>
      </c>
      <c r="H730" s="286"/>
      <c r="I730" s="697" t="s">
        <v>2466</v>
      </c>
      <c r="J730" s="69" t="s">
        <v>796</v>
      </c>
      <c r="K730" s="468" t="s">
        <v>1690</v>
      </c>
      <c r="L730" s="212" t="s">
        <v>32</v>
      </c>
      <c r="M730" s="212" t="s">
        <v>31</v>
      </c>
      <c r="N730" s="215" t="s">
        <v>9</v>
      </c>
      <c r="O730" s="221" t="s">
        <v>29</v>
      </c>
      <c r="P730" s="221" t="s">
        <v>24</v>
      </c>
      <c r="Q730" s="5"/>
      <c r="R730" s="5"/>
      <c r="S730" s="5"/>
      <c r="T730" s="5"/>
      <c r="U730" s="6"/>
      <c r="V730" s="5"/>
      <c r="W730" s="5"/>
      <c r="X730" s="5" t="s">
        <v>24</v>
      </c>
      <c r="Y730" s="5"/>
      <c r="Z730" s="5"/>
      <c r="AA730" s="5"/>
      <c r="AB730" s="80">
        <f>COUNTIF($Q730:$AA730,"x")</f>
        <v>1</v>
      </c>
      <c r="AC730" s="642"/>
      <c r="AD730" s="7"/>
      <c r="AE730" s="7"/>
      <c r="AF730" s="7"/>
      <c r="AG730" s="7"/>
      <c r="AH730" s="7"/>
      <c r="AI730" s="7"/>
      <c r="AJ730" s="7"/>
      <c r="AK730" s="7"/>
      <c r="AL730" s="7"/>
      <c r="AM730" s="7"/>
      <c r="AN730" s="7"/>
      <c r="AO730" s="7"/>
      <c r="AP730" s="7"/>
      <c r="AQ730" s="7"/>
      <c r="AR730" s="7"/>
      <c r="AS730" s="7"/>
      <c r="AT730" s="7"/>
      <c r="AU730" s="7"/>
      <c r="AV730" s="55"/>
      <c r="AW730" s="7"/>
      <c r="AX730" s="7"/>
      <c r="AY730" s="7"/>
      <c r="AZ730" s="7"/>
      <c r="BA730" s="7"/>
      <c r="BB730" s="7"/>
      <c r="BC730" s="7" t="s">
        <v>1317</v>
      </c>
      <c r="BD730" s="7"/>
      <c r="BE730" s="7"/>
      <c r="BF730" s="7"/>
      <c r="BG730" s="7"/>
      <c r="BH730" s="7"/>
      <c r="BI730" s="7"/>
      <c r="BJ730" s="7"/>
      <c r="BK730" s="7"/>
      <c r="BL730" s="5">
        <v>2</v>
      </c>
      <c r="BM730" s="221">
        <v>2</v>
      </c>
      <c r="BN730" s="221">
        <v>2</v>
      </c>
      <c r="BO730" s="221">
        <v>2</v>
      </c>
      <c r="BP730" s="221">
        <v>2</v>
      </c>
      <c r="BQ730" s="221">
        <v>2</v>
      </c>
      <c r="BR730" s="5">
        <v>2</v>
      </c>
      <c r="BS730" s="226">
        <v>2</v>
      </c>
      <c r="BT730" s="221">
        <v>2</v>
      </c>
      <c r="BU730" s="221">
        <v>2</v>
      </c>
      <c r="BV730" s="221">
        <v>2</v>
      </c>
      <c r="BW730" s="5">
        <v>2</v>
      </c>
      <c r="BX730" s="221">
        <v>2</v>
      </c>
      <c r="BY730" s="6">
        <v>2</v>
      </c>
      <c r="BZ730" s="5">
        <v>2</v>
      </c>
      <c r="CA730" s="221">
        <v>2</v>
      </c>
      <c r="CB730" s="221">
        <v>2</v>
      </c>
      <c r="CC730" s="221">
        <v>2</v>
      </c>
      <c r="CD730" s="337">
        <v>2</v>
      </c>
      <c r="CE730" s="221">
        <v>2</v>
      </c>
      <c r="CF730" s="221">
        <v>2</v>
      </c>
      <c r="CG730" s="221">
        <v>2</v>
      </c>
      <c r="CH730" s="221">
        <v>2</v>
      </c>
      <c r="CI730" s="221">
        <v>2</v>
      </c>
      <c r="CJ730" s="337">
        <v>2</v>
      </c>
      <c r="CK730" s="221">
        <v>2</v>
      </c>
      <c r="CL730" s="222">
        <f t="shared" si="405"/>
        <v>26</v>
      </c>
      <c r="CM730" s="237">
        <f t="shared" si="406"/>
        <v>1</v>
      </c>
      <c r="CN730" s="222">
        <f t="shared" si="407"/>
        <v>0</v>
      </c>
      <c r="CO730" s="237">
        <f t="shared" si="408"/>
        <v>0</v>
      </c>
      <c r="CP730" s="222">
        <f t="shared" si="409"/>
        <v>0</v>
      </c>
      <c r="CQ730" s="237">
        <f t="shared" si="410"/>
        <v>0</v>
      </c>
      <c r="CR730" s="222">
        <f t="shared" si="411"/>
        <v>0</v>
      </c>
      <c r="CS730" s="237">
        <f t="shared" si="412"/>
        <v>0</v>
      </c>
      <c r="CT730" s="223">
        <f t="shared" si="413"/>
        <v>2</v>
      </c>
      <c r="CU730" s="223" t="str">
        <f t="shared" si="414"/>
        <v>Đạt mục tiêu</v>
      </c>
      <c r="CV730" s="5"/>
    </row>
    <row r="731" spans="1:100" s="1" customFormat="1" ht="84" hidden="1">
      <c r="A731" s="1308"/>
      <c r="B731" s="1024"/>
      <c r="C731" s="1058"/>
      <c r="D731" s="1024"/>
      <c r="E731" s="1033"/>
      <c r="F731" s="1024"/>
      <c r="G731" s="51" t="s">
        <v>2897</v>
      </c>
      <c r="H731" s="51"/>
      <c r="I731" s="705" t="s">
        <v>2468</v>
      </c>
      <c r="J731" s="69"/>
      <c r="K731" s="468" t="s">
        <v>1718</v>
      </c>
      <c r="L731" s="212" t="s">
        <v>32</v>
      </c>
      <c r="M731" s="212" t="s">
        <v>31</v>
      </c>
      <c r="N731" s="215" t="s">
        <v>9</v>
      </c>
      <c r="O731" s="221"/>
      <c r="P731" s="221"/>
      <c r="Q731" s="5"/>
      <c r="R731" s="5"/>
      <c r="S731" s="5" t="s">
        <v>24</v>
      </c>
      <c r="T731" s="5"/>
      <c r="U731" s="6"/>
      <c r="V731" s="5"/>
      <c r="W731" s="5"/>
      <c r="X731" s="5"/>
      <c r="Y731" s="5"/>
      <c r="Z731" s="5"/>
      <c r="AA731" s="5"/>
      <c r="AB731" s="80">
        <v>1</v>
      </c>
      <c r="AC731" s="642"/>
      <c r="AD731" s="7"/>
      <c r="AE731" s="7"/>
      <c r="AF731" s="7"/>
      <c r="AG731" s="7"/>
      <c r="AH731" s="7"/>
      <c r="AI731" s="7"/>
      <c r="AJ731" s="7"/>
      <c r="AK731" s="7"/>
      <c r="AL731" s="7"/>
      <c r="AM731" s="7" t="s">
        <v>1317</v>
      </c>
      <c r="AN731" s="7"/>
      <c r="AO731" s="7"/>
      <c r="AP731" s="7"/>
      <c r="AQ731" s="7"/>
      <c r="AR731" s="7"/>
      <c r="AS731" s="7"/>
      <c r="AT731" s="7"/>
      <c r="AU731" s="7"/>
      <c r="AV731" s="55"/>
      <c r="AW731" s="7"/>
      <c r="AX731" s="7"/>
      <c r="AY731" s="7"/>
      <c r="AZ731" s="7"/>
      <c r="BA731" s="7"/>
      <c r="BB731" s="7"/>
      <c r="BC731" s="7"/>
      <c r="BD731" s="7"/>
      <c r="BE731" s="7"/>
      <c r="BF731" s="7"/>
      <c r="BG731" s="7"/>
      <c r="BH731" s="7"/>
      <c r="BI731" s="7"/>
      <c r="BJ731" s="7"/>
      <c r="BK731" s="7"/>
      <c r="BL731" s="5">
        <v>2</v>
      </c>
      <c r="BM731" s="221">
        <v>2</v>
      </c>
      <c r="BN731" s="221">
        <v>2</v>
      </c>
      <c r="BO731" s="221">
        <v>1</v>
      </c>
      <c r="BP731" s="221">
        <v>2</v>
      </c>
      <c r="BQ731" s="221">
        <v>2</v>
      </c>
      <c r="BR731" s="5">
        <v>2</v>
      </c>
      <c r="BS731" s="226">
        <v>1</v>
      </c>
      <c r="BT731" s="221">
        <v>2</v>
      </c>
      <c r="BU731" s="221">
        <v>2</v>
      </c>
      <c r="BV731" s="221">
        <v>2</v>
      </c>
      <c r="BW731" s="5">
        <v>1</v>
      </c>
      <c r="BX731" s="221">
        <v>2</v>
      </c>
      <c r="BY731" s="6">
        <v>2</v>
      </c>
      <c r="BZ731" s="5">
        <v>2</v>
      </c>
      <c r="CA731" s="221">
        <v>2</v>
      </c>
      <c r="CB731" s="221">
        <v>2</v>
      </c>
      <c r="CC731" s="221">
        <v>2</v>
      </c>
      <c r="CD731" s="337">
        <v>1</v>
      </c>
      <c r="CE731" s="221">
        <v>2</v>
      </c>
      <c r="CF731" s="221">
        <v>1</v>
      </c>
      <c r="CG731" s="221">
        <v>2</v>
      </c>
      <c r="CH731" s="221">
        <v>2</v>
      </c>
      <c r="CI731" s="221">
        <v>2</v>
      </c>
      <c r="CJ731" s="337">
        <v>2</v>
      </c>
      <c r="CK731" s="221">
        <v>2</v>
      </c>
      <c r="CL731" s="222">
        <f t="shared" si="405"/>
        <v>21</v>
      </c>
      <c r="CM731" s="237">
        <f t="shared" si="406"/>
        <v>0.80769230769230771</v>
      </c>
      <c r="CN731" s="222">
        <f t="shared" si="407"/>
        <v>5</v>
      </c>
      <c r="CO731" s="237">
        <f t="shared" si="408"/>
        <v>0.19230769230769232</v>
      </c>
      <c r="CP731" s="222">
        <f t="shared" si="409"/>
        <v>0</v>
      </c>
      <c r="CQ731" s="237">
        <f t="shared" si="410"/>
        <v>0</v>
      </c>
      <c r="CR731" s="222">
        <f t="shared" si="411"/>
        <v>0</v>
      </c>
      <c r="CS731" s="237">
        <f t="shared" si="412"/>
        <v>0</v>
      </c>
      <c r="CT731" s="223">
        <f t="shared" si="413"/>
        <v>1.8076923076923077</v>
      </c>
      <c r="CU731" s="223" t="str">
        <f t="shared" si="414"/>
        <v>Đạt mục tiêu</v>
      </c>
      <c r="CV731" s="5"/>
    </row>
    <row r="732" spans="1:100" s="1" customFormat="1" ht="42.5" hidden="1">
      <c r="A732" s="1308"/>
      <c r="B732" s="1024"/>
      <c r="C732" s="1058"/>
      <c r="D732" s="1024"/>
      <c r="E732" s="1033"/>
      <c r="F732" s="1024"/>
      <c r="G732" s="217" t="s">
        <v>566</v>
      </c>
      <c r="H732" s="286"/>
      <c r="I732" s="442"/>
      <c r="J732" s="69" t="s">
        <v>795</v>
      </c>
      <c r="K732" s="485"/>
      <c r="L732" s="212" t="s">
        <v>32</v>
      </c>
      <c r="M732" s="212" t="s">
        <v>31</v>
      </c>
      <c r="N732" s="215" t="s">
        <v>9</v>
      </c>
      <c r="O732" s="221" t="s">
        <v>29</v>
      </c>
      <c r="P732" s="221" t="s">
        <v>24</v>
      </c>
      <c r="Q732" s="5"/>
      <c r="R732" s="5"/>
      <c r="S732" s="5" t="s">
        <v>24</v>
      </c>
      <c r="T732" s="5"/>
      <c r="U732" s="6"/>
      <c r="V732" s="5"/>
      <c r="W732" s="5"/>
      <c r="X732" s="5"/>
      <c r="Y732" s="5"/>
      <c r="Z732" s="5"/>
      <c r="AA732" s="5"/>
      <c r="AB732" s="80">
        <f>COUNTIF($Q732:$AA732,"x")</f>
        <v>1</v>
      </c>
      <c r="AC732" s="642"/>
      <c r="AD732" s="7"/>
      <c r="AE732" s="7"/>
      <c r="AF732" s="7"/>
      <c r="AG732" s="7"/>
      <c r="AH732" s="7"/>
      <c r="AI732" s="7"/>
      <c r="AJ732" s="7"/>
      <c r="AK732" s="7"/>
      <c r="AL732" s="7"/>
      <c r="AM732" s="7" t="s">
        <v>1317</v>
      </c>
      <c r="AN732" s="7" t="s">
        <v>1317</v>
      </c>
      <c r="AO732" s="7"/>
      <c r="AP732" s="7"/>
      <c r="AQ732" s="7"/>
      <c r="AR732" s="7"/>
      <c r="AS732" s="7"/>
      <c r="AT732" s="7"/>
      <c r="AU732" s="7"/>
      <c r="AV732" s="55"/>
      <c r="AW732" s="7"/>
      <c r="AX732" s="7"/>
      <c r="AY732" s="7"/>
      <c r="AZ732" s="7"/>
      <c r="BA732" s="7"/>
      <c r="BB732" s="7"/>
      <c r="BC732" s="7"/>
      <c r="BD732" s="7"/>
      <c r="BE732" s="7"/>
      <c r="BF732" s="7"/>
      <c r="BG732" s="7"/>
      <c r="BH732" s="7"/>
      <c r="BI732" s="7"/>
      <c r="BJ732" s="7"/>
      <c r="BK732" s="7"/>
      <c r="BL732" s="5">
        <v>2</v>
      </c>
      <c r="BM732" s="221">
        <v>2</v>
      </c>
      <c r="BN732" s="221">
        <v>2</v>
      </c>
      <c r="BO732" s="221">
        <v>2</v>
      </c>
      <c r="BP732" s="221">
        <v>2</v>
      </c>
      <c r="BQ732" s="221">
        <v>2</v>
      </c>
      <c r="BR732" s="5">
        <v>2</v>
      </c>
      <c r="BS732" s="226">
        <v>2</v>
      </c>
      <c r="BT732" s="221">
        <v>2</v>
      </c>
      <c r="BU732" s="221">
        <v>2</v>
      </c>
      <c r="BV732" s="221">
        <v>2</v>
      </c>
      <c r="BW732" s="5">
        <v>2</v>
      </c>
      <c r="BX732" s="221">
        <v>2</v>
      </c>
      <c r="BY732" s="6">
        <v>2</v>
      </c>
      <c r="BZ732" s="5">
        <v>2</v>
      </c>
      <c r="CA732" s="221">
        <v>2</v>
      </c>
      <c r="CB732" s="221">
        <v>2</v>
      </c>
      <c r="CC732" s="221">
        <v>2</v>
      </c>
      <c r="CD732" s="337">
        <v>2</v>
      </c>
      <c r="CE732" s="221">
        <v>2</v>
      </c>
      <c r="CF732" s="221">
        <v>2</v>
      </c>
      <c r="CG732" s="221">
        <v>2</v>
      </c>
      <c r="CH732" s="221">
        <v>2</v>
      </c>
      <c r="CI732" s="221">
        <v>2</v>
      </c>
      <c r="CJ732" s="337">
        <v>2</v>
      </c>
      <c r="CK732" s="221">
        <v>2</v>
      </c>
      <c r="CL732" s="222">
        <f t="shared" si="405"/>
        <v>26</v>
      </c>
      <c r="CM732" s="237">
        <f t="shared" si="406"/>
        <v>1</v>
      </c>
      <c r="CN732" s="222">
        <f t="shared" si="407"/>
        <v>0</v>
      </c>
      <c r="CO732" s="237">
        <f t="shared" si="408"/>
        <v>0</v>
      </c>
      <c r="CP732" s="222">
        <f t="shared" si="409"/>
        <v>0</v>
      </c>
      <c r="CQ732" s="237">
        <f t="shared" si="410"/>
        <v>0</v>
      </c>
      <c r="CR732" s="222">
        <f t="shared" si="411"/>
        <v>0</v>
      </c>
      <c r="CS732" s="237">
        <f t="shared" si="412"/>
        <v>0</v>
      </c>
      <c r="CT732" s="223">
        <f t="shared" si="413"/>
        <v>2</v>
      </c>
      <c r="CU732" s="223" t="str">
        <f t="shared" si="414"/>
        <v>Đạt mục tiêu</v>
      </c>
      <c r="CV732" s="5"/>
    </row>
    <row r="733" spans="1:100" ht="84" hidden="1">
      <c r="A733" s="1308"/>
      <c r="B733" s="1024"/>
      <c r="C733" s="1058"/>
      <c r="D733" s="1024"/>
      <c r="E733" s="1033"/>
      <c r="F733" s="1024"/>
      <c r="G733" s="51" t="s">
        <v>569</v>
      </c>
      <c r="H733" s="51"/>
      <c r="I733" s="592"/>
      <c r="J733" s="69" t="s">
        <v>800</v>
      </c>
      <c r="K733" s="468" t="s">
        <v>1691</v>
      </c>
      <c r="L733" s="212" t="s">
        <v>32</v>
      </c>
      <c r="M733" s="212" t="s">
        <v>31</v>
      </c>
      <c r="N733" s="215" t="s">
        <v>9</v>
      </c>
      <c r="O733" s="221" t="s">
        <v>25</v>
      </c>
      <c r="P733" s="221" t="s">
        <v>24</v>
      </c>
      <c r="Q733" s="5"/>
      <c r="R733" s="5"/>
      <c r="S733" s="5"/>
      <c r="T733" s="5"/>
      <c r="U733" s="6"/>
      <c r="V733" s="5"/>
      <c r="W733" s="5"/>
      <c r="X733" s="5"/>
      <c r="Y733" s="221" t="s">
        <v>24</v>
      </c>
      <c r="Z733" s="5"/>
      <c r="AA733" s="5"/>
      <c r="AB733" s="80">
        <f>COUNTIF($Q733:$AA733,"x")</f>
        <v>1</v>
      </c>
      <c r="AC733" s="642"/>
      <c r="AD733" s="7"/>
      <c r="AE733" s="7"/>
      <c r="AF733" s="7"/>
      <c r="AG733" s="7"/>
      <c r="AH733" s="7"/>
      <c r="AI733" s="7"/>
      <c r="AJ733" s="7"/>
      <c r="AK733" s="7"/>
      <c r="AL733" s="7"/>
      <c r="AM733" s="7"/>
      <c r="AN733" s="7"/>
      <c r="AO733" s="7"/>
      <c r="AP733" s="7"/>
      <c r="AQ733" s="7"/>
      <c r="AR733" s="7"/>
      <c r="AS733" s="7"/>
      <c r="AT733" s="7"/>
      <c r="AU733" s="7"/>
      <c r="AV733" s="55"/>
      <c r="AW733" s="7"/>
      <c r="AX733" s="7"/>
      <c r="AY733" s="7"/>
      <c r="AZ733" s="7"/>
      <c r="BA733" s="7"/>
      <c r="BB733" s="7"/>
      <c r="BC733" s="7"/>
      <c r="BD733" s="7"/>
      <c r="BE733" s="55" t="s">
        <v>1317</v>
      </c>
      <c r="BF733" s="55"/>
      <c r="BG733" s="55"/>
      <c r="BH733" s="7"/>
      <c r="BI733" s="7"/>
      <c r="BJ733" s="7"/>
      <c r="BK733" s="7"/>
      <c r="BL733" s="5">
        <v>2</v>
      </c>
      <c r="BM733" s="221">
        <v>2</v>
      </c>
      <c r="BN733" s="221">
        <v>2</v>
      </c>
      <c r="BO733" s="221">
        <v>2</v>
      </c>
      <c r="BP733" s="221">
        <v>2</v>
      </c>
      <c r="BQ733" s="221">
        <v>2</v>
      </c>
      <c r="BR733" s="5">
        <v>2</v>
      </c>
      <c r="BS733" s="226">
        <v>2</v>
      </c>
      <c r="BT733" s="221">
        <v>2</v>
      </c>
      <c r="BU733" s="221">
        <v>2</v>
      </c>
      <c r="BV733" s="221">
        <v>2</v>
      </c>
      <c r="BW733" s="5">
        <v>2</v>
      </c>
      <c r="BX733" s="221">
        <v>2</v>
      </c>
      <c r="BY733" s="6">
        <v>2</v>
      </c>
      <c r="BZ733" s="5">
        <v>2</v>
      </c>
      <c r="CA733" s="221">
        <v>2</v>
      </c>
      <c r="CB733" s="221">
        <v>2</v>
      </c>
      <c r="CC733" s="221">
        <v>2</v>
      </c>
      <c r="CD733" s="337">
        <v>1</v>
      </c>
      <c r="CE733" s="221">
        <v>2</v>
      </c>
      <c r="CF733" s="221">
        <v>2</v>
      </c>
      <c r="CG733" s="221">
        <v>2</v>
      </c>
      <c r="CH733" s="221">
        <v>2</v>
      </c>
      <c r="CI733" s="221">
        <v>2</v>
      </c>
      <c r="CJ733" s="337">
        <v>2</v>
      </c>
      <c r="CK733" s="221">
        <v>2</v>
      </c>
      <c r="CL733" s="222">
        <f t="shared" si="405"/>
        <v>25</v>
      </c>
      <c r="CM733" s="237">
        <f t="shared" si="406"/>
        <v>0.96153846153846156</v>
      </c>
      <c r="CN733" s="222">
        <f t="shared" si="407"/>
        <v>1</v>
      </c>
      <c r="CO733" s="237">
        <f t="shared" si="408"/>
        <v>3.8461538461538464E-2</v>
      </c>
      <c r="CP733" s="222">
        <f t="shared" si="409"/>
        <v>0</v>
      </c>
      <c r="CQ733" s="237">
        <f t="shared" si="410"/>
        <v>0</v>
      </c>
      <c r="CR733" s="222">
        <f t="shared" si="411"/>
        <v>0</v>
      </c>
      <c r="CS733" s="237">
        <f t="shared" si="412"/>
        <v>0</v>
      </c>
      <c r="CT733" s="223">
        <f t="shared" si="413"/>
        <v>1.9615384615384615</v>
      </c>
      <c r="CU733" s="223" t="str">
        <f t="shared" si="414"/>
        <v>Đạt mục tiêu</v>
      </c>
      <c r="CV733" s="221"/>
    </row>
    <row r="734" spans="1:100" ht="387.5" hidden="1">
      <c r="A734" s="13">
        <v>206</v>
      </c>
      <c r="B734" s="217" t="s">
        <v>2664</v>
      </c>
      <c r="C734" s="212" t="s">
        <v>28</v>
      </c>
      <c r="D734" s="217" t="s">
        <v>2665</v>
      </c>
      <c r="E734" s="212" t="s">
        <v>28</v>
      </c>
      <c r="F734" s="217" t="s">
        <v>2378</v>
      </c>
      <c r="G734" s="217" t="s">
        <v>2666</v>
      </c>
      <c r="H734" s="159"/>
      <c r="I734" s="442"/>
      <c r="J734" s="69"/>
      <c r="K734" s="468" t="s">
        <v>1694</v>
      </c>
      <c r="L734" s="212" t="s">
        <v>32</v>
      </c>
      <c r="M734" s="212" t="s">
        <v>31</v>
      </c>
      <c r="N734" s="215" t="s">
        <v>9</v>
      </c>
      <c r="O734" s="221"/>
      <c r="P734" s="221"/>
      <c r="Q734" s="5"/>
      <c r="R734" s="5" t="s">
        <v>24</v>
      </c>
      <c r="S734" s="5"/>
      <c r="T734" s="5"/>
      <c r="U734" s="6"/>
      <c r="V734" s="5"/>
      <c r="W734" s="5"/>
      <c r="X734" s="5"/>
      <c r="Y734" s="221"/>
      <c r="Z734" s="5"/>
      <c r="AA734" s="5"/>
      <c r="AB734" s="80">
        <v>1</v>
      </c>
      <c r="AC734" s="642"/>
      <c r="AD734" s="7"/>
      <c r="AE734" s="7"/>
      <c r="AF734" s="7"/>
      <c r="AG734" s="7"/>
      <c r="AH734" s="7"/>
      <c r="AI734" s="7"/>
      <c r="AJ734" s="7" t="s">
        <v>1318</v>
      </c>
      <c r="AK734" s="7"/>
      <c r="AL734" s="7"/>
      <c r="AM734" s="7"/>
      <c r="AN734" s="7"/>
      <c r="AO734" s="7"/>
      <c r="AP734" s="7"/>
      <c r="AQ734" s="7"/>
      <c r="AR734" s="7"/>
      <c r="AS734" s="7"/>
      <c r="AT734" s="7"/>
      <c r="AU734" s="7"/>
      <c r="AV734" s="55"/>
      <c r="AW734" s="7"/>
      <c r="AX734" s="7"/>
      <c r="AY734" s="7"/>
      <c r="AZ734" s="7"/>
      <c r="BA734" s="7"/>
      <c r="BB734" s="7"/>
      <c r="BC734" s="7"/>
      <c r="BD734" s="7"/>
      <c r="BE734" s="55"/>
      <c r="BF734" s="55"/>
      <c r="BG734" s="55"/>
      <c r="BH734" s="7"/>
      <c r="BI734" s="7"/>
      <c r="BJ734" s="7"/>
      <c r="BK734" s="7"/>
      <c r="BL734" s="5">
        <v>2</v>
      </c>
      <c r="BM734" s="221">
        <v>2</v>
      </c>
      <c r="BN734" s="221">
        <v>2</v>
      </c>
      <c r="BO734" s="221">
        <v>2</v>
      </c>
      <c r="BP734" s="221">
        <v>2</v>
      </c>
      <c r="BQ734" s="221">
        <v>2</v>
      </c>
      <c r="BR734" s="5">
        <v>2</v>
      </c>
      <c r="BS734" s="226">
        <v>2</v>
      </c>
      <c r="BT734" s="221">
        <v>2</v>
      </c>
      <c r="BU734" s="221">
        <v>2</v>
      </c>
      <c r="BV734" s="221">
        <v>2</v>
      </c>
      <c r="BW734" s="5">
        <v>2</v>
      </c>
      <c r="BX734" s="221">
        <v>2</v>
      </c>
      <c r="BY734" s="6">
        <v>2</v>
      </c>
      <c r="BZ734" s="5">
        <v>2</v>
      </c>
      <c r="CA734" s="221">
        <v>2</v>
      </c>
      <c r="CB734" s="221">
        <v>2</v>
      </c>
      <c r="CC734" s="221">
        <v>2</v>
      </c>
      <c r="CD734" s="337">
        <v>2</v>
      </c>
      <c r="CE734" s="221">
        <v>2</v>
      </c>
      <c r="CF734" s="221">
        <v>2</v>
      </c>
      <c r="CG734" s="221">
        <v>2</v>
      </c>
      <c r="CH734" s="221">
        <v>2</v>
      </c>
      <c r="CI734" s="221">
        <v>2</v>
      </c>
      <c r="CJ734" s="337">
        <v>2</v>
      </c>
      <c r="CK734" s="221">
        <v>2</v>
      </c>
      <c r="CL734" s="222">
        <f t="shared" si="405"/>
        <v>26</v>
      </c>
      <c r="CM734" s="237">
        <f t="shared" si="406"/>
        <v>1</v>
      </c>
      <c r="CN734" s="222">
        <f t="shared" si="407"/>
        <v>0</v>
      </c>
      <c r="CO734" s="237">
        <f t="shared" si="408"/>
        <v>0</v>
      </c>
      <c r="CP734" s="222">
        <f t="shared" si="409"/>
        <v>0</v>
      </c>
      <c r="CQ734" s="237">
        <f t="shared" si="410"/>
        <v>0</v>
      </c>
      <c r="CR734" s="222">
        <f t="shared" si="411"/>
        <v>0</v>
      </c>
      <c r="CS734" s="237">
        <f t="shared" si="412"/>
        <v>0</v>
      </c>
      <c r="CT734" s="223">
        <f t="shared" si="413"/>
        <v>2</v>
      </c>
      <c r="CU734" s="223" t="str">
        <f t="shared" si="414"/>
        <v>Đạt mục tiêu</v>
      </c>
      <c r="CV734" s="221"/>
    </row>
    <row r="735" spans="1:100" ht="46.5" hidden="1">
      <c r="A735" s="1308">
        <v>207</v>
      </c>
      <c r="B735" s="1024"/>
      <c r="C735" s="1079" t="s">
        <v>28</v>
      </c>
      <c r="D735" s="1024" t="s">
        <v>1719</v>
      </c>
      <c r="E735" s="1079" t="s">
        <v>28</v>
      </c>
      <c r="F735" s="1024" t="s">
        <v>1719</v>
      </c>
      <c r="G735" s="51" t="s">
        <v>1721</v>
      </c>
      <c r="H735" s="51"/>
      <c r="I735" s="592"/>
      <c r="J735" s="69"/>
      <c r="K735" s="468"/>
      <c r="L735" s="212"/>
      <c r="M735" s="212" t="s">
        <v>31</v>
      </c>
      <c r="N735" s="215" t="s">
        <v>9</v>
      </c>
      <c r="O735" s="221"/>
      <c r="P735" s="221"/>
      <c r="Q735" s="5" t="s">
        <v>24</v>
      </c>
      <c r="R735" s="5"/>
      <c r="S735" s="5"/>
      <c r="T735" s="5"/>
      <c r="U735" s="6"/>
      <c r="V735" s="5"/>
      <c r="W735" s="5"/>
      <c r="X735" s="5"/>
      <c r="Y735" s="221"/>
      <c r="Z735" s="5"/>
      <c r="AA735" s="5"/>
      <c r="AB735" s="80">
        <v>1</v>
      </c>
      <c r="AC735" s="565"/>
      <c r="AD735" s="5"/>
      <c r="AE735" s="5"/>
      <c r="AF735" s="5" t="s">
        <v>1318</v>
      </c>
      <c r="AG735" s="7"/>
      <c r="AH735" s="7"/>
      <c r="AI735" s="7"/>
      <c r="AJ735" s="7"/>
      <c r="AK735" s="7"/>
      <c r="AL735" s="7"/>
      <c r="AM735" s="7"/>
      <c r="AN735" s="7"/>
      <c r="AO735" s="7"/>
      <c r="AP735" s="7"/>
      <c r="AQ735" s="7"/>
      <c r="AR735" s="7"/>
      <c r="AS735" s="7"/>
      <c r="AT735" s="7"/>
      <c r="AU735" s="7"/>
      <c r="AV735" s="55"/>
      <c r="AW735" s="7"/>
      <c r="AX735" s="7"/>
      <c r="AY735" s="7"/>
      <c r="AZ735" s="7"/>
      <c r="BA735" s="7"/>
      <c r="BB735" s="7"/>
      <c r="BC735" s="7"/>
      <c r="BD735" s="7"/>
      <c r="BE735" s="55"/>
      <c r="BF735" s="55"/>
      <c r="BG735" s="55"/>
      <c r="BH735" s="7"/>
      <c r="BI735" s="7"/>
      <c r="BJ735" s="7"/>
      <c r="BK735" s="7"/>
      <c r="BL735" s="5">
        <v>2</v>
      </c>
      <c r="BM735" s="221">
        <v>2</v>
      </c>
      <c r="BN735" s="221">
        <v>1</v>
      </c>
      <c r="BO735" s="221">
        <v>2</v>
      </c>
      <c r="BP735" s="221">
        <v>2</v>
      </c>
      <c r="BQ735" s="221">
        <v>2</v>
      </c>
      <c r="BR735" s="5">
        <v>2</v>
      </c>
      <c r="BS735" s="226">
        <v>1</v>
      </c>
      <c r="BT735" s="221">
        <v>2</v>
      </c>
      <c r="BU735" s="221">
        <v>2</v>
      </c>
      <c r="BV735" s="221">
        <v>2</v>
      </c>
      <c r="BW735" s="5">
        <v>2</v>
      </c>
      <c r="BX735" s="221">
        <v>2</v>
      </c>
      <c r="BY735" s="6">
        <v>2</v>
      </c>
      <c r="BZ735" s="5">
        <v>2</v>
      </c>
      <c r="CA735" s="221">
        <v>2</v>
      </c>
      <c r="CB735" s="221">
        <v>2</v>
      </c>
      <c r="CC735" s="221">
        <v>2</v>
      </c>
      <c r="CD735" s="337">
        <v>1</v>
      </c>
      <c r="CE735" s="221">
        <v>2</v>
      </c>
      <c r="CF735" s="221">
        <v>2</v>
      </c>
      <c r="CG735" s="221">
        <v>2</v>
      </c>
      <c r="CH735" s="221">
        <v>2</v>
      </c>
      <c r="CI735" s="221">
        <v>2</v>
      </c>
      <c r="CJ735" s="337">
        <v>1</v>
      </c>
      <c r="CK735" s="221">
        <v>2</v>
      </c>
      <c r="CL735" s="222">
        <f t="shared" si="405"/>
        <v>22</v>
      </c>
      <c r="CM735" s="237">
        <f t="shared" si="406"/>
        <v>0.84615384615384615</v>
      </c>
      <c r="CN735" s="222">
        <f t="shared" si="407"/>
        <v>4</v>
      </c>
      <c r="CO735" s="237">
        <f t="shared" si="408"/>
        <v>0.15384615384615385</v>
      </c>
      <c r="CP735" s="222">
        <f t="shared" si="409"/>
        <v>0</v>
      </c>
      <c r="CQ735" s="237">
        <f t="shared" si="410"/>
        <v>0</v>
      </c>
      <c r="CR735" s="222">
        <f t="shared" si="411"/>
        <v>0</v>
      </c>
      <c r="CS735" s="237">
        <f t="shared" si="412"/>
        <v>0</v>
      </c>
      <c r="CT735" s="223">
        <f t="shared" si="413"/>
        <v>1.8461538461538463</v>
      </c>
      <c r="CU735" s="223" t="str">
        <f t="shared" si="414"/>
        <v>Đạt mục tiêu</v>
      </c>
      <c r="CV735" s="221"/>
    </row>
    <row r="736" spans="1:100" ht="84" hidden="1">
      <c r="A736" s="1308"/>
      <c r="B736" s="1024"/>
      <c r="C736" s="1079"/>
      <c r="D736" s="1024"/>
      <c r="E736" s="1079"/>
      <c r="F736" s="1024"/>
      <c r="G736" s="217" t="s">
        <v>1720</v>
      </c>
      <c r="H736" s="286"/>
      <c r="I736" s="429"/>
      <c r="J736" s="69"/>
      <c r="K736" s="468" t="s">
        <v>1722</v>
      </c>
      <c r="L736" s="212" t="s">
        <v>32</v>
      </c>
      <c r="M736" s="212" t="s">
        <v>31</v>
      </c>
      <c r="N736" s="215" t="s">
        <v>9</v>
      </c>
      <c r="O736" s="221"/>
      <c r="P736" s="221"/>
      <c r="Q736" s="5"/>
      <c r="R736" s="5"/>
      <c r="S736" s="5" t="s">
        <v>24</v>
      </c>
      <c r="T736" s="5"/>
      <c r="U736" s="6"/>
      <c r="V736" s="5"/>
      <c r="W736" s="5"/>
      <c r="X736" s="5"/>
      <c r="Y736" s="221"/>
      <c r="Z736" s="5"/>
      <c r="AA736" s="5"/>
      <c r="AB736" s="80">
        <v>1</v>
      </c>
      <c r="AC736" s="642"/>
      <c r="AD736" s="7"/>
      <c r="AE736" s="7"/>
      <c r="AF736" s="7"/>
      <c r="AG736" s="7"/>
      <c r="AH736" s="7"/>
      <c r="AI736" s="7"/>
      <c r="AJ736" s="7"/>
      <c r="AK736" s="7" t="s">
        <v>1318</v>
      </c>
      <c r="AL736" s="7"/>
      <c r="AM736" s="7"/>
      <c r="AN736" s="7"/>
      <c r="AO736" s="7"/>
      <c r="AP736" s="7"/>
      <c r="AQ736" s="7"/>
      <c r="AR736" s="7"/>
      <c r="AS736" s="7"/>
      <c r="AT736" s="7"/>
      <c r="AU736" s="7"/>
      <c r="AV736" s="55"/>
      <c r="AW736" s="7"/>
      <c r="AX736" s="7"/>
      <c r="AY736" s="7"/>
      <c r="AZ736" s="7"/>
      <c r="BA736" s="7"/>
      <c r="BB736" s="7"/>
      <c r="BC736" s="7"/>
      <c r="BD736" s="7"/>
      <c r="BE736" s="55"/>
      <c r="BF736" s="55"/>
      <c r="BG736" s="55"/>
      <c r="BH736" s="7"/>
      <c r="BI736" s="7"/>
      <c r="BJ736" s="7"/>
      <c r="BK736" s="7"/>
      <c r="BL736" s="5">
        <v>2</v>
      </c>
      <c r="BM736" s="221">
        <v>2</v>
      </c>
      <c r="BN736" s="221">
        <v>2</v>
      </c>
      <c r="BO736" s="221">
        <v>2</v>
      </c>
      <c r="BP736" s="221">
        <v>2</v>
      </c>
      <c r="BQ736" s="221">
        <v>2</v>
      </c>
      <c r="BR736" s="5">
        <v>2</v>
      </c>
      <c r="BS736" s="226">
        <v>1</v>
      </c>
      <c r="BT736" s="221">
        <v>2</v>
      </c>
      <c r="BU736" s="221">
        <v>2</v>
      </c>
      <c r="BV736" s="221">
        <v>2</v>
      </c>
      <c r="BW736" s="5">
        <v>2</v>
      </c>
      <c r="BX736" s="221">
        <v>2</v>
      </c>
      <c r="BY736" s="6">
        <v>2</v>
      </c>
      <c r="BZ736" s="5">
        <v>2</v>
      </c>
      <c r="CA736" s="221">
        <v>2</v>
      </c>
      <c r="CB736" s="221">
        <v>2</v>
      </c>
      <c r="CC736" s="221">
        <v>2</v>
      </c>
      <c r="CD736" s="337">
        <v>1</v>
      </c>
      <c r="CE736" s="221">
        <v>2</v>
      </c>
      <c r="CF736" s="221">
        <v>2</v>
      </c>
      <c r="CG736" s="221">
        <v>2</v>
      </c>
      <c r="CH736" s="221">
        <v>2</v>
      </c>
      <c r="CI736" s="221">
        <v>2</v>
      </c>
      <c r="CJ736" s="337">
        <v>2</v>
      </c>
      <c r="CK736" s="221">
        <v>2</v>
      </c>
      <c r="CL736" s="222">
        <f t="shared" si="405"/>
        <v>24</v>
      </c>
      <c r="CM736" s="237">
        <f t="shared" si="406"/>
        <v>0.92307692307692313</v>
      </c>
      <c r="CN736" s="222">
        <f t="shared" si="407"/>
        <v>2</v>
      </c>
      <c r="CO736" s="237">
        <f t="shared" si="408"/>
        <v>7.6923076923076927E-2</v>
      </c>
      <c r="CP736" s="222">
        <f t="shared" si="409"/>
        <v>0</v>
      </c>
      <c r="CQ736" s="237">
        <f t="shared" si="410"/>
        <v>0</v>
      </c>
      <c r="CR736" s="222">
        <f t="shared" si="411"/>
        <v>0</v>
      </c>
      <c r="CS736" s="237">
        <f t="shared" si="412"/>
        <v>0</v>
      </c>
      <c r="CT736" s="223">
        <f t="shared" si="413"/>
        <v>1.9230769230769231</v>
      </c>
      <c r="CU736" s="223" t="str">
        <f t="shared" si="414"/>
        <v>Đạt mục tiêu</v>
      </c>
      <c r="CV736" s="221"/>
    </row>
    <row r="737" spans="1:100" ht="155" hidden="1">
      <c r="A737" s="13">
        <v>208</v>
      </c>
      <c r="B737" s="217" t="s">
        <v>1076</v>
      </c>
      <c r="C737" s="146" t="s">
        <v>28</v>
      </c>
      <c r="D737" s="217" t="s">
        <v>1076</v>
      </c>
      <c r="E737" s="215" t="s">
        <v>28</v>
      </c>
      <c r="F737" s="217" t="s">
        <v>1076</v>
      </c>
      <c r="G737" s="51" t="s">
        <v>1077</v>
      </c>
      <c r="H737" s="51"/>
      <c r="I737" s="592"/>
      <c r="J737" s="69"/>
      <c r="K737" s="485"/>
      <c r="L737" s="5" t="s">
        <v>32</v>
      </c>
      <c r="M737" s="212" t="s">
        <v>31</v>
      </c>
      <c r="N737" s="215" t="s">
        <v>9</v>
      </c>
      <c r="O737" s="221" t="s">
        <v>29</v>
      </c>
      <c r="P737" s="221" t="s">
        <v>24</v>
      </c>
      <c r="Q737" s="5"/>
      <c r="R737" s="5"/>
      <c r="S737" s="5"/>
      <c r="T737" s="5"/>
      <c r="U737" s="195"/>
      <c r="V737" s="5"/>
      <c r="W737" s="5" t="s">
        <v>24</v>
      </c>
      <c r="X737" s="5"/>
      <c r="Y737" s="221"/>
      <c r="Z737" s="5"/>
      <c r="AA737" s="5"/>
      <c r="AB737" s="80">
        <f t="shared" ref="AB737:AB766" si="415">COUNTIF($Q737:$AA737,"x")</f>
        <v>1</v>
      </c>
      <c r="AC737" s="642"/>
      <c r="AD737" s="7"/>
      <c r="AE737" s="7"/>
      <c r="AF737" s="7"/>
      <c r="AG737" s="7"/>
      <c r="AH737" s="7"/>
      <c r="AI737" s="7"/>
      <c r="AJ737" s="7"/>
      <c r="AK737" s="7"/>
      <c r="AL737" s="7"/>
      <c r="AM737" s="7"/>
      <c r="AN737" s="7"/>
      <c r="AO737" s="7"/>
      <c r="AP737" s="7"/>
      <c r="AQ737" s="7"/>
      <c r="AR737" s="7"/>
      <c r="AS737" s="7" t="s">
        <v>1316</v>
      </c>
      <c r="AT737" s="7"/>
      <c r="AU737" s="7" t="s">
        <v>1316</v>
      </c>
      <c r="AV737" s="55"/>
      <c r="AW737" s="7"/>
      <c r="AX737" s="7"/>
      <c r="AY737" s="7" t="s">
        <v>1317</v>
      </c>
      <c r="AZ737" s="7" t="s">
        <v>1317</v>
      </c>
      <c r="BA737" s="7"/>
      <c r="BB737" s="7"/>
      <c r="BC737" s="7"/>
      <c r="BD737" s="7"/>
      <c r="BE737" s="55"/>
      <c r="BF737" s="55"/>
      <c r="BG737" s="55"/>
      <c r="BH737" s="7"/>
      <c r="BI737" s="7"/>
      <c r="BJ737" s="7"/>
      <c r="BK737" s="7"/>
      <c r="BL737" s="5">
        <v>2</v>
      </c>
      <c r="BM737" s="221">
        <v>1</v>
      </c>
      <c r="BN737" s="221">
        <v>2</v>
      </c>
      <c r="BO737" s="221">
        <v>2</v>
      </c>
      <c r="BP737" s="221">
        <v>2</v>
      </c>
      <c r="BQ737" s="221">
        <v>2</v>
      </c>
      <c r="BR737" s="5">
        <v>2</v>
      </c>
      <c r="BS737" s="226">
        <v>2</v>
      </c>
      <c r="BT737" s="221">
        <v>2</v>
      </c>
      <c r="BU737" s="221">
        <v>2</v>
      </c>
      <c r="BV737" s="221">
        <v>2</v>
      </c>
      <c r="BW737" s="5">
        <v>1</v>
      </c>
      <c r="BX737" s="221">
        <v>2</v>
      </c>
      <c r="BY737" s="6">
        <v>2</v>
      </c>
      <c r="BZ737" s="5">
        <v>2</v>
      </c>
      <c r="CA737" s="221">
        <v>2</v>
      </c>
      <c r="CB737" s="221">
        <v>2</v>
      </c>
      <c r="CC737" s="221">
        <v>2</v>
      </c>
      <c r="CD737" s="337">
        <v>2</v>
      </c>
      <c r="CE737" s="221">
        <v>2</v>
      </c>
      <c r="CF737" s="221">
        <v>1</v>
      </c>
      <c r="CG737" s="221">
        <v>2</v>
      </c>
      <c r="CH737" s="221">
        <v>2</v>
      </c>
      <c r="CI737" s="221">
        <v>2</v>
      </c>
      <c r="CJ737" s="337">
        <v>2</v>
      </c>
      <c r="CK737" s="221">
        <v>2</v>
      </c>
      <c r="CL737" s="222">
        <f t="shared" si="405"/>
        <v>23</v>
      </c>
      <c r="CM737" s="237">
        <f t="shared" si="406"/>
        <v>0.88461538461538458</v>
      </c>
      <c r="CN737" s="222">
        <f t="shared" si="407"/>
        <v>3</v>
      </c>
      <c r="CO737" s="237">
        <f t="shared" si="408"/>
        <v>0.11538461538461539</v>
      </c>
      <c r="CP737" s="222">
        <f t="shared" si="409"/>
        <v>0</v>
      </c>
      <c r="CQ737" s="237">
        <f t="shared" si="410"/>
        <v>0</v>
      </c>
      <c r="CR737" s="222">
        <f t="shared" si="411"/>
        <v>0</v>
      </c>
      <c r="CS737" s="237">
        <f t="shared" si="412"/>
        <v>0</v>
      </c>
      <c r="CT737" s="223">
        <f t="shared" si="413"/>
        <v>1.8846153846153846</v>
      </c>
      <c r="CU737" s="223" t="str">
        <f t="shared" si="414"/>
        <v>Đạt mục tiêu</v>
      </c>
      <c r="CV737" s="221"/>
    </row>
    <row r="738" spans="1:100" ht="62" hidden="1">
      <c r="A738" s="1308">
        <v>209</v>
      </c>
      <c r="B738" s="1044" t="s">
        <v>2985</v>
      </c>
      <c r="C738" s="1058" t="s">
        <v>28</v>
      </c>
      <c r="D738" s="1024" t="s">
        <v>2615</v>
      </c>
      <c r="E738" s="1033" t="s">
        <v>28</v>
      </c>
      <c r="F738" s="1044" t="s">
        <v>2616</v>
      </c>
      <c r="G738" s="220" t="s">
        <v>1324</v>
      </c>
      <c r="H738" s="138"/>
      <c r="I738" s="442"/>
      <c r="J738" s="69"/>
      <c r="K738" s="485"/>
      <c r="L738" s="212" t="s">
        <v>32</v>
      </c>
      <c r="M738" s="212" t="s">
        <v>31</v>
      </c>
      <c r="N738" s="215" t="s">
        <v>9</v>
      </c>
      <c r="O738" s="221" t="s">
        <v>29</v>
      </c>
      <c r="P738" s="221" t="s">
        <v>24</v>
      </c>
      <c r="Q738" s="5" t="s">
        <v>24</v>
      </c>
      <c r="R738" s="5"/>
      <c r="S738" s="5"/>
      <c r="T738" s="5"/>
      <c r="U738" s="6"/>
      <c r="V738" s="5"/>
      <c r="W738" s="5"/>
      <c r="X738" s="5"/>
      <c r="Y738" s="221"/>
      <c r="Z738" s="5"/>
      <c r="AA738" s="5"/>
      <c r="AB738" s="80">
        <f t="shared" si="415"/>
        <v>1</v>
      </c>
      <c r="AC738" s="565" t="s">
        <v>1404</v>
      </c>
      <c r="AD738" s="221"/>
      <c r="AE738" s="221"/>
      <c r="AF738" s="221"/>
      <c r="AG738" s="7"/>
      <c r="AH738" s="7"/>
      <c r="AI738" s="7"/>
      <c r="AJ738" s="7"/>
      <c r="AK738" s="7"/>
      <c r="AL738" s="7"/>
      <c r="AM738" s="7"/>
      <c r="AN738" s="7"/>
      <c r="AO738" s="7"/>
      <c r="AP738" s="7"/>
      <c r="AQ738" s="7"/>
      <c r="AR738" s="7"/>
      <c r="AS738" s="7"/>
      <c r="AT738" s="7"/>
      <c r="AU738" s="7"/>
      <c r="AV738" s="55"/>
      <c r="AW738" s="7"/>
      <c r="AX738" s="7"/>
      <c r="AY738" s="7"/>
      <c r="AZ738" s="7"/>
      <c r="BA738" s="7"/>
      <c r="BB738" s="7"/>
      <c r="BC738" s="7"/>
      <c r="BD738" s="7"/>
      <c r="BE738" s="55"/>
      <c r="BF738" s="55"/>
      <c r="BG738" s="55"/>
      <c r="BH738" s="7"/>
      <c r="BI738" s="7"/>
      <c r="BJ738" s="7"/>
      <c r="BK738" s="7"/>
      <c r="BL738" s="5">
        <v>2</v>
      </c>
      <c r="BM738" s="221">
        <v>2</v>
      </c>
      <c r="BN738" s="221">
        <v>2</v>
      </c>
      <c r="BO738" s="221">
        <v>2</v>
      </c>
      <c r="BP738" s="221">
        <v>2</v>
      </c>
      <c r="BQ738" s="221">
        <v>2</v>
      </c>
      <c r="BR738" s="5">
        <v>2</v>
      </c>
      <c r="BS738" s="226">
        <v>2</v>
      </c>
      <c r="BT738" s="221">
        <v>2</v>
      </c>
      <c r="BU738" s="221">
        <v>2</v>
      </c>
      <c r="BV738" s="221">
        <v>2</v>
      </c>
      <c r="BW738" s="5">
        <v>2</v>
      </c>
      <c r="BX738" s="221">
        <v>1</v>
      </c>
      <c r="BY738" s="6">
        <v>2</v>
      </c>
      <c r="BZ738" s="5">
        <v>2</v>
      </c>
      <c r="CA738" s="221">
        <v>2</v>
      </c>
      <c r="CB738" s="221">
        <v>2</v>
      </c>
      <c r="CC738" s="221">
        <v>1</v>
      </c>
      <c r="CD738" s="337">
        <v>2</v>
      </c>
      <c r="CE738" s="221">
        <v>2</v>
      </c>
      <c r="CF738" s="221">
        <v>2</v>
      </c>
      <c r="CG738" s="221">
        <v>2</v>
      </c>
      <c r="CH738" s="221">
        <v>2</v>
      </c>
      <c r="CI738" s="221">
        <v>2</v>
      </c>
      <c r="CJ738" s="337">
        <v>1</v>
      </c>
      <c r="CK738" s="221">
        <v>2</v>
      </c>
      <c r="CL738" s="222">
        <f t="shared" si="405"/>
        <v>23</v>
      </c>
      <c r="CM738" s="237">
        <f t="shared" si="406"/>
        <v>0.88461538461538458</v>
      </c>
      <c r="CN738" s="222">
        <f t="shared" si="407"/>
        <v>3</v>
      </c>
      <c r="CO738" s="237">
        <f t="shared" si="408"/>
        <v>0.11538461538461539</v>
      </c>
      <c r="CP738" s="222">
        <f t="shared" si="409"/>
        <v>0</v>
      </c>
      <c r="CQ738" s="237">
        <f t="shared" si="410"/>
        <v>0</v>
      </c>
      <c r="CR738" s="222">
        <f t="shared" si="411"/>
        <v>0</v>
      </c>
      <c r="CS738" s="237">
        <f t="shared" si="412"/>
        <v>0</v>
      </c>
      <c r="CT738" s="223">
        <f t="shared" si="413"/>
        <v>1.8846153846153846</v>
      </c>
      <c r="CU738" s="223" t="str">
        <f t="shared" si="414"/>
        <v>Đạt mục tiêu</v>
      </c>
      <c r="CV738" s="221"/>
    </row>
    <row r="739" spans="1:100" ht="62" hidden="1">
      <c r="A739" s="1308"/>
      <c r="B739" s="1024"/>
      <c r="C739" s="1058"/>
      <c r="D739" s="1024"/>
      <c r="E739" s="1033"/>
      <c r="F739" s="1024"/>
      <c r="G739" s="217" t="s">
        <v>1080</v>
      </c>
      <c r="H739" s="286"/>
      <c r="I739" s="442"/>
      <c r="J739" s="69"/>
      <c r="K739" s="485"/>
      <c r="L739" s="5" t="s">
        <v>32</v>
      </c>
      <c r="M739" s="212" t="s">
        <v>31</v>
      </c>
      <c r="N739" s="215" t="s">
        <v>9</v>
      </c>
      <c r="O739" s="221" t="s">
        <v>29</v>
      </c>
      <c r="P739" s="221" t="s">
        <v>24</v>
      </c>
      <c r="Q739" s="5"/>
      <c r="R739" s="5"/>
      <c r="S739" s="5"/>
      <c r="T739" s="5"/>
      <c r="U739" s="195"/>
      <c r="V739" s="5"/>
      <c r="W739" s="5" t="s">
        <v>24</v>
      </c>
      <c r="X739" s="5"/>
      <c r="Y739" s="221"/>
      <c r="Z739" s="5"/>
      <c r="AA739" s="5"/>
      <c r="AB739" s="80">
        <f t="shared" si="415"/>
        <v>1</v>
      </c>
      <c r="AC739" s="642"/>
      <c r="AD739" s="7"/>
      <c r="AE739" s="7"/>
      <c r="AF739" s="7"/>
      <c r="AG739" s="7"/>
      <c r="AH739" s="7"/>
      <c r="AI739" s="7"/>
      <c r="AJ739" s="7"/>
      <c r="AK739" s="7"/>
      <c r="AL739" s="7"/>
      <c r="AM739" s="7"/>
      <c r="AN739" s="7"/>
      <c r="AO739" s="7"/>
      <c r="AP739" s="7"/>
      <c r="AQ739" s="7"/>
      <c r="AR739" s="7"/>
      <c r="AS739" s="7" t="s">
        <v>1404</v>
      </c>
      <c r="AT739" s="7"/>
      <c r="AU739" s="7" t="s">
        <v>1404</v>
      </c>
      <c r="AV739" s="55"/>
      <c r="AW739" s="7"/>
      <c r="AX739" s="7"/>
      <c r="AY739" s="7" t="s">
        <v>1404</v>
      </c>
      <c r="AZ739" s="7"/>
      <c r="BA739" s="7"/>
      <c r="BB739" s="7"/>
      <c r="BC739" s="7"/>
      <c r="BD739" s="7"/>
      <c r="BE739" s="55"/>
      <c r="BF739" s="55"/>
      <c r="BG739" s="55"/>
      <c r="BH739" s="7"/>
      <c r="BI739" s="7"/>
      <c r="BJ739" s="7"/>
      <c r="BK739" s="7"/>
      <c r="BL739" s="5">
        <v>2</v>
      </c>
      <c r="BM739" s="221">
        <v>2</v>
      </c>
      <c r="BN739" s="221">
        <v>2</v>
      </c>
      <c r="BO739" s="221">
        <v>2</v>
      </c>
      <c r="BP739" s="221">
        <v>2</v>
      </c>
      <c r="BQ739" s="221">
        <v>1</v>
      </c>
      <c r="BR739" s="5">
        <v>2</v>
      </c>
      <c r="BS739" s="226">
        <v>2</v>
      </c>
      <c r="BT739" s="221">
        <v>1</v>
      </c>
      <c r="BU739" s="221">
        <v>2</v>
      </c>
      <c r="BV739" s="221">
        <v>2</v>
      </c>
      <c r="BW739" s="5">
        <v>2</v>
      </c>
      <c r="BX739" s="221">
        <v>2</v>
      </c>
      <c r="BY739" s="6">
        <v>1</v>
      </c>
      <c r="BZ739" s="5">
        <v>2</v>
      </c>
      <c r="CA739" s="221">
        <v>1</v>
      </c>
      <c r="CB739" s="221">
        <v>2</v>
      </c>
      <c r="CC739" s="221">
        <v>2</v>
      </c>
      <c r="CD739" s="337">
        <v>2</v>
      </c>
      <c r="CE739" s="221">
        <v>2</v>
      </c>
      <c r="CF739" s="221">
        <v>2</v>
      </c>
      <c r="CG739" s="221">
        <v>2</v>
      </c>
      <c r="CH739" s="221">
        <v>2</v>
      </c>
      <c r="CI739" s="221">
        <v>2</v>
      </c>
      <c r="CJ739" s="337">
        <v>2</v>
      </c>
      <c r="CK739" s="221">
        <v>2</v>
      </c>
      <c r="CL739" s="222">
        <f t="shared" si="405"/>
        <v>22</v>
      </c>
      <c r="CM739" s="237">
        <f t="shared" si="406"/>
        <v>0.84615384615384615</v>
      </c>
      <c r="CN739" s="222">
        <f t="shared" si="407"/>
        <v>4</v>
      </c>
      <c r="CO739" s="237">
        <f t="shared" si="408"/>
        <v>0.15384615384615385</v>
      </c>
      <c r="CP739" s="222">
        <f t="shared" si="409"/>
        <v>0</v>
      </c>
      <c r="CQ739" s="237">
        <f t="shared" si="410"/>
        <v>0</v>
      </c>
      <c r="CR739" s="222">
        <f t="shared" si="411"/>
        <v>0</v>
      </c>
      <c r="CS739" s="237">
        <f t="shared" si="412"/>
        <v>0</v>
      </c>
      <c r="CT739" s="223">
        <f t="shared" si="413"/>
        <v>1.8461538461538463</v>
      </c>
      <c r="CU739" s="223" t="str">
        <f t="shared" si="414"/>
        <v>Đạt mục tiêu</v>
      </c>
      <c r="CV739" s="221"/>
    </row>
    <row r="740" spans="1:100" ht="77.5" hidden="1">
      <c r="A740" s="1308"/>
      <c r="B740" s="1024"/>
      <c r="C740" s="1058"/>
      <c r="D740" s="1024"/>
      <c r="E740" s="1033"/>
      <c r="F740" s="1024"/>
      <c r="G740" s="286" t="s">
        <v>3025</v>
      </c>
      <c r="H740" s="286"/>
      <c r="I740" s="697" t="s">
        <v>2370</v>
      </c>
      <c r="J740" s="69"/>
      <c r="K740" s="485"/>
      <c r="L740" s="212" t="s">
        <v>32</v>
      </c>
      <c r="M740" s="212" t="s">
        <v>31</v>
      </c>
      <c r="N740" s="215" t="s">
        <v>9</v>
      </c>
      <c r="O740" s="221" t="s">
        <v>29</v>
      </c>
      <c r="P740" s="221" t="s">
        <v>24</v>
      </c>
      <c r="Q740" s="5"/>
      <c r="R740" s="5"/>
      <c r="S740" s="5"/>
      <c r="T740" s="5"/>
      <c r="U740" s="6"/>
      <c r="V740" s="5"/>
      <c r="W740" s="5"/>
      <c r="X740" s="5"/>
      <c r="Y740" s="221" t="s">
        <v>24</v>
      </c>
      <c r="Z740" s="5"/>
      <c r="AA740" s="5"/>
      <c r="AB740" s="80">
        <f t="shared" si="415"/>
        <v>1</v>
      </c>
      <c r="AC740" s="642"/>
      <c r="AD740" s="7"/>
      <c r="AE740" s="7"/>
      <c r="AF740" s="7"/>
      <c r="AG740" s="7"/>
      <c r="AH740" s="7"/>
      <c r="AI740" s="7"/>
      <c r="AJ740" s="7"/>
      <c r="AK740" s="7"/>
      <c r="AL740" s="7"/>
      <c r="AM740" s="7"/>
      <c r="AN740" s="7"/>
      <c r="AO740" s="7"/>
      <c r="AP740" s="7"/>
      <c r="AQ740" s="7"/>
      <c r="AR740" s="7"/>
      <c r="AS740" s="7"/>
      <c r="AT740" s="7"/>
      <c r="AU740" s="7"/>
      <c r="AV740" s="55"/>
      <c r="AW740" s="7"/>
      <c r="AX740" s="7"/>
      <c r="AY740" s="7"/>
      <c r="AZ740" s="7"/>
      <c r="BA740" s="7"/>
      <c r="BB740" s="7"/>
      <c r="BC740" s="7"/>
      <c r="BD740" s="7"/>
      <c r="BE740" s="55" t="s">
        <v>1316</v>
      </c>
      <c r="BF740" s="55" t="s">
        <v>1316</v>
      </c>
      <c r="BG740" s="55" t="s">
        <v>1316</v>
      </c>
      <c r="BH740" s="7"/>
      <c r="BI740" s="7"/>
      <c r="BJ740" s="7"/>
      <c r="BK740" s="7"/>
      <c r="BL740" s="5">
        <v>2</v>
      </c>
      <c r="BM740" s="221">
        <v>2</v>
      </c>
      <c r="BN740" s="221">
        <v>2</v>
      </c>
      <c r="BO740" s="221">
        <v>1</v>
      </c>
      <c r="BP740" s="221">
        <v>2</v>
      </c>
      <c r="BQ740" s="221">
        <v>2</v>
      </c>
      <c r="BR740" s="5">
        <v>1</v>
      </c>
      <c r="BS740" s="226">
        <v>2</v>
      </c>
      <c r="BT740" s="221">
        <v>2</v>
      </c>
      <c r="BU740" s="221">
        <v>2</v>
      </c>
      <c r="BV740" s="221">
        <v>1</v>
      </c>
      <c r="BW740" s="5">
        <v>2</v>
      </c>
      <c r="BX740" s="221">
        <v>2</v>
      </c>
      <c r="BY740" s="6">
        <v>2</v>
      </c>
      <c r="BZ740" s="5">
        <v>1</v>
      </c>
      <c r="CA740" s="221">
        <v>2</v>
      </c>
      <c r="CB740" s="221">
        <v>2</v>
      </c>
      <c r="CC740" s="221">
        <v>2</v>
      </c>
      <c r="CD740" s="337">
        <v>1</v>
      </c>
      <c r="CE740" s="221">
        <v>2</v>
      </c>
      <c r="CF740" s="221">
        <v>2</v>
      </c>
      <c r="CG740" s="221">
        <v>2</v>
      </c>
      <c r="CH740" s="221">
        <v>2</v>
      </c>
      <c r="CI740" s="221">
        <v>2</v>
      </c>
      <c r="CJ740" s="337">
        <v>2</v>
      </c>
      <c r="CK740" s="221">
        <v>2</v>
      </c>
      <c r="CL740" s="222">
        <f t="shared" si="405"/>
        <v>21</v>
      </c>
      <c r="CM740" s="237">
        <f t="shared" si="406"/>
        <v>0.80769230769230771</v>
      </c>
      <c r="CN740" s="222">
        <f t="shared" si="407"/>
        <v>5</v>
      </c>
      <c r="CO740" s="237">
        <f t="shared" si="408"/>
        <v>0.19230769230769232</v>
      </c>
      <c r="CP740" s="222">
        <f t="shared" si="409"/>
        <v>0</v>
      </c>
      <c r="CQ740" s="237">
        <f t="shared" si="410"/>
        <v>0</v>
      </c>
      <c r="CR740" s="222">
        <f t="shared" si="411"/>
        <v>0</v>
      </c>
      <c r="CS740" s="237">
        <f t="shared" si="412"/>
        <v>0</v>
      </c>
      <c r="CT740" s="223">
        <f t="shared" si="413"/>
        <v>1.8076923076923077</v>
      </c>
      <c r="CU740" s="223" t="str">
        <f t="shared" si="414"/>
        <v>Đạt mục tiêu</v>
      </c>
      <c r="CV740" s="221"/>
    </row>
    <row r="741" spans="1:100" ht="77.5" hidden="1">
      <c r="A741" s="1308"/>
      <c r="B741" s="1024"/>
      <c r="C741" s="1058"/>
      <c r="D741" s="1024"/>
      <c r="E741" s="1033"/>
      <c r="F741" s="1024"/>
      <c r="G741" s="217" t="s">
        <v>2818</v>
      </c>
      <c r="H741" s="217"/>
      <c r="I741" s="534"/>
      <c r="J741" s="212"/>
      <c r="K741" s="465"/>
      <c r="L741" s="16" t="s">
        <v>32</v>
      </c>
      <c r="M741" s="212" t="s">
        <v>31</v>
      </c>
      <c r="N741" s="215" t="s">
        <v>9</v>
      </c>
      <c r="O741" s="44" t="s">
        <v>29</v>
      </c>
      <c r="P741" s="44" t="s">
        <v>24</v>
      </c>
      <c r="Q741" s="5"/>
      <c r="R741" s="5"/>
      <c r="S741" s="5"/>
      <c r="T741" s="5"/>
      <c r="U741" s="6"/>
      <c r="V741" s="5"/>
      <c r="W741" s="5"/>
      <c r="X741" s="5"/>
      <c r="Y741" s="221"/>
      <c r="Z741" s="5"/>
      <c r="AA741" s="5" t="s">
        <v>24</v>
      </c>
      <c r="AB741" s="80">
        <f t="shared" si="415"/>
        <v>1</v>
      </c>
      <c r="AC741" s="642"/>
      <c r="AD741" s="7"/>
      <c r="AE741" s="7"/>
      <c r="AF741" s="7"/>
      <c r="AG741" s="7"/>
      <c r="AH741" s="7"/>
      <c r="AI741" s="7"/>
      <c r="AJ741" s="7"/>
      <c r="AK741" s="7"/>
      <c r="AL741" s="7"/>
      <c r="AM741" s="7"/>
      <c r="AN741" s="7"/>
      <c r="AO741" s="7"/>
      <c r="AP741" s="7"/>
      <c r="AQ741" s="7"/>
      <c r="AR741" s="7"/>
      <c r="AS741" s="7"/>
      <c r="AT741" s="7"/>
      <c r="AU741" s="7"/>
      <c r="AV741" s="55"/>
      <c r="AW741" s="7"/>
      <c r="AX741" s="7"/>
      <c r="AY741" s="7"/>
      <c r="AZ741" s="7"/>
      <c r="BA741" s="7"/>
      <c r="BB741" s="7"/>
      <c r="BC741" s="7"/>
      <c r="BD741" s="7"/>
      <c r="BE741" s="55"/>
      <c r="BF741" s="55"/>
      <c r="BG741" s="55"/>
      <c r="BH741" s="7"/>
      <c r="BI741" s="7"/>
      <c r="BJ741" s="7" t="s">
        <v>1316</v>
      </c>
      <c r="BK741" s="7"/>
      <c r="BL741" s="5">
        <v>2</v>
      </c>
      <c r="BM741" s="221">
        <v>2</v>
      </c>
      <c r="BN741" s="221">
        <v>2</v>
      </c>
      <c r="BO741" s="221">
        <v>2</v>
      </c>
      <c r="BP741" s="221">
        <v>2</v>
      </c>
      <c r="BQ741" s="221">
        <v>2</v>
      </c>
      <c r="BR741" s="5">
        <v>2</v>
      </c>
      <c r="BS741" s="226">
        <v>1</v>
      </c>
      <c r="BT741" s="221">
        <v>2</v>
      </c>
      <c r="BU741" s="221">
        <v>2</v>
      </c>
      <c r="BV741" s="221">
        <v>2</v>
      </c>
      <c r="BW741" s="5">
        <v>2</v>
      </c>
      <c r="BX741" s="221">
        <v>2</v>
      </c>
      <c r="BY741" s="6">
        <v>2</v>
      </c>
      <c r="BZ741" s="5">
        <v>2</v>
      </c>
      <c r="CA741" s="221">
        <v>2</v>
      </c>
      <c r="CB741" s="221">
        <v>2</v>
      </c>
      <c r="CC741" s="221">
        <v>2</v>
      </c>
      <c r="CD741" s="337">
        <v>1</v>
      </c>
      <c r="CE741" s="221">
        <v>2</v>
      </c>
      <c r="CF741" s="221">
        <v>2</v>
      </c>
      <c r="CG741" s="221">
        <v>2</v>
      </c>
      <c r="CH741" s="221">
        <v>2</v>
      </c>
      <c r="CI741" s="221">
        <v>2</v>
      </c>
      <c r="CJ741" s="337">
        <v>2</v>
      </c>
      <c r="CK741" s="221">
        <v>2</v>
      </c>
      <c r="CL741" s="222">
        <f t="shared" si="405"/>
        <v>24</v>
      </c>
      <c r="CM741" s="237">
        <f t="shared" si="406"/>
        <v>0.92307692307692313</v>
      </c>
      <c r="CN741" s="222">
        <f t="shared" si="407"/>
        <v>2</v>
      </c>
      <c r="CO741" s="237">
        <f t="shared" si="408"/>
        <v>7.6923076923076927E-2</v>
      </c>
      <c r="CP741" s="222">
        <f t="shared" si="409"/>
        <v>0</v>
      </c>
      <c r="CQ741" s="237">
        <f t="shared" si="410"/>
        <v>0</v>
      </c>
      <c r="CR741" s="222">
        <f t="shared" si="411"/>
        <v>0</v>
      </c>
      <c r="CS741" s="237">
        <f t="shared" si="412"/>
        <v>0</v>
      </c>
      <c r="CT741" s="223">
        <f t="shared" si="413"/>
        <v>1.9230769230769231</v>
      </c>
      <c r="CU741" s="223" t="str">
        <f t="shared" si="414"/>
        <v>Đạt mục tiêu</v>
      </c>
      <c r="CV741" s="221"/>
    </row>
    <row r="742" spans="1:100" ht="62" hidden="1">
      <c r="A742" s="1308"/>
      <c r="B742" s="1024"/>
      <c r="C742" s="1058"/>
      <c r="D742" s="1024"/>
      <c r="E742" s="1033"/>
      <c r="F742" s="1024"/>
      <c r="G742" s="217" t="s">
        <v>2692</v>
      </c>
      <c r="H742" s="286"/>
      <c r="I742" s="442"/>
      <c r="J742" s="69"/>
      <c r="K742" s="485"/>
      <c r="L742" s="212" t="s">
        <v>32</v>
      </c>
      <c r="M742" s="212" t="s">
        <v>31</v>
      </c>
      <c r="N742" s="215" t="s">
        <v>9</v>
      </c>
      <c r="O742" s="221" t="s">
        <v>29</v>
      </c>
      <c r="P742" s="221" t="s">
        <v>24</v>
      </c>
      <c r="Q742" s="5"/>
      <c r="R742" s="5"/>
      <c r="S742" s="5" t="s">
        <v>24</v>
      </c>
      <c r="T742" s="5"/>
      <c r="U742" s="6"/>
      <c r="V742" s="5"/>
      <c r="W742" s="5"/>
      <c r="X742" s="5"/>
      <c r="Y742" s="221"/>
      <c r="Z742" s="5"/>
      <c r="AA742" s="5"/>
      <c r="AB742" s="80">
        <f t="shared" si="415"/>
        <v>1</v>
      </c>
      <c r="AC742" s="642"/>
      <c r="AD742" s="7"/>
      <c r="AE742" s="7"/>
      <c r="AF742" s="7"/>
      <c r="AG742" s="7"/>
      <c r="AH742" s="7"/>
      <c r="AI742" s="7"/>
      <c r="AJ742" s="7"/>
      <c r="AK742" s="7"/>
      <c r="AL742" s="7" t="s">
        <v>1316</v>
      </c>
      <c r="AM742" s="7"/>
      <c r="AN742" s="7"/>
      <c r="AO742" s="7"/>
      <c r="AP742" s="7"/>
      <c r="AQ742" s="7"/>
      <c r="AR742" s="7"/>
      <c r="AS742" s="7"/>
      <c r="AT742" s="7"/>
      <c r="AU742" s="7"/>
      <c r="AV742" s="55"/>
      <c r="AW742" s="7"/>
      <c r="AX742" s="7"/>
      <c r="AY742" s="7"/>
      <c r="AZ742" s="7"/>
      <c r="BA742" s="7"/>
      <c r="BB742" s="7"/>
      <c r="BC742" s="7"/>
      <c r="BD742" s="7"/>
      <c r="BE742" s="55"/>
      <c r="BF742" s="55"/>
      <c r="BG742" s="55"/>
      <c r="BH742" s="7"/>
      <c r="BI742" s="7"/>
      <c r="BJ742" s="7"/>
      <c r="BK742" s="7"/>
      <c r="BL742" s="5">
        <v>2</v>
      </c>
      <c r="BM742" s="221">
        <v>2</v>
      </c>
      <c r="BN742" s="221">
        <v>2</v>
      </c>
      <c r="BO742" s="221">
        <v>2</v>
      </c>
      <c r="BP742" s="221">
        <v>1</v>
      </c>
      <c r="BQ742" s="221">
        <v>2</v>
      </c>
      <c r="BR742" s="5">
        <v>2</v>
      </c>
      <c r="BS742" s="226">
        <v>2</v>
      </c>
      <c r="BT742" s="221">
        <v>2</v>
      </c>
      <c r="BU742" s="221">
        <v>2</v>
      </c>
      <c r="BV742" s="221">
        <v>2</v>
      </c>
      <c r="BW742" s="5">
        <v>2</v>
      </c>
      <c r="BX742" s="221">
        <v>2</v>
      </c>
      <c r="BY742" s="6">
        <v>2</v>
      </c>
      <c r="BZ742" s="5">
        <v>1</v>
      </c>
      <c r="CA742" s="221">
        <v>2</v>
      </c>
      <c r="CB742" s="221">
        <v>2</v>
      </c>
      <c r="CC742" s="221">
        <v>2</v>
      </c>
      <c r="CD742" s="337">
        <v>2</v>
      </c>
      <c r="CE742" s="221">
        <v>2</v>
      </c>
      <c r="CF742" s="221">
        <v>2</v>
      </c>
      <c r="CG742" s="221">
        <v>1</v>
      </c>
      <c r="CH742" s="221">
        <v>2</v>
      </c>
      <c r="CI742" s="221">
        <v>2</v>
      </c>
      <c r="CJ742" s="337">
        <v>2</v>
      </c>
      <c r="CK742" s="221">
        <v>2</v>
      </c>
      <c r="CL742" s="222">
        <f t="shared" si="405"/>
        <v>23</v>
      </c>
      <c r="CM742" s="237">
        <f t="shared" si="406"/>
        <v>0.88461538461538458</v>
      </c>
      <c r="CN742" s="222">
        <f t="shared" si="407"/>
        <v>3</v>
      </c>
      <c r="CO742" s="237">
        <f t="shared" si="408"/>
        <v>0.11538461538461539</v>
      </c>
      <c r="CP742" s="222">
        <f t="shared" si="409"/>
        <v>0</v>
      </c>
      <c r="CQ742" s="237">
        <f t="shared" si="410"/>
        <v>0</v>
      </c>
      <c r="CR742" s="222">
        <f t="shared" si="411"/>
        <v>0</v>
      </c>
      <c r="CS742" s="237">
        <f t="shared" si="412"/>
        <v>0</v>
      </c>
      <c r="CT742" s="223">
        <f t="shared" si="413"/>
        <v>1.8846153846153846</v>
      </c>
      <c r="CU742" s="223" t="str">
        <f t="shared" si="414"/>
        <v>Đạt mục tiêu</v>
      </c>
      <c r="CV742" s="221"/>
    </row>
    <row r="743" spans="1:100" ht="46.5" hidden="1">
      <c r="A743" s="1308">
        <v>210</v>
      </c>
      <c r="B743" s="1044" t="s">
        <v>2986</v>
      </c>
      <c r="C743" s="1058" t="s">
        <v>28</v>
      </c>
      <c r="D743" s="1024" t="s">
        <v>1083</v>
      </c>
      <c r="E743" s="1033" t="s">
        <v>28</v>
      </c>
      <c r="F743" s="1044" t="s">
        <v>1330</v>
      </c>
      <c r="G743" s="762" t="s">
        <v>3024</v>
      </c>
      <c r="H743" s="51"/>
      <c r="I743" s="705" t="s">
        <v>2988</v>
      </c>
      <c r="J743" s="69"/>
      <c r="K743" s="485"/>
      <c r="L743" s="212" t="s">
        <v>32</v>
      </c>
      <c r="M743" s="212" t="s">
        <v>31</v>
      </c>
      <c r="N743" s="215" t="s">
        <v>9</v>
      </c>
      <c r="O743" s="221" t="s">
        <v>29</v>
      </c>
      <c r="P743" s="221" t="s">
        <v>24</v>
      </c>
      <c r="Q743" s="5"/>
      <c r="R743" s="5"/>
      <c r="S743" s="5"/>
      <c r="T743" s="5"/>
      <c r="U743" s="6"/>
      <c r="V743" s="5"/>
      <c r="W743" s="5" t="s">
        <v>24</v>
      </c>
      <c r="X743" s="5" t="s">
        <v>24</v>
      </c>
      <c r="Y743" s="221"/>
      <c r="Z743" s="5"/>
      <c r="AA743" s="5"/>
      <c r="AB743" s="80">
        <f t="shared" si="415"/>
        <v>2</v>
      </c>
      <c r="AC743" s="642"/>
      <c r="AD743" s="7"/>
      <c r="AE743" s="7"/>
      <c r="AF743" s="7"/>
      <c r="AG743" s="7"/>
      <c r="AH743" s="7"/>
      <c r="AI743" s="7"/>
      <c r="AJ743" s="7"/>
      <c r="AK743" s="7" t="s">
        <v>1315</v>
      </c>
      <c r="AL743" s="7" t="s">
        <v>1315</v>
      </c>
      <c r="AM743" s="7" t="s">
        <v>1315</v>
      </c>
      <c r="AN743" s="7" t="s">
        <v>1315</v>
      </c>
      <c r="AO743" s="7"/>
      <c r="AP743" s="7"/>
      <c r="AQ743" s="7"/>
      <c r="AR743" s="7"/>
      <c r="AS743" s="7"/>
      <c r="AT743" s="7"/>
      <c r="AU743" s="7"/>
      <c r="AV743" s="55"/>
      <c r="AW743" s="7"/>
      <c r="AX743" s="7"/>
      <c r="AY743" s="7"/>
      <c r="AZ743" s="7"/>
      <c r="BA743" s="7" t="s">
        <v>1405</v>
      </c>
      <c r="BB743" s="7" t="s">
        <v>1405</v>
      </c>
      <c r="BC743" s="7" t="s">
        <v>1405</v>
      </c>
      <c r="BD743" s="7" t="s">
        <v>1405</v>
      </c>
      <c r="BE743" s="55"/>
      <c r="BF743" s="55"/>
      <c r="BG743" s="55"/>
      <c r="BH743" s="7"/>
      <c r="BI743" s="7"/>
      <c r="BJ743" s="7"/>
      <c r="BK743" s="7"/>
      <c r="BL743" s="5" t="s">
        <v>2281</v>
      </c>
      <c r="BM743" s="221" t="s">
        <v>2281</v>
      </c>
      <c r="BN743" s="221" t="s">
        <v>2281</v>
      </c>
      <c r="BO743" s="221" t="s">
        <v>2281</v>
      </c>
      <c r="BP743" s="221" t="s">
        <v>2281</v>
      </c>
      <c r="BQ743" s="221" t="s">
        <v>2281</v>
      </c>
      <c r="BR743" s="5" t="s">
        <v>2281</v>
      </c>
      <c r="BS743" s="226" t="s">
        <v>2281</v>
      </c>
      <c r="BT743" s="221" t="s">
        <v>2281</v>
      </c>
      <c r="BU743" s="221" t="s">
        <v>2281</v>
      </c>
      <c r="BV743" s="221" t="s">
        <v>2281</v>
      </c>
      <c r="BW743" s="5" t="s">
        <v>2281</v>
      </c>
      <c r="BX743" s="221" t="s">
        <v>2281</v>
      </c>
      <c r="BY743" s="6" t="s">
        <v>2281</v>
      </c>
      <c r="BZ743" s="5" t="s">
        <v>2281</v>
      </c>
      <c r="CA743" s="221" t="s">
        <v>2281</v>
      </c>
      <c r="CB743" s="221" t="s">
        <v>2281</v>
      </c>
      <c r="CC743" s="221" t="s">
        <v>2281</v>
      </c>
      <c r="CD743" s="337" t="s">
        <v>2281</v>
      </c>
      <c r="CE743" s="221" t="s">
        <v>2281</v>
      </c>
      <c r="CF743" s="221" t="s">
        <v>2281</v>
      </c>
      <c r="CG743" s="221" t="s">
        <v>2281</v>
      </c>
      <c r="CH743" s="221" t="s">
        <v>2281</v>
      </c>
      <c r="CI743" s="221" t="s">
        <v>2281</v>
      </c>
      <c r="CJ743" s="337" t="s">
        <v>2281</v>
      </c>
      <c r="CK743" s="221" t="s">
        <v>2281</v>
      </c>
      <c r="CL743" s="222">
        <f t="shared" si="405"/>
        <v>0</v>
      </c>
      <c r="CM743" s="237">
        <f t="shared" si="406"/>
        <v>0</v>
      </c>
      <c r="CN743" s="222">
        <f t="shared" si="407"/>
        <v>0</v>
      </c>
      <c r="CO743" s="237">
        <f t="shared" si="408"/>
        <v>0</v>
      </c>
      <c r="CP743" s="222">
        <f t="shared" si="409"/>
        <v>0</v>
      </c>
      <c r="CQ743" s="237">
        <f t="shared" si="410"/>
        <v>0</v>
      </c>
      <c r="CR743" s="222">
        <f t="shared" si="411"/>
        <v>26</v>
      </c>
      <c r="CS743" s="237">
        <f t="shared" si="412"/>
        <v>1</v>
      </c>
      <c r="CT743" s="223" t="e">
        <f t="shared" si="413"/>
        <v>#DIV/0!</v>
      </c>
      <c r="CU743" s="223" t="str">
        <f t="shared" si="414"/>
        <v>KĐG</v>
      </c>
      <c r="CV743" s="221"/>
    </row>
    <row r="744" spans="1:100" ht="62" hidden="1">
      <c r="A744" s="1308"/>
      <c r="B744" s="1024"/>
      <c r="C744" s="1058"/>
      <c r="D744" s="1024"/>
      <c r="E744" s="1033"/>
      <c r="F744" s="1024"/>
      <c r="G744" s="145" t="s">
        <v>1329</v>
      </c>
      <c r="H744" s="145"/>
      <c r="I744" s="610"/>
      <c r="J744" s="69"/>
      <c r="K744" s="485"/>
      <c r="L744" s="212" t="s">
        <v>32</v>
      </c>
      <c r="M744" s="212" t="s">
        <v>2175</v>
      </c>
      <c r="N744" s="215" t="s">
        <v>9</v>
      </c>
      <c r="O744" s="221" t="s">
        <v>29</v>
      </c>
      <c r="P744" s="221" t="s">
        <v>24</v>
      </c>
      <c r="Q744" s="5" t="s">
        <v>24</v>
      </c>
      <c r="R744" s="5"/>
      <c r="S744" s="5"/>
      <c r="T744" s="5"/>
      <c r="U744" s="6"/>
      <c r="V744" s="5"/>
      <c r="W744" s="5"/>
      <c r="X744" s="5"/>
      <c r="Y744" s="221"/>
      <c r="Z744" s="5"/>
      <c r="AA744" s="5"/>
      <c r="AB744" s="80">
        <f t="shared" si="415"/>
        <v>1</v>
      </c>
      <c r="AC744" s="565" t="s">
        <v>1315</v>
      </c>
      <c r="AD744" s="221"/>
      <c r="AE744" s="221" t="s">
        <v>1315</v>
      </c>
      <c r="AF744" s="5" t="s">
        <v>1315</v>
      </c>
      <c r="AG744" s="7"/>
      <c r="AH744" s="7"/>
      <c r="AI744" s="7"/>
      <c r="AJ744" s="7"/>
      <c r="AK744" s="7"/>
      <c r="AL744" s="7"/>
      <c r="AM744" s="7"/>
      <c r="AN744" s="7"/>
      <c r="AO744" s="7"/>
      <c r="AP744" s="7"/>
      <c r="AQ744" s="7"/>
      <c r="AR744" s="7"/>
      <c r="AS744" s="7"/>
      <c r="AT744" s="7"/>
      <c r="AU744" s="7"/>
      <c r="AV744" s="55"/>
      <c r="AW744" s="7"/>
      <c r="AX744" s="7"/>
      <c r="AY744" s="7"/>
      <c r="AZ744" s="7"/>
      <c r="BA744" s="7"/>
      <c r="BB744" s="7"/>
      <c r="BC744" s="7"/>
      <c r="BD744" s="7"/>
      <c r="BE744" s="55"/>
      <c r="BF744" s="55"/>
      <c r="BG744" s="55"/>
      <c r="BH744" s="7"/>
      <c r="BI744" s="7"/>
      <c r="BJ744" s="7"/>
      <c r="BK744" s="7"/>
      <c r="BL744" s="5">
        <v>2</v>
      </c>
      <c r="BM744" s="221">
        <v>2</v>
      </c>
      <c r="BN744" s="221">
        <v>2</v>
      </c>
      <c r="BO744" s="221">
        <v>2</v>
      </c>
      <c r="BP744" s="221">
        <v>2</v>
      </c>
      <c r="BQ744" s="221">
        <v>2</v>
      </c>
      <c r="BR744" s="5">
        <v>2</v>
      </c>
      <c r="BS744" s="226">
        <v>2</v>
      </c>
      <c r="BT744" s="221">
        <v>2</v>
      </c>
      <c r="BU744" s="221">
        <v>2</v>
      </c>
      <c r="BV744" s="221">
        <v>2</v>
      </c>
      <c r="BW744" s="5">
        <v>2</v>
      </c>
      <c r="BX744" s="221">
        <v>1</v>
      </c>
      <c r="BY744" s="6">
        <v>1</v>
      </c>
      <c r="BZ744" s="5">
        <v>2</v>
      </c>
      <c r="CA744" s="221">
        <v>2</v>
      </c>
      <c r="CB744" s="221">
        <v>2</v>
      </c>
      <c r="CC744" s="221">
        <v>2</v>
      </c>
      <c r="CD744" s="337">
        <v>2</v>
      </c>
      <c r="CE744" s="221">
        <v>2</v>
      </c>
      <c r="CF744" s="221">
        <v>2</v>
      </c>
      <c r="CG744" s="221">
        <v>1</v>
      </c>
      <c r="CH744" s="221">
        <v>2</v>
      </c>
      <c r="CI744" s="221">
        <v>2</v>
      </c>
      <c r="CJ744" s="337">
        <v>2</v>
      </c>
      <c r="CK744" s="221">
        <v>2</v>
      </c>
      <c r="CL744" s="222">
        <f t="shared" si="405"/>
        <v>23</v>
      </c>
      <c r="CM744" s="237">
        <f t="shared" si="406"/>
        <v>0.88461538461538458</v>
      </c>
      <c r="CN744" s="222">
        <f t="shared" si="407"/>
        <v>3</v>
      </c>
      <c r="CO744" s="237">
        <f t="shared" si="408"/>
        <v>0.11538461538461539</v>
      </c>
      <c r="CP744" s="222">
        <f t="shared" si="409"/>
        <v>0</v>
      </c>
      <c r="CQ744" s="237">
        <f t="shared" si="410"/>
        <v>0</v>
      </c>
      <c r="CR744" s="222">
        <f t="shared" si="411"/>
        <v>0</v>
      </c>
      <c r="CS744" s="237">
        <f t="shared" si="412"/>
        <v>0</v>
      </c>
      <c r="CT744" s="223">
        <f t="shared" si="413"/>
        <v>1.8846153846153846</v>
      </c>
      <c r="CU744" s="223" t="str">
        <f t="shared" si="414"/>
        <v>Đạt mục tiêu</v>
      </c>
      <c r="CV744" s="221"/>
    </row>
    <row r="745" spans="1:100" ht="77.5" hidden="1">
      <c r="A745" s="1308"/>
      <c r="B745" s="1024"/>
      <c r="C745" s="1058"/>
      <c r="D745" s="1024"/>
      <c r="E745" s="1033"/>
      <c r="F745" s="1024"/>
      <c r="G745" s="51" t="s">
        <v>1488</v>
      </c>
      <c r="H745" s="51"/>
      <c r="I745" s="592"/>
      <c r="J745" s="69"/>
      <c r="K745" s="485"/>
      <c r="L745" s="212" t="s">
        <v>32</v>
      </c>
      <c r="M745" s="212" t="s">
        <v>31</v>
      </c>
      <c r="N745" s="215" t="s">
        <v>9</v>
      </c>
      <c r="O745" s="221" t="s">
        <v>29</v>
      </c>
      <c r="P745" s="221" t="s">
        <v>24</v>
      </c>
      <c r="Q745" s="5"/>
      <c r="R745" s="5"/>
      <c r="S745" s="5"/>
      <c r="T745" s="5" t="s">
        <v>24</v>
      </c>
      <c r="U745" s="6"/>
      <c r="V745" s="5"/>
      <c r="W745" s="5"/>
      <c r="X745" s="5"/>
      <c r="Y745" s="221"/>
      <c r="Z745" s="5"/>
      <c r="AA745" s="5"/>
      <c r="AB745" s="80">
        <f t="shared" si="415"/>
        <v>1</v>
      </c>
      <c r="AC745" s="642"/>
      <c r="AD745" s="7"/>
      <c r="AE745" s="7"/>
      <c r="AF745" s="7"/>
      <c r="AG745" s="7"/>
      <c r="AH745" s="7"/>
      <c r="AI745" s="7"/>
      <c r="AJ745" s="7"/>
      <c r="AK745" s="7"/>
      <c r="AL745" s="7"/>
      <c r="AM745" s="7"/>
      <c r="AN745" s="7"/>
      <c r="AO745" s="7"/>
      <c r="AP745" s="55"/>
      <c r="AQ745" s="55" t="s">
        <v>1316</v>
      </c>
      <c r="AR745" s="55" t="s">
        <v>1316</v>
      </c>
      <c r="AS745" s="7"/>
      <c r="AT745" s="7"/>
      <c r="AU745" s="7"/>
      <c r="AV745" s="55"/>
      <c r="AW745" s="7"/>
      <c r="AX745" s="7"/>
      <c r="AY745" s="7"/>
      <c r="AZ745" s="7"/>
      <c r="BA745" s="7"/>
      <c r="BB745" s="7"/>
      <c r="BC745" s="7"/>
      <c r="BD745" s="7"/>
      <c r="BE745" s="55"/>
      <c r="BF745" s="55"/>
      <c r="BG745" s="55"/>
      <c r="BH745" s="7"/>
      <c r="BI745" s="7"/>
      <c r="BJ745" s="7"/>
      <c r="BK745" s="7"/>
      <c r="BL745" s="5">
        <v>2</v>
      </c>
      <c r="BM745" s="221">
        <v>2</v>
      </c>
      <c r="BN745" s="221">
        <v>1</v>
      </c>
      <c r="BO745" s="221">
        <v>2</v>
      </c>
      <c r="BP745" s="221">
        <v>2</v>
      </c>
      <c r="BQ745" s="221">
        <v>2</v>
      </c>
      <c r="BR745" s="5">
        <v>2</v>
      </c>
      <c r="BS745" s="226">
        <v>2</v>
      </c>
      <c r="BT745" s="221">
        <v>2</v>
      </c>
      <c r="BU745" s="221">
        <v>1</v>
      </c>
      <c r="BV745" s="221">
        <v>2</v>
      </c>
      <c r="BW745" s="5">
        <v>2</v>
      </c>
      <c r="BX745" s="221">
        <v>2</v>
      </c>
      <c r="BY745" s="6">
        <v>2</v>
      </c>
      <c r="BZ745" s="5">
        <v>2</v>
      </c>
      <c r="CA745" s="221">
        <v>2</v>
      </c>
      <c r="CB745" s="221">
        <v>2</v>
      </c>
      <c r="CC745" s="221">
        <v>1</v>
      </c>
      <c r="CD745" s="337">
        <v>2</v>
      </c>
      <c r="CE745" s="221">
        <v>2</v>
      </c>
      <c r="CF745" s="221">
        <v>2</v>
      </c>
      <c r="CG745" s="221">
        <v>2</v>
      </c>
      <c r="CH745" s="221">
        <v>2</v>
      </c>
      <c r="CI745" s="221">
        <v>2</v>
      </c>
      <c r="CJ745" s="337">
        <v>2</v>
      </c>
      <c r="CK745" s="221">
        <v>2</v>
      </c>
      <c r="CL745" s="222">
        <f t="shared" si="405"/>
        <v>23</v>
      </c>
      <c r="CM745" s="237">
        <f t="shared" si="406"/>
        <v>0.88461538461538458</v>
      </c>
      <c r="CN745" s="222">
        <f t="shared" si="407"/>
        <v>3</v>
      </c>
      <c r="CO745" s="237">
        <f t="shared" si="408"/>
        <v>0.11538461538461539</v>
      </c>
      <c r="CP745" s="222">
        <f t="shared" si="409"/>
        <v>0</v>
      </c>
      <c r="CQ745" s="237">
        <f t="shared" si="410"/>
        <v>0</v>
      </c>
      <c r="CR745" s="222">
        <f t="shared" si="411"/>
        <v>0</v>
      </c>
      <c r="CS745" s="237">
        <f t="shared" si="412"/>
        <v>0</v>
      </c>
      <c r="CT745" s="223">
        <f t="shared" si="413"/>
        <v>1.8846153846153846</v>
      </c>
      <c r="CU745" s="223" t="str">
        <f t="shared" si="414"/>
        <v>Đạt mục tiêu</v>
      </c>
      <c r="CV745" s="221"/>
    </row>
    <row r="746" spans="1:100" ht="46.5" hidden="1">
      <c r="A746" s="1308"/>
      <c r="B746" s="1024"/>
      <c r="C746" s="1058"/>
      <c r="D746" s="1024"/>
      <c r="E746" s="1033"/>
      <c r="F746" s="1024"/>
      <c r="G746" s="51" t="s">
        <v>1084</v>
      </c>
      <c r="H746" s="51"/>
      <c r="I746" s="592"/>
      <c r="J746" s="69"/>
      <c r="K746" s="485"/>
      <c r="L746" s="212" t="s">
        <v>32</v>
      </c>
      <c r="M746" s="212" t="s">
        <v>31</v>
      </c>
      <c r="N746" s="215" t="s">
        <v>9</v>
      </c>
      <c r="O746" s="221" t="s">
        <v>29</v>
      </c>
      <c r="P746" s="221" t="s">
        <v>24</v>
      </c>
      <c r="Q746" s="5"/>
      <c r="R746" s="5"/>
      <c r="S746" s="5"/>
      <c r="T746" s="5"/>
      <c r="U746" s="6"/>
      <c r="V746" s="5"/>
      <c r="W746" s="5"/>
      <c r="X746" s="5" t="s">
        <v>24</v>
      </c>
      <c r="Y746" s="221"/>
      <c r="Z746" s="5"/>
      <c r="AA746" s="5"/>
      <c r="AB746" s="80">
        <f t="shared" si="415"/>
        <v>1</v>
      </c>
      <c r="AC746" s="642"/>
      <c r="AD746" s="7"/>
      <c r="AE746" s="7"/>
      <c r="AF746" s="7"/>
      <c r="AG746" s="7"/>
      <c r="AH746" s="7"/>
      <c r="AI746" s="7"/>
      <c r="AJ746" s="7"/>
      <c r="AK746" s="7"/>
      <c r="AL746" s="7"/>
      <c r="AM746" s="7"/>
      <c r="AN746" s="7"/>
      <c r="AO746" s="7"/>
      <c r="AP746" s="7"/>
      <c r="AQ746" s="7"/>
      <c r="AR746" s="7"/>
      <c r="AS746" s="7"/>
      <c r="AT746" s="7"/>
      <c r="AU746" s="7"/>
      <c r="AV746" s="55"/>
      <c r="AW746" s="7"/>
      <c r="AX746" s="7"/>
      <c r="AY746" s="7"/>
      <c r="AZ746" s="7"/>
      <c r="BA746" s="7" t="s">
        <v>1315</v>
      </c>
      <c r="BB746" s="7"/>
      <c r="BC746" s="7"/>
      <c r="BD746" s="7"/>
      <c r="BE746" s="55"/>
      <c r="BF746" s="55"/>
      <c r="BG746" s="55"/>
      <c r="BH746" s="7"/>
      <c r="BI746" s="7"/>
      <c r="BJ746" s="7"/>
      <c r="BK746" s="7"/>
      <c r="BL746" s="5">
        <v>2</v>
      </c>
      <c r="BM746" s="221">
        <v>2</v>
      </c>
      <c r="BN746" s="221">
        <v>2</v>
      </c>
      <c r="BO746" s="221">
        <v>2</v>
      </c>
      <c r="BP746" s="221">
        <v>2</v>
      </c>
      <c r="BQ746" s="221">
        <v>2</v>
      </c>
      <c r="BR746" s="5">
        <v>2</v>
      </c>
      <c r="BS746" s="226">
        <v>2</v>
      </c>
      <c r="BT746" s="221">
        <v>2</v>
      </c>
      <c r="BU746" s="221">
        <v>2</v>
      </c>
      <c r="BV746" s="221">
        <v>2</v>
      </c>
      <c r="BW746" s="5">
        <v>2</v>
      </c>
      <c r="BX746" s="221">
        <v>2</v>
      </c>
      <c r="BY746" s="6">
        <v>2</v>
      </c>
      <c r="BZ746" s="5">
        <v>2</v>
      </c>
      <c r="CA746" s="221">
        <v>2</v>
      </c>
      <c r="CB746" s="221">
        <v>2</v>
      </c>
      <c r="CC746" s="221">
        <v>2</v>
      </c>
      <c r="CD746" s="337">
        <v>2</v>
      </c>
      <c r="CE746" s="221">
        <v>2</v>
      </c>
      <c r="CF746" s="221">
        <v>2</v>
      </c>
      <c r="CG746" s="221">
        <v>2</v>
      </c>
      <c r="CH746" s="221">
        <v>2</v>
      </c>
      <c r="CI746" s="221">
        <v>2</v>
      </c>
      <c r="CJ746" s="337">
        <v>2</v>
      </c>
      <c r="CK746" s="221">
        <v>2</v>
      </c>
      <c r="CL746" s="222">
        <f t="shared" si="405"/>
        <v>26</v>
      </c>
      <c r="CM746" s="237">
        <f t="shared" si="406"/>
        <v>1</v>
      </c>
      <c r="CN746" s="222">
        <f t="shared" si="407"/>
        <v>0</v>
      </c>
      <c r="CO746" s="237">
        <f t="shared" si="408"/>
        <v>0</v>
      </c>
      <c r="CP746" s="222">
        <f t="shared" si="409"/>
        <v>0</v>
      </c>
      <c r="CQ746" s="237">
        <f t="shared" si="410"/>
        <v>0</v>
      </c>
      <c r="CR746" s="222">
        <f t="shared" si="411"/>
        <v>0</v>
      </c>
      <c r="CS746" s="237">
        <f t="shared" si="412"/>
        <v>0</v>
      </c>
      <c r="CT746" s="223">
        <f t="shared" si="413"/>
        <v>2</v>
      </c>
      <c r="CU746" s="223" t="str">
        <f t="shared" si="414"/>
        <v>Đạt mục tiêu</v>
      </c>
      <c r="CV746" s="221"/>
    </row>
    <row r="747" spans="1:100" ht="62" hidden="1">
      <c r="A747" s="1308"/>
      <c r="B747" s="1024"/>
      <c r="C747" s="1058"/>
      <c r="D747" s="1024"/>
      <c r="E747" s="1033"/>
      <c r="F747" s="1024"/>
      <c r="G747" s="51" t="s">
        <v>2082</v>
      </c>
      <c r="H747" s="51"/>
      <c r="I747" s="592"/>
      <c r="J747" s="69"/>
      <c r="K747" s="485"/>
      <c r="L747" s="5" t="s">
        <v>32</v>
      </c>
      <c r="M747" s="212" t="s">
        <v>31</v>
      </c>
      <c r="N747" s="215" t="s">
        <v>9</v>
      </c>
      <c r="O747" s="221" t="s">
        <v>29</v>
      </c>
      <c r="P747" s="221" t="s">
        <v>24</v>
      </c>
      <c r="Q747" s="5"/>
      <c r="R747" s="5"/>
      <c r="S747" s="5"/>
      <c r="T747" s="5"/>
      <c r="U747" s="6"/>
      <c r="V747" s="5"/>
      <c r="W747" s="5"/>
      <c r="X747" s="5"/>
      <c r="Y747" s="221"/>
      <c r="Z747" s="5"/>
      <c r="AA747" s="5" t="s">
        <v>24</v>
      </c>
      <c r="AB747" s="80">
        <f t="shared" si="415"/>
        <v>1</v>
      </c>
      <c r="AC747" s="642"/>
      <c r="AD747" s="7"/>
      <c r="AE747" s="7"/>
      <c r="AF747" s="7"/>
      <c r="AG747" s="7"/>
      <c r="AH747" s="7"/>
      <c r="AI747" s="7"/>
      <c r="AJ747" s="7"/>
      <c r="AK747" s="7"/>
      <c r="AL747" s="7"/>
      <c r="AM747" s="7"/>
      <c r="AN747" s="7"/>
      <c r="AO747" s="7"/>
      <c r="AP747" s="7"/>
      <c r="AQ747" s="7"/>
      <c r="AR747" s="7"/>
      <c r="AS747" s="7"/>
      <c r="AT747" s="7"/>
      <c r="AU747" s="7"/>
      <c r="AV747" s="55"/>
      <c r="AW747" s="7"/>
      <c r="AX747" s="7"/>
      <c r="AY747" s="7"/>
      <c r="AZ747" s="7"/>
      <c r="BA747" s="7"/>
      <c r="BB747" s="7"/>
      <c r="BC747" s="7"/>
      <c r="BD747" s="7"/>
      <c r="BE747" s="55"/>
      <c r="BF747" s="55"/>
      <c r="BG747" s="55"/>
      <c r="BH747" s="7"/>
      <c r="BI747" s="7"/>
      <c r="BJ747" s="7" t="s">
        <v>1315</v>
      </c>
      <c r="BK747" s="7"/>
      <c r="BL747" s="5">
        <v>2</v>
      </c>
      <c r="BM747" s="221">
        <v>2</v>
      </c>
      <c r="BN747" s="221">
        <v>1</v>
      </c>
      <c r="BO747" s="221">
        <v>2</v>
      </c>
      <c r="BP747" s="221">
        <v>2</v>
      </c>
      <c r="BQ747" s="221">
        <v>2</v>
      </c>
      <c r="BR747" s="5">
        <v>2</v>
      </c>
      <c r="BS747" s="226">
        <v>2</v>
      </c>
      <c r="BT747" s="221">
        <v>1</v>
      </c>
      <c r="BU747" s="221">
        <v>2</v>
      </c>
      <c r="BV747" s="221">
        <v>2</v>
      </c>
      <c r="BW747" s="5">
        <v>1</v>
      </c>
      <c r="BX747" s="221">
        <v>2</v>
      </c>
      <c r="BY747" s="6">
        <v>2</v>
      </c>
      <c r="BZ747" s="5">
        <v>2</v>
      </c>
      <c r="CA747" s="221">
        <v>2</v>
      </c>
      <c r="CB747" s="221">
        <v>2</v>
      </c>
      <c r="CC747" s="221">
        <v>1</v>
      </c>
      <c r="CD747" s="337">
        <v>2</v>
      </c>
      <c r="CE747" s="221">
        <v>2</v>
      </c>
      <c r="CF747" s="221">
        <v>2</v>
      </c>
      <c r="CG747" s="221">
        <v>2</v>
      </c>
      <c r="CH747" s="221">
        <v>2</v>
      </c>
      <c r="CI747" s="221">
        <v>2</v>
      </c>
      <c r="CJ747" s="337">
        <v>2</v>
      </c>
      <c r="CK747" s="221">
        <v>2</v>
      </c>
      <c r="CL747" s="222">
        <f t="shared" si="405"/>
        <v>22</v>
      </c>
      <c r="CM747" s="237">
        <f t="shared" si="406"/>
        <v>0.84615384615384615</v>
      </c>
      <c r="CN747" s="222">
        <f t="shared" si="407"/>
        <v>4</v>
      </c>
      <c r="CO747" s="237">
        <f t="shared" si="408"/>
        <v>0.15384615384615385</v>
      </c>
      <c r="CP747" s="222">
        <f t="shared" si="409"/>
        <v>0</v>
      </c>
      <c r="CQ747" s="237">
        <f t="shared" si="410"/>
        <v>0</v>
      </c>
      <c r="CR747" s="222">
        <f t="shared" si="411"/>
        <v>0</v>
      </c>
      <c r="CS747" s="237">
        <f t="shared" si="412"/>
        <v>0</v>
      </c>
      <c r="CT747" s="223">
        <f t="shared" si="413"/>
        <v>1.8461538461538463</v>
      </c>
      <c r="CU747" s="223" t="str">
        <f t="shared" si="414"/>
        <v>Đạt mục tiêu</v>
      </c>
      <c r="CV747" s="221"/>
    </row>
    <row r="748" spans="1:100" ht="62" hidden="1">
      <c r="A748" s="1308"/>
      <c r="B748" s="1024"/>
      <c r="C748" s="1058"/>
      <c r="D748" s="1024"/>
      <c r="E748" s="1033"/>
      <c r="F748" s="1024"/>
      <c r="G748" s="51" t="s">
        <v>3056</v>
      </c>
      <c r="H748" s="51"/>
      <c r="I748" s="592"/>
      <c r="J748" s="69"/>
      <c r="K748" s="485"/>
      <c r="L748" s="212" t="s">
        <v>32</v>
      </c>
      <c r="M748" s="212" t="s">
        <v>31</v>
      </c>
      <c r="N748" s="215" t="s">
        <v>9</v>
      </c>
      <c r="O748" s="221" t="s">
        <v>29</v>
      </c>
      <c r="P748" s="221" t="s">
        <v>24</v>
      </c>
      <c r="Q748" s="5"/>
      <c r="R748" s="5"/>
      <c r="S748" s="5"/>
      <c r="T748" s="5"/>
      <c r="U748" s="6"/>
      <c r="V748" s="5"/>
      <c r="W748" s="5"/>
      <c r="X748" s="5"/>
      <c r="Y748" s="221" t="s">
        <v>24</v>
      </c>
      <c r="Z748" s="5"/>
      <c r="AA748" s="5"/>
      <c r="AB748" s="80">
        <f t="shared" si="415"/>
        <v>1</v>
      </c>
      <c r="AC748" s="642"/>
      <c r="AD748" s="7"/>
      <c r="AE748" s="7"/>
      <c r="AF748" s="7"/>
      <c r="AG748" s="7"/>
      <c r="AH748" s="7"/>
      <c r="AI748" s="7"/>
      <c r="AJ748" s="7"/>
      <c r="AK748" s="7"/>
      <c r="AL748" s="7"/>
      <c r="AM748" s="7"/>
      <c r="AN748" s="7"/>
      <c r="AO748" s="7"/>
      <c r="AP748" s="7"/>
      <c r="AQ748" s="7"/>
      <c r="AR748" s="7"/>
      <c r="AS748" s="7"/>
      <c r="AT748" s="7"/>
      <c r="AU748" s="7"/>
      <c r="AV748" s="55"/>
      <c r="AW748" s="7"/>
      <c r="AX748" s="7"/>
      <c r="AY748" s="7"/>
      <c r="AZ748" s="7"/>
      <c r="BA748" s="7"/>
      <c r="BB748" s="7"/>
      <c r="BC748" s="7"/>
      <c r="BD748" s="7"/>
      <c r="BE748" s="55" t="s">
        <v>1315</v>
      </c>
      <c r="BF748" s="55" t="s">
        <v>1315</v>
      </c>
      <c r="BG748" s="55" t="s">
        <v>1315</v>
      </c>
      <c r="BH748" s="7"/>
      <c r="BI748" s="7"/>
      <c r="BJ748" s="7"/>
      <c r="BK748" s="7"/>
      <c r="BL748" s="5">
        <v>2</v>
      </c>
      <c r="BM748" s="221">
        <v>2</v>
      </c>
      <c r="BN748" s="221">
        <v>2</v>
      </c>
      <c r="BO748" s="221">
        <v>2</v>
      </c>
      <c r="BP748" s="221">
        <v>2</v>
      </c>
      <c r="BQ748" s="221">
        <v>2</v>
      </c>
      <c r="BR748" s="5">
        <v>1</v>
      </c>
      <c r="BS748" s="226">
        <v>2</v>
      </c>
      <c r="BT748" s="221">
        <v>2</v>
      </c>
      <c r="BU748" s="221">
        <v>2</v>
      </c>
      <c r="BV748" s="221">
        <v>1</v>
      </c>
      <c r="BW748" s="5">
        <v>2</v>
      </c>
      <c r="BX748" s="221">
        <v>2</v>
      </c>
      <c r="BY748" s="6">
        <v>2</v>
      </c>
      <c r="BZ748" s="5">
        <v>2</v>
      </c>
      <c r="CA748" s="221">
        <v>2</v>
      </c>
      <c r="CB748" s="221">
        <v>2</v>
      </c>
      <c r="CC748" s="221">
        <v>2</v>
      </c>
      <c r="CD748" s="337">
        <v>2</v>
      </c>
      <c r="CE748" s="221">
        <v>2</v>
      </c>
      <c r="CF748" s="221">
        <v>2</v>
      </c>
      <c r="CG748" s="221">
        <v>2</v>
      </c>
      <c r="CH748" s="221">
        <v>2</v>
      </c>
      <c r="CI748" s="221">
        <v>2</v>
      </c>
      <c r="CJ748" s="337">
        <v>2</v>
      </c>
      <c r="CK748" s="221">
        <v>2</v>
      </c>
      <c r="CL748" s="222">
        <f t="shared" si="405"/>
        <v>24</v>
      </c>
      <c r="CM748" s="237">
        <f t="shared" si="406"/>
        <v>0.92307692307692313</v>
      </c>
      <c r="CN748" s="222">
        <f t="shared" si="407"/>
        <v>2</v>
      </c>
      <c r="CO748" s="237">
        <f t="shared" si="408"/>
        <v>7.6923076923076927E-2</v>
      </c>
      <c r="CP748" s="222">
        <f t="shared" si="409"/>
        <v>0</v>
      </c>
      <c r="CQ748" s="237">
        <f t="shared" si="410"/>
        <v>0</v>
      </c>
      <c r="CR748" s="222">
        <f t="shared" si="411"/>
        <v>0</v>
      </c>
      <c r="CS748" s="237">
        <f t="shared" si="412"/>
        <v>0</v>
      </c>
      <c r="CT748" s="223">
        <f t="shared" si="413"/>
        <v>1.9230769230769231</v>
      </c>
      <c r="CU748" s="223" t="str">
        <f t="shared" si="414"/>
        <v>Đạt mục tiêu</v>
      </c>
      <c r="CV748" s="221"/>
    </row>
    <row r="749" spans="1:100" ht="62" hidden="1">
      <c r="A749" s="1308"/>
      <c r="B749" s="1024"/>
      <c r="C749" s="1058"/>
      <c r="D749" s="1024"/>
      <c r="E749" s="1033"/>
      <c r="F749" s="1024"/>
      <c r="G749" s="51" t="s">
        <v>1520</v>
      </c>
      <c r="H749" s="51"/>
      <c r="I749" s="592"/>
      <c r="J749" s="69"/>
      <c r="K749" s="485"/>
      <c r="L749" s="212" t="s">
        <v>32</v>
      </c>
      <c r="M749" s="212" t="s">
        <v>31</v>
      </c>
      <c r="N749" s="215" t="s">
        <v>9</v>
      </c>
      <c r="O749" s="221" t="s">
        <v>29</v>
      </c>
      <c r="P749" s="221" t="s">
        <v>24</v>
      </c>
      <c r="Q749" s="5"/>
      <c r="R749" s="5"/>
      <c r="S749" s="5"/>
      <c r="T749" s="5"/>
      <c r="U749" s="6"/>
      <c r="V749" s="5" t="s">
        <v>24</v>
      </c>
      <c r="W749" s="5"/>
      <c r="X749" s="5"/>
      <c r="Y749" s="221"/>
      <c r="Z749" s="5"/>
      <c r="AA749" s="5"/>
      <c r="AB749" s="80">
        <f t="shared" si="415"/>
        <v>1</v>
      </c>
      <c r="AC749" s="642"/>
      <c r="AD749" s="7"/>
      <c r="AE749" s="7"/>
      <c r="AF749" s="7"/>
      <c r="AG749" s="7"/>
      <c r="AH749" s="7"/>
      <c r="AI749" s="7"/>
      <c r="AJ749" s="7"/>
      <c r="AK749" s="7"/>
      <c r="AL749" s="7"/>
      <c r="AM749" s="7"/>
      <c r="AN749" s="7"/>
      <c r="AO749" s="7"/>
      <c r="AP749" s="7"/>
      <c r="AQ749" s="7"/>
      <c r="AR749" s="7"/>
      <c r="AS749" s="7"/>
      <c r="AT749" s="7"/>
      <c r="AU749" s="7"/>
      <c r="AV749" s="55" t="s">
        <v>1404</v>
      </c>
      <c r="AW749" s="55" t="s">
        <v>1404</v>
      </c>
      <c r="AX749" s="55" t="s">
        <v>1404</v>
      </c>
      <c r="AY749" s="55"/>
      <c r="AZ749" s="55"/>
      <c r="BA749" s="7"/>
      <c r="BB749" s="7"/>
      <c r="BC749" s="7"/>
      <c r="BD749" s="7"/>
      <c r="BE749" s="55"/>
      <c r="BF749" s="55"/>
      <c r="BG749" s="55"/>
      <c r="BH749" s="7"/>
      <c r="BI749" s="7"/>
      <c r="BJ749" s="7"/>
      <c r="BK749" s="7"/>
      <c r="BL749" s="5">
        <v>2</v>
      </c>
      <c r="BM749" s="221">
        <v>2</v>
      </c>
      <c r="BN749" s="221">
        <v>2</v>
      </c>
      <c r="BO749" s="221">
        <v>2</v>
      </c>
      <c r="BP749" s="221">
        <v>1</v>
      </c>
      <c r="BQ749" s="221">
        <v>2</v>
      </c>
      <c r="BR749" s="5">
        <v>2</v>
      </c>
      <c r="BS749" s="226">
        <v>2</v>
      </c>
      <c r="BT749" s="221">
        <v>2</v>
      </c>
      <c r="BU749" s="221">
        <v>2</v>
      </c>
      <c r="BV749" s="221">
        <v>2</v>
      </c>
      <c r="BW749" s="5">
        <v>2</v>
      </c>
      <c r="BX749" s="221">
        <v>2</v>
      </c>
      <c r="BY749" s="6">
        <v>2</v>
      </c>
      <c r="BZ749" s="5">
        <v>1</v>
      </c>
      <c r="CA749" s="221">
        <v>2</v>
      </c>
      <c r="CB749" s="221">
        <v>2</v>
      </c>
      <c r="CC749" s="221">
        <v>2</v>
      </c>
      <c r="CD749" s="337">
        <v>2</v>
      </c>
      <c r="CE749" s="221">
        <v>2</v>
      </c>
      <c r="CF749" s="221">
        <v>2</v>
      </c>
      <c r="CG749" s="221">
        <v>2</v>
      </c>
      <c r="CH749" s="221">
        <v>1</v>
      </c>
      <c r="CI749" s="221">
        <v>2</v>
      </c>
      <c r="CJ749" s="337">
        <v>2</v>
      </c>
      <c r="CK749" s="221">
        <v>2</v>
      </c>
      <c r="CL749" s="222">
        <f t="shared" si="405"/>
        <v>23</v>
      </c>
      <c r="CM749" s="237">
        <f t="shared" si="406"/>
        <v>0.88461538461538458</v>
      </c>
      <c r="CN749" s="222">
        <f t="shared" si="407"/>
        <v>3</v>
      </c>
      <c r="CO749" s="237">
        <f t="shared" si="408"/>
        <v>0.11538461538461539</v>
      </c>
      <c r="CP749" s="222">
        <f t="shared" si="409"/>
        <v>0</v>
      </c>
      <c r="CQ749" s="237">
        <f t="shared" si="410"/>
        <v>0</v>
      </c>
      <c r="CR749" s="222">
        <f t="shared" si="411"/>
        <v>0</v>
      </c>
      <c r="CS749" s="237">
        <f t="shared" si="412"/>
        <v>0</v>
      </c>
      <c r="CT749" s="223">
        <f t="shared" si="413"/>
        <v>1.8846153846153846</v>
      </c>
      <c r="CU749" s="223" t="str">
        <f t="shared" si="414"/>
        <v>Đạt mục tiêu</v>
      </c>
      <c r="CV749" s="221"/>
    </row>
    <row r="750" spans="1:100" ht="46.5" hidden="1">
      <c r="A750" s="1308"/>
      <c r="B750" s="1024"/>
      <c r="C750" s="1058"/>
      <c r="D750" s="1024"/>
      <c r="E750" s="1033"/>
      <c r="F750" s="1024"/>
      <c r="G750" s="51" t="s">
        <v>1084</v>
      </c>
      <c r="H750" s="51"/>
      <c r="I750" s="592"/>
      <c r="J750" s="69"/>
      <c r="K750" s="485"/>
      <c r="L750" s="5" t="s">
        <v>32</v>
      </c>
      <c r="M750" s="212" t="s">
        <v>2175</v>
      </c>
      <c r="N750" s="215" t="s">
        <v>9</v>
      </c>
      <c r="O750" s="221" t="s">
        <v>29</v>
      </c>
      <c r="P750" s="221" t="s">
        <v>24</v>
      </c>
      <c r="Q750" s="5"/>
      <c r="R750" s="5"/>
      <c r="S750" s="5"/>
      <c r="T750" s="5" t="s">
        <v>24</v>
      </c>
      <c r="U750" s="6"/>
      <c r="V750" s="5"/>
      <c r="W750" s="5"/>
      <c r="X750" s="5"/>
      <c r="Y750" s="221"/>
      <c r="Z750" s="5"/>
      <c r="AA750" s="5"/>
      <c r="AB750" s="80">
        <f t="shared" si="415"/>
        <v>1</v>
      </c>
      <c r="AC750" s="642"/>
      <c r="AD750" s="7"/>
      <c r="AE750" s="7"/>
      <c r="AF750" s="7"/>
      <c r="AG750" s="7"/>
      <c r="AH750" s="7"/>
      <c r="AI750" s="7"/>
      <c r="AJ750" s="7"/>
      <c r="AK750" s="7"/>
      <c r="AL750" s="7"/>
      <c r="AM750" s="7"/>
      <c r="AN750" s="7"/>
      <c r="AO750" s="7"/>
      <c r="AP750" s="55"/>
      <c r="AQ750" s="55" t="s">
        <v>1315</v>
      </c>
      <c r="AR750" s="55"/>
      <c r="AS750" s="7" t="s">
        <v>1404</v>
      </c>
      <c r="AT750" s="7"/>
      <c r="AU750" s="7" t="s">
        <v>1404</v>
      </c>
      <c r="AV750" s="55"/>
      <c r="AW750" s="7"/>
      <c r="AX750" s="7"/>
      <c r="AY750" s="7"/>
      <c r="AZ750" s="7"/>
      <c r="BA750" s="7"/>
      <c r="BB750" s="7"/>
      <c r="BC750" s="7"/>
      <c r="BD750" s="7"/>
      <c r="BE750" s="55"/>
      <c r="BF750" s="55"/>
      <c r="BG750" s="55"/>
      <c r="BH750" s="7"/>
      <c r="BI750" s="7"/>
      <c r="BJ750" s="7"/>
      <c r="BK750" s="7"/>
      <c r="BL750" s="5">
        <v>2</v>
      </c>
      <c r="BM750" s="221">
        <v>2</v>
      </c>
      <c r="BN750" s="221">
        <v>2</v>
      </c>
      <c r="BO750" s="221">
        <v>2</v>
      </c>
      <c r="BP750" s="221">
        <v>2</v>
      </c>
      <c r="BQ750" s="221">
        <v>2</v>
      </c>
      <c r="BR750" s="5">
        <v>1</v>
      </c>
      <c r="BS750" s="226">
        <v>2</v>
      </c>
      <c r="BT750" s="221">
        <v>2</v>
      </c>
      <c r="BU750" s="221">
        <v>2</v>
      </c>
      <c r="BV750" s="221">
        <v>2</v>
      </c>
      <c r="BW750" s="5">
        <v>2</v>
      </c>
      <c r="BX750" s="221">
        <v>2</v>
      </c>
      <c r="BY750" s="6">
        <v>2</v>
      </c>
      <c r="BZ750" s="5">
        <v>2</v>
      </c>
      <c r="CA750" s="221">
        <v>2</v>
      </c>
      <c r="CB750" s="221">
        <v>2</v>
      </c>
      <c r="CC750" s="221">
        <v>1</v>
      </c>
      <c r="CD750" s="337">
        <v>2</v>
      </c>
      <c r="CE750" s="221">
        <v>2</v>
      </c>
      <c r="CF750" s="221">
        <v>2</v>
      </c>
      <c r="CG750" s="221">
        <v>2</v>
      </c>
      <c r="CH750" s="221">
        <v>2</v>
      </c>
      <c r="CI750" s="221">
        <v>2</v>
      </c>
      <c r="CJ750" s="337">
        <v>2</v>
      </c>
      <c r="CK750" s="221">
        <v>2</v>
      </c>
      <c r="CL750" s="222">
        <f t="shared" si="405"/>
        <v>24</v>
      </c>
      <c r="CM750" s="237">
        <f t="shared" si="406"/>
        <v>0.92307692307692313</v>
      </c>
      <c r="CN750" s="222">
        <f t="shared" si="407"/>
        <v>2</v>
      </c>
      <c r="CO750" s="237">
        <f t="shared" si="408"/>
        <v>7.6923076923076927E-2</v>
      </c>
      <c r="CP750" s="222">
        <f t="shared" si="409"/>
        <v>0</v>
      </c>
      <c r="CQ750" s="237">
        <f t="shared" si="410"/>
        <v>0</v>
      </c>
      <c r="CR750" s="222">
        <f t="shared" si="411"/>
        <v>0</v>
      </c>
      <c r="CS750" s="237">
        <f t="shared" si="412"/>
        <v>0</v>
      </c>
      <c r="CT750" s="223">
        <f t="shared" si="413"/>
        <v>1.9230769230769231</v>
      </c>
      <c r="CU750" s="223" t="str">
        <f t="shared" si="414"/>
        <v>Đạt mục tiêu</v>
      </c>
      <c r="CV750" s="221"/>
    </row>
    <row r="751" spans="1:100" ht="93" hidden="1">
      <c r="A751" s="1308">
        <v>211</v>
      </c>
      <c r="B751" s="1044" t="s">
        <v>1328</v>
      </c>
      <c r="C751" s="1058" t="s">
        <v>28</v>
      </c>
      <c r="D751" s="1024" t="s">
        <v>1085</v>
      </c>
      <c r="E751" s="1033" t="s">
        <v>28</v>
      </c>
      <c r="F751" s="1044" t="s">
        <v>1328</v>
      </c>
      <c r="G751" s="217" t="s">
        <v>1086</v>
      </c>
      <c r="H751" s="217"/>
      <c r="I751" s="591"/>
      <c r="J751" s="69"/>
      <c r="K751" s="485"/>
      <c r="L751" s="5" t="s">
        <v>32</v>
      </c>
      <c r="M751" s="212" t="s">
        <v>31</v>
      </c>
      <c r="N751" s="215" t="s">
        <v>9</v>
      </c>
      <c r="O751" s="221" t="s">
        <v>29</v>
      </c>
      <c r="P751" s="221" t="s">
        <v>24</v>
      </c>
      <c r="Q751" s="5"/>
      <c r="R751" s="5"/>
      <c r="S751" s="5"/>
      <c r="T751" s="5"/>
      <c r="U751" s="195"/>
      <c r="V751" s="5"/>
      <c r="W751" s="5" t="s">
        <v>24</v>
      </c>
      <c r="X751" s="5"/>
      <c r="Y751" s="221"/>
      <c r="Z751" s="5"/>
      <c r="AA751" s="5"/>
      <c r="AB751" s="80">
        <f t="shared" si="415"/>
        <v>1</v>
      </c>
      <c r="AC751" s="642"/>
      <c r="AD751" s="7"/>
      <c r="AE751" s="7"/>
      <c r="AF751" s="7"/>
      <c r="AG751" s="7"/>
      <c r="AH751" s="7"/>
      <c r="AI751" s="7"/>
      <c r="AJ751" s="7"/>
      <c r="AK751" s="7"/>
      <c r="AL751" s="7"/>
      <c r="AM751" s="7"/>
      <c r="AN751" s="7"/>
      <c r="AO751" s="7"/>
      <c r="AP751" s="7"/>
      <c r="AQ751" s="7"/>
      <c r="AR751" s="7"/>
      <c r="AS751" s="7" t="s">
        <v>1404</v>
      </c>
      <c r="AT751" s="7"/>
      <c r="AU751" s="7" t="s">
        <v>1404</v>
      </c>
      <c r="AV751" s="55"/>
      <c r="AW751" s="7"/>
      <c r="AX751" s="7"/>
      <c r="AY751" s="7" t="s">
        <v>1404</v>
      </c>
      <c r="AZ751" s="7" t="s">
        <v>1404</v>
      </c>
      <c r="BA751" s="7"/>
      <c r="BB751" s="7"/>
      <c r="BC751" s="7"/>
      <c r="BD751" s="7"/>
      <c r="BE751" s="55"/>
      <c r="BF751" s="55"/>
      <c r="BG751" s="55"/>
      <c r="BH751" s="7"/>
      <c r="BI751" s="7"/>
      <c r="BJ751" s="7"/>
      <c r="BK751" s="7"/>
      <c r="BL751" s="5">
        <v>2</v>
      </c>
      <c r="BM751" s="221">
        <v>2</v>
      </c>
      <c r="BN751" s="221">
        <v>2</v>
      </c>
      <c r="BO751" s="221">
        <v>2</v>
      </c>
      <c r="BP751" s="221">
        <v>2</v>
      </c>
      <c r="BQ751" s="221">
        <v>2</v>
      </c>
      <c r="BR751" s="5">
        <v>2</v>
      </c>
      <c r="BS751" s="226">
        <v>2</v>
      </c>
      <c r="BT751" s="221">
        <v>2</v>
      </c>
      <c r="BU751" s="221">
        <v>2</v>
      </c>
      <c r="BV751" s="221">
        <v>2</v>
      </c>
      <c r="BW751" s="5">
        <v>2</v>
      </c>
      <c r="BX751" s="221">
        <v>2</v>
      </c>
      <c r="BY751" s="6">
        <v>2</v>
      </c>
      <c r="BZ751" s="5">
        <v>2</v>
      </c>
      <c r="CA751" s="221">
        <v>2</v>
      </c>
      <c r="CB751" s="221">
        <v>2</v>
      </c>
      <c r="CC751" s="221">
        <v>2</v>
      </c>
      <c r="CD751" s="337">
        <v>2</v>
      </c>
      <c r="CE751" s="221">
        <v>2</v>
      </c>
      <c r="CF751" s="221">
        <v>2</v>
      </c>
      <c r="CG751" s="221">
        <v>2</v>
      </c>
      <c r="CH751" s="221">
        <v>2</v>
      </c>
      <c r="CI751" s="221">
        <v>2</v>
      </c>
      <c r="CJ751" s="337">
        <v>2</v>
      </c>
      <c r="CK751" s="221">
        <v>2</v>
      </c>
      <c r="CL751" s="222">
        <f t="shared" si="405"/>
        <v>26</v>
      </c>
      <c r="CM751" s="237">
        <f t="shared" si="406"/>
        <v>1</v>
      </c>
      <c r="CN751" s="222">
        <f t="shared" si="407"/>
        <v>0</v>
      </c>
      <c r="CO751" s="237">
        <f t="shared" si="408"/>
        <v>0</v>
      </c>
      <c r="CP751" s="222">
        <f t="shared" si="409"/>
        <v>0</v>
      </c>
      <c r="CQ751" s="237">
        <f t="shared" si="410"/>
        <v>0</v>
      </c>
      <c r="CR751" s="222">
        <f t="shared" si="411"/>
        <v>0</v>
      </c>
      <c r="CS751" s="237">
        <f t="shared" si="412"/>
        <v>0</v>
      </c>
      <c r="CT751" s="223">
        <f t="shared" si="413"/>
        <v>2</v>
      </c>
      <c r="CU751" s="223" t="str">
        <f t="shared" si="414"/>
        <v>Đạt mục tiêu</v>
      </c>
      <c r="CV751" s="221"/>
    </row>
    <row r="752" spans="1:100" ht="93" hidden="1">
      <c r="A752" s="1308"/>
      <c r="B752" s="1024"/>
      <c r="C752" s="1058"/>
      <c r="D752" s="1024"/>
      <c r="E752" s="1033"/>
      <c r="F752" s="1024"/>
      <c r="G752" s="217" t="s">
        <v>1461</v>
      </c>
      <c r="H752" s="217"/>
      <c r="I752" s="591"/>
      <c r="J752" s="69"/>
      <c r="K752" s="485"/>
      <c r="L752" s="212" t="s">
        <v>32</v>
      </c>
      <c r="M752" s="212" t="s">
        <v>31</v>
      </c>
      <c r="N752" s="215" t="s">
        <v>9</v>
      </c>
      <c r="O752" s="221" t="s">
        <v>29</v>
      </c>
      <c r="P752" s="221" t="s">
        <v>24</v>
      </c>
      <c r="Q752" s="5"/>
      <c r="R752" s="5"/>
      <c r="S752" s="5"/>
      <c r="T752" s="5"/>
      <c r="U752" s="6"/>
      <c r="V752" s="5"/>
      <c r="W752" s="5"/>
      <c r="X752" s="5" t="s">
        <v>24</v>
      </c>
      <c r="Y752" s="221"/>
      <c r="Z752" s="5"/>
      <c r="AA752" s="5"/>
      <c r="AB752" s="80">
        <f t="shared" si="415"/>
        <v>1</v>
      </c>
      <c r="AC752" s="642"/>
      <c r="AD752" s="7"/>
      <c r="AE752" s="7"/>
      <c r="AF752" s="7"/>
      <c r="AG752" s="7"/>
      <c r="AH752" s="7"/>
      <c r="AI752" s="7"/>
      <c r="AJ752" s="7"/>
      <c r="AK752" s="7"/>
      <c r="AL752" s="7"/>
      <c r="AM752" s="7" t="s">
        <v>1315</v>
      </c>
      <c r="AN752" s="7" t="s">
        <v>1315</v>
      </c>
      <c r="AO752" s="7"/>
      <c r="AP752" s="7"/>
      <c r="AQ752" s="7"/>
      <c r="AR752" s="7"/>
      <c r="AS752" s="7"/>
      <c r="AT752" s="7"/>
      <c r="AU752" s="7"/>
      <c r="AV752" s="55"/>
      <c r="AW752" s="7"/>
      <c r="AX752" s="7"/>
      <c r="AY752" s="7"/>
      <c r="AZ752" s="7"/>
      <c r="BA752" s="7" t="s">
        <v>1405</v>
      </c>
      <c r="BB752" s="7" t="s">
        <v>1405</v>
      </c>
      <c r="BC752" s="7" t="s">
        <v>1405</v>
      </c>
      <c r="BD752" s="7" t="s">
        <v>1405</v>
      </c>
      <c r="BE752" s="55"/>
      <c r="BF752" s="55"/>
      <c r="BG752" s="55"/>
      <c r="BH752" s="7"/>
      <c r="BI752" s="7"/>
      <c r="BJ752" s="7"/>
      <c r="BK752" s="7"/>
      <c r="BL752" s="5">
        <v>2</v>
      </c>
      <c r="BM752" s="221">
        <v>2</v>
      </c>
      <c r="BN752" s="221">
        <v>2</v>
      </c>
      <c r="BO752" s="221">
        <v>2</v>
      </c>
      <c r="BP752" s="221">
        <v>2</v>
      </c>
      <c r="BQ752" s="221">
        <v>2</v>
      </c>
      <c r="BR752" s="5">
        <v>2</v>
      </c>
      <c r="BS752" s="226">
        <v>2</v>
      </c>
      <c r="BT752" s="221">
        <v>2</v>
      </c>
      <c r="BU752" s="221">
        <v>2</v>
      </c>
      <c r="BV752" s="221">
        <v>2</v>
      </c>
      <c r="BW752" s="5">
        <v>1</v>
      </c>
      <c r="BX752" s="221">
        <v>2</v>
      </c>
      <c r="BY752" s="6">
        <v>2</v>
      </c>
      <c r="BZ752" s="5">
        <v>2</v>
      </c>
      <c r="CA752" s="221">
        <v>2</v>
      </c>
      <c r="CB752" s="221">
        <v>2</v>
      </c>
      <c r="CC752" s="221">
        <v>2</v>
      </c>
      <c r="CD752" s="337">
        <v>2</v>
      </c>
      <c r="CE752" s="221">
        <v>2</v>
      </c>
      <c r="CF752" s="221">
        <v>2</v>
      </c>
      <c r="CG752" s="221">
        <v>2</v>
      </c>
      <c r="CH752" s="221">
        <v>2</v>
      </c>
      <c r="CI752" s="221">
        <v>2</v>
      </c>
      <c r="CJ752" s="337">
        <v>2</v>
      </c>
      <c r="CK752" s="221">
        <v>2</v>
      </c>
      <c r="CL752" s="222">
        <f t="shared" si="405"/>
        <v>25</v>
      </c>
      <c r="CM752" s="237">
        <f t="shared" si="406"/>
        <v>0.96153846153846156</v>
      </c>
      <c r="CN752" s="222">
        <f t="shared" si="407"/>
        <v>1</v>
      </c>
      <c r="CO752" s="237">
        <f t="shared" si="408"/>
        <v>3.8461538461538464E-2</v>
      </c>
      <c r="CP752" s="222">
        <f t="shared" si="409"/>
        <v>0</v>
      </c>
      <c r="CQ752" s="237">
        <f t="shared" si="410"/>
        <v>0</v>
      </c>
      <c r="CR752" s="222">
        <f t="shared" si="411"/>
        <v>0</v>
      </c>
      <c r="CS752" s="237">
        <f t="shared" si="412"/>
        <v>0</v>
      </c>
      <c r="CT752" s="223">
        <f t="shared" si="413"/>
        <v>1.9615384615384615</v>
      </c>
      <c r="CU752" s="223" t="str">
        <f t="shared" si="414"/>
        <v>Đạt mục tiêu</v>
      </c>
      <c r="CV752" s="221"/>
    </row>
    <row r="753" spans="1:100" ht="77.5" hidden="1">
      <c r="A753" s="1308"/>
      <c r="B753" s="1024"/>
      <c r="C753" s="1058"/>
      <c r="D753" s="1024"/>
      <c r="E753" s="1033"/>
      <c r="F753" s="1024"/>
      <c r="G753" s="220" t="s">
        <v>1327</v>
      </c>
      <c r="H753" s="220"/>
      <c r="I753" s="601"/>
      <c r="J753" s="69"/>
      <c r="K753" s="485"/>
      <c r="L753" s="212" t="s">
        <v>32</v>
      </c>
      <c r="M753" s="212" t="s">
        <v>31</v>
      </c>
      <c r="N753" s="215" t="s">
        <v>9</v>
      </c>
      <c r="O753" s="221" t="s">
        <v>29</v>
      </c>
      <c r="P753" s="221" t="s">
        <v>24</v>
      </c>
      <c r="Q753" s="5" t="s">
        <v>24</v>
      </c>
      <c r="R753" s="5"/>
      <c r="S753" s="5"/>
      <c r="T753" s="5"/>
      <c r="U753" s="6"/>
      <c r="V753" s="5"/>
      <c r="W753" s="5"/>
      <c r="X753" s="5"/>
      <c r="Y753" s="221"/>
      <c r="Z753" s="5"/>
      <c r="AA753" s="5"/>
      <c r="AB753" s="80">
        <f t="shared" si="415"/>
        <v>1</v>
      </c>
      <c r="AC753" s="565" t="s">
        <v>1318</v>
      </c>
      <c r="AD753" s="5"/>
      <c r="AE753" s="5"/>
      <c r="AF753" s="5"/>
      <c r="AG753" s="7"/>
      <c r="AH753" s="7"/>
      <c r="AI753" s="7"/>
      <c r="AJ753" s="7"/>
      <c r="AK753" s="7"/>
      <c r="AL753" s="7"/>
      <c r="AM753" s="7"/>
      <c r="AN753" s="7"/>
      <c r="AO753" s="7"/>
      <c r="AP753" s="7"/>
      <c r="AQ753" s="7"/>
      <c r="AR753" s="7"/>
      <c r="AS753" s="7"/>
      <c r="AT753" s="7"/>
      <c r="AU753" s="7"/>
      <c r="AV753" s="55"/>
      <c r="AW753" s="7"/>
      <c r="AX753" s="7"/>
      <c r="AY753" s="7"/>
      <c r="AZ753" s="7"/>
      <c r="BA753" s="7"/>
      <c r="BB753" s="7"/>
      <c r="BC753" s="7"/>
      <c r="BD753" s="7"/>
      <c r="BE753" s="55"/>
      <c r="BF753" s="55"/>
      <c r="BG753" s="55"/>
      <c r="BH753" s="7"/>
      <c r="BI753" s="7"/>
      <c r="BJ753" s="7"/>
      <c r="BK753" s="7"/>
      <c r="BL753" s="5">
        <v>2</v>
      </c>
      <c r="BM753" s="221">
        <v>2</v>
      </c>
      <c r="BN753" s="221">
        <v>2</v>
      </c>
      <c r="BO753" s="221">
        <v>2</v>
      </c>
      <c r="BP753" s="221">
        <v>2</v>
      </c>
      <c r="BQ753" s="221">
        <v>2</v>
      </c>
      <c r="BR753" s="5">
        <v>2</v>
      </c>
      <c r="BS753" s="226">
        <v>1</v>
      </c>
      <c r="BT753" s="221">
        <v>1</v>
      </c>
      <c r="BU753" s="221">
        <v>2</v>
      </c>
      <c r="BV753" s="221">
        <v>2</v>
      </c>
      <c r="BW753" s="5">
        <v>2</v>
      </c>
      <c r="BX753" s="221">
        <v>2</v>
      </c>
      <c r="BY753" s="6">
        <v>2</v>
      </c>
      <c r="BZ753" s="5">
        <v>2</v>
      </c>
      <c r="CA753" s="221">
        <v>2</v>
      </c>
      <c r="CB753" s="221">
        <v>2</v>
      </c>
      <c r="CC753" s="221">
        <v>2</v>
      </c>
      <c r="CD753" s="337">
        <v>1</v>
      </c>
      <c r="CE753" s="221">
        <v>2</v>
      </c>
      <c r="CF753" s="221">
        <v>2</v>
      </c>
      <c r="CG753" s="221">
        <v>1</v>
      </c>
      <c r="CH753" s="221">
        <v>2</v>
      </c>
      <c r="CI753" s="221">
        <v>2</v>
      </c>
      <c r="CJ753" s="337">
        <v>2</v>
      </c>
      <c r="CK753" s="221">
        <v>2</v>
      </c>
      <c r="CL753" s="222">
        <f t="shared" si="405"/>
        <v>22</v>
      </c>
      <c r="CM753" s="237">
        <f t="shared" si="406"/>
        <v>0.84615384615384615</v>
      </c>
      <c r="CN753" s="222">
        <f t="shared" si="407"/>
        <v>4</v>
      </c>
      <c r="CO753" s="237">
        <f t="shared" si="408"/>
        <v>0.15384615384615385</v>
      </c>
      <c r="CP753" s="222">
        <f t="shared" si="409"/>
        <v>0</v>
      </c>
      <c r="CQ753" s="237">
        <f t="shared" si="410"/>
        <v>0</v>
      </c>
      <c r="CR753" s="222">
        <f t="shared" si="411"/>
        <v>0</v>
      </c>
      <c r="CS753" s="237">
        <f t="shared" si="412"/>
        <v>0</v>
      </c>
      <c r="CT753" s="223">
        <f t="shared" si="413"/>
        <v>1.8461538461538463</v>
      </c>
      <c r="CU753" s="223" t="str">
        <f t="shared" si="414"/>
        <v>Đạt mục tiêu</v>
      </c>
      <c r="CV753" s="221"/>
    </row>
    <row r="754" spans="1:100" ht="62" hidden="1">
      <c r="A754" s="1308"/>
      <c r="B754" s="1024"/>
      <c r="C754" s="1058"/>
      <c r="D754" s="1024"/>
      <c r="E754" s="1033"/>
      <c r="F754" s="1024"/>
      <c r="G754" s="217" t="s">
        <v>1087</v>
      </c>
      <c r="H754" s="217"/>
      <c r="I754" s="591"/>
      <c r="J754" s="69"/>
      <c r="K754" s="485"/>
      <c r="L754" s="212" t="s">
        <v>32</v>
      </c>
      <c r="M754" s="212" t="s">
        <v>31</v>
      </c>
      <c r="N754" s="215" t="s">
        <v>9</v>
      </c>
      <c r="O754" s="221" t="s">
        <v>29</v>
      </c>
      <c r="P754" s="221" t="s">
        <v>24</v>
      </c>
      <c r="Q754" s="5"/>
      <c r="R754" s="5"/>
      <c r="S754" s="5"/>
      <c r="T754" s="5"/>
      <c r="U754" s="6"/>
      <c r="V754" s="5"/>
      <c r="W754" s="5"/>
      <c r="X754" s="5"/>
      <c r="Y754" s="221" t="s">
        <v>24</v>
      </c>
      <c r="Z754" s="5"/>
      <c r="AA754" s="5"/>
      <c r="AB754" s="80">
        <f t="shared" si="415"/>
        <v>1</v>
      </c>
      <c r="AC754" s="642"/>
      <c r="AD754" s="7"/>
      <c r="AE754" s="7"/>
      <c r="AF754" s="7"/>
      <c r="AG754" s="7"/>
      <c r="AH754" s="7"/>
      <c r="AI754" s="7"/>
      <c r="AJ754" s="7"/>
      <c r="AK754" s="7"/>
      <c r="AL754" s="7"/>
      <c r="AM754" s="7"/>
      <c r="AN754" s="7"/>
      <c r="AO754" s="7"/>
      <c r="AP754" s="7"/>
      <c r="AQ754" s="7"/>
      <c r="AR754" s="7"/>
      <c r="AS754" s="7"/>
      <c r="AT754" s="7"/>
      <c r="AU754" s="7"/>
      <c r="AV754" s="55"/>
      <c r="AW754" s="7"/>
      <c r="AX754" s="7"/>
      <c r="AY754" s="7"/>
      <c r="AZ754" s="7"/>
      <c r="BA754" s="7"/>
      <c r="BB754" s="7"/>
      <c r="BC754" s="7"/>
      <c r="BD754" s="7"/>
      <c r="BE754" s="55" t="s">
        <v>1315</v>
      </c>
      <c r="BF754" s="55" t="s">
        <v>1315</v>
      </c>
      <c r="BG754" s="55" t="s">
        <v>1315</v>
      </c>
      <c r="BH754" s="7"/>
      <c r="BI754" s="7"/>
      <c r="BJ754" s="7"/>
      <c r="BK754" s="7"/>
      <c r="BL754" s="5">
        <v>2</v>
      </c>
      <c r="BM754" s="221">
        <v>2</v>
      </c>
      <c r="BN754" s="221">
        <v>2</v>
      </c>
      <c r="BO754" s="221">
        <v>2</v>
      </c>
      <c r="BP754" s="221">
        <v>2</v>
      </c>
      <c r="BQ754" s="221">
        <v>2</v>
      </c>
      <c r="BR754" s="5">
        <v>2</v>
      </c>
      <c r="BS754" s="226">
        <v>2</v>
      </c>
      <c r="BT754" s="221">
        <v>2</v>
      </c>
      <c r="BU754" s="221">
        <v>2</v>
      </c>
      <c r="BV754" s="221">
        <v>2</v>
      </c>
      <c r="BW754" s="5">
        <v>2</v>
      </c>
      <c r="BX754" s="221">
        <v>2</v>
      </c>
      <c r="BY754" s="6">
        <v>2</v>
      </c>
      <c r="BZ754" s="5">
        <v>2</v>
      </c>
      <c r="CA754" s="221">
        <v>2</v>
      </c>
      <c r="CB754" s="221">
        <v>2</v>
      </c>
      <c r="CC754" s="221">
        <v>1</v>
      </c>
      <c r="CD754" s="337">
        <v>2</v>
      </c>
      <c r="CE754" s="221">
        <v>2</v>
      </c>
      <c r="CF754" s="221">
        <v>2</v>
      </c>
      <c r="CG754" s="221">
        <v>1</v>
      </c>
      <c r="CH754" s="221">
        <v>2</v>
      </c>
      <c r="CI754" s="221">
        <v>2</v>
      </c>
      <c r="CJ754" s="337">
        <v>2</v>
      </c>
      <c r="CK754" s="221">
        <v>2</v>
      </c>
      <c r="CL754" s="222">
        <f t="shared" si="405"/>
        <v>24</v>
      </c>
      <c r="CM754" s="237">
        <f t="shared" si="406"/>
        <v>0.92307692307692313</v>
      </c>
      <c r="CN754" s="222">
        <f t="shared" si="407"/>
        <v>2</v>
      </c>
      <c r="CO754" s="237">
        <f t="shared" si="408"/>
        <v>7.6923076923076927E-2</v>
      </c>
      <c r="CP754" s="222">
        <f t="shared" si="409"/>
        <v>0</v>
      </c>
      <c r="CQ754" s="237">
        <f t="shared" si="410"/>
        <v>0</v>
      </c>
      <c r="CR754" s="222">
        <f t="shared" si="411"/>
        <v>0</v>
      </c>
      <c r="CS754" s="237">
        <f t="shared" si="412"/>
        <v>0</v>
      </c>
      <c r="CT754" s="223">
        <f t="shared" si="413"/>
        <v>1.9230769230769231</v>
      </c>
      <c r="CU754" s="223" t="str">
        <f t="shared" si="414"/>
        <v>Đạt mục tiêu</v>
      </c>
      <c r="CV754" s="221"/>
    </row>
    <row r="755" spans="1:100" ht="93" hidden="1">
      <c r="A755" s="1308"/>
      <c r="B755" s="1024"/>
      <c r="C755" s="1058"/>
      <c r="D755" s="1024"/>
      <c r="E755" s="1033"/>
      <c r="F755" s="1024"/>
      <c r="G755" s="217" t="s">
        <v>1535</v>
      </c>
      <c r="H755" s="217"/>
      <c r="I755" s="591"/>
      <c r="J755" s="69"/>
      <c r="K755" s="485"/>
      <c r="L755" s="212" t="s">
        <v>32</v>
      </c>
      <c r="M755" s="212" t="s">
        <v>31</v>
      </c>
      <c r="N755" s="215" t="s">
        <v>9</v>
      </c>
      <c r="O755" s="221" t="s">
        <v>29</v>
      </c>
      <c r="P755" s="221" t="s">
        <v>24</v>
      </c>
      <c r="Q755" s="5"/>
      <c r="R755" s="5"/>
      <c r="S755" s="5"/>
      <c r="T755" s="5"/>
      <c r="U755" s="6"/>
      <c r="V755" s="5"/>
      <c r="W755" s="5"/>
      <c r="X755" s="5" t="s">
        <v>24</v>
      </c>
      <c r="Y755" s="221"/>
      <c r="Z755" s="5"/>
      <c r="AA755" s="5"/>
      <c r="AB755" s="80">
        <f t="shared" si="415"/>
        <v>1</v>
      </c>
      <c r="AC755" s="642"/>
      <c r="AD755" s="7"/>
      <c r="AE755" s="7"/>
      <c r="AF755" s="7"/>
      <c r="AG755" s="7"/>
      <c r="AH755" s="7"/>
      <c r="AI755" s="7"/>
      <c r="AJ755" s="7"/>
      <c r="AK755" s="7"/>
      <c r="AL755" s="7"/>
      <c r="AM755" s="7"/>
      <c r="AN755" s="7"/>
      <c r="AO755" s="7"/>
      <c r="AP755" s="7"/>
      <c r="AQ755" s="7"/>
      <c r="AR755" s="7"/>
      <c r="AS755" s="7"/>
      <c r="AT755" s="7"/>
      <c r="AU755" s="7"/>
      <c r="AV755" s="55"/>
      <c r="AW755" s="7"/>
      <c r="AX755" s="7"/>
      <c r="AY755" s="7"/>
      <c r="AZ755" s="7"/>
      <c r="BA755" s="7" t="s">
        <v>1315</v>
      </c>
      <c r="BB755" s="7"/>
      <c r="BC755" s="7" t="s">
        <v>1315</v>
      </c>
      <c r="BD755" s="7" t="s">
        <v>1315</v>
      </c>
      <c r="BE755" s="55"/>
      <c r="BF755" s="55"/>
      <c r="BG755" s="55"/>
      <c r="BH755" s="7"/>
      <c r="BI755" s="7"/>
      <c r="BJ755" s="7"/>
      <c r="BK755" s="7"/>
      <c r="BL755" s="5">
        <v>2</v>
      </c>
      <c r="BM755" s="221">
        <v>2</v>
      </c>
      <c r="BN755" s="221">
        <v>2</v>
      </c>
      <c r="BO755" s="221">
        <v>2</v>
      </c>
      <c r="BP755" s="221">
        <v>2</v>
      </c>
      <c r="BQ755" s="221">
        <v>1</v>
      </c>
      <c r="BR755" s="5">
        <v>2</v>
      </c>
      <c r="BS755" s="226">
        <v>2</v>
      </c>
      <c r="BT755" s="221">
        <v>2</v>
      </c>
      <c r="BU755" s="221">
        <v>2</v>
      </c>
      <c r="BV755" s="221">
        <v>2</v>
      </c>
      <c r="BW755" s="5">
        <v>1</v>
      </c>
      <c r="BX755" s="221">
        <v>2</v>
      </c>
      <c r="BY755" s="6">
        <v>2</v>
      </c>
      <c r="BZ755" s="5">
        <v>2</v>
      </c>
      <c r="CA755" s="221">
        <v>2</v>
      </c>
      <c r="CB755" s="221">
        <v>2</v>
      </c>
      <c r="CC755" s="221">
        <v>2</v>
      </c>
      <c r="CD755" s="337">
        <v>2</v>
      </c>
      <c r="CE755" s="221">
        <v>2</v>
      </c>
      <c r="CF755" s="221">
        <v>2</v>
      </c>
      <c r="CG755" s="221">
        <v>2</v>
      </c>
      <c r="CH755" s="221">
        <v>2</v>
      </c>
      <c r="CI755" s="221">
        <v>2</v>
      </c>
      <c r="CJ755" s="337">
        <v>2</v>
      </c>
      <c r="CK755" s="221">
        <v>2</v>
      </c>
      <c r="CL755" s="222">
        <f t="shared" si="405"/>
        <v>24</v>
      </c>
      <c r="CM755" s="237">
        <f t="shared" si="406"/>
        <v>0.92307692307692313</v>
      </c>
      <c r="CN755" s="222">
        <f t="shared" si="407"/>
        <v>2</v>
      </c>
      <c r="CO755" s="237">
        <f t="shared" si="408"/>
        <v>7.6923076923076927E-2</v>
      </c>
      <c r="CP755" s="222">
        <f t="shared" si="409"/>
        <v>0</v>
      </c>
      <c r="CQ755" s="237">
        <f t="shared" si="410"/>
        <v>0</v>
      </c>
      <c r="CR755" s="222">
        <f t="shared" si="411"/>
        <v>0</v>
      </c>
      <c r="CS755" s="237">
        <f t="shared" si="412"/>
        <v>0</v>
      </c>
      <c r="CT755" s="223">
        <f t="shared" si="413"/>
        <v>1.9230769230769231</v>
      </c>
      <c r="CU755" s="223" t="str">
        <f t="shared" si="414"/>
        <v>Đạt mục tiêu</v>
      </c>
      <c r="CV755" s="221"/>
    </row>
    <row r="756" spans="1:100" ht="62" hidden="1">
      <c r="A756" s="1308">
        <v>212</v>
      </c>
      <c r="B756" s="1044" t="s">
        <v>1326</v>
      </c>
      <c r="C756" s="1058" t="s">
        <v>28</v>
      </c>
      <c r="D756" s="1024" t="s">
        <v>1088</v>
      </c>
      <c r="E756" s="1033" t="s">
        <v>28</v>
      </c>
      <c r="F756" s="1044" t="s">
        <v>1326</v>
      </c>
      <c r="G756" s="217" t="s">
        <v>1089</v>
      </c>
      <c r="H756" s="217"/>
      <c r="I756" s="591"/>
      <c r="J756" s="69"/>
      <c r="K756" s="485"/>
      <c r="L756" s="212" t="s">
        <v>32</v>
      </c>
      <c r="M756" s="212" t="s">
        <v>31</v>
      </c>
      <c r="N756" s="215" t="s">
        <v>9</v>
      </c>
      <c r="O756" s="221" t="s">
        <v>29</v>
      </c>
      <c r="P756" s="221" t="s">
        <v>24</v>
      </c>
      <c r="Q756" s="5"/>
      <c r="R756" s="5"/>
      <c r="S756" s="5" t="s">
        <v>24</v>
      </c>
      <c r="T756" s="5"/>
      <c r="U756" s="6"/>
      <c r="V756" s="5"/>
      <c r="W756" s="5"/>
      <c r="X756" s="5"/>
      <c r="Y756" s="221"/>
      <c r="Z756" s="5"/>
      <c r="AA756" s="5"/>
      <c r="AB756" s="80">
        <f t="shared" si="415"/>
        <v>1</v>
      </c>
      <c r="AC756" s="642"/>
      <c r="AD756" s="7"/>
      <c r="AE756" s="7"/>
      <c r="AF756" s="7"/>
      <c r="AG756" s="7"/>
      <c r="AH756" s="7"/>
      <c r="AI756" s="7"/>
      <c r="AJ756" s="7"/>
      <c r="AK756" s="7"/>
      <c r="AL756" s="7"/>
      <c r="AM756" s="7" t="s">
        <v>1404</v>
      </c>
      <c r="AN756" s="7"/>
      <c r="AO756" s="7"/>
      <c r="AP756" s="7"/>
      <c r="AQ756" s="7"/>
      <c r="AR756" s="7"/>
      <c r="AS756" s="7"/>
      <c r="AT756" s="7"/>
      <c r="AU756" s="7"/>
      <c r="AV756" s="55"/>
      <c r="AW756" s="7"/>
      <c r="AX756" s="7"/>
      <c r="AY756" s="7"/>
      <c r="AZ756" s="7"/>
      <c r="BA756" s="7"/>
      <c r="BB756" s="7"/>
      <c r="BC756" s="7"/>
      <c r="BD756" s="7"/>
      <c r="BE756" s="55"/>
      <c r="BF756" s="55"/>
      <c r="BG756" s="55"/>
      <c r="BH756" s="7"/>
      <c r="BI756" s="7"/>
      <c r="BJ756" s="7"/>
      <c r="BK756" s="7"/>
      <c r="BL756" s="5">
        <v>2</v>
      </c>
      <c r="BM756" s="221">
        <v>2</v>
      </c>
      <c r="BN756" s="221">
        <v>1</v>
      </c>
      <c r="BO756" s="221">
        <v>2</v>
      </c>
      <c r="BP756" s="221">
        <v>1</v>
      </c>
      <c r="BQ756" s="221">
        <v>2</v>
      </c>
      <c r="BR756" s="5">
        <v>1</v>
      </c>
      <c r="BS756" s="226">
        <v>2</v>
      </c>
      <c r="BT756" s="221">
        <v>2</v>
      </c>
      <c r="BU756" s="221">
        <v>2</v>
      </c>
      <c r="BV756" s="221">
        <v>2</v>
      </c>
      <c r="BW756" s="5">
        <v>2</v>
      </c>
      <c r="BX756" s="221">
        <v>2</v>
      </c>
      <c r="BY756" s="6">
        <v>2</v>
      </c>
      <c r="BZ756" s="5">
        <v>2</v>
      </c>
      <c r="CA756" s="221">
        <v>2</v>
      </c>
      <c r="CB756" s="221">
        <v>2</v>
      </c>
      <c r="CC756" s="221">
        <v>2</v>
      </c>
      <c r="CD756" s="337">
        <v>2</v>
      </c>
      <c r="CE756" s="221">
        <v>2</v>
      </c>
      <c r="CF756" s="221">
        <v>2</v>
      </c>
      <c r="CG756" s="221">
        <v>2</v>
      </c>
      <c r="CH756" s="221">
        <v>2</v>
      </c>
      <c r="CI756" s="221">
        <v>2</v>
      </c>
      <c r="CJ756" s="337">
        <v>2</v>
      </c>
      <c r="CK756" s="221">
        <v>2</v>
      </c>
      <c r="CL756" s="222">
        <f t="shared" si="405"/>
        <v>23</v>
      </c>
      <c r="CM756" s="237">
        <f t="shared" si="406"/>
        <v>0.88461538461538458</v>
      </c>
      <c r="CN756" s="222">
        <f t="shared" si="407"/>
        <v>3</v>
      </c>
      <c r="CO756" s="237">
        <f t="shared" si="408"/>
        <v>0.11538461538461539</v>
      </c>
      <c r="CP756" s="222">
        <f t="shared" si="409"/>
        <v>0</v>
      </c>
      <c r="CQ756" s="237">
        <f t="shared" si="410"/>
        <v>0</v>
      </c>
      <c r="CR756" s="222">
        <f t="shared" si="411"/>
        <v>0</v>
      </c>
      <c r="CS756" s="237">
        <f t="shared" si="412"/>
        <v>0</v>
      </c>
      <c r="CT756" s="223">
        <f t="shared" si="413"/>
        <v>1.8846153846153846</v>
      </c>
      <c r="CU756" s="223" t="str">
        <f t="shared" si="414"/>
        <v>Đạt mục tiêu</v>
      </c>
      <c r="CV756" s="221"/>
    </row>
    <row r="757" spans="1:100" ht="46.5" hidden="1">
      <c r="A757" s="1308"/>
      <c r="B757" s="1024"/>
      <c r="C757" s="1058"/>
      <c r="D757" s="1024"/>
      <c r="E757" s="1033"/>
      <c r="F757" s="1024"/>
      <c r="G757" s="217" t="s">
        <v>1090</v>
      </c>
      <c r="H757" s="217"/>
      <c r="I757" s="591"/>
      <c r="J757" s="69"/>
      <c r="K757" s="485"/>
      <c r="L757" s="5" t="s">
        <v>32</v>
      </c>
      <c r="M757" s="212" t="s">
        <v>31</v>
      </c>
      <c r="N757" s="215" t="s">
        <v>9</v>
      </c>
      <c r="O757" s="221" t="s">
        <v>29</v>
      </c>
      <c r="P757" s="221" t="s">
        <v>24</v>
      </c>
      <c r="Q757" s="5"/>
      <c r="R757" s="5"/>
      <c r="S757" s="5"/>
      <c r="T757" s="5"/>
      <c r="U757" s="6" t="s">
        <v>24</v>
      </c>
      <c r="V757" s="5"/>
      <c r="W757" s="5"/>
      <c r="X757" s="5"/>
      <c r="Y757" s="221"/>
      <c r="Z757" s="5"/>
      <c r="AA757" s="5"/>
      <c r="AB757" s="80">
        <f t="shared" si="415"/>
        <v>1</v>
      </c>
      <c r="AC757" s="642"/>
      <c r="AD757" s="7"/>
      <c r="AE757" s="7"/>
      <c r="AF757" s="7"/>
      <c r="AG757" s="7" t="s">
        <v>1405</v>
      </c>
      <c r="AH757" s="7" t="s">
        <v>1405</v>
      </c>
      <c r="AI757" s="7" t="s">
        <v>1405</v>
      </c>
      <c r="AJ757" s="7" t="s">
        <v>1405</v>
      </c>
      <c r="AK757" s="7"/>
      <c r="AL757" s="7"/>
      <c r="AM757" s="7"/>
      <c r="AN757" s="7"/>
      <c r="AO757" s="7"/>
      <c r="AP757" s="7"/>
      <c r="AQ757" s="7"/>
      <c r="AR757" s="7"/>
      <c r="AS757" s="7"/>
      <c r="AT757" s="7"/>
      <c r="AU757" s="7"/>
      <c r="AV757" s="55"/>
      <c r="AW757" s="7"/>
      <c r="AX757" s="7"/>
      <c r="AY757" s="7"/>
      <c r="AZ757" s="7"/>
      <c r="BA757" s="7"/>
      <c r="BB757" s="7"/>
      <c r="BC757" s="7"/>
      <c r="BD757" s="7"/>
      <c r="BE757" s="55"/>
      <c r="BF757" s="55"/>
      <c r="BG757" s="55"/>
      <c r="BH757" s="7"/>
      <c r="BI757" s="7"/>
      <c r="BJ757" s="7"/>
      <c r="BK757" s="7"/>
      <c r="BL757" s="5">
        <v>2</v>
      </c>
      <c r="BM757" s="221">
        <v>2</v>
      </c>
      <c r="BN757" s="221">
        <v>2</v>
      </c>
      <c r="BO757" s="221">
        <v>2</v>
      </c>
      <c r="BP757" s="221">
        <v>2</v>
      </c>
      <c r="BQ757" s="221">
        <v>2</v>
      </c>
      <c r="BR757" s="5">
        <v>2</v>
      </c>
      <c r="BS757" s="226">
        <v>2</v>
      </c>
      <c r="BT757" s="221">
        <v>2</v>
      </c>
      <c r="BU757" s="221">
        <v>2</v>
      </c>
      <c r="BV757" s="221">
        <v>2</v>
      </c>
      <c r="BW757" s="5">
        <v>2</v>
      </c>
      <c r="BX757" s="221">
        <v>2</v>
      </c>
      <c r="BY757" s="6">
        <v>2</v>
      </c>
      <c r="BZ757" s="5">
        <v>2</v>
      </c>
      <c r="CA757" s="221">
        <v>2</v>
      </c>
      <c r="CB757" s="221">
        <v>2</v>
      </c>
      <c r="CC757" s="221">
        <v>2</v>
      </c>
      <c r="CD757" s="337">
        <v>2</v>
      </c>
      <c r="CE757" s="221">
        <v>2</v>
      </c>
      <c r="CF757" s="221">
        <v>2</v>
      </c>
      <c r="CG757" s="221">
        <v>2</v>
      </c>
      <c r="CH757" s="221">
        <v>2</v>
      </c>
      <c r="CI757" s="221">
        <v>1</v>
      </c>
      <c r="CJ757" s="337">
        <v>2</v>
      </c>
      <c r="CK757" s="221">
        <v>2</v>
      </c>
      <c r="CL757" s="222">
        <f t="shared" si="405"/>
        <v>25</v>
      </c>
      <c r="CM757" s="237">
        <f t="shared" si="406"/>
        <v>0.96153846153846156</v>
      </c>
      <c r="CN757" s="222">
        <f t="shared" si="407"/>
        <v>1</v>
      </c>
      <c r="CO757" s="237">
        <f t="shared" si="408"/>
        <v>3.8461538461538464E-2</v>
      </c>
      <c r="CP757" s="222">
        <f t="shared" si="409"/>
        <v>0</v>
      </c>
      <c r="CQ757" s="237">
        <f t="shared" si="410"/>
        <v>0</v>
      </c>
      <c r="CR757" s="222">
        <f t="shared" si="411"/>
        <v>0</v>
      </c>
      <c r="CS757" s="237">
        <f t="shared" si="412"/>
        <v>0</v>
      </c>
      <c r="CT757" s="223">
        <f t="shared" si="413"/>
        <v>1.9615384615384615</v>
      </c>
      <c r="CU757" s="223" t="str">
        <f t="shared" si="414"/>
        <v>Đạt mục tiêu</v>
      </c>
      <c r="CV757" s="221"/>
    </row>
    <row r="758" spans="1:100" ht="46.5" hidden="1">
      <c r="A758" s="1308"/>
      <c r="B758" s="1024"/>
      <c r="C758" s="1058"/>
      <c r="D758" s="1024"/>
      <c r="E758" s="1033"/>
      <c r="F758" s="1024"/>
      <c r="G758" s="217" t="s">
        <v>1091</v>
      </c>
      <c r="H758" s="217"/>
      <c r="I758" s="591"/>
      <c r="J758" s="69"/>
      <c r="K758" s="485"/>
      <c r="L758" s="212" t="s">
        <v>32</v>
      </c>
      <c r="M758" s="212" t="s">
        <v>31</v>
      </c>
      <c r="N758" s="215" t="s">
        <v>9</v>
      </c>
      <c r="O758" s="221" t="s">
        <v>29</v>
      </c>
      <c r="P758" s="221" t="s">
        <v>24</v>
      </c>
      <c r="Q758" s="5"/>
      <c r="R758" s="5"/>
      <c r="S758" s="5" t="s">
        <v>24</v>
      </c>
      <c r="T758" s="5"/>
      <c r="U758" s="6"/>
      <c r="V758" s="5"/>
      <c r="W758" s="5"/>
      <c r="X758" s="5"/>
      <c r="Y758" s="221"/>
      <c r="Z758" s="5"/>
      <c r="AA758" s="5"/>
      <c r="AB758" s="80">
        <f t="shared" si="415"/>
        <v>1</v>
      </c>
      <c r="AC758" s="642"/>
      <c r="AD758" s="7"/>
      <c r="AE758" s="7"/>
      <c r="AF758" s="7"/>
      <c r="AG758" s="7"/>
      <c r="AH758" s="7"/>
      <c r="AI758" s="7"/>
      <c r="AJ758" s="7"/>
      <c r="AK758" s="7"/>
      <c r="AL758" s="7" t="s">
        <v>1404</v>
      </c>
      <c r="AM758" s="7"/>
      <c r="AN758" s="7"/>
      <c r="AO758" s="7"/>
      <c r="AP758" s="7"/>
      <c r="AQ758" s="7"/>
      <c r="AR758" s="7"/>
      <c r="AS758" s="7"/>
      <c r="AT758" s="7"/>
      <c r="AU758" s="7"/>
      <c r="AV758" s="55"/>
      <c r="AW758" s="7"/>
      <c r="AX758" s="7"/>
      <c r="AY758" s="7"/>
      <c r="AZ758" s="7"/>
      <c r="BA758" s="7"/>
      <c r="BB758" s="7"/>
      <c r="BC758" s="7"/>
      <c r="BD758" s="7"/>
      <c r="BE758" s="55"/>
      <c r="BF758" s="55"/>
      <c r="BG758" s="55"/>
      <c r="BH758" s="7"/>
      <c r="BI758" s="7"/>
      <c r="BJ758" s="7"/>
      <c r="BK758" s="7"/>
      <c r="BL758" s="5">
        <v>2</v>
      </c>
      <c r="BM758" s="221">
        <v>2</v>
      </c>
      <c r="BN758" s="221">
        <v>2</v>
      </c>
      <c r="BO758" s="221">
        <v>2</v>
      </c>
      <c r="BP758" s="221">
        <v>2</v>
      </c>
      <c r="BQ758" s="221">
        <v>2</v>
      </c>
      <c r="BR758" s="5">
        <v>2</v>
      </c>
      <c r="BS758" s="226">
        <v>2</v>
      </c>
      <c r="BT758" s="221">
        <v>2</v>
      </c>
      <c r="BU758" s="221">
        <v>2</v>
      </c>
      <c r="BV758" s="221">
        <v>2</v>
      </c>
      <c r="BW758" s="5">
        <v>2</v>
      </c>
      <c r="BX758" s="221">
        <v>1</v>
      </c>
      <c r="BY758" s="6">
        <v>2</v>
      </c>
      <c r="BZ758" s="5">
        <v>2</v>
      </c>
      <c r="CA758" s="221">
        <v>2</v>
      </c>
      <c r="CB758" s="221">
        <v>2</v>
      </c>
      <c r="CC758" s="221">
        <v>1</v>
      </c>
      <c r="CD758" s="337">
        <v>2</v>
      </c>
      <c r="CE758" s="221">
        <v>2</v>
      </c>
      <c r="CF758" s="221">
        <v>2</v>
      </c>
      <c r="CG758" s="221">
        <v>2</v>
      </c>
      <c r="CH758" s="221">
        <v>2</v>
      </c>
      <c r="CI758" s="221">
        <v>2</v>
      </c>
      <c r="CJ758" s="337">
        <v>2</v>
      </c>
      <c r="CK758" s="221">
        <v>2</v>
      </c>
      <c r="CL758" s="222">
        <f t="shared" si="405"/>
        <v>24</v>
      </c>
      <c r="CM758" s="237">
        <f t="shared" si="406"/>
        <v>0.92307692307692313</v>
      </c>
      <c r="CN758" s="222">
        <f t="shared" si="407"/>
        <v>2</v>
      </c>
      <c r="CO758" s="237">
        <f t="shared" si="408"/>
        <v>7.6923076923076927E-2</v>
      </c>
      <c r="CP758" s="222">
        <f t="shared" si="409"/>
        <v>0</v>
      </c>
      <c r="CQ758" s="237">
        <f t="shared" si="410"/>
        <v>0</v>
      </c>
      <c r="CR758" s="222">
        <f t="shared" si="411"/>
        <v>0</v>
      </c>
      <c r="CS758" s="237">
        <f t="shared" si="412"/>
        <v>0</v>
      </c>
      <c r="CT758" s="223">
        <f t="shared" si="413"/>
        <v>1.9230769230769231</v>
      </c>
      <c r="CU758" s="223" t="str">
        <f t="shared" si="414"/>
        <v>Đạt mục tiêu</v>
      </c>
      <c r="CV758" s="221"/>
    </row>
    <row r="759" spans="1:100" ht="72" hidden="1">
      <c r="A759" s="1308"/>
      <c r="B759" s="1024"/>
      <c r="C759" s="1058"/>
      <c r="D759" s="1024"/>
      <c r="E759" s="1033"/>
      <c r="F759" s="1024"/>
      <c r="G759" s="220" t="s">
        <v>1571</v>
      </c>
      <c r="H759" s="220"/>
      <c r="I759" s="601"/>
      <c r="J759" s="69"/>
      <c r="K759" s="468" t="s">
        <v>1713</v>
      </c>
      <c r="L759" s="5" t="s">
        <v>32</v>
      </c>
      <c r="M759" s="212" t="s">
        <v>31</v>
      </c>
      <c r="N759" s="215" t="s">
        <v>9</v>
      </c>
      <c r="O759" s="221" t="s">
        <v>29</v>
      </c>
      <c r="P759" s="221" t="s">
        <v>24</v>
      </c>
      <c r="Q759" s="5"/>
      <c r="R759" s="5"/>
      <c r="S759" s="5"/>
      <c r="T759" s="5"/>
      <c r="U759" s="6"/>
      <c r="V759" s="5"/>
      <c r="W759" s="5"/>
      <c r="X759" s="5"/>
      <c r="Y759" s="221"/>
      <c r="Z759" s="5" t="s">
        <v>24</v>
      </c>
      <c r="AA759" s="5"/>
      <c r="AB759" s="80">
        <f t="shared" si="415"/>
        <v>1</v>
      </c>
      <c r="AC759" s="642"/>
      <c r="AD759" s="7"/>
      <c r="AE759" s="7"/>
      <c r="AF759" s="7"/>
      <c r="AG759" s="7"/>
      <c r="AH759" s="7"/>
      <c r="AI759" s="7"/>
      <c r="AJ759" s="7"/>
      <c r="AK759" s="7"/>
      <c r="AL759" s="7"/>
      <c r="AM759" s="7"/>
      <c r="AN759" s="7"/>
      <c r="AO759" s="7"/>
      <c r="AP759" s="7"/>
      <c r="AQ759" s="7"/>
      <c r="AR759" s="7"/>
      <c r="AS759" s="7"/>
      <c r="AT759" s="7"/>
      <c r="AU759" s="7"/>
      <c r="AV759" s="55"/>
      <c r="AW759" s="7"/>
      <c r="AX759" s="7"/>
      <c r="AY759" s="7"/>
      <c r="AZ759" s="7"/>
      <c r="BA759" s="7"/>
      <c r="BB759" s="7"/>
      <c r="BC759" s="7"/>
      <c r="BD759" s="7"/>
      <c r="BE759" s="55"/>
      <c r="BF759" s="55"/>
      <c r="BG759" s="55"/>
      <c r="BH759" s="7"/>
      <c r="BI759" s="7" t="s">
        <v>1316</v>
      </c>
      <c r="BJ759" s="7"/>
      <c r="BK759" s="7"/>
      <c r="BL759" s="5">
        <v>2</v>
      </c>
      <c r="BM759" s="221">
        <v>2</v>
      </c>
      <c r="BN759" s="221">
        <v>2</v>
      </c>
      <c r="BO759" s="221">
        <v>2</v>
      </c>
      <c r="BP759" s="221">
        <v>2</v>
      </c>
      <c r="BQ759" s="221">
        <v>2</v>
      </c>
      <c r="BR759" s="5">
        <v>2</v>
      </c>
      <c r="BS759" s="226">
        <v>2</v>
      </c>
      <c r="BT759" s="221">
        <v>2</v>
      </c>
      <c r="BU759" s="221">
        <v>2</v>
      </c>
      <c r="BV759" s="221">
        <v>2</v>
      </c>
      <c r="BW759" s="5">
        <v>2</v>
      </c>
      <c r="BX759" s="221">
        <v>2</v>
      </c>
      <c r="BY759" s="6">
        <v>2</v>
      </c>
      <c r="BZ759" s="5">
        <v>2</v>
      </c>
      <c r="CA759" s="221">
        <v>2</v>
      </c>
      <c r="CB759" s="221">
        <v>2</v>
      </c>
      <c r="CC759" s="221">
        <v>1</v>
      </c>
      <c r="CD759" s="337">
        <v>2</v>
      </c>
      <c r="CE759" s="221">
        <v>2</v>
      </c>
      <c r="CF759" s="221">
        <v>2</v>
      </c>
      <c r="CG759" s="221">
        <v>2</v>
      </c>
      <c r="CH759" s="221">
        <v>2</v>
      </c>
      <c r="CI759" s="221">
        <v>2</v>
      </c>
      <c r="CJ759" s="337">
        <v>2</v>
      </c>
      <c r="CK759" s="221">
        <v>2</v>
      </c>
      <c r="CL759" s="222">
        <f t="shared" si="405"/>
        <v>25</v>
      </c>
      <c r="CM759" s="237">
        <f t="shared" si="406"/>
        <v>0.96153846153846156</v>
      </c>
      <c r="CN759" s="222">
        <f t="shared" si="407"/>
        <v>1</v>
      </c>
      <c r="CO759" s="237">
        <f t="shared" si="408"/>
        <v>3.8461538461538464E-2</v>
      </c>
      <c r="CP759" s="222">
        <f t="shared" si="409"/>
        <v>0</v>
      </c>
      <c r="CQ759" s="237">
        <f t="shared" si="410"/>
        <v>0</v>
      </c>
      <c r="CR759" s="222">
        <f t="shared" si="411"/>
        <v>0</v>
      </c>
      <c r="CS759" s="237">
        <f t="shared" si="412"/>
        <v>0</v>
      </c>
      <c r="CT759" s="223">
        <f t="shared" si="413"/>
        <v>1.9615384615384615</v>
      </c>
      <c r="CU759" s="223" t="str">
        <f t="shared" si="414"/>
        <v>Đạt mục tiêu</v>
      </c>
      <c r="CV759" s="221"/>
    </row>
    <row r="760" spans="1:100" ht="46.5" hidden="1">
      <c r="A760" s="1308"/>
      <c r="B760" s="1024"/>
      <c r="C760" s="1058"/>
      <c r="D760" s="1024"/>
      <c r="E760" s="1033"/>
      <c r="F760" s="1024"/>
      <c r="G760" s="220" t="s">
        <v>1325</v>
      </c>
      <c r="H760" s="220"/>
      <c r="I760" s="601"/>
      <c r="J760" s="69"/>
      <c r="K760" s="485"/>
      <c r="L760" s="212" t="s">
        <v>32</v>
      </c>
      <c r="M760" s="212" t="s">
        <v>31</v>
      </c>
      <c r="N760" s="215" t="s">
        <v>9</v>
      </c>
      <c r="O760" s="221" t="s">
        <v>29</v>
      </c>
      <c r="P760" s="221" t="s">
        <v>24</v>
      </c>
      <c r="Q760" s="5"/>
      <c r="R760" s="5"/>
      <c r="S760" s="5"/>
      <c r="T760" s="5"/>
      <c r="U760" s="6"/>
      <c r="V760" s="5"/>
      <c r="W760" s="5"/>
      <c r="X760" s="5"/>
      <c r="Y760" s="221"/>
      <c r="Z760" s="5" t="s">
        <v>24</v>
      </c>
      <c r="AA760" s="5"/>
      <c r="AB760" s="80">
        <f t="shared" si="415"/>
        <v>1</v>
      </c>
      <c r="AC760" s="642"/>
      <c r="AD760" s="7"/>
      <c r="AE760" s="7"/>
      <c r="AF760" s="7" t="s">
        <v>1318</v>
      </c>
      <c r="AG760" s="7"/>
      <c r="AH760" s="7"/>
      <c r="AI760" s="7"/>
      <c r="AJ760" s="7"/>
      <c r="AK760" s="7"/>
      <c r="AL760" s="7"/>
      <c r="AM760" s="7"/>
      <c r="AN760" s="7"/>
      <c r="AO760" s="7"/>
      <c r="AP760" s="7"/>
      <c r="AQ760" s="7"/>
      <c r="AR760" s="7"/>
      <c r="AS760" s="7"/>
      <c r="AT760" s="7"/>
      <c r="AU760" s="7"/>
      <c r="AV760" s="55"/>
      <c r="AW760" s="7"/>
      <c r="AX760" s="7"/>
      <c r="AY760" s="7"/>
      <c r="AZ760" s="7"/>
      <c r="BA760" s="7"/>
      <c r="BB760" s="7"/>
      <c r="BC760" s="7"/>
      <c r="BD760" s="7"/>
      <c r="BE760" s="55"/>
      <c r="BF760" s="55"/>
      <c r="BG760" s="55"/>
      <c r="BH760" s="7"/>
      <c r="BI760" s="7"/>
      <c r="BJ760" s="7"/>
      <c r="BK760" s="7"/>
      <c r="BL760" s="5">
        <v>2</v>
      </c>
      <c r="BM760" s="221">
        <v>2</v>
      </c>
      <c r="BN760" s="221">
        <v>2</v>
      </c>
      <c r="BO760" s="221">
        <v>2</v>
      </c>
      <c r="BP760" s="221">
        <v>2</v>
      </c>
      <c r="BQ760" s="221">
        <v>2</v>
      </c>
      <c r="BR760" s="5">
        <v>2</v>
      </c>
      <c r="BS760" s="226">
        <v>2</v>
      </c>
      <c r="BT760" s="221">
        <v>2</v>
      </c>
      <c r="BU760" s="221">
        <v>2</v>
      </c>
      <c r="BV760" s="221">
        <v>2</v>
      </c>
      <c r="BW760" s="5">
        <v>2</v>
      </c>
      <c r="BX760" s="221">
        <v>2</v>
      </c>
      <c r="BY760" s="6">
        <v>2</v>
      </c>
      <c r="BZ760" s="5">
        <v>2</v>
      </c>
      <c r="CA760" s="221">
        <v>2</v>
      </c>
      <c r="CB760" s="221">
        <v>2</v>
      </c>
      <c r="CC760" s="221">
        <v>2</v>
      </c>
      <c r="CD760" s="337">
        <v>2</v>
      </c>
      <c r="CE760" s="221">
        <v>2</v>
      </c>
      <c r="CF760" s="221">
        <v>2</v>
      </c>
      <c r="CG760" s="221">
        <v>2</v>
      </c>
      <c r="CH760" s="221">
        <v>2</v>
      </c>
      <c r="CI760" s="221">
        <v>2</v>
      </c>
      <c r="CJ760" s="337">
        <v>2</v>
      </c>
      <c r="CK760" s="221">
        <v>2</v>
      </c>
      <c r="CL760" s="222">
        <f t="shared" si="405"/>
        <v>26</v>
      </c>
      <c r="CM760" s="237">
        <f t="shared" si="406"/>
        <v>1</v>
      </c>
      <c r="CN760" s="222">
        <f t="shared" si="407"/>
        <v>0</v>
      </c>
      <c r="CO760" s="237">
        <f t="shared" si="408"/>
        <v>0</v>
      </c>
      <c r="CP760" s="222">
        <f t="shared" si="409"/>
        <v>0</v>
      </c>
      <c r="CQ760" s="237">
        <f t="shared" si="410"/>
        <v>0</v>
      </c>
      <c r="CR760" s="222">
        <f t="shared" si="411"/>
        <v>0</v>
      </c>
      <c r="CS760" s="237">
        <f t="shared" si="412"/>
        <v>0</v>
      </c>
      <c r="CT760" s="223">
        <f t="shared" si="413"/>
        <v>2</v>
      </c>
      <c r="CU760" s="223" t="str">
        <f t="shared" si="414"/>
        <v>Đạt mục tiêu</v>
      </c>
      <c r="CV760" s="221"/>
    </row>
    <row r="761" spans="1:100" s="1" customFormat="1" ht="217" hidden="1">
      <c r="A761" s="13">
        <v>213</v>
      </c>
      <c r="B761" s="217" t="s">
        <v>530</v>
      </c>
      <c r="C761" s="215" t="s">
        <v>28</v>
      </c>
      <c r="D761" s="217" t="s">
        <v>80</v>
      </c>
      <c r="E761" s="215" t="s">
        <v>35</v>
      </c>
      <c r="F761" s="217" t="s">
        <v>80</v>
      </c>
      <c r="G761" s="217" t="s">
        <v>362</v>
      </c>
      <c r="H761" s="217"/>
      <c r="I761" s="591"/>
      <c r="J761" s="212"/>
      <c r="K761" s="465"/>
      <c r="L761" s="5" t="s">
        <v>32</v>
      </c>
      <c r="M761" s="212" t="s">
        <v>31</v>
      </c>
      <c r="N761" s="215" t="s">
        <v>9</v>
      </c>
      <c r="O761" s="221" t="s">
        <v>29</v>
      </c>
      <c r="P761" s="221" t="s">
        <v>24</v>
      </c>
      <c r="Q761" s="5"/>
      <c r="R761" s="5"/>
      <c r="S761" s="5"/>
      <c r="T761" s="5"/>
      <c r="U761" s="6"/>
      <c r="V761" s="5"/>
      <c r="W761" s="5"/>
      <c r="X761" s="5" t="s">
        <v>24</v>
      </c>
      <c r="Y761" s="5"/>
      <c r="Z761" s="5"/>
      <c r="AA761" s="5"/>
      <c r="AB761" s="80">
        <f t="shared" si="415"/>
        <v>1</v>
      </c>
      <c r="AC761" s="642"/>
      <c r="AD761" s="7"/>
      <c r="AE761" s="7"/>
      <c r="AF761" s="7"/>
      <c r="AG761" s="7"/>
      <c r="AH761" s="7"/>
      <c r="AI761" s="7"/>
      <c r="AJ761" s="7"/>
      <c r="AK761" s="7"/>
      <c r="AL761" s="7"/>
      <c r="AM761" s="7"/>
      <c r="AN761" s="7"/>
      <c r="AO761" s="7"/>
      <c r="AP761" s="7"/>
      <c r="AQ761" s="7"/>
      <c r="AR761" s="7"/>
      <c r="AS761" s="7"/>
      <c r="AT761" s="7"/>
      <c r="AU761" s="7"/>
      <c r="AV761" s="55"/>
      <c r="AW761" s="55"/>
      <c r="AX761" s="55"/>
      <c r="AY761" s="55"/>
      <c r="AZ761" s="55"/>
      <c r="BA761" s="55" t="s">
        <v>1316</v>
      </c>
      <c r="BB761" s="55" t="s">
        <v>1316</v>
      </c>
      <c r="BC761" s="55" t="s">
        <v>1316</v>
      </c>
      <c r="BD761" s="55" t="s">
        <v>1316</v>
      </c>
      <c r="BE761" s="7"/>
      <c r="BF761" s="7"/>
      <c r="BG761" s="7"/>
      <c r="BH761" s="7"/>
      <c r="BI761" s="7"/>
      <c r="BJ761" s="7"/>
      <c r="BK761" s="7"/>
      <c r="BL761" s="5">
        <v>2</v>
      </c>
      <c r="BM761" s="221">
        <v>2</v>
      </c>
      <c r="BN761" s="221">
        <v>2</v>
      </c>
      <c r="BO761" s="221">
        <v>2</v>
      </c>
      <c r="BP761" s="221">
        <v>1</v>
      </c>
      <c r="BQ761" s="221">
        <v>2</v>
      </c>
      <c r="BR761" s="5">
        <v>2</v>
      </c>
      <c r="BS761" s="226">
        <v>2</v>
      </c>
      <c r="BT761" s="221">
        <v>2</v>
      </c>
      <c r="BU761" s="221">
        <v>2</v>
      </c>
      <c r="BV761" s="221">
        <v>2</v>
      </c>
      <c r="BW761" s="5">
        <v>2</v>
      </c>
      <c r="BX761" s="221">
        <v>2</v>
      </c>
      <c r="BY761" s="6">
        <v>1</v>
      </c>
      <c r="BZ761" s="5">
        <v>2</v>
      </c>
      <c r="CA761" s="221">
        <v>2</v>
      </c>
      <c r="CB761" s="221">
        <v>2</v>
      </c>
      <c r="CC761" s="221">
        <v>2</v>
      </c>
      <c r="CD761" s="337">
        <v>2</v>
      </c>
      <c r="CE761" s="221">
        <v>2</v>
      </c>
      <c r="CF761" s="221">
        <v>2</v>
      </c>
      <c r="CG761" s="221">
        <v>2</v>
      </c>
      <c r="CH761" s="221">
        <v>2</v>
      </c>
      <c r="CI761" s="221">
        <v>2</v>
      </c>
      <c r="CJ761" s="337">
        <v>1</v>
      </c>
      <c r="CK761" s="221">
        <v>2</v>
      </c>
      <c r="CL761" s="222">
        <f t="shared" si="405"/>
        <v>23</v>
      </c>
      <c r="CM761" s="237">
        <f t="shared" si="406"/>
        <v>0.88461538461538458</v>
      </c>
      <c r="CN761" s="222">
        <f t="shared" si="407"/>
        <v>3</v>
      </c>
      <c r="CO761" s="237">
        <f t="shared" si="408"/>
        <v>0.11538461538461539</v>
      </c>
      <c r="CP761" s="222">
        <f t="shared" si="409"/>
        <v>0</v>
      </c>
      <c r="CQ761" s="237">
        <f t="shared" si="410"/>
        <v>0</v>
      </c>
      <c r="CR761" s="222">
        <f t="shared" si="411"/>
        <v>0</v>
      </c>
      <c r="CS761" s="237">
        <f t="shared" si="412"/>
        <v>0</v>
      </c>
      <c r="CT761" s="223">
        <f t="shared" si="413"/>
        <v>1.8846153846153846</v>
      </c>
      <c r="CU761" s="223" t="str">
        <f t="shared" si="414"/>
        <v>Đạt mục tiêu</v>
      </c>
      <c r="CV761" s="5"/>
    </row>
    <row r="762" spans="1:100" s="1" customFormat="1" ht="62" hidden="1">
      <c r="A762" s="1308">
        <v>214</v>
      </c>
      <c r="B762" s="1076" t="s">
        <v>1386</v>
      </c>
      <c r="C762" s="1078" t="s">
        <v>41</v>
      </c>
      <c r="D762" s="1077" t="s">
        <v>673</v>
      </c>
      <c r="E762" s="1078" t="s">
        <v>41</v>
      </c>
      <c r="F762" s="145" t="s">
        <v>1385</v>
      </c>
      <c r="G762" s="145" t="s">
        <v>1406</v>
      </c>
      <c r="H762" s="145"/>
      <c r="I762" s="610"/>
      <c r="J762" s="38"/>
      <c r="K762" s="484"/>
      <c r="L762" s="227" t="s">
        <v>32</v>
      </c>
      <c r="M762" s="212" t="s">
        <v>31</v>
      </c>
      <c r="N762" s="215" t="s">
        <v>9</v>
      </c>
      <c r="O762" s="221" t="s">
        <v>29</v>
      </c>
      <c r="P762" s="221" t="s">
        <v>24</v>
      </c>
      <c r="Q762" s="5" t="s">
        <v>24</v>
      </c>
      <c r="R762" s="5"/>
      <c r="S762" s="5"/>
      <c r="T762" s="5"/>
      <c r="U762" s="6"/>
      <c r="V762" s="5"/>
      <c r="W762" s="5"/>
      <c r="X762" s="5"/>
      <c r="Y762" s="5"/>
      <c r="Z762" s="5"/>
      <c r="AA762" s="5"/>
      <c r="AB762" s="80">
        <f t="shared" si="415"/>
        <v>1</v>
      </c>
      <c r="AC762" s="565" t="s">
        <v>1318</v>
      </c>
      <c r="AD762" s="5"/>
      <c r="AE762" s="5"/>
      <c r="AF762" s="5"/>
      <c r="AG762" s="7"/>
      <c r="AH762" s="7"/>
      <c r="AI762" s="7"/>
      <c r="AJ762" s="7"/>
      <c r="AK762" s="7"/>
      <c r="AL762" s="7"/>
      <c r="AM762" s="7"/>
      <c r="AN762" s="7"/>
      <c r="AO762" s="7"/>
      <c r="AP762" s="7"/>
      <c r="AQ762" s="7"/>
      <c r="AR762" s="7"/>
      <c r="AS762" s="7"/>
      <c r="AT762" s="7"/>
      <c r="AU762" s="7"/>
      <c r="AV762" s="55"/>
      <c r="AW762" s="55"/>
      <c r="AX762" s="55"/>
      <c r="AY762" s="55"/>
      <c r="AZ762" s="55"/>
      <c r="BA762" s="55"/>
      <c r="BB762" s="55"/>
      <c r="BC762" s="55"/>
      <c r="BD762" s="55"/>
      <c r="BE762" s="7"/>
      <c r="BF762" s="7"/>
      <c r="BG762" s="7"/>
      <c r="BH762" s="7"/>
      <c r="BI762" s="7"/>
      <c r="BJ762" s="7"/>
      <c r="BK762" s="7"/>
      <c r="BL762" s="5">
        <v>2</v>
      </c>
      <c r="BM762" s="221">
        <v>2</v>
      </c>
      <c r="BN762" s="221">
        <v>2</v>
      </c>
      <c r="BO762" s="221">
        <v>2</v>
      </c>
      <c r="BP762" s="221">
        <v>2</v>
      </c>
      <c r="BQ762" s="221">
        <v>2</v>
      </c>
      <c r="BR762" s="5">
        <v>2</v>
      </c>
      <c r="BS762" s="226">
        <v>2</v>
      </c>
      <c r="BT762" s="221">
        <v>2</v>
      </c>
      <c r="BU762" s="221">
        <v>2</v>
      </c>
      <c r="BV762" s="221">
        <v>2</v>
      </c>
      <c r="BW762" s="5">
        <v>2</v>
      </c>
      <c r="BX762" s="221">
        <v>2</v>
      </c>
      <c r="BY762" s="6">
        <v>2</v>
      </c>
      <c r="BZ762" s="5">
        <v>2</v>
      </c>
      <c r="CA762" s="221">
        <v>2</v>
      </c>
      <c r="CB762" s="221">
        <v>2</v>
      </c>
      <c r="CC762" s="221">
        <v>1</v>
      </c>
      <c r="CD762" s="337">
        <v>2</v>
      </c>
      <c r="CE762" s="221">
        <v>2</v>
      </c>
      <c r="CF762" s="221">
        <v>2</v>
      </c>
      <c r="CG762" s="221">
        <v>2</v>
      </c>
      <c r="CH762" s="221">
        <v>2</v>
      </c>
      <c r="CI762" s="221">
        <v>2</v>
      </c>
      <c r="CJ762" s="337">
        <v>2</v>
      </c>
      <c r="CK762" s="221">
        <v>2</v>
      </c>
      <c r="CL762" s="222">
        <f t="shared" si="405"/>
        <v>25</v>
      </c>
      <c r="CM762" s="237">
        <f t="shared" si="406"/>
        <v>0.96153846153846156</v>
      </c>
      <c r="CN762" s="222">
        <f t="shared" si="407"/>
        <v>1</v>
      </c>
      <c r="CO762" s="237">
        <f t="shared" si="408"/>
        <v>3.8461538461538464E-2</v>
      </c>
      <c r="CP762" s="222">
        <f t="shared" si="409"/>
        <v>0</v>
      </c>
      <c r="CQ762" s="237">
        <f t="shared" si="410"/>
        <v>0</v>
      </c>
      <c r="CR762" s="222">
        <f t="shared" si="411"/>
        <v>0</v>
      </c>
      <c r="CS762" s="237">
        <f t="shared" si="412"/>
        <v>0</v>
      </c>
      <c r="CT762" s="223">
        <f t="shared" si="413"/>
        <v>1.9615384615384615</v>
      </c>
      <c r="CU762" s="223" t="str">
        <f t="shared" si="414"/>
        <v>Đạt mục tiêu</v>
      </c>
      <c r="CV762" s="5"/>
    </row>
    <row r="763" spans="1:100" s="1" customFormat="1" ht="62" hidden="1">
      <c r="A763" s="1308"/>
      <c r="B763" s="1077"/>
      <c r="C763" s="1078"/>
      <c r="D763" s="1077"/>
      <c r="E763" s="1078"/>
      <c r="F763" s="1076" t="s">
        <v>1388</v>
      </c>
      <c r="G763" s="145" t="s">
        <v>1426</v>
      </c>
      <c r="H763" s="145"/>
      <c r="I763" s="610"/>
      <c r="J763" s="38"/>
      <c r="K763" s="484"/>
      <c r="L763" s="227" t="s">
        <v>32</v>
      </c>
      <c r="M763" s="212" t="s">
        <v>31</v>
      </c>
      <c r="N763" s="215" t="s">
        <v>9</v>
      </c>
      <c r="O763" s="221" t="s">
        <v>29</v>
      </c>
      <c r="P763" s="221" t="s">
        <v>24</v>
      </c>
      <c r="Q763" s="5" t="s">
        <v>24</v>
      </c>
      <c r="R763" s="5"/>
      <c r="S763" s="5"/>
      <c r="T763" s="5"/>
      <c r="U763" s="6"/>
      <c r="V763" s="5"/>
      <c r="W763" s="5"/>
      <c r="X763" s="5"/>
      <c r="Y763" s="5"/>
      <c r="Z763" s="5"/>
      <c r="AA763" s="5"/>
      <c r="AB763" s="80">
        <f t="shared" si="415"/>
        <v>1</v>
      </c>
      <c r="AC763" s="565"/>
      <c r="AD763" s="5" t="s">
        <v>1318</v>
      </c>
      <c r="AE763" s="5"/>
      <c r="AF763" s="5"/>
      <c r="AG763" s="7"/>
      <c r="AH763" s="7"/>
      <c r="AI763" s="7"/>
      <c r="AJ763" s="7"/>
      <c r="AK763" s="7"/>
      <c r="AL763" s="7"/>
      <c r="AM763" s="7"/>
      <c r="AN763" s="7"/>
      <c r="AO763" s="7"/>
      <c r="AP763" s="7"/>
      <c r="AQ763" s="7"/>
      <c r="AR763" s="7"/>
      <c r="AS763" s="7"/>
      <c r="AT763" s="7"/>
      <c r="AU763" s="7"/>
      <c r="AV763" s="55"/>
      <c r="AW763" s="55"/>
      <c r="AX763" s="55"/>
      <c r="AY763" s="55"/>
      <c r="AZ763" s="55"/>
      <c r="BA763" s="55"/>
      <c r="BB763" s="55"/>
      <c r="BC763" s="55"/>
      <c r="BD763" s="55"/>
      <c r="BE763" s="7"/>
      <c r="BF763" s="7"/>
      <c r="BG763" s="7"/>
      <c r="BH763" s="7"/>
      <c r="BI763" s="7"/>
      <c r="BJ763" s="7"/>
      <c r="BK763" s="7"/>
      <c r="BL763" s="5">
        <v>2</v>
      </c>
      <c r="BM763" s="221">
        <v>2</v>
      </c>
      <c r="BN763" s="221">
        <v>2</v>
      </c>
      <c r="BO763" s="221">
        <v>2</v>
      </c>
      <c r="BP763" s="221">
        <v>2</v>
      </c>
      <c r="BQ763" s="221">
        <v>1</v>
      </c>
      <c r="BR763" s="5">
        <v>2</v>
      </c>
      <c r="BS763" s="226">
        <v>2</v>
      </c>
      <c r="BT763" s="221">
        <v>2</v>
      </c>
      <c r="BU763" s="221">
        <v>2</v>
      </c>
      <c r="BV763" s="221">
        <v>2</v>
      </c>
      <c r="BW763" s="5">
        <v>2</v>
      </c>
      <c r="BX763" s="221">
        <v>1</v>
      </c>
      <c r="BY763" s="6">
        <v>2</v>
      </c>
      <c r="BZ763" s="5">
        <v>2</v>
      </c>
      <c r="CA763" s="221">
        <v>2</v>
      </c>
      <c r="CB763" s="221">
        <v>2</v>
      </c>
      <c r="CC763" s="221">
        <v>1</v>
      </c>
      <c r="CD763" s="337">
        <v>2</v>
      </c>
      <c r="CE763" s="221">
        <v>2</v>
      </c>
      <c r="CF763" s="221">
        <v>2</v>
      </c>
      <c r="CG763" s="221">
        <v>2</v>
      </c>
      <c r="CH763" s="221">
        <v>2</v>
      </c>
      <c r="CI763" s="221">
        <v>2</v>
      </c>
      <c r="CJ763" s="337">
        <v>2</v>
      </c>
      <c r="CK763" s="221">
        <v>2</v>
      </c>
      <c r="CL763" s="222">
        <f t="shared" si="405"/>
        <v>23</v>
      </c>
      <c r="CM763" s="237">
        <f t="shared" si="406"/>
        <v>0.88461538461538458</v>
      </c>
      <c r="CN763" s="222">
        <f t="shared" si="407"/>
        <v>3</v>
      </c>
      <c r="CO763" s="237">
        <f t="shared" si="408"/>
        <v>0.11538461538461539</v>
      </c>
      <c r="CP763" s="222">
        <f t="shared" si="409"/>
        <v>0</v>
      </c>
      <c r="CQ763" s="237">
        <f t="shared" si="410"/>
        <v>0</v>
      </c>
      <c r="CR763" s="222">
        <f t="shared" si="411"/>
        <v>0</v>
      </c>
      <c r="CS763" s="237">
        <f t="shared" si="412"/>
        <v>0</v>
      </c>
      <c r="CT763" s="223">
        <f t="shared" si="413"/>
        <v>1.8846153846153846</v>
      </c>
      <c r="CU763" s="223" t="str">
        <f t="shared" si="414"/>
        <v>Đạt mục tiêu</v>
      </c>
      <c r="CV763" s="5"/>
    </row>
    <row r="764" spans="1:100" s="1" customFormat="1" ht="46.5" hidden="1">
      <c r="A764" s="1308"/>
      <c r="B764" s="1077"/>
      <c r="C764" s="1078"/>
      <c r="D764" s="1077"/>
      <c r="E764" s="1078"/>
      <c r="F764" s="1077"/>
      <c r="G764" s="145" t="s">
        <v>1387</v>
      </c>
      <c r="H764" s="145"/>
      <c r="I764" s="610"/>
      <c r="J764" s="38"/>
      <c r="K764" s="484"/>
      <c r="L764" s="227" t="s">
        <v>32</v>
      </c>
      <c r="M764" s="212" t="s">
        <v>2173</v>
      </c>
      <c r="N764" s="215" t="s">
        <v>9</v>
      </c>
      <c r="O764" s="221" t="s">
        <v>29</v>
      </c>
      <c r="P764" s="221" t="s">
        <v>24</v>
      </c>
      <c r="Q764" s="5" t="s">
        <v>24</v>
      </c>
      <c r="R764" s="5"/>
      <c r="S764" s="5"/>
      <c r="T764" s="5"/>
      <c r="U764" s="6"/>
      <c r="V764" s="5"/>
      <c r="W764" s="5"/>
      <c r="X764" s="5"/>
      <c r="Y764" s="5"/>
      <c r="Z764" s="5"/>
      <c r="AA764" s="5"/>
      <c r="AB764" s="80">
        <f t="shared" si="415"/>
        <v>1</v>
      </c>
      <c r="AC764" s="565"/>
      <c r="AD764" s="221" t="s">
        <v>1315</v>
      </c>
      <c r="AE764" s="221"/>
      <c r="AF764" s="221"/>
      <c r="AG764" s="7"/>
      <c r="AH764" s="7"/>
      <c r="AI764" s="7"/>
      <c r="AJ764" s="7"/>
      <c r="AK764" s="7"/>
      <c r="AL764" s="7"/>
      <c r="AM764" s="7"/>
      <c r="AN764" s="7"/>
      <c r="AO764" s="7"/>
      <c r="AP764" s="7"/>
      <c r="AQ764" s="7"/>
      <c r="AR764" s="7"/>
      <c r="AS764" s="7"/>
      <c r="AT764" s="7"/>
      <c r="AU764" s="7"/>
      <c r="AV764" s="55"/>
      <c r="AW764" s="55"/>
      <c r="AX764" s="55"/>
      <c r="AY764" s="55"/>
      <c r="AZ764" s="55"/>
      <c r="BA764" s="55"/>
      <c r="BB764" s="55"/>
      <c r="BC764" s="55"/>
      <c r="BD764" s="55"/>
      <c r="BE764" s="7"/>
      <c r="BF764" s="7"/>
      <c r="BG764" s="7"/>
      <c r="BH764" s="7"/>
      <c r="BI764" s="7"/>
      <c r="BJ764" s="7"/>
      <c r="BK764" s="7"/>
      <c r="BL764" s="5">
        <v>2</v>
      </c>
      <c r="BM764" s="221">
        <v>2</v>
      </c>
      <c r="BN764" s="221">
        <v>1</v>
      </c>
      <c r="BO764" s="221">
        <v>2</v>
      </c>
      <c r="BP764" s="221">
        <v>2</v>
      </c>
      <c r="BQ764" s="221">
        <v>2</v>
      </c>
      <c r="BR764" s="5">
        <v>2</v>
      </c>
      <c r="BS764" s="226">
        <v>2</v>
      </c>
      <c r="BT764" s="221">
        <v>2</v>
      </c>
      <c r="BU764" s="221">
        <v>2</v>
      </c>
      <c r="BV764" s="221">
        <v>2</v>
      </c>
      <c r="BW764" s="5">
        <v>2</v>
      </c>
      <c r="BX764" s="221">
        <v>2</v>
      </c>
      <c r="BY764" s="6">
        <v>2</v>
      </c>
      <c r="BZ764" s="5">
        <v>2</v>
      </c>
      <c r="CA764" s="221">
        <v>2</v>
      </c>
      <c r="CB764" s="221">
        <v>2</v>
      </c>
      <c r="CC764" s="221">
        <v>2</v>
      </c>
      <c r="CD764" s="337">
        <v>2</v>
      </c>
      <c r="CE764" s="221">
        <v>2</v>
      </c>
      <c r="CF764" s="221">
        <v>2</v>
      </c>
      <c r="CG764" s="221">
        <v>2</v>
      </c>
      <c r="CH764" s="221">
        <v>2</v>
      </c>
      <c r="CI764" s="221">
        <v>2</v>
      </c>
      <c r="CJ764" s="337">
        <v>2</v>
      </c>
      <c r="CK764" s="221">
        <v>2</v>
      </c>
      <c r="CL764" s="222">
        <f t="shared" si="405"/>
        <v>25</v>
      </c>
      <c r="CM764" s="237">
        <f t="shared" si="406"/>
        <v>0.96153846153846156</v>
      </c>
      <c r="CN764" s="222">
        <f t="shared" si="407"/>
        <v>1</v>
      </c>
      <c r="CO764" s="237">
        <f t="shared" si="408"/>
        <v>3.8461538461538464E-2</v>
      </c>
      <c r="CP764" s="222">
        <f t="shared" si="409"/>
        <v>0</v>
      </c>
      <c r="CQ764" s="237">
        <f t="shared" si="410"/>
        <v>0</v>
      </c>
      <c r="CR764" s="222">
        <f t="shared" si="411"/>
        <v>0</v>
      </c>
      <c r="CS764" s="237">
        <f t="shared" si="412"/>
        <v>0</v>
      </c>
      <c r="CT764" s="223">
        <f t="shared" si="413"/>
        <v>1.9615384615384615</v>
      </c>
      <c r="CU764" s="223" t="str">
        <f t="shared" si="414"/>
        <v>Đạt mục tiêu</v>
      </c>
      <c r="CV764" s="5"/>
    </row>
    <row r="765" spans="1:100" s="1" customFormat="1" ht="46.5" hidden="1">
      <c r="A765" s="1308"/>
      <c r="B765" s="1077"/>
      <c r="C765" s="1078"/>
      <c r="D765" s="1077"/>
      <c r="E765" s="1078"/>
      <c r="F765" s="1077"/>
      <c r="G765" s="51" t="s">
        <v>848</v>
      </c>
      <c r="H765" s="51"/>
      <c r="I765" s="592"/>
      <c r="J765" s="38"/>
      <c r="K765" s="484"/>
      <c r="L765" s="227" t="s">
        <v>32</v>
      </c>
      <c r="M765" s="212" t="s">
        <v>2173</v>
      </c>
      <c r="N765" s="215" t="s">
        <v>9</v>
      </c>
      <c r="O765" s="221" t="s">
        <v>29</v>
      </c>
      <c r="P765" s="221" t="s">
        <v>24</v>
      </c>
      <c r="Q765" s="5" t="s">
        <v>24</v>
      </c>
      <c r="R765" s="5"/>
      <c r="S765" s="5"/>
      <c r="T765" s="5"/>
      <c r="U765" s="6"/>
      <c r="V765" s="5"/>
      <c r="W765" s="5"/>
      <c r="X765" s="5"/>
      <c r="Y765" s="5"/>
      <c r="Z765" s="5"/>
      <c r="AA765" s="5"/>
      <c r="AB765" s="80">
        <f t="shared" si="415"/>
        <v>1</v>
      </c>
      <c r="AC765" s="565"/>
      <c r="AD765" s="5" t="s">
        <v>915</v>
      </c>
      <c r="AE765" s="5"/>
      <c r="AF765" s="5"/>
      <c r="AG765" s="7"/>
      <c r="AH765" s="7"/>
      <c r="AI765" s="7"/>
      <c r="AJ765" s="7"/>
      <c r="AK765" s="7"/>
      <c r="AL765" s="7"/>
      <c r="AM765" s="7"/>
      <c r="AN765" s="7"/>
      <c r="AO765" s="7"/>
      <c r="AP765" s="7"/>
      <c r="AQ765" s="7"/>
      <c r="AR765" s="7"/>
      <c r="AS765" s="7"/>
      <c r="AT765" s="7"/>
      <c r="AU765" s="7"/>
      <c r="AV765" s="55"/>
      <c r="AW765" s="55"/>
      <c r="AX765" s="55"/>
      <c r="AY765" s="55"/>
      <c r="AZ765" s="55"/>
      <c r="BA765" s="55"/>
      <c r="BB765" s="55"/>
      <c r="BC765" s="55"/>
      <c r="BD765" s="55"/>
      <c r="BE765" s="7"/>
      <c r="BF765" s="7"/>
      <c r="BG765" s="7"/>
      <c r="BH765" s="7"/>
      <c r="BI765" s="7"/>
      <c r="BJ765" s="7"/>
      <c r="BK765" s="7"/>
      <c r="BL765" s="5">
        <v>2</v>
      </c>
      <c r="BM765" s="221">
        <v>2</v>
      </c>
      <c r="BN765" s="221">
        <v>2</v>
      </c>
      <c r="BO765" s="221">
        <v>2</v>
      </c>
      <c r="BP765" s="221">
        <v>2</v>
      </c>
      <c r="BQ765" s="221">
        <v>2</v>
      </c>
      <c r="BR765" s="5">
        <v>2</v>
      </c>
      <c r="BS765" s="226">
        <v>2</v>
      </c>
      <c r="BT765" s="221">
        <v>2</v>
      </c>
      <c r="BU765" s="221">
        <v>2</v>
      </c>
      <c r="BV765" s="221">
        <v>2</v>
      </c>
      <c r="BW765" s="5">
        <v>2</v>
      </c>
      <c r="BX765" s="221">
        <v>1</v>
      </c>
      <c r="BY765" s="6">
        <v>1</v>
      </c>
      <c r="BZ765" s="5">
        <v>2</v>
      </c>
      <c r="CA765" s="221">
        <v>2</v>
      </c>
      <c r="CB765" s="221">
        <v>2</v>
      </c>
      <c r="CC765" s="221">
        <v>2</v>
      </c>
      <c r="CD765" s="337">
        <v>1</v>
      </c>
      <c r="CE765" s="221">
        <v>2</v>
      </c>
      <c r="CF765" s="221">
        <v>2</v>
      </c>
      <c r="CG765" s="221">
        <v>2</v>
      </c>
      <c r="CH765" s="221">
        <v>2</v>
      </c>
      <c r="CI765" s="221">
        <v>2</v>
      </c>
      <c r="CJ765" s="337">
        <v>2</v>
      </c>
      <c r="CK765" s="221">
        <v>2</v>
      </c>
      <c r="CL765" s="222">
        <f t="shared" si="405"/>
        <v>23</v>
      </c>
      <c r="CM765" s="237">
        <f t="shared" si="406"/>
        <v>0.88461538461538458</v>
      </c>
      <c r="CN765" s="222">
        <f t="shared" si="407"/>
        <v>3</v>
      </c>
      <c r="CO765" s="237">
        <f t="shared" si="408"/>
        <v>0.11538461538461539</v>
      </c>
      <c r="CP765" s="222">
        <f t="shared" si="409"/>
        <v>0</v>
      </c>
      <c r="CQ765" s="237">
        <f t="shared" si="410"/>
        <v>0</v>
      </c>
      <c r="CR765" s="222">
        <f t="shared" si="411"/>
        <v>0</v>
      </c>
      <c r="CS765" s="237">
        <f t="shared" si="412"/>
        <v>0</v>
      </c>
      <c r="CT765" s="223">
        <f t="shared" si="413"/>
        <v>1.8846153846153846</v>
      </c>
      <c r="CU765" s="223" t="str">
        <f t="shared" si="414"/>
        <v>Đạt mục tiêu</v>
      </c>
      <c r="CV765" s="5"/>
    </row>
    <row r="766" spans="1:100" s="1" customFormat="1" ht="46.5" hidden="1">
      <c r="A766" s="1308"/>
      <c r="B766" s="1077"/>
      <c r="C766" s="1078"/>
      <c r="D766" s="1077"/>
      <c r="E766" s="1078"/>
      <c r="F766" s="51" t="s">
        <v>672</v>
      </c>
      <c r="G766" s="51" t="s">
        <v>671</v>
      </c>
      <c r="H766" s="51"/>
      <c r="I766" s="592"/>
      <c r="J766" s="38"/>
      <c r="K766" s="484"/>
      <c r="L766" s="227" t="s">
        <v>32</v>
      </c>
      <c r="M766" s="212" t="s">
        <v>31</v>
      </c>
      <c r="N766" s="215" t="s">
        <v>9</v>
      </c>
      <c r="O766" s="221" t="s">
        <v>29</v>
      </c>
      <c r="P766" s="221" t="s">
        <v>24</v>
      </c>
      <c r="Q766" s="5"/>
      <c r="R766" s="5"/>
      <c r="S766" s="5"/>
      <c r="T766" s="5"/>
      <c r="U766" s="6"/>
      <c r="V766" s="5"/>
      <c r="W766" s="5"/>
      <c r="X766" s="5"/>
      <c r="Y766" s="5"/>
      <c r="Z766" s="5"/>
      <c r="AA766" s="5" t="s">
        <v>24</v>
      </c>
      <c r="AB766" s="80">
        <f t="shared" si="415"/>
        <v>1</v>
      </c>
      <c r="AC766" s="642"/>
      <c r="AD766" s="7"/>
      <c r="AE766" s="7"/>
      <c r="AF766" s="7"/>
      <c r="AG766" s="7"/>
      <c r="AH766" s="7"/>
      <c r="AI766" s="7"/>
      <c r="AJ766" s="7"/>
      <c r="AK766" s="7"/>
      <c r="AL766" s="7"/>
      <c r="AM766" s="7"/>
      <c r="AN766" s="7"/>
      <c r="AO766" s="7"/>
      <c r="AP766" s="7"/>
      <c r="AQ766" s="7"/>
      <c r="AR766" s="7"/>
      <c r="AS766" s="7"/>
      <c r="AT766" s="7"/>
      <c r="AU766" s="7"/>
      <c r="AV766" s="55"/>
      <c r="AW766" s="55"/>
      <c r="AX766" s="55"/>
      <c r="AY766" s="55"/>
      <c r="AZ766" s="55"/>
      <c r="BA766" s="55"/>
      <c r="BB766" s="55"/>
      <c r="BC766" s="55"/>
      <c r="BD766" s="55"/>
      <c r="BE766" s="7"/>
      <c r="BF766" s="7"/>
      <c r="BG766" s="7"/>
      <c r="BH766" s="7"/>
      <c r="BI766" s="7"/>
      <c r="BJ766" s="7"/>
      <c r="BK766" s="7" t="s">
        <v>1315</v>
      </c>
      <c r="BL766" s="5">
        <v>2</v>
      </c>
      <c r="BM766" s="221">
        <v>2</v>
      </c>
      <c r="BN766" s="221">
        <v>2</v>
      </c>
      <c r="BO766" s="221">
        <v>2</v>
      </c>
      <c r="BP766" s="221">
        <v>2</v>
      </c>
      <c r="BQ766" s="221">
        <v>2</v>
      </c>
      <c r="BR766" s="5">
        <v>2</v>
      </c>
      <c r="BS766" s="226">
        <v>2</v>
      </c>
      <c r="BT766" s="221">
        <v>2</v>
      </c>
      <c r="BU766" s="221">
        <v>2</v>
      </c>
      <c r="BV766" s="221">
        <v>2</v>
      </c>
      <c r="BW766" s="5">
        <v>2</v>
      </c>
      <c r="BX766" s="221">
        <v>2</v>
      </c>
      <c r="BY766" s="6">
        <v>2</v>
      </c>
      <c r="BZ766" s="5">
        <v>2</v>
      </c>
      <c r="CA766" s="221">
        <v>2</v>
      </c>
      <c r="CB766" s="221">
        <v>2</v>
      </c>
      <c r="CC766" s="221">
        <v>2</v>
      </c>
      <c r="CD766" s="337">
        <v>2</v>
      </c>
      <c r="CE766" s="221">
        <v>2</v>
      </c>
      <c r="CF766" s="221">
        <v>2</v>
      </c>
      <c r="CG766" s="221">
        <v>2</v>
      </c>
      <c r="CH766" s="221">
        <v>2</v>
      </c>
      <c r="CI766" s="221">
        <v>2</v>
      </c>
      <c r="CJ766" s="337">
        <v>2</v>
      </c>
      <c r="CK766" s="221">
        <v>2</v>
      </c>
      <c r="CL766" s="222">
        <f t="shared" si="405"/>
        <v>26</v>
      </c>
      <c r="CM766" s="237">
        <f t="shared" si="406"/>
        <v>1</v>
      </c>
      <c r="CN766" s="222">
        <f t="shared" si="407"/>
        <v>0</v>
      </c>
      <c r="CO766" s="237">
        <f t="shared" si="408"/>
        <v>0</v>
      </c>
      <c r="CP766" s="222">
        <f t="shared" si="409"/>
        <v>0</v>
      </c>
      <c r="CQ766" s="237">
        <f t="shared" si="410"/>
        <v>0</v>
      </c>
      <c r="CR766" s="222">
        <f t="shared" si="411"/>
        <v>0</v>
      </c>
      <c r="CS766" s="237">
        <f t="shared" si="412"/>
        <v>0</v>
      </c>
      <c r="CT766" s="223">
        <f t="shared" si="413"/>
        <v>2</v>
      </c>
      <c r="CU766" s="223" t="str">
        <f t="shared" si="414"/>
        <v>Đạt mục tiêu</v>
      </c>
      <c r="CV766" s="5"/>
    </row>
    <row r="767" spans="1:100" s="302" customFormat="1" ht="16.5" hidden="1">
      <c r="A767" s="839"/>
      <c r="B767" s="1195" t="s">
        <v>79</v>
      </c>
      <c r="C767" s="1195"/>
      <c r="D767" s="1195"/>
      <c r="E767" s="1195"/>
      <c r="F767" s="1195"/>
      <c r="G767" s="1195"/>
      <c r="H767" s="1195"/>
      <c r="I767" s="1195"/>
      <c r="J767" s="1195"/>
      <c r="K767" s="1195"/>
      <c r="L767" s="1195"/>
      <c r="M767" s="1195"/>
      <c r="N767" s="1195"/>
      <c r="O767" s="1195"/>
      <c r="P767" s="1195"/>
      <c r="Q767" s="300"/>
      <c r="R767" s="300" t="s">
        <v>38</v>
      </c>
      <c r="S767" s="300" t="s">
        <v>38</v>
      </c>
      <c r="T767" s="300" t="s">
        <v>38</v>
      </c>
      <c r="U767" s="300"/>
      <c r="V767" s="300" t="s">
        <v>38</v>
      </c>
      <c r="W767" s="407" t="s">
        <v>38</v>
      </c>
      <c r="X767" s="300"/>
      <c r="Y767" s="300" t="s">
        <v>38</v>
      </c>
      <c r="Z767" s="300" t="s">
        <v>38</v>
      </c>
      <c r="AA767" s="300" t="s">
        <v>38</v>
      </c>
      <c r="AB767" s="296" t="s">
        <v>38</v>
      </c>
      <c r="AC767" s="644" t="s">
        <v>38</v>
      </c>
      <c r="AD767" s="296" t="s">
        <v>38</v>
      </c>
      <c r="AE767" s="296" t="s">
        <v>38</v>
      </c>
      <c r="AF767" s="296" t="s">
        <v>38</v>
      </c>
      <c r="AG767" s="296" t="s">
        <v>38</v>
      </c>
      <c r="AH767" s="296" t="s">
        <v>38</v>
      </c>
      <c r="AI767" s="296" t="s">
        <v>38</v>
      </c>
      <c r="AJ767" s="296" t="s">
        <v>38</v>
      </c>
      <c r="AK767" s="296" t="s">
        <v>38</v>
      </c>
      <c r="AL767" s="296" t="s">
        <v>38</v>
      </c>
      <c r="AM767" s="296" t="s">
        <v>38</v>
      </c>
      <c r="AN767" s="296" t="s">
        <v>38</v>
      </c>
      <c r="AO767" s="296" t="s">
        <v>38</v>
      </c>
      <c r="AP767" s="296" t="s">
        <v>38</v>
      </c>
      <c r="AQ767" s="296" t="s">
        <v>38</v>
      </c>
      <c r="AR767" s="296" t="s">
        <v>38</v>
      </c>
      <c r="AS767" s="296" t="s">
        <v>38</v>
      </c>
      <c r="AT767" s="296" t="s">
        <v>38</v>
      </c>
      <c r="AU767" s="296" t="s">
        <v>38</v>
      </c>
      <c r="AV767" s="296" t="s">
        <v>38</v>
      </c>
      <c r="AW767" s="296" t="s">
        <v>38</v>
      </c>
      <c r="AX767" s="296" t="s">
        <v>38</v>
      </c>
      <c r="AY767" s="192"/>
      <c r="AZ767" s="192"/>
      <c r="BA767" s="296" t="s">
        <v>38</v>
      </c>
      <c r="BB767" s="296" t="s">
        <v>38</v>
      </c>
      <c r="BC767" s="296" t="s">
        <v>38</v>
      </c>
      <c r="BD767" s="296" t="s">
        <v>38</v>
      </c>
      <c r="BE767" s="296" t="s">
        <v>38</v>
      </c>
      <c r="BF767" s="296" t="s">
        <v>38</v>
      </c>
      <c r="BG767" s="296" t="s">
        <v>38</v>
      </c>
      <c r="BH767" s="296" t="s">
        <v>38</v>
      </c>
      <c r="BI767" s="296" t="s">
        <v>38</v>
      </c>
      <c r="BJ767" s="296" t="s">
        <v>38</v>
      </c>
      <c r="BK767" s="296" t="s">
        <v>38</v>
      </c>
      <c r="BL767" s="5">
        <v>2</v>
      </c>
      <c r="BM767" s="221">
        <v>2</v>
      </c>
      <c r="BN767" s="221">
        <v>2</v>
      </c>
      <c r="BO767" s="221">
        <v>2</v>
      </c>
      <c r="BP767" s="221">
        <v>2</v>
      </c>
      <c r="BQ767" s="221">
        <v>2</v>
      </c>
      <c r="BR767" s="5">
        <v>2</v>
      </c>
      <c r="BS767" s="226">
        <v>2</v>
      </c>
      <c r="BT767" s="221">
        <v>2</v>
      </c>
      <c r="BU767" s="221">
        <v>2</v>
      </c>
      <c r="BV767" s="221">
        <v>2</v>
      </c>
      <c r="BW767" s="5">
        <v>2</v>
      </c>
      <c r="BX767" s="221">
        <v>2</v>
      </c>
      <c r="BY767" s="6">
        <v>2</v>
      </c>
      <c r="BZ767" s="5">
        <v>2</v>
      </c>
      <c r="CA767" s="221">
        <v>2</v>
      </c>
      <c r="CB767" s="221">
        <v>2</v>
      </c>
      <c r="CC767" s="221">
        <v>2</v>
      </c>
      <c r="CD767" s="337">
        <v>2</v>
      </c>
      <c r="CE767" s="221">
        <v>2</v>
      </c>
      <c r="CF767" s="221">
        <v>2</v>
      </c>
      <c r="CG767" s="221">
        <v>2</v>
      </c>
      <c r="CH767" s="221">
        <v>2</v>
      </c>
      <c r="CI767" s="221">
        <v>1</v>
      </c>
      <c r="CJ767" s="337">
        <v>2</v>
      </c>
      <c r="CK767" s="221">
        <v>2</v>
      </c>
      <c r="CL767" s="296" t="s">
        <v>38</v>
      </c>
      <c r="CM767" s="296" t="s">
        <v>38</v>
      </c>
      <c r="CN767" s="296" t="s">
        <v>38</v>
      </c>
      <c r="CO767" s="296" t="s">
        <v>38</v>
      </c>
      <c r="CP767" s="296" t="s">
        <v>38</v>
      </c>
      <c r="CQ767" s="296" t="s">
        <v>38</v>
      </c>
      <c r="CR767" s="296" t="s">
        <v>38</v>
      </c>
      <c r="CS767" s="296" t="s">
        <v>38</v>
      </c>
      <c r="CT767" s="296" t="s">
        <v>38</v>
      </c>
      <c r="CU767" s="296" t="s">
        <v>38</v>
      </c>
      <c r="CV767" s="192" t="s">
        <v>38</v>
      </c>
    </row>
    <row r="768" spans="1:100" s="1" customFormat="1" ht="263.5" hidden="1">
      <c r="A768" s="13">
        <v>215</v>
      </c>
      <c r="B768" s="220" t="s">
        <v>2667</v>
      </c>
      <c r="C768" s="215" t="s">
        <v>28</v>
      </c>
      <c r="D768" s="217" t="s">
        <v>78</v>
      </c>
      <c r="E768" s="215" t="s">
        <v>26</v>
      </c>
      <c r="F768" s="220" t="s">
        <v>1018</v>
      </c>
      <c r="G768" s="583" t="s">
        <v>2668</v>
      </c>
      <c r="H768" s="583"/>
      <c r="I768" s="533"/>
      <c r="J768" s="212"/>
      <c r="K768" s="465"/>
      <c r="L768" s="5" t="s">
        <v>32</v>
      </c>
      <c r="M768" s="212" t="s">
        <v>31</v>
      </c>
      <c r="N768" s="215" t="s">
        <v>9</v>
      </c>
      <c r="O768" s="221" t="s">
        <v>29</v>
      </c>
      <c r="P768" s="221" t="s">
        <v>24</v>
      </c>
      <c r="Q768" s="5"/>
      <c r="R768" s="5" t="s">
        <v>24</v>
      </c>
      <c r="S768" s="5"/>
      <c r="T768" s="5"/>
      <c r="U768" s="6"/>
      <c r="V768" s="5"/>
      <c r="W768" s="5"/>
      <c r="X768" s="5"/>
      <c r="Y768" s="5"/>
      <c r="Z768" s="5"/>
      <c r="AA768" s="5"/>
      <c r="AB768" s="80">
        <f t="shared" ref="AB768:AB788" si="416">COUNTIF($Q768:$AA768,"x")</f>
        <v>1</v>
      </c>
      <c r="AC768" s="642"/>
      <c r="AD768" s="7"/>
      <c r="AE768" s="7"/>
      <c r="AF768" s="7"/>
      <c r="AG768" s="7" t="s">
        <v>1317</v>
      </c>
      <c r="AH768" s="7"/>
      <c r="AI768" s="7"/>
      <c r="AJ768" s="7"/>
      <c r="AK768" s="7"/>
      <c r="AL768" s="7"/>
      <c r="AM768" s="7"/>
      <c r="AN768" s="7"/>
      <c r="AO768" s="7"/>
      <c r="AP768" s="7"/>
      <c r="AQ768" s="7"/>
      <c r="AR768" s="7"/>
      <c r="AS768" s="7"/>
      <c r="AT768" s="7"/>
      <c r="AU768" s="7"/>
      <c r="AV768" s="55"/>
      <c r="AW768" s="7"/>
      <c r="AX768" s="7"/>
      <c r="AY768" s="7"/>
      <c r="AZ768" s="7"/>
      <c r="BA768" s="7"/>
      <c r="BB768" s="7"/>
      <c r="BC768" s="7"/>
      <c r="BD768" s="55"/>
      <c r="BE768" s="7"/>
      <c r="BF768" s="7"/>
      <c r="BG768" s="7"/>
      <c r="BH768" s="7"/>
      <c r="BI768" s="7"/>
      <c r="BJ768" s="7"/>
      <c r="BK768" s="7"/>
      <c r="BL768" s="5">
        <v>2</v>
      </c>
      <c r="BM768" s="221">
        <v>2</v>
      </c>
      <c r="BN768" s="221">
        <v>1</v>
      </c>
      <c r="BO768" s="221">
        <v>2</v>
      </c>
      <c r="BP768" s="221">
        <v>2</v>
      </c>
      <c r="BQ768" s="221">
        <v>2</v>
      </c>
      <c r="BR768" s="5">
        <v>2</v>
      </c>
      <c r="BS768" s="226">
        <v>1</v>
      </c>
      <c r="BT768" s="221">
        <v>2</v>
      </c>
      <c r="BU768" s="221">
        <v>2</v>
      </c>
      <c r="BV768" s="221">
        <v>2</v>
      </c>
      <c r="BW768" s="5">
        <v>2</v>
      </c>
      <c r="BX768" s="221">
        <v>2</v>
      </c>
      <c r="BY768" s="6">
        <v>2</v>
      </c>
      <c r="BZ768" s="5">
        <v>2</v>
      </c>
      <c r="CA768" s="221">
        <v>2</v>
      </c>
      <c r="CB768" s="221">
        <v>2</v>
      </c>
      <c r="CC768" s="221">
        <v>2</v>
      </c>
      <c r="CD768" s="337">
        <v>2</v>
      </c>
      <c r="CE768" s="221">
        <v>2</v>
      </c>
      <c r="CF768" s="221">
        <v>2</v>
      </c>
      <c r="CG768" s="221">
        <v>2</v>
      </c>
      <c r="CH768" s="221">
        <v>2</v>
      </c>
      <c r="CI768" s="221">
        <v>2</v>
      </c>
      <c r="CJ768" s="337">
        <v>2</v>
      </c>
      <c r="CK768" s="221">
        <v>2</v>
      </c>
      <c r="CL768" s="222">
        <f t="shared" ref="CL768:CL788" si="417">COUNTIF(BL768:CK768,"2")</f>
        <v>24</v>
      </c>
      <c r="CM768" s="237">
        <f t="shared" ref="CM768:CM788" si="418">CL768/(CL768+CN768+CP768+CR768)</f>
        <v>0.92307692307692313</v>
      </c>
      <c r="CN768" s="222">
        <f t="shared" ref="CN768:CN788" si="419">COUNTIF(BL768:CK768,"1")</f>
        <v>2</v>
      </c>
      <c r="CO768" s="237">
        <f t="shared" ref="CO768:CO788" si="420">CN768/(CL768+CN768+CP768+CR768)</f>
        <v>7.6923076923076927E-2</v>
      </c>
      <c r="CP768" s="222">
        <f t="shared" ref="CP768:CP788" si="421">COUNTIF(BL768:CK768,"0")</f>
        <v>0</v>
      </c>
      <c r="CQ768" s="237">
        <f t="shared" ref="CQ768:CQ788" si="422">CP768/(CL768+CN768+CP768+CR768)</f>
        <v>0</v>
      </c>
      <c r="CR768" s="222">
        <f t="shared" ref="CR768:CR788" si="423">COUNTIF(BL768:CK768,"KĐG")</f>
        <v>0</v>
      </c>
      <c r="CS768" s="237">
        <f t="shared" ref="CS768:CS788" si="424">CR768/(CL768+CN768+CP768+CR768)</f>
        <v>0</v>
      </c>
      <c r="CT768" s="223">
        <f t="shared" ref="CT768:CT788" si="425">(((CL768*2)+(CN768*1)+(CP768*0)))/(CL768+CN768+CP768)</f>
        <v>1.9230769230769231</v>
      </c>
      <c r="CU768" s="223" t="str">
        <f t="shared" ref="CU768:CU788" si="426">IF(CS768&gt;=50%,"KĐG",IF(CT768&gt;=1.6,"Đạt mục tiêu",IF(CT768&gt;=1,"Cần cố gắng","Chưa đạt")))</f>
        <v>Đạt mục tiêu</v>
      </c>
      <c r="CV768" s="5"/>
    </row>
    <row r="769" spans="1:100" s="1" customFormat="1" ht="372" hidden="1">
      <c r="A769" s="13">
        <v>216</v>
      </c>
      <c r="B769" s="217" t="s">
        <v>2989</v>
      </c>
      <c r="C769" s="215" t="s">
        <v>28</v>
      </c>
      <c r="D769" s="217" t="s">
        <v>77</v>
      </c>
      <c r="E769" s="215" t="s">
        <v>26</v>
      </c>
      <c r="F769" s="217" t="s">
        <v>77</v>
      </c>
      <c r="G769" s="51" t="s">
        <v>3005</v>
      </c>
      <c r="H769" s="51"/>
      <c r="I769" s="551" t="s">
        <v>2370</v>
      </c>
      <c r="J769" s="38"/>
      <c r="K769" s="484"/>
      <c r="L769" s="5" t="s">
        <v>32</v>
      </c>
      <c r="M769" s="212" t="s">
        <v>31</v>
      </c>
      <c r="N769" s="215" t="s">
        <v>9</v>
      </c>
      <c r="O769" s="221" t="s">
        <v>29</v>
      </c>
      <c r="P769" s="221" t="s">
        <v>24</v>
      </c>
      <c r="Q769" s="5"/>
      <c r="R769" s="5"/>
      <c r="S769" s="5"/>
      <c r="T769" s="5"/>
      <c r="U769" s="6" t="s">
        <v>24</v>
      </c>
      <c r="V769" s="5"/>
      <c r="W769" s="5"/>
      <c r="X769" s="5"/>
      <c r="Y769" s="5"/>
      <c r="Z769" s="5"/>
      <c r="AA769" s="5"/>
      <c r="AB769" s="80">
        <f t="shared" si="416"/>
        <v>1</v>
      </c>
      <c r="AC769" s="642"/>
      <c r="AD769" s="7"/>
      <c r="AE769" s="7"/>
      <c r="AF769" s="7"/>
      <c r="AG769" s="7"/>
      <c r="AH769" s="7"/>
      <c r="AI769" s="7"/>
      <c r="AJ769" s="7"/>
      <c r="AK769" s="7"/>
      <c r="AL769" s="7"/>
      <c r="AM769" s="7"/>
      <c r="AN769" s="7"/>
      <c r="AO769" s="7" t="s">
        <v>1404</v>
      </c>
      <c r="AP769" s="7" t="s">
        <v>1404</v>
      </c>
      <c r="AQ769" s="7" t="s">
        <v>1404</v>
      </c>
      <c r="AR769" s="7" t="s">
        <v>1404</v>
      </c>
      <c r="AS769" s="7"/>
      <c r="AT769" s="7"/>
      <c r="AU769" s="7"/>
      <c r="AV769" s="55"/>
      <c r="AW769" s="7"/>
      <c r="AX769" s="7"/>
      <c r="AY769" s="7"/>
      <c r="AZ769" s="7"/>
      <c r="BA769" s="7"/>
      <c r="BB769" s="7"/>
      <c r="BC769" s="7"/>
      <c r="BD769" s="55"/>
      <c r="BE769" s="7"/>
      <c r="BF769" s="7"/>
      <c r="BG769" s="7"/>
      <c r="BH769" s="7"/>
      <c r="BI769" s="7"/>
      <c r="BJ769" s="7"/>
      <c r="BK769" s="7"/>
      <c r="BL769" s="5">
        <v>2</v>
      </c>
      <c r="BM769" s="221">
        <v>2</v>
      </c>
      <c r="BN769" s="221">
        <v>2</v>
      </c>
      <c r="BO769" s="221">
        <v>2</v>
      </c>
      <c r="BP769" s="221">
        <v>2</v>
      </c>
      <c r="BQ769" s="221">
        <v>2</v>
      </c>
      <c r="BR769" s="5">
        <v>1</v>
      </c>
      <c r="BS769" s="226">
        <v>2</v>
      </c>
      <c r="BT769" s="221">
        <v>1</v>
      </c>
      <c r="BU769" s="221">
        <v>2</v>
      </c>
      <c r="BV769" s="221">
        <v>2</v>
      </c>
      <c r="BW769" s="5">
        <v>2</v>
      </c>
      <c r="BX769" s="221">
        <v>2</v>
      </c>
      <c r="BY769" s="6">
        <v>1</v>
      </c>
      <c r="BZ769" s="5">
        <v>2</v>
      </c>
      <c r="CA769" s="221">
        <v>2</v>
      </c>
      <c r="CB769" s="221">
        <v>1</v>
      </c>
      <c r="CC769" s="221">
        <v>2</v>
      </c>
      <c r="CD769" s="337">
        <v>2</v>
      </c>
      <c r="CE769" s="221">
        <v>2</v>
      </c>
      <c r="CF769" s="221">
        <v>2</v>
      </c>
      <c r="CG769" s="221">
        <v>2</v>
      </c>
      <c r="CH769" s="221">
        <v>2</v>
      </c>
      <c r="CI769" s="221">
        <v>2</v>
      </c>
      <c r="CJ769" s="337">
        <v>2</v>
      </c>
      <c r="CK769" s="221">
        <v>2</v>
      </c>
      <c r="CL769" s="222">
        <f t="shared" si="417"/>
        <v>22</v>
      </c>
      <c r="CM769" s="237">
        <f t="shared" si="418"/>
        <v>0.84615384615384615</v>
      </c>
      <c r="CN769" s="222">
        <f t="shared" si="419"/>
        <v>4</v>
      </c>
      <c r="CO769" s="237">
        <f t="shared" si="420"/>
        <v>0.15384615384615385</v>
      </c>
      <c r="CP769" s="222">
        <f t="shared" si="421"/>
        <v>0</v>
      </c>
      <c r="CQ769" s="237">
        <f t="shared" si="422"/>
        <v>0</v>
      </c>
      <c r="CR769" s="222">
        <f t="shared" si="423"/>
        <v>0</v>
      </c>
      <c r="CS769" s="237">
        <f t="shared" si="424"/>
        <v>0</v>
      </c>
      <c r="CT769" s="223">
        <f t="shared" si="425"/>
        <v>1.8461538461538463</v>
      </c>
      <c r="CU769" s="223" t="str">
        <f t="shared" si="426"/>
        <v>Đạt mục tiêu</v>
      </c>
      <c r="CV769" s="5"/>
    </row>
    <row r="770" spans="1:100" s="1" customFormat="1" ht="217" hidden="1">
      <c r="A770" s="13">
        <v>217</v>
      </c>
      <c r="B770" s="217" t="s">
        <v>532</v>
      </c>
      <c r="C770" s="215" t="s">
        <v>28</v>
      </c>
      <c r="D770" s="217" t="s">
        <v>76</v>
      </c>
      <c r="E770" s="215" t="s">
        <v>26</v>
      </c>
      <c r="F770" s="217" t="s">
        <v>76</v>
      </c>
      <c r="G770" s="51" t="s">
        <v>418</v>
      </c>
      <c r="H770" s="51"/>
      <c r="I770" s="592"/>
      <c r="J770" s="38"/>
      <c r="K770" s="484"/>
      <c r="L770" s="5" t="s">
        <v>32</v>
      </c>
      <c r="M770" s="212" t="s">
        <v>31</v>
      </c>
      <c r="N770" s="215" t="s">
        <v>9</v>
      </c>
      <c r="O770" s="221" t="s">
        <v>29</v>
      </c>
      <c r="P770" s="221" t="s">
        <v>24</v>
      </c>
      <c r="Q770" s="5"/>
      <c r="R770" s="5"/>
      <c r="S770" s="5"/>
      <c r="T770" s="5"/>
      <c r="U770" s="6" t="s">
        <v>24</v>
      </c>
      <c r="V770" s="5"/>
      <c r="W770" s="5"/>
      <c r="X770" s="5"/>
      <c r="Y770" s="5"/>
      <c r="Z770" s="5"/>
      <c r="AA770" s="5"/>
      <c r="AB770" s="80">
        <f t="shared" si="416"/>
        <v>1</v>
      </c>
      <c r="AC770" s="642"/>
      <c r="AD770" s="7"/>
      <c r="AE770" s="7"/>
      <c r="AF770" s="7"/>
      <c r="AG770" s="7"/>
      <c r="AH770" s="7"/>
      <c r="AI770" s="7"/>
      <c r="AJ770" s="7"/>
      <c r="AK770" s="7"/>
      <c r="AL770" s="7"/>
      <c r="AM770" s="7"/>
      <c r="AN770" s="7"/>
      <c r="AO770" s="7"/>
      <c r="AP770" s="7"/>
      <c r="AQ770" s="7"/>
      <c r="AR770" s="7"/>
      <c r="AS770" s="7"/>
      <c r="AT770" s="7" t="s">
        <v>1315</v>
      </c>
      <c r="AU770" s="7" t="s">
        <v>1318</v>
      </c>
      <c r="AV770" s="55"/>
      <c r="AW770" s="7"/>
      <c r="AX770" s="7"/>
      <c r="AY770" s="7"/>
      <c r="AZ770" s="7"/>
      <c r="BA770" s="7"/>
      <c r="BB770" s="7"/>
      <c r="BC770" s="7"/>
      <c r="BD770" s="55"/>
      <c r="BE770" s="7"/>
      <c r="BF770" s="7"/>
      <c r="BG770" s="7"/>
      <c r="BH770" s="7"/>
      <c r="BI770" s="7"/>
      <c r="BJ770" s="7"/>
      <c r="BK770" s="7"/>
      <c r="BL770" s="5">
        <v>2</v>
      </c>
      <c r="BM770" s="221">
        <v>2</v>
      </c>
      <c r="BN770" s="221">
        <v>2</v>
      </c>
      <c r="BO770" s="221">
        <v>2</v>
      </c>
      <c r="BP770" s="221">
        <v>2</v>
      </c>
      <c r="BQ770" s="221">
        <v>2</v>
      </c>
      <c r="BR770" s="5">
        <v>2</v>
      </c>
      <c r="BS770" s="226">
        <v>2</v>
      </c>
      <c r="BT770" s="221">
        <v>2</v>
      </c>
      <c r="BU770" s="221">
        <v>2</v>
      </c>
      <c r="BV770" s="221">
        <v>2</v>
      </c>
      <c r="BW770" s="5">
        <v>2</v>
      </c>
      <c r="BX770" s="221">
        <v>2</v>
      </c>
      <c r="BY770" s="6">
        <v>2</v>
      </c>
      <c r="BZ770" s="5">
        <v>2</v>
      </c>
      <c r="CA770" s="221">
        <v>2</v>
      </c>
      <c r="CB770" s="221">
        <v>2</v>
      </c>
      <c r="CC770" s="221">
        <v>2</v>
      </c>
      <c r="CD770" s="337">
        <v>2</v>
      </c>
      <c r="CE770" s="221">
        <v>2</v>
      </c>
      <c r="CF770" s="221">
        <v>2</v>
      </c>
      <c r="CG770" s="221">
        <v>2</v>
      </c>
      <c r="CH770" s="221">
        <v>2</v>
      </c>
      <c r="CI770" s="221">
        <v>2</v>
      </c>
      <c r="CJ770" s="337">
        <v>2</v>
      </c>
      <c r="CK770" s="221">
        <v>2</v>
      </c>
      <c r="CL770" s="222">
        <f t="shared" si="417"/>
        <v>26</v>
      </c>
      <c r="CM770" s="237">
        <f t="shared" si="418"/>
        <v>1</v>
      </c>
      <c r="CN770" s="222">
        <f t="shared" si="419"/>
        <v>0</v>
      </c>
      <c r="CO770" s="237">
        <f t="shared" si="420"/>
        <v>0</v>
      </c>
      <c r="CP770" s="222">
        <f t="shared" si="421"/>
        <v>0</v>
      </c>
      <c r="CQ770" s="237">
        <f t="shared" si="422"/>
        <v>0</v>
      </c>
      <c r="CR770" s="222">
        <f t="shared" si="423"/>
        <v>0</v>
      </c>
      <c r="CS770" s="237">
        <f t="shared" si="424"/>
        <v>0</v>
      </c>
      <c r="CT770" s="223">
        <f t="shared" si="425"/>
        <v>2</v>
      </c>
      <c r="CU770" s="223" t="str">
        <f t="shared" si="426"/>
        <v>Đạt mục tiêu</v>
      </c>
      <c r="CV770" s="5"/>
    </row>
    <row r="771" spans="1:100" ht="124" hidden="1">
      <c r="A771" s="13">
        <v>218</v>
      </c>
      <c r="B771" s="217" t="s">
        <v>533</v>
      </c>
      <c r="C771" s="215" t="s">
        <v>60</v>
      </c>
      <c r="D771" s="217" t="s">
        <v>75</v>
      </c>
      <c r="E771" s="215" t="s">
        <v>28</v>
      </c>
      <c r="F771" s="217" t="s">
        <v>75</v>
      </c>
      <c r="G771" s="51" t="s">
        <v>570</v>
      </c>
      <c r="H771" s="51"/>
      <c r="I771" s="592"/>
      <c r="J771" s="38"/>
      <c r="K771" s="484"/>
      <c r="L771" s="5" t="s">
        <v>32</v>
      </c>
      <c r="M771" s="212" t="s">
        <v>31</v>
      </c>
      <c r="N771" s="215" t="s">
        <v>9</v>
      </c>
      <c r="O771" s="221" t="s">
        <v>29</v>
      </c>
      <c r="P771" s="221" t="s">
        <v>24</v>
      </c>
      <c r="Q771" s="5"/>
      <c r="R771" s="5"/>
      <c r="S771" s="5"/>
      <c r="T771" s="5"/>
      <c r="U771" s="6"/>
      <c r="V771" s="5"/>
      <c r="W771" s="5"/>
      <c r="X771" s="5"/>
      <c r="Y771" s="221" t="s">
        <v>24</v>
      </c>
      <c r="Z771" s="5"/>
      <c r="AA771" s="5"/>
      <c r="AB771" s="80">
        <f t="shared" si="416"/>
        <v>1</v>
      </c>
      <c r="AC771" s="642"/>
      <c r="AD771" s="7"/>
      <c r="AE771" s="7"/>
      <c r="AF771" s="7"/>
      <c r="AG771" s="7"/>
      <c r="AH771" s="7"/>
      <c r="AI771" s="7"/>
      <c r="AJ771" s="7"/>
      <c r="AK771" s="7"/>
      <c r="AL771" s="7"/>
      <c r="AM771" s="7"/>
      <c r="AN771" s="7"/>
      <c r="AO771" s="7"/>
      <c r="AP771" s="7"/>
      <c r="AQ771" s="7"/>
      <c r="AR771" s="7"/>
      <c r="AS771" s="7"/>
      <c r="AT771" s="7"/>
      <c r="AU771" s="7"/>
      <c r="AV771" s="55"/>
      <c r="AW771" s="7"/>
      <c r="AX771" s="7"/>
      <c r="AY771" s="7"/>
      <c r="AZ771" s="7"/>
      <c r="BA771" s="7"/>
      <c r="BB771" s="7"/>
      <c r="BC771" s="7"/>
      <c r="BD771" s="55"/>
      <c r="BE771" s="55"/>
      <c r="BF771" s="55"/>
      <c r="BG771" s="55" t="s">
        <v>1318</v>
      </c>
      <c r="BH771" s="7"/>
      <c r="BI771" s="7"/>
      <c r="BJ771" s="7"/>
      <c r="BK771" s="7"/>
      <c r="BL771" s="5">
        <v>2</v>
      </c>
      <c r="BM771" s="221">
        <v>2</v>
      </c>
      <c r="BN771" s="221">
        <v>2</v>
      </c>
      <c r="BO771" s="221">
        <v>2</v>
      </c>
      <c r="BP771" s="221">
        <v>2</v>
      </c>
      <c r="BQ771" s="221">
        <v>2</v>
      </c>
      <c r="BR771" s="5">
        <v>2</v>
      </c>
      <c r="BS771" s="226">
        <v>2</v>
      </c>
      <c r="BT771" s="221">
        <v>2</v>
      </c>
      <c r="BU771" s="221">
        <v>2</v>
      </c>
      <c r="BV771" s="221">
        <v>1</v>
      </c>
      <c r="BW771" s="5">
        <v>2</v>
      </c>
      <c r="BX771" s="221">
        <v>2</v>
      </c>
      <c r="BY771" s="6">
        <v>1</v>
      </c>
      <c r="BZ771" s="5">
        <v>2</v>
      </c>
      <c r="CA771" s="221">
        <v>2</v>
      </c>
      <c r="CB771" s="221">
        <v>2</v>
      </c>
      <c r="CC771" s="221">
        <v>2</v>
      </c>
      <c r="CD771" s="337">
        <v>1</v>
      </c>
      <c r="CE771" s="221">
        <v>2</v>
      </c>
      <c r="CF771" s="221">
        <v>2</v>
      </c>
      <c r="CG771" s="221">
        <v>2</v>
      </c>
      <c r="CH771" s="221">
        <v>2</v>
      </c>
      <c r="CI771" s="221">
        <v>1</v>
      </c>
      <c r="CJ771" s="337">
        <v>2</v>
      </c>
      <c r="CK771" s="221">
        <v>2</v>
      </c>
      <c r="CL771" s="222">
        <f t="shared" si="417"/>
        <v>22</v>
      </c>
      <c r="CM771" s="237">
        <f t="shared" si="418"/>
        <v>0.84615384615384615</v>
      </c>
      <c r="CN771" s="222">
        <f t="shared" si="419"/>
        <v>4</v>
      </c>
      <c r="CO771" s="237">
        <f t="shared" si="420"/>
        <v>0.15384615384615385</v>
      </c>
      <c r="CP771" s="222">
        <f t="shared" si="421"/>
        <v>0</v>
      </c>
      <c r="CQ771" s="237">
        <f t="shared" si="422"/>
        <v>0</v>
      </c>
      <c r="CR771" s="222">
        <f t="shared" si="423"/>
        <v>0</v>
      </c>
      <c r="CS771" s="237">
        <f t="shared" si="424"/>
        <v>0</v>
      </c>
      <c r="CT771" s="223">
        <f t="shared" si="425"/>
        <v>1.8461538461538463</v>
      </c>
      <c r="CU771" s="223" t="str">
        <f t="shared" si="426"/>
        <v>Đạt mục tiêu</v>
      </c>
      <c r="CV771" s="221"/>
    </row>
    <row r="772" spans="1:100" s="1" customFormat="1" ht="124" hidden="1">
      <c r="A772" s="13">
        <v>219</v>
      </c>
      <c r="B772" s="217" t="s">
        <v>534</v>
      </c>
      <c r="C772" s="215" t="s">
        <v>60</v>
      </c>
      <c r="D772" s="217" t="s">
        <v>74</v>
      </c>
      <c r="E772" s="215" t="s">
        <v>60</v>
      </c>
      <c r="F772" s="217" t="s">
        <v>74</v>
      </c>
      <c r="G772" s="217" t="s">
        <v>365</v>
      </c>
      <c r="H772" s="217"/>
      <c r="I772" s="591"/>
      <c r="J772" s="212"/>
      <c r="K772" s="465"/>
      <c r="L772" s="5" t="s">
        <v>32</v>
      </c>
      <c r="M772" s="212" t="s">
        <v>31</v>
      </c>
      <c r="N772" s="215" t="s">
        <v>9</v>
      </c>
      <c r="O772" s="221" t="s">
        <v>29</v>
      </c>
      <c r="P772" s="221" t="s">
        <v>24</v>
      </c>
      <c r="Q772" s="5"/>
      <c r="R772" s="5"/>
      <c r="S772" s="5"/>
      <c r="T772" s="5"/>
      <c r="U772" s="6" t="s">
        <v>24</v>
      </c>
      <c r="V772" s="5"/>
      <c r="W772" s="5"/>
      <c r="X772" s="5"/>
      <c r="Y772" s="5"/>
      <c r="Z772" s="5"/>
      <c r="AA772" s="5"/>
      <c r="AB772" s="80">
        <f t="shared" si="416"/>
        <v>1</v>
      </c>
      <c r="AC772" s="642"/>
      <c r="AD772" s="7"/>
      <c r="AE772" s="7"/>
      <c r="AF772" s="7"/>
      <c r="AG772" s="7"/>
      <c r="AH772" s="7"/>
      <c r="AI772" s="7"/>
      <c r="AJ772" s="7"/>
      <c r="AK772" s="7"/>
      <c r="AL772" s="7"/>
      <c r="AM772" s="7"/>
      <c r="AN772" s="7"/>
      <c r="AO772" s="7"/>
      <c r="AP772" s="7"/>
      <c r="AQ772" s="7"/>
      <c r="AR772" s="7"/>
      <c r="AS772" s="7" t="s">
        <v>1318</v>
      </c>
      <c r="AT772" s="7"/>
      <c r="AU772" s="7"/>
      <c r="AV772" s="55"/>
      <c r="AW772" s="7"/>
      <c r="AX772" s="7"/>
      <c r="AY772" s="7"/>
      <c r="AZ772" s="7"/>
      <c r="BA772" s="7"/>
      <c r="BB772" s="7"/>
      <c r="BC772" s="7"/>
      <c r="BD772" s="55"/>
      <c r="BE772" s="7"/>
      <c r="BF772" s="7"/>
      <c r="BG772" s="7"/>
      <c r="BH772" s="7"/>
      <c r="BI772" s="7"/>
      <c r="BJ772" s="7"/>
      <c r="BK772" s="7"/>
      <c r="BL772" s="5">
        <v>2</v>
      </c>
      <c r="BM772" s="221">
        <v>2</v>
      </c>
      <c r="BN772" s="221">
        <v>2</v>
      </c>
      <c r="BO772" s="221">
        <v>2</v>
      </c>
      <c r="BP772" s="221">
        <v>2</v>
      </c>
      <c r="BQ772" s="221">
        <v>2</v>
      </c>
      <c r="BR772" s="5">
        <v>2</v>
      </c>
      <c r="BS772" s="226">
        <v>2</v>
      </c>
      <c r="BT772" s="221">
        <v>2</v>
      </c>
      <c r="BU772" s="221">
        <v>2</v>
      </c>
      <c r="BV772" s="221">
        <v>2</v>
      </c>
      <c r="BW772" s="5">
        <v>2</v>
      </c>
      <c r="BX772" s="221">
        <v>2</v>
      </c>
      <c r="BY772" s="6">
        <v>2</v>
      </c>
      <c r="BZ772" s="5">
        <v>2</v>
      </c>
      <c r="CA772" s="221">
        <v>2</v>
      </c>
      <c r="CB772" s="221">
        <v>2</v>
      </c>
      <c r="CC772" s="221">
        <v>2</v>
      </c>
      <c r="CD772" s="337">
        <v>2</v>
      </c>
      <c r="CE772" s="221">
        <v>2</v>
      </c>
      <c r="CF772" s="221">
        <v>2</v>
      </c>
      <c r="CG772" s="221">
        <v>2</v>
      </c>
      <c r="CH772" s="221">
        <v>2</v>
      </c>
      <c r="CI772" s="221">
        <v>2</v>
      </c>
      <c r="CJ772" s="337">
        <v>2</v>
      </c>
      <c r="CK772" s="221">
        <v>2</v>
      </c>
      <c r="CL772" s="222">
        <f t="shared" si="417"/>
        <v>26</v>
      </c>
      <c r="CM772" s="237">
        <f t="shared" si="418"/>
        <v>1</v>
      </c>
      <c r="CN772" s="222">
        <f t="shared" si="419"/>
        <v>0</v>
      </c>
      <c r="CO772" s="237">
        <f t="shared" si="420"/>
        <v>0</v>
      </c>
      <c r="CP772" s="222">
        <f t="shared" si="421"/>
        <v>0</v>
      </c>
      <c r="CQ772" s="237">
        <f t="shared" si="422"/>
        <v>0</v>
      </c>
      <c r="CR772" s="222">
        <f t="shared" si="423"/>
        <v>0</v>
      </c>
      <c r="CS772" s="237">
        <f t="shared" si="424"/>
        <v>0</v>
      </c>
      <c r="CT772" s="223">
        <f t="shared" si="425"/>
        <v>2</v>
      </c>
      <c r="CU772" s="223" t="str">
        <f t="shared" si="426"/>
        <v>Đạt mục tiêu</v>
      </c>
      <c r="CV772" s="5"/>
    </row>
    <row r="773" spans="1:100" s="1" customFormat="1" ht="62" hidden="1">
      <c r="A773" s="1308">
        <v>220</v>
      </c>
      <c r="B773" s="1024" t="s">
        <v>2380</v>
      </c>
      <c r="C773" s="1033" t="s">
        <v>60</v>
      </c>
      <c r="D773" s="1024" t="s">
        <v>2379</v>
      </c>
      <c r="E773" s="1033" t="s">
        <v>60</v>
      </c>
      <c r="F773" s="217" t="s">
        <v>382</v>
      </c>
      <c r="G773" s="51" t="s">
        <v>366</v>
      </c>
      <c r="H773" s="51"/>
      <c r="I773" s="592"/>
      <c r="J773" s="38"/>
      <c r="K773" s="484"/>
      <c r="L773" s="38" t="s">
        <v>32</v>
      </c>
      <c r="M773" s="212" t="s">
        <v>31</v>
      </c>
      <c r="N773" s="215" t="s">
        <v>9</v>
      </c>
      <c r="O773" s="221" t="s">
        <v>29</v>
      </c>
      <c r="P773" s="221" t="s">
        <v>24</v>
      </c>
      <c r="Q773" s="5"/>
      <c r="R773" s="5"/>
      <c r="S773" s="5"/>
      <c r="T773" s="5"/>
      <c r="U773" s="6"/>
      <c r="V773" s="5"/>
      <c r="W773" s="5"/>
      <c r="X773" s="5" t="s">
        <v>24</v>
      </c>
      <c r="Y773" s="5"/>
      <c r="Z773" s="5"/>
      <c r="AA773" s="5"/>
      <c r="AB773" s="80">
        <f t="shared" si="416"/>
        <v>1</v>
      </c>
      <c r="AC773" s="642"/>
      <c r="AD773" s="7"/>
      <c r="AE773" s="7"/>
      <c r="AF773" s="7"/>
      <c r="AG773" s="7"/>
      <c r="AH773" s="7"/>
      <c r="AI773" s="7"/>
      <c r="AJ773" s="7"/>
      <c r="AK773" s="21" t="s">
        <v>1317</v>
      </c>
      <c r="AL773" s="7" t="s">
        <v>1317</v>
      </c>
      <c r="AM773" s="7"/>
      <c r="AN773" s="7"/>
      <c r="AO773" s="7"/>
      <c r="AP773" s="7"/>
      <c r="AQ773" s="7"/>
      <c r="AR773" s="7"/>
      <c r="AS773" s="7"/>
      <c r="AT773" s="7"/>
      <c r="AU773" s="7"/>
      <c r="AV773" s="55"/>
      <c r="AW773" s="7"/>
      <c r="AX773" s="7"/>
      <c r="AY773" s="7"/>
      <c r="AZ773" s="7"/>
      <c r="BA773" s="7"/>
      <c r="BB773" s="7"/>
      <c r="BC773" s="7"/>
      <c r="BD773" s="55"/>
      <c r="BE773" s="7"/>
      <c r="BF773" s="7"/>
      <c r="BG773" s="7"/>
      <c r="BH773" s="7"/>
      <c r="BI773" s="7"/>
      <c r="BJ773" s="7"/>
      <c r="BK773" s="7"/>
      <c r="BL773" s="5">
        <v>1</v>
      </c>
      <c r="BM773" s="221">
        <v>2</v>
      </c>
      <c r="BN773" s="221">
        <v>1</v>
      </c>
      <c r="BO773" s="221">
        <v>2</v>
      </c>
      <c r="BP773" s="221">
        <v>2</v>
      </c>
      <c r="BQ773" s="221">
        <v>1</v>
      </c>
      <c r="BR773" s="5">
        <v>2</v>
      </c>
      <c r="BS773" s="226">
        <v>2</v>
      </c>
      <c r="BT773" s="221">
        <v>2</v>
      </c>
      <c r="BU773" s="221">
        <v>2</v>
      </c>
      <c r="BV773" s="221">
        <v>2</v>
      </c>
      <c r="BW773" s="5">
        <v>2</v>
      </c>
      <c r="BX773" s="221">
        <v>2</v>
      </c>
      <c r="BY773" s="6">
        <v>1</v>
      </c>
      <c r="BZ773" s="5">
        <v>2</v>
      </c>
      <c r="CA773" s="221">
        <v>1</v>
      </c>
      <c r="CB773" s="221">
        <v>2</v>
      </c>
      <c r="CC773" s="221">
        <v>2</v>
      </c>
      <c r="CD773" s="337">
        <v>2</v>
      </c>
      <c r="CE773" s="221">
        <v>2</v>
      </c>
      <c r="CF773" s="221">
        <v>2</v>
      </c>
      <c r="CG773" s="221">
        <v>1</v>
      </c>
      <c r="CH773" s="221">
        <v>2</v>
      </c>
      <c r="CI773" s="221">
        <v>2</v>
      </c>
      <c r="CJ773" s="337">
        <v>2</v>
      </c>
      <c r="CK773" s="221">
        <v>2</v>
      </c>
      <c r="CL773" s="222">
        <f t="shared" si="417"/>
        <v>20</v>
      </c>
      <c r="CM773" s="237">
        <f t="shared" si="418"/>
        <v>0.76923076923076927</v>
      </c>
      <c r="CN773" s="222">
        <f t="shared" si="419"/>
        <v>6</v>
      </c>
      <c r="CO773" s="237">
        <f t="shared" si="420"/>
        <v>0.23076923076923078</v>
      </c>
      <c r="CP773" s="222">
        <f t="shared" si="421"/>
        <v>0</v>
      </c>
      <c r="CQ773" s="237">
        <f t="shared" si="422"/>
        <v>0</v>
      </c>
      <c r="CR773" s="222">
        <f t="shared" si="423"/>
        <v>0</v>
      </c>
      <c r="CS773" s="237">
        <f t="shared" si="424"/>
        <v>0</v>
      </c>
      <c r="CT773" s="223">
        <f t="shared" si="425"/>
        <v>1.7692307692307692</v>
      </c>
      <c r="CU773" s="223" t="str">
        <f t="shared" si="426"/>
        <v>Đạt mục tiêu</v>
      </c>
      <c r="CV773" s="5"/>
    </row>
    <row r="774" spans="1:100" s="1" customFormat="1" ht="46.5" hidden="1">
      <c r="A774" s="1308"/>
      <c r="B774" s="1024"/>
      <c r="C774" s="1033"/>
      <c r="D774" s="1024"/>
      <c r="E774" s="1033"/>
      <c r="F774" s="217" t="s">
        <v>442</v>
      </c>
      <c r="G774" s="51" t="s">
        <v>441</v>
      </c>
      <c r="H774" s="51"/>
      <c r="I774" s="592"/>
      <c r="J774" s="38"/>
      <c r="K774" s="484"/>
      <c r="L774" s="38" t="s">
        <v>32</v>
      </c>
      <c r="M774" s="212" t="s">
        <v>31</v>
      </c>
      <c r="N774" s="215" t="s">
        <v>9</v>
      </c>
      <c r="O774" s="221" t="s">
        <v>29</v>
      </c>
      <c r="P774" s="221" t="s">
        <v>24</v>
      </c>
      <c r="Q774" s="5"/>
      <c r="R774" s="5"/>
      <c r="S774" s="5"/>
      <c r="T774" s="5"/>
      <c r="U774" s="6"/>
      <c r="V774" s="5"/>
      <c r="W774" s="5"/>
      <c r="X774" s="5"/>
      <c r="Y774" s="5"/>
      <c r="Z774" s="5" t="s">
        <v>24</v>
      </c>
      <c r="AA774" s="5"/>
      <c r="AB774" s="80">
        <f t="shared" si="416"/>
        <v>1</v>
      </c>
      <c r="AC774" s="642"/>
      <c r="AD774" s="7"/>
      <c r="AE774" s="7"/>
      <c r="AF774" s="7"/>
      <c r="AG774" s="7"/>
      <c r="AH774" s="7"/>
      <c r="AI774" s="7"/>
      <c r="AJ774" s="7"/>
      <c r="AK774" s="7"/>
      <c r="AL774" s="7"/>
      <c r="AM774" s="7"/>
      <c r="AN774" s="7"/>
      <c r="AO774" s="7"/>
      <c r="AP774" s="7"/>
      <c r="AQ774" s="7"/>
      <c r="AR774" s="7"/>
      <c r="AS774" s="7"/>
      <c r="AT774" s="7"/>
      <c r="AU774" s="7"/>
      <c r="AV774" s="55"/>
      <c r="AW774" s="7"/>
      <c r="AX774" s="7"/>
      <c r="AY774" s="7"/>
      <c r="AZ774" s="7"/>
      <c r="BA774" s="7"/>
      <c r="BB774" s="7"/>
      <c r="BC774" s="7"/>
      <c r="BD774" s="55"/>
      <c r="BE774" s="7"/>
      <c r="BF774" s="7"/>
      <c r="BG774" s="7"/>
      <c r="BH774" s="7"/>
      <c r="BI774" s="7" t="s">
        <v>1318</v>
      </c>
      <c r="BJ774" s="7"/>
      <c r="BK774" s="7"/>
      <c r="BL774" s="5">
        <v>2</v>
      </c>
      <c r="BM774" s="221">
        <v>2</v>
      </c>
      <c r="BN774" s="221">
        <v>2</v>
      </c>
      <c r="BO774" s="221">
        <v>2</v>
      </c>
      <c r="BP774" s="221">
        <v>2</v>
      </c>
      <c r="BQ774" s="221">
        <v>2</v>
      </c>
      <c r="BR774" s="5">
        <v>2</v>
      </c>
      <c r="BS774" s="226">
        <v>2</v>
      </c>
      <c r="BT774" s="221">
        <v>2</v>
      </c>
      <c r="BU774" s="221">
        <v>1</v>
      </c>
      <c r="BV774" s="221">
        <v>2</v>
      </c>
      <c r="BW774" s="5">
        <v>2</v>
      </c>
      <c r="BX774" s="221">
        <v>2</v>
      </c>
      <c r="BY774" s="6">
        <v>2</v>
      </c>
      <c r="BZ774" s="5">
        <v>2</v>
      </c>
      <c r="CA774" s="221">
        <v>2</v>
      </c>
      <c r="CB774" s="221">
        <v>2</v>
      </c>
      <c r="CC774" s="221">
        <v>2</v>
      </c>
      <c r="CD774" s="337">
        <v>2</v>
      </c>
      <c r="CE774" s="221">
        <v>2</v>
      </c>
      <c r="CF774" s="221">
        <v>2</v>
      </c>
      <c r="CG774" s="221">
        <v>2</v>
      </c>
      <c r="CH774" s="221">
        <v>2</v>
      </c>
      <c r="CI774" s="221">
        <v>2</v>
      </c>
      <c r="CJ774" s="337">
        <v>2</v>
      </c>
      <c r="CK774" s="221">
        <v>2</v>
      </c>
      <c r="CL774" s="222">
        <f t="shared" si="417"/>
        <v>25</v>
      </c>
      <c r="CM774" s="237">
        <f t="shared" si="418"/>
        <v>0.96153846153846156</v>
      </c>
      <c r="CN774" s="222">
        <f t="shared" si="419"/>
        <v>1</v>
      </c>
      <c r="CO774" s="237">
        <f t="shared" si="420"/>
        <v>3.8461538461538464E-2</v>
      </c>
      <c r="CP774" s="222">
        <f t="shared" si="421"/>
        <v>0</v>
      </c>
      <c r="CQ774" s="237">
        <f t="shared" si="422"/>
        <v>0</v>
      </c>
      <c r="CR774" s="222">
        <f t="shared" si="423"/>
        <v>0</v>
      </c>
      <c r="CS774" s="237">
        <f t="shared" si="424"/>
        <v>0</v>
      </c>
      <c r="CT774" s="223">
        <f t="shared" si="425"/>
        <v>1.9615384615384615</v>
      </c>
      <c r="CU774" s="223" t="str">
        <f t="shared" si="426"/>
        <v>Đạt mục tiêu</v>
      </c>
      <c r="CV774" s="5"/>
    </row>
    <row r="775" spans="1:100" s="1" customFormat="1" ht="124" hidden="1">
      <c r="A775" s="13">
        <v>221</v>
      </c>
      <c r="B775" s="217" t="s">
        <v>536</v>
      </c>
      <c r="C775" s="215" t="s">
        <v>60</v>
      </c>
      <c r="D775" s="217" t="s">
        <v>72</v>
      </c>
      <c r="E775" s="215" t="s">
        <v>60</v>
      </c>
      <c r="F775" s="11" t="s">
        <v>72</v>
      </c>
      <c r="G775" s="52" t="s">
        <v>367</v>
      </c>
      <c r="H775" s="52"/>
      <c r="I775" s="595"/>
      <c r="J775" s="118"/>
      <c r="K775" s="496"/>
      <c r="L775" s="38" t="s">
        <v>32</v>
      </c>
      <c r="M775" s="212" t="s">
        <v>31</v>
      </c>
      <c r="N775" s="215" t="s">
        <v>9</v>
      </c>
      <c r="O775" s="221" t="s">
        <v>29</v>
      </c>
      <c r="P775" s="221" t="s">
        <v>24</v>
      </c>
      <c r="Q775" s="5"/>
      <c r="R775" s="5"/>
      <c r="S775" s="5"/>
      <c r="T775" s="5"/>
      <c r="U775" s="6"/>
      <c r="V775" s="5"/>
      <c r="W775" s="5"/>
      <c r="X775" s="5"/>
      <c r="Y775" s="5"/>
      <c r="Z775" s="5" t="s">
        <v>24</v>
      </c>
      <c r="AA775" s="5"/>
      <c r="AB775" s="80">
        <f t="shared" si="416"/>
        <v>1</v>
      </c>
      <c r="AC775" s="642"/>
      <c r="AD775" s="7"/>
      <c r="AE775" s="7"/>
      <c r="AF775" s="7"/>
      <c r="AG775" s="7"/>
      <c r="AH775" s="7"/>
      <c r="AI775" s="7"/>
      <c r="AJ775" s="7"/>
      <c r="AK775" s="7"/>
      <c r="AL775" s="7"/>
      <c r="AM775" s="7"/>
      <c r="AN775" s="7"/>
      <c r="AO775" s="7"/>
      <c r="AP775" s="7"/>
      <c r="AQ775" s="7"/>
      <c r="AR775" s="7"/>
      <c r="AS775" s="7"/>
      <c r="AT775" s="7"/>
      <c r="AU775" s="7"/>
      <c r="AV775" s="55"/>
      <c r="AW775" s="7"/>
      <c r="AX775" s="7"/>
      <c r="AY775" s="7"/>
      <c r="AZ775" s="7"/>
      <c r="BA775" s="7"/>
      <c r="BB775" s="7"/>
      <c r="BC775" s="7"/>
      <c r="BD775" s="55"/>
      <c r="BE775" s="7"/>
      <c r="BF775" s="7"/>
      <c r="BG775" s="7"/>
      <c r="BH775" s="7" t="s">
        <v>1316</v>
      </c>
      <c r="BI775" s="7"/>
      <c r="BJ775" s="7"/>
      <c r="BK775" s="7"/>
      <c r="BL775" s="5">
        <v>2</v>
      </c>
      <c r="BM775" s="221">
        <v>2</v>
      </c>
      <c r="BN775" s="221">
        <v>2</v>
      </c>
      <c r="BO775" s="221">
        <v>2</v>
      </c>
      <c r="BP775" s="221">
        <v>2</v>
      </c>
      <c r="BQ775" s="221">
        <v>1</v>
      </c>
      <c r="BR775" s="5">
        <v>2</v>
      </c>
      <c r="BS775" s="226">
        <v>1</v>
      </c>
      <c r="BT775" s="221">
        <v>2</v>
      </c>
      <c r="BU775" s="221">
        <v>2</v>
      </c>
      <c r="BV775" s="221">
        <v>2</v>
      </c>
      <c r="BW775" s="5">
        <v>2</v>
      </c>
      <c r="BX775" s="221">
        <v>2</v>
      </c>
      <c r="BY775" s="6">
        <v>2</v>
      </c>
      <c r="BZ775" s="5">
        <v>2</v>
      </c>
      <c r="CA775" s="221">
        <v>2</v>
      </c>
      <c r="CB775" s="221">
        <v>2</v>
      </c>
      <c r="CC775" s="221">
        <v>2</v>
      </c>
      <c r="CD775" s="337">
        <v>1</v>
      </c>
      <c r="CE775" s="221">
        <v>2</v>
      </c>
      <c r="CF775" s="221">
        <v>2</v>
      </c>
      <c r="CG775" s="221">
        <v>2</v>
      </c>
      <c r="CH775" s="221">
        <v>2</v>
      </c>
      <c r="CI775" s="221">
        <v>2</v>
      </c>
      <c r="CJ775" s="337">
        <v>2</v>
      </c>
      <c r="CK775" s="221">
        <v>2</v>
      </c>
      <c r="CL775" s="222">
        <f t="shared" si="417"/>
        <v>23</v>
      </c>
      <c r="CM775" s="237">
        <f t="shared" si="418"/>
        <v>0.88461538461538458</v>
      </c>
      <c r="CN775" s="222">
        <f t="shared" si="419"/>
        <v>3</v>
      </c>
      <c r="CO775" s="237">
        <f t="shared" si="420"/>
        <v>0.11538461538461539</v>
      </c>
      <c r="CP775" s="222">
        <f t="shared" si="421"/>
        <v>0</v>
      </c>
      <c r="CQ775" s="237">
        <f t="shared" si="422"/>
        <v>0</v>
      </c>
      <c r="CR775" s="222">
        <f t="shared" si="423"/>
        <v>0</v>
      </c>
      <c r="CS775" s="237">
        <f t="shared" si="424"/>
        <v>0</v>
      </c>
      <c r="CT775" s="223">
        <f t="shared" si="425"/>
        <v>1.8846153846153846</v>
      </c>
      <c r="CU775" s="223" t="str">
        <f t="shared" si="426"/>
        <v>Đạt mục tiêu</v>
      </c>
      <c r="CV775" s="5"/>
    </row>
    <row r="776" spans="1:100" s="1" customFormat="1" ht="73.25" hidden="1" customHeight="1">
      <c r="A776" s="1308">
        <v>222</v>
      </c>
      <c r="B776" s="1199" t="s">
        <v>2381</v>
      </c>
      <c r="C776" s="1058" t="s">
        <v>2427</v>
      </c>
      <c r="D776" s="1199" t="s">
        <v>2382</v>
      </c>
      <c r="E776" s="1058" t="s">
        <v>2427</v>
      </c>
      <c r="F776" s="1205" t="s">
        <v>2382</v>
      </c>
      <c r="G776" s="585" t="s">
        <v>2820</v>
      </c>
      <c r="H776" s="585"/>
      <c r="I776" s="730" t="s">
        <v>2821</v>
      </c>
      <c r="J776" s="118" t="s">
        <v>802</v>
      </c>
      <c r="K776" s="496"/>
      <c r="L776" s="38" t="s">
        <v>32</v>
      </c>
      <c r="M776" s="212" t="s">
        <v>31</v>
      </c>
      <c r="N776" s="215" t="s">
        <v>9</v>
      </c>
      <c r="O776" s="221"/>
      <c r="P776" s="221"/>
      <c r="Q776" s="5"/>
      <c r="R776" s="5"/>
      <c r="S776" s="5"/>
      <c r="T776" s="5"/>
      <c r="U776" s="6"/>
      <c r="V776" s="5"/>
      <c r="W776" s="5"/>
      <c r="X776" s="5"/>
      <c r="Y776" s="5"/>
      <c r="Z776" s="5"/>
      <c r="AA776" s="5" t="s">
        <v>24</v>
      </c>
      <c r="AB776" s="80">
        <f t="shared" si="416"/>
        <v>1</v>
      </c>
      <c r="AC776" s="642"/>
      <c r="AD776" s="7"/>
      <c r="AE776" s="7"/>
      <c r="AF776" s="7"/>
      <c r="AG776" s="7"/>
      <c r="AH776" s="7"/>
      <c r="AI776" s="7"/>
      <c r="AJ776" s="7"/>
      <c r="AK776" s="7"/>
      <c r="AL776" s="7"/>
      <c r="AM776" s="7"/>
      <c r="AN776" s="7"/>
      <c r="AO776" s="7"/>
      <c r="AP776" s="7"/>
      <c r="AQ776" s="7"/>
      <c r="AR776" s="7"/>
      <c r="AS776" s="7"/>
      <c r="AT776" s="7"/>
      <c r="AU776" s="7"/>
      <c r="AV776" s="55"/>
      <c r="AW776" s="7"/>
      <c r="AX776" s="7"/>
      <c r="AY776" s="7"/>
      <c r="AZ776" s="7"/>
      <c r="BA776" s="7"/>
      <c r="BB776" s="7"/>
      <c r="BC776" s="7"/>
      <c r="BD776" s="55"/>
      <c r="BE776" s="7"/>
      <c r="BF776" s="7"/>
      <c r="BG776" s="7"/>
      <c r="BH776" s="7"/>
      <c r="BI776" s="7"/>
      <c r="BJ776" s="7"/>
      <c r="BK776" s="7" t="s">
        <v>1183</v>
      </c>
      <c r="BL776" s="5">
        <v>1</v>
      </c>
      <c r="BM776" s="221">
        <v>2</v>
      </c>
      <c r="BN776" s="221">
        <v>2</v>
      </c>
      <c r="BO776" s="221">
        <v>2</v>
      </c>
      <c r="BP776" s="221">
        <v>2</v>
      </c>
      <c r="BQ776" s="221">
        <v>2</v>
      </c>
      <c r="BR776" s="5">
        <v>2</v>
      </c>
      <c r="BS776" s="226">
        <v>1</v>
      </c>
      <c r="BT776" s="221">
        <v>2</v>
      </c>
      <c r="BU776" s="221">
        <v>2</v>
      </c>
      <c r="BV776" s="221">
        <v>2</v>
      </c>
      <c r="BW776" s="5">
        <v>2</v>
      </c>
      <c r="BX776" s="221">
        <v>2</v>
      </c>
      <c r="BY776" s="6">
        <v>2</v>
      </c>
      <c r="BZ776" s="5">
        <v>1</v>
      </c>
      <c r="CA776" s="221">
        <v>2</v>
      </c>
      <c r="CB776" s="221">
        <v>2</v>
      </c>
      <c r="CC776" s="221">
        <v>2</v>
      </c>
      <c r="CD776" s="337">
        <v>2</v>
      </c>
      <c r="CE776" s="221">
        <v>2</v>
      </c>
      <c r="CF776" s="221">
        <v>2</v>
      </c>
      <c r="CG776" s="221">
        <v>2</v>
      </c>
      <c r="CH776" s="221">
        <v>2</v>
      </c>
      <c r="CI776" s="221">
        <v>2</v>
      </c>
      <c r="CJ776" s="337">
        <v>2</v>
      </c>
      <c r="CK776" s="221">
        <v>2</v>
      </c>
      <c r="CL776" s="222">
        <f t="shared" si="417"/>
        <v>23</v>
      </c>
      <c r="CM776" s="237">
        <f t="shared" si="418"/>
        <v>0.88461538461538458</v>
      </c>
      <c r="CN776" s="222">
        <f t="shared" si="419"/>
        <v>3</v>
      </c>
      <c r="CO776" s="237">
        <f t="shared" si="420"/>
        <v>0.11538461538461539</v>
      </c>
      <c r="CP776" s="222">
        <f t="shared" si="421"/>
        <v>0</v>
      </c>
      <c r="CQ776" s="237">
        <f t="shared" si="422"/>
        <v>0</v>
      </c>
      <c r="CR776" s="222">
        <f t="shared" si="423"/>
        <v>0</v>
      </c>
      <c r="CS776" s="237">
        <f t="shared" si="424"/>
        <v>0</v>
      </c>
      <c r="CT776" s="223">
        <f t="shared" si="425"/>
        <v>1.8846153846153846</v>
      </c>
      <c r="CU776" s="223" t="str">
        <f t="shared" si="426"/>
        <v>Đạt mục tiêu</v>
      </c>
      <c r="CV776" s="5"/>
    </row>
    <row r="777" spans="1:100" s="1" customFormat="1" ht="46.5" hidden="1">
      <c r="A777" s="1308"/>
      <c r="B777" s="1024"/>
      <c r="C777" s="1058"/>
      <c r="D777" s="1199"/>
      <c r="E777" s="1058"/>
      <c r="F777" s="1075"/>
      <c r="G777" s="288" t="s">
        <v>1823</v>
      </c>
      <c r="H777" s="288"/>
      <c r="I777" s="630"/>
      <c r="J777" s="118"/>
      <c r="K777" s="496"/>
      <c r="L777" s="38"/>
      <c r="M777" s="212" t="s">
        <v>31</v>
      </c>
      <c r="N777" s="215" t="s">
        <v>9</v>
      </c>
      <c r="O777" s="221"/>
      <c r="P777" s="221"/>
      <c r="Q777" s="5"/>
      <c r="R777" s="5"/>
      <c r="S777" s="5"/>
      <c r="T777" s="5"/>
      <c r="U777" s="6"/>
      <c r="V777" s="5"/>
      <c r="W777" s="5"/>
      <c r="X777" s="5"/>
      <c r="Y777" s="5"/>
      <c r="Z777" s="5"/>
      <c r="AA777" s="5" t="s">
        <v>24</v>
      </c>
      <c r="AB777" s="80">
        <f t="shared" si="416"/>
        <v>1</v>
      </c>
      <c r="AC777" s="642"/>
      <c r="AD777" s="7"/>
      <c r="AE777" s="7"/>
      <c r="AF777" s="7"/>
      <c r="AG777" s="7"/>
      <c r="AH777" s="7"/>
      <c r="AI777" s="7"/>
      <c r="AJ777" s="7"/>
      <c r="AK777" s="7"/>
      <c r="AL777" s="7"/>
      <c r="AM777" s="7"/>
      <c r="AN777" s="7"/>
      <c r="AO777" s="7"/>
      <c r="AP777" s="7"/>
      <c r="AQ777" s="7"/>
      <c r="AR777" s="7"/>
      <c r="AS777" s="7"/>
      <c r="AT777" s="7"/>
      <c r="AU777" s="7"/>
      <c r="AV777" s="55"/>
      <c r="AW777" s="7"/>
      <c r="AX777" s="7"/>
      <c r="AY777" s="7"/>
      <c r="AZ777" s="7"/>
      <c r="BA777" s="7"/>
      <c r="BB777" s="7"/>
      <c r="BC777" s="7"/>
      <c r="BD777" s="55"/>
      <c r="BE777" s="7"/>
      <c r="BF777" s="7"/>
      <c r="BG777" s="7"/>
      <c r="BH777" s="7"/>
      <c r="BI777" s="7"/>
      <c r="BJ777" s="7"/>
      <c r="BK777" s="7"/>
      <c r="BL777" s="5">
        <v>2</v>
      </c>
      <c r="BM777" s="221">
        <v>2</v>
      </c>
      <c r="BN777" s="221">
        <v>2</v>
      </c>
      <c r="BO777" s="221">
        <v>2</v>
      </c>
      <c r="BP777" s="221">
        <v>2</v>
      </c>
      <c r="BQ777" s="221">
        <v>2</v>
      </c>
      <c r="BR777" s="5">
        <v>2</v>
      </c>
      <c r="BS777" s="226">
        <v>1</v>
      </c>
      <c r="BT777" s="221">
        <v>2</v>
      </c>
      <c r="BU777" s="221">
        <v>2</v>
      </c>
      <c r="BV777" s="221">
        <v>2</v>
      </c>
      <c r="BW777" s="5">
        <v>2</v>
      </c>
      <c r="BX777" s="221">
        <v>2</v>
      </c>
      <c r="BY777" s="6">
        <v>2</v>
      </c>
      <c r="BZ777" s="5">
        <v>2</v>
      </c>
      <c r="CA777" s="221">
        <v>2</v>
      </c>
      <c r="CB777" s="221">
        <v>2</v>
      </c>
      <c r="CC777" s="221">
        <v>2</v>
      </c>
      <c r="CD777" s="337">
        <v>2</v>
      </c>
      <c r="CE777" s="221">
        <v>2</v>
      </c>
      <c r="CF777" s="221">
        <v>2</v>
      </c>
      <c r="CG777" s="221">
        <v>1</v>
      </c>
      <c r="CH777" s="221">
        <v>2</v>
      </c>
      <c r="CI777" s="221">
        <v>2</v>
      </c>
      <c r="CJ777" s="337">
        <v>2</v>
      </c>
      <c r="CK777" s="221">
        <v>2</v>
      </c>
      <c r="CL777" s="222">
        <f t="shared" si="417"/>
        <v>24</v>
      </c>
      <c r="CM777" s="237">
        <f t="shared" si="418"/>
        <v>0.92307692307692313</v>
      </c>
      <c r="CN777" s="222">
        <f t="shared" si="419"/>
        <v>2</v>
      </c>
      <c r="CO777" s="237">
        <f t="shared" si="420"/>
        <v>7.6923076923076927E-2</v>
      </c>
      <c r="CP777" s="222">
        <f t="shared" si="421"/>
        <v>0</v>
      </c>
      <c r="CQ777" s="237">
        <f t="shared" si="422"/>
        <v>0</v>
      </c>
      <c r="CR777" s="222">
        <f t="shared" si="423"/>
        <v>0</v>
      </c>
      <c r="CS777" s="237">
        <f t="shared" si="424"/>
        <v>0</v>
      </c>
      <c r="CT777" s="223">
        <f t="shared" si="425"/>
        <v>1.9230769230769231</v>
      </c>
      <c r="CU777" s="223" t="str">
        <f t="shared" si="426"/>
        <v>Đạt mục tiêu</v>
      </c>
      <c r="CV777" s="5"/>
    </row>
    <row r="778" spans="1:100" s="1" customFormat="1" ht="62" hidden="1">
      <c r="A778" s="1308"/>
      <c r="B778" s="1024"/>
      <c r="C778" s="1058"/>
      <c r="D778" s="1199"/>
      <c r="E778" s="1058"/>
      <c r="F778" s="1075"/>
      <c r="G778" s="52" t="s">
        <v>1584</v>
      </c>
      <c r="H778" s="52"/>
      <c r="I778" s="595"/>
      <c r="J778" s="118"/>
      <c r="K778" s="496"/>
      <c r="L778" s="38" t="s">
        <v>32</v>
      </c>
      <c r="M778" s="212" t="s">
        <v>31</v>
      </c>
      <c r="N778" s="215" t="s">
        <v>9</v>
      </c>
      <c r="O778" s="221"/>
      <c r="P778" s="221"/>
      <c r="Q778" s="5"/>
      <c r="R778" s="5"/>
      <c r="S778" s="5"/>
      <c r="T778" s="5"/>
      <c r="U778" s="6"/>
      <c r="V778" s="5"/>
      <c r="W778" s="5"/>
      <c r="X778" s="5"/>
      <c r="Y778" s="5"/>
      <c r="Z778" s="5"/>
      <c r="AA778" s="5" t="s">
        <v>24</v>
      </c>
      <c r="AB778" s="80">
        <f t="shared" si="416"/>
        <v>1</v>
      </c>
      <c r="AC778" s="642"/>
      <c r="AD778" s="7"/>
      <c r="AE778" s="7"/>
      <c r="AF778" s="7"/>
      <c r="AG778" s="7"/>
      <c r="AH778" s="7"/>
      <c r="AI778" s="7"/>
      <c r="AJ778" s="7"/>
      <c r="AK778" s="7"/>
      <c r="AL778" s="7"/>
      <c r="AM778" s="7"/>
      <c r="AN778" s="7"/>
      <c r="AO778" s="7"/>
      <c r="AP778" s="7"/>
      <c r="AQ778" s="7"/>
      <c r="AR778" s="7"/>
      <c r="AS778" s="7"/>
      <c r="AT778" s="7"/>
      <c r="AU778" s="7"/>
      <c r="AV778" s="55"/>
      <c r="AW778" s="7"/>
      <c r="AX778" s="7"/>
      <c r="AY778" s="7"/>
      <c r="AZ778" s="7"/>
      <c r="BA778" s="7"/>
      <c r="BB778" s="7"/>
      <c r="BC778" s="7"/>
      <c r="BD778" s="55"/>
      <c r="BE778" s="7"/>
      <c r="BF778" s="7"/>
      <c r="BG778" s="7"/>
      <c r="BH778" s="7"/>
      <c r="BI778" s="7"/>
      <c r="BJ778" s="7"/>
      <c r="BK778" s="7" t="s">
        <v>1317</v>
      </c>
      <c r="BL778" s="5">
        <v>2</v>
      </c>
      <c r="BM778" s="221">
        <v>2</v>
      </c>
      <c r="BN778" s="221">
        <v>2</v>
      </c>
      <c r="BO778" s="221">
        <v>1</v>
      </c>
      <c r="BP778" s="221">
        <v>2</v>
      </c>
      <c r="BQ778" s="221">
        <v>2</v>
      </c>
      <c r="BR778" s="5">
        <v>1</v>
      </c>
      <c r="BS778" s="226">
        <v>2</v>
      </c>
      <c r="BT778" s="221">
        <v>1</v>
      </c>
      <c r="BU778" s="221">
        <v>2</v>
      </c>
      <c r="BV778" s="221">
        <v>2</v>
      </c>
      <c r="BW778" s="5">
        <v>2</v>
      </c>
      <c r="BX778" s="221">
        <v>1</v>
      </c>
      <c r="BY778" s="6">
        <v>1</v>
      </c>
      <c r="BZ778" s="5">
        <v>2</v>
      </c>
      <c r="CA778" s="221">
        <v>2</v>
      </c>
      <c r="CB778" s="221">
        <v>2</v>
      </c>
      <c r="CC778" s="221">
        <v>2</v>
      </c>
      <c r="CD778" s="337">
        <v>1</v>
      </c>
      <c r="CE778" s="221">
        <v>2</v>
      </c>
      <c r="CF778" s="221">
        <v>2</v>
      </c>
      <c r="CG778" s="221">
        <v>2</v>
      </c>
      <c r="CH778" s="221">
        <v>2</v>
      </c>
      <c r="CI778" s="221">
        <v>2</v>
      </c>
      <c r="CJ778" s="337">
        <v>1</v>
      </c>
      <c r="CK778" s="221">
        <v>2</v>
      </c>
      <c r="CL778" s="222">
        <f t="shared" si="417"/>
        <v>19</v>
      </c>
      <c r="CM778" s="237">
        <f t="shared" si="418"/>
        <v>0.73076923076923073</v>
      </c>
      <c r="CN778" s="222">
        <f t="shared" si="419"/>
        <v>7</v>
      </c>
      <c r="CO778" s="237">
        <f t="shared" si="420"/>
        <v>0.26923076923076922</v>
      </c>
      <c r="CP778" s="222">
        <f t="shared" si="421"/>
        <v>0</v>
      </c>
      <c r="CQ778" s="237">
        <f t="shared" si="422"/>
        <v>0</v>
      </c>
      <c r="CR778" s="222">
        <f t="shared" si="423"/>
        <v>0</v>
      </c>
      <c r="CS778" s="237">
        <f t="shared" si="424"/>
        <v>0</v>
      </c>
      <c r="CT778" s="223">
        <f t="shared" si="425"/>
        <v>1.7307692307692308</v>
      </c>
      <c r="CU778" s="223" t="str">
        <f t="shared" si="426"/>
        <v>Đạt mục tiêu</v>
      </c>
      <c r="CV778" s="5"/>
    </row>
    <row r="779" spans="1:100" s="1" customFormat="1" ht="46.5" hidden="1">
      <c r="A779" s="1308"/>
      <c r="B779" s="1024"/>
      <c r="C779" s="1058"/>
      <c r="D779" s="1199"/>
      <c r="E779" s="1058"/>
      <c r="F779" s="1075"/>
      <c r="G779" s="52" t="s">
        <v>1585</v>
      </c>
      <c r="H779" s="52"/>
      <c r="I779" s="595"/>
      <c r="J779" s="118"/>
      <c r="K779" s="496"/>
      <c r="L779" s="38" t="s">
        <v>32</v>
      </c>
      <c r="M779" s="212" t="s">
        <v>31</v>
      </c>
      <c r="N779" s="215" t="s">
        <v>9</v>
      </c>
      <c r="O779" s="221"/>
      <c r="P779" s="221"/>
      <c r="Q779" s="5"/>
      <c r="R779" s="5"/>
      <c r="S779" s="5"/>
      <c r="T779" s="5"/>
      <c r="U779" s="6"/>
      <c r="V779" s="5"/>
      <c r="W779" s="5"/>
      <c r="X779" s="5"/>
      <c r="Y779" s="5"/>
      <c r="Z779" s="5"/>
      <c r="AA779" s="5" t="s">
        <v>24</v>
      </c>
      <c r="AB779" s="80">
        <f t="shared" si="416"/>
        <v>1</v>
      </c>
      <c r="AC779" s="642"/>
      <c r="AD779" s="7"/>
      <c r="AE779" s="7"/>
      <c r="AF779" s="7"/>
      <c r="AG779" s="7"/>
      <c r="AH779" s="7"/>
      <c r="AI779" s="7"/>
      <c r="AJ779" s="7"/>
      <c r="AK779" s="7"/>
      <c r="AL779" s="7"/>
      <c r="AM779" s="7"/>
      <c r="AN779" s="7"/>
      <c r="AO779" s="7"/>
      <c r="AP779" s="7"/>
      <c r="AQ779" s="7"/>
      <c r="AR779" s="7"/>
      <c r="AS779" s="7"/>
      <c r="AT779" s="7"/>
      <c r="AU779" s="7"/>
      <c r="AV779" s="55"/>
      <c r="AW779" s="7"/>
      <c r="AX779" s="7"/>
      <c r="AY779" s="7"/>
      <c r="AZ779" s="7"/>
      <c r="BA779" s="7"/>
      <c r="BB779" s="7"/>
      <c r="BC779" s="7"/>
      <c r="BD779" s="55"/>
      <c r="BE779" s="7"/>
      <c r="BF779" s="7"/>
      <c r="BG779" s="7"/>
      <c r="BH779" s="7"/>
      <c r="BI779" s="7"/>
      <c r="BJ779" s="7"/>
      <c r="BK779" s="7" t="s">
        <v>1317</v>
      </c>
      <c r="BL779" s="5">
        <v>2</v>
      </c>
      <c r="BM779" s="221">
        <v>2</v>
      </c>
      <c r="BN779" s="221">
        <v>2</v>
      </c>
      <c r="BO779" s="221">
        <v>2</v>
      </c>
      <c r="BP779" s="221">
        <v>2</v>
      </c>
      <c r="BQ779" s="221">
        <v>2</v>
      </c>
      <c r="BR779" s="5">
        <v>2</v>
      </c>
      <c r="BS779" s="226">
        <v>2</v>
      </c>
      <c r="BT779" s="221">
        <v>2</v>
      </c>
      <c r="BU779" s="221">
        <v>2</v>
      </c>
      <c r="BV779" s="221">
        <v>2</v>
      </c>
      <c r="BW779" s="5">
        <v>2</v>
      </c>
      <c r="BX779" s="221">
        <v>2</v>
      </c>
      <c r="BY779" s="6">
        <v>2</v>
      </c>
      <c r="BZ779" s="5">
        <v>1</v>
      </c>
      <c r="CA779" s="221">
        <v>2</v>
      </c>
      <c r="CB779" s="221">
        <v>1</v>
      </c>
      <c r="CC779" s="221">
        <v>2</v>
      </c>
      <c r="CD779" s="337">
        <v>2</v>
      </c>
      <c r="CE779" s="221">
        <v>2</v>
      </c>
      <c r="CF779" s="221">
        <v>2</v>
      </c>
      <c r="CG779" s="221">
        <v>2</v>
      </c>
      <c r="CH779" s="221">
        <v>2</v>
      </c>
      <c r="CI779" s="221">
        <v>2</v>
      </c>
      <c r="CJ779" s="337">
        <v>2</v>
      </c>
      <c r="CK779" s="221">
        <v>2</v>
      </c>
      <c r="CL779" s="222">
        <f t="shared" si="417"/>
        <v>24</v>
      </c>
      <c r="CM779" s="237">
        <f t="shared" si="418"/>
        <v>0.92307692307692313</v>
      </c>
      <c r="CN779" s="222">
        <f t="shared" si="419"/>
        <v>2</v>
      </c>
      <c r="CO779" s="237">
        <f t="shared" si="420"/>
        <v>7.6923076923076927E-2</v>
      </c>
      <c r="CP779" s="222">
        <f t="shared" si="421"/>
        <v>0</v>
      </c>
      <c r="CQ779" s="237">
        <f t="shared" si="422"/>
        <v>0</v>
      </c>
      <c r="CR779" s="222">
        <f t="shared" si="423"/>
        <v>0</v>
      </c>
      <c r="CS779" s="237">
        <f t="shared" si="424"/>
        <v>0</v>
      </c>
      <c r="CT779" s="223">
        <f t="shared" si="425"/>
        <v>1.9230769230769231</v>
      </c>
      <c r="CU779" s="223" t="str">
        <f t="shared" si="426"/>
        <v>Đạt mục tiêu</v>
      </c>
      <c r="CV779" s="5"/>
    </row>
    <row r="780" spans="1:100" s="1" customFormat="1" ht="77.5" hidden="1">
      <c r="A780" s="1308"/>
      <c r="B780" s="1024"/>
      <c r="C780" s="1058"/>
      <c r="D780" s="1199"/>
      <c r="E780" s="1058"/>
      <c r="F780" s="1075"/>
      <c r="G780" s="48" t="s">
        <v>1586</v>
      </c>
      <c r="H780" s="48"/>
      <c r="I780" s="613"/>
      <c r="J780" s="32"/>
      <c r="K780" s="464"/>
      <c r="L780" s="5" t="s">
        <v>32</v>
      </c>
      <c r="M780" s="212" t="s">
        <v>31</v>
      </c>
      <c r="N780" s="215" t="s">
        <v>9</v>
      </c>
      <c r="O780" s="221" t="s">
        <v>29</v>
      </c>
      <c r="P780" s="221" t="s">
        <v>24</v>
      </c>
      <c r="Q780" s="5"/>
      <c r="R780" s="5"/>
      <c r="S780" s="5"/>
      <c r="T780" s="5"/>
      <c r="U780" s="6"/>
      <c r="V780" s="5"/>
      <c r="W780" s="5"/>
      <c r="X780" s="5"/>
      <c r="Y780" s="5"/>
      <c r="Z780" s="5"/>
      <c r="AA780" s="5" t="s">
        <v>24</v>
      </c>
      <c r="AB780" s="80">
        <f t="shared" si="416"/>
        <v>1</v>
      </c>
      <c r="AC780" s="642"/>
      <c r="AD780" s="7"/>
      <c r="AE780" s="7"/>
      <c r="AF780" s="7"/>
      <c r="AG780" s="7"/>
      <c r="AH780" s="7"/>
      <c r="AI780" s="7"/>
      <c r="AJ780" s="7"/>
      <c r="AK780" s="7"/>
      <c r="AL780" s="7"/>
      <c r="AM780" s="7"/>
      <c r="AN780" s="7"/>
      <c r="AO780" s="7"/>
      <c r="AP780" s="7"/>
      <c r="AQ780" s="7"/>
      <c r="AR780" s="7"/>
      <c r="AS780" s="7"/>
      <c r="AT780" s="7"/>
      <c r="AU780" s="7"/>
      <c r="AV780" s="55"/>
      <c r="AW780" s="7"/>
      <c r="AX780" s="7"/>
      <c r="AY780" s="7"/>
      <c r="AZ780" s="7"/>
      <c r="BA780" s="7"/>
      <c r="BB780" s="7"/>
      <c r="BC780" s="7"/>
      <c r="BD780" s="55"/>
      <c r="BE780" s="7"/>
      <c r="BF780" s="7"/>
      <c r="BG780" s="7"/>
      <c r="BH780" s="7"/>
      <c r="BI780" s="7"/>
      <c r="BJ780" s="7"/>
      <c r="BK780" s="7" t="s">
        <v>1317</v>
      </c>
      <c r="BL780" s="5">
        <v>2</v>
      </c>
      <c r="BM780" s="221">
        <v>2</v>
      </c>
      <c r="BN780" s="221">
        <v>2</v>
      </c>
      <c r="BO780" s="221">
        <v>2</v>
      </c>
      <c r="BP780" s="221">
        <v>2</v>
      </c>
      <c r="BQ780" s="221">
        <v>2</v>
      </c>
      <c r="BR780" s="5">
        <v>2</v>
      </c>
      <c r="BS780" s="226">
        <v>2</v>
      </c>
      <c r="BT780" s="221">
        <v>2</v>
      </c>
      <c r="BU780" s="221">
        <v>2</v>
      </c>
      <c r="BV780" s="221">
        <v>2</v>
      </c>
      <c r="BW780" s="5">
        <v>1</v>
      </c>
      <c r="BX780" s="221">
        <v>2</v>
      </c>
      <c r="BY780" s="6">
        <v>2</v>
      </c>
      <c r="BZ780" s="5">
        <v>2</v>
      </c>
      <c r="CA780" s="221">
        <v>2</v>
      </c>
      <c r="CB780" s="221">
        <v>2</v>
      </c>
      <c r="CC780" s="221">
        <v>2</v>
      </c>
      <c r="CD780" s="337">
        <v>2</v>
      </c>
      <c r="CE780" s="221">
        <v>2</v>
      </c>
      <c r="CF780" s="221">
        <v>2</v>
      </c>
      <c r="CG780" s="221">
        <v>2</v>
      </c>
      <c r="CH780" s="221">
        <v>2</v>
      </c>
      <c r="CI780" s="221">
        <v>2</v>
      </c>
      <c r="CJ780" s="337">
        <v>2</v>
      </c>
      <c r="CK780" s="221">
        <v>2</v>
      </c>
      <c r="CL780" s="222">
        <f t="shared" si="417"/>
        <v>25</v>
      </c>
      <c r="CM780" s="237">
        <f t="shared" si="418"/>
        <v>0.96153846153846156</v>
      </c>
      <c r="CN780" s="222">
        <f t="shared" si="419"/>
        <v>1</v>
      </c>
      <c r="CO780" s="237">
        <f t="shared" si="420"/>
        <v>3.8461538461538464E-2</v>
      </c>
      <c r="CP780" s="222">
        <f t="shared" si="421"/>
        <v>0</v>
      </c>
      <c r="CQ780" s="237">
        <f t="shared" si="422"/>
        <v>0</v>
      </c>
      <c r="CR780" s="222">
        <f t="shared" si="423"/>
        <v>0</v>
      </c>
      <c r="CS780" s="237">
        <f t="shared" si="424"/>
        <v>0</v>
      </c>
      <c r="CT780" s="223">
        <f t="shared" si="425"/>
        <v>1.9615384615384615</v>
      </c>
      <c r="CU780" s="223" t="str">
        <f t="shared" si="426"/>
        <v>Đạt mục tiêu</v>
      </c>
      <c r="CV780" s="5"/>
    </row>
    <row r="781" spans="1:100" s="1" customFormat="1" ht="46.5" hidden="1">
      <c r="A781" s="1308">
        <v>223</v>
      </c>
      <c r="B781" s="1024" t="s">
        <v>2919</v>
      </c>
      <c r="C781" s="1058" t="s">
        <v>28</v>
      </c>
      <c r="D781" s="1199" t="s">
        <v>2383</v>
      </c>
      <c r="E781" s="1033" t="s">
        <v>26</v>
      </c>
      <c r="F781" s="1205" t="s">
        <v>2383</v>
      </c>
      <c r="G781" s="234" t="s">
        <v>2747</v>
      </c>
      <c r="H781" s="234"/>
      <c r="I781" s="697" t="s">
        <v>2918</v>
      </c>
      <c r="J781" s="37"/>
      <c r="K781" s="483"/>
      <c r="L781" s="5" t="s">
        <v>32</v>
      </c>
      <c r="M781" s="212" t="s">
        <v>31</v>
      </c>
      <c r="N781" s="215" t="s">
        <v>9</v>
      </c>
      <c r="O781" s="221" t="s">
        <v>29</v>
      </c>
      <c r="P781" s="221" t="s">
        <v>24</v>
      </c>
      <c r="Q781" s="5"/>
      <c r="R781" s="5"/>
      <c r="S781" s="5"/>
      <c r="T781" s="5"/>
      <c r="U781" s="6"/>
      <c r="V781" s="5" t="s">
        <v>24</v>
      </c>
      <c r="W781" s="5"/>
      <c r="X781" s="5"/>
      <c r="Y781" s="5"/>
      <c r="Z781" s="5"/>
      <c r="AA781" s="5"/>
      <c r="AB781" s="80">
        <f t="shared" si="416"/>
        <v>1</v>
      </c>
      <c r="AC781" s="642"/>
      <c r="AD781" s="7"/>
      <c r="AE781" s="7"/>
      <c r="AF781" s="7"/>
      <c r="AG781" s="7"/>
      <c r="AH781" s="7"/>
      <c r="AI781" s="7"/>
      <c r="AJ781" s="7"/>
      <c r="AK781" s="7"/>
      <c r="AL781" s="7"/>
      <c r="AM781" s="7"/>
      <c r="AN781" s="7"/>
      <c r="AO781" s="7"/>
      <c r="AP781" s="7"/>
      <c r="AQ781" s="7"/>
      <c r="AR781" s="7"/>
      <c r="AS781" s="7"/>
      <c r="AT781" s="7"/>
      <c r="AU781" s="7"/>
      <c r="AV781" s="55" t="s">
        <v>1318</v>
      </c>
      <c r="AW781" s="7"/>
      <c r="AX781" s="7"/>
      <c r="AY781" s="7"/>
      <c r="AZ781" s="7"/>
      <c r="BA781" s="7"/>
      <c r="BB781" s="7"/>
      <c r="BC781" s="7"/>
      <c r="BD781" s="55"/>
      <c r="BE781" s="7"/>
      <c r="BF781" s="7"/>
      <c r="BG781" s="7"/>
      <c r="BH781" s="7"/>
      <c r="BI781" s="7"/>
      <c r="BJ781" s="7"/>
      <c r="BK781" s="7"/>
      <c r="BL781" s="5">
        <v>2</v>
      </c>
      <c r="BM781" s="221">
        <v>2</v>
      </c>
      <c r="BN781" s="221">
        <v>2</v>
      </c>
      <c r="BO781" s="221">
        <v>2</v>
      </c>
      <c r="BP781" s="221">
        <v>2</v>
      </c>
      <c r="BQ781" s="221">
        <v>2</v>
      </c>
      <c r="BR781" s="5">
        <v>2</v>
      </c>
      <c r="BS781" s="226">
        <v>2</v>
      </c>
      <c r="BT781" s="221">
        <v>2</v>
      </c>
      <c r="BU781" s="221">
        <v>2</v>
      </c>
      <c r="BV781" s="221">
        <v>2</v>
      </c>
      <c r="BW781" s="5">
        <v>2</v>
      </c>
      <c r="BX781" s="221">
        <v>2</v>
      </c>
      <c r="BY781" s="6">
        <v>2</v>
      </c>
      <c r="BZ781" s="5">
        <v>2</v>
      </c>
      <c r="CA781" s="221">
        <v>2</v>
      </c>
      <c r="CB781" s="221">
        <v>2</v>
      </c>
      <c r="CC781" s="221">
        <v>2</v>
      </c>
      <c r="CD781" s="337">
        <v>2</v>
      </c>
      <c r="CE781" s="221">
        <v>2</v>
      </c>
      <c r="CF781" s="221">
        <v>2</v>
      </c>
      <c r="CG781" s="221">
        <v>2</v>
      </c>
      <c r="CH781" s="221">
        <v>2</v>
      </c>
      <c r="CI781" s="221">
        <v>2</v>
      </c>
      <c r="CJ781" s="337">
        <v>2</v>
      </c>
      <c r="CK781" s="221">
        <v>2</v>
      </c>
      <c r="CL781" s="222">
        <f t="shared" si="417"/>
        <v>26</v>
      </c>
      <c r="CM781" s="237">
        <f t="shared" si="418"/>
        <v>1</v>
      </c>
      <c r="CN781" s="222">
        <f t="shared" si="419"/>
        <v>0</v>
      </c>
      <c r="CO781" s="237">
        <f t="shared" si="420"/>
        <v>0</v>
      </c>
      <c r="CP781" s="222">
        <f t="shared" si="421"/>
        <v>0</v>
      </c>
      <c r="CQ781" s="237">
        <f t="shared" si="422"/>
        <v>0</v>
      </c>
      <c r="CR781" s="222">
        <f t="shared" si="423"/>
        <v>0</v>
      </c>
      <c r="CS781" s="237">
        <f t="shared" si="424"/>
        <v>0</v>
      </c>
      <c r="CT781" s="223">
        <f t="shared" si="425"/>
        <v>2</v>
      </c>
      <c r="CU781" s="223" t="str">
        <f t="shared" si="426"/>
        <v>Đạt mục tiêu</v>
      </c>
      <c r="CV781" s="5"/>
    </row>
    <row r="782" spans="1:100" s="1" customFormat="1" ht="77.5" hidden="1">
      <c r="A782" s="1308"/>
      <c r="B782" s="1024"/>
      <c r="C782" s="1058"/>
      <c r="D782" s="1024"/>
      <c r="E782" s="1033"/>
      <c r="F782" s="1075"/>
      <c r="G782" s="761" t="s">
        <v>3011</v>
      </c>
      <c r="H782" s="569"/>
      <c r="I782" s="697" t="s">
        <v>2918</v>
      </c>
      <c r="J782" s="107" t="s">
        <v>803</v>
      </c>
      <c r="K782" s="469"/>
      <c r="L782" s="5" t="s">
        <v>32</v>
      </c>
      <c r="M782" s="212" t="s">
        <v>31</v>
      </c>
      <c r="N782" s="215" t="s">
        <v>9</v>
      </c>
      <c r="O782" s="221" t="s">
        <v>29</v>
      </c>
      <c r="P782" s="221" t="s">
        <v>24</v>
      </c>
      <c r="Q782" s="5"/>
      <c r="R782" s="5"/>
      <c r="S782" s="5"/>
      <c r="T782" s="5"/>
      <c r="U782" s="6"/>
      <c r="V782" s="5" t="s">
        <v>24</v>
      </c>
      <c r="W782" s="5"/>
      <c r="X782" s="5"/>
      <c r="Y782" s="5"/>
      <c r="Z782" s="5"/>
      <c r="AA782" s="5"/>
      <c r="AB782" s="80">
        <f t="shared" si="416"/>
        <v>1</v>
      </c>
      <c r="AC782" s="642"/>
      <c r="AD782" s="7"/>
      <c r="AE782" s="7"/>
      <c r="AF782" s="7"/>
      <c r="AG782" s="7"/>
      <c r="AH782" s="7"/>
      <c r="AI782" s="7"/>
      <c r="AJ782" s="7"/>
      <c r="AK782" s="7"/>
      <c r="AL782" s="7"/>
      <c r="AM782" s="7"/>
      <c r="AN782" s="7"/>
      <c r="AO782" s="7"/>
      <c r="AP782" s="7"/>
      <c r="AQ782" s="7"/>
      <c r="AR782" s="7"/>
      <c r="AS782" s="7"/>
      <c r="AT782" s="7"/>
      <c r="AU782" s="7"/>
      <c r="AV782" s="55"/>
      <c r="AW782" s="55"/>
      <c r="AX782" s="7" t="s">
        <v>1316</v>
      </c>
      <c r="AY782" s="7"/>
      <c r="AZ782" s="7"/>
      <c r="BA782" s="7"/>
      <c r="BB782" s="7"/>
      <c r="BC782" s="7"/>
      <c r="BD782" s="55"/>
      <c r="BE782" s="7"/>
      <c r="BF782" s="7"/>
      <c r="BG782" s="7"/>
      <c r="BH782" s="7"/>
      <c r="BI782" s="7"/>
      <c r="BJ782" s="7"/>
      <c r="BK782" s="7"/>
      <c r="BL782" s="5" t="s">
        <v>2281</v>
      </c>
      <c r="BM782" s="221" t="s">
        <v>2281</v>
      </c>
      <c r="BN782" s="221" t="s">
        <v>2281</v>
      </c>
      <c r="BO782" s="221" t="s">
        <v>2281</v>
      </c>
      <c r="BP782" s="221" t="s">
        <v>2281</v>
      </c>
      <c r="BQ782" s="221" t="s">
        <v>2281</v>
      </c>
      <c r="BR782" s="5" t="s">
        <v>2281</v>
      </c>
      <c r="BS782" s="226" t="s">
        <v>2281</v>
      </c>
      <c r="BT782" s="221" t="s">
        <v>2281</v>
      </c>
      <c r="BU782" s="221" t="s">
        <v>2281</v>
      </c>
      <c r="BV782" s="221" t="s">
        <v>2281</v>
      </c>
      <c r="BW782" s="5" t="s">
        <v>2281</v>
      </c>
      <c r="BX782" s="221" t="s">
        <v>2281</v>
      </c>
      <c r="BY782" s="6" t="s">
        <v>2281</v>
      </c>
      <c r="BZ782" s="5" t="s">
        <v>2281</v>
      </c>
      <c r="CA782" s="221" t="s">
        <v>2281</v>
      </c>
      <c r="CB782" s="221" t="s">
        <v>2281</v>
      </c>
      <c r="CC782" s="221" t="s">
        <v>2281</v>
      </c>
      <c r="CD782" s="337" t="s">
        <v>2281</v>
      </c>
      <c r="CE782" s="221" t="s">
        <v>2281</v>
      </c>
      <c r="CF782" s="221" t="s">
        <v>2281</v>
      </c>
      <c r="CG782" s="221" t="s">
        <v>2281</v>
      </c>
      <c r="CH782" s="221" t="s">
        <v>2281</v>
      </c>
      <c r="CI782" s="221" t="s">
        <v>2281</v>
      </c>
      <c r="CJ782" s="337" t="s">
        <v>2281</v>
      </c>
      <c r="CK782" s="221" t="s">
        <v>2281</v>
      </c>
      <c r="CL782" s="222">
        <f t="shared" si="417"/>
        <v>0</v>
      </c>
      <c r="CM782" s="237">
        <f t="shared" si="418"/>
        <v>0</v>
      </c>
      <c r="CN782" s="222">
        <f t="shared" si="419"/>
        <v>0</v>
      </c>
      <c r="CO782" s="237">
        <f t="shared" si="420"/>
        <v>0</v>
      </c>
      <c r="CP782" s="222">
        <f t="shared" si="421"/>
        <v>0</v>
      </c>
      <c r="CQ782" s="237">
        <f t="shared" si="422"/>
        <v>0</v>
      </c>
      <c r="CR782" s="222">
        <f t="shared" si="423"/>
        <v>26</v>
      </c>
      <c r="CS782" s="237">
        <f t="shared" si="424"/>
        <v>1</v>
      </c>
      <c r="CT782" s="223" t="e">
        <f t="shared" si="425"/>
        <v>#DIV/0!</v>
      </c>
      <c r="CU782" s="223" t="str">
        <f t="shared" si="426"/>
        <v>KĐG</v>
      </c>
      <c r="CV782" s="5"/>
    </row>
    <row r="783" spans="1:100" s="1" customFormat="1" ht="356.5" hidden="1">
      <c r="A783" s="417">
        <v>224</v>
      </c>
      <c r="B783" s="217" t="s">
        <v>539</v>
      </c>
      <c r="C783" s="215" t="s">
        <v>60</v>
      </c>
      <c r="D783" s="217" t="s">
        <v>69</v>
      </c>
      <c r="E783" s="215" t="s">
        <v>60</v>
      </c>
      <c r="F783" s="11" t="s">
        <v>69</v>
      </c>
      <c r="G783" s="48" t="s">
        <v>1587</v>
      </c>
      <c r="H783" s="48"/>
      <c r="I783" s="613"/>
      <c r="J783" s="53"/>
      <c r="K783" s="495"/>
      <c r="L783" s="5" t="s">
        <v>32</v>
      </c>
      <c r="M783" s="212" t="s">
        <v>31</v>
      </c>
      <c r="N783" s="215" t="s">
        <v>9</v>
      </c>
      <c r="O783" s="221" t="s">
        <v>29</v>
      </c>
      <c r="P783" s="221" t="s">
        <v>24</v>
      </c>
      <c r="Q783" s="5"/>
      <c r="R783" s="5"/>
      <c r="S783" s="5"/>
      <c r="T783" s="5"/>
      <c r="U783" s="6"/>
      <c r="V783" s="5"/>
      <c r="W783" s="5"/>
      <c r="X783" s="5"/>
      <c r="Y783" s="5"/>
      <c r="Z783" s="5"/>
      <c r="AA783" s="5" t="s">
        <v>24</v>
      </c>
      <c r="AB783" s="80">
        <f t="shared" si="416"/>
        <v>1</v>
      </c>
      <c r="AC783" s="642"/>
      <c r="AD783" s="7"/>
      <c r="AE783" s="7"/>
      <c r="AF783" s="7"/>
      <c r="AG783" s="7"/>
      <c r="AH783" s="7"/>
      <c r="AI783" s="7"/>
      <c r="AJ783" s="7"/>
      <c r="AK783" s="7"/>
      <c r="AL783" s="7"/>
      <c r="AM783" s="7"/>
      <c r="AN783" s="7"/>
      <c r="AO783" s="7"/>
      <c r="AP783" s="7"/>
      <c r="AQ783" s="7"/>
      <c r="AR783" s="7"/>
      <c r="AS783" s="7"/>
      <c r="AT783" s="7"/>
      <c r="AU783" s="7"/>
      <c r="AV783" s="55"/>
      <c r="AW783" s="7"/>
      <c r="AX783" s="7"/>
      <c r="AY783" s="7"/>
      <c r="AZ783" s="7"/>
      <c r="BA783" s="7"/>
      <c r="BB783" s="7"/>
      <c r="BC783" s="7"/>
      <c r="BD783" s="55"/>
      <c r="BE783" s="7"/>
      <c r="BF783" s="7"/>
      <c r="BG783" s="7"/>
      <c r="BH783" s="7"/>
      <c r="BI783" s="7"/>
      <c r="BJ783" s="7" t="s">
        <v>1315</v>
      </c>
      <c r="BK783" s="7"/>
      <c r="BL783" s="5">
        <v>2</v>
      </c>
      <c r="BM783" s="221">
        <v>2</v>
      </c>
      <c r="BN783" s="221">
        <v>2</v>
      </c>
      <c r="BO783" s="221">
        <v>2</v>
      </c>
      <c r="BP783" s="221">
        <v>2</v>
      </c>
      <c r="BQ783" s="221">
        <v>2</v>
      </c>
      <c r="BR783" s="5">
        <v>1</v>
      </c>
      <c r="BS783" s="226">
        <v>2</v>
      </c>
      <c r="BT783" s="221">
        <v>2</v>
      </c>
      <c r="BU783" s="221">
        <v>2</v>
      </c>
      <c r="BV783" s="221">
        <v>2</v>
      </c>
      <c r="BW783" s="5">
        <v>2</v>
      </c>
      <c r="BX783" s="221">
        <v>2</v>
      </c>
      <c r="BY783" s="6">
        <v>2</v>
      </c>
      <c r="BZ783" s="5">
        <v>2</v>
      </c>
      <c r="CA783" s="221">
        <v>2</v>
      </c>
      <c r="CB783" s="221">
        <v>2</v>
      </c>
      <c r="CC783" s="221">
        <v>2</v>
      </c>
      <c r="CD783" s="337">
        <v>1</v>
      </c>
      <c r="CE783" s="221">
        <v>2</v>
      </c>
      <c r="CF783" s="221">
        <v>2</v>
      </c>
      <c r="CG783" s="221">
        <v>2</v>
      </c>
      <c r="CH783" s="221">
        <v>2</v>
      </c>
      <c r="CI783" s="221">
        <v>2</v>
      </c>
      <c r="CJ783" s="337">
        <v>2</v>
      </c>
      <c r="CK783" s="221">
        <v>2</v>
      </c>
      <c r="CL783" s="222">
        <f t="shared" si="417"/>
        <v>24</v>
      </c>
      <c r="CM783" s="237">
        <f t="shared" si="418"/>
        <v>0.92307692307692313</v>
      </c>
      <c r="CN783" s="222">
        <f t="shared" si="419"/>
        <v>2</v>
      </c>
      <c r="CO783" s="237">
        <f t="shared" si="420"/>
        <v>7.6923076923076927E-2</v>
      </c>
      <c r="CP783" s="222">
        <f t="shared" si="421"/>
        <v>0</v>
      </c>
      <c r="CQ783" s="237">
        <f t="shared" si="422"/>
        <v>0</v>
      </c>
      <c r="CR783" s="222">
        <f t="shared" si="423"/>
        <v>0</v>
      </c>
      <c r="CS783" s="237">
        <f t="shared" si="424"/>
        <v>0</v>
      </c>
      <c r="CT783" s="223">
        <f t="shared" si="425"/>
        <v>1.9230769230769231</v>
      </c>
      <c r="CU783" s="223" t="str">
        <f t="shared" si="426"/>
        <v>Đạt mục tiêu</v>
      </c>
      <c r="CV783" s="5"/>
    </row>
    <row r="784" spans="1:100" s="15" customFormat="1" ht="409.5" hidden="1">
      <c r="A784" s="13">
        <v>225</v>
      </c>
      <c r="B784" s="51" t="s">
        <v>2424</v>
      </c>
      <c r="C784" s="151" t="s">
        <v>2427</v>
      </c>
      <c r="D784" s="390" t="s">
        <v>2385</v>
      </c>
      <c r="E784" s="151" t="s">
        <v>41</v>
      </c>
      <c r="F784" s="394" t="s">
        <v>2384</v>
      </c>
      <c r="G784" s="52" t="s">
        <v>2460</v>
      </c>
      <c r="H784" s="52"/>
      <c r="I784" s="733" t="s">
        <v>2491</v>
      </c>
      <c r="J784" s="70"/>
      <c r="K784" s="471"/>
      <c r="L784" s="13" t="s">
        <v>32</v>
      </c>
      <c r="M784" s="212" t="s">
        <v>31</v>
      </c>
      <c r="N784" s="151" t="s">
        <v>9</v>
      </c>
      <c r="O784" s="227" t="s">
        <v>29</v>
      </c>
      <c r="P784" s="227" t="s">
        <v>24</v>
      </c>
      <c r="Q784" s="13"/>
      <c r="R784" s="13"/>
      <c r="S784" s="13"/>
      <c r="T784" s="13"/>
      <c r="U784" s="6"/>
      <c r="V784" s="13"/>
      <c r="W784" s="13"/>
      <c r="X784" s="13"/>
      <c r="Y784" s="13"/>
      <c r="Z784" s="13"/>
      <c r="AA784" s="13" t="s">
        <v>24</v>
      </c>
      <c r="AB784" s="99">
        <f t="shared" si="416"/>
        <v>1</v>
      </c>
      <c r="AC784" s="650"/>
      <c r="AD784" s="14"/>
      <c r="AE784" s="14"/>
      <c r="AF784" s="14"/>
      <c r="AG784" s="14"/>
      <c r="AH784" s="14"/>
      <c r="AI784" s="14"/>
      <c r="AJ784" s="14"/>
      <c r="AK784" s="14"/>
      <c r="AL784" s="14"/>
      <c r="AM784" s="14"/>
      <c r="AN784" s="14"/>
      <c r="AO784" s="14"/>
      <c r="AP784" s="14"/>
      <c r="AQ784" s="14"/>
      <c r="AR784" s="14"/>
      <c r="AS784" s="14"/>
      <c r="AT784" s="14"/>
      <c r="AU784" s="14"/>
      <c r="AV784" s="46"/>
      <c r="AW784" s="14"/>
      <c r="AX784" s="14"/>
      <c r="AY784" s="14"/>
      <c r="AZ784" s="14"/>
      <c r="BA784" s="14"/>
      <c r="BB784" s="14"/>
      <c r="BC784" s="14"/>
      <c r="BD784" s="46"/>
      <c r="BE784" s="14"/>
      <c r="BF784" s="14"/>
      <c r="BG784" s="14"/>
      <c r="BH784" s="14"/>
      <c r="BI784" s="14"/>
      <c r="BJ784" s="14"/>
      <c r="BK784" s="14" t="s">
        <v>1316</v>
      </c>
      <c r="BL784" s="5">
        <v>1</v>
      </c>
      <c r="BM784" s="221">
        <v>2</v>
      </c>
      <c r="BN784" s="221">
        <v>2</v>
      </c>
      <c r="BO784" s="221">
        <v>1</v>
      </c>
      <c r="BP784" s="221">
        <v>2</v>
      </c>
      <c r="BQ784" s="221">
        <v>1</v>
      </c>
      <c r="BR784" s="5">
        <v>2</v>
      </c>
      <c r="BS784" s="226">
        <v>2</v>
      </c>
      <c r="BT784" s="221">
        <v>2</v>
      </c>
      <c r="BU784" s="221">
        <v>2</v>
      </c>
      <c r="BV784" s="221">
        <v>2</v>
      </c>
      <c r="BW784" s="5">
        <v>2</v>
      </c>
      <c r="BX784" s="221">
        <v>2</v>
      </c>
      <c r="BY784" s="6">
        <v>2</v>
      </c>
      <c r="BZ784" s="5">
        <v>2</v>
      </c>
      <c r="CA784" s="221">
        <v>2</v>
      </c>
      <c r="CB784" s="221">
        <v>2</v>
      </c>
      <c r="CC784" s="221">
        <v>1</v>
      </c>
      <c r="CD784" s="337">
        <v>1</v>
      </c>
      <c r="CE784" s="221">
        <v>2</v>
      </c>
      <c r="CF784" s="221">
        <v>2</v>
      </c>
      <c r="CG784" s="221">
        <v>2</v>
      </c>
      <c r="CH784" s="221">
        <v>2</v>
      </c>
      <c r="CI784" s="221">
        <v>2</v>
      </c>
      <c r="CJ784" s="337">
        <v>2</v>
      </c>
      <c r="CK784" s="221">
        <v>2</v>
      </c>
      <c r="CL784" s="222">
        <f t="shared" si="417"/>
        <v>21</v>
      </c>
      <c r="CM784" s="237">
        <f t="shared" si="418"/>
        <v>0.80769230769230771</v>
      </c>
      <c r="CN784" s="222">
        <f t="shared" si="419"/>
        <v>5</v>
      </c>
      <c r="CO784" s="237">
        <f t="shared" si="420"/>
        <v>0.19230769230769232</v>
      </c>
      <c r="CP784" s="222">
        <f t="shared" si="421"/>
        <v>0</v>
      </c>
      <c r="CQ784" s="237">
        <f t="shared" si="422"/>
        <v>0</v>
      </c>
      <c r="CR784" s="222">
        <f t="shared" si="423"/>
        <v>0</v>
      </c>
      <c r="CS784" s="237">
        <f t="shared" si="424"/>
        <v>0</v>
      </c>
      <c r="CT784" s="223">
        <f t="shared" si="425"/>
        <v>1.8076923076923077</v>
      </c>
      <c r="CU784" s="223" t="str">
        <f t="shared" si="426"/>
        <v>Đạt mục tiêu</v>
      </c>
      <c r="CV784" s="13"/>
    </row>
    <row r="785" spans="1:100" s="15" customFormat="1" ht="93" hidden="1">
      <c r="A785" s="13">
        <v>226</v>
      </c>
      <c r="B785" s="51" t="s">
        <v>2917</v>
      </c>
      <c r="C785" s="151" t="s">
        <v>60</v>
      </c>
      <c r="D785" s="51" t="s">
        <v>623</v>
      </c>
      <c r="E785" s="151" t="s">
        <v>41</v>
      </c>
      <c r="F785" s="48" t="s">
        <v>623</v>
      </c>
      <c r="G785" s="48" t="s">
        <v>624</v>
      </c>
      <c r="H785" s="48"/>
      <c r="I785" s="728" t="s">
        <v>2435</v>
      </c>
      <c r="J785" s="77"/>
      <c r="K785" s="505"/>
      <c r="L785" s="5" t="s">
        <v>32</v>
      </c>
      <c r="M785" s="212" t="s">
        <v>31</v>
      </c>
      <c r="N785" s="151" t="s">
        <v>9</v>
      </c>
      <c r="O785" s="227" t="s">
        <v>29</v>
      </c>
      <c r="P785" s="227" t="s">
        <v>24</v>
      </c>
      <c r="Q785" s="13"/>
      <c r="R785" s="13"/>
      <c r="S785" s="13"/>
      <c r="T785" s="13"/>
      <c r="U785" s="6"/>
      <c r="V785" s="13" t="s">
        <v>24</v>
      </c>
      <c r="W785" s="13"/>
      <c r="X785" s="13"/>
      <c r="Y785" s="13"/>
      <c r="Z785" s="13"/>
      <c r="AA785" s="13"/>
      <c r="AB785" s="80">
        <f t="shared" si="416"/>
        <v>1</v>
      </c>
      <c r="AC785" s="650"/>
      <c r="AD785" s="14"/>
      <c r="AE785" s="14"/>
      <c r="AF785" s="14"/>
      <c r="AG785" s="14"/>
      <c r="AH785" s="14"/>
      <c r="AI785" s="14"/>
      <c r="AJ785" s="14"/>
      <c r="AK785" s="14"/>
      <c r="AL785" s="14"/>
      <c r="AM785" s="14"/>
      <c r="AN785" s="14"/>
      <c r="AO785" s="14"/>
      <c r="AP785" s="14"/>
      <c r="AQ785" s="14"/>
      <c r="AR785" s="14"/>
      <c r="AS785" s="14"/>
      <c r="AT785" s="14"/>
      <c r="AU785" s="14"/>
      <c r="AV785" s="46"/>
      <c r="AW785" s="14" t="s">
        <v>1318</v>
      </c>
      <c r="AX785" s="14"/>
      <c r="AY785" s="14"/>
      <c r="AZ785" s="14"/>
      <c r="BA785" s="14"/>
      <c r="BB785" s="14"/>
      <c r="BC785" s="14"/>
      <c r="BD785" s="46"/>
      <c r="BE785" s="14"/>
      <c r="BF785" s="14"/>
      <c r="BG785" s="14"/>
      <c r="BH785" s="14"/>
      <c r="BI785" s="14"/>
      <c r="BJ785" s="14"/>
      <c r="BK785" s="14"/>
      <c r="BL785" s="5">
        <v>2</v>
      </c>
      <c r="BM785" s="221">
        <v>2</v>
      </c>
      <c r="BN785" s="221">
        <v>2</v>
      </c>
      <c r="BO785" s="221">
        <v>2</v>
      </c>
      <c r="BP785" s="221">
        <v>2</v>
      </c>
      <c r="BQ785" s="221">
        <v>2</v>
      </c>
      <c r="BR785" s="5">
        <v>2</v>
      </c>
      <c r="BS785" s="226">
        <v>1</v>
      </c>
      <c r="BT785" s="221">
        <v>2</v>
      </c>
      <c r="BU785" s="221">
        <v>2</v>
      </c>
      <c r="BV785" s="221">
        <v>2</v>
      </c>
      <c r="BW785" s="5">
        <v>2</v>
      </c>
      <c r="BX785" s="221">
        <v>2</v>
      </c>
      <c r="BY785" s="6">
        <v>2</v>
      </c>
      <c r="BZ785" s="5">
        <v>2</v>
      </c>
      <c r="CA785" s="221">
        <v>2</v>
      </c>
      <c r="CB785" s="221">
        <v>2</v>
      </c>
      <c r="CC785" s="221">
        <v>2</v>
      </c>
      <c r="CD785" s="337">
        <v>1</v>
      </c>
      <c r="CE785" s="221">
        <v>2</v>
      </c>
      <c r="CF785" s="221">
        <v>2</v>
      </c>
      <c r="CG785" s="221">
        <v>2</v>
      </c>
      <c r="CH785" s="221">
        <v>2</v>
      </c>
      <c r="CI785" s="221">
        <v>2</v>
      </c>
      <c r="CJ785" s="337">
        <v>2</v>
      </c>
      <c r="CK785" s="221">
        <v>2</v>
      </c>
      <c r="CL785" s="222">
        <f t="shared" si="417"/>
        <v>24</v>
      </c>
      <c r="CM785" s="237">
        <f t="shared" si="418"/>
        <v>0.92307692307692313</v>
      </c>
      <c r="CN785" s="222">
        <f t="shared" si="419"/>
        <v>2</v>
      </c>
      <c r="CO785" s="237">
        <f t="shared" si="420"/>
        <v>7.6923076923076927E-2</v>
      </c>
      <c r="CP785" s="222">
        <f t="shared" si="421"/>
        <v>0</v>
      </c>
      <c r="CQ785" s="237">
        <f t="shared" si="422"/>
        <v>0</v>
      </c>
      <c r="CR785" s="222">
        <f t="shared" si="423"/>
        <v>0</v>
      </c>
      <c r="CS785" s="237">
        <f t="shared" si="424"/>
        <v>0</v>
      </c>
      <c r="CT785" s="223">
        <f t="shared" si="425"/>
        <v>1.9230769230769231</v>
      </c>
      <c r="CU785" s="223" t="str">
        <f t="shared" si="426"/>
        <v>Đạt mục tiêu</v>
      </c>
      <c r="CV785" s="13"/>
    </row>
    <row r="786" spans="1:100" s="15" customFormat="1" ht="139.5" hidden="1">
      <c r="A786" s="1308">
        <v>227</v>
      </c>
      <c r="B786" s="1073" t="s">
        <v>2823</v>
      </c>
      <c r="C786" s="1074" t="s">
        <v>41</v>
      </c>
      <c r="D786" s="1073" t="s">
        <v>2387</v>
      </c>
      <c r="E786" s="1033" t="s">
        <v>41</v>
      </c>
      <c r="F786" s="1073" t="s">
        <v>2387</v>
      </c>
      <c r="G786" s="219" t="s">
        <v>2386</v>
      </c>
      <c r="H786" s="572"/>
      <c r="I786" s="550"/>
      <c r="J786" s="122" t="s">
        <v>804</v>
      </c>
      <c r="K786" s="512"/>
      <c r="L786" s="13" t="s">
        <v>32</v>
      </c>
      <c r="M786" s="212" t="s">
        <v>31</v>
      </c>
      <c r="N786" s="151" t="s">
        <v>9</v>
      </c>
      <c r="O786" s="227" t="s">
        <v>29</v>
      </c>
      <c r="P786" s="227" t="s">
        <v>24</v>
      </c>
      <c r="Q786" s="13"/>
      <c r="R786" s="13"/>
      <c r="S786" s="13"/>
      <c r="T786" s="13"/>
      <c r="U786" s="6"/>
      <c r="V786" s="13"/>
      <c r="W786" s="13"/>
      <c r="X786" s="13"/>
      <c r="Y786" s="13"/>
      <c r="Z786" s="13"/>
      <c r="AA786" s="13" t="s">
        <v>24</v>
      </c>
      <c r="AB786" s="99">
        <f t="shared" si="416"/>
        <v>1</v>
      </c>
      <c r="AC786" s="650"/>
      <c r="AD786" s="14"/>
      <c r="AE786" s="14"/>
      <c r="AF786" s="14"/>
      <c r="AG786" s="14"/>
      <c r="AH786" s="14"/>
      <c r="AI786" s="14"/>
      <c r="AJ786" s="14"/>
      <c r="AK786" s="14"/>
      <c r="AL786" s="14"/>
      <c r="AM786" s="14"/>
      <c r="AN786" s="14"/>
      <c r="AO786" s="14"/>
      <c r="AP786" s="14"/>
      <c r="AQ786" s="14"/>
      <c r="AR786" s="14"/>
      <c r="AS786" s="14"/>
      <c r="AT786" s="14"/>
      <c r="AU786" s="14"/>
      <c r="AV786" s="46"/>
      <c r="AW786" s="14"/>
      <c r="AX786" s="14"/>
      <c r="AY786" s="14"/>
      <c r="AZ786" s="14"/>
      <c r="BA786" s="14"/>
      <c r="BB786" s="14"/>
      <c r="BC786" s="14"/>
      <c r="BD786" s="46"/>
      <c r="BE786" s="14"/>
      <c r="BF786" s="14"/>
      <c r="BG786" s="14"/>
      <c r="BH786" s="14"/>
      <c r="BI786" s="14"/>
      <c r="BJ786" s="14" t="s">
        <v>1315</v>
      </c>
      <c r="BK786" s="14"/>
      <c r="BL786" s="5">
        <v>1</v>
      </c>
      <c r="BM786" s="221">
        <v>2</v>
      </c>
      <c r="BN786" s="221">
        <v>2</v>
      </c>
      <c r="BO786" s="221">
        <v>2</v>
      </c>
      <c r="BP786" s="221">
        <v>2</v>
      </c>
      <c r="BQ786" s="221">
        <v>2</v>
      </c>
      <c r="BR786" s="5">
        <v>2</v>
      </c>
      <c r="BS786" s="226">
        <v>1</v>
      </c>
      <c r="BT786" s="221">
        <v>2</v>
      </c>
      <c r="BU786" s="221">
        <v>2</v>
      </c>
      <c r="BV786" s="221">
        <v>2</v>
      </c>
      <c r="BW786" s="5">
        <v>2</v>
      </c>
      <c r="BX786" s="221">
        <v>2</v>
      </c>
      <c r="BY786" s="6">
        <v>2</v>
      </c>
      <c r="BZ786" s="5">
        <v>2</v>
      </c>
      <c r="CA786" s="221">
        <v>2</v>
      </c>
      <c r="CB786" s="221">
        <v>2</v>
      </c>
      <c r="CC786" s="221">
        <v>2</v>
      </c>
      <c r="CD786" s="337">
        <v>2</v>
      </c>
      <c r="CE786" s="221">
        <v>2</v>
      </c>
      <c r="CF786" s="221">
        <v>2</v>
      </c>
      <c r="CG786" s="221">
        <v>2</v>
      </c>
      <c r="CH786" s="221">
        <v>2</v>
      </c>
      <c r="CI786" s="221">
        <v>2</v>
      </c>
      <c r="CJ786" s="337">
        <v>2</v>
      </c>
      <c r="CK786" s="221">
        <v>2</v>
      </c>
      <c r="CL786" s="222">
        <f t="shared" si="417"/>
        <v>24</v>
      </c>
      <c r="CM786" s="237">
        <f t="shared" si="418"/>
        <v>0.92307692307692313</v>
      </c>
      <c r="CN786" s="222">
        <f t="shared" si="419"/>
        <v>2</v>
      </c>
      <c r="CO786" s="237">
        <f t="shared" si="420"/>
        <v>7.6923076923076927E-2</v>
      </c>
      <c r="CP786" s="222">
        <f t="shared" si="421"/>
        <v>0</v>
      </c>
      <c r="CQ786" s="237">
        <f t="shared" si="422"/>
        <v>0</v>
      </c>
      <c r="CR786" s="222">
        <f t="shared" si="423"/>
        <v>0</v>
      </c>
      <c r="CS786" s="237">
        <f t="shared" si="424"/>
        <v>0</v>
      </c>
      <c r="CT786" s="223">
        <f t="shared" si="425"/>
        <v>1.9230769230769231</v>
      </c>
      <c r="CU786" s="223" t="str">
        <f t="shared" si="426"/>
        <v>Đạt mục tiêu</v>
      </c>
      <c r="CV786" s="13"/>
    </row>
    <row r="787" spans="1:100" s="15" customFormat="1" ht="42.5" hidden="1">
      <c r="A787" s="1308"/>
      <c r="B787" s="1073"/>
      <c r="C787" s="1074"/>
      <c r="D787" s="1073"/>
      <c r="E787" s="1033"/>
      <c r="F787" s="1073"/>
      <c r="G787" s="220" t="s">
        <v>2822</v>
      </c>
      <c r="H787" s="583"/>
      <c r="I787" s="534"/>
      <c r="J787" s="63"/>
      <c r="K787" s="466"/>
      <c r="L787" s="227" t="s">
        <v>32</v>
      </c>
      <c r="M787" s="212" t="s">
        <v>31</v>
      </c>
      <c r="N787" s="151" t="s">
        <v>9</v>
      </c>
      <c r="O787" s="227" t="s">
        <v>29</v>
      </c>
      <c r="P787" s="227" t="s">
        <v>24</v>
      </c>
      <c r="Q787" s="13"/>
      <c r="R787" s="13"/>
      <c r="S787" s="13"/>
      <c r="T787" s="13"/>
      <c r="U787" s="6"/>
      <c r="V787" s="13"/>
      <c r="W787" s="13"/>
      <c r="X787" s="13"/>
      <c r="Y787" s="13"/>
      <c r="Z787" s="13"/>
      <c r="AA787" s="227" t="s">
        <v>24</v>
      </c>
      <c r="AB787" s="99">
        <f t="shared" si="416"/>
        <v>1</v>
      </c>
      <c r="AC787" s="650"/>
      <c r="AD787" s="14"/>
      <c r="AE787" s="14"/>
      <c r="AF787" s="14"/>
      <c r="AG787" s="14"/>
      <c r="AH787" s="14"/>
      <c r="AI787" s="14"/>
      <c r="AJ787" s="14"/>
      <c r="AK787" s="14"/>
      <c r="AL787" s="14"/>
      <c r="AM787" s="14"/>
      <c r="AN787" s="14"/>
      <c r="AO787" s="14"/>
      <c r="AP787" s="14"/>
      <c r="AQ787" s="14"/>
      <c r="AR787" s="14"/>
      <c r="AS787" s="14"/>
      <c r="AT787" s="14"/>
      <c r="AU787" s="14"/>
      <c r="AV787" s="46"/>
      <c r="AW787" s="14"/>
      <c r="AX787" s="14"/>
      <c r="AY787" s="14"/>
      <c r="AZ787" s="14"/>
      <c r="BA787" s="14"/>
      <c r="BB787" s="14"/>
      <c r="BC787" s="14"/>
      <c r="BD787" s="46"/>
      <c r="BE787" s="14"/>
      <c r="BF787" s="14"/>
      <c r="BG787" s="14"/>
      <c r="BH787" s="14"/>
      <c r="BI787" s="14"/>
      <c r="BJ787" s="46" t="s">
        <v>1316</v>
      </c>
      <c r="BK787" s="14"/>
      <c r="BL787" s="5">
        <v>2</v>
      </c>
      <c r="BM787" s="221">
        <v>2</v>
      </c>
      <c r="BN787" s="221">
        <v>2</v>
      </c>
      <c r="BO787" s="221">
        <v>2</v>
      </c>
      <c r="BP787" s="221">
        <v>2</v>
      </c>
      <c r="BQ787" s="221">
        <v>2</v>
      </c>
      <c r="BR787" s="5">
        <v>2</v>
      </c>
      <c r="BS787" s="226">
        <v>2</v>
      </c>
      <c r="BT787" s="221">
        <v>2</v>
      </c>
      <c r="BU787" s="221">
        <v>2</v>
      </c>
      <c r="BV787" s="221">
        <v>2</v>
      </c>
      <c r="BW787" s="5">
        <v>2</v>
      </c>
      <c r="BX787" s="221">
        <v>2</v>
      </c>
      <c r="BY787" s="6">
        <v>2</v>
      </c>
      <c r="BZ787" s="5">
        <v>2</v>
      </c>
      <c r="CA787" s="221">
        <v>2</v>
      </c>
      <c r="CB787" s="221">
        <v>2</v>
      </c>
      <c r="CC787" s="221">
        <v>2</v>
      </c>
      <c r="CD787" s="337">
        <v>2</v>
      </c>
      <c r="CE787" s="221">
        <v>2</v>
      </c>
      <c r="CF787" s="221">
        <v>2</v>
      </c>
      <c r="CG787" s="221">
        <v>2</v>
      </c>
      <c r="CH787" s="221">
        <v>2</v>
      </c>
      <c r="CI787" s="221">
        <v>2</v>
      </c>
      <c r="CJ787" s="337">
        <v>2</v>
      </c>
      <c r="CK787" s="221">
        <v>2</v>
      </c>
      <c r="CL787" s="222">
        <f t="shared" si="417"/>
        <v>26</v>
      </c>
      <c r="CM787" s="237">
        <f t="shared" si="418"/>
        <v>1</v>
      </c>
      <c r="CN787" s="222">
        <f t="shared" si="419"/>
        <v>0</v>
      </c>
      <c r="CO787" s="237">
        <f t="shared" si="420"/>
        <v>0</v>
      </c>
      <c r="CP787" s="222">
        <f t="shared" si="421"/>
        <v>0</v>
      </c>
      <c r="CQ787" s="237">
        <f t="shared" si="422"/>
        <v>0</v>
      </c>
      <c r="CR787" s="222">
        <f t="shared" si="423"/>
        <v>0</v>
      </c>
      <c r="CS787" s="237">
        <f t="shared" si="424"/>
        <v>0</v>
      </c>
      <c r="CT787" s="223">
        <f t="shared" si="425"/>
        <v>2</v>
      </c>
      <c r="CU787" s="223" t="str">
        <f t="shared" si="426"/>
        <v>Đạt mục tiêu</v>
      </c>
      <c r="CV787" s="13"/>
    </row>
    <row r="788" spans="1:100" s="15" customFormat="1" ht="77.5" hidden="1">
      <c r="A788" s="1308"/>
      <c r="B788" s="1073"/>
      <c r="C788" s="1074"/>
      <c r="D788" s="133" t="s">
        <v>571</v>
      </c>
      <c r="E788" s="1033"/>
      <c r="F788" s="133" t="s">
        <v>571</v>
      </c>
      <c r="G788" s="219" t="s">
        <v>573</v>
      </c>
      <c r="H788" s="219"/>
      <c r="I788" s="600"/>
      <c r="J788" s="108"/>
      <c r="K788" s="472"/>
      <c r="L788" s="13" t="s">
        <v>32</v>
      </c>
      <c r="M788" s="212" t="s">
        <v>31</v>
      </c>
      <c r="N788" s="151" t="s">
        <v>9</v>
      </c>
      <c r="O788" s="227" t="s">
        <v>29</v>
      </c>
      <c r="P788" s="227" t="s">
        <v>24</v>
      </c>
      <c r="Q788" s="13"/>
      <c r="R788" s="13"/>
      <c r="S788" s="13"/>
      <c r="T788" s="13"/>
      <c r="U788" s="6"/>
      <c r="V788" s="13"/>
      <c r="W788" s="13"/>
      <c r="X788" s="13"/>
      <c r="Y788" s="13"/>
      <c r="Z788" s="13"/>
      <c r="AA788" s="13" t="s">
        <v>24</v>
      </c>
      <c r="AB788" s="99">
        <f t="shared" si="416"/>
        <v>1</v>
      </c>
      <c r="AC788" s="650"/>
      <c r="AD788" s="14"/>
      <c r="AE788" s="14"/>
      <c r="AF788" s="14"/>
      <c r="AG788" s="14"/>
      <c r="AH788" s="14"/>
      <c r="AI788" s="14"/>
      <c r="AJ788" s="14"/>
      <c r="AK788" s="14"/>
      <c r="AL788" s="14"/>
      <c r="AM788" s="14"/>
      <c r="AN788" s="14"/>
      <c r="AO788" s="14"/>
      <c r="AP788" s="14"/>
      <c r="AQ788" s="14"/>
      <c r="AR788" s="14"/>
      <c r="AS788" s="14"/>
      <c r="AT788" s="14"/>
      <c r="AU788" s="14"/>
      <c r="AV788" s="46"/>
      <c r="AW788" s="14"/>
      <c r="AX788" s="14"/>
      <c r="AY788" s="14"/>
      <c r="AZ788" s="14"/>
      <c r="BA788" s="14"/>
      <c r="BB788" s="14"/>
      <c r="BC788" s="14"/>
      <c r="BD788" s="46"/>
      <c r="BE788" s="14"/>
      <c r="BF788" s="14"/>
      <c r="BG788" s="14"/>
      <c r="BH788" s="14"/>
      <c r="BI788" s="14"/>
      <c r="BJ788" s="14" t="s">
        <v>1317</v>
      </c>
      <c r="BK788" s="14"/>
      <c r="BL788" s="5">
        <v>2</v>
      </c>
      <c r="BM788" s="221">
        <v>2</v>
      </c>
      <c r="BN788" s="221">
        <v>2</v>
      </c>
      <c r="BO788" s="221">
        <v>2</v>
      </c>
      <c r="BP788" s="221">
        <v>2</v>
      </c>
      <c r="BQ788" s="221">
        <v>2</v>
      </c>
      <c r="BR788" s="5">
        <v>2</v>
      </c>
      <c r="BS788" s="226">
        <v>2</v>
      </c>
      <c r="BT788" s="221">
        <v>2</v>
      </c>
      <c r="BU788" s="221">
        <v>2</v>
      </c>
      <c r="BV788" s="221">
        <v>2</v>
      </c>
      <c r="BW788" s="5">
        <v>2</v>
      </c>
      <c r="BX788" s="221">
        <v>2</v>
      </c>
      <c r="BY788" s="6">
        <v>1</v>
      </c>
      <c r="BZ788" s="5">
        <v>2</v>
      </c>
      <c r="CA788" s="221">
        <v>2</v>
      </c>
      <c r="CB788" s="221">
        <v>2</v>
      </c>
      <c r="CC788" s="221">
        <v>2</v>
      </c>
      <c r="CD788" s="337">
        <v>2</v>
      </c>
      <c r="CE788" s="221">
        <v>2</v>
      </c>
      <c r="CF788" s="221">
        <v>2</v>
      </c>
      <c r="CG788" s="221">
        <v>2</v>
      </c>
      <c r="CH788" s="221">
        <v>2</v>
      </c>
      <c r="CI788" s="221">
        <v>2</v>
      </c>
      <c r="CJ788" s="337">
        <v>2</v>
      </c>
      <c r="CK788" s="221">
        <v>2</v>
      </c>
      <c r="CL788" s="222">
        <f t="shared" si="417"/>
        <v>25</v>
      </c>
      <c r="CM788" s="237">
        <f t="shared" si="418"/>
        <v>0.96153846153846156</v>
      </c>
      <c r="CN788" s="222">
        <f t="shared" si="419"/>
        <v>1</v>
      </c>
      <c r="CO788" s="237">
        <f t="shared" si="420"/>
        <v>3.8461538461538464E-2</v>
      </c>
      <c r="CP788" s="222">
        <f t="shared" si="421"/>
        <v>0</v>
      </c>
      <c r="CQ788" s="237">
        <f t="shared" si="422"/>
        <v>0</v>
      </c>
      <c r="CR788" s="222">
        <f t="shared" si="423"/>
        <v>0</v>
      </c>
      <c r="CS788" s="237">
        <f t="shared" si="424"/>
        <v>0</v>
      </c>
      <c r="CT788" s="223">
        <f t="shared" si="425"/>
        <v>1.9615384615384615</v>
      </c>
      <c r="CU788" s="223" t="str">
        <f t="shared" si="426"/>
        <v>Đạt mục tiêu</v>
      </c>
      <c r="CV788" s="13"/>
    </row>
    <row r="789" spans="1:100" s="302" customFormat="1" ht="16.5" hidden="1">
      <c r="A789" s="1307"/>
      <c r="B789" s="1121" t="s">
        <v>68</v>
      </c>
      <c r="C789" s="1061"/>
      <c r="D789" s="1061"/>
      <c r="E789" s="1061"/>
      <c r="F789" s="1121"/>
      <c r="G789" s="1121"/>
      <c r="H789" s="1121"/>
      <c r="I789" s="1121"/>
      <c r="J789" s="1061"/>
      <c r="K789" s="1061"/>
      <c r="L789" s="1121"/>
      <c r="M789" s="1121"/>
      <c r="N789" s="1061"/>
      <c r="O789" s="1061"/>
      <c r="P789" s="1200"/>
      <c r="Q789" s="83" t="s">
        <v>38</v>
      </c>
      <c r="R789" s="300" t="s">
        <v>38</v>
      </c>
      <c r="S789" s="300" t="s">
        <v>38</v>
      </c>
      <c r="T789" s="300" t="s">
        <v>38</v>
      </c>
      <c r="U789" s="301" t="s">
        <v>38</v>
      </c>
      <c r="V789" s="300" t="s">
        <v>38</v>
      </c>
      <c r="W789" s="407" t="s">
        <v>38</v>
      </c>
      <c r="X789" s="300" t="s">
        <v>38</v>
      </c>
      <c r="Y789" s="300" t="s">
        <v>38</v>
      </c>
      <c r="Z789" s="300" t="s">
        <v>38</v>
      </c>
      <c r="AA789" s="300" t="s">
        <v>38</v>
      </c>
      <c r="AB789" s="296" t="s">
        <v>38</v>
      </c>
      <c r="AC789" s="647" t="s">
        <v>38</v>
      </c>
      <c r="AD789" s="83" t="s">
        <v>38</v>
      </c>
      <c r="AE789" s="83" t="s">
        <v>38</v>
      </c>
      <c r="AF789" s="83" t="s">
        <v>38</v>
      </c>
      <c r="AG789" s="296" t="s">
        <v>38</v>
      </c>
      <c r="AH789" s="296" t="s">
        <v>38</v>
      </c>
      <c r="AI789" s="296" t="s">
        <v>38</v>
      </c>
      <c r="AJ789" s="296" t="s">
        <v>38</v>
      </c>
      <c r="AK789" s="296" t="s">
        <v>38</v>
      </c>
      <c r="AL789" s="296" t="s">
        <v>38</v>
      </c>
      <c r="AM789" s="296" t="s">
        <v>38</v>
      </c>
      <c r="AN789" s="296" t="s">
        <v>38</v>
      </c>
      <c r="AO789" s="296" t="s">
        <v>38</v>
      </c>
      <c r="AP789" s="296" t="s">
        <v>38</v>
      </c>
      <c r="AQ789" s="296" t="s">
        <v>38</v>
      </c>
      <c r="AR789" s="296" t="s">
        <v>38</v>
      </c>
      <c r="AS789" s="296" t="s">
        <v>38</v>
      </c>
      <c r="AT789" s="296" t="s">
        <v>38</v>
      </c>
      <c r="AU789" s="296" t="s">
        <v>38</v>
      </c>
      <c r="AV789" s="296" t="s">
        <v>38</v>
      </c>
      <c r="AW789" s="296" t="s">
        <v>38</v>
      </c>
      <c r="AX789" s="296" t="s">
        <v>38</v>
      </c>
      <c r="AY789" s="192"/>
      <c r="AZ789" s="192"/>
      <c r="BA789" s="296" t="s">
        <v>38</v>
      </c>
      <c r="BB789" s="296" t="s">
        <v>38</v>
      </c>
      <c r="BC789" s="296" t="s">
        <v>38</v>
      </c>
      <c r="BD789" s="296" t="s">
        <v>38</v>
      </c>
      <c r="BE789" s="296" t="s">
        <v>38</v>
      </c>
      <c r="BF789" s="296" t="s">
        <v>38</v>
      </c>
      <c r="BG789" s="296" t="s">
        <v>38</v>
      </c>
      <c r="BH789" s="296" t="s">
        <v>38</v>
      </c>
      <c r="BI789" s="296" t="s">
        <v>38</v>
      </c>
      <c r="BJ789" s="296" t="s">
        <v>38</v>
      </c>
      <c r="BK789" s="296" t="s">
        <v>38</v>
      </c>
      <c r="BL789" s="410" t="s">
        <v>38</v>
      </c>
      <c r="BM789" s="296" t="s">
        <v>38</v>
      </c>
      <c r="BN789" s="296" t="s">
        <v>38</v>
      </c>
      <c r="BO789" s="296" t="s">
        <v>38</v>
      </c>
      <c r="BP789" s="296" t="s">
        <v>38</v>
      </c>
      <c r="BQ789" s="296" t="s">
        <v>38</v>
      </c>
      <c r="BR789" s="410" t="s">
        <v>38</v>
      </c>
      <c r="BS789" s="296" t="s">
        <v>38</v>
      </c>
      <c r="BT789" s="296" t="s">
        <v>38</v>
      </c>
      <c r="BU789" s="296" t="s">
        <v>38</v>
      </c>
      <c r="BV789" s="296" t="s">
        <v>38</v>
      </c>
      <c r="BW789" s="410" t="s">
        <v>38</v>
      </c>
      <c r="BX789" s="296" t="s">
        <v>38</v>
      </c>
      <c r="BY789" s="410" t="s">
        <v>38</v>
      </c>
      <c r="BZ789" s="410" t="s">
        <v>38</v>
      </c>
      <c r="CA789" s="296" t="s">
        <v>38</v>
      </c>
      <c r="CB789" s="296" t="s">
        <v>38</v>
      </c>
      <c r="CC789" s="296" t="s">
        <v>38</v>
      </c>
      <c r="CD789" s="297" t="s">
        <v>38</v>
      </c>
      <c r="CE789" s="296" t="s">
        <v>38</v>
      </c>
      <c r="CF789" s="296" t="s">
        <v>38</v>
      </c>
      <c r="CG789" s="296" t="s">
        <v>38</v>
      </c>
      <c r="CH789" s="296" t="s">
        <v>38</v>
      </c>
      <c r="CI789" s="296" t="s">
        <v>38</v>
      </c>
      <c r="CJ789" s="297" t="s">
        <v>38</v>
      </c>
      <c r="CK789" s="296" t="s">
        <v>38</v>
      </c>
      <c r="CL789" s="296" t="s">
        <v>38</v>
      </c>
      <c r="CM789" s="296" t="s">
        <v>38</v>
      </c>
      <c r="CN789" s="296" t="s">
        <v>38</v>
      </c>
      <c r="CO789" s="296" t="s">
        <v>38</v>
      </c>
      <c r="CP789" s="296" t="s">
        <v>38</v>
      </c>
      <c r="CQ789" s="296" t="s">
        <v>38</v>
      </c>
      <c r="CR789" s="296" t="s">
        <v>38</v>
      </c>
      <c r="CS789" s="296" t="s">
        <v>38</v>
      </c>
      <c r="CT789" s="296" t="s">
        <v>38</v>
      </c>
      <c r="CU789" s="296" t="s">
        <v>38</v>
      </c>
      <c r="CV789" s="423" t="s">
        <v>38</v>
      </c>
    </row>
    <row r="790" spans="1:100" s="302" customFormat="1" ht="16.5" hidden="1">
      <c r="A790" s="1307"/>
      <c r="B790" s="1121" t="s">
        <v>67</v>
      </c>
      <c r="C790" s="1061"/>
      <c r="D790" s="1061"/>
      <c r="E790" s="1061"/>
      <c r="F790" s="1121"/>
      <c r="G790" s="1121"/>
      <c r="H790" s="1121"/>
      <c r="I790" s="1121"/>
      <c r="J790" s="1061"/>
      <c r="K790" s="1061"/>
      <c r="L790" s="1121"/>
      <c r="M790" s="1121"/>
      <c r="N790" s="1061"/>
      <c r="O790" s="1061"/>
      <c r="P790" s="1200"/>
      <c r="Q790" s="83" t="s">
        <v>38</v>
      </c>
      <c r="R790" s="300" t="s">
        <v>38</v>
      </c>
      <c r="S790" s="300" t="s">
        <v>38</v>
      </c>
      <c r="T790" s="300" t="s">
        <v>38</v>
      </c>
      <c r="U790" s="301" t="s">
        <v>38</v>
      </c>
      <c r="V790" s="300" t="s">
        <v>38</v>
      </c>
      <c r="W790" s="407" t="s">
        <v>38</v>
      </c>
      <c r="X790" s="367" t="s">
        <v>38</v>
      </c>
      <c r="Y790" s="300" t="s">
        <v>38</v>
      </c>
      <c r="Z790" s="300" t="s">
        <v>38</v>
      </c>
      <c r="AA790" s="300" t="s">
        <v>38</v>
      </c>
      <c r="AB790" s="296" t="s">
        <v>38</v>
      </c>
      <c r="AC790" s="647" t="s">
        <v>38</v>
      </c>
      <c r="AD790" s="83" t="s">
        <v>38</v>
      </c>
      <c r="AE790" s="83" t="s">
        <v>38</v>
      </c>
      <c r="AF790" s="83" t="s">
        <v>38</v>
      </c>
      <c r="AG790" s="296" t="s">
        <v>38</v>
      </c>
      <c r="AH790" s="296" t="s">
        <v>38</v>
      </c>
      <c r="AI790" s="296" t="s">
        <v>38</v>
      </c>
      <c r="AJ790" s="296" t="s">
        <v>38</v>
      </c>
      <c r="AK790" s="296" t="s">
        <v>38</v>
      </c>
      <c r="AL790" s="296" t="s">
        <v>38</v>
      </c>
      <c r="AM790" s="296" t="s">
        <v>38</v>
      </c>
      <c r="AN790" s="296" t="s">
        <v>38</v>
      </c>
      <c r="AO790" s="296" t="s">
        <v>38</v>
      </c>
      <c r="AP790" s="296" t="s">
        <v>38</v>
      </c>
      <c r="AQ790" s="296" t="s">
        <v>38</v>
      </c>
      <c r="AR790" s="296" t="s">
        <v>38</v>
      </c>
      <c r="AS790" s="296" t="s">
        <v>38</v>
      </c>
      <c r="AT790" s="296" t="s">
        <v>38</v>
      </c>
      <c r="AU790" s="296" t="s">
        <v>38</v>
      </c>
      <c r="AV790" s="296" t="s">
        <v>38</v>
      </c>
      <c r="AW790" s="296" t="s">
        <v>38</v>
      </c>
      <c r="AX790" s="296" t="s">
        <v>38</v>
      </c>
      <c r="AY790" s="192"/>
      <c r="AZ790" s="192"/>
      <c r="BA790" s="192" t="s">
        <v>38</v>
      </c>
      <c r="BB790" s="192" t="s">
        <v>38</v>
      </c>
      <c r="BC790" s="192" t="s">
        <v>38</v>
      </c>
      <c r="BD790" s="192" t="s">
        <v>38</v>
      </c>
      <c r="BE790" s="296" t="s">
        <v>38</v>
      </c>
      <c r="BF790" s="296" t="s">
        <v>38</v>
      </c>
      <c r="BG790" s="296" t="s">
        <v>38</v>
      </c>
      <c r="BH790" s="296" t="s">
        <v>38</v>
      </c>
      <c r="BI790" s="296" t="s">
        <v>38</v>
      </c>
      <c r="BJ790" s="296" t="s">
        <v>38</v>
      </c>
      <c r="BK790" s="296" t="s">
        <v>38</v>
      </c>
      <c r="BL790" s="410" t="s">
        <v>38</v>
      </c>
      <c r="BM790" s="296" t="s">
        <v>38</v>
      </c>
      <c r="BN790" s="296" t="s">
        <v>38</v>
      </c>
      <c r="BO790" s="296" t="s">
        <v>38</v>
      </c>
      <c r="BP790" s="296" t="s">
        <v>38</v>
      </c>
      <c r="BQ790" s="296" t="s">
        <v>38</v>
      </c>
      <c r="BR790" s="410" t="s">
        <v>38</v>
      </c>
      <c r="BS790" s="296" t="s">
        <v>38</v>
      </c>
      <c r="BT790" s="296" t="s">
        <v>38</v>
      </c>
      <c r="BU790" s="296" t="s">
        <v>38</v>
      </c>
      <c r="BV790" s="296" t="s">
        <v>38</v>
      </c>
      <c r="BW790" s="410" t="s">
        <v>38</v>
      </c>
      <c r="BX790" s="296" t="s">
        <v>38</v>
      </c>
      <c r="BY790" s="410" t="s">
        <v>38</v>
      </c>
      <c r="BZ790" s="410" t="s">
        <v>38</v>
      </c>
      <c r="CA790" s="296" t="s">
        <v>38</v>
      </c>
      <c r="CB790" s="296" t="s">
        <v>38</v>
      </c>
      <c r="CC790" s="296" t="s">
        <v>38</v>
      </c>
      <c r="CD790" s="297" t="s">
        <v>38</v>
      </c>
      <c r="CE790" s="296" t="s">
        <v>38</v>
      </c>
      <c r="CF790" s="296" t="s">
        <v>38</v>
      </c>
      <c r="CG790" s="296" t="s">
        <v>38</v>
      </c>
      <c r="CH790" s="296" t="s">
        <v>38</v>
      </c>
      <c r="CI790" s="296" t="s">
        <v>38</v>
      </c>
      <c r="CJ790" s="297" t="s">
        <v>38</v>
      </c>
      <c r="CK790" s="296" t="s">
        <v>38</v>
      </c>
      <c r="CL790" s="296" t="s">
        <v>38</v>
      </c>
      <c r="CM790" s="296" t="s">
        <v>38</v>
      </c>
      <c r="CN790" s="296" t="s">
        <v>38</v>
      </c>
      <c r="CO790" s="296" t="s">
        <v>38</v>
      </c>
      <c r="CP790" s="296" t="s">
        <v>38</v>
      </c>
      <c r="CQ790" s="296" t="s">
        <v>38</v>
      </c>
      <c r="CR790" s="296" t="s">
        <v>38</v>
      </c>
      <c r="CS790" s="296" t="s">
        <v>38</v>
      </c>
      <c r="CT790" s="296" t="s">
        <v>38</v>
      </c>
      <c r="CU790" s="296" t="s">
        <v>38</v>
      </c>
      <c r="CV790" s="423" t="s">
        <v>38</v>
      </c>
    </row>
    <row r="791" spans="1:100" ht="56" hidden="1">
      <c r="A791" s="1308"/>
      <c r="B791" s="1024"/>
      <c r="C791" s="1058"/>
      <c r="D791" s="1070"/>
      <c r="E791" s="1033"/>
      <c r="F791" s="1070"/>
      <c r="G791" s="366" t="s">
        <v>1139</v>
      </c>
      <c r="H791" s="366"/>
      <c r="I791" s="434"/>
      <c r="J791" s="111"/>
      <c r="K791" s="469"/>
      <c r="L791" s="221" t="s">
        <v>32</v>
      </c>
      <c r="M791" s="212" t="s">
        <v>31</v>
      </c>
      <c r="N791" s="215" t="s">
        <v>9</v>
      </c>
      <c r="O791" s="221" t="s">
        <v>29</v>
      </c>
      <c r="P791" s="221" t="s">
        <v>24</v>
      </c>
      <c r="Q791" s="221"/>
      <c r="R791" s="221"/>
      <c r="S791" s="221"/>
      <c r="T791" s="221"/>
      <c r="U791" s="226"/>
      <c r="V791" s="221"/>
      <c r="W791" s="5"/>
      <c r="X791" s="221"/>
      <c r="Y791" s="221" t="s">
        <v>24</v>
      </c>
      <c r="Z791" s="221"/>
      <c r="AA791" s="221"/>
      <c r="AB791" s="80">
        <f t="shared" ref="AB791:AB796" si="427">COUNTIF($Q791:$AA791,"x")</f>
        <v>1</v>
      </c>
      <c r="AC791" s="642"/>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t="s">
        <v>1316</v>
      </c>
      <c r="BF791" s="55" t="s">
        <v>1316</v>
      </c>
      <c r="BG791" s="55" t="s">
        <v>1316</v>
      </c>
      <c r="BH791" s="55"/>
      <c r="BI791" s="55"/>
      <c r="BJ791" s="55"/>
      <c r="BK791" s="55"/>
      <c r="BL791" s="5">
        <v>2</v>
      </c>
      <c r="BM791" s="221">
        <v>2</v>
      </c>
      <c r="BN791" s="221">
        <v>2</v>
      </c>
      <c r="BO791" s="221">
        <v>2</v>
      </c>
      <c r="BP791" s="221">
        <v>2</v>
      </c>
      <c r="BQ791" s="221">
        <v>2</v>
      </c>
      <c r="BR791" s="5">
        <v>2</v>
      </c>
      <c r="BS791" s="226">
        <v>2</v>
      </c>
      <c r="BT791" s="221">
        <v>2</v>
      </c>
      <c r="BU791" s="221">
        <v>2</v>
      </c>
      <c r="BV791" s="221">
        <v>2</v>
      </c>
      <c r="BW791" s="5">
        <v>2</v>
      </c>
      <c r="BX791" s="221">
        <v>2</v>
      </c>
      <c r="BY791" s="6">
        <v>2</v>
      </c>
      <c r="BZ791" s="5">
        <v>2</v>
      </c>
      <c r="CA791" s="221">
        <v>2</v>
      </c>
      <c r="CB791" s="221">
        <v>2</v>
      </c>
      <c r="CC791" s="221">
        <v>2</v>
      </c>
      <c r="CD791" s="337">
        <v>2</v>
      </c>
      <c r="CE791" s="221">
        <v>2</v>
      </c>
      <c r="CF791" s="221">
        <v>2</v>
      </c>
      <c r="CG791" s="221">
        <v>2</v>
      </c>
      <c r="CH791" s="221">
        <v>2</v>
      </c>
      <c r="CI791" s="221">
        <v>2</v>
      </c>
      <c r="CJ791" s="337">
        <v>2</v>
      </c>
      <c r="CK791" s="221">
        <v>2</v>
      </c>
      <c r="CL791" s="222">
        <f t="shared" ref="CL791:CL836" si="428">COUNTIF(BL791:CK791,"2")</f>
        <v>26</v>
      </c>
      <c r="CM791" s="237">
        <f t="shared" ref="CM791:CM836" si="429">CL791/(CL791+CN791+CP791+CR791)</f>
        <v>1</v>
      </c>
      <c r="CN791" s="222">
        <f t="shared" ref="CN791:CN836" si="430">COUNTIF(BL791:CK791,"1")</f>
        <v>0</v>
      </c>
      <c r="CO791" s="237">
        <f t="shared" ref="CO791:CO836" si="431">CN791/(CL791+CN791+CP791+CR791)</f>
        <v>0</v>
      </c>
      <c r="CP791" s="222">
        <f t="shared" ref="CP791:CP836" si="432">COUNTIF(BL791:CK791,"0")</f>
        <v>0</v>
      </c>
      <c r="CQ791" s="237">
        <f t="shared" ref="CQ791:CQ836" si="433">CP791/(CL791+CN791+CP791+CR791)</f>
        <v>0</v>
      </c>
      <c r="CR791" s="222">
        <f t="shared" ref="CR791:CR836" si="434">COUNTIF(BL791:CK791,"KĐG")</f>
        <v>0</v>
      </c>
      <c r="CS791" s="237">
        <f t="shared" ref="CS791:CS836" si="435">CR791/(CL791+CN791+CP791+CR791)</f>
        <v>0</v>
      </c>
      <c r="CT791" s="223">
        <f t="shared" ref="CT791:CT836" si="436">(((CL791*2)+(CN791*1)+(CP791*0)))/(CL791+CN791+CP791)</f>
        <v>2</v>
      </c>
      <c r="CU791" s="223" t="str">
        <f t="shared" ref="CU791:CU836" si="437">IF(CS791&gt;=50%,"KĐG",IF(CT791&gt;=1.6,"Đạt mục tiêu",IF(CT791&gt;=1,"Cần cố gắng","Chưa đạt")))</f>
        <v>Đạt mục tiêu</v>
      </c>
      <c r="CV791" s="221"/>
    </row>
    <row r="792" spans="1:100" ht="42.5" hidden="1">
      <c r="A792" s="1308"/>
      <c r="B792" s="1024"/>
      <c r="C792" s="1058"/>
      <c r="D792" s="1070"/>
      <c r="E792" s="1033"/>
      <c r="F792" s="1070"/>
      <c r="G792" s="537" t="s">
        <v>2807</v>
      </c>
      <c r="H792" s="537"/>
      <c r="I792" s="734" t="s">
        <v>2422</v>
      </c>
      <c r="J792" s="111"/>
      <c r="K792" s="469"/>
      <c r="L792" s="221" t="s">
        <v>32</v>
      </c>
      <c r="M792" s="212" t="s">
        <v>31</v>
      </c>
      <c r="N792" s="215" t="s">
        <v>9</v>
      </c>
      <c r="O792" s="221" t="s">
        <v>29</v>
      </c>
      <c r="P792" s="221" t="s">
        <v>24</v>
      </c>
      <c r="Q792" s="221"/>
      <c r="R792" s="221"/>
      <c r="S792" s="221"/>
      <c r="T792" s="221"/>
      <c r="U792" s="226"/>
      <c r="V792" s="221"/>
      <c r="W792" s="5"/>
      <c r="X792" s="221"/>
      <c r="Y792" s="221" t="s">
        <v>24</v>
      </c>
      <c r="Z792" s="221"/>
      <c r="AA792" s="221"/>
      <c r="AB792" s="80">
        <f t="shared" si="427"/>
        <v>1</v>
      </c>
      <c r="AC792" s="642"/>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t="s">
        <v>1404</v>
      </c>
      <c r="AZ792" s="55" t="s">
        <v>1404</v>
      </c>
      <c r="BA792" s="55"/>
      <c r="BB792" s="55"/>
      <c r="BC792" s="55"/>
      <c r="BD792" s="55"/>
      <c r="BE792" s="55"/>
      <c r="BF792" s="55"/>
      <c r="BG792" s="55"/>
      <c r="BH792" s="55"/>
      <c r="BI792" s="55"/>
      <c r="BJ792" s="55"/>
      <c r="BK792" s="55" t="s">
        <v>1316</v>
      </c>
      <c r="BL792" s="5">
        <v>2</v>
      </c>
      <c r="BM792" s="221">
        <v>1</v>
      </c>
      <c r="BN792" s="221">
        <v>2</v>
      </c>
      <c r="BO792" s="221">
        <v>2</v>
      </c>
      <c r="BP792" s="221">
        <v>2</v>
      </c>
      <c r="BQ792" s="221">
        <v>2</v>
      </c>
      <c r="BR792" s="5">
        <v>2</v>
      </c>
      <c r="BS792" s="226">
        <v>2</v>
      </c>
      <c r="BT792" s="221">
        <v>2</v>
      </c>
      <c r="BU792" s="221">
        <v>2</v>
      </c>
      <c r="BV792" s="221">
        <v>2</v>
      </c>
      <c r="BW792" s="5">
        <v>2</v>
      </c>
      <c r="BX792" s="221">
        <v>2</v>
      </c>
      <c r="BY792" s="6">
        <v>2</v>
      </c>
      <c r="BZ792" s="5">
        <v>2</v>
      </c>
      <c r="CA792" s="221">
        <v>2</v>
      </c>
      <c r="CB792" s="221">
        <v>2</v>
      </c>
      <c r="CC792" s="221">
        <v>2</v>
      </c>
      <c r="CD792" s="337">
        <v>2</v>
      </c>
      <c r="CE792" s="221">
        <v>2</v>
      </c>
      <c r="CF792" s="221">
        <v>1</v>
      </c>
      <c r="CG792" s="221">
        <v>2</v>
      </c>
      <c r="CH792" s="221">
        <v>2</v>
      </c>
      <c r="CI792" s="221">
        <v>2</v>
      </c>
      <c r="CJ792" s="337">
        <v>2</v>
      </c>
      <c r="CK792" s="221">
        <v>2</v>
      </c>
      <c r="CL792" s="222">
        <f t="shared" si="428"/>
        <v>24</v>
      </c>
      <c r="CM792" s="237">
        <f t="shared" si="429"/>
        <v>0.92307692307692313</v>
      </c>
      <c r="CN792" s="222">
        <f t="shared" si="430"/>
        <v>2</v>
      </c>
      <c r="CO792" s="237">
        <f t="shared" si="431"/>
        <v>7.6923076923076927E-2</v>
      </c>
      <c r="CP792" s="222">
        <f t="shared" si="432"/>
        <v>0</v>
      </c>
      <c r="CQ792" s="237">
        <f t="shared" si="433"/>
        <v>0</v>
      </c>
      <c r="CR792" s="222">
        <f t="shared" si="434"/>
        <v>0</v>
      </c>
      <c r="CS792" s="237">
        <f t="shared" si="435"/>
        <v>0</v>
      </c>
      <c r="CT792" s="223">
        <f t="shared" si="436"/>
        <v>1.9230769230769231</v>
      </c>
      <c r="CU792" s="223" t="str">
        <f t="shared" si="437"/>
        <v>Đạt mục tiêu</v>
      </c>
      <c r="CV792" s="221"/>
    </row>
    <row r="793" spans="1:100" ht="42.5" hidden="1">
      <c r="A793" s="1308">
        <v>229</v>
      </c>
      <c r="B793" s="1069" t="s">
        <v>1332</v>
      </c>
      <c r="C793" s="1058" t="s">
        <v>28</v>
      </c>
      <c r="D793" s="1070" t="s">
        <v>81</v>
      </c>
      <c r="E793" s="1033" t="s">
        <v>28</v>
      </c>
      <c r="F793" s="1069" t="s">
        <v>1332</v>
      </c>
      <c r="G793" s="366" t="s">
        <v>1555</v>
      </c>
      <c r="H793" s="366"/>
      <c r="I793" s="550"/>
      <c r="J793" s="111"/>
      <c r="K793" s="469"/>
      <c r="L793" s="221" t="s">
        <v>32</v>
      </c>
      <c r="M793" s="212" t="s">
        <v>31</v>
      </c>
      <c r="N793" s="215" t="s">
        <v>9</v>
      </c>
      <c r="O793" s="221" t="s">
        <v>29</v>
      </c>
      <c r="P793" s="221" t="s">
        <v>24</v>
      </c>
      <c r="Q793" s="221"/>
      <c r="R793" s="221"/>
      <c r="S793" s="221"/>
      <c r="T793" s="221"/>
      <c r="U793" s="226"/>
      <c r="V793" s="221"/>
      <c r="W793" s="5"/>
      <c r="X793" s="221"/>
      <c r="Y793" s="221" t="s">
        <v>24</v>
      </c>
      <c r="Z793" s="221"/>
      <c r="AA793" s="221"/>
      <c r="AB793" s="80">
        <f t="shared" si="427"/>
        <v>1</v>
      </c>
      <c r="AC793" s="642"/>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t="s">
        <v>1318</v>
      </c>
      <c r="BF793" s="55"/>
      <c r="BG793" s="55"/>
      <c r="BH793" s="55"/>
      <c r="BI793" s="55"/>
      <c r="BJ793" s="55"/>
      <c r="BK793" s="55"/>
      <c r="BL793" s="5">
        <v>2</v>
      </c>
      <c r="BM793" s="221">
        <v>2</v>
      </c>
      <c r="BN793" s="221">
        <v>2</v>
      </c>
      <c r="BO793" s="221">
        <v>2</v>
      </c>
      <c r="BP793" s="221">
        <v>2</v>
      </c>
      <c r="BQ793" s="221">
        <v>2</v>
      </c>
      <c r="BR793" s="5">
        <v>2</v>
      </c>
      <c r="BS793" s="226">
        <v>2</v>
      </c>
      <c r="BT793" s="221">
        <v>2</v>
      </c>
      <c r="BU793" s="221">
        <v>2</v>
      </c>
      <c r="BV793" s="221">
        <v>2</v>
      </c>
      <c r="BW793" s="5">
        <v>2</v>
      </c>
      <c r="BX793" s="221">
        <v>2</v>
      </c>
      <c r="BY793" s="6">
        <v>2</v>
      </c>
      <c r="BZ793" s="5">
        <v>2</v>
      </c>
      <c r="CA793" s="221">
        <v>2</v>
      </c>
      <c r="CB793" s="221">
        <v>2</v>
      </c>
      <c r="CC793" s="221">
        <v>2</v>
      </c>
      <c r="CD793" s="337">
        <v>2</v>
      </c>
      <c r="CE793" s="221">
        <v>2</v>
      </c>
      <c r="CF793" s="221">
        <v>2</v>
      </c>
      <c r="CG793" s="221">
        <v>2</v>
      </c>
      <c r="CH793" s="221">
        <v>2</v>
      </c>
      <c r="CI793" s="221">
        <v>2</v>
      </c>
      <c r="CJ793" s="337">
        <v>2</v>
      </c>
      <c r="CK793" s="221">
        <v>2</v>
      </c>
      <c r="CL793" s="222">
        <f t="shared" si="428"/>
        <v>26</v>
      </c>
      <c r="CM793" s="237">
        <f t="shared" si="429"/>
        <v>1</v>
      </c>
      <c r="CN793" s="222">
        <f t="shared" si="430"/>
        <v>0</v>
      </c>
      <c r="CO793" s="237">
        <f t="shared" si="431"/>
        <v>0</v>
      </c>
      <c r="CP793" s="222">
        <f t="shared" si="432"/>
        <v>0</v>
      </c>
      <c r="CQ793" s="237">
        <f t="shared" si="433"/>
        <v>0</v>
      </c>
      <c r="CR793" s="222">
        <f t="shared" si="434"/>
        <v>0</v>
      </c>
      <c r="CS793" s="237">
        <f t="shared" si="435"/>
        <v>0</v>
      </c>
      <c r="CT793" s="223">
        <f t="shared" si="436"/>
        <v>2</v>
      </c>
      <c r="CU793" s="223" t="str">
        <f t="shared" si="437"/>
        <v>Đạt mục tiêu</v>
      </c>
      <c r="CV793" s="221"/>
    </row>
    <row r="794" spans="1:100" ht="42.5" hidden="1">
      <c r="A794" s="1308"/>
      <c r="B794" s="1070"/>
      <c r="C794" s="1058"/>
      <c r="D794" s="1070"/>
      <c r="E794" s="1033"/>
      <c r="F794" s="1070"/>
      <c r="G794" s="366" t="s">
        <v>1142</v>
      </c>
      <c r="H794" s="366"/>
      <c r="I794" s="550"/>
      <c r="J794" s="111"/>
      <c r="K794" s="469"/>
      <c r="L794" s="221" t="s">
        <v>32</v>
      </c>
      <c r="M794" s="212" t="s">
        <v>31</v>
      </c>
      <c r="N794" s="215" t="s">
        <v>9</v>
      </c>
      <c r="O794" s="221" t="s">
        <v>29</v>
      </c>
      <c r="P794" s="221" t="s">
        <v>24</v>
      </c>
      <c r="Q794" s="221"/>
      <c r="R794" s="221"/>
      <c r="S794" s="221"/>
      <c r="T794" s="221"/>
      <c r="U794" s="226" t="s">
        <v>24</v>
      </c>
      <c r="V794" s="221"/>
      <c r="W794" s="5"/>
      <c r="X794" s="221"/>
      <c r="Y794" s="221"/>
      <c r="Z794" s="221"/>
      <c r="AA794" s="221"/>
      <c r="AB794" s="80">
        <f t="shared" si="427"/>
        <v>1</v>
      </c>
      <c r="AC794" s="642"/>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
        <v>2</v>
      </c>
      <c r="BM794" s="221">
        <v>2</v>
      </c>
      <c r="BN794" s="221">
        <v>2</v>
      </c>
      <c r="BO794" s="221">
        <v>2</v>
      </c>
      <c r="BP794" s="221">
        <v>2</v>
      </c>
      <c r="BQ794" s="221">
        <v>2</v>
      </c>
      <c r="BR794" s="5">
        <v>1</v>
      </c>
      <c r="BS794" s="226">
        <v>2</v>
      </c>
      <c r="BT794" s="221">
        <v>1</v>
      </c>
      <c r="BU794" s="221">
        <v>2</v>
      </c>
      <c r="BV794" s="221">
        <v>2</v>
      </c>
      <c r="BW794" s="5">
        <v>2</v>
      </c>
      <c r="BX794" s="221">
        <v>2</v>
      </c>
      <c r="BY794" s="6">
        <v>2</v>
      </c>
      <c r="BZ794" s="5">
        <v>2</v>
      </c>
      <c r="CA794" s="221">
        <v>2</v>
      </c>
      <c r="CB794" s="221">
        <v>1</v>
      </c>
      <c r="CC794" s="221">
        <v>2</v>
      </c>
      <c r="CD794" s="337">
        <v>2</v>
      </c>
      <c r="CE794" s="221">
        <v>2</v>
      </c>
      <c r="CF794" s="221">
        <v>2</v>
      </c>
      <c r="CG794" s="221">
        <v>2</v>
      </c>
      <c r="CH794" s="221">
        <v>2</v>
      </c>
      <c r="CI794" s="221">
        <v>2</v>
      </c>
      <c r="CJ794" s="337">
        <v>2</v>
      </c>
      <c r="CK794" s="221">
        <v>2</v>
      </c>
      <c r="CL794" s="222">
        <f t="shared" si="428"/>
        <v>23</v>
      </c>
      <c r="CM794" s="237">
        <f t="shared" si="429"/>
        <v>0.88461538461538458</v>
      </c>
      <c r="CN794" s="222">
        <f t="shared" si="430"/>
        <v>3</v>
      </c>
      <c r="CO794" s="237">
        <f t="shared" si="431"/>
        <v>0.11538461538461539</v>
      </c>
      <c r="CP794" s="222">
        <f t="shared" si="432"/>
        <v>0</v>
      </c>
      <c r="CQ794" s="237">
        <f t="shared" si="433"/>
        <v>0</v>
      </c>
      <c r="CR794" s="222">
        <f t="shared" si="434"/>
        <v>0</v>
      </c>
      <c r="CS794" s="237">
        <f t="shared" si="435"/>
        <v>0</v>
      </c>
      <c r="CT794" s="223">
        <f t="shared" si="436"/>
        <v>1.8846153846153846</v>
      </c>
      <c r="CU794" s="223" t="str">
        <f t="shared" si="437"/>
        <v>Đạt mục tiêu</v>
      </c>
      <c r="CV794" s="221"/>
    </row>
    <row r="795" spans="1:100" ht="46.5" hidden="1">
      <c r="A795" s="1308"/>
      <c r="B795" s="1070"/>
      <c r="C795" s="1058"/>
      <c r="D795" s="1070"/>
      <c r="E795" s="1033"/>
      <c r="F795" s="1070"/>
      <c r="G795" s="365" t="s">
        <v>1390</v>
      </c>
      <c r="H795" s="365"/>
      <c r="I795" s="622"/>
      <c r="J795" s="111"/>
      <c r="K795" s="469"/>
      <c r="L795" s="227" t="s">
        <v>32</v>
      </c>
      <c r="M795" s="212" t="s">
        <v>31</v>
      </c>
      <c r="N795" s="215" t="s">
        <v>9</v>
      </c>
      <c r="O795" s="221" t="s">
        <v>29</v>
      </c>
      <c r="P795" s="221" t="s">
        <v>24</v>
      </c>
      <c r="Q795" s="221" t="s">
        <v>24</v>
      </c>
      <c r="R795" s="221"/>
      <c r="S795" s="221"/>
      <c r="T795" s="221"/>
      <c r="U795" s="226"/>
      <c r="V795" s="221"/>
      <c r="W795" s="5"/>
      <c r="X795" s="221"/>
      <c r="Y795" s="221"/>
      <c r="Z795" s="221"/>
      <c r="AA795" s="221"/>
      <c r="AB795" s="80">
        <f t="shared" si="427"/>
        <v>1</v>
      </c>
      <c r="AC795" s="565" t="s">
        <v>1405</v>
      </c>
      <c r="AD795" s="221" t="s">
        <v>1405</v>
      </c>
      <c r="AE795" s="221" t="s">
        <v>1405</v>
      </c>
      <c r="AF795" s="221" t="s">
        <v>1405</v>
      </c>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
        <v>2</v>
      </c>
      <c r="BM795" s="221">
        <v>2</v>
      </c>
      <c r="BN795" s="221">
        <v>2</v>
      </c>
      <c r="BO795" s="221">
        <v>2</v>
      </c>
      <c r="BP795" s="221">
        <v>2</v>
      </c>
      <c r="BQ795" s="221">
        <v>2</v>
      </c>
      <c r="BR795" s="5">
        <v>2</v>
      </c>
      <c r="BS795" s="226">
        <v>2</v>
      </c>
      <c r="BT795" s="221">
        <v>2</v>
      </c>
      <c r="BU795" s="221">
        <v>2</v>
      </c>
      <c r="BV795" s="221">
        <v>2</v>
      </c>
      <c r="BW795" s="5">
        <v>2</v>
      </c>
      <c r="BX795" s="221">
        <v>1</v>
      </c>
      <c r="BY795" s="6">
        <v>1</v>
      </c>
      <c r="BZ795" s="5">
        <v>2</v>
      </c>
      <c r="CA795" s="221">
        <v>2</v>
      </c>
      <c r="CB795" s="221">
        <v>2</v>
      </c>
      <c r="CC795" s="221">
        <v>2</v>
      </c>
      <c r="CD795" s="337">
        <v>2</v>
      </c>
      <c r="CE795" s="221">
        <v>2</v>
      </c>
      <c r="CF795" s="221">
        <v>2</v>
      </c>
      <c r="CG795" s="221">
        <v>2</v>
      </c>
      <c r="CH795" s="221">
        <v>2</v>
      </c>
      <c r="CI795" s="221">
        <v>2</v>
      </c>
      <c r="CJ795" s="337">
        <v>2</v>
      </c>
      <c r="CK795" s="221">
        <v>2</v>
      </c>
      <c r="CL795" s="222">
        <f t="shared" si="428"/>
        <v>24</v>
      </c>
      <c r="CM795" s="237">
        <f t="shared" si="429"/>
        <v>0.92307692307692313</v>
      </c>
      <c r="CN795" s="222">
        <f t="shared" si="430"/>
        <v>2</v>
      </c>
      <c r="CO795" s="237">
        <f t="shared" si="431"/>
        <v>7.6923076923076927E-2</v>
      </c>
      <c r="CP795" s="222">
        <f t="shared" si="432"/>
        <v>0</v>
      </c>
      <c r="CQ795" s="237">
        <f t="shared" si="433"/>
        <v>0</v>
      </c>
      <c r="CR795" s="222">
        <f t="shared" si="434"/>
        <v>0</v>
      </c>
      <c r="CS795" s="237">
        <f t="shared" si="435"/>
        <v>0</v>
      </c>
      <c r="CT795" s="223">
        <f t="shared" si="436"/>
        <v>1.9230769230769231</v>
      </c>
      <c r="CU795" s="223" t="str">
        <f t="shared" si="437"/>
        <v>Đạt mục tiêu</v>
      </c>
      <c r="CV795" s="221"/>
    </row>
    <row r="796" spans="1:100" ht="84" hidden="1">
      <c r="A796" s="1308"/>
      <c r="B796" s="1070"/>
      <c r="C796" s="1058"/>
      <c r="D796" s="1070"/>
      <c r="E796" s="1033"/>
      <c r="F796" s="1070"/>
      <c r="G796" s="366" t="s">
        <v>1776</v>
      </c>
      <c r="H796" s="366"/>
      <c r="I796" s="550"/>
      <c r="J796" s="111"/>
      <c r="K796" s="473" t="s">
        <v>1775</v>
      </c>
      <c r="L796" s="38" t="s">
        <v>32</v>
      </c>
      <c r="M796" s="212" t="s">
        <v>31</v>
      </c>
      <c r="N796" s="215" t="s">
        <v>9</v>
      </c>
      <c r="O796" s="221" t="s">
        <v>29</v>
      </c>
      <c r="P796" s="221" t="s">
        <v>24</v>
      </c>
      <c r="Q796" s="221"/>
      <c r="R796" s="221"/>
      <c r="S796" s="221" t="s">
        <v>24</v>
      </c>
      <c r="T796" s="221"/>
      <c r="U796" s="226"/>
      <c r="V796" s="221"/>
      <c r="W796" s="5"/>
      <c r="X796" s="221"/>
      <c r="Y796" s="221"/>
      <c r="Z796" s="221"/>
      <c r="AA796" s="221"/>
      <c r="AB796" s="80">
        <f t="shared" si="427"/>
        <v>1</v>
      </c>
      <c r="AC796" s="642"/>
      <c r="AD796" s="55"/>
      <c r="AE796" s="55"/>
      <c r="AF796" s="55"/>
      <c r="AG796" s="55"/>
      <c r="AH796" s="55"/>
      <c r="AI796" s="55"/>
      <c r="AJ796" s="55"/>
      <c r="AK796" s="55" t="s">
        <v>1316</v>
      </c>
      <c r="AL796" s="55"/>
      <c r="AM796" s="55" t="s">
        <v>1316</v>
      </c>
      <c r="AN796" s="55" t="s">
        <v>1316</v>
      </c>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
        <v>2</v>
      </c>
      <c r="BM796" s="221">
        <v>1</v>
      </c>
      <c r="BN796" s="221">
        <v>2</v>
      </c>
      <c r="BO796" s="221">
        <v>2</v>
      </c>
      <c r="BP796" s="221">
        <v>2</v>
      </c>
      <c r="BQ796" s="221">
        <v>2</v>
      </c>
      <c r="BR796" s="5">
        <v>2</v>
      </c>
      <c r="BS796" s="226">
        <v>2</v>
      </c>
      <c r="BT796" s="221">
        <v>2</v>
      </c>
      <c r="BU796" s="221">
        <v>2</v>
      </c>
      <c r="BV796" s="221">
        <v>2</v>
      </c>
      <c r="BW796" s="5">
        <v>2</v>
      </c>
      <c r="BX796" s="221">
        <v>2</v>
      </c>
      <c r="BY796" s="6">
        <v>2</v>
      </c>
      <c r="BZ796" s="5">
        <v>2</v>
      </c>
      <c r="CA796" s="221">
        <v>2</v>
      </c>
      <c r="CB796" s="221">
        <v>2</v>
      </c>
      <c r="CC796" s="221">
        <v>2</v>
      </c>
      <c r="CD796" s="337">
        <v>2</v>
      </c>
      <c r="CE796" s="221">
        <v>2</v>
      </c>
      <c r="CF796" s="221">
        <v>2</v>
      </c>
      <c r="CG796" s="221">
        <v>2</v>
      </c>
      <c r="CH796" s="221">
        <v>2</v>
      </c>
      <c r="CI796" s="221">
        <v>2</v>
      </c>
      <c r="CJ796" s="337">
        <v>2</v>
      </c>
      <c r="CK796" s="221">
        <v>2</v>
      </c>
      <c r="CL796" s="222">
        <f t="shared" si="428"/>
        <v>25</v>
      </c>
      <c r="CM796" s="237">
        <f t="shared" si="429"/>
        <v>0.96153846153846156</v>
      </c>
      <c r="CN796" s="222">
        <f t="shared" si="430"/>
        <v>1</v>
      </c>
      <c r="CO796" s="237">
        <f t="shared" si="431"/>
        <v>3.8461538461538464E-2</v>
      </c>
      <c r="CP796" s="222">
        <f t="shared" si="432"/>
        <v>0</v>
      </c>
      <c r="CQ796" s="237">
        <f t="shared" si="433"/>
        <v>0</v>
      </c>
      <c r="CR796" s="222">
        <f t="shared" si="434"/>
        <v>0</v>
      </c>
      <c r="CS796" s="237">
        <f t="shared" si="435"/>
        <v>0</v>
      </c>
      <c r="CT796" s="223">
        <f t="shared" si="436"/>
        <v>1.9615384615384615</v>
      </c>
      <c r="CU796" s="223" t="str">
        <f t="shared" si="437"/>
        <v>Đạt mục tiêu</v>
      </c>
      <c r="CV796" s="221"/>
    </row>
    <row r="797" spans="1:100" ht="42.5" hidden="1">
      <c r="A797" s="1308"/>
      <c r="B797" s="1070"/>
      <c r="C797" s="1058"/>
      <c r="D797" s="1070"/>
      <c r="E797" s="1033"/>
      <c r="F797" s="1070"/>
      <c r="G797" s="366" t="s">
        <v>1778</v>
      </c>
      <c r="H797" s="366"/>
      <c r="I797" s="550"/>
      <c r="J797" s="111"/>
      <c r="K797" s="473"/>
      <c r="L797" s="38" t="s">
        <v>32</v>
      </c>
      <c r="M797" s="212" t="s">
        <v>31</v>
      </c>
      <c r="N797" s="215" t="s">
        <v>9</v>
      </c>
      <c r="O797" s="221"/>
      <c r="P797" s="221"/>
      <c r="Q797" s="221"/>
      <c r="R797" s="221" t="s">
        <v>24</v>
      </c>
      <c r="S797" s="221"/>
      <c r="T797" s="221"/>
      <c r="U797" s="226"/>
      <c r="V797" s="221"/>
      <c r="W797" s="5"/>
      <c r="X797" s="221"/>
      <c r="Y797" s="221"/>
      <c r="Z797" s="221"/>
      <c r="AA797" s="221"/>
      <c r="AB797" s="80"/>
      <c r="AC797" s="642"/>
      <c r="AD797" s="55"/>
      <c r="AE797" s="55"/>
      <c r="AF797" s="55"/>
      <c r="AG797" s="55"/>
      <c r="AH797" s="55" t="s">
        <v>1317</v>
      </c>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
        <v>2</v>
      </c>
      <c r="BM797" s="221">
        <v>2</v>
      </c>
      <c r="BN797" s="221">
        <v>2</v>
      </c>
      <c r="BO797" s="221">
        <v>2</v>
      </c>
      <c r="BP797" s="221">
        <v>2</v>
      </c>
      <c r="BQ797" s="221">
        <v>2</v>
      </c>
      <c r="BR797" s="5">
        <v>2</v>
      </c>
      <c r="BS797" s="226">
        <v>2</v>
      </c>
      <c r="BT797" s="221">
        <v>2</v>
      </c>
      <c r="BU797" s="221">
        <v>2</v>
      </c>
      <c r="BV797" s="221">
        <v>2</v>
      </c>
      <c r="BW797" s="5">
        <v>2</v>
      </c>
      <c r="BX797" s="221">
        <v>2</v>
      </c>
      <c r="BY797" s="6">
        <v>2</v>
      </c>
      <c r="BZ797" s="5">
        <v>1</v>
      </c>
      <c r="CA797" s="221">
        <v>2</v>
      </c>
      <c r="CB797" s="221">
        <v>2</v>
      </c>
      <c r="CC797" s="221">
        <v>2</v>
      </c>
      <c r="CD797" s="337">
        <v>2</v>
      </c>
      <c r="CE797" s="221">
        <v>2</v>
      </c>
      <c r="CF797" s="221">
        <v>2</v>
      </c>
      <c r="CG797" s="221">
        <v>2</v>
      </c>
      <c r="CH797" s="221">
        <v>2</v>
      </c>
      <c r="CI797" s="221">
        <v>2</v>
      </c>
      <c r="CJ797" s="337">
        <v>2</v>
      </c>
      <c r="CK797" s="221">
        <v>2</v>
      </c>
      <c r="CL797" s="222">
        <f t="shared" si="428"/>
        <v>25</v>
      </c>
      <c r="CM797" s="237">
        <f t="shared" si="429"/>
        <v>0.96153846153846156</v>
      </c>
      <c r="CN797" s="222">
        <f t="shared" si="430"/>
        <v>1</v>
      </c>
      <c r="CO797" s="237">
        <f t="shared" si="431"/>
        <v>3.8461538461538464E-2</v>
      </c>
      <c r="CP797" s="222">
        <f t="shared" si="432"/>
        <v>0</v>
      </c>
      <c r="CQ797" s="237">
        <f t="shared" si="433"/>
        <v>0</v>
      </c>
      <c r="CR797" s="222">
        <f t="shared" si="434"/>
        <v>0</v>
      </c>
      <c r="CS797" s="237">
        <f t="shared" si="435"/>
        <v>0</v>
      </c>
      <c r="CT797" s="223">
        <f t="shared" si="436"/>
        <v>1.9615384615384615</v>
      </c>
      <c r="CU797" s="223" t="str">
        <f t="shared" si="437"/>
        <v>Đạt mục tiêu</v>
      </c>
      <c r="CV797" s="221"/>
    </row>
    <row r="798" spans="1:100" ht="42.5" hidden="1">
      <c r="A798" s="1308"/>
      <c r="B798" s="1070"/>
      <c r="C798" s="1058"/>
      <c r="D798" s="1070"/>
      <c r="E798" s="1033"/>
      <c r="F798" s="1070"/>
      <c r="G798" s="366" t="s">
        <v>1777</v>
      </c>
      <c r="H798" s="366"/>
      <c r="I798" s="550"/>
      <c r="J798" s="111"/>
      <c r="K798" s="473"/>
      <c r="L798" s="38" t="s">
        <v>32</v>
      </c>
      <c r="M798" s="212" t="s">
        <v>31</v>
      </c>
      <c r="N798" s="215" t="s">
        <v>9</v>
      </c>
      <c r="O798" s="221"/>
      <c r="P798" s="221"/>
      <c r="Q798" s="221"/>
      <c r="R798" s="221"/>
      <c r="S798" s="221"/>
      <c r="T798" s="221"/>
      <c r="U798" s="226"/>
      <c r="V798" s="221"/>
      <c r="W798" s="5"/>
      <c r="X798" s="221" t="s">
        <v>24</v>
      </c>
      <c r="Y798" s="221"/>
      <c r="Z798" s="221"/>
      <c r="AA798" s="221"/>
      <c r="AB798" s="80"/>
      <c r="AC798" s="642"/>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t="s">
        <v>1317</v>
      </c>
      <c r="BB798" s="55" t="s">
        <v>1317</v>
      </c>
      <c r="BC798" s="55" t="s">
        <v>1317</v>
      </c>
      <c r="BD798" s="55" t="s">
        <v>1317</v>
      </c>
      <c r="BE798" s="55"/>
      <c r="BF798" s="55"/>
      <c r="BG798" s="55"/>
      <c r="BH798" s="55"/>
      <c r="BI798" s="55"/>
      <c r="BJ798" s="55"/>
      <c r="BK798" s="55"/>
      <c r="BL798" s="5">
        <v>1</v>
      </c>
      <c r="BM798" s="221">
        <v>2</v>
      </c>
      <c r="BN798" s="221">
        <v>2</v>
      </c>
      <c r="BO798" s="221">
        <v>2</v>
      </c>
      <c r="BP798" s="221">
        <v>2</v>
      </c>
      <c r="BQ798" s="221">
        <v>2</v>
      </c>
      <c r="BR798" s="5">
        <v>2</v>
      </c>
      <c r="BS798" s="226">
        <v>1</v>
      </c>
      <c r="BT798" s="221">
        <v>2</v>
      </c>
      <c r="BU798" s="221">
        <v>2</v>
      </c>
      <c r="BV798" s="221">
        <v>2</v>
      </c>
      <c r="BW798" s="5">
        <v>2</v>
      </c>
      <c r="BX798" s="221">
        <v>2</v>
      </c>
      <c r="BY798" s="6">
        <v>2</v>
      </c>
      <c r="BZ798" s="5">
        <v>2</v>
      </c>
      <c r="CA798" s="221">
        <v>2</v>
      </c>
      <c r="CB798" s="221">
        <v>2</v>
      </c>
      <c r="CC798" s="221">
        <v>2</v>
      </c>
      <c r="CD798" s="337">
        <v>2</v>
      </c>
      <c r="CE798" s="221">
        <v>2</v>
      </c>
      <c r="CF798" s="221">
        <v>2</v>
      </c>
      <c r="CG798" s="221">
        <v>2</v>
      </c>
      <c r="CH798" s="221">
        <v>2</v>
      </c>
      <c r="CI798" s="221">
        <v>2</v>
      </c>
      <c r="CJ798" s="337">
        <v>2</v>
      </c>
      <c r="CK798" s="221">
        <v>2</v>
      </c>
      <c r="CL798" s="222">
        <f t="shared" si="428"/>
        <v>24</v>
      </c>
      <c r="CM798" s="237">
        <f t="shared" si="429"/>
        <v>0.92307692307692313</v>
      </c>
      <c r="CN798" s="222">
        <f t="shared" si="430"/>
        <v>2</v>
      </c>
      <c r="CO798" s="237">
        <f t="shared" si="431"/>
        <v>7.6923076923076927E-2</v>
      </c>
      <c r="CP798" s="222">
        <f t="shared" si="432"/>
        <v>0</v>
      </c>
      <c r="CQ798" s="237">
        <f t="shared" si="433"/>
        <v>0</v>
      </c>
      <c r="CR798" s="222">
        <f t="shared" si="434"/>
        <v>0</v>
      </c>
      <c r="CS798" s="237">
        <f t="shared" si="435"/>
        <v>0</v>
      </c>
      <c r="CT798" s="223">
        <f t="shared" si="436"/>
        <v>1.9230769230769231</v>
      </c>
      <c r="CU798" s="223" t="str">
        <f t="shared" si="437"/>
        <v>Đạt mục tiêu</v>
      </c>
      <c r="CV798" s="221"/>
    </row>
    <row r="799" spans="1:100" ht="42.5" hidden="1">
      <c r="A799" s="1308"/>
      <c r="B799" s="1070"/>
      <c r="C799" s="1058"/>
      <c r="D799" s="1070"/>
      <c r="E799" s="1033"/>
      <c r="F799" s="1070"/>
      <c r="G799" s="553" t="s">
        <v>3046</v>
      </c>
      <c r="H799" s="441"/>
      <c r="I799" s="536"/>
      <c r="J799" s="111"/>
      <c r="K799" s="469"/>
      <c r="L799" s="221" t="s">
        <v>32</v>
      </c>
      <c r="M799" s="212" t="s">
        <v>31</v>
      </c>
      <c r="N799" s="215" t="s">
        <v>9</v>
      </c>
      <c r="O799" s="221" t="s">
        <v>29</v>
      </c>
      <c r="P799" s="221" t="s">
        <v>24</v>
      </c>
      <c r="Q799" s="221"/>
      <c r="R799" s="221"/>
      <c r="S799" s="221"/>
      <c r="T799" s="221"/>
      <c r="U799" s="226"/>
      <c r="V799" s="221"/>
      <c r="W799" s="5"/>
      <c r="X799" s="221" t="s">
        <v>24</v>
      </c>
      <c r="Y799" s="221"/>
      <c r="Z799" s="221"/>
      <c r="AA799" s="221"/>
      <c r="AB799" s="80">
        <f t="shared" ref="AB799:AB836" si="438">COUNTIF($Q799:$AA799,"x")</f>
        <v>1</v>
      </c>
      <c r="AC799" s="642"/>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t="s">
        <v>1317</v>
      </c>
      <c r="BB799" s="55"/>
      <c r="BC799" s="55" t="s">
        <v>1317</v>
      </c>
      <c r="BD799" s="55"/>
      <c r="BE799" s="55"/>
      <c r="BF799" s="55"/>
      <c r="BG799" s="55"/>
      <c r="BH799" s="55"/>
      <c r="BI799" s="55"/>
      <c r="BJ799" s="55"/>
      <c r="BK799" s="55"/>
      <c r="BL799" s="5">
        <v>2</v>
      </c>
      <c r="BM799" s="221">
        <v>2</v>
      </c>
      <c r="BN799" s="221">
        <v>2</v>
      </c>
      <c r="BO799" s="221">
        <v>2</v>
      </c>
      <c r="BP799" s="221">
        <v>2</v>
      </c>
      <c r="BQ799" s="221">
        <v>1</v>
      </c>
      <c r="BR799" s="5">
        <v>2</v>
      </c>
      <c r="BS799" s="226">
        <v>2</v>
      </c>
      <c r="BT799" s="221">
        <v>2</v>
      </c>
      <c r="BU799" s="221">
        <v>2</v>
      </c>
      <c r="BV799" s="221">
        <v>2</v>
      </c>
      <c r="BW799" s="5">
        <v>2</v>
      </c>
      <c r="BX799" s="221">
        <v>2</v>
      </c>
      <c r="BY799" s="6">
        <v>2</v>
      </c>
      <c r="BZ799" s="5">
        <v>2</v>
      </c>
      <c r="CA799" s="221">
        <v>2</v>
      </c>
      <c r="CB799" s="221">
        <v>1</v>
      </c>
      <c r="CC799" s="221">
        <v>2</v>
      </c>
      <c r="CD799" s="337">
        <v>2</v>
      </c>
      <c r="CE799" s="221">
        <v>2</v>
      </c>
      <c r="CF799" s="221">
        <v>2</v>
      </c>
      <c r="CG799" s="221">
        <v>2</v>
      </c>
      <c r="CH799" s="221">
        <v>2</v>
      </c>
      <c r="CI799" s="221">
        <v>2</v>
      </c>
      <c r="CJ799" s="337">
        <v>2</v>
      </c>
      <c r="CK799" s="221">
        <v>2</v>
      </c>
      <c r="CL799" s="222">
        <f t="shared" si="428"/>
        <v>24</v>
      </c>
      <c r="CM799" s="237">
        <f t="shared" si="429"/>
        <v>0.92307692307692313</v>
      </c>
      <c r="CN799" s="222">
        <f t="shared" si="430"/>
        <v>2</v>
      </c>
      <c r="CO799" s="237">
        <f t="shared" si="431"/>
        <v>7.6923076923076927E-2</v>
      </c>
      <c r="CP799" s="222">
        <f t="shared" si="432"/>
        <v>0</v>
      </c>
      <c r="CQ799" s="237">
        <f t="shared" si="433"/>
        <v>0</v>
      </c>
      <c r="CR799" s="222">
        <f t="shared" si="434"/>
        <v>0</v>
      </c>
      <c r="CS799" s="237">
        <f t="shared" si="435"/>
        <v>0</v>
      </c>
      <c r="CT799" s="223">
        <f t="shared" si="436"/>
        <v>1.9230769230769231</v>
      </c>
      <c r="CU799" s="223" t="str">
        <f t="shared" si="437"/>
        <v>Đạt mục tiêu</v>
      </c>
      <c r="CV799" s="221"/>
    </row>
    <row r="800" spans="1:100" s="1" customFormat="1" ht="62" hidden="1">
      <c r="A800" s="1308">
        <v>230</v>
      </c>
      <c r="B800" s="1044" t="s">
        <v>1019</v>
      </c>
      <c r="C800" s="1033" t="s">
        <v>28</v>
      </c>
      <c r="D800" s="1024" t="s">
        <v>65</v>
      </c>
      <c r="E800" s="1033" t="s">
        <v>26</v>
      </c>
      <c r="F800" s="1024" t="s">
        <v>443</v>
      </c>
      <c r="G800" s="51" t="s">
        <v>849</v>
      </c>
      <c r="H800" s="51"/>
      <c r="I800" s="592"/>
      <c r="J800" s="38"/>
      <c r="K800" s="484"/>
      <c r="L800" s="5" t="s">
        <v>32</v>
      </c>
      <c r="M800" s="212" t="s">
        <v>31</v>
      </c>
      <c r="N800" s="215" t="s">
        <v>9</v>
      </c>
      <c r="O800" s="221" t="s">
        <v>29</v>
      </c>
      <c r="P800" s="221" t="s">
        <v>24</v>
      </c>
      <c r="Q800" s="5"/>
      <c r="R800" s="5" t="s">
        <v>24</v>
      </c>
      <c r="S800" s="5"/>
      <c r="T800" s="5"/>
      <c r="U800" s="6"/>
      <c r="V800" s="5"/>
      <c r="W800" s="5"/>
      <c r="X800" s="5"/>
      <c r="Y800" s="5"/>
      <c r="Z800" s="5"/>
      <c r="AA800" s="5"/>
      <c r="AB800" s="80">
        <f t="shared" si="438"/>
        <v>1</v>
      </c>
      <c r="AC800" s="642"/>
      <c r="AD800" s="7"/>
      <c r="AE800" s="7"/>
      <c r="AF800" s="7"/>
      <c r="AG800" s="7" t="s">
        <v>1316</v>
      </c>
      <c r="AH800" s="7"/>
      <c r="AI800" s="7" t="s">
        <v>1316</v>
      </c>
      <c r="AJ800" s="7"/>
      <c r="AK800" s="7"/>
      <c r="AL800" s="7"/>
      <c r="AM800" s="7"/>
      <c r="AN800" s="7"/>
      <c r="AO800" s="7"/>
      <c r="AP800" s="7"/>
      <c r="AQ800" s="7"/>
      <c r="AR800" s="7"/>
      <c r="AS800" s="7"/>
      <c r="AT800" s="7"/>
      <c r="AU800" s="7"/>
      <c r="AV800" s="55"/>
      <c r="AW800" s="7"/>
      <c r="AX800" s="7"/>
      <c r="AY800" s="7"/>
      <c r="AZ800" s="7"/>
      <c r="BA800" s="7"/>
      <c r="BB800" s="7"/>
      <c r="BC800" s="7"/>
      <c r="BD800" s="7"/>
      <c r="BE800" s="7"/>
      <c r="BF800" s="7"/>
      <c r="BG800" s="7"/>
      <c r="BH800" s="7"/>
      <c r="BI800" s="7"/>
      <c r="BJ800" s="7"/>
      <c r="BK800" s="7"/>
      <c r="BL800" s="5">
        <v>2</v>
      </c>
      <c r="BM800" s="221">
        <v>2</v>
      </c>
      <c r="BN800" s="221">
        <v>2</v>
      </c>
      <c r="BO800" s="221">
        <v>2</v>
      </c>
      <c r="BP800" s="221">
        <v>2</v>
      </c>
      <c r="BQ800" s="221">
        <v>2</v>
      </c>
      <c r="BR800" s="5">
        <v>2</v>
      </c>
      <c r="BS800" s="226">
        <v>2</v>
      </c>
      <c r="BT800" s="221">
        <v>2</v>
      </c>
      <c r="BU800" s="221">
        <v>2</v>
      </c>
      <c r="BV800" s="221">
        <v>2</v>
      </c>
      <c r="BW800" s="5">
        <v>2</v>
      </c>
      <c r="BX800" s="221">
        <v>2</v>
      </c>
      <c r="BY800" s="6">
        <v>2</v>
      </c>
      <c r="BZ800" s="5">
        <v>2</v>
      </c>
      <c r="CA800" s="221">
        <v>2</v>
      </c>
      <c r="CB800" s="221">
        <v>2</v>
      </c>
      <c r="CC800" s="221">
        <v>2</v>
      </c>
      <c r="CD800" s="337">
        <v>1</v>
      </c>
      <c r="CE800" s="221">
        <v>2</v>
      </c>
      <c r="CF800" s="221">
        <v>2</v>
      </c>
      <c r="CG800" s="221">
        <v>2</v>
      </c>
      <c r="CH800" s="221">
        <v>2</v>
      </c>
      <c r="CI800" s="221">
        <v>2</v>
      </c>
      <c r="CJ800" s="337">
        <v>2</v>
      </c>
      <c r="CK800" s="221">
        <v>2</v>
      </c>
      <c r="CL800" s="222">
        <f t="shared" si="428"/>
        <v>25</v>
      </c>
      <c r="CM800" s="237">
        <f t="shared" si="429"/>
        <v>0.96153846153846156</v>
      </c>
      <c r="CN800" s="222">
        <f t="shared" si="430"/>
        <v>1</v>
      </c>
      <c r="CO800" s="237">
        <f t="shared" si="431"/>
        <v>3.8461538461538464E-2</v>
      </c>
      <c r="CP800" s="222">
        <f t="shared" si="432"/>
        <v>0</v>
      </c>
      <c r="CQ800" s="237">
        <f t="shared" si="433"/>
        <v>0</v>
      </c>
      <c r="CR800" s="222">
        <f t="shared" si="434"/>
        <v>0</v>
      </c>
      <c r="CS800" s="237">
        <f t="shared" si="435"/>
        <v>0</v>
      </c>
      <c r="CT800" s="223">
        <f t="shared" si="436"/>
        <v>1.9615384615384615</v>
      </c>
      <c r="CU800" s="223" t="str">
        <f t="shared" si="437"/>
        <v>Đạt mục tiêu</v>
      </c>
      <c r="CV800" s="5"/>
    </row>
    <row r="801" spans="1:100" s="1" customFormat="1" ht="46.5" hidden="1">
      <c r="A801" s="1308"/>
      <c r="B801" s="1044"/>
      <c r="C801" s="1033"/>
      <c r="D801" s="1024"/>
      <c r="E801" s="1033"/>
      <c r="F801" s="1024"/>
      <c r="G801" s="145" t="s">
        <v>1407</v>
      </c>
      <c r="H801" s="145"/>
      <c r="I801" s="610"/>
      <c r="J801" s="38"/>
      <c r="K801" s="484"/>
      <c r="L801" s="227" t="s">
        <v>32</v>
      </c>
      <c r="M801" s="212" t="s">
        <v>31</v>
      </c>
      <c r="N801" s="215" t="s">
        <v>9</v>
      </c>
      <c r="O801" s="221" t="s">
        <v>29</v>
      </c>
      <c r="P801" s="221" t="s">
        <v>24</v>
      </c>
      <c r="Q801" s="5"/>
      <c r="R801" s="5"/>
      <c r="S801" s="5"/>
      <c r="T801" s="5" t="s">
        <v>24</v>
      </c>
      <c r="U801" s="6"/>
      <c r="V801" s="5"/>
      <c r="W801" s="5"/>
      <c r="X801" s="5"/>
      <c r="Y801" s="5"/>
      <c r="Z801" s="5"/>
      <c r="AA801" s="5"/>
      <c r="AB801" s="80">
        <f t="shared" si="438"/>
        <v>1</v>
      </c>
      <c r="AC801" s="642"/>
      <c r="AD801" s="55"/>
      <c r="AE801" s="55"/>
      <c r="AF801" s="55" t="s">
        <v>1183</v>
      </c>
      <c r="AG801" s="7"/>
      <c r="AH801" s="7"/>
      <c r="AI801" s="7"/>
      <c r="AJ801" s="7"/>
      <c r="AK801" s="7"/>
      <c r="AL801" s="7"/>
      <c r="AM801" s="7"/>
      <c r="AN801" s="7"/>
      <c r="AO801" s="7" t="s">
        <v>1404</v>
      </c>
      <c r="AP801" s="55"/>
      <c r="AQ801" s="55"/>
      <c r="AR801" s="55"/>
      <c r="AS801" s="7"/>
      <c r="AT801" s="7"/>
      <c r="AU801" s="7"/>
      <c r="AV801" s="55"/>
      <c r="AW801" s="7"/>
      <c r="AX801" s="7"/>
      <c r="AY801" s="7"/>
      <c r="AZ801" s="7"/>
      <c r="BA801" s="7"/>
      <c r="BB801" s="7"/>
      <c r="BC801" s="7"/>
      <c r="BD801" s="7"/>
      <c r="BE801" s="7"/>
      <c r="BF801" s="7"/>
      <c r="BG801" s="7"/>
      <c r="BH801" s="7"/>
      <c r="BI801" s="7"/>
      <c r="BJ801" s="7"/>
      <c r="BK801" s="7"/>
      <c r="BL801" s="5">
        <v>2</v>
      </c>
      <c r="BM801" s="221">
        <v>2</v>
      </c>
      <c r="BN801" s="221">
        <v>2</v>
      </c>
      <c r="BO801" s="221">
        <v>2</v>
      </c>
      <c r="BP801" s="221">
        <v>2</v>
      </c>
      <c r="BQ801" s="221">
        <v>2</v>
      </c>
      <c r="BR801" s="5">
        <v>2</v>
      </c>
      <c r="BS801" s="226">
        <v>2</v>
      </c>
      <c r="BT801" s="221">
        <v>2</v>
      </c>
      <c r="BU801" s="221">
        <v>2</v>
      </c>
      <c r="BV801" s="221">
        <v>2</v>
      </c>
      <c r="BW801" s="5">
        <v>2</v>
      </c>
      <c r="BX801" s="221">
        <v>2</v>
      </c>
      <c r="BY801" s="6">
        <v>2</v>
      </c>
      <c r="BZ801" s="5">
        <v>2</v>
      </c>
      <c r="CA801" s="221">
        <v>2</v>
      </c>
      <c r="CB801" s="221">
        <v>2</v>
      </c>
      <c r="CC801" s="221">
        <v>2</v>
      </c>
      <c r="CD801" s="337">
        <v>2</v>
      </c>
      <c r="CE801" s="221">
        <v>2</v>
      </c>
      <c r="CF801" s="221">
        <v>2</v>
      </c>
      <c r="CG801" s="221">
        <v>2</v>
      </c>
      <c r="CH801" s="221">
        <v>2</v>
      </c>
      <c r="CI801" s="221">
        <v>2</v>
      </c>
      <c r="CJ801" s="337">
        <v>2</v>
      </c>
      <c r="CK801" s="221">
        <v>2</v>
      </c>
      <c r="CL801" s="222">
        <f t="shared" si="428"/>
        <v>26</v>
      </c>
      <c r="CM801" s="237">
        <f t="shared" si="429"/>
        <v>1</v>
      </c>
      <c r="CN801" s="222">
        <f t="shared" si="430"/>
        <v>0</v>
      </c>
      <c r="CO801" s="237">
        <f t="shared" si="431"/>
        <v>0</v>
      </c>
      <c r="CP801" s="222">
        <f t="shared" si="432"/>
        <v>0</v>
      </c>
      <c r="CQ801" s="237">
        <f t="shared" si="433"/>
        <v>0</v>
      </c>
      <c r="CR801" s="222">
        <f t="shared" si="434"/>
        <v>0</v>
      </c>
      <c r="CS801" s="237">
        <f t="shared" si="435"/>
        <v>0</v>
      </c>
      <c r="CT801" s="223">
        <f t="shared" si="436"/>
        <v>2</v>
      </c>
      <c r="CU801" s="223" t="str">
        <f t="shared" si="437"/>
        <v>Đạt mục tiêu</v>
      </c>
      <c r="CV801" s="5"/>
    </row>
    <row r="802" spans="1:100" s="1" customFormat="1" ht="46.5" hidden="1">
      <c r="A802" s="1308"/>
      <c r="B802" s="1044"/>
      <c r="C802" s="1033"/>
      <c r="D802" s="1024"/>
      <c r="E802" s="1033"/>
      <c r="F802" s="1024"/>
      <c r="G802" s="51" t="s">
        <v>1109</v>
      </c>
      <c r="H802" s="51"/>
      <c r="I802" s="592"/>
      <c r="J802" s="38"/>
      <c r="K802" s="484"/>
      <c r="L802" s="221" t="s">
        <v>32</v>
      </c>
      <c r="M802" s="212" t="s">
        <v>31</v>
      </c>
      <c r="N802" s="215" t="s">
        <v>9</v>
      </c>
      <c r="O802" s="221" t="s">
        <v>29</v>
      </c>
      <c r="P802" s="221" t="s">
        <v>24</v>
      </c>
      <c r="Q802" s="5"/>
      <c r="R802" s="5"/>
      <c r="S802" s="5"/>
      <c r="T802" s="5"/>
      <c r="U802" s="6"/>
      <c r="V802" s="5"/>
      <c r="W802" s="5"/>
      <c r="X802" s="5"/>
      <c r="Y802" s="5" t="s">
        <v>24</v>
      </c>
      <c r="Z802" s="5"/>
      <c r="AA802" s="5"/>
      <c r="AB802" s="80">
        <f t="shared" si="438"/>
        <v>1</v>
      </c>
      <c r="AC802" s="642"/>
      <c r="AD802" s="7"/>
      <c r="AE802" s="7"/>
      <c r="AF802" s="7"/>
      <c r="AG802" s="7"/>
      <c r="AH802" s="7"/>
      <c r="AI802" s="7"/>
      <c r="AJ802" s="7"/>
      <c r="AK802" s="7"/>
      <c r="AL802" s="7"/>
      <c r="AM802" s="7"/>
      <c r="AN802" s="7"/>
      <c r="AO802" s="7"/>
      <c r="AP802" s="7"/>
      <c r="AQ802" s="7"/>
      <c r="AR802" s="7"/>
      <c r="AS802" s="7"/>
      <c r="AT802" s="7"/>
      <c r="AU802" s="7"/>
      <c r="AV802" s="55"/>
      <c r="AW802" s="7"/>
      <c r="AX802" s="7"/>
      <c r="AY802" s="7"/>
      <c r="AZ802" s="7"/>
      <c r="BA802" s="7"/>
      <c r="BB802" s="7"/>
      <c r="BC802" s="7"/>
      <c r="BD802" s="7"/>
      <c r="BE802" s="7" t="s">
        <v>1404</v>
      </c>
      <c r="BF802" s="7" t="s">
        <v>1404</v>
      </c>
      <c r="BG802" s="7" t="s">
        <v>1404</v>
      </c>
      <c r="BH802" s="7"/>
      <c r="BI802" s="7"/>
      <c r="BJ802" s="7"/>
      <c r="BK802" s="7"/>
      <c r="BL802" s="5">
        <v>2</v>
      </c>
      <c r="BM802" s="221">
        <v>2</v>
      </c>
      <c r="BN802" s="221">
        <v>1</v>
      </c>
      <c r="BO802" s="221">
        <v>2</v>
      </c>
      <c r="BP802" s="221">
        <v>2</v>
      </c>
      <c r="BQ802" s="221">
        <v>2</v>
      </c>
      <c r="BR802" s="5">
        <v>2</v>
      </c>
      <c r="BS802" s="226">
        <v>2</v>
      </c>
      <c r="BT802" s="221">
        <v>2</v>
      </c>
      <c r="BU802" s="221">
        <v>2</v>
      </c>
      <c r="BV802" s="221">
        <v>2</v>
      </c>
      <c r="BW802" s="5">
        <v>2</v>
      </c>
      <c r="BX802" s="221">
        <v>2</v>
      </c>
      <c r="BY802" s="6">
        <v>2</v>
      </c>
      <c r="BZ802" s="5">
        <v>2</v>
      </c>
      <c r="CA802" s="221">
        <v>2</v>
      </c>
      <c r="CB802" s="221">
        <v>2</v>
      </c>
      <c r="CC802" s="221">
        <v>2</v>
      </c>
      <c r="CD802" s="337">
        <v>1</v>
      </c>
      <c r="CE802" s="221">
        <v>2</v>
      </c>
      <c r="CF802" s="221">
        <v>2</v>
      </c>
      <c r="CG802" s="221">
        <v>2</v>
      </c>
      <c r="CH802" s="221">
        <v>2</v>
      </c>
      <c r="CI802" s="221">
        <v>2</v>
      </c>
      <c r="CJ802" s="337">
        <v>1</v>
      </c>
      <c r="CK802" s="221">
        <v>2</v>
      </c>
      <c r="CL802" s="222">
        <f t="shared" si="428"/>
        <v>23</v>
      </c>
      <c r="CM802" s="237">
        <f t="shared" si="429"/>
        <v>0.88461538461538458</v>
      </c>
      <c r="CN802" s="222">
        <f t="shared" si="430"/>
        <v>3</v>
      </c>
      <c r="CO802" s="237">
        <f t="shared" si="431"/>
        <v>0.11538461538461539</v>
      </c>
      <c r="CP802" s="222">
        <f t="shared" si="432"/>
        <v>0</v>
      </c>
      <c r="CQ802" s="237">
        <f t="shared" si="433"/>
        <v>0</v>
      </c>
      <c r="CR802" s="222">
        <f t="shared" si="434"/>
        <v>0</v>
      </c>
      <c r="CS802" s="237">
        <f t="shared" si="435"/>
        <v>0</v>
      </c>
      <c r="CT802" s="223">
        <f t="shared" si="436"/>
        <v>1.8846153846153846</v>
      </c>
      <c r="CU802" s="223" t="str">
        <f t="shared" si="437"/>
        <v>Đạt mục tiêu</v>
      </c>
      <c r="CV802" s="5"/>
    </row>
    <row r="803" spans="1:100" s="1" customFormat="1" ht="46.5" hidden="1">
      <c r="A803" s="1308"/>
      <c r="B803" s="1044"/>
      <c r="C803" s="1033"/>
      <c r="D803" s="1024"/>
      <c r="E803" s="1033"/>
      <c r="F803" s="1024"/>
      <c r="G803" s="51" t="s">
        <v>1108</v>
      </c>
      <c r="H803" s="51"/>
      <c r="I803" s="592"/>
      <c r="J803" s="38"/>
      <c r="K803" s="484"/>
      <c r="L803" s="38" t="s">
        <v>32</v>
      </c>
      <c r="M803" s="212" t="s">
        <v>31</v>
      </c>
      <c r="N803" s="215" t="s">
        <v>9</v>
      </c>
      <c r="O803" s="221" t="s">
        <v>29</v>
      </c>
      <c r="P803" s="221" t="s">
        <v>24</v>
      </c>
      <c r="Q803" s="5"/>
      <c r="R803" s="5"/>
      <c r="S803" s="5" t="s">
        <v>24</v>
      </c>
      <c r="T803" s="5"/>
      <c r="U803" s="6"/>
      <c r="V803" s="5"/>
      <c r="W803" s="5"/>
      <c r="X803" s="5"/>
      <c r="Y803" s="5"/>
      <c r="Z803" s="5"/>
      <c r="AA803" s="5"/>
      <c r="AB803" s="80">
        <f t="shared" si="438"/>
        <v>1</v>
      </c>
      <c r="AC803" s="642"/>
      <c r="AD803" s="7"/>
      <c r="AE803" s="7"/>
      <c r="AF803" s="7"/>
      <c r="AG803" s="7"/>
      <c r="AH803" s="7"/>
      <c r="AI803" s="7"/>
      <c r="AJ803" s="7"/>
      <c r="AK803" s="7"/>
      <c r="AL803" s="7"/>
      <c r="AM803" s="7" t="s">
        <v>1404</v>
      </c>
      <c r="AN803" s="7" t="s">
        <v>1404</v>
      </c>
      <c r="AO803" s="7"/>
      <c r="AP803" s="7"/>
      <c r="AQ803" s="7"/>
      <c r="AR803" s="7"/>
      <c r="AS803" s="7"/>
      <c r="AT803" s="7"/>
      <c r="AU803" s="7"/>
      <c r="AV803" s="55"/>
      <c r="AW803" s="7"/>
      <c r="AX803" s="7"/>
      <c r="AY803" s="7"/>
      <c r="AZ803" s="7"/>
      <c r="BA803" s="7"/>
      <c r="BB803" s="7"/>
      <c r="BC803" s="7"/>
      <c r="BD803" s="7"/>
      <c r="BE803" s="7"/>
      <c r="BF803" s="7"/>
      <c r="BG803" s="7"/>
      <c r="BH803" s="7"/>
      <c r="BI803" s="7"/>
      <c r="BJ803" s="7"/>
      <c r="BK803" s="7"/>
      <c r="BL803" s="5">
        <v>2</v>
      </c>
      <c r="BM803" s="221">
        <v>1</v>
      </c>
      <c r="BN803" s="221">
        <v>2</v>
      </c>
      <c r="BO803" s="221">
        <v>2</v>
      </c>
      <c r="BP803" s="221">
        <v>2</v>
      </c>
      <c r="BQ803" s="221">
        <v>2</v>
      </c>
      <c r="BR803" s="5">
        <v>2</v>
      </c>
      <c r="BS803" s="226">
        <v>1</v>
      </c>
      <c r="BT803" s="221">
        <v>2</v>
      </c>
      <c r="BU803" s="221">
        <v>2</v>
      </c>
      <c r="BV803" s="221">
        <v>2</v>
      </c>
      <c r="BW803" s="5">
        <v>2</v>
      </c>
      <c r="BX803" s="221">
        <v>2</v>
      </c>
      <c r="BY803" s="6">
        <v>2</v>
      </c>
      <c r="BZ803" s="5">
        <v>2</v>
      </c>
      <c r="CA803" s="221">
        <v>2</v>
      </c>
      <c r="CB803" s="221">
        <v>2</v>
      </c>
      <c r="CC803" s="221">
        <v>2</v>
      </c>
      <c r="CD803" s="337">
        <v>2</v>
      </c>
      <c r="CE803" s="221">
        <v>2</v>
      </c>
      <c r="CF803" s="221">
        <v>2</v>
      </c>
      <c r="CG803" s="221">
        <v>2</v>
      </c>
      <c r="CH803" s="221">
        <v>2</v>
      </c>
      <c r="CI803" s="221">
        <v>2</v>
      </c>
      <c r="CJ803" s="337">
        <v>2</v>
      </c>
      <c r="CK803" s="221">
        <v>2</v>
      </c>
      <c r="CL803" s="222">
        <f t="shared" si="428"/>
        <v>24</v>
      </c>
      <c r="CM803" s="237">
        <f t="shared" si="429"/>
        <v>0.92307692307692313</v>
      </c>
      <c r="CN803" s="222">
        <f t="shared" si="430"/>
        <v>2</v>
      </c>
      <c r="CO803" s="237">
        <f t="shared" si="431"/>
        <v>7.6923076923076927E-2</v>
      </c>
      <c r="CP803" s="222">
        <f t="shared" si="432"/>
        <v>0</v>
      </c>
      <c r="CQ803" s="237">
        <f t="shared" si="433"/>
        <v>0</v>
      </c>
      <c r="CR803" s="222">
        <f t="shared" si="434"/>
        <v>0</v>
      </c>
      <c r="CS803" s="237">
        <f t="shared" si="435"/>
        <v>0</v>
      </c>
      <c r="CT803" s="223">
        <f t="shared" si="436"/>
        <v>1.9230769230769231</v>
      </c>
      <c r="CU803" s="223" t="str">
        <f t="shared" si="437"/>
        <v>Đạt mục tiêu</v>
      </c>
      <c r="CV803" s="5"/>
    </row>
    <row r="804" spans="1:100" s="1" customFormat="1" ht="46.5" hidden="1">
      <c r="A804" s="1308"/>
      <c r="B804" s="1044"/>
      <c r="C804" s="1033"/>
      <c r="D804" s="1024"/>
      <c r="E804" s="1033"/>
      <c r="F804" s="1024"/>
      <c r="G804" s="51" t="s">
        <v>1107</v>
      </c>
      <c r="H804" s="51"/>
      <c r="I804" s="592"/>
      <c r="J804" s="38"/>
      <c r="K804" s="484"/>
      <c r="L804" s="221" t="s">
        <v>32</v>
      </c>
      <c r="M804" s="212" t="s">
        <v>31</v>
      </c>
      <c r="N804" s="215" t="s">
        <v>9</v>
      </c>
      <c r="O804" s="221" t="s">
        <v>29</v>
      </c>
      <c r="P804" s="221" t="s">
        <v>24</v>
      </c>
      <c r="Q804" s="5"/>
      <c r="R804" s="5"/>
      <c r="S804" s="5"/>
      <c r="T804" s="5"/>
      <c r="U804" s="6"/>
      <c r="V804" s="5"/>
      <c r="W804" s="5"/>
      <c r="X804" s="5"/>
      <c r="Y804" s="5"/>
      <c r="Z804" s="5" t="s">
        <v>24</v>
      </c>
      <c r="AA804" s="5"/>
      <c r="AB804" s="80">
        <f t="shared" si="438"/>
        <v>1</v>
      </c>
      <c r="AC804" s="642"/>
      <c r="AD804" s="7"/>
      <c r="AE804" s="7"/>
      <c r="AF804" s="7"/>
      <c r="AG804" s="7"/>
      <c r="AH804" s="7"/>
      <c r="AI804" s="7"/>
      <c r="AJ804" s="7"/>
      <c r="AK804" s="7"/>
      <c r="AL804" s="7"/>
      <c r="AM804" s="7"/>
      <c r="AN804" s="7"/>
      <c r="AO804" s="7"/>
      <c r="AP804" s="7"/>
      <c r="AQ804" s="7"/>
      <c r="AR804" s="7"/>
      <c r="AS804" s="7"/>
      <c r="AT804" s="7"/>
      <c r="AU804" s="7"/>
      <c r="AV804" s="55"/>
      <c r="AW804" s="7"/>
      <c r="AX804" s="7"/>
      <c r="AY804" s="7"/>
      <c r="AZ804" s="7"/>
      <c r="BA804" s="7"/>
      <c r="BB804" s="7"/>
      <c r="BC804" s="7"/>
      <c r="BD804" s="7"/>
      <c r="BE804" s="7"/>
      <c r="BF804" s="7"/>
      <c r="BG804" s="7"/>
      <c r="BH804" s="55" t="s">
        <v>1404</v>
      </c>
      <c r="BI804" s="55" t="s">
        <v>1404</v>
      </c>
      <c r="BJ804" s="7"/>
      <c r="BK804" s="7"/>
      <c r="BL804" s="5">
        <v>2</v>
      </c>
      <c r="BM804" s="221">
        <v>2</v>
      </c>
      <c r="BN804" s="221">
        <v>2</v>
      </c>
      <c r="BO804" s="221">
        <v>2</v>
      </c>
      <c r="BP804" s="221">
        <v>2</v>
      </c>
      <c r="BQ804" s="221">
        <v>2</v>
      </c>
      <c r="BR804" s="5">
        <v>2</v>
      </c>
      <c r="BS804" s="226">
        <v>2</v>
      </c>
      <c r="BT804" s="221">
        <v>2</v>
      </c>
      <c r="BU804" s="221">
        <v>2</v>
      </c>
      <c r="BV804" s="221">
        <v>2</v>
      </c>
      <c r="BW804" s="5">
        <v>2</v>
      </c>
      <c r="BX804" s="221">
        <v>2</v>
      </c>
      <c r="BY804" s="6">
        <v>2</v>
      </c>
      <c r="BZ804" s="5">
        <v>2</v>
      </c>
      <c r="CA804" s="221">
        <v>2</v>
      </c>
      <c r="CB804" s="221">
        <v>2</v>
      </c>
      <c r="CC804" s="221">
        <v>2</v>
      </c>
      <c r="CD804" s="337">
        <v>2</v>
      </c>
      <c r="CE804" s="221">
        <v>2</v>
      </c>
      <c r="CF804" s="221">
        <v>2</v>
      </c>
      <c r="CG804" s="221">
        <v>2</v>
      </c>
      <c r="CH804" s="221">
        <v>2</v>
      </c>
      <c r="CI804" s="221">
        <v>2</v>
      </c>
      <c r="CJ804" s="337">
        <v>2</v>
      </c>
      <c r="CK804" s="221"/>
      <c r="CL804" s="222">
        <f t="shared" si="428"/>
        <v>25</v>
      </c>
      <c r="CM804" s="237">
        <f t="shared" si="429"/>
        <v>1</v>
      </c>
      <c r="CN804" s="222">
        <f t="shared" si="430"/>
        <v>0</v>
      </c>
      <c r="CO804" s="237">
        <f t="shared" si="431"/>
        <v>0</v>
      </c>
      <c r="CP804" s="222">
        <f t="shared" si="432"/>
        <v>0</v>
      </c>
      <c r="CQ804" s="237">
        <f t="shared" si="433"/>
        <v>0</v>
      </c>
      <c r="CR804" s="222">
        <f t="shared" si="434"/>
        <v>0</v>
      </c>
      <c r="CS804" s="237">
        <f t="shared" si="435"/>
        <v>0</v>
      </c>
      <c r="CT804" s="223">
        <f t="shared" si="436"/>
        <v>2</v>
      </c>
      <c r="CU804" s="223" t="str">
        <f t="shared" si="437"/>
        <v>Đạt mục tiêu</v>
      </c>
      <c r="CV804" s="5"/>
    </row>
    <row r="805" spans="1:100" s="1" customFormat="1" ht="42.5" hidden="1">
      <c r="A805" s="1308"/>
      <c r="B805" s="1024"/>
      <c r="C805" s="1033"/>
      <c r="D805" s="1024"/>
      <c r="E805" s="1033"/>
      <c r="F805" s="1024"/>
      <c r="G805" s="51" t="s">
        <v>850</v>
      </c>
      <c r="H805" s="51"/>
      <c r="I805" s="592"/>
      <c r="J805" s="38"/>
      <c r="K805" s="484"/>
      <c r="L805" s="221" t="s">
        <v>32</v>
      </c>
      <c r="M805" s="212" t="s">
        <v>31</v>
      </c>
      <c r="N805" s="215" t="s">
        <v>9</v>
      </c>
      <c r="O805" s="221" t="s">
        <v>29</v>
      </c>
      <c r="P805" s="221" t="s">
        <v>24</v>
      </c>
      <c r="Q805" s="5"/>
      <c r="R805" s="5" t="s">
        <v>24</v>
      </c>
      <c r="S805" s="5"/>
      <c r="T805" s="5"/>
      <c r="U805" s="6"/>
      <c r="V805" s="5"/>
      <c r="W805" s="5"/>
      <c r="X805" s="5"/>
      <c r="Y805" s="5"/>
      <c r="Z805" s="5"/>
      <c r="AA805" s="5"/>
      <c r="AB805" s="80">
        <f t="shared" si="438"/>
        <v>1</v>
      </c>
      <c r="AC805" s="642"/>
      <c r="AD805" s="7"/>
      <c r="AE805" s="7"/>
      <c r="AF805" s="7"/>
      <c r="AG805" s="7"/>
      <c r="AH805" s="7"/>
      <c r="AI805" s="7" t="s">
        <v>1318</v>
      </c>
      <c r="AJ805" s="7"/>
      <c r="AK805" s="7"/>
      <c r="AL805" s="7"/>
      <c r="AM805" s="7"/>
      <c r="AN805" s="7"/>
      <c r="AO805" s="7"/>
      <c r="AP805" s="7"/>
      <c r="AQ805" s="7"/>
      <c r="AR805" s="7"/>
      <c r="AS805" s="7"/>
      <c r="AT805" s="7"/>
      <c r="AU805" s="7"/>
      <c r="AV805" s="55"/>
      <c r="AW805" s="7"/>
      <c r="AX805" s="7"/>
      <c r="AY805" s="7"/>
      <c r="AZ805" s="7"/>
      <c r="BA805" s="7"/>
      <c r="BB805" s="7"/>
      <c r="BC805" s="7"/>
      <c r="BD805" s="7"/>
      <c r="BE805" s="7"/>
      <c r="BF805" s="7"/>
      <c r="BG805" s="7"/>
      <c r="BH805" s="7"/>
      <c r="BI805" s="7"/>
      <c r="BJ805" s="7" t="s">
        <v>1404</v>
      </c>
      <c r="BK805" s="7"/>
      <c r="BL805" s="823">
        <v>2</v>
      </c>
      <c r="BM805" s="354">
        <v>2</v>
      </c>
      <c r="BN805" s="354">
        <v>1</v>
      </c>
      <c r="BO805" s="354">
        <v>2</v>
      </c>
      <c r="BP805" s="354">
        <v>1</v>
      </c>
      <c r="BQ805" s="354">
        <v>2</v>
      </c>
      <c r="BR805" s="823">
        <v>2</v>
      </c>
      <c r="BS805" s="356">
        <v>2</v>
      </c>
      <c r="BT805" s="354">
        <v>2</v>
      </c>
      <c r="BU805" s="354">
        <v>2</v>
      </c>
      <c r="BV805" s="354">
        <v>2</v>
      </c>
      <c r="BW805" s="823">
        <v>2</v>
      </c>
      <c r="BX805" s="354">
        <v>2</v>
      </c>
      <c r="BY805" s="824">
        <v>1</v>
      </c>
      <c r="BZ805" s="823">
        <v>2</v>
      </c>
      <c r="CA805" s="354">
        <v>2</v>
      </c>
      <c r="CB805" s="354">
        <v>2</v>
      </c>
      <c r="CC805" s="354">
        <v>2</v>
      </c>
      <c r="CD805" s="766">
        <v>2</v>
      </c>
      <c r="CE805" s="354">
        <v>2</v>
      </c>
      <c r="CF805" s="354">
        <v>2</v>
      </c>
      <c r="CG805" s="354">
        <v>2</v>
      </c>
      <c r="CH805" s="354">
        <v>2</v>
      </c>
      <c r="CI805" s="354">
        <v>2</v>
      </c>
      <c r="CJ805" s="766">
        <v>2</v>
      </c>
      <c r="CK805" s="354">
        <v>2</v>
      </c>
      <c r="CL805" s="222">
        <f t="shared" si="428"/>
        <v>23</v>
      </c>
      <c r="CM805" s="237">
        <f t="shared" si="429"/>
        <v>0.88461538461538458</v>
      </c>
      <c r="CN805" s="222">
        <f t="shared" si="430"/>
        <v>3</v>
      </c>
      <c r="CO805" s="237">
        <f t="shared" si="431"/>
        <v>0.11538461538461539</v>
      </c>
      <c r="CP805" s="222">
        <f t="shared" si="432"/>
        <v>0</v>
      </c>
      <c r="CQ805" s="237">
        <f t="shared" si="433"/>
        <v>0</v>
      </c>
      <c r="CR805" s="222">
        <f t="shared" si="434"/>
        <v>0</v>
      </c>
      <c r="CS805" s="237">
        <f t="shared" si="435"/>
        <v>0</v>
      </c>
      <c r="CT805" s="223">
        <f t="shared" si="436"/>
        <v>1.8846153846153846</v>
      </c>
      <c r="CU805" s="223" t="str">
        <f t="shared" si="437"/>
        <v>Đạt mục tiêu</v>
      </c>
      <c r="CV805" s="5"/>
    </row>
    <row r="806" spans="1:100" s="1" customFormat="1" ht="46.5" hidden="1">
      <c r="A806" s="1308">
        <v>231</v>
      </c>
      <c r="B806" s="1044" t="s">
        <v>1323</v>
      </c>
      <c r="C806" s="1033" t="s">
        <v>26</v>
      </c>
      <c r="D806" s="1024" t="s">
        <v>668</v>
      </c>
      <c r="E806" s="1033" t="s">
        <v>26</v>
      </c>
      <c r="F806" s="1044" t="s">
        <v>1322</v>
      </c>
      <c r="G806" s="217" t="s">
        <v>1110</v>
      </c>
      <c r="H806" s="217"/>
      <c r="I806" s="591"/>
      <c r="J806" s="38"/>
      <c r="K806" s="484"/>
      <c r="L806" s="227" t="s">
        <v>32</v>
      </c>
      <c r="M806" s="212" t="s">
        <v>31</v>
      </c>
      <c r="N806" s="215" t="s">
        <v>9</v>
      </c>
      <c r="O806" s="221" t="s">
        <v>29</v>
      </c>
      <c r="P806" s="221" t="s">
        <v>24</v>
      </c>
      <c r="Q806" s="5" t="s">
        <v>24</v>
      </c>
      <c r="R806" s="5"/>
      <c r="S806" s="5"/>
      <c r="T806" s="5"/>
      <c r="U806" s="6"/>
      <c r="V806" s="5"/>
      <c r="W806" s="5"/>
      <c r="X806" s="5"/>
      <c r="Y806" s="5"/>
      <c r="Z806" s="5"/>
      <c r="AA806" s="5"/>
      <c r="AB806" s="80">
        <f t="shared" si="438"/>
        <v>1</v>
      </c>
      <c r="AC806" s="565" t="s">
        <v>1316</v>
      </c>
      <c r="AD806" s="221"/>
      <c r="AE806" s="221" t="s">
        <v>1316</v>
      </c>
      <c r="AF806" s="221"/>
      <c r="AG806" s="7"/>
      <c r="AH806" s="7"/>
      <c r="AI806" s="7"/>
      <c r="AJ806" s="7"/>
      <c r="AK806" s="7"/>
      <c r="AL806" s="7"/>
      <c r="AM806" s="7"/>
      <c r="AN806" s="7"/>
      <c r="AO806" s="7"/>
      <c r="AP806" s="7"/>
      <c r="AQ806" s="7"/>
      <c r="AR806" s="7"/>
      <c r="AS806" s="7"/>
      <c r="AT806" s="7"/>
      <c r="AU806" s="7"/>
      <c r="AV806" s="55"/>
      <c r="AW806" s="7"/>
      <c r="AX806" s="7"/>
      <c r="AY806" s="7"/>
      <c r="AZ806" s="7"/>
      <c r="BA806" s="7"/>
      <c r="BB806" s="7"/>
      <c r="BC806" s="7"/>
      <c r="BD806" s="7"/>
      <c r="BE806" s="7"/>
      <c r="BF806" s="7"/>
      <c r="BG806" s="7"/>
      <c r="BH806" s="7"/>
      <c r="BI806" s="7"/>
      <c r="BJ806" s="7"/>
      <c r="BK806" s="7"/>
      <c r="BL806" s="5">
        <v>2</v>
      </c>
      <c r="BM806" s="221">
        <v>2</v>
      </c>
      <c r="BN806" s="221">
        <v>2</v>
      </c>
      <c r="BO806" s="221">
        <v>1</v>
      </c>
      <c r="BP806" s="221">
        <v>1</v>
      </c>
      <c r="BQ806" s="221">
        <v>2</v>
      </c>
      <c r="BR806" s="5">
        <v>2</v>
      </c>
      <c r="BS806" s="226">
        <v>1</v>
      </c>
      <c r="BT806" s="221">
        <v>1</v>
      </c>
      <c r="BU806" s="221">
        <v>2</v>
      </c>
      <c r="BV806" s="221">
        <v>2</v>
      </c>
      <c r="BW806" s="5">
        <v>2</v>
      </c>
      <c r="BX806" s="221">
        <v>2</v>
      </c>
      <c r="BY806" s="6">
        <v>2</v>
      </c>
      <c r="BZ806" s="5">
        <v>2</v>
      </c>
      <c r="CA806" s="221">
        <v>2</v>
      </c>
      <c r="CB806" s="221">
        <v>1</v>
      </c>
      <c r="CC806" s="221">
        <v>2</v>
      </c>
      <c r="CD806" s="337">
        <v>1</v>
      </c>
      <c r="CE806" s="221">
        <v>2</v>
      </c>
      <c r="CF806" s="221">
        <v>2</v>
      </c>
      <c r="CG806" s="221">
        <v>2</v>
      </c>
      <c r="CH806" s="221">
        <v>2</v>
      </c>
      <c r="CI806" s="221">
        <v>2</v>
      </c>
      <c r="CJ806" s="337">
        <v>2</v>
      </c>
      <c r="CK806" s="221">
        <v>2</v>
      </c>
      <c r="CL806" s="222">
        <f t="shared" si="428"/>
        <v>20</v>
      </c>
      <c r="CM806" s="237">
        <f t="shared" si="429"/>
        <v>0.76923076923076927</v>
      </c>
      <c r="CN806" s="222">
        <f t="shared" si="430"/>
        <v>6</v>
      </c>
      <c r="CO806" s="237">
        <f t="shared" si="431"/>
        <v>0.23076923076923078</v>
      </c>
      <c r="CP806" s="222">
        <f t="shared" si="432"/>
        <v>0</v>
      </c>
      <c r="CQ806" s="237">
        <f t="shared" si="433"/>
        <v>0</v>
      </c>
      <c r="CR806" s="222">
        <f t="shared" si="434"/>
        <v>0</v>
      </c>
      <c r="CS806" s="237">
        <f t="shared" si="435"/>
        <v>0</v>
      </c>
      <c r="CT806" s="223">
        <f t="shared" si="436"/>
        <v>1.7692307692307692</v>
      </c>
      <c r="CU806" s="223" t="str">
        <f t="shared" si="437"/>
        <v>Đạt mục tiêu</v>
      </c>
      <c r="CV806" s="5"/>
    </row>
    <row r="807" spans="1:100" s="1" customFormat="1" ht="62" hidden="1">
      <c r="A807" s="1308"/>
      <c r="B807" s="1024"/>
      <c r="C807" s="1033"/>
      <c r="D807" s="1024"/>
      <c r="E807" s="1033"/>
      <c r="F807" s="1024"/>
      <c r="G807" s="217" t="s">
        <v>1112</v>
      </c>
      <c r="H807" s="217"/>
      <c r="I807" s="591"/>
      <c r="J807" s="38"/>
      <c r="K807" s="484"/>
      <c r="L807" s="38" t="s">
        <v>32</v>
      </c>
      <c r="M807" s="212" t="s">
        <v>31</v>
      </c>
      <c r="N807" s="215" t="s">
        <v>9</v>
      </c>
      <c r="O807" s="221" t="s">
        <v>29</v>
      </c>
      <c r="P807" s="221" t="s">
        <v>24</v>
      </c>
      <c r="Q807" s="5"/>
      <c r="R807" s="5"/>
      <c r="S807" s="5" t="s">
        <v>24</v>
      </c>
      <c r="T807" s="5"/>
      <c r="U807" s="6"/>
      <c r="V807" s="5"/>
      <c r="W807" s="5"/>
      <c r="X807" s="5"/>
      <c r="Y807" s="5"/>
      <c r="Z807" s="5"/>
      <c r="AA807" s="5"/>
      <c r="AB807" s="80">
        <f t="shared" si="438"/>
        <v>1</v>
      </c>
      <c r="AC807" s="642"/>
      <c r="AD807" s="7"/>
      <c r="AE807" s="7"/>
      <c r="AF807" s="7"/>
      <c r="AG807" s="7"/>
      <c r="AH807" s="7"/>
      <c r="AI807" s="7"/>
      <c r="AJ807" s="7"/>
      <c r="AK807" s="7" t="s">
        <v>1316</v>
      </c>
      <c r="AL807" s="7"/>
      <c r="AM807" s="7" t="s">
        <v>1316</v>
      </c>
      <c r="AN807" s="7"/>
      <c r="AO807" s="7"/>
      <c r="AP807" s="7"/>
      <c r="AQ807" s="7"/>
      <c r="AR807" s="7"/>
      <c r="AS807" s="7"/>
      <c r="AT807" s="7"/>
      <c r="AU807" s="7"/>
      <c r="AV807" s="55"/>
      <c r="AW807" s="7"/>
      <c r="AX807" s="7"/>
      <c r="AY807" s="7"/>
      <c r="AZ807" s="7"/>
      <c r="BA807" s="7"/>
      <c r="BB807" s="7"/>
      <c r="BC807" s="7"/>
      <c r="BD807" s="7"/>
      <c r="BE807" s="7"/>
      <c r="BF807" s="7"/>
      <c r="BG807" s="7"/>
      <c r="BH807" s="7"/>
      <c r="BI807" s="7"/>
      <c r="BJ807" s="7"/>
      <c r="BK807" s="7"/>
      <c r="BL807" s="5">
        <v>2</v>
      </c>
      <c r="BM807" s="221">
        <v>2</v>
      </c>
      <c r="BN807" s="221">
        <v>2</v>
      </c>
      <c r="BO807" s="221">
        <v>2</v>
      </c>
      <c r="BP807" s="221">
        <v>2</v>
      </c>
      <c r="BQ807" s="221">
        <v>2</v>
      </c>
      <c r="BR807" s="5">
        <v>2</v>
      </c>
      <c r="BS807" s="226">
        <v>2</v>
      </c>
      <c r="BT807" s="221">
        <v>2</v>
      </c>
      <c r="BU807" s="221">
        <v>2</v>
      </c>
      <c r="BV807" s="221">
        <v>2</v>
      </c>
      <c r="BW807" s="5">
        <v>2</v>
      </c>
      <c r="BX807" s="221">
        <v>2</v>
      </c>
      <c r="BY807" s="6">
        <v>2</v>
      </c>
      <c r="BZ807" s="5">
        <v>2</v>
      </c>
      <c r="CA807" s="221">
        <v>2</v>
      </c>
      <c r="CB807" s="221">
        <v>2</v>
      </c>
      <c r="CC807" s="221">
        <v>2</v>
      </c>
      <c r="CD807" s="337">
        <v>2</v>
      </c>
      <c r="CE807" s="221">
        <v>2</v>
      </c>
      <c r="CF807" s="221">
        <v>2</v>
      </c>
      <c r="CG807" s="221">
        <v>2</v>
      </c>
      <c r="CH807" s="221">
        <v>2</v>
      </c>
      <c r="CI807" s="221">
        <v>2</v>
      </c>
      <c r="CJ807" s="337">
        <v>2</v>
      </c>
      <c r="CK807" s="221">
        <v>2</v>
      </c>
      <c r="CL807" s="222">
        <f t="shared" si="428"/>
        <v>26</v>
      </c>
      <c r="CM807" s="237">
        <f t="shared" si="429"/>
        <v>1</v>
      </c>
      <c r="CN807" s="222">
        <f t="shared" si="430"/>
        <v>0</v>
      </c>
      <c r="CO807" s="237">
        <f t="shared" si="431"/>
        <v>0</v>
      </c>
      <c r="CP807" s="222">
        <f t="shared" si="432"/>
        <v>0</v>
      </c>
      <c r="CQ807" s="237">
        <f t="shared" si="433"/>
        <v>0</v>
      </c>
      <c r="CR807" s="222">
        <f t="shared" si="434"/>
        <v>0</v>
      </c>
      <c r="CS807" s="237">
        <f t="shared" si="435"/>
        <v>0</v>
      </c>
      <c r="CT807" s="223">
        <f t="shared" si="436"/>
        <v>2</v>
      </c>
      <c r="CU807" s="223" t="str">
        <f t="shared" si="437"/>
        <v>Đạt mục tiêu</v>
      </c>
      <c r="CV807" s="5"/>
    </row>
    <row r="808" spans="1:100" s="1" customFormat="1" ht="46.5" hidden="1">
      <c r="A808" s="1308"/>
      <c r="B808" s="1024"/>
      <c r="C808" s="1033"/>
      <c r="D808" s="1024"/>
      <c r="E808" s="1033"/>
      <c r="F808" s="1024"/>
      <c r="G808" s="217" t="s">
        <v>1113</v>
      </c>
      <c r="H808" s="217"/>
      <c r="I808" s="591"/>
      <c r="J808" s="38"/>
      <c r="K808" s="484"/>
      <c r="L808" s="221" t="s">
        <v>32</v>
      </c>
      <c r="M808" s="212" t="s">
        <v>31</v>
      </c>
      <c r="N808" s="215" t="s">
        <v>9</v>
      </c>
      <c r="O808" s="221" t="s">
        <v>29</v>
      </c>
      <c r="P808" s="221" t="s">
        <v>24</v>
      </c>
      <c r="Q808" s="5"/>
      <c r="R808" s="5"/>
      <c r="S808" s="5"/>
      <c r="T808" s="5"/>
      <c r="U808" s="6"/>
      <c r="V808" s="5" t="s">
        <v>24</v>
      </c>
      <c r="W808" s="5"/>
      <c r="X808" s="5"/>
      <c r="Y808" s="5"/>
      <c r="Z808" s="5"/>
      <c r="AA808" s="5"/>
      <c r="AB808" s="80">
        <f t="shared" si="438"/>
        <v>1</v>
      </c>
      <c r="AC808" s="642"/>
      <c r="AD808" s="7"/>
      <c r="AE808" s="7"/>
      <c r="AF808" s="7"/>
      <c r="AG808" s="7"/>
      <c r="AH808" s="7"/>
      <c r="AI808" s="7"/>
      <c r="AJ808" s="7"/>
      <c r="AK808" s="7"/>
      <c r="AL808" s="7"/>
      <c r="AM808" s="7"/>
      <c r="AN808" s="7"/>
      <c r="AO808" s="7"/>
      <c r="AP808" s="7"/>
      <c r="AQ808" s="7"/>
      <c r="AR808" s="7"/>
      <c r="AS808" s="7"/>
      <c r="AT808" s="7"/>
      <c r="AU808" s="7"/>
      <c r="AV808" s="55" t="s">
        <v>1316</v>
      </c>
      <c r="AW808" s="55" t="s">
        <v>1316</v>
      </c>
      <c r="AX808" s="55"/>
      <c r="AY808" s="55"/>
      <c r="AZ808" s="55"/>
      <c r="BA808" s="7"/>
      <c r="BB808" s="7"/>
      <c r="BC808" s="7"/>
      <c r="BD808" s="7"/>
      <c r="BE808" s="7"/>
      <c r="BF808" s="7"/>
      <c r="BG808" s="7"/>
      <c r="BH808" s="7"/>
      <c r="BI808" s="7"/>
      <c r="BJ808" s="7"/>
      <c r="BK808" s="7"/>
      <c r="BL808" s="5">
        <v>2</v>
      </c>
      <c r="BM808" s="221">
        <v>2</v>
      </c>
      <c r="BN808" s="221">
        <v>2</v>
      </c>
      <c r="BO808" s="221">
        <v>2</v>
      </c>
      <c r="BP808" s="221">
        <v>2</v>
      </c>
      <c r="BQ808" s="221">
        <v>2</v>
      </c>
      <c r="BR808" s="5">
        <v>2</v>
      </c>
      <c r="BS808" s="226">
        <v>2</v>
      </c>
      <c r="BT808" s="221">
        <v>2</v>
      </c>
      <c r="BU808" s="221">
        <v>2</v>
      </c>
      <c r="BV808" s="221">
        <v>2</v>
      </c>
      <c r="BW808" s="5">
        <v>2</v>
      </c>
      <c r="BX808" s="221">
        <v>2</v>
      </c>
      <c r="BY808" s="6">
        <v>2</v>
      </c>
      <c r="BZ808" s="5">
        <v>2</v>
      </c>
      <c r="CA808" s="221">
        <v>2</v>
      </c>
      <c r="CB808" s="221">
        <v>2</v>
      </c>
      <c r="CC808" s="221">
        <v>2</v>
      </c>
      <c r="CD808" s="337">
        <v>2</v>
      </c>
      <c r="CE808" s="221">
        <v>2</v>
      </c>
      <c r="CF808" s="221">
        <v>2</v>
      </c>
      <c r="CG808" s="221">
        <v>2</v>
      </c>
      <c r="CH808" s="221">
        <v>2</v>
      </c>
      <c r="CI808" s="221">
        <v>2</v>
      </c>
      <c r="CJ808" s="337">
        <v>2</v>
      </c>
      <c r="CK808" s="221">
        <v>2</v>
      </c>
      <c r="CL808" s="222">
        <f t="shared" si="428"/>
        <v>26</v>
      </c>
      <c r="CM808" s="237">
        <f t="shared" si="429"/>
        <v>1</v>
      </c>
      <c r="CN808" s="222">
        <f t="shared" si="430"/>
        <v>0</v>
      </c>
      <c r="CO808" s="237">
        <f t="shared" si="431"/>
        <v>0</v>
      </c>
      <c r="CP808" s="222">
        <f t="shared" si="432"/>
        <v>0</v>
      </c>
      <c r="CQ808" s="237">
        <f t="shared" si="433"/>
        <v>0</v>
      </c>
      <c r="CR808" s="222">
        <f t="shared" si="434"/>
        <v>0</v>
      </c>
      <c r="CS808" s="237">
        <f t="shared" si="435"/>
        <v>0</v>
      </c>
      <c r="CT808" s="223">
        <f t="shared" si="436"/>
        <v>2</v>
      </c>
      <c r="CU808" s="223" t="str">
        <f t="shared" si="437"/>
        <v>Đạt mục tiêu</v>
      </c>
      <c r="CV808" s="5"/>
    </row>
    <row r="809" spans="1:100" s="1" customFormat="1" ht="46.5" hidden="1">
      <c r="A809" s="1308"/>
      <c r="B809" s="1024"/>
      <c r="C809" s="1033"/>
      <c r="D809" s="1024"/>
      <c r="E809" s="1033"/>
      <c r="F809" s="1024"/>
      <c r="G809" s="217" t="s">
        <v>1111</v>
      </c>
      <c r="H809" s="217"/>
      <c r="I809" s="591"/>
      <c r="J809" s="38"/>
      <c r="K809" s="484"/>
      <c r="L809" s="5" t="s">
        <v>32</v>
      </c>
      <c r="M809" s="212" t="s">
        <v>31</v>
      </c>
      <c r="N809" s="215" t="s">
        <v>9</v>
      </c>
      <c r="O809" s="221" t="s">
        <v>29</v>
      </c>
      <c r="P809" s="221" t="s">
        <v>24</v>
      </c>
      <c r="Q809" s="5"/>
      <c r="R809" s="5" t="s">
        <v>24</v>
      </c>
      <c r="S809" s="5"/>
      <c r="T809" s="5"/>
      <c r="U809" s="6"/>
      <c r="V809" s="5"/>
      <c r="W809" s="5"/>
      <c r="X809" s="5"/>
      <c r="Y809" s="5"/>
      <c r="Z809" s="5"/>
      <c r="AA809" s="5"/>
      <c r="AB809" s="80">
        <f t="shared" si="438"/>
        <v>1</v>
      </c>
      <c r="AC809" s="642"/>
      <c r="AD809" s="7"/>
      <c r="AE809" s="7"/>
      <c r="AF809" s="7"/>
      <c r="AG809" s="7"/>
      <c r="AH809" s="7" t="s">
        <v>1316</v>
      </c>
      <c r="AI809" s="7"/>
      <c r="AJ809" s="7" t="s">
        <v>1316</v>
      </c>
      <c r="AK809" s="7"/>
      <c r="AL809" s="7"/>
      <c r="AM809" s="7"/>
      <c r="AN809" s="7"/>
      <c r="AO809" s="7"/>
      <c r="AP809" s="7"/>
      <c r="AQ809" s="7"/>
      <c r="AR809" s="7"/>
      <c r="AS809" s="7"/>
      <c r="AT809" s="7"/>
      <c r="AU809" s="7"/>
      <c r="AV809" s="55"/>
      <c r="AW809" s="7"/>
      <c r="AX809" s="7"/>
      <c r="AY809" s="7"/>
      <c r="AZ809" s="7"/>
      <c r="BA809" s="7"/>
      <c r="BB809" s="7"/>
      <c r="BC809" s="7"/>
      <c r="BD809" s="7"/>
      <c r="BE809" s="7"/>
      <c r="BF809" s="7"/>
      <c r="BG809" s="7"/>
      <c r="BH809" s="7"/>
      <c r="BI809" s="7"/>
      <c r="BJ809" s="7"/>
      <c r="BK809" s="7"/>
      <c r="BL809" s="5">
        <v>2</v>
      </c>
      <c r="BM809" s="221">
        <v>2</v>
      </c>
      <c r="BN809" s="221">
        <v>1</v>
      </c>
      <c r="BO809" s="221">
        <v>2</v>
      </c>
      <c r="BP809" s="221">
        <v>2</v>
      </c>
      <c r="BQ809" s="221">
        <v>2</v>
      </c>
      <c r="BR809" s="5">
        <v>2</v>
      </c>
      <c r="BS809" s="226">
        <v>2</v>
      </c>
      <c r="BT809" s="221">
        <v>2</v>
      </c>
      <c r="BU809" s="221">
        <v>2</v>
      </c>
      <c r="BV809" s="221">
        <v>2</v>
      </c>
      <c r="BW809" s="5">
        <v>2</v>
      </c>
      <c r="BX809" s="221">
        <v>2</v>
      </c>
      <c r="BY809" s="6">
        <v>2</v>
      </c>
      <c r="BZ809" s="5">
        <v>2</v>
      </c>
      <c r="CA809" s="221">
        <v>2</v>
      </c>
      <c r="CB809" s="221">
        <v>2</v>
      </c>
      <c r="CC809" s="221">
        <v>1</v>
      </c>
      <c r="CD809" s="337">
        <v>2</v>
      </c>
      <c r="CE809" s="221">
        <v>2</v>
      </c>
      <c r="CF809" s="221">
        <v>2</v>
      </c>
      <c r="CG809" s="221">
        <v>2</v>
      </c>
      <c r="CH809" s="221">
        <v>2</v>
      </c>
      <c r="CI809" s="221">
        <v>2</v>
      </c>
      <c r="CJ809" s="337">
        <v>2</v>
      </c>
      <c r="CK809" s="221">
        <v>2</v>
      </c>
      <c r="CL809" s="222">
        <f t="shared" si="428"/>
        <v>24</v>
      </c>
      <c r="CM809" s="237">
        <f t="shared" si="429"/>
        <v>0.92307692307692313</v>
      </c>
      <c r="CN809" s="222">
        <f t="shared" si="430"/>
        <v>2</v>
      </c>
      <c r="CO809" s="237">
        <f t="shared" si="431"/>
        <v>7.6923076923076927E-2</v>
      </c>
      <c r="CP809" s="222">
        <f t="shared" si="432"/>
        <v>0</v>
      </c>
      <c r="CQ809" s="237">
        <f t="shared" si="433"/>
        <v>0</v>
      </c>
      <c r="CR809" s="222">
        <f t="shared" si="434"/>
        <v>0</v>
      </c>
      <c r="CS809" s="237">
        <f t="shared" si="435"/>
        <v>0</v>
      </c>
      <c r="CT809" s="223">
        <f t="shared" si="436"/>
        <v>1.9230769230769231</v>
      </c>
      <c r="CU809" s="223" t="str">
        <f t="shared" si="437"/>
        <v>Đạt mục tiêu</v>
      </c>
      <c r="CV809" s="5"/>
    </row>
    <row r="810" spans="1:100" s="1" customFormat="1" ht="46.5" hidden="1">
      <c r="A810" s="1308"/>
      <c r="B810" s="1024"/>
      <c r="C810" s="1033"/>
      <c r="D810" s="1024"/>
      <c r="E810" s="1033"/>
      <c r="F810" s="1024"/>
      <c r="G810" s="217" t="s">
        <v>1114</v>
      </c>
      <c r="H810" s="217"/>
      <c r="I810" s="591"/>
      <c r="J810" s="38"/>
      <c r="K810" s="484"/>
      <c r="L810" s="5" t="s">
        <v>32</v>
      </c>
      <c r="M810" s="212" t="s">
        <v>31</v>
      </c>
      <c r="N810" s="215" t="s">
        <v>9</v>
      </c>
      <c r="O810" s="221" t="s">
        <v>29</v>
      </c>
      <c r="P810" s="221" t="s">
        <v>24</v>
      </c>
      <c r="Q810" s="5"/>
      <c r="R810" s="5"/>
      <c r="S810" s="5"/>
      <c r="T810" s="5" t="s">
        <v>24</v>
      </c>
      <c r="U810" s="6"/>
      <c r="V810" s="5"/>
      <c r="W810" s="5"/>
      <c r="X810" s="5"/>
      <c r="Y810" s="5"/>
      <c r="Z810" s="5"/>
      <c r="AA810" s="5"/>
      <c r="AB810" s="80">
        <f t="shared" si="438"/>
        <v>1</v>
      </c>
      <c r="AC810" s="642"/>
      <c r="AD810" s="7"/>
      <c r="AE810" s="7"/>
      <c r="AF810" s="7"/>
      <c r="AG810" s="7"/>
      <c r="AH810" s="7"/>
      <c r="AI810" s="7"/>
      <c r="AJ810" s="7"/>
      <c r="AK810" s="7"/>
      <c r="AL810" s="7"/>
      <c r="AM810" s="7"/>
      <c r="AN810" s="7"/>
      <c r="AO810" s="7" t="s">
        <v>1316</v>
      </c>
      <c r="AP810" s="55"/>
      <c r="AQ810" s="55" t="s">
        <v>1316</v>
      </c>
      <c r="AR810" s="55"/>
      <c r="AS810" s="7"/>
      <c r="AT810" s="7"/>
      <c r="AU810" s="7"/>
      <c r="AV810" s="7"/>
      <c r="AW810" s="7"/>
      <c r="AX810" s="7"/>
      <c r="AY810" s="7"/>
      <c r="AZ810" s="7"/>
      <c r="BA810" s="7"/>
      <c r="BB810" s="7"/>
      <c r="BC810" s="7"/>
      <c r="BD810" s="7"/>
      <c r="BE810" s="7"/>
      <c r="BF810" s="7"/>
      <c r="BG810" s="7"/>
      <c r="BH810" s="7"/>
      <c r="BI810" s="7"/>
      <c r="BJ810" s="7"/>
      <c r="BK810" s="7"/>
      <c r="BL810" s="5">
        <v>2</v>
      </c>
      <c r="BM810" s="221">
        <v>2</v>
      </c>
      <c r="BN810" s="221">
        <v>2</v>
      </c>
      <c r="BO810" s="221">
        <v>2</v>
      </c>
      <c r="BP810" s="221">
        <v>2</v>
      </c>
      <c r="BQ810" s="221">
        <v>2</v>
      </c>
      <c r="BR810" s="5">
        <v>2</v>
      </c>
      <c r="BS810" s="226">
        <v>2</v>
      </c>
      <c r="BT810" s="221">
        <v>1</v>
      </c>
      <c r="BU810" s="221">
        <v>1</v>
      </c>
      <c r="BV810" s="221">
        <v>2</v>
      </c>
      <c r="BW810" s="5">
        <v>1</v>
      </c>
      <c r="BX810" s="221">
        <v>2</v>
      </c>
      <c r="BY810" s="6">
        <v>2</v>
      </c>
      <c r="BZ810" s="5">
        <v>2</v>
      </c>
      <c r="CA810" s="221">
        <v>2</v>
      </c>
      <c r="CB810" s="221">
        <v>2</v>
      </c>
      <c r="CC810" s="221">
        <v>1</v>
      </c>
      <c r="CD810" s="337">
        <v>2</v>
      </c>
      <c r="CE810" s="221">
        <v>2</v>
      </c>
      <c r="CF810" s="221">
        <v>2</v>
      </c>
      <c r="CG810" s="221">
        <v>2</v>
      </c>
      <c r="CH810" s="221">
        <v>2</v>
      </c>
      <c r="CI810" s="221">
        <v>2</v>
      </c>
      <c r="CJ810" s="337">
        <v>2</v>
      </c>
      <c r="CK810" s="221">
        <v>2</v>
      </c>
      <c r="CL810" s="222">
        <f t="shared" si="428"/>
        <v>22</v>
      </c>
      <c r="CM810" s="237">
        <f t="shared" si="429"/>
        <v>0.84615384615384615</v>
      </c>
      <c r="CN810" s="222">
        <f t="shared" si="430"/>
        <v>4</v>
      </c>
      <c r="CO810" s="237">
        <f t="shared" si="431"/>
        <v>0.15384615384615385</v>
      </c>
      <c r="CP810" s="222">
        <f t="shared" si="432"/>
        <v>0</v>
      </c>
      <c r="CQ810" s="237">
        <f t="shared" si="433"/>
        <v>0</v>
      </c>
      <c r="CR810" s="222">
        <f t="shared" si="434"/>
        <v>0</v>
      </c>
      <c r="CS810" s="237">
        <f t="shared" si="435"/>
        <v>0</v>
      </c>
      <c r="CT810" s="223">
        <f t="shared" si="436"/>
        <v>1.8461538461538463</v>
      </c>
      <c r="CU810" s="223" t="str">
        <f t="shared" si="437"/>
        <v>Đạt mục tiêu</v>
      </c>
      <c r="CV810" s="5"/>
    </row>
    <row r="811" spans="1:100" s="1" customFormat="1" ht="46.5" hidden="1">
      <c r="A811" s="1308"/>
      <c r="B811" s="1024"/>
      <c r="C811" s="1033"/>
      <c r="D811" s="1024"/>
      <c r="E811" s="1033"/>
      <c r="F811" s="1024"/>
      <c r="G811" s="217" t="s">
        <v>667</v>
      </c>
      <c r="H811" s="217"/>
      <c r="I811" s="591"/>
      <c r="J811" s="212"/>
      <c r="K811" s="465"/>
      <c r="L811" s="221" t="s">
        <v>32</v>
      </c>
      <c r="M811" s="212" t="s">
        <v>31</v>
      </c>
      <c r="N811" s="215" t="s">
        <v>9</v>
      </c>
      <c r="O811" s="221" t="s">
        <v>29</v>
      </c>
      <c r="P811" s="221" t="s">
        <v>24</v>
      </c>
      <c r="Q811" s="5"/>
      <c r="R811" s="5"/>
      <c r="S811" s="5"/>
      <c r="T811" s="5" t="s">
        <v>24</v>
      </c>
      <c r="U811" s="6"/>
      <c r="V811" s="5"/>
      <c r="W811" s="5"/>
      <c r="X811" s="5"/>
      <c r="Y811" s="5"/>
      <c r="Z811" s="5"/>
      <c r="AA811" s="5"/>
      <c r="AB811" s="80">
        <f t="shared" si="438"/>
        <v>1</v>
      </c>
      <c r="AC811" s="642"/>
      <c r="AD811" s="7"/>
      <c r="AE811" s="7"/>
      <c r="AF811" s="7"/>
      <c r="AG811" s="7"/>
      <c r="AH811" s="7"/>
      <c r="AI811" s="7"/>
      <c r="AJ811" s="7"/>
      <c r="AK811" s="7"/>
      <c r="AL811" s="7"/>
      <c r="AM811" s="7"/>
      <c r="AN811" s="7"/>
      <c r="AO811" s="7" t="s">
        <v>1404</v>
      </c>
      <c r="AP811" s="7" t="s">
        <v>1404</v>
      </c>
      <c r="AQ811" s="7" t="s">
        <v>1404</v>
      </c>
      <c r="AR811" s="7" t="s">
        <v>1404</v>
      </c>
      <c r="AS811" s="7"/>
      <c r="AT811" s="7"/>
      <c r="AU811" s="7"/>
      <c r="AV811" s="55"/>
      <c r="AW811" s="7"/>
      <c r="AX811" s="7"/>
      <c r="AY811" s="7"/>
      <c r="AZ811" s="7"/>
      <c r="BA811" s="7"/>
      <c r="BB811" s="7"/>
      <c r="BC811" s="7"/>
      <c r="BD811" s="7"/>
      <c r="BE811" s="7"/>
      <c r="BF811" s="7"/>
      <c r="BG811" s="7"/>
      <c r="BH811" s="7"/>
      <c r="BI811" s="7"/>
      <c r="BJ811" s="7"/>
      <c r="BK811" s="7" t="s">
        <v>1316</v>
      </c>
      <c r="BL811" s="5">
        <v>2</v>
      </c>
      <c r="BM811" s="221">
        <v>2</v>
      </c>
      <c r="BN811" s="221">
        <v>2</v>
      </c>
      <c r="BO811" s="221">
        <v>2</v>
      </c>
      <c r="BP811" s="221">
        <v>2</v>
      </c>
      <c r="BQ811" s="221">
        <v>2</v>
      </c>
      <c r="BR811" s="5">
        <v>2</v>
      </c>
      <c r="BS811" s="226">
        <v>2</v>
      </c>
      <c r="BT811" s="221">
        <v>2</v>
      </c>
      <c r="BU811" s="221">
        <v>2</v>
      </c>
      <c r="BV811" s="221">
        <v>2</v>
      </c>
      <c r="BW811" s="5">
        <v>2</v>
      </c>
      <c r="BX811" s="221">
        <v>2</v>
      </c>
      <c r="BY811" s="6">
        <v>2</v>
      </c>
      <c r="BZ811" s="5">
        <v>2</v>
      </c>
      <c r="CA811" s="221">
        <v>2</v>
      </c>
      <c r="CB811" s="221">
        <v>2</v>
      </c>
      <c r="CC811" s="221">
        <v>2</v>
      </c>
      <c r="CD811" s="337">
        <v>2</v>
      </c>
      <c r="CE811" s="221">
        <v>2</v>
      </c>
      <c r="CF811" s="221">
        <v>2</v>
      </c>
      <c r="CG811" s="221">
        <v>2</v>
      </c>
      <c r="CH811" s="221">
        <v>2</v>
      </c>
      <c r="CI811" s="221">
        <v>2</v>
      </c>
      <c r="CJ811" s="337">
        <v>2</v>
      </c>
      <c r="CK811" s="221">
        <v>2</v>
      </c>
      <c r="CL811" s="222">
        <f t="shared" si="428"/>
        <v>26</v>
      </c>
      <c r="CM811" s="237">
        <f t="shared" si="429"/>
        <v>1</v>
      </c>
      <c r="CN811" s="222">
        <f t="shared" si="430"/>
        <v>0</v>
      </c>
      <c r="CO811" s="237">
        <f t="shared" si="431"/>
        <v>0</v>
      </c>
      <c r="CP811" s="222">
        <f t="shared" si="432"/>
        <v>0</v>
      </c>
      <c r="CQ811" s="237">
        <f t="shared" si="433"/>
        <v>0</v>
      </c>
      <c r="CR811" s="222">
        <f t="shared" si="434"/>
        <v>0</v>
      </c>
      <c r="CS811" s="237">
        <f t="shared" si="435"/>
        <v>0</v>
      </c>
      <c r="CT811" s="223">
        <f t="shared" si="436"/>
        <v>2</v>
      </c>
      <c r="CU811" s="223" t="str">
        <f t="shared" si="437"/>
        <v>Đạt mục tiêu</v>
      </c>
      <c r="CV811" s="5"/>
    </row>
    <row r="812" spans="1:100" s="1" customFormat="1" ht="46.5" hidden="1">
      <c r="A812" s="1308">
        <v>232</v>
      </c>
      <c r="B812" s="1063" t="s">
        <v>2990</v>
      </c>
      <c r="C812" s="1065" t="s">
        <v>2427</v>
      </c>
      <c r="D812" s="1064" t="s">
        <v>2670</v>
      </c>
      <c r="E812" s="1065" t="s">
        <v>2427</v>
      </c>
      <c r="F812" s="1063" t="s">
        <v>2671</v>
      </c>
      <c r="G812" s="217" t="s">
        <v>2669</v>
      </c>
      <c r="H812" s="159"/>
      <c r="I812" s="442"/>
      <c r="J812" s="212"/>
      <c r="K812" s="465"/>
      <c r="L812" s="5" t="s">
        <v>32</v>
      </c>
      <c r="M812" s="212" t="s">
        <v>31</v>
      </c>
      <c r="N812" s="215" t="s">
        <v>9</v>
      </c>
      <c r="O812" s="221" t="s">
        <v>29</v>
      </c>
      <c r="P812" s="221" t="s">
        <v>24</v>
      </c>
      <c r="Q812" s="5"/>
      <c r="R812" s="5" t="s">
        <v>24</v>
      </c>
      <c r="S812" s="5"/>
      <c r="T812" s="5"/>
      <c r="U812" s="6"/>
      <c r="V812" s="5"/>
      <c r="W812" s="5"/>
      <c r="X812" s="5"/>
      <c r="Y812" s="5"/>
      <c r="Z812" s="5"/>
      <c r="AA812" s="5"/>
      <c r="AB812" s="80">
        <f t="shared" si="438"/>
        <v>1</v>
      </c>
      <c r="AC812" s="642"/>
      <c r="AD812" s="7"/>
      <c r="AE812" s="7"/>
      <c r="AF812" s="7"/>
      <c r="AG812" s="7" t="s">
        <v>1405</v>
      </c>
      <c r="AH812" s="7" t="s">
        <v>1405</v>
      </c>
      <c r="AI812" s="7" t="s">
        <v>1405</v>
      </c>
      <c r="AJ812" s="7" t="s">
        <v>1405</v>
      </c>
      <c r="AK812" s="7"/>
      <c r="AL812" s="7"/>
      <c r="AM812" s="7"/>
      <c r="AN812" s="7"/>
      <c r="AO812" s="7"/>
      <c r="AP812" s="7"/>
      <c r="AQ812" s="7"/>
      <c r="AR812" s="7"/>
      <c r="AS812" s="7"/>
      <c r="AT812" s="7"/>
      <c r="AU812" s="7"/>
      <c r="AV812" s="55"/>
      <c r="AW812" s="7"/>
      <c r="AX812" s="7"/>
      <c r="AY812" s="7"/>
      <c r="AZ812" s="7"/>
      <c r="BA812" s="7"/>
      <c r="BB812" s="7"/>
      <c r="BC812" s="7"/>
      <c r="BD812" s="7"/>
      <c r="BE812" s="7"/>
      <c r="BF812" s="7"/>
      <c r="BG812" s="7"/>
      <c r="BH812" s="7"/>
      <c r="BI812" s="7"/>
      <c r="BJ812" s="7"/>
      <c r="BK812" s="7"/>
      <c r="BL812" s="5">
        <v>2</v>
      </c>
      <c r="BM812" s="221">
        <v>2</v>
      </c>
      <c r="BN812" s="221">
        <v>2</v>
      </c>
      <c r="BO812" s="221">
        <v>2</v>
      </c>
      <c r="BP812" s="221">
        <v>2</v>
      </c>
      <c r="BQ812" s="221">
        <v>1</v>
      </c>
      <c r="BR812" s="5">
        <v>1</v>
      </c>
      <c r="BS812" s="226">
        <v>2</v>
      </c>
      <c r="BT812" s="221">
        <v>2</v>
      </c>
      <c r="BU812" s="221">
        <v>2</v>
      </c>
      <c r="BV812" s="221">
        <v>2</v>
      </c>
      <c r="BW812" s="5">
        <v>2</v>
      </c>
      <c r="BX812" s="221">
        <v>2</v>
      </c>
      <c r="BY812" s="6">
        <v>2</v>
      </c>
      <c r="BZ812" s="5">
        <v>2</v>
      </c>
      <c r="CA812" s="221">
        <v>2</v>
      </c>
      <c r="CB812" s="221">
        <v>2</v>
      </c>
      <c r="CC812" s="221">
        <v>2</v>
      </c>
      <c r="CD812" s="337">
        <v>2</v>
      </c>
      <c r="CE812" s="221">
        <v>2</v>
      </c>
      <c r="CF812" s="221">
        <v>2</v>
      </c>
      <c r="CG812" s="221">
        <v>2</v>
      </c>
      <c r="CH812" s="221">
        <v>2</v>
      </c>
      <c r="CI812" s="221">
        <v>2</v>
      </c>
      <c r="CJ812" s="337">
        <v>2</v>
      </c>
      <c r="CK812" s="221">
        <v>2</v>
      </c>
      <c r="CL812" s="222">
        <f t="shared" si="428"/>
        <v>24</v>
      </c>
      <c r="CM812" s="237">
        <f t="shared" si="429"/>
        <v>0.92307692307692313</v>
      </c>
      <c r="CN812" s="222">
        <f t="shared" si="430"/>
        <v>2</v>
      </c>
      <c r="CO812" s="237">
        <f t="shared" si="431"/>
        <v>7.6923076923076927E-2</v>
      </c>
      <c r="CP812" s="222">
        <f t="shared" si="432"/>
        <v>0</v>
      </c>
      <c r="CQ812" s="237">
        <f t="shared" si="433"/>
        <v>0</v>
      </c>
      <c r="CR812" s="222">
        <f t="shared" si="434"/>
        <v>0</v>
      </c>
      <c r="CS812" s="237">
        <f t="shared" si="435"/>
        <v>0</v>
      </c>
      <c r="CT812" s="223">
        <f t="shared" si="436"/>
        <v>1.9230769230769231</v>
      </c>
      <c r="CU812" s="223" t="str">
        <f t="shared" si="437"/>
        <v>Đạt mục tiêu</v>
      </c>
      <c r="CV812" s="5"/>
    </row>
    <row r="813" spans="1:100" s="1" customFormat="1" ht="46.5" hidden="1">
      <c r="A813" s="1308"/>
      <c r="B813" s="1064"/>
      <c r="C813" s="1065"/>
      <c r="D813" s="1064"/>
      <c r="E813" s="1065"/>
      <c r="F813" s="1064"/>
      <c r="G813" s="554" t="s">
        <v>853</v>
      </c>
      <c r="H813" s="159"/>
      <c r="I813" s="442"/>
      <c r="J813" s="212"/>
      <c r="K813" s="465"/>
      <c r="L813" s="38" t="s">
        <v>32</v>
      </c>
      <c r="M813" s="212" t="s">
        <v>31</v>
      </c>
      <c r="N813" s="215" t="s">
        <v>9</v>
      </c>
      <c r="O813" s="221" t="s">
        <v>29</v>
      </c>
      <c r="P813" s="221" t="s">
        <v>24</v>
      </c>
      <c r="Q813" s="5"/>
      <c r="R813" s="5"/>
      <c r="S813" s="5"/>
      <c r="T813" s="5"/>
      <c r="U813" s="6"/>
      <c r="V813" s="5"/>
      <c r="W813" s="5"/>
      <c r="X813" s="5" t="s">
        <v>24</v>
      </c>
      <c r="Y813" s="5"/>
      <c r="Z813" s="5"/>
      <c r="AA813" s="5"/>
      <c r="AB813" s="80">
        <f t="shared" si="438"/>
        <v>1</v>
      </c>
      <c r="AC813" s="642"/>
      <c r="AD813" s="7"/>
      <c r="AE813" s="7"/>
      <c r="AF813" s="7"/>
      <c r="AG813" s="7"/>
      <c r="AH813" s="7"/>
      <c r="AI813" s="7"/>
      <c r="AJ813" s="7"/>
      <c r="AK813" s="7" t="s">
        <v>1317</v>
      </c>
      <c r="AL813" s="7" t="s">
        <v>1317</v>
      </c>
      <c r="AM813" s="7" t="s">
        <v>1317</v>
      </c>
      <c r="AN813" s="7" t="s">
        <v>1317</v>
      </c>
      <c r="AO813" s="7"/>
      <c r="AP813" s="7"/>
      <c r="AQ813" s="7"/>
      <c r="AR813" s="7"/>
      <c r="AS813" s="7"/>
      <c r="AT813" s="7"/>
      <c r="AU813" s="7"/>
      <c r="AV813" s="55"/>
      <c r="AW813" s="7"/>
      <c r="AX813" s="7"/>
      <c r="AY813" s="7"/>
      <c r="AZ813" s="7"/>
      <c r="BA813" s="7" t="s">
        <v>1317</v>
      </c>
      <c r="BB813" s="7" t="s">
        <v>1317</v>
      </c>
      <c r="BC813" s="7" t="s">
        <v>1317</v>
      </c>
      <c r="BD813" s="7" t="s">
        <v>1317</v>
      </c>
      <c r="BE813" s="7"/>
      <c r="BF813" s="7"/>
      <c r="BG813" s="7"/>
      <c r="BH813" s="7"/>
      <c r="BI813" s="7"/>
      <c r="BJ813" s="7"/>
      <c r="BK813" s="7"/>
      <c r="BL813" s="5">
        <v>2</v>
      </c>
      <c r="BM813" s="221">
        <v>2</v>
      </c>
      <c r="BN813" s="221">
        <v>2</v>
      </c>
      <c r="BO813" s="221">
        <v>2</v>
      </c>
      <c r="BP813" s="221">
        <v>2</v>
      </c>
      <c r="BQ813" s="221">
        <v>2</v>
      </c>
      <c r="BR813" s="5">
        <v>2</v>
      </c>
      <c r="BS813" s="226">
        <v>2</v>
      </c>
      <c r="BT813" s="221">
        <v>2</v>
      </c>
      <c r="BU813" s="221">
        <v>2</v>
      </c>
      <c r="BV813" s="221">
        <v>2</v>
      </c>
      <c r="BW813" s="5">
        <v>2</v>
      </c>
      <c r="BX813" s="221">
        <v>2</v>
      </c>
      <c r="BY813" s="6">
        <v>2</v>
      </c>
      <c r="BZ813" s="5">
        <v>2</v>
      </c>
      <c r="CA813" s="221">
        <v>2</v>
      </c>
      <c r="CB813" s="221">
        <v>2</v>
      </c>
      <c r="CC813" s="221">
        <v>2</v>
      </c>
      <c r="CD813" s="337">
        <v>2</v>
      </c>
      <c r="CE813" s="221">
        <v>2</v>
      </c>
      <c r="CF813" s="221">
        <v>2</v>
      </c>
      <c r="CG813" s="221">
        <v>2</v>
      </c>
      <c r="CH813" s="221">
        <v>2</v>
      </c>
      <c r="CI813" s="221">
        <v>2</v>
      </c>
      <c r="CJ813" s="337">
        <v>2</v>
      </c>
      <c r="CK813" s="221">
        <v>2</v>
      </c>
      <c r="CL813" s="222">
        <f t="shared" si="428"/>
        <v>26</v>
      </c>
      <c r="CM813" s="237">
        <f t="shared" si="429"/>
        <v>1</v>
      </c>
      <c r="CN813" s="222">
        <f t="shared" si="430"/>
        <v>0</v>
      </c>
      <c r="CO813" s="237">
        <f t="shared" si="431"/>
        <v>0</v>
      </c>
      <c r="CP813" s="222">
        <f t="shared" si="432"/>
        <v>0</v>
      </c>
      <c r="CQ813" s="237">
        <f t="shared" si="433"/>
        <v>0</v>
      </c>
      <c r="CR813" s="222">
        <f t="shared" si="434"/>
        <v>0</v>
      </c>
      <c r="CS813" s="237">
        <f t="shared" si="435"/>
        <v>0</v>
      </c>
      <c r="CT813" s="223">
        <f t="shared" si="436"/>
        <v>2</v>
      </c>
      <c r="CU813" s="223" t="str">
        <f t="shared" si="437"/>
        <v>Đạt mục tiêu</v>
      </c>
      <c r="CV813" s="5"/>
    </row>
    <row r="814" spans="1:100" s="1" customFormat="1" ht="106.25" hidden="1" customHeight="1">
      <c r="A814" s="1308"/>
      <c r="B814" s="1064"/>
      <c r="C814" s="1065"/>
      <c r="D814" s="1064"/>
      <c r="E814" s="1065"/>
      <c r="F814" s="1064"/>
      <c r="G814" s="217" t="s">
        <v>3026</v>
      </c>
      <c r="H814" s="217"/>
      <c r="I814" s="704" t="s">
        <v>2987</v>
      </c>
      <c r="J814" s="212"/>
      <c r="K814" s="465"/>
      <c r="L814" s="221" t="s">
        <v>32</v>
      </c>
      <c r="M814" s="212" t="s">
        <v>31</v>
      </c>
      <c r="N814" s="215" t="s">
        <v>9</v>
      </c>
      <c r="O814" s="221" t="s">
        <v>29</v>
      </c>
      <c r="P814" s="221" t="s">
        <v>24</v>
      </c>
      <c r="Q814" s="5"/>
      <c r="R814" s="5"/>
      <c r="S814" s="5"/>
      <c r="T814" s="5"/>
      <c r="U814" s="6"/>
      <c r="V814" s="5"/>
      <c r="W814" s="5"/>
      <c r="X814" s="5"/>
      <c r="Y814" s="5" t="s">
        <v>24</v>
      </c>
      <c r="Z814" s="5"/>
      <c r="AA814" s="5"/>
      <c r="AB814" s="80">
        <f t="shared" si="438"/>
        <v>1</v>
      </c>
      <c r="AC814" s="642"/>
      <c r="AD814" s="7"/>
      <c r="AE814" s="7"/>
      <c r="AF814" s="7"/>
      <c r="AG814" s="7"/>
      <c r="AH814" s="7"/>
      <c r="AI814" s="7"/>
      <c r="AJ814" s="7"/>
      <c r="AK814" s="7"/>
      <c r="AL814" s="7"/>
      <c r="AM814" s="7"/>
      <c r="AN814" s="7"/>
      <c r="AO814" s="7"/>
      <c r="AP814" s="7"/>
      <c r="AQ814" s="7"/>
      <c r="AR814" s="7"/>
      <c r="AS814" s="7"/>
      <c r="AT814" s="7"/>
      <c r="AU814" s="7"/>
      <c r="AV814" s="55"/>
      <c r="AW814" s="7"/>
      <c r="AX814" s="7"/>
      <c r="AY814" s="7"/>
      <c r="AZ814" s="7"/>
      <c r="BA814" s="7"/>
      <c r="BB814" s="7"/>
      <c r="BC814" s="7"/>
      <c r="BD814" s="7"/>
      <c r="BE814" s="7" t="s">
        <v>1316</v>
      </c>
      <c r="BF814" s="7"/>
      <c r="BG814" s="7"/>
      <c r="BH814" s="7"/>
      <c r="BI814" s="7"/>
      <c r="BJ814" s="7"/>
      <c r="BK814" s="7"/>
      <c r="BL814" s="5">
        <v>2</v>
      </c>
      <c r="BM814" s="221">
        <v>2</v>
      </c>
      <c r="BN814" s="221">
        <v>2</v>
      </c>
      <c r="BO814" s="221">
        <v>2</v>
      </c>
      <c r="BP814" s="221">
        <v>2</v>
      </c>
      <c r="BQ814" s="221">
        <v>2</v>
      </c>
      <c r="BR814" s="5">
        <v>2</v>
      </c>
      <c r="BS814" s="226">
        <v>2</v>
      </c>
      <c r="BT814" s="221">
        <v>2</v>
      </c>
      <c r="BU814" s="221">
        <v>2</v>
      </c>
      <c r="BV814" s="221">
        <v>2</v>
      </c>
      <c r="BW814" s="5">
        <v>2</v>
      </c>
      <c r="BX814" s="221">
        <v>2</v>
      </c>
      <c r="BY814" s="6">
        <v>2</v>
      </c>
      <c r="BZ814" s="5">
        <v>2</v>
      </c>
      <c r="CA814" s="221">
        <v>2</v>
      </c>
      <c r="CB814" s="221">
        <v>1</v>
      </c>
      <c r="CC814" s="221">
        <v>2</v>
      </c>
      <c r="CD814" s="337">
        <v>2</v>
      </c>
      <c r="CE814" s="221">
        <v>2</v>
      </c>
      <c r="CF814" s="221">
        <v>2</v>
      </c>
      <c r="CG814" s="221">
        <v>2</v>
      </c>
      <c r="CH814" s="221">
        <v>2</v>
      </c>
      <c r="CI814" s="221">
        <v>2</v>
      </c>
      <c r="CJ814" s="337">
        <v>2</v>
      </c>
      <c r="CK814" s="221">
        <v>2</v>
      </c>
      <c r="CL814" s="222">
        <f t="shared" si="428"/>
        <v>25</v>
      </c>
      <c r="CM814" s="237">
        <f t="shared" si="429"/>
        <v>0.96153846153846156</v>
      </c>
      <c r="CN814" s="222">
        <f t="shared" si="430"/>
        <v>1</v>
      </c>
      <c r="CO814" s="237">
        <f t="shared" si="431"/>
        <v>3.8461538461538464E-2</v>
      </c>
      <c r="CP814" s="222">
        <f t="shared" si="432"/>
        <v>0</v>
      </c>
      <c r="CQ814" s="237">
        <f t="shared" si="433"/>
        <v>0</v>
      </c>
      <c r="CR814" s="222">
        <f t="shared" si="434"/>
        <v>0</v>
      </c>
      <c r="CS814" s="237">
        <f t="shared" si="435"/>
        <v>0</v>
      </c>
      <c r="CT814" s="223">
        <f t="shared" si="436"/>
        <v>1.9615384615384615</v>
      </c>
      <c r="CU814" s="223" t="str">
        <f t="shared" si="437"/>
        <v>Đạt mục tiêu</v>
      </c>
      <c r="CV814" s="5"/>
    </row>
    <row r="815" spans="1:100" s="1" customFormat="1" ht="77.5" hidden="1">
      <c r="A815" s="1308"/>
      <c r="B815" s="1064"/>
      <c r="C815" s="1065"/>
      <c r="D815" s="1064"/>
      <c r="E815" s="1065"/>
      <c r="F815" s="1064"/>
      <c r="G815" s="51" t="s">
        <v>2461</v>
      </c>
      <c r="H815" s="51"/>
      <c r="I815" s="592"/>
      <c r="J815" s="38"/>
      <c r="K815" s="484"/>
      <c r="L815" s="221" t="s">
        <v>32</v>
      </c>
      <c r="M815" s="212" t="s">
        <v>31</v>
      </c>
      <c r="N815" s="215" t="s">
        <v>9</v>
      </c>
      <c r="O815" s="221" t="s">
        <v>29</v>
      </c>
      <c r="P815" s="221" t="s">
        <v>24</v>
      </c>
      <c r="Q815" s="5"/>
      <c r="R815" s="5"/>
      <c r="S815" s="5"/>
      <c r="T815" s="5"/>
      <c r="U815" s="6"/>
      <c r="V815" s="5"/>
      <c r="W815" s="5"/>
      <c r="X815" s="5"/>
      <c r="Y815" s="5"/>
      <c r="Z815" s="5"/>
      <c r="AA815" s="5" t="s">
        <v>24</v>
      </c>
      <c r="AB815" s="80">
        <f t="shared" si="438"/>
        <v>1</v>
      </c>
      <c r="AC815" s="652"/>
      <c r="AD815" s="17"/>
      <c r="AE815" s="17"/>
      <c r="AF815" s="17"/>
      <c r="AG815" s="7"/>
      <c r="AH815" s="7"/>
      <c r="AI815" s="7"/>
      <c r="AJ815" s="7"/>
      <c r="AK815" s="7"/>
      <c r="AL815" s="7"/>
      <c r="AM815" s="7"/>
      <c r="AN815" s="7"/>
      <c r="AO815" s="7"/>
      <c r="AP815" s="7"/>
      <c r="AQ815" s="7"/>
      <c r="AR815" s="7"/>
      <c r="AS815" s="7"/>
      <c r="AT815" s="7"/>
      <c r="AU815" s="7"/>
      <c r="AV815" s="55"/>
      <c r="AW815" s="7"/>
      <c r="AX815" s="7"/>
      <c r="AY815" s="7"/>
      <c r="AZ815" s="7"/>
      <c r="BA815" s="7"/>
      <c r="BB815" s="7"/>
      <c r="BC815" s="7"/>
      <c r="BD815" s="7"/>
      <c r="BE815" s="7"/>
      <c r="BF815" s="7"/>
      <c r="BG815" s="7"/>
      <c r="BH815" s="7"/>
      <c r="BI815" s="7"/>
      <c r="BJ815" s="7" t="s">
        <v>1318</v>
      </c>
      <c r="BK815" s="7"/>
      <c r="BL815" s="5">
        <v>2</v>
      </c>
      <c r="BM815" s="221">
        <v>2</v>
      </c>
      <c r="BN815" s="221">
        <v>2</v>
      </c>
      <c r="BO815" s="221">
        <v>2</v>
      </c>
      <c r="BP815" s="221">
        <v>2</v>
      </c>
      <c r="BQ815" s="221">
        <v>2</v>
      </c>
      <c r="BR815" s="5">
        <v>2</v>
      </c>
      <c r="BS815" s="226">
        <v>2</v>
      </c>
      <c r="BT815" s="221">
        <v>2</v>
      </c>
      <c r="BU815" s="221">
        <v>2</v>
      </c>
      <c r="BV815" s="221">
        <v>2</v>
      </c>
      <c r="BW815" s="5">
        <v>2</v>
      </c>
      <c r="BX815" s="221">
        <v>2</v>
      </c>
      <c r="BY815" s="6">
        <v>2</v>
      </c>
      <c r="BZ815" s="5">
        <v>2</v>
      </c>
      <c r="CA815" s="221">
        <v>2</v>
      </c>
      <c r="CB815" s="221">
        <v>2</v>
      </c>
      <c r="CC815" s="221">
        <v>2</v>
      </c>
      <c r="CD815" s="337">
        <v>2</v>
      </c>
      <c r="CE815" s="221">
        <v>2</v>
      </c>
      <c r="CF815" s="221">
        <v>2</v>
      </c>
      <c r="CG815" s="221">
        <v>2</v>
      </c>
      <c r="CH815" s="221">
        <v>2</v>
      </c>
      <c r="CI815" s="221">
        <v>2</v>
      </c>
      <c r="CJ815" s="337">
        <v>2</v>
      </c>
      <c r="CK815" s="221">
        <v>2</v>
      </c>
      <c r="CL815" s="222">
        <f t="shared" si="428"/>
        <v>26</v>
      </c>
      <c r="CM815" s="237">
        <f t="shared" si="429"/>
        <v>1</v>
      </c>
      <c r="CN815" s="222">
        <f t="shared" si="430"/>
        <v>0</v>
      </c>
      <c r="CO815" s="237">
        <f t="shared" si="431"/>
        <v>0</v>
      </c>
      <c r="CP815" s="222">
        <f t="shared" si="432"/>
        <v>0</v>
      </c>
      <c r="CQ815" s="237">
        <f t="shared" si="433"/>
        <v>0</v>
      </c>
      <c r="CR815" s="222">
        <f t="shared" si="434"/>
        <v>0</v>
      </c>
      <c r="CS815" s="237">
        <f t="shared" si="435"/>
        <v>0</v>
      </c>
      <c r="CT815" s="223">
        <f t="shared" si="436"/>
        <v>2</v>
      </c>
      <c r="CU815" s="223" t="str">
        <f t="shared" si="437"/>
        <v>Đạt mục tiêu</v>
      </c>
      <c r="CV815" s="5"/>
    </row>
    <row r="816" spans="1:100" s="1" customFormat="1" ht="42.5" hidden="1">
      <c r="A816" s="1308">
        <v>233</v>
      </c>
      <c r="B816" s="1044" t="s">
        <v>1321</v>
      </c>
      <c r="C816" s="1033" t="s">
        <v>28</v>
      </c>
      <c r="D816" s="1024" t="s">
        <v>64</v>
      </c>
      <c r="E816" s="1033" t="s">
        <v>60</v>
      </c>
      <c r="F816" s="1044" t="s">
        <v>1320</v>
      </c>
      <c r="G816" s="145" t="s">
        <v>1319</v>
      </c>
      <c r="H816" s="145"/>
      <c r="I816" s="610"/>
      <c r="J816" s="38"/>
      <c r="K816" s="484"/>
      <c r="L816" s="227" t="s">
        <v>32</v>
      </c>
      <c r="M816" s="212" t="s">
        <v>31</v>
      </c>
      <c r="N816" s="215" t="s">
        <v>9</v>
      </c>
      <c r="O816" s="221" t="s">
        <v>29</v>
      </c>
      <c r="P816" s="221" t="s">
        <v>24</v>
      </c>
      <c r="Q816" s="5"/>
      <c r="R816" s="5"/>
      <c r="S816" s="5"/>
      <c r="T816" s="5"/>
      <c r="U816" s="195"/>
      <c r="V816" s="5"/>
      <c r="W816" s="5" t="s">
        <v>24</v>
      </c>
      <c r="X816" s="5"/>
      <c r="Y816" s="5"/>
      <c r="Z816" s="5"/>
      <c r="AA816" s="5"/>
      <c r="AB816" s="80">
        <f t="shared" si="438"/>
        <v>1</v>
      </c>
      <c r="AC816" s="642" t="s">
        <v>1316</v>
      </c>
      <c r="AD816" s="55" t="s">
        <v>1316</v>
      </c>
      <c r="AE816" s="55"/>
      <c r="AF816" s="55" t="s">
        <v>1316</v>
      </c>
      <c r="AG816" s="7"/>
      <c r="AH816" s="7"/>
      <c r="AI816" s="7"/>
      <c r="AJ816" s="7"/>
      <c r="AK816" s="7"/>
      <c r="AL816" s="7"/>
      <c r="AM816" s="7"/>
      <c r="AN816" s="7"/>
      <c r="AO816" s="7"/>
      <c r="AP816" s="7"/>
      <c r="AQ816" s="7"/>
      <c r="AR816" s="7"/>
      <c r="AS816" s="7"/>
      <c r="AT816" s="7"/>
      <c r="AU816" s="7"/>
      <c r="AV816" s="55"/>
      <c r="AW816" s="7"/>
      <c r="AX816" s="7"/>
      <c r="AY816" s="17" t="s">
        <v>1316</v>
      </c>
      <c r="AZ816" s="17" t="s">
        <v>1316</v>
      </c>
      <c r="BA816" s="7"/>
      <c r="BB816" s="7"/>
      <c r="BC816" s="7"/>
      <c r="BD816" s="7"/>
      <c r="BE816" s="7"/>
      <c r="BF816" s="7"/>
      <c r="BG816" s="7"/>
      <c r="BH816" s="7"/>
      <c r="BI816" s="7"/>
      <c r="BJ816" s="7"/>
      <c r="BK816" s="7"/>
      <c r="BL816" s="5">
        <v>2</v>
      </c>
      <c r="BM816" s="221">
        <v>2</v>
      </c>
      <c r="BN816" s="221">
        <v>2</v>
      </c>
      <c r="BO816" s="221">
        <v>2</v>
      </c>
      <c r="BP816" s="221">
        <v>2</v>
      </c>
      <c r="BQ816" s="221">
        <v>2</v>
      </c>
      <c r="BR816" s="5">
        <v>2</v>
      </c>
      <c r="BS816" s="226">
        <v>2</v>
      </c>
      <c r="BT816" s="221">
        <v>1</v>
      </c>
      <c r="BU816" s="221">
        <v>2</v>
      </c>
      <c r="BV816" s="221">
        <v>2</v>
      </c>
      <c r="BW816" s="5">
        <v>2</v>
      </c>
      <c r="BX816" s="221">
        <v>2</v>
      </c>
      <c r="BY816" s="6">
        <v>2</v>
      </c>
      <c r="BZ816" s="5">
        <v>2</v>
      </c>
      <c r="CA816" s="221">
        <v>2</v>
      </c>
      <c r="CB816" s="221">
        <v>1</v>
      </c>
      <c r="CC816" s="221">
        <v>1</v>
      </c>
      <c r="CD816" s="337">
        <v>2</v>
      </c>
      <c r="CE816" s="221">
        <v>2</v>
      </c>
      <c r="CF816" s="221">
        <v>2</v>
      </c>
      <c r="CG816" s="221">
        <v>2</v>
      </c>
      <c r="CH816" s="221">
        <v>2</v>
      </c>
      <c r="CI816" s="221">
        <v>2</v>
      </c>
      <c r="CJ816" s="337">
        <v>2</v>
      </c>
      <c r="CK816" s="221">
        <v>2</v>
      </c>
      <c r="CL816" s="222">
        <f t="shared" si="428"/>
        <v>23</v>
      </c>
      <c r="CM816" s="237">
        <f t="shared" si="429"/>
        <v>0.88461538461538458</v>
      </c>
      <c r="CN816" s="222">
        <f t="shared" si="430"/>
        <v>3</v>
      </c>
      <c r="CO816" s="237">
        <f t="shared" si="431"/>
        <v>0.11538461538461539</v>
      </c>
      <c r="CP816" s="222">
        <f t="shared" si="432"/>
        <v>0</v>
      </c>
      <c r="CQ816" s="237">
        <f t="shared" si="433"/>
        <v>0</v>
      </c>
      <c r="CR816" s="222">
        <f t="shared" si="434"/>
        <v>0</v>
      </c>
      <c r="CS816" s="237">
        <f t="shared" si="435"/>
        <v>0</v>
      </c>
      <c r="CT816" s="223">
        <f t="shared" si="436"/>
        <v>1.8846153846153846</v>
      </c>
      <c r="CU816" s="223" t="str">
        <f t="shared" si="437"/>
        <v>Đạt mục tiêu</v>
      </c>
      <c r="CV816" s="5"/>
    </row>
    <row r="817" spans="1:100" s="1" customFormat="1" ht="42.5" hidden="1">
      <c r="A817" s="1308"/>
      <c r="B817" s="1024"/>
      <c r="C817" s="1033"/>
      <c r="D817" s="1024"/>
      <c r="E817" s="1033"/>
      <c r="F817" s="1024"/>
      <c r="G817" s="217" t="s">
        <v>1115</v>
      </c>
      <c r="H817" s="51"/>
      <c r="I817" s="592"/>
      <c r="J817" s="38"/>
      <c r="K817" s="484"/>
      <c r="L817" s="5" t="s">
        <v>32</v>
      </c>
      <c r="M817" s="212" t="s">
        <v>31</v>
      </c>
      <c r="N817" s="215" t="s">
        <v>9</v>
      </c>
      <c r="O817" s="221" t="s">
        <v>29</v>
      </c>
      <c r="P817" s="221" t="s">
        <v>24</v>
      </c>
      <c r="Q817" s="5"/>
      <c r="R817" s="5" t="s">
        <v>24</v>
      </c>
      <c r="S817" s="5"/>
      <c r="T817" s="5"/>
      <c r="U817" s="6"/>
      <c r="V817" s="5"/>
      <c r="W817" s="5"/>
      <c r="X817" s="5"/>
      <c r="Y817" s="5"/>
      <c r="Z817" s="5"/>
      <c r="AA817" s="5"/>
      <c r="AB817" s="80">
        <f t="shared" si="438"/>
        <v>1</v>
      </c>
      <c r="AC817" s="652"/>
      <c r="AD817" s="17"/>
      <c r="AE817" s="17"/>
      <c r="AF817" s="17"/>
      <c r="AG817" s="7" t="s">
        <v>1404</v>
      </c>
      <c r="AH817" s="7" t="s">
        <v>1404</v>
      </c>
      <c r="AI817" s="7"/>
      <c r="AJ817" s="7"/>
      <c r="AK817" s="7"/>
      <c r="AL817" s="7"/>
      <c r="AM817" s="7"/>
      <c r="AN817" s="7"/>
      <c r="AO817" s="7"/>
      <c r="AP817" s="7"/>
      <c r="AQ817" s="7"/>
      <c r="AR817" s="7"/>
      <c r="AS817" s="7"/>
      <c r="AT817" s="7"/>
      <c r="AU817" s="7"/>
      <c r="AV817" s="55"/>
      <c r="AW817" s="7"/>
      <c r="AX817" s="7"/>
      <c r="AY817" s="7"/>
      <c r="AZ817" s="7"/>
      <c r="BA817" s="7"/>
      <c r="BB817" s="7"/>
      <c r="BC817" s="7"/>
      <c r="BD817" s="7"/>
      <c r="BE817" s="7"/>
      <c r="BF817" s="7"/>
      <c r="BG817" s="7"/>
      <c r="BH817" s="7"/>
      <c r="BI817" s="7"/>
      <c r="BJ817" s="7"/>
      <c r="BK817" s="7"/>
      <c r="BL817" s="5">
        <v>2</v>
      </c>
      <c r="BM817" s="221">
        <v>2</v>
      </c>
      <c r="BN817" s="221">
        <v>2</v>
      </c>
      <c r="BO817" s="221">
        <v>2</v>
      </c>
      <c r="BP817" s="221">
        <v>2</v>
      </c>
      <c r="BQ817" s="221">
        <v>1</v>
      </c>
      <c r="BR817" s="5">
        <v>2</v>
      </c>
      <c r="BS817" s="226">
        <v>2</v>
      </c>
      <c r="BT817" s="221">
        <v>2</v>
      </c>
      <c r="BU817" s="221">
        <v>2</v>
      </c>
      <c r="BV817" s="221">
        <v>2</v>
      </c>
      <c r="BW817" s="5">
        <v>2</v>
      </c>
      <c r="BX817" s="221">
        <v>2</v>
      </c>
      <c r="BY817" s="6">
        <v>1</v>
      </c>
      <c r="BZ817" s="5">
        <v>2</v>
      </c>
      <c r="CA817" s="221">
        <v>2</v>
      </c>
      <c r="CB817" s="221">
        <v>2</v>
      </c>
      <c r="CC817" s="221">
        <v>2</v>
      </c>
      <c r="CD817" s="337">
        <v>2</v>
      </c>
      <c r="CE817" s="221">
        <v>2</v>
      </c>
      <c r="CF817" s="221">
        <v>2</v>
      </c>
      <c r="CG817" s="221">
        <v>2</v>
      </c>
      <c r="CH817" s="221">
        <v>2</v>
      </c>
      <c r="CI817" s="221">
        <v>2</v>
      </c>
      <c r="CJ817" s="337">
        <v>2</v>
      </c>
      <c r="CK817" s="221">
        <v>2</v>
      </c>
      <c r="CL817" s="222">
        <f t="shared" si="428"/>
        <v>24</v>
      </c>
      <c r="CM817" s="237">
        <f t="shared" si="429"/>
        <v>0.92307692307692313</v>
      </c>
      <c r="CN817" s="222">
        <f t="shared" si="430"/>
        <v>2</v>
      </c>
      <c r="CO817" s="237">
        <f t="shared" si="431"/>
        <v>7.6923076923076927E-2</v>
      </c>
      <c r="CP817" s="222">
        <f t="shared" si="432"/>
        <v>0</v>
      </c>
      <c r="CQ817" s="237">
        <f t="shared" si="433"/>
        <v>0</v>
      </c>
      <c r="CR817" s="222">
        <f t="shared" si="434"/>
        <v>0</v>
      </c>
      <c r="CS817" s="237">
        <f t="shared" si="435"/>
        <v>0</v>
      </c>
      <c r="CT817" s="223">
        <f t="shared" si="436"/>
        <v>1.9230769230769231</v>
      </c>
      <c r="CU817" s="223" t="str">
        <f t="shared" si="437"/>
        <v>Đạt mục tiêu</v>
      </c>
      <c r="CV817" s="5"/>
    </row>
    <row r="818" spans="1:100" s="1" customFormat="1" ht="46.5" hidden="1">
      <c r="A818" s="1308"/>
      <c r="B818" s="1024"/>
      <c r="C818" s="1033"/>
      <c r="D818" s="1024"/>
      <c r="E818" s="1033"/>
      <c r="F818" s="1024"/>
      <c r="G818" s="51" t="s">
        <v>1116</v>
      </c>
      <c r="H818" s="51"/>
      <c r="I818" s="592"/>
      <c r="J818" s="38"/>
      <c r="K818" s="484"/>
      <c r="L818" s="38" t="s">
        <v>32</v>
      </c>
      <c r="M818" s="212" t="s">
        <v>31</v>
      </c>
      <c r="N818" s="215" t="s">
        <v>9</v>
      </c>
      <c r="O818" s="221" t="s">
        <v>29</v>
      </c>
      <c r="P818" s="221" t="s">
        <v>24</v>
      </c>
      <c r="Q818" s="5"/>
      <c r="R818" s="5"/>
      <c r="S818" s="5" t="s">
        <v>24</v>
      </c>
      <c r="T818" s="5"/>
      <c r="U818" s="6"/>
      <c r="V818" s="5"/>
      <c r="W818" s="5"/>
      <c r="X818" s="5"/>
      <c r="Y818" s="5"/>
      <c r="Z818" s="5"/>
      <c r="AA818" s="5"/>
      <c r="AB818" s="80">
        <f t="shared" si="438"/>
        <v>1</v>
      </c>
      <c r="AC818" s="652"/>
      <c r="AD818" s="17"/>
      <c r="AE818" s="17"/>
      <c r="AF818" s="17"/>
      <c r="AG818" s="7"/>
      <c r="AH818" s="7"/>
      <c r="AI818" s="7"/>
      <c r="AJ818" s="7"/>
      <c r="AK818" s="7"/>
      <c r="AL818" s="7"/>
      <c r="AM818" s="5"/>
      <c r="AN818" s="7" t="s">
        <v>1316</v>
      </c>
      <c r="AO818" s="7"/>
      <c r="AP818" s="7"/>
      <c r="AQ818" s="7"/>
      <c r="AR818" s="7"/>
      <c r="AS818" s="7"/>
      <c r="AT818" s="7"/>
      <c r="AU818" s="7"/>
      <c r="AV818" s="55"/>
      <c r="AW818" s="7"/>
      <c r="AX818" s="7"/>
      <c r="AY818" s="7"/>
      <c r="AZ818" s="7"/>
      <c r="BA818" s="7"/>
      <c r="BB818" s="7"/>
      <c r="BC818" s="7"/>
      <c r="BD818" s="7"/>
      <c r="BE818" s="7"/>
      <c r="BF818" s="7"/>
      <c r="BG818" s="7"/>
      <c r="BH818" s="7"/>
      <c r="BI818" s="7"/>
      <c r="BJ818" s="7"/>
      <c r="BK818" s="7"/>
      <c r="BL818" s="5">
        <v>2</v>
      </c>
      <c r="BM818" s="221">
        <v>2</v>
      </c>
      <c r="BN818" s="221">
        <v>2</v>
      </c>
      <c r="BO818" s="221">
        <v>2</v>
      </c>
      <c r="BP818" s="221">
        <v>2</v>
      </c>
      <c r="BQ818" s="221">
        <v>2</v>
      </c>
      <c r="BR818" s="5">
        <v>2</v>
      </c>
      <c r="BS818" s="226">
        <v>2</v>
      </c>
      <c r="BT818" s="221">
        <v>2</v>
      </c>
      <c r="BU818" s="221">
        <v>2</v>
      </c>
      <c r="BV818" s="221">
        <v>2</v>
      </c>
      <c r="BW818" s="5">
        <v>2</v>
      </c>
      <c r="BX818" s="221">
        <v>2</v>
      </c>
      <c r="BY818" s="6">
        <v>2</v>
      </c>
      <c r="BZ818" s="5">
        <v>2</v>
      </c>
      <c r="CA818" s="221">
        <v>2</v>
      </c>
      <c r="CB818" s="221">
        <v>2</v>
      </c>
      <c r="CC818" s="221">
        <v>2</v>
      </c>
      <c r="CD818" s="337">
        <v>2</v>
      </c>
      <c r="CE818" s="221">
        <v>2</v>
      </c>
      <c r="CF818" s="221">
        <v>2</v>
      </c>
      <c r="CG818" s="221">
        <v>2</v>
      </c>
      <c r="CH818" s="221">
        <v>2</v>
      </c>
      <c r="CI818" s="221">
        <v>2</v>
      </c>
      <c r="CJ818" s="337">
        <v>2</v>
      </c>
      <c r="CK818" s="221">
        <v>2</v>
      </c>
      <c r="CL818" s="222">
        <f t="shared" si="428"/>
        <v>26</v>
      </c>
      <c r="CM818" s="237">
        <f t="shared" si="429"/>
        <v>1</v>
      </c>
      <c r="CN818" s="222">
        <f t="shared" si="430"/>
        <v>0</v>
      </c>
      <c r="CO818" s="237">
        <f t="shared" si="431"/>
        <v>0</v>
      </c>
      <c r="CP818" s="222">
        <f t="shared" si="432"/>
        <v>0</v>
      </c>
      <c r="CQ818" s="237">
        <f t="shared" si="433"/>
        <v>0</v>
      </c>
      <c r="CR818" s="222">
        <f t="shared" si="434"/>
        <v>0</v>
      </c>
      <c r="CS818" s="237">
        <f t="shared" si="435"/>
        <v>0</v>
      </c>
      <c r="CT818" s="223">
        <f t="shared" si="436"/>
        <v>2</v>
      </c>
      <c r="CU818" s="223" t="str">
        <f t="shared" si="437"/>
        <v>Đạt mục tiêu</v>
      </c>
      <c r="CV818" s="5"/>
    </row>
    <row r="819" spans="1:100" s="1" customFormat="1" ht="62" hidden="1">
      <c r="A819" s="1308"/>
      <c r="B819" s="1024"/>
      <c r="C819" s="1033"/>
      <c r="D819" s="1024"/>
      <c r="E819" s="1033"/>
      <c r="F819" s="1024"/>
      <c r="G819" s="217" t="s">
        <v>894</v>
      </c>
      <c r="H819" s="217"/>
      <c r="I819" s="591"/>
      <c r="J819" s="212"/>
      <c r="K819" s="465"/>
      <c r="L819" s="5" t="s">
        <v>32</v>
      </c>
      <c r="M819" s="212" t="s">
        <v>31</v>
      </c>
      <c r="N819" s="215" t="s">
        <v>9</v>
      </c>
      <c r="O819" s="221" t="s">
        <v>29</v>
      </c>
      <c r="P819" s="221" t="s">
        <v>24</v>
      </c>
      <c r="Q819" s="5"/>
      <c r="R819" s="5"/>
      <c r="S819" s="5"/>
      <c r="T819" s="5"/>
      <c r="U819" s="195"/>
      <c r="V819" s="5"/>
      <c r="W819" s="5" t="s">
        <v>24</v>
      </c>
      <c r="X819" s="5"/>
      <c r="Y819" s="5"/>
      <c r="Z819" s="5"/>
      <c r="AA819" s="5"/>
      <c r="AB819" s="80">
        <f t="shared" si="438"/>
        <v>1</v>
      </c>
      <c r="AC819" s="642"/>
      <c r="AD819" s="7"/>
      <c r="AE819" s="7"/>
      <c r="AF819" s="7"/>
      <c r="AG819" s="7"/>
      <c r="AH819" s="7"/>
      <c r="AI819" s="7"/>
      <c r="AJ819" s="7"/>
      <c r="AK819" s="7"/>
      <c r="AL819" s="7"/>
      <c r="AM819" s="7"/>
      <c r="AN819" s="7"/>
      <c r="AO819" s="7"/>
      <c r="AP819" s="7"/>
      <c r="AQ819" s="7"/>
      <c r="AR819" s="7"/>
      <c r="AS819" s="7" t="s">
        <v>1316</v>
      </c>
      <c r="AT819" s="7"/>
      <c r="AU819" s="7" t="s">
        <v>1316</v>
      </c>
      <c r="AV819" s="55"/>
      <c r="AW819" s="7"/>
      <c r="AX819" s="7"/>
      <c r="AY819" s="7" t="s">
        <v>1404</v>
      </c>
      <c r="AZ819" s="7" t="s">
        <v>1404</v>
      </c>
      <c r="BA819" s="7"/>
      <c r="BB819" s="7"/>
      <c r="BC819" s="7"/>
      <c r="BD819" s="7"/>
      <c r="BE819" s="7"/>
      <c r="BF819" s="7"/>
      <c r="BG819" s="7"/>
      <c r="BH819" s="7"/>
      <c r="BI819" s="7"/>
      <c r="BJ819" s="7"/>
      <c r="BK819" s="7"/>
      <c r="BL819" s="5">
        <v>2</v>
      </c>
      <c r="BM819" s="221">
        <v>2</v>
      </c>
      <c r="BN819" s="221">
        <v>2</v>
      </c>
      <c r="BO819" s="221">
        <v>2</v>
      </c>
      <c r="BP819" s="221">
        <v>2</v>
      </c>
      <c r="BQ819" s="221">
        <v>2</v>
      </c>
      <c r="BR819" s="5">
        <v>2</v>
      </c>
      <c r="BS819" s="226">
        <v>2</v>
      </c>
      <c r="BT819" s="221">
        <v>2</v>
      </c>
      <c r="BU819" s="221">
        <v>2</v>
      </c>
      <c r="BV819" s="221">
        <v>2</v>
      </c>
      <c r="BW819" s="5">
        <v>2</v>
      </c>
      <c r="BX819" s="221">
        <v>2</v>
      </c>
      <c r="BY819" s="6">
        <v>2</v>
      </c>
      <c r="BZ819" s="5">
        <v>2</v>
      </c>
      <c r="CA819" s="221">
        <v>2</v>
      </c>
      <c r="CB819" s="221">
        <v>2</v>
      </c>
      <c r="CC819" s="221">
        <v>2</v>
      </c>
      <c r="CD819" s="337">
        <v>2</v>
      </c>
      <c r="CE819" s="221">
        <v>2</v>
      </c>
      <c r="CF819" s="221">
        <v>2</v>
      </c>
      <c r="CG819" s="221">
        <v>2</v>
      </c>
      <c r="CH819" s="221">
        <v>2</v>
      </c>
      <c r="CI819" s="221">
        <v>2</v>
      </c>
      <c r="CJ819" s="337">
        <v>2</v>
      </c>
      <c r="CK819" s="221">
        <v>2</v>
      </c>
      <c r="CL819" s="222">
        <f t="shared" si="428"/>
        <v>26</v>
      </c>
      <c r="CM819" s="237">
        <f t="shared" si="429"/>
        <v>1</v>
      </c>
      <c r="CN819" s="222">
        <f t="shared" si="430"/>
        <v>0</v>
      </c>
      <c r="CO819" s="237">
        <f t="shared" si="431"/>
        <v>0</v>
      </c>
      <c r="CP819" s="222">
        <f t="shared" si="432"/>
        <v>0</v>
      </c>
      <c r="CQ819" s="237">
        <f t="shared" si="433"/>
        <v>0</v>
      </c>
      <c r="CR819" s="222">
        <f t="shared" si="434"/>
        <v>0</v>
      </c>
      <c r="CS819" s="237">
        <f t="shared" si="435"/>
        <v>0</v>
      </c>
      <c r="CT819" s="223">
        <f t="shared" si="436"/>
        <v>2</v>
      </c>
      <c r="CU819" s="223" t="str">
        <f t="shared" si="437"/>
        <v>Đạt mục tiêu</v>
      </c>
      <c r="CV819" s="7"/>
    </row>
    <row r="820" spans="1:100" s="1" customFormat="1" ht="42.5" hidden="1">
      <c r="A820" s="1308">
        <v>234</v>
      </c>
      <c r="B820" s="1024" t="s">
        <v>541</v>
      </c>
      <c r="C820" s="1033" t="s">
        <v>28</v>
      </c>
      <c r="D820" s="1024" t="s">
        <v>63</v>
      </c>
      <c r="E820" s="1033" t="s">
        <v>26</v>
      </c>
      <c r="F820" s="1024" t="s">
        <v>63</v>
      </c>
      <c r="G820" s="217" t="s">
        <v>368</v>
      </c>
      <c r="H820" s="217"/>
      <c r="I820" s="591"/>
      <c r="J820" s="212"/>
      <c r="K820" s="465"/>
      <c r="L820" s="5" t="s">
        <v>32</v>
      </c>
      <c r="M820" s="212" t="s">
        <v>31</v>
      </c>
      <c r="N820" s="215" t="s">
        <v>9</v>
      </c>
      <c r="O820" s="221" t="s">
        <v>29</v>
      </c>
      <c r="P820" s="221" t="s">
        <v>24</v>
      </c>
      <c r="Q820" s="5"/>
      <c r="R820" s="5"/>
      <c r="S820" s="5"/>
      <c r="T820" s="5"/>
      <c r="U820" s="6" t="s">
        <v>24</v>
      </c>
      <c r="V820" s="5"/>
      <c r="W820" s="5"/>
      <c r="X820" s="5"/>
      <c r="Y820" s="5"/>
      <c r="Z820" s="5"/>
      <c r="AA820" s="5"/>
      <c r="AB820" s="80">
        <f t="shared" si="438"/>
        <v>1</v>
      </c>
      <c r="AC820" s="652"/>
      <c r="AD820" s="17"/>
      <c r="AE820" s="17"/>
      <c r="AF820" s="17"/>
      <c r="AG820" s="7"/>
      <c r="AH820" s="7"/>
      <c r="AI820" s="7"/>
      <c r="AJ820" s="7"/>
      <c r="AK820" s="7"/>
      <c r="AL820" s="7"/>
      <c r="AM820" s="7"/>
      <c r="AN820" s="7"/>
      <c r="AO820" s="7"/>
      <c r="AP820" s="7" t="s">
        <v>1316</v>
      </c>
      <c r="AQ820" s="7"/>
      <c r="AR820" s="7" t="s">
        <v>1316</v>
      </c>
      <c r="AS820" s="7"/>
      <c r="AT820" s="7"/>
      <c r="AU820" s="7"/>
      <c r="AV820" s="55"/>
      <c r="AW820" s="7"/>
      <c r="AX820" s="7"/>
      <c r="AY820" s="7"/>
      <c r="AZ820" s="7"/>
      <c r="BA820" s="7"/>
      <c r="BB820" s="7"/>
      <c r="BC820" s="7"/>
      <c r="BD820" s="7"/>
      <c r="BE820" s="7"/>
      <c r="BF820" s="7"/>
      <c r="BG820" s="7"/>
      <c r="BH820" s="7"/>
      <c r="BI820" s="7"/>
      <c r="BJ820" s="7"/>
      <c r="BK820" s="7"/>
      <c r="BL820" s="5">
        <v>2</v>
      </c>
      <c r="BM820" s="221">
        <v>2</v>
      </c>
      <c r="BN820" s="221">
        <v>2</v>
      </c>
      <c r="BO820" s="221">
        <v>1</v>
      </c>
      <c r="BP820" s="221">
        <v>2</v>
      </c>
      <c r="BQ820" s="221">
        <v>2</v>
      </c>
      <c r="BR820" s="5">
        <v>1</v>
      </c>
      <c r="BS820" s="226">
        <v>2</v>
      </c>
      <c r="BT820" s="221">
        <v>2</v>
      </c>
      <c r="BU820" s="221">
        <v>2</v>
      </c>
      <c r="BV820" s="221">
        <v>2</v>
      </c>
      <c r="BW820" s="5">
        <v>2</v>
      </c>
      <c r="BX820" s="221">
        <v>2</v>
      </c>
      <c r="BY820" s="6">
        <v>2</v>
      </c>
      <c r="BZ820" s="5">
        <v>1</v>
      </c>
      <c r="CA820" s="221">
        <v>1</v>
      </c>
      <c r="CB820" s="221">
        <v>2</v>
      </c>
      <c r="CC820" s="221">
        <v>2</v>
      </c>
      <c r="CD820" s="337">
        <v>2</v>
      </c>
      <c r="CE820" s="221">
        <v>2</v>
      </c>
      <c r="CF820" s="221">
        <v>1</v>
      </c>
      <c r="CG820" s="221">
        <v>2</v>
      </c>
      <c r="CH820" s="221">
        <v>2</v>
      </c>
      <c r="CI820" s="221">
        <v>2</v>
      </c>
      <c r="CJ820" s="337">
        <v>2</v>
      </c>
      <c r="CK820" s="221">
        <v>2</v>
      </c>
      <c r="CL820" s="222">
        <f t="shared" si="428"/>
        <v>21</v>
      </c>
      <c r="CM820" s="237">
        <f t="shared" si="429"/>
        <v>0.80769230769230771</v>
      </c>
      <c r="CN820" s="222">
        <f t="shared" si="430"/>
        <v>5</v>
      </c>
      <c r="CO820" s="237">
        <f t="shared" si="431"/>
        <v>0.19230769230769232</v>
      </c>
      <c r="CP820" s="222">
        <f t="shared" si="432"/>
        <v>0</v>
      </c>
      <c r="CQ820" s="237">
        <f t="shared" si="433"/>
        <v>0</v>
      </c>
      <c r="CR820" s="222">
        <f t="shared" si="434"/>
        <v>0</v>
      </c>
      <c r="CS820" s="237">
        <f t="shared" si="435"/>
        <v>0</v>
      </c>
      <c r="CT820" s="223">
        <f t="shared" si="436"/>
        <v>1.8076923076923077</v>
      </c>
      <c r="CU820" s="223" t="str">
        <f t="shared" si="437"/>
        <v>Đạt mục tiêu</v>
      </c>
      <c r="CV820" s="5"/>
    </row>
    <row r="821" spans="1:100" s="1" customFormat="1" ht="46.5" hidden="1">
      <c r="A821" s="1308"/>
      <c r="B821" s="1024"/>
      <c r="C821" s="1033"/>
      <c r="D821" s="1024"/>
      <c r="E821" s="1033"/>
      <c r="F821" s="1024"/>
      <c r="G821" s="217" t="s">
        <v>1118</v>
      </c>
      <c r="H821" s="217"/>
      <c r="I821" s="591"/>
      <c r="J821" s="212"/>
      <c r="K821" s="465"/>
      <c r="L821" s="38" t="s">
        <v>32</v>
      </c>
      <c r="M821" s="212" t="s">
        <v>31</v>
      </c>
      <c r="N821" s="215" t="s">
        <v>9</v>
      </c>
      <c r="O821" s="221" t="s">
        <v>29</v>
      </c>
      <c r="P821" s="221" t="s">
        <v>24</v>
      </c>
      <c r="Q821" s="5"/>
      <c r="R821" s="5"/>
      <c r="S821" s="5" t="s">
        <v>24</v>
      </c>
      <c r="T821" s="5"/>
      <c r="U821" s="6"/>
      <c r="V821" s="5"/>
      <c r="W821" s="5"/>
      <c r="X821" s="5"/>
      <c r="Y821" s="5"/>
      <c r="Z821" s="5"/>
      <c r="AA821" s="5"/>
      <c r="AB821" s="80">
        <f t="shared" si="438"/>
        <v>1</v>
      </c>
      <c r="AC821" s="652"/>
      <c r="AD821" s="17"/>
      <c r="AE821" s="17"/>
      <c r="AF821" s="17"/>
      <c r="AG821" s="7"/>
      <c r="AH821" s="7"/>
      <c r="AI821" s="7"/>
      <c r="AJ821" s="7"/>
      <c r="AK821" s="7"/>
      <c r="AL821" s="7"/>
      <c r="AM821" s="7"/>
      <c r="AN821" s="7" t="s">
        <v>1318</v>
      </c>
      <c r="AO821" s="7"/>
      <c r="AP821" s="7"/>
      <c r="AQ821" s="7"/>
      <c r="AR821" s="7"/>
      <c r="AS821" s="7"/>
      <c r="AT821" s="7"/>
      <c r="AU821" s="7"/>
      <c r="AV821" s="55"/>
      <c r="AW821" s="7"/>
      <c r="AX821" s="7"/>
      <c r="AY821" s="7"/>
      <c r="AZ821" s="7"/>
      <c r="BA821" s="7"/>
      <c r="BB821" s="7"/>
      <c r="BC821" s="7"/>
      <c r="BD821" s="7"/>
      <c r="BE821" s="7"/>
      <c r="BF821" s="7"/>
      <c r="BG821" s="7"/>
      <c r="BH821" s="7"/>
      <c r="BI821" s="7"/>
      <c r="BJ821" s="7"/>
      <c r="BK821" s="7"/>
      <c r="BL821" s="5">
        <v>2</v>
      </c>
      <c r="BM821" s="221">
        <v>2</v>
      </c>
      <c r="BN821" s="221">
        <v>2</v>
      </c>
      <c r="BO821" s="221">
        <v>2</v>
      </c>
      <c r="BP821" s="221">
        <v>2</v>
      </c>
      <c r="BQ821" s="221">
        <v>2</v>
      </c>
      <c r="BR821" s="5">
        <v>2</v>
      </c>
      <c r="BS821" s="226">
        <v>2</v>
      </c>
      <c r="BT821" s="221">
        <v>2</v>
      </c>
      <c r="BU821" s="221">
        <v>2</v>
      </c>
      <c r="BV821" s="221">
        <v>2</v>
      </c>
      <c r="BW821" s="5">
        <v>2</v>
      </c>
      <c r="BX821" s="221">
        <v>2</v>
      </c>
      <c r="BY821" s="6">
        <v>2</v>
      </c>
      <c r="BZ821" s="5">
        <v>2</v>
      </c>
      <c r="CA821" s="221">
        <v>2</v>
      </c>
      <c r="CB821" s="221">
        <v>2</v>
      </c>
      <c r="CC821" s="221">
        <v>2</v>
      </c>
      <c r="CD821" s="337">
        <v>2</v>
      </c>
      <c r="CE821" s="221">
        <v>2</v>
      </c>
      <c r="CF821" s="221">
        <v>2</v>
      </c>
      <c r="CG821" s="221">
        <v>2</v>
      </c>
      <c r="CH821" s="221">
        <v>2</v>
      </c>
      <c r="CI821" s="221">
        <v>2</v>
      </c>
      <c r="CJ821" s="337">
        <v>2</v>
      </c>
      <c r="CK821" s="221">
        <v>2</v>
      </c>
      <c r="CL821" s="222">
        <f t="shared" si="428"/>
        <v>26</v>
      </c>
      <c r="CM821" s="237">
        <f t="shared" si="429"/>
        <v>1</v>
      </c>
      <c r="CN821" s="222">
        <f t="shared" si="430"/>
        <v>0</v>
      </c>
      <c r="CO821" s="237">
        <f t="shared" si="431"/>
        <v>0</v>
      </c>
      <c r="CP821" s="222">
        <f t="shared" si="432"/>
        <v>0</v>
      </c>
      <c r="CQ821" s="237">
        <f t="shared" si="433"/>
        <v>0</v>
      </c>
      <c r="CR821" s="222">
        <f t="shared" si="434"/>
        <v>0</v>
      </c>
      <c r="CS821" s="237">
        <f t="shared" si="435"/>
        <v>0</v>
      </c>
      <c r="CT821" s="223">
        <f t="shared" si="436"/>
        <v>2</v>
      </c>
      <c r="CU821" s="223" t="str">
        <f t="shared" si="437"/>
        <v>Đạt mục tiêu</v>
      </c>
      <c r="CV821" s="5"/>
    </row>
    <row r="822" spans="1:100" s="1" customFormat="1" ht="62" hidden="1">
      <c r="A822" s="1308"/>
      <c r="B822" s="1024"/>
      <c r="C822" s="1033"/>
      <c r="D822" s="1024"/>
      <c r="E822" s="1033"/>
      <c r="F822" s="1024"/>
      <c r="G822" s="217" t="s">
        <v>1521</v>
      </c>
      <c r="H822" s="217"/>
      <c r="I822" s="591"/>
      <c r="J822" s="212"/>
      <c r="K822" s="465"/>
      <c r="L822" s="221" t="s">
        <v>32</v>
      </c>
      <c r="M822" s="212" t="s">
        <v>31</v>
      </c>
      <c r="N822" s="215" t="s">
        <v>9</v>
      </c>
      <c r="O822" s="221" t="s">
        <v>29</v>
      </c>
      <c r="P822" s="221" t="s">
        <v>24</v>
      </c>
      <c r="Q822" s="5"/>
      <c r="R822" s="5"/>
      <c r="S822" s="5"/>
      <c r="T822" s="5"/>
      <c r="U822" s="6"/>
      <c r="V822" s="5" t="s">
        <v>24</v>
      </c>
      <c r="W822" s="5"/>
      <c r="X822" s="5"/>
      <c r="Y822" s="5"/>
      <c r="Z822" s="5"/>
      <c r="AA822" s="5"/>
      <c r="AB822" s="80">
        <f t="shared" si="438"/>
        <v>1</v>
      </c>
      <c r="AC822" s="652"/>
      <c r="AD822" s="17"/>
      <c r="AE822" s="17"/>
      <c r="AF822" s="17"/>
      <c r="AG822" s="7"/>
      <c r="AH822" s="7"/>
      <c r="AI822" s="7"/>
      <c r="AJ822" s="7"/>
      <c r="AK822" s="7"/>
      <c r="AL822" s="7"/>
      <c r="AM822" s="7"/>
      <c r="AN822" s="7"/>
      <c r="AO822" s="7"/>
      <c r="AP822" s="7"/>
      <c r="AQ822" s="7"/>
      <c r="AR822" s="7"/>
      <c r="AS822" s="7"/>
      <c r="AT822" s="7"/>
      <c r="AU822" s="7"/>
      <c r="AV822" s="55" t="s">
        <v>1183</v>
      </c>
      <c r="AW822" s="7"/>
      <c r="AX822" s="7"/>
      <c r="AY822" s="7"/>
      <c r="AZ822" s="7"/>
      <c r="BA822" s="7"/>
      <c r="BB822" s="7"/>
      <c r="BC822" s="7"/>
      <c r="BD822" s="7"/>
      <c r="BE822" s="7"/>
      <c r="BF822" s="7"/>
      <c r="BG822" s="7"/>
      <c r="BH822" s="7"/>
      <c r="BI822" s="7"/>
      <c r="BJ822" s="7"/>
      <c r="BK822" s="7"/>
      <c r="BL822" s="5">
        <v>2</v>
      </c>
      <c r="BM822" s="221">
        <v>2</v>
      </c>
      <c r="BN822" s="221">
        <v>2</v>
      </c>
      <c r="BO822" s="221">
        <v>2</v>
      </c>
      <c r="BP822" s="221">
        <v>2</v>
      </c>
      <c r="BQ822" s="221">
        <v>2</v>
      </c>
      <c r="BR822" s="5">
        <v>2</v>
      </c>
      <c r="BS822" s="226">
        <v>2</v>
      </c>
      <c r="BT822" s="221">
        <v>2</v>
      </c>
      <c r="BU822" s="221">
        <v>2</v>
      </c>
      <c r="BV822" s="221">
        <v>2</v>
      </c>
      <c r="BW822" s="5">
        <v>2</v>
      </c>
      <c r="BX822" s="221">
        <v>2</v>
      </c>
      <c r="BY822" s="6">
        <v>2</v>
      </c>
      <c r="BZ822" s="5">
        <v>2</v>
      </c>
      <c r="CA822" s="221">
        <v>2</v>
      </c>
      <c r="CB822" s="221">
        <v>2</v>
      </c>
      <c r="CC822" s="221">
        <v>1</v>
      </c>
      <c r="CD822" s="337">
        <v>2</v>
      </c>
      <c r="CE822" s="221">
        <v>2</v>
      </c>
      <c r="CF822" s="221">
        <v>2</v>
      </c>
      <c r="CG822" s="221">
        <v>2</v>
      </c>
      <c r="CH822" s="221">
        <v>2</v>
      </c>
      <c r="CI822" s="221">
        <v>2</v>
      </c>
      <c r="CJ822" s="337">
        <v>2</v>
      </c>
      <c r="CK822" s="221">
        <v>2</v>
      </c>
      <c r="CL822" s="222">
        <f t="shared" si="428"/>
        <v>25</v>
      </c>
      <c r="CM822" s="237">
        <f t="shared" si="429"/>
        <v>0.96153846153846156</v>
      </c>
      <c r="CN822" s="222">
        <f t="shared" si="430"/>
        <v>1</v>
      </c>
      <c r="CO822" s="237">
        <f t="shared" si="431"/>
        <v>3.8461538461538464E-2</v>
      </c>
      <c r="CP822" s="222">
        <f t="shared" si="432"/>
        <v>0</v>
      </c>
      <c r="CQ822" s="237">
        <f t="shared" si="433"/>
        <v>0</v>
      </c>
      <c r="CR822" s="222">
        <f t="shared" si="434"/>
        <v>0</v>
      </c>
      <c r="CS822" s="237">
        <f t="shared" si="435"/>
        <v>0</v>
      </c>
      <c r="CT822" s="223">
        <f t="shared" si="436"/>
        <v>1.9615384615384615</v>
      </c>
      <c r="CU822" s="223" t="str">
        <f t="shared" si="437"/>
        <v>Đạt mục tiêu</v>
      </c>
      <c r="CV822" s="5"/>
    </row>
    <row r="823" spans="1:100" s="1" customFormat="1" ht="42.5" hidden="1">
      <c r="A823" s="1308"/>
      <c r="B823" s="1024"/>
      <c r="C823" s="1033"/>
      <c r="D823" s="1024"/>
      <c r="E823" s="1033"/>
      <c r="F823" s="1024"/>
      <c r="G823" s="217" t="s">
        <v>1117</v>
      </c>
      <c r="H823" s="217"/>
      <c r="I823" s="591"/>
      <c r="J823" s="212"/>
      <c r="K823" s="465"/>
      <c r="L823" s="221" t="s">
        <v>32</v>
      </c>
      <c r="M823" s="212" t="s">
        <v>31</v>
      </c>
      <c r="N823" s="215" t="s">
        <v>9</v>
      </c>
      <c r="O823" s="221" t="s">
        <v>29</v>
      </c>
      <c r="P823" s="221" t="s">
        <v>24</v>
      </c>
      <c r="Q823" s="5"/>
      <c r="R823" s="5"/>
      <c r="S823" s="5"/>
      <c r="T823" s="5"/>
      <c r="U823" s="6"/>
      <c r="V823" s="5"/>
      <c r="W823" s="5"/>
      <c r="X823" s="5"/>
      <c r="Y823" s="5"/>
      <c r="Z823" s="5" t="s">
        <v>24</v>
      </c>
      <c r="AA823" s="5"/>
      <c r="AB823" s="80">
        <f t="shared" si="438"/>
        <v>1</v>
      </c>
      <c r="AC823" s="652"/>
      <c r="AD823" s="17"/>
      <c r="AE823" s="17"/>
      <c r="AF823" s="17"/>
      <c r="AG823" s="7"/>
      <c r="AH823" s="7"/>
      <c r="AI823" s="7"/>
      <c r="AJ823" s="7"/>
      <c r="AK823" s="7"/>
      <c r="AL823" s="7"/>
      <c r="AM823" s="7"/>
      <c r="AN823" s="7"/>
      <c r="AO823" s="7"/>
      <c r="AP823" s="7"/>
      <c r="AQ823" s="7"/>
      <c r="AR823" s="7"/>
      <c r="AS823" s="7"/>
      <c r="AT823" s="7"/>
      <c r="AU823" s="7"/>
      <c r="AV823" s="55"/>
      <c r="AW823" s="7"/>
      <c r="AX823" s="7"/>
      <c r="AY823" s="7"/>
      <c r="AZ823" s="7"/>
      <c r="BA823" s="7"/>
      <c r="BB823" s="7"/>
      <c r="BC823" s="7"/>
      <c r="BD823" s="7"/>
      <c r="BE823" s="7"/>
      <c r="BF823" s="7"/>
      <c r="BG823" s="7"/>
      <c r="BH823" s="55"/>
      <c r="BI823" s="55" t="s">
        <v>1316</v>
      </c>
      <c r="BJ823" s="7"/>
      <c r="BK823" s="7"/>
      <c r="BL823" s="5">
        <v>2</v>
      </c>
      <c r="BM823" s="221">
        <v>2</v>
      </c>
      <c r="BN823" s="221">
        <v>2</v>
      </c>
      <c r="BO823" s="221">
        <v>2</v>
      </c>
      <c r="BP823" s="221">
        <v>2</v>
      </c>
      <c r="BQ823" s="221">
        <v>1</v>
      </c>
      <c r="BR823" s="5">
        <v>2</v>
      </c>
      <c r="BS823" s="226">
        <v>2</v>
      </c>
      <c r="BT823" s="221">
        <v>2</v>
      </c>
      <c r="BU823" s="221">
        <v>2</v>
      </c>
      <c r="BV823" s="221">
        <v>2</v>
      </c>
      <c r="BW823" s="5">
        <v>2</v>
      </c>
      <c r="BX823" s="221">
        <v>2</v>
      </c>
      <c r="BY823" s="6">
        <v>2</v>
      </c>
      <c r="BZ823" s="5">
        <v>2</v>
      </c>
      <c r="CA823" s="221">
        <v>2</v>
      </c>
      <c r="CB823" s="221">
        <v>2</v>
      </c>
      <c r="CC823" s="221">
        <v>2</v>
      </c>
      <c r="CD823" s="337">
        <v>2</v>
      </c>
      <c r="CE823" s="221">
        <v>2</v>
      </c>
      <c r="CF823" s="221">
        <v>1</v>
      </c>
      <c r="CG823" s="221">
        <v>2</v>
      </c>
      <c r="CH823" s="221">
        <v>2</v>
      </c>
      <c r="CI823" s="221">
        <v>2</v>
      </c>
      <c r="CJ823" s="337">
        <v>2</v>
      </c>
      <c r="CK823" s="221">
        <v>2</v>
      </c>
      <c r="CL823" s="222">
        <f t="shared" si="428"/>
        <v>24</v>
      </c>
      <c r="CM823" s="237">
        <f t="shared" si="429"/>
        <v>0.92307692307692313</v>
      </c>
      <c r="CN823" s="222">
        <f t="shared" si="430"/>
        <v>2</v>
      </c>
      <c r="CO823" s="237">
        <f t="shared" si="431"/>
        <v>7.6923076923076927E-2</v>
      </c>
      <c r="CP823" s="222">
        <f t="shared" si="432"/>
        <v>0</v>
      </c>
      <c r="CQ823" s="237">
        <f t="shared" si="433"/>
        <v>0</v>
      </c>
      <c r="CR823" s="222">
        <f t="shared" si="434"/>
        <v>0</v>
      </c>
      <c r="CS823" s="237">
        <f t="shared" si="435"/>
        <v>0</v>
      </c>
      <c r="CT823" s="223">
        <f t="shared" si="436"/>
        <v>1.9230769230769231</v>
      </c>
      <c r="CU823" s="223" t="str">
        <f t="shared" si="437"/>
        <v>Đạt mục tiêu</v>
      </c>
      <c r="CV823" s="5"/>
    </row>
    <row r="824" spans="1:100" s="1" customFormat="1" ht="72" hidden="1">
      <c r="A824" s="1308">
        <v>235</v>
      </c>
      <c r="B824" s="1044" t="s">
        <v>3047</v>
      </c>
      <c r="C824" s="1033" t="s">
        <v>28</v>
      </c>
      <c r="D824" s="1024" t="s">
        <v>2617</v>
      </c>
      <c r="E824" s="1033" t="s">
        <v>26</v>
      </c>
      <c r="F824" s="1024" t="s">
        <v>2617</v>
      </c>
      <c r="G824" s="217" t="s">
        <v>1427</v>
      </c>
      <c r="H824" s="159"/>
      <c r="I824" s="592"/>
      <c r="J824" s="38"/>
      <c r="K824" s="468" t="s">
        <v>1723</v>
      </c>
      <c r="L824" s="227" t="s">
        <v>32</v>
      </c>
      <c r="M824" s="212" t="s">
        <v>31</v>
      </c>
      <c r="N824" s="215" t="s">
        <v>9</v>
      </c>
      <c r="O824" s="221" t="s">
        <v>29</v>
      </c>
      <c r="P824" s="221" t="s">
        <v>24</v>
      </c>
      <c r="Q824" s="5" t="s">
        <v>24</v>
      </c>
      <c r="R824" s="5"/>
      <c r="S824" s="5"/>
      <c r="T824" s="5"/>
      <c r="U824" s="6"/>
      <c r="V824" s="5"/>
      <c r="W824" s="5"/>
      <c r="X824" s="5"/>
      <c r="Y824" s="5"/>
      <c r="Z824" s="5"/>
      <c r="AA824" s="5"/>
      <c r="AB824" s="80">
        <f t="shared" si="438"/>
        <v>1</v>
      </c>
      <c r="AC824" s="565"/>
      <c r="AD824" s="5"/>
      <c r="AE824" s="5" t="s">
        <v>1317</v>
      </c>
      <c r="AF824" s="5" t="s">
        <v>1317</v>
      </c>
      <c r="AG824" s="7"/>
      <c r="AH824" s="7"/>
      <c r="AI824" s="7"/>
      <c r="AJ824" s="7"/>
      <c r="AK824" s="7"/>
      <c r="AL824" s="7"/>
      <c r="AM824" s="7"/>
      <c r="AN824" s="7"/>
      <c r="AO824" s="7"/>
      <c r="AP824" s="7"/>
      <c r="AQ824" s="7"/>
      <c r="AR824" s="7"/>
      <c r="AS824" s="7"/>
      <c r="AT824" s="7"/>
      <c r="AU824" s="7"/>
      <c r="AV824" s="55"/>
      <c r="AW824" s="7"/>
      <c r="AX824" s="7"/>
      <c r="AY824" s="7"/>
      <c r="AZ824" s="7"/>
      <c r="BA824" s="7"/>
      <c r="BB824" s="7"/>
      <c r="BC824" s="7"/>
      <c r="BD824" s="7"/>
      <c r="BE824" s="7"/>
      <c r="BF824" s="7"/>
      <c r="BG824" s="7"/>
      <c r="BH824" s="7"/>
      <c r="BI824" s="7"/>
      <c r="BJ824" s="7"/>
      <c r="BK824" s="7"/>
      <c r="BL824" s="5">
        <v>2</v>
      </c>
      <c r="BM824" s="221">
        <v>2</v>
      </c>
      <c r="BN824" s="221">
        <v>2</v>
      </c>
      <c r="BO824" s="221">
        <v>2</v>
      </c>
      <c r="BP824" s="221">
        <v>2</v>
      </c>
      <c r="BQ824" s="221">
        <v>2</v>
      </c>
      <c r="BR824" s="5">
        <v>2</v>
      </c>
      <c r="BS824" s="226">
        <v>2</v>
      </c>
      <c r="BT824" s="221">
        <v>2</v>
      </c>
      <c r="BU824" s="221">
        <v>2</v>
      </c>
      <c r="BV824" s="221">
        <v>1</v>
      </c>
      <c r="BW824" s="5">
        <v>2</v>
      </c>
      <c r="BX824" s="221">
        <v>2</v>
      </c>
      <c r="BY824" s="6">
        <v>2</v>
      </c>
      <c r="BZ824" s="5">
        <v>2</v>
      </c>
      <c r="CA824" s="221">
        <v>2</v>
      </c>
      <c r="CB824" s="221">
        <v>1</v>
      </c>
      <c r="CC824" s="221">
        <v>2</v>
      </c>
      <c r="CD824" s="337">
        <v>2</v>
      </c>
      <c r="CE824" s="221">
        <v>2</v>
      </c>
      <c r="CF824" s="221">
        <v>2</v>
      </c>
      <c r="CG824" s="221">
        <v>2</v>
      </c>
      <c r="CH824" s="221">
        <v>2</v>
      </c>
      <c r="CI824" s="221">
        <v>2</v>
      </c>
      <c r="CJ824" s="337">
        <v>2</v>
      </c>
      <c r="CK824" s="221">
        <v>2</v>
      </c>
      <c r="CL824" s="222">
        <f t="shared" si="428"/>
        <v>24</v>
      </c>
      <c r="CM824" s="237">
        <f t="shared" si="429"/>
        <v>0.92307692307692313</v>
      </c>
      <c r="CN824" s="222">
        <f t="shared" si="430"/>
        <v>2</v>
      </c>
      <c r="CO824" s="237">
        <f t="shared" si="431"/>
        <v>7.6923076923076927E-2</v>
      </c>
      <c r="CP824" s="222">
        <f t="shared" si="432"/>
        <v>0</v>
      </c>
      <c r="CQ824" s="237">
        <f t="shared" si="433"/>
        <v>0</v>
      </c>
      <c r="CR824" s="222">
        <f t="shared" si="434"/>
        <v>0</v>
      </c>
      <c r="CS824" s="237">
        <f t="shared" si="435"/>
        <v>0</v>
      </c>
      <c r="CT824" s="223">
        <f t="shared" si="436"/>
        <v>1.9230769230769231</v>
      </c>
      <c r="CU824" s="223" t="str">
        <f t="shared" si="437"/>
        <v>Đạt mục tiêu</v>
      </c>
      <c r="CV824" s="5"/>
    </row>
    <row r="825" spans="1:100" s="1" customFormat="1" ht="62" hidden="1">
      <c r="A825" s="1308"/>
      <c r="B825" s="1024"/>
      <c r="C825" s="1033"/>
      <c r="D825" s="1024"/>
      <c r="E825" s="1033"/>
      <c r="F825" s="1024"/>
      <c r="G825" s="286" t="s">
        <v>3004</v>
      </c>
      <c r="H825" s="286"/>
      <c r="I825" s="697" t="s">
        <v>2370</v>
      </c>
      <c r="J825" s="38"/>
      <c r="K825" s="484"/>
      <c r="L825" s="221" t="s">
        <v>32</v>
      </c>
      <c r="M825" s="212" t="s">
        <v>31</v>
      </c>
      <c r="N825" s="215" t="s">
        <v>9</v>
      </c>
      <c r="O825" s="221" t="s">
        <v>29</v>
      </c>
      <c r="P825" s="221" t="s">
        <v>24</v>
      </c>
      <c r="Q825" s="5"/>
      <c r="R825" s="5"/>
      <c r="S825" s="5"/>
      <c r="T825" s="5"/>
      <c r="U825" s="6" t="s">
        <v>24</v>
      </c>
      <c r="V825" s="5"/>
      <c r="W825" s="5"/>
      <c r="X825" s="5"/>
      <c r="Y825" s="5"/>
      <c r="Z825" s="5"/>
      <c r="AA825" s="5"/>
      <c r="AB825" s="80">
        <f t="shared" si="438"/>
        <v>1</v>
      </c>
      <c r="AC825" s="642"/>
      <c r="AD825" s="7"/>
      <c r="AE825" s="7"/>
      <c r="AF825" s="7"/>
      <c r="AG825" s="7"/>
      <c r="AH825" s="7"/>
      <c r="AI825" s="7"/>
      <c r="AJ825" s="7"/>
      <c r="AK825" s="7"/>
      <c r="AL825" s="7"/>
      <c r="AM825" s="7"/>
      <c r="AN825" s="7"/>
      <c r="AO825" s="7"/>
      <c r="AP825" s="7"/>
      <c r="AQ825" s="7"/>
      <c r="AR825" s="7"/>
      <c r="AS825" s="7"/>
      <c r="AT825" s="7" t="s">
        <v>1317</v>
      </c>
      <c r="AU825" s="7"/>
      <c r="AV825" s="55"/>
      <c r="AW825" s="7"/>
      <c r="AX825" s="7"/>
      <c r="AY825" s="7"/>
      <c r="AZ825" s="7"/>
      <c r="BA825" s="7"/>
      <c r="BB825" s="7"/>
      <c r="BC825" s="7"/>
      <c r="BD825" s="7"/>
      <c r="BE825" s="7"/>
      <c r="BF825" s="7"/>
      <c r="BG825" s="7"/>
      <c r="BH825" s="7"/>
      <c r="BI825" s="7"/>
      <c r="BJ825" s="7"/>
      <c r="BK825" s="7"/>
      <c r="BL825" s="5">
        <v>2</v>
      </c>
      <c r="BM825" s="221">
        <v>2</v>
      </c>
      <c r="BN825" s="221">
        <v>2</v>
      </c>
      <c r="BO825" s="221">
        <v>2</v>
      </c>
      <c r="BP825" s="221">
        <v>1</v>
      </c>
      <c r="BQ825" s="221">
        <v>2</v>
      </c>
      <c r="BR825" s="5">
        <v>2</v>
      </c>
      <c r="BS825" s="226">
        <v>2</v>
      </c>
      <c r="BT825" s="221">
        <v>2</v>
      </c>
      <c r="BU825" s="221">
        <v>2</v>
      </c>
      <c r="BV825" s="221">
        <v>2</v>
      </c>
      <c r="BW825" s="5">
        <v>2</v>
      </c>
      <c r="BX825" s="221">
        <v>2</v>
      </c>
      <c r="BY825" s="6">
        <v>2</v>
      </c>
      <c r="BZ825" s="5">
        <v>2</v>
      </c>
      <c r="CA825" s="221">
        <v>2</v>
      </c>
      <c r="CB825" s="221">
        <v>2</v>
      </c>
      <c r="CC825" s="221">
        <v>2</v>
      </c>
      <c r="CD825" s="337">
        <v>2</v>
      </c>
      <c r="CE825" s="221">
        <v>2</v>
      </c>
      <c r="CF825" s="221">
        <v>2</v>
      </c>
      <c r="CG825" s="221">
        <v>2</v>
      </c>
      <c r="CH825" s="221">
        <v>2</v>
      </c>
      <c r="CI825" s="221">
        <v>2</v>
      </c>
      <c r="CJ825" s="337">
        <v>2</v>
      </c>
      <c r="CK825" s="221">
        <v>2</v>
      </c>
      <c r="CL825" s="222">
        <f t="shared" si="428"/>
        <v>25</v>
      </c>
      <c r="CM825" s="237">
        <f t="shared" si="429"/>
        <v>0.96153846153846156</v>
      </c>
      <c r="CN825" s="222">
        <f t="shared" si="430"/>
        <v>1</v>
      </c>
      <c r="CO825" s="237">
        <f t="shared" si="431"/>
        <v>3.8461538461538464E-2</v>
      </c>
      <c r="CP825" s="222">
        <f t="shared" si="432"/>
        <v>0</v>
      </c>
      <c r="CQ825" s="237">
        <f t="shared" si="433"/>
        <v>0</v>
      </c>
      <c r="CR825" s="222">
        <f t="shared" si="434"/>
        <v>0</v>
      </c>
      <c r="CS825" s="237">
        <f t="shared" si="435"/>
        <v>0</v>
      </c>
      <c r="CT825" s="223">
        <f t="shared" si="436"/>
        <v>1.9615384615384615</v>
      </c>
      <c r="CU825" s="223" t="str">
        <f t="shared" si="437"/>
        <v>Đạt mục tiêu</v>
      </c>
      <c r="CV825" s="5"/>
    </row>
    <row r="826" spans="1:100" s="1" customFormat="1" ht="62" hidden="1">
      <c r="A826" s="1308"/>
      <c r="B826" s="1024"/>
      <c r="C826" s="1033"/>
      <c r="D826" s="1024"/>
      <c r="E826" s="1033"/>
      <c r="F826" s="1024"/>
      <c r="G826" s="217" t="s">
        <v>2788</v>
      </c>
      <c r="H826" s="51"/>
      <c r="I826" s="592"/>
      <c r="J826" s="38"/>
      <c r="K826" s="484"/>
      <c r="L826" s="221" t="s">
        <v>32</v>
      </c>
      <c r="M826" s="212" t="s">
        <v>31</v>
      </c>
      <c r="N826" s="215" t="s">
        <v>9</v>
      </c>
      <c r="O826" s="221" t="s">
        <v>29</v>
      </c>
      <c r="P826" s="221" t="s">
        <v>24</v>
      </c>
      <c r="Q826" s="5"/>
      <c r="R826" s="5"/>
      <c r="S826" s="5"/>
      <c r="T826" s="5"/>
      <c r="U826" s="6"/>
      <c r="V826" s="5"/>
      <c r="W826" s="5"/>
      <c r="X826" s="5" t="s">
        <v>24</v>
      </c>
      <c r="Y826" s="5"/>
      <c r="Z826" s="5"/>
      <c r="AA826" s="5"/>
      <c r="AB826" s="80">
        <f t="shared" si="438"/>
        <v>1</v>
      </c>
      <c r="AC826" s="642"/>
      <c r="AD826" s="7"/>
      <c r="AE826" s="7"/>
      <c r="AF826" s="7"/>
      <c r="AG826" s="7"/>
      <c r="AH826" s="7"/>
      <c r="AI826" s="7"/>
      <c r="AJ826" s="7"/>
      <c r="AK826" s="7"/>
      <c r="AL826" s="7"/>
      <c r="AM826" s="7"/>
      <c r="AN826" s="7"/>
      <c r="AO826" s="7"/>
      <c r="AP826" s="7"/>
      <c r="AQ826" s="7"/>
      <c r="AR826" s="7"/>
      <c r="AS826" s="7"/>
      <c r="AT826" s="7"/>
      <c r="AU826" s="7"/>
      <c r="AV826" s="55"/>
      <c r="AW826" s="7"/>
      <c r="AX826" s="7"/>
      <c r="AY826" s="7"/>
      <c r="AZ826" s="7"/>
      <c r="BA826" s="7" t="s">
        <v>1317</v>
      </c>
      <c r="BB826" s="7" t="s">
        <v>1317</v>
      </c>
      <c r="BC826" s="7" t="s">
        <v>1317</v>
      </c>
      <c r="BD826" s="7" t="s">
        <v>1317</v>
      </c>
      <c r="BE826" s="7"/>
      <c r="BF826" s="7"/>
      <c r="BG826" s="7"/>
      <c r="BH826" s="7"/>
      <c r="BI826" s="7"/>
      <c r="BJ826" s="7"/>
      <c r="BK826" s="7"/>
      <c r="BL826" s="5">
        <v>2</v>
      </c>
      <c r="BM826" s="221">
        <v>2</v>
      </c>
      <c r="BN826" s="221">
        <v>2</v>
      </c>
      <c r="BO826" s="221">
        <v>2</v>
      </c>
      <c r="BP826" s="221">
        <v>2</v>
      </c>
      <c r="BQ826" s="221">
        <v>2</v>
      </c>
      <c r="BR826" s="5">
        <v>2</v>
      </c>
      <c r="BS826" s="226">
        <v>1</v>
      </c>
      <c r="BT826" s="221">
        <v>2</v>
      </c>
      <c r="BU826" s="221">
        <v>2</v>
      </c>
      <c r="BV826" s="221">
        <v>2</v>
      </c>
      <c r="BW826" s="5">
        <v>2</v>
      </c>
      <c r="BX826" s="221">
        <v>2</v>
      </c>
      <c r="BY826" s="6">
        <v>1</v>
      </c>
      <c r="BZ826" s="5">
        <v>2</v>
      </c>
      <c r="CA826" s="221">
        <v>2</v>
      </c>
      <c r="CB826" s="221">
        <v>2</v>
      </c>
      <c r="CC826" s="221">
        <v>1</v>
      </c>
      <c r="CD826" s="337">
        <v>2</v>
      </c>
      <c r="CE826" s="221">
        <v>2</v>
      </c>
      <c r="CF826" s="221">
        <v>2</v>
      </c>
      <c r="CG826" s="221">
        <v>2</v>
      </c>
      <c r="CH826" s="221">
        <v>2</v>
      </c>
      <c r="CI826" s="221">
        <v>2</v>
      </c>
      <c r="CJ826" s="337">
        <v>2</v>
      </c>
      <c r="CK826" s="221">
        <v>2</v>
      </c>
      <c r="CL826" s="222">
        <f t="shared" si="428"/>
        <v>23</v>
      </c>
      <c r="CM826" s="237">
        <f t="shared" si="429"/>
        <v>0.88461538461538458</v>
      </c>
      <c r="CN826" s="222">
        <f t="shared" si="430"/>
        <v>3</v>
      </c>
      <c r="CO826" s="237">
        <f t="shared" si="431"/>
        <v>0.11538461538461539</v>
      </c>
      <c r="CP826" s="222">
        <f t="shared" si="432"/>
        <v>0</v>
      </c>
      <c r="CQ826" s="237">
        <f t="shared" si="433"/>
        <v>0</v>
      </c>
      <c r="CR826" s="222">
        <f t="shared" si="434"/>
        <v>0</v>
      </c>
      <c r="CS826" s="237">
        <f t="shared" si="435"/>
        <v>0</v>
      </c>
      <c r="CT826" s="223">
        <f t="shared" si="436"/>
        <v>1.8846153846153846</v>
      </c>
      <c r="CU826" s="223" t="str">
        <f t="shared" si="437"/>
        <v>Đạt mục tiêu</v>
      </c>
      <c r="CV826" s="5"/>
    </row>
    <row r="827" spans="1:100" s="1" customFormat="1" ht="62" hidden="1">
      <c r="A827" s="1308"/>
      <c r="B827" s="1024"/>
      <c r="C827" s="1033"/>
      <c r="D827" s="1024"/>
      <c r="E827" s="1033"/>
      <c r="F827" s="1024"/>
      <c r="G827" s="286" t="s">
        <v>3027</v>
      </c>
      <c r="H827" s="286"/>
      <c r="I827" s="697" t="s">
        <v>2370</v>
      </c>
      <c r="J827" s="38"/>
      <c r="K827" s="484"/>
      <c r="L827" s="221" t="s">
        <v>32</v>
      </c>
      <c r="M827" s="212" t="s">
        <v>31</v>
      </c>
      <c r="N827" s="215" t="s">
        <v>9</v>
      </c>
      <c r="O827" s="221" t="s">
        <v>29</v>
      </c>
      <c r="P827" s="221" t="s">
        <v>24</v>
      </c>
      <c r="Q827" s="5"/>
      <c r="R827" s="5"/>
      <c r="S827" s="5"/>
      <c r="T827" s="5"/>
      <c r="U827" s="6"/>
      <c r="V827" s="5"/>
      <c r="W827" s="5"/>
      <c r="X827" s="5"/>
      <c r="Y827" s="5" t="s">
        <v>24</v>
      </c>
      <c r="Z827" s="5"/>
      <c r="AA827" s="5"/>
      <c r="AB827" s="80">
        <f t="shared" si="438"/>
        <v>1</v>
      </c>
      <c r="AC827" s="642"/>
      <c r="AD827" s="7"/>
      <c r="AE827" s="7"/>
      <c r="AF827" s="7"/>
      <c r="AG827" s="7"/>
      <c r="AH827" s="7"/>
      <c r="AI827" s="7"/>
      <c r="AJ827" s="7"/>
      <c r="AK827" s="7"/>
      <c r="AL827" s="7"/>
      <c r="AM827" s="7"/>
      <c r="AN827" s="7"/>
      <c r="AO827" s="7"/>
      <c r="AP827" s="7"/>
      <c r="AQ827" s="7"/>
      <c r="AR827" s="7"/>
      <c r="AS827" s="7"/>
      <c r="AT827" s="7"/>
      <c r="AU827" s="7"/>
      <c r="AV827" s="55"/>
      <c r="AW827" s="7"/>
      <c r="AX827" s="7"/>
      <c r="AY827" s="7"/>
      <c r="AZ827" s="7"/>
      <c r="BA827" s="7"/>
      <c r="BB827" s="7"/>
      <c r="BC827" s="7"/>
      <c r="BD827" s="7"/>
      <c r="BE827" s="7" t="s">
        <v>1317</v>
      </c>
      <c r="BF827" s="7" t="s">
        <v>1317</v>
      </c>
      <c r="BG827" s="7"/>
      <c r="BH827" s="7"/>
      <c r="BI827" s="7"/>
      <c r="BJ827" s="7"/>
      <c r="BK827" s="7"/>
      <c r="BL827" s="5">
        <v>1</v>
      </c>
      <c r="BM827" s="221">
        <v>2</v>
      </c>
      <c r="BN827" s="221">
        <v>2</v>
      </c>
      <c r="BO827" s="221">
        <v>2</v>
      </c>
      <c r="BP827" s="221">
        <v>2</v>
      </c>
      <c r="BQ827" s="221">
        <v>2</v>
      </c>
      <c r="BR827" s="5">
        <v>2</v>
      </c>
      <c r="BS827" s="226">
        <v>2</v>
      </c>
      <c r="BT827" s="221">
        <v>2</v>
      </c>
      <c r="BU827" s="221">
        <v>2</v>
      </c>
      <c r="BV827" s="221">
        <v>2</v>
      </c>
      <c r="BW827" s="5">
        <v>2</v>
      </c>
      <c r="BX827" s="221">
        <v>2</v>
      </c>
      <c r="BY827" s="6">
        <v>2</v>
      </c>
      <c r="BZ827" s="5">
        <v>2</v>
      </c>
      <c r="CA827" s="221">
        <v>2</v>
      </c>
      <c r="CB827" s="221">
        <v>2</v>
      </c>
      <c r="CC827" s="221">
        <v>2</v>
      </c>
      <c r="CD827" s="337">
        <v>2</v>
      </c>
      <c r="CE827" s="221">
        <v>2</v>
      </c>
      <c r="CF827" s="221">
        <v>2</v>
      </c>
      <c r="CG827" s="221">
        <v>2</v>
      </c>
      <c r="CH827" s="221">
        <v>2</v>
      </c>
      <c r="CI827" s="221">
        <v>2</v>
      </c>
      <c r="CJ827" s="337">
        <v>2</v>
      </c>
      <c r="CK827" s="221">
        <v>2</v>
      </c>
      <c r="CL827" s="222">
        <f t="shared" si="428"/>
        <v>25</v>
      </c>
      <c r="CM827" s="237">
        <f t="shared" si="429"/>
        <v>0.96153846153846156</v>
      </c>
      <c r="CN827" s="222">
        <f t="shared" si="430"/>
        <v>1</v>
      </c>
      <c r="CO827" s="237">
        <f t="shared" si="431"/>
        <v>3.8461538461538464E-2</v>
      </c>
      <c r="CP827" s="222">
        <f t="shared" si="432"/>
        <v>0</v>
      </c>
      <c r="CQ827" s="237">
        <f t="shared" si="433"/>
        <v>0</v>
      </c>
      <c r="CR827" s="222">
        <f t="shared" si="434"/>
        <v>0</v>
      </c>
      <c r="CS827" s="237">
        <f t="shared" si="435"/>
        <v>0</v>
      </c>
      <c r="CT827" s="223">
        <f t="shared" si="436"/>
        <v>1.9615384615384615</v>
      </c>
      <c r="CU827" s="223" t="str">
        <f t="shared" si="437"/>
        <v>Đạt mục tiêu</v>
      </c>
      <c r="CV827" s="5"/>
    </row>
    <row r="828" spans="1:100" s="1" customFormat="1" ht="77.5" hidden="1">
      <c r="A828" s="1308"/>
      <c r="B828" s="1024"/>
      <c r="C828" s="1033"/>
      <c r="D828" s="1024"/>
      <c r="E828" s="1033"/>
      <c r="F828" s="1024"/>
      <c r="G828" s="217" t="s">
        <v>2789</v>
      </c>
      <c r="H828" s="286"/>
      <c r="I828" s="697" t="s">
        <v>2370</v>
      </c>
      <c r="J828" s="38"/>
      <c r="K828" s="484"/>
      <c r="L828" s="38" t="s">
        <v>32</v>
      </c>
      <c r="M828" s="212" t="s">
        <v>31</v>
      </c>
      <c r="N828" s="215" t="s">
        <v>9</v>
      </c>
      <c r="O828" s="221" t="s">
        <v>29</v>
      </c>
      <c r="P828" s="221" t="s">
        <v>24</v>
      </c>
      <c r="Q828" s="5"/>
      <c r="R828" s="5"/>
      <c r="S828" s="5"/>
      <c r="T828" s="5"/>
      <c r="U828" s="6"/>
      <c r="V828" s="5"/>
      <c r="W828" s="5"/>
      <c r="X828" s="5" t="s">
        <v>24</v>
      </c>
      <c r="Y828" s="5"/>
      <c r="Z828" s="5"/>
      <c r="AA828" s="5"/>
      <c r="AB828" s="80">
        <f t="shared" si="438"/>
        <v>1</v>
      </c>
      <c r="AC828" s="642"/>
      <c r="AD828" s="7"/>
      <c r="AE828" s="7"/>
      <c r="AF828" s="7"/>
      <c r="AG828" s="7"/>
      <c r="AH828" s="7"/>
      <c r="AI828" s="7"/>
      <c r="AJ828" s="7"/>
      <c r="AK828" s="7"/>
      <c r="AL828" s="7"/>
      <c r="AM828" s="7" t="s">
        <v>1318</v>
      </c>
      <c r="AN828" s="7" t="s">
        <v>1318</v>
      </c>
      <c r="AO828" s="7"/>
      <c r="AP828" s="7"/>
      <c r="AQ828" s="7"/>
      <c r="AR828" s="7"/>
      <c r="AS828" s="7"/>
      <c r="AT828" s="7"/>
      <c r="AU828" s="7"/>
      <c r="AV828" s="55"/>
      <c r="AW828" s="7"/>
      <c r="AX828" s="7"/>
      <c r="AY828" s="7"/>
      <c r="AZ828" s="7"/>
      <c r="BA828" s="7" t="s">
        <v>1404</v>
      </c>
      <c r="BB828" s="7" t="s">
        <v>1404</v>
      </c>
      <c r="BC828" s="7" t="s">
        <v>1404</v>
      </c>
      <c r="BD828" s="7" t="s">
        <v>1404</v>
      </c>
      <c r="BE828" s="7"/>
      <c r="BF828" s="7"/>
      <c r="BG828" s="7"/>
      <c r="BH828" s="7"/>
      <c r="BI828" s="7"/>
      <c r="BJ828" s="7"/>
      <c r="BK828" s="7"/>
      <c r="BL828" s="5">
        <v>2</v>
      </c>
      <c r="BM828" s="221">
        <v>2</v>
      </c>
      <c r="BN828" s="221">
        <v>2</v>
      </c>
      <c r="BO828" s="221">
        <v>2</v>
      </c>
      <c r="BP828" s="221">
        <v>2</v>
      </c>
      <c r="BQ828" s="221">
        <v>2</v>
      </c>
      <c r="BR828" s="5">
        <v>2</v>
      </c>
      <c r="BS828" s="226">
        <v>2</v>
      </c>
      <c r="BT828" s="221">
        <v>2</v>
      </c>
      <c r="BU828" s="221">
        <v>2</v>
      </c>
      <c r="BV828" s="221">
        <v>2</v>
      </c>
      <c r="BW828" s="5">
        <v>2</v>
      </c>
      <c r="BX828" s="221">
        <v>2</v>
      </c>
      <c r="BY828" s="6">
        <v>2</v>
      </c>
      <c r="BZ828" s="5">
        <v>2</v>
      </c>
      <c r="CA828" s="221">
        <v>2</v>
      </c>
      <c r="CB828" s="221">
        <v>2</v>
      </c>
      <c r="CC828" s="221">
        <v>2</v>
      </c>
      <c r="CD828" s="337">
        <v>2</v>
      </c>
      <c r="CE828" s="221">
        <v>2</v>
      </c>
      <c r="CF828" s="221">
        <v>2</v>
      </c>
      <c r="CG828" s="221">
        <v>2</v>
      </c>
      <c r="CH828" s="221">
        <v>2</v>
      </c>
      <c r="CI828" s="221">
        <v>2</v>
      </c>
      <c r="CJ828" s="337">
        <v>2</v>
      </c>
      <c r="CK828" s="221">
        <v>2</v>
      </c>
      <c r="CL828" s="222">
        <f t="shared" si="428"/>
        <v>26</v>
      </c>
      <c r="CM828" s="237">
        <f t="shared" si="429"/>
        <v>1</v>
      </c>
      <c r="CN828" s="222">
        <f t="shared" si="430"/>
        <v>0</v>
      </c>
      <c r="CO828" s="237">
        <f t="shared" si="431"/>
        <v>0</v>
      </c>
      <c r="CP828" s="222">
        <f t="shared" si="432"/>
        <v>0</v>
      </c>
      <c r="CQ828" s="237">
        <f t="shared" si="433"/>
        <v>0</v>
      </c>
      <c r="CR828" s="222">
        <f t="shared" si="434"/>
        <v>0</v>
      </c>
      <c r="CS828" s="237">
        <f t="shared" si="435"/>
        <v>0</v>
      </c>
      <c r="CT828" s="223">
        <f t="shared" si="436"/>
        <v>2</v>
      </c>
      <c r="CU828" s="223" t="str">
        <f t="shared" si="437"/>
        <v>Đạt mục tiêu</v>
      </c>
      <c r="CV828" s="5"/>
    </row>
    <row r="829" spans="1:100" s="1" customFormat="1" ht="46.5" hidden="1">
      <c r="A829" s="1308"/>
      <c r="B829" s="1024"/>
      <c r="C829" s="1033"/>
      <c r="D829" s="1024"/>
      <c r="E829" s="1033"/>
      <c r="F829" s="1024"/>
      <c r="G829" s="217" t="s">
        <v>1126</v>
      </c>
      <c r="H829" s="51"/>
      <c r="I829" s="442"/>
      <c r="J829" s="38"/>
      <c r="K829" s="484"/>
      <c r="L829" s="5" t="s">
        <v>32</v>
      </c>
      <c r="M829" s="212" t="s">
        <v>31</v>
      </c>
      <c r="N829" s="215" t="s">
        <v>9</v>
      </c>
      <c r="O829" s="221" t="s">
        <v>29</v>
      </c>
      <c r="P829" s="221" t="s">
        <v>24</v>
      </c>
      <c r="Q829" s="5"/>
      <c r="R829" s="5" t="s">
        <v>24</v>
      </c>
      <c r="S829" s="5"/>
      <c r="T829" s="5"/>
      <c r="U829" s="6"/>
      <c r="V829" s="5"/>
      <c r="W829" s="5"/>
      <c r="X829" s="5"/>
      <c r="Y829" s="5"/>
      <c r="Z829" s="5"/>
      <c r="AA829" s="5"/>
      <c r="AB829" s="80">
        <f t="shared" si="438"/>
        <v>1</v>
      </c>
      <c r="AC829" s="642"/>
      <c r="AD829" s="7"/>
      <c r="AE829" s="7"/>
      <c r="AF829" s="7"/>
      <c r="AG829" s="7"/>
      <c r="AH829" s="7" t="s">
        <v>1317</v>
      </c>
      <c r="AI829" s="7"/>
      <c r="AJ829" s="7" t="s">
        <v>1317</v>
      </c>
      <c r="AK829" s="7"/>
      <c r="AL829" s="7"/>
      <c r="AM829" s="7"/>
      <c r="AN829" s="7"/>
      <c r="AO829" s="7"/>
      <c r="AP829" s="7"/>
      <c r="AQ829" s="7"/>
      <c r="AR829" s="7"/>
      <c r="AS829" s="7"/>
      <c r="AT829" s="7"/>
      <c r="AU829" s="7"/>
      <c r="AV829" s="55"/>
      <c r="AW829" s="7"/>
      <c r="AX829" s="7"/>
      <c r="AY829" s="7"/>
      <c r="AZ829" s="7"/>
      <c r="BA829" s="7"/>
      <c r="BB829" s="7"/>
      <c r="BC829" s="7"/>
      <c r="BD829" s="7"/>
      <c r="BE829" s="7"/>
      <c r="BF829" s="7"/>
      <c r="BG829" s="7"/>
      <c r="BH829" s="7"/>
      <c r="BI829" s="7"/>
      <c r="BJ829" s="7"/>
      <c r="BK829" s="7"/>
      <c r="BL829" s="5">
        <v>2</v>
      </c>
      <c r="BM829" s="221">
        <v>2</v>
      </c>
      <c r="BN829" s="221">
        <v>2</v>
      </c>
      <c r="BO829" s="221">
        <v>2</v>
      </c>
      <c r="BP829" s="221">
        <v>2</v>
      </c>
      <c r="BQ829" s="221">
        <v>2</v>
      </c>
      <c r="BR829" s="5">
        <v>2</v>
      </c>
      <c r="BS829" s="226">
        <v>2</v>
      </c>
      <c r="BT829" s="221">
        <v>2</v>
      </c>
      <c r="BU829" s="221">
        <v>2</v>
      </c>
      <c r="BV829" s="221">
        <v>2</v>
      </c>
      <c r="BW829" s="5">
        <v>2</v>
      </c>
      <c r="BX829" s="221">
        <v>2</v>
      </c>
      <c r="BY829" s="6">
        <v>2</v>
      </c>
      <c r="BZ829" s="5">
        <v>2</v>
      </c>
      <c r="CA829" s="221">
        <v>2</v>
      </c>
      <c r="CB829" s="221">
        <v>1</v>
      </c>
      <c r="CC829" s="221">
        <v>2</v>
      </c>
      <c r="CD829" s="337">
        <v>2</v>
      </c>
      <c r="CE829" s="221">
        <v>2</v>
      </c>
      <c r="CF829" s="221">
        <v>2</v>
      </c>
      <c r="CG829" s="221">
        <v>2</v>
      </c>
      <c r="CH829" s="221">
        <v>2</v>
      </c>
      <c r="CI829" s="221">
        <v>2</v>
      </c>
      <c r="CJ829" s="337">
        <v>2</v>
      </c>
      <c r="CK829" s="221">
        <v>2</v>
      </c>
      <c r="CL829" s="222">
        <f t="shared" si="428"/>
        <v>25</v>
      </c>
      <c r="CM829" s="237">
        <f t="shared" si="429"/>
        <v>0.96153846153846156</v>
      </c>
      <c r="CN829" s="222">
        <f t="shared" si="430"/>
        <v>1</v>
      </c>
      <c r="CO829" s="237">
        <f t="shared" si="431"/>
        <v>3.8461538461538464E-2</v>
      </c>
      <c r="CP829" s="222">
        <f t="shared" si="432"/>
        <v>0</v>
      </c>
      <c r="CQ829" s="237">
        <f t="shared" si="433"/>
        <v>0</v>
      </c>
      <c r="CR829" s="222">
        <f t="shared" si="434"/>
        <v>0</v>
      </c>
      <c r="CS829" s="237">
        <f t="shared" si="435"/>
        <v>0</v>
      </c>
      <c r="CT829" s="223">
        <f t="shared" si="436"/>
        <v>1.9615384615384615</v>
      </c>
      <c r="CU829" s="223" t="str">
        <f t="shared" si="437"/>
        <v>Đạt mục tiêu</v>
      </c>
      <c r="CV829" s="5"/>
    </row>
    <row r="830" spans="1:100" s="1" customFormat="1" ht="62" hidden="1">
      <c r="A830" s="1308"/>
      <c r="B830" s="1024"/>
      <c r="C830" s="1033"/>
      <c r="D830" s="1024"/>
      <c r="E830" s="1033"/>
      <c r="F830" s="1024"/>
      <c r="G830" s="51" t="s">
        <v>2748</v>
      </c>
      <c r="H830" s="51"/>
      <c r="I830" s="697" t="s">
        <v>2918</v>
      </c>
      <c r="J830" s="38"/>
      <c r="K830" s="484"/>
      <c r="L830" s="221" t="s">
        <v>32</v>
      </c>
      <c r="M830" s="212" t="s">
        <v>31</v>
      </c>
      <c r="N830" s="215" t="s">
        <v>9</v>
      </c>
      <c r="O830" s="221" t="s">
        <v>29</v>
      </c>
      <c r="P830" s="221" t="s">
        <v>24</v>
      </c>
      <c r="Q830" s="5"/>
      <c r="R830" s="5"/>
      <c r="S830" s="5"/>
      <c r="T830" s="5"/>
      <c r="U830" s="6"/>
      <c r="V830" s="5" t="s">
        <v>24</v>
      </c>
      <c r="W830" s="5"/>
      <c r="X830" s="5"/>
      <c r="Y830" s="5"/>
      <c r="Z830" s="5"/>
      <c r="AA830" s="5"/>
      <c r="AB830" s="80">
        <f t="shared" si="438"/>
        <v>1</v>
      </c>
      <c r="AC830" s="642"/>
      <c r="AD830" s="7"/>
      <c r="AE830" s="7"/>
      <c r="AF830" s="7"/>
      <c r="AG830" s="7"/>
      <c r="AH830" s="7"/>
      <c r="AI830" s="7"/>
      <c r="AJ830" s="7"/>
      <c r="AK830" s="7"/>
      <c r="AL830" s="7"/>
      <c r="AM830" s="7"/>
      <c r="AN830" s="7"/>
      <c r="AO830" s="7"/>
      <c r="AP830" s="7"/>
      <c r="AQ830" s="7"/>
      <c r="AR830" s="7"/>
      <c r="AS830" s="7"/>
      <c r="AT830" s="7"/>
      <c r="AU830" s="7"/>
      <c r="AV830" s="55"/>
      <c r="AW830" s="7" t="s">
        <v>1317</v>
      </c>
      <c r="AX830" s="7" t="s">
        <v>1317</v>
      </c>
      <c r="AY830" s="7"/>
      <c r="AZ830" s="7"/>
      <c r="BA830" s="7"/>
      <c r="BB830" s="7"/>
      <c r="BC830" s="7"/>
      <c r="BD830" s="7"/>
      <c r="BE830" s="7"/>
      <c r="BF830" s="7"/>
      <c r="BG830" s="7"/>
      <c r="BH830" s="7"/>
      <c r="BI830" s="7"/>
      <c r="BJ830" s="7"/>
      <c r="BK830" s="7"/>
      <c r="BL830" s="5">
        <v>2</v>
      </c>
      <c r="BM830" s="221">
        <v>2</v>
      </c>
      <c r="BN830" s="221">
        <v>2</v>
      </c>
      <c r="BO830" s="221">
        <v>2</v>
      </c>
      <c r="BP830" s="221">
        <v>2</v>
      </c>
      <c r="BQ830" s="221">
        <v>2</v>
      </c>
      <c r="BR830" s="5">
        <v>2</v>
      </c>
      <c r="BS830" s="226">
        <v>2</v>
      </c>
      <c r="BT830" s="221">
        <v>2</v>
      </c>
      <c r="BU830" s="221">
        <v>2</v>
      </c>
      <c r="BV830" s="221">
        <v>2</v>
      </c>
      <c r="BW830" s="5">
        <v>2</v>
      </c>
      <c r="BX830" s="221">
        <v>2</v>
      </c>
      <c r="BY830" s="6">
        <v>2</v>
      </c>
      <c r="BZ830" s="5">
        <v>2</v>
      </c>
      <c r="CA830" s="221">
        <v>2</v>
      </c>
      <c r="CB830" s="221">
        <v>2</v>
      </c>
      <c r="CC830" s="221">
        <v>2</v>
      </c>
      <c r="CD830" s="337">
        <v>2</v>
      </c>
      <c r="CE830" s="221">
        <v>2</v>
      </c>
      <c r="CF830" s="221">
        <v>2</v>
      </c>
      <c r="CG830" s="221">
        <v>2</v>
      </c>
      <c r="CH830" s="221">
        <v>2</v>
      </c>
      <c r="CI830" s="221">
        <v>2</v>
      </c>
      <c r="CJ830" s="337">
        <v>2</v>
      </c>
      <c r="CK830" s="221">
        <v>2</v>
      </c>
      <c r="CL830" s="222">
        <f t="shared" si="428"/>
        <v>26</v>
      </c>
      <c r="CM830" s="237">
        <f t="shared" si="429"/>
        <v>1</v>
      </c>
      <c r="CN830" s="222">
        <f t="shared" si="430"/>
        <v>0</v>
      </c>
      <c r="CO830" s="237">
        <f t="shared" si="431"/>
        <v>0</v>
      </c>
      <c r="CP830" s="222">
        <f t="shared" si="432"/>
        <v>0</v>
      </c>
      <c r="CQ830" s="237">
        <f t="shared" si="433"/>
        <v>0</v>
      </c>
      <c r="CR830" s="222">
        <f t="shared" si="434"/>
        <v>0</v>
      </c>
      <c r="CS830" s="237">
        <f t="shared" si="435"/>
        <v>0</v>
      </c>
      <c r="CT830" s="223">
        <f t="shared" si="436"/>
        <v>2</v>
      </c>
      <c r="CU830" s="223" t="str">
        <f t="shared" si="437"/>
        <v>Đạt mục tiêu</v>
      </c>
      <c r="CV830" s="5"/>
    </row>
    <row r="831" spans="1:100" s="1" customFormat="1" ht="46.5" hidden="1">
      <c r="A831" s="1308"/>
      <c r="B831" s="1024"/>
      <c r="C831" s="1033"/>
      <c r="D831" s="1024"/>
      <c r="E831" s="1033"/>
      <c r="F831" s="1024"/>
      <c r="G831" s="51" t="s">
        <v>3038</v>
      </c>
      <c r="H831" s="51"/>
      <c r="I831" s="592"/>
      <c r="J831" s="38"/>
      <c r="K831" s="484"/>
      <c r="L831" s="221" t="s">
        <v>32</v>
      </c>
      <c r="M831" s="212" t="s">
        <v>31</v>
      </c>
      <c r="N831" s="215" t="s">
        <v>9</v>
      </c>
      <c r="O831" s="221" t="s">
        <v>29</v>
      </c>
      <c r="P831" s="221" t="s">
        <v>24</v>
      </c>
      <c r="Q831" s="5"/>
      <c r="R831" s="5"/>
      <c r="S831" s="5"/>
      <c r="T831" s="5"/>
      <c r="U831" s="6"/>
      <c r="V831" s="5"/>
      <c r="W831" s="5"/>
      <c r="X831" s="5"/>
      <c r="Y831" s="5"/>
      <c r="Z831" s="5" t="s">
        <v>24</v>
      </c>
      <c r="AA831" s="5"/>
      <c r="AB831" s="80">
        <f t="shared" si="438"/>
        <v>1</v>
      </c>
      <c r="AC831" s="642"/>
      <c r="AD831" s="7"/>
      <c r="AE831" s="7"/>
      <c r="AF831" s="7"/>
      <c r="AG831" s="7"/>
      <c r="AH831" s="7"/>
      <c r="AI831" s="7"/>
      <c r="AJ831" s="7"/>
      <c r="AK831" s="7"/>
      <c r="AL831" s="7"/>
      <c r="AM831" s="7"/>
      <c r="AN831" s="7"/>
      <c r="AO831" s="7"/>
      <c r="AP831" s="7"/>
      <c r="AQ831" s="7"/>
      <c r="AR831" s="7"/>
      <c r="AS831" s="7"/>
      <c r="AT831" s="7"/>
      <c r="AU831" s="7"/>
      <c r="AV831" s="55"/>
      <c r="AW831" s="7"/>
      <c r="AX831" s="7"/>
      <c r="AY831" s="7"/>
      <c r="AZ831" s="7"/>
      <c r="BA831" s="7"/>
      <c r="BB831" s="7"/>
      <c r="BC831" s="7"/>
      <c r="BD831" s="7"/>
      <c r="BE831" s="7"/>
      <c r="BF831" s="7"/>
      <c r="BG831" s="7"/>
      <c r="BH831" s="7" t="s">
        <v>1317</v>
      </c>
      <c r="BI831" s="7"/>
      <c r="BJ831" s="7"/>
      <c r="BK831" s="7"/>
      <c r="BL831" s="5">
        <v>2</v>
      </c>
      <c r="BM831" s="221">
        <v>2</v>
      </c>
      <c r="BN831" s="221">
        <v>1</v>
      </c>
      <c r="BO831" s="221">
        <v>2</v>
      </c>
      <c r="BP831" s="221">
        <v>2</v>
      </c>
      <c r="BQ831" s="221">
        <v>2</v>
      </c>
      <c r="BR831" s="5">
        <v>2</v>
      </c>
      <c r="BS831" s="226">
        <v>1</v>
      </c>
      <c r="BT831" s="221">
        <v>2</v>
      </c>
      <c r="BU831" s="221">
        <v>2</v>
      </c>
      <c r="BV831" s="221">
        <v>2</v>
      </c>
      <c r="BW831" s="5">
        <v>2</v>
      </c>
      <c r="BX831" s="221">
        <v>2</v>
      </c>
      <c r="BY831" s="6">
        <v>2</v>
      </c>
      <c r="BZ831" s="5">
        <v>2</v>
      </c>
      <c r="CA831" s="221">
        <v>2</v>
      </c>
      <c r="CB831" s="221">
        <v>2</v>
      </c>
      <c r="CC831" s="221">
        <v>2</v>
      </c>
      <c r="CD831" s="337">
        <v>1</v>
      </c>
      <c r="CE831" s="221">
        <v>2</v>
      </c>
      <c r="CF831" s="221">
        <v>2</v>
      </c>
      <c r="CG831" s="221">
        <v>1</v>
      </c>
      <c r="CH831" s="221">
        <v>2</v>
      </c>
      <c r="CI831" s="221">
        <v>2</v>
      </c>
      <c r="CJ831" s="337">
        <v>2</v>
      </c>
      <c r="CK831" s="221">
        <v>2</v>
      </c>
      <c r="CL831" s="222">
        <f t="shared" si="428"/>
        <v>22</v>
      </c>
      <c r="CM831" s="237">
        <f t="shared" si="429"/>
        <v>0.84615384615384615</v>
      </c>
      <c r="CN831" s="222">
        <f t="shared" si="430"/>
        <v>4</v>
      </c>
      <c r="CO831" s="237">
        <f t="shared" si="431"/>
        <v>0.15384615384615385</v>
      </c>
      <c r="CP831" s="222">
        <f t="shared" si="432"/>
        <v>0</v>
      </c>
      <c r="CQ831" s="237">
        <f t="shared" si="433"/>
        <v>0</v>
      </c>
      <c r="CR831" s="222">
        <f t="shared" si="434"/>
        <v>0</v>
      </c>
      <c r="CS831" s="237">
        <f t="shared" si="435"/>
        <v>0</v>
      </c>
      <c r="CT831" s="223">
        <f t="shared" si="436"/>
        <v>1.8461538461538463</v>
      </c>
      <c r="CU831" s="223" t="str">
        <f t="shared" si="437"/>
        <v>Đạt mục tiêu</v>
      </c>
      <c r="CV831" s="5"/>
    </row>
    <row r="832" spans="1:100" s="1" customFormat="1" ht="46.5" hidden="1">
      <c r="A832" s="1308"/>
      <c r="B832" s="1024"/>
      <c r="C832" s="1033"/>
      <c r="D832" s="1024"/>
      <c r="E832" s="1033"/>
      <c r="F832" s="1024"/>
      <c r="G832" s="51" t="s">
        <v>2766</v>
      </c>
      <c r="H832" s="51"/>
      <c r="I832" s="442"/>
      <c r="J832" s="38"/>
      <c r="K832" s="484"/>
      <c r="L832" s="5" t="s">
        <v>32</v>
      </c>
      <c r="M832" s="212" t="s">
        <v>31</v>
      </c>
      <c r="N832" s="215" t="s">
        <v>9</v>
      </c>
      <c r="O832" s="221" t="s">
        <v>29</v>
      </c>
      <c r="P832" s="221" t="s">
        <v>24</v>
      </c>
      <c r="Q832" s="5"/>
      <c r="R832" s="5"/>
      <c r="S832" s="5"/>
      <c r="T832" s="5"/>
      <c r="U832" s="195"/>
      <c r="V832" s="5"/>
      <c r="W832" s="5" t="s">
        <v>24</v>
      </c>
      <c r="X832" s="5"/>
      <c r="Y832" s="5"/>
      <c r="Z832" s="5"/>
      <c r="AA832" s="5"/>
      <c r="AB832" s="80">
        <f t="shared" si="438"/>
        <v>1</v>
      </c>
      <c r="AC832" s="642"/>
      <c r="AD832" s="7"/>
      <c r="AE832" s="7"/>
      <c r="AF832" s="7"/>
      <c r="AG832" s="7"/>
      <c r="AH832" s="7"/>
      <c r="AI832" s="7"/>
      <c r="AJ832" s="7"/>
      <c r="AK832" s="7"/>
      <c r="AL832" s="7"/>
      <c r="AM832" s="7"/>
      <c r="AN832" s="7"/>
      <c r="AO832" s="7"/>
      <c r="AP832" s="7"/>
      <c r="AQ832" s="7"/>
      <c r="AR832" s="7"/>
      <c r="AS832" s="7" t="s">
        <v>1317</v>
      </c>
      <c r="AT832" s="7"/>
      <c r="AU832" s="7" t="s">
        <v>1317</v>
      </c>
      <c r="AV832" s="55"/>
      <c r="AW832" s="7"/>
      <c r="AX832" s="7"/>
      <c r="AY832" s="17" t="s">
        <v>1317</v>
      </c>
      <c r="AZ832" s="17" t="s">
        <v>1317</v>
      </c>
      <c r="BA832" s="7"/>
      <c r="BB832" s="7"/>
      <c r="BC832" s="7"/>
      <c r="BD832" s="7"/>
      <c r="BE832" s="7"/>
      <c r="BF832" s="7"/>
      <c r="BG832" s="7"/>
      <c r="BH832" s="7"/>
      <c r="BI832" s="7"/>
      <c r="BJ832" s="7"/>
      <c r="BK832" s="7"/>
      <c r="BL832" s="5">
        <v>2</v>
      </c>
      <c r="BM832" s="221">
        <v>2</v>
      </c>
      <c r="BN832" s="221">
        <v>2</v>
      </c>
      <c r="BO832" s="221">
        <v>2</v>
      </c>
      <c r="BP832" s="221">
        <v>2</v>
      </c>
      <c r="BQ832" s="221">
        <v>2</v>
      </c>
      <c r="BR832" s="5">
        <v>2</v>
      </c>
      <c r="BS832" s="226">
        <v>2</v>
      </c>
      <c r="BT832" s="221">
        <v>2</v>
      </c>
      <c r="BU832" s="221">
        <v>2</v>
      </c>
      <c r="BV832" s="221">
        <v>2</v>
      </c>
      <c r="BW832" s="5">
        <v>2</v>
      </c>
      <c r="BX832" s="221">
        <v>2</v>
      </c>
      <c r="BY832" s="6">
        <v>2</v>
      </c>
      <c r="BZ832" s="5">
        <v>1</v>
      </c>
      <c r="CA832" s="221">
        <v>2</v>
      </c>
      <c r="CB832" s="221">
        <v>2</v>
      </c>
      <c r="CC832" s="221">
        <v>2</v>
      </c>
      <c r="CD832" s="337">
        <v>2</v>
      </c>
      <c r="CE832" s="221">
        <v>2</v>
      </c>
      <c r="CF832" s="221">
        <v>2</v>
      </c>
      <c r="CG832" s="221">
        <v>2</v>
      </c>
      <c r="CH832" s="221">
        <v>2</v>
      </c>
      <c r="CI832" s="221">
        <v>2</v>
      </c>
      <c r="CJ832" s="337">
        <v>2</v>
      </c>
      <c r="CK832" s="221">
        <v>2</v>
      </c>
      <c r="CL832" s="222">
        <f t="shared" si="428"/>
        <v>25</v>
      </c>
      <c r="CM832" s="237">
        <f t="shared" si="429"/>
        <v>0.96153846153846156</v>
      </c>
      <c r="CN832" s="222">
        <f t="shared" si="430"/>
        <v>1</v>
      </c>
      <c r="CO832" s="237">
        <f t="shared" si="431"/>
        <v>3.8461538461538464E-2</v>
      </c>
      <c r="CP832" s="222">
        <f t="shared" si="432"/>
        <v>0</v>
      </c>
      <c r="CQ832" s="237">
        <f t="shared" si="433"/>
        <v>0</v>
      </c>
      <c r="CR832" s="222">
        <f t="shared" si="434"/>
        <v>0</v>
      </c>
      <c r="CS832" s="237">
        <f t="shared" si="435"/>
        <v>0</v>
      </c>
      <c r="CT832" s="223">
        <f t="shared" si="436"/>
        <v>1.9615384615384615</v>
      </c>
      <c r="CU832" s="223" t="str">
        <f t="shared" si="437"/>
        <v>Đạt mục tiêu</v>
      </c>
      <c r="CV832" s="5"/>
    </row>
    <row r="833" spans="1:100" s="1" customFormat="1" ht="62" hidden="1">
      <c r="A833" s="1308"/>
      <c r="B833" s="1024"/>
      <c r="C833" s="1033"/>
      <c r="D833" s="1024"/>
      <c r="E833" s="1033"/>
      <c r="F833" s="1024"/>
      <c r="G833" s="217" t="s">
        <v>1127</v>
      </c>
      <c r="H833" s="286"/>
      <c r="I833" s="442"/>
      <c r="J833" s="38"/>
      <c r="K833" s="484"/>
      <c r="L833" s="227" t="s">
        <v>32</v>
      </c>
      <c r="M833" s="212" t="s">
        <v>31</v>
      </c>
      <c r="N833" s="215" t="s">
        <v>9</v>
      </c>
      <c r="O833" s="221" t="s">
        <v>29</v>
      </c>
      <c r="P833" s="221" t="s">
        <v>24</v>
      </c>
      <c r="Q833" s="5" t="s">
        <v>24</v>
      </c>
      <c r="R833" s="5"/>
      <c r="S833" s="5"/>
      <c r="T833" s="5"/>
      <c r="U833" s="6"/>
      <c r="V833" s="5"/>
      <c r="W833" s="5"/>
      <c r="X833" s="5"/>
      <c r="Y833" s="5"/>
      <c r="Z833" s="5"/>
      <c r="AA833" s="5"/>
      <c r="AB833" s="80">
        <f t="shared" si="438"/>
        <v>1</v>
      </c>
      <c r="AC833" s="565" t="s">
        <v>1317</v>
      </c>
      <c r="AD833" s="5"/>
      <c r="AE833" s="5"/>
      <c r="AF833" s="5" t="s">
        <v>1317</v>
      </c>
      <c r="AG833" s="7"/>
      <c r="AH833" s="7"/>
      <c r="AI833" s="7"/>
      <c r="AJ833" s="7"/>
      <c r="AK833" s="7"/>
      <c r="AL833" s="7"/>
      <c r="AM833" s="7"/>
      <c r="AN833" s="7"/>
      <c r="AO833" s="7"/>
      <c r="AP833" s="7"/>
      <c r="AQ833" s="7"/>
      <c r="AR833" s="7"/>
      <c r="AS833" s="7"/>
      <c r="AT833" s="7"/>
      <c r="AU833" s="7"/>
      <c r="AV833" s="55"/>
      <c r="AW833" s="7"/>
      <c r="AX833" s="7"/>
      <c r="AY833" s="7"/>
      <c r="AZ833" s="7"/>
      <c r="BA833" s="7"/>
      <c r="BB833" s="7"/>
      <c r="BC833" s="7"/>
      <c r="BD833" s="7"/>
      <c r="BE833" s="7"/>
      <c r="BF833" s="7"/>
      <c r="BG833" s="7"/>
      <c r="BH833" s="7"/>
      <c r="BI833" s="7"/>
      <c r="BJ833" s="7"/>
      <c r="BK833" s="7"/>
      <c r="BL833" s="5">
        <v>2</v>
      </c>
      <c r="BM833" s="221">
        <v>2</v>
      </c>
      <c r="BN833" s="221">
        <v>2</v>
      </c>
      <c r="BO833" s="221">
        <v>2</v>
      </c>
      <c r="BP833" s="221">
        <v>2</v>
      </c>
      <c r="BQ833" s="221">
        <v>2</v>
      </c>
      <c r="BR833" s="5">
        <v>1</v>
      </c>
      <c r="BS833" s="226">
        <v>2</v>
      </c>
      <c r="BT833" s="221">
        <v>2</v>
      </c>
      <c r="BU833" s="221">
        <v>2</v>
      </c>
      <c r="BV833" s="221">
        <v>2</v>
      </c>
      <c r="BW833" s="5">
        <v>2</v>
      </c>
      <c r="BX833" s="221">
        <v>2</v>
      </c>
      <c r="BY833" s="6">
        <v>2</v>
      </c>
      <c r="BZ833" s="5">
        <v>2</v>
      </c>
      <c r="CA833" s="221">
        <v>2</v>
      </c>
      <c r="CB833" s="221">
        <v>2</v>
      </c>
      <c r="CC833" s="221">
        <v>2</v>
      </c>
      <c r="CD833" s="337">
        <v>2</v>
      </c>
      <c r="CE833" s="221">
        <v>2</v>
      </c>
      <c r="CF833" s="221">
        <v>2</v>
      </c>
      <c r="CG833" s="221">
        <v>2</v>
      </c>
      <c r="CH833" s="221">
        <v>1</v>
      </c>
      <c r="CI833" s="221">
        <v>2</v>
      </c>
      <c r="CJ833" s="337">
        <v>2</v>
      </c>
      <c r="CK833" s="221">
        <v>2</v>
      </c>
      <c r="CL833" s="222">
        <f t="shared" si="428"/>
        <v>24</v>
      </c>
      <c r="CM833" s="237">
        <f t="shared" si="429"/>
        <v>0.92307692307692313</v>
      </c>
      <c r="CN833" s="222">
        <f t="shared" si="430"/>
        <v>2</v>
      </c>
      <c r="CO833" s="237">
        <f t="shared" si="431"/>
        <v>7.6923076923076927E-2</v>
      </c>
      <c r="CP833" s="222">
        <f t="shared" si="432"/>
        <v>0</v>
      </c>
      <c r="CQ833" s="237">
        <f t="shared" si="433"/>
        <v>0</v>
      </c>
      <c r="CR833" s="222">
        <f t="shared" si="434"/>
        <v>0</v>
      </c>
      <c r="CS833" s="237">
        <f t="shared" si="435"/>
        <v>0</v>
      </c>
      <c r="CT833" s="223">
        <f t="shared" si="436"/>
        <v>1.9230769230769231</v>
      </c>
      <c r="CU833" s="223" t="str">
        <f t="shared" si="437"/>
        <v>Đạt mục tiêu</v>
      </c>
      <c r="CV833" s="5"/>
    </row>
    <row r="834" spans="1:100" s="1" customFormat="1" ht="46.5" hidden="1">
      <c r="A834" s="1308"/>
      <c r="B834" s="1024"/>
      <c r="C834" s="1033"/>
      <c r="D834" s="1024"/>
      <c r="E834" s="1033"/>
      <c r="F834" s="1024"/>
      <c r="G834" s="217" t="s">
        <v>1119</v>
      </c>
      <c r="H834" s="51"/>
      <c r="I834" s="592"/>
      <c r="J834" s="38"/>
      <c r="K834" s="484"/>
      <c r="L834" s="5" t="s">
        <v>32</v>
      </c>
      <c r="M834" s="212" t="s">
        <v>31</v>
      </c>
      <c r="N834" s="215" t="s">
        <v>9</v>
      </c>
      <c r="O834" s="221" t="s">
        <v>29</v>
      </c>
      <c r="P834" s="221" t="s">
        <v>24</v>
      </c>
      <c r="Q834" s="5"/>
      <c r="R834" s="5" t="s">
        <v>24</v>
      </c>
      <c r="S834" s="5"/>
      <c r="T834" s="5"/>
      <c r="U834" s="6"/>
      <c r="V834" s="5"/>
      <c r="W834" s="5"/>
      <c r="X834" s="5"/>
      <c r="Y834" s="5"/>
      <c r="Z834" s="5"/>
      <c r="AA834" s="5"/>
      <c r="AB834" s="80">
        <f t="shared" si="438"/>
        <v>1</v>
      </c>
      <c r="AC834" s="642"/>
      <c r="AD834" s="7"/>
      <c r="AE834" s="7"/>
      <c r="AF834" s="7"/>
      <c r="AG834" s="7" t="s">
        <v>1317</v>
      </c>
      <c r="AH834" s="7"/>
      <c r="AI834" s="7"/>
      <c r="AJ834" s="7"/>
      <c r="AK834" s="7"/>
      <c r="AL834" s="7"/>
      <c r="AM834" s="7"/>
      <c r="AN834" s="7"/>
      <c r="AO834" s="7"/>
      <c r="AP834" s="7"/>
      <c r="AQ834" s="7"/>
      <c r="AR834" s="7"/>
      <c r="AS834" s="7"/>
      <c r="AT834" s="7"/>
      <c r="AU834" s="7"/>
      <c r="AV834" s="55"/>
      <c r="AW834" s="7"/>
      <c r="AX834" s="7"/>
      <c r="AY834" s="7"/>
      <c r="AZ834" s="7"/>
      <c r="BA834" s="7"/>
      <c r="BB834" s="7"/>
      <c r="BC834" s="7"/>
      <c r="BD834" s="7"/>
      <c r="BE834" s="7"/>
      <c r="BF834" s="7"/>
      <c r="BG834" s="7"/>
      <c r="BH834" s="7"/>
      <c r="BI834" s="7"/>
      <c r="BJ834" s="7"/>
      <c r="BK834" s="7"/>
      <c r="BL834" s="5">
        <v>2</v>
      </c>
      <c r="BM834" s="221">
        <v>2</v>
      </c>
      <c r="BN834" s="221">
        <v>2</v>
      </c>
      <c r="BO834" s="221">
        <v>2</v>
      </c>
      <c r="BP834" s="221">
        <v>2</v>
      </c>
      <c r="BQ834" s="221">
        <v>2</v>
      </c>
      <c r="BR834" s="5">
        <v>2</v>
      </c>
      <c r="BS834" s="226">
        <v>2</v>
      </c>
      <c r="BT834" s="221">
        <v>2</v>
      </c>
      <c r="BU834" s="221">
        <v>2</v>
      </c>
      <c r="BV834" s="221">
        <v>2</v>
      </c>
      <c r="BW834" s="5">
        <v>2</v>
      </c>
      <c r="BX834" s="221">
        <v>2</v>
      </c>
      <c r="BY834" s="6">
        <v>2</v>
      </c>
      <c r="BZ834" s="5">
        <v>2</v>
      </c>
      <c r="CA834" s="221">
        <v>2</v>
      </c>
      <c r="CB834" s="221">
        <v>2</v>
      </c>
      <c r="CC834" s="221">
        <v>2</v>
      </c>
      <c r="CD834" s="337">
        <v>1</v>
      </c>
      <c r="CE834" s="221">
        <v>2</v>
      </c>
      <c r="CF834" s="221">
        <v>2</v>
      </c>
      <c r="CG834" s="221">
        <v>2</v>
      </c>
      <c r="CH834" s="221">
        <v>2</v>
      </c>
      <c r="CI834" s="221">
        <v>2</v>
      </c>
      <c r="CJ834" s="337">
        <v>2</v>
      </c>
      <c r="CK834" s="221">
        <v>2</v>
      </c>
      <c r="CL834" s="222">
        <f t="shared" si="428"/>
        <v>25</v>
      </c>
      <c r="CM834" s="237">
        <f t="shared" si="429"/>
        <v>0.96153846153846156</v>
      </c>
      <c r="CN834" s="222">
        <f t="shared" si="430"/>
        <v>1</v>
      </c>
      <c r="CO834" s="237">
        <f t="shared" si="431"/>
        <v>3.8461538461538464E-2</v>
      </c>
      <c r="CP834" s="222">
        <f t="shared" si="432"/>
        <v>0</v>
      </c>
      <c r="CQ834" s="237">
        <f t="shared" si="433"/>
        <v>0</v>
      </c>
      <c r="CR834" s="222">
        <f t="shared" si="434"/>
        <v>0</v>
      </c>
      <c r="CS834" s="237">
        <f t="shared" si="435"/>
        <v>0</v>
      </c>
      <c r="CT834" s="223">
        <f t="shared" si="436"/>
        <v>1.9615384615384615</v>
      </c>
      <c r="CU834" s="223" t="str">
        <f t="shared" si="437"/>
        <v>Đạt mục tiêu</v>
      </c>
      <c r="CV834" s="5"/>
    </row>
    <row r="835" spans="1:100" s="1" customFormat="1" ht="409.5" hidden="1">
      <c r="A835" s="13">
        <v>236</v>
      </c>
      <c r="B835" s="217" t="s">
        <v>1715</v>
      </c>
      <c r="C835" s="215" t="s">
        <v>26</v>
      </c>
      <c r="D835" s="217" t="s">
        <v>1715</v>
      </c>
      <c r="E835" s="212"/>
      <c r="F835" s="217" t="s">
        <v>1715</v>
      </c>
      <c r="G835" s="51" t="s">
        <v>1714</v>
      </c>
      <c r="H835" s="51"/>
      <c r="I835" s="592"/>
      <c r="J835" s="38"/>
      <c r="K835" s="468" t="s">
        <v>1716</v>
      </c>
      <c r="L835" s="5" t="s">
        <v>32</v>
      </c>
      <c r="M835" s="212" t="s">
        <v>31</v>
      </c>
      <c r="N835" s="215" t="s">
        <v>9</v>
      </c>
      <c r="O835" s="221" t="s">
        <v>29</v>
      </c>
      <c r="P835" s="221" t="s">
        <v>24</v>
      </c>
      <c r="Q835" s="5" t="s">
        <v>24</v>
      </c>
      <c r="R835" s="5"/>
      <c r="S835" s="5"/>
      <c r="T835" s="5"/>
      <c r="U835" s="6"/>
      <c r="V835" s="5" t="s">
        <v>24</v>
      </c>
      <c r="W835" s="5"/>
      <c r="X835" s="5"/>
      <c r="Y835" s="5"/>
      <c r="Z835" s="5"/>
      <c r="AA835" s="5"/>
      <c r="AB835" s="80">
        <f t="shared" si="438"/>
        <v>2</v>
      </c>
      <c r="AC835" s="565"/>
      <c r="AD835" s="5"/>
      <c r="AE835" s="5"/>
      <c r="AF835" s="5" t="s">
        <v>1183</v>
      </c>
      <c r="AG835" s="7"/>
      <c r="AH835" s="7"/>
      <c r="AI835" s="7"/>
      <c r="AJ835" s="7"/>
      <c r="AK835" s="7"/>
      <c r="AL835" s="7"/>
      <c r="AM835" s="7"/>
      <c r="AN835" s="7"/>
      <c r="AO835" s="7"/>
      <c r="AP835" s="7"/>
      <c r="AQ835" s="7"/>
      <c r="AR835" s="7"/>
      <c r="AS835" s="7"/>
      <c r="AT835" s="7"/>
      <c r="AU835" s="7"/>
      <c r="AV835" s="55"/>
      <c r="AW835" s="7"/>
      <c r="AX835" s="7"/>
      <c r="AY835" s="7"/>
      <c r="AZ835" s="7"/>
      <c r="BA835" s="7"/>
      <c r="BB835" s="7"/>
      <c r="BC835" s="7"/>
      <c r="BD835" s="7"/>
      <c r="BE835" s="7"/>
      <c r="BF835" s="7"/>
      <c r="BG835" s="7"/>
      <c r="BH835" s="7"/>
      <c r="BI835" s="7"/>
      <c r="BJ835" s="7"/>
      <c r="BK835" s="7"/>
      <c r="BL835" s="5">
        <v>2</v>
      </c>
      <c r="BM835" s="221">
        <v>2</v>
      </c>
      <c r="BN835" s="221">
        <v>2</v>
      </c>
      <c r="BO835" s="221">
        <v>2</v>
      </c>
      <c r="BP835" s="221">
        <v>2</v>
      </c>
      <c r="BQ835" s="221">
        <v>2</v>
      </c>
      <c r="BR835" s="5">
        <v>2</v>
      </c>
      <c r="BS835" s="226">
        <v>2</v>
      </c>
      <c r="BT835" s="221">
        <v>2</v>
      </c>
      <c r="BU835" s="221">
        <v>2</v>
      </c>
      <c r="BV835" s="221">
        <v>2</v>
      </c>
      <c r="BW835" s="5">
        <v>2</v>
      </c>
      <c r="BX835" s="221">
        <v>2</v>
      </c>
      <c r="BY835" s="6">
        <v>2</v>
      </c>
      <c r="BZ835" s="5">
        <v>2</v>
      </c>
      <c r="CA835" s="221">
        <v>2</v>
      </c>
      <c r="CB835" s="221">
        <v>2</v>
      </c>
      <c r="CC835" s="221">
        <v>2</v>
      </c>
      <c r="CD835" s="337">
        <v>2</v>
      </c>
      <c r="CE835" s="221">
        <v>2</v>
      </c>
      <c r="CF835" s="221">
        <v>2</v>
      </c>
      <c r="CG835" s="221">
        <v>2</v>
      </c>
      <c r="CH835" s="221">
        <v>2</v>
      </c>
      <c r="CI835" s="221">
        <v>2</v>
      </c>
      <c r="CJ835" s="337">
        <v>2</v>
      </c>
      <c r="CK835" s="221">
        <v>2</v>
      </c>
      <c r="CL835" s="222">
        <f t="shared" si="428"/>
        <v>26</v>
      </c>
      <c r="CM835" s="237">
        <f t="shared" si="429"/>
        <v>1</v>
      </c>
      <c r="CN835" s="222">
        <f t="shared" si="430"/>
        <v>0</v>
      </c>
      <c r="CO835" s="237">
        <f t="shared" si="431"/>
        <v>0</v>
      </c>
      <c r="CP835" s="222">
        <f t="shared" si="432"/>
        <v>0</v>
      </c>
      <c r="CQ835" s="237">
        <f t="shared" si="433"/>
        <v>0</v>
      </c>
      <c r="CR835" s="222">
        <f t="shared" si="434"/>
        <v>0</v>
      </c>
      <c r="CS835" s="237">
        <f t="shared" si="435"/>
        <v>0</v>
      </c>
      <c r="CT835" s="223">
        <f t="shared" si="436"/>
        <v>2</v>
      </c>
      <c r="CU835" s="223" t="str">
        <f t="shared" si="437"/>
        <v>Đạt mục tiêu</v>
      </c>
      <c r="CV835" s="5"/>
    </row>
    <row r="836" spans="1:100" s="1" customFormat="1" ht="42.5" hidden="1">
      <c r="A836" s="1308">
        <v>237</v>
      </c>
      <c r="B836" s="1044" t="s">
        <v>2907</v>
      </c>
      <c r="C836" s="1033"/>
      <c r="D836" s="1024" t="s">
        <v>2618</v>
      </c>
      <c r="E836" s="1033" t="s">
        <v>2427</v>
      </c>
      <c r="F836" s="1044" t="s">
        <v>1393</v>
      </c>
      <c r="G836" s="159" t="s">
        <v>2898</v>
      </c>
      <c r="H836" s="159"/>
      <c r="I836" s="697" t="s">
        <v>2465</v>
      </c>
      <c r="J836" s="212"/>
      <c r="K836" s="465"/>
      <c r="L836" s="221" t="s">
        <v>32</v>
      </c>
      <c r="M836" s="212" t="s">
        <v>31</v>
      </c>
      <c r="N836" s="215" t="s">
        <v>9</v>
      </c>
      <c r="O836" s="221" t="s">
        <v>29</v>
      </c>
      <c r="P836" s="221" t="s">
        <v>24</v>
      </c>
      <c r="Q836" s="5"/>
      <c r="R836" s="5"/>
      <c r="S836" s="5" t="s">
        <v>24</v>
      </c>
      <c r="T836" s="5"/>
      <c r="U836" s="6"/>
      <c r="V836" s="5"/>
      <c r="W836" s="5"/>
      <c r="X836" s="5"/>
      <c r="Y836" s="5"/>
      <c r="Z836" s="5"/>
      <c r="AA836" s="5"/>
      <c r="AB836" s="80">
        <f t="shared" si="438"/>
        <v>1</v>
      </c>
      <c r="AC836" s="642"/>
      <c r="AD836" s="7"/>
      <c r="AE836" s="7"/>
      <c r="AF836" s="7"/>
      <c r="AG836" s="7"/>
      <c r="AH836" s="7"/>
      <c r="AI836" s="7"/>
      <c r="AJ836" s="7"/>
      <c r="AK836" s="7"/>
      <c r="AL836" s="7"/>
      <c r="AM836" s="7"/>
      <c r="AN836" s="7"/>
      <c r="AO836" s="7"/>
      <c r="AP836" s="7"/>
      <c r="AQ836" s="7"/>
      <c r="AR836" s="7"/>
      <c r="AS836" s="7"/>
      <c r="AT836" s="7"/>
      <c r="AU836" s="7"/>
      <c r="AV836" s="55"/>
      <c r="AW836" s="7"/>
      <c r="AX836" s="7"/>
      <c r="AY836" s="7"/>
      <c r="AZ836" s="7"/>
      <c r="BA836" s="7"/>
      <c r="BB836" s="7"/>
      <c r="BC836" s="7"/>
      <c r="BD836" s="7"/>
      <c r="BE836" s="7" t="s">
        <v>1316</v>
      </c>
      <c r="BF836" s="7" t="s">
        <v>1316</v>
      </c>
      <c r="BG836" s="7" t="s">
        <v>1316</v>
      </c>
      <c r="BH836" s="7"/>
      <c r="BI836" s="7"/>
      <c r="BJ836" s="7"/>
      <c r="BK836" s="7"/>
      <c r="BL836" s="5">
        <v>2</v>
      </c>
      <c r="BM836" s="221">
        <v>2</v>
      </c>
      <c r="BN836" s="221">
        <v>2</v>
      </c>
      <c r="BO836" s="221">
        <v>2</v>
      </c>
      <c r="BP836" s="221">
        <v>2</v>
      </c>
      <c r="BQ836" s="221">
        <v>2</v>
      </c>
      <c r="BR836" s="5">
        <v>2</v>
      </c>
      <c r="BS836" s="226">
        <v>2</v>
      </c>
      <c r="BT836" s="221">
        <v>2</v>
      </c>
      <c r="BU836" s="221">
        <v>2</v>
      </c>
      <c r="BV836" s="221">
        <v>2</v>
      </c>
      <c r="BW836" s="5">
        <v>2</v>
      </c>
      <c r="BX836" s="221">
        <v>2</v>
      </c>
      <c r="BY836" s="6">
        <v>2</v>
      </c>
      <c r="BZ836" s="5">
        <v>2</v>
      </c>
      <c r="CA836" s="221">
        <v>2</v>
      </c>
      <c r="CB836" s="221">
        <v>2</v>
      </c>
      <c r="CC836" s="221">
        <v>2</v>
      </c>
      <c r="CD836" s="337">
        <v>2</v>
      </c>
      <c r="CE836" s="221">
        <v>2</v>
      </c>
      <c r="CF836" s="221">
        <v>2</v>
      </c>
      <c r="CG836" s="221">
        <v>2</v>
      </c>
      <c r="CH836" s="221">
        <v>2</v>
      </c>
      <c r="CI836" s="221">
        <v>2</v>
      </c>
      <c r="CJ836" s="337">
        <v>2</v>
      </c>
      <c r="CK836" s="221">
        <v>2</v>
      </c>
      <c r="CL836" s="222">
        <f t="shared" si="428"/>
        <v>26</v>
      </c>
      <c r="CM836" s="237">
        <f t="shared" si="429"/>
        <v>1</v>
      </c>
      <c r="CN836" s="222">
        <f t="shared" si="430"/>
        <v>0</v>
      </c>
      <c r="CO836" s="237">
        <f t="shared" si="431"/>
        <v>0</v>
      </c>
      <c r="CP836" s="222">
        <f t="shared" si="432"/>
        <v>0</v>
      </c>
      <c r="CQ836" s="237">
        <f t="shared" si="433"/>
        <v>0</v>
      </c>
      <c r="CR836" s="222">
        <f t="shared" si="434"/>
        <v>0</v>
      </c>
      <c r="CS836" s="237">
        <f t="shared" si="435"/>
        <v>0</v>
      </c>
      <c r="CT836" s="223">
        <f t="shared" si="436"/>
        <v>2</v>
      </c>
      <c r="CU836" s="223" t="str">
        <f t="shared" si="437"/>
        <v>Đạt mục tiêu</v>
      </c>
      <c r="CV836" s="5"/>
    </row>
    <row r="837" spans="1:100" s="1" customFormat="1" ht="42.5" hidden="1">
      <c r="A837" s="1308"/>
      <c r="B837" s="1044"/>
      <c r="C837" s="1033"/>
      <c r="D837" s="1024"/>
      <c r="E837" s="1033"/>
      <c r="F837" s="1044"/>
      <c r="G837" s="217" t="s">
        <v>1128</v>
      </c>
      <c r="H837" s="217"/>
      <c r="I837" s="591"/>
      <c r="J837" s="212"/>
      <c r="K837" s="465"/>
      <c r="L837" s="221" t="s">
        <v>32</v>
      </c>
      <c r="M837" s="212" t="s">
        <v>31</v>
      </c>
      <c r="N837" s="215" t="s">
        <v>9</v>
      </c>
      <c r="O837" s="221"/>
      <c r="P837" s="221"/>
      <c r="Q837" s="5"/>
      <c r="R837" s="5"/>
      <c r="S837" s="5"/>
      <c r="T837" s="5"/>
      <c r="U837" s="6"/>
      <c r="V837" s="5"/>
      <c r="W837" s="5"/>
      <c r="X837" s="5"/>
      <c r="Y837" s="5"/>
      <c r="Z837" s="5"/>
      <c r="AA837" s="5"/>
      <c r="AB837" s="80"/>
      <c r="AC837" s="642"/>
      <c r="AD837" s="7"/>
      <c r="AE837" s="7"/>
      <c r="AF837" s="7"/>
      <c r="AG837" s="7"/>
      <c r="AH837" s="7"/>
      <c r="AI837" s="7"/>
      <c r="AJ837" s="7"/>
      <c r="AK837" s="7"/>
      <c r="AL837" s="7"/>
      <c r="AM837" s="7"/>
      <c r="AN837" s="7"/>
      <c r="AO837" s="7"/>
      <c r="AP837" s="7"/>
      <c r="AQ837" s="7"/>
      <c r="AR837" s="7"/>
      <c r="AS837" s="7"/>
      <c r="AT837" s="7"/>
      <c r="AU837" s="7"/>
      <c r="AV837" s="55"/>
      <c r="AW837" s="7"/>
      <c r="AX837" s="7"/>
      <c r="AY837" s="7"/>
      <c r="AZ837" s="7"/>
      <c r="BA837" s="7"/>
      <c r="BB837" s="7"/>
      <c r="BC837" s="7"/>
      <c r="BD837" s="7"/>
      <c r="BE837" s="7"/>
      <c r="BF837" s="7"/>
      <c r="BG837" s="7"/>
      <c r="BH837" s="7"/>
      <c r="BI837" s="7"/>
      <c r="BJ837" s="7"/>
      <c r="BK837" s="7"/>
      <c r="BL837" s="5">
        <v>2</v>
      </c>
      <c r="BM837" s="221">
        <v>2</v>
      </c>
      <c r="BN837" s="221">
        <v>1</v>
      </c>
      <c r="BO837" s="221">
        <v>2</v>
      </c>
      <c r="BP837" s="221">
        <v>2</v>
      </c>
      <c r="BQ837" s="221">
        <v>2</v>
      </c>
      <c r="BR837" s="5">
        <v>2</v>
      </c>
      <c r="BS837" s="226">
        <v>2</v>
      </c>
      <c r="BT837" s="221">
        <v>2</v>
      </c>
      <c r="BU837" s="221">
        <v>2</v>
      </c>
      <c r="BV837" s="221">
        <v>2</v>
      </c>
      <c r="BW837" s="5">
        <v>2</v>
      </c>
      <c r="BX837" s="221">
        <v>1</v>
      </c>
      <c r="BY837" s="6">
        <v>2</v>
      </c>
      <c r="BZ837" s="5">
        <v>2</v>
      </c>
      <c r="CA837" s="221">
        <v>2</v>
      </c>
      <c r="CB837" s="221">
        <v>2</v>
      </c>
      <c r="CC837" s="221">
        <v>2</v>
      </c>
      <c r="CD837" s="337">
        <v>2</v>
      </c>
      <c r="CE837" s="221">
        <v>2</v>
      </c>
      <c r="CF837" s="221">
        <v>2</v>
      </c>
      <c r="CG837" s="221">
        <v>2</v>
      </c>
      <c r="CH837" s="221">
        <v>2</v>
      </c>
      <c r="CI837" s="221">
        <v>2</v>
      </c>
      <c r="CJ837" s="337">
        <v>2</v>
      </c>
      <c r="CK837" s="221">
        <v>2</v>
      </c>
      <c r="CL837" s="222"/>
      <c r="CM837" s="237"/>
      <c r="CN837" s="222"/>
      <c r="CO837" s="237"/>
      <c r="CP837" s="222"/>
      <c r="CQ837" s="237"/>
      <c r="CR837" s="222"/>
      <c r="CS837" s="237"/>
      <c r="CT837" s="223"/>
      <c r="CU837" s="223"/>
      <c r="CV837" s="5"/>
    </row>
    <row r="838" spans="1:100" s="1" customFormat="1" ht="42.5" hidden="1">
      <c r="A838" s="1308"/>
      <c r="B838" s="1024"/>
      <c r="C838" s="1033"/>
      <c r="D838" s="1024"/>
      <c r="E838" s="1033"/>
      <c r="F838" s="1024"/>
      <c r="G838" s="217" t="s">
        <v>1130</v>
      </c>
      <c r="H838" s="217"/>
      <c r="I838" s="591"/>
      <c r="J838" s="212"/>
      <c r="K838" s="465"/>
      <c r="L838" s="38" t="s">
        <v>32</v>
      </c>
      <c r="M838" s="212" t="s">
        <v>31</v>
      </c>
      <c r="N838" s="215" t="s">
        <v>9</v>
      </c>
      <c r="O838" s="221" t="s">
        <v>29</v>
      </c>
      <c r="P838" s="221" t="s">
        <v>24</v>
      </c>
      <c r="Q838" s="5"/>
      <c r="R838" s="5"/>
      <c r="S838" s="5" t="s">
        <v>24</v>
      </c>
      <c r="T838" s="5"/>
      <c r="U838" s="6"/>
      <c r="V838" s="5"/>
      <c r="W838" s="5"/>
      <c r="X838" s="5"/>
      <c r="Y838" s="5"/>
      <c r="Z838" s="5"/>
      <c r="AA838" s="5"/>
      <c r="AB838" s="80">
        <f>COUNTIF($Q838:$AA838,"x")</f>
        <v>1</v>
      </c>
      <c r="AC838" s="642"/>
      <c r="AD838" s="7"/>
      <c r="AE838" s="7"/>
      <c r="AF838" s="7"/>
      <c r="AG838" s="7"/>
      <c r="AH838" s="7"/>
      <c r="AI838" s="7"/>
      <c r="AJ838" s="7"/>
      <c r="AK838" s="7"/>
      <c r="AL838" s="7" t="s">
        <v>1404</v>
      </c>
      <c r="AM838" s="7"/>
      <c r="AN838" s="7"/>
      <c r="AO838" s="7"/>
      <c r="AP838" s="7"/>
      <c r="AQ838" s="7"/>
      <c r="AR838" s="7"/>
      <c r="AS838" s="7"/>
      <c r="AT838" s="7"/>
      <c r="AU838" s="7"/>
      <c r="AV838" s="55"/>
      <c r="AW838" s="7"/>
      <c r="AX838" s="7"/>
      <c r="AY838" s="7"/>
      <c r="AZ838" s="7"/>
      <c r="BA838" s="7"/>
      <c r="BB838" s="7"/>
      <c r="BC838" s="7"/>
      <c r="BD838" s="7"/>
      <c r="BE838" s="7"/>
      <c r="BF838" s="7"/>
      <c r="BG838" s="7"/>
      <c r="BH838" s="7"/>
      <c r="BI838" s="7"/>
      <c r="BJ838" s="7"/>
      <c r="BK838" s="7"/>
      <c r="BL838" s="5">
        <v>2</v>
      </c>
      <c r="BM838" s="221">
        <v>2</v>
      </c>
      <c r="BN838" s="221">
        <v>2</v>
      </c>
      <c r="BO838" s="221">
        <v>2</v>
      </c>
      <c r="BP838" s="221">
        <v>2</v>
      </c>
      <c r="BQ838" s="221">
        <v>2</v>
      </c>
      <c r="BR838" s="5">
        <v>2</v>
      </c>
      <c r="BS838" s="226">
        <v>2</v>
      </c>
      <c r="BT838" s="221">
        <v>2</v>
      </c>
      <c r="BU838" s="221">
        <v>2</v>
      </c>
      <c r="BV838" s="221">
        <v>2</v>
      </c>
      <c r="BW838" s="5">
        <v>2</v>
      </c>
      <c r="BX838" s="221">
        <v>2</v>
      </c>
      <c r="BY838" s="6">
        <v>2</v>
      </c>
      <c r="BZ838" s="5">
        <v>2</v>
      </c>
      <c r="CA838" s="221">
        <v>2</v>
      </c>
      <c r="CB838" s="221">
        <v>2</v>
      </c>
      <c r="CC838" s="221">
        <v>2</v>
      </c>
      <c r="CD838" s="337">
        <v>2</v>
      </c>
      <c r="CE838" s="221">
        <v>2</v>
      </c>
      <c r="CF838" s="221">
        <v>2</v>
      </c>
      <c r="CG838" s="221">
        <v>2</v>
      </c>
      <c r="CH838" s="221">
        <v>2</v>
      </c>
      <c r="CI838" s="221">
        <v>2</v>
      </c>
      <c r="CJ838" s="337">
        <v>2</v>
      </c>
      <c r="CK838" s="221">
        <v>2</v>
      </c>
      <c r="CL838" s="222">
        <f t="shared" ref="CL838:CL851" si="439">COUNTIF(BL838:CK838,"2")</f>
        <v>26</v>
      </c>
      <c r="CM838" s="237">
        <f t="shared" ref="CM838:CM851" si="440">CL838/(CL838+CN838+CP838+CR838)</f>
        <v>1</v>
      </c>
      <c r="CN838" s="222">
        <f t="shared" ref="CN838:CN851" si="441">COUNTIF(BL838:CK838,"1")</f>
        <v>0</v>
      </c>
      <c r="CO838" s="237">
        <f t="shared" ref="CO838:CO851" si="442">CN838/(CL838+CN838+CP838+CR838)</f>
        <v>0</v>
      </c>
      <c r="CP838" s="222">
        <f t="shared" ref="CP838:CP851" si="443">COUNTIF(BL838:CK838,"0")</f>
        <v>0</v>
      </c>
      <c r="CQ838" s="237">
        <f t="shared" ref="CQ838:CQ851" si="444">CP838/(CL838+CN838+CP838+CR838)</f>
        <v>0</v>
      </c>
      <c r="CR838" s="222">
        <f t="shared" ref="CR838:CR851" si="445">COUNTIF(BL838:CK838,"KĐG")</f>
        <v>0</v>
      </c>
      <c r="CS838" s="237">
        <f t="shared" ref="CS838:CS851" si="446">CR838/(CL838+CN838+CP838+CR838)</f>
        <v>0</v>
      </c>
      <c r="CT838" s="223">
        <f t="shared" ref="CT838:CT851" si="447">(((CL838*2)+(CN838*1)+(CP838*0)))/(CL838+CN838+CP838)</f>
        <v>2</v>
      </c>
      <c r="CU838" s="223" t="str">
        <f t="shared" ref="CU838:CU851" si="448">IF(CS838&gt;=50%,"KĐG",IF(CT838&gt;=1.6,"Đạt mục tiêu",IF(CT838&gt;=1,"Cần cố gắng","Chưa đạt")))</f>
        <v>Đạt mục tiêu</v>
      </c>
      <c r="CV838" s="5"/>
    </row>
    <row r="839" spans="1:100" s="1" customFormat="1" ht="42.5" hidden="1">
      <c r="A839" s="1308"/>
      <c r="B839" s="1024"/>
      <c r="C839" s="1033"/>
      <c r="D839" s="1024"/>
      <c r="E839" s="1033"/>
      <c r="F839" s="1024"/>
      <c r="G839" s="217" t="s">
        <v>1452</v>
      </c>
      <c r="H839" s="286"/>
      <c r="I839" s="591"/>
      <c r="J839" s="212"/>
      <c r="K839" s="465"/>
      <c r="L839" s="5" t="s">
        <v>32</v>
      </c>
      <c r="M839" s="212" t="s">
        <v>31</v>
      </c>
      <c r="N839" s="215" t="s">
        <v>9</v>
      </c>
      <c r="O839" s="221" t="s">
        <v>29</v>
      </c>
      <c r="P839" s="221" t="s">
        <v>24</v>
      </c>
      <c r="Q839" s="5"/>
      <c r="R839" s="5" t="s">
        <v>24</v>
      </c>
      <c r="S839" s="5" t="s">
        <v>24</v>
      </c>
      <c r="T839" s="5"/>
      <c r="U839" s="6"/>
      <c r="V839" s="5"/>
      <c r="W839" s="5"/>
      <c r="X839" s="5"/>
      <c r="Y839" s="5"/>
      <c r="Z839" s="5"/>
      <c r="AA839" s="5"/>
      <c r="AB839" s="80">
        <f>COUNTIF($Q839:$AA839,"x")</f>
        <v>2</v>
      </c>
      <c r="AC839" s="642"/>
      <c r="AD839" s="7"/>
      <c r="AE839" s="7"/>
      <c r="AF839" s="7"/>
      <c r="AG839" s="7"/>
      <c r="AH839" s="7"/>
      <c r="AI839" s="7" t="s">
        <v>1183</v>
      </c>
      <c r="AJ839" s="7"/>
      <c r="AK839" s="7"/>
      <c r="AL839" s="7"/>
      <c r="AM839" s="7"/>
      <c r="AN839" s="7"/>
      <c r="AO839" s="7"/>
      <c r="AP839" s="7"/>
      <c r="AQ839" s="7"/>
      <c r="AR839" s="7"/>
      <c r="AS839" s="7"/>
      <c r="AT839" s="7"/>
      <c r="AU839" s="7"/>
      <c r="AV839" s="55"/>
      <c r="AW839" s="7"/>
      <c r="AX839" s="7"/>
      <c r="AY839" s="7"/>
      <c r="AZ839" s="7"/>
      <c r="BA839" s="7"/>
      <c r="BB839" s="7"/>
      <c r="BC839" s="7"/>
      <c r="BD839" s="7"/>
      <c r="BE839" s="7"/>
      <c r="BF839" s="7"/>
      <c r="BG839" s="7"/>
      <c r="BH839" s="7"/>
      <c r="BI839" s="7"/>
      <c r="BJ839" s="7"/>
      <c r="BK839" s="7"/>
      <c r="BL839" s="5">
        <v>2</v>
      </c>
      <c r="BM839" s="221">
        <v>2</v>
      </c>
      <c r="BN839" s="221">
        <v>2</v>
      </c>
      <c r="BO839" s="221">
        <v>2</v>
      </c>
      <c r="BP839" s="221">
        <v>2</v>
      </c>
      <c r="BQ839" s="221">
        <v>2</v>
      </c>
      <c r="BR839" s="5">
        <v>2</v>
      </c>
      <c r="BS839" s="226">
        <v>2</v>
      </c>
      <c r="BT839" s="221">
        <v>2</v>
      </c>
      <c r="BU839" s="221">
        <v>2</v>
      </c>
      <c r="BV839" s="221">
        <v>2</v>
      </c>
      <c r="BW839" s="5">
        <v>2</v>
      </c>
      <c r="BX839" s="221">
        <v>2</v>
      </c>
      <c r="BY839" s="6">
        <v>2</v>
      </c>
      <c r="BZ839" s="5">
        <v>2</v>
      </c>
      <c r="CA839" s="221">
        <v>2</v>
      </c>
      <c r="CB839" s="221">
        <v>2</v>
      </c>
      <c r="CC839" s="221">
        <v>2</v>
      </c>
      <c r="CD839" s="337">
        <v>2</v>
      </c>
      <c r="CE839" s="221">
        <v>2</v>
      </c>
      <c r="CF839" s="221">
        <v>2</v>
      </c>
      <c r="CG839" s="221">
        <v>2</v>
      </c>
      <c r="CH839" s="221">
        <v>2</v>
      </c>
      <c r="CI839" s="221">
        <v>1</v>
      </c>
      <c r="CJ839" s="337">
        <v>2</v>
      </c>
      <c r="CK839" s="221">
        <v>2</v>
      </c>
      <c r="CL839" s="222">
        <f t="shared" si="439"/>
        <v>25</v>
      </c>
      <c r="CM839" s="237">
        <f t="shared" si="440"/>
        <v>0.96153846153846156</v>
      </c>
      <c r="CN839" s="222">
        <f t="shared" si="441"/>
        <v>1</v>
      </c>
      <c r="CO839" s="237">
        <f t="shared" si="442"/>
        <v>3.8461538461538464E-2</v>
      </c>
      <c r="CP839" s="222">
        <f t="shared" si="443"/>
        <v>0</v>
      </c>
      <c r="CQ839" s="237">
        <f t="shared" si="444"/>
        <v>0</v>
      </c>
      <c r="CR839" s="222">
        <f t="shared" si="445"/>
        <v>0</v>
      </c>
      <c r="CS839" s="237">
        <f t="shared" si="446"/>
        <v>0</v>
      </c>
      <c r="CT839" s="223">
        <f t="shared" si="447"/>
        <v>1.9615384615384615</v>
      </c>
      <c r="CU839" s="223" t="str">
        <f t="shared" si="448"/>
        <v>Đạt mục tiêu</v>
      </c>
      <c r="CV839" s="5"/>
    </row>
    <row r="840" spans="1:100" s="1" customFormat="1" ht="46.5" hidden="1">
      <c r="A840" s="1308"/>
      <c r="B840" s="1056"/>
      <c r="C840" s="1055"/>
      <c r="D840" s="1056"/>
      <c r="E840" s="1055"/>
      <c r="F840" s="1056"/>
      <c r="G840" s="574" t="s">
        <v>2619</v>
      </c>
      <c r="H840" s="220"/>
      <c r="I840" s="442"/>
      <c r="J840" s="212"/>
      <c r="K840" s="465"/>
      <c r="L840" s="227" t="s">
        <v>32</v>
      </c>
      <c r="M840" s="212" t="s">
        <v>31</v>
      </c>
      <c r="N840" s="215" t="s">
        <v>9</v>
      </c>
      <c r="O840" s="221" t="s">
        <v>29</v>
      </c>
      <c r="P840" s="221" t="s">
        <v>24</v>
      </c>
      <c r="Q840" s="5" t="s">
        <v>24</v>
      </c>
      <c r="R840" s="5"/>
      <c r="S840" s="5"/>
      <c r="T840" s="5"/>
      <c r="U840" s="6"/>
      <c r="V840" s="5"/>
      <c r="W840" s="5"/>
      <c r="X840" s="5"/>
      <c r="Y840" s="5"/>
      <c r="Z840" s="5"/>
      <c r="AA840" s="5"/>
      <c r="AB840" s="80">
        <f>COUNTIF($Q840:$AA840,"x")</f>
        <v>1</v>
      </c>
      <c r="AC840" s="653" t="s">
        <v>1404</v>
      </c>
      <c r="AD840" s="5" t="s">
        <v>1404</v>
      </c>
      <c r="AE840" s="5" t="s">
        <v>1404</v>
      </c>
      <c r="AF840" s="5" t="s">
        <v>1404</v>
      </c>
      <c r="AG840" s="7"/>
      <c r="AH840" s="7"/>
      <c r="AI840" s="7"/>
      <c r="AJ840" s="7"/>
      <c r="AK840" s="7"/>
      <c r="AL840" s="7"/>
      <c r="AM840" s="7"/>
      <c r="AN840" s="7"/>
      <c r="AO840" s="7"/>
      <c r="AP840" s="7"/>
      <c r="AQ840" s="7"/>
      <c r="AR840" s="7"/>
      <c r="AS840" s="7"/>
      <c r="AT840" s="7"/>
      <c r="AU840" s="7"/>
      <c r="AV840" s="55"/>
      <c r="AW840" s="7"/>
      <c r="AX840" s="7"/>
      <c r="AY840" s="7"/>
      <c r="AZ840" s="7"/>
      <c r="BA840" s="7"/>
      <c r="BB840" s="7"/>
      <c r="BC840" s="7"/>
      <c r="BD840" s="7"/>
      <c r="BE840" s="7"/>
      <c r="BF840" s="7"/>
      <c r="BG840" s="7"/>
      <c r="BH840" s="7"/>
      <c r="BI840" s="7"/>
      <c r="BJ840" s="7"/>
      <c r="BK840" s="7"/>
      <c r="BL840" s="5">
        <v>2</v>
      </c>
      <c r="BM840" s="221">
        <v>2</v>
      </c>
      <c r="BN840" s="221">
        <v>2</v>
      </c>
      <c r="BO840" s="221">
        <v>2</v>
      </c>
      <c r="BP840" s="221">
        <v>2</v>
      </c>
      <c r="BQ840" s="221">
        <v>2</v>
      </c>
      <c r="BR840" s="5">
        <v>1</v>
      </c>
      <c r="BS840" s="226">
        <v>2</v>
      </c>
      <c r="BT840" s="221">
        <v>2</v>
      </c>
      <c r="BU840" s="221">
        <v>2</v>
      </c>
      <c r="BV840" s="221">
        <v>2</v>
      </c>
      <c r="BW840" s="5">
        <v>2</v>
      </c>
      <c r="BX840" s="221">
        <v>2</v>
      </c>
      <c r="BY840" s="6">
        <v>2</v>
      </c>
      <c r="BZ840" s="5">
        <v>1</v>
      </c>
      <c r="CA840" s="221">
        <v>2</v>
      </c>
      <c r="CB840" s="221">
        <v>2</v>
      </c>
      <c r="CC840" s="221">
        <v>2</v>
      </c>
      <c r="CD840" s="337">
        <v>2</v>
      </c>
      <c r="CE840" s="221">
        <v>2</v>
      </c>
      <c r="CF840" s="221">
        <v>2</v>
      </c>
      <c r="CG840" s="221">
        <v>2</v>
      </c>
      <c r="CH840" s="221">
        <v>2</v>
      </c>
      <c r="CI840" s="221">
        <v>2</v>
      </c>
      <c r="CJ840" s="337">
        <v>2</v>
      </c>
      <c r="CK840" s="221">
        <v>2</v>
      </c>
      <c r="CL840" s="222">
        <f t="shared" si="439"/>
        <v>24</v>
      </c>
      <c r="CM840" s="237">
        <f t="shared" si="440"/>
        <v>0.92307692307692313</v>
      </c>
      <c r="CN840" s="222">
        <f t="shared" si="441"/>
        <v>2</v>
      </c>
      <c r="CO840" s="237">
        <f t="shared" si="442"/>
        <v>7.6923076923076927E-2</v>
      </c>
      <c r="CP840" s="222">
        <f t="shared" si="443"/>
        <v>0</v>
      </c>
      <c r="CQ840" s="237">
        <f t="shared" si="444"/>
        <v>0</v>
      </c>
      <c r="CR840" s="222">
        <f t="shared" si="445"/>
        <v>0</v>
      </c>
      <c r="CS840" s="237">
        <f t="shared" si="446"/>
        <v>0</v>
      </c>
      <c r="CT840" s="223">
        <f t="shared" si="447"/>
        <v>1.9230769230769231</v>
      </c>
      <c r="CU840" s="223" t="str">
        <f t="shared" si="448"/>
        <v>Đạt mục tiêu</v>
      </c>
      <c r="CV840" s="5"/>
    </row>
    <row r="841" spans="1:100" s="1" customFormat="1" ht="46.5" hidden="1">
      <c r="A841" s="1308"/>
      <c r="B841" s="1024"/>
      <c r="C841" s="1033"/>
      <c r="D841" s="1024"/>
      <c r="E841" s="1033"/>
      <c r="F841" s="1199"/>
      <c r="G841" s="220" t="s">
        <v>2931</v>
      </c>
      <c r="H841" s="220"/>
      <c r="I841" s="442"/>
      <c r="J841" s="212"/>
      <c r="K841" s="465"/>
      <c r="L841" s="227" t="s">
        <v>32</v>
      </c>
      <c r="M841" s="212" t="s">
        <v>31</v>
      </c>
      <c r="N841" s="215" t="s">
        <v>9</v>
      </c>
      <c r="O841" s="221"/>
      <c r="P841" s="221"/>
      <c r="Q841" s="5"/>
      <c r="R841" s="5"/>
      <c r="S841" s="5"/>
      <c r="T841" s="5"/>
      <c r="U841" s="6"/>
      <c r="V841" s="5"/>
      <c r="W841" s="5"/>
      <c r="X841" s="5" t="s">
        <v>24</v>
      </c>
      <c r="Y841" s="5"/>
      <c r="Z841" s="5"/>
      <c r="AA841" s="5"/>
      <c r="AB841" s="80">
        <v>1</v>
      </c>
      <c r="AC841" s="654"/>
      <c r="AD841" s="7"/>
      <c r="AE841" s="7"/>
      <c r="AF841" s="7"/>
      <c r="AG841" s="7"/>
      <c r="AH841" s="7"/>
      <c r="AI841" s="7"/>
      <c r="AJ841" s="7"/>
      <c r="AK841" s="7"/>
      <c r="AL841" s="7"/>
      <c r="AM841" s="7"/>
      <c r="AN841" s="7"/>
      <c r="AO841" s="7"/>
      <c r="AP841" s="7"/>
      <c r="AQ841" s="7"/>
      <c r="AR841" s="7"/>
      <c r="AS841" s="7"/>
      <c r="AT841" s="7"/>
      <c r="AU841" s="7"/>
      <c r="AV841" s="55"/>
      <c r="AW841" s="7"/>
      <c r="AX841" s="7"/>
      <c r="AY841" s="7"/>
      <c r="AZ841" s="7"/>
      <c r="BA841" s="7" t="s">
        <v>1183</v>
      </c>
      <c r="BB841" s="7"/>
      <c r="BC841" s="7"/>
      <c r="BD841" s="7"/>
      <c r="BE841" s="7"/>
      <c r="BF841" s="7"/>
      <c r="BG841" s="7"/>
      <c r="BH841" s="7"/>
      <c r="BI841" s="7"/>
      <c r="BJ841" s="7"/>
      <c r="BK841" s="7"/>
      <c r="BL841" s="5">
        <v>2</v>
      </c>
      <c r="BM841" s="221">
        <v>2</v>
      </c>
      <c r="BN841" s="221">
        <v>1</v>
      </c>
      <c r="BO841" s="221">
        <v>2</v>
      </c>
      <c r="BP841" s="221">
        <v>2</v>
      </c>
      <c r="BQ841" s="221">
        <v>2</v>
      </c>
      <c r="BR841" s="5">
        <v>2</v>
      </c>
      <c r="BS841" s="226">
        <v>2</v>
      </c>
      <c r="BT841" s="221">
        <v>2</v>
      </c>
      <c r="BU841" s="221">
        <v>2</v>
      </c>
      <c r="BV841" s="221">
        <v>2</v>
      </c>
      <c r="BW841" s="5">
        <v>1</v>
      </c>
      <c r="BX841" s="221">
        <v>2</v>
      </c>
      <c r="BY841" s="6">
        <v>2</v>
      </c>
      <c r="BZ841" s="5">
        <v>2</v>
      </c>
      <c r="CA841" s="221">
        <v>2</v>
      </c>
      <c r="CB841" s="221">
        <v>2</v>
      </c>
      <c r="CC841" s="221">
        <v>2</v>
      </c>
      <c r="CD841" s="337">
        <v>2</v>
      </c>
      <c r="CE841" s="221">
        <v>2</v>
      </c>
      <c r="CF841" s="221">
        <v>1</v>
      </c>
      <c r="CG841" s="221">
        <v>2</v>
      </c>
      <c r="CH841" s="221">
        <v>1</v>
      </c>
      <c r="CI841" s="221">
        <v>2</v>
      </c>
      <c r="CJ841" s="337">
        <v>2</v>
      </c>
      <c r="CK841" s="221">
        <v>2</v>
      </c>
      <c r="CL841" s="222">
        <f t="shared" si="439"/>
        <v>22</v>
      </c>
      <c r="CM841" s="237">
        <f t="shared" si="440"/>
        <v>0.84615384615384615</v>
      </c>
      <c r="CN841" s="222">
        <f t="shared" si="441"/>
        <v>4</v>
      </c>
      <c r="CO841" s="237">
        <f t="shared" si="442"/>
        <v>0.15384615384615385</v>
      </c>
      <c r="CP841" s="222">
        <f t="shared" si="443"/>
        <v>0</v>
      </c>
      <c r="CQ841" s="237">
        <f t="shared" si="444"/>
        <v>0</v>
      </c>
      <c r="CR841" s="222">
        <f t="shared" si="445"/>
        <v>0</v>
      </c>
      <c r="CS841" s="237">
        <f t="shared" si="446"/>
        <v>0</v>
      </c>
      <c r="CT841" s="223">
        <f t="shared" si="447"/>
        <v>1.8461538461538463</v>
      </c>
      <c r="CU841" s="223" t="str">
        <f t="shared" si="448"/>
        <v>Đạt mục tiêu</v>
      </c>
      <c r="CV841" s="5"/>
    </row>
    <row r="842" spans="1:100" s="1" customFormat="1" ht="42.5" hidden="1">
      <c r="A842" s="1308"/>
      <c r="B842" s="1024"/>
      <c r="C842" s="1033"/>
      <c r="D842" s="1024"/>
      <c r="E842" s="1033"/>
      <c r="F842" s="1024"/>
      <c r="G842" s="217" t="s">
        <v>1129</v>
      </c>
      <c r="H842" s="217"/>
      <c r="I842" s="591"/>
      <c r="J842" s="212"/>
      <c r="K842" s="465"/>
      <c r="L842" s="5" t="s">
        <v>32</v>
      </c>
      <c r="M842" s="212" t="s">
        <v>31</v>
      </c>
      <c r="N842" s="215" t="s">
        <v>9</v>
      </c>
      <c r="O842" s="221" t="s">
        <v>29</v>
      </c>
      <c r="P842" s="221" t="s">
        <v>24</v>
      </c>
      <c r="Q842" s="5"/>
      <c r="R842" s="5"/>
      <c r="S842" s="5"/>
      <c r="T842" s="5" t="s">
        <v>24</v>
      </c>
      <c r="U842" s="6"/>
      <c r="V842" s="5"/>
      <c r="W842" s="5"/>
      <c r="X842" s="5"/>
      <c r="Y842" s="5"/>
      <c r="Z842" s="5"/>
      <c r="AA842" s="5"/>
      <c r="AB842" s="80">
        <f t="shared" ref="AB842:AB851" si="449">COUNTIF($Q842:$AA842,"x")</f>
        <v>1</v>
      </c>
      <c r="AC842" s="642"/>
      <c r="AD842" s="7"/>
      <c r="AE842" s="7"/>
      <c r="AF842" s="7"/>
      <c r="AG842" s="7"/>
      <c r="AH842" s="7"/>
      <c r="AI842" s="7"/>
      <c r="AJ842" s="7"/>
      <c r="AK842" s="7"/>
      <c r="AL842" s="7"/>
      <c r="AM842" s="7"/>
      <c r="AN842" s="7"/>
      <c r="AO842" s="7"/>
      <c r="AP842" s="55"/>
      <c r="AQ842" s="55"/>
      <c r="AR842" s="55" t="s">
        <v>1316</v>
      </c>
      <c r="AS842" s="7"/>
      <c r="AT842" s="7"/>
      <c r="AU842" s="7"/>
      <c r="AV842" s="55"/>
      <c r="AW842" s="7"/>
      <c r="AX842" s="7"/>
      <c r="AY842" s="7"/>
      <c r="AZ842" s="7"/>
      <c r="BA842" s="7"/>
      <c r="BB842" s="7"/>
      <c r="BC842" s="7"/>
      <c r="BD842" s="7"/>
      <c r="BE842" s="7"/>
      <c r="BF842" s="7"/>
      <c r="BG842" s="7"/>
      <c r="BH842" s="7"/>
      <c r="BI842" s="7"/>
      <c r="BJ842" s="7"/>
      <c r="BK842" s="7"/>
      <c r="BL842" s="5">
        <v>1</v>
      </c>
      <c r="BM842" s="221">
        <v>2</v>
      </c>
      <c r="BN842" s="221">
        <v>2</v>
      </c>
      <c r="BO842" s="221">
        <v>2</v>
      </c>
      <c r="BP842" s="221">
        <v>2</v>
      </c>
      <c r="BQ842" s="221">
        <v>2</v>
      </c>
      <c r="BR842" s="5">
        <v>2</v>
      </c>
      <c r="BS842" s="226">
        <v>2</v>
      </c>
      <c r="BT842" s="221">
        <v>2</v>
      </c>
      <c r="BU842" s="221">
        <v>2</v>
      </c>
      <c r="BV842" s="221">
        <v>2</v>
      </c>
      <c r="BW842" s="5">
        <v>2</v>
      </c>
      <c r="BX842" s="221">
        <v>2</v>
      </c>
      <c r="BY842" s="6">
        <v>2</v>
      </c>
      <c r="BZ842" s="5">
        <v>1</v>
      </c>
      <c r="CA842" s="221">
        <v>2</v>
      </c>
      <c r="CB842" s="221">
        <v>2</v>
      </c>
      <c r="CC842" s="221">
        <v>2</v>
      </c>
      <c r="CD842" s="337">
        <v>2</v>
      </c>
      <c r="CE842" s="221">
        <v>2</v>
      </c>
      <c r="CF842" s="221">
        <v>2</v>
      </c>
      <c r="CG842" s="221">
        <v>2</v>
      </c>
      <c r="CH842" s="221">
        <v>2</v>
      </c>
      <c r="CI842" s="221">
        <v>2</v>
      </c>
      <c r="CJ842" s="337">
        <v>2</v>
      </c>
      <c r="CK842" s="221">
        <v>2</v>
      </c>
      <c r="CL842" s="222">
        <f t="shared" si="439"/>
        <v>24</v>
      </c>
      <c r="CM842" s="237">
        <f t="shared" si="440"/>
        <v>0.92307692307692313</v>
      </c>
      <c r="CN842" s="222">
        <f t="shared" si="441"/>
        <v>2</v>
      </c>
      <c r="CO842" s="237">
        <f t="shared" si="442"/>
        <v>7.6923076923076927E-2</v>
      </c>
      <c r="CP842" s="222">
        <f t="shared" si="443"/>
        <v>0</v>
      </c>
      <c r="CQ842" s="237">
        <f t="shared" si="444"/>
        <v>0</v>
      </c>
      <c r="CR842" s="222">
        <f t="shared" si="445"/>
        <v>0</v>
      </c>
      <c r="CS842" s="237">
        <f t="shared" si="446"/>
        <v>0</v>
      </c>
      <c r="CT842" s="223">
        <f t="shared" si="447"/>
        <v>1.9230769230769231</v>
      </c>
      <c r="CU842" s="223" t="str">
        <f t="shared" si="448"/>
        <v>Đạt mục tiêu</v>
      </c>
      <c r="CV842" s="5"/>
    </row>
    <row r="843" spans="1:100" s="1" customFormat="1" ht="42.5" hidden="1">
      <c r="A843" s="1308"/>
      <c r="B843" s="1024"/>
      <c r="C843" s="1033"/>
      <c r="D843" s="1024"/>
      <c r="E843" s="1033"/>
      <c r="F843" s="1024"/>
      <c r="G843" s="217" t="s">
        <v>1131</v>
      </c>
      <c r="H843" s="286"/>
      <c r="I843" s="442"/>
      <c r="J843" s="212"/>
      <c r="K843" s="465"/>
      <c r="L843" s="5" t="s">
        <v>32</v>
      </c>
      <c r="M843" s="212" t="s">
        <v>31</v>
      </c>
      <c r="N843" s="215" t="s">
        <v>9</v>
      </c>
      <c r="O843" s="221" t="s">
        <v>29</v>
      </c>
      <c r="P843" s="221" t="s">
        <v>24</v>
      </c>
      <c r="Q843" s="5"/>
      <c r="R843" s="5"/>
      <c r="S843" s="5"/>
      <c r="T843" s="5" t="s">
        <v>24</v>
      </c>
      <c r="U843" s="6"/>
      <c r="V843" s="5"/>
      <c r="W843" s="5"/>
      <c r="X843" s="5"/>
      <c r="Y843" s="5"/>
      <c r="Z843" s="5"/>
      <c r="AA843" s="5"/>
      <c r="AB843" s="80">
        <f t="shared" si="449"/>
        <v>1</v>
      </c>
      <c r="AC843" s="642"/>
      <c r="AD843" s="7"/>
      <c r="AE843" s="7"/>
      <c r="AF843" s="7"/>
      <c r="AG843" s="7"/>
      <c r="AH843" s="7"/>
      <c r="AI843" s="7"/>
      <c r="AJ843" s="7"/>
      <c r="AK843" s="7"/>
      <c r="AL843" s="7"/>
      <c r="AM843" s="7"/>
      <c r="AN843" s="7"/>
      <c r="AO843" s="7" t="s">
        <v>1316</v>
      </c>
      <c r="AP843" s="55"/>
      <c r="AQ843" s="55"/>
      <c r="AR843" s="55"/>
      <c r="AS843" s="7"/>
      <c r="AT843" s="7"/>
      <c r="AU843" s="7"/>
      <c r="AV843" s="55"/>
      <c r="AW843" s="7"/>
      <c r="AX843" s="7"/>
      <c r="AY843" s="7"/>
      <c r="AZ843" s="7"/>
      <c r="BA843" s="7"/>
      <c r="BB843" s="7"/>
      <c r="BC843" s="7"/>
      <c r="BD843" s="7"/>
      <c r="BE843" s="7"/>
      <c r="BF843" s="7"/>
      <c r="BG843" s="7"/>
      <c r="BH843" s="7"/>
      <c r="BI843" s="7"/>
      <c r="BJ843" s="7"/>
      <c r="BK843" s="7"/>
      <c r="BL843" s="5">
        <v>2</v>
      </c>
      <c r="BM843" s="221">
        <v>2</v>
      </c>
      <c r="BN843" s="221">
        <v>2</v>
      </c>
      <c r="BO843" s="221">
        <v>2</v>
      </c>
      <c r="BP843" s="221">
        <v>2</v>
      </c>
      <c r="BQ843" s="221">
        <v>1</v>
      </c>
      <c r="BR843" s="5">
        <v>2</v>
      </c>
      <c r="BS843" s="226">
        <v>1</v>
      </c>
      <c r="BT843" s="221">
        <v>2</v>
      </c>
      <c r="BU843" s="221">
        <v>2</v>
      </c>
      <c r="BV843" s="221">
        <v>2</v>
      </c>
      <c r="BW843" s="5">
        <v>2</v>
      </c>
      <c r="BX843" s="221">
        <v>2</v>
      </c>
      <c r="BY843" s="6">
        <v>2</v>
      </c>
      <c r="BZ843" s="5">
        <v>2</v>
      </c>
      <c r="CA843" s="221">
        <v>2</v>
      </c>
      <c r="CB843" s="221">
        <v>2</v>
      </c>
      <c r="CC843" s="221">
        <v>2</v>
      </c>
      <c r="CD843" s="337">
        <v>2</v>
      </c>
      <c r="CE843" s="221">
        <v>2</v>
      </c>
      <c r="CF843" s="221">
        <v>2</v>
      </c>
      <c r="CG843" s="221">
        <v>2</v>
      </c>
      <c r="CH843" s="221">
        <v>2</v>
      </c>
      <c r="CI843" s="221">
        <v>2</v>
      </c>
      <c r="CJ843" s="337">
        <v>2</v>
      </c>
      <c r="CK843" s="221">
        <v>2</v>
      </c>
      <c r="CL843" s="222">
        <f t="shared" si="439"/>
        <v>24</v>
      </c>
      <c r="CM843" s="237">
        <f t="shared" si="440"/>
        <v>0.92307692307692313</v>
      </c>
      <c r="CN843" s="222">
        <f t="shared" si="441"/>
        <v>2</v>
      </c>
      <c r="CO843" s="237">
        <f t="shared" si="442"/>
        <v>7.6923076923076927E-2</v>
      </c>
      <c r="CP843" s="222">
        <f t="shared" si="443"/>
        <v>0</v>
      </c>
      <c r="CQ843" s="237">
        <f t="shared" si="444"/>
        <v>0</v>
      </c>
      <c r="CR843" s="222">
        <f t="shared" si="445"/>
        <v>0</v>
      </c>
      <c r="CS843" s="237">
        <f t="shared" si="446"/>
        <v>0</v>
      </c>
      <c r="CT843" s="223">
        <f t="shared" si="447"/>
        <v>1.9230769230769231</v>
      </c>
      <c r="CU843" s="223" t="str">
        <f t="shared" si="448"/>
        <v>Đạt mục tiêu</v>
      </c>
      <c r="CV843" s="5"/>
    </row>
    <row r="844" spans="1:100" s="1" customFormat="1" ht="46.5" hidden="1">
      <c r="A844" s="1308"/>
      <c r="B844" s="1024"/>
      <c r="C844" s="1033"/>
      <c r="D844" s="1024"/>
      <c r="E844" s="1033"/>
      <c r="F844" s="1024"/>
      <c r="G844" s="425" t="s">
        <v>3028</v>
      </c>
      <c r="H844" s="425"/>
      <c r="I844" s="705" t="s">
        <v>2422</v>
      </c>
      <c r="J844" s="212"/>
      <c r="K844" s="465"/>
      <c r="L844" s="221" t="s">
        <v>32</v>
      </c>
      <c r="M844" s="212" t="s">
        <v>31</v>
      </c>
      <c r="N844" s="215" t="s">
        <v>9</v>
      </c>
      <c r="O844" s="221" t="s">
        <v>29</v>
      </c>
      <c r="P844" s="221" t="s">
        <v>24</v>
      </c>
      <c r="Q844" s="5"/>
      <c r="R844" s="5"/>
      <c r="S844" s="5"/>
      <c r="T844" s="5"/>
      <c r="U844" s="6"/>
      <c r="V844" s="5"/>
      <c r="W844" s="5"/>
      <c r="X844" s="5"/>
      <c r="Y844" s="5" t="s">
        <v>24</v>
      </c>
      <c r="Z844" s="5"/>
      <c r="AA844" s="5"/>
      <c r="AB844" s="80">
        <f t="shared" si="449"/>
        <v>1</v>
      </c>
      <c r="AC844" s="642"/>
      <c r="AD844" s="7"/>
      <c r="AE844" s="7"/>
      <c r="AF844" s="7"/>
      <c r="AG844" s="7"/>
      <c r="AH844" s="7"/>
      <c r="AI844" s="7"/>
      <c r="AJ844" s="7"/>
      <c r="AK844" s="7"/>
      <c r="AL844" s="7"/>
      <c r="AM844" s="7"/>
      <c r="AN844" s="7"/>
      <c r="AO844" s="7"/>
      <c r="AP844" s="7"/>
      <c r="AQ844" s="7"/>
      <c r="AR844" s="7"/>
      <c r="AS844" s="7"/>
      <c r="AT844" s="7"/>
      <c r="AU844" s="7"/>
      <c r="AV844" s="55"/>
      <c r="AW844" s="7"/>
      <c r="AX844" s="7"/>
      <c r="AY844" s="7"/>
      <c r="AZ844" s="7"/>
      <c r="BA844" s="7"/>
      <c r="BB844" s="7"/>
      <c r="BC844" s="7"/>
      <c r="BD844" s="7"/>
      <c r="BE844" s="7" t="s">
        <v>1316</v>
      </c>
      <c r="BF844" s="7" t="s">
        <v>1316</v>
      </c>
      <c r="BG844" s="7" t="s">
        <v>1316</v>
      </c>
      <c r="BH844" s="7"/>
      <c r="BI844" s="7"/>
      <c r="BJ844" s="7"/>
      <c r="BK844" s="7"/>
      <c r="BL844" s="5">
        <v>2</v>
      </c>
      <c r="BM844" s="221">
        <v>2</v>
      </c>
      <c r="BN844" s="221">
        <v>2</v>
      </c>
      <c r="BO844" s="221">
        <v>2</v>
      </c>
      <c r="BP844" s="221">
        <v>2</v>
      </c>
      <c r="BQ844" s="221">
        <v>2</v>
      </c>
      <c r="BR844" s="5">
        <v>2</v>
      </c>
      <c r="BS844" s="226">
        <v>2</v>
      </c>
      <c r="BT844" s="221">
        <v>2</v>
      </c>
      <c r="BU844" s="221">
        <v>2</v>
      </c>
      <c r="BV844" s="221">
        <v>2</v>
      </c>
      <c r="BW844" s="5">
        <v>2</v>
      </c>
      <c r="BX844" s="221">
        <v>2</v>
      </c>
      <c r="BY844" s="6">
        <v>1</v>
      </c>
      <c r="BZ844" s="5">
        <v>2</v>
      </c>
      <c r="CA844" s="221">
        <v>2</v>
      </c>
      <c r="CB844" s="221">
        <v>2</v>
      </c>
      <c r="CC844" s="221">
        <v>2</v>
      </c>
      <c r="CD844" s="337">
        <v>2</v>
      </c>
      <c r="CE844" s="221">
        <v>2</v>
      </c>
      <c r="CF844" s="221">
        <v>2</v>
      </c>
      <c r="CG844" s="221">
        <v>2</v>
      </c>
      <c r="CH844" s="221">
        <v>2</v>
      </c>
      <c r="CI844" s="221">
        <v>2</v>
      </c>
      <c r="CJ844" s="337">
        <v>2</v>
      </c>
      <c r="CK844" s="221">
        <v>2</v>
      </c>
      <c r="CL844" s="222">
        <f t="shared" si="439"/>
        <v>25</v>
      </c>
      <c r="CM844" s="237">
        <f t="shared" si="440"/>
        <v>0.96153846153846156</v>
      </c>
      <c r="CN844" s="222">
        <f t="shared" si="441"/>
        <v>1</v>
      </c>
      <c r="CO844" s="237">
        <f t="shared" si="442"/>
        <v>3.8461538461538464E-2</v>
      </c>
      <c r="CP844" s="222">
        <f t="shared" si="443"/>
        <v>0</v>
      </c>
      <c r="CQ844" s="237">
        <f t="shared" si="444"/>
        <v>0</v>
      </c>
      <c r="CR844" s="222">
        <f t="shared" si="445"/>
        <v>0</v>
      </c>
      <c r="CS844" s="237">
        <f t="shared" si="446"/>
        <v>0</v>
      </c>
      <c r="CT844" s="223">
        <f t="shared" si="447"/>
        <v>1.9615384615384615</v>
      </c>
      <c r="CU844" s="223" t="str">
        <f t="shared" si="448"/>
        <v>Đạt mục tiêu</v>
      </c>
      <c r="CV844" s="5"/>
    </row>
    <row r="845" spans="1:100" s="1" customFormat="1" ht="42.5" hidden="1">
      <c r="A845" s="1308"/>
      <c r="B845" s="1024"/>
      <c r="C845" s="1033"/>
      <c r="D845" s="1024"/>
      <c r="E845" s="1033"/>
      <c r="F845" s="1024"/>
      <c r="G845" s="217" t="s">
        <v>1132</v>
      </c>
      <c r="H845" s="217"/>
      <c r="I845" s="591"/>
      <c r="J845" s="212"/>
      <c r="K845" s="465"/>
      <c r="L845" s="38" t="s">
        <v>32</v>
      </c>
      <c r="M845" s="212" t="s">
        <v>31</v>
      </c>
      <c r="N845" s="215" t="s">
        <v>9</v>
      </c>
      <c r="O845" s="221" t="s">
        <v>51</v>
      </c>
      <c r="P845" s="221" t="s">
        <v>24</v>
      </c>
      <c r="Q845" s="5"/>
      <c r="R845" s="5"/>
      <c r="S845" s="5" t="s">
        <v>24</v>
      </c>
      <c r="T845" s="5"/>
      <c r="U845" s="6"/>
      <c r="V845" s="5"/>
      <c r="W845" s="5"/>
      <c r="X845" s="5"/>
      <c r="Y845" s="5"/>
      <c r="Z845" s="5"/>
      <c r="AA845" s="5"/>
      <c r="AB845" s="80">
        <f t="shared" si="449"/>
        <v>1</v>
      </c>
      <c r="AC845" s="642"/>
      <c r="AD845" s="7"/>
      <c r="AE845" s="7"/>
      <c r="AF845" s="7"/>
      <c r="AG845" s="7"/>
      <c r="AH845" s="7"/>
      <c r="AI845" s="7"/>
      <c r="AJ845" s="7"/>
      <c r="AK845" s="7"/>
      <c r="AL845" s="7"/>
      <c r="AM845" s="7" t="s">
        <v>1183</v>
      </c>
      <c r="AN845" s="7"/>
      <c r="AO845" s="7"/>
      <c r="AP845" s="7"/>
      <c r="AQ845" s="7"/>
      <c r="AR845" s="7"/>
      <c r="AS845" s="7"/>
      <c r="AT845" s="7"/>
      <c r="AU845" s="7"/>
      <c r="AV845" s="55"/>
      <c r="AW845" s="7"/>
      <c r="AX845" s="7"/>
      <c r="AY845" s="7"/>
      <c r="AZ845" s="7"/>
      <c r="BA845" s="7"/>
      <c r="BB845" s="7"/>
      <c r="BC845" s="7"/>
      <c r="BD845" s="7"/>
      <c r="BE845" s="7"/>
      <c r="BF845" s="7"/>
      <c r="BG845" s="7"/>
      <c r="BH845" s="7"/>
      <c r="BI845" s="7"/>
      <c r="BJ845" s="7"/>
      <c r="BK845" s="7"/>
      <c r="BL845" s="5">
        <v>2</v>
      </c>
      <c r="BM845" s="221">
        <v>2</v>
      </c>
      <c r="BN845" s="221">
        <v>2</v>
      </c>
      <c r="BO845" s="221">
        <v>2</v>
      </c>
      <c r="BP845" s="221">
        <v>2</v>
      </c>
      <c r="BQ845" s="221">
        <v>2</v>
      </c>
      <c r="BR845" s="5">
        <v>2</v>
      </c>
      <c r="BS845" s="226">
        <v>2</v>
      </c>
      <c r="BT845" s="221">
        <v>2</v>
      </c>
      <c r="BU845" s="221">
        <v>2</v>
      </c>
      <c r="BV845" s="221">
        <v>2</v>
      </c>
      <c r="BW845" s="5">
        <v>1</v>
      </c>
      <c r="BX845" s="221">
        <v>2</v>
      </c>
      <c r="BY845" s="6">
        <v>2</v>
      </c>
      <c r="BZ845" s="5">
        <v>2</v>
      </c>
      <c r="CA845" s="221">
        <v>2</v>
      </c>
      <c r="CB845" s="221">
        <v>2</v>
      </c>
      <c r="CC845" s="221">
        <v>2</v>
      </c>
      <c r="CD845" s="337">
        <v>2</v>
      </c>
      <c r="CE845" s="221">
        <v>2</v>
      </c>
      <c r="CF845" s="221">
        <v>2</v>
      </c>
      <c r="CG845" s="221">
        <v>2</v>
      </c>
      <c r="CH845" s="221">
        <v>2</v>
      </c>
      <c r="CI845" s="221">
        <v>2</v>
      </c>
      <c r="CJ845" s="337">
        <v>2</v>
      </c>
      <c r="CK845" s="221">
        <v>2</v>
      </c>
      <c r="CL845" s="222">
        <f t="shared" si="439"/>
        <v>25</v>
      </c>
      <c r="CM845" s="237">
        <f t="shared" si="440"/>
        <v>0.96153846153846156</v>
      </c>
      <c r="CN845" s="222">
        <f t="shared" si="441"/>
        <v>1</v>
      </c>
      <c r="CO845" s="237">
        <f t="shared" si="442"/>
        <v>3.8461538461538464E-2</v>
      </c>
      <c r="CP845" s="222">
        <f t="shared" si="443"/>
        <v>0</v>
      </c>
      <c r="CQ845" s="237">
        <f t="shared" si="444"/>
        <v>0</v>
      </c>
      <c r="CR845" s="222">
        <f t="shared" si="445"/>
        <v>0</v>
      </c>
      <c r="CS845" s="237">
        <f t="shared" si="446"/>
        <v>0</v>
      </c>
      <c r="CT845" s="223">
        <f t="shared" si="447"/>
        <v>1.9615384615384615</v>
      </c>
      <c r="CU845" s="223" t="str">
        <f t="shared" si="448"/>
        <v>Đạt mục tiêu</v>
      </c>
      <c r="CV845" s="5"/>
    </row>
    <row r="846" spans="1:100" s="1" customFormat="1" ht="62" hidden="1">
      <c r="A846" s="1308">
        <v>238</v>
      </c>
      <c r="B846" s="1024" t="s">
        <v>542</v>
      </c>
      <c r="C846" s="1033" t="s">
        <v>26</v>
      </c>
      <c r="D846" s="1024" t="s">
        <v>1135</v>
      </c>
      <c r="E846" s="1033" t="s">
        <v>26</v>
      </c>
      <c r="F846" s="1024" t="s">
        <v>1134</v>
      </c>
      <c r="G846" s="217" t="s">
        <v>1136</v>
      </c>
      <c r="H846" s="217"/>
      <c r="I846" s="591"/>
      <c r="J846" s="212"/>
      <c r="K846" s="465"/>
      <c r="L846" s="221" t="s">
        <v>32</v>
      </c>
      <c r="M846" s="212" t="s">
        <v>31</v>
      </c>
      <c r="N846" s="215" t="s">
        <v>9</v>
      </c>
      <c r="O846" s="221" t="s">
        <v>51</v>
      </c>
      <c r="P846" s="221" t="s">
        <v>24</v>
      </c>
      <c r="Q846" s="5"/>
      <c r="R846" s="5"/>
      <c r="S846" s="5"/>
      <c r="T846" s="5"/>
      <c r="U846" s="6"/>
      <c r="V846" s="5"/>
      <c r="W846" s="5"/>
      <c r="X846" s="5"/>
      <c r="Y846" s="5" t="s">
        <v>24</v>
      </c>
      <c r="Z846" s="5"/>
      <c r="AA846" s="5"/>
      <c r="AB846" s="80">
        <f t="shared" si="449"/>
        <v>1</v>
      </c>
      <c r="AC846" s="642"/>
      <c r="AD846" s="7"/>
      <c r="AE846" s="7"/>
      <c r="AF846" s="7"/>
      <c r="AG846" s="7"/>
      <c r="AH846" s="7"/>
      <c r="AI846" s="7"/>
      <c r="AJ846" s="7"/>
      <c r="AK846" s="7"/>
      <c r="AL846" s="7"/>
      <c r="AM846" s="7"/>
      <c r="AN846" s="7"/>
      <c r="AO846" s="7"/>
      <c r="AP846" s="7"/>
      <c r="AQ846" s="7"/>
      <c r="AR846" s="7"/>
      <c r="AS846" s="7"/>
      <c r="AT846" s="7"/>
      <c r="AU846" s="7"/>
      <c r="AV846" s="55"/>
      <c r="AW846" s="7"/>
      <c r="AX846" s="7"/>
      <c r="AY846" s="7"/>
      <c r="AZ846" s="7"/>
      <c r="BA846" s="7"/>
      <c r="BB846" s="7"/>
      <c r="BC846" s="7"/>
      <c r="BD846" s="7"/>
      <c r="BE846" s="7" t="s">
        <v>1316</v>
      </c>
      <c r="BF846" s="7"/>
      <c r="BG846" s="7"/>
      <c r="BH846" s="7"/>
      <c r="BI846" s="7"/>
      <c r="BJ846" s="7"/>
      <c r="BK846" s="7"/>
      <c r="BL846" s="5">
        <v>2</v>
      </c>
      <c r="BM846" s="221">
        <v>2</v>
      </c>
      <c r="BN846" s="221">
        <v>2</v>
      </c>
      <c r="BO846" s="221">
        <v>2</v>
      </c>
      <c r="BP846" s="221">
        <v>2</v>
      </c>
      <c r="BQ846" s="221">
        <v>2</v>
      </c>
      <c r="BR846" s="5">
        <v>2</v>
      </c>
      <c r="BS846" s="226">
        <v>1</v>
      </c>
      <c r="BT846" s="221">
        <v>2</v>
      </c>
      <c r="BU846" s="221">
        <v>2</v>
      </c>
      <c r="BV846" s="221">
        <v>2</v>
      </c>
      <c r="BW846" s="5">
        <v>2</v>
      </c>
      <c r="BX846" s="221">
        <v>2</v>
      </c>
      <c r="BY846" s="6">
        <v>2</v>
      </c>
      <c r="BZ846" s="5">
        <v>2</v>
      </c>
      <c r="CA846" s="221">
        <v>2</v>
      </c>
      <c r="CB846" s="221">
        <v>2</v>
      </c>
      <c r="CC846" s="221">
        <v>2</v>
      </c>
      <c r="CD846" s="337">
        <v>2</v>
      </c>
      <c r="CE846" s="221">
        <v>2</v>
      </c>
      <c r="CF846" s="221">
        <v>2</v>
      </c>
      <c r="CG846" s="221">
        <v>2</v>
      </c>
      <c r="CH846" s="221">
        <v>1</v>
      </c>
      <c r="CI846" s="221">
        <v>2</v>
      </c>
      <c r="CJ846" s="337">
        <v>2</v>
      </c>
      <c r="CK846" s="221">
        <v>2</v>
      </c>
      <c r="CL846" s="222">
        <f t="shared" si="439"/>
        <v>24</v>
      </c>
      <c r="CM846" s="237">
        <f t="shared" si="440"/>
        <v>0.92307692307692313</v>
      </c>
      <c r="CN846" s="222">
        <f t="shared" si="441"/>
        <v>2</v>
      </c>
      <c r="CO846" s="237">
        <f t="shared" si="442"/>
        <v>7.6923076923076927E-2</v>
      </c>
      <c r="CP846" s="222">
        <f t="shared" si="443"/>
        <v>0</v>
      </c>
      <c r="CQ846" s="237">
        <f t="shared" si="444"/>
        <v>0</v>
      </c>
      <c r="CR846" s="222">
        <f t="shared" si="445"/>
        <v>0</v>
      </c>
      <c r="CS846" s="237">
        <f t="shared" si="446"/>
        <v>0</v>
      </c>
      <c r="CT846" s="223">
        <f t="shared" si="447"/>
        <v>1.9230769230769231</v>
      </c>
      <c r="CU846" s="223" t="str">
        <f t="shared" si="448"/>
        <v>Đạt mục tiêu</v>
      </c>
      <c r="CV846" s="5"/>
    </row>
    <row r="847" spans="1:100" s="1" customFormat="1" ht="46.5" hidden="1">
      <c r="A847" s="1308"/>
      <c r="B847" s="1024"/>
      <c r="C847" s="1033"/>
      <c r="D847" s="1024"/>
      <c r="E847" s="1033"/>
      <c r="F847" s="1024"/>
      <c r="G847" s="217" t="s">
        <v>1167</v>
      </c>
      <c r="H847" s="217"/>
      <c r="I847" s="591"/>
      <c r="J847" s="212"/>
      <c r="K847" s="465"/>
      <c r="L847" s="221" t="s">
        <v>32</v>
      </c>
      <c r="M847" s="212" t="s">
        <v>31</v>
      </c>
      <c r="N847" s="215" t="s">
        <v>9</v>
      </c>
      <c r="O847" s="221" t="s">
        <v>51</v>
      </c>
      <c r="P847" s="221" t="s">
        <v>24</v>
      </c>
      <c r="Q847" s="5"/>
      <c r="R847" s="5"/>
      <c r="S847" s="5"/>
      <c r="T847" s="5"/>
      <c r="U847" s="6"/>
      <c r="V847" s="5"/>
      <c r="W847" s="5"/>
      <c r="X847" s="5"/>
      <c r="Y847" s="5"/>
      <c r="Z847" s="5" t="s">
        <v>24</v>
      </c>
      <c r="AA847" s="5"/>
      <c r="AB847" s="80">
        <f t="shared" si="449"/>
        <v>1</v>
      </c>
      <c r="AC847" s="642"/>
      <c r="AD847" s="7"/>
      <c r="AE847" s="7"/>
      <c r="AF847" s="7"/>
      <c r="AG847" s="7"/>
      <c r="AH847" s="7"/>
      <c r="AI847" s="7"/>
      <c r="AJ847" s="7"/>
      <c r="AK847" s="7"/>
      <c r="AL847" s="7"/>
      <c r="AM847" s="7"/>
      <c r="AN847" s="7"/>
      <c r="AO847" s="7"/>
      <c r="AP847" s="7"/>
      <c r="AQ847" s="7"/>
      <c r="AR847" s="7"/>
      <c r="AS847" s="7"/>
      <c r="AT847" s="7"/>
      <c r="AU847" s="7"/>
      <c r="AV847" s="55"/>
      <c r="AW847" s="7"/>
      <c r="AX847" s="7"/>
      <c r="AY847" s="7"/>
      <c r="AZ847" s="7"/>
      <c r="BA847" s="7"/>
      <c r="BB847" s="7"/>
      <c r="BC847" s="7"/>
      <c r="BD847" s="7"/>
      <c r="BE847" s="7"/>
      <c r="BF847" s="7"/>
      <c r="BG847" s="7"/>
      <c r="BH847" s="55"/>
      <c r="BI847" s="55" t="s">
        <v>1316</v>
      </c>
      <c r="BJ847" s="7"/>
      <c r="BK847" s="7"/>
      <c r="BL847" s="5">
        <v>2</v>
      </c>
      <c r="BM847" s="221">
        <v>2</v>
      </c>
      <c r="BN847" s="221">
        <v>2</v>
      </c>
      <c r="BO847" s="221">
        <v>2</v>
      </c>
      <c r="BP847" s="221">
        <v>2</v>
      </c>
      <c r="BQ847" s="221">
        <v>2</v>
      </c>
      <c r="BR847" s="5">
        <v>2</v>
      </c>
      <c r="BS847" s="226">
        <v>2</v>
      </c>
      <c r="BT847" s="221">
        <v>2</v>
      </c>
      <c r="BU847" s="221">
        <v>2</v>
      </c>
      <c r="BV847" s="221">
        <v>2</v>
      </c>
      <c r="BW847" s="5">
        <v>2</v>
      </c>
      <c r="BX847" s="221">
        <v>2</v>
      </c>
      <c r="BY847" s="6">
        <v>2</v>
      </c>
      <c r="BZ847" s="5">
        <v>2</v>
      </c>
      <c r="CA847" s="221">
        <v>2</v>
      </c>
      <c r="CB847" s="221">
        <v>2</v>
      </c>
      <c r="CC847" s="221">
        <v>2</v>
      </c>
      <c r="CD847" s="337">
        <v>2</v>
      </c>
      <c r="CE847" s="221">
        <v>2</v>
      </c>
      <c r="CF847" s="221">
        <v>2</v>
      </c>
      <c r="CG847" s="221">
        <v>2</v>
      </c>
      <c r="CH847" s="221">
        <v>2</v>
      </c>
      <c r="CI847" s="221">
        <v>2</v>
      </c>
      <c r="CJ847" s="337">
        <v>2</v>
      </c>
      <c r="CK847" s="221">
        <v>2</v>
      </c>
      <c r="CL847" s="222">
        <f t="shared" si="439"/>
        <v>26</v>
      </c>
      <c r="CM847" s="237">
        <f t="shared" si="440"/>
        <v>1</v>
      </c>
      <c r="CN847" s="222">
        <f t="shared" si="441"/>
        <v>0</v>
      </c>
      <c r="CO847" s="237">
        <f t="shared" si="442"/>
        <v>0</v>
      </c>
      <c r="CP847" s="222">
        <f t="shared" si="443"/>
        <v>0</v>
      </c>
      <c r="CQ847" s="237">
        <f t="shared" si="444"/>
        <v>0</v>
      </c>
      <c r="CR847" s="222">
        <f t="shared" si="445"/>
        <v>0</v>
      </c>
      <c r="CS847" s="237">
        <f t="shared" si="446"/>
        <v>0</v>
      </c>
      <c r="CT847" s="223">
        <f t="shared" si="447"/>
        <v>2</v>
      </c>
      <c r="CU847" s="223" t="str">
        <f t="shared" si="448"/>
        <v>Đạt mục tiêu</v>
      </c>
      <c r="CV847" s="5"/>
    </row>
    <row r="848" spans="1:100" s="1" customFormat="1" ht="108.5" hidden="1">
      <c r="A848" s="1308"/>
      <c r="B848" s="1024"/>
      <c r="C848" s="1033"/>
      <c r="D848" s="1024"/>
      <c r="E848" s="1033"/>
      <c r="F848" s="1024"/>
      <c r="G848" s="217" t="s">
        <v>914</v>
      </c>
      <c r="H848" s="217"/>
      <c r="I848" s="591"/>
      <c r="J848" s="212"/>
      <c r="K848" s="465"/>
      <c r="L848" s="221" t="s">
        <v>32</v>
      </c>
      <c r="M848" s="212" t="s">
        <v>31</v>
      </c>
      <c r="N848" s="215" t="s">
        <v>9</v>
      </c>
      <c r="O848" s="221" t="s">
        <v>51</v>
      </c>
      <c r="P848" s="221" t="s">
        <v>24</v>
      </c>
      <c r="Q848" s="5"/>
      <c r="R848" s="5"/>
      <c r="S848" s="5"/>
      <c r="T848" s="5"/>
      <c r="U848" s="6"/>
      <c r="V848" s="5"/>
      <c r="W848" s="5"/>
      <c r="X848" s="5"/>
      <c r="Y848" s="5"/>
      <c r="Z848" s="5" t="s">
        <v>24</v>
      </c>
      <c r="AA848" s="5"/>
      <c r="AB848" s="80">
        <f t="shared" si="449"/>
        <v>1</v>
      </c>
      <c r="AC848" s="642"/>
      <c r="AD848" s="7"/>
      <c r="AE848" s="7"/>
      <c r="AF848" s="7"/>
      <c r="AG848" s="7"/>
      <c r="AH848" s="7"/>
      <c r="AI848" s="7"/>
      <c r="AJ848" s="7"/>
      <c r="AK848" s="7"/>
      <c r="AL848" s="7"/>
      <c r="AM848" s="7"/>
      <c r="AN848" s="7"/>
      <c r="AO848" s="7"/>
      <c r="AP848" s="7"/>
      <c r="AQ848" s="7"/>
      <c r="AR848" s="7"/>
      <c r="AS848" s="7"/>
      <c r="AT848" s="7"/>
      <c r="AU848" s="7"/>
      <c r="AV848" s="55"/>
      <c r="AW848" s="7"/>
      <c r="AX848" s="7"/>
      <c r="AY848" s="7"/>
      <c r="AZ848" s="7"/>
      <c r="BA848" s="7"/>
      <c r="BB848" s="7"/>
      <c r="BC848" s="7"/>
      <c r="BD848" s="7"/>
      <c r="BE848" s="7"/>
      <c r="BF848" s="7"/>
      <c r="BG848" s="7"/>
      <c r="BH848" s="7"/>
      <c r="BI848" s="21" t="s">
        <v>1317</v>
      </c>
      <c r="BJ848" s="7"/>
      <c r="BK848" s="7"/>
      <c r="BL848" s="5">
        <v>1</v>
      </c>
      <c r="BM848" s="221">
        <v>2</v>
      </c>
      <c r="BN848" s="221">
        <v>2</v>
      </c>
      <c r="BO848" s="221">
        <v>2</v>
      </c>
      <c r="BP848" s="221">
        <v>2</v>
      </c>
      <c r="BQ848" s="221">
        <v>2</v>
      </c>
      <c r="BR848" s="5">
        <v>2</v>
      </c>
      <c r="BS848" s="226">
        <v>1</v>
      </c>
      <c r="BT848" s="221">
        <v>2</v>
      </c>
      <c r="BU848" s="221">
        <v>2</v>
      </c>
      <c r="BV848" s="221">
        <v>2</v>
      </c>
      <c r="BW848" s="5">
        <v>2</v>
      </c>
      <c r="BX848" s="221">
        <v>2</v>
      </c>
      <c r="BY848" s="6">
        <v>2</v>
      </c>
      <c r="BZ848" s="5">
        <v>2</v>
      </c>
      <c r="CA848" s="221">
        <v>2</v>
      </c>
      <c r="CB848" s="221">
        <v>2</v>
      </c>
      <c r="CC848" s="221">
        <v>1</v>
      </c>
      <c r="CD848" s="337">
        <v>2</v>
      </c>
      <c r="CE848" s="221">
        <v>2</v>
      </c>
      <c r="CF848" s="221">
        <v>2</v>
      </c>
      <c r="CG848" s="221">
        <v>2</v>
      </c>
      <c r="CH848" s="221">
        <v>2</v>
      </c>
      <c r="CI848" s="221">
        <v>2</v>
      </c>
      <c r="CJ848" s="337">
        <v>2</v>
      </c>
      <c r="CK848" s="221">
        <v>2</v>
      </c>
      <c r="CL848" s="222">
        <f t="shared" si="439"/>
        <v>23</v>
      </c>
      <c r="CM848" s="237">
        <f t="shared" si="440"/>
        <v>0.88461538461538458</v>
      </c>
      <c r="CN848" s="222">
        <f t="shared" si="441"/>
        <v>3</v>
      </c>
      <c r="CO848" s="237">
        <f t="shared" si="442"/>
        <v>0.11538461538461539</v>
      </c>
      <c r="CP848" s="222">
        <f t="shared" si="443"/>
        <v>0</v>
      </c>
      <c r="CQ848" s="237">
        <f t="shared" si="444"/>
        <v>0</v>
      </c>
      <c r="CR848" s="222">
        <f t="shared" si="445"/>
        <v>0</v>
      </c>
      <c r="CS848" s="237">
        <f t="shared" si="446"/>
        <v>0</v>
      </c>
      <c r="CT848" s="223">
        <f t="shared" si="447"/>
        <v>1.8846153846153846</v>
      </c>
      <c r="CU848" s="223" t="str">
        <f t="shared" si="448"/>
        <v>Đạt mục tiêu</v>
      </c>
      <c r="CV848" s="5"/>
    </row>
    <row r="849" spans="1:100" s="1" customFormat="1" ht="120" hidden="1" customHeight="1">
      <c r="A849" s="1308">
        <v>239</v>
      </c>
      <c r="B849" s="1024" t="s">
        <v>2908</v>
      </c>
      <c r="C849" s="1033" t="s">
        <v>28</v>
      </c>
      <c r="D849" s="1024" t="s">
        <v>61</v>
      </c>
      <c r="E849" s="1033"/>
      <c r="F849" s="1024" t="s">
        <v>61</v>
      </c>
      <c r="G849" s="217" t="s">
        <v>3002</v>
      </c>
      <c r="H849" s="217"/>
      <c r="I849" s="698" t="s">
        <v>3073</v>
      </c>
      <c r="J849" s="212"/>
      <c r="K849" s="465"/>
      <c r="L849" s="5" t="s">
        <v>32</v>
      </c>
      <c r="M849" s="212" t="s">
        <v>31</v>
      </c>
      <c r="N849" s="215" t="s">
        <v>9</v>
      </c>
      <c r="O849" s="221" t="s">
        <v>29</v>
      </c>
      <c r="P849" s="221" t="s">
        <v>24</v>
      </c>
      <c r="Q849" s="5"/>
      <c r="R849" s="5"/>
      <c r="S849" s="5"/>
      <c r="T849" s="5" t="s">
        <v>24</v>
      </c>
      <c r="U849" s="6"/>
      <c r="V849" s="5"/>
      <c r="W849" s="5"/>
      <c r="X849" s="5"/>
      <c r="Y849" s="5"/>
      <c r="Z849" s="5"/>
      <c r="AA849" s="5"/>
      <c r="AB849" s="80">
        <f t="shared" si="449"/>
        <v>1</v>
      </c>
      <c r="AC849" s="642"/>
      <c r="AD849" s="7"/>
      <c r="AE849" s="7"/>
      <c r="AF849" s="7"/>
      <c r="AG849" s="7"/>
      <c r="AH849" s="7"/>
      <c r="AI849" s="7"/>
      <c r="AJ849" s="7"/>
      <c r="AK849" s="7"/>
      <c r="AL849" s="7"/>
      <c r="AM849" s="7"/>
      <c r="AN849" s="7"/>
      <c r="AO849" s="7"/>
      <c r="AP849" s="55" t="s">
        <v>1316</v>
      </c>
      <c r="AQ849" s="55" t="s">
        <v>1316</v>
      </c>
      <c r="AR849" s="55"/>
      <c r="AS849" s="7"/>
      <c r="AT849" s="7"/>
      <c r="AU849" s="7"/>
      <c r="AV849" s="55"/>
      <c r="AW849" s="7"/>
      <c r="AX849" s="7"/>
      <c r="AY849" s="7"/>
      <c r="AZ849" s="7"/>
      <c r="BA849" s="7"/>
      <c r="BB849" s="7"/>
      <c r="BC849" s="7"/>
      <c r="BD849" s="7"/>
      <c r="BE849" s="7"/>
      <c r="BF849" s="7"/>
      <c r="BG849" s="7"/>
      <c r="BH849" s="7"/>
      <c r="BI849" s="21"/>
      <c r="BJ849" s="7"/>
      <c r="BK849" s="7"/>
      <c r="BL849" s="5">
        <v>2</v>
      </c>
      <c r="BM849" s="221">
        <v>2</v>
      </c>
      <c r="BN849" s="221">
        <v>2</v>
      </c>
      <c r="BO849" s="221">
        <v>2</v>
      </c>
      <c r="BP849" s="221">
        <v>2</v>
      </c>
      <c r="BQ849" s="221">
        <v>2</v>
      </c>
      <c r="BR849" s="5">
        <v>2</v>
      </c>
      <c r="BS849" s="226">
        <v>1</v>
      </c>
      <c r="BT849" s="221">
        <v>2</v>
      </c>
      <c r="BU849" s="221">
        <v>2</v>
      </c>
      <c r="BV849" s="221">
        <v>1</v>
      </c>
      <c r="BW849" s="5">
        <v>2</v>
      </c>
      <c r="BX849" s="221">
        <v>2</v>
      </c>
      <c r="BY849" s="6">
        <v>2</v>
      </c>
      <c r="BZ849" s="5">
        <v>2</v>
      </c>
      <c r="CA849" s="221">
        <v>2</v>
      </c>
      <c r="CB849" s="221">
        <v>2</v>
      </c>
      <c r="CC849" s="221">
        <v>1</v>
      </c>
      <c r="CD849" s="337">
        <v>2</v>
      </c>
      <c r="CE849" s="221">
        <v>2</v>
      </c>
      <c r="CF849" s="221">
        <v>2</v>
      </c>
      <c r="CG849" s="221">
        <v>2</v>
      </c>
      <c r="CH849" s="221">
        <v>2</v>
      </c>
      <c r="CI849" s="221">
        <v>2</v>
      </c>
      <c r="CJ849" s="337">
        <v>2</v>
      </c>
      <c r="CK849" s="221">
        <v>2</v>
      </c>
      <c r="CL849" s="222">
        <f t="shared" si="439"/>
        <v>23</v>
      </c>
      <c r="CM849" s="237">
        <f t="shared" si="440"/>
        <v>0.88461538461538458</v>
      </c>
      <c r="CN849" s="222">
        <f t="shared" si="441"/>
        <v>3</v>
      </c>
      <c r="CO849" s="237">
        <f t="shared" si="442"/>
        <v>0.11538461538461539</v>
      </c>
      <c r="CP849" s="222">
        <f t="shared" si="443"/>
        <v>0</v>
      </c>
      <c r="CQ849" s="237">
        <f t="shared" si="444"/>
        <v>0</v>
      </c>
      <c r="CR849" s="222">
        <f t="shared" si="445"/>
        <v>0</v>
      </c>
      <c r="CS849" s="237">
        <f t="shared" si="446"/>
        <v>0</v>
      </c>
      <c r="CT849" s="223">
        <f t="shared" si="447"/>
        <v>1.8846153846153846</v>
      </c>
      <c r="CU849" s="223" t="str">
        <f t="shared" si="448"/>
        <v>Đạt mục tiêu</v>
      </c>
      <c r="CV849" s="5"/>
    </row>
    <row r="850" spans="1:100" s="1" customFormat="1" ht="46.5" hidden="1">
      <c r="A850" s="1308"/>
      <c r="B850" s="1024"/>
      <c r="C850" s="1033"/>
      <c r="D850" s="1024"/>
      <c r="E850" s="1033"/>
      <c r="F850" s="1024"/>
      <c r="G850" s="217" t="s">
        <v>913</v>
      </c>
      <c r="H850" s="217"/>
      <c r="I850" s="591"/>
      <c r="J850" s="212"/>
      <c r="K850" s="465"/>
      <c r="L850" s="5" t="s">
        <v>32</v>
      </c>
      <c r="M850" s="212" t="s">
        <v>31</v>
      </c>
      <c r="N850" s="215" t="s">
        <v>9</v>
      </c>
      <c r="O850" s="221" t="s">
        <v>29</v>
      </c>
      <c r="P850" s="221" t="s">
        <v>24</v>
      </c>
      <c r="Q850" s="5"/>
      <c r="R850" s="5"/>
      <c r="S850" s="5"/>
      <c r="T850" s="5"/>
      <c r="U850" s="6" t="s">
        <v>24</v>
      </c>
      <c r="V850" s="5"/>
      <c r="W850" s="5"/>
      <c r="X850" s="5"/>
      <c r="Y850" s="5"/>
      <c r="Z850" s="5"/>
      <c r="AA850" s="5"/>
      <c r="AB850" s="80">
        <f t="shared" si="449"/>
        <v>1</v>
      </c>
      <c r="AC850" s="642"/>
      <c r="AD850" s="7"/>
      <c r="AE850" s="7"/>
      <c r="AF850" s="7"/>
      <c r="AG850" s="7"/>
      <c r="AH850" s="7"/>
      <c r="AI850" s="7"/>
      <c r="AJ850" s="7"/>
      <c r="AK850" s="7"/>
      <c r="AL850" s="7"/>
      <c r="AM850" s="7"/>
      <c r="AN850" s="7"/>
      <c r="AO850" s="7" t="s">
        <v>1317</v>
      </c>
      <c r="AP850" s="7" t="s">
        <v>1317</v>
      </c>
      <c r="AQ850" s="7" t="s">
        <v>1317</v>
      </c>
      <c r="AR850" s="7" t="s">
        <v>1317</v>
      </c>
      <c r="AS850" s="7"/>
      <c r="AT850" s="7"/>
      <c r="AU850" s="7"/>
      <c r="AV850" s="55"/>
      <c r="AW850" s="7"/>
      <c r="AX850" s="7"/>
      <c r="AY850" s="7"/>
      <c r="AZ850" s="7"/>
      <c r="BA850" s="7"/>
      <c r="BB850" s="7"/>
      <c r="BC850" s="7"/>
      <c r="BD850" s="7"/>
      <c r="BE850" s="7"/>
      <c r="BF850" s="7"/>
      <c r="BG850" s="7"/>
      <c r="BH850" s="7"/>
      <c r="BI850" s="21"/>
      <c r="BJ850" s="7"/>
      <c r="BK850" s="7"/>
      <c r="BL850" s="5">
        <v>2</v>
      </c>
      <c r="BM850" s="221">
        <v>2</v>
      </c>
      <c r="BN850" s="221">
        <v>2</v>
      </c>
      <c r="BO850" s="221">
        <v>2</v>
      </c>
      <c r="BP850" s="221">
        <v>2</v>
      </c>
      <c r="BQ850" s="221">
        <v>2</v>
      </c>
      <c r="BR850" s="5">
        <v>2</v>
      </c>
      <c r="BS850" s="226">
        <v>2</v>
      </c>
      <c r="BT850" s="221">
        <v>2</v>
      </c>
      <c r="BU850" s="221">
        <v>2</v>
      </c>
      <c r="BV850" s="221">
        <v>2</v>
      </c>
      <c r="BW850" s="5">
        <v>2</v>
      </c>
      <c r="BX850" s="221">
        <v>2</v>
      </c>
      <c r="BY850" s="6">
        <v>2</v>
      </c>
      <c r="BZ850" s="5">
        <v>2</v>
      </c>
      <c r="CA850" s="221">
        <v>2</v>
      </c>
      <c r="CB850" s="221">
        <v>2</v>
      </c>
      <c r="CC850" s="221">
        <v>2</v>
      </c>
      <c r="CD850" s="337">
        <v>2</v>
      </c>
      <c r="CE850" s="221">
        <v>2</v>
      </c>
      <c r="CF850" s="221">
        <v>2</v>
      </c>
      <c r="CG850" s="221">
        <v>1</v>
      </c>
      <c r="CH850" s="221">
        <v>2</v>
      </c>
      <c r="CI850" s="221">
        <v>2</v>
      </c>
      <c r="CJ850" s="337">
        <v>2</v>
      </c>
      <c r="CK850" s="221">
        <v>2</v>
      </c>
      <c r="CL850" s="222">
        <f t="shared" si="439"/>
        <v>25</v>
      </c>
      <c r="CM850" s="237">
        <f t="shared" si="440"/>
        <v>0.96153846153846156</v>
      </c>
      <c r="CN850" s="222">
        <f t="shared" si="441"/>
        <v>1</v>
      </c>
      <c r="CO850" s="237">
        <f t="shared" si="442"/>
        <v>3.8461538461538464E-2</v>
      </c>
      <c r="CP850" s="222">
        <f t="shared" si="443"/>
        <v>0</v>
      </c>
      <c r="CQ850" s="237">
        <f t="shared" si="444"/>
        <v>0</v>
      </c>
      <c r="CR850" s="222">
        <f t="shared" si="445"/>
        <v>0</v>
      </c>
      <c r="CS850" s="237">
        <f t="shared" si="446"/>
        <v>0</v>
      </c>
      <c r="CT850" s="223">
        <f t="shared" si="447"/>
        <v>1.9615384615384615</v>
      </c>
      <c r="CU850" s="223" t="str">
        <f t="shared" si="448"/>
        <v>Đạt mục tiêu</v>
      </c>
      <c r="CV850" s="5"/>
    </row>
    <row r="851" spans="1:100" s="1" customFormat="1" ht="77.5" hidden="1">
      <c r="A851" s="1308"/>
      <c r="B851" s="1024"/>
      <c r="C851" s="1033"/>
      <c r="D851" s="1024"/>
      <c r="E851" s="1033"/>
      <c r="F851" s="1024"/>
      <c r="G851" s="220" t="s">
        <v>1556</v>
      </c>
      <c r="H851" s="220"/>
      <c r="I851" s="601"/>
      <c r="J851" s="212"/>
      <c r="K851" s="465"/>
      <c r="L851" s="221" t="s">
        <v>32</v>
      </c>
      <c r="M851" s="212" t="s">
        <v>31</v>
      </c>
      <c r="N851" s="215" t="s">
        <v>9</v>
      </c>
      <c r="O851" s="221" t="s">
        <v>29</v>
      </c>
      <c r="P851" s="221" t="s">
        <v>24</v>
      </c>
      <c r="Q851" s="5"/>
      <c r="R851" s="5"/>
      <c r="S851" s="5"/>
      <c r="T851" s="5"/>
      <c r="U851" s="6"/>
      <c r="V851" s="5"/>
      <c r="W851" s="5"/>
      <c r="X851" s="5"/>
      <c r="Y851" s="5" t="s">
        <v>24</v>
      </c>
      <c r="Z851" s="5"/>
      <c r="AA851" s="5"/>
      <c r="AB851" s="80">
        <f t="shared" si="449"/>
        <v>1</v>
      </c>
      <c r="AC851" s="642"/>
      <c r="AD851" s="7"/>
      <c r="AE851" s="7"/>
      <c r="AF851" s="7"/>
      <c r="AG851" s="7"/>
      <c r="AH851" s="7"/>
      <c r="AI851" s="7"/>
      <c r="AJ851" s="7"/>
      <c r="AK851" s="7"/>
      <c r="AL851" s="7"/>
      <c r="AM851" s="7"/>
      <c r="AN851" s="7"/>
      <c r="AO851" s="7"/>
      <c r="AP851" s="7"/>
      <c r="AQ851" s="7"/>
      <c r="AR851" s="7"/>
      <c r="AS851" s="7"/>
      <c r="AT851" s="7"/>
      <c r="AU851" s="7"/>
      <c r="AV851" s="55"/>
      <c r="AW851" s="7"/>
      <c r="AX851" s="7"/>
      <c r="AY851" s="7"/>
      <c r="AZ851" s="7"/>
      <c r="BA851" s="7"/>
      <c r="BB851" s="7"/>
      <c r="BC851" s="7"/>
      <c r="BD851" s="7"/>
      <c r="BE851" s="7"/>
      <c r="BF851" s="7" t="s">
        <v>1318</v>
      </c>
      <c r="BG851" s="7" t="s">
        <v>1318</v>
      </c>
      <c r="BH851" s="7"/>
      <c r="BI851" s="7"/>
      <c r="BJ851" s="7"/>
      <c r="BK851" s="7"/>
      <c r="BL851" s="5">
        <v>2</v>
      </c>
      <c r="BM851" s="221">
        <v>2</v>
      </c>
      <c r="BN851" s="221">
        <v>2</v>
      </c>
      <c r="BO851" s="221">
        <v>2</v>
      </c>
      <c r="BP851" s="221">
        <v>2</v>
      </c>
      <c r="BQ851" s="221">
        <v>2</v>
      </c>
      <c r="BR851" s="5">
        <v>2</v>
      </c>
      <c r="BS851" s="226">
        <v>2</v>
      </c>
      <c r="BT851" s="221">
        <v>2</v>
      </c>
      <c r="BU851" s="221">
        <v>2</v>
      </c>
      <c r="BV851" s="221">
        <v>2</v>
      </c>
      <c r="BW851" s="5">
        <v>2</v>
      </c>
      <c r="BX851" s="221">
        <v>2</v>
      </c>
      <c r="BY851" s="6">
        <v>2</v>
      </c>
      <c r="BZ851" s="5">
        <v>2</v>
      </c>
      <c r="CA851" s="221">
        <v>2</v>
      </c>
      <c r="CB851" s="221">
        <v>2</v>
      </c>
      <c r="CC851" s="221">
        <v>2</v>
      </c>
      <c r="CD851" s="337">
        <v>2</v>
      </c>
      <c r="CE851" s="221">
        <v>2</v>
      </c>
      <c r="CF851" s="221">
        <v>2</v>
      </c>
      <c r="CG851" s="221">
        <v>2</v>
      </c>
      <c r="CH851" s="221">
        <v>2</v>
      </c>
      <c r="CI851" s="221">
        <v>2</v>
      </c>
      <c r="CJ851" s="337">
        <v>2</v>
      </c>
      <c r="CK851" s="221">
        <v>2</v>
      </c>
      <c r="CL851" s="222">
        <f t="shared" si="439"/>
        <v>26</v>
      </c>
      <c r="CM851" s="237">
        <f t="shared" si="440"/>
        <v>1</v>
      </c>
      <c r="CN851" s="222">
        <f t="shared" si="441"/>
        <v>0</v>
      </c>
      <c r="CO851" s="237">
        <f t="shared" si="442"/>
        <v>0</v>
      </c>
      <c r="CP851" s="222">
        <f t="shared" si="443"/>
        <v>0</v>
      </c>
      <c r="CQ851" s="237">
        <f t="shared" si="444"/>
        <v>0</v>
      </c>
      <c r="CR851" s="222">
        <f t="shared" si="445"/>
        <v>0</v>
      </c>
      <c r="CS851" s="237">
        <f t="shared" si="446"/>
        <v>0</v>
      </c>
      <c r="CT851" s="223">
        <f t="shared" si="447"/>
        <v>2</v>
      </c>
      <c r="CU851" s="223" t="str">
        <f t="shared" si="448"/>
        <v>Đạt mục tiêu</v>
      </c>
      <c r="CV851" s="5"/>
    </row>
    <row r="852" spans="1:100" s="302" customFormat="1" ht="16.5" hidden="1">
      <c r="A852" s="839"/>
      <c r="B852" s="1195" t="s">
        <v>59</v>
      </c>
      <c r="C852" s="1045"/>
      <c r="D852" s="1045"/>
      <c r="E852" s="1045"/>
      <c r="F852" s="1195"/>
      <c r="G852" s="1195"/>
      <c r="H852" s="1195"/>
      <c r="I852" s="1195"/>
      <c r="J852" s="1045"/>
      <c r="K852" s="1045"/>
      <c r="L852" s="1195"/>
      <c r="M852" s="1195"/>
      <c r="N852" s="1045"/>
      <c r="O852" s="1045"/>
      <c r="P852" s="1045"/>
      <c r="Q852" s="300"/>
      <c r="R852" s="300" t="s">
        <v>38</v>
      </c>
      <c r="S852" s="300"/>
      <c r="T852" s="300"/>
      <c r="U852" s="300"/>
      <c r="V852" s="300" t="s">
        <v>38</v>
      </c>
      <c r="W852" s="407" t="s">
        <v>38</v>
      </c>
      <c r="X852" s="300"/>
      <c r="Y852" s="300"/>
      <c r="Z852" s="300"/>
      <c r="AA852" s="300"/>
      <c r="AB852" s="296" t="s">
        <v>38</v>
      </c>
      <c r="AC852" s="644" t="s">
        <v>38</v>
      </c>
      <c r="AD852" s="296" t="s">
        <v>38</v>
      </c>
      <c r="AE852" s="296" t="s">
        <v>38</v>
      </c>
      <c r="AF852" s="296" t="s">
        <v>38</v>
      </c>
      <c r="AG852" s="296" t="s">
        <v>38</v>
      </c>
      <c r="AH852" s="296" t="s">
        <v>38</v>
      </c>
      <c r="AI852" s="296" t="s">
        <v>38</v>
      </c>
      <c r="AJ852" s="296" t="s">
        <v>38</v>
      </c>
      <c r="AK852" s="296" t="s">
        <v>38</v>
      </c>
      <c r="AL852" s="296" t="s">
        <v>38</v>
      </c>
      <c r="AM852" s="296" t="s">
        <v>38</v>
      </c>
      <c r="AN852" s="296" t="s">
        <v>38</v>
      </c>
      <c r="AO852" s="296" t="s">
        <v>38</v>
      </c>
      <c r="AP852" s="296" t="s">
        <v>38</v>
      </c>
      <c r="AQ852" s="296" t="s">
        <v>38</v>
      </c>
      <c r="AR852" s="296" t="s">
        <v>38</v>
      </c>
      <c r="AS852" s="296" t="s">
        <v>38</v>
      </c>
      <c r="AT852" s="296" t="s">
        <v>38</v>
      </c>
      <c r="AU852" s="296" t="s">
        <v>38</v>
      </c>
      <c r="AV852" s="296" t="s">
        <v>38</v>
      </c>
      <c r="AW852" s="296" t="s">
        <v>38</v>
      </c>
      <c r="AX852" s="296" t="s">
        <v>38</v>
      </c>
      <c r="AY852" s="192"/>
      <c r="AZ852" s="192"/>
      <c r="BA852" s="296" t="s">
        <v>38</v>
      </c>
      <c r="BB852" s="296" t="s">
        <v>38</v>
      </c>
      <c r="BC852" s="296" t="s">
        <v>38</v>
      </c>
      <c r="BD852" s="296" t="s">
        <v>38</v>
      </c>
      <c r="BE852" s="296" t="s">
        <v>38</v>
      </c>
      <c r="BF852" s="296" t="s">
        <v>38</v>
      </c>
      <c r="BG852" s="296" t="s">
        <v>38</v>
      </c>
      <c r="BH852" s="296" t="s">
        <v>38</v>
      </c>
      <c r="BI852" s="296" t="s">
        <v>38</v>
      </c>
      <c r="BJ852" s="296" t="s">
        <v>38</v>
      </c>
      <c r="BK852" s="296" t="s">
        <v>38</v>
      </c>
      <c r="BL852" s="5">
        <v>2</v>
      </c>
      <c r="BM852" s="221">
        <v>2</v>
      </c>
      <c r="BN852" s="221">
        <v>2</v>
      </c>
      <c r="BO852" s="221">
        <v>2</v>
      </c>
      <c r="BP852" s="221">
        <v>2</v>
      </c>
      <c r="BQ852" s="221">
        <v>2</v>
      </c>
      <c r="BR852" s="5">
        <v>2</v>
      </c>
      <c r="BS852" s="226">
        <v>2</v>
      </c>
      <c r="BT852" s="221">
        <v>2</v>
      </c>
      <c r="BU852" s="221">
        <v>2</v>
      </c>
      <c r="BV852" s="221">
        <v>2</v>
      </c>
      <c r="BW852" s="5">
        <v>2</v>
      </c>
      <c r="BX852" s="221">
        <v>2</v>
      </c>
      <c r="BY852" s="6">
        <v>2</v>
      </c>
      <c r="BZ852" s="5">
        <v>2</v>
      </c>
      <c r="CA852" s="221">
        <v>2</v>
      </c>
      <c r="CB852" s="221">
        <v>2</v>
      </c>
      <c r="CC852" s="221">
        <v>2</v>
      </c>
      <c r="CD852" s="337">
        <v>2</v>
      </c>
      <c r="CE852" s="221">
        <v>2</v>
      </c>
      <c r="CF852" s="221">
        <v>2</v>
      </c>
      <c r="CG852" s="221">
        <v>2</v>
      </c>
      <c r="CH852" s="221">
        <v>2</v>
      </c>
      <c r="CI852" s="221">
        <v>2</v>
      </c>
      <c r="CJ852" s="337">
        <v>2</v>
      </c>
      <c r="CK852" s="221">
        <v>2</v>
      </c>
      <c r="CL852" s="296" t="s">
        <v>38</v>
      </c>
      <c r="CM852" s="296" t="s">
        <v>38</v>
      </c>
      <c r="CN852" s="296" t="s">
        <v>38</v>
      </c>
      <c r="CO852" s="296" t="s">
        <v>38</v>
      </c>
      <c r="CP852" s="296" t="s">
        <v>38</v>
      </c>
      <c r="CQ852" s="296" t="s">
        <v>38</v>
      </c>
      <c r="CR852" s="296" t="s">
        <v>38</v>
      </c>
      <c r="CS852" s="296" t="s">
        <v>38</v>
      </c>
      <c r="CT852" s="296" t="s">
        <v>38</v>
      </c>
      <c r="CU852" s="296" t="s">
        <v>38</v>
      </c>
      <c r="CV852" s="192" t="s">
        <v>38</v>
      </c>
    </row>
    <row r="853" spans="1:100" s="1" customFormat="1" ht="77.5" hidden="1">
      <c r="A853" s="1308">
        <v>240</v>
      </c>
      <c r="B853" s="1077" t="s">
        <v>3049</v>
      </c>
      <c r="C853" s="1033" t="s">
        <v>28</v>
      </c>
      <c r="D853" s="1024" t="s">
        <v>2388</v>
      </c>
      <c r="E853" s="1033" t="s">
        <v>26</v>
      </c>
      <c r="F853" s="1201" t="s">
        <v>2254</v>
      </c>
      <c r="G853" s="555" t="s">
        <v>2200</v>
      </c>
      <c r="H853" s="203"/>
      <c r="I853" s="618"/>
      <c r="J853" s="69" t="s">
        <v>807</v>
      </c>
      <c r="K853" s="485"/>
      <c r="L853" s="212" t="s">
        <v>32</v>
      </c>
      <c r="M853" s="212" t="s">
        <v>31</v>
      </c>
      <c r="N853" s="215" t="s">
        <v>9</v>
      </c>
      <c r="O853" s="221" t="s">
        <v>29</v>
      </c>
      <c r="P853" s="221" t="s">
        <v>24</v>
      </c>
      <c r="Q853" s="5"/>
      <c r="R853" s="5"/>
      <c r="S853" s="5" t="s">
        <v>24</v>
      </c>
      <c r="T853" s="5"/>
      <c r="U853" s="6"/>
      <c r="V853" s="5"/>
      <c r="W853" s="5"/>
      <c r="X853" s="5" t="s">
        <v>24</v>
      </c>
      <c r="Y853" s="5"/>
      <c r="Z853" s="5"/>
      <c r="AA853" s="5"/>
      <c r="AB853" s="80">
        <f>COUNTIF($Q853:$AA853,"x")</f>
        <v>2</v>
      </c>
      <c r="AC853" s="642"/>
      <c r="AD853" s="7"/>
      <c r="AE853" s="7"/>
      <c r="AF853" s="7"/>
      <c r="AG853" s="7"/>
      <c r="AH853" s="7"/>
      <c r="AI853" s="7"/>
      <c r="AJ853" s="7"/>
      <c r="AK853" s="7" t="s">
        <v>1315</v>
      </c>
      <c r="AL853" s="7"/>
      <c r="AM853" s="7"/>
      <c r="AN853" s="7" t="s">
        <v>1315</v>
      </c>
      <c r="AO853" s="7"/>
      <c r="AP853" s="7"/>
      <c r="AQ853" s="7"/>
      <c r="AR853" s="7"/>
      <c r="AS853" s="7"/>
      <c r="AT853" s="7"/>
      <c r="AU853" s="7"/>
      <c r="AV853" s="55" t="s">
        <v>1315</v>
      </c>
      <c r="AW853" s="55" t="s">
        <v>1315</v>
      </c>
      <c r="AX853" s="55" t="s">
        <v>1315</v>
      </c>
      <c r="AY853" s="55"/>
      <c r="AZ853" s="55"/>
      <c r="BA853" s="7" t="s">
        <v>1315</v>
      </c>
      <c r="BB853" s="7"/>
      <c r="BC853" s="7"/>
      <c r="BD853" s="7"/>
      <c r="BE853" s="7"/>
      <c r="BF853" s="7"/>
      <c r="BG853" s="7"/>
      <c r="BH853" s="7"/>
      <c r="BI853" s="7"/>
      <c r="BJ853" s="7"/>
      <c r="BK853" s="7"/>
      <c r="BL853" s="5">
        <v>2</v>
      </c>
      <c r="BM853" s="221">
        <v>2</v>
      </c>
      <c r="BN853" s="221">
        <v>2</v>
      </c>
      <c r="BO853" s="221">
        <v>2</v>
      </c>
      <c r="BP853" s="221">
        <v>2</v>
      </c>
      <c r="BQ853" s="221">
        <v>2</v>
      </c>
      <c r="BR853" s="5">
        <v>1</v>
      </c>
      <c r="BS853" s="226">
        <v>1</v>
      </c>
      <c r="BT853" s="221">
        <v>2</v>
      </c>
      <c r="BU853" s="221">
        <v>2</v>
      </c>
      <c r="BV853" s="221">
        <v>2</v>
      </c>
      <c r="BW853" s="5">
        <v>2</v>
      </c>
      <c r="BX853" s="221">
        <v>2</v>
      </c>
      <c r="BY853" s="6">
        <v>1</v>
      </c>
      <c r="BZ853" s="5">
        <v>1</v>
      </c>
      <c r="CA853" s="221">
        <v>2</v>
      </c>
      <c r="CB853" s="221">
        <v>2</v>
      </c>
      <c r="CC853" s="221">
        <v>2</v>
      </c>
      <c r="CD853" s="337">
        <v>2</v>
      </c>
      <c r="CE853" s="221">
        <v>1</v>
      </c>
      <c r="CF853" s="221">
        <v>2</v>
      </c>
      <c r="CG853" s="221">
        <v>2</v>
      </c>
      <c r="CH853" s="221">
        <v>2</v>
      </c>
      <c r="CI853" s="221">
        <v>2</v>
      </c>
      <c r="CJ853" s="337">
        <v>2</v>
      </c>
      <c r="CK853" s="221">
        <v>2</v>
      </c>
      <c r="CL853" s="222">
        <f t="shared" ref="CL853:CL870" si="450">COUNTIF(BL853:CK853,"2")</f>
        <v>21</v>
      </c>
      <c r="CM853" s="237">
        <f t="shared" ref="CM853:CM870" si="451">CL853/(CL853+CN853+CP853+CR853)</f>
        <v>0.80769230769230771</v>
      </c>
      <c r="CN853" s="222">
        <f t="shared" ref="CN853:CN870" si="452">COUNTIF(BL853:CK853,"1")</f>
        <v>5</v>
      </c>
      <c r="CO853" s="237">
        <f t="shared" ref="CO853:CO870" si="453">CN853/(CL853+CN853+CP853+CR853)</f>
        <v>0.19230769230769232</v>
      </c>
      <c r="CP853" s="222">
        <f t="shared" ref="CP853:CP870" si="454">COUNTIF(BL853:CK853,"0")</f>
        <v>0</v>
      </c>
      <c r="CQ853" s="237">
        <f t="shared" ref="CQ853:CQ870" si="455">CP853/(CL853+CN853+CP853+CR853)</f>
        <v>0</v>
      </c>
      <c r="CR853" s="222">
        <f t="shared" ref="CR853:CR870" si="456">COUNTIF(BL853:CK853,"KĐG")</f>
        <v>0</v>
      </c>
      <c r="CS853" s="237">
        <f t="shared" ref="CS853:CS865" si="457">CR853/(CL853+CN853+CP853+CR853)</f>
        <v>0</v>
      </c>
      <c r="CT853" s="223">
        <f t="shared" ref="CT853:CT870" si="458">(((CL853*2)+(CN853*1)+(CP853*0)))/(CL853+CN853+CP853)</f>
        <v>1.8076923076923077</v>
      </c>
      <c r="CU853" s="223" t="str">
        <f t="shared" ref="CU853:CU870" si="459">IF(CS853&gt;=50%,"KĐG",IF(CT853&gt;=1.6,"Đạt mục tiêu",IF(CT853&gt;=1,"Cần cố gắng","Chưa đạt")))</f>
        <v>Đạt mục tiêu</v>
      </c>
      <c r="CV853" s="5"/>
    </row>
    <row r="854" spans="1:100" s="1" customFormat="1" ht="46.5" hidden="1">
      <c r="A854" s="1308"/>
      <c r="B854" s="1198"/>
      <c r="C854" s="1055"/>
      <c r="D854" s="1056"/>
      <c r="E854" s="1055"/>
      <c r="F854" s="1202"/>
      <c r="G854" s="217" t="s">
        <v>2201</v>
      </c>
      <c r="H854" s="203"/>
      <c r="I854" s="618"/>
      <c r="J854" s="69"/>
      <c r="K854" s="485"/>
      <c r="L854" s="212" t="s">
        <v>32</v>
      </c>
      <c r="M854" s="212" t="s">
        <v>2207</v>
      </c>
      <c r="N854" s="215" t="s">
        <v>9</v>
      </c>
      <c r="O854" s="221"/>
      <c r="P854" s="221"/>
      <c r="Q854" s="5"/>
      <c r="R854" s="5"/>
      <c r="S854" s="5"/>
      <c r="T854" s="5"/>
      <c r="U854" s="6"/>
      <c r="V854" s="5"/>
      <c r="W854" s="5" t="s">
        <v>24</v>
      </c>
      <c r="X854" s="5" t="s">
        <v>24</v>
      </c>
      <c r="Y854" s="5"/>
      <c r="Z854" s="5"/>
      <c r="AA854" s="5"/>
      <c r="AB854" s="80"/>
      <c r="AC854" s="642"/>
      <c r="AD854" s="7"/>
      <c r="AE854" s="7"/>
      <c r="AF854" s="7"/>
      <c r="AG854" s="7"/>
      <c r="AH854" s="7"/>
      <c r="AI854" s="7"/>
      <c r="AJ854" s="7"/>
      <c r="AK854" s="7"/>
      <c r="AL854" s="7"/>
      <c r="AM854" s="7"/>
      <c r="AN854" s="7"/>
      <c r="AO854" s="7"/>
      <c r="AP854" s="7"/>
      <c r="AQ854" s="7"/>
      <c r="AR854" s="7"/>
      <c r="AS854" s="7"/>
      <c r="AT854" s="7"/>
      <c r="AU854" s="7"/>
      <c r="AV854" s="55"/>
      <c r="AW854" s="55"/>
      <c r="AX854" s="55"/>
      <c r="AY854" s="55" t="s">
        <v>1315</v>
      </c>
      <c r="AZ854" s="55"/>
      <c r="BA854" s="7" t="s">
        <v>1315</v>
      </c>
      <c r="BB854" s="7"/>
      <c r="BC854" s="7"/>
      <c r="BD854" s="7" t="s">
        <v>1315</v>
      </c>
      <c r="BE854" s="7"/>
      <c r="BF854" s="7"/>
      <c r="BG854" s="7"/>
      <c r="BH854" s="7"/>
      <c r="BI854" s="7"/>
      <c r="BJ854" s="7"/>
      <c r="BK854" s="7"/>
      <c r="BL854" s="5">
        <v>2</v>
      </c>
      <c r="BM854" s="221">
        <v>2</v>
      </c>
      <c r="BN854" s="221">
        <v>2</v>
      </c>
      <c r="BO854" s="221">
        <v>2</v>
      </c>
      <c r="BP854" s="221">
        <v>2</v>
      </c>
      <c r="BQ854" s="221">
        <v>2</v>
      </c>
      <c r="BR854" s="5">
        <v>2</v>
      </c>
      <c r="BS854" s="226">
        <v>2</v>
      </c>
      <c r="BT854" s="221">
        <v>2</v>
      </c>
      <c r="BU854" s="221">
        <v>2</v>
      </c>
      <c r="BV854" s="221">
        <v>2</v>
      </c>
      <c r="BW854" s="5">
        <v>2</v>
      </c>
      <c r="BX854" s="221">
        <v>2</v>
      </c>
      <c r="BY854" s="6">
        <v>2</v>
      </c>
      <c r="BZ854" s="5">
        <v>2</v>
      </c>
      <c r="CA854" s="221">
        <v>2</v>
      </c>
      <c r="CB854" s="221">
        <v>2</v>
      </c>
      <c r="CC854" s="221">
        <v>2</v>
      </c>
      <c r="CD854" s="337">
        <v>2</v>
      </c>
      <c r="CE854" s="221">
        <v>2</v>
      </c>
      <c r="CF854" s="221">
        <v>2</v>
      </c>
      <c r="CG854" s="221">
        <v>2</v>
      </c>
      <c r="CH854" s="221">
        <v>2</v>
      </c>
      <c r="CI854" s="221">
        <v>2</v>
      </c>
      <c r="CJ854" s="337">
        <v>2</v>
      </c>
      <c r="CK854" s="221">
        <v>2</v>
      </c>
      <c r="CL854" s="222">
        <f t="shared" si="450"/>
        <v>26</v>
      </c>
      <c r="CM854" s="237">
        <f t="shared" si="451"/>
        <v>1</v>
      </c>
      <c r="CN854" s="222">
        <f t="shared" si="452"/>
        <v>0</v>
      </c>
      <c r="CO854" s="237">
        <f t="shared" si="453"/>
        <v>0</v>
      </c>
      <c r="CP854" s="222">
        <f t="shared" si="454"/>
        <v>0</v>
      </c>
      <c r="CQ854" s="237">
        <f t="shared" si="455"/>
        <v>0</v>
      </c>
      <c r="CR854" s="222">
        <f t="shared" si="456"/>
        <v>0</v>
      </c>
      <c r="CS854" s="237">
        <f t="shared" si="457"/>
        <v>0</v>
      </c>
      <c r="CT854" s="223">
        <f t="shared" si="458"/>
        <v>2</v>
      </c>
      <c r="CU854" s="223" t="str">
        <f t="shared" si="459"/>
        <v>Đạt mục tiêu</v>
      </c>
      <c r="CV854" s="5"/>
    </row>
    <row r="855" spans="1:100" s="1" customFormat="1" ht="46.5" hidden="1">
      <c r="A855" s="1308"/>
      <c r="B855" s="1056"/>
      <c r="C855" s="1055"/>
      <c r="D855" s="1056"/>
      <c r="E855" s="1055"/>
      <c r="F855" s="1203"/>
      <c r="G855" s="217" t="s">
        <v>2202</v>
      </c>
      <c r="H855" s="203"/>
      <c r="I855" s="618"/>
      <c r="J855" s="69"/>
      <c r="K855" s="485"/>
      <c r="L855" s="212" t="s">
        <v>32</v>
      </c>
      <c r="M855" s="212" t="s">
        <v>2207</v>
      </c>
      <c r="N855" s="215" t="s">
        <v>9</v>
      </c>
      <c r="O855" s="221"/>
      <c r="P855" s="221"/>
      <c r="Q855" s="5" t="s">
        <v>24</v>
      </c>
      <c r="R855" s="5" t="s">
        <v>24</v>
      </c>
      <c r="S855" s="5"/>
      <c r="T855" s="5"/>
      <c r="U855" s="6"/>
      <c r="V855" s="5"/>
      <c r="W855" s="5" t="s">
        <v>24</v>
      </c>
      <c r="X855" s="5"/>
      <c r="Y855" s="5"/>
      <c r="Z855" s="5"/>
      <c r="AA855" s="5"/>
      <c r="AB855" s="80"/>
      <c r="AC855" s="642"/>
      <c r="AD855" s="7"/>
      <c r="AE855" s="7"/>
      <c r="AF855" s="7"/>
      <c r="AG855" s="7"/>
      <c r="AH855" s="7"/>
      <c r="AI855" s="7" t="s">
        <v>1315</v>
      </c>
      <c r="AJ855" s="7" t="s">
        <v>1315</v>
      </c>
      <c r="AK855" s="7"/>
      <c r="AL855" s="7"/>
      <c r="AM855" s="7"/>
      <c r="AN855" s="7"/>
      <c r="AO855" s="7"/>
      <c r="AP855" s="7"/>
      <c r="AQ855" s="7"/>
      <c r="AR855" s="7"/>
      <c r="AS855" s="7"/>
      <c r="AT855" s="7"/>
      <c r="AU855" s="7"/>
      <c r="AV855" s="55"/>
      <c r="AW855" s="55"/>
      <c r="AX855" s="55"/>
      <c r="AY855" s="55"/>
      <c r="AZ855" s="55" t="s">
        <v>1315</v>
      </c>
      <c r="BA855" s="7"/>
      <c r="BB855" s="7"/>
      <c r="BC855" s="7"/>
      <c r="BD855" s="7"/>
      <c r="BE855" s="7"/>
      <c r="BF855" s="7"/>
      <c r="BG855" s="7"/>
      <c r="BH855" s="7"/>
      <c r="BI855" s="7"/>
      <c r="BJ855" s="7"/>
      <c r="BK855" s="7"/>
      <c r="BL855" s="5">
        <v>2</v>
      </c>
      <c r="BM855" s="221">
        <v>2</v>
      </c>
      <c r="BN855" s="221">
        <v>2</v>
      </c>
      <c r="BO855" s="221">
        <v>2</v>
      </c>
      <c r="BP855" s="221">
        <v>2</v>
      </c>
      <c r="BQ855" s="221">
        <v>2</v>
      </c>
      <c r="BR855" s="5">
        <v>2</v>
      </c>
      <c r="BS855" s="226">
        <v>2</v>
      </c>
      <c r="BT855" s="221">
        <v>2</v>
      </c>
      <c r="BU855" s="221">
        <v>2</v>
      </c>
      <c r="BV855" s="221">
        <v>2</v>
      </c>
      <c r="BW855" s="5">
        <v>2</v>
      </c>
      <c r="BX855" s="221">
        <v>2</v>
      </c>
      <c r="BY855" s="6">
        <v>2</v>
      </c>
      <c r="BZ855" s="5">
        <v>2</v>
      </c>
      <c r="CA855" s="221">
        <v>2</v>
      </c>
      <c r="CB855" s="221">
        <v>2</v>
      </c>
      <c r="CC855" s="221">
        <v>2</v>
      </c>
      <c r="CD855" s="337">
        <v>2</v>
      </c>
      <c r="CE855" s="221">
        <v>2</v>
      </c>
      <c r="CF855" s="221">
        <v>2</v>
      </c>
      <c r="CG855" s="221">
        <v>1</v>
      </c>
      <c r="CH855" s="221">
        <v>2</v>
      </c>
      <c r="CI855" s="221">
        <v>2</v>
      </c>
      <c r="CJ855" s="337">
        <v>2</v>
      </c>
      <c r="CK855" s="221">
        <v>2</v>
      </c>
      <c r="CL855" s="222">
        <f t="shared" si="450"/>
        <v>25</v>
      </c>
      <c r="CM855" s="237">
        <f t="shared" si="451"/>
        <v>0.96153846153846156</v>
      </c>
      <c r="CN855" s="222">
        <f t="shared" si="452"/>
        <v>1</v>
      </c>
      <c r="CO855" s="237">
        <f t="shared" si="453"/>
        <v>3.8461538461538464E-2</v>
      </c>
      <c r="CP855" s="222">
        <f t="shared" si="454"/>
        <v>0</v>
      </c>
      <c r="CQ855" s="237">
        <f t="shared" si="455"/>
        <v>0</v>
      </c>
      <c r="CR855" s="222">
        <f t="shared" si="456"/>
        <v>0</v>
      </c>
      <c r="CS855" s="237">
        <f t="shared" si="457"/>
        <v>0</v>
      </c>
      <c r="CT855" s="223">
        <f t="shared" si="458"/>
        <v>1.9615384615384615</v>
      </c>
      <c r="CU855" s="223" t="str">
        <f t="shared" si="459"/>
        <v>Đạt mục tiêu</v>
      </c>
      <c r="CV855" s="5"/>
    </row>
    <row r="856" spans="1:100" s="1" customFormat="1" ht="62" hidden="1">
      <c r="A856" s="1308"/>
      <c r="B856" s="1077"/>
      <c r="C856" s="1033"/>
      <c r="D856" s="1024"/>
      <c r="E856" s="1033"/>
      <c r="F856" s="1201"/>
      <c r="G856" s="51" t="s">
        <v>2203</v>
      </c>
      <c r="H856" s="51"/>
      <c r="I856" s="592"/>
      <c r="J856" s="69"/>
      <c r="K856" s="485"/>
      <c r="L856" s="212" t="s">
        <v>32</v>
      </c>
      <c r="M856" s="212" t="s">
        <v>2207</v>
      </c>
      <c r="N856" s="215" t="s">
        <v>9</v>
      </c>
      <c r="O856" s="221"/>
      <c r="P856" s="221"/>
      <c r="Q856" s="5"/>
      <c r="R856" s="5"/>
      <c r="S856" s="5"/>
      <c r="T856" s="5"/>
      <c r="U856" s="6" t="s">
        <v>24</v>
      </c>
      <c r="V856" s="5"/>
      <c r="W856" s="5"/>
      <c r="X856" s="5" t="s">
        <v>24</v>
      </c>
      <c r="Y856" s="5"/>
      <c r="Z856" s="5"/>
      <c r="AA856" s="5"/>
      <c r="AB856" s="80"/>
      <c r="AC856" s="642"/>
      <c r="AD856" s="7"/>
      <c r="AE856" s="7"/>
      <c r="AF856" s="7"/>
      <c r="AG856" s="7"/>
      <c r="AH856" s="7"/>
      <c r="AI856" s="7"/>
      <c r="AJ856" s="7"/>
      <c r="AK856" s="7"/>
      <c r="AL856" s="7"/>
      <c r="AM856" s="7"/>
      <c r="AN856" s="7"/>
      <c r="AO856" s="7"/>
      <c r="AP856" s="7"/>
      <c r="AQ856" s="7"/>
      <c r="AR856" s="7"/>
      <c r="AS856" s="7"/>
      <c r="AT856" s="7"/>
      <c r="AU856" s="7"/>
      <c r="AV856" s="55"/>
      <c r="AW856" s="55"/>
      <c r="AX856" s="55"/>
      <c r="AY856" s="55"/>
      <c r="AZ856" s="55"/>
      <c r="BA856" s="7" t="s">
        <v>1315</v>
      </c>
      <c r="BB856" s="7" t="s">
        <v>1315</v>
      </c>
      <c r="BC856" s="7" t="s">
        <v>1315</v>
      </c>
      <c r="BD856" s="7"/>
      <c r="BE856" s="7"/>
      <c r="BF856" s="7"/>
      <c r="BG856" s="7"/>
      <c r="BH856" s="7"/>
      <c r="BI856" s="7"/>
      <c r="BJ856" s="7"/>
      <c r="BK856" s="7"/>
      <c r="BL856" s="5">
        <v>2</v>
      </c>
      <c r="BM856" s="221">
        <v>2</v>
      </c>
      <c r="BN856" s="221">
        <v>2</v>
      </c>
      <c r="BO856" s="221">
        <v>2</v>
      </c>
      <c r="BP856" s="221">
        <v>2</v>
      </c>
      <c r="BQ856" s="221">
        <v>2</v>
      </c>
      <c r="BR856" s="5">
        <v>2</v>
      </c>
      <c r="BS856" s="226">
        <v>2</v>
      </c>
      <c r="BT856" s="221">
        <v>2</v>
      </c>
      <c r="BU856" s="221">
        <v>2</v>
      </c>
      <c r="BV856" s="221">
        <v>2</v>
      </c>
      <c r="BW856" s="5">
        <v>2</v>
      </c>
      <c r="BX856" s="221">
        <v>2</v>
      </c>
      <c r="BY856" s="6">
        <v>2</v>
      </c>
      <c r="BZ856" s="5">
        <v>2</v>
      </c>
      <c r="CA856" s="221">
        <v>1</v>
      </c>
      <c r="CB856" s="221">
        <v>2</v>
      </c>
      <c r="CC856" s="221">
        <v>2</v>
      </c>
      <c r="CD856" s="337">
        <v>2</v>
      </c>
      <c r="CE856" s="221">
        <v>2</v>
      </c>
      <c r="CF856" s="221">
        <v>2</v>
      </c>
      <c r="CG856" s="221">
        <v>2</v>
      </c>
      <c r="CH856" s="221">
        <v>2</v>
      </c>
      <c r="CI856" s="221">
        <v>2</v>
      </c>
      <c r="CJ856" s="337">
        <v>2</v>
      </c>
      <c r="CK856" s="221">
        <v>2</v>
      </c>
      <c r="CL856" s="222">
        <f t="shared" si="450"/>
        <v>25</v>
      </c>
      <c r="CM856" s="237">
        <f t="shared" si="451"/>
        <v>0.96153846153846156</v>
      </c>
      <c r="CN856" s="222">
        <f t="shared" si="452"/>
        <v>1</v>
      </c>
      <c r="CO856" s="237">
        <f t="shared" si="453"/>
        <v>3.8461538461538464E-2</v>
      </c>
      <c r="CP856" s="222">
        <f t="shared" si="454"/>
        <v>0</v>
      </c>
      <c r="CQ856" s="237">
        <f t="shared" si="455"/>
        <v>0</v>
      </c>
      <c r="CR856" s="222">
        <f t="shared" si="456"/>
        <v>0</v>
      </c>
      <c r="CS856" s="237">
        <f t="shared" si="457"/>
        <v>0</v>
      </c>
      <c r="CT856" s="223">
        <f t="shared" si="458"/>
        <v>1.9615384615384615</v>
      </c>
      <c r="CU856" s="223" t="str">
        <f t="shared" si="459"/>
        <v>Đạt mục tiêu</v>
      </c>
      <c r="CV856" s="5"/>
    </row>
    <row r="857" spans="1:100" s="1" customFormat="1" ht="62" hidden="1">
      <c r="A857" s="1308"/>
      <c r="B857" s="1198"/>
      <c r="C857" s="1055"/>
      <c r="D857" s="1056"/>
      <c r="E857" s="1055"/>
      <c r="F857" s="1202"/>
      <c r="G857" s="217" t="s">
        <v>2204</v>
      </c>
      <c r="H857" s="51"/>
      <c r="I857" s="592"/>
      <c r="J857" s="69"/>
      <c r="K857" s="485"/>
      <c r="L857" s="212" t="s">
        <v>32</v>
      </c>
      <c r="M857" s="212" t="s">
        <v>2207</v>
      </c>
      <c r="N857" s="215" t="s">
        <v>9</v>
      </c>
      <c r="O857" s="221"/>
      <c r="P857" s="221"/>
      <c r="Q857" s="5" t="s">
        <v>24</v>
      </c>
      <c r="R857" s="5"/>
      <c r="S857" s="5"/>
      <c r="T857" s="5"/>
      <c r="U857" s="6"/>
      <c r="V857" s="5"/>
      <c r="W857" s="5" t="s">
        <v>24</v>
      </c>
      <c r="X857" s="5" t="s">
        <v>24</v>
      </c>
      <c r="Y857" s="5"/>
      <c r="Z857" s="5"/>
      <c r="AA857" s="5"/>
      <c r="AB857" s="80"/>
      <c r="AC857" s="642"/>
      <c r="AD857" s="7"/>
      <c r="AE857" s="7"/>
      <c r="AF857" s="7"/>
      <c r="AG857" s="7"/>
      <c r="AH857" s="7"/>
      <c r="AI857" s="7"/>
      <c r="AJ857" s="7"/>
      <c r="AK857" s="7"/>
      <c r="AL857" s="7"/>
      <c r="AM857" s="7"/>
      <c r="AN857" s="7"/>
      <c r="AO857" s="7"/>
      <c r="AP857" s="7"/>
      <c r="AQ857" s="7"/>
      <c r="AR857" s="7"/>
      <c r="AS857" s="7"/>
      <c r="AT857" s="7"/>
      <c r="AU857" s="7"/>
      <c r="AV857" s="55"/>
      <c r="AW857" s="55"/>
      <c r="AX857" s="55"/>
      <c r="AY857" s="55" t="s">
        <v>1315</v>
      </c>
      <c r="AZ857" s="55" t="s">
        <v>1315</v>
      </c>
      <c r="BA857" s="7"/>
      <c r="BB857" s="7"/>
      <c r="BC857" s="7"/>
      <c r="BD857" s="7" t="s">
        <v>1315</v>
      </c>
      <c r="BE857" s="7"/>
      <c r="BF857" s="7"/>
      <c r="BG857" s="7"/>
      <c r="BH857" s="7"/>
      <c r="BI857" s="7"/>
      <c r="BJ857" s="7"/>
      <c r="BK857" s="7"/>
      <c r="BL857" s="5">
        <v>1</v>
      </c>
      <c r="BM857" s="221">
        <v>2</v>
      </c>
      <c r="BN857" s="221">
        <v>1</v>
      </c>
      <c r="BO857" s="221">
        <v>2</v>
      </c>
      <c r="BP857" s="221">
        <v>2</v>
      </c>
      <c r="BQ857" s="221">
        <v>2</v>
      </c>
      <c r="BR857" s="5">
        <v>2</v>
      </c>
      <c r="BS857" s="226">
        <v>1</v>
      </c>
      <c r="BT857" s="221">
        <v>2</v>
      </c>
      <c r="BU857" s="221">
        <v>2</v>
      </c>
      <c r="BV857" s="221">
        <v>2</v>
      </c>
      <c r="BW857" s="5">
        <v>2</v>
      </c>
      <c r="BX857" s="221">
        <v>2</v>
      </c>
      <c r="BY857" s="6">
        <v>2</v>
      </c>
      <c r="BZ857" s="5">
        <v>2</v>
      </c>
      <c r="CA857" s="221">
        <v>2</v>
      </c>
      <c r="CB857" s="221">
        <v>2</v>
      </c>
      <c r="CC857" s="221">
        <v>2</v>
      </c>
      <c r="CD857" s="337">
        <v>2</v>
      </c>
      <c r="CE857" s="221">
        <v>2</v>
      </c>
      <c r="CF857" s="221">
        <v>2</v>
      </c>
      <c r="CG857" s="221">
        <v>2</v>
      </c>
      <c r="CH857" s="221">
        <v>2</v>
      </c>
      <c r="CI857" s="221">
        <v>2</v>
      </c>
      <c r="CJ857" s="337">
        <v>2</v>
      </c>
      <c r="CK857" s="221">
        <v>2</v>
      </c>
      <c r="CL857" s="222">
        <f t="shared" si="450"/>
        <v>23</v>
      </c>
      <c r="CM857" s="237">
        <f t="shared" si="451"/>
        <v>0.88461538461538458</v>
      </c>
      <c r="CN857" s="222">
        <f t="shared" si="452"/>
        <v>3</v>
      </c>
      <c r="CO857" s="237">
        <f t="shared" si="453"/>
        <v>0.11538461538461539</v>
      </c>
      <c r="CP857" s="222">
        <f t="shared" si="454"/>
        <v>0</v>
      </c>
      <c r="CQ857" s="237">
        <f t="shared" si="455"/>
        <v>0</v>
      </c>
      <c r="CR857" s="222">
        <f t="shared" si="456"/>
        <v>0</v>
      </c>
      <c r="CS857" s="237">
        <f t="shared" si="457"/>
        <v>0</v>
      </c>
      <c r="CT857" s="223">
        <f t="shared" si="458"/>
        <v>1.8846153846153846</v>
      </c>
      <c r="CU857" s="223" t="str">
        <f t="shared" si="459"/>
        <v>Đạt mục tiêu</v>
      </c>
      <c r="CV857" s="5"/>
    </row>
    <row r="858" spans="1:100" s="1" customFormat="1" ht="46.5" hidden="1">
      <c r="A858" s="1308"/>
      <c r="B858" s="1056"/>
      <c r="C858" s="1055"/>
      <c r="D858" s="1056"/>
      <c r="E858" s="1055"/>
      <c r="F858" s="1203"/>
      <c r="G858" s="217" t="s">
        <v>2205</v>
      </c>
      <c r="H858" s="51"/>
      <c r="I858" s="592"/>
      <c r="J858" s="69"/>
      <c r="K858" s="485"/>
      <c r="L858" s="212" t="s">
        <v>32</v>
      </c>
      <c r="M858" s="212" t="s">
        <v>2207</v>
      </c>
      <c r="N858" s="215" t="s">
        <v>9</v>
      </c>
      <c r="O858" s="221"/>
      <c r="P858" s="221"/>
      <c r="Q858" s="5" t="s">
        <v>24</v>
      </c>
      <c r="R858" s="5"/>
      <c r="S858" s="5"/>
      <c r="T858" s="5"/>
      <c r="U858" s="6"/>
      <c r="V858" s="5"/>
      <c r="W858" s="5" t="s">
        <v>24</v>
      </c>
      <c r="X858" s="5"/>
      <c r="Y858" s="5"/>
      <c r="Z858" s="5"/>
      <c r="AA858" s="5"/>
      <c r="AB858" s="80"/>
      <c r="AC858" s="642"/>
      <c r="AD858" s="7"/>
      <c r="AE858" s="7"/>
      <c r="AF858" s="7"/>
      <c r="AG858" s="7"/>
      <c r="AH858" s="7"/>
      <c r="AI858" s="7"/>
      <c r="AJ858" s="7"/>
      <c r="AK858" s="7"/>
      <c r="AL858" s="7"/>
      <c r="AM858" s="7"/>
      <c r="AN858" s="7"/>
      <c r="AO858" s="7"/>
      <c r="AP858" s="7"/>
      <c r="AQ858" s="7"/>
      <c r="AR858" s="7"/>
      <c r="AS858" s="7"/>
      <c r="AT858" s="7"/>
      <c r="AU858" s="7"/>
      <c r="AV858" s="55"/>
      <c r="AW858" s="55"/>
      <c r="AX858" s="55"/>
      <c r="AY858" s="55" t="s">
        <v>1315</v>
      </c>
      <c r="AZ858" s="55"/>
      <c r="BA858" s="7"/>
      <c r="BB858" s="7"/>
      <c r="BC858" s="7"/>
      <c r="BD858" s="7"/>
      <c r="BE858" s="7"/>
      <c r="BF858" s="7"/>
      <c r="BG858" s="7"/>
      <c r="BH858" s="7"/>
      <c r="BI858" s="7"/>
      <c r="BJ858" s="7"/>
      <c r="BK858" s="7"/>
      <c r="BL858" s="5">
        <v>2</v>
      </c>
      <c r="BM858" s="221">
        <v>2</v>
      </c>
      <c r="BN858" s="221">
        <v>2</v>
      </c>
      <c r="BO858" s="221">
        <v>2</v>
      </c>
      <c r="BP858" s="221">
        <v>2</v>
      </c>
      <c r="BQ858" s="221">
        <v>2</v>
      </c>
      <c r="BR858" s="5">
        <v>2</v>
      </c>
      <c r="BS858" s="226">
        <v>2</v>
      </c>
      <c r="BT858" s="221">
        <v>2</v>
      </c>
      <c r="BU858" s="221">
        <v>2</v>
      </c>
      <c r="BV858" s="221">
        <v>2</v>
      </c>
      <c r="BW858" s="5">
        <v>2</v>
      </c>
      <c r="BX858" s="221">
        <v>2</v>
      </c>
      <c r="BY858" s="6">
        <v>2</v>
      </c>
      <c r="BZ858" s="5">
        <v>2</v>
      </c>
      <c r="CA858" s="221">
        <v>2</v>
      </c>
      <c r="CB858" s="221">
        <v>2</v>
      </c>
      <c r="CC858" s="221">
        <v>2</v>
      </c>
      <c r="CD858" s="337">
        <v>1</v>
      </c>
      <c r="CE858" s="221">
        <v>2</v>
      </c>
      <c r="CF858" s="221">
        <v>2</v>
      </c>
      <c r="CG858" s="221">
        <v>2</v>
      </c>
      <c r="CH858" s="221">
        <v>2</v>
      </c>
      <c r="CI858" s="221">
        <v>2</v>
      </c>
      <c r="CJ858" s="337">
        <v>2</v>
      </c>
      <c r="CK858" s="221">
        <v>2</v>
      </c>
      <c r="CL858" s="222">
        <f t="shared" si="450"/>
        <v>25</v>
      </c>
      <c r="CM858" s="237">
        <f t="shared" si="451"/>
        <v>0.96153846153846156</v>
      </c>
      <c r="CN858" s="222">
        <f t="shared" si="452"/>
        <v>1</v>
      </c>
      <c r="CO858" s="237">
        <f t="shared" si="453"/>
        <v>3.8461538461538464E-2</v>
      </c>
      <c r="CP858" s="222">
        <f t="shared" si="454"/>
        <v>0</v>
      </c>
      <c r="CQ858" s="237">
        <f t="shared" si="455"/>
        <v>0</v>
      </c>
      <c r="CR858" s="222">
        <f t="shared" si="456"/>
        <v>0</v>
      </c>
      <c r="CS858" s="237">
        <f t="shared" si="457"/>
        <v>0</v>
      </c>
      <c r="CT858" s="223">
        <f t="shared" si="458"/>
        <v>1.9615384615384615</v>
      </c>
      <c r="CU858" s="223" t="str">
        <f t="shared" si="459"/>
        <v>Đạt mục tiêu</v>
      </c>
      <c r="CV858" s="5"/>
    </row>
    <row r="859" spans="1:100" s="1" customFormat="1" ht="42.5" hidden="1">
      <c r="A859" s="1308"/>
      <c r="B859" s="1077"/>
      <c r="C859" s="1033"/>
      <c r="D859" s="1024"/>
      <c r="E859" s="1033"/>
      <c r="F859" s="1201"/>
      <c r="G859" s="51" t="s">
        <v>2206</v>
      </c>
      <c r="H859" s="51"/>
      <c r="I859" s="592"/>
      <c r="J859" s="69"/>
      <c r="K859" s="485"/>
      <c r="L859" s="212" t="s">
        <v>32</v>
      </c>
      <c r="M859" s="212" t="s">
        <v>2207</v>
      </c>
      <c r="N859" s="215" t="s">
        <v>9</v>
      </c>
      <c r="O859" s="221"/>
      <c r="P859" s="221"/>
      <c r="Q859" s="5"/>
      <c r="R859" s="5"/>
      <c r="S859" s="5"/>
      <c r="T859" s="5"/>
      <c r="U859" s="6"/>
      <c r="V859" s="5"/>
      <c r="W859" s="5"/>
      <c r="X859" s="5" t="s">
        <v>24</v>
      </c>
      <c r="Y859" s="5"/>
      <c r="Z859" s="5"/>
      <c r="AA859" s="5"/>
      <c r="AB859" s="80"/>
      <c r="AC859" s="642"/>
      <c r="AD859" s="7"/>
      <c r="AE859" s="7"/>
      <c r="AF859" s="7"/>
      <c r="AG859" s="7"/>
      <c r="AH859" s="7"/>
      <c r="AI859" s="7"/>
      <c r="AJ859" s="7"/>
      <c r="AK859" s="7"/>
      <c r="AL859" s="7"/>
      <c r="AM859" s="7"/>
      <c r="AN859" s="7"/>
      <c r="AO859" s="7"/>
      <c r="AP859" s="7"/>
      <c r="AQ859" s="7"/>
      <c r="AR859" s="7"/>
      <c r="AS859" s="7"/>
      <c r="AT859" s="7"/>
      <c r="AU859" s="7"/>
      <c r="AV859" s="55"/>
      <c r="AW859" s="55"/>
      <c r="AX859" s="55"/>
      <c r="AY859" s="55"/>
      <c r="AZ859" s="55"/>
      <c r="BA859" s="7"/>
      <c r="BB859" s="7"/>
      <c r="BC859" s="7" t="s">
        <v>1315</v>
      </c>
      <c r="BD859" s="7"/>
      <c r="BE859" s="7"/>
      <c r="BF859" s="7"/>
      <c r="BG859" s="7"/>
      <c r="BH859" s="7"/>
      <c r="BI859" s="7"/>
      <c r="BJ859" s="7"/>
      <c r="BK859" s="7"/>
      <c r="BL859" s="5">
        <v>2</v>
      </c>
      <c r="BM859" s="221">
        <v>2</v>
      </c>
      <c r="BN859" s="221">
        <v>2</v>
      </c>
      <c r="BO859" s="221">
        <v>2</v>
      </c>
      <c r="BP859" s="221">
        <v>2</v>
      </c>
      <c r="BQ859" s="221">
        <v>2</v>
      </c>
      <c r="BR859" s="5">
        <v>2</v>
      </c>
      <c r="BS859" s="226">
        <v>1</v>
      </c>
      <c r="BT859" s="221">
        <v>2</v>
      </c>
      <c r="BU859" s="221">
        <v>2</v>
      </c>
      <c r="BV859" s="221">
        <v>2</v>
      </c>
      <c r="BW859" s="5">
        <v>2</v>
      </c>
      <c r="BX859" s="221">
        <v>2</v>
      </c>
      <c r="BY859" s="6">
        <v>2</v>
      </c>
      <c r="BZ859" s="5">
        <v>2</v>
      </c>
      <c r="CA859" s="221">
        <v>2</v>
      </c>
      <c r="CB859" s="221">
        <v>2</v>
      </c>
      <c r="CC859" s="221">
        <v>2</v>
      </c>
      <c r="CD859" s="337">
        <v>1</v>
      </c>
      <c r="CE859" s="221">
        <v>2</v>
      </c>
      <c r="CF859" s="221">
        <v>2</v>
      </c>
      <c r="CG859" s="221">
        <v>2</v>
      </c>
      <c r="CH859" s="221">
        <v>2</v>
      </c>
      <c r="CI859" s="221">
        <v>2</v>
      </c>
      <c r="CJ859" s="337">
        <v>2</v>
      </c>
      <c r="CK859" s="221">
        <v>2</v>
      </c>
      <c r="CL859" s="222">
        <f t="shared" si="450"/>
        <v>24</v>
      </c>
      <c r="CM859" s="237">
        <f t="shared" si="451"/>
        <v>0.92307692307692313</v>
      </c>
      <c r="CN859" s="222">
        <f t="shared" si="452"/>
        <v>2</v>
      </c>
      <c r="CO859" s="237">
        <f t="shared" si="453"/>
        <v>7.6923076923076927E-2</v>
      </c>
      <c r="CP859" s="222">
        <f t="shared" si="454"/>
        <v>0</v>
      </c>
      <c r="CQ859" s="237">
        <f t="shared" si="455"/>
        <v>0</v>
      </c>
      <c r="CR859" s="222">
        <f t="shared" si="456"/>
        <v>0</v>
      </c>
      <c r="CS859" s="237">
        <f t="shared" si="457"/>
        <v>0</v>
      </c>
      <c r="CT859" s="223">
        <f t="shared" si="458"/>
        <v>1.9230769230769231</v>
      </c>
      <c r="CU859" s="223" t="str">
        <f t="shared" si="459"/>
        <v>Đạt mục tiêu</v>
      </c>
      <c r="CV859" s="5"/>
    </row>
    <row r="860" spans="1:100" s="1" customFormat="1" ht="42.5" hidden="1">
      <c r="A860" s="1308"/>
      <c r="B860" s="1046"/>
      <c r="C860" s="1033"/>
      <c r="D860" s="1024"/>
      <c r="E860" s="1033"/>
      <c r="F860" s="1204"/>
      <c r="G860" s="203" t="s">
        <v>2208</v>
      </c>
      <c r="H860" s="203"/>
      <c r="I860" s="618"/>
      <c r="J860" s="69"/>
      <c r="K860" s="485"/>
      <c r="L860" s="212" t="s">
        <v>32</v>
      </c>
      <c r="M860" s="212" t="s">
        <v>2207</v>
      </c>
      <c r="N860" s="215" t="s">
        <v>9</v>
      </c>
      <c r="O860" s="221"/>
      <c r="P860" s="221"/>
      <c r="Q860" s="5"/>
      <c r="R860" s="5"/>
      <c r="S860" s="5"/>
      <c r="T860" s="5"/>
      <c r="U860" s="6" t="s">
        <v>24</v>
      </c>
      <c r="V860" s="5"/>
      <c r="W860" s="5"/>
      <c r="X860" s="5"/>
      <c r="Y860" s="5"/>
      <c r="Z860" s="5"/>
      <c r="AA860" s="5"/>
      <c r="AB860" s="80"/>
      <c r="AC860" s="642"/>
      <c r="AD860" s="7"/>
      <c r="AE860" s="7"/>
      <c r="AF860" s="7"/>
      <c r="AG860" s="7"/>
      <c r="AH860" s="7"/>
      <c r="AI860" s="7"/>
      <c r="AJ860" s="7"/>
      <c r="AK860" s="7"/>
      <c r="AL860" s="7"/>
      <c r="AM860" s="7"/>
      <c r="AN860" s="7"/>
      <c r="AO860" s="7"/>
      <c r="AP860" s="7"/>
      <c r="AQ860" s="7"/>
      <c r="AR860" s="7"/>
      <c r="AS860" s="7"/>
      <c r="AT860" s="7"/>
      <c r="AU860" s="7"/>
      <c r="AV860" s="55"/>
      <c r="AW860" s="55"/>
      <c r="AX860" s="55"/>
      <c r="AY860" s="55"/>
      <c r="AZ860" s="55"/>
      <c r="BA860" s="7"/>
      <c r="BB860" s="7"/>
      <c r="BC860" s="7"/>
      <c r="BD860" s="7"/>
      <c r="BE860" s="7"/>
      <c r="BF860" s="7"/>
      <c r="BG860" s="7"/>
      <c r="BH860" s="7"/>
      <c r="BI860" s="7"/>
      <c r="BJ860" s="7"/>
      <c r="BK860" s="7"/>
      <c r="BL860" s="5">
        <v>2</v>
      </c>
      <c r="BM860" s="221">
        <v>2</v>
      </c>
      <c r="BN860" s="221">
        <v>2</v>
      </c>
      <c r="BO860" s="221">
        <v>2</v>
      </c>
      <c r="BP860" s="221">
        <v>2</v>
      </c>
      <c r="BQ860" s="221">
        <v>2</v>
      </c>
      <c r="BR860" s="5">
        <v>2</v>
      </c>
      <c r="BS860" s="226">
        <v>2</v>
      </c>
      <c r="BT860" s="221">
        <v>2</v>
      </c>
      <c r="BU860" s="221">
        <v>2</v>
      </c>
      <c r="BV860" s="221">
        <v>2</v>
      </c>
      <c r="BW860" s="5">
        <v>2</v>
      </c>
      <c r="BX860" s="221">
        <v>2</v>
      </c>
      <c r="BY860" s="6">
        <v>2</v>
      </c>
      <c r="BZ860" s="5">
        <v>2</v>
      </c>
      <c r="CA860" s="221">
        <v>2</v>
      </c>
      <c r="CB860" s="221">
        <v>1</v>
      </c>
      <c r="CC860" s="221">
        <v>2</v>
      </c>
      <c r="CD860" s="337">
        <v>2</v>
      </c>
      <c r="CE860" s="221">
        <v>2</v>
      </c>
      <c r="CF860" s="221">
        <v>2</v>
      </c>
      <c r="CG860" s="221">
        <v>2</v>
      </c>
      <c r="CH860" s="221">
        <v>2</v>
      </c>
      <c r="CI860" s="221">
        <v>2</v>
      </c>
      <c r="CJ860" s="337">
        <v>2</v>
      </c>
      <c r="CK860" s="221">
        <v>2</v>
      </c>
      <c r="CL860" s="222">
        <f t="shared" si="450"/>
        <v>25</v>
      </c>
      <c r="CM860" s="237">
        <f t="shared" si="451"/>
        <v>0.96153846153846156</v>
      </c>
      <c r="CN860" s="222">
        <f t="shared" si="452"/>
        <v>1</v>
      </c>
      <c r="CO860" s="237">
        <f t="shared" si="453"/>
        <v>3.8461538461538464E-2</v>
      </c>
      <c r="CP860" s="222">
        <f t="shared" si="454"/>
        <v>0</v>
      </c>
      <c r="CQ860" s="237">
        <f t="shared" si="455"/>
        <v>0</v>
      </c>
      <c r="CR860" s="222">
        <f t="shared" si="456"/>
        <v>0</v>
      </c>
      <c r="CS860" s="237">
        <f t="shared" si="457"/>
        <v>0</v>
      </c>
      <c r="CT860" s="223">
        <f t="shared" si="458"/>
        <v>1.9615384615384615</v>
      </c>
      <c r="CU860" s="223" t="str">
        <f t="shared" si="459"/>
        <v>Đạt mục tiêu</v>
      </c>
      <c r="CV860" s="5"/>
    </row>
    <row r="861" spans="1:100" s="1" customFormat="1" ht="77.5" hidden="1">
      <c r="A861" s="1308"/>
      <c r="B861" s="1024"/>
      <c r="C861" s="1033"/>
      <c r="D861" s="1024"/>
      <c r="E861" s="1033"/>
      <c r="F861" s="1204"/>
      <c r="G861" s="203" t="s">
        <v>2212</v>
      </c>
      <c r="H861" s="203"/>
      <c r="I861" s="618"/>
      <c r="J861" s="69"/>
      <c r="K861" s="485"/>
      <c r="L861" s="212" t="s">
        <v>32</v>
      </c>
      <c r="M861" s="212" t="s">
        <v>31</v>
      </c>
      <c r="N861" s="215" t="s">
        <v>9</v>
      </c>
      <c r="O861" s="221"/>
      <c r="P861" s="221"/>
      <c r="Q861" s="5"/>
      <c r="R861" s="5"/>
      <c r="S861" s="5"/>
      <c r="T861" s="5"/>
      <c r="U861" s="6" t="s">
        <v>24</v>
      </c>
      <c r="V861" s="5" t="s">
        <v>24</v>
      </c>
      <c r="W861" s="5"/>
      <c r="X861" s="5"/>
      <c r="Y861" s="5"/>
      <c r="Z861" s="5"/>
      <c r="AA861" s="5"/>
      <c r="AB861" s="80">
        <v>1</v>
      </c>
      <c r="AC861" s="642"/>
      <c r="AD861" s="7"/>
      <c r="AE861" s="7"/>
      <c r="AF861" s="7"/>
      <c r="AG861" s="7"/>
      <c r="AH861" s="7"/>
      <c r="AI861" s="7"/>
      <c r="AJ861" s="7"/>
      <c r="AK861" s="7"/>
      <c r="AL861" s="7"/>
      <c r="AM861" s="7"/>
      <c r="AN861" s="7"/>
      <c r="AO861" s="7"/>
      <c r="AP861" s="7"/>
      <c r="AQ861" s="7"/>
      <c r="AR861" s="7"/>
      <c r="AS861" s="7"/>
      <c r="AT861" s="7"/>
      <c r="AU861" s="7"/>
      <c r="AV861" s="55"/>
      <c r="AW861" s="55"/>
      <c r="AX861" s="55"/>
      <c r="AY861" s="55"/>
      <c r="AZ861" s="55"/>
      <c r="BA861" s="7"/>
      <c r="BB861" s="7" t="s">
        <v>1318</v>
      </c>
      <c r="BC861" s="7"/>
      <c r="BD861" s="7"/>
      <c r="BE861" s="7"/>
      <c r="BF861" s="7"/>
      <c r="BG861" s="7"/>
      <c r="BH861" s="7"/>
      <c r="BI861" s="7"/>
      <c r="BJ861" s="7"/>
      <c r="BK861" s="7"/>
      <c r="BL861" s="5">
        <v>2</v>
      </c>
      <c r="BM861" s="221">
        <v>2</v>
      </c>
      <c r="BN861" s="221">
        <v>2</v>
      </c>
      <c r="BO861" s="221">
        <v>2</v>
      </c>
      <c r="BP861" s="221">
        <v>2</v>
      </c>
      <c r="BQ861" s="221">
        <v>2</v>
      </c>
      <c r="BR861" s="5">
        <v>2</v>
      </c>
      <c r="BS861" s="226">
        <v>2</v>
      </c>
      <c r="BT861" s="221">
        <v>2</v>
      </c>
      <c r="BU861" s="221">
        <v>2</v>
      </c>
      <c r="BV861" s="221">
        <v>2</v>
      </c>
      <c r="BW861" s="5">
        <v>2</v>
      </c>
      <c r="BX861" s="221">
        <v>2</v>
      </c>
      <c r="BY861" s="6">
        <v>2</v>
      </c>
      <c r="BZ861" s="5">
        <v>2</v>
      </c>
      <c r="CA861" s="221">
        <v>2</v>
      </c>
      <c r="CB861" s="221">
        <v>2</v>
      </c>
      <c r="CC861" s="221">
        <v>2</v>
      </c>
      <c r="CD861" s="337">
        <v>2</v>
      </c>
      <c r="CE861" s="221">
        <v>2</v>
      </c>
      <c r="CF861" s="221">
        <v>2</v>
      </c>
      <c r="CG861" s="221">
        <v>2</v>
      </c>
      <c r="CH861" s="221">
        <v>2</v>
      </c>
      <c r="CI861" s="221">
        <v>2</v>
      </c>
      <c r="CJ861" s="337">
        <v>2</v>
      </c>
      <c r="CK861" s="221">
        <v>2</v>
      </c>
      <c r="CL861" s="222">
        <f t="shared" si="450"/>
        <v>26</v>
      </c>
      <c r="CM861" s="237">
        <f t="shared" si="451"/>
        <v>1</v>
      </c>
      <c r="CN861" s="222">
        <f t="shared" si="452"/>
        <v>0</v>
      </c>
      <c r="CO861" s="237">
        <f t="shared" si="453"/>
        <v>0</v>
      </c>
      <c r="CP861" s="222">
        <f t="shared" si="454"/>
        <v>0</v>
      </c>
      <c r="CQ861" s="237">
        <f t="shared" si="455"/>
        <v>0</v>
      </c>
      <c r="CR861" s="222">
        <f t="shared" si="456"/>
        <v>0</v>
      </c>
      <c r="CS861" s="237">
        <f t="shared" si="457"/>
        <v>0</v>
      </c>
      <c r="CT861" s="223">
        <f t="shared" si="458"/>
        <v>2</v>
      </c>
      <c r="CU861" s="223" t="str">
        <f t="shared" si="459"/>
        <v>Đạt mục tiêu</v>
      </c>
      <c r="CV861" s="5"/>
    </row>
    <row r="862" spans="1:100" s="1" customFormat="1" ht="62" hidden="1">
      <c r="A862" s="1308"/>
      <c r="B862" s="1024"/>
      <c r="C862" s="1033"/>
      <c r="D862" s="1024"/>
      <c r="E862" s="1033"/>
      <c r="F862" s="1204"/>
      <c r="G862" s="203" t="s">
        <v>2209</v>
      </c>
      <c r="H862" s="203"/>
      <c r="I862" s="618"/>
      <c r="J862" s="69"/>
      <c r="K862" s="485"/>
      <c r="L862" s="5" t="s">
        <v>32</v>
      </c>
      <c r="M862" s="212" t="s">
        <v>2175</v>
      </c>
      <c r="N862" s="215" t="s">
        <v>9</v>
      </c>
      <c r="O862" s="221"/>
      <c r="P862" s="221"/>
      <c r="Q862" s="5"/>
      <c r="R862" s="5"/>
      <c r="S862" s="5"/>
      <c r="T862" s="5" t="s">
        <v>24</v>
      </c>
      <c r="U862" s="6" t="s">
        <v>24</v>
      </c>
      <c r="V862" s="5"/>
      <c r="W862" s="5"/>
      <c r="X862" s="5"/>
      <c r="Y862" s="5"/>
      <c r="Z862" s="5"/>
      <c r="AA862" s="5"/>
      <c r="AB862" s="80"/>
      <c r="AC862" s="642"/>
      <c r="AD862" s="7"/>
      <c r="AE862" s="7"/>
      <c r="AF862" s="7"/>
      <c r="AG862" s="7"/>
      <c r="AH862" s="7"/>
      <c r="AI862" s="7"/>
      <c r="AJ862" s="7"/>
      <c r="AK862" s="7"/>
      <c r="AL862" s="7"/>
      <c r="AM862" s="7"/>
      <c r="AN862" s="7"/>
      <c r="AO862" s="7" t="s">
        <v>1315</v>
      </c>
      <c r="AP862" s="55"/>
      <c r="AQ862" s="55" t="s">
        <v>1315</v>
      </c>
      <c r="AR862" s="55" t="s">
        <v>1315</v>
      </c>
      <c r="AS862" s="7"/>
      <c r="AT862" s="7"/>
      <c r="AU862" s="7"/>
      <c r="AV862" s="55"/>
      <c r="AW862" s="55"/>
      <c r="AX862" s="55"/>
      <c r="AY862" s="55"/>
      <c r="AZ862" s="55"/>
      <c r="BA862" s="7"/>
      <c r="BB862" s="7"/>
      <c r="BC862" s="7"/>
      <c r="BD862" s="7"/>
      <c r="BE862" s="7"/>
      <c r="BF862" s="7"/>
      <c r="BG862" s="7"/>
      <c r="BH862" s="7"/>
      <c r="BI862" s="7"/>
      <c r="BJ862" s="7"/>
      <c r="BK862" s="7"/>
      <c r="BL862" s="5">
        <v>2</v>
      </c>
      <c r="BM862" s="221">
        <v>2</v>
      </c>
      <c r="BN862" s="221">
        <v>2</v>
      </c>
      <c r="BO862" s="221">
        <v>2</v>
      </c>
      <c r="BP862" s="221">
        <v>1</v>
      </c>
      <c r="BQ862" s="221">
        <v>2</v>
      </c>
      <c r="BR862" s="5">
        <v>2</v>
      </c>
      <c r="BS862" s="226">
        <v>1</v>
      </c>
      <c r="BT862" s="221">
        <v>2</v>
      </c>
      <c r="BU862" s="221">
        <v>2</v>
      </c>
      <c r="BV862" s="221">
        <v>2</v>
      </c>
      <c r="BW862" s="5">
        <v>1</v>
      </c>
      <c r="BX862" s="221">
        <v>2</v>
      </c>
      <c r="BY862" s="6">
        <v>2</v>
      </c>
      <c r="BZ862" s="5">
        <v>2</v>
      </c>
      <c r="CA862" s="221">
        <v>2</v>
      </c>
      <c r="CB862" s="221">
        <v>2</v>
      </c>
      <c r="CC862" s="221">
        <v>2</v>
      </c>
      <c r="CD862" s="337">
        <v>2</v>
      </c>
      <c r="CE862" s="221">
        <v>2</v>
      </c>
      <c r="CF862" s="221">
        <v>2</v>
      </c>
      <c r="CG862" s="221">
        <v>2</v>
      </c>
      <c r="CH862" s="221">
        <v>2</v>
      </c>
      <c r="CI862" s="221">
        <v>2</v>
      </c>
      <c r="CJ862" s="337">
        <v>2</v>
      </c>
      <c r="CK862" s="221">
        <v>2</v>
      </c>
      <c r="CL862" s="222">
        <f t="shared" si="450"/>
        <v>23</v>
      </c>
      <c r="CM862" s="237">
        <f t="shared" si="451"/>
        <v>0.88461538461538458</v>
      </c>
      <c r="CN862" s="222">
        <f t="shared" si="452"/>
        <v>3</v>
      </c>
      <c r="CO862" s="237">
        <f t="shared" si="453"/>
        <v>0.11538461538461539</v>
      </c>
      <c r="CP862" s="222">
        <f t="shared" si="454"/>
        <v>0</v>
      </c>
      <c r="CQ862" s="237">
        <f t="shared" si="455"/>
        <v>0</v>
      </c>
      <c r="CR862" s="222">
        <f t="shared" si="456"/>
        <v>0</v>
      </c>
      <c r="CS862" s="237">
        <f t="shared" si="457"/>
        <v>0</v>
      </c>
      <c r="CT862" s="223">
        <f t="shared" si="458"/>
        <v>1.8846153846153846</v>
      </c>
      <c r="CU862" s="223" t="str">
        <f t="shared" si="459"/>
        <v>Đạt mục tiêu</v>
      </c>
      <c r="CV862" s="5"/>
    </row>
    <row r="863" spans="1:100" s="1" customFormat="1" ht="62" hidden="1">
      <c r="A863" s="1308"/>
      <c r="B863" s="1024"/>
      <c r="C863" s="1033"/>
      <c r="D863" s="1024"/>
      <c r="E863" s="1033"/>
      <c r="F863" s="1204"/>
      <c r="G863" s="203" t="s">
        <v>2210</v>
      </c>
      <c r="H863" s="203"/>
      <c r="I863" s="618"/>
      <c r="J863" s="69"/>
      <c r="K863" s="485"/>
      <c r="L863" s="5" t="s">
        <v>32</v>
      </c>
      <c r="M863" s="212" t="s">
        <v>2175</v>
      </c>
      <c r="N863" s="215" t="s">
        <v>9</v>
      </c>
      <c r="O863" s="221"/>
      <c r="P863" s="221"/>
      <c r="Q863" s="5"/>
      <c r="R863" s="5"/>
      <c r="S863" s="5"/>
      <c r="T863" s="5"/>
      <c r="U863" s="6"/>
      <c r="V863" s="5"/>
      <c r="W863" s="5"/>
      <c r="X863" s="5"/>
      <c r="Y863" s="5"/>
      <c r="Z863" s="5"/>
      <c r="AA863" s="5"/>
      <c r="AB863" s="80"/>
      <c r="AC863" s="642"/>
      <c r="AD863" s="7"/>
      <c r="AE863" s="7"/>
      <c r="AF863" s="7"/>
      <c r="AG863" s="7"/>
      <c r="AH863" s="7"/>
      <c r="AI863" s="7"/>
      <c r="AJ863" s="7"/>
      <c r="AK863" s="7"/>
      <c r="AL863" s="7"/>
      <c r="AM863" s="7"/>
      <c r="AN863" s="7"/>
      <c r="AO863" s="7"/>
      <c r="AP863" s="7"/>
      <c r="AQ863" s="7"/>
      <c r="AR863" s="7"/>
      <c r="AS863" s="7"/>
      <c r="AT863" s="7"/>
      <c r="AU863" s="7"/>
      <c r="AV863" s="55"/>
      <c r="AW863" s="55"/>
      <c r="AX863" s="55"/>
      <c r="AY863" s="55"/>
      <c r="AZ863" s="55"/>
      <c r="BA863" s="7"/>
      <c r="BB863" s="7"/>
      <c r="BC863" s="7"/>
      <c r="BD863" s="7"/>
      <c r="BE863" s="7"/>
      <c r="BF863" s="7"/>
      <c r="BG863" s="7"/>
      <c r="BH863" s="7"/>
      <c r="BI863" s="7"/>
      <c r="BJ863" s="7"/>
      <c r="BK863" s="7"/>
      <c r="BL863" s="5">
        <v>2</v>
      </c>
      <c r="BM863" s="221">
        <v>2</v>
      </c>
      <c r="BN863" s="221">
        <v>2</v>
      </c>
      <c r="BO863" s="221">
        <v>2</v>
      </c>
      <c r="BP863" s="221">
        <v>2</v>
      </c>
      <c r="BQ863" s="221">
        <v>2</v>
      </c>
      <c r="BR863" s="5">
        <v>2</v>
      </c>
      <c r="BS863" s="226">
        <v>2</v>
      </c>
      <c r="BT863" s="221">
        <v>2</v>
      </c>
      <c r="BU863" s="221">
        <v>2</v>
      </c>
      <c r="BV863" s="221">
        <v>2</v>
      </c>
      <c r="BW863" s="5">
        <v>2</v>
      </c>
      <c r="BX863" s="221">
        <v>2</v>
      </c>
      <c r="BY863" s="6">
        <v>2</v>
      </c>
      <c r="BZ863" s="5">
        <v>2</v>
      </c>
      <c r="CA863" s="221">
        <v>2</v>
      </c>
      <c r="CB863" s="221">
        <v>2</v>
      </c>
      <c r="CC863" s="221">
        <v>2</v>
      </c>
      <c r="CD863" s="337">
        <v>2</v>
      </c>
      <c r="CE863" s="221">
        <v>2</v>
      </c>
      <c r="CF863" s="221">
        <v>2</v>
      </c>
      <c r="CG863" s="221">
        <v>2</v>
      </c>
      <c r="CH863" s="221">
        <v>2</v>
      </c>
      <c r="CI863" s="221">
        <v>2</v>
      </c>
      <c r="CJ863" s="337">
        <v>2</v>
      </c>
      <c r="CK863" s="221">
        <v>2</v>
      </c>
      <c r="CL863" s="222">
        <f t="shared" si="450"/>
        <v>26</v>
      </c>
      <c r="CM863" s="237">
        <f t="shared" si="451"/>
        <v>1</v>
      </c>
      <c r="CN863" s="222">
        <f t="shared" si="452"/>
        <v>0</v>
      </c>
      <c r="CO863" s="237">
        <f t="shared" si="453"/>
        <v>0</v>
      </c>
      <c r="CP863" s="222">
        <f t="shared" si="454"/>
        <v>0</v>
      </c>
      <c r="CQ863" s="237">
        <f t="shared" si="455"/>
        <v>0</v>
      </c>
      <c r="CR863" s="222">
        <f t="shared" si="456"/>
        <v>0</v>
      </c>
      <c r="CS863" s="237">
        <f t="shared" si="457"/>
        <v>0</v>
      </c>
      <c r="CT863" s="223">
        <f t="shared" si="458"/>
        <v>2</v>
      </c>
      <c r="CU863" s="223" t="str">
        <f t="shared" si="459"/>
        <v>Đạt mục tiêu</v>
      </c>
      <c r="CV863" s="5"/>
    </row>
    <row r="864" spans="1:100" s="1" customFormat="1" ht="124" hidden="1">
      <c r="A864" s="1308"/>
      <c r="B864" s="1046"/>
      <c r="C864" s="1062"/>
      <c r="D864" s="1024"/>
      <c r="E864" s="1062"/>
      <c r="F864" s="1204"/>
      <c r="G864" s="203" t="s">
        <v>2253</v>
      </c>
      <c r="H864" s="203"/>
      <c r="I864" s="618"/>
      <c r="J864" s="69" t="s">
        <v>808</v>
      </c>
      <c r="K864" s="485"/>
      <c r="L864" s="212" t="s">
        <v>32</v>
      </c>
      <c r="M864" s="212" t="s">
        <v>2175</v>
      </c>
      <c r="N864" s="215" t="s">
        <v>9</v>
      </c>
      <c r="O864" s="221" t="s">
        <v>29</v>
      </c>
      <c r="P864" s="221" t="s">
        <v>24</v>
      </c>
      <c r="Q864" s="5"/>
      <c r="R864" s="5"/>
      <c r="S864" s="5"/>
      <c r="T864" s="5" t="s">
        <v>24</v>
      </c>
      <c r="U864" s="6" t="s">
        <v>24</v>
      </c>
      <c r="V864" s="5"/>
      <c r="W864" s="5"/>
      <c r="X864" s="5" t="s">
        <v>24</v>
      </c>
      <c r="Y864" s="5"/>
      <c r="Z864" s="5"/>
      <c r="AA864" s="5"/>
      <c r="AB864" s="80">
        <f t="shared" ref="AB864:AB870" si="460">COUNTIF($Q864:$AA864,"x")</f>
        <v>3</v>
      </c>
      <c r="AC864" s="642"/>
      <c r="AD864" s="7"/>
      <c r="AE864" s="7"/>
      <c r="AF864" s="7"/>
      <c r="AG864" s="7"/>
      <c r="AH864" s="7"/>
      <c r="AI864" s="7"/>
      <c r="AJ864" s="7"/>
      <c r="AK864" s="7"/>
      <c r="AL864" s="7"/>
      <c r="AM864" s="7"/>
      <c r="AN864" s="7"/>
      <c r="AO864" s="7" t="s">
        <v>1315</v>
      </c>
      <c r="AP864" s="55" t="s">
        <v>1315</v>
      </c>
      <c r="AQ864" s="55" t="s">
        <v>1315</v>
      </c>
      <c r="AR864" s="55" t="s">
        <v>1315</v>
      </c>
      <c r="AS864" s="7" t="s">
        <v>1183</v>
      </c>
      <c r="AT864" s="7"/>
      <c r="AU864" s="7"/>
      <c r="AV864" s="55"/>
      <c r="AW864" s="7"/>
      <c r="AX864" s="7"/>
      <c r="AY864" s="7"/>
      <c r="AZ864" s="7"/>
      <c r="BA864" s="7"/>
      <c r="BB864" s="7"/>
      <c r="BC864" s="7"/>
      <c r="BD864" s="7"/>
      <c r="BE864" s="7"/>
      <c r="BF864" s="7"/>
      <c r="BG864" s="7"/>
      <c r="BH864" s="7"/>
      <c r="BI864" s="7"/>
      <c r="BJ864" s="7"/>
      <c r="BK864" s="7"/>
      <c r="BL864" s="5">
        <v>2</v>
      </c>
      <c r="BM864" s="221">
        <v>2</v>
      </c>
      <c r="BN864" s="221">
        <v>2</v>
      </c>
      <c r="BO864" s="221">
        <v>2</v>
      </c>
      <c r="BP864" s="221">
        <v>2</v>
      </c>
      <c r="BQ864" s="221">
        <v>2</v>
      </c>
      <c r="BR864" s="5">
        <v>2</v>
      </c>
      <c r="BS864" s="226">
        <v>1</v>
      </c>
      <c r="BT864" s="221">
        <v>2</v>
      </c>
      <c r="BU864" s="221">
        <v>2</v>
      </c>
      <c r="BV864" s="221">
        <v>2</v>
      </c>
      <c r="BW864" s="5">
        <v>2</v>
      </c>
      <c r="BX864" s="221">
        <v>2</v>
      </c>
      <c r="BY864" s="6">
        <v>2</v>
      </c>
      <c r="BZ864" s="5">
        <v>2</v>
      </c>
      <c r="CA864" s="221">
        <v>2</v>
      </c>
      <c r="CB864" s="221">
        <v>2</v>
      </c>
      <c r="CC864" s="221">
        <v>2</v>
      </c>
      <c r="CD864" s="337">
        <v>1</v>
      </c>
      <c r="CE864" s="221">
        <v>2</v>
      </c>
      <c r="CF864" s="221">
        <v>2</v>
      </c>
      <c r="CG864" s="221">
        <v>2</v>
      </c>
      <c r="CH864" s="221">
        <v>2</v>
      </c>
      <c r="CI864" s="221">
        <v>2</v>
      </c>
      <c r="CJ864" s="337">
        <v>2</v>
      </c>
      <c r="CK864" s="221">
        <v>2</v>
      </c>
      <c r="CL864" s="222">
        <f t="shared" si="450"/>
        <v>24</v>
      </c>
      <c r="CM864" s="237">
        <f t="shared" si="451"/>
        <v>0.92307692307692313</v>
      </c>
      <c r="CN864" s="222">
        <f t="shared" si="452"/>
        <v>2</v>
      </c>
      <c r="CO864" s="237">
        <f t="shared" si="453"/>
        <v>7.6923076923076927E-2</v>
      </c>
      <c r="CP864" s="222">
        <f t="shared" si="454"/>
        <v>0</v>
      </c>
      <c r="CQ864" s="237">
        <f t="shared" si="455"/>
        <v>0</v>
      </c>
      <c r="CR864" s="222">
        <f t="shared" si="456"/>
        <v>0</v>
      </c>
      <c r="CS864" s="237">
        <f t="shared" si="457"/>
        <v>0</v>
      </c>
      <c r="CT864" s="223">
        <f t="shared" si="458"/>
        <v>1.9230769230769231</v>
      </c>
      <c r="CU864" s="223" t="str">
        <f t="shared" si="459"/>
        <v>Đạt mục tiêu</v>
      </c>
      <c r="CV864" s="5"/>
    </row>
    <row r="865" spans="1:100" s="1" customFormat="1" ht="139.5" hidden="1">
      <c r="A865" s="13"/>
      <c r="B865" s="1197" t="s">
        <v>2962</v>
      </c>
      <c r="C865" s="563"/>
      <c r="D865" s="217" t="s">
        <v>2457</v>
      </c>
      <c r="E865" s="563"/>
      <c r="F865" s="457" t="s">
        <v>1023</v>
      </c>
      <c r="G865" s="425" t="s">
        <v>3029</v>
      </c>
      <c r="H865" s="425"/>
      <c r="I865" s="705" t="s">
        <v>2422</v>
      </c>
      <c r="J865" s="69"/>
      <c r="K865" s="485"/>
      <c r="L865" s="212"/>
      <c r="M865" s="212"/>
      <c r="N865" s="215"/>
      <c r="O865" s="221"/>
      <c r="P865" s="221"/>
      <c r="Q865" s="5"/>
      <c r="R865" s="5"/>
      <c r="S865" s="5"/>
      <c r="T865" s="5"/>
      <c r="U865" s="6"/>
      <c r="V865" s="5"/>
      <c r="W865" s="5"/>
      <c r="X865" s="5"/>
      <c r="Y865" s="5" t="s">
        <v>24</v>
      </c>
      <c r="Z865" s="5"/>
      <c r="AA865" s="5"/>
      <c r="AB865" s="80">
        <f t="shared" si="460"/>
        <v>1</v>
      </c>
      <c r="AC865" s="642"/>
      <c r="AD865" s="7"/>
      <c r="AE865" s="7"/>
      <c r="AF865" s="7"/>
      <c r="AG865" s="7"/>
      <c r="AH865" s="7"/>
      <c r="AI865" s="7"/>
      <c r="AJ865" s="7"/>
      <c r="AK865" s="7"/>
      <c r="AL865" s="7"/>
      <c r="AM865" s="7"/>
      <c r="AN865" s="7"/>
      <c r="AO865" s="7"/>
      <c r="AP865" s="55"/>
      <c r="AQ865" s="55"/>
      <c r="AR865" s="55"/>
      <c r="AS865" s="7"/>
      <c r="AT865" s="7"/>
      <c r="AU865" s="7"/>
      <c r="AV865" s="55"/>
      <c r="AW865" s="7"/>
      <c r="AX865" s="7"/>
      <c r="AY865" s="7"/>
      <c r="AZ865" s="7"/>
      <c r="BA865" s="7"/>
      <c r="BB865" s="7"/>
      <c r="BC865" s="7"/>
      <c r="BD865" s="7"/>
      <c r="BE865" s="7"/>
      <c r="BF865" s="7"/>
      <c r="BG865" s="7"/>
      <c r="BH865" s="7"/>
      <c r="BI865" s="7"/>
      <c r="BJ865" s="7"/>
      <c r="BK865" s="7"/>
      <c r="BL865" s="5">
        <v>2</v>
      </c>
      <c r="BM865" s="221">
        <v>2</v>
      </c>
      <c r="BN865" s="221">
        <v>2</v>
      </c>
      <c r="BO865" s="221">
        <v>2</v>
      </c>
      <c r="BP865" s="221">
        <v>2</v>
      </c>
      <c r="BQ865" s="221">
        <v>2</v>
      </c>
      <c r="BR865" s="5">
        <v>2</v>
      </c>
      <c r="BS865" s="226">
        <v>1</v>
      </c>
      <c r="BT865" s="221">
        <v>2</v>
      </c>
      <c r="BU865" s="221">
        <v>2</v>
      </c>
      <c r="BV865" s="221">
        <v>2</v>
      </c>
      <c r="BW865" s="5">
        <v>2</v>
      </c>
      <c r="BX865" s="221">
        <v>2</v>
      </c>
      <c r="BY865" s="6">
        <v>2</v>
      </c>
      <c r="BZ865" s="5">
        <v>2</v>
      </c>
      <c r="CA865" s="221">
        <v>2</v>
      </c>
      <c r="CB865" s="221">
        <v>2</v>
      </c>
      <c r="CC865" s="221">
        <v>2</v>
      </c>
      <c r="CD865" s="337">
        <v>2</v>
      </c>
      <c r="CE865" s="221">
        <v>2</v>
      </c>
      <c r="CF865" s="221">
        <v>2</v>
      </c>
      <c r="CG865" s="221">
        <v>2</v>
      </c>
      <c r="CH865" s="221">
        <v>2</v>
      </c>
      <c r="CI865" s="221">
        <v>2</v>
      </c>
      <c r="CJ865" s="337">
        <v>2</v>
      </c>
      <c r="CK865" s="221">
        <v>2</v>
      </c>
      <c r="CL865" s="222">
        <f t="shared" si="450"/>
        <v>25</v>
      </c>
      <c r="CM865" s="237">
        <f t="shared" si="451"/>
        <v>0.96153846153846156</v>
      </c>
      <c r="CN865" s="222">
        <f t="shared" si="452"/>
        <v>1</v>
      </c>
      <c r="CO865" s="237">
        <f t="shared" si="453"/>
        <v>3.8461538461538464E-2</v>
      </c>
      <c r="CP865" s="222">
        <f t="shared" si="454"/>
        <v>0</v>
      </c>
      <c r="CQ865" s="237">
        <f t="shared" si="455"/>
        <v>0</v>
      </c>
      <c r="CR865" s="222">
        <f t="shared" si="456"/>
        <v>0</v>
      </c>
      <c r="CS865" s="237">
        <f t="shared" si="457"/>
        <v>0</v>
      </c>
      <c r="CT865" s="223">
        <f t="shared" si="458"/>
        <v>1.9615384615384615</v>
      </c>
      <c r="CU865" s="223" t="str">
        <f t="shared" si="459"/>
        <v>Đạt mục tiêu</v>
      </c>
      <c r="CV865" s="5"/>
    </row>
    <row r="866" spans="1:100" s="1" customFormat="1" ht="248" hidden="1">
      <c r="A866" s="1308">
        <v>241</v>
      </c>
      <c r="B866" s="1197"/>
      <c r="C866" s="563"/>
      <c r="D866" s="159" t="s">
        <v>2456</v>
      </c>
      <c r="E866" s="563"/>
      <c r="F866" s="1197" t="s">
        <v>2456</v>
      </c>
      <c r="G866" s="159" t="s">
        <v>3040</v>
      </c>
      <c r="H866" s="538"/>
      <c r="I866" s="735" t="s">
        <v>3039</v>
      </c>
      <c r="J866" s="69"/>
      <c r="K866" s="485"/>
      <c r="L866" s="212" t="s">
        <v>32</v>
      </c>
      <c r="M866" s="212" t="s">
        <v>2175</v>
      </c>
      <c r="N866" s="215" t="s">
        <v>9</v>
      </c>
      <c r="O866" s="221"/>
      <c r="P866" s="221"/>
      <c r="Q866" s="5"/>
      <c r="R866" s="5"/>
      <c r="S866" s="5"/>
      <c r="T866" s="5"/>
      <c r="U866" s="6"/>
      <c r="V866" s="5"/>
      <c r="W866" s="5"/>
      <c r="X866" s="5"/>
      <c r="Y866" s="5"/>
      <c r="Z866" s="5" t="s">
        <v>24</v>
      </c>
      <c r="AA866" s="5"/>
      <c r="AB866" s="80">
        <f t="shared" si="460"/>
        <v>1</v>
      </c>
      <c r="AC866" s="642"/>
      <c r="AD866" s="7"/>
      <c r="AE866" s="7"/>
      <c r="AF866" s="7"/>
      <c r="AG866" s="7"/>
      <c r="AH866" s="7"/>
      <c r="AI866" s="7"/>
      <c r="AJ866" s="7"/>
      <c r="AK866" s="7"/>
      <c r="AL866" s="7"/>
      <c r="AM866" s="7"/>
      <c r="AN866" s="7"/>
      <c r="AO866" s="7"/>
      <c r="AP866" s="7"/>
      <c r="AQ866" s="7"/>
      <c r="AR866" s="7"/>
      <c r="AS866" s="7"/>
      <c r="AT866" s="7"/>
      <c r="AU866" s="7"/>
      <c r="AV866" s="55"/>
      <c r="AW866" s="7"/>
      <c r="AX866" s="7"/>
      <c r="AY866" s="7"/>
      <c r="AZ866" s="7"/>
      <c r="BA866" s="7"/>
      <c r="BB866" s="7"/>
      <c r="BC866" s="7"/>
      <c r="BD866" s="7"/>
      <c r="BE866" s="7"/>
      <c r="BF866" s="7"/>
      <c r="BG866" s="7"/>
      <c r="BH866" s="7"/>
      <c r="BI866" s="7"/>
      <c r="BJ866" s="7"/>
      <c r="BK866" s="7"/>
      <c r="BL866" s="5">
        <v>2</v>
      </c>
      <c r="BM866" s="221">
        <v>2</v>
      </c>
      <c r="BN866" s="221">
        <v>2</v>
      </c>
      <c r="BO866" s="221">
        <v>2</v>
      </c>
      <c r="BP866" s="221">
        <v>2</v>
      </c>
      <c r="BQ866" s="221">
        <v>2</v>
      </c>
      <c r="BR866" s="5">
        <v>2</v>
      </c>
      <c r="BS866" s="226">
        <v>2</v>
      </c>
      <c r="BT866" s="221">
        <v>2</v>
      </c>
      <c r="BU866" s="221">
        <v>2</v>
      </c>
      <c r="BV866" s="221">
        <v>2</v>
      </c>
      <c r="BW866" s="5">
        <v>2</v>
      </c>
      <c r="BX866" s="221">
        <v>2</v>
      </c>
      <c r="BY866" s="6">
        <v>2</v>
      </c>
      <c r="BZ866" s="5">
        <v>2</v>
      </c>
      <c r="CA866" s="221">
        <v>2</v>
      </c>
      <c r="CB866" s="221">
        <v>2</v>
      </c>
      <c r="CC866" s="221">
        <v>2</v>
      </c>
      <c r="CD866" s="337">
        <v>2</v>
      </c>
      <c r="CE866" s="221">
        <v>2</v>
      </c>
      <c r="CF866" s="221">
        <v>2</v>
      </c>
      <c r="CG866" s="221">
        <v>2</v>
      </c>
      <c r="CH866" s="221">
        <v>2</v>
      </c>
      <c r="CI866" s="221">
        <v>2</v>
      </c>
      <c r="CJ866" s="337">
        <v>2</v>
      </c>
      <c r="CK866" s="221">
        <v>2</v>
      </c>
      <c r="CL866" s="222">
        <f t="shared" si="450"/>
        <v>26</v>
      </c>
      <c r="CM866" s="237">
        <f t="shared" si="451"/>
        <v>1</v>
      </c>
      <c r="CN866" s="222">
        <f t="shared" si="452"/>
        <v>0</v>
      </c>
      <c r="CO866" s="237">
        <f t="shared" si="453"/>
        <v>0</v>
      </c>
      <c r="CP866" s="222">
        <f t="shared" si="454"/>
        <v>0</v>
      </c>
      <c r="CQ866" s="237">
        <f t="shared" si="455"/>
        <v>0</v>
      </c>
      <c r="CR866" s="222">
        <f t="shared" si="456"/>
        <v>0</v>
      </c>
      <c r="CS866" s="237"/>
      <c r="CT866" s="223">
        <f t="shared" si="458"/>
        <v>2</v>
      </c>
      <c r="CU866" s="223" t="str">
        <f t="shared" si="459"/>
        <v>Đạt mục tiêu</v>
      </c>
      <c r="CV866" s="5"/>
    </row>
    <row r="867" spans="1:100" s="1" customFormat="1" ht="248" hidden="1">
      <c r="A867" s="1308"/>
      <c r="B867" s="1197"/>
      <c r="C867" s="215" t="s">
        <v>28</v>
      </c>
      <c r="D867" s="62" t="s">
        <v>2462</v>
      </c>
      <c r="E867" s="215" t="s">
        <v>26</v>
      </c>
      <c r="F867" s="1197"/>
      <c r="G867" s="218" t="s">
        <v>1444</v>
      </c>
      <c r="H867" s="218"/>
      <c r="I867" s="631" t="s">
        <v>2463</v>
      </c>
      <c r="J867" s="107" t="s">
        <v>809</v>
      </c>
      <c r="K867" s="469"/>
      <c r="L867" s="212" t="s">
        <v>32</v>
      </c>
      <c r="M867" s="212" t="s">
        <v>31</v>
      </c>
      <c r="N867" s="215" t="s">
        <v>9</v>
      </c>
      <c r="O867" s="221" t="s">
        <v>29</v>
      </c>
      <c r="P867" s="221" t="s">
        <v>24</v>
      </c>
      <c r="Q867" s="5"/>
      <c r="R867" s="5" t="s">
        <v>24</v>
      </c>
      <c r="S867" s="5"/>
      <c r="T867" s="5"/>
      <c r="U867" s="6"/>
      <c r="V867" s="5"/>
      <c r="W867" s="5"/>
      <c r="X867" s="5"/>
      <c r="Y867" s="5"/>
      <c r="Z867" s="5"/>
      <c r="AA867" s="5"/>
      <c r="AB867" s="80">
        <f t="shared" si="460"/>
        <v>1</v>
      </c>
      <c r="AC867" s="642"/>
      <c r="AD867" s="7"/>
      <c r="AE867" s="7"/>
      <c r="AF867" s="7"/>
      <c r="AG867" s="7" t="s">
        <v>1315</v>
      </c>
      <c r="AH867" s="7" t="s">
        <v>1315</v>
      </c>
      <c r="AI867" s="7" t="s">
        <v>1315</v>
      </c>
      <c r="AJ867" s="7"/>
      <c r="AK867" s="7"/>
      <c r="AL867" s="7"/>
      <c r="AM867" s="7"/>
      <c r="AN867" s="7"/>
      <c r="AO867" s="7"/>
      <c r="AP867" s="7"/>
      <c r="AQ867" s="7"/>
      <c r="AR867" s="7"/>
      <c r="AS867" s="7"/>
      <c r="AT867" s="7"/>
      <c r="AU867" s="7"/>
      <c r="AV867" s="55"/>
      <c r="AW867" s="7"/>
      <c r="AX867" s="7"/>
      <c r="AY867" s="7"/>
      <c r="AZ867" s="7"/>
      <c r="BA867" s="7"/>
      <c r="BB867" s="7"/>
      <c r="BC867" s="7"/>
      <c r="BD867" s="7"/>
      <c r="BE867" s="7"/>
      <c r="BF867" s="7"/>
      <c r="BG867" s="7"/>
      <c r="BH867" s="7"/>
      <c r="BI867" s="7"/>
      <c r="BJ867" s="7"/>
      <c r="BK867" s="7"/>
      <c r="BL867" s="5">
        <v>1</v>
      </c>
      <c r="BM867" s="221">
        <v>2</v>
      </c>
      <c r="BN867" s="221">
        <v>2</v>
      </c>
      <c r="BO867" s="221">
        <v>2</v>
      </c>
      <c r="BP867" s="221">
        <v>2</v>
      </c>
      <c r="BQ867" s="221">
        <v>2</v>
      </c>
      <c r="BR867" s="5">
        <v>2</v>
      </c>
      <c r="BS867" s="226">
        <v>2</v>
      </c>
      <c r="BT867" s="221">
        <v>2</v>
      </c>
      <c r="BU867" s="221">
        <v>2</v>
      </c>
      <c r="BV867" s="221">
        <v>2</v>
      </c>
      <c r="BW867" s="5">
        <v>2</v>
      </c>
      <c r="BX867" s="221">
        <v>2</v>
      </c>
      <c r="BY867" s="6">
        <v>1</v>
      </c>
      <c r="BZ867" s="5">
        <v>2</v>
      </c>
      <c r="CA867" s="221">
        <v>2</v>
      </c>
      <c r="CB867" s="221">
        <v>2</v>
      </c>
      <c r="CC867" s="221">
        <v>2</v>
      </c>
      <c r="CD867" s="337">
        <v>2</v>
      </c>
      <c r="CE867" s="221">
        <v>2</v>
      </c>
      <c r="CF867" s="221">
        <v>2</v>
      </c>
      <c r="CG867" s="221">
        <v>2</v>
      </c>
      <c r="CH867" s="221">
        <v>2</v>
      </c>
      <c r="CI867" s="221">
        <v>2</v>
      </c>
      <c r="CJ867" s="337">
        <v>2</v>
      </c>
      <c r="CK867" s="221">
        <v>2</v>
      </c>
      <c r="CL867" s="222">
        <f t="shared" si="450"/>
        <v>24</v>
      </c>
      <c r="CM867" s="237">
        <f t="shared" si="451"/>
        <v>0.92307692307692313</v>
      </c>
      <c r="CN867" s="222">
        <f t="shared" si="452"/>
        <v>2</v>
      </c>
      <c r="CO867" s="237">
        <f t="shared" si="453"/>
        <v>7.6923076923076927E-2</v>
      </c>
      <c r="CP867" s="222">
        <f t="shared" si="454"/>
        <v>0</v>
      </c>
      <c r="CQ867" s="237">
        <f t="shared" si="455"/>
        <v>0</v>
      </c>
      <c r="CR867" s="222">
        <f t="shared" si="456"/>
        <v>0</v>
      </c>
      <c r="CS867" s="237">
        <f>CR867/(CL867+CN867+CP867+CR867)</f>
        <v>0</v>
      </c>
      <c r="CT867" s="223">
        <f t="shared" si="458"/>
        <v>1.9230769230769231</v>
      </c>
      <c r="CU867" s="223" t="str">
        <f t="shared" si="459"/>
        <v>Đạt mục tiêu</v>
      </c>
      <c r="CV867" s="5"/>
    </row>
    <row r="868" spans="1:100" s="1" customFormat="1" ht="46.5" hidden="1">
      <c r="A868" s="1308">
        <v>242</v>
      </c>
      <c r="B868" s="1044" t="s">
        <v>1397</v>
      </c>
      <c r="C868" s="1033" t="s">
        <v>28</v>
      </c>
      <c r="D868" s="1024" t="s">
        <v>370</v>
      </c>
      <c r="E868" s="1033" t="s">
        <v>26</v>
      </c>
      <c r="F868" s="1044" t="s">
        <v>1396</v>
      </c>
      <c r="G868" s="156" t="s">
        <v>2211</v>
      </c>
      <c r="H868" s="156"/>
      <c r="I868" s="632"/>
      <c r="J868" s="107"/>
      <c r="K868" s="469"/>
      <c r="L868" s="227" t="s">
        <v>32</v>
      </c>
      <c r="M868" s="212" t="s">
        <v>31</v>
      </c>
      <c r="N868" s="215" t="s">
        <v>9</v>
      </c>
      <c r="O868" s="221" t="s">
        <v>29</v>
      </c>
      <c r="P868" s="221" t="s">
        <v>24</v>
      </c>
      <c r="Q868" s="5" t="s">
        <v>24</v>
      </c>
      <c r="R868" s="5"/>
      <c r="S868" s="5" t="s">
        <v>24</v>
      </c>
      <c r="T868" s="5"/>
      <c r="U868" s="6"/>
      <c r="V868" s="5"/>
      <c r="W868" s="5"/>
      <c r="X868" s="5"/>
      <c r="Y868" s="5"/>
      <c r="Z868" s="5"/>
      <c r="AA868" s="5"/>
      <c r="AB868" s="80">
        <f t="shared" si="460"/>
        <v>2</v>
      </c>
      <c r="AC868" s="642"/>
      <c r="AD868" s="7" t="s">
        <v>1318</v>
      </c>
      <c r="AE868" s="7"/>
      <c r="AF868" s="7"/>
      <c r="AG868" s="7"/>
      <c r="AH868" s="7"/>
      <c r="AI868" s="7"/>
      <c r="AJ868" s="7"/>
      <c r="AK868" s="7"/>
      <c r="AL868" s="7"/>
      <c r="AM868" s="7"/>
      <c r="AN868" s="7"/>
      <c r="AO868" s="7"/>
      <c r="AP868" s="7"/>
      <c r="AQ868" s="7"/>
      <c r="AR868" s="7"/>
      <c r="AS868" s="7"/>
      <c r="AT868" s="7"/>
      <c r="AU868" s="7"/>
      <c r="AV868" s="55"/>
      <c r="AW868" s="7"/>
      <c r="AX868" s="7"/>
      <c r="AY868" s="7"/>
      <c r="AZ868" s="7"/>
      <c r="BA868" s="7"/>
      <c r="BB868" s="7"/>
      <c r="BC868" s="7"/>
      <c r="BD868" s="7"/>
      <c r="BE868" s="7"/>
      <c r="BF868" s="7"/>
      <c r="BG868" s="7"/>
      <c r="BH868" s="7"/>
      <c r="BI868" s="7"/>
      <c r="BJ868" s="7"/>
      <c r="BK868" s="7"/>
      <c r="BL868" s="5">
        <v>2</v>
      </c>
      <c r="BM868" s="221">
        <v>2</v>
      </c>
      <c r="BN868" s="221">
        <v>2</v>
      </c>
      <c r="BO868" s="221">
        <v>2</v>
      </c>
      <c r="BP868" s="221">
        <v>2</v>
      </c>
      <c r="BQ868" s="221">
        <v>2</v>
      </c>
      <c r="BR868" s="5">
        <v>2</v>
      </c>
      <c r="BS868" s="226">
        <v>2</v>
      </c>
      <c r="BT868" s="221">
        <v>2</v>
      </c>
      <c r="BU868" s="221">
        <v>2</v>
      </c>
      <c r="BV868" s="221">
        <v>2</v>
      </c>
      <c r="BW868" s="5">
        <v>2</v>
      </c>
      <c r="BX868" s="221">
        <v>1</v>
      </c>
      <c r="BY868" s="6">
        <v>2</v>
      </c>
      <c r="BZ868" s="5">
        <v>2</v>
      </c>
      <c r="CA868" s="221">
        <v>2</v>
      </c>
      <c r="CB868" s="221">
        <v>2</v>
      </c>
      <c r="CC868" s="221">
        <v>2</v>
      </c>
      <c r="CD868" s="337">
        <v>2</v>
      </c>
      <c r="CE868" s="221">
        <v>2</v>
      </c>
      <c r="CF868" s="221">
        <v>2</v>
      </c>
      <c r="CG868" s="221">
        <v>2</v>
      </c>
      <c r="CH868" s="221">
        <v>2</v>
      </c>
      <c r="CI868" s="221">
        <v>2</v>
      </c>
      <c r="CJ868" s="337">
        <v>1</v>
      </c>
      <c r="CK868" s="221">
        <v>2</v>
      </c>
      <c r="CL868" s="222">
        <f t="shared" si="450"/>
        <v>24</v>
      </c>
      <c r="CM868" s="237">
        <f t="shared" si="451"/>
        <v>0.92307692307692313</v>
      </c>
      <c r="CN868" s="222">
        <f t="shared" si="452"/>
        <v>2</v>
      </c>
      <c r="CO868" s="237">
        <f t="shared" si="453"/>
        <v>7.6923076923076927E-2</v>
      </c>
      <c r="CP868" s="222">
        <f t="shared" si="454"/>
        <v>0</v>
      </c>
      <c r="CQ868" s="237">
        <f t="shared" si="455"/>
        <v>0</v>
      </c>
      <c r="CR868" s="222">
        <f t="shared" si="456"/>
        <v>0</v>
      </c>
      <c r="CS868" s="237">
        <f>CR868/(CL868+CN868+CP868+CR868)</f>
        <v>0</v>
      </c>
      <c r="CT868" s="223">
        <f t="shared" si="458"/>
        <v>1.9230769230769231</v>
      </c>
      <c r="CU868" s="223" t="str">
        <f t="shared" si="459"/>
        <v>Đạt mục tiêu</v>
      </c>
      <c r="CV868" s="5"/>
    </row>
    <row r="869" spans="1:100" s="1" customFormat="1" ht="62" hidden="1">
      <c r="A869" s="1308"/>
      <c r="B869" s="1024"/>
      <c r="C869" s="1033"/>
      <c r="D869" s="1024"/>
      <c r="E869" s="1033"/>
      <c r="F869" s="1024"/>
      <c r="G869" s="262" t="s">
        <v>2458</v>
      </c>
      <c r="H869" s="262"/>
      <c r="I869" s="633"/>
      <c r="J869" s="107"/>
      <c r="K869" s="469"/>
      <c r="L869" s="38" t="s">
        <v>32</v>
      </c>
      <c r="M869" s="212" t="s">
        <v>31</v>
      </c>
      <c r="N869" s="215" t="s">
        <v>9</v>
      </c>
      <c r="O869" s="221" t="s">
        <v>29</v>
      </c>
      <c r="P869" s="221" t="s">
        <v>24</v>
      </c>
      <c r="Q869" s="5"/>
      <c r="R869" s="5"/>
      <c r="S869" s="5"/>
      <c r="T869" s="5"/>
      <c r="U869" s="6"/>
      <c r="V869" s="5"/>
      <c r="W869" s="5"/>
      <c r="X869" s="5"/>
      <c r="Y869" s="5"/>
      <c r="Z869" s="5" t="s">
        <v>24</v>
      </c>
      <c r="AA869" s="5"/>
      <c r="AB869" s="80">
        <f t="shared" si="460"/>
        <v>1</v>
      </c>
      <c r="AC869" s="642"/>
      <c r="AD869" s="7"/>
      <c r="AE869" s="7"/>
      <c r="AF869" s="7"/>
      <c r="AG869" s="7"/>
      <c r="AH869" s="7"/>
      <c r="AI869" s="7"/>
      <c r="AJ869" s="7"/>
      <c r="AK869" s="7" t="s">
        <v>1316</v>
      </c>
      <c r="AL869" s="7" t="s">
        <v>1316</v>
      </c>
      <c r="AM869" s="7" t="s">
        <v>1316</v>
      </c>
      <c r="AN869" s="7" t="s">
        <v>1316</v>
      </c>
      <c r="AO869" s="7" t="s">
        <v>1316</v>
      </c>
      <c r="AP869" s="7" t="s">
        <v>1316</v>
      </c>
      <c r="AQ869" s="7" t="s">
        <v>1316</v>
      </c>
      <c r="AR869" s="7" t="s">
        <v>1316</v>
      </c>
      <c r="AS869" s="7" t="s">
        <v>1316</v>
      </c>
      <c r="AT869" s="7" t="s">
        <v>1316</v>
      </c>
      <c r="AU869" s="7" t="s">
        <v>1316</v>
      </c>
      <c r="AV869" s="7" t="s">
        <v>1316</v>
      </c>
      <c r="AW869" s="7" t="s">
        <v>1316</v>
      </c>
      <c r="AX869" s="7" t="s">
        <v>1316</v>
      </c>
      <c r="AY869" s="7"/>
      <c r="AZ869" s="7"/>
      <c r="BA869" s="7" t="s">
        <v>1316</v>
      </c>
      <c r="BB869" s="7" t="s">
        <v>1316</v>
      </c>
      <c r="BC869" s="7" t="s">
        <v>1316</v>
      </c>
      <c r="BD869" s="7" t="s">
        <v>1316</v>
      </c>
      <c r="BE869" s="7" t="s">
        <v>1316</v>
      </c>
      <c r="BF869" s="7" t="s">
        <v>1316</v>
      </c>
      <c r="BG869" s="7" t="s">
        <v>1316</v>
      </c>
      <c r="BH869" s="7" t="s">
        <v>1316</v>
      </c>
      <c r="BI869" s="7" t="s">
        <v>1316</v>
      </c>
      <c r="BJ869" s="7" t="s">
        <v>1316</v>
      </c>
      <c r="BK869" s="7" t="s">
        <v>1316</v>
      </c>
      <c r="BL869" s="5">
        <v>2</v>
      </c>
      <c r="BM869" s="221">
        <v>2</v>
      </c>
      <c r="BN869" s="221">
        <v>2</v>
      </c>
      <c r="BO869" s="221">
        <v>2</v>
      </c>
      <c r="BP869" s="221">
        <v>2</v>
      </c>
      <c r="BQ869" s="221">
        <v>2</v>
      </c>
      <c r="BR869" s="5">
        <v>2</v>
      </c>
      <c r="BS869" s="226">
        <v>2</v>
      </c>
      <c r="BT869" s="221">
        <v>2</v>
      </c>
      <c r="BU869" s="221">
        <v>2</v>
      </c>
      <c r="BV869" s="221">
        <v>2</v>
      </c>
      <c r="BW869" s="5">
        <v>2</v>
      </c>
      <c r="BX869" s="221">
        <v>2</v>
      </c>
      <c r="BY869" s="6">
        <v>2</v>
      </c>
      <c r="BZ869" s="5">
        <v>2</v>
      </c>
      <c r="CA869" s="221">
        <v>2</v>
      </c>
      <c r="CB869" s="221">
        <v>2</v>
      </c>
      <c r="CC869" s="221">
        <v>2</v>
      </c>
      <c r="CD869" s="337">
        <v>1</v>
      </c>
      <c r="CE869" s="221">
        <v>2</v>
      </c>
      <c r="CF869" s="221">
        <v>2</v>
      </c>
      <c r="CG869" s="221">
        <v>2</v>
      </c>
      <c r="CH869" s="221">
        <v>2</v>
      </c>
      <c r="CI869" s="221">
        <v>2</v>
      </c>
      <c r="CJ869" s="337">
        <v>1</v>
      </c>
      <c r="CK869" s="221">
        <v>2</v>
      </c>
      <c r="CL869" s="222">
        <f t="shared" si="450"/>
        <v>24</v>
      </c>
      <c r="CM869" s="237">
        <f t="shared" si="451"/>
        <v>0.92307692307692313</v>
      </c>
      <c r="CN869" s="222">
        <f t="shared" si="452"/>
        <v>2</v>
      </c>
      <c r="CO869" s="237">
        <f t="shared" si="453"/>
        <v>7.6923076923076927E-2</v>
      </c>
      <c r="CP869" s="222">
        <f t="shared" si="454"/>
        <v>0</v>
      </c>
      <c r="CQ869" s="237">
        <f t="shared" si="455"/>
        <v>0</v>
      </c>
      <c r="CR869" s="222">
        <f t="shared" si="456"/>
        <v>0</v>
      </c>
      <c r="CS869" s="237">
        <f>CR869/(CL869+CN869+CP869+CR869)</f>
        <v>0</v>
      </c>
      <c r="CT869" s="223">
        <f t="shared" si="458"/>
        <v>1.9230769230769231</v>
      </c>
      <c r="CU869" s="223" t="str">
        <f t="shared" si="459"/>
        <v>Đạt mục tiêu</v>
      </c>
      <c r="CV869" s="5"/>
    </row>
    <row r="870" spans="1:100" s="1" customFormat="1" ht="46.5" hidden="1">
      <c r="A870" s="1308"/>
      <c r="B870" s="1024"/>
      <c r="C870" s="1033"/>
      <c r="D870" s="1024"/>
      <c r="E870" s="1033"/>
      <c r="F870" s="1024"/>
      <c r="G870" s="50" t="s">
        <v>1166</v>
      </c>
      <c r="H870" s="50"/>
      <c r="I870" s="634"/>
      <c r="J870" s="123"/>
      <c r="K870" s="513"/>
      <c r="L870" s="221" t="s">
        <v>32</v>
      </c>
      <c r="M870" s="212" t="s">
        <v>31</v>
      </c>
      <c r="N870" s="215" t="s">
        <v>9</v>
      </c>
      <c r="O870" s="221" t="s">
        <v>29</v>
      </c>
      <c r="P870" s="221" t="s">
        <v>24</v>
      </c>
      <c r="Q870" s="5"/>
      <c r="R870" s="5"/>
      <c r="S870" s="5"/>
      <c r="T870" s="5"/>
      <c r="U870" s="6"/>
      <c r="V870" s="5"/>
      <c r="W870" s="5"/>
      <c r="X870" s="5"/>
      <c r="Y870" s="5"/>
      <c r="Z870" s="5" t="s">
        <v>24</v>
      </c>
      <c r="AA870" s="5"/>
      <c r="AB870" s="80">
        <f t="shared" si="460"/>
        <v>1</v>
      </c>
      <c r="AC870" s="642"/>
      <c r="AD870" s="7"/>
      <c r="AE870" s="7"/>
      <c r="AF870" s="7"/>
      <c r="AG870" s="7"/>
      <c r="AH870" s="7"/>
      <c r="AI870" s="7"/>
      <c r="AJ870" s="7"/>
      <c r="AK870" s="7"/>
      <c r="AL870" s="7"/>
      <c r="AM870" s="7"/>
      <c r="AN870" s="7"/>
      <c r="AO870" s="7"/>
      <c r="AP870" s="7"/>
      <c r="AQ870" s="7"/>
      <c r="AR870" s="7"/>
      <c r="AS870" s="7"/>
      <c r="AT870" s="7"/>
      <c r="AU870" s="7"/>
      <c r="AV870" s="55"/>
      <c r="AW870" s="7"/>
      <c r="AX870" s="7"/>
      <c r="AY870" s="7"/>
      <c r="AZ870" s="7"/>
      <c r="BA870" s="7"/>
      <c r="BB870" s="7"/>
      <c r="BC870" s="7"/>
      <c r="BD870" s="7"/>
      <c r="BE870" s="7"/>
      <c r="BF870" s="7"/>
      <c r="BG870" s="7"/>
      <c r="BH870" s="55" t="s">
        <v>1316</v>
      </c>
      <c r="BI870" s="7"/>
      <c r="BJ870" s="7"/>
      <c r="BK870" s="7"/>
      <c r="BL870" s="5">
        <v>2</v>
      </c>
      <c r="BM870" s="221">
        <v>2</v>
      </c>
      <c r="BN870" s="221">
        <v>2</v>
      </c>
      <c r="BO870" s="221">
        <v>2</v>
      </c>
      <c r="BP870" s="221">
        <v>2</v>
      </c>
      <c r="BQ870" s="221">
        <v>2</v>
      </c>
      <c r="BR870" s="5">
        <v>2</v>
      </c>
      <c r="BS870" s="226">
        <v>2</v>
      </c>
      <c r="BT870" s="221">
        <v>2</v>
      </c>
      <c r="BU870" s="221">
        <v>2</v>
      </c>
      <c r="BV870" s="221">
        <v>2</v>
      </c>
      <c r="BW870" s="5">
        <v>2</v>
      </c>
      <c r="BX870" s="221">
        <v>2</v>
      </c>
      <c r="BY870" s="6">
        <v>2</v>
      </c>
      <c r="BZ870" s="5">
        <v>2</v>
      </c>
      <c r="CA870" s="221">
        <v>2</v>
      </c>
      <c r="CB870" s="221">
        <v>2</v>
      </c>
      <c r="CC870" s="221">
        <v>2</v>
      </c>
      <c r="CD870" s="337">
        <v>2</v>
      </c>
      <c r="CE870" s="221">
        <v>2</v>
      </c>
      <c r="CF870" s="221">
        <v>2</v>
      </c>
      <c r="CG870" s="221">
        <v>2</v>
      </c>
      <c r="CH870" s="221">
        <v>2</v>
      </c>
      <c r="CI870" s="221">
        <v>2</v>
      </c>
      <c r="CJ870" s="337">
        <v>2</v>
      </c>
      <c r="CK870" s="221">
        <v>2</v>
      </c>
      <c r="CL870" s="222">
        <f t="shared" si="450"/>
        <v>26</v>
      </c>
      <c r="CM870" s="237">
        <f t="shared" si="451"/>
        <v>1</v>
      </c>
      <c r="CN870" s="222">
        <f t="shared" si="452"/>
        <v>0</v>
      </c>
      <c r="CO870" s="237">
        <f t="shared" si="453"/>
        <v>0</v>
      </c>
      <c r="CP870" s="222">
        <f t="shared" si="454"/>
        <v>0</v>
      </c>
      <c r="CQ870" s="237">
        <f t="shared" si="455"/>
        <v>0</v>
      </c>
      <c r="CR870" s="222">
        <f t="shared" si="456"/>
        <v>0</v>
      </c>
      <c r="CS870" s="237">
        <f>CR870/(CL870+CN870+CP870+CR870)</f>
        <v>0</v>
      </c>
      <c r="CT870" s="223">
        <f t="shared" si="458"/>
        <v>2</v>
      </c>
      <c r="CU870" s="223" t="str">
        <f t="shared" si="459"/>
        <v>Đạt mục tiêu</v>
      </c>
      <c r="CV870" s="5"/>
    </row>
    <row r="871" spans="1:100" s="302" customFormat="1" ht="16.5" hidden="1">
      <c r="A871" s="836"/>
      <c r="B871" s="1121" t="s">
        <v>57</v>
      </c>
      <c r="C871" s="1061"/>
      <c r="D871" s="1061"/>
      <c r="E871" s="1061"/>
      <c r="F871" s="1121"/>
      <c r="G871" s="1121"/>
      <c r="H871" s="1121"/>
      <c r="I871" s="1121"/>
      <c r="J871" s="1061"/>
      <c r="K871" s="1061"/>
      <c r="L871" s="1121"/>
      <c r="M871" s="1121"/>
      <c r="N871" s="1061"/>
      <c r="O871" s="1061"/>
      <c r="P871" s="1200"/>
      <c r="Q871" s="83" t="s">
        <v>38</v>
      </c>
      <c r="R871" s="300" t="s">
        <v>38</v>
      </c>
      <c r="S871" s="300" t="s">
        <v>38</v>
      </c>
      <c r="T871" s="300" t="s">
        <v>38</v>
      </c>
      <c r="U871" s="301" t="s">
        <v>38</v>
      </c>
      <c r="V871" s="300" t="s">
        <v>38</v>
      </c>
      <c r="W871" s="407" t="s">
        <v>38</v>
      </c>
      <c r="X871" s="367" t="s">
        <v>38</v>
      </c>
      <c r="Y871" s="300" t="s">
        <v>38</v>
      </c>
      <c r="Z871" s="300" t="s">
        <v>38</v>
      </c>
      <c r="AA871" s="300" t="s">
        <v>38</v>
      </c>
      <c r="AB871" s="296" t="s">
        <v>38</v>
      </c>
      <c r="AC871" s="647" t="s">
        <v>38</v>
      </c>
      <c r="AD871" s="83" t="s">
        <v>38</v>
      </c>
      <c r="AE871" s="83" t="s">
        <v>38</v>
      </c>
      <c r="AF871" s="83" t="s">
        <v>38</v>
      </c>
      <c r="AG871" s="296" t="s">
        <v>38</v>
      </c>
      <c r="AH871" s="296" t="s">
        <v>38</v>
      </c>
      <c r="AI871" s="296" t="s">
        <v>38</v>
      </c>
      <c r="AJ871" s="296" t="s">
        <v>38</v>
      </c>
      <c r="AK871" s="296" t="s">
        <v>38</v>
      </c>
      <c r="AL871" s="296" t="s">
        <v>38</v>
      </c>
      <c r="AM871" s="296" t="s">
        <v>38</v>
      </c>
      <c r="AN871" s="296" t="s">
        <v>38</v>
      </c>
      <c r="AO871" s="296" t="s">
        <v>38</v>
      </c>
      <c r="AP871" s="296" t="s">
        <v>38</v>
      </c>
      <c r="AQ871" s="296" t="s">
        <v>38</v>
      </c>
      <c r="AR871" s="296" t="s">
        <v>38</v>
      </c>
      <c r="AS871" s="296" t="s">
        <v>38</v>
      </c>
      <c r="AT871" s="296" t="s">
        <v>38</v>
      </c>
      <c r="AU871" s="296" t="s">
        <v>38</v>
      </c>
      <c r="AV871" s="296" t="s">
        <v>38</v>
      </c>
      <c r="AW871" s="296" t="s">
        <v>38</v>
      </c>
      <c r="AX871" s="296" t="s">
        <v>38</v>
      </c>
      <c r="AY871" s="192"/>
      <c r="AZ871" s="192"/>
      <c r="BA871" s="192" t="s">
        <v>38</v>
      </c>
      <c r="BB871" s="192" t="s">
        <v>38</v>
      </c>
      <c r="BC871" s="192" t="s">
        <v>38</v>
      </c>
      <c r="BD871" s="192" t="s">
        <v>38</v>
      </c>
      <c r="BE871" s="296" t="s">
        <v>38</v>
      </c>
      <c r="BF871" s="296" t="s">
        <v>38</v>
      </c>
      <c r="BG871" s="296" t="s">
        <v>38</v>
      </c>
      <c r="BH871" s="296" t="s">
        <v>38</v>
      </c>
      <c r="BI871" s="296" t="s">
        <v>38</v>
      </c>
      <c r="BJ871" s="296" t="s">
        <v>38</v>
      </c>
      <c r="BK871" s="296" t="s">
        <v>38</v>
      </c>
      <c r="BL871" s="410" t="s">
        <v>38</v>
      </c>
      <c r="BM871" s="296" t="s">
        <v>38</v>
      </c>
      <c r="BN871" s="296" t="s">
        <v>38</v>
      </c>
      <c r="BO871" s="296" t="s">
        <v>38</v>
      </c>
      <c r="BP871" s="296" t="s">
        <v>38</v>
      </c>
      <c r="BQ871" s="296" t="s">
        <v>38</v>
      </c>
      <c r="BR871" s="410" t="s">
        <v>38</v>
      </c>
      <c r="BS871" s="296" t="s">
        <v>38</v>
      </c>
      <c r="BT871" s="296" t="s">
        <v>38</v>
      </c>
      <c r="BU871" s="296" t="s">
        <v>38</v>
      </c>
      <c r="BV871" s="296" t="s">
        <v>38</v>
      </c>
      <c r="BW871" s="410" t="s">
        <v>38</v>
      </c>
      <c r="BX871" s="296" t="s">
        <v>38</v>
      </c>
      <c r="BY871" s="410" t="s">
        <v>38</v>
      </c>
      <c r="BZ871" s="410" t="s">
        <v>38</v>
      </c>
      <c r="CA871" s="296" t="s">
        <v>38</v>
      </c>
      <c r="CB871" s="296" t="s">
        <v>38</v>
      </c>
      <c r="CC871" s="296" t="s">
        <v>38</v>
      </c>
      <c r="CD871" s="296" t="s">
        <v>38</v>
      </c>
      <c r="CE871" s="296" t="s">
        <v>38</v>
      </c>
      <c r="CF871" s="296" t="s">
        <v>38</v>
      </c>
      <c r="CG871" s="296" t="s">
        <v>38</v>
      </c>
      <c r="CH871" s="296" t="s">
        <v>38</v>
      </c>
      <c r="CI871" s="296" t="s">
        <v>38</v>
      </c>
      <c r="CJ871" s="296" t="s">
        <v>38</v>
      </c>
      <c r="CK871" s="296" t="s">
        <v>38</v>
      </c>
      <c r="CL871" s="296" t="s">
        <v>38</v>
      </c>
      <c r="CM871" s="296" t="s">
        <v>38</v>
      </c>
      <c r="CN871" s="296" t="s">
        <v>38</v>
      </c>
      <c r="CO871" s="296" t="s">
        <v>38</v>
      </c>
      <c r="CP871" s="296" t="s">
        <v>38</v>
      </c>
      <c r="CQ871" s="296" t="s">
        <v>38</v>
      </c>
      <c r="CR871" s="296" t="s">
        <v>38</v>
      </c>
      <c r="CS871" s="296" t="s">
        <v>38</v>
      </c>
      <c r="CT871" s="296" t="s">
        <v>38</v>
      </c>
      <c r="CU871" s="296" t="s">
        <v>38</v>
      </c>
      <c r="CV871" s="423" t="s">
        <v>38</v>
      </c>
    </row>
    <row r="872" spans="1:100" s="302" customFormat="1" ht="16.5" hidden="1">
      <c r="A872" s="839"/>
      <c r="B872" s="1195" t="s">
        <v>56</v>
      </c>
      <c r="C872" s="1045"/>
      <c r="D872" s="1045"/>
      <c r="E872" s="1045"/>
      <c r="F872" s="1195"/>
      <c r="G872" s="1195"/>
      <c r="H872" s="1195"/>
      <c r="I872" s="1195"/>
      <c r="J872" s="1045"/>
      <c r="K872" s="1045"/>
      <c r="L872" s="1195"/>
      <c r="M872" s="1195"/>
      <c r="N872" s="1045"/>
      <c r="O872" s="1045"/>
      <c r="P872" s="1045"/>
      <c r="Q872" s="300"/>
      <c r="R872" s="300" t="s">
        <v>38</v>
      </c>
      <c r="S872" s="300"/>
      <c r="T872" s="300" t="s">
        <v>38</v>
      </c>
      <c r="U872" s="300" t="s">
        <v>38</v>
      </c>
      <c r="V872" s="300" t="s">
        <v>38</v>
      </c>
      <c r="W872" s="407" t="s">
        <v>38</v>
      </c>
      <c r="X872" s="367" t="s">
        <v>38</v>
      </c>
      <c r="Y872" s="300" t="s">
        <v>38</v>
      </c>
      <c r="Z872" s="300" t="s">
        <v>38</v>
      </c>
      <c r="AA872" s="300" t="s">
        <v>38</v>
      </c>
      <c r="AB872" s="296" t="s">
        <v>38</v>
      </c>
      <c r="AC872" s="644" t="s">
        <v>38</v>
      </c>
      <c r="AD872" s="296" t="s">
        <v>38</v>
      </c>
      <c r="AE872" s="296" t="s">
        <v>38</v>
      </c>
      <c r="AF872" s="296" t="s">
        <v>38</v>
      </c>
      <c r="AG872" s="296" t="s">
        <v>38</v>
      </c>
      <c r="AH872" s="296" t="s">
        <v>38</v>
      </c>
      <c r="AI872" s="296" t="s">
        <v>38</v>
      </c>
      <c r="AJ872" s="296" t="s">
        <v>38</v>
      </c>
      <c r="AK872" s="296" t="s">
        <v>38</v>
      </c>
      <c r="AL872" s="296" t="s">
        <v>38</v>
      </c>
      <c r="AM872" s="296" t="s">
        <v>38</v>
      </c>
      <c r="AN872" s="296" t="s">
        <v>38</v>
      </c>
      <c r="AO872" s="296" t="s">
        <v>38</v>
      </c>
      <c r="AP872" s="296" t="s">
        <v>38</v>
      </c>
      <c r="AQ872" s="296" t="s">
        <v>38</v>
      </c>
      <c r="AR872" s="296" t="s">
        <v>38</v>
      </c>
      <c r="AS872" s="296" t="s">
        <v>38</v>
      </c>
      <c r="AT872" s="296" t="s">
        <v>38</v>
      </c>
      <c r="AU872" s="296" t="s">
        <v>38</v>
      </c>
      <c r="AV872" s="296" t="s">
        <v>38</v>
      </c>
      <c r="AW872" s="296" t="s">
        <v>38</v>
      </c>
      <c r="AX872" s="296" t="s">
        <v>38</v>
      </c>
      <c r="AY872" s="192"/>
      <c r="AZ872" s="192"/>
      <c r="BA872" s="192" t="s">
        <v>38</v>
      </c>
      <c r="BB872" s="192" t="s">
        <v>38</v>
      </c>
      <c r="BC872" s="192" t="s">
        <v>38</v>
      </c>
      <c r="BD872" s="192" t="s">
        <v>38</v>
      </c>
      <c r="BE872" s="296" t="s">
        <v>38</v>
      </c>
      <c r="BF872" s="296" t="s">
        <v>38</v>
      </c>
      <c r="BG872" s="296" t="s">
        <v>38</v>
      </c>
      <c r="BH872" s="296" t="s">
        <v>38</v>
      </c>
      <c r="BI872" s="296" t="s">
        <v>38</v>
      </c>
      <c r="BJ872" s="296" t="s">
        <v>38</v>
      </c>
      <c r="BK872" s="296" t="s">
        <v>38</v>
      </c>
      <c r="BL872" s="410" t="s">
        <v>38</v>
      </c>
      <c r="BM872" s="296" t="s">
        <v>38</v>
      </c>
      <c r="BN872" s="296" t="s">
        <v>38</v>
      </c>
      <c r="BO872" s="296" t="s">
        <v>38</v>
      </c>
      <c r="BP872" s="296" t="s">
        <v>38</v>
      </c>
      <c r="BQ872" s="296" t="s">
        <v>38</v>
      </c>
      <c r="BR872" s="410" t="s">
        <v>38</v>
      </c>
      <c r="BS872" s="296" t="s">
        <v>38</v>
      </c>
      <c r="BT872" s="296" t="s">
        <v>38</v>
      </c>
      <c r="BU872" s="296" t="s">
        <v>38</v>
      </c>
      <c r="BV872" s="296" t="s">
        <v>38</v>
      </c>
      <c r="BW872" s="410" t="s">
        <v>38</v>
      </c>
      <c r="BX872" s="296" t="s">
        <v>38</v>
      </c>
      <c r="BY872" s="410" t="s">
        <v>38</v>
      </c>
      <c r="BZ872" s="410" t="s">
        <v>38</v>
      </c>
      <c r="CA872" s="296" t="s">
        <v>38</v>
      </c>
      <c r="CB872" s="296" t="s">
        <v>38</v>
      </c>
      <c r="CC872" s="296" t="s">
        <v>38</v>
      </c>
      <c r="CD872" s="296" t="s">
        <v>38</v>
      </c>
      <c r="CE872" s="296" t="s">
        <v>38</v>
      </c>
      <c r="CF872" s="296" t="s">
        <v>38</v>
      </c>
      <c r="CG872" s="296" t="s">
        <v>38</v>
      </c>
      <c r="CH872" s="296" t="s">
        <v>38</v>
      </c>
      <c r="CI872" s="296" t="s">
        <v>38</v>
      </c>
      <c r="CJ872" s="296" t="s">
        <v>38</v>
      </c>
      <c r="CK872" s="296" t="s">
        <v>38</v>
      </c>
      <c r="CL872" s="296" t="s">
        <v>38</v>
      </c>
      <c r="CM872" s="296" t="s">
        <v>38</v>
      </c>
      <c r="CN872" s="296" t="s">
        <v>38</v>
      </c>
      <c r="CO872" s="296" t="s">
        <v>38</v>
      </c>
      <c r="CP872" s="296" t="s">
        <v>38</v>
      </c>
      <c r="CQ872" s="296" t="s">
        <v>38</v>
      </c>
      <c r="CR872" s="296" t="s">
        <v>38</v>
      </c>
      <c r="CS872" s="296" t="s">
        <v>38</v>
      </c>
      <c r="CT872" s="296" t="s">
        <v>38</v>
      </c>
      <c r="CU872" s="296" t="s">
        <v>38</v>
      </c>
      <c r="CV872" s="192" t="s">
        <v>38</v>
      </c>
    </row>
    <row r="873" spans="1:100" s="1" customFormat="1" ht="409.5" hidden="1">
      <c r="A873" s="13">
        <v>243</v>
      </c>
      <c r="B873" s="74" t="s">
        <v>626</v>
      </c>
      <c r="C873" s="146" t="s">
        <v>28</v>
      </c>
      <c r="D873" s="217" t="s">
        <v>55</v>
      </c>
      <c r="E873" s="215" t="s">
        <v>26</v>
      </c>
      <c r="F873" s="217" t="s">
        <v>55</v>
      </c>
      <c r="G873" s="217" t="s">
        <v>405</v>
      </c>
      <c r="H873" s="217"/>
      <c r="I873" s="591"/>
      <c r="J873" s="212"/>
      <c r="K873" s="465"/>
      <c r="L873" s="5" t="s">
        <v>32</v>
      </c>
      <c r="M873" s="212" t="s">
        <v>31</v>
      </c>
      <c r="N873" s="165" t="s">
        <v>8</v>
      </c>
      <c r="O873" s="221" t="s">
        <v>29</v>
      </c>
      <c r="P873" s="221" t="s">
        <v>24</v>
      </c>
      <c r="Q873" s="5"/>
      <c r="R873" s="5"/>
      <c r="S873" s="5"/>
      <c r="T873" s="5"/>
      <c r="U873" s="6" t="s">
        <v>24</v>
      </c>
      <c r="V873" s="5"/>
      <c r="W873" s="5"/>
      <c r="X873" s="5"/>
      <c r="Y873" s="5"/>
      <c r="Z873" s="5"/>
      <c r="AA873" s="5"/>
      <c r="AB873" s="80">
        <f>COUNTIF($Q873:$AA873,"x")</f>
        <v>1</v>
      </c>
      <c r="AC873" s="642"/>
      <c r="AD873" s="7"/>
      <c r="AE873" s="7"/>
      <c r="AF873" s="7"/>
      <c r="AG873" s="7"/>
      <c r="AH873" s="7"/>
      <c r="AI873" s="7"/>
      <c r="AJ873" s="7"/>
      <c r="AK873" s="7"/>
      <c r="AL873" s="7"/>
      <c r="AM873" s="7"/>
      <c r="AN873" s="7"/>
      <c r="AO873" s="7" t="s">
        <v>1404</v>
      </c>
      <c r="AP873" s="7" t="s">
        <v>1404</v>
      </c>
      <c r="AQ873" s="7" t="s">
        <v>1404</v>
      </c>
      <c r="AR873" s="7" t="s">
        <v>1404</v>
      </c>
      <c r="AS873" s="7"/>
      <c r="AT873" s="7"/>
      <c r="AU873" s="7"/>
      <c r="AV873" s="55"/>
      <c r="AW873" s="7"/>
      <c r="AX873" s="7"/>
      <c r="AY873" s="7"/>
      <c r="AZ873" s="7"/>
      <c r="BA873" s="7"/>
      <c r="BB873" s="7"/>
      <c r="BC873" s="7"/>
      <c r="BD873" s="7"/>
      <c r="BE873" s="7"/>
      <c r="BF873" s="7"/>
      <c r="BG873" s="7"/>
      <c r="BH873" s="7"/>
      <c r="BI873" s="7"/>
      <c r="BJ873" s="7"/>
      <c r="BK873" s="7"/>
      <c r="BL873" s="5">
        <v>1</v>
      </c>
      <c r="BM873" s="221">
        <v>2</v>
      </c>
      <c r="BN873" s="221">
        <v>2</v>
      </c>
      <c r="BO873" s="221">
        <v>2</v>
      </c>
      <c r="BP873" s="221">
        <v>2</v>
      </c>
      <c r="BQ873" s="221">
        <v>2</v>
      </c>
      <c r="BR873" s="5">
        <v>2</v>
      </c>
      <c r="BS873" s="226">
        <v>2</v>
      </c>
      <c r="BT873" s="221">
        <v>2</v>
      </c>
      <c r="BU873" s="221">
        <v>2</v>
      </c>
      <c r="BV873" s="221">
        <v>2</v>
      </c>
      <c r="BW873" s="5">
        <v>1</v>
      </c>
      <c r="BX873" s="221">
        <v>2</v>
      </c>
      <c r="BY873" s="6">
        <v>2</v>
      </c>
      <c r="BZ873" s="5">
        <v>2</v>
      </c>
      <c r="CA873" s="221">
        <v>2</v>
      </c>
      <c r="CB873" s="221">
        <v>2</v>
      </c>
      <c r="CC873" s="221">
        <v>2</v>
      </c>
      <c r="CD873" s="337">
        <v>2</v>
      </c>
      <c r="CE873" s="221">
        <v>2</v>
      </c>
      <c r="CF873" s="221">
        <v>2</v>
      </c>
      <c r="CG873" s="221">
        <v>2</v>
      </c>
      <c r="CH873" s="221">
        <v>2</v>
      </c>
      <c r="CI873" s="221">
        <v>2</v>
      </c>
      <c r="CJ873" s="337">
        <v>2</v>
      </c>
      <c r="CK873" s="221">
        <v>2</v>
      </c>
      <c r="CL873" s="222">
        <f>COUNTIF(BL873:CK873,"2")</f>
        <v>24</v>
      </c>
      <c r="CM873" s="237">
        <f>CL873/(CL873+CN873+CP873+CR873)</f>
        <v>0.92307692307692313</v>
      </c>
      <c r="CN873" s="222">
        <f>COUNTIF(BL873:CK873,"1")</f>
        <v>2</v>
      </c>
      <c r="CO873" s="237">
        <f>CN873/(CL873+CN873+CP873+CR873)</f>
        <v>7.6923076923076927E-2</v>
      </c>
      <c r="CP873" s="222">
        <f>COUNTIF(BL873:CK873,"0")</f>
        <v>0</v>
      </c>
      <c r="CQ873" s="237">
        <f>CP873/(CL873+CN873+CP873+CR873)</f>
        <v>0</v>
      </c>
      <c r="CR873" s="222">
        <f>COUNTIF(BL873:CK873,"KĐG")</f>
        <v>0</v>
      </c>
      <c r="CS873" s="237">
        <f>CR873/(CL873+CN873+CP873+CR873)</f>
        <v>0</v>
      </c>
      <c r="CT873" s="223">
        <f>(((CL873*2)+(CN873*1)+(CP873*0)))/(CL873+CN873+CP873)</f>
        <v>1.9230769230769231</v>
      </c>
      <c r="CU873" s="223" t="str">
        <f>IF(CS873&gt;=50%,"KĐG",IF(CT873&gt;=1.6,"Đạt mục tiêu",IF(CT873&gt;=1,"Cần cố gắng","Chưa đạt")))</f>
        <v>Đạt mục tiêu</v>
      </c>
      <c r="CV873" s="5"/>
    </row>
    <row r="874" spans="1:100" s="1" customFormat="1" ht="387.5" hidden="1">
      <c r="A874" s="13">
        <v>244</v>
      </c>
      <c r="B874" s="220" t="s">
        <v>1024</v>
      </c>
      <c r="C874" s="215" t="s">
        <v>28</v>
      </c>
      <c r="D874" s="217" t="s">
        <v>54</v>
      </c>
      <c r="E874" s="146" t="s">
        <v>28</v>
      </c>
      <c r="F874" s="220" t="s">
        <v>1025</v>
      </c>
      <c r="G874" s="217" t="s">
        <v>371</v>
      </c>
      <c r="H874" s="217"/>
      <c r="I874" s="591"/>
      <c r="J874" s="212"/>
      <c r="K874" s="465"/>
      <c r="L874" s="8" t="s">
        <v>32</v>
      </c>
      <c r="M874" s="212" t="s">
        <v>31</v>
      </c>
      <c r="N874" s="165" t="s">
        <v>8</v>
      </c>
      <c r="O874" s="221" t="s">
        <v>51</v>
      </c>
      <c r="P874" s="221" t="s">
        <v>24</v>
      </c>
      <c r="Q874" s="5"/>
      <c r="R874" s="5" t="s">
        <v>24</v>
      </c>
      <c r="S874" s="5"/>
      <c r="T874" s="5"/>
      <c r="U874" s="6"/>
      <c r="V874" s="5"/>
      <c r="W874" s="5"/>
      <c r="X874" s="5"/>
      <c r="Y874" s="5"/>
      <c r="Z874" s="5"/>
      <c r="AA874" s="5"/>
      <c r="AB874" s="80">
        <f>COUNTIF($Q874:$AA874,"x")</f>
        <v>1</v>
      </c>
      <c r="AC874" s="642"/>
      <c r="AD874" s="7"/>
      <c r="AE874" s="7"/>
      <c r="AF874" s="7"/>
      <c r="AG874" s="7" t="s">
        <v>1316</v>
      </c>
      <c r="AH874" s="7"/>
      <c r="AI874" s="7"/>
      <c r="AJ874" s="7"/>
      <c r="AK874" s="7"/>
      <c r="AL874" s="7"/>
      <c r="AM874" s="7"/>
      <c r="AN874" s="7"/>
      <c r="AO874" s="7"/>
      <c r="AP874" s="7"/>
      <c r="AQ874" s="7"/>
      <c r="AR874" s="7"/>
      <c r="AS874" s="7"/>
      <c r="AT874" s="7"/>
      <c r="AU874" s="7"/>
      <c r="AV874" s="55"/>
      <c r="AW874" s="7"/>
      <c r="AX874" s="7"/>
      <c r="AY874" s="7"/>
      <c r="AZ874" s="7"/>
      <c r="BA874" s="7"/>
      <c r="BB874" s="7"/>
      <c r="BC874" s="7"/>
      <c r="BD874" s="7"/>
      <c r="BE874" s="7"/>
      <c r="BF874" s="7"/>
      <c r="BG874" s="7"/>
      <c r="BH874" s="7"/>
      <c r="BI874" s="7"/>
      <c r="BJ874" s="7"/>
      <c r="BK874" s="7"/>
      <c r="BL874" s="5">
        <v>2</v>
      </c>
      <c r="BM874" s="221">
        <v>2</v>
      </c>
      <c r="BN874" s="221">
        <v>1</v>
      </c>
      <c r="BO874" s="221">
        <v>2</v>
      </c>
      <c r="BP874" s="221">
        <v>2</v>
      </c>
      <c r="BQ874" s="221">
        <v>2</v>
      </c>
      <c r="BR874" s="5">
        <v>2</v>
      </c>
      <c r="BS874" s="226">
        <v>2</v>
      </c>
      <c r="BT874" s="221">
        <v>2</v>
      </c>
      <c r="BU874" s="221">
        <v>2</v>
      </c>
      <c r="BV874" s="221">
        <v>2</v>
      </c>
      <c r="BW874" s="5">
        <v>2</v>
      </c>
      <c r="BX874" s="221">
        <v>2</v>
      </c>
      <c r="BY874" s="6">
        <v>2</v>
      </c>
      <c r="BZ874" s="5">
        <v>2</v>
      </c>
      <c r="CA874" s="221">
        <v>2</v>
      </c>
      <c r="CB874" s="221">
        <v>2</v>
      </c>
      <c r="CC874" s="221">
        <v>1</v>
      </c>
      <c r="CD874" s="337">
        <v>2</v>
      </c>
      <c r="CE874" s="221">
        <v>2</v>
      </c>
      <c r="CF874" s="221">
        <v>2</v>
      </c>
      <c r="CG874" s="221">
        <v>2</v>
      </c>
      <c r="CH874" s="221">
        <v>2</v>
      </c>
      <c r="CI874" s="221">
        <v>2</v>
      </c>
      <c r="CJ874" s="337">
        <v>2</v>
      </c>
      <c r="CK874" s="221">
        <v>2</v>
      </c>
      <c r="CL874" s="222">
        <f>COUNTIF(BL874:CK874,"2")</f>
        <v>24</v>
      </c>
      <c r="CM874" s="237">
        <f>CL874/(CL874+CN874+CP874+CR874)</f>
        <v>0.92307692307692313</v>
      </c>
      <c r="CN874" s="222">
        <f>COUNTIF(BL874:CK874,"1")</f>
        <v>2</v>
      </c>
      <c r="CO874" s="237">
        <f>CN874/(CL874+CN874+CP874+CR874)</f>
        <v>7.6923076923076927E-2</v>
      </c>
      <c r="CP874" s="222">
        <f>COUNTIF(BL874:CK874,"0")</f>
        <v>0</v>
      </c>
      <c r="CQ874" s="237">
        <f>CP874/(CL874+CN874+CP874+CR874)</f>
        <v>0</v>
      </c>
      <c r="CR874" s="222">
        <f>COUNTIF(BL874:CK874,"KĐG")</f>
        <v>0</v>
      </c>
      <c r="CS874" s="237">
        <f>CR874/(CL874+CN874+CP874+CR874)</f>
        <v>0</v>
      </c>
      <c r="CT874" s="223">
        <f>(((CL874*2)+(CN874*1)+(CP874*0)))/(CL874+CN874+CP874)</f>
        <v>1.9230769230769231</v>
      </c>
      <c r="CU874" s="223" t="str">
        <f>IF(CS874&gt;=50%,"KĐG",IF(CT874&gt;=1.6,"Đạt mục tiêu",IF(CT874&gt;=1,"Cần cố gắng","Chưa đạt")))</f>
        <v>Đạt mục tiêu</v>
      </c>
      <c r="CV874" s="5"/>
    </row>
    <row r="875" spans="1:100" s="1" customFormat="1" ht="201.5" hidden="1">
      <c r="A875" s="13">
        <v>245</v>
      </c>
      <c r="B875" s="217" t="s">
        <v>544</v>
      </c>
      <c r="C875" s="215" t="s">
        <v>28</v>
      </c>
      <c r="D875" s="217" t="s">
        <v>53</v>
      </c>
      <c r="E875" s="146" t="s">
        <v>28</v>
      </c>
      <c r="F875" s="217" t="s">
        <v>53</v>
      </c>
      <c r="G875" s="217" t="s">
        <v>406</v>
      </c>
      <c r="H875" s="217"/>
      <c r="I875" s="591"/>
      <c r="J875" s="212"/>
      <c r="K875" s="465"/>
      <c r="L875" s="8" t="s">
        <v>32</v>
      </c>
      <c r="M875" s="212" t="s">
        <v>31</v>
      </c>
      <c r="N875" s="165" t="s">
        <v>8</v>
      </c>
      <c r="O875" s="221" t="s">
        <v>29</v>
      </c>
      <c r="P875" s="221" t="s">
        <v>24</v>
      </c>
      <c r="Q875" s="5"/>
      <c r="R875" s="5"/>
      <c r="S875" s="5"/>
      <c r="T875" s="5"/>
      <c r="U875" s="6" t="s">
        <v>24</v>
      </c>
      <c r="V875" s="5"/>
      <c r="W875" s="5"/>
      <c r="X875" s="5"/>
      <c r="Y875" s="5"/>
      <c r="Z875" s="5"/>
      <c r="AA875" s="5"/>
      <c r="AB875" s="80">
        <f>COUNTIF($Q875:$AA875,"x")</f>
        <v>1</v>
      </c>
      <c r="AC875" s="642"/>
      <c r="AD875" s="7"/>
      <c r="AE875" s="7"/>
      <c r="AF875" s="7"/>
      <c r="AG875" s="7"/>
      <c r="AH875" s="7"/>
      <c r="AI875" s="7"/>
      <c r="AJ875" s="7"/>
      <c r="AK875" s="7"/>
      <c r="AL875" s="7"/>
      <c r="AM875" s="7"/>
      <c r="AN875" s="7"/>
      <c r="AO875" s="7"/>
      <c r="AP875" s="7"/>
      <c r="AQ875" s="7"/>
      <c r="AR875" s="7"/>
      <c r="AS875" s="7"/>
      <c r="AT875" s="7" t="s">
        <v>1318</v>
      </c>
      <c r="AU875" s="7"/>
      <c r="AV875" s="55"/>
      <c r="AW875" s="7"/>
      <c r="AX875" s="7"/>
      <c r="AY875" s="7"/>
      <c r="AZ875" s="7"/>
      <c r="BA875" s="7"/>
      <c r="BB875" s="7"/>
      <c r="BC875" s="7"/>
      <c r="BD875" s="7"/>
      <c r="BE875" s="7"/>
      <c r="BF875" s="7"/>
      <c r="BG875" s="7"/>
      <c r="BH875" s="7"/>
      <c r="BI875" s="7"/>
      <c r="BJ875" s="7"/>
      <c r="BK875" s="7"/>
      <c r="BL875" s="5">
        <v>2</v>
      </c>
      <c r="BM875" s="221">
        <v>2</v>
      </c>
      <c r="BN875" s="221">
        <v>2</v>
      </c>
      <c r="BO875" s="221">
        <v>2</v>
      </c>
      <c r="BP875" s="221">
        <v>2</v>
      </c>
      <c r="BQ875" s="221">
        <v>2</v>
      </c>
      <c r="BR875" s="5">
        <v>2</v>
      </c>
      <c r="BS875" s="226">
        <v>2</v>
      </c>
      <c r="BT875" s="221">
        <v>2</v>
      </c>
      <c r="BU875" s="221">
        <v>2</v>
      </c>
      <c r="BV875" s="221">
        <v>2</v>
      </c>
      <c r="BW875" s="5">
        <v>2</v>
      </c>
      <c r="BX875" s="221">
        <v>2</v>
      </c>
      <c r="BY875" s="6">
        <v>2</v>
      </c>
      <c r="BZ875" s="5">
        <v>2</v>
      </c>
      <c r="CA875" s="221">
        <v>2</v>
      </c>
      <c r="CB875" s="221">
        <v>2</v>
      </c>
      <c r="CC875" s="221">
        <v>2</v>
      </c>
      <c r="CD875" s="337">
        <v>2</v>
      </c>
      <c r="CE875" s="221">
        <v>2</v>
      </c>
      <c r="CF875" s="221">
        <v>2</v>
      </c>
      <c r="CG875" s="221">
        <v>2</v>
      </c>
      <c r="CH875" s="221">
        <v>2</v>
      </c>
      <c r="CI875" s="221">
        <v>2</v>
      </c>
      <c r="CJ875" s="337">
        <v>2</v>
      </c>
      <c r="CK875" s="221">
        <v>2</v>
      </c>
      <c r="CL875" s="222">
        <f>COUNTIF(BL875:CK875,"2")</f>
        <v>26</v>
      </c>
      <c r="CM875" s="237">
        <f>CL875/(CL875+CN875+CP875+CR875)</f>
        <v>1</v>
      </c>
      <c r="CN875" s="222">
        <f>COUNTIF(BL875:CK875,"1")</f>
        <v>0</v>
      </c>
      <c r="CO875" s="237">
        <f>CN875/(CL875+CN875+CP875+CR875)</f>
        <v>0</v>
      </c>
      <c r="CP875" s="222">
        <f>COUNTIF(BL875:CK875,"0")</f>
        <v>0</v>
      </c>
      <c r="CQ875" s="237">
        <f>CP875/(CL875+CN875+CP875+CR875)</f>
        <v>0</v>
      </c>
      <c r="CR875" s="222">
        <f>COUNTIF(BL875:CK875,"KĐG")</f>
        <v>0</v>
      </c>
      <c r="CS875" s="237">
        <f>CR875/(CL875+CN875+CP875+CR875)</f>
        <v>0</v>
      </c>
      <c r="CT875" s="223">
        <f>(((CL875*2)+(CN875*1)+(CP875*0)))/(CL875+CN875+CP875)</f>
        <v>2</v>
      </c>
      <c r="CU875" s="223" t="str">
        <f>IF(CS875&gt;=50%,"KĐG",IF(CT875&gt;=1.6,"Đạt mục tiêu",IF(CT875&gt;=1,"Cần cố gắng","Chưa đạt")))</f>
        <v>Đạt mục tiêu</v>
      </c>
      <c r="CV875" s="5"/>
    </row>
    <row r="876" spans="1:100" s="302" customFormat="1" ht="16.5" hidden="1">
      <c r="A876" s="16"/>
      <c r="B876" s="1121" t="s">
        <v>50</v>
      </c>
      <c r="C876" s="1045"/>
      <c r="D876" s="1045"/>
      <c r="E876" s="1045"/>
      <c r="F876" s="1121"/>
      <c r="G876" s="1121"/>
      <c r="H876" s="562"/>
      <c r="I876" s="591"/>
      <c r="J876" s="300"/>
      <c r="K876" s="498"/>
      <c r="L876" s="423"/>
      <c r="M876" s="423"/>
      <c r="N876" s="304" t="s">
        <v>38</v>
      </c>
      <c r="O876" s="300"/>
      <c r="P876" s="83"/>
      <c r="Q876" s="83" t="s">
        <v>38</v>
      </c>
      <c r="R876" s="300" t="s">
        <v>38</v>
      </c>
      <c r="S876" s="300" t="s">
        <v>38</v>
      </c>
      <c r="T876" s="300" t="s">
        <v>38</v>
      </c>
      <c r="U876" s="301" t="s">
        <v>38</v>
      </c>
      <c r="V876" s="300" t="s">
        <v>38</v>
      </c>
      <c r="W876" s="409"/>
      <c r="X876" s="367" t="s">
        <v>38</v>
      </c>
      <c r="Y876" s="300" t="s">
        <v>38</v>
      </c>
      <c r="Z876" s="300" t="s">
        <v>38</v>
      </c>
      <c r="AA876" s="300" t="s">
        <v>38</v>
      </c>
      <c r="AB876" s="296" t="s">
        <v>38</v>
      </c>
      <c r="AC876" s="647" t="s">
        <v>38</v>
      </c>
      <c r="AD876" s="83" t="s">
        <v>38</v>
      </c>
      <c r="AE876" s="83" t="s">
        <v>38</v>
      </c>
      <c r="AF876" s="83" t="s">
        <v>38</v>
      </c>
      <c r="AG876" s="296" t="s">
        <v>38</v>
      </c>
      <c r="AH876" s="296" t="s">
        <v>38</v>
      </c>
      <c r="AI876" s="296" t="s">
        <v>38</v>
      </c>
      <c r="AJ876" s="296" t="s">
        <v>38</v>
      </c>
      <c r="AK876" s="296" t="s">
        <v>38</v>
      </c>
      <c r="AL876" s="296" t="s">
        <v>38</v>
      </c>
      <c r="AM876" s="296" t="s">
        <v>38</v>
      </c>
      <c r="AN876" s="296" t="s">
        <v>38</v>
      </c>
      <c r="AO876" s="296" t="s">
        <v>38</v>
      </c>
      <c r="AP876" s="296" t="s">
        <v>38</v>
      </c>
      <c r="AQ876" s="296" t="s">
        <v>38</v>
      </c>
      <c r="AR876" s="296" t="s">
        <v>38</v>
      </c>
      <c r="AS876" s="296" t="s">
        <v>38</v>
      </c>
      <c r="AT876" s="296" t="s">
        <v>38</v>
      </c>
      <c r="AU876" s="296" t="s">
        <v>38</v>
      </c>
      <c r="AV876" s="296" t="s">
        <v>38</v>
      </c>
      <c r="AW876" s="296" t="s">
        <v>38</v>
      </c>
      <c r="AX876" s="296" t="s">
        <v>38</v>
      </c>
      <c r="AY876" s="296"/>
      <c r="AZ876" s="296"/>
      <c r="BA876" s="192" t="s">
        <v>38</v>
      </c>
      <c r="BB876" s="192" t="s">
        <v>38</v>
      </c>
      <c r="BC876" s="192" t="s">
        <v>38</v>
      </c>
      <c r="BD876" s="192" t="s">
        <v>38</v>
      </c>
      <c r="BE876" s="296" t="s">
        <v>38</v>
      </c>
      <c r="BF876" s="296" t="s">
        <v>38</v>
      </c>
      <c r="BG876" s="296" t="s">
        <v>38</v>
      </c>
      <c r="BH876" s="296" t="s">
        <v>38</v>
      </c>
      <c r="BI876" s="296" t="s">
        <v>38</v>
      </c>
      <c r="BJ876" s="296" t="s">
        <v>38</v>
      </c>
      <c r="BK876" s="296" t="s">
        <v>38</v>
      </c>
      <c r="BL876" s="410" t="s">
        <v>38</v>
      </c>
      <c r="BM876" s="296" t="s">
        <v>38</v>
      </c>
      <c r="BN876" s="296" t="s">
        <v>38</v>
      </c>
      <c r="BO876" s="296" t="s">
        <v>38</v>
      </c>
      <c r="BP876" s="296" t="s">
        <v>38</v>
      </c>
      <c r="BQ876" s="296" t="s">
        <v>38</v>
      </c>
      <c r="BR876" s="410" t="s">
        <v>38</v>
      </c>
      <c r="BS876" s="296" t="s">
        <v>38</v>
      </c>
      <c r="BT876" s="296" t="s">
        <v>38</v>
      </c>
      <c r="BU876" s="296" t="s">
        <v>38</v>
      </c>
      <c r="BV876" s="296" t="s">
        <v>38</v>
      </c>
      <c r="BW876" s="410" t="s">
        <v>38</v>
      </c>
      <c r="BX876" s="296" t="s">
        <v>38</v>
      </c>
      <c r="BY876" s="410" t="s">
        <v>38</v>
      </c>
      <c r="BZ876" s="410" t="s">
        <v>38</v>
      </c>
      <c r="CA876" s="296" t="s">
        <v>38</v>
      </c>
      <c r="CB876" s="296" t="s">
        <v>38</v>
      </c>
      <c r="CC876" s="296" t="s">
        <v>38</v>
      </c>
      <c r="CD876" s="296" t="s">
        <v>38</v>
      </c>
      <c r="CE876" s="296" t="s">
        <v>38</v>
      </c>
      <c r="CF876" s="296" t="s">
        <v>38</v>
      </c>
      <c r="CG876" s="296" t="s">
        <v>38</v>
      </c>
      <c r="CH876" s="296" t="s">
        <v>38</v>
      </c>
      <c r="CI876" s="296" t="s">
        <v>38</v>
      </c>
      <c r="CJ876" s="296" t="s">
        <v>38</v>
      </c>
      <c r="CK876" s="296" t="s">
        <v>38</v>
      </c>
      <c r="CL876" s="296" t="s">
        <v>38</v>
      </c>
      <c r="CM876" s="296" t="s">
        <v>38</v>
      </c>
      <c r="CN876" s="296" t="s">
        <v>38</v>
      </c>
      <c r="CO876" s="296" t="s">
        <v>38</v>
      </c>
      <c r="CP876" s="296" t="s">
        <v>38</v>
      </c>
      <c r="CQ876" s="296" t="s">
        <v>38</v>
      </c>
      <c r="CR876" s="296" t="s">
        <v>38</v>
      </c>
      <c r="CS876" s="296" t="s">
        <v>38</v>
      </c>
      <c r="CT876" s="296" t="s">
        <v>38</v>
      </c>
      <c r="CU876" s="296" t="s">
        <v>38</v>
      </c>
      <c r="CV876" s="423" t="s">
        <v>38</v>
      </c>
    </row>
    <row r="877" spans="1:100" s="1" customFormat="1" ht="93" hidden="1">
      <c r="A877" s="1308">
        <v>246</v>
      </c>
      <c r="B877" s="1044" t="s">
        <v>3048</v>
      </c>
      <c r="C877" s="1033" t="s">
        <v>26</v>
      </c>
      <c r="D877" s="1024" t="s">
        <v>49</v>
      </c>
      <c r="E877" s="1033" t="s">
        <v>26</v>
      </c>
      <c r="F877" s="156" t="s">
        <v>1398</v>
      </c>
      <c r="G877" s="34" t="s">
        <v>2171</v>
      </c>
      <c r="H877" s="34"/>
      <c r="I877" s="616"/>
      <c r="J877" s="16"/>
      <c r="K877" s="514"/>
      <c r="L877" s="5" t="s">
        <v>32</v>
      </c>
      <c r="M877" s="212" t="s">
        <v>31</v>
      </c>
      <c r="N877" s="165" t="s">
        <v>8</v>
      </c>
      <c r="O877" s="221" t="s">
        <v>29</v>
      </c>
      <c r="P877" s="221" t="s">
        <v>24</v>
      </c>
      <c r="Q877" s="5" t="s">
        <v>24</v>
      </c>
      <c r="R877" s="5"/>
      <c r="S877" s="5"/>
      <c r="T877" s="5"/>
      <c r="U877" s="6"/>
      <c r="V877" s="5"/>
      <c r="W877" s="5"/>
      <c r="X877" s="5"/>
      <c r="Y877" s="5"/>
      <c r="Z877" s="5"/>
      <c r="AA877" s="5"/>
      <c r="AB877" s="80">
        <f t="shared" ref="AB877:AB908" si="461">COUNTIF($Q877:$AA877,"x")</f>
        <v>1</v>
      </c>
      <c r="AC877" s="565" t="s">
        <v>1316</v>
      </c>
      <c r="AD877" s="221" t="s">
        <v>1316</v>
      </c>
      <c r="AE877" s="221" t="s">
        <v>1316</v>
      </c>
      <c r="AF877" s="221" t="s">
        <v>1316</v>
      </c>
      <c r="AG877" s="7"/>
      <c r="AH877" s="7"/>
      <c r="AI877" s="7"/>
      <c r="AJ877" s="7"/>
      <c r="AK877" s="7"/>
      <c r="AL877" s="7"/>
      <c r="AM877" s="7"/>
      <c r="AN877" s="7"/>
      <c r="AO877" s="7"/>
      <c r="AP877" s="7"/>
      <c r="AQ877" s="7"/>
      <c r="AR877" s="7"/>
      <c r="AS877" s="7"/>
      <c r="AT877" s="7"/>
      <c r="AU877" s="7"/>
      <c r="AV877" s="55"/>
      <c r="AW877" s="7"/>
      <c r="AX877" s="7"/>
      <c r="AY877" s="7"/>
      <c r="AZ877" s="7"/>
      <c r="BA877" s="7"/>
      <c r="BB877" s="7"/>
      <c r="BC877" s="7"/>
      <c r="BD877" s="7"/>
      <c r="BE877" s="7"/>
      <c r="BF877" s="7"/>
      <c r="BG877" s="7"/>
      <c r="BH877" s="7"/>
      <c r="BI877" s="7"/>
      <c r="BJ877" s="7"/>
      <c r="BK877" s="7"/>
      <c r="BL877" s="5">
        <v>2</v>
      </c>
      <c r="BM877" s="221">
        <v>2</v>
      </c>
      <c r="BN877" s="221">
        <v>2</v>
      </c>
      <c r="BO877" s="221">
        <v>2</v>
      </c>
      <c r="BP877" s="221">
        <v>2</v>
      </c>
      <c r="BQ877" s="221">
        <v>2</v>
      </c>
      <c r="BR877" s="5">
        <v>2</v>
      </c>
      <c r="BS877" s="226">
        <v>2</v>
      </c>
      <c r="BT877" s="221">
        <v>2</v>
      </c>
      <c r="BU877" s="221">
        <v>2</v>
      </c>
      <c r="BV877" s="221">
        <v>2</v>
      </c>
      <c r="BW877" s="5">
        <v>2</v>
      </c>
      <c r="BX877" s="221">
        <v>2</v>
      </c>
      <c r="BY877" s="6">
        <v>1</v>
      </c>
      <c r="BZ877" s="5">
        <v>2</v>
      </c>
      <c r="CA877" s="221">
        <v>2</v>
      </c>
      <c r="CB877" s="221">
        <v>2</v>
      </c>
      <c r="CC877" s="221">
        <v>2</v>
      </c>
      <c r="CD877" s="337">
        <v>1</v>
      </c>
      <c r="CE877" s="221">
        <v>2</v>
      </c>
      <c r="CF877" s="221">
        <v>2</v>
      </c>
      <c r="CG877" s="221">
        <v>2</v>
      </c>
      <c r="CH877" s="221">
        <v>2</v>
      </c>
      <c r="CI877" s="221">
        <v>2</v>
      </c>
      <c r="CJ877" s="337">
        <v>2</v>
      </c>
      <c r="CK877" s="221">
        <v>2</v>
      </c>
      <c r="CL877" s="222">
        <f t="shared" ref="CL877:CL887" si="462">COUNTIF(BL877:CK877,"2")</f>
        <v>24</v>
      </c>
      <c r="CM877" s="237">
        <f t="shared" ref="CM877:CM887" si="463">CL877/(CL877+CN877+CP877+CR877)</f>
        <v>0.92307692307692313</v>
      </c>
      <c r="CN877" s="222">
        <f t="shared" ref="CN877:CN887" si="464">COUNTIF(BL877:CK877,"1")</f>
        <v>2</v>
      </c>
      <c r="CO877" s="237">
        <f t="shared" ref="CO877:CO887" si="465">CN877/(CL877+CN877+CP877+CR877)</f>
        <v>7.6923076923076927E-2</v>
      </c>
      <c r="CP877" s="222">
        <f t="shared" ref="CP877:CP887" si="466">COUNTIF(BL877:CK877,"0")</f>
        <v>0</v>
      </c>
      <c r="CQ877" s="237">
        <f t="shared" ref="CQ877:CQ887" si="467">CP877/(CL877+CN877+CP877+CR877)</f>
        <v>0</v>
      </c>
      <c r="CR877" s="222">
        <f t="shared" ref="CR877:CR887" si="468">COUNTIF(BL877:CK877,"KĐG")</f>
        <v>0</v>
      </c>
      <c r="CS877" s="237">
        <f t="shared" ref="CS877:CS887" si="469">CR877/(CL877+CN877+CP877+CR877)</f>
        <v>0</v>
      </c>
      <c r="CT877" s="223">
        <f t="shared" ref="CT877:CT887" si="470">(((CL877*2)+(CN877*1)+(CP877*0)))/(CL877+CN877+CP877)</f>
        <v>1.9230769230769231</v>
      </c>
      <c r="CU877" s="223" t="str">
        <f t="shared" ref="CU877:CU887" si="471">IF(CS877&gt;=50%,"KĐG",IF(CT877&gt;=1.6,"Đạt mục tiêu",IF(CT877&gt;=1,"Cần cố gắng","Chưa đạt")))</f>
        <v>Đạt mục tiêu</v>
      </c>
      <c r="CV877" s="5"/>
    </row>
    <row r="878" spans="1:100" s="1" customFormat="1" ht="77.5" hidden="1">
      <c r="A878" s="1308"/>
      <c r="B878" s="1024"/>
      <c r="C878" s="1033"/>
      <c r="D878" s="1024"/>
      <c r="E878" s="1033"/>
      <c r="F878" s="156" t="s">
        <v>1027</v>
      </c>
      <c r="G878" s="9" t="s">
        <v>1445</v>
      </c>
      <c r="H878" s="9"/>
      <c r="I878" s="623"/>
      <c r="J878" s="5"/>
      <c r="K878" s="474"/>
      <c r="L878" s="5" t="s">
        <v>32</v>
      </c>
      <c r="M878" s="212" t="s">
        <v>31</v>
      </c>
      <c r="N878" s="165" t="s">
        <v>8</v>
      </c>
      <c r="O878" s="221" t="s">
        <v>29</v>
      </c>
      <c r="P878" s="221" t="s">
        <v>24</v>
      </c>
      <c r="Q878" s="5"/>
      <c r="R878" s="5" t="s">
        <v>24</v>
      </c>
      <c r="S878" s="5"/>
      <c r="T878" s="5"/>
      <c r="U878" s="6"/>
      <c r="V878" s="5"/>
      <c r="W878" s="5"/>
      <c r="X878" s="5"/>
      <c r="Y878" s="5"/>
      <c r="Z878" s="5"/>
      <c r="AA878" s="5"/>
      <c r="AB878" s="80">
        <f t="shared" si="461"/>
        <v>1</v>
      </c>
      <c r="AC878" s="642"/>
      <c r="AD878" s="7"/>
      <c r="AE878" s="7"/>
      <c r="AF878" s="7"/>
      <c r="AG878" s="7" t="s">
        <v>1404</v>
      </c>
      <c r="AH878" s="7" t="s">
        <v>1404</v>
      </c>
      <c r="AI878" s="7" t="s">
        <v>1404</v>
      </c>
      <c r="AJ878" s="7" t="s">
        <v>1404</v>
      </c>
      <c r="AK878" s="7"/>
      <c r="AL878" s="7"/>
      <c r="AM878" s="7"/>
      <c r="AN878" s="7"/>
      <c r="AO878" s="7"/>
      <c r="AP878" s="7"/>
      <c r="AQ878" s="7"/>
      <c r="AR878" s="7"/>
      <c r="AS878" s="7"/>
      <c r="AT878" s="7"/>
      <c r="AU878" s="7"/>
      <c r="AV878" s="55"/>
      <c r="AW878" s="7"/>
      <c r="AX878" s="7"/>
      <c r="AY878" s="7"/>
      <c r="AZ878" s="7"/>
      <c r="BA878" s="7"/>
      <c r="BB878" s="7"/>
      <c r="BC878" s="7"/>
      <c r="BD878" s="7"/>
      <c r="BE878" s="7"/>
      <c r="BF878" s="7"/>
      <c r="BG878" s="7"/>
      <c r="BH878" s="7"/>
      <c r="BI878" s="7"/>
      <c r="BJ878" s="7"/>
      <c r="BK878" s="7"/>
      <c r="BL878" s="5">
        <v>2</v>
      </c>
      <c r="BM878" s="221">
        <v>2</v>
      </c>
      <c r="BN878" s="221">
        <v>2</v>
      </c>
      <c r="BO878" s="221">
        <v>1</v>
      </c>
      <c r="BP878" s="221">
        <v>2</v>
      </c>
      <c r="BQ878" s="221">
        <v>2</v>
      </c>
      <c r="BR878" s="5">
        <v>2</v>
      </c>
      <c r="BS878" s="226">
        <v>1</v>
      </c>
      <c r="BT878" s="221">
        <v>2</v>
      </c>
      <c r="BU878" s="221">
        <v>2</v>
      </c>
      <c r="BV878" s="221">
        <v>2</v>
      </c>
      <c r="BW878" s="5">
        <v>2</v>
      </c>
      <c r="BX878" s="221">
        <v>2</v>
      </c>
      <c r="BY878" s="6">
        <v>2</v>
      </c>
      <c r="BZ878" s="5">
        <v>1</v>
      </c>
      <c r="CA878" s="221">
        <v>2</v>
      </c>
      <c r="CB878" s="221">
        <v>2</v>
      </c>
      <c r="CC878" s="221">
        <v>2</v>
      </c>
      <c r="CD878" s="337">
        <v>2</v>
      </c>
      <c r="CE878" s="221">
        <v>2</v>
      </c>
      <c r="CF878" s="221">
        <v>2</v>
      </c>
      <c r="CG878" s="221">
        <v>2</v>
      </c>
      <c r="CH878" s="221">
        <v>2</v>
      </c>
      <c r="CI878" s="221">
        <v>2</v>
      </c>
      <c r="CJ878" s="337">
        <v>2</v>
      </c>
      <c r="CK878" s="221">
        <v>2</v>
      </c>
      <c r="CL878" s="222">
        <f t="shared" si="462"/>
        <v>23</v>
      </c>
      <c r="CM878" s="237">
        <f t="shared" si="463"/>
        <v>0.88461538461538458</v>
      </c>
      <c r="CN878" s="222">
        <f t="shared" si="464"/>
        <v>3</v>
      </c>
      <c r="CO878" s="237">
        <f t="shared" si="465"/>
        <v>0.11538461538461539</v>
      </c>
      <c r="CP878" s="222">
        <f t="shared" si="466"/>
        <v>0</v>
      </c>
      <c r="CQ878" s="237">
        <f t="shared" si="467"/>
        <v>0</v>
      </c>
      <c r="CR878" s="222">
        <f t="shared" si="468"/>
        <v>0</v>
      </c>
      <c r="CS878" s="237">
        <f t="shared" si="469"/>
        <v>0</v>
      </c>
      <c r="CT878" s="223">
        <f t="shared" si="470"/>
        <v>1.8846153846153846</v>
      </c>
      <c r="CU878" s="223" t="str">
        <f t="shared" si="471"/>
        <v>Đạt mục tiêu</v>
      </c>
      <c r="CV878" s="5"/>
    </row>
    <row r="879" spans="1:100" s="1" customFormat="1" ht="77.5" hidden="1">
      <c r="A879" s="1308"/>
      <c r="B879" s="1024"/>
      <c r="C879" s="1033"/>
      <c r="D879" s="1024"/>
      <c r="E879" s="1033"/>
      <c r="F879" s="50" t="s">
        <v>383</v>
      </c>
      <c r="G879" s="9" t="s">
        <v>1463</v>
      </c>
      <c r="H879" s="9"/>
      <c r="I879" s="623"/>
      <c r="J879" s="5"/>
      <c r="K879" s="474"/>
      <c r="L879" s="38" t="s">
        <v>32</v>
      </c>
      <c r="M879" s="212" t="s">
        <v>31</v>
      </c>
      <c r="N879" s="165" t="s">
        <v>8</v>
      </c>
      <c r="O879" s="221" t="s">
        <v>29</v>
      </c>
      <c r="P879" s="221" t="s">
        <v>24</v>
      </c>
      <c r="Q879" s="5"/>
      <c r="R879" s="5"/>
      <c r="S879" s="5" t="s">
        <v>24</v>
      </c>
      <c r="T879" s="5"/>
      <c r="U879" s="6"/>
      <c r="V879" s="5"/>
      <c r="W879" s="5"/>
      <c r="X879" s="5"/>
      <c r="Y879" s="5"/>
      <c r="Z879" s="5"/>
      <c r="AA879" s="5"/>
      <c r="AB879" s="80">
        <f t="shared" si="461"/>
        <v>1</v>
      </c>
      <c r="AC879" s="642"/>
      <c r="AD879" s="7"/>
      <c r="AE879" s="7"/>
      <c r="AF879" s="7"/>
      <c r="AG879" s="7"/>
      <c r="AH879" s="7"/>
      <c r="AI879" s="7"/>
      <c r="AJ879" s="7"/>
      <c r="AK879" s="7" t="s">
        <v>1316</v>
      </c>
      <c r="AL879" s="7" t="s">
        <v>1316</v>
      </c>
      <c r="AM879" s="7" t="s">
        <v>1316</v>
      </c>
      <c r="AN879" s="7" t="s">
        <v>1316</v>
      </c>
      <c r="AO879" s="7"/>
      <c r="AP879" s="7"/>
      <c r="AQ879" s="7"/>
      <c r="AR879" s="7"/>
      <c r="AS879" s="7"/>
      <c r="AT879" s="7"/>
      <c r="AU879" s="7"/>
      <c r="AV879" s="55"/>
      <c r="AW879" s="7"/>
      <c r="AX879" s="7"/>
      <c r="AY879" s="7"/>
      <c r="AZ879" s="7"/>
      <c r="BA879" s="7"/>
      <c r="BB879" s="7"/>
      <c r="BC879" s="7"/>
      <c r="BD879" s="7"/>
      <c r="BE879" s="7"/>
      <c r="BF879" s="7"/>
      <c r="BG879" s="7"/>
      <c r="BH879" s="7"/>
      <c r="BI879" s="7"/>
      <c r="BJ879" s="7"/>
      <c r="BK879" s="7"/>
      <c r="BL879" s="5">
        <v>2</v>
      </c>
      <c r="BM879" s="221">
        <v>2</v>
      </c>
      <c r="BN879" s="221">
        <v>2</v>
      </c>
      <c r="BO879" s="221">
        <v>2</v>
      </c>
      <c r="BP879" s="221">
        <v>2</v>
      </c>
      <c r="BQ879" s="221">
        <v>2</v>
      </c>
      <c r="BR879" s="5">
        <v>2</v>
      </c>
      <c r="BS879" s="226">
        <v>1</v>
      </c>
      <c r="BT879" s="221">
        <v>2</v>
      </c>
      <c r="BU879" s="221">
        <v>2</v>
      </c>
      <c r="BV879" s="221">
        <v>2</v>
      </c>
      <c r="BW879" s="5">
        <v>2</v>
      </c>
      <c r="BX879" s="221">
        <v>2</v>
      </c>
      <c r="BY879" s="6">
        <v>2</v>
      </c>
      <c r="BZ879" s="5">
        <v>2</v>
      </c>
      <c r="CA879" s="221">
        <v>2</v>
      </c>
      <c r="CB879" s="221">
        <v>2</v>
      </c>
      <c r="CC879" s="221">
        <v>2</v>
      </c>
      <c r="CD879" s="337">
        <v>2</v>
      </c>
      <c r="CE879" s="221">
        <v>1</v>
      </c>
      <c r="CF879" s="221">
        <v>2</v>
      </c>
      <c r="CG879" s="221">
        <v>2</v>
      </c>
      <c r="CH879" s="221">
        <v>2</v>
      </c>
      <c r="CI879" s="221">
        <v>2</v>
      </c>
      <c r="CJ879" s="337">
        <v>2</v>
      </c>
      <c r="CK879" s="221">
        <v>2</v>
      </c>
      <c r="CL879" s="222">
        <f t="shared" si="462"/>
        <v>24</v>
      </c>
      <c r="CM879" s="237">
        <f t="shared" si="463"/>
        <v>0.92307692307692313</v>
      </c>
      <c r="CN879" s="222">
        <f t="shared" si="464"/>
        <v>2</v>
      </c>
      <c r="CO879" s="237">
        <f t="shared" si="465"/>
        <v>7.6923076923076927E-2</v>
      </c>
      <c r="CP879" s="222">
        <f t="shared" si="466"/>
        <v>0</v>
      </c>
      <c r="CQ879" s="237">
        <f t="shared" si="467"/>
        <v>0</v>
      </c>
      <c r="CR879" s="222">
        <f t="shared" si="468"/>
        <v>0</v>
      </c>
      <c r="CS879" s="237">
        <f t="shared" si="469"/>
        <v>0</v>
      </c>
      <c r="CT879" s="223">
        <f t="shared" si="470"/>
        <v>1.9230769230769231</v>
      </c>
      <c r="CU879" s="223" t="str">
        <f t="shared" si="471"/>
        <v>Đạt mục tiêu</v>
      </c>
      <c r="CV879" s="7"/>
    </row>
    <row r="880" spans="1:100" s="1" customFormat="1" ht="77.5" hidden="1">
      <c r="A880" s="1308"/>
      <c r="B880" s="1024"/>
      <c r="C880" s="1033"/>
      <c r="D880" s="1024"/>
      <c r="E880" s="1033"/>
      <c r="F880" s="50" t="s">
        <v>384</v>
      </c>
      <c r="G880" s="9" t="s">
        <v>1261</v>
      </c>
      <c r="H880" s="9"/>
      <c r="I880" s="623"/>
      <c r="J880" s="5"/>
      <c r="K880" s="474"/>
      <c r="L880" s="5" t="s">
        <v>32</v>
      </c>
      <c r="M880" s="212" t="s">
        <v>31</v>
      </c>
      <c r="N880" s="165" t="s">
        <v>8</v>
      </c>
      <c r="O880" s="221" t="s">
        <v>29</v>
      </c>
      <c r="P880" s="221" t="s">
        <v>24</v>
      </c>
      <c r="Q880" s="5"/>
      <c r="R880" s="5"/>
      <c r="S880" s="5"/>
      <c r="T880" s="5" t="s">
        <v>24</v>
      </c>
      <c r="U880" s="6"/>
      <c r="V880" s="5"/>
      <c r="W880" s="5"/>
      <c r="X880" s="5"/>
      <c r="Y880" s="5"/>
      <c r="Z880" s="5"/>
      <c r="AA880" s="5"/>
      <c r="AB880" s="80">
        <f t="shared" si="461"/>
        <v>1</v>
      </c>
      <c r="AC880" s="642"/>
      <c r="AD880" s="7"/>
      <c r="AE880" s="7"/>
      <c r="AF880" s="7"/>
      <c r="AG880" s="7"/>
      <c r="AH880" s="7"/>
      <c r="AI880" s="7"/>
      <c r="AJ880" s="7"/>
      <c r="AK880" s="7"/>
      <c r="AL880" s="7"/>
      <c r="AM880" s="7"/>
      <c r="AN880" s="7"/>
      <c r="AO880" s="7" t="s">
        <v>1316</v>
      </c>
      <c r="AP880" s="55" t="s">
        <v>1316</v>
      </c>
      <c r="AQ880" s="55" t="s">
        <v>1316</v>
      </c>
      <c r="AR880" s="55" t="s">
        <v>1316</v>
      </c>
      <c r="AS880" s="7"/>
      <c r="AT880" s="7"/>
      <c r="AU880" s="7"/>
      <c r="AV880" s="55"/>
      <c r="AW880" s="7"/>
      <c r="AX880" s="7"/>
      <c r="AY880" s="7"/>
      <c r="AZ880" s="7"/>
      <c r="BA880" s="7"/>
      <c r="BB880" s="7"/>
      <c r="BC880" s="7"/>
      <c r="BD880" s="7"/>
      <c r="BE880" s="7"/>
      <c r="BF880" s="7"/>
      <c r="BG880" s="7"/>
      <c r="BH880" s="7"/>
      <c r="BI880" s="7"/>
      <c r="BJ880" s="7"/>
      <c r="BK880" s="7"/>
      <c r="BL880" s="5">
        <v>2</v>
      </c>
      <c r="BM880" s="221">
        <v>2</v>
      </c>
      <c r="BN880" s="221">
        <v>2</v>
      </c>
      <c r="BO880" s="221">
        <v>2</v>
      </c>
      <c r="BP880" s="221">
        <v>2</v>
      </c>
      <c r="BQ880" s="221">
        <v>2</v>
      </c>
      <c r="BR880" s="5">
        <v>2</v>
      </c>
      <c r="BS880" s="226">
        <v>2</v>
      </c>
      <c r="BT880" s="221">
        <v>2</v>
      </c>
      <c r="BU880" s="221">
        <v>2</v>
      </c>
      <c r="BV880" s="221">
        <v>2</v>
      </c>
      <c r="BW880" s="5">
        <v>2</v>
      </c>
      <c r="BX880" s="221">
        <v>2</v>
      </c>
      <c r="BY880" s="6">
        <v>2</v>
      </c>
      <c r="BZ880" s="5">
        <v>2</v>
      </c>
      <c r="CA880" s="221">
        <v>2</v>
      </c>
      <c r="CB880" s="221">
        <v>2</v>
      </c>
      <c r="CC880" s="221">
        <v>2</v>
      </c>
      <c r="CD880" s="337">
        <v>2</v>
      </c>
      <c r="CE880" s="221">
        <v>2</v>
      </c>
      <c r="CF880" s="221">
        <v>2</v>
      </c>
      <c r="CG880" s="221">
        <v>2</v>
      </c>
      <c r="CH880" s="221">
        <v>2</v>
      </c>
      <c r="CI880" s="221">
        <v>2</v>
      </c>
      <c r="CJ880" s="337">
        <v>2</v>
      </c>
      <c r="CK880" s="221">
        <v>2</v>
      </c>
      <c r="CL880" s="222">
        <f t="shared" si="462"/>
        <v>26</v>
      </c>
      <c r="CM880" s="237">
        <f t="shared" si="463"/>
        <v>1</v>
      </c>
      <c r="CN880" s="222">
        <f t="shared" si="464"/>
        <v>0</v>
      </c>
      <c r="CO880" s="237">
        <f t="shared" si="465"/>
        <v>0</v>
      </c>
      <c r="CP880" s="222">
        <f t="shared" si="466"/>
        <v>0</v>
      </c>
      <c r="CQ880" s="237">
        <f t="shared" si="467"/>
        <v>0</v>
      </c>
      <c r="CR880" s="222">
        <f t="shared" si="468"/>
        <v>0</v>
      </c>
      <c r="CS880" s="237">
        <f t="shared" si="469"/>
        <v>0</v>
      </c>
      <c r="CT880" s="223">
        <f t="shared" si="470"/>
        <v>2</v>
      </c>
      <c r="CU880" s="223" t="str">
        <f t="shared" si="471"/>
        <v>Đạt mục tiêu</v>
      </c>
      <c r="CV880" s="5"/>
    </row>
    <row r="881" spans="1:100" s="1" customFormat="1" ht="84" hidden="1">
      <c r="A881" s="1308"/>
      <c r="B881" s="1024"/>
      <c r="C881" s="1033"/>
      <c r="D881" s="1024"/>
      <c r="E881" s="1033"/>
      <c r="F881" s="50" t="s">
        <v>1266</v>
      </c>
      <c r="G881" s="9" t="s">
        <v>2316</v>
      </c>
      <c r="H881" s="9"/>
      <c r="I881" s="623"/>
      <c r="J881" s="5"/>
      <c r="K881" s="489" t="s">
        <v>1703</v>
      </c>
      <c r="L881" s="5" t="s">
        <v>32</v>
      </c>
      <c r="M881" s="212" t="s">
        <v>31</v>
      </c>
      <c r="N881" s="165" t="s">
        <v>8</v>
      </c>
      <c r="O881" s="221" t="s">
        <v>29</v>
      </c>
      <c r="P881" s="221" t="s">
        <v>24</v>
      </c>
      <c r="Q881" s="5"/>
      <c r="R881" s="5"/>
      <c r="S881" s="5"/>
      <c r="T881" s="5"/>
      <c r="U881" s="6"/>
      <c r="V881" s="5"/>
      <c r="W881" s="5"/>
      <c r="X881" s="5" t="s">
        <v>24</v>
      </c>
      <c r="Y881" s="5"/>
      <c r="Z881" s="5"/>
      <c r="AA881" s="5"/>
      <c r="AB881" s="80">
        <f t="shared" si="461"/>
        <v>1</v>
      </c>
      <c r="AC881" s="642"/>
      <c r="AD881" s="7"/>
      <c r="AE881" s="7"/>
      <c r="AF881" s="7"/>
      <c r="AG881" s="7"/>
      <c r="AH881" s="7"/>
      <c r="AI881" s="7"/>
      <c r="AJ881" s="7"/>
      <c r="AK881" s="7"/>
      <c r="AL881" s="7"/>
      <c r="AM881" s="7"/>
      <c r="AN881" s="7"/>
      <c r="AO881" s="7"/>
      <c r="AP881" s="7"/>
      <c r="AQ881" s="7"/>
      <c r="AR881" s="7"/>
      <c r="AS881" s="7"/>
      <c r="AT881" s="7"/>
      <c r="AU881" s="7"/>
      <c r="AV881" s="55"/>
      <c r="AW881" s="7"/>
      <c r="AX881" s="7"/>
      <c r="AY881" s="7"/>
      <c r="AZ881" s="7"/>
      <c r="BA881" s="7" t="s">
        <v>1316</v>
      </c>
      <c r="BB881" s="7" t="s">
        <v>1316</v>
      </c>
      <c r="BC881" s="7" t="s">
        <v>1316</v>
      </c>
      <c r="BD881" s="7" t="s">
        <v>1316</v>
      </c>
      <c r="BE881" s="7"/>
      <c r="BF881" s="7"/>
      <c r="BG881" s="7"/>
      <c r="BH881" s="7"/>
      <c r="BI881" s="7"/>
      <c r="BJ881" s="7"/>
      <c r="BK881" s="7"/>
      <c r="BL881" s="5">
        <v>2</v>
      </c>
      <c r="BM881" s="221">
        <v>2</v>
      </c>
      <c r="BN881" s="221">
        <v>2</v>
      </c>
      <c r="BO881" s="221">
        <v>2</v>
      </c>
      <c r="BP881" s="221">
        <v>2</v>
      </c>
      <c r="BQ881" s="221">
        <v>2</v>
      </c>
      <c r="BR881" s="5">
        <v>2</v>
      </c>
      <c r="BS881" s="226">
        <v>1</v>
      </c>
      <c r="BT881" s="221">
        <v>2</v>
      </c>
      <c r="BU881" s="221">
        <v>2</v>
      </c>
      <c r="BV881" s="221">
        <v>2</v>
      </c>
      <c r="BW881" s="5">
        <v>2</v>
      </c>
      <c r="BX881" s="221">
        <v>2</v>
      </c>
      <c r="BY881" s="6">
        <v>2</v>
      </c>
      <c r="BZ881" s="5">
        <v>2</v>
      </c>
      <c r="CA881" s="221">
        <v>2</v>
      </c>
      <c r="CB881" s="221">
        <v>1</v>
      </c>
      <c r="CC881" s="221">
        <v>2</v>
      </c>
      <c r="CD881" s="337">
        <v>2</v>
      </c>
      <c r="CE881" s="221">
        <v>2</v>
      </c>
      <c r="CF881" s="221">
        <v>2</v>
      </c>
      <c r="CG881" s="221">
        <v>2</v>
      </c>
      <c r="CH881" s="221">
        <v>2</v>
      </c>
      <c r="CI881" s="221">
        <v>2</v>
      </c>
      <c r="CJ881" s="337">
        <v>2</v>
      </c>
      <c r="CK881" s="221">
        <v>2</v>
      </c>
      <c r="CL881" s="222">
        <f t="shared" si="462"/>
        <v>24</v>
      </c>
      <c r="CM881" s="237">
        <f t="shared" si="463"/>
        <v>0.92307692307692313</v>
      </c>
      <c r="CN881" s="222">
        <f t="shared" si="464"/>
        <v>2</v>
      </c>
      <c r="CO881" s="237">
        <f t="shared" si="465"/>
        <v>7.6923076923076927E-2</v>
      </c>
      <c r="CP881" s="222">
        <f t="shared" si="466"/>
        <v>0</v>
      </c>
      <c r="CQ881" s="237">
        <f t="shared" si="467"/>
        <v>0</v>
      </c>
      <c r="CR881" s="222">
        <f t="shared" si="468"/>
        <v>0</v>
      </c>
      <c r="CS881" s="237">
        <f t="shared" si="469"/>
        <v>0</v>
      </c>
      <c r="CT881" s="223">
        <f t="shared" si="470"/>
        <v>1.9230769230769231</v>
      </c>
      <c r="CU881" s="223" t="str">
        <f t="shared" si="471"/>
        <v>Đạt mục tiêu</v>
      </c>
      <c r="CV881" s="5"/>
    </row>
    <row r="882" spans="1:100" s="1" customFormat="1" ht="93" hidden="1">
      <c r="A882" s="1308"/>
      <c r="B882" s="1024"/>
      <c r="C882" s="1033"/>
      <c r="D882" s="1024"/>
      <c r="E882" s="1033"/>
      <c r="F882" s="50" t="s">
        <v>579</v>
      </c>
      <c r="G882" s="9" t="s">
        <v>1262</v>
      </c>
      <c r="H882" s="9"/>
      <c r="I882" s="710" t="s">
        <v>2918</v>
      </c>
      <c r="J882" s="5"/>
      <c r="K882" s="474"/>
      <c r="L882" s="5" t="s">
        <v>32</v>
      </c>
      <c r="M882" s="212" t="s">
        <v>31</v>
      </c>
      <c r="N882" s="165" t="s">
        <v>8</v>
      </c>
      <c r="O882" s="221" t="s">
        <v>29</v>
      </c>
      <c r="P882" s="221" t="s">
        <v>24</v>
      </c>
      <c r="Q882" s="5"/>
      <c r="R882" s="5"/>
      <c r="S882" s="5"/>
      <c r="T882" s="5"/>
      <c r="U882" s="6"/>
      <c r="V882" s="5" t="s">
        <v>24</v>
      </c>
      <c r="W882" s="5"/>
      <c r="X882" s="5"/>
      <c r="Y882" s="5"/>
      <c r="Z882" s="5"/>
      <c r="AA882" s="5"/>
      <c r="AB882" s="80">
        <f t="shared" si="461"/>
        <v>1</v>
      </c>
      <c r="AC882" s="642"/>
      <c r="AD882" s="7"/>
      <c r="AE882" s="7"/>
      <c r="AF882" s="7"/>
      <c r="AG882" s="7"/>
      <c r="AH882" s="7"/>
      <c r="AI882" s="7"/>
      <c r="AJ882" s="7"/>
      <c r="AK882" s="7"/>
      <c r="AL882" s="7"/>
      <c r="AM882" s="7"/>
      <c r="AN882" s="7"/>
      <c r="AO882" s="7"/>
      <c r="AP882" s="7"/>
      <c r="AQ882" s="7"/>
      <c r="AR882" s="7"/>
      <c r="AS882" s="7"/>
      <c r="AT882" s="7"/>
      <c r="AU882" s="7"/>
      <c r="AV882" s="55" t="s">
        <v>1316</v>
      </c>
      <c r="AW882" s="55" t="s">
        <v>1316</v>
      </c>
      <c r="AX882" s="55" t="s">
        <v>1316</v>
      </c>
      <c r="AY882" s="55"/>
      <c r="AZ882" s="55"/>
      <c r="BA882" s="7"/>
      <c r="BB882" s="7"/>
      <c r="BC882" s="7"/>
      <c r="BD882" s="7"/>
      <c r="BE882" s="7"/>
      <c r="BF882" s="7"/>
      <c r="BG882" s="7"/>
      <c r="BH882" s="7"/>
      <c r="BI882" s="7"/>
      <c r="BJ882" s="7"/>
      <c r="BK882" s="7"/>
      <c r="BL882" s="5">
        <v>1</v>
      </c>
      <c r="BM882" s="221">
        <v>2</v>
      </c>
      <c r="BN882" s="221">
        <v>2</v>
      </c>
      <c r="BO882" s="221">
        <v>2</v>
      </c>
      <c r="BP882" s="221">
        <v>2</v>
      </c>
      <c r="BQ882" s="221">
        <v>2</v>
      </c>
      <c r="BR882" s="5">
        <v>2</v>
      </c>
      <c r="BS882" s="226">
        <v>2</v>
      </c>
      <c r="BT882" s="221">
        <v>2</v>
      </c>
      <c r="BU882" s="221">
        <v>2</v>
      </c>
      <c r="BV882" s="221">
        <v>2</v>
      </c>
      <c r="BW882" s="5">
        <v>2</v>
      </c>
      <c r="BX882" s="221">
        <v>2</v>
      </c>
      <c r="BY882" s="6">
        <v>2</v>
      </c>
      <c r="BZ882" s="5">
        <v>1</v>
      </c>
      <c r="CA882" s="221">
        <v>2</v>
      </c>
      <c r="CB882" s="221">
        <v>2</v>
      </c>
      <c r="CC882" s="221">
        <v>2</v>
      </c>
      <c r="CD882" s="337">
        <v>2</v>
      </c>
      <c r="CE882" s="221">
        <v>2</v>
      </c>
      <c r="CF882" s="221">
        <v>2</v>
      </c>
      <c r="CG882" s="221">
        <v>2</v>
      </c>
      <c r="CH882" s="221">
        <v>2</v>
      </c>
      <c r="CI882" s="221">
        <v>2</v>
      </c>
      <c r="CJ882" s="337">
        <v>2</v>
      </c>
      <c r="CK882" s="221">
        <v>2</v>
      </c>
      <c r="CL882" s="222">
        <f t="shared" si="462"/>
        <v>24</v>
      </c>
      <c r="CM882" s="237">
        <f t="shared" si="463"/>
        <v>0.92307692307692313</v>
      </c>
      <c r="CN882" s="222">
        <f t="shared" si="464"/>
        <v>2</v>
      </c>
      <c r="CO882" s="237">
        <f t="shared" si="465"/>
        <v>7.6923076923076927E-2</v>
      </c>
      <c r="CP882" s="222">
        <f t="shared" si="466"/>
        <v>0</v>
      </c>
      <c r="CQ882" s="237">
        <f t="shared" si="467"/>
        <v>0</v>
      </c>
      <c r="CR882" s="222">
        <f t="shared" si="468"/>
        <v>0</v>
      </c>
      <c r="CS882" s="237">
        <f t="shared" si="469"/>
        <v>0</v>
      </c>
      <c r="CT882" s="223">
        <f t="shared" si="470"/>
        <v>1.9230769230769231</v>
      </c>
      <c r="CU882" s="223" t="str">
        <f t="shared" si="471"/>
        <v>Đạt mục tiêu</v>
      </c>
      <c r="CV882" s="5"/>
    </row>
    <row r="883" spans="1:100" s="1" customFormat="1" ht="93" hidden="1">
      <c r="A883" s="1308"/>
      <c r="B883" s="1024"/>
      <c r="C883" s="1033"/>
      <c r="D883" s="1024"/>
      <c r="E883" s="1033"/>
      <c r="F883" s="217" t="s">
        <v>385</v>
      </c>
      <c r="G883" s="9" t="s">
        <v>1265</v>
      </c>
      <c r="H883" s="9"/>
      <c r="I883" s="623"/>
      <c r="J883" s="5"/>
      <c r="K883" s="474"/>
      <c r="L883" s="5" t="s">
        <v>32</v>
      </c>
      <c r="M883" s="212" t="s">
        <v>31</v>
      </c>
      <c r="N883" s="165" t="s">
        <v>8</v>
      </c>
      <c r="O883" s="221" t="s">
        <v>29</v>
      </c>
      <c r="P883" s="221" t="s">
        <v>24</v>
      </c>
      <c r="Q883" s="5"/>
      <c r="R883" s="5"/>
      <c r="S883" s="5"/>
      <c r="T883" s="5"/>
      <c r="U883" s="6" t="s">
        <v>24</v>
      </c>
      <c r="V883" s="5"/>
      <c r="W883" s="5"/>
      <c r="X883" s="5"/>
      <c r="Y883" s="5"/>
      <c r="Z883" s="5"/>
      <c r="AA883" s="5"/>
      <c r="AB883" s="80">
        <f t="shared" si="461"/>
        <v>1</v>
      </c>
      <c r="AC883" s="642"/>
      <c r="AD883" s="7"/>
      <c r="AE883" s="7"/>
      <c r="AF883" s="7"/>
      <c r="AG883" s="7"/>
      <c r="AH883" s="7"/>
      <c r="AI883" s="7"/>
      <c r="AJ883" s="7"/>
      <c r="AK883" s="7"/>
      <c r="AL883" s="7"/>
      <c r="AM883" s="7"/>
      <c r="AN883" s="7"/>
      <c r="AO883" s="7"/>
      <c r="AP883" s="7"/>
      <c r="AQ883" s="7"/>
      <c r="AR883" s="7"/>
      <c r="AS883" s="7" t="s">
        <v>1316</v>
      </c>
      <c r="AT883" s="7"/>
      <c r="AU883" s="7" t="s">
        <v>1316</v>
      </c>
      <c r="AV883" s="55"/>
      <c r="AW883" s="7"/>
      <c r="AX883" s="7"/>
      <c r="AY883" s="7"/>
      <c r="AZ883" s="7"/>
      <c r="BA883" s="7"/>
      <c r="BB883" s="7"/>
      <c r="BC883" s="7"/>
      <c r="BD883" s="7"/>
      <c r="BE883" s="7"/>
      <c r="BF883" s="7"/>
      <c r="BG883" s="7"/>
      <c r="BH883" s="7"/>
      <c r="BI883" s="7"/>
      <c r="BJ883" s="7"/>
      <c r="BK883" s="7"/>
      <c r="BL883" s="5">
        <v>2</v>
      </c>
      <c r="BM883" s="221">
        <v>2</v>
      </c>
      <c r="BN883" s="221">
        <v>2</v>
      </c>
      <c r="BO883" s="221">
        <v>2</v>
      </c>
      <c r="BP883" s="221">
        <v>2</v>
      </c>
      <c r="BQ883" s="221">
        <v>2</v>
      </c>
      <c r="BR883" s="5">
        <v>1</v>
      </c>
      <c r="BS883" s="226">
        <v>2</v>
      </c>
      <c r="BT883" s="221">
        <v>2</v>
      </c>
      <c r="BU883" s="221">
        <v>2</v>
      </c>
      <c r="BV883" s="221">
        <v>2</v>
      </c>
      <c r="BW883" s="5">
        <v>2</v>
      </c>
      <c r="BX883" s="221">
        <v>2</v>
      </c>
      <c r="BY883" s="6">
        <v>2</v>
      </c>
      <c r="BZ883" s="5">
        <v>2</v>
      </c>
      <c r="CA883" s="221">
        <v>2</v>
      </c>
      <c r="CB883" s="221">
        <v>2</v>
      </c>
      <c r="CC883" s="221">
        <v>2</v>
      </c>
      <c r="CD883" s="337">
        <v>1</v>
      </c>
      <c r="CE883" s="221">
        <v>2</v>
      </c>
      <c r="CF883" s="221">
        <v>2</v>
      </c>
      <c r="CG883" s="221">
        <v>2</v>
      </c>
      <c r="CH883" s="221">
        <v>2</v>
      </c>
      <c r="CI883" s="221">
        <v>2</v>
      </c>
      <c r="CJ883" s="337">
        <v>2</v>
      </c>
      <c r="CK883" s="221">
        <v>2</v>
      </c>
      <c r="CL883" s="222">
        <f t="shared" si="462"/>
        <v>24</v>
      </c>
      <c r="CM883" s="237">
        <f t="shared" si="463"/>
        <v>0.92307692307692313</v>
      </c>
      <c r="CN883" s="222">
        <f t="shared" si="464"/>
        <v>2</v>
      </c>
      <c r="CO883" s="237">
        <f t="shared" si="465"/>
        <v>7.6923076923076927E-2</v>
      </c>
      <c r="CP883" s="222">
        <f t="shared" si="466"/>
        <v>0</v>
      </c>
      <c r="CQ883" s="237">
        <f t="shared" si="467"/>
        <v>0</v>
      </c>
      <c r="CR883" s="222">
        <f t="shared" si="468"/>
        <v>0</v>
      </c>
      <c r="CS883" s="237">
        <f t="shared" si="469"/>
        <v>0</v>
      </c>
      <c r="CT883" s="223">
        <f t="shared" si="470"/>
        <v>1.9230769230769231</v>
      </c>
      <c r="CU883" s="223" t="str">
        <f t="shared" si="471"/>
        <v>Đạt mục tiêu</v>
      </c>
      <c r="CV883" s="5"/>
    </row>
    <row r="884" spans="1:100" ht="93" hidden="1">
      <c r="A884" s="1308"/>
      <c r="B884" s="1024"/>
      <c r="C884" s="1033"/>
      <c r="D884" s="1024"/>
      <c r="E884" s="1033"/>
      <c r="F884" s="50" t="s">
        <v>386</v>
      </c>
      <c r="G884" s="74" t="s">
        <v>434</v>
      </c>
      <c r="H884" s="74"/>
      <c r="I884" s="624"/>
      <c r="J884" s="221"/>
      <c r="K884" s="497"/>
      <c r="L884" s="5" t="s">
        <v>32</v>
      </c>
      <c r="M884" s="212" t="s">
        <v>31</v>
      </c>
      <c r="N884" s="165" t="s">
        <v>8</v>
      </c>
      <c r="O884" s="221" t="s">
        <v>29</v>
      </c>
      <c r="P884" s="221" t="s">
        <v>24</v>
      </c>
      <c r="Q884" s="5"/>
      <c r="R884" s="5"/>
      <c r="S884" s="5"/>
      <c r="T884" s="5"/>
      <c r="U884" s="6"/>
      <c r="V884" s="5"/>
      <c r="W884" s="5"/>
      <c r="X884" s="5"/>
      <c r="Y884" s="221" t="s">
        <v>24</v>
      </c>
      <c r="Z884" s="5"/>
      <c r="AA884" s="5"/>
      <c r="AB884" s="80">
        <f t="shared" si="461"/>
        <v>1</v>
      </c>
      <c r="AC884" s="642"/>
      <c r="AD884" s="7"/>
      <c r="AE884" s="7"/>
      <c r="AF884" s="7"/>
      <c r="AG884" s="7"/>
      <c r="AH884" s="7"/>
      <c r="AI884" s="7"/>
      <c r="AJ884" s="7"/>
      <c r="AK884" s="7"/>
      <c r="AL884" s="7"/>
      <c r="AM884" s="7"/>
      <c r="AN884" s="7"/>
      <c r="AO884" s="7"/>
      <c r="AP884" s="7"/>
      <c r="AQ884" s="7"/>
      <c r="AR884" s="7"/>
      <c r="AS884" s="7"/>
      <c r="AT884" s="7"/>
      <c r="AU884" s="7"/>
      <c r="AV884" s="55"/>
      <c r="AW884" s="7"/>
      <c r="AX884" s="7"/>
      <c r="AY884" s="7"/>
      <c r="AZ884" s="7"/>
      <c r="BA884" s="7"/>
      <c r="BB884" s="7"/>
      <c r="BC884" s="7"/>
      <c r="BD884" s="7"/>
      <c r="BE884" s="7" t="s">
        <v>1316</v>
      </c>
      <c r="BF884" s="7" t="s">
        <v>1316</v>
      </c>
      <c r="BG884" s="7" t="s">
        <v>1316</v>
      </c>
      <c r="BH884" s="7"/>
      <c r="BI884" s="7"/>
      <c r="BJ884" s="7"/>
      <c r="BK884" s="7"/>
      <c r="BL884" s="5">
        <v>2</v>
      </c>
      <c r="BM884" s="221">
        <v>2</v>
      </c>
      <c r="BN884" s="221">
        <v>2</v>
      </c>
      <c r="BO884" s="221">
        <v>2</v>
      </c>
      <c r="BP884" s="221">
        <v>2</v>
      </c>
      <c r="BQ884" s="221">
        <v>1</v>
      </c>
      <c r="BR884" s="5">
        <v>2</v>
      </c>
      <c r="BS884" s="226">
        <v>2</v>
      </c>
      <c r="BT884" s="221">
        <v>2</v>
      </c>
      <c r="BU884" s="221">
        <v>2</v>
      </c>
      <c r="BV884" s="221">
        <v>2</v>
      </c>
      <c r="BW884" s="5">
        <v>2</v>
      </c>
      <c r="BX884" s="221">
        <v>2</v>
      </c>
      <c r="BY884" s="6">
        <v>2</v>
      </c>
      <c r="BZ884" s="5">
        <v>2</v>
      </c>
      <c r="CA884" s="221">
        <v>2</v>
      </c>
      <c r="CB884" s="221">
        <v>2</v>
      </c>
      <c r="CC884" s="221">
        <v>2</v>
      </c>
      <c r="CD884" s="337">
        <v>2</v>
      </c>
      <c r="CE884" s="221">
        <v>2</v>
      </c>
      <c r="CF884" s="221">
        <v>2</v>
      </c>
      <c r="CG884" s="221">
        <v>2</v>
      </c>
      <c r="CH884" s="221">
        <v>2</v>
      </c>
      <c r="CI884" s="221">
        <v>2</v>
      </c>
      <c r="CJ884" s="337">
        <v>2</v>
      </c>
      <c r="CK884" s="221">
        <v>2</v>
      </c>
      <c r="CL884" s="222">
        <f t="shared" si="462"/>
        <v>25</v>
      </c>
      <c r="CM884" s="237">
        <f t="shared" si="463"/>
        <v>0.96153846153846156</v>
      </c>
      <c r="CN884" s="222">
        <f t="shared" si="464"/>
        <v>1</v>
      </c>
      <c r="CO884" s="237">
        <f t="shared" si="465"/>
        <v>3.8461538461538464E-2</v>
      </c>
      <c r="CP884" s="222">
        <f t="shared" si="466"/>
        <v>0</v>
      </c>
      <c r="CQ884" s="237">
        <f t="shared" si="467"/>
        <v>0</v>
      </c>
      <c r="CR884" s="222">
        <f t="shared" si="468"/>
        <v>0</v>
      </c>
      <c r="CS884" s="237">
        <f t="shared" si="469"/>
        <v>0</v>
      </c>
      <c r="CT884" s="223">
        <f t="shared" si="470"/>
        <v>1.9615384615384615</v>
      </c>
      <c r="CU884" s="223" t="str">
        <f t="shared" si="471"/>
        <v>Đạt mục tiêu</v>
      </c>
      <c r="CV884" s="221"/>
    </row>
    <row r="885" spans="1:100" s="1" customFormat="1" ht="93" hidden="1">
      <c r="A885" s="1308"/>
      <c r="B885" s="1024"/>
      <c r="C885" s="1033"/>
      <c r="D885" s="1024"/>
      <c r="E885" s="1033"/>
      <c r="F885" s="50" t="s">
        <v>387</v>
      </c>
      <c r="G885" s="9" t="s">
        <v>1264</v>
      </c>
      <c r="H885" s="9"/>
      <c r="I885" s="623"/>
      <c r="J885" s="5"/>
      <c r="K885" s="474"/>
      <c r="L885" s="5" t="s">
        <v>32</v>
      </c>
      <c r="M885" s="212" t="s">
        <v>31</v>
      </c>
      <c r="N885" s="165" t="s">
        <v>8</v>
      </c>
      <c r="O885" s="221" t="s">
        <v>29</v>
      </c>
      <c r="P885" s="221" t="s">
        <v>24</v>
      </c>
      <c r="Q885" s="5"/>
      <c r="R885" s="5"/>
      <c r="S885" s="5"/>
      <c r="T885" s="5"/>
      <c r="U885" s="6"/>
      <c r="V885" s="5"/>
      <c r="W885" s="5"/>
      <c r="X885" s="5"/>
      <c r="Y885" s="5"/>
      <c r="Z885" s="5" t="s">
        <v>24</v>
      </c>
      <c r="AA885" s="5"/>
      <c r="AB885" s="80">
        <f t="shared" si="461"/>
        <v>1</v>
      </c>
      <c r="AC885" s="642"/>
      <c r="AD885" s="7"/>
      <c r="AE885" s="7"/>
      <c r="AF885" s="7"/>
      <c r="AG885" s="7"/>
      <c r="AH885" s="7"/>
      <c r="AI885" s="7"/>
      <c r="AJ885" s="7"/>
      <c r="AK885" s="7"/>
      <c r="AL885" s="7"/>
      <c r="AM885" s="7"/>
      <c r="AN885" s="7"/>
      <c r="AO885" s="7"/>
      <c r="AP885" s="7"/>
      <c r="AQ885" s="7"/>
      <c r="AR885" s="7"/>
      <c r="AS885" s="7"/>
      <c r="AT885" s="7"/>
      <c r="AU885" s="7"/>
      <c r="AV885" s="55"/>
      <c r="AW885" s="7"/>
      <c r="AX885" s="7"/>
      <c r="AY885" s="7"/>
      <c r="AZ885" s="7"/>
      <c r="BA885" s="7"/>
      <c r="BB885" s="7"/>
      <c r="BC885" s="7"/>
      <c r="BD885" s="7"/>
      <c r="BE885" s="7"/>
      <c r="BF885" s="7"/>
      <c r="BG885" s="7"/>
      <c r="BH885" s="7" t="s">
        <v>1404</v>
      </c>
      <c r="BI885" s="7" t="s">
        <v>1404</v>
      </c>
      <c r="BJ885" s="7"/>
      <c r="BK885" s="7"/>
      <c r="BL885" s="5">
        <v>1</v>
      </c>
      <c r="BM885" s="221">
        <v>2</v>
      </c>
      <c r="BN885" s="221">
        <v>2</v>
      </c>
      <c r="BO885" s="221">
        <v>2</v>
      </c>
      <c r="BP885" s="221">
        <v>2</v>
      </c>
      <c r="BQ885" s="221">
        <v>2</v>
      </c>
      <c r="BR885" s="5">
        <v>2</v>
      </c>
      <c r="BS885" s="226">
        <v>2</v>
      </c>
      <c r="BT885" s="221">
        <v>2</v>
      </c>
      <c r="BU885" s="221">
        <v>2</v>
      </c>
      <c r="BV885" s="221">
        <v>2</v>
      </c>
      <c r="BW885" s="5">
        <v>2</v>
      </c>
      <c r="BX885" s="221">
        <v>2</v>
      </c>
      <c r="BY885" s="6">
        <v>2</v>
      </c>
      <c r="BZ885" s="5">
        <v>2</v>
      </c>
      <c r="CA885" s="221">
        <v>2</v>
      </c>
      <c r="CB885" s="221">
        <v>2</v>
      </c>
      <c r="CC885" s="221">
        <v>2</v>
      </c>
      <c r="CD885" s="337">
        <v>2</v>
      </c>
      <c r="CE885" s="221">
        <v>2</v>
      </c>
      <c r="CF885" s="221">
        <v>2</v>
      </c>
      <c r="CG885" s="221">
        <v>2</v>
      </c>
      <c r="CH885" s="221">
        <v>2</v>
      </c>
      <c r="CI885" s="221">
        <v>2</v>
      </c>
      <c r="CJ885" s="337">
        <v>2</v>
      </c>
      <c r="CK885" s="221">
        <v>2</v>
      </c>
      <c r="CL885" s="222">
        <f t="shared" si="462"/>
        <v>25</v>
      </c>
      <c r="CM885" s="237">
        <f t="shared" si="463"/>
        <v>0.96153846153846156</v>
      </c>
      <c r="CN885" s="222">
        <f t="shared" si="464"/>
        <v>1</v>
      </c>
      <c r="CO885" s="237">
        <f t="shared" si="465"/>
        <v>3.8461538461538464E-2</v>
      </c>
      <c r="CP885" s="222">
        <f t="shared" si="466"/>
        <v>0</v>
      </c>
      <c r="CQ885" s="237">
        <f t="shared" si="467"/>
        <v>0</v>
      </c>
      <c r="CR885" s="222">
        <f t="shared" si="468"/>
        <v>0</v>
      </c>
      <c r="CS885" s="237">
        <f t="shared" si="469"/>
        <v>0</v>
      </c>
      <c r="CT885" s="223">
        <f t="shared" si="470"/>
        <v>1.9615384615384615</v>
      </c>
      <c r="CU885" s="223" t="str">
        <f t="shared" si="471"/>
        <v>Đạt mục tiêu</v>
      </c>
      <c r="CV885" s="5"/>
    </row>
    <row r="886" spans="1:100" s="1" customFormat="1" ht="124" hidden="1">
      <c r="A886" s="1308"/>
      <c r="B886" s="1024"/>
      <c r="C886" s="1033"/>
      <c r="D886" s="1024"/>
      <c r="E886" s="1033"/>
      <c r="F886" s="50" t="s">
        <v>1267</v>
      </c>
      <c r="G886" s="34" t="s">
        <v>2824</v>
      </c>
      <c r="H886" s="9"/>
      <c r="I886" s="623"/>
      <c r="J886" s="5"/>
      <c r="K886" s="489" t="s">
        <v>1701</v>
      </c>
      <c r="L886" s="5" t="s">
        <v>32</v>
      </c>
      <c r="M886" s="212" t="s">
        <v>31</v>
      </c>
      <c r="N886" s="165" t="s">
        <v>8</v>
      </c>
      <c r="O886" s="221" t="s">
        <v>29</v>
      </c>
      <c r="P886" s="221" t="s">
        <v>24</v>
      </c>
      <c r="Q886" s="5"/>
      <c r="R886" s="5"/>
      <c r="S886" s="5"/>
      <c r="T886" s="5"/>
      <c r="U886" s="6"/>
      <c r="V886" s="5"/>
      <c r="W886" s="5"/>
      <c r="X886" s="5"/>
      <c r="Y886" s="5"/>
      <c r="Z886" s="5"/>
      <c r="AA886" s="5" t="s">
        <v>24</v>
      </c>
      <c r="AB886" s="80">
        <f t="shared" si="461"/>
        <v>1</v>
      </c>
      <c r="AC886" s="642"/>
      <c r="AD886" s="7"/>
      <c r="AE886" s="7"/>
      <c r="AF886" s="7"/>
      <c r="AG886" s="7"/>
      <c r="AH886" s="7"/>
      <c r="AI886" s="7"/>
      <c r="AJ886" s="7"/>
      <c r="AK886" s="7"/>
      <c r="AL886" s="7"/>
      <c r="AM886" s="7"/>
      <c r="AN886" s="7"/>
      <c r="AO886" s="7"/>
      <c r="AP886" s="7"/>
      <c r="AQ886" s="7"/>
      <c r="AR886" s="7"/>
      <c r="AS886" s="7"/>
      <c r="AT886" s="7"/>
      <c r="AU886" s="7"/>
      <c r="AV886" s="55"/>
      <c r="AW886" s="7"/>
      <c r="AX886" s="7"/>
      <c r="AY886" s="7"/>
      <c r="AZ886" s="7"/>
      <c r="BA886" s="7"/>
      <c r="BB886" s="7"/>
      <c r="BC886" s="7"/>
      <c r="BD886" s="7"/>
      <c r="BE886" s="7"/>
      <c r="BF886" s="7"/>
      <c r="BG886" s="7"/>
      <c r="BH886" s="7"/>
      <c r="BI886" s="7"/>
      <c r="BJ886" s="7" t="s">
        <v>1316</v>
      </c>
      <c r="BK886" s="7" t="s">
        <v>1316</v>
      </c>
      <c r="BL886" s="5">
        <v>2</v>
      </c>
      <c r="BM886" s="221">
        <v>2</v>
      </c>
      <c r="BN886" s="221">
        <v>2</v>
      </c>
      <c r="BO886" s="221">
        <v>2</v>
      </c>
      <c r="BP886" s="221">
        <v>2</v>
      </c>
      <c r="BQ886" s="221">
        <v>2</v>
      </c>
      <c r="BR886" s="5">
        <v>2</v>
      </c>
      <c r="BS886" s="226">
        <v>2</v>
      </c>
      <c r="BT886" s="221">
        <v>1</v>
      </c>
      <c r="BU886" s="221">
        <v>2</v>
      </c>
      <c r="BV886" s="221">
        <v>2</v>
      </c>
      <c r="BW886" s="5">
        <v>2</v>
      </c>
      <c r="BX886" s="221">
        <v>2</v>
      </c>
      <c r="BY886" s="6">
        <v>1</v>
      </c>
      <c r="BZ886" s="5">
        <v>1</v>
      </c>
      <c r="CA886" s="221">
        <v>2</v>
      </c>
      <c r="CB886" s="221">
        <v>2</v>
      </c>
      <c r="CC886" s="221">
        <v>2</v>
      </c>
      <c r="CD886" s="337">
        <v>1</v>
      </c>
      <c r="CE886" s="221">
        <v>2</v>
      </c>
      <c r="CF886" s="221">
        <v>2</v>
      </c>
      <c r="CG886" s="221">
        <v>2</v>
      </c>
      <c r="CH886" s="221">
        <v>2</v>
      </c>
      <c r="CI886" s="221">
        <v>2</v>
      </c>
      <c r="CJ886" s="337">
        <v>2</v>
      </c>
      <c r="CK886" s="221">
        <v>2</v>
      </c>
      <c r="CL886" s="222">
        <f t="shared" si="462"/>
        <v>22</v>
      </c>
      <c r="CM886" s="237">
        <f t="shared" si="463"/>
        <v>0.84615384615384615</v>
      </c>
      <c r="CN886" s="222">
        <f t="shared" si="464"/>
        <v>4</v>
      </c>
      <c r="CO886" s="237">
        <f t="shared" si="465"/>
        <v>0.15384615384615385</v>
      </c>
      <c r="CP886" s="222">
        <f t="shared" si="466"/>
        <v>0</v>
      </c>
      <c r="CQ886" s="237">
        <f t="shared" si="467"/>
        <v>0</v>
      </c>
      <c r="CR886" s="222">
        <f t="shared" si="468"/>
        <v>0</v>
      </c>
      <c r="CS886" s="237">
        <f t="shared" si="469"/>
        <v>0</v>
      </c>
      <c r="CT886" s="223">
        <f t="shared" si="470"/>
        <v>1.8461538461538463</v>
      </c>
      <c r="CU886" s="223" t="str">
        <f t="shared" si="471"/>
        <v>Đạt mục tiêu</v>
      </c>
      <c r="CV886" s="7"/>
    </row>
    <row r="887" spans="1:100" s="1" customFormat="1" ht="77.5" hidden="1">
      <c r="A887" s="1308"/>
      <c r="B887" s="1024"/>
      <c r="C887" s="1033"/>
      <c r="D887" s="1024"/>
      <c r="E887" s="1033"/>
      <c r="F887" s="50" t="s">
        <v>1268</v>
      </c>
      <c r="G887" s="9" t="s">
        <v>1269</v>
      </c>
      <c r="H887" s="9"/>
      <c r="I887" s="623"/>
      <c r="J887" s="5"/>
      <c r="K887" s="474"/>
      <c r="L887" s="5" t="s">
        <v>32</v>
      </c>
      <c r="M887" s="212" t="s">
        <v>31</v>
      </c>
      <c r="N887" s="165" t="s">
        <v>8</v>
      </c>
      <c r="O887" s="221" t="s">
        <v>29</v>
      </c>
      <c r="P887" s="221" t="s">
        <v>24</v>
      </c>
      <c r="Q887" s="5"/>
      <c r="R887" s="5"/>
      <c r="S887" s="5"/>
      <c r="T887" s="5"/>
      <c r="U887" s="195"/>
      <c r="V887" s="5"/>
      <c r="W887" s="5" t="s">
        <v>24</v>
      </c>
      <c r="X887" s="5"/>
      <c r="Y887" s="5"/>
      <c r="Z887" s="5"/>
      <c r="AA887" s="5"/>
      <c r="AB887" s="80">
        <f t="shared" si="461"/>
        <v>1</v>
      </c>
      <c r="AC887" s="642"/>
      <c r="AD887" s="7"/>
      <c r="AE887" s="7"/>
      <c r="AF887" s="7"/>
      <c r="AG887" s="7"/>
      <c r="AH887" s="7"/>
      <c r="AI887" s="7"/>
      <c r="AJ887" s="7"/>
      <c r="AK887" s="7"/>
      <c r="AL887" s="7"/>
      <c r="AM887" s="7"/>
      <c r="AN887" s="7"/>
      <c r="AO887" s="7"/>
      <c r="AP887" s="7"/>
      <c r="AQ887" s="7"/>
      <c r="AR887" s="7"/>
      <c r="AS887" s="7" t="s">
        <v>1316</v>
      </c>
      <c r="AT887" s="7" t="s">
        <v>1316</v>
      </c>
      <c r="AU887" s="7" t="s">
        <v>1316</v>
      </c>
      <c r="AV887" s="55"/>
      <c r="AW887" s="7"/>
      <c r="AX887" s="7"/>
      <c r="AY887" s="7" t="s">
        <v>1318</v>
      </c>
      <c r="AZ887" s="7" t="s">
        <v>1318</v>
      </c>
      <c r="BA887" s="7"/>
      <c r="BB887" s="7"/>
      <c r="BC887" s="7"/>
      <c r="BD887" s="7"/>
      <c r="BE887" s="7"/>
      <c r="BF887" s="7"/>
      <c r="BG887" s="7"/>
      <c r="BH887" s="7"/>
      <c r="BI887" s="7"/>
      <c r="BJ887" s="7"/>
      <c r="BK887" s="7"/>
      <c r="BL887" s="5">
        <v>2</v>
      </c>
      <c r="BM887" s="221">
        <v>2</v>
      </c>
      <c r="BN887" s="221">
        <v>2</v>
      </c>
      <c r="BO887" s="221">
        <v>2</v>
      </c>
      <c r="BP887" s="221">
        <v>2</v>
      </c>
      <c r="BQ887" s="221">
        <v>2</v>
      </c>
      <c r="BR887" s="5">
        <v>2</v>
      </c>
      <c r="BS887" s="226">
        <v>2</v>
      </c>
      <c r="BT887" s="221">
        <v>2</v>
      </c>
      <c r="BU887" s="221">
        <v>2</v>
      </c>
      <c r="BV887" s="221">
        <v>2</v>
      </c>
      <c r="BW887" s="5">
        <v>2</v>
      </c>
      <c r="BX887" s="221">
        <v>2</v>
      </c>
      <c r="BY887" s="6">
        <v>2</v>
      </c>
      <c r="BZ887" s="5">
        <v>2</v>
      </c>
      <c r="CA887" s="221">
        <v>2</v>
      </c>
      <c r="CB887" s="221">
        <v>2</v>
      </c>
      <c r="CC887" s="221">
        <v>2</v>
      </c>
      <c r="CD887" s="337">
        <v>2</v>
      </c>
      <c r="CE887" s="221">
        <v>2</v>
      </c>
      <c r="CF887" s="221">
        <v>2</v>
      </c>
      <c r="CG887" s="221">
        <v>2</v>
      </c>
      <c r="CH887" s="221">
        <v>2</v>
      </c>
      <c r="CI887" s="221">
        <v>2</v>
      </c>
      <c r="CJ887" s="337">
        <v>2</v>
      </c>
      <c r="CK887" s="221">
        <v>2</v>
      </c>
      <c r="CL887" s="222">
        <f t="shared" si="462"/>
        <v>26</v>
      </c>
      <c r="CM887" s="237">
        <f t="shared" si="463"/>
        <v>1</v>
      </c>
      <c r="CN887" s="222">
        <f t="shared" si="464"/>
        <v>0</v>
      </c>
      <c r="CO887" s="237">
        <f t="shared" si="465"/>
        <v>0</v>
      </c>
      <c r="CP887" s="222">
        <f t="shared" si="466"/>
        <v>0</v>
      </c>
      <c r="CQ887" s="237">
        <f t="shared" si="467"/>
        <v>0</v>
      </c>
      <c r="CR887" s="222">
        <f t="shared" si="468"/>
        <v>0</v>
      </c>
      <c r="CS887" s="237">
        <f t="shared" si="469"/>
        <v>0</v>
      </c>
      <c r="CT887" s="223">
        <f t="shared" si="470"/>
        <v>2</v>
      </c>
      <c r="CU887" s="223" t="str">
        <f t="shared" si="471"/>
        <v>Đạt mục tiêu</v>
      </c>
      <c r="CV887" s="5"/>
    </row>
    <row r="888" spans="1:100" s="1" customFormat="1" ht="325.5" hidden="1">
      <c r="A888" s="13">
        <v>247</v>
      </c>
      <c r="B888" s="217" t="s">
        <v>1862</v>
      </c>
      <c r="C888" s="215"/>
      <c r="D888" s="217" t="s">
        <v>1862</v>
      </c>
      <c r="E888" s="215"/>
      <c r="F888" s="262" t="s">
        <v>1861</v>
      </c>
      <c r="G888" s="211" t="s">
        <v>2213</v>
      </c>
      <c r="H888" s="211"/>
      <c r="I888" s="619"/>
      <c r="J888" s="5"/>
      <c r="K888" s="474"/>
      <c r="L888" s="5" t="s">
        <v>32</v>
      </c>
      <c r="M888" s="212" t="s">
        <v>2176</v>
      </c>
      <c r="N888" s="165" t="s">
        <v>8</v>
      </c>
      <c r="O888" s="221" t="s">
        <v>29</v>
      </c>
      <c r="P888" s="221" t="s">
        <v>24</v>
      </c>
      <c r="Q888" s="5" t="s">
        <v>24</v>
      </c>
      <c r="R888" s="5"/>
      <c r="S888" s="5"/>
      <c r="T888" s="5"/>
      <c r="U888" s="195" t="s">
        <v>24</v>
      </c>
      <c r="V888" s="5"/>
      <c r="W888" s="5"/>
      <c r="X888" s="5"/>
      <c r="Y888" s="5"/>
      <c r="Z888" s="5"/>
      <c r="AA888" s="5"/>
      <c r="AB888" s="80">
        <f t="shared" si="461"/>
        <v>2</v>
      </c>
      <c r="AC888" s="565"/>
      <c r="AD888" s="5"/>
      <c r="AE888" s="5"/>
      <c r="AF888" s="5" t="s">
        <v>1315</v>
      </c>
      <c r="AG888" s="7"/>
      <c r="AH888" s="7"/>
      <c r="AI888" s="7"/>
      <c r="AJ888" s="7"/>
      <c r="AK888" s="7"/>
      <c r="AL888" s="7"/>
      <c r="AM888" s="7"/>
      <c r="AN888" s="7"/>
      <c r="AO888" s="7"/>
      <c r="AP888" s="7"/>
      <c r="AQ888" s="7"/>
      <c r="AR888" s="7"/>
      <c r="AS888" s="7"/>
      <c r="AT888" s="7"/>
      <c r="AU888" s="7"/>
      <c r="AV888" s="55"/>
      <c r="AW888" s="7"/>
      <c r="AX888" s="7"/>
      <c r="AY888" s="7"/>
      <c r="AZ888" s="7"/>
      <c r="BA888" s="7"/>
      <c r="BB888" s="7"/>
      <c r="BC888" s="7"/>
      <c r="BD888" s="7"/>
      <c r="BE888" s="7"/>
      <c r="BF888" s="7"/>
      <c r="BG888" s="7"/>
      <c r="BH888" s="7"/>
      <c r="BI888" s="7"/>
      <c r="BJ888" s="7"/>
      <c r="BK888" s="7"/>
      <c r="BL888" s="5">
        <v>2</v>
      </c>
      <c r="BM888" s="221">
        <v>2</v>
      </c>
      <c r="BN888" s="221">
        <v>2</v>
      </c>
      <c r="BO888" s="221">
        <v>2</v>
      </c>
      <c r="BP888" s="221">
        <v>2</v>
      </c>
      <c r="BQ888" s="221">
        <v>2</v>
      </c>
      <c r="BR888" s="5">
        <v>2</v>
      </c>
      <c r="BS888" s="226">
        <v>2</v>
      </c>
      <c r="BT888" s="221">
        <v>2</v>
      </c>
      <c r="BU888" s="221">
        <v>2</v>
      </c>
      <c r="BV888" s="221">
        <v>2</v>
      </c>
      <c r="BW888" s="5">
        <v>2</v>
      </c>
      <c r="BX888" s="221">
        <v>2</v>
      </c>
      <c r="BY888" s="6">
        <v>2</v>
      </c>
      <c r="BZ888" s="5">
        <v>2</v>
      </c>
      <c r="CA888" s="221">
        <v>1</v>
      </c>
      <c r="CB888" s="221">
        <v>2</v>
      </c>
      <c r="CC888" s="221">
        <v>2</v>
      </c>
      <c r="CD888" s="337">
        <v>2</v>
      </c>
      <c r="CE888" s="221">
        <v>2</v>
      </c>
      <c r="CF888" s="221">
        <v>2</v>
      </c>
      <c r="CG888" s="221">
        <v>2</v>
      </c>
      <c r="CH888" s="221">
        <v>2</v>
      </c>
      <c r="CI888" s="221">
        <v>2</v>
      </c>
      <c r="CJ888" s="337">
        <v>2</v>
      </c>
      <c r="CK888" s="221">
        <v>2</v>
      </c>
      <c r="CL888" s="222"/>
      <c r="CM888" s="237"/>
      <c r="CN888" s="222"/>
      <c r="CO888" s="237"/>
      <c r="CP888" s="222"/>
      <c r="CQ888" s="237"/>
      <c r="CR888" s="222"/>
      <c r="CS888" s="237"/>
      <c r="CT888" s="223"/>
      <c r="CU888" s="223"/>
      <c r="CV888" s="5"/>
    </row>
    <row r="889" spans="1:100" s="1" customFormat="1" ht="279" hidden="1">
      <c r="A889" s="13">
        <v>248</v>
      </c>
      <c r="B889" s="217" t="s">
        <v>545</v>
      </c>
      <c r="C889" s="215" t="s">
        <v>26</v>
      </c>
      <c r="D889" s="217" t="s">
        <v>48</v>
      </c>
      <c r="E889" s="215" t="s">
        <v>26</v>
      </c>
      <c r="F889" s="217" t="s">
        <v>48</v>
      </c>
      <c r="G889" s="217" t="s">
        <v>372</v>
      </c>
      <c r="H889" s="217"/>
      <c r="I889" s="591"/>
      <c r="J889" s="212"/>
      <c r="K889" s="465"/>
      <c r="L889" s="5" t="s">
        <v>32</v>
      </c>
      <c r="M889" s="212" t="s">
        <v>31</v>
      </c>
      <c r="N889" s="165" t="s">
        <v>8</v>
      </c>
      <c r="O889" s="221" t="s">
        <v>29</v>
      </c>
      <c r="P889" s="221" t="s">
        <v>24</v>
      </c>
      <c r="Q889" s="5"/>
      <c r="R889" s="5"/>
      <c r="S889" s="5"/>
      <c r="T889" s="5"/>
      <c r="U889" s="6"/>
      <c r="V889" s="5"/>
      <c r="W889" s="5"/>
      <c r="X889" s="5"/>
      <c r="Y889" s="5" t="s">
        <v>24</v>
      </c>
      <c r="Z889" s="5"/>
      <c r="AA889" s="5"/>
      <c r="AB889" s="80">
        <f t="shared" si="461"/>
        <v>1</v>
      </c>
      <c r="AC889" s="642"/>
      <c r="AD889" s="7"/>
      <c r="AE889" s="7"/>
      <c r="AF889" s="7"/>
      <c r="AG889" s="7"/>
      <c r="AH889" s="7"/>
      <c r="AI889" s="7"/>
      <c r="AJ889" s="7"/>
      <c r="AK889" s="7"/>
      <c r="AL889" s="7"/>
      <c r="AM889" s="7"/>
      <c r="AN889" s="7"/>
      <c r="AO889" s="7"/>
      <c r="AP889" s="7"/>
      <c r="AQ889" s="7"/>
      <c r="AR889" s="7"/>
      <c r="AS889" s="7"/>
      <c r="AT889" s="7"/>
      <c r="AU889" s="7"/>
      <c r="AV889" s="55"/>
      <c r="AW889" s="7"/>
      <c r="AX889" s="7"/>
      <c r="AY889" s="7"/>
      <c r="AZ889" s="7"/>
      <c r="BA889" s="7"/>
      <c r="BB889" s="7"/>
      <c r="BC889" s="7"/>
      <c r="BD889" s="7"/>
      <c r="BE889" s="7" t="s">
        <v>1404</v>
      </c>
      <c r="BF889" s="7" t="s">
        <v>1404</v>
      </c>
      <c r="BG889" s="7" t="s">
        <v>1404</v>
      </c>
      <c r="BH889" s="7"/>
      <c r="BI889" s="7"/>
      <c r="BJ889" s="7" t="s">
        <v>1316</v>
      </c>
      <c r="BK889" s="7"/>
      <c r="BL889" s="5">
        <v>2</v>
      </c>
      <c r="BM889" s="221">
        <v>2</v>
      </c>
      <c r="BN889" s="221">
        <v>2</v>
      </c>
      <c r="BO889" s="221">
        <v>1</v>
      </c>
      <c r="BP889" s="221">
        <v>2</v>
      </c>
      <c r="BQ889" s="221">
        <v>2</v>
      </c>
      <c r="BR889" s="5">
        <v>2</v>
      </c>
      <c r="BS889" s="226">
        <v>2</v>
      </c>
      <c r="BT889" s="221">
        <v>2</v>
      </c>
      <c r="BU889" s="221">
        <v>2</v>
      </c>
      <c r="BV889" s="221">
        <v>2</v>
      </c>
      <c r="BW889" s="5">
        <v>2</v>
      </c>
      <c r="BX889" s="221">
        <v>2</v>
      </c>
      <c r="BY889" s="6">
        <v>2</v>
      </c>
      <c r="BZ889" s="5">
        <v>2</v>
      </c>
      <c r="CA889" s="221">
        <v>2</v>
      </c>
      <c r="CB889" s="221">
        <v>2</v>
      </c>
      <c r="CC889" s="221">
        <v>2</v>
      </c>
      <c r="CD889" s="337">
        <v>2</v>
      </c>
      <c r="CE889" s="221">
        <v>2</v>
      </c>
      <c r="CF889" s="221">
        <v>2</v>
      </c>
      <c r="CG889" s="221">
        <v>2</v>
      </c>
      <c r="CH889" s="221">
        <v>2</v>
      </c>
      <c r="CI889" s="221">
        <v>2</v>
      </c>
      <c r="CJ889" s="337">
        <v>2</v>
      </c>
      <c r="CK889" s="221">
        <v>2</v>
      </c>
      <c r="CL889" s="222">
        <f t="shared" ref="CL889:CL920" si="472">COUNTIF(BL889:CK889,"2")</f>
        <v>25</v>
      </c>
      <c r="CM889" s="237">
        <f t="shared" ref="CM889:CM920" si="473">CL889/(CL889+CN889+CP889+CR889)</f>
        <v>0.96153846153846156</v>
      </c>
      <c r="CN889" s="222">
        <f t="shared" ref="CN889:CN920" si="474">COUNTIF(BL889:CK889,"1")</f>
        <v>1</v>
      </c>
      <c r="CO889" s="237">
        <f t="shared" ref="CO889:CO920" si="475">CN889/(CL889+CN889+CP889+CR889)</f>
        <v>3.8461538461538464E-2</v>
      </c>
      <c r="CP889" s="222">
        <f t="shared" ref="CP889:CP920" si="476">COUNTIF(BL889:CK889,"0")</f>
        <v>0</v>
      </c>
      <c r="CQ889" s="237">
        <f t="shared" ref="CQ889:CQ920" si="477">CP889/(CL889+CN889+CP889+CR889)</f>
        <v>0</v>
      </c>
      <c r="CR889" s="222">
        <f t="shared" ref="CR889:CR920" si="478">COUNTIF(BL889:CK889,"KĐG")</f>
        <v>0</v>
      </c>
      <c r="CS889" s="237">
        <f t="shared" ref="CS889:CS920" si="479">CR889/(CL889+CN889+CP889+CR889)</f>
        <v>0</v>
      </c>
      <c r="CT889" s="223">
        <f t="shared" ref="CT889:CT920" si="480">(((CL889*2)+(CN889*1)+(CP889*0)))/(CL889+CN889+CP889)</f>
        <v>1.9615384615384615</v>
      </c>
      <c r="CU889" s="223" t="str">
        <f t="shared" ref="CU889:CU920" si="481">IF(CS889&gt;=50%,"KĐG",IF(CT889&gt;=1.6,"Đạt mục tiêu",IF(CT889&gt;=1,"Cần cố gắng","Chưa đạt")))</f>
        <v>Đạt mục tiêu</v>
      </c>
      <c r="CV889" s="5"/>
    </row>
    <row r="890" spans="1:100" s="1" customFormat="1" ht="85.75" hidden="1" customHeight="1">
      <c r="A890" s="1308">
        <v>249</v>
      </c>
      <c r="B890" s="1044" t="s">
        <v>2672</v>
      </c>
      <c r="C890" s="1033" t="s">
        <v>2439</v>
      </c>
      <c r="D890" s="1024" t="s">
        <v>2389</v>
      </c>
      <c r="E890" s="1033" t="s">
        <v>26</v>
      </c>
      <c r="F890" s="1044" t="s">
        <v>2673</v>
      </c>
      <c r="G890" s="564" t="s">
        <v>2390</v>
      </c>
      <c r="H890" s="564"/>
      <c r="I890" s="736" t="s">
        <v>2319</v>
      </c>
      <c r="J890" s="226" t="s">
        <v>810</v>
      </c>
      <c r="K890" s="493"/>
      <c r="L890" s="5" t="s">
        <v>32</v>
      </c>
      <c r="M890" s="212" t="s">
        <v>31</v>
      </c>
      <c r="N890" s="165" t="s">
        <v>8</v>
      </c>
      <c r="O890" s="221" t="s">
        <v>29</v>
      </c>
      <c r="P890" s="221" t="s">
        <v>24</v>
      </c>
      <c r="Q890" s="5" t="s">
        <v>24</v>
      </c>
      <c r="R890" s="5"/>
      <c r="S890" s="5"/>
      <c r="T890" s="5"/>
      <c r="U890" s="6"/>
      <c r="V890" s="5"/>
      <c r="W890" s="5"/>
      <c r="X890" s="5"/>
      <c r="Y890" s="5"/>
      <c r="Z890" s="5"/>
      <c r="AA890" s="5"/>
      <c r="AB890" s="80">
        <f t="shared" si="461"/>
        <v>1</v>
      </c>
      <c r="AC890" s="565" t="s">
        <v>1318</v>
      </c>
      <c r="AD890" s="5"/>
      <c r="AE890" s="5"/>
      <c r="AF890" s="5"/>
      <c r="AG890" s="7"/>
      <c r="AH890" s="7"/>
      <c r="AI890" s="7"/>
      <c r="AJ890" s="7"/>
      <c r="AK890" s="7"/>
      <c r="AL890" s="7"/>
      <c r="AM890" s="7"/>
      <c r="AN890" s="7"/>
      <c r="AO890" s="7"/>
      <c r="AP890" s="7"/>
      <c r="AQ890" s="7"/>
      <c r="AR890" s="7"/>
      <c r="AS890" s="7"/>
      <c r="AT890" s="7"/>
      <c r="AU890" s="7"/>
      <c r="AV890" s="55"/>
      <c r="AW890" s="7"/>
      <c r="AX890" s="7"/>
      <c r="AY890" s="7"/>
      <c r="AZ890" s="7"/>
      <c r="BA890" s="7"/>
      <c r="BB890" s="7"/>
      <c r="BC890" s="7"/>
      <c r="BD890" s="7"/>
      <c r="BE890" s="7"/>
      <c r="BF890" s="7"/>
      <c r="BG890" s="7"/>
      <c r="BH890" s="7"/>
      <c r="BI890" s="7"/>
      <c r="BJ890" s="7"/>
      <c r="BK890" s="7"/>
      <c r="BL890" s="5">
        <v>2</v>
      </c>
      <c r="BM890" s="221">
        <v>2</v>
      </c>
      <c r="BN890" s="221">
        <v>2</v>
      </c>
      <c r="BO890" s="221">
        <v>2</v>
      </c>
      <c r="BP890" s="221">
        <v>2</v>
      </c>
      <c r="BQ890" s="221">
        <v>2</v>
      </c>
      <c r="BR890" s="5">
        <v>2</v>
      </c>
      <c r="BS890" s="226">
        <v>2</v>
      </c>
      <c r="BT890" s="221">
        <v>2</v>
      </c>
      <c r="BU890" s="221">
        <v>2</v>
      </c>
      <c r="BV890" s="221">
        <v>2</v>
      </c>
      <c r="BW890" s="5">
        <v>2</v>
      </c>
      <c r="BX890" s="221">
        <v>2</v>
      </c>
      <c r="BY890" s="6">
        <v>2</v>
      </c>
      <c r="BZ890" s="5">
        <v>2</v>
      </c>
      <c r="CA890" s="221">
        <v>2</v>
      </c>
      <c r="CB890" s="221">
        <v>2</v>
      </c>
      <c r="CC890" s="221">
        <v>2</v>
      </c>
      <c r="CD890" s="337">
        <v>2</v>
      </c>
      <c r="CE890" s="221">
        <v>2</v>
      </c>
      <c r="CF890" s="221">
        <v>2</v>
      </c>
      <c r="CG890" s="221">
        <v>2</v>
      </c>
      <c r="CH890" s="221">
        <v>2</v>
      </c>
      <c r="CI890" s="221">
        <v>2</v>
      </c>
      <c r="CJ890" s="337">
        <v>2</v>
      </c>
      <c r="CK890" s="221">
        <v>2</v>
      </c>
      <c r="CL890" s="222">
        <f t="shared" si="472"/>
        <v>26</v>
      </c>
      <c r="CM890" s="237">
        <f t="shared" si="473"/>
        <v>1</v>
      </c>
      <c r="CN890" s="222">
        <f t="shared" si="474"/>
        <v>0</v>
      </c>
      <c r="CO890" s="237">
        <f t="shared" si="475"/>
        <v>0</v>
      </c>
      <c r="CP890" s="222">
        <f t="shared" si="476"/>
        <v>0</v>
      </c>
      <c r="CQ890" s="237">
        <f t="shared" si="477"/>
        <v>0</v>
      </c>
      <c r="CR890" s="222">
        <f t="shared" si="478"/>
        <v>0</v>
      </c>
      <c r="CS890" s="237">
        <f t="shared" si="479"/>
        <v>0</v>
      </c>
      <c r="CT890" s="223">
        <f t="shared" si="480"/>
        <v>2</v>
      </c>
      <c r="CU890" s="223" t="str">
        <f t="shared" si="481"/>
        <v>Đạt mục tiêu</v>
      </c>
      <c r="CV890" s="5"/>
    </row>
    <row r="891" spans="1:100" s="1" customFormat="1" ht="62" hidden="1">
      <c r="A891" s="1308"/>
      <c r="B891" s="1024"/>
      <c r="C891" s="1033"/>
      <c r="D891" s="1024"/>
      <c r="E891" s="1033"/>
      <c r="F891" s="1024"/>
      <c r="G891" s="289" t="s">
        <v>1606</v>
      </c>
      <c r="H891" s="289"/>
      <c r="I891" s="596"/>
      <c r="J891" s="226"/>
      <c r="K891" s="493"/>
      <c r="L891" s="5" t="s">
        <v>32</v>
      </c>
      <c r="M891" s="212" t="s">
        <v>31</v>
      </c>
      <c r="N891" s="165" t="s">
        <v>8</v>
      </c>
      <c r="O891" s="221" t="s">
        <v>29</v>
      </c>
      <c r="P891" s="221" t="s">
        <v>24</v>
      </c>
      <c r="Q891" s="5" t="s">
        <v>24</v>
      </c>
      <c r="R891" s="5"/>
      <c r="S891" s="5"/>
      <c r="T891" s="5"/>
      <c r="U891" s="6"/>
      <c r="V891" s="5"/>
      <c r="W891" s="5"/>
      <c r="X891" s="5"/>
      <c r="Y891" s="5"/>
      <c r="Z891" s="5"/>
      <c r="AA891" s="5"/>
      <c r="AB891" s="80">
        <f t="shared" si="461"/>
        <v>1</v>
      </c>
      <c r="AC891" s="565"/>
      <c r="AD891" s="221" t="s">
        <v>1183</v>
      </c>
      <c r="AE891" s="221"/>
      <c r="AF891" s="221"/>
      <c r="AG891" s="7"/>
      <c r="AH891" s="7"/>
      <c r="AI891" s="7"/>
      <c r="AJ891" s="7"/>
      <c r="AK891" s="7"/>
      <c r="AL891" s="7"/>
      <c r="AM891" s="7"/>
      <c r="AN891" s="7"/>
      <c r="AO891" s="7"/>
      <c r="AP891" s="7"/>
      <c r="AQ891" s="7"/>
      <c r="AR891" s="7"/>
      <c r="AS891" s="7"/>
      <c r="AT891" s="7"/>
      <c r="AU891" s="7"/>
      <c r="AV891" s="55"/>
      <c r="AW891" s="7"/>
      <c r="AX891" s="7"/>
      <c r="AY891" s="7"/>
      <c r="AZ891" s="7"/>
      <c r="BA891" s="7"/>
      <c r="BB891" s="7"/>
      <c r="BC891" s="7"/>
      <c r="BD891" s="7"/>
      <c r="BE891" s="7"/>
      <c r="BF891" s="7"/>
      <c r="BG891" s="7"/>
      <c r="BH891" s="7"/>
      <c r="BI891" s="7"/>
      <c r="BJ891" s="7"/>
      <c r="BK891" s="7"/>
      <c r="BL891" s="5">
        <v>2</v>
      </c>
      <c r="BM891" s="221">
        <v>2</v>
      </c>
      <c r="BN891" s="221">
        <v>2</v>
      </c>
      <c r="BO891" s="221">
        <v>2</v>
      </c>
      <c r="BP891" s="221">
        <v>2</v>
      </c>
      <c r="BQ891" s="221">
        <v>2</v>
      </c>
      <c r="BR891" s="5">
        <v>2</v>
      </c>
      <c r="BS891" s="226">
        <v>2</v>
      </c>
      <c r="BT891" s="221">
        <v>2</v>
      </c>
      <c r="BU891" s="221">
        <v>2</v>
      </c>
      <c r="BV891" s="221">
        <v>2</v>
      </c>
      <c r="BW891" s="5">
        <v>2</v>
      </c>
      <c r="BX891" s="221">
        <v>2</v>
      </c>
      <c r="BY891" s="6">
        <v>2</v>
      </c>
      <c r="BZ891" s="5">
        <v>2</v>
      </c>
      <c r="CA891" s="221">
        <v>2</v>
      </c>
      <c r="CB891" s="221">
        <v>2</v>
      </c>
      <c r="CC891" s="221">
        <v>2</v>
      </c>
      <c r="CD891" s="337">
        <v>2</v>
      </c>
      <c r="CE891" s="221">
        <v>2</v>
      </c>
      <c r="CF891" s="221">
        <v>1</v>
      </c>
      <c r="CG891" s="221">
        <v>2</v>
      </c>
      <c r="CH891" s="221">
        <v>2</v>
      </c>
      <c r="CI891" s="221">
        <v>2</v>
      </c>
      <c r="CJ891" s="337">
        <v>2</v>
      </c>
      <c r="CK891" s="221">
        <v>2</v>
      </c>
      <c r="CL891" s="222">
        <f t="shared" si="472"/>
        <v>25</v>
      </c>
      <c r="CM891" s="237">
        <f t="shared" si="473"/>
        <v>0.96153846153846156</v>
      </c>
      <c r="CN891" s="222">
        <f t="shared" si="474"/>
        <v>1</v>
      </c>
      <c r="CO891" s="237">
        <f t="shared" si="475"/>
        <v>3.8461538461538464E-2</v>
      </c>
      <c r="CP891" s="222">
        <f t="shared" si="476"/>
        <v>0</v>
      </c>
      <c r="CQ891" s="237">
        <f t="shared" si="477"/>
        <v>0</v>
      </c>
      <c r="CR891" s="222">
        <f t="shared" si="478"/>
        <v>0</v>
      </c>
      <c r="CS891" s="237">
        <f t="shared" si="479"/>
        <v>0</v>
      </c>
      <c r="CT891" s="223">
        <f t="shared" si="480"/>
        <v>1.9615384615384615</v>
      </c>
      <c r="CU891" s="223" t="str">
        <f t="shared" si="481"/>
        <v>Đạt mục tiêu</v>
      </c>
      <c r="CV891" s="5"/>
    </row>
    <row r="892" spans="1:100" s="1" customFormat="1" ht="84" hidden="1">
      <c r="A892" s="1308"/>
      <c r="B892" s="1024"/>
      <c r="C892" s="1033"/>
      <c r="D892" s="1024"/>
      <c r="E892" s="1033"/>
      <c r="F892" s="1024"/>
      <c r="G892" s="289" t="s">
        <v>1752</v>
      </c>
      <c r="H892" s="289"/>
      <c r="I892" s="596"/>
      <c r="J892" s="226"/>
      <c r="K892" s="511" t="s">
        <v>1753</v>
      </c>
      <c r="L892" s="5" t="s">
        <v>32</v>
      </c>
      <c r="M892" s="212" t="s">
        <v>31</v>
      </c>
      <c r="N892" s="165"/>
      <c r="O892" s="221"/>
      <c r="P892" s="221"/>
      <c r="Q892" s="5"/>
      <c r="R892" s="5"/>
      <c r="S892" s="5" t="s">
        <v>24</v>
      </c>
      <c r="T892" s="5"/>
      <c r="U892" s="6"/>
      <c r="V892" s="5"/>
      <c r="W892" s="5"/>
      <c r="X892" s="5"/>
      <c r="Y892" s="5"/>
      <c r="Z892" s="5"/>
      <c r="AA892" s="5"/>
      <c r="AB892" s="80">
        <f t="shared" si="461"/>
        <v>1</v>
      </c>
      <c r="AC892" s="642"/>
      <c r="AD892" s="7"/>
      <c r="AE892" s="7"/>
      <c r="AF892" s="7"/>
      <c r="AG892" s="7"/>
      <c r="AH892" s="7"/>
      <c r="AI892" s="7"/>
      <c r="AJ892" s="7"/>
      <c r="AK892" s="7" t="s">
        <v>1318</v>
      </c>
      <c r="AL892" s="7"/>
      <c r="AM892" s="7"/>
      <c r="AN892" s="7"/>
      <c r="AO892" s="7"/>
      <c r="AP892" s="7"/>
      <c r="AQ892" s="7"/>
      <c r="AR892" s="7"/>
      <c r="AS892" s="7"/>
      <c r="AT892" s="7"/>
      <c r="AU892" s="7"/>
      <c r="AV892" s="55"/>
      <c r="AW892" s="7"/>
      <c r="AX892" s="7"/>
      <c r="AY892" s="7"/>
      <c r="AZ892" s="7"/>
      <c r="BA892" s="7"/>
      <c r="BB892" s="7"/>
      <c r="BC892" s="7"/>
      <c r="BD892" s="7"/>
      <c r="BE892" s="7"/>
      <c r="BF892" s="7"/>
      <c r="BG892" s="7"/>
      <c r="BH892" s="7"/>
      <c r="BI892" s="7"/>
      <c r="BJ892" s="7"/>
      <c r="BK892" s="7"/>
      <c r="BL892" s="5">
        <v>1</v>
      </c>
      <c r="BM892" s="221">
        <v>2</v>
      </c>
      <c r="BN892" s="221">
        <v>2</v>
      </c>
      <c r="BO892" s="221">
        <v>2</v>
      </c>
      <c r="BP892" s="221">
        <v>2</v>
      </c>
      <c r="BQ892" s="221">
        <v>2</v>
      </c>
      <c r="BR892" s="5">
        <v>2</v>
      </c>
      <c r="BS892" s="226">
        <v>2</v>
      </c>
      <c r="BT892" s="221">
        <v>2</v>
      </c>
      <c r="BU892" s="221">
        <v>2</v>
      </c>
      <c r="BV892" s="221">
        <v>2</v>
      </c>
      <c r="BW892" s="5">
        <v>2</v>
      </c>
      <c r="BX892" s="221">
        <v>2</v>
      </c>
      <c r="BY892" s="6">
        <v>2</v>
      </c>
      <c r="BZ892" s="5">
        <v>2</v>
      </c>
      <c r="CA892" s="221">
        <v>2</v>
      </c>
      <c r="CB892" s="221">
        <v>2</v>
      </c>
      <c r="CC892" s="221">
        <v>2</v>
      </c>
      <c r="CD892" s="337">
        <v>2</v>
      </c>
      <c r="CE892" s="221">
        <v>2</v>
      </c>
      <c r="CF892" s="221">
        <v>2</v>
      </c>
      <c r="CG892" s="221">
        <v>2</v>
      </c>
      <c r="CH892" s="221">
        <v>2</v>
      </c>
      <c r="CI892" s="221">
        <v>2</v>
      </c>
      <c r="CJ892" s="337">
        <v>2</v>
      </c>
      <c r="CK892" s="221">
        <v>2</v>
      </c>
      <c r="CL892" s="222">
        <f t="shared" si="472"/>
        <v>25</v>
      </c>
      <c r="CM892" s="237">
        <f t="shared" si="473"/>
        <v>0.96153846153846156</v>
      </c>
      <c r="CN892" s="222">
        <f t="shared" si="474"/>
        <v>1</v>
      </c>
      <c r="CO892" s="237">
        <f t="shared" si="475"/>
        <v>3.8461538461538464E-2</v>
      </c>
      <c r="CP892" s="222">
        <f t="shared" si="476"/>
        <v>0</v>
      </c>
      <c r="CQ892" s="237">
        <f t="shared" si="477"/>
        <v>0</v>
      </c>
      <c r="CR892" s="222">
        <f t="shared" si="478"/>
        <v>0</v>
      </c>
      <c r="CS892" s="237">
        <f t="shared" si="479"/>
        <v>0</v>
      </c>
      <c r="CT892" s="223">
        <f t="shared" si="480"/>
        <v>1.9615384615384615</v>
      </c>
      <c r="CU892" s="223" t="str">
        <f t="shared" si="481"/>
        <v>Đạt mục tiêu</v>
      </c>
      <c r="CV892" s="5"/>
    </row>
    <row r="893" spans="1:100" s="1" customFormat="1" ht="84" hidden="1">
      <c r="A893" s="1308"/>
      <c r="B893" s="1024"/>
      <c r="C893" s="1033"/>
      <c r="D893" s="1024"/>
      <c r="E893" s="1033"/>
      <c r="F893" s="1024"/>
      <c r="G893" s="290" t="s">
        <v>1464</v>
      </c>
      <c r="H893" s="290"/>
      <c r="I893" s="625"/>
      <c r="J893" s="44"/>
      <c r="K893" s="511" t="s">
        <v>1765</v>
      </c>
      <c r="L893" s="38" t="s">
        <v>32</v>
      </c>
      <c r="M893" s="212" t="s">
        <v>31</v>
      </c>
      <c r="N893" s="165" t="s">
        <v>8</v>
      </c>
      <c r="O893" s="221" t="s">
        <v>29</v>
      </c>
      <c r="P893" s="221" t="s">
        <v>24</v>
      </c>
      <c r="Q893" s="5"/>
      <c r="R893" s="5"/>
      <c r="S893" s="5" t="s">
        <v>24</v>
      </c>
      <c r="T893" s="5"/>
      <c r="U893" s="6"/>
      <c r="V893" s="5"/>
      <c r="W893" s="5"/>
      <c r="X893" s="5"/>
      <c r="Y893" s="5"/>
      <c r="Z893" s="5"/>
      <c r="AA893" s="5"/>
      <c r="AB893" s="80">
        <f t="shared" si="461"/>
        <v>1</v>
      </c>
      <c r="AC893" s="642"/>
      <c r="AD893" s="7"/>
      <c r="AE893" s="7"/>
      <c r="AF893" s="7"/>
      <c r="AG893" s="7"/>
      <c r="AH893" s="7"/>
      <c r="AI893" s="7"/>
      <c r="AJ893" s="7"/>
      <c r="AK893" s="7" t="s">
        <v>1183</v>
      </c>
      <c r="AL893" s="7"/>
      <c r="AM893" s="7"/>
      <c r="AN893" s="7"/>
      <c r="AO893" s="7"/>
      <c r="AP893" s="7"/>
      <c r="AQ893" s="7"/>
      <c r="AR893" s="7"/>
      <c r="AS893" s="7"/>
      <c r="AT893" s="7"/>
      <c r="AU893" s="7"/>
      <c r="AV893" s="55"/>
      <c r="AW893" s="7"/>
      <c r="AX893" s="7"/>
      <c r="AY893" s="7"/>
      <c r="AZ893" s="7"/>
      <c r="BA893" s="7"/>
      <c r="BB893" s="7"/>
      <c r="BC893" s="7"/>
      <c r="BD893" s="7"/>
      <c r="BE893" s="7"/>
      <c r="BF893" s="7"/>
      <c r="BG893" s="7"/>
      <c r="BH893" s="7"/>
      <c r="BI893" s="7"/>
      <c r="BJ893" s="7"/>
      <c r="BK893" s="7"/>
      <c r="BL893" s="5">
        <v>2</v>
      </c>
      <c r="BM893" s="221">
        <v>2</v>
      </c>
      <c r="BN893" s="221">
        <v>2</v>
      </c>
      <c r="BO893" s="221">
        <v>2</v>
      </c>
      <c r="BP893" s="221">
        <v>2</v>
      </c>
      <c r="BQ893" s="221">
        <v>2</v>
      </c>
      <c r="BR893" s="5">
        <v>2</v>
      </c>
      <c r="BS893" s="226">
        <v>2</v>
      </c>
      <c r="BT893" s="221">
        <v>1</v>
      </c>
      <c r="BU893" s="221">
        <v>2</v>
      </c>
      <c r="BV893" s="221">
        <v>2</v>
      </c>
      <c r="BW893" s="5">
        <v>2</v>
      </c>
      <c r="BX893" s="221">
        <v>2</v>
      </c>
      <c r="BY893" s="6">
        <v>2</v>
      </c>
      <c r="BZ893" s="5">
        <v>2</v>
      </c>
      <c r="CA893" s="221">
        <v>2</v>
      </c>
      <c r="CB893" s="221">
        <v>2</v>
      </c>
      <c r="CC893" s="221">
        <v>2</v>
      </c>
      <c r="CD893" s="337">
        <v>2</v>
      </c>
      <c r="CE893" s="221">
        <v>2</v>
      </c>
      <c r="CF893" s="221">
        <v>2</v>
      </c>
      <c r="CG893" s="221">
        <v>1</v>
      </c>
      <c r="CH893" s="221">
        <v>2</v>
      </c>
      <c r="CI893" s="221">
        <v>2</v>
      </c>
      <c r="CJ893" s="337">
        <v>2</v>
      </c>
      <c r="CK893" s="221">
        <v>2</v>
      </c>
      <c r="CL893" s="222">
        <f t="shared" si="472"/>
        <v>24</v>
      </c>
      <c r="CM893" s="237">
        <f t="shared" si="473"/>
        <v>0.92307692307692313</v>
      </c>
      <c r="CN893" s="222">
        <f t="shared" si="474"/>
        <v>2</v>
      </c>
      <c r="CO893" s="237">
        <f t="shared" si="475"/>
        <v>7.6923076923076927E-2</v>
      </c>
      <c r="CP893" s="222">
        <f t="shared" si="476"/>
        <v>0</v>
      </c>
      <c r="CQ893" s="237">
        <f t="shared" si="477"/>
        <v>0</v>
      </c>
      <c r="CR893" s="222">
        <f t="shared" si="478"/>
        <v>0</v>
      </c>
      <c r="CS893" s="237">
        <f t="shared" si="479"/>
        <v>0</v>
      </c>
      <c r="CT893" s="223">
        <f t="shared" si="480"/>
        <v>1.9230769230769231</v>
      </c>
      <c r="CU893" s="223" t="str">
        <f t="shared" si="481"/>
        <v>Đạt mục tiêu</v>
      </c>
      <c r="CV893" s="5"/>
    </row>
    <row r="894" spans="1:100" s="1" customFormat="1" ht="84" hidden="1">
      <c r="A894" s="1308"/>
      <c r="B894" s="1024"/>
      <c r="C894" s="1033"/>
      <c r="D894" s="1024"/>
      <c r="E894" s="1033"/>
      <c r="F894" s="1024"/>
      <c r="G894" s="290" t="s">
        <v>2306</v>
      </c>
      <c r="H894" s="290"/>
      <c r="I894" s="625"/>
      <c r="J894" s="226" t="s">
        <v>811</v>
      </c>
      <c r="K894" s="511" t="s">
        <v>1699</v>
      </c>
      <c r="L894" s="38" t="s">
        <v>32</v>
      </c>
      <c r="M894" s="212" t="s">
        <v>31</v>
      </c>
      <c r="N894" s="165" t="s">
        <v>8</v>
      </c>
      <c r="O894" s="221" t="s">
        <v>29</v>
      </c>
      <c r="P894" s="221" t="s">
        <v>24</v>
      </c>
      <c r="Q894" s="5"/>
      <c r="R894" s="5"/>
      <c r="S894" s="5" t="s">
        <v>24</v>
      </c>
      <c r="T894" s="5"/>
      <c r="U894" s="6"/>
      <c r="V894" s="5"/>
      <c r="W894" s="5"/>
      <c r="X894" s="5"/>
      <c r="Y894" s="5"/>
      <c r="Z894" s="5"/>
      <c r="AA894" s="5"/>
      <c r="AB894" s="80">
        <f t="shared" si="461"/>
        <v>1</v>
      </c>
      <c r="AC894" s="642"/>
      <c r="AD894" s="55"/>
      <c r="AE894" s="55"/>
      <c r="AF894" s="55"/>
      <c r="AG894" s="55"/>
      <c r="AH894" s="55"/>
      <c r="AI894" s="7"/>
      <c r="AJ894" s="7"/>
      <c r="AK894" s="7"/>
      <c r="AL894" s="7"/>
      <c r="AM894" s="7" t="s">
        <v>1318</v>
      </c>
      <c r="AN894" s="7"/>
      <c r="AO894" s="7"/>
      <c r="AP894" s="7"/>
      <c r="AQ894" s="7"/>
      <c r="AR894" s="7"/>
      <c r="AS894" s="7"/>
      <c r="AT894" s="7"/>
      <c r="AU894" s="7"/>
      <c r="AV894" s="55"/>
      <c r="AW894" s="7"/>
      <c r="AX894" s="7"/>
      <c r="AY894" s="7"/>
      <c r="AZ894" s="7"/>
      <c r="BA894" s="7"/>
      <c r="BB894" s="7"/>
      <c r="BC894" s="7"/>
      <c r="BD894" s="7"/>
      <c r="BE894" s="7"/>
      <c r="BF894" s="7"/>
      <c r="BG894" s="7"/>
      <c r="BH894" s="7"/>
      <c r="BI894" s="7"/>
      <c r="BJ894" s="7"/>
      <c r="BK894" s="7"/>
      <c r="BL894" s="5">
        <v>2</v>
      </c>
      <c r="BM894" s="221">
        <v>2</v>
      </c>
      <c r="BN894" s="221">
        <v>2</v>
      </c>
      <c r="BO894" s="221">
        <v>2</v>
      </c>
      <c r="BP894" s="221">
        <v>2</v>
      </c>
      <c r="BQ894" s="221">
        <v>2</v>
      </c>
      <c r="BR894" s="5">
        <v>2</v>
      </c>
      <c r="BS894" s="226">
        <v>2</v>
      </c>
      <c r="BT894" s="221">
        <v>2</v>
      </c>
      <c r="BU894" s="221">
        <v>2</v>
      </c>
      <c r="BV894" s="221">
        <v>2</v>
      </c>
      <c r="BW894" s="5">
        <v>2</v>
      </c>
      <c r="BX894" s="221">
        <v>2</v>
      </c>
      <c r="BY894" s="6">
        <v>2</v>
      </c>
      <c r="BZ894" s="5">
        <v>2</v>
      </c>
      <c r="CA894" s="221">
        <v>2</v>
      </c>
      <c r="CB894" s="221">
        <v>2</v>
      </c>
      <c r="CC894" s="221">
        <v>2</v>
      </c>
      <c r="CD894" s="337">
        <v>2</v>
      </c>
      <c r="CE894" s="221">
        <v>2</v>
      </c>
      <c r="CF894" s="221">
        <v>2</v>
      </c>
      <c r="CG894" s="221">
        <v>2</v>
      </c>
      <c r="CH894" s="221">
        <v>2</v>
      </c>
      <c r="CI894" s="221">
        <v>2</v>
      </c>
      <c r="CJ894" s="337">
        <v>2</v>
      </c>
      <c r="CK894" s="221">
        <v>2</v>
      </c>
      <c r="CL894" s="222">
        <f t="shared" si="472"/>
        <v>26</v>
      </c>
      <c r="CM894" s="237">
        <f t="shared" si="473"/>
        <v>1</v>
      </c>
      <c r="CN894" s="222">
        <f t="shared" si="474"/>
        <v>0</v>
      </c>
      <c r="CO894" s="237">
        <f t="shared" si="475"/>
        <v>0</v>
      </c>
      <c r="CP894" s="222">
        <f t="shared" si="476"/>
        <v>0</v>
      </c>
      <c r="CQ894" s="237">
        <f t="shared" si="477"/>
        <v>0</v>
      </c>
      <c r="CR894" s="222">
        <f t="shared" si="478"/>
        <v>0</v>
      </c>
      <c r="CS894" s="237">
        <f t="shared" si="479"/>
        <v>0</v>
      </c>
      <c r="CT894" s="223">
        <f t="shared" si="480"/>
        <v>2</v>
      </c>
      <c r="CU894" s="223" t="str">
        <f t="shared" si="481"/>
        <v>Đạt mục tiêu</v>
      </c>
      <c r="CV894" s="5"/>
    </row>
    <row r="895" spans="1:100" s="1" customFormat="1" ht="62" hidden="1">
      <c r="A895" s="1308"/>
      <c r="B895" s="1024"/>
      <c r="C895" s="1033"/>
      <c r="D895" s="1024"/>
      <c r="E895" s="1033"/>
      <c r="F895" s="1024"/>
      <c r="G895" s="289" t="s">
        <v>2307</v>
      </c>
      <c r="H895" s="285"/>
      <c r="I895" s="442"/>
      <c r="J895" s="226" t="s">
        <v>812</v>
      </c>
      <c r="K895" s="493"/>
      <c r="L895" s="5" t="s">
        <v>32</v>
      </c>
      <c r="M895" s="212" t="s">
        <v>31</v>
      </c>
      <c r="N895" s="165" t="s">
        <v>8</v>
      </c>
      <c r="O895" s="221" t="s">
        <v>29</v>
      </c>
      <c r="P895" s="221" t="s">
        <v>24</v>
      </c>
      <c r="Q895" s="221"/>
      <c r="R895" s="5"/>
      <c r="S895" s="5"/>
      <c r="T895" s="5"/>
      <c r="U895" s="6"/>
      <c r="V895" s="5"/>
      <c r="W895" s="5"/>
      <c r="X895" s="5" t="s">
        <v>24</v>
      </c>
      <c r="Y895" s="5"/>
      <c r="Z895" s="5"/>
      <c r="AA895" s="5"/>
      <c r="AB895" s="80">
        <f t="shared" si="461"/>
        <v>1</v>
      </c>
      <c r="AC895" s="642"/>
      <c r="AD895" s="55"/>
      <c r="AE895" s="55"/>
      <c r="AF895" s="55"/>
      <c r="AG895" s="55"/>
      <c r="AH895" s="55"/>
      <c r="AI895" s="7"/>
      <c r="AJ895" s="7"/>
      <c r="AK895" s="7"/>
      <c r="AL895" s="7"/>
      <c r="AM895" s="7"/>
      <c r="AN895" s="7"/>
      <c r="AO895" s="7"/>
      <c r="AP895" s="7"/>
      <c r="AQ895" s="7"/>
      <c r="AR895" s="7"/>
      <c r="AS895" s="7"/>
      <c r="AT895" s="7"/>
      <c r="AU895" s="7"/>
      <c r="AV895" s="55"/>
      <c r="AW895" s="7"/>
      <c r="AX895" s="7"/>
      <c r="AY895" s="7"/>
      <c r="AZ895" s="7"/>
      <c r="BA895" s="7"/>
      <c r="BB895" s="55"/>
      <c r="BC895" s="55" t="s">
        <v>1183</v>
      </c>
      <c r="BD895" s="55"/>
      <c r="BE895" s="7"/>
      <c r="BF895" s="7"/>
      <c r="BG895" s="7"/>
      <c r="BH895" s="7"/>
      <c r="BI895" s="7"/>
      <c r="BJ895" s="7"/>
      <c r="BK895" s="7"/>
      <c r="BL895" s="5">
        <v>2</v>
      </c>
      <c r="BM895" s="221">
        <v>1</v>
      </c>
      <c r="BN895" s="221">
        <v>2</v>
      </c>
      <c r="BO895" s="221">
        <v>2</v>
      </c>
      <c r="BP895" s="221">
        <v>2</v>
      </c>
      <c r="BQ895" s="221">
        <v>2</v>
      </c>
      <c r="BR895" s="5">
        <v>1</v>
      </c>
      <c r="BS895" s="226">
        <v>2</v>
      </c>
      <c r="BT895" s="221">
        <v>2</v>
      </c>
      <c r="BU895" s="221">
        <v>2</v>
      </c>
      <c r="BV895" s="221">
        <v>2</v>
      </c>
      <c r="BW895" s="5">
        <v>2</v>
      </c>
      <c r="BX895" s="221">
        <v>2</v>
      </c>
      <c r="BY895" s="6">
        <v>2</v>
      </c>
      <c r="BZ895" s="5">
        <v>2</v>
      </c>
      <c r="CA895" s="221">
        <v>2</v>
      </c>
      <c r="CB895" s="221">
        <v>2</v>
      </c>
      <c r="CC895" s="221">
        <v>2</v>
      </c>
      <c r="CD895" s="337">
        <v>2</v>
      </c>
      <c r="CE895" s="221">
        <v>2</v>
      </c>
      <c r="CF895" s="221">
        <v>2</v>
      </c>
      <c r="CG895" s="221">
        <v>2</v>
      </c>
      <c r="CH895" s="221">
        <v>2</v>
      </c>
      <c r="CI895" s="221">
        <v>2</v>
      </c>
      <c r="CJ895" s="337">
        <v>2</v>
      </c>
      <c r="CK895" s="221">
        <v>2</v>
      </c>
      <c r="CL895" s="222">
        <f t="shared" si="472"/>
        <v>24</v>
      </c>
      <c r="CM895" s="237">
        <f t="shared" si="473"/>
        <v>0.92307692307692313</v>
      </c>
      <c r="CN895" s="222">
        <f t="shared" si="474"/>
        <v>2</v>
      </c>
      <c r="CO895" s="237">
        <f t="shared" si="475"/>
        <v>7.6923076923076927E-2</v>
      </c>
      <c r="CP895" s="222">
        <f t="shared" si="476"/>
        <v>0</v>
      </c>
      <c r="CQ895" s="237">
        <f t="shared" si="477"/>
        <v>0</v>
      </c>
      <c r="CR895" s="222">
        <f t="shared" si="478"/>
        <v>0</v>
      </c>
      <c r="CS895" s="237">
        <f t="shared" si="479"/>
        <v>0</v>
      </c>
      <c r="CT895" s="223">
        <f t="shared" si="480"/>
        <v>1.9230769230769231</v>
      </c>
      <c r="CU895" s="223" t="str">
        <f t="shared" si="481"/>
        <v>Đạt mục tiêu</v>
      </c>
      <c r="CV895" s="5"/>
    </row>
    <row r="896" spans="1:100" s="1" customFormat="1" ht="72" hidden="1">
      <c r="A896" s="1308"/>
      <c r="B896" s="1024"/>
      <c r="C896" s="1033"/>
      <c r="D896" s="1024"/>
      <c r="E896" s="1033"/>
      <c r="F896" s="1024"/>
      <c r="G896" s="290" t="s">
        <v>2308</v>
      </c>
      <c r="H896" s="290"/>
      <c r="I896" s="625"/>
      <c r="J896" s="226" t="s">
        <v>813</v>
      </c>
      <c r="K896" s="511" t="s">
        <v>1766</v>
      </c>
      <c r="L896" s="5" t="s">
        <v>32</v>
      </c>
      <c r="M896" s="212" t="s">
        <v>31</v>
      </c>
      <c r="N896" s="165" t="s">
        <v>8</v>
      </c>
      <c r="O896" s="221" t="s">
        <v>29</v>
      </c>
      <c r="P896" s="221" t="s">
        <v>24</v>
      </c>
      <c r="Q896" s="5"/>
      <c r="R896" s="5"/>
      <c r="S896" s="5"/>
      <c r="T896" s="5"/>
      <c r="U896" s="6"/>
      <c r="V896" s="5"/>
      <c r="W896" s="5"/>
      <c r="X896" s="5" t="s">
        <v>24</v>
      </c>
      <c r="Y896" s="5"/>
      <c r="Z896" s="5"/>
      <c r="AA896" s="5"/>
      <c r="AB896" s="80">
        <f t="shared" si="461"/>
        <v>1</v>
      </c>
      <c r="AC896" s="642"/>
      <c r="AD896" s="7"/>
      <c r="AE896" s="7"/>
      <c r="AF896" s="7"/>
      <c r="AG896" s="7"/>
      <c r="AH896" s="7"/>
      <c r="AI896" s="7"/>
      <c r="AJ896" s="7"/>
      <c r="AK896" s="7"/>
      <c r="AL896" s="7"/>
      <c r="AM896" s="7"/>
      <c r="AN896" s="7"/>
      <c r="AO896" s="7"/>
      <c r="AP896" s="7"/>
      <c r="AQ896" s="7"/>
      <c r="AR896" s="7"/>
      <c r="AS896" s="7"/>
      <c r="AT896" s="7"/>
      <c r="AU896" s="7"/>
      <c r="AV896" s="55"/>
      <c r="AW896" s="7"/>
      <c r="AX896" s="7"/>
      <c r="AY896" s="7"/>
      <c r="AZ896" s="7"/>
      <c r="BA896" s="7"/>
      <c r="BB896" s="55" t="s">
        <v>1183</v>
      </c>
      <c r="BC896" s="55"/>
      <c r="BD896" s="55"/>
      <c r="BE896" s="7"/>
      <c r="BF896" s="7"/>
      <c r="BG896" s="7"/>
      <c r="BH896" s="7"/>
      <c r="BI896" s="7"/>
      <c r="BJ896" s="7"/>
      <c r="BK896" s="7"/>
      <c r="BL896" s="5">
        <v>2</v>
      </c>
      <c r="BM896" s="221">
        <v>2</v>
      </c>
      <c r="BN896" s="221">
        <v>2</v>
      </c>
      <c r="BO896" s="221">
        <v>2</v>
      </c>
      <c r="BP896" s="221">
        <v>2</v>
      </c>
      <c r="BQ896" s="221">
        <v>2</v>
      </c>
      <c r="BR896" s="5">
        <v>1</v>
      </c>
      <c r="BS896" s="226">
        <v>2</v>
      </c>
      <c r="BT896" s="221">
        <v>2</v>
      </c>
      <c r="BU896" s="221">
        <v>2</v>
      </c>
      <c r="BV896" s="221">
        <v>2</v>
      </c>
      <c r="BW896" s="5">
        <v>2</v>
      </c>
      <c r="BX896" s="221">
        <v>2</v>
      </c>
      <c r="BY896" s="6">
        <v>2</v>
      </c>
      <c r="BZ896" s="5">
        <v>2</v>
      </c>
      <c r="CA896" s="221">
        <v>2</v>
      </c>
      <c r="CB896" s="221">
        <v>2</v>
      </c>
      <c r="CC896" s="221">
        <v>2</v>
      </c>
      <c r="CD896" s="337">
        <v>2</v>
      </c>
      <c r="CE896" s="221">
        <v>2</v>
      </c>
      <c r="CF896" s="221">
        <v>2</v>
      </c>
      <c r="CG896" s="221">
        <v>2</v>
      </c>
      <c r="CH896" s="221">
        <v>2</v>
      </c>
      <c r="CI896" s="221">
        <v>2</v>
      </c>
      <c r="CJ896" s="337">
        <v>2</v>
      </c>
      <c r="CK896" s="221">
        <v>2</v>
      </c>
      <c r="CL896" s="222">
        <f t="shared" si="472"/>
        <v>25</v>
      </c>
      <c r="CM896" s="237">
        <f t="shared" si="473"/>
        <v>0.96153846153846156</v>
      </c>
      <c r="CN896" s="222">
        <f t="shared" si="474"/>
        <v>1</v>
      </c>
      <c r="CO896" s="237">
        <f t="shared" si="475"/>
        <v>3.8461538461538464E-2</v>
      </c>
      <c r="CP896" s="222">
        <f t="shared" si="476"/>
        <v>0</v>
      </c>
      <c r="CQ896" s="237">
        <f t="shared" si="477"/>
        <v>0</v>
      </c>
      <c r="CR896" s="222">
        <f t="shared" si="478"/>
        <v>0</v>
      </c>
      <c r="CS896" s="237">
        <f t="shared" si="479"/>
        <v>0</v>
      </c>
      <c r="CT896" s="223">
        <f t="shared" si="480"/>
        <v>1.9615384615384615</v>
      </c>
      <c r="CU896" s="223" t="str">
        <f t="shared" si="481"/>
        <v>Đạt mục tiêu</v>
      </c>
      <c r="CV896" s="5"/>
    </row>
    <row r="897" spans="1:100" ht="62" hidden="1">
      <c r="A897" s="1308"/>
      <c r="B897" s="1060"/>
      <c r="C897" s="1033"/>
      <c r="D897" s="1024"/>
      <c r="E897" s="1033"/>
      <c r="F897" s="1060"/>
      <c r="G897" s="290" t="s">
        <v>1484</v>
      </c>
      <c r="H897" s="290"/>
      <c r="I897" s="442"/>
      <c r="J897" s="226" t="s">
        <v>814</v>
      </c>
      <c r="K897" s="493"/>
      <c r="L897" s="5" t="s">
        <v>32</v>
      </c>
      <c r="M897" s="212" t="s">
        <v>31</v>
      </c>
      <c r="N897" s="165" t="s">
        <v>8</v>
      </c>
      <c r="O897" s="221" t="s">
        <v>29</v>
      </c>
      <c r="P897" s="221" t="s">
        <v>24</v>
      </c>
      <c r="Q897" s="5"/>
      <c r="R897" s="5"/>
      <c r="S897" s="5"/>
      <c r="T897" s="226" t="s">
        <v>24</v>
      </c>
      <c r="U897" s="6"/>
      <c r="V897" s="5"/>
      <c r="W897" s="5"/>
      <c r="X897" s="5"/>
      <c r="Y897" s="5"/>
      <c r="Z897" s="5"/>
      <c r="AA897" s="5"/>
      <c r="AB897" s="80">
        <f t="shared" si="461"/>
        <v>1</v>
      </c>
      <c r="AC897" s="642"/>
      <c r="AD897" s="7"/>
      <c r="AE897" s="7"/>
      <c r="AF897" s="7"/>
      <c r="AG897" s="7"/>
      <c r="AH897" s="7"/>
      <c r="AI897" s="7"/>
      <c r="AJ897" s="7"/>
      <c r="AK897" s="7"/>
      <c r="AL897" s="7"/>
      <c r="AM897" s="7"/>
      <c r="AN897" s="7"/>
      <c r="AO897" s="59"/>
      <c r="AP897" s="59"/>
      <c r="AQ897" s="59" t="s">
        <v>1183</v>
      </c>
      <c r="AR897" s="59"/>
      <c r="AS897" s="7"/>
      <c r="AT897" s="7"/>
      <c r="AU897" s="7"/>
      <c r="AV897" s="55"/>
      <c r="AW897" s="7"/>
      <c r="AX897" s="7"/>
      <c r="AY897" s="7"/>
      <c r="AZ897" s="7"/>
      <c r="BA897" s="7"/>
      <c r="BB897" s="7"/>
      <c r="BC897" s="7"/>
      <c r="BD897" s="7"/>
      <c r="BE897" s="7"/>
      <c r="BF897" s="7"/>
      <c r="BG897" s="7"/>
      <c r="BH897" s="7"/>
      <c r="BI897" s="7"/>
      <c r="BJ897" s="7"/>
      <c r="BK897" s="7"/>
      <c r="BL897" s="5">
        <v>2</v>
      </c>
      <c r="BM897" s="221">
        <v>2</v>
      </c>
      <c r="BN897" s="221">
        <v>2</v>
      </c>
      <c r="BO897" s="221">
        <v>2</v>
      </c>
      <c r="BP897" s="221">
        <v>2</v>
      </c>
      <c r="BQ897" s="221">
        <v>2</v>
      </c>
      <c r="BR897" s="5">
        <v>2</v>
      </c>
      <c r="BS897" s="226">
        <v>2</v>
      </c>
      <c r="BT897" s="221">
        <v>2</v>
      </c>
      <c r="BU897" s="221">
        <v>2</v>
      </c>
      <c r="BV897" s="221">
        <v>2</v>
      </c>
      <c r="BW897" s="5">
        <v>2</v>
      </c>
      <c r="BX897" s="221">
        <v>2</v>
      </c>
      <c r="BY897" s="6">
        <v>2</v>
      </c>
      <c r="BZ897" s="5">
        <v>2</v>
      </c>
      <c r="CA897" s="221">
        <v>2</v>
      </c>
      <c r="CB897" s="221">
        <v>2</v>
      </c>
      <c r="CC897" s="221">
        <v>2</v>
      </c>
      <c r="CD897" s="337">
        <v>2</v>
      </c>
      <c r="CE897" s="221">
        <v>2</v>
      </c>
      <c r="CF897" s="221">
        <v>2</v>
      </c>
      <c r="CG897" s="221">
        <v>2</v>
      </c>
      <c r="CH897" s="221">
        <v>2</v>
      </c>
      <c r="CI897" s="221">
        <v>2</v>
      </c>
      <c r="CJ897" s="337">
        <v>2</v>
      </c>
      <c r="CK897" s="221">
        <v>2</v>
      </c>
      <c r="CL897" s="222">
        <f t="shared" si="472"/>
        <v>26</v>
      </c>
      <c r="CM897" s="237">
        <f t="shared" si="473"/>
        <v>1</v>
      </c>
      <c r="CN897" s="222">
        <f t="shared" si="474"/>
        <v>0</v>
      </c>
      <c r="CO897" s="237">
        <f t="shared" si="475"/>
        <v>0</v>
      </c>
      <c r="CP897" s="222">
        <f t="shared" si="476"/>
        <v>0</v>
      </c>
      <c r="CQ897" s="237">
        <f t="shared" si="477"/>
        <v>0</v>
      </c>
      <c r="CR897" s="222">
        <f t="shared" si="478"/>
        <v>0</v>
      </c>
      <c r="CS897" s="237">
        <f t="shared" si="479"/>
        <v>0</v>
      </c>
      <c r="CT897" s="223">
        <f t="shared" si="480"/>
        <v>2</v>
      </c>
      <c r="CU897" s="223" t="str">
        <f t="shared" si="481"/>
        <v>Đạt mục tiêu</v>
      </c>
      <c r="CV897" s="226"/>
    </row>
    <row r="898" spans="1:100" s="1" customFormat="1" ht="62" hidden="1">
      <c r="A898" s="1308"/>
      <c r="B898" s="1024"/>
      <c r="C898" s="1033"/>
      <c r="D898" s="1024"/>
      <c r="E898" s="1033"/>
      <c r="F898" s="1024"/>
      <c r="G898" s="289" t="s">
        <v>2749</v>
      </c>
      <c r="H898" s="564"/>
      <c r="I898" s="442"/>
      <c r="J898" s="44"/>
      <c r="K898" s="508"/>
      <c r="L898" s="5" t="s">
        <v>32</v>
      </c>
      <c r="M898" s="212" t="s">
        <v>31</v>
      </c>
      <c r="N898" s="165" t="s">
        <v>8</v>
      </c>
      <c r="O898" s="221" t="s">
        <v>29</v>
      </c>
      <c r="P898" s="221" t="s">
        <v>24</v>
      </c>
      <c r="Q898" s="5"/>
      <c r="R898" s="5"/>
      <c r="S898" s="5"/>
      <c r="T898" s="5"/>
      <c r="U898" s="6"/>
      <c r="V898" s="5" t="s">
        <v>24</v>
      </c>
      <c r="W898" s="5"/>
      <c r="X898" s="5"/>
      <c r="Y898" s="5"/>
      <c r="Z898" s="5"/>
      <c r="AA898" s="5"/>
      <c r="AB898" s="80">
        <f t="shared" si="461"/>
        <v>1</v>
      </c>
      <c r="AC898" s="642"/>
      <c r="AD898" s="7"/>
      <c r="AE898" s="7"/>
      <c r="AF898" s="7"/>
      <c r="AG898" s="7"/>
      <c r="AH898" s="7"/>
      <c r="AI898" s="7"/>
      <c r="AJ898" s="7"/>
      <c r="AK898" s="7"/>
      <c r="AL898" s="7"/>
      <c r="AM898" s="7"/>
      <c r="AN898" s="7"/>
      <c r="AO898" s="7"/>
      <c r="AP898" s="7"/>
      <c r="AQ898" s="7"/>
      <c r="AR898" s="7"/>
      <c r="AS898" s="7"/>
      <c r="AT898" s="7"/>
      <c r="AU898" s="7"/>
      <c r="AV898" s="55" t="s">
        <v>1183</v>
      </c>
      <c r="AW898" s="7"/>
      <c r="AX898" s="7"/>
      <c r="AY898" s="7"/>
      <c r="AZ898" s="7"/>
      <c r="BA898" s="7"/>
      <c r="BB898" s="7"/>
      <c r="BC898" s="7"/>
      <c r="BD898" s="7"/>
      <c r="BE898" s="7"/>
      <c r="BF898" s="7"/>
      <c r="BG898" s="7"/>
      <c r="BH898" s="7"/>
      <c r="BI898" s="7"/>
      <c r="BJ898" s="7"/>
      <c r="BK898" s="7"/>
      <c r="BL898" s="5">
        <v>1</v>
      </c>
      <c r="BM898" s="221">
        <v>2</v>
      </c>
      <c r="BN898" s="221">
        <v>2</v>
      </c>
      <c r="BO898" s="221">
        <v>1</v>
      </c>
      <c r="BP898" s="221">
        <v>2</v>
      </c>
      <c r="BQ898" s="221">
        <v>2</v>
      </c>
      <c r="BR898" s="5">
        <v>2</v>
      </c>
      <c r="BS898" s="226">
        <v>2</v>
      </c>
      <c r="BT898" s="221">
        <v>2</v>
      </c>
      <c r="BU898" s="221">
        <v>2</v>
      </c>
      <c r="BV898" s="221">
        <v>2</v>
      </c>
      <c r="BW898" s="5">
        <v>2</v>
      </c>
      <c r="BX898" s="221">
        <v>1</v>
      </c>
      <c r="BY898" s="6">
        <v>2</v>
      </c>
      <c r="BZ898" s="5">
        <v>2</v>
      </c>
      <c r="CA898" s="221">
        <v>2</v>
      </c>
      <c r="CB898" s="221">
        <v>2</v>
      </c>
      <c r="CC898" s="221">
        <v>2</v>
      </c>
      <c r="CD898" s="337">
        <v>2</v>
      </c>
      <c r="CE898" s="221">
        <v>2</v>
      </c>
      <c r="CF898" s="221">
        <v>2</v>
      </c>
      <c r="CG898" s="221">
        <v>1</v>
      </c>
      <c r="CH898" s="221">
        <v>2</v>
      </c>
      <c r="CI898" s="221">
        <v>2</v>
      </c>
      <c r="CJ898" s="337">
        <v>2</v>
      </c>
      <c r="CK898" s="221">
        <v>2</v>
      </c>
      <c r="CL898" s="222">
        <f t="shared" si="472"/>
        <v>22</v>
      </c>
      <c r="CM898" s="237">
        <f t="shared" si="473"/>
        <v>0.84615384615384615</v>
      </c>
      <c r="CN898" s="222">
        <f t="shared" si="474"/>
        <v>4</v>
      </c>
      <c r="CO898" s="237">
        <f t="shared" si="475"/>
        <v>0.15384615384615385</v>
      </c>
      <c r="CP898" s="222">
        <f t="shared" si="476"/>
        <v>0</v>
      </c>
      <c r="CQ898" s="237">
        <f t="shared" si="477"/>
        <v>0</v>
      </c>
      <c r="CR898" s="222">
        <f t="shared" si="478"/>
        <v>0</v>
      </c>
      <c r="CS898" s="237">
        <f t="shared" si="479"/>
        <v>0</v>
      </c>
      <c r="CT898" s="223">
        <f t="shared" si="480"/>
        <v>1.8461538461538463</v>
      </c>
      <c r="CU898" s="223" t="str">
        <f t="shared" si="481"/>
        <v>Đạt mục tiêu</v>
      </c>
      <c r="CV898" s="5"/>
    </row>
    <row r="899" spans="1:100" s="1" customFormat="1" ht="124" hidden="1">
      <c r="A899" s="1308"/>
      <c r="B899" s="1024"/>
      <c r="C899" s="1033"/>
      <c r="D899" s="1024"/>
      <c r="E899" s="1033"/>
      <c r="F899" s="1024"/>
      <c r="G899" s="290" t="s">
        <v>2725</v>
      </c>
      <c r="H899" s="290"/>
      <c r="I899" s="442"/>
      <c r="J899" s="226" t="s">
        <v>816</v>
      </c>
      <c r="K899" s="511" t="s">
        <v>1757</v>
      </c>
      <c r="L899" s="5" t="s">
        <v>32</v>
      </c>
      <c r="M899" s="212" t="s">
        <v>31</v>
      </c>
      <c r="N899" s="165" t="s">
        <v>8</v>
      </c>
      <c r="O899" s="221" t="s">
        <v>29</v>
      </c>
      <c r="P899" s="221" t="s">
        <v>24</v>
      </c>
      <c r="Q899" s="5"/>
      <c r="R899" s="5"/>
      <c r="S899" s="5"/>
      <c r="T899" s="5"/>
      <c r="U899" s="6" t="s">
        <v>24</v>
      </c>
      <c r="V899" s="5"/>
      <c r="W899" s="5"/>
      <c r="X899" s="5"/>
      <c r="Y899" s="5"/>
      <c r="Z899" s="5"/>
      <c r="AA899" s="5"/>
      <c r="AB899" s="80">
        <f t="shared" si="461"/>
        <v>1</v>
      </c>
      <c r="AC899" s="642"/>
      <c r="AD899" s="7"/>
      <c r="AE899" s="7"/>
      <c r="AF899" s="7"/>
      <c r="AG899" s="7"/>
      <c r="AH899" s="7"/>
      <c r="AI899" s="7"/>
      <c r="AJ899" s="7"/>
      <c r="AK899" s="7"/>
      <c r="AL899" s="7"/>
      <c r="AM899" s="7"/>
      <c r="AN899" s="7"/>
      <c r="AO899" s="7"/>
      <c r="AP899" s="7"/>
      <c r="AQ899" s="7"/>
      <c r="AR899" s="7"/>
      <c r="AS899" s="7"/>
      <c r="AT899" s="7" t="s">
        <v>1316</v>
      </c>
      <c r="AU899" s="7" t="s">
        <v>1183</v>
      </c>
      <c r="AV899" s="55"/>
      <c r="AW899" s="7"/>
      <c r="AX899" s="7"/>
      <c r="AY899" s="7"/>
      <c r="AZ899" s="7"/>
      <c r="BA899" s="7"/>
      <c r="BB899" s="7"/>
      <c r="BC899" s="7"/>
      <c r="BD899" s="7"/>
      <c r="BE899" s="7"/>
      <c r="BF899" s="7"/>
      <c r="BG899" s="7"/>
      <c r="BH899" s="7"/>
      <c r="BI899" s="7"/>
      <c r="BJ899" s="7"/>
      <c r="BK899" s="7"/>
      <c r="BL899" s="5">
        <v>2</v>
      </c>
      <c r="BM899" s="221">
        <v>2</v>
      </c>
      <c r="BN899" s="221">
        <v>2</v>
      </c>
      <c r="BO899" s="221">
        <v>2</v>
      </c>
      <c r="BP899" s="221">
        <v>2</v>
      </c>
      <c r="BQ899" s="221">
        <v>2</v>
      </c>
      <c r="BR899" s="5">
        <v>2</v>
      </c>
      <c r="BS899" s="226">
        <v>2</v>
      </c>
      <c r="BT899" s="221">
        <v>2</v>
      </c>
      <c r="BU899" s="221">
        <v>2</v>
      </c>
      <c r="BV899" s="221">
        <v>2</v>
      </c>
      <c r="BW899" s="5">
        <v>2</v>
      </c>
      <c r="BX899" s="221">
        <v>2</v>
      </c>
      <c r="BY899" s="6">
        <v>2</v>
      </c>
      <c r="BZ899" s="5">
        <v>2</v>
      </c>
      <c r="CA899" s="221">
        <v>2</v>
      </c>
      <c r="CB899" s="221">
        <v>2</v>
      </c>
      <c r="CC899" s="221">
        <v>2</v>
      </c>
      <c r="CD899" s="337">
        <v>2</v>
      </c>
      <c r="CE899" s="221">
        <v>2</v>
      </c>
      <c r="CF899" s="221">
        <v>2</v>
      </c>
      <c r="CG899" s="221">
        <v>2</v>
      </c>
      <c r="CH899" s="221">
        <v>2</v>
      </c>
      <c r="CI899" s="221">
        <v>2</v>
      </c>
      <c r="CJ899" s="337">
        <v>2</v>
      </c>
      <c r="CK899" s="221">
        <v>2</v>
      </c>
      <c r="CL899" s="222">
        <f t="shared" si="472"/>
        <v>26</v>
      </c>
      <c r="CM899" s="237">
        <f t="shared" si="473"/>
        <v>1</v>
      </c>
      <c r="CN899" s="222">
        <f t="shared" si="474"/>
        <v>0</v>
      </c>
      <c r="CO899" s="237">
        <f t="shared" si="475"/>
        <v>0</v>
      </c>
      <c r="CP899" s="222">
        <f t="shared" si="476"/>
        <v>0</v>
      </c>
      <c r="CQ899" s="237">
        <f t="shared" si="477"/>
        <v>0</v>
      </c>
      <c r="CR899" s="222">
        <f t="shared" si="478"/>
        <v>0</v>
      </c>
      <c r="CS899" s="237">
        <f t="shared" si="479"/>
        <v>0</v>
      </c>
      <c r="CT899" s="223">
        <f t="shared" si="480"/>
        <v>2</v>
      </c>
      <c r="CU899" s="223" t="str">
        <f t="shared" si="481"/>
        <v>Đạt mục tiêu</v>
      </c>
      <c r="CV899" s="5"/>
    </row>
    <row r="900" spans="1:100" s="1" customFormat="1" ht="77.5" hidden="1">
      <c r="A900" s="1308"/>
      <c r="B900" s="1024"/>
      <c r="C900" s="1033"/>
      <c r="D900" s="1024"/>
      <c r="E900" s="1033"/>
      <c r="F900" s="1024"/>
      <c r="G900" s="426" t="s">
        <v>2767</v>
      </c>
      <c r="H900" s="389"/>
      <c r="I900" s="442"/>
      <c r="J900" s="6"/>
      <c r="K900" s="493"/>
      <c r="L900" s="5" t="s">
        <v>32</v>
      </c>
      <c r="M900" s="212" t="s">
        <v>31</v>
      </c>
      <c r="N900" s="165"/>
      <c r="O900" s="221"/>
      <c r="P900" s="221" t="s">
        <v>24</v>
      </c>
      <c r="Q900" s="5"/>
      <c r="R900" s="5"/>
      <c r="S900" s="5"/>
      <c r="T900" s="5"/>
      <c r="U900" s="195"/>
      <c r="V900" s="5"/>
      <c r="W900" s="5" t="s">
        <v>24</v>
      </c>
      <c r="X900" s="5"/>
      <c r="Y900" s="5"/>
      <c r="Z900" s="5"/>
      <c r="AA900" s="5"/>
      <c r="AB900" s="80">
        <f t="shared" si="461"/>
        <v>1</v>
      </c>
      <c r="AC900" s="642"/>
      <c r="AD900" s="7"/>
      <c r="AE900" s="7"/>
      <c r="AF900" s="7"/>
      <c r="AG900" s="7"/>
      <c r="AH900" s="7"/>
      <c r="AI900" s="7"/>
      <c r="AJ900" s="7"/>
      <c r="AK900" s="7"/>
      <c r="AL900" s="7"/>
      <c r="AM900" s="7"/>
      <c r="AN900" s="7"/>
      <c r="AO900" s="7"/>
      <c r="AP900" s="7"/>
      <c r="AQ900" s="7"/>
      <c r="AR900" s="7"/>
      <c r="AS900" s="7" t="s">
        <v>1183</v>
      </c>
      <c r="AT900" s="7"/>
      <c r="AU900" s="7"/>
      <c r="AV900" s="55"/>
      <c r="AW900" s="7"/>
      <c r="AX900" s="7"/>
      <c r="AY900" s="7" t="s">
        <v>1183</v>
      </c>
      <c r="AZ900" s="7"/>
      <c r="BA900" s="7"/>
      <c r="BB900" s="7"/>
      <c r="BC900" s="7"/>
      <c r="BD900" s="7"/>
      <c r="BE900" s="7"/>
      <c r="BF900" s="7"/>
      <c r="BG900" s="7"/>
      <c r="BH900" s="7"/>
      <c r="BI900" s="7"/>
      <c r="BJ900" s="7"/>
      <c r="BK900" s="7"/>
      <c r="BL900" s="5">
        <v>2</v>
      </c>
      <c r="BM900" s="221">
        <v>2</v>
      </c>
      <c r="BN900" s="221">
        <v>2</v>
      </c>
      <c r="BO900" s="221">
        <v>2</v>
      </c>
      <c r="BP900" s="221">
        <v>2</v>
      </c>
      <c r="BQ900" s="221">
        <v>2</v>
      </c>
      <c r="BR900" s="5">
        <v>2</v>
      </c>
      <c r="BS900" s="226">
        <v>1</v>
      </c>
      <c r="BT900" s="221">
        <v>2</v>
      </c>
      <c r="BU900" s="221">
        <v>2</v>
      </c>
      <c r="BV900" s="221">
        <v>2</v>
      </c>
      <c r="BW900" s="5">
        <v>2</v>
      </c>
      <c r="BX900" s="221">
        <v>2</v>
      </c>
      <c r="BY900" s="6">
        <v>1</v>
      </c>
      <c r="BZ900" s="5">
        <v>2</v>
      </c>
      <c r="CA900" s="221">
        <v>1</v>
      </c>
      <c r="CB900" s="221">
        <v>2</v>
      </c>
      <c r="CC900" s="221">
        <v>2</v>
      </c>
      <c r="CD900" s="337">
        <v>2</v>
      </c>
      <c r="CE900" s="221">
        <v>2</v>
      </c>
      <c r="CF900" s="221">
        <v>2</v>
      </c>
      <c r="CG900" s="221">
        <v>2</v>
      </c>
      <c r="CH900" s="221">
        <v>2</v>
      </c>
      <c r="CI900" s="221">
        <v>1</v>
      </c>
      <c r="CJ900" s="337">
        <v>2</v>
      </c>
      <c r="CK900" s="221">
        <v>2</v>
      </c>
      <c r="CL900" s="222">
        <f t="shared" si="472"/>
        <v>22</v>
      </c>
      <c r="CM900" s="237">
        <f t="shared" si="473"/>
        <v>0.84615384615384615</v>
      </c>
      <c r="CN900" s="222">
        <f t="shared" si="474"/>
        <v>4</v>
      </c>
      <c r="CO900" s="237">
        <f t="shared" si="475"/>
        <v>0.15384615384615385</v>
      </c>
      <c r="CP900" s="222">
        <f t="shared" si="476"/>
        <v>0</v>
      </c>
      <c r="CQ900" s="237">
        <f t="shared" si="477"/>
        <v>0</v>
      </c>
      <c r="CR900" s="222">
        <f t="shared" si="478"/>
        <v>0</v>
      </c>
      <c r="CS900" s="237">
        <f t="shared" si="479"/>
        <v>0</v>
      </c>
      <c r="CT900" s="223">
        <f t="shared" si="480"/>
        <v>1.8461538461538463</v>
      </c>
      <c r="CU900" s="223" t="str">
        <f t="shared" si="481"/>
        <v>Đạt mục tiêu</v>
      </c>
      <c r="CV900" s="5"/>
    </row>
    <row r="901" spans="1:100" s="1" customFormat="1" ht="62" hidden="1">
      <c r="A901" s="1308"/>
      <c r="B901" s="1024"/>
      <c r="C901" s="1033"/>
      <c r="D901" s="1024"/>
      <c r="E901" s="1033"/>
      <c r="F901" s="1024"/>
      <c r="G901" s="285" t="s">
        <v>2245</v>
      </c>
      <c r="H901" s="285"/>
      <c r="I901" s="594"/>
      <c r="J901" s="226" t="s">
        <v>815</v>
      </c>
      <c r="K901" s="493"/>
      <c r="L901" s="5" t="s">
        <v>32</v>
      </c>
      <c r="M901" s="212" t="s">
        <v>31</v>
      </c>
      <c r="N901" s="165" t="s">
        <v>8</v>
      </c>
      <c r="O901" s="221" t="s">
        <v>29</v>
      </c>
      <c r="P901" s="221" t="s">
        <v>24</v>
      </c>
      <c r="Q901" s="5"/>
      <c r="R901" s="5" t="s">
        <v>24</v>
      </c>
      <c r="S901" s="5"/>
      <c r="T901" s="5"/>
      <c r="U901" s="6"/>
      <c r="V901" s="5"/>
      <c r="W901" s="5"/>
      <c r="X901" s="5"/>
      <c r="Y901" s="5"/>
      <c r="Z901" s="5"/>
      <c r="AA901" s="5"/>
      <c r="AB901" s="80">
        <f t="shared" si="461"/>
        <v>1</v>
      </c>
      <c r="AC901" s="642"/>
      <c r="AD901" s="7"/>
      <c r="AE901" s="7"/>
      <c r="AF901" s="7"/>
      <c r="AG901" s="7" t="s">
        <v>1183</v>
      </c>
      <c r="AH901" s="7"/>
      <c r="AI901" s="7"/>
      <c r="AJ901" s="7"/>
      <c r="AK901" s="7"/>
      <c r="AL901" s="7"/>
      <c r="AM901" s="7"/>
      <c r="AN901" s="7"/>
      <c r="AO901" s="7"/>
      <c r="AP901" s="7"/>
      <c r="AQ901" s="7"/>
      <c r="AR901" s="7"/>
      <c r="AS901" s="7"/>
      <c r="AT901" s="7"/>
      <c r="AU901" s="7"/>
      <c r="AV901" s="55"/>
      <c r="AW901" s="7"/>
      <c r="AX901" s="7"/>
      <c r="AY901" s="7"/>
      <c r="AZ901" s="7"/>
      <c r="BA901" s="7"/>
      <c r="BB901" s="7"/>
      <c r="BC901" s="7"/>
      <c r="BD901" s="7"/>
      <c r="BE901" s="7"/>
      <c r="BF901" s="7"/>
      <c r="BG901" s="7"/>
      <c r="BH901" s="7"/>
      <c r="BI901" s="7"/>
      <c r="BJ901" s="7"/>
      <c r="BK901" s="7"/>
      <c r="BL901" s="5">
        <v>2</v>
      </c>
      <c r="BM901" s="221">
        <v>2</v>
      </c>
      <c r="BN901" s="221">
        <v>2</v>
      </c>
      <c r="BO901" s="221">
        <v>2</v>
      </c>
      <c r="BP901" s="221">
        <v>2</v>
      </c>
      <c r="BQ901" s="221">
        <v>2</v>
      </c>
      <c r="BR901" s="5">
        <v>2</v>
      </c>
      <c r="BS901" s="226">
        <v>2</v>
      </c>
      <c r="BT901" s="221">
        <v>2</v>
      </c>
      <c r="BU901" s="221">
        <v>2</v>
      </c>
      <c r="BV901" s="221">
        <v>2</v>
      </c>
      <c r="BW901" s="5">
        <v>1</v>
      </c>
      <c r="BX901" s="221">
        <v>2</v>
      </c>
      <c r="BY901" s="6">
        <v>2</v>
      </c>
      <c r="BZ901" s="5">
        <v>2</v>
      </c>
      <c r="CA901" s="221">
        <v>2</v>
      </c>
      <c r="CB901" s="221">
        <v>2</v>
      </c>
      <c r="CC901" s="221">
        <v>2</v>
      </c>
      <c r="CD901" s="337">
        <v>2</v>
      </c>
      <c r="CE901" s="221">
        <v>2</v>
      </c>
      <c r="CF901" s="221">
        <v>2</v>
      </c>
      <c r="CG901" s="221">
        <v>2</v>
      </c>
      <c r="CH901" s="221">
        <v>2</v>
      </c>
      <c r="CI901" s="221">
        <v>2</v>
      </c>
      <c r="CJ901" s="337">
        <v>2</v>
      </c>
      <c r="CK901" s="221">
        <v>2</v>
      </c>
      <c r="CL901" s="222">
        <f t="shared" si="472"/>
        <v>25</v>
      </c>
      <c r="CM901" s="237">
        <f t="shared" si="473"/>
        <v>0.96153846153846156</v>
      </c>
      <c r="CN901" s="222">
        <f t="shared" si="474"/>
        <v>1</v>
      </c>
      <c r="CO901" s="237">
        <f t="shared" si="475"/>
        <v>3.8461538461538464E-2</v>
      </c>
      <c r="CP901" s="222">
        <f t="shared" si="476"/>
        <v>0</v>
      </c>
      <c r="CQ901" s="237">
        <f t="shared" si="477"/>
        <v>0</v>
      </c>
      <c r="CR901" s="222">
        <f t="shared" si="478"/>
        <v>0</v>
      </c>
      <c r="CS901" s="237">
        <f t="shared" si="479"/>
        <v>0</v>
      </c>
      <c r="CT901" s="223">
        <f t="shared" si="480"/>
        <v>1.9615384615384615</v>
      </c>
      <c r="CU901" s="223" t="str">
        <f t="shared" si="481"/>
        <v>Đạt mục tiêu</v>
      </c>
      <c r="CV901" s="5"/>
    </row>
    <row r="902" spans="1:100" s="1" customFormat="1" ht="50.5" hidden="1">
      <c r="A902" s="1308"/>
      <c r="B902" s="1024"/>
      <c r="C902" s="1033"/>
      <c r="D902" s="1024"/>
      <c r="E902" s="1033"/>
      <c r="F902" s="1024"/>
      <c r="G902" s="285" t="s">
        <v>1574</v>
      </c>
      <c r="H902" s="285"/>
      <c r="I902" s="594"/>
      <c r="J902" s="226" t="s">
        <v>817</v>
      </c>
      <c r="K902" s="493"/>
      <c r="L902" s="5" t="s">
        <v>32</v>
      </c>
      <c r="M902" s="212" t="s">
        <v>31</v>
      </c>
      <c r="N902" s="165" t="s">
        <v>8</v>
      </c>
      <c r="O902" s="221" t="s">
        <v>29</v>
      </c>
      <c r="P902" s="221" t="s">
        <v>24</v>
      </c>
      <c r="Q902" s="5"/>
      <c r="R902" s="5"/>
      <c r="S902" s="5"/>
      <c r="T902" s="5"/>
      <c r="U902" s="6"/>
      <c r="V902" s="5"/>
      <c r="W902" s="5"/>
      <c r="X902" s="5"/>
      <c r="Y902" s="5"/>
      <c r="Z902" s="5" t="s">
        <v>24</v>
      </c>
      <c r="AA902" s="5"/>
      <c r="AB902" s="80">
        <f t="shared" si="461"/>
        <v>1</v>
      </c>
      <c r="AC902" s="642"/>
      <c r="AD902" s="7"/>
      <c r="AE902" s="7"/>
      <c r="AF902" s="7"/>
      <c r="AG902" s="7"/>
      <c r="AH902" s="7"/>
      <c r="AI902" s="7"/>
      <c r="AJ902" s="7"/>
      <c r="AK902" s="7"/>
      <c r="AL902" s="7"/>
      <c r="AM902" s="7"/>
      <c r="AN902" s="7"/>
      <c r="AO902" s="7"/>
      <c r="AP902" s="7"/>
      <c r="AQ902" s="7"/>
      <c r="AR902" s="7"/>
      <c r="AS902" s="7"/>
      <c r="AT902" s="7"/>
      <c r="AU902" s="7"/>
      <c r="AV902" s="55"/>
      <c r="AW902" s="7"/>
      <c r="AX902" s="7"/>
      <c r="AY902" s="7"/>
      <c r="AZ902" s="7"/>
      <c r="BA902" s="7"/>
      <c r="BB902" s="7"/>
      <c r="BC902" s="7"/>
      <c r="BD902" s="7"/>
      <c r="BE902" s="7"/>
      <c r="BF902" s="7"/>
      <c r="BG902" s="7"/>
      <c r="BH902" s="7"/>
      <c r="BI902" s="7" t="s">
        <v>1183</v>
      </c>
      <c r="BJ902" s="7"/>
      <c r="BK902" s="7"/>
      <c r="BL902" s="5">
        <v>2</v>
      </c>
      <c r="BM902" s="221">
        <v>2</v>
      </c>
      <c r="BN902" s="221">
        <v>2</v>
      </c>
      <c r="BO902" s="221">
        <v>2</v>
      </c>
      <c r="BP902" s="221">
        <v>2</v>
      </c>
      <c r="BQ902" s="221">
        <v>2</v>
      </c>
      <c r="BR902" s="5">
        <v>2</v>
      </c>
      <c r="BS902" s="226">
        <v>2</v>
      </c>
      <c r="BT902" s="221">
        <v>2</v>
      </c>
      <c r="BU902" s="221">
        <v>2</v>
      </c>
      <c r="BV902" s="221">
        <v>2</v>
      </c>
      <c r="BW902" s="5">
        <v>2</v>
      </c>
      <c r="BX902" s="221">
        <v>2</v>
      </c>
      <c r="BY902" s="6">
        <v>2</v>
      </c>
      <c r="BZ902" s="5">
        <v>1</v>
      </c>
      <c r="CA902" s="221">
        <v>2</v>
      </c>
      <c r="CB902" s="221">
        <v>2</v>
      </c>
      <c r="CC902" s="221">
        <v>2</v>
      </c>
      <c r="CD902" s="337">
        <v>2</v>
      </c>
      <c r="CE902" s="221">
        <v>2</v>
      </c>
      <c r="CF902" s="221">
        <v>2</v>
      </c>
      <c r="CG902" s="221">
        <v>2</v>
      </c>
      <c r="CH902" s="221">
        <v>2</v>
      </c>
      <c r="CI902" s="221">
        <v>2</v>
      </c>
      <c r="CJ902" s="337">
        <v>2</v>
      </c>
      <c r="CK902" s="221">
        <v>2</v>
      </c>
      <c r="CL902" s="222">
        <f t="shared" si="472"/>
        <v>25</v>
      </c>
      <c r="CM902" s="237">
        <f t="shared" si="473"/>
        <v>0.96153846153846156</v>
      </c>
      <c r="CN902" s="222">
        <f t="shared" si="474"/>
        <v>1</v>
      </c>
      <c r="CO902" s="237">
        <f t="shared" si="475"/>
        <v>3.8461538461538464E-2</v>
      </c>
      <c r="CP902" s="222">
        <f t="shared" si="476"/>
        <v>0</v>
      </c>
      <c r="CQ902" s="237">
        <f t="shared" si="477"/>
        <v>0</v>
      </c>
      <c r="CR902" s="222">
        <f t="shared" si="478"/>
        <v>0</v>
      </c>
      <c r="CS902" s="237">
        <f t="shared" si="479"/>
        <v>0</v>
      </c>
      <c r="CT902" s="223">
        <f t="shared" si="480"/>
        <v>1.9615384615384615</v>
      </c>
      <c r="CU902" s="223" t="str">
        <f t="shared" si="481"/>
        <v>Đạt mục tiêu</v>
      </c>
      <c r="CV902" s="5"/>
    </row>
    <row r="903" spans="1:100" s="1" customFormat="1" ht="84" hidden="1">
      <c r="A903" s="1308"/>
      <c r="B903" s="1024"/>
      <c r="C903" s="1033"/>
      <c r="D903" s="1024"/>
      <c r="E903" s="1033"/>
      <c r="F903" s="1024"/>
      <c r="G903" s="290" t="s">
        <v>1754</v>
      </c>
      <c r="H903" s="290"/>
      <c r="I903" s="442"/>
      <c r="J903" s="226"/>
      <c r="K903" s="511" t="s">
        <v>1755</v>
      </c>
      <c r="L903" s="5"/>
      <c r="M903" s="212" t="s">
        <v>31</v>
      </c>
      <c r="N903" s="165" t="s">
        <v>8</v>
      </c>
      <c r="O903" s="221"/>
      <c r="P903" s="221"/>
      <c r="Q903" s="5"/>
      <c r="R903" s="5"/>
      <c r="S903" s="5"/>
      <c r="T903" s="5"/>
      <c r="U903" s="6"/>
      <c r="V903" s="5"/>
      <c r="W903" s="5"/>
      <c r="X903" s="5"/>
      <c r="Y903" s="5"/>
      <c r="Z903" s="5" t="s">
        <v>24</v>
      </c>
      <c r="AA903" s="5"/>
      <c r="AB903" s="80">
        <f t="shared" si="461"/>
        <v>1</v>
      </c>
      <c r="AC903" s="642"/>
      <c r="AD903" s="7"/>
      <c r="AE903" s="7"/>
      <c r="AF903" s="7"/>
      <c r="AG903" s="7"/>
      <c r="AH903" s="7"/>
      <c r="AI903" s="7"/>
      <c r="AJ903" s="7"/>
      <c r="AK903" s="7"/>
      <c r="AL903" s="7"/>
      <c r="AM903" s="7"/>
      <c r="AN903" s="7"/>
      <c r="AO903" s="7"/>
      <c r="AP903" s="7"/>
      <c r="AQ903" s="7"/>
      <c r="AR903" s="7"/>
      <c r="AS903" s="7"/>
      <c r="AT903" s="7"/>
      <c r="AU903" s="7"/>
      <c r="AV903" s="55"/>
      <c r="AW903" s="7"/>
      <c r="AX903" s="7"/>
      <c r="AY903" s="7"/>
      <c r="AZ903" s="7"/>
      <c r="BA903" s="7"/>
      <c r="BB903" s="7"/>
      <c r="BC903" s="7"/>
      <c r="BD903" s="7"/>
      <c r="BE903" s="7"/>
      <c r="BF903" s="7"/>
      <c r="BG903" s="7"/>
      <c r="BH903" s="7"/>
      <c r="BI903" s="7"/>
      <c r="BJ903" s="7"/>
      <c r="BK903" s="7"/>
      <c r="BL903" s="5">
        <v>2</v>
      </c>
      <c r="BM903" s="221">
        <v>2</v>
      </c>
      <c r="BN903" s="221">
        <v>2</v>
      </c>
      <c r="BO903" s="221">
        <v>1</v>
      </c>
      <c r="BP903" s="221">
        <v>2</v>
      </c>
      <c r="BQ903" s="221">
        <v>2</v>
      </c>
      <c r="BR903" s="5">
        <v>2</v>
      </c>
      <c r="BS903" s="226">
        <v>2</v>
      </c>
      <c r="BT903" s="221">
        <v>2</v>
      </c>
      <c r="BU903" s="221">
        <v>2</v>
      </c>
      <c r="BV903" s="221">
        <v>2</v>
      </c>
      <c r="BW903" s="5">
        <v>2</v>
      </c>
      <c r="BX903" s="221">
        <v>2</v>
      </c>
      <c r="BY903" s="6">
        <v>2</v>
      </c>
      <c r="BZ903" s="5">
        <v>2</v>
      </c>
      <c r="CA903" s="221">
        <v>2</v>
      </c>
      <c r="CB903" s="221">
        <v>2</v>
      </c>
      <c r="CC903" s="221">
        <v>2</v>
      </c>
      <c r="CD903" s="337">
        <v>1</v>
      </c>
      <c r="CE903" s="221">
        <v>2</v>
      </c>
      <c r="CF903" s="221">
        <v>2</v>
      </c>
      <c r="CG903" s="221">
        <v>2</v>
      </c>
      <c r="CH903" s="221">
        <v>2</v>
      </c>
      <c r="CI903" s="221">
        <v>2</v>
      </c>
      <c r="CJ903" s="337">
        <v>2</v>
      </c>
      <c r="CK903" s="221">
        <v>2</v>
      </c>
      <c r="CL903" s="222">
        <f t="shared" si="472"/>
        <v>24</v>
      </c>
      <c r="CM903" s="237">
        <f t="shared" si="473"/>
        <v>0.92307692307692313</v>
      </c>
      <c r="CN903" s="222">
        <f t="shared" si="474"/>
        <v>2</v>
      </c>
      <c r="CO903" s="237">
        <f t="shared" si="475"/>
        <v>7.6923076923076927E-2</v>
      </c>
      <c r="CP903" s="222">
        <f t="shared" si="476"/>
        <v>0</v>
      </c>
      <c r="CQ903" s="237">
        <f t="shared" si="477"/>
        <v>0</v>
      </c>
      <c r="CR903" s="222">
        <f t="shared" si="478"/>
        <v>0</v>
      </c>
      <c r="CS903" s="237">
        <f t="shared" si="479"/>
        <v>0</v>
      </c>
      <c r="CT903" s="223">
        <f t="shared" si="480"/>
        <v>1.9230769230769231</v>
      </c>
      <c r="CU903" s="223" t="str">
        <f t="shared" si="481"/>
        <v>Đạt mục tiêu</v>
      </c>
      <c r="CV903" s="5"/>
    </row>
    <row r="904" spans="1:100" ht="62" hidden="1">
      <c r="A904" s="1308"/>
      <c r="B904" s="1024"/>
      <c r="C904" s="1033"/>
      <c r="D904" s="1024"/>
      <c r="E904" s="1033"/>
      <c r="F904" s="1024"/>
      <c r="G904" s="289" t="s">
        <v>1759</v>
      </c>
      <c r="H904" s="289"/>
      <c r="I904" s="442"/>
      <c r="J904" s="44"/>
      <c r="K904" s="508"/>
      <c r="L904" s="5" t="s">
        <v>32</v>
      </c>
      <c r="M904" s="212" t="s">
        <v>31</v>
      </c>
      <c r="N904" s="165" t="s">
        <v>8</v>
      </c>
      <c r="O904" s="221" t="s">
        <v>29</v>
      </c>
      <c r="P904" s="221" t="s">
        <v>24</v>
      </c>
      <c r="Q904" s="5"/>
      <c r="R904" s="5"/>
      <c r="S904" s="5"/>
      <c r="T904" s="5"/>
      <c r="U904" s="6"/>
      <c r="V904" s="5"/>
      <c r="W904" s="5"/>
      <c r="X904" s="5"/>
      <c r="Y904" s="221" t="s">
        <v>24</v>
      </c>
      <c r="Z904" s="5"/>
      <c r="AA904" s="5"/>
      <c r="AB904" s="80">
        <f t="shared" si="461"/>
        <v>1</v>
      </c>
      <c r="AC904" s="642"/>
      <c r="AD904" s="7"/>
      <c r="AE904" s="7"/>
      <c r="AF904" s="7"/>
      <c r="AG904" s="7"/>
      <c r="AH904" s="7"/>
      <c r="AI904" s="7"/>
      <c r="AJ904" s="7"/>
      <c r="AK904" s="7"/>
      <c r="AL904" s="7"/>
      <c r="AM904" s="7"/>
      <c r="AN904" s="7"/>
      <c r="AO904" s="7"/>
      <c r="AP904" s="7"/>
      <c r="AQ904" s="7"/>
      <c r="AR904" s="7"/>
      <c r="AS904" s="7"/>
      <c r="AT904" s="7"/>
      <c r="AU904" s="7"/>
      <c r="AV904" s="55"/>
      <c r="AW904" s="7"/>
      <c r="AX904" s="7"/>
      <c r="AY904" s="7"/>
      <c r="AZ904" s="7"/>
      <c r="BA904" s="7"/>
      <c r="BB904" s="7"/>
      <c r="BC904" s="7"/>
      <c r="BD904" s="7"/>
      <c r="BE904" s="55"/>
      <c r="BF904" s="55" t="s">
        <v>1183</v>
      </c>
      <c r="BG904" s="55"/>
      <c r="BH904" s="7"/>
      <c r="BI904" s="7"/>
      <c r="BJ904" s="7"/>
      <c r="BK904" s="7"/>
      <c r="BL904" s="5">
        <v>2</v>
      </c>
      <c r="BM904" s="221">
        <v>2</v>
      </c>
      <c r="BN904" s="221">
        <v>2</v>
      </c>
      <c r="BO904" s="221">
        <v>2</v>
      </c>
      <c r="BP904" s="221">
        <v>2</v>
      </c>
      <c r="BQ904" s="221">
        <v>2</v>
      </c>
      <c r="BR904" s="5">
        <v>2</v>
      </c>
      <c r="BS904" s="226">
        <v>2</v>
      </c>
      <c r="BT904" s="221">
        <v>2</v>
      </c>
      <c r="BU904" s="221">
        <v>2</v>
      </c>
      <c r="BV904" s="221">
        <v>2</v>
      </c>
      <c r="BW904" s="5">
        <v>2</v>
      </c>
      <c r="BX904" s="221">
        <v>2</v>
      </c>
      <c r="BY904" s="6">
        <v>2</v>
      </c>
      <c r="BZ904" s="5">
        <v>2</v>
      </c>
      <c r="CA904" s="221">
        <v>2</v>
      </c>
      <c r="CB904" s="221">
        <v>2</v>
      </c>
      <c r="CC904" s="221">
        <v>2</v>
      </c>
      <c r="CD904" s="337">
        <v>2</v>
      </c>
      <c r="CE904" s="221">
        <v>2</v>
      </c>
      <c r="CF904" s="221">
        <v>2</v>
      </c>
      <c r="CG904" s="221">
        <v>2</v>
      </c>
      <c r="CH904" s="221">
        <v>2</v>
      </c>
      <c r="CI904" s="221">
        <v>2</v>
      </c>
      <c r="CJ904" s="337">
        <v>2</v>
      </c>
      <c r="CK904" s="221">
        <v>2</v>
      </c>
      <c r="CL904" s="222">
        <f t="shared" si="472"/>
        <v>26</v>
      </c>
      <c r="CM904" s="237">
        <f t="shared" si="473"/>
        <v>1</v>
      </c>
      <c r="CN904" s="222">
        <f t="shared" si="474"/>
        <v>0</v>
      </c>
      <c r="CO904" s="237">
        <f t="shared" si="475"/>
        <v>0</v>
      </c>
      <c r="CP904" s="222">
        <f t="shared" si="476"/>
        <v>0</v>
      </c>
      <c r="CQ904" s="237">
        <f t="shared" si="477"/>
        <v>0</v>
      </c>
      <c r="CR904" s="222">
        <f t="shared" si="478"/>
        <v>0</v>
      </c>
      <c r="CS904" s="237">
        <f t="shared" si="479"/>
        <v>0</v>
      </c>
      <c r="CT904" s="223">
        <f t="shared" si="480"/>
        <v>2</v>
      </c>
      <c r="CU904" s="223" t="str">
        <f t="shared" si="481"/>
        <v>Đạt mục tiêu</v>
      </c>
      <c r="CV904" s="221"/>
    </row>
    <row r="905" spans="1:100" s="1" customFormat="1" ht="62" hidden="1">
      <c r="A905" s="1308"/>
      <c r="B905" s="1024"/>
      <c r="C905" s="1033"/>
      <c r="D905" s="1024"/>
      <c r="E905" s="1033"/>
      <c r="F905" s="1024"/>
      <c r="G905" s="34" t="s">
        <v>2825</v>
      </c>
      <c r="H905" s="34"/>
      <c r="I905" s="442"/>
      <c r="J905" s="16"/>
      <c r="K905" s="514"/>
      <c r="L905" s="5" t="s">
        <v>32</v>
      </c>
      <c r="M905" s="212" t="s">
        <v>31</v>
      </c>
      <c r="N905" s="165" t="s">
        <v>8</v>
      </c>
      <c r="O905" s="221" t="s">
        <v>29</v>
      </c>
      <c r="P905" s="221" t="s">
        <v>24</v>
      </c>
      <c r="Q905" s="5"/>
      <c r="R905" s="5"/>
      <c r="S905" s="5"/>
      <c r="T905" s="5"/>
      <c r="U905" s="6"/>
      <c r="V905" s="5"/>
      <c r="W905" s="5"/>
      <c r="X905" s="5"/>
      <c r="Y905" s="5"/>
      <c r="Z905" s="5"/>
      <c r="AA905" s="5" t="s">
        <v>24</v>
      </c>
      <c r="AB905" s="80">
        <f t="shared" si="461"/>
        <v>1</v>
      </c>
      <c r="AC905" s="642"/>
      <c r="AD905" s="7"/>
      <c r="AE905" s="7"/>
      <c r="AF905" s="7"/>
      <c r="AG905" s="7"/>
      <c r="AH905" s="7"/>
      <c r="AI905" s="7"/>
      <c r="AJ905" s="7"/>
      <c r="AK905" s="7"/>
      <c r="AL905" s="7"/>
      <c r="AM905" s="7"/>
      <c r="AN905" s="7"/>
      <c r="AO905" s="7"/>
      <c r="AP905" s="7"/>
      <c r="AQ905" s="7"/>
      <c r="AR905" s="7"/>
      <c r="AS905" s="7"/>
      <c r="AT905" s="7"/>
      <c r="AU905" s="7"/>
      <c r="AV905" s="55"/>
      <c r="AW905" s="7"/>
      <c r="AX905" s="7"/>
      <c r="AY905" s="7"/>
      <c r="AZ905" s="7"/>
      <c r="BA905" s="7"/>
      <c r="BB905" s="7"/>
      <c r="BC905" s="7"/>
      <c r="BD905" s="7"/>
      <c r="BE905" s="7"/>
      <c r="BF905" s="7"/>
      <c r="BG905" s="7"/>
      <c r="BH905" s="7"/>
      <c r="BI905" s="7"/>
      <c r="BJ905" s="7"/>
      <c r="BK905" s="7" t="s">
        <v>1404</v>
      </c>
      <c r="BL905" s="5">
        <v>2</v>
      </c>
      <c r="BM905" s="221">
        <v>2</v>
      </c>
      <c r="BN905" s="221">
        <v>2</v>
      </c>
      <c r="BO905" s="221">
        <v>2</v>
      </c>
      <c r="BP905" s="221">
        <v>2</v>
      </c>
      <c r="BQ905" s="221">
        <v>2</v>
      </c>
      <c r="BR905" s="5">
        <v>2</v>
      </c>
      <c r="BS905" s="226">
        <v>2</v>
      </c>
      <c r="BT905" s="221">
        <v>2</v>
      </c>
      <c r="BU905" s="221">
        <v>2</v>
      </c>
      <c r="BV905" s="221">
        <v>2</v>
      </c>
      <c r="BW905" s="5">
        <v>2</v>
      </c>
      <c r="BX905" s="221">
        <v>2</v>
      </c>
      <c r="BY905" s="6">
        <v>2</v>
      </c>
      <c r="BZ905" s="5">
        <v>2</v>
      </c>
      <c r="CA905" s="221">
        <v>2</v>
      </c>
      <c r="CB905" s="221">
        <v>2</v>
      </c>
      <c r="CC905" s="221">
        <v>2</v>
      </c>
      <c r="CD905" s="337">
        <v>2</v>
      </c>
      <c r="CE905" s="221">
        <v>2</v>
      </c>
      <c r="CF905" s="221">
        <v>2</v>
      </c>
      <c r="CG905" s="221">
        <v>2</v>
      </c>
      <c r="CH905" s="221">
        <v>2</v>
      </c>
      <c r="CI905" s="221">
        <v>2</v>
      </c>
      <c r="CJ905" s="337">
        <v>2</v>
      </c>
      <c r="CK905" s="221">
        <v>2</v>
      </c>
      <c r="CL905" s="222">
        <f t="shared" si="472"/>
        <v>26</v>
      </c>
      <c r="CM905" s="237">
        <f t="shared" si="473"/>
        <v>1</v>
      </c>
      <c r="CN905" s="222">
        <f t="shared" si="474"/>
        <v>0</v>
      </c>
      <c r="CO905" s="237">
        <f t="shared" si="475"/>
        <v>0</v>
      </c>
      <c r="CP905" s="222">
        <f t="shared" si="476"/>
        <v>0</v>
      </c>
      <c r="CQ905" s="237">
        <f t="shared" si="477"/>
        <v>0</v>
      </c>
      <c r="CR905" s="222">
        <f t="shared" si="478"/>
        <v>0</v>
      </c>
      <c r="CS905" s="237">
        <f t="shared" si="479"/>
        <v>0</v>
      </c>
      <c r="CT905" s="223">
        <f t="shared" si="480"/>
        <v>2</v>
      </c>
      <c r="CU905" s="223" t="str">
        <f t="shared" si="481"/>
        <v>Đạt mục tiêu</v>
      </c>
      <c r="CV905" s="5"/>
    </row>
    <row r="906" spans="1:100" s="43" customFormat="1" ht="50.5" hidden="1">
      <c r="A906" s="1308">
        <v>250</v>
      </c>
      <c r="B906" s="1044" t="s">
        <v>2899</v>
      </c>
      <c r="C906" s="1033" t="s">
        <v>28</v>
      </c>
      <c r="D906" s="1199"/>
      <c r="E906" s="1059" t="s">
        <v>26</v>
      </c>
      <c r="F906" s="1044"/>
      <c r="G906" s="34" t="s">
        <v>1486</v>
      </c>
      <c r="H906" s="34"/>
      <c r="I906" s="442"/>
      <c r="J906" s="16"/>
      <c r="K906" s="514"/>
      <c r="L906" s="5" t="s">
        <v>32</v>
      </c>
      <c r="M906" s="212" t="s">
        <v>31</v>
      </c>
      <c r="N906" s="165" t="s">
        <v>8</v>
      </c>
      <c r="O906" s="44" t="s">
        <v>25</v>
      </c>
      <c r="P906" s="44" t="s">
        <v>24</v>
      </c>
      <c r="Q906" s="41"/>
      <c r="R906" s="41"/>
      <c r="S906" s="41"/>
      <c r="T906" s="41" t="s">
        <v>24</v>
      </c>
      <c r="U906" s="6"/>
      <c r="V906" s="41"/>
      <c r="W906" s="41"/>
      <c r="X906" s="41"/>
      <c r="Y906" s="41"/>
      <c r="Z906" s="41"/>
      <c r="AA906" s="41"/>
      <c r="AB906" s="80">
        <f t="shared" si="461"/>
        <v>1</v>
      </c>
      <c r="AC906" s="663"/>
      <c r="AD906" s="42"/>
      <c r="AE906" s="42"/>
      <c r="AF906" s="42"/>
      <c r="AG906" s="42"/>
      <c r="AH906" s="42"/>
      <c r="AI906" s="42"/>
      <c r="AJ906" s="42"/>
      <c r="AK906" s="42"/>
      <c r="AL906" s="42"/>
      <c r="AM906" s="42"/>
      <c r="AN906" s="42"/>
      <c r="AO906" s="42"/>
      <c r="AP906" s="60"/>
      <c r="AQ906" s="60"/>
      <c r="AR906" s="60" t="s">
        <v>1183</v>
      </c>
      <c r="AS906" s="42"/>
      <c r="AT906" s="42"/>
      <c r="AU906" s="42"/>
      <c r="AV906" s="60"/>
      <c r="AW906" s="42"/>
      <c r="AX906" s="42"/>
      <c r="AY906" s="42"/>
      <c r="AZ906" s="42"/>
      <c r="BA906" s="42"/>
      <c r="BB906" s="42"/>
      <c r="BC906" s="42"/>
      <c r="BD906" s="42"/>
      <c r="BE906" s="42"/>
      <c r="BF906" s="42"/>
      <c r="BG906" s="42"/>
      <c r="BH906" s="42"/>
      <c r="BI906" s="42"/>
      <c r="BJ906" s="42"/>
      <c r="BK906" s="42"/>
      <c r="BL906" s="5">
        <v>2</v>
      </c>
      <c r="BM906" s="221">
        <v>2</v>
      </c>
      <c r="BN906" s="221">
        <v>2</v>
      </c>
      <c r="BO906" s="221">
        <v>2</v>
      </c>
      <c r="BP906" s="221">
        <v>1</v>
      </c>
      <c r="BQ906" s="221">
        <v>2</v>
      </c>
      <c r="BR906" s="5">
        <v>2</v>
      </c>
      <c r="BS906" s="226">
        <v>2</v>
      </c>
      <c r="BT906" s="221">
        <v>2</v>
      </c>
      <c r="BU906" s="221">
        <v>2</v>
      </c>
      <c r="BV906" s="221">
        <v>2</v>
      </c>
      <c r="BW906" s="5">
        <v>2</v>
      </c>
      <c r="BX906" s="221">
        <v>2</v>
      </c>
      <c r="BY906" s="6">
        <v>2</v>
      </c>
      <c r="BZ906" s="5">
        <v>2</v>
      </c>
      <c r="CA906" s="221">
        <v>2</v>
      </c>
      <c r="CB906" s="221">
        <v>2</v>
      </c>
      <c r="CC906" s="221">
        <v>2</v>
      </c>
      <c r="CD906" s="337">
        <v>2</v>
      </c>
      <c r="CE906" s="221">
        <v>2</v>
      </c>
      <c r="CF906" s="221">
        <v>2</v>
      </c>
      <c r="CG906" s="221">
        <v>2</v>
      </c>
      <c r="CH906" s="221">
        <v>2</v>
      </c>
      <c r="CI906" s="221">
        <v>2</v>
      </c>
      <c r="CJ906" s="337">
        <v>2</v>
      </c>
      <c r="CK906" s="221">
        <v>2</v>
      </c>
      <c r="CL906" s="222">
        <f t="shared" si="472"/>
        <v>25</v>
      </c>
      <c r="CM906" s="237">
        <f t="shared" si="473"/>
        <v>0.96153846153846156</v>
      </c>
      <c r="CN906" s="222">
        <f t="shared" si="474"/>
        <v>1</v>
      </c>
      <c r="CO906" s="237">
        <f t="shared" si="475"/>
        <v>3.8461538461538464E-2</v>
      </c>
      <c r="CP906" s="222">
        <f t="shared" si="476"/>
        <v>0</v>
      </c>
      <c r="CQ906" s="237">
        <f t="shared" si="477"/>
        <v>0</v>
      </c>
      <c r="CR906" s="222">
        <f t="shared" si="478"/>
        <v>0</v>
      </c>
      <c r="CS906" s="237">
        <f t="shared" si="479"/>
        <v>0</v>
      </c>
      <c r="CT906" s="223">
        <f t="shared" si="480"/>
        <v>1.9615384615384615</v>
      </c>
      <c r="CU906" s="223" t="str">
        <f t="shared" si="481"/>
        <v>Đạt mục tiêu</v>
      </c>
      <c r="CV906" s="41"/>
    </row>
    <row r="907" spans="1:100" s="43" customFormat="1" ht="72" hidden="1">
      <c r="A907" s="1308"/>
      <c r="B907" s="1044"/>
      <c r="C907" s="1033"/>
      <c r="D907" s="1024"/>
      <c r="E907" s="1059"/>
      <c r="F907" s="1044"/>
      <c r="G907" s="289" t="s">
        <v>2693</v>
      </c>
      <c r="H907" s="564"/>
      <c r="I907" s="533"/>
      <c r="J907" s="16"/>
      <c r="K907" s="489" t="s">
        <v>1758</v>
      </c>
      <c r="L907" s="5"/>
      <c r="M907" s="212" t="s">
        <v>31</v>
      </c>
      <c r="N907" s="165" t="s">
        <v>8</v>
      </c>
      <c r="O907" s="44"/>
      <c r="P907" s="44"/>
      <c r="Q907" s="41"/>
      <c r="R907" s="41"/>
      <c r="S907" s="41" t="s">
        <v>24</v>
      </c>
      <c r="T907" s="41"/>
      <c r="U907" s="6"/>
      <c r="V907" s="41"/>
      <c r="W907" s="41"/>
      <c r="X907" s="41"/>
      <c r="Y907" s="41"/>
      <c r="Z907" s="41"/>
      <c r="AA907" s="41"/>
      <c r="AB907" s="80">
        <f t="shared" si="461"/>
        <v>1</v>
      </c>
      <c r="AC907" s="663"/>
      <c r="AD907" s="42"/>
      <c r="AE907" s="42"/>
      <c r="AF907" s="42"/>
      <c r="AG907" s="42"/>
      <c r="AH907" s="42"/>
      <c r="AI907" s="42"/>
      <c r="AJ907" s="42"/>
      <c r="AK907" s="42"/>
      <c r="AL907" s="42" t="s">
        <v>1318</v>
      </c>
      <c r="AM907" s="42"/>
      <c r="AN907" s="42"/>
      <c r="AO907" s="42"/>
      <c r="AP907" s="42"/>
      <c r="AQ907" s="42"/>
      <c r="AR907" s="42"/>
      <c r="AS907" s="42"/>
      <c r="AT907" s="42"/>
      <c r="AU907" s="42"/>
      <c r="AV907" s="60"/>
      <c r="AW907" s="42"/>
      <c r="AX907" s="42"/>
      <c r="AY907" s="42"/>
      <c r="AZ907" s="42"/>
      <c r="BA907" s="42"/>
      <c r="BB907" s="42"/>
      <c r="BC907" s="42"/>
      <c r="BD907" s="42"/>
      <c r="BE907" s="42"/>
      <c r="BF907" s="42"/>
      <c r="BG907" s="42"/>
      <c r="BH907" s="42"/>
      <c r="BI907" s="42"/>
      <c r="BJ907" s="42"/>
      <c r="BK907" s="42"/>
      <c r="BL907" s="5">
        <v>2</v>
      </c>
      <c r="BM907" s="221">
        <v>2</v>
      </c>
      <c r="BN907" s="221">
        <v>2</v>
      </c>
      <c r="BO907" s="221">
        <v>2</v>
      </c>
      <c r="BP907" s="221">
        <v>2</v>
      </c>
      <c r="BQ907" s="221">
        <v>2</v>
      </c>
      <c r="BR907" s="5">
        <v>2</v>
      </c>
      <c r="BS907" s="226">
        <v>2</v>
      </c>
      <c r="BT907" s="221">
        <v>2</v>
      </c>
      <c r="BU907" s="221">
        <v>2</v>
      </c>
      <c r="BV907" s="221">
        <v>2</v>
      </c>
      <c r="BW907" s="5">
        <v>2</v>
      </c>
      <c r="BX907" s="221">
        <v>1</v>
      </c>
      <c r="BY907" s="6">
        <v>2</v>
      </c>
      <c r="BZ907" s="5">
        <v>2</v>
      </c>
      <c r="CA907" s="221">
        <v>2</v>
      </c>
      <c r="CB907" s="221">
        <v>2</v>
      </c>
      <c r="CC907" s="221">
        <v>2</v>
      </c>
      <c r="CD907" s="337">
        <v>2</v>
      </c>
      <c r="CE907" s="221">
        <v>2</v>
      </c>
      <c r="CF907" s="221">
        <v>2</v>
      </c>
      <c r="CG907" s="221">
        <v>2</v>
      </c>
      <c r="CH907" s="221">
        <v>1</v>
      </c>
      <c r="CI907" s="221">
        <v>2</v>
      </c>
      <c r="CJ907" s="337">
        <v>2</v>
      </c>
      <c r="CK907" s="221">
        <v>2</v>
      </c>
      <c r="CL907" s="222">
        <f t="shared" si="472"/>
        <v>24</v>
      </c>
      <c r="CM907" s="237">
        <f t="shared" si="473"/>
        <v>0.92307692307692313</v>
      </c>
      <c r="CN907" s="222">
        <f t="shared" si="474"/>
        <v>2</v>
      </c>
      <c r="CO907" s="237">
        <f t="shared" si="475"/>
        <v>7.6923076923076927E-2</v>
      </c>
      <c r="CP907" s="222">
        <f t="shared" si="476"/>
        <v>0</v>
      </c>
      <c r="CQ907" s="237">
        <f t="shared" si="477"/>
        <v>0</v>
      </c>
      <c r="CR907" s="222">
        <f t="shared" si="478"/>
        <v>0</v>
      </c>
      <c r="CS907" s="237">
        <f t="shared" si="479"/>
        <v>0</v>
      </c>
      <c r="CT907" s="223">
        <f t="shared" si="480"/>
        <v>1.9230769230769231</v>
      </c>
      <c r="CU907" s="223" t="str">
        <f t="shared" si="481"/>
        <v>Đạt mục tiêu</v>
      </c>
      <c r="CV907" s="41"/>
    </row>
    <row r="908" spans="1:100" s="43" customFormat="1" ht="50.5" hidden="1">
      <c r="A908" s="1308"/>
      <c r="B908" s="1024"/>
      <c r="C908" s="1033"/>
      <c r="D908" s="1024"/>
      <c r="E908" s="1059"/>
      <c r="F908" s="1024"/>
      <c r="G908" s="289" t="s">
        <v>1783</v>
      </c>
      <c r="H908" s="289"/>
      <c r="I908" s="596"/>
      <c r="J908" s="16"/>
      <c r="K908" s="514"/>
      <c r="L908" s="5" t="s">
        <v>32</v>
      </c>
      <c r="M908" s="212" t="s">
        <v>31</v>
      </c>
      <c r="N908" s="165" t="s">
        <v>8</v>
      </c>
      <c r="O908" s="44"/>
      <c r="P908" s="44"/>
      <c r="Q908" s="41" t="s">
        <v>24</v>
      </c>
      <c r="R908" s="41"/>
      <c r="S908" s="41"/>
      <c r="T908" s="41"/>
      <c r="U908" s="6"/>
      <c r="V908" s="41"/>
      <c r="W908" s="41"/>
      <c r="X908" s="41"/>
      <c r="Y908" s="41"/>
      <c r="Z908" s="41"/>
      <c r="AA908" s="41"/>
      <c r="AB908" s="80">
        <f t="shared" si="461"/>
        <v>1</v>
      </c>
      <c r="AC908" s="664" t="s">
        <v>1318</v>
      </c>
      <c r="AD908" s="41"/>
      <c r="AE908" s="41"/>
      <c r="AF908" s="41"/>
      <c r="AG908" s="42"/>
      <c r="AH908" s="42"/>
      <c r="AI908" s="42"/>
      <c r="AJ908" s="42"/>
      <c r="AK908" s="42"/>
      <c r="AL908" s="42"/>
      <c r="AM908" s="42"/>
      <c r="AN908" s="42"/>
      <c r="AO908" s="42"/>
      <c r="AP908" s="42"/>
      <c r="AQ908" s="42"/>
      <c r="AR908" s="42"/>
      <c r="AS908" s="42"/>
      <c r="AT908" s="42"/>
      <c r="AU908" s="42"/>
      <c r="AV908" s="60"/>
      <c r="AW908" s="42"/>
      <c r="AX908" s="42"/>
      <c r="AY908" s="42"/>
      <c r="AZ908" s="42"/>
      <c r="BA908" s="42"/>
      <c r="BB908" s="42"/>
      <c r="BC908" s="42"/>
      <c r="BD908" s="42"/>
      <c r="BE908" s="42"/>
      <c r="BF908" s="42"/>
      <c r="BG908" s="42"/>
      <c r="BH908" s="42"/>
      <c r="BI908" s="42"/>
      <c r="BJ908" s="42"/>
      <c r="BK908" s="42"/>
      <c r="BL908" s="5">
        <v>2</v>
      </c>
      <c r="BM908" s="221">
        <v>2</v>
      </c>
      <c r="BN908" s="221">
        <v>2</v>
      </c>
      <c r="BO908" s="221">
        <v>2</v>
      </c>
      <c r="BP908" s="221">
        <v>2</v>
      </c>
      <c r="BQ908" s="221">
        <v>1</v>
      </c>
      <c r="BR908" s="5">
        <v>2</v>
      </c>
      <c r="BS908" s="226">
        <v>2</v>
      </c>
      <c r="BT908" s="221">
        <v>2</v>
      </c>
      <c r="BU908" s="221">
        <v>2</v>
      </c>
      <c r="BV908" s="221">
        <v>2</v>
      </c>
      <c r="BW908" s="5">
        <v>2</v>
      </c>
      <c r="BX908" s="221">
        <v>2</v>
      </c>
      <c r="BY908" s="6">
        <v>2</v>
      </c>
      <c r="BZ908" s="5">
        <v>2</v>
      </c>
      <c r="CA908" s="221">
        <v>2</v>
      </c>
      <c r="CB908" s="221">
        <v>2</v>
      </c>
      <c r="CC908" s="221">
        <v>2</v>
      </c>
      <c r="CD908" s="337">
        <v>2</v>
      </c>
      <c r="CE908" s="221">
        <v>2</v>
      </c>
      <c r="CF908" s="221">
        <v>2</v>
      </c>
      <c r="CG908" s="221">
        <v>2</v>
      </c>
      <c r="CH908" s="221">
        <v>2</v>
      </c>
      <c r="CI908" s="221">
        <v>2</v>
      </c>
      <c r="CJ908" s="337">
        <v>2</v>
      </c>
      <c r="CK908" s="221">
        <v>2</v>
      </c>
      <c r="CL908" s="222">
        <f t="shared" si="472"/>
        <v>25</v>
      </c>
      <c r="CM908" s="237">
        <f t="shared" si="473"/>
        <v>0.96153846153846156</v>
      </c>
      <c r="CN908" s="222">
        <f t="shared" si="474"/>
        <v>1</v>
      </c>
      <c r="CO908" s="237">
        <f t="shared" si="475"/>
        <v>3.8461538461538464E-2</v>
      </c>
      <c r="CP908" s="222">
        <f t="shared" si="476"/>
        <v>0</v>
      </c>
      <c r="CQ908" s="237">
        <f t="shared" si="477"/>
        <v>0</v>
      </c>
      <c r="CR908" s="222">
        <f t="shared" si="478"/>
        <v>0</v>
      </c>
      <c r="CS908" s="237">
        <f t="shared" si="479"/>
        <v>0</v>
      </c>
      <c r="CT908" s="223">
        <f t="shared" si="480"/>
        <v>1.9615384615384615</v>
      </c>
      <c r="CU908" s="223" t="str">
        <f t="shared" si="481"/>
        <v>Đạt mục tiêu</v>
      </c>
      <c r="CV908" s="41"/>
    </row>
    <row r="909" spans="1:100" s="43" customFormat="1" ht="84" hidden="1">
      <c r="A909" s="1308"/>
      <c r="B909" s="1024"/>
      <c r="C909" s="1033"/>
      <c r="D909" s="1024"/>
      <c r="E909" s="1059"/>
      <c r="F909" s="1024"/>
      <c r="G909" s="289" t="s">
        <v>1710</v>
      </c>
      <c r="H909" s="289"/>
      <c r="I909" s="596"/>
      <c r="J909" s="16"/>
      <c r="K909" s="489" t="s">
        <v>1711</v>
      </c>
      <c r="L909" s="5"/>
      <c r="M909" s="212" t="s">
        <v>31</v>
      </c>
      <c r="N909" s="165" t="s">
        <v>8</v>
      </c>
      <c r="O909" s="44"/>
      <c r="P909" s="44"/>
      <c r="Q909" s="41" t="s">
        <v>24</v>
      </c>
      <c r="R909" s="41"/>
      <c r="S909" s="41"/>
      <c r="T909" s="41"/>
      <c r="U909" s="6"/>
      <c r="V909" s="41"/>
      <c r="W909" s="41"/>
      <c r="X909" s="41"/>
      <c r="Y909" s="41"/>
      <c r="Z909" s="41"/>
      <c r="AA909" s="41"/>
      <c r="AB909" s="80">
        <f t="shared" ref="AB909:AB940" si="482">COUNTIF($Q909:$AA909,"x")</f>
        <v>1</v>
      </c>
      <c r="AC909" s="664"/>
      <c r="AD909" s="41"/>
      <c r="AE909" s="41" t="s">
        <v>1318</v>
      </c>
      <c r="AF909" s="41"/>
      <c r="AG909" s="42"/>
      <c r="AH909" s="42"/>
      <c r="AI909" s="42"/>
      <c r="AJ909" s="42"/>
      <c r="AK909" s="42"/>
      <c r="AL909" s="42"/>
      <c r="AM909" s="42"/>
      <c r="AN909" s="42"/>
      <c r="AO909" s="42"/>
      <c r="AP909" s="42"/>
      <c r="AQ909" s="42"/>
      <c r="AR909" s="42"/>
      <c r="AS909" s="42"/>
      <c r="AT909" s="42"/>
      <c r="AU909" s="42"/>
      <c r="AV909" s="60"/>
      <c r="AW909" s="42"/>
      <c r="AX909" s="42"/>
      <c r="AY909" s="42"/>
      <c r="AZ909" s="42"/>
      <c r="BA909" s="42"/>
      <c r="BB909" s="42"/>
      <c r="BC909" s="42"/>
      <c r="BD909" s="42"/>
      <c r="BE909" s="42"/>
      <c r="BF909" s="42"/>
      <c r="BG909" s="42"/>
      <c r="BH909" s="42"/>
      <c r="BI909" s="42"/>
      <c r="BJ909" s="42"/>
      <c r="BK909" s="42"/>
      <c r="BL909" s="5">
        <v>1</v>
      </c>
      <c r="BM909" s="221">
        <v>2</v>
      </c>
      <c r="BN909" s="221">
        <v>2</v>
      </c>
      <c r="BO909" s="221">
        <v>2</v>
      </c>
      <c r="BP909" s="221">
        <v>2</v>
      </c>
      <c r="BQ909" s="221">
        <v>2</v>
      </c>
      <c r="BR909" s="5">
        <v>2</v>
      </c>
      <c r="BS909" s="226">
        <v>2</v>
      </c>
      <c r="BT909" s="221">
        <v>2</v>
      </c>
      <c r="BU909" s="221">
        <v>2</v>
      </c>
      <c r="BV909" s="221">
        <v>2</v>
      </c>
      <c r="BW909" s="5">
        <v>2</v>
      </c>
      <c r="BX909" s="221">
        <v>1</v>
      </c>
      <c r="BY909" s="6">
        <v>2</v>
      </c>
      <c r="BZ909" s="5">
        <v>2</v>
      </c>
      <c r="CA909" s="221">
        <v>2</v>
      </c>
      <c r="CB909" s="221">
        <v>2</v>
      </c>
      <c r="CC909" s="221">
        <v>2</v>
      </c>
      <c r="CD909" s="337">
        <v>2</v>
      </c>
      <c r="CE909" s="221">
        <v>2</v>
      </c>
      <c r="CF909" s="221">
        <v>2</v>
      </c>
      <c r="CG909" s="221">
        <v>2</v>
      </c>
      <c r="CH909" s="221">
        <v>2</v>
      </c>
      <c r="CI909" s="221">
        <v>2</v>
      </c>
      <c r="CJ909" s="337">
        <v>2</v>
      </c>
      <c r="CK909" s="221">
        <v>2</v>
      </c>
      <c r="CL909" s="222">
        <f t="shared" si="472"/>
        <v>24</v>
      </c>
      <c r="CM909" s="237">
        <f t="shared" si="473"/>
        <v>0.92307692307692313</v>
      </c>
      <c r="CN909" s="222">
        <f t="shared" si="474"/>
        <v>2</v>
      </c>
      <c r="CO909" s="237">
        <f t="shared" si="475"/>
        <v>7.6923076923076927E-2</v>
      </c>
      <c r="CP909" s="222">
        <f t="shared" si="476"/>
        <v>0</v>
      </c>
      <c r="CQ909" s="237">
        <f t="shared" si="477"/>
        <v>0</v>
      </c>
      <c r="CR909" s="222">
        <f t="shared" si="478"/>
        <v>0</v>
      </c>
      <c r="CS909" s="237">
        <f t="shared" si="479"/>
        <v>0</v>
      </c>
      <c r="CT909" s="223">
        <f t="shared" si="480"/>
        <v>1.9230769230769231</v>
      </c>
      <c r="CU909" s="223" t="str">
        <f t="shared" si="481"/>
        <v>Đạt mục tiêu</v>
      </c>
      <c r="CV909" s="41"/>
    </row>
    <row r="910" spans="1:100" s="43" customFormat="1" ht="84" hidden="1">
      <c r="A910" s="1308"/>
      <c r="B910" s="1024"/>
      <c r="C910" s="1033"/>
      <c r="D910" s="1024"/>
      <c r="E910" s="1059"/>
      <c r="F910" s="1024"/>
      <c r="G910" s="378" t="s">
        <v>2309</v>
      </c>
      <c r="H910" s="378"/>
      <c r="I910" s="635"/>
      <c r="J910" s="16"/>
      <c r="K910" s="489" t="s">
        <v>1764</v>
      </c>
      <c r="L910" s="5" t="s">
        <v>32</v>
      </c>
      <c r="M910" s="212" t="s">
        <v>31</v>
      </c>
      <c r="N910" s="165" t="s">
        <v>8</v>
      </c>
      <c r="O910" s="44" t="s">
        <v>29</v>
      </c>
      <c r="P910" s="44" t="s">
        <v>24</v>
      </c>
      <c r="Q910" s="41"/>
      <c r="R910" s="41"/>
      <c r="S910" s="41"/>
      <c r="T910" s="41"/>
      <c r="U910" s="6" t="s">
        <v>24</v>
      </c>
      <c r="V910" s="41"/>
      <c r="W910" s="41"/>
      <c r="X910" s="41"/>
      <c r="Y910" s="41"/>
      <c r="Z910" s="41"/>
      <c r="AA910" s="41"/>
      <c r="AB910" s="80">
        <f t="shared" si="482"/>
        <v>1</v>
      </c>
      <c r="AC910" s="663"/>
      <c r="AD910" s="42"/>
      <c r="AE910" s="42"/>
      <c r="AF910" s="42"/>
      <c r="AG910" s="42"/>
      <c r="AH910" s="42"/>
      <c r="AI910" s="42"/>
      <c r="AJ910" s="42"/>
      <c r="AK910" s="42"/>
      <c r="AL910" s="42"/>
      <c r="AM910" s="42"/>
      <c r="AN910" s="42"/>
      <c r="AO910" s="42"/>
      <c r="AP910" s="42"/>
      <c r="AQ910" s="42"/>
      <c r="AR910" s="42"/>
      <c r="AS910" s="42" t="s">
        <v>1318</v>
      </c>
      <c r="AT910" s="42"/>
      <c r="AU910" s="42"/>
      <c r="AV910" s="60"/>
      <c r="AW910" s="42"/>
      <c r="AX910" s="42"/>
      <c r="AY910" s="42"/>
      <c r="AZ910" s="42"/>
      <c r="BA910" s="42"/>
      <c r="BB910" s="42"/>
      <c r="BC910" s="42"/>
      <c r="BD910" s="42"/>
      <c r="BE910" s="42"/>
      <c r="BF910" s="42"/>
      <c r="BG910" s="42"/>
      <c r="BH910" s="42"/>
      <c r="BI910" s="42"/>
      <c r="BJ910" s="42"/>
      <c r="BK910" s="42"/>
      <c r="BL910" s="5">
        <v>2</v>
      </c>
      <c r="BM910" s="221">
        <v>2</v>
      </c>
      <c r="BN910" s="221">
        <v>2</v>
      </c>
      <c r="BO910" s="221">
        <v>1</v>
      </c>
      <c r="BP910" s="221">
        <v>2</v>
      </c>
      <c r="BQ910" s="221">
        <v>2</v>
      </c>
      <c r="BR910" s="5">
        <v>2</v>
      </c>
      <c r="BS910" s="226">
        <v>2</v>
      </c>
      <c r="BT910" s="221">
        <v>2</v>
      </c>
      <c r="BU910" s="221">
        <v>2</v>
      </c>
      <c r="BV910" s="221">
        <v>2</v>
      </c>
      <c r="BW910" s="5">
        <v>2</v>
      </c>
      <c r="BX910" s="221">
        <v>2</v>
      </c>
      <c r="BY910" s="6">
        <v>2</v>
      </c>
      <c r="BZ910" s="5">
        <v>2</v>
      </c>
      <c r="CA910" s="221">
        <v>2</v>
      </c>
      <c r="CB910" s="221">
        <v>2</v>
      </c>
      <c r="CC910" s="221">
        <v>2</v>
      </c>
      <c r="CD910" s="337">
        <v>2</v>
      </c>
      <c r="CE910" s="221">
        <v>2</v>
      </c>
      <c r="CF910" s="221">
        <v>2</v>
      </c>
      <c r="CG910" s="221">
        <v>2</v>
      </c>
      <c r="CH910" s="221">
        <v>2</v>
      </c>
      <c r="CI910" s="221">
        <v>2</v>
      </c>
      <c r="CJ910" s="337">
        <v>2</v>
      </c>
      <c r="CK910" s="221">
        <v>2</v>
      </c>
      <c r="CL910" s="222">
        <f t="shared" si="472"/>
        <v>25</v>
      </c>
      <c r="CM910" s="237">
        <f t="shared" si="473"/>
        <v>0.96153846153846156</v>
      </c>
      <c r="CN910" s="222">
        <f t="shared" si="474"/>
        <v>1</v>
      </c>
      <c r="CO910" s="237">
        <f t="shared" si="475"/>
        <v>3.8461538461538464E-2</v>
      </c>
      <c r="CP910" s="222">
        <f t="shared" si="476"/>
        <v>0</v>
      </c>
      <c r="CQ910" s="237">
        <f t="shared" si="477"/>
        <v>0</v>
      </c>
      <c r="CR910" s="222">
        <f t="shared" si="478"/>
        <v>0</v>
      </c>
      <c r="CS910" s="237">
        <f t="shared" si="479"/>
        <v>0</v>
      </c>
      <c r="CT910" s="223">
        <f t="shared" si="480"/>
        <v>1.9615384615384615</v>
      </c>
      <c r="CU910" s="223" t="str">
        <f t="shared" si="481"/>
        <v>Đạt mục tiêu</v>
      </c>
      <c r="CV910" s="41"/>
    </row>
    <row r="911" spans="1:100" s="43" customFormat="1" ht="50.5" hidden="1">
      <c r="A911" s="1308"/>
      <c r="B911" s="1024"/>
      <c r="C911" s="1033"/>
      <c r="D911" s="1024"/>
      <c r="E911" s="1059"/>
      <c r="F911" s="1024"/>
      <c r="G911" s="290" t="s">
        <v>3041</v>
      </c>
      <c r="H911" s="290"/>
      <c r="I911" s="442"/>
      <c r="J911" s="226" t="s">
        <v>818</v>
      </c>
      <c r="K911" s="493"/>
      <c r="L911" s="5" t="s">
        <v>32</v>
      </c>
      <c r="M911" s="212" t="s">
        <v>31</v>
      </c>
      <c r="N911" s="165" t="s">
        <v>8</v>
      </c>
      <c r="O911" s="44" t="s">
        <v>29</v>
      </c>
      <c r="P911" s="44" t="s">
        <v>24</v>
      </c>
      <c r="Q911" s="41"/>
      <c r="R911" s="41"/>
      <c r="S911" s="41"/>
      <c r="T911" s="41"/>
      <c r="U911" s="6"/>
      <c r="V911" s="41"/>
      <c r="W911" s="41"/>
      <c r="X911" s="41"/>
      <c r="Y911" s="41"/>
      <c r="Z911" s="41" t="s">
        <v>24</v>
      </c>
      <c r="AA911" s="41"/>
      <c r="AB911" s="80">
        <f t="shared" si="482"/>
        <v>1</v>
      </c>
      <c r="AC911" s="663"/>
      <c r="AD911" s="42"/>
      <c r="AE911" s="42"/>
      <c r="AF911" s="42"/>
      <c r="AG911" s="42"/>
      <c r="AH911" s="42"/>
      <c r="AI911" s="42"/>
      <c r="AJ911" s="42"/>
      <c r="AK911" s="42"/>
      <c r="AL911" s="42"/>
      <c r="AM911" s="42"/>
      <c r="AN911" s="42"/>
      <c r="AO911" s="42"/>
      <c r="AP911" s="42"/>
      <c r="AQ911" s="42"/>
      <c r="AR911" s="42"/>
      <c r="AS911" s="42"/>
      <c r="AT911" s="42"/>
      <c r="AU911" s="42"/>
      <c r="AV911" s="60"/>
      <c r="AW911" s="42"/>
      <c r="AX911" s="42"/>
      <c r="AY911" s="42"/>
      <c r="AZ911" s="42"/>
      <c r="BA911" s="42"/>
      <c r="BB911" s="42"/>
      <c r="BC911" s="42"/>
      <c r="BD911" s="42"/>
      <c r="BE911" s="42"/>
      <c r="BF911" s="42"/>
      <c r="BG911" s="42"/>
      <c r="BH911" s="42" t="s">
        <v>1183</v>
      </c>
      <c r="BI911" s="42"/>
      <c r="BJ911" s="42"/>
      <c r="BK911" s="42"/>
      <c r="BL911" s="5">
        <v>2</v>
      </c>
      <c r="BM911" s="221">
        <v>2</v>
      </c>
      <c r="BN911" s="221">
        <v>2</v>
      </c>
      <c r="BO911" s="221">
        <v>2</v>
      </c>
      <c r="BP911" s="221">
        <v>2</v>
      </c>
      <c r="BQ911" s="221">
        <v>2</v>
      </c>
      <c r="BR911" s="5">
        <v>2</v>
      </c>
      <c r="BS911" s="226">
        <v>2</v>
      </c>
      <c r="BT911" s="221">
        <v>2</v>
      </c>
      <c r="BU911" s="221">
        <v>2</v>
      </c>
      <c r="BV911" s="221">
        <v>2</v>
      </c>
      <c r="BW911" s="5">
        <v>2</v>
      </c>
      <c r="BX911" s="221">
        <v>1</v>
      </c>
      <c r="BY911" s="6">
        <v>2</v>
      </c>
      <c r="BZ911" s="5">
        <v>2</v>
      </c>
      <c r="CA911" s="221">
        <v>2</v>
      </c>
      <c r="CB911" s="221">
        <v>2</v>
      </c>
      <c r="CC911" s="221">
        <v>2</v>
      </c>
      <c r="CD911" s="337">
        <v>2</v>
      </c>
      <c r="CE911" s="221">
        <v>2</v>
      </c>
      <c r="CF911" s="221">
        <v>1</v>
      </c>
      <c r="CG911" s="221">
        <v>2</v>
      </c>
      <c r="CH911" s="221">
        <v>2</v>
      </c>
      <c r="CI911" s="221">
        <v>2</v>
      </c>
      <c r="CJ911" s="337">
        <v>2</v>
      </c>
      <c r="CK911" s="221">
        <v>2</v>
      </c>
      <c r="CL911" s="222">
        <f t="shared" si="472"/>
        <v>24</v>
      </c>
      <c r="CM911" s="237">
        <f t="shared" si="473"/>
        <v>0.92307692307692313</v>
      </c>
      <c r="CN911" s="222">
        <f t="shared" si="474"/>
        <v>2</v>
      </c>
      <c r="CO911" s="237">
        <f t="shared" si="475"/>
        <v>7.6923076923076927E-2</v>
      </c>
      <c r="CP911" s="222">
        <f t="shared" si="476"/>
        <v>0</v>
      </c>
      <c r="CQ911" s="237">
        <f t="shared" si="477"/>
        <v>0</v>
      </c>
      <c r="CR911" s="222">
        <f t="shared" si="478"/>
        <v>0</v>
      </c>
      <c r="CS911" s="237">
        <f t="shared" si="479"/>
        <v>0</v>
      </c>
      <c r="CT911" s="223">
        <f t="shared" si="480"/>
        <v>1.9230769230769231</v>
      </c>
      <c r="CU911" s="223" t="str">
        <f t="shared" si="481"/>
        <v>Đạt mục tiêu</v>
      </c>
      <c r="CV911" s="41"/>
    </row>
    <row r="912" spans="1:100" s="43" customFormat="1" ht="62" hidden="1">
      <c r="A912" s="1308"/>
      <c r="B912" s="1024"/>
      <c r="C912" s="1033"/>
      <c r="D912" s="1024"/>
      <c r="E912" s="1059"/>
      <c r="F912" s="1024"/>
      <c r="G912" s="290" t="s">
        <v>2310</v>
      </c>
      <c r="H912" s="290"/>
      <c r="I912" s="625"/>
      <c r="J912" s="226" t="s">
        <v>819</v>
      </c>
      <c r="K912" s="493"/>
      <c r="L912" s="5" t="s">
        <v>32</v>
      </c>
      <c r="M912" s="212" t="s">
        <v>31</v>
      </c>
      <c r="N912" s="165" t="s">
        <v>8</v>
      </c>
      <c r="O912" s="44" t="s">
        <v>29</v>
      </c>
      <c r="P912" s="44" t="s">
        <v>24</v>
      </c>
      <c r="Q912" s="41"/>
      <c r="R912" s="41"/>
      <c r="S912" s="41"/>
      <c r="T912" s="41"/>
      <c r="U912" s="6"/>
      <c r="V912" s="41"/>
      <c r="W912" s="41"/>
      <c r="X912" s="41"/>
      <c r="Y912" s="41"/>
      <c r="Z912" s="41"/>
      <c r="AA912" s="5" t="s">
        <v>24</v>
      </c>
      <c r="AB912" s="80">
        <f t="shared" si="482"/>
        <v>1</v>
      </c>
      <c r="AC912" s="663"/>
      <c r="AD912" s="42"/>
      <c r="AE912" s="42"/>
      <c r="AF912" s="42"/>
      <c r="AG912" s="42"/>
      <c r="AH912" s="42"/>
      <c r="AI912" s="42"/>
      <c r="AJ912" s="42"/>
      <c r="AK912" s="42"/>
      <c r="AL912" s="42"/>
      <c r="AM912" s="42"/>
      <c r="AN912" s="42"/>
      <c r="AO912" s="42"/>
      <c r="AP912" s="42"/>
      <c r="AQ912" s="42"/>
      <c r="AR912" s="42"/>
      <c r="AS912" s="42"/>
      <c r="AT912" s="42"/>
      <c r="AU912" s="42"/>
      <c r="AV912" s="60"/>
      <c r="AW912" s="42"/>
      <c r="AX912" s="42"/>
      <c r="AY912" s="42"/>
      <c r="AZ912" s="42"/>
      <c r="BA912" s="42"/>
      <c r="BB912" s="42"/>
      <c r="BC912" s="42"/>
      <c r="BD912" s="42"/>
      <c r="BE912" s="42"/>
      <c r="BF912" s="42"/>
      <c r="BG912" s="42"/>
      <c r="BH912" s="42"/>
      <c r="BI912" s="42"/>
      <c r="BJ912" s="42"/>
      <c r="BK912" s="42" t="s">
        <v>1183</v>
      </c>
      <c r="BL912" s="5">
        <v>2</v>
      </c>
      <c r="BM912" s="221">
        <v>2</v>
      </c>
      <c r="BN912" s="221">
        <v>2</v>
      </c>
      <c r="BO912" s="221">
        <v>2</v>
      </c>
      <c r="BP912" s="221">
        <v>2</v>
      </c>
      <c r="BQ912" s="221">
        <v>2</v>
      </c>
      <c r="BR912" s="5">
        <v>2</v>
      </c>
      <c r="BS912" s="226">
        <v>2</v>
      </c>
      <c r="BT912" s="221">
        <v>2</v>
      </c>
      <c r="BU912" s="221">
        <v>2</v>
      </c>
      <c r="BV912" s="221">
        <v>2</v>
      </c>
      <c r="BW912" s="5">
        <v>2</v>
      </c>
      <c r="BX912" s="221">
        <v>2</v>
      </c>
      <c r="BY912" s="6">
        <v>2</v>
      </c>
      <c r="BZ912" s="5">
        <v>2</v>
      </c>
      <c r="CA912" s="221">
        <v>2</v>
      </c>
      <c r="CB912" s="221">
        <v>2</v>
      </c>
      <c r="CC912" s="221">
        <v>2</v>
      </c>
      <c r="CD912" s="337">
        <v>2</v>
      </c>
      <c r="CE912" s="221">
        <v>2</v>
      </c>
      <c r="CF912" s="221">
        <v>2</v>
      </c>
      <c r="CG912" s="221">
        <v>2</v>
      </c>
      <c r="CH912" s="221">
        <v>2</v>
      </c>
      <c r="CI912" s="221">
        <v>2</v>
      </c>
      <c r="CJ912" s="337">
        <v>2</v>
      </c>
      <c r="CK912" s="221">
        <v>2</v>
      </c>
      <c r="CL912" s="222">
        <f t="shared" si="472"/>
        <v>26</v>
      </c>
      <c r="CM912" s="237">
        <f t="shared" si="473"/>
        <v>1</v>
      </c>
      <c r="CN912" s="222">
        <f t="shared" si="474"/>
        <v>0</v>
      </c>
      <c r="CO912" s="237">
        <f t="shared" si="475"/>
        <v>0</v>
      </c>
      <c r="CP912" s="222">
        <f t="shared" si="476"/>
        <v>0</v>
      </c>
      <c r="CQ912" s="237">
        <f t="shared" si="477"/>
        <v>0</v>
      </c>
      <c r="CR912" s="222">
        <f t="shared" si="478"/>
        <v>0</v>
      </c>
      <c r="CS912" s="237">
        <f t="shared" si="479"/>
        <v>0</v>
      </c>
      <c r="CT912" s="223">
        <f t="shared" si="480"/>
        <v>2</v>
      </c>
      <c r="CU912" s="223" t="str">
        <f t="shared" si="481"/>
        <v>Đạt mục tiêu</v>
      </c>
      <c r="CV912" s="41"/>
    </row>
    <row r="913" spans="1:100" s="43" customFormat="1" ht="62" hidden="1">
      <c r="A913" s="1308"/>
      <c r="B913" s="1024"/>
      <c r="C913" s="1033" t="s">
        <v>28</v>
      </c>
      <c r="D913" s="1024" t="s">
        <v>1253</v>
      </c>
      <c r="E913" s="1059" t="s">
        <v>28</v>
      </c>
      <c r="F913" s="1044" t="s">
        <v>1760</v>
      </c>
      <c r="G913" s="290" t="s">
        <v>2991</v>
      </c>
      <c r="H913" s="290"/>
      <c r="I913" s="697" t="s">
        <v>2319</v>
      </c>
      <c r="J913" s="226"/>
      <c r="K913" s="493"/>
      <c r="L913" s="5" t="s">
        <v>32</v>
      </c>
      <c r="M913" s="212" t="s">
        <v>31</v>
      </c>
      <c r="N913" s="165" t="s">
        <v>8</v>
      </c>
      <c r="O913" s="44" t="s">
        <v>29</v>
      </c>
      <c r="P913" s="44" t="s">
        <v>24</v>
      </c>
      <c r="Q913" s="41" t="s">
        <v>24</v>
      </c>
      <c r="R913" s="41"/>
      <c r="S913" s="41"/>
      <c r="T913" s="41"/>
      <c r="U913" s="6"/>
      <c r="V913" s="41"/>
      <c r="W913" s="41"/>
      <c r="X913" s="41"/>
      <c r="Y913" s="41"/>
      <c r="Z913" s="41"/>
      <c r="AA913" s="5"/>
      <c r="AB913" s="80">
        <f t="shared" si="482"/>
        <v>1</v>
      </c>
      <c r="AC913" s="664"/>
      <c r="AD913" s="41"/>
      <c r="AE913" s="41" t="s">
        <v>1183</v>
      </c>
      <c r="AF913" s="41"/>
      <c r="AG913" s="42"/>
      <c r="AH913" s="42"/>
      <c r="AI913" s="42"/>
      <c r="AJ913" s="42"/>
      <c r="AK913" s="42"/>
      <c r="AL913" s="42"/>
      <c r="AM913" s="42"/>
      <c r="AN913" s="42"/>
      <c r="AO913" s="42"/>
      <c r="AP913" s="42"/>
      <c r="AQ913" s="42"/>
      <c r="AR913" s="42"/>
      <c r="AS913" s="42"/>
      <c r="AT913" s="42"/>
      <c r="AU913" s="42"/>
      <c r="AV913" s="60"/>
      <c r="AW913" s="42"/>
      <c r="AX913" s="42"/>
      <c r="AY913" s="42"/>
      <c r="AZ913" s="42"/>
      <c r="BA913" s="42"/>
      <c r="BB913" s="42"/>
      <c r="BC913" s="42"/>
      <c r="BD913" s="42"/>
      <c r="BE913" s="42"/>
      <c r="BF913" s="42"/>
      <c r="BG913" s="42"/>
      <c r="BH913" s="42"/>
      <c r="BI913" s="42"/>
      <c r="BJ913" s="42"/>
      <c r="BK913" s="42"/>
      <c r="BL913" s="5">
        <v>2</v>
      </c>
      <c r="BM913" s="221">
        <v>2</v>
      </c>
      <c r="BN913" s="221">
        <v>2</v>
      </c>
      <c r="BO913" s="221">
        <v>2</v>
      </c>
      <c r="BP913" s="221">
        <v>2</v>
      </c>
      <c r="BQ913" s="221">
        <v>2</v>
      </c>
      <c r="BR913" s="5">
        <v>2</v>
      </c>
      <c r="BS913" s="226">
        <v>2</v>
      </c>
      <c r="BT913" s="221">
        <v>2</v>
      </c>
      <c r="BU913" s="221">
        <v>2</v>
      </c>
      <c r="BV913" s="221">
        <v>2</v>
      </c>
      <c r="BW913" s="5">
        <v>2</v>
      </c>
      <c r="BX913" s="221">
        <v>2</v>
      </c>
      <c r="BY913" s="6">
        <v>2</v>
      </c>
      <c r="BZ913" s="5">
        <v>2</v>
      </c>
      <c r="CA913" s="221">
        <v>2</v>
      </c>
      <c r="CB913" s="221">
        <v>2</v>
      </c>
      <c r="CC913" s="221">
        <v>2</v>
      </c>
      <c r="CD913" s="337">
        <v>2</v>
      </c>
      <c r="CE913" s="221">
        <v>2</v>
      </c>
      <c r="CF913" s="221">
        <v>2</v>
      </c>
      <c r="CG913" s="221">
        <v>2</v>
      </c>
      <c r="CH913" s="221">
        <v>2</v>
      </c>
      <c r="CI913" s="221">
        <v>2</v>
      </c>
      <c r="CJ913" s="337">
        <v>2</v>
      </c>
      <c r="CK913" s="221">
        <v>2</v>
      </c>
      <c r="CL913" s="222">
        <f t="shared" si="472"/>
        <v>26</v>
      </c>
      <c r="CM913" s="237">
        <f t="shared" si="473"/>
        <v>1</v>
      </c>
      <c r="CN913" s="222">
        <f t="shared" si="474"/>
        <v>0</v>
      </c>
      <c r="CO913" s="237">
        <f t="shared" si="475"/>
        <v>0</v>
      </c>
      <c r="CP913" s="222">
        <f t="shared" si="476"/>
        <v>0</v>
      </c>
      <c r="CQ913" s="237">
        <f t="shared" si="477"/>
        <v>0</v>
      </c>
      <c r="CR913" s="222">
        <f t="shared" si="478"/>
        <v>0</v>
      </c>
      <c r="CS913" s="237">
        <f t="shared" si="479"/>
        <v>0</v>
      </c>
      <c r="CT913" s="223">
        <f t="shared" si="480"/>
        <v>2</v>
      </c>
      <c r="CU913" s="223" t="str">
        <f t="shared" si="481"/>
        <v>Đạt mục tiêu</v>
      </c>
      <c r="CV913" s="41"/>
    </row>
    <row r="914" spans="1:100" s="1" customFormat="1" ht="50.5" hidden="1">
      <c r="A914" s="1308"/>
      <c r="B914" s="1024"/>
      <c r="C914" s="1033"/>
      <c r="D914" s="1024"/>
      <c r="E914" s="1059"/>
      <c r="F914" s="1024"/>
      <c r="G914" s="290" t="s">
        <v>1251</v>
      </c>
      <c r="H914" s="290"/>
      <c r="I914" s="625"/>
      <c r="J914" s="16"/>
      <c r="K914" s="514"/>
      <c r="L914" s="5" t="s">
        <v>32</v>
      </c>
      <c r="M914" s="212" t="s">
        <v>31</v>
      </c>
      <c r="N914" s="165" t="s">
        <v>8</v>
      </c>
      <c r="O914" s="221" t="s">
        <v>29</v>
      </c>
      <c r="P914" s="221" t="s">
        <v>24</v>
      </c>
      <c r="Q914" s="5" t="s">
        <v>24</v>
      </c>
      <c r="R914" s="5"/>
      <c r="S914" s="5"/>
      <c r="T914" s="5"/>
      <c r="U914" s="6"/>
      <c r="V914" s="5"/>
      <c r="W914" s="5"/>
      <c r="X914" s="5"/>
      <c r="Y914" s="5"/>
      <c r="Z914" s="5"/>
      <c r="AA914" s="5"/>
      <c r="AB914" s="80">
        <f t="shared" si="482"/>
        <v>1</v>
      </c>
      <c r="AC914" s="565"/>
      <c r="AD914" s="221" t="s">
        <v>1317</v>
      </c>
      <c r="AE914" s="221"/>
      <c r="AF914" s="221"/>
      <c r="AG914" s="7"/>
      <c r="AH914" s="7"/>
      <c r="AI914" s="7"/>
      <c r="AJ914" s="7"/>
      <c r="AK914" s="7"/>
      <c r="AL914" s="7"/>
      <c r="AM914" s="7"/>
      <c r="AN914" s="7"/>
      <c r="AO914" s="7"/>
      <c r="AP914" s="7"/>
      <c r="AQ914" s="7"/>
      <c r="AR914" s="7"/>
      <c r="AS914" s="7"/>
      <c r="AT914" s="7"/>
      <c r="AU914" s="7"/>
      <c r="AV914" s="55"/>
      <c r="AW914" s="7"/>
      <c r="AX914" s="7"/>
      <c r="AY914" s="7"/>
      <c r="AZ914" s="7"/>
      <c r="BA914" s="7"/>
      <c r="BB914" s="7"/>
      <c r="BC914" s="7"/>
      <c r="BD914" s="7"/>
      <c r="BE914" s="7"/>
      <c r="BF914" s="7"/>
      <c r="BG914" s="7"/>
      <c r="BH914" s="7"/>
      <c r="BI914" s="7"/>
      <c r="BJ914" s="7"/>
      <c r="BK914" s="7"/>
      <c r="BL914" s="5">
        <v>2</v>
      </c>
      <c r="BM914" s="221">
        <v>2</v>
      </c>
      <c r="BN914" s="221">
        <v>1</v>
      </c>
      <c r="BO914" s="221">
        <v>2</v>
      </c>
      <c r="BP914" s="221">
        <v>2</v>
      </c>
      <c r="BQ914" s="221">
        <v>2</v>
      </c>
      <c r="BR914" s="5">
        <v>2</v>
      </c>
      <c r="BS914" s="226">
        <v>2</v>
      </c>
      <c r="BT914" s="221">
        <v>2</v>
      </c>
      <c r="BU914" s="221">
        <v>2</v>
      </c>
      <c r="BV914" s="221">
        <v>2</v>
      </c>
      <c r="BW914" s="5">
        <v>2</v>
      </c>
      <c r="BX914" s="221">
        <v>1</v>
      </c>
      <c r="BY914" s="6">
        <v>2</v>
      </c>
      <c r="BZ914" s="5">
        <v>2</v>
      </c>
      <c r="CA914" s="221">
        <v>2</v>
      </c>
      <c r="CB914" s="221">
        <v>2</v>
      </c>
      <c r="CC914" s="221">
        <v>2</v>
      </c>
      <c r="CD914" s="337">
        <v>2</v>
      </c>
      <c r="CE914" s="221">
        <v>2</v>
      </c>
      <c r="CF914" s="221">
        <v>2</v>
      </c>
      <c r="CG914" s="221">
        <v>2</v>
      </c>
      <c r="CH914" s="221">
        <v>2</v>
      </c>
      <c r="CI914" s="221">
        <v>2</v>
      </c>
      <c r="CJ914" s="337">
        <v>2</v>
      </c>
      <c r="CK914" s="221">
        <v>2</v>
      </c>
      <c r="CL914" s="222">
        <f t="shared" si="472"/>
        <v>24</v>
      </c>
      <c r="CM914" s="237">
        <f t="shared" si="473"/>
        <v>0.92307692307692313</v>
      </c>
      <c r="CN914" s="222">
        <f t="shared" si="474"/>
        <v>2</v>
      </c>
      <c r="CO914" s="237">
        <f t="shared" si="475"/>
        <v>7.6923076923076927E-2</v>
      </c>
      <c r="CP914" s="222">
        <f t="shared" si="476"/>
        <v>0</v>
      </c>
      <c r="CQ914" s="237">
        <f t="shared" si="477"/>
        <v>0</v>
      </c>
      <c r="CR914" s="222">
        <f t="shared" si="478"/>
        <v>0</v>
      </c>
      <c r="CS914" s="237">
        <f t="shared" si="479"/>
        <v>0</v>
      </c>
      <c r="CT914" s="223">
        <f t="shared" si="480"/>
        <v>1.9230769230769231</v>
      </c>
      <c r="CU914" s="223" t="str">
        <f t="shared" si="481"/>
        <v>Đạt mục tiêu</v>
      </c>
      <c r="CV914" s="5"/>
    </row>
    <row r="915" spans="1:100" ht="39" hidden="1">
      <c r="A915" s="1308"/>
      <c r="B915" s="1024"/>
      <c r="C915" s="1033"/>
      <c r="D915" s="1024"/>
      <c r="E915" s="1059"/>
      <c r="F915" s="1024"/>
      <c r="G915" s="290" t="s">
        <v>1485</v>
      </c>
      <c r="H915" s="290"/>
      <c r="I915" s="625"/>
      <c r="J915" s="16"/>
      <c r="K915" s="514"/>
      <c r="L915" s="5" t="s">
        <v>32</v>
      </c>
      <c r="M915" s="212" t="s">
        <v>31</v>
      </c>
      <c r="N915" s="165"/>
      <c r="O915" s="221"/>
      <c r="P915" s="221"/>
      <c r="Q915" s="5"/>
      <c r="R915" s="5"/>
      <c r="S915" s="5"/>
      <c r="T915" s="226" t="s">
        <v>24</v>
      </c>
      <c r="U915" s="6"/>
      <c r="V915" s="5"/>
      <c r="W915" s="5"/>
      <c r="X915" s="5"/>
      <c r="Y915" s="5"/>
      <c r="Z915" s="5"/>
      <c r="AA915" s="5"/>
      <c r="AB915" s="80">
        <f t="shared" si="482"/>
        <v>1</v>
      </c>
      <c r="AC915" s="642"/>
      <c r="AD915" s="7"/>
      <c r="AE915" s="7"/>
      <c r="AF915" s="7"/>
      <c r="AG915" s="7"/>
      <c r="AH915" s="7"/>
      <c r="AI915" s="7"/>
      <c r="AJ915" s="7"/>
      <c r="AK915" s="7"/>
      <c r="AL915" s="7"/>
      <c r="AM915" s="7"/>
      <c r="AN915" s="7"/>
      <c r="AO915" s="59"/>
      <c r="AP915" s="59"/>
      <c r="AQ915" s="59"/>
      <c r="AR915" s="59" t="s">
        <v>1318</v>
      </c>
      <c r="AS915" s="7"/>
      <c r="AT915" s="7"/>
      <c r="AU915" s="7"/>
      <c r="AV915" s="55"/>
      <c r="AW915" s="7"/>
      <c r="AX915" s="7"/>
      <c r="AY915" s="7"/>
      <c r="AZ915" s="7"/>
      <c r="BA915" s="7"/>
      <c r="BB915" s="7"/>
      <c r="BC915" s="7"/>
      <c r="BD915" s="7"/>
      <c r="BE915" s="7"/>
      <c r="BF915" s="7"/>
      <c r="BG915" s="7"/>
      <c r="BH915" s="7"/>
      <c r="BI915" s="7"/>
      <c r="BJ915" s="7"/>
      <c r="BK915" s="7"/>
      <c r="BL915" s="5">
        <v>2</v>
      </c>
      <c r="BM915" s="221">
        <v>2</v>
      </c>
      <c r="BN915" s="221">
        <v>2</v>
      </c>
      <c r="BO915" s="221">
        <v>2</v>
      </c>
      <c r="BP915" s="221">
        <v>2</v>
      </c>
      <c r="BQ915" s="221">
        <v>2</v>
      </c>
      <c r="BR915" s="5">
        <v>2</v>
      </c>
      <c r="BS915" s="226">
        <v>2</v>
      </c>
      <c r="BT915" s="221">
        <v>2</v>
      </c>
      <c r="BU915" s="221">
        <v>2</v>
      </c>
      <c r="BV915" s="221">
        <v>2</v>
      </c>
      <c r="BW915" s="5">
        <v>2</v>
      </c>
      <c r="BX915" s="221">
        <v>2</v>
      </c>
      <c r="BY915" s="6">
        <v>2</v>
      </c>
      <c r="BZ915" s="5">
        <v>2</v>
      </c>
      <c r="CA915" s="221">
        <v>2</v>
      </c>
      <c r="CB915" s="221">
        <v>2</v>
      </c>
      <c r="CC915" s="221">
        <v>2</v>
      </c>
      <c r="CD915" s="337">
        <v>2</v>
      </c>
      <c r="CE915" s="221">
        <v>2</v>
      </c>
      <c r="CF915" s="221">
        <v>2</v>
      </c>
      <c r="CG915" s="221">
        <v>2</v>
      </c>
      <c r="CH915" s="221">
        <v>2</v>
      </c>
      <c r="CI915" s="221">
        <v>2</v>
      </c>
      <c r="CJ915" s="337">
        <v>2</v>
      </c>
      <c r="CK915" s="221">
        <v>2</v>
      </c>
      <c r="CL915" s="222">
        <f t="shared" si="472"/>
        <v>26</v>
      </c>
      <c r="CM915" s="237">
        <f t="shared" si="473"/>
        <v>1</v>
      </c>
      <c r="CN915" s="222">
        <f t="shared" si="474"/>
        <v>0</v>
      </c>
      <c r="CO915" s="237">
        <f t="shared" si="475"/>
        <v>0</v>
      </c>
      <c r="CP915" s="222">
        <f t="shared" si="476"/>
        <v>0</v>
      </c>
      <c r="CQ915" s="237">
        <f t="shared" si="477"/>
        <v>0</v>
      </c>
      <c r="CR915" s="222">
        <f t="shared" si="478"/>
        <v>0</v>
      </c>
      <c r="CS915" s="237">
        <f t="shared" si="479"/>
        <v>0</v>
      </c>
      <c r="CT915" s="223">
        <f t="shared" si="480"/>
        <v>2</v>
      </c>
      <c r="CU915" s="223" t="str">
        <f t="shared" si="481"/>
        <v>Đạt mục tiêu</v>
      </c>
      <c r="CV915" s="226"/>
    </row>
    <row r="916" spans="1:100" s="1" customFormat="1" ht="50.5" hidden="1">
      <c r="A916" s="1308"/>
      <c r="B916" s="1024"/>
      <c r="C916" s="1033"/>
      <c r="D916" s="1024"/>
      <c r="E916" s="1059"/>
      <c r="F916" s="1024"/>
      <c r="G916" s="290" t="s">
        <v>1829</v>
      </c>
      <c r="H916" s="290"/>
      <c r="I916" s="625"/>
      <c r="J916" s="16"/>
      <c r="K916" s="514"/>
      <c r="L916" s="5" t="s">
        <v>32</v>
      </c>
      <c r="M916" s="212" t="s">
        <v>31</v>
      </c>
      <c r="N916" s="165" t="s">
        <v>8</v>
      </c>
      <c r="O916" s="221" t="s">
        <v>29</v>
      </c>
      <c r="P916" s="221" t="s">
        <v>24</v>
      </c>
      <c r="Q916" s="5"/>
      <c r="R916" s="5"/>
      <c r="S916" s="5"/>
      <c r="T916" s="5"/>
      <c r="U916" s="195"/>
      <c r="V916" s="5"/>
      <c r="W916" s="5" t="s">
        <v>24</v>
      </c>
      <c r="X916" s="5"/>
      <c r="Y916" s="5"/>
      <c r="Z916" s="5"/>
      <c r="AA916" s="5"/>
      <c r="AB916" s="80">
        <f t="shared" si="482"/>
        <v>1</v>
      </c>
      <c r="AC916" s="642"/>
      <c r="AD916" s="7"/>
      <c r="AE916" s="7"/>
      <c r="AF916" s="7"/>
      <c r="AG916" s="7"/>
      <c r="AH916" s="7"/>
      <c r="AI916" s="7"/>
      <c r="AJ916" s="7"/>
      <c r="AK916" s="7"/>
      <c r="AL916" s="7"/>
      <c r="AM916" s="7"/>
      <c r="AN916" s="7"/>
      <c r="AO916" s="7"/>
      <c r="AP916" s="7"/>
      <c r="AQ916" s="7"/>
      <c r="AR916" s="7"/>
      <c r="AS916" s="7"/>
      <c r="AT916" s="7"/>
      <c r="AU916" s="7" t="s">
        <v>1183</v>
      </c>
      <c r="AV916" s="55"/>
      <c r="AW916" s="7"/>
      <c r="AX916" s="7"/>
      <c r="AY916" s="7"/>
      <c r="AZ916" s="7" t="s">
        <v>1183</v>
      </c>
      <c r="BA916" s="7"/>
      <c r="BB916" s="7"/>
      <c r="BC916" s="7"/>
      <c r="BD916" s="7"/>
      <c r="BE916" s="7"/>
      <c r="BF916" s="7"/>
      <c r="BG916" s="7"/>
      <c r="BH916" s="7"/>
      <c r="BI916" s="7"/>
      <c r="BJ916" s="7"/>
      <c r="BK916" s="7"/>
      <c r="BL916" s="5">
        <v>2</v>
      </c>
      <c r="BM916" s="221">
        <v>2</v>
      </c>
      <c r="BN916" s="221">
        <v>2</v>
      </c>
      <c r="BO916" s="221">
        <v>2</v>
      </c>
      <c r="BP916" s="221">
        <v>2</v>
      </c>
      <c r="BQ916" s="221">
        <v>2</v>
      </c>
      <c r="BR916" s="5">
        <v>2</v>
      </c>
      <c r="BS916" s="226">
        <v>2</v>
      </c>
      <c r="BT916" s="221">
        <v>2</v>
      </c>
      <c r="BU916" s="221">
        <v>2</v>
      </c>
      <c r="BV916" s="221">
        <v>2</v>
      </c>
      <c r="BW916" s="5">
        <v>1</v>
      </c>
      <c r="BX916" s="221">
        <v>2</v>
      </c>
      <c r="BY916" s="6">
        <v>2</v>
      </c>
      <c r="BZ916" s="5">
        <v>2</v>
      </c>
      <c r="CA916" s="221">
        <v>1</v>
      </c>
      <c r="CB916" s="221">
        <v>2</v>
      </c>
      <c r="CC916" s="221">
        <v>2</v>
      </c>
      <c r="CD916" s="337">
        <v>2</v>
      </c>
      <c r="CE916" s="221">
        <v>2</v>
      </c>
      <c r="CF916" s="221">
        <v>2</v>
      </c>
      <c r="CG916" s="221">
        <v>2</v>
      </c>
      <c r="CH916" s="221">
        <v>2</v>
      </c>
      <c r="CI916" s="221">
        <v>2</v>
      </c>
      <c r="CJ916" s="337">
        <v>2</v>
      </c>
      <c r="CK916" s="221">
        <v>2</v>
      </c>
      <c r="CL916" s="222">
        <f t="shared" si="472"/>
        <v>24</v>
      </c>
      <c r="CM916" s="237">
        <f t="shared" si="473"/>
        <v>0.92307692307692313</v>
      </c>
      <c r="CN916" s="222">
        <f t="shared" si="474"/>
        <v>2</v>
      </c>
      <c r="CO916" s="237">
        <f t="shared" si="475"/>
        <v>7.6923076923076927E-2</v>
      </c>
      <c r="CP916" s="222">
        <f t="shared" si="476"/>
        <v>0</v>
      </c>
      <c r="CQ916" s="237">
        <f t="shared" si="477"/>
        <v>0</v>
      </c>
      <c r="CR916" s="222">
        <f t="shared" si="478"/>
        <v>0</v>
      </c>
      <c r="CS916" s="237">
        <f t="shared" si="479"/>
        <v>0</v>
      </c>
      <c r="CT916" s="223">
        <f t="shared" si="480"/>
        <v>1.9230769230769231</v>
      </c>
      <c r="CU916" s="223" t="str">
        <f t="shared" si="481"/>
        <v>Đạt mục tiêu</v>
      </c>
      <c r="CV916" s="5"/>
    </row>
    <row r="917" spans="1:100" s="1" customFormat="1" ht="50.5" hidden="1">
      <c r="A917" s="1308"/>
      <c r="B917" s="1024"/>
      <c r="C917" s="1033"/>
      <c r="D917" s="1024"/>
      <c r="E917" s="1059"/>
      <c r="F917" s="1024"/>
      <c r="G917" s="378" t="s">
        <v>1597</v>
      </c>
      <c r="H917" s="378"/>
      <c r="I917" s="635"/>
      <c r="J917" s="16"/>
      <c r="K917" s="514"/>
      <c r="L917" s="38" t="s">
        <v>32</v>
      </c>
      <c r="M917" s="212" t="s">
        <v>31</v>
      </c>
      <c r="N917" s="165" t="s">
        <v>8</v>
      </c>
      <c r="O917" s="221" t="s">
        <v>29</v>
      </c>
      <c r="P917" s="221" t="s">
        <v>24</v>
      </c>
      <c r="Q917" s="5"/>
      <c r="R917" s="5"/>
      <c r="S917" s="5" t="s">
        <v>24</v>
      </c>
      <c r="T917" s="5"/>
      <c r="U917" s="6"/>
      <c r="V917" s="5"/>
      <c r="W917" s="5"/>
      <c r="X917" s="5"/>
      <c r="Y917" s="5"/>
      <c r="Z917" s="5"/>
      <c r="AA917" s="5"/>
      <c r="AB917" s="80">
        <f t="shared" si="482"/>
        <v>1</v>
      </c>
      <c r="AC917" s="642"/>
      <c r="AD917" s="7"/>
      <c r="AE917" s="7"/>
      <c r="AF917" s="7"/>
      <c r="AG917" s="7"/>
      <c r="AH917" s="7"/>
      <c r="AI917" s="7"/>
      <c r="AJ917" s="7"/>
      <c r="AK917" s="7"/>
      <c r="AL917" s="7"/>
      <c r="AM917" s="7"/>
      <c r="AN917" s="7" t="s">
        <v>1318</v>
      </c>
      <c r="AO917" s="7"/>
      <c r="AP917" s="7"/>
      <c r="AQ917" s="7"/>
      <c r="AR917" s="7"/>
      <c r="AS917" s="7"/>
      <c r="AT917" s="7"/>
      <c r="AU917" s="7"/>
      <c r="AV917" s="55"/>
      <c r="AW917" s="7"/>
      <c r="AX917" s="7"/>
      <c r="AY917" s="7"/>
      <c r="AZ917" s="7"/>
      <c r="BA917" s="7"/>
      <c r="BB917" s="7"/>
      <c r="BC917" s="7"/>
      <c r="BD917" s="7"/>
      <c r="BE917" s="7"/>
      <c r="BF917" s="7"/>
      <c r="BG917" s="7"/>
      <c r="BH917" s="7"/>
      <c r="BI917" s="7"/>
      <c r="BJ917" s="7"/>
      <c r="BK917" s="7"/>
      <c r="BL917" s="5">
        <v>2</v>
      </c>
      <c r="BM917" s="221">
        <v>2</v>
      </c>
      <c r="BN917" s="221">
        <v>2</v>
      </c>
      <c r="BO917" s="221">
        <v>2</v>
      </c>
      <c r="BP917" s="221">
        <v>2</v>
      </c>
      <c r="BQ917" s="221">
        <v>2</v>
      </c>
      <c r="BR917" s="5">
        <v>1</v>
      </c>
      <c r="BS917" s="226">
        <v>1</v>
      </c>
      <c r="BT917" s="221">
        <v>2</v>
      </c>
      <c r="BU917" s="221">
        <v>2</v>
      </c>
      <c r="BV917" s="221">
        <v>2</v>
      </c>
      <c r="BW917" s="5">
        <v>2</v>
      </c>
      <c r="BX917" s="221">
        <v>2</v>
      </c>
      <c r="BY917" s="6">
        <v>2</v>
      </c>
      <c r="BZ917" s="5">
        <v>2</v>
      </c>
      <c r="CA917" s="221">
        <v>2</v>
      </c>
      <c r="CB917" s="221">
        <v>2</v>
      </c>
      <c r="CC917" s="221">
        <v>2</v>
      </c>
      <c r="CD917" s="337">
        <v>2</v>
      </c>
      <c r="CE917" s="221">
        <v>2</v>
      </c>
      <c r="CF917" s="221">
        <v>2</v>
      </c>
      <c r="CG917" s="221">
        <v>2</v>
      </c>
      <c r="CH917" s="221">
        <v>2</v>
      </c>
      <c r="CI917" s="221">
        <v>2</v>
      </c>
      <c r="CJ917" s="337">
        <v>2</v>
      </c>
      <c r="CK917" s="221">
        <v>2</v>
      </c>
      <c r="CL917" s="222">
        <f t="shared" si="472"/>
        <v>24</v>
      </c>
      <c r="CM917" s="237">
        <f t="shared" si="473"/>
        <v>0.92307692307692313</v>
      </c>
      <c r="CN917" s="222">
        <f t="shared" si="474"/>
        <v>2</v>
      </c>
      <c r="CO917" s="237">
        <f t="shared" si="475"/>
        <v>7.6923076923076927E-2</v>
      </c>
      <c r="CP917" s="222">
        <f t="shared" si="476"/>
        <v>0</v>
      </c>
      <c r="CQ917" s="237">
        <f t="shared" si="477"/>
        <v>0</v>
      </c>
      <c r="CR917" s="222">
        <f t="shared" si="478"/>
        <v>0</v>
      </c>
      <c r="CS917" s="237">
        <f t="shared" si="479"/>
        <v>0</v>
      </c>
      <c r="CT917" s="223">
        <f t="shared" si="480"/>
        <v>1.9230769230769231</v>
      </c>
      <c r="CU917" s="223" t="str">
        <f t="shared" si="481"/>
        <v>Đạt mục tiêu</v>
      </c>
      <c r="CV917" s="5"/>
    </row>
    <row r="918" spans="1:100" s="1" customFormat="1" ht="77.5" hidden="1">
      <c r="A918" s="1308"/>
      <c r="B918" s="1024"/>
      <c r="C918" s="1033"/>
      <c r="D918" s="1024"/>
      <c r="E918" s="1059"/>
      <c r="F918" s="1024"/>
      <c r="G918" s="34" t="s">
        <v>2726</v>
      </c>
      <c r="H918" s="378"/>
      <c r="I918" s="442"/>
      <c r="J918" s="16"/>
      <c r="K918" s="514"/>
      <c r="L918" s="5" t="s">
        <v>32</v>
      </c>
      <c r="M918" s="212" t="s">
        <v>31</v>
      </c>
      <c r="N918" s="165" t="s">
        <v>8</v>
      </c>
      <c r="O918" s="221" t="s">
        <v>29</v>
      </c>
      <c r="P918" s="221" t="s">
        <v>24</v>
      </c>
      <c r="Q918" s="5"/>
      <c r="R918" s="5"/>
      <c r="S918" s="5"/>
      <c r="T918" s="5"/>
      <c r="U918" s="6" t="s">
        <v>24</v>
      </c>
      <c r="V918" s="5"/>
      <c r="W918" s="5"/>
      <c r="X918" s="5"/>
      <c r="Y918" s="5"/>
      <c r="Z918" s="5"/>
      <c r="AA918" s="5"/>
      <c r="AB918" s="80">
        <f t="shared" si="482"/>
        <v>1</v>
      </c>
      <c r="AC918" s="642"/>
      <c r="AD918" s="7"/>
      <c r="AE918" s="7"/>
      <c r="AF918" s="7"/>
      <c r="AG918" s="7"/>
      <c r="AH918" s="7"/>
      <c r="AI918" s="7"/>
      <c r="AJ918" s="7"/>
      <c r="AK918" s="7"/>
      <c r="AL918" s="7"/>
      <c r="AM918" s="7"/>
      <c r="AN918" s="7"/>
      <c r="AO918" s="7"/>
      <c r="AP918" s="7"/>
      <c r="AQ918" s="7"/>
      <c r="AR918" s="7"/>
      <c r="AS918" s="7"/>
      <c r="AT918" s="7" t="s">
        <v>1316</v>
      </c>
      <c r="AU918" s="7"/>
      <c r="AV918" s="55"/>
      <c r="AW918" s="7"/>
      <c r="AX918" s="7"/>
      <c r="AY918" s="7"/>
      <c r="AZ918" s="7"/>
      <c r="BA918" s="7"/>
      <c r="BB918" s="7"/>
      <c r="BC918" s="7"/>
      <c r="BD918" s="7"/>
      <c r="BE918" s="7"/>
      <c r="BF918" s="7"/>
      <c r="BG918" s="7"/>
      <c r="BH918" s="7"/>
      <c r="BI918" s="7"/>
      <c r="BJ918" s="7"/>
      <c r="BK918" s="7"/>
      <c r="BL918" s="5">
        <v>2</v>
      </c>
      <c r="BM918" s="221">
        <v>2</v>
      </c>
      <c r="BN918" s="221">
        <v>2</v>
      </c>
      <c r="BO918" s="221">
        <v>2</v>
      </c>
      <c r="BP918" s="221">
        <v>2</v>
      </c>
      <c r="BQ918" s="221">
        <v>2</v>
      </c>
      <c r="BR918" s="5">
        <v>2</v>
      </c>
      <c r="BS918" s="226">
        <v>2</v>
      </c>
      <c r="BT918" s="221">
        <v>2</v>
      </c>
      <c r="BU918" s="221">
        <v>2</v>
      </c>
      <c r="BV918" s="221">
        <v>2</v>
      </c>
      <c r="BW918" s="5">
        <v>2</v>
      </c>
      <c r="BX918" s="221">
        <v>1</v>
      </c>
      <c r="BY918" s="6">
        <v>1</v>
      </c>
      <c r="BZ918" s="5">
        <v>2</v>
      </c>
      <c r="CA918" s="221">
        <v>2</v>
      </c>
      <c r="CB918" s="221">
        <v>2</v>
      </c>
      <c r="CC918" s="221">
        <v>2</v>
      </c>
      <c r="CD918" s="337">
        <v>2</v>
      </c>
      <c r="CE918" s="221">
        <v>2</v>
      </c>
      <c r="CF918" s="221">
        <v>2</v>
      </c>
      <c r="CG918" s="221">
        <v>2</v>
      </c>
      <c r="CH918" s="221">
        <v>2</v>
      </c>
      <c r="CI918" s="221">
        <v>2</v>
      </c>
      <c r="CJ918" s="337">
        <v>2</v>
      </c>
      <c r="CK918" s="221">
        <v>2</v>
      </c>
      <c r="CL918" s="222">
        <f t="shared" si="472"/>
        <v>24</v>
      </c>
      <c r="CM918" s="237">
        <f t="shared" si="473"/>
        <v>0.92307692307692313</v>
      </c>
      <c r="CN918" s="222">
        <f t="shared" si="474"/>
        <v>2</v>
      </c>
      <c r="CO918" s="237">
        <f t="shared" si="475"/>
        <v>7.6923076923076927E-2</v>
      </c>
      <c r="CP918" s="222">
        <f t="shared" si="476"/>
        <v>0</v>
      </c>
      <c r="CQ918" s="237">
        <f t="shared" si="477"/>
        <v>0</v>
      </c>
      <c r="CR918" s="222">
        <f t="shared" si="478"/>
        <v>0</v>
      </c>
      <c r="CS918" s="237">
        <f t="shared" si="479"/>
        <v>0</v>
      </c>
      <c r="CT918" s="223">
        <f t="shared" si="480"/>
        <v>1.9230769230769231</v>
      </c>
      <c r="CU918" s="223" t="str">
        <f t="shared" si="481"/>
        <v>Đạt mục tiêu</v>
      </c>
      <c r="CV918" s="5"/>
    </row>
    <row r="919" spans="1:100" s="1" customFormat="1" ht="39" hidden="1">
      <c r="A919" s="1308"/>
      <c r="B919" s="1024"/>
      <c r="C919" s="1033"/>
      <c r="D919" s="1024"/>
      <c r="E919" s="1059"/>
      <c r="F919" s="1024"/>
      <c r="G919" s="378" t="s">
        <v>1249</v>
      </c>
      <c r="H919" s="378"/>
      <c r="I919" s="635"/>
      <c r="J919" s="16"/>
      <c r="K919" s="514"/>
      <c r="L919" s="5" t="s">
        <v>32</v>
      </c>
      <c r="M919" s="212" t="s">
        <v>31</v>
      </c>
      <c r="N919" s="165"/>
      <c r="O919" s="221"/>
      <c r="P919" s="221"/>
      <c r="Q919" s="5"/>
      <c r="R919" s="5"/>
      <c r="S919" s="5"/>
      <c r="T919" s="5"/>
      <c r="U919" s="6"/>
      <c r="V919" s="5"/>
      <c r="W919" s="5"/>
      <c r="X919" s="5"/>
      <c r="Y919" s="5"/>
      <c r="Z919" s="5" t="s">
        <v>24</v>
      </c>
      <c r="AA919" s="5"/>
      <c r="AB919" s="80">
        <f t="shared" si="482"/>
        <v>1</v>
      </c>
      <c r="AC919" s="642"/>
      <c r="AD919" s="7"/>
      <c r="AE919" s="7"/>
      <c r="AF919" s="7"/>
      <c r="AG919" s="7"/>
      <c r="AH919" s="7"/>
      <c r="AI919" s="7"/>
      <c r="AJ919" s="7"/>
      <c r="AK919" s="7"/>
      <c r="AL919" s="7"/>
      <c r="AM919" s="7"/>
      <c r="AN919" s="7"/>
      <c r="AO919" s="7"/>
      <c r="AP919" s="7"/>
      <c r="AQ919" s="7"/>
      <c r="AR919" s="7"/>
      <c r="AS919" s="7"/>
      <c r="AT919" s="7"/>
      <c r="AU919" s="7"/>
      <c r="AV919" s="55"/>
      <c r="AW919" s="7"/>
      <c r="AX919" s="7"/>
      <c r="AY919" s="7"/>
      <c r="AZ919" s="7"/>
      <c r="BA919" s="7"/>
      <c r="BB919" s="7"/>
      <c r="BC919" s="7"/>
      <c r="BD919" s="7"/>
      <c r="BE919" s="7"/>
      <c r="BF919" s="7"/>
      <c r="BG919" s="7"/>
      <c r="BH919" s="7"/>
      <c r="BI919" s="7" t="s">
        <v>1318</v>
      </c>
      <c r="BJ919" s="7"/>
      <c r="BK919" s="7"/>
      <c r="BL919" s="5">
        <v>2</v>
      </c>
      <c r="BM919" s="221">
        <v>2</v>
      </c>
      <c r="BN919" s="221">
        <v>2</v>
      </c>
      <c r="BO919" s="221">
        <v>1</v>
      </c>
      <c r="BP919" s="221">
        <v>2</v>
      </c>
      <c r="BQ919" s="221">
        <v>2</v>
      </c>
      <c r="BR919" s="5">
        <v>2</v>
      </c>
      <c r="BS919" s="226">
        <v>2</v>
      </c>
      <c r="BT919" s="221">
        <v>2</v>
      </c>
      <c r="BU919" s="221">
        <v>2</v>
      </c>
      <c r="BV919" s="221">
        <v>2</v>
      </c>
      <c r="BW919" s="5">
        <v>2</v>
      </c>
      <c r="BX919" s="221">
        <v>2</v>
      </c>
      <c r="BY919" s="6">
        <v>2</v>
      </c>
      <c r="BZ919" s="5">
        <v>2</v>
      </c>
      <c r="CA919" s="221">
        <v>2</v>
      </c>
      <c r="CB919" s="221">
        <v>2</v>
      </c>
      <c r="CC919" s="221">
        <v>1</v>
      </c>
      <c r="CD919" s="337">
        <v>2</v>
      </c>
      <c r="CE919" s="221">
        <v>2</v>
      </c>
      <c r="CF919" s="221">
        <v>2</v>
      </c>
      <c r="CG919" s="221">
        <v>2</v>
      </c>
      <c r="CH919" s="221">
        <v>2</v>
      </c>
      <c r="CI919" s="221">
        <v>2</v>
      </c>
      <c r="CJ919" s="337">
        <v>2</v>
      </c>
      <c r="CK919" s="221">
        <v>2</v>
      </c>
      <c r="CL919" s="222">
        <f t="shared" si="472"/>
        <v>24</v>
      </c>
      <c r="CM919" s="237">
        <f t="shared" si="473"/>
        <v>0.92307692307692313</v>
      </c>
      <c r="CN919" s="222">
        <f t="shared" si="474"/>
        <v>2</v>
      </c>
      <c r="CO919" s="237">
        <f t="shared" si="475"/>
        <v>7.6923076923076927E-2</v>
      </c>
      <c r="CP919" s="222">
        <f t="shared" si="476"/>
        <v>0</v>
      </c>
      <c r="CQ919" s="237">
        <f t="shared" si="477"/>
        <v>0</v>
      </c>
      <c r="CR919" s="222">
        <f t="shared" si="478"/>
        <v>0</v>
      </c>
      <c r="CS919" s="237">
        <f t="shared" si="479"/>
        <v>0</v>
      </c>
      <c r="CT919" s="223">
        <f t="shared" si="480"/>
        <v>1.9230769230769231</v>
      </c>
      <c r="CU919" s="223" t="str">
        <f t="shared" si="481"/>
        <v>Đạt mục tiêu</v>
      </c>
      <c r="CV919" s="5"/>
    </row>
    <row r="920" spans="1:100" s="1" customFormat="1" ht="50.5" hidden="1">
      <c r="A920" s="1308"/>
      <c r="B920" s="1024"/>
      <c r="C920" s="1033"/>
      <c r="D920" s="1024"/>
      <c r="E920" s="1059"/>
      <c r="F920" s="1024"/>
      <c r="G920" s="290" t="s">
        <v>1258</v>
      </c>
      <c r="H920" s="290"/>
      <c r="I920" s="625"/>
      <c r="J920" s="44" t="s">
        <v>820</v>
      </c>
      <c r="K920" s="508"/>
      <c r="L920" s="5" t="s">
        <v>32</v>
      </c>
      <c r="M920" s="212" t="s">
        <v>31</v>
      </c>
      <c r="N920" s="165" t="s">
        <v>8</v>
      </c>
      <c r="O920" s="221" t="s">
        <v>29</v>
      </c>
      <c r="P920" s="221" t="s">
        <v>24</v>
      </c>
      <c r="Q920" s="5"/>
      <c r="R920" s="5"/>
      <c r="S920" s="5"/>
      <c r="T920" s="5" t="s">
        <v>24</v>
      </c>
      <c r="U920" s="6"/>
      <c r="V920" s="5"/>
      <c r="W920" s="5"/>
      <c r="X920" s="5"/>
      <c r="Y920" s="5"/>
      <c r="Z920" s="5"/>
      <c r="AA920" s="5"/>
      <c r="AB920" s="80">
        <f t="shared" si="482"/>
        <v>1</v>
      </c>
      <c r="AC920" s="642"/>
      <c r="AD920" s="7"/>
      <c r="AE920" s="7"/>
      <c r="AF920" s="7"/>
      <c r="AG920" s="7"/>
      <c r="AH920" s="7"/>
      <c r="AI920" s="7"/>
      <c r="AJ920" s="7"/>
      <c r="AK920" s="7"/>
      <c r="AL920" s="7"/>
      <c r="AM920" s="7"/>
      <c r="AN920" s="7"/>
      <c r="AO920" s="7" t="s">
        <v>1318</v>
      </c>
      <c r="AP920" s="55"/>
      <c r="AQ920" s="55"/>
      <c r="AR920" s="55"/>
      <c r="AS920" s="7"/>
      <c r="AT920" s="7"/>
      <c r="AU920" s="7"/>
      <c r="AV920" s="55"/>
      <c r="AW920" s="7"/>
      <c r="AX920" s="7"/>
      <c r="AY920" s="7"/>
      <c r="AZ920" s="7"/>
      <c r="BA920" s="7"/>
      <c r="BB920" s="7"/>
      <c r="BC920" s="7"/>
      <c r="BD920" s="7"/>
      <c r="BE920" s="7"/>
      <c r="BF920" s="7"/>
      <c r="BG920" s="7"/>
      <c r="BH920" s="7"/>
      <c r="BI920" s="7"/>
      <c r="BJ920" s="7"/>
      <c r="BK920" s="7"/>
      <c r="BL920" s="5">
        <v>2</v>
      </c>
      <c r="BM920" s="221">
        <v>2</v>
      </c>
      <c r="BN920" s="221">
        <v>2</v>
      </c>
      <c r="BO920" s="221">
        <v>2</v>
      </c>
      <c r="BP920" s="221">
        <v>2</v>
      </c>
      <c r="BQ920" s="221">
        <v>2</v>
      </c>
      <c r="BR920" s="5">
        <v>2</v>
      </c>
      <c r="BS920" s="226">
        <v>2</v>
      </c>
      <c r="BT920" s="221">
        <v>2</v>
      </c>
      <c r="BU920" s="221">
        <v>2</v>
      </c>
      <c r="BV920" s="221">
        <v>2</v>
      </c>
      <c r="BW920" s="5">
        <v>2</v>
      </c>
      <c r="BX920" s="221">
        <v>2</v>
      </c>
      <c r="BY920" s="6">
        <v>2</v>
      </c>
      <c r="BZ920" s="5">
        <v>2</v>
      </c>
      <c r="CA920" s="221">
        <v>2</v>
      </c>
      <c r="CB920" s="221">
        <v>2</v>
      </c>
      <c r="CC920" s="221">
        <v>2</v>
      </c>
      <c r="CD920" s="337">
        <v>2</v>
      </c>
      <c r="CE920" s="221">
        <v>2</v>
      </c>
      <c r="CF920" s="221">
        <v>2</v>
      </c>
      <c r="CG920" s="221">
        <v>2</v>
      </c>
      <c r="CH920" s="221">
        <v>2</v>
      </c>
      <c r="CI920" s="221">
        <v>2</v>
      </c>
      <c r="CJ920" s="337">
        <v>2</v>
      </c>
      <c r="CK920" s="221">
        <v>2</v>
      </c>
      <c r="CL920" s="222">
        <f t="shared" si="472"/>
        <v>26</v>
      </c>
      <c r="CM920" s="237">
        <f t="shared" si="473"/>
        <v>1</v>
      </c>
      <c r="CN920" s="222">
        <f t="shared" si="474"/>
        <v>0</v>
      </c>
      <c r="CO920" s="237">
        <f t="shared" si="475"/>
        <v>0</v>
      </c>
      <c r="CP920" s="222">
        <f t="shared" si="476"/>
        <v>0</v>
      </c>
      <c r="CQ920" s="237">
        <f t="shared" si="477"/>
        <v>0</v>
      </c>
      <c r="CR920" s="222">
        <f t="shared" si="478"/>
        <v>0</v>
      </c>
      <c r="CS920" s="237">
        <f t="shared" si="479"/>
        <v>0</v>
      </c>
      <c r="CT920" s="223">
        <f t="shared" si="480"/>
        <v>2</v>
      </c>
      <c r="CU920" s="223" t="str">
        <f t="shared" si="481"/>
        <v>Đạt mục tiêu</v>
      </c>
      <c r="CV920" s="5"/>
    </row>
    <row r="921" spans="1:100" s="1" customFormat="1" ht="50.5" hidden="1">
      <c r="A921" s="1308"/>
      <c r="B921" s="1024"/>
      <c r="C921" s="1033"/>
      <c r="D921" s="1024"/>
      <c r="E921" s="1059"/>
      <c r="F921" s="1024"/>
      <c r="G921" s="290" t="s">
        <v>1250</v>
      </c>
      <c r="H921" s="290"/>
      <c r="I921" s="625"/>
      <c r="J921" s="44"/>
      <c r="K921" s="508"/>
      <c r="L921" s="5" t="s">
        <v>32</v>
      </c>
      <c r="M921" s="212" t="s">
        <v>31</v>
      </c>
      <c r="N921" s="165" t="s">
        <v>8</v>
      </c>
      <c r="O921" s="221" t="s">
        <v>29</v>
      </c>
      <c r="P921" s="221" t="s">
        <v>24</v>
      </c>
      <c r="Q921" s="5"/>
      <c r="R921" s="5"/>
      <c r="S921" s="5"/>
      <c r="T921" s="5"/>
      <c r="U921" s="6"/>
      <c r="V921" s="5" t="s">
        <v>24</v>
      </c>
      <c r="W921" s="5"/>
      <c r="X921" s="5"/>
      <c r="Y921" s="5"/>
      <c r="Z921" s="5"/>
      <c r="AA921" s="5"/>
      <c r="AB921" s="80">
        <f t="shared" si="482"/>
        <v>1</v>
      </c>
      <c r="AC921" s="642"/>
      <c r="AD921" s="7"/>
      <c r="AE921" s="7"/>
      <c r="AF921" s="7"/>
      <c r="AG921" s="7"/>
      <c r="AH921" s="7"/>
      <c r="AI921" s="7"/>
      <c r="AJ921" s="7"/>
      <c r="AK921" s="7"/>
      <c r="AL921" s="7"/>
      <c r="AM921" s="7"/>
      <c r="AN921" s="7"/>
      <c r="AO921" s="7"/>
      <c r="AP921" s="7"/>
      <c r="AQ921" s="7"/>
      <c r="AR921" s="7"/>
      <c r="AS921" s="7"/>
      <c r="AT921" s="7"/>
      <c r="AU921" s="7"/>
      <c r="AV921" s="55" t="s">
        <v>1318</v>
      </c>
      <c r="AW921" s="7"/>
      <c r="AX921" s="7"/>
      <c r="AY921" s="7"/>
      <c r="AZ921" s="7"/>
      <c r="BA921" s="7"/>
      <c r="BB921" s="7"/>
      <c r="BC921" s="7"/>
      <c r="BD921" s="7"/>
      <c r="BE921" s="7"/>
      <c r="BF921" s="7"/>
      <c r="BG921" s="7"/>
      <c r="BH921" s="7"/>
      <c r="BI921" s="7"/>
      <c r="BJ921" s="7"/>
      <c r="BK921" s="7"/>
      <c r="BL921" s="5">
        <v>2</v>
      </c>
      <c r="BM921" s="221">
        <v>2</v>
      </c>
      <c r="BN921" s="221">
        <v>2</v>
      </c>
      <c r="BO921" s="221">
        <v>2</v>
      </c>
      <c r="BP921" s="221">
        <v>2</v>
      </c>
      <c r="BQ921" s="221">
        <v>2</v>
      </c>
      <c r="BR921" s="5">
        <v>2</v>
      </c>
      <c r="BS921" s="226">
        <v>2</v>
      </c>
      <c r="BT921" s="221">
        <v>2</v>
      </c>
      <c r="BU921" s="221">
        <v>2</v>
      </c>
      <c r="BV921" s="221">
        <v>2</v>
      </c>
      <c r="BW921" s="5">
        <v>2</v>
      </c>
      <c r="BX921" s="221">
        <v>2</v>
      </c>
      <c r="BY921" s="6">
        <v>2</v>
      </c>
      <c r="BZ921" s="5">
        <v>1</v>
      </c>
      <c r="CA921" s="221">
        <v>2</v>
      </c>
      <c r="CB921" s="221">
        <v>2</v>
      </c>
      <c r="CC921" s="221">
        <v>2</v>
      </c>
      <c r="CD921" s="337">
        <v>1</v>
      </c>
      <c r="CE921" s="221">
        <v>2</v>
      </c>
      <c r="CF921" s="221">
        <v>2</v>
      </c>
      <c r="CG921" s="221">
        <v>2</v>
      </c>
      <c r="CH921" s="221">
        <v>2</v>
      </c>
      <c r="CI921" s="221">
        <v>2</v>
      </c>
      <c r="CJ921" s="337">
        <v>2</v>
      </c>
      <c r="CK921" s="221">
        <v>2</v>
      </c>
      <c r="CL921" s="222">
        <f t="shared" ref="CL921:CL952" si="483">COUNTIF(BL921:CK921,"2")</f>
        <v>24</v>
      </c>
      <c r="CM921" s="237">
        <f t="shared" ref="CM921:CM952" si="484">CL921/(CL921+CN921+CP921+CR921)</f>
        <v>0.92307692307692313</v>
      </c>
      <c r="CN921" s="222">
        <f t="shared" ref="CN921:CN952" si="485">COUNTIF(BL921:CK921,"1")</f>
        <v>2</v>
      </c>
      <c r="CO921" s="237">
        <f t="shared" ref="CO921:CO952" si="486">CN921/(CL921+CN921+CP921+CR921)</f>
        <v>7.6923076923076927E-2</v>
      </c>
      <c r="CP921" s="222">
        <f t="shared" ref="CP921:CP952" si="487">COUNTIF(BL921:CK921,"0")</f>
        <v>0</v>
      </c>
      <c r="CQ921" s="237">
        <f t="shared" ref="CQ921:CQ952" si="488">CP921/(CL921+CN921+CP921+CR921)</f>
        <v>0</v>
      </c>
      <c r="CR921" s="222">
        <f t="shared" ref="CR921:CR952" si="489">COUNTIF(BL921:CK921,"KĐG")</f>
        <v>0</v>
      </c>
      <c r="CS921" s="237">
        <f t="shared" ref="CS921:CS952" si="490">CR921/(CL921+CN921+CP921+CR921)</f>
        <v>0</v>
      </c>
      <c r="CT921" s="223">
        <f t="shared" ref="CT921:CT952" si="491">(((CL921*2)+(CN921*1)+(CP921*0)))/(CL921+CN921+CP921)</f>
        <v>1.9230769230769231</v>
      </c>
      <c r="CU921" s="223" t="str">
        <f t="shared" ref="CU921:CU952" si="492">IF(CS921&gt;=50%,"KĐG",IF(CT921&gt;=1.6,"Đạt mục tiêu",IF(CT921&gt;=1,"Cần cố gắng","Chưa đạt")))</f>
        <v>Đạt mục tiêu</v>
      </c>
      <c r="CV921" s="5"/>
    </row>
    <row r="922" spans="1:100" s="1" customFormat="1" ht="50.5" hidden="1">
      <c r="A922" s="1308"/>
      <c r="B922" s="1024"/>
      <c r="C922" s="1033"/>
      <c r="D922" s="1024"/>
      <c r="E922" s="1059"/>
      <c r="F922" s="1024"/>
      <c r="G922" s="290" t="s">
        <v>1263</v>
      </c>
      <c r="H922" s="290"/>
      <c r="I922" s="442"/>
      <c r="J922" s="44"/>
      <c r="K922" s="508"/>
      <c r="L922" s="5" t="s">
        <v>32</v>
      </c>
      <c r="M922" s="212" t="s">
        <v>31</v>
      </c>
      <c r="N922" s="165" t="s">
        <v>8</v>
      </c>
      <c r="O922" s="221" t="s">
        <v>29</v>
      </c>
      <c r="P922" s="221" t="s">
        <v>24</v>
      </c>
      <c r="Q922" s="5"/>
      <c r="R922" s="5"/>
      <c r="S922" s="5"/>
      <c r="T922" s="5"/>
      <c r="U922" s="6"/>
      <c r="V922" s="5"/>
      <c r="W922" s="5"/>
      <c r="X922" s="5" t="s">
        <v>24</v>
      </c>
      <c r="Y922" s="5"/>
      <c r="Z922" s="5"/>
      <c r="AA922" s="5"/>
      <c r="AB922" s="80">
        <f t="shared" si="482"/>
        <v>1</v>
      </c>
      <c r="AC922" s="642"/>
      <c r="AD922" s="7"/>
      <c r="AE922" s="7"/>
      <c r="AF922" s="7"/>
      <c r="AG922" s="7"/>
      <c r="AH922" s="7"/>
      <c r="AI922" s="7"/>
      <c r="AJ922" s="7"/>
      <c r="AK922" s="7"/>
      <c r="AL922" s="7"/>
      <c r="AM922" s="7"/>
      <c r="AN922" s="7"/>
      <c r="AO922" s="7"/>
      <c r="AP922" s="7"/>
      <c r="AQ922" s="7"/>
      <c r="AR922" s="7"/>
      <c r="AS922" s="7"/>
      <c r="AT922" s="7"/>
      <c r="AU922" s="7"/>
      <c r="AV922" s="55"/>
      <c r="AW922" s="7"/>
      <c r="AX922" s="7"/>
      <c r="AY922" s="7"/>
      <c r="AZ922" s="7"/>
      <c r="BA922" s="7" t="s">
        <v>1183</v>
      </c>
      <c r="BB922" s="7"/>
      <c r="BC922" s="7"/>
      <c r="BD922" s="7"/>
      <c r="BE922" s="7"/>
      <c r="BF922" s="7"/>
      <c r="BG922" s="7"/>
      <c r="BH922" s="7"/>
      <c r="BI922" s="7"/>
      <c r="BJ922" s="7"/>
      <c r="BK922" s="7"/>
      <c r="BL922" s="5">
        <v>2</v>
      </c>
      <c r="BM922" s="221">
        <v>2</v>
      </c>
      <c r="BN922" s="221">
        <v>2</v>
      </c>
      <c r="BO922" s="221">
        <v>2</v>
      </c>
      <c r="BP922" s="221">
        <v>2</v>
      </c>
      <c r="BQ922" s="221">
        <v>2</v>
      </c>
      <c r="BR922" s="5">
        <v>2</v>
      </c>
      <c r="BS922" s="226">
        <v>2</v>
      </c>
      <c r="BT922" s="221">
        <v>2</v>
      </c>
      <c r="BU922" s="221">
        <v>2</v>
      </c>
      <c r="BV922" s="221">
        <v>2</v>
      </c>
      <c r="BW922" s="5">
        <v>2</v>
      </c>
      <c r="BX922" s="221">
        <v>1</v>
      </c>
      <c r="BY922" s="6">
        <v>2</v>
      </c>
      <c r="BZ922" s="5">
        <v>2</v>
      </c>
      <c r="CA922" s="221">
        <v>2</v>
      </c>
      <c r="CB922" s="221">
        <v>2</v>
      </c>
      <c r="CC922" s="221">
        <v>2</v>
      </c>
      <c r="CD922" s="337">
        <v>2</v>
      </c>
      <c r="CE922" s="221">
        <v>2</v>
      </c>
      <c r="CF922" s="221">
        <v>2</v>
      </c>
      <c r="CG922" s="221">
        <v>2</v>
      </c>
      <c r="CH922" s="221">
        <v>2</v>
      </c>
      <c r="CI922" s="221">
        <v>2</v>
      </c>
      <c r="CJ922" s="337">
        <v>2</v>
      </c>
      <c r="CK922" s="221">
        <v>2</v>
      </c>
      <c r="CL922" s="222">
        <f t="shared" si="483"/>
        <v>25</v>
      </c>
      <c r="CM922" s="237">
        <f t="shared" si="484"/>
        <v>0.96153846153846156</v>
      </c>
      <c r="CN922" s="222">
        <f t="shared" si="485"/>
        <v>1</v>
      </c>
      <c r="CO922" s="237">
        <f t="shared" si="486"/>
        <v>3.8461538461538464E-2</v>
      </c>
      <c r="CP922" s="222">
        <f t="shared" si="487"/>
        <v>0</v>
      </c>
      <c r="CQ922" s="237">
        <f t="shared" si="488"/>
        <v>0</v>
      </c>
      <c r="CR922" s="222">
        <f t="shared" si="489"/>
        <v>0</v>
      </c>
      <c r="CS922" s="237">
        <f t="shared" si="490"/>
        <v>0</v>
      </c>
      <c r="CT922" s="223">
        <f t="shared" si="491"/>
        <v>1.9615384615384615</v>
      </c>
      <c r="CU922" s="223" t="str">
        <f t="shared" si="492"/>
        <v>Đạt mục tiêu</v>
      </c>
      <c r="CV922" s="5"/>
    </row>
    <row r="923" spans="1:100" ht="84" hidden="1">
      <c r="A923" s="1308"/>
      <c r="B923" s="1024"/>
      <c r="C923" s="1033"/>
      <c r="D923" s="1024"/>
      <c r="E923" s="1059"/>
      <c r="F923" s="1024"/>
      <c r="G923" s="290" t="s">
        <v>1767</v>
      </c>
      <c r="H923" s="290"/>
      <c r="I923" s="625"/>
      <c r="J923" s="226"/>
      <c r="K923" s="511" t="s">
        <v>1768</v>
      </c>
      <c r="L923" s="5" t="s">
        <v>32</v>
      </c>
      <c r="M923" s="212" t="s">
        <v>31</v>
      </c>
      <c r="N923" s="165" t="s">
        <v>8</v>
      </c>
      <c r="O923" s="221" t="s">
        <v>29</v>
      </c>
      <c r="P923" s="221" t="s">
        <v>24</v>
      </c>
      <c r="Q923" s="5"/>
      <c r="R923" s="5"/>
      <c r="S923" s="5"/>
      <c r="T923" s="5"/>
      <c r="U923" s="6"/>
      <c r="V923" s="5"/>
      <c r="W923" s="5"/>
      <c r="X923" s="5"/>
      <c r="Y923" s="221" t="s">
        <v>24</v>
      </c>
      <c r="Z923" s="5"/>
      <c r="AA923" s="5"/>
      <c r="AB923" s="80">
        <f t="shared" si="482"/>
        <v>1</v>
      </c>
      <c r="AC923" s="642"/>
      <c r="AD923" s="7"/>
      <c r="AE923" s="7"/>
      <c r="AF923" s="7"/>
      <c r="AG923" s="7"/>
      <c r="AH923" s="7"/>
      <c r="AI923" s="7"/>
      <c r="AJ923" s="7"/>
      <c r="AK923" s="7"/>
      <c r="AL923" s="7"/>
      <c r="AM923" s="7"/>
      <c r="AN923" s="7"/>
      <c r="AO923" s="7"/>
      <c r="AP923" s="7"/>
      <c r="AQ923" s="7"/>
      <c r="AR923" s="7"/>
      <c r="AS923" s="7"/>
      <c r="AT923" s="7"/>
      <c r="AU923" s="7"/>
      <c r="AV923" s="55"/>
      <c r="AW923" s="7"/>
      <c r="AX923" s="7"/>
      <c r="AY923" s="7"/>
      <c r="AZ923" s="7"/>
      <c r="BA923" s="7"/>
      <c r="BB923" s="7"/>
      <c r="BC923" s="7"/>
      <c r="BD923" s="7"/>
      <c r="BE923" s="55" t="s">
        <v>1318</v>
      </c>
      <c r="BF923" s="55"/>
      <c r="BG923" s="55"/>
      <c r="BH923" s="7"/>
      <c r="BI923" s="7"/>
      <c r="BJ923" s="7"/>
      <c r="BK923" s="7"/>
      <c r="BL923" s="5">
        <v>2</v>
      </c>
      <c r="BM923" s="221">
        <v>2</v>
      </c>
      <c r="BN923" s="221">
        <v>2</v>
      </c>
      <c r="BO923" s="221">
        <v>1</v>
      </c>
      <c r="BP923" s="221">
        <v>2</v>
      </c>
      <c r="BQ923" s="221">
        <v>2</v>
      </c>
      <c r="BR923" s="5">
        <v>1</v>
      </c>
      <c r="BS923" s="226">
        <v>2</v>
      </c>
      <c r="BT923" s="221">
        <v>2</v>
      </c>
      <c r="BU923" s="221">
        <v>2</v>
      </c>
      <c r="BV923" s="221">
        <v>2</v>
      </c>
      <c r="BW923" s="5">
        <v>2</v>
      </c>
      <c r="BX923" s="221">
        <v>1</v>
      </c>
      <c r="BY923" s="6">
        <v>1</v>
      </c>
      <c r="BZ923" s="5">
        <v>2</v>
      </c>
      <c r="CA923" s="221">
        <v>2</v>
      </c>
      <c r="CB923" s="221">
        <v>1</v>
      </c>
      <c r="CC923" s="221">
        <v>2</v>
      </c>
      <c r="CD923" s="337">
        <v>2</v>
      </c>
      <c r="CE923" s="221">
        <v>2</v>
      </c>
      <c r="CF923" s="221">
        <v>2</v>
      </c>
      <c r="CG923" s="221">
        <v>2</v>
      </c>
      <c r="CH923" s="221">
        <v>2</v>
      </c>
      <c r="CI923" s="221">
        <v>2</v>
      </c>
      <c r="CJ923" s="337">
        <v>2</v>
      </c>
      <c r="CK923" s="221">
        <v>1</v>
      </c>
      <c r="CL923" s="222">
        <f t="shared" si="483"/>
        <v>20</v>
      </c>
      <c r="CM923" s="237">
        <f t="shared" si="484"/>
        <v>0.76923076923076927</v>
      </c>
      <c r="CN923" s="222">
        <f t="shared" si="485"/>
        <v>6</v>
      </c>
      <c r="CO923" s="237">
        <f t="shared" si="486"/>
        <v>0.23076923076923078</v>
      </c>
      <c r="CP923" s="222">
        <f t="shared" si="487"/>
        <v>0</v>
      </c>
      <c r="CQ923" s="237">
        <f t="shared" si="488"/>
        <v>0</v>
      </c>
      <c r="CR923" s="222">
        <f t="shared" si="489"/>
        <v>0</v>
      </c>
      <c r="CS923" s="237">
        <f t="shared" si="490"/>
        <v>0</v>
      </c>
      <c r="CT923" s="223">
        <f t="shared" si="491"/>
        <v>1.7692307692307692</v>
      </c>
      <c r="CU923" s="223" t="str">
        <f t="shared" si="492"/>
        <v>Đạt mục tiêu</v>
      </c>
      <c r="CV923" s="221"/>
    </row>
    <row r="924" spans="1:100" ht="50.5" hidden="1">
      <c r="A924" s="1308"/>
      <c r="B924" s="1024"/>
      <c r="C924" s="1033"/>
      <c r="D924" s="1024"/>
      <c r="E924" s="1059"/>
      <c r="F924" s="1024"/>
      <c r="G924" s="378" t="s">
        <v>1254</v>
      </c>
      <c r="H924" s="378"/>
      <c r="I924" s="635"/>
      <c r="J924" s="16"/>
      <c r="K924" s="514"/>
      <c r="L924" s="5" t="s">
        <v>32</v>
      </c>
      <c r="M924" s="212" t="s">
        <v>31</v>
      </c>
      <c r="N924" s="165" t="s">
        <v>8</v>
      </c>
      <c r="O924" s="221" t="s">
        <v>29</v>
      </c>
      <c r="P924" s="221" t="s">
        <v>24</v>
      </c>
      <c r="Q924" s="5"/>
      <c r="R924" s="5"/>
      <c r="S924" s="5"/>
      <c r="T924" s="5"/>
      <c r="U924" s="6"/>
      <c r="V924" s="5"/>
      <c r="W924" s="5"/>
      <c r="X924" s="5"/>
      <c r="Y924" s="5"/>
      <c r="Z924" s="5"/>
      <c r="AA924" s="5" t="s">
        <v>24</v>
      </c>
      <c r="AB924" s="80">
        <f t="shared" si="482"/>
        <v>1</v>
      </c>
      <c r="AC924" s="642"/>
      <c r="AD924" s="7"/>
      <c r="AE924" s="7"/>
      <c r="AF924" s="7"/>
      <c r="AG924" s="7"/>
      <c r="AH924" s="7"/>
      <c r="AI924" s="7"/>
      <c r="AJ924" s="7"/>
      <c r="AK924" s="7"/>
      <c r="AL924" s="7"/>
      <c r="AM924" s="7"/>
      <c r="AN924" s="7"/>
      <c r="AO924" s="7"/>
      <c r="AP924" s="7"/>
      <c r="AQ924" s="7"/>
      <c r="AR924" s="7"/>
      <c r="AS924" s="7"/>
      <c r="AT924" s="7"/>
      <c r="AU924" s="7"/>
      <c r="AV924" s="55"/>
      <c r="AW924" s="7"/>
      <c r="AX924" s="7"/>
      <c r="AY924" s="7"/>
      <c r="AZ924" s="7"/>
      <c r="BA924" s="7"/>
      <c r="BB924" s="7"/>
      <c r="BC924" s="7"/>
      <c r="BD924" s="7"/>
      <c r="BE924" s="55"/>
      <c r="BF924" s="55"/>
      <c r="BG924" s="55"/>
      <c r="BH924" s="7"/>
      <c r="BI924" s="7"/>
      <c r="BJ924" s="7" t="s">
        <v>1404</v>
      </c>
      <c r="BK924" s="7"/>
      <c r="BL924" s="5">
        <v>1</v>
      </c>
      <c r="BM924" s="221">
        <v>2</v>
      </c>
      <c r="BN924" s="221">
        <v>2</v>
      </c>
      <c r="BO924" s="221">
        <v>2</v>
      </c>
      <c r="BP924" s="221">
        <v>2</v>
      </c>
      <c r="BQ924" s="221">
        <v>2</v>
      </c>
      <c r="BR924" s="5">
        <v>2</v>
      </c>
      <c r="BS924" s="226">
        <v>1</v>
      </c>
      <c r="BT924" s="221">
        <v>2</v>
      </c>
      <c r="BU924" s="221">
        <v>2</v>
      </c>
      <c r="BV924" s="221">
        <v>2</v>
      </c>
      <c r="BW924" s="5">
        <v>2</v>
      </c>
      <c r="BX924" s="221">
        <v>2</v>
      </c>
      <c r="BY924" s="6">
        <v>2</v>
      </c>
      <c r="BZ924" s="5">
        <v>2</v>
      </c>
      <c r="CA924" s="221">
        <v>2</v>
      </c>
      <c r="CB924" s="221">
        <v>2</v>
      </c>
      <c r="CC924" s="221">
        <v>2</v>
      </c>
      <c r="CD924" s="337">
        <v>2</v>
      </c>
      <c r="CE924" s="221">
        <v>2</v>
      </c>
      <c r="CF924" s="221">
        <v>2</v>
      </c>
      <c r="CG924" s="221">
        <v>2</v>
      </c>
      <c r="CH924" s="221">
        <v>2</v>
      </c>
      <c r="CI924" s="221">
        <v>2</v>
      </c>
      <c r="CJ924" s="337">
        <v>2</v>
      </c>
      <c r="CK924" s="221">
        <v>2</v>
      </c>
      <c r="CL924" s="222">
        <f t="shared" si="483"/>
        <v>24</v>
      </c>
      <c r="CM924" s="237">
        <f t="shared" si="484"/>
        <v>0.92307692307692313</v>
      </c>
      <c r="CN924" s="222">
        <f t="shared" si="485"/>
        <v>2</v>
      </c>
      <c r="CO924" s="237">
        <f t="shared" si="486"/>
        <v>7.6923076923076927E-2</v>
      </c>
      <c r="CP924" s="222">
        <f t="shared" si="487"/>
        <v>0</v>
      </c>
      <c r="CQ924" s="237">
        <f t="shared" si="488"/>
        <v>0</v>
      </c>
      <c r="CR924" s="222">
        <f t="shared" si="489"/>
        <v>0</v>
      </c>
      <c r="CS924" s="237">
        <f t="shared" si="490"/>
        <v>0</v>
      </c>
      <c r="CT924" s="223">
        <f t="shared" si="491"/>
        <v>1.9230769230769231</v>
      </c>
      <c r="CU924" s="223" t="str">
        <f t="shared" si="492"/>
        <v>Đạt mục tiêu</v>
      </c>
      <c r="CV924" s="221"/>
    </row>
    <row r="925" spans="1:100" ht="50.5" hidden="1">
      <c r="A925" s="1308"/>
      <c r="B925" s="1024"/>
      <c r="C925" s="1033"/>
      <c r="D925" s="1024"/>
      <c r="E925" s="1059"/>
      <c r="F925" s="1024" t="s">
        <v>1446</v>
      </c>
      <c r="G925" s="378" t="s">
        <v>1244</v>
      </c>
      <c r="H925" s="378"/>
      <c r="I925" s="635"/>
      <c r="J925" s="16"/>
      <c r="K925" s="514"/>
      <c r="L925" s="5" t="s">
        <v>32</v>
      </c>
      <c r="M925" s="212" t="s">
        <v>31</v>
      </c>
      <c r="N925" s="165" t="s">
        <v>8</v>
      </c>
      <c r="O925" s="221" t="s">
        <v>29</v>
      </c>
      <c r="P925" s="221" t="s">
        <v>24</v>
      </c>
      <c r="Q925" s="5"/>
      <c r="R925" s="5"/>
      <c r="S925" s="5"/>
      <c r="T925" s="5"/>
      <c r="U925" s="6"/>
      <c r="V925" s="5"/>
      <c r="W925" s="5"/>
      <c r="X925" s="5"/>
      <c r="Y925" s="5"/>
      <c r="Z925" s="5"/>
      <c r="AA925" s="5" t="s">
        <v>24</v>
      </c>
      <c r="AB925" s="80">
        <f t="shared" si="482"/>
        <v>1</v>
      </c>
      <c r="AC925" s="642"/>
      <c r="AD925" s="7"/>
      <c r="AE925" s="7"/>
      <c r="AF925" s="7"/>
      <c r="AG925" s="7"/>
      <c r="AH925" s="7"/>
      <c r="AI925" s="7"/>
      <c r="AJ925" s="7"/>
      <c r="AK925" s="7"/>
      <c r="AL925" s="7"/>
      <c r="AM925" s="7"/>
      <c r="AN925" s="7"/>
      <c r="AO925" s="7"/>
      <c r="AP925" s="7"/>
      <c r="AQ925" s="7"/>
      <c r="AR925" s="7"/>
      <c r="AS925" s="7"/>
      <c r="AT925" s="7"/>
      <c r="AU925" s="7"/>
      <c r="AV925" s="55"/>
      <c r="AW925" s="7"/>
      <c r="AX925" s="7"/>
      <c r="AY925" s="7"/>
      <c r="AZ925" s="7"/>
      <c r="BA925" s="7"/>
      <c r="BB925" s="7"/>
      <c r="BC925" s="7"/>
      <c r="BD925" s="7"/>
      <c r="BE925" s="55"/>
      <c r="BF925" s="55"/>
      <c r="BG925" s="55"/>
      <c r="BH925" s="7"/>
      <c r="BI925" s="7"/>
      <c r="BJ925" s="7"/>
      <c r="BK925" s="7" t="s">
        <v>1404</v>
      </c>
      <c r="BL925" s="5">
        <v>2</v>
      </c>
      <c r="BM925" s="221">
        <v>2</v>
      </c>
      <c r="BN925" s="221">
        <v>1</v>
      </c>
      <c r="BO925" s="221">
        <v>2</v>
      </c>
      <c r="BP925" s="221">
        <v>2</v>
      </c>
      <c r="BQ925" s="221">
        <v>2</v>
      </c>
      <c r="BR925" s="5">
        <v>1</v>
      </c>
      <c r="BS925" s="226">
        <v>2</v>
      </c>
      <c r="BT925" s="221">
        <v>2</v>
      </c>
      <c r="BU925" s="221">
        <v>2</v>
      </c>
      <c r="BV925" s="221">
        <v>2</v>
      </c>
      <c r="BW925" s="5">
        <v>2</v>
      </c>
      <c r="BX925" s="221">
        <v>1</v>
      </c>
      <c r="BY925" s="6">
        <v>2</v>
      </c>
      <c r="BZ925" s="5">
        <v>2</v>
      </c>
      <c r="CA925" s="221">
        <v>2</v>
      </c>
      <c r="CB925" s="221">
        <v>2</v>
      </c>
      <c r="CC925" s="221">
        <v>2</v>
      </c>
      <c r="CD925" s="337">
        <v>2</v>
      </c>
      <c r="CE925" s="221">
        <v>2</v>
      </c>
      <c r="CF925" s="221">
        <v>2</v>
      </c>
      <c r="CG925" s="221">
        <v>2</v>
      </c>
      <c r="CH925" s="221">
        <v>2</v>
      </c>
      <c r="CI925" s="221">
        <v>2</v>
      </c>
      <c r="CJ925" s="337">
        <v>2</v>
      </c>
      <c r="CK925" s="221">
        <v>2</v>
      </c>
      <c r="CL925" s="222">
        <f t="shared" si="483"/>
        <v>23</v>
      </c>
      <c r="CM925" s="237">
        <f t="shared" si="484"/>
        <v>0.88461538461538458</v>
      </c>
      <c r="CN925" s="222">
        <f t="shared" si="485"/>
        <v>3</v>
      </c>
      <c r="CO925" s="237">
        <f t="shared" si="486"/>
        <v>0.11538461538461539</v>
      </c>
      <c r="CP925" s="222">
        <f t="shared" si="487"/>
        <v>0</v>
      </c>
      <c r="CQ925" s="237">
        <f t="shared" si="488"/>
        <v>0</v>
      </c>
      <c r="CR925" s="222">
        <f t="shared" si="489"/>
        <v>0</v>
      </c>
      <c r="CS925" s="237">
        <f t="shared" si="490"/>
        <v>0</v>
      </c>
      <c r="CT925" s="223">
        <f t="shared" si="491"/>
        <v>1.8846153846153846</v>
      </c>
      <c r="CU925" s="223" t="str">
        <f t="shared" si="492"/>
        <v>Đạt mục tiêu</v>
      </c>
      <c r="CV925" s="221"/>
    </row>
    <row r="926" spans="1:100" ht="139.5" hidden="1">
      <c r="A926" s="1308"/>
      <c r="B926" s="1024"/>
      <c r="C926" s="1033"/>
      <c r="D926" s="1024"/>
      <c r="E926" s="1059"/>
      <c r="F926" s="1024"/>
      <c r="G926" s="377" t="s">
        <v>1453</v>
      </c>
      <c r="H926" s="377"/>
      <c r="I926" s="629"/>
      <c r="J926" s="16"/>
      <c r="K926" s="514"/>
      <c r="L926" s="5" t="s">
        <v>32</v>
      </c>
      <c r="M926" s="212" t="s">
        <v>31</v>
      </c>
      <c r="N926" s="165" t="s">
        <v>8</v>
      </c>
      <c r="O926" s="221"/>
      <c r="P926" s="221"/>
      <c r="Q926" s="5"/>
      <c r="R926" s="5" t="s">
        <v>24</v>
      </c>
      <c r="S926" s="5"/>
      <c r="T926" s="5"/>
      <c r="U926" s="6"/>
      <c r="V926" s="5"/>
      <c r="W926" s="5"/>
      <c r="X926" s="5"/>
      <c r="Y926" s="5"/>
      <c r="Z926" s="5"/>
      <c r="AA926" s="5"/>
      <c r="AB926" s="80">
        <f t="shared" si="482"/>
        <v>1</v>
      </c>
      <c r="AC926" s="642"/>
      <c r="AD926" s="7"/>
      <c r="AE926" s="7"/>
      <c r="AF926" s="7"/>
      <c r="AG926" s="7"/>
      <c r="AH926" s="7" t="s">
        <v>1183</v>
      </c>
      <c r="AI926" s="7"/>
      <c r="AJ926" s="7" t="s">
        <v>1183</v>
      </c>
      <c r="AK926" s="7"/>
      <c r="AL926" s="7"/>
      <c r="AM926" s="7"/>
      <c r="AN926" s="7"/>
      <c r="AO926" s="7"/>
      <c r="AP926" s="7"/>
      <c r="AQ926" s="7"/>
      <c r="AR926" s="7"/>
      <c r="AS926" s="7"/>
      <c r="AT926" s="7"/>
      <c r="AU926" s="7"/>
      <c r="AV926" s="55"/>
      <c r="AW926" s="7"/>
      <c r="AX926" s="7"/>
      <c r="AY926" s="7"/>
      <c r="AZ926" s="7"/>
      <c r="BA926" s="7"/>
      <c r="BB926" s="7"/>
      <c r="BC926" s="7"/>
      <c r="BD926" s="7"/>
      <c r="BE926" s="55"/>
      <c r="BF926" s="55"/>
      <c r="BG926" s="55"/>
      <c r="BH926" s="7"/>
      <c r="BI926" s="7"/>
      <c r="BJ926" s="7"/>
      <c r="BK926" s="7"/>
      <c r="BL926" s="5">
        <v>2</v>
      </c>
      <c r="BM926" s="221">
        <v>2</v>
      </c>
      <c r="BN926" s="221">
        <v>2</v>
      </c>
      <c r="BO926" s="221">
        <v>2</v>
      </c>
      <c r="BP926" s="221">
        <v>2</v>
      </c>
      <c r="BQ926" s="221">
        <v>2</v>
      </c>
      <c r="BR926" s="5">
        <v>2</v>
      </c>
      <c r="BS926" s="226">
        <v>2</v>
      </c>
      <c r="BT926" s="221">
        <v>2</v>
      </c>
      <c r="BU926" s="221">
        <v>2</v>
      </c>
      <c r="BV926" s="221">
        <v>2</v>
      </c>
      <c r="BW926" s="5">
        <v>2</v>
      </c>
      <c r="BX926" s="221">
        <v>2</v>
      </c>
      <c r="BY926" s="6">
        <v>2</v>
      </c>
      <c r="BZ926" s="5">
        <v>2</v>
      </c>
      <c r="CA926" s="221">
        <v>2</v>
      </c>
      <c r="CB926" s="221">
        <v>2</v>
      </c>
      <c r="CC926" s="221">
        <v>2</v>
      </c>
      <c r="CD926" s="337">
        <v>2</v>
      </c>
      <c r="CE926" s="221">
        <v>2</v>
      </c>
      <c r="CF926" s="221">
        <v>2</v>
      </c>
      <c r="CG926" s="221">
        <v>2</v>
      </c>
      <c r="CH926" s="221">
        <v>2</v>
      </c>
      <c r="CI926" s="221">
        <v>2</v>
      </c>
      <c r="CJ926" s="337">
        <v>2</v>
      </c>
      <c r="CK926" s="221">
        <v>2</v>
      </c>
      <c r="CL926" s="222">
        <f t="shared" si="483"/>
        <v>26</v>
      </c>
      <c r="CM926" s="237">
        <f t="shared" si="484"/>
        <v>1</v>
      </c>
      <c r="CN926" s="222">
        <f t="shared" si="485"/>
        <v>0</v>
      </c>
      <c r="CO926" s="237">
        <f t="shared" si="486"/>
        <v>0</v>
      </c>
      <c r="CP926" s="222">
        <f t="shared" si="487"/>
        <v>0</v>
      </c>
      <c r="CQ926" s="237">
        <f t="shared" si="488"/>
        <v>0</v>
      </c>
      <c r="CR926" s="222">
        <f t="shared" si="489"/>
        <v>0</v>
      </c>
      <c r="CS926" s="237">
        <f t="shared" si="490"/>
        <v>0</v>
      </c>
      <c r="CT926" s="223">
        <f t="shared" si="491"/>
        <v>2</v>
      </c>
      <c r="CU926" s="223" t="str">
        <f t="shared" si="492"/>
        <v>Đạt mục tiêu</v>
      </c>
      <c r="CV926" s="221"/>
    </row>
    <row r="927" spans="1:100" ht="50.5" hidden="1">
      <c r="A927" s="1308"/>
      <c r="B927" s="1024"/>
      <c r="C927" s="1033"/>
      <c r="D927" s="1024"/>
      <c r="E927" s="1059"/>
      <c r="F927" s="1024"/>
      <c r="G927" s="377" t="s">
        <v>1557</v>
      </c>
      <c r="H927" s="377"/>
      <c r="I927" s="442"/>
      <c r="J927" s="226" t="s">
        <v>821</v>
      </c>
      <c r="K927" s="493"/>
      <c r="L927" s="5" t="s">
        <v>52</v>
      </c>
      <c r="M927" s="212" t="s">
        <v>31</v>
      </c>
      <c r="N927" s="165" t="s">
        <v>8</v>
      </c>
      <c r="O927" s="221"/>
      <c r="P927" s="221"/>
      <c r="Q927" s="5"/>
      <c r="R927" s="5"/>
      <c r="S927" s="5"/>
      <c r="T927" s="5"/>
      <c r="U927" s="6"/>
      <c r="V927" s="5"/>
      <c r="W927" s="5"/>
      <c r="X927" s="5"/>
      <c r="Y927" s="5" t="s">
        <v>24</v>
      </c>
      <c r="Z927" s="5"/>
      <c r="AA927" s="5"/>
      <c r="AB927" s="80">
        <f t="shared" si="482"/>
        <v>1</v>
      </c>
      <c r="AC927" s="642"/>
      <c r="AD927" s="7"/>
      <c r="AE927" s="7"/>
      <c r="AF927" s="7"/>
      <c r="AG927" s="7"/>
      <c r="AH927" s="7"/>
      <c r="AI927" s="7"/>
      <c r="AJ927" s="7"/>
      <c r="AK927" s="7"/>
      <c r="AL927" s="7"/>
      <c r="AM927" s="7"/>
      <c r="AN927" s="7"/>
      <c r="AO927" s="7"/>
      <c r="AP927" s="7"/>
      <c r="AQ927" s="7"/>
      <c r="AR927" s="7"/>
      <c r="AS927" s="7"/>
      <c r="AT927" s="7"/>
      <c r="AU927" s="7"/>
      <c r="AV927" s="55"/>
      <c r="AW927" s="7"/>
      <c r="AX927" s="7"/>
      <c r="AY927" s="7"/>
      <c r="AZ927" s="7"/>
      <c r="BA927" s="7"/>
      <c r="BB927" s="7"/>
      <c r="BC927" s="7"/>
      <c r="BD927" s="7"/>
      <c r="BE927" s="55"/>
      <c r="BF927" s="55"/>
      <c r="BG927" s="55"/>
      <c r="BH927" s="7"/>
      <c r="BI927" s="7"/>
      <c r="BJ927" s="7"/>
      <c r="BK927" s="7"/>
      <c r="BL927" s="5">
        <v>2</v>
      </c>
      <c r="BM927" s="221">
        <v>2</v>
      </c>
      <c r="BN927" s="221">
        <v>2</v>
      </c>
      <c r="BO927" s="221">
        <v>2</v>
      </c>
      <c r="BP927" s="221">
        <v>2</v>
      </c>
      <c r="BQ927" s="221">
        <v>2</v>
      </c>
      <c r="BR927" s="5">
        <v>2</v>
      </c>
      <c r="BS927" s="226">
        <v>2</v>
      </c>
      <c r="BT927" s="221">
        <v>2</v>
      </c>
      <c r="BU927" s="221">
        <v>2</v>
      </c>
      <c r="BV927" s="221">
        <v>2</v>
      </c>
      <c r="BW927" s="5">
        <v>2</v>
      </c>
      <c r="BX927" s="221">
        <v>2</v>
      </c>
      <c r="BY927" s="6">
        <v>2</v>
      </c>
      <c r="BZ927" s="5">
        <v>2</v>
      </c>
      <c r="CA927" s="221">
        <v>2</v>
      </c>
      <c r="CB927" s="221">
        <v>2</v>
      </c>
      <c r="CC927" s="221">
        <v>2</v>
      </c>
      <c r="CD927" s="337">
        <v>2</v>
      </c>
      <c r="CE927" s="221">
        <v>2</v>
      </c>
      <c r="CF927" s="221">
        <v>2</v>
      </c>
      <c r="CG927" s="221">
        <v>2</v>
      </c>
      <c r="CH927" s="221">
        <v>2</v>
      </c>
      <c r="CI927" s="221">
        <v>2</v>
      </c>
      <c r="CJ927" s="337">
        <v>2</v>
      </c>
      <c r="CK927" s="221">
        <v>2</v>
      </c>
      <c r="CL927" s="222">
        <f t="shared" si="483"/>
        <v>26</v>
      </c>
      <c r="CM927" s="237">
        <f t="shared" si="484"/>
        <v>1</v>
      </c>
      <c r="CN927" s="222">
        <f t="shared" si="485"/>
        <v>0</v>
      </c>
      <c r="CO927" s="237">
        <f t="shared" si="486"/>
        <v>0</v>
      </c>
      <c r="CP927" s="222">
        <f t="shared" si="487"/>
        <v>0</v>
      </c>
      <c r="CQ927" s="237">
        <f t="shared" si="488"/>
        <v>0</v>
      </c>
      <c r="CR927" s="222">
        <f t="shared" si="489"/>
        <v>0</v>
      </c>
      <c r="CS927" s="237">
        <f t="shared" si="490"/>
        <v>0</v>
      </c>
      <c r="CT927" s="223">
        <f t="shared" si="491"/>
        <v>2</v>
      </c>
      <c r="CU927" s="223" t="str">
        <f t="shared" si="492"/>
        <v>Đạt mục tiêu</v>
      </c>
      <c r="CV927" s="221"/>
    </row>
    <row r="928" spans="1:100" ht="50.5" hidden="1">
      <c r="A928" s="1308"/>
      <c r="B928" s="1024"/>
      <c r="C928" s="1033"/>
      <c r="D928" s="1024"/>
      <c r="E928" s="1059"/>
      <c r="F928" s="1024"/>
      <c r="G928" s="377" t="s">
        <v>1257</v>
      </c>
      <c r="H928" s="377"/>
      <c r="I928" s="629"/>
      <c r="J928" s="226"/>
      <c r="K928" s="493"/>
      <c r="L928" s="5" t="s">
        <v>32</v>
      </c>
      <c r="M928" s="212" t="s">
        <v>31</v>
      </c>
      <c r="N928" s="165" t="s">
        <v>8</v>
      </c>
      <c r="O928" s="221"/>
      <c r="P928" s="221"/>
      <c r="Q928" s="5"/>
      <c r="R928" s="5"/>
      <c r="S928" s="5"/>
      <c r="T928" s="5" t="s">
        <v>24</v>
      </c>
      <c r="U928" s="6"/>
      <c r="V928" s="5"/>
      <c r="W928" s="5"/>
      <c r="X928" s="5"/>
      <c r="Y928" s="5"/>
      <c r="Z928" s="5"/>
      <c r="AA928" s="5"/>
      <c r="AB928" s="80">
        <f t="shared" si="482"/>
        <v>1</v>
      </c>
      <c r="AC928" s="642"/>
      <c r="AD928" s="7"/>
      <c r="AE928" s="7"/>
      <c r="AF928" s="7"/>
      <c r="AG928" s="7"/>
      <c r="AH928" s="7"/>
      <c r="AI928" s="7"/>
      <c r="AJ928" s="7"/>
      <c r="AK928" s="7"/>
      <c r="AL928" s="7"/>
      <c r="AM928" s="7"/>
      <c r="AN928" s="7"/>
      <c r="AO928" s="7"/>
      <c r="AP928" s="55" t="s">
        <v>1318</v>
      </c>
      <c r="AQ928" s="55"/>
      <c r="AR928" s="55"/>
      <c r="AS928" s="7"/>
      <c r="AT928" s="7"/>
      <c r="AU928" s="7"/>
      <c r="AV928" s="55"/>
      <c r="AW928" s="7"/>
      <c r="AX928" s="7"/>
      <c r="AY928" s="7"/>
      <c r="AZ928" s="7"/>
      <c r="BA928" s="7"/>
      <c r="BB928" s="7"/>
      <c r="BC928" s="7"/>
      <c r="BD928" s="7"/>
      <c r="BE928" s="55"/>
      <c r="BF928" s="55"/>
      <c r="BG928" s="55"/>
      <c r="BH928" s="7"/>
      <c r="BI928" s="7"/>
      <c r="BJ928" s="7"/>
      <c r="BK928" s="7"/>
      <c r="BL928" s="5">
        <v>2</v>
      </c>
      <c r="BM928" s="221">
        <v>2</v>
      </c>
      <c r="BN928" s="221">
        <v>2</v>
      </c>
      <c r="BO928" s="221">
        <v>2</v>
      </c>
      <c r="BP928" s="221">
        <v>2</v>
      </c>
      <c r="BQ928" s="221">
        <v>2</v>
      </c>
      <c r="BR928" s="5">
        <v>2</v>
      </c>
      <c r="BS928" s="226">
        <v>2</v>
      </c>
      <c r="BT928" s="221">
        <v>2</v>
      </c>
      <c r="BU928" s="221">
        <v>2</v>
      </c>
      <c r="BV928" s="221">
        <v>2</v>
      </c>
      <c r="BW928" s="5">
        <v>2</v>
      </c>
      <c r="BX928" s="221">
        <v>2</v>
      </c>
      <c r="BY928" s="6">
        <v>2</v>
      </c>
      <c r="BZ928" s="5">
        <v>2</v>
      </c>
      <c r="CA928" s="221">
        <v>2</v>
      </c>
      <c r="CB928" s="221">
        <v>2</v>
      </c>
      <c r="CC928" s="221">
        <v>2</v>
      </c>
      <c r="CD928" s="337">
        <v>2</v>
      </c>
      <c r="CE928" s="221">
        <v>2</v>
      </c>
      <c r="CF928" s="221">
        <v>2</v>
      </c>
      <c r="CG928" s="221">
        <v>2</v>
      </c>
      <c r="CH928" s="221">
        <v>2</v>
      </c>
      <c r="CI928" s="221">
        <v>2</v>
      </c>
      <c r="CJ928" s="337">
        <v>2</v>
      </c>
      <c r="CK928" s="221">
        <v>2</v>
      </c>
      <c r="CL928" s="222">
        <f t="shared" si="483"/>
        <v>26</v>
      </c>
      <c r="CM928" s="237">
        <f t="shared" si="484"/>
        <v>1</v>
      </c>
      <c r="CN928" s="222">
        <f t="shared" si="485"/>
        <v>0</v>
      </c>
      <c r="CO928" s="237">
        <f t="shared" si="486"/>
        <v>0</v>
      </c>
      <c r="CP928" s="222">
        <f t="shared" si="487"/>
        <v>0</v>
      </c>
      <c r="CQ928" s="237">
        <f t="shared" si="488"/>
        <v>0</v>
      </c>
      <c r="CR928" s="222">
        <f t="shared" si="489"/>
        <v>0</v>
      </c>
      <c r="CS928" s="237">
        <f t="shared" si="490"/>
        <v>0</v>
      </c>
      <c r="CT928" s="223">
        <f t="shared" si="491"/>
        <v>2</v>
      </c>
      <c r="CU928" s="223" t="str">
        <f t="shared" si="492"/>
        <v>Đạt mục tiêu</v>
      </c>
      <c r="CV928" s="221"/>
    </row>
    <row r="929" spans="1:100" ht="50.5" hidden="1">
      <c r="A929" s="1308"/>
      <c r="B929" s="1024"/>
      <c r="C929" s="1033"/>
      <c r="D929" s="1024"/>
      <c r="E929" s="1059"/>
      <c r="F929" s="1024"/>
      <c r="G929" s="377" t="s">
        <v>1255</v>
      </c>
      <c r="H929" s="377"/>
      <c r="I929" s="629"/>
      <c r="J929" s="226"/>
      <c r="K929" s="493"/>
      <c r="L929" s="5" t="s">
        <v>32</v>
      </c>
      <c r="M929" s="212" t="s">
        <v>31</v>
      </c>
      <c r="N929" s="165" t="s">
        <v>8</v>
      </c>
      <c r="O929" s="221"/>
      <c r="P929" s="221"/>
      <c r="Q929" s="5"/>
      <c r="R929" s="5"/>
      <c r="S929" s="5"/>
      <c r="T929" s="5"/>
      <c r="U929" s="6"/>
      <c r="V929" s="5"/>
      <c r="W929" s="5"/>
      <c r="X929" s="5"/>
      <c r="Y929" s="5"/>
      <c r="Z929" s="5"/>
      <c r="AA929" s="5" t="s">
        <v>24</v>
      </c>
      <c r="AB929" s="80">
        <f t="shared" si="482"/>
        <v>1</v>
      </c>
      <c r="AC929" s="642"/>
      <c r="AD929" s="7"/>
      <c r="AE929" s="7"/>
      <c r="AF929" s="7"/>
      <c r="AG929" s="7"/>
      <c r="AH929" s="7"/>
      <c r="AI929" s="7"/>
      <c r="AJ929" s="7"/>
      <c r="AK929" s="7"/>
      <c r="AL929" s="7"/>
      <c r="AM929" s="7"/>
      <c r="AN929" s="7"/>
      <c r="AO929" s="7"/>
      <c r="AP929" s="7"/>
      <c r="AQ929" s="7"/>
      <c r="AR929" s="7"/>
      <c r="AS929" s="7"/>
      <c r="AT929" s="7"/>
      <c r="AU929" s="7"/>
      <c r="AV929" s="55"/>
      <c r="AW929" s="7"/>
      <c r="AX929" s="7"/>
      <c r="AY929" s="7"/>
      <c r="AZ929" s="7"/>
      <c r="BA929" s="7"/>
      <c r="BB929" s="7"/>
      <c r="BC929" s="7"/>
      <c r="BD929" s="7"/>
      <c r="BE929" s="55"/>
      <c r="BF929" s="55"/>
      <c r="BG929" s="55"/>
      <c r="BH929" s="7"/>
      <c r="BI929" s="7"/>
      <c r="BJ929" s="7" t="s">
        <v>1317</v>
      </c>
      <c r="BK929" s="7"/>
      <c r="BL929" s="5">
        <v>2</v>
      </c>
      <c r="BM929" s="221">
        <v>2</v>
      </c>
      <c r="BN929" s="221">
        <v>2</v>
      </c>
      <c r="BO929" s="221">
        <v>2</v>
      </c>
      <c r="BP929" s="221">
        <v>2</v>
      </c>
      <c r="BQ929" s="221">
        <v>2</v>
      </c>
      <c r="BR929" s="5">
        <v>2</v>
      </c>
      <c r="BS929" s="226">
        <v>2</v>
      </c>
      <c r="BT929" s="221">
        <v>2</v>
      </c>
      <c r="BU929" s="221">
        <v>2</v>
      </c>
      <c r="BV929" s="221">
        <v>2</v>
      </c>
      <c r="BW929" s="5">
        <v>2</v>
      </c>
      <c r="BX929" s="221">
        <v>2</v>
      </c>
      <c r="BY929" s="6">
        <v>2</v>
      </c>
      <c r="BZ929" s="5">
        <v>2</v>
      </c>
      <c r="CA929" s="221">
        <v>2</v>
      </c>
      <c r="CB929" s="221">
        <v>2</v>
      </c>
      <c r="CC929" s="221">
        <v>2</v>
      </c>
      <c r="CD929" s="337">
        <v>2</v>
      </c>
      <c r="CE929" s="221">
        <v>2</v>
      </c>
      <c r="CF929" s="221">
        <v>2</v>
      </c>
      <c r="CG929" s="221">
        <v>2</v>
      </c>
      <c r="CH929" s="221">
        <v>2</v>
      </c>
      <c r="CI929" s="221">
        <v>2</v>
      </c>
      <c r="CJ929" s="337">
        <v>2</v>
      </c>
      <c r="CK929" s="221">
        <v>2</v>
      </c>
      <c r="CL929" s="222">
        <f t="shared" si="483"/>
        <v>26</v>
      </c>
      <c r="CM929" s="237">
        <f t="shared" si="484"/>
        <v>1</v>
      </c>
      <c r="CN929" s="222">
        <f t="shared" si="485"/>
        <v>0</v>
      </c>
      <c r="CO929" s="237">
        <f t="shared" si="486"/>
        <v>0</v>
      </c>
      <c r="CP929" s="222">
        <f t="shared" si="487"/>
        <v>0</v>
      </c>
      <c r="CQ929" s="237">
        <f t="shared" si="488"/>
        <v>0</v>
      </c>
      <c r="CR929" s="222">
        <f t="shared" si="489"/>
        <v>0</v>
      </c>
      <c r="CS929" s="237">
        <f t="shared" si="490"/>
        <v>0</v>
      </c>
      <c r="CT929" s="223">
        <f t="shared" si="491"/>
        <v>2</v>
      </c>
      <c r="CU929" s="223" t="str">
        <f t="shared" si="492"/>
        <v>Đạt mục tiêu</v>
      </c>
      <c r="CV929" s="221"/>
    </row>
    <row r="930" spans="1:100" ht="50.5" hidden="1">
      <c r="A930" s="1308"/>
      <c r="B930" s="1024"/>
      <c r="C930" s="1033"/>
      <c r="D930" s="1024"/>
      <c r="E930" s="1059"/>
      <c r="F930" s="1024"/>
      <c r="G930" s="377" t="s">
        <v>1259</v>
      </c>
      <c r="H930" s="377"/>
      <c r="I930" s="629"/>
      <c r="J930" s="226"/>
      <c r="K930" s="493"/>
      <c r="L930" s="5" t="s">
        <v>32</v>
      </c>
      <c r="M930" s="212" t="s">
        <v>31</v>
      </c>
      <c r="N930" s="165" t="s">
        <v>8</v>
      </c>
      <c r="O930" s="221"/>
      <c r="P930" s="221"/>
      <c r="Q930" s="5"/>
      <c r="R930" s="5"/>
      <c r="S930" s="5"/>
      <c r="T930" s="5"/>
      <c r="U930" s="6" t="s">
        <v>24</v>
      </c>
      <c r="V930" s="5"/>
      <c r="W930" s="5"/>
      <c r="X930" s="5"/>
      <c r="Y930" s="5"/>
      <c r="Z930" s="5"/>
      <c r="AA930" s="5"/>
      <c r="AB930" s="80">
        <f t="shared" si="482"/>
        <v>1</v>
      </c>
      <c r="AC930" s="642"/>
      <c r="AD930" s="7"/>
      <c r="AE930" s="7"/>
      <c r="AF930" s="7"/>
      <c r="AG930" s="7"/>
      <c r="AH930" s="7"/>
      <c r="AI930" s="7"/>
      <c r="AJ930" s="7"/>
      <c r="AK930" s="7"/>
      <c r="AL930" s="7"/>
      <c r="AM930" s="7"/>
      <c r="AN930" s="7"/>
      <c r="AO930" s="7"/>
      <c r="AP930" s="7"/>
      <c r="AQ930" s="7"/>
      <c r="AR930" s="7"/>
      <c r="AS930" s="7" t="s">
        <v>1317</v>
      </c>
      <c r="AT930" s="7"/>
      <c r="AU930" s="7"/>
      <c r="AV930" s="55"/>
      <c r="AW930" s="7"/>
      <c r="AX930" s="7"/>
      <c r="AY930" s="7"/>
      <c r="AZ930" s="7"/>
      <c r="BA930" s="7"/>
      <c r="BB930" s="7"/>
      <c r="BC930" s="7"/>
      <c r="BD930" s="7"/>
      <c r="BE930" s="55"/>
      <c r="BF930" s="55"/>
      <c r="BG930" s="55"/>
      <c r="BH930" s="7"/>
      <c r="BI930" s="7"/>
      <c r="BJ930" s="7"/>
      <c r="BK930" s="7"/>
      <c r="BL930" s="5">
        <v>2</v>
      </c>
      <c r="BM930" s="221">
        <v>2</v>
      </c>
      <c r="BN930" s="221">
        <v>2</v>
      </c>
      <c r="BO930" s="221">
        <v>2</v>
      </c>
      <c r="BP930" s="221">
        <v>2</v>
      </c>
      <c r="BQ930" s="221">
        <v>2</v>
      </c>
      <c r="BR930" s="5">
        <v>1</v>
      </c>
      <c r="BS930" s="226">
        <v>2</v>
      </c>
      <c r="BT930" s="221">
        <v>2</v>
      </c>
      <c r="BU930" s="221">
        <v>2</v>
      </c>
      <c r="BV930" s="221">
        <v>2</v>
      </c>
      <c r="BW930" s="5">
        <v>2</v>
      </c>
      <c r="BX930" s="221">
        <v>2</v>
      </c>
      <c r="BY930" s="6">
        <v>2</v>
      </c>
      <c r="BZ930" s="5">
        <v>2</v>
      </c>
      <c r="CA930" s="221">
        <v>2</v>
      </c>
      <c r="CB930" s="221">
        <v>2</v>
      </c>
      <c r="CC930" s="221">
        <v>2</v>
      </c>
      <c r="CD930" s="337">
        <v>2</v>
      </c>
      <c r="CE930" s="221">
        <v>2</v>
      </c>
      <c r="CF930" s="221">
        <v>2</v>
      </c>
      <c r="CG930" s="221">
        <v>2</v>
      </c>
      <c r="CH930" s="221">
        <v>2</v>
      </c>
      <c r="CI930" s="221">
        <v>2</v>
      </c>
      <c r="CJ930" s="337">
        <v>2</v>
      </c>
      <c r="CK930" s="221">
        <v>2</v>
      </c>
      <c r="CL930" s="222">
        <f t="shared" si="483"/>
        <v>25</v>
      </c>
      <c r="CM930" s="237">
        <f t="shared" si="484"/>
        <v>0.96153846153846156</v>
      </c>
      <c r="CN930" s="222">
        <f t="shared" si="485"/>
        <v>1</v>
      </c>
      <c r="CO930" s="237">
        <f t="shared" si="486"/>
        <v>3.8461538461538464E-2</v>
      </c>
      <c r="CP930" s="222">
        <f t="shared" si="487"/>
        <v>0</v>
      </c>
      <c r="CQ930" s="237">
        <f t="shared" si="488"/>
        <v>0</v>
      </c>
      <c r="CR930" s="222">
        <f t="shared" si="489"/>
        <v>0</v>
      </c>
      <c r="CS930" s="237">
        <f t="shared" si="490"/>
        <v>0</v>
      </c>
      <c r="CT930" s="223">
        <f t="shared" si="491"/>
        <v>1.9615384615384615</v>
      </c>
      <c r="CU930" s="223" t="str">
        <f t="shared" si="492"/>
        <v>Đạt mục tiêu</v>
      </c>
      <c r="CV930" s="221"/>
    </row>
    <row r="931" spans="1:100" ht="50.5" hidden="1">
      <c r="A931" s="1308"/>
      <c r="B931" s="1024"/>
      <c r="C931" s="1033"/>
      <c r="D931" s="1024"/>
      <c r="E931" s="1059"/>
      <c r="F931" s="1024"/>
      <c r="G931" s="377" t="s">
        <v>1465</v>
      </c>
      <c r="H931" s="377"/>
      <c r="I931" s="629"/>
      <c r="J931" s="16"/>
      <c r="K931" s="514"/>
      <c r="L931" s="38" t="s">
        <v>32</v>
      </c>
      <c r="M931" s="212" t="s">
        <v>31</v>
      </c>
      <c r="N931" s="165" t="s">
        <v>8</v>
      </c>
      <c r="O931" s="221"/>
      <c r="P931" s="221"/>
      <c r="Q931" s="5"/>
      <c r="R931" s="5"/>
      <c r="S931" s="5" t="s">
        <v>24</v>
      </c>
      <c r="T931" s="5"/>
      <c r="U931" s="6"/>
      <c r="V931" s="5"/>
      <c r="W931" s="5"/>
      <c r="X931" s="5"/>
      <c r="Y931" s="5"/>
      <c r="Z931" s="5"/>
      <c r="AA931" s="5"/>
      <c r="AB931" s="80">
        <f t="shared" si="482"/>
        <v>1</v>
      </c>
      <c r="AC931" s="642"/>
      <c r="AD931" s="7"/>
      <c r="AE931" s="7"/>
      <c r="AF931" s="7"/>
      <c r="AG931" s="7"/>
      <c r="AH931" s="7"/>
      <c r="AI931" s="7"/>
      <c r="AJ931" s="7"/>
      <c r="AK931" s="7"/>
      <c r="AL931" s="7"/>
      <c r="AM931" s="7"/>
      <c r="AN931" s="7" t="s">
        <v>1183</v>
      </c>
      <c r="AO931" s="7"/>
      <c r="AP931" s="7"/>
      <c r="AQ931" s="7"/>
      <c r="AR931" s="7"/>
      <c r="AS931" s="7"/>
      <c r="AT931" s="7"/>
      <c r="AU931" s="7"/>
      <c r="AV931" s="55"/>
      <c r="AW931" s="7"/>
      <c r="AX931" s="7"/>
      <c r="AY931" s="7"/>
      <c r="AZ931" s="7"/>
      <c r="BA931" s="7"/>
      <c r="BB931" s="7"/>
      <c r="BC931" s="7"/>
      <c r="BD931" s="7"/>
      <c r="BE931" s="55"/>
      <c r="BF931" s="55"/>
      <c r="BG931" s="55"/>
      <c r="BH931" s="7"/>
      <c r="BI931" s="7"/>
      <c r="BJ931" s="7"/>
      <c r="BK931" s="7"/>
      <c r="BL931" s="5">
        <v>1</v>
      </c>
      <c r="BM931" s="221">
        <v>2</v>
      </c>
      <c r="BN931" s="221">
        <v>2</v>
      </c>
      <c r="BO931" s="221">
        <v>2</v>
      </c>
      <c r="BP931" s="221">
        <v>2</v>
      </c>
      <c r="BQ931" s="221">
        <v>2</v>
      </c>
      <c r="BR931" s="5">
        <v>2</v>
      </c>
      <c r="BS931" s="226">
        <v>2</v>
      </c>
      <c r="BT931" s="221">
        <v>2</v>
      </c>
      <c r="BU931" s="221">
        <v>2</v>
      </c>
      <c r="BV931" s="221">
        <v>2</v>
      </c>
      <c r="BW931" s="5">
        <v>2</v>
      </c>
      <c r="BX931" s="221">
        <v>2</v>
      </c>
      <c r="BY931" s="6">
        <v>2</v>
      </c>
      <c r="BZ931" s="5">
        <v>2</v>
      </c>
      <c r="CA931" s="221">
        <v>2</v>
      </c>
      <c r="CB931" s="221">
        <v>2</v>
      </c>
      <c r="CC931" s="221">
        <v>2</v>
      </c>
      <c r="CD931" s="337">
        <v>2</v>
      </c>
      <c r="CE931" s="221">
        <v>2</v>
      </c>
      <c r="CF931" s="221">
        <v>2</v>
      </c>
      <c r="CG931" s="221">
        <v>2</v>
      </c>
      <c r="CH931" s="221">
        <v>2</v>
      </c>
      <c r="CI931" s="221">
        <v>2</v>
      </c>
      <c r="CJ931" s="337">
        <v>2</v>
      </c>
      <c r="CK931" s="221">
        <v>2</v>
      </c>
      <c r="CL931" s="222">
        <f t="shared" si="483"/>
        <v>25</v>
      </c>
      <c r="CM931" s="237">
        <f t="shared" si="484"/>
        <v>0.96153846153846156</v>
      </c>
      <c r="CN931" s="222">
        <f t="shared" si="485"/>
        <v>1</v>
      </c>
      <c r="CO931" s="237">
        <f t="shared" si="486"/>
        <v>3.8461538461538464E-2</v>
      </c>
      <c r="CP931" s="222">
        <f t="shared" si="487"/>
        <v>0</v>
      </c>
      <c r="CQ931" s="237">
        <f t="shared" si="488"/>
        <v>0</v>
      </c>
      <c r="CR931" s="222">
        <f t="shared" si="489"/>
        <v>0</v>
      </c>
      <c r="CS931" s="237">
        <f t="shared" si="490"/>
        <v>0</v>
      </c>
      <c r="CT931" s="223">
        <f t="shared" si="491"/>
        <v>1.9615384615384615</v>
      </c>
      <c r="CU931" s="223" t="str">
        <f t="shared" si="492"/>
        <v>Đạt mục tiêu</v>
      </c>
      <c r="CV931" s="221"/>
    </row>
    <row r="932" spans="1:100" ht="50.5" hidden="1">
      <c r="A932" s="1308"/>
      <c r="B932" s="1024"/>
      <c r="C932" s="1033"/>
      <c r="D932" s="1024"/>
      <c r="E932" s="1059"/>
      <c r="F932" s="1024"/>
      <c r="G932" s="377" t="s">
        <v>1260</v>
      </c>
      <c r="H932" s="377"/>
      <c r="I932" s="629"/>
      <c r="J932" s="16"/>
      <c r="K932" s="514"/>
      <c r="L932" s="5" t="s">
        <v>32</v>
      </c>
      <c r="M932" s="212" t="s">
        <v>31</v>
      </c>
      <c r="N932" s="165" t="s">
        <v>8</v>
      </c>
      <c r="O932" s="221"/>
      <c r="P932" s="221"/>
      <c r="Q932" s="5"/>
      <c r="R932" s="5"/>
      <c r="S932" s="5"/>
      <c r="T932" s="5"/>
      <c r="U932" s="6"/>
      <c r="V932" s="5"/>
      <c r="W932" s="5"/>
      <c r="X932" s="5"/>
      <c r="Y932" s="5"/>
      <c r="Z932" s="5" t="s">
        <v>24</v>
      </c>
      <c r="AA932" s="5"/>
      <c r="AB932" s="80">
        <f t="shared" si="482"/>
        <v>1</v>
      </c>
      <c r="AC932" s="642"/>
      <c r="AD932" s="7"/>
      <c r="AE932" s="7"/>
      <c r="AF932" s="7"/>
      <c r="AG932" s="7"/>
      <c r="AH932" s="7"/>
      <c r="AI932" s="7"/>
      <c r="AJ932" s="7"/>
      <c r="AK932" s="7"/>
      <c r="AL932" s="7"/>
      <c r="AM932" s="7"/>
      <c r="AN932" s="7"/>
      <c r="AO932" s="7"/>
      <c r="AP932" s="7"/>
      <c r="AQ932" s="7"/>
      <c r="AR932" s="7"/>
      <c r="AS932" s="7"/>
      <c r="AT932" s="7"/>
      <c r="AU932" s="7"/>
      <c r="AV932" s="55"/>
      <c r="AW932" s="7"/>
      <c r="AX932" s="7"/>
      <c r="AY932" s="7"/>
      <c r="AZ932" s="7"/>
      <c r="BA932" s="7"/>
      <c r="BB932" s="7"/>
      <c r="BC932" s="7"/>
      <c r="BD932" s="7"/>
      <c r="BE932" s="55"/>
      <c r="BF932" s="55"/>
      <c r="BG932" s="55"/>
      <c r="BH932" s="7" t="s">
        <v>1317</v>
      </c>
      <c r="BI932" s="7" t="s">
        <v>1317</v>
      </c>
      <c r="BJ932" s="7"/>
      <c r="BK932" s="7"/>
      <c r="BL932" s="5">
        <v>2</v>
      </c>
      <c r="BM932" s="221">
        <v>2</v>
      </c>
      <c r="BN932" s="221">
        <v>1</v>
      </c>
      <c r="BO932" s="221">
        <v>2</v>
      </c>
      <c r="BP932" s="221">
        <v>2</v>
      </c>
      <c r="BQ932" s="221">
        <v>1</v>
      </c>
      <c r="BR932" s="5">
        <v>2</v>
      </c>
      <c r="BS932" s="226">
        <v>2</v>
      </c>
      <c r="BT932" s="221">
        <v>2</v>
      </c>
      <c r="BU932" s="221">
        <v>2</v>
      </c>
      <c r="BV932" s="221">
        <v>2</v>
      </c>
      <c r="BW932" s="5">
        <v>1</v>
      </c>
      <c r="BX932" s="221">
        <v>2</v>
      </c>
      <c r="BY932" s="6">
        <v>2</v>
      </c>
      <c r="BZ932" s="5">
        <v>2</v>
      </c>
      <c r="CA932" s="221">
        <v>2</v>
      </c>
      <c r="CB932" s="221">
        <v>2</v>
      </c>
      <c r="CC932" s="221">
        <v>2</v>
      </c>
      <c r="CD932" s="337">
        <v>1</v>
      </c>
      <c r="CE932" s="221">
        <v>1</v>
      </c>
      <c r="CF932" s="221">
        <v>2</v>
      </c>
      <c r="CG932" s="221">
        <v>1</v>
      </c>
      <c r="CH932" s="221">
        <v>2</v>
      </c>
      <c r="CI932" s="221">
        <v>2</v>
      </c>
      <c r="CJ932" s="337">
        <v>2</v>
      </c>
      <c r="CK932" s="221">
        <v>2</v>
      </c>
      <c r="CL932" s="222">
        <f t="shared" si="483"/>
        <v>20</v>
      </c>
      <c r="CM932" s="237">
        <f t="shared" si="484"/>
        <v>0.76923076923076927</v>
      </c>
      <c r="CN932" s="222">
        <f t="shared" si="485"/>
        <v>6</v>
      </c>
      <c r="CO932" s="237">
        <f t="shared" si="486"/>
        <v>0.23076923076923078</v>
      </c>
      <c r="CP932" s="222">
        <f t="shared" si="487"/>
        <v>0</v>
      </c>
      <c r="CQ932" s="237">
        <f t="shared" si="488"/>
        <v>0</v>
      </c>
      <c r="CR932" s="222">
        <f t="shared" si="489"/>
        <v>0</v>
      </c>
      <c r="CS932" s="237">
        <f t="shared" si="490"/>
        <v>0</v>
      </c>
      <c r="CT932" s="223">
        <f t="shared" si="491"/>
        <v>1.7692307692307692</v>
      </c>
      <c r="CU932" s="223" t="str">
        <f t="shared" si="492"/>
        <v>Đạt mục tiêu</v>
      </c>
      <c r="CV932" s="221"/>
    </row>
    <row r="933" spans="1:100" ht="50.5" hidden="1">
      <c r="A933" s="1308"/>
      <c r="B933" s="1024"/>
      <c r="C933" s="1033"/>
      <c r="D933" s="1024"/>
      <c r="E933" s="1059"/>
      <c r="F933" s="1024"/>
      <c r="G933" s="377" t="s">
        <v>1466</v>
      </c>
      <c r="H933" s="377"/>
      <c r="I933" s="629"/>
      <c r="J933" s="16"/>
      <c r="K933" s="514"/>
      <c r="L933" s="38" t="s">
        <v>32</v>
      </c>
      <c r="M933" s="212" t="s">
        <v>31</v>
      </c>
      <c r="N933" s="165" t="s">
        <v>8</v>
      </c>
      <c r="O933" s="221"/>
      <c r="P933" s="221"/>
      <c r="Q933" s="5"/>
      <c r="R933" s="5"/>
      <c r="S933" s="5" t="s">
        <v>24</v>
      </c>
      <c r="T933" s="5"/>
      <c r="U933" s="6"/>
      <c r="V933" s="5"/>
      <c r="W933" s="5"/>
      <c r="X933" s="5"/>
      <c r="Y933" s="5"/>
      <c r="Z933" s="5"/>
      <c r="AA933" s="5"/>
      <c r="AB933" s="80">
        <f t="shared" si="482"/>
        <v>1</v>
      </c>
      <c r="AC933" s="642"/>
      <c r="AD933" s="7"/>
      <c r="AE933" s="7"/>
      <c r="AF933" s="7"/>
      <c r="AG933" s="7"/>
      <c r="AH933" s="7"/>
      <c r="AI933" s="7"/>
      <c r="AJ933" s="7"/>
      <c r="AK933" s="7"/>
      <c r="AL933" s="7"/>
      <c r="AM933" s="7" t="s">
        <v>1318</v>
      </c>
      <c r="AN933" s="7"/>
      <c r="AO933" s="7"/>
      <c r="AP933" s="7"/>
      <c r="AQ933" s="7"/>
      <c r="AR933" s="7"/>
      <c r="AS933" s="7"/>
      <c r="AT933" s="7"/>
      <c r="AU933" s="7"/>
      <c r="AV933" s="55"/>
      <c r="AW933" s="7"/>
      <c r="AX933" s="7"/>
      <c r="AY933" s="7"/>
      <c r="AZ933" s="7"/>
      <c r="BA933" s="7"/>
      <c r="BB933" s="7"/>
      <c r="BC933" s="7"/>
      <c r="BD933" s="7"/>
      <c r="BE933" s="55"/>
      <c r="BF933" s="55"/>
      <c r="BG933" s="55"/>
      <c r="BH933" s="7"/>
      <c r="BI933" s="7"/>
      <c r="BJ933" s="7"/>
      <c r="BK933" s="7"/>
      <c r="BL933" s="5">
        <v>2</v>
      </c>
      <c r="BM933" s="221">
        <v>2</v>
      </c>
      <c r="BN933" s="221">
        <v>2</v>
      </c>
      <c r="BO933" s="221">
        <v>2</v>
      </c>
      <c r="BP933" s="221">
        <v>2</v>
      </c>
      <c r="BQ933" s="221">
        <v>2</v>
      </c>
      <c r="BR933" s="5">
        <v>2</v>
      </c>
      <c r="BS933" s="226">
        <v>2</v>
      </c>
      <c r="BT933" s="221">
        <v>2</v>
      </c>
      <c r="BU933" s="221">
        <v>2</v>
      </c>
      <c r="BV933" s="221">
        <v>2</v>
      </c>
      <c r="BW933" s="5">
        <v>2</v>
      </c>
      <c r="BX933" s="221">
        <v>2</v>
      </c>
      <c r="BY933" s="6">
        <v>2</v>
      </c>
      <c r="BZ933" s="5">
        <v>2</v>
      </c>
      <c r="CA933" s="221">
        <v>2</v>
      </c>
      <c r="CB933" s="221">
        <v>1</v>
      </c>
      <c r="CC933" s="221">
        <v>2</v>
      </c>
      <c r="CD933" s="337">
        <v>2</v>
      </c>
      <c r="CE933" s="221">
        <v>2</v>
      </c>
      <c r="CF933" s="221">
        <v>2</v>
      </c>
      <c r="CG933" s="221">
        <v>2</v>
      </c>
      <c r="CH933" s="221">
        <v>2</v>
      </c>
      <c r="CI933" s="221">
        <v>2</v>
      </c>
      <c r="CJ933" s="337">
        <v>1</v>
      </c>
      <c r="CK933" s="221">
        <v>2</v>
      </c>
      <c r="CL933" s="222">
        <f t="shared" si="483"/>
        <v>24</v>
      </c>
      <c r="CM933" s="237">
        <f t="shared" si="484"/>
        <v>0.92307692307692313</v>
      </c>
      <c r="CN933" s="222">
        <f t="shared" si="485"/>
        <v>2</v>
      </c>
      <c r="CO933" s="237">
        <f t="shared" si="486"/>
        <v>7.6923076923076927E-2</v>
      </c>
      <c r="CP933" s="222">
        <f t="shared" si="487"/>
        <v>0</v>
      </c>
      <c r="CQ933" s="237">
        <f t="shared" si="488"/>
        <v>0</v>
      </c>
      <c r="CR933" s="222">
        <f t="shared" si="489"/>
        <v>0</v>
      </c>
      <c r="CS933" s="237">
        <f t="shared" si="490"/>
        <v>0</v>
      </c>
      <c r="CT933" s="223">
        <f t="shared" si="491"/>
        <v>1.9230769230769231</v>
      </c>
      <c r="CU933" s="223" t="str">
        <f t="shared" si="492"/>
        <v>Đạt mục tiêu</v>
      </c>
      <c r="CV933" s="221"/>
    </row>
    <row r="934" spans="1:100" ht="50.5" hidden="1">
      <c r="A934" s="1308"/>
      <c r="B934" s="1024"/>
      <c r="C934" s="1033"/>
      <c r="D934" s="1024"/>
      <c r="E934" s="1059"/>
      <c r="F934" s="1024"/>
      <c r="G934" s="377" t="s">
        <v>1248</v>
      </c>
      <c r="H934" s="377"/>
      <c r="I934" s="629"/>
      <c r="J934" s="16"/>
      <c r="K934" s="514"/>
      <c r="L934" s="5" t="s">
        <v>32</v>
      </c>
      <c r="M934" s="212" t="s">
        <v>31</v>
      </c>
      <c r="N934" s="165" t="s">
        <v>8</v>
      </c>
      <c r="O934" s="221"/>
      <c r="P934" s="221"/>
      <c r="Q934" s="5"/>
      <c r="R934" s="5"/>
      <c r="S934" s="5"/>
      <c r="T934" s="5"/>
      <c r="U934" s="6"/>
      <c r="V934" s="5"/>
      <c r="W934" s="5"/>
      <c r="X934" s="5" t="s">
        <v>24</v>
      </c>
      <c r="Y934" s="5"/>
      <c r="Z934" s="5"/>
      <c r="AA934" s="5"/>
      <c r="AB934" s="80">
        <f t="shared" si="482"/>
        <v>1</v>
      </c>
      <c r="AC934" s="642"/>
      <c r="AD934" s="7"/>
      <c r="AE934" s="7"/>
      <c r="AF934" s="7"/>
      <c r="AG934" s="7"/>
      <c r="AH934" s="7"/>
      <c r="AI934" s="7"/>
      <c r="AJ934" s="7"/>
      <c r="AK934" s="7"/>
      <c r="AL934" s="7"/>
      <c r="AM934" s="7"/>
      <c r="AN934" s="7"/>
      <c r="AO934" s="7"/>
      <c r="AP934" s="7"/>
      <c r="AQ934" s="7"/>
      <c r="AR934" s="7"/>
      <c r="AS934" s="7"/>
      <c r="AT934" s="7"/>
      <c r="AU934" s="7"/>
      <c r="AV934" s="55"/>
      <c r="AW934" s="7"/>
      <c r="AX934" s="7"/>
      <c r="AY934" s="7"/>
      <c r="AZ934" s="7"/>
      <c r="BA934" s="7"/>
      <c r="BB934" s="7"/>
      <c r="BC934" s="7"/>
      <c r="BD934" s="7" t="s">
        <v>1183</v>
      </c>
      <c r="BE934" s="55"/>
      <c r="BF934" s="55"/>
      <c r="BG934" s="55"/>
      <c r="BH934" s="7"/>
      <c r="BI934" s="7"/>
      <c r="BJ934" s="7"/>
      <c r="BK934" s="7"/>
      <c r="BL934" s="5">
        <v>2</v>
      </c>
      <c r="BM934" s="221">
        <v>2</v>
      </c>
      <c r="BN934" s="221">
        <v>2</v>
      </c>
      <c r="BO934" s="221">
        <v>2</v>
      </c>
      <c r="BP934" s="221">
        <v>2</v>
      </c>
      <c r="BQ934" s="221">
        <v>2</v>
      </c>
      <c r="BR934" s="5">
        <v>2</v>
      </c>
      <c r="BS934" s="226">
        <v>2</v>
      </c>
      <c r="BT934" s="221">
        <v>2</v>
      </c>
      <c r="BU934" s="221">
        <v>2</v>
      </c>
      <c r="BV934" s="221">
        <v>2</v>
      </c>
      <c r="BW934" s="5">
        <v>2</v>
      </c>
      <c r="BX934" s="221">
        <v>2</v>
      </c>
      <c r="BY934" s="6">
        <v>2</v>
      </c>
      <c r="BZ934" s="5">
        <v>1</v>
      </c>
      <c r="CA934" s="221">
        <v>2</v>
      </c>
      <c r="CB934" s="221">
        <v>2</v>
      </c>
      <c r="CC934" s="221">
        <v>2</v>
      </c>
      <c r="CD934" s="337">
        <v>2</v>
      </c>
      <c r="CE934" s="221">
        <v>2</v>
      </c>
      <c r="CF934" s="221">
        <v>2</v>
      </c>
      <c r="CG934" s="221">
        <v>2</v>
      </c>
      <c r="CH934" s="221">
        <v>2</v>
      </c>
      <c r="CI934" s="221">
        <v>2</v>
      </c>
      <c r="CJ934" s="337">
        <v>2</v>
      </c>
      <c r="CK934" s="221">
        <v>2</v>
      </c>
      <c r="CL934" s="222">
        <f t="shared" si="483"/>
        <v>25</v>
      </c>
      <c r="CM934" s="237">
        <f t="shared" si="484"/>
        <v>0.96153846153846156</v>
      </c>
      <c r="CN934" s="222">
        <f t="shared" si="485"/>
        <v>1</v>
      </c>
      <c r="CO934" s="237">
        <f t="shared" si="486"/>
        <v>3.8461538461538464E-2</v>
      </c>
      <c r="CP934" s="222">
        <f t="shared" si="487"/>
        <v>0</v>
      </c>
      <c r="CQ934" s="237">
        <f t="shared" si="488"/>
        <v>0</v>
      </c>
      <c r="CR934" s="222">
        <f t="shared" si="489"/>
        <v>0</v>
      </c>
      <c r="CS934" s="237">
        <f t="shared" si="490"/>
        <v>0</v>
      </c>
      <c r="CT934" s="223">
        <f t="shared" si="491"/>
        <v>1.9615384615384615</v>
      </c>
      <c r="CU934" s="223" t="str">
        <f t="shared" si="492"/>
        <v>Đạt mục tiêu</v>
      </c>
      <c r="CV934" s="221"/>
    </row>
    <row r="935" spans="1:100" ht="50.5" hidden="1">
      <c r="A935" s="1308"/>
      <c r="B935" s="1024"/>
      <c r="C935" s="1033"/>
      <c r="D935" s="1024"/>
      <c r="E935" s="1059"/>
      <c r="F935" s="1024"/>
      <c r="G935" s="378" t="s">
        <v>1245</v>
      </c>
      <c r="H935" s="378"/>
      <c r="I935" s="635"/>
      <c r="J935" s="16"/>
      <c r="K935" s="514"/>
      <c r="L935" s="5" t="s">
        <v>52</v>
      </c>
      <c r="M935" s="212" t="s">
        <v>31</v>
      </c>
      <c r="N935" s="165" t="s">
        <v>8</v>
      </c>
      <c r="O935" s="221" t="s">
        <v>29</v>
      </c>
      <c r="P935" s="221" t="s">
        <v>24</v>
      </c>
      <c r="Q935" s="5"/>
      <c r="R935" s="5"/>
      <c r="S935" s="5"/>
      <c r="T935" s="5"/>
      <c r="U935" s="6"/>
      <c r="V935" s="5"/>
      <c r="W935" s="5"/>
      <c r="X935" s="5"/>
      <c r="Y935" s="5"/>
      <c r="Z935" s="5"/>
      <c r="AA935" s="5" t="s">
        <v>24</v>
      </c>
      <c r="AB935" s="80">
        <f t="shared" si="482"/>
        <v>1</v>
      </c>
      <c r="AC935" s="642"/>
      <c r="AD935" s="7"/>
      <c r="AE935" s="7"/>
      <c r="AF935" s="7"/>
      <c r="AG935" s="7"/>
      <c r="AH935" s="7"/>
      <c r="AI935" s="7"/>
      <c r="AJ935" s="7"/>
      <c r="AK935" s="7"/>
      <c r="AL935" s="7"/>
      <c r="AM935" s="7"/>
      <c r="AN935" s="7"/>
      <c r="AO935" s="7"/>
      <c r="AP935" s="7"/>
      <c r="AQ935" s="7"/>
      <c r="AR935" s="7"/>
      <c r="AS935" s="7"/>
      <c r="AT935" s="7"/>
      <c r="AU935" s="7"/>
      <c r="AV935" s="55"/>
      <c r="AW935" s="7"/>
      <c r="AX935" s="7"/>
      <c r="AY935" s="7"/>
      <c r="AZ935" s="7"/>
      <c r="BA935" s="7"/>
      <c r="BB935" s="7"/>
      <c r="BC935" s="7"/>
      <c r="BD935" s="7"/>
      <c r="BE935" s="55"/>
      <c r="BF935" s="55"/>
      <c r="BG935" s="55"/>
      <c r="BH935" s="7"/>
      <c r="BI935" s="7"/>
      <c r="BJ935" s="7"/>
      <c r="BK935" s="7"/>
      <c r="BL935" s="5">
        <v>2</v>
      </c>
      <c r="BM935" s="221">
        <v>2</v>
      </c>
      <c r="BN935" s="221">
        <v>2</v>
      </c>
      <c r="BO935" s="221">
        <v>2</v>
      </c>
      <c r="BP935" s="221">
        <v>2</v>
      </c>
      <c r="BQ935" s="221">
        <v>2</v>
      </c>
      <c r="BR935" s="5">
        <v>2</v>
      </c>
      <c r="BS935" s="226">
        <v>2</v>
      </c>
      <c r="BT935" s="221">
        <v>2</v>
      </c>
      <c r="BU935" s="221">
        <v>2</v>
      </c>
      <c r="BV935" s="221">
        <v>2</v>
      </c>
      <c r="BW935" s="5">
        <v>2</v>
      </c>
      <c r="BX935" s="221">
        <v>2</v>
      </c>
      <c r="BY935" s="6">
        <v>2</v>
      </c>
      <c r="BZ935" s="5">
        <v>2</v>
      </c>
      <c r="CA935" s="221">
        <v>2</v>
      </c>
      <c r="CB935" s="221">
        <v>2</v>
      </c>
      <c r="CC935" s="221">
        <v>2</v>
      </c>
      <c r="CD935" s="337">
        <v>2</v>
      </c>
      <c r="CE935" s="221">
        <v>2</v>
      </c>
      <c r="CF935" s="221">
        <v>1</v>
      </c>
      <c r="CG935" s="221">
        <v>2</v>
      </c>
      <c r="CH935" s="221">
        <v>2</v>
      </c>
      <c r="CI935" s="221">
        <v>2</v>
      </c>
      <c r="CJ935" s="337">
        <v>2</v>
      </c>
      <c r="CK935" s="221">
        <v>2</v>
      </c>
      <c r="CL935" s="222">
        <f t="shared" si="483"/>
        <v>25</v>
      </c>
      <c r="CM935" s="237">
        <f t="shared" si="484"/>
        <v>0.96153846153846156</v>
      </c>
      <c r="CN935" s="222">
        <f t="shared" si="485"/>
        <v>1</v>
      </c>
      <c r="CO935" s="237">
        <f t="shared" si="486"/>
        <v>3.8461538461538464E-2</v>
      </c>
      <c r="CP935" s="222">
        <f t="shared" si="487"/>
        <v>0</v>
      </c>
      <c r="CQ935" s="237">
        <f t="shared" si="488"/>
        <v>0</v>
      </c>
      <c r="CR935" s="222">
        <f t="shared" si="489"/>
        <v>0</v>
      </c>
      <c r="CS935" s="237">
        <f t="shared" si="490"/>
        <v>0</v>
      </c>
      <c r="CT935" s="223">
        <f t="shared" si="491"/>
        <v>1.9615384615384615</v>
      </c>
      <c r="CU935" s="223" t="str">
        <f t="shared" si="492"/>
        <v>Đạt mục tiêu</v>
      </c>
      <c r="CV935" s="221"/>
    </row>
    <row r="936" spans="1:100" ht="50.5" hidden="1">
      <c r="A936" s="1308"/>
      <c r="B936" s="1024"/>
      <c r="C936" s="1033"/>
      <c r="D936" s="1024"/>
      <c r="E936" s="1059"/>
      <c r="F936" s="1024"/>
      <c r="G936" s="378" t="s">
        <v>1590</v>
      </c>
      <c r="H936" s="378"/>
      <c r="I936" s="635"/>
      <c r="J936" s="16"/>
      <c r="K936" s="514"/>
      <c r="L936" s="5" t="s">
        <v>32</v>
      </c>
      <c r="M936" s="212" t="s">
        <v>31</v>
      </c>
      <c r="N936" s="165" t="s">
        <v>8</v>
      </c>
      <c r="O936" s="221" t="s">
        <v>29</v>
      </c>
      <c r="P936" s="221" t="s">
        <v>24</v>
      </c>
      <c r="Q936" s="5"/>
      <c r="R936" s="5"/>
      <c r="S936" s="5"/>
      <c r="T936" s="5"/>
      <c r="U936" s="6"/>
      <c r="V936" s="5"/>
      <c r="W936" s="5"/>
      <c r="X936" s="5"/>
      <c r="Y936" s="5"/>
      <c r="Z936" s="5"/>
      <c r="AA936" s="5" t="s">
        <v>24</v>
      </c>
      <c r="AB936" s="80">
        <f t="shared" si="482"/>
        <v>1</v>
      </c>
      <c r="AC936" s="642"/>
      <c r="AD936" s="7"/>
      <c r="AE936" s="7"/>
      <c r="AF936" s="7"/>
      <c r="AG936" s="7"/>
      <c r="AH936" s="7"/>
      <c r="AI936" s="7"/>
      <c r="AJ936" s="7"/>
      <c r="AK936" s="7"/>
      <c r="AL936" s="7"/>
      <c r="AM936" s="7"/>
      <c r="AN936" s="7"/>
      <c r="AO936" s="7"/>
      <c r="AP936" s="7"/>
      <c r="AQ936" s="7"/>
      <c r="AR936" s="7"/>
      <c r="AS936" s="7"/>
      <c r="AT936" s="7"/>
      <c r="AU936" s="7"/>
      <c r="AV936" s="55"/>
      <c r="AW936" s="7"/>
      <c r="AX936" s="7"/>
      <c r="AY936" s="7"/>
      <c r="AZ936" s="7"/>
      <c r="BA936" s="7"/>
      <c r="BB936" s="7"/>
      <c r="BC936" s="7"/>
      <c r="BD936" s="7"/>
      <c r="BE936" s="7"/>
      <c r="BF936" s="7"/>
      <c r="BG936" s="7"/>
      <c r="BH936" s="7"/>
      <c r="BI936" s="7"/>
      <c r="BJ936" s="7"/>
      <c r="BK936" s="7" t="s">
        <v>1315</v>
      </c>
      <c r="BL936" s="5">
        <v>2</v>
      </c>
      <c r="BM936" s="221">
        <v>2</v>
      </c>
      <c r="BN936" s="221">
        <v>2</v>
      </c>
      <c r="BO936" s="221">
        <v>2</v>
      </c>
      <c r="BP936" s="221">
        <v>2</v>
      </c>
      <c r="BQ936" s="221">
        <v>2</v>
      </c>
      <c r="BR936" s="5">
        <v>2</v>
      </c>
      <c r="BS936" s="226">
        <v>2</v>
      </c>
      <c r="BT936" s="221">
        <v>2</v>
      </c>
      <c r="BU936" s="221">
        <v>2</v>
      </c>
      <c r="BV936" s="221">
        <v>2</v>
      </c>
      <c r="BW936" s="5">
        <v>2</v>
      </c>
      <c r="BX936" s="221">
        <v>2</v>
      </c>
      <c r="BY936" s="6">
        <v>2</v>
      </c>
      <c r="BZ936" s="5">
        <v>2</v>
      </c>
      <c r="CA936" s="221">
        <v>2</v>
      </c>
      <c r="CB936" s="221">
        <v>2</v>
      </c>
      <c r="CC936" s="221">
        <v>2</v>
      </c>
      <c r="CD936" s="337">
        <v>2</v>
      </c>
      <c r="CE936" s="221">
        <v>2</v>
      </c>
      <c r="CF936" s="221">
        <v>2</v>
      </c>
      <c r="CG936" s="221">
        <v>2</v>
      </c>
      <c r="CH936" s="221">
        <v>2</v>
      </c>
      <c r="CI936" s="221">
        <v>2</v>
      </c>
      <c r="CJ936" s="337">
        <v>2</v>
      </c>
      <c r="CK936" s="221">
        <v>2</v>
      </c>
      <c r="CL936" s="222">
        <f t="shared" si="483"/>
        <v>26</v>
      </c>
      <c r="CM936" s="237">
        <f t="shared" si="484"/>
        <v>1</v>
      </c>
      <c r="CN936" s="222">
        <f t="shared" si="485"/>
        <v>0</v>
      </c>
      <c r="CO936" s="237">
        <f t="shared" si="486"/>
        <v>0</v>
      </c>
      <c r="CP936" s="222">
        <f t="shared" si="487"/>
        <v>0</v>
      </c>
      <c r="CQ936" s="237">
        <f t="shared" si="488"/>
        <v>0</v>
      </c>
      <c r="CR936" s="222">
        <f t="shared" si="489"/>
        <v>0</v>
      </c>
      <c r="CS936" s="237">
        <f t="shared" si="490"/>
        <v>0</v>
      </c>
      <c r="CT936" s="223">
        <f t="shared" si="491"/>
        <v>2</v>
      </c>
      <c r="CU936" s="223" t="str">
        <f t="shared" si="492"/>
        <v>Đạt mục tiêu</v>
      </c>
      <c r="CV936" s="5"/>
    </row>
    <row r="937" spans="1:100" ht="93" hidden="1">
      <c r="A937" s="1308"/>
      <c r="B937" s="1024"/>
      <c r="C937" s="1033"/>
      <c r="D937" s="1024"/>
      <c r="E937" s="1059"/>
      <c r="F937" s="1024" t="s">
        <v>1491</v>
      </c>
      <c r="G937" s="34" t="s">
        <v>2707</v>
      </c>
      <c r="H937" s="378"/>
      <c r="I937" s="442"/>
      <c r="J937" s="16"/>
      <c r="K937" s="514"/>
      <c r="L937" s="5" t="s">
        <v>32</v>
      </c>
      <c r="M937" s="212" t="s">
        <v>31</v>
      </c>
      <c r="N937" s="165" t="s">
        <v>8</v>
      </c>
      <c r="O937" s="221" t="s">
        <v>29</v>
      </c>
      <c r="P937" s="221" t="s">
        <v>24</v>
      </c>
      <c r="Q937" s="5"/>
      <c r="R937" s="5"/>
      <c r="S937" s="5"/>
      <c r="T937" s="5" t="s">
        <v>24</v>
      </c>
      <c r="U937" s="6"/>
      <c r="V937" s="5"/>
      <c r="W937" s="5"/>
      <c r="X937" s="5"/>
      <c r="Y937" s="5"/>
      <c r="Z937" s="5"/>
      <c r="AA937" s="5"/>
      <c r="AB937" s="80">
        <f t="shared" si="482"/>
        <v>1</v>
      </c>
      <c r="AC937" s="642"/>
      <c r="AD937" s="7"/>
      <c r="AE937" s="7"/>
      <c r="AF937" s="7"/>
      <c r="AG937" s="7"/>
      <c r="AH937" s="7"/>
      <c r="AI937" s="7"/>
      <c r="AJ937" s="7"/>
      <c r="AK937" s="7"/>
      <c r="AL937" s="7"/>
      <c r="AM937" s="7"/>
      <c r="AN937" s="7"/>
      <c r="AO937" s="7"/>
      <c r="AP937" s="55" t="s">
        <v>1183</v>
      </c>
      <c r="AQ937" s="55"/>
      <c r="AR937" s="55"/>
      <c r="AS937" s="7"/>
      <c r="AT937" s="7"/>
      <c r="AU937" s="7"/>
      <c r="AV937" s="55"/>
      <c r="AW937" s="7"/>
      <c r="AX937" s="7"/>
      <c r="AY937" s="7"/>
      <c r="AZ937" s="7"/>
      <c r="BA937" s="7"/>
      <c r="BB937" s="7"/>
      <c r="BC937" s="7"/>
      <c r="BD937" s="7"/>
      <c r="BE937" s="7"/>
      <c r="BF937" s="7"/>
      <c r="BG937" s="7"/>
      <c r="BH937" s="7"/>
      <c r="BI937" s="7"/>
      <c r="BJ937" s="7"/>
      <c r="BK937" s="7"/>
      <c r="BL937" s="5">
        <v>2</v>
      </c>
      <c r="BM937" s="221">
        <v>2</v>
      </c>
      <c r="BN937" s="221">
        <v>2</v>
      </c>
      <c r="BO937" s="221">
        <v>1</v>
      </c>
      <c r="BP937" s="221">
        <v>2</v>
      </c>
      <c r="BQ937" s="221">
        <v>2</v>
      </c>
      <c r="BR937" s="5">
        <v>2</v>
      </c>
      <c r="BS937" s="226">
        <v>2</v>
      </c>
      <c r="BT937" s="221">
        <v>2</v>
      </c>
      <c r="BU937" s="221">
        <v>2</v>
      </c>
      <c r="BV937" s="221">
        <v>2</v>
      </c>
      <c r="BW937" s="5">
        <v>2</v>
      </c>
      <c r="BX937" s="221">
        <v>2</v>
      </c>
      <c r="BY937" s="6">
        <v>2</v>
      </c>
      <c r="BZ937" s="5">
        <v>2</v>
      </c>
      <c r="CA937" s="221">
        <v>2</v>
      </c>
      <c r="CB937" s="221">
        <v>2</v>
      </c>
      <c r="CC937" s="221">
        <v>2</v>
      </c>
      <c r="CD937" s="337">
        <v>2</v>
      </c>
      <c r="CE937" s="221">
        <v>2</v>
      </c>
      <c r="CF937" s="221">
        <v>2</v>
      </c>
      <c r="CG937" s="221">
        <v>2</v>
      </c>
      <c r="CH937" s="221">
        <v>2</v>
      </c>
      <c r="CI937" s="221">
        <v>2</v>
      </c>
      <c r="CJ937" s="337">
        <v>2</v>
      </c>
      <c r="CK937" s="221">
        <v>2</v>
      </c>
      <c r="CL937" s="222">
        <f t="shared" si="483"/>
        <v>25</v>
      </c>
      <c r="CM937" s="237">
        <f t="shared" si="484"/>
        <v>0.96153846153846156</v>
      </c>
      <c r="CN937" s="222">
        <f t="shared" si="485"/>
        <v>1</v>
      </c>
      <c r="CO937" s="237">
        <f t="shared" si="486"/>
        <v>3.8461538461538464E-2</v>
      </c>
      <c r="CP937" s="222">
        <f t="shared" si="487"/>
        <v>0</v>
      </c>
      <c r="CQ937" s="237">
        <f t="shared" si="488"/>
        <v>0</v>
      </c>
      <c r="CR937" s="222">
        <f t="shared" si="489"/>
        <v>0</v>
      </c>
      <c r="CS937" s="237">
        <f t="shared" si="490"/>
        <v>0</v>
      </c>
      <c r="CT937" s="223">
        <f t="shared" si="491"/>
        <v>1.9615384615384615</v>
      </c>
      <c r="CU937" s="223" t="str">
        <f t="shared" si="492"/>
        <v>Đạt mục tiêu</v>
      </c>
      <c r="CV937" s="5"/>
    </row>
    <row r="938" spans="1:100" ht="50.5" hidden="1">
      <c r="A938" s="1308"/>
      <c r="B938" s="1024"/>
      <c r="C938" s="1033"/>
      <c r="D938" s="1024"/>
      <c r="E938" s="1059"/>
      <c r="F938" s="1024"/>
      <c r="G938" s="378" t="s">
        <v>1246</v>
      </c>
      <c r="H938" s="378"/>
      <c r="I938" s="635"/>
      <c r="J938" s="16"/>
      <c r="K938" s="514"/>
      <c r="L938" s="5" t="s">
        <v>32</v>
      </c>
      <c r="M938" s="212" t="s">
        <v>31</v>
      </c>
      <c r="N938" s="165" t="s">
        <v>8</v>
      </c>
      <c r="O938" s="221" t="s">
        <v>29</v>
      </c>
      <c r="P938" s="221" t="s">
        <v>24</v>
      </c>
      <c r="Q938" s="5"/>
      <c r="R938" s="5"/>
      <c r="S938" s="5"/>
      <c r="T938" s="5"/>
      <c r="U938" s="6"/>
      <c r="V938" s="5"/>
      <c r="W938" s="5"/>
      <c r="X938" s="5"/>
      <c r="Y938" s="5"/>
      <c r="Z938" s="5" t="s">
        <v>24</v>
      </c>
      <c r="AA938" s="5"/>
      <c r="AB938" s="80">
        <f t="shared" si="482"/>
        <v>1</v>
      </c>
      <c r="AC938" s="642"/>
      <c r="AD938" s="7"/>
      <c r="AE938" s="7"/>
      <c r="AF938" s="7"/>
      <c r="AG938" s="7"/>
      <c r="AH938" s="7"/>
      <c r="AI938" s="7"/>
      <c r="AJ938" s="7"/>
      <c r="AK938" s="7"/>
      <c r="AL938" s="7"/>
      <c r="AM938" s="7"/>
      <c r="AN938" s="7"/>
      <c r="AO938" s="7"/>
      <c r="AP938" s="7"/>
      <c r="AQ938" s="7"/>
      <c r="AR938" s="7"/>
      <c r="AS938" s="7"/>
      <c r="AT938" s="7"/>
      <c r="AU938" s="7"/>
      <c r="AV938" s="55"/>
      <c r="AW938" s="7"/>
      <c r="AX938" s="7"/>
      <c r="AY938" s="7"/>
      <c r="AZ938" s="7"/>
      <c r="BA938" s="7"/>
      <c r="BB938" s="7"/>
      <c r="BC938" s="7"/>
      <c r="BD938" s="7"/>
      <c r="BE938" s="7"/>
      <c r="BF938" s="7"/>
      <c r="BG938" s="7"/>
      <c r="BH938" s="7" t="s">
        <v>1317</v>
      </c>
      <c r="BI938" s="7"/>
      <c r="BJ938" s="7"/>
      <c r="BK938" s="7"/>
      <c r="BL938" s="5">
        <v>2</v>
      </c>
      <c r="BM938" s="221">
        <v>2</v>
      </c>
      <c r="BN938" s="221">
        <v>2</v>
      </c>
      <c r="BO938" s="221">
        <v>2</v>
      </c>
      <c r="BP938" s="221">
        <v>2</v>
      </c>
      <c r="BQ938" s="221">
        <v>2</v>
      </c>
      <c r="BR938" s="5">
        <v>1</v>
      </c>
      <c r="BS938" s="226">
        <v>2</v>
      </c>
      <c r="BT938" s="221">
        <v>2</v>
      </c>
      <c r="BU938" s="221">
        <v>2</v>
      </c>
      <c r="BV938" s="221">
        <v>2</v>
      </c>
      <c r="BW938" s="5">
        <v>2</v>
      </c>
      <c r="BX938" s="221">
        <v>2</v>
      </c>
      <c r="BY938" s="6">
        <v>2</v>
      </c>
      <c r="BZ938" s="5">
        <v>2</v>
      </c>
      <c r="CA938" s="221">
        <v>2</v>
      </c>
      <c r="CB938" s="221">
        <v>2</v>
      </c>
      <c r="CC938" s="221">
        <v>2</v>
      </c>
      <c r="CD938" s="337">
        <v>2</v>
      </c>
      <c r="CE938" s="221">
        <v>2</v>
      </c>
      <c r="CF938" s="221">
        <v>2</v>
      </c>
      <c r="CG938" s="221">
        <v>2</v>
      </c>
      <c r="CH938" s="221">
        <v>2</v>
      </c>
      <c r="CI938" s="221">
        <v>2</v>
      </c>
      <c r="CJ938" s="337">
        <v>2</v>
      </c>
      <c r="CK938" s="221">
        <v>2</v>
      </c>
      <c r="CL938" s="222">
        <f t="shared" si="483"/>
        <v>25</v>
      </c>
      <c r="CM938" s="237">
        <f t="shared" si="484"/>
        <v>0.96153846153846156</v>
      </c>
      <c r="CN938" s="222">
        <f t="shared" si="485"/>
        <v>1</v>
      </c>
      <c r="CO938" s="237">
        <f t="shared" si="486"/>
        <v>3.8461538461538464E-2</v>
      </c>
      <c r="CP938" s="222">
        <f t="shared" si="487"/>
        <v>0</v>
      </c>
      <c r="CQ938" s="237">
        <f t="shared" si="488"/>
        <v>0</v>
      </c>
      <c r="CR938" s="222">
        <f t="shared" si="489"/>
        <v>0</v>
      </c>
      <c r="CS938" s="237">
        <f t="shared" si="490"/>
        <v>0</v>
      </c>
      <c r="CT938" s="223">
        <f t="shared" si="491"/>
        <v>1.9615384615384615</v>
      </c>
      <c r="CU938" s="223" t="str">
        <f t="shared" si="492"/>
        <v>Đạt mục tiêu</v>
      </c>
      <c r="CV938" s="5"/>
    </row>
    <row r="939" spans="1:100" ht="50.5" hidden="1">
      <c r="A939" s="1308"/>
      <c r="B939" s="1024"/>
      <c r="C939" s="1033"/>
      <c r="D939" s="1024"/>
      <c r="E939" s="1059"/>
      <c r="F939" s="1024"/>
      <c r="G939" s="378" t="s">
        <v>1252</v>
      </c>
      <c r="H939" s="378"/>
      <c r="I939" s="635"/>
      <c r="J939" s="16"/>
      <c r="K939" s="514"/>
      <c r="L939" s="5" t="s">
        <v>32</v>
      </c>
      <c r="M939" s="212" t="s">
        <v>31</v>
      </c>
      <c r="N939" s="165" t="s">
        <v>8</v>
      </c>
      <c r="O939" s="221"/>
      <c r="P939" s="221"/>
      <c r="Q939" s="5"/>
      <c r="R939" s="5"/>
      <c r="S939" s="5"/>
      <c r="T939" s="5"/>
      <c r="U939" s="6"/>
      <c r="V939" s="5"/>
      <c r="W939" s="5"/>
      <c r="X939" s="5" t="s">
        <v>24</v>
      </c>
      <c r="Y939" s="5"/>
      <c r="Z939" s="5"/>
      <c r="AA939" s="5"/>
      <c r="AB939" s="80">
        <f t="shared" si="482"/>
        <v>1</v>
      </c>
      <c r="AC939" s="642"/>
      <c r="AD939" s="7"/>
      <c r="AE939" s="7"/>
      <c r="AF939" s="7"/>
      <c r="AG939" s="7"/>
      <c r="AH939" s="7"/>
      <c r="AI939" s="7"/>
      <c r="AJ939" s="7"/>
      <c r="AK939" s="7"/>
      <c r="AL939" s="7"/>
      <c r="AM939" s="7"/>
      <c r="AN939" s="7"/>
      <c r="AO939" s="7"/>
      <c r="AP939" s="7"/>
      <c r="AQ939" s="7"/>
      <c r="AR939" s="7"/>
      <c r="AS939" s="7"/>
      <c r="AT939" s="7"/>
      <c r="AU939" s="7"/>
      <c r="AV939" s="55"/>
      <c r="AW939" s="7"/>
      <c r="AX939" s="7"/>
      <c r="AY939" s="7"/>
      <c r="AZ939" s="7"/>
      <c r="BA939" s="7"/>
      <c r="BB939" s="7" t="s">
        <v>1404</v>
      </c>
      <c r="BC939" s="7"/>
      <c r="BD939" s="7"/>
      <c r="BE939" s="7"/>
      <c r="BF939" s="7"/>
      <c r="BG939" s="7"/>
      <c r="BH939" s="7"/>
      <c r="BI939" s="7"/>
      <c r="BJ939" s="7"/>
      <c r="BK939" s="7"/>
      <c r="BL939" s="5">
        <v>2</v>
      </c>
      <c r="BM939" s="221">
        <v>1</v>
      </c>
      <c r="BN939" s="221">
        <v>2</v>
      </c>
      <c r="BO939" s="221">
        <v>2</v>
      </c>
      <c r="BP939" s="221">
        <v>2</v>
      </c>
      <c r="BQ939" s="221">
        <v>2</v>
      </c>
      <c r="BR939" s="5">
        <v>2</v>
      </c>
      <c r="BS939" s="226">
        <v>2</v>
      </c>
      <c r="BT939" s="221">
        <v>2</v>
      </c>
      <c r="BU939" s="221">
        <v>2</v>
      </c>
      <c r="BV939" s="221">
        <v>2</v>
      </c>
      <c r="BW939" s="5">
        <v>2</v>
      </c>
      <c r="BX939" s="221">
        <v>2</v>
      </c>
      <c r="BY939" s="6">
        <v>2</v>
      </c>
      <c r="BZ939" s="5">
        <v>2</v>
      </c>
      <c r="CA939" s="221">
        <v>2</v>
      </c>
      <c r="CB939" s="221">
        <v>2</v>
      </c>
      <c r="CC939" s="221">
        <v>2</v>
      </c>
      <c r="CD939" s="337">
        <v>2</v>
      </c>
      <c r="CE939" s="221">
        <v>2</v>
      </c>
      <c r="CF939" s="221">
        <v>2</v>
      </c>
      <c r="CG939" s="221">
        <v>2</v>
      </c>
      <c r="CH939" s="221">
        <v>2</v>
      </c>
      <c r="CI939" s="221">
        <v>2</v>
      </c>
      <c r="CJ939" s="337">
        <v>2</v>
      </c>
      <c r="CK939" s="221">
        <v>2</v>
      </c>
      <c r="CL939" s="222">
        <f t="shared" si="483"/>
        <v>25</v>
      </c>
      <c r="CM939" s="237">
        <f t="shared" si="484"/>
        <v>0.96153846153846156</v>
      </c>
      <c r="CN939" s="222">
        <f t="shared" si="485"/>
        <v>1</v>
      </c>
      <c r="CO939" s="237">
        <f t="shared" si="486"/>
        <v>3.8461538461538464E-2</v>
      </c>
      <c r="CP939" s="222">
        <f t="shared" si="487"/>
        <v>0</v>
      </c>
      <c r="CQ939" s="237">
        <f t="shared" si="488"/>
        <v>0</v>
      </c>
      <c r="CR939" s="222">
        <f t="shared" si="489"/>
        <v>0</v>
      </c>
      <c r="CS939" s="237">
        <f t="shared" si="490"/>
        <v>0</v>
      </c>
      <c r="CT939" s="223">
        <f t="shared" si="491"/>
        <v>1.9615384615384615</v>
      </c>
      <c r="CU939" s="223" t="str">
        <f t="shared" si="492"/>
        <v>Đạt mục tiêu</v>
      </c>
      <c r="CV939" s="5"/>
    </row>
    <row r="940" spans="1:100" ht="50.5" hidden="1">
      <c r="A940" s="1308"/>
      <c r="B940" s="1024"/>
      <c r="C940" s="1033"/>
      <c r="D940" s="1024"/>
      <c r="E940" s="1059"/>
      <c r="F940" s="1024"/>
      <c r="G940" s="378" t="s">
        <v>1558</v>
      </c>
      <c r="H940" s="378"/>
      <c r="I940" s="635"/>
      <c r="J940" s="16"/>
      <c r="K940" s="514"/>
      <c r="L940" s="5" t="s">
        <v>32</v>
      </c>
      <c r="M940" s="212" t="s">
        <v>31</v>
      </c>
      <c r="N940" s="165" t="s">
        <v>8</v>
      </c>
      <c r="O940" s="221"/>
      <c r="P940" s="221"/>
      <c r="Q940" s="5"/>
      <c r="R940" s="5"/>
      <c r="S940" s="5"/>
      <c r="T940" s="5"/>
      <c r="U940" s="6"/>
      <c r="V940" s="5"/>
      <c r="W940" s="5"/>
      <c r="X940" s="5"/>
      <c r="Y940" s="5" t="s">
        <v>24</v>
      </c>
      <c r="Z940" s="5"/>
      <c r="AA940" s="5"/>
      <c r="AB940" s="80">
        <f t="shared" si="482"/>
        <v>1</v>
      </c>
      <c r="AC940" s="642"/>
      <c r="AD940" s="7"/>
      <c r="AE940" s="7"/>
      <c r="AF940" s="7"/>
      <c r="AG940" s="7"/>
      <c r="AH940" s="7"/>
      <c r="AI940" s="7"/>
      <c r="AJ940" s="7"/>
      <c r="AK940" s="7"/>
      <c r="AL940" s="7"/>
      <c r="AM940" s="7"/>
      <c r="AN940" s="7"/>
      <c r="AO940" s="7"/>
      <c r="AP940" s="7"/>
      <c r="AQ940" s="7"/>
      <c r="AR940" s="7"/>
      <c r="AS940" s="7"/>
      <c r="AT940" s="7"/>
      <c r="AU940" s="7"/>
      <c r="AV940" s="55"/>
      <c r="AW940" s="7"/>
      <c r="AX940" s="7"/>
      <c r="AY940" s="7"/>
      <c r="AZ940" s="7"/>
      <c r="BA940" s="7"/>
      <c r="BB940" s="7"/>
      <c r="BC940" s="7"/>
      <c r="BD940" s="7"/>
      <c r="BE940" s="7"/>
      <c r="BF940" s="7"/>
      <c r="BG940" s="7" t="s">
        <v>1183</v>
      </c>
      <c r="BH940" s="7"/>
      <c r="BI940" s="7"/>
      <c r="BJ940" s="7"/>
      <c r="BK940" s="7"/>
      <c r="BL940" s="5">
        <v>2</v>
      </c>
      <c r="BM940" s="221">
        <v>2</v>
      </c>
      <c r="BN940" s="221">
        <v>2</v>
      </c>
      <c r="BO940" s="221">
        <v>2</v>
      </c>
      <c r="BP940" s="221">
        <v>2</v>
      </c>
      <c r="BQ940" s="221">
        <v>2</v>
      </c>
      <c r="BR940" s="5">
        <v>2</v>
      </c>
      <c r="BS940" s="226">
        <v>2</v>
      </c>
      <c r="BT940" s="221">
        <v>2</v>
      </c>
      <c r="BU940" s="221">
        <v>2</v>
      </c>
      <c r="BV940" s="221">
        <v>2</v>
      </c>
      <c r="BW940" s="5">
        <v>1</v>
      </c>
      <c r="BX940" s="221">
        <v>2</v>
      </c>
      <c r="BY940" s="6">
        <v>2</v>
      </c>
      <c r="BZ940" s="5">
        <v>2</v>
      </c>
      <c r="CA940" s="221">
        <v>2</v>
      </c>
      <c r="CB940" s="221">
        <v>1</v>
      </c>
      <c r="CC940" s="221">
        <v>2</v>
      </c>
      <c r="CD940" s="337">
        <v>2</v>
      </c>
      <c r="CE940" s="221">
        <v>2</v>
      </c>
      <c r="CF940" s="221">
        <v>2</v>
      </c>
      <c r="CG940" s="221">
        <v>2</v>
      </c>
      <c r="CH940" s="221">
        <v>2</v>
      </c>
      <c r="CI940" s="221">
        <v>2</v>
      </c>
      <c r="CJ940" s="337">
        <v>2</v>
      </c>
      <c r="CK940" s="221">
        <v>2</v>
      </c>
      <c r="CL940" s="222">
        <f t="shared" si="483"/>
        <v>24</v>
      </c>
      <c r="CM940" s="237">
        <f t="shared" si="484"/>
        <v>0.92307692307692313</v>
      </c>
      <c r="CN940" s="222">
        <f t="shared" si="485"/>
        <v>2</v>
      </c>
      <c r="CO940" s="237">
        <f t="shared" si="486"/>
        <v>7.6923076923076927E-2</v>
      </c>
      <c r="CP940" s="222">
        <f t="shared" si="487"/>
        <v>0</v>
      </c>
      <c r="CQ940" s="237">
        <f t="shared" si="488"/>
        <v>0</v>
      </c>
      <c r="CR940" s="222">
        <f t="shared" si="489"/>
        <v>0</v>
      </c>
      <c r="CS940" s="237">
        <f t="shared" si="490"/>
        <v>0</v>
      </c>
      <c r="CT940" s="223">
        <f t="shared" si="491"/>
        <v>1.9230769230769231</v>
      </c>
      <c r="CU940" s="223" t="str">
        <f t="shared" si="492"/>
        <v>Đạt mục tiêu</v>
      </c>
      <c r="CV940" s="5"/>
    </row>
    <row r="941" spans="1:100" ht="50.5" hidden="1">
      <c r="A941" s="1308"/>
      <c r="B941" s="1024"/>
      <c r="C941" s="1033"/>
      <c r="D941" s="1024"/>
      <c r="E941" s="1059"/>
      <c r="F941" s="1024"/>
      <c r="G941" s="34" t="s">
        <v>2750</v>
      </c>
      <c r="H941" s="397"/>
      <c r="I941" s="442"/>
      <c r="J941" s="16"/>
      <c r="K941" s="514"/>
      <c r="L941" s="5" t="s">
        <v>32</v>
      </c>
      <c r="M941" s="212" t="s">
        <v>31</v>
      </c>
      <c r="N941" s="165" t="s">
        <v>8</v>
      </c>
      <c r="O941" s="221" t="s">
        <v>29</v>
      </c>
      <c r="P941" s="221" t="s">
        <v>24</v>
      </c>
      <c r="Q941" s="5"/>
      <c r="R941" s="5"/>
      <c r="S941" s="5"/>
      <c r="T941" s="5"/>
      <c r="U941" s="6"/>
      <c r="V941" s="5" t="s">
        <v>24</v>
      </c>
      <c r="W941" s="5"/>
      <c r="X941" s="5"/>
      <c r="Y941" s="5"/>
      <c r="Z941" s="5"/>
      <c r="AA941" s="5"/>
      <c r="AB941" s="80">
        <f t="shared" ref="AB941:AB947" si="493">COUNTIF($Q941:$AA941,"x")</f>
        <v>1</v>
      </c>
      <c r="AC941" s="642"/>
      <c r="AD941" s="7"/>
      <c r="AE941" s="7"/>
      <c r="AF941" s="7"/>
      <c r="AG941" s="7"/>
      <c r="AH941" s="7"/>
      <c r="AI941" s="7"/>
      <c r="AJ941" s="7"/>
      <c r="AK941" s="7"/>
      <c r="AL941" s="7"/>
      <c r="AM941" s="7"/>
      <c r="AN941" s="7"/>
      <c r="AO941" s="7"/>
      <c r="AP941" s="7"/>
      <c r="AQ941" s="7"/>
      <c r="AR941" s="7"/>
      <c r="AS941" s="7"/>
      <c r="AT941" s="7"/>
      <c r="AU941" s="7"/>
      <c r="AV941" s="55"/>
      <c r="AW941" s="7" t="s">
        <v>1318</v>
      </c>
      <c r="AX941" s="7"/>
      <c r="AY941" s="7"/>
      <c r="AZ941" s="7"/>
      <c r="BA941" s="7"/>
      <c r="BB941" s="7"/>
      <c r="BC941" s="7"/>
      <c r="BD941" s="7"/>
      <c r="BE941" s="7"/>
      <c r="BF941" s="7"/>
      <c r="BG941" s="7"/>
      <c r="BH941" s="7"/>
      <c r="BI941" s="7"/>
      <c r="BJ941" s="7"/>
      <c r="BK941" s="7"/>
      <c r="BL941" s="5">
        <v>2</v>
      </c>
      <c r="BM941" s="221">
        <v>2</v>
      </c>
      <c r="BN941" s="221">
        <v>2</v>
      </c>
      <c r="BO941" s="221">
        <v>2</v>
      </c>
      <c r="BP941" s="221">
        <v>2</v>
      </c>
      <c r="BQ941" s="221">
        <v>1</v>
      </c>
      <c r="BR941" s="5">
        <v>2</v>
      </c>
      <c r="BS941" s="226">
        <v>2</v>
      </c>
      <c r="BT941" s="221">
        <v>2</v>
      </c>
      <c r="BU941" s="221">
        <v>2</v>
      </c>
      <c r="BV941" s="221">
        <v>2</v>
      </c>
      <c r="BW941" s="5">
        <v>2</v>
      </c>
      <c r="BX941" s="221">
        <v>2</v>
      </c>
      <c r="BY941" s="6">
        <v>2</v>
      </c>
      <c r="BZ941" s="5">
        <v>1</v>
      </c>
      <c r="CA941" s="221">
        <v>2</v>
      </c>
      <c r="CB941" s="221">
        <v>2</v>
      </c>
      <c r="CC941" s="221">
        <v>1</v>
      </c>
      <c r="CD941" s="337">
        <v>2</v>
      </c>
      <c r="CE941" s="221">
        <v>2</v>
      </c>
      <c r="CF941" s="221">
        <v>2</v>
      </c>
      <c r="CG941" s="221">
        <v>2</v>
      </c>
      <c r="CH941" s="221">
        <v>2</v>
      </c>
      <c r="CI941" s="221">
        <v>2</v>
      </c>
      <c r="CJ941" s="337">
        <v>2</v>
      </c>
      <c r="CK941" s="221">
        <v>2</v>
      </c>
      <c r="CL941" s="222">
        <f t="shared" si="483"/>
        <v>23</v>
      </c>
      <c r="CM941" s="237">
        <f t="shared" si="484"/>
        <v>0.88461538461538458</v>
      </c>
      <c r="CN941" s="222">
        <f t="shared" si="485"/>
        <v>3</v>
      </c>
      <c r="CO941" s="237">
        <f t="shared" si="486"/>
        <v>0.11538461538461539</v>
      </c>
      <c r="CP941" s="222">
        <f t="shared" si="487"/>
        <v>0</v>
      </c>
      <c r="CQ941" s="237">
        <f t="shared" si="488"/>
        <v>0</v>
      </c>
      <c r="CR941" s="222">
        <f t="shared" si="489"/>
        <v>0</v>
      </c>
      <c r="CS941" s="237">
        <f t="shared" si="490"/>
        <v>0</v>
      </c>
      <c r="CT941" s="223">
        <f t="shared" si="491"/>
        <v>1.8846153846153846</v>
      </c>
      <c r="CU941" s="223" t="str">
        <f t="shared" si="492"/>
        <v>Đạt mục tiêu</v>
      </c>
      <c r="CV941" s="5"/>
    </row>
    <row r="942" spans="1:100" ht="50.5" hidden="1">
      <c r="A942" s="1308"/>
      <c r="B942" s="1024"/>
      <c r="C942" s="1033"/>
      <c r="D942" s="1024"/>
      <c r="E942" s="1059"/>
      <c r="F942" s="1024" t="s">
        <v>1182</v>
      </c>
      <c r="G942" s="378" t="s">
        <v>1591</v>
      </c>
      <c r="H942" s="378"/>
      <c r="I942" s="635"/>
      <c r="J942" s="16"/>
      <c r="K942" s="514"/>
      <c r="L942" s="5" t="s">
        <v>32</v>
      </c>
      <c r="M942" s="212" t="s">
        <v>31</v>
      </c>
      <c r="N942" s="165" t="s">
        <v>8</v>
      </c>
      <c r="O942" s="221"/>
      <c r="P942" s="221"/>
      <c r="Q942" s="5"/>
      <c r="R942" s="5"/>
      <c r="S942" s="5"/>
      <c r="T942" s="5"/>
      <c r="U942" s="6"/>
      <c r="V942" s="5"/>
      <c r="W942" s="5"/>
      <c r="X942" s="5"/>
      <c r="Y942" s="5" t="s">
        <v>24</v>
      </c>
      <c r="Z942" s="5"/>
      <c r="AA942" s="5"/>
      <c r="AB942" s="80">
        <f t="shared" si="493"/>
        <v>1</v>
      </c>
      <c r="AC942" s="642"/>
      <c r="AD942" s="7"/>
      <c r="AE942" s="7"/>
      <c r="AF942" s="7"/>
      <c r="AG942" s="7"/>
      <c r="AH942" s="7"/>
      <c r="AI942" s="7"/>
      <c r="AJ942" s="7"/>
      <c r="AK942" s="7"/>
      <c r="AL942" s="7"/>
      <c r="AM942" s="7"/>
      <c r="AN942" s="7"/>
      <c r="AO942" s="7"/>
      <c r="AP942" s="7"/>
      <c r="AQ942" s="7"/>
      <c r="AR942" s="7"/>
      <c r="AS942" s="7"/>
      <c r="AT942" s="7"/>
      <c r="AU942" s="7"/>
      <c r="AV942" s="55"/>
      <c r="AW942" s="7"/>
      <c r="AX942" s="7"/>
      <c r="AY942" s="7"/>
      <c r="AZ942" s="7"/>
      <c r="BA942" s="7"/>
      <c r="BB942" s="7"/>
      <c r="BC942" s="7"/>
      <c r="BD942" s="7"/>
      <c r="BE942" s="7" t="s">
        <v>1317</v>
      </c>
      <c r="BF942" s="7" t="s">
        <v>1317</v>
      </c>
      <c r="BG942" s="7" t="s">
        <v>1317</v>
      </c>
      <c r="BH942" s="7"/>
      <c r="BI942" s="7"/>
      <c r="BJ942" s="7"/>
      <c r="BK942" s="7" t="s">
        <v>1315</v>
      </c>
      <c r="BL942" s="5">
        <v>2</v>
      </c>
      <c r="BM942" s="221">
        <v>2</v>
      </c>
      <c r="BN942" s="221">
        <v>2</v>
      </c>
      <c r="BO942" s="221">
        <v>2</v>
      </c>
      <c r="BP942" s="221">
        <v>2</v>
      </c>
      <c r="BQ942" s="221">
        <v>2</v>
      </c>
      <c r="BR942" s="5">
        <v>2</v>
      </c>
      <c r="BS942" s="226">
        <v>2</v>
      </c>
      <c r="BT942" s="221">
        <v>2</v>
      </c>
      <c r="BU942" s="221">
        <v>2</v>
      </c>
      <c r="BV942" s="221">
        <v>2</v>
      </c>
      <c r="BW942" s="5">
        <v>2</v>
      </c>
      <c r="BX942" s="221">
        <v>2</v>
      </c>
      <c r="BY942" s="6">
        <v>2</v>
      </c>
      <c r="BZ942" s="5">
        <v>2</v>
      </c>
      <c r="CA942" s="221">
        <v>2</v>
      </c>
      <c r="CB942" s="221">
        <v>2</v>
      </c>
      <c r="CC942" s="221">
        <v>2</v>
      </c>
      <c r="CD942" s="337">
        <v>2</v>
      </c>
      <c r="CE942" s="221">
        <v>2</v>
      </c>
      <c r="CF942" s="221">
        <v>2</v>
      </c>
      <c r="CG942" s="221">
        <v>2</v>
      </c>
      <c r="CH942" s="221">
        <v>2</v>
      </c>
      <c r="CI942" s="221">
        <v>2</v>
      </c>
      <c r="CJ942" s="337">
        <v>2</v>
      </c>
      <c r="CK942" s="221">
        <v>2</v>
      </c>
      <c r="CL942" s="222">
        <f t="shared" si="483"/>
        <v>26</v>
      </c>
      <c r="CM942" s="237">
        <f t="shared" si="484"/>
        <v>1</v>
      </c>
      <c r="CN942" s="222">
        <f t="shared" si="485"/>
        <v>0</v>
      </c>
      <c r="CO942" s="237">
        <f t="shared" si="486"/>
        <v>0</v>
      </c>
      <c r="CP942" s="222">
        <f t="shared" si="487"/>
        <v>0</v>
      </c>
      <c r="CQ942" s="237">
        <f t="shared" si="488"/>
        <v>0</v>
      </c>
      <c r="CR942" s="222">
        <f t="shared" si="489"/>
        <v>0</v>
      </c>
      <c r="CS942" s="237">
        <f t="shared" si="490"/>
        <v>0</v>
      </c>
      <c r="CT942" s="223">
        <f t="shared" si="491"/>
        <v>2</v>
      </c>
      <c r="CU942" s="223" t="str">
        <f t="shared" si="492"/>
        <v>Đạt mục tiêu</v>
      </c>
      <c r="CV942" s="5"/>
    </row>
    <row r="943" spans="1:100" ht="50.5" hidden="1">
      <c r="A943" s="1308"/>
      <c r="B943" s="1024"/>
      <c r="C943" s="1033"/>
      <c r="D943" s="1024"/>
      <c r="E943" s="1059"/>
      <c r="F943" s="1024"/>
      <c r="G943" s="377" t="s">
        <v>1536</v>
      </c>
      <c r="H943" s="377"/>
      <c r="I943" s="629"/>
      <c r="J943" s="16"/>
      <c r="K943" s="514"/>
      <c r="L943" s="5" t="s">
        <v>32</v>
      </c>
      <c r="M943" s="212" t="s">
        <v>31</v>
      </c>
      <c r="N943" s="165" t="s">
        <v>8</v>
      </c>
      <c r="O943" s="221"/>
      <c r="P943" s="221"/>
      <c r="Q943" s="5"/>
      <c r="R943" s="5"/>
      <c r="S943" s="5"/>
      <c r="T943" s="5"/>
      <c r="U943" s="6"/>
      <c r="V943" s="5"/>
      <c r="W943" s="5"/>
      <c r="X943" s="5" t="s">
        <v>24</v>
      </c>
      <c r="Y943" s="5"/>
      <c r="Z943" s="5"/>
      <c r="AA943" s="5"/>
      <c r="AB943" s="80">
        <f t="shared" si="493"/>
        <v>1</v>
      </c>
      <c r="AC943" s="642"/>
      <c r="AD943" s="7"/>
      <c r="AE943" s="7"/>
      <c r="AF943" s="7"/>
      <c r="AG943" s="7"/>
      <c r="AH943" s="7"/>
      <c r="AI943" s="7"/>
      <c r="AJ943" s="7"/>
      <c r="AK943" s="7"/>
      <c r="AL943" s="7"/>
      <c r="AM943" s="7"/>
      <c r="AN943" s="7"/>
      <c r="AO943" s="7"/>
      <c r="AP943" s="7"/>
      <c r="AQ943" s="7"/>
      <c r="AR943" s="7"/>
      <c r="AS943" s="7"/>
      <c r="AT943" s="7"/>
      <c r="AU943" s="7"/>
      <c r="AV943" s="55"/>
      <c r="AW943" s="7"/>
      <c r="AX943" s="7"/>
      <c r="AY943" s="7"/>
      <c r="AZ943" s="7"/>
      <c r="BA943" s="7" t="s">
        <v>1318</v>
      </c>
      <c r="BB943" s="7"/>
      <c r="BC943" s="7"/>
      <c r="BD943" s="7"/>
      <c r="BE943" s="7"/>
      <c r="BF943" s="7"/>
      <c r="BG943" s="7"/>
      <c r="BH943" s="7"/>
      <c r="BI943" s="7"/>
      <c r="BJ943" s="7"/>
      <c r="BK943" s="7"/>
      <c r="BL943" s="5">
        <v>2</v>
      </c>
      <c r="BM943" s="221">
        <v>2</v>
      </c>
      <c r="BN943" s="221">
        <v>2</v>
      </c>
      <c r="BO943" s="221">
        <v>1</v>
      </c>
      <c r="BP943" s="221">
        <v>2</v>
      </c>
      <c r="BQ943" s="221">
        <v>1</v>
      </c>
      <c r="BR943" s="5">
        <v>2</v>
      </c>
      <c r="BS943" s="226">
        <v>2</v>
      </c>
      <c r="BT943" s="221">
        <v>1</v>
      </c>
      <c r="BU943" s="221">
        <v>2</v>
      </c>
      <c r="BV943" s="221">
        <v>2</v>
      </c>
      <c r="BW943" s="5">
        <v>2</v>
      </c>
      <c r="BX943" s="221">
        <v>2</v>
      </c>
      <c r="BY943" s="6">
        <v>1</v>
      </c>
      <c r="BZ943" s="5">
        <v>2</v>
      </c>
      <c r="CA943" s="221">
        <v>1</v>
      </c>
      <c r="CB943" s="221">
        <v>2</v>
      </c>
      <c r="CC943" s="221">
        <v>2</v>
      </c>
      <c r="CD943" s="337">
        <v>2</v>
      </c>
      <c r="CE943" s="221">
        <v>2</v>
      </c>
      <c r="CF943" s="221">
        <v>2</v>
      </c>
      <c r="CG943" s="221">
        <v>1</v>
      </c>
      <c r="CH943" s="221">
        <v>2</v>
      </c>
      <c r="CI943" s="221">
        <v>2</v>
      </c>
      <c r="CJ943" s="337">
        <v>2</v>
      </c>
      <c r="CK943" s="221">
        <v>2</v>
      </c>
      <c r="CL943" s="222">
        <f t="shared" si="483"/>
        <v>20</v>
      </c>
      <c r="CM943" s="237">
        <f t="shared" si="484"/>
        <v>0.76923076923076927</v>
      </c>
      <c r="CN943" s="222">
        <f t="shared" si="485"/>
        <v>6</v>
      </c>
      <c r="CO943" s="237">
        <f t="shared" si="486"/>
        <v>0.23076923076923078</v>
      </c>
      <c r="CP943" s="222">
        <f t="shared" si="487"/>
        <v>0</v>
      </c>
      <c r="CQ943" s="237">
        <f t="shared" si="488"/>
        <v>0</v>
      </c>
      <c r="CR943" s="222">
        <f t="shared" si="489"/>
        <v>0</v>
      </c>
      <c r="CS943" s="237">
        <f t="shared" si="490"/>
        <v>0</v>
      </c>
      <c r="CT943" s="223">
        <f t="shared" si="491"/>
        <v>1.7692307692307692</v>
      </c>
      <c r="CU943" s="223" t="str">
        <f t="shared" si="492"/>
        <v>Đạt mục tiêu</v>
      </c>
      <c r="CV943" s="5"/>
    </row>
    <row r="944" spans="1:100" s="1" customFormat="1" ht="50.5" hidden="1">
      <c r="A944" s="1308"/>
      <c r="B944" s="1024"/>
      <c r="C944" s="1033"/>
      <c r="D944" s="1024"/>
      <c r="E944" s="1059"/>
      <c r="F944" s="1024"/>
      <c r="G944" s="378" t="s">
        <v>2431</v>
      </c>
      <c r="H944" s="378"/>
      <c r="I944" s="635"/>
      <c r="J944" s="16"/>
      <c r="K944" s="514"/>
      <c r="L944" s="5" t="s">
        <v>32</v>
      </c>
      <c r="M944" s="212" t="s">
        <v>31</v>
      </c>
      <c r="N944" s="165" t="s">
        <v>8</v>
      </c>
      <c r="O944" s="221" t="s">
        <v>29</v>
      </c>
      <c r="P944" s="221" t="s">
        <v>24</v>
      </c>
      <c r="Q944" s="5"/>
      <c r="R944" s="5"/>
      <c r="S944" s="5"/>
      <c r="T944" s="5"/>
      <c r="U944" s="6"/>
      <c r="V944" s="5" t="s">
        <v>24</v>
      </c>
      <c r="W944" s="5"/>
      <c r="X944" s="5"/>
      <c r="Y944" s="5"/>
      <c r="Z944" s="5"/>
      <c r="AA944" s="5"/>
      <c r="AB944" s="80">
        <f t="shared" si="493"/>
        <v>1</v>
      </c>
      <c r="AC944" s="642"/>
      <c r="AD944" s="7"/>
      <c r="AE944" s="7"/>
      <c r="AF944" s="7"/>
      <c r="AG944" s="7"/>
      <c r="AH944" s="7"/>
      <c r="AI944" s="7"/>
      <c r="AJ944" s="7"/>
      <c r="AK944" s="7"/>
      <c r="AL944" s="7"/>
      <c r="AM944" s="7"/>
      <c r="AN944" s="7"/>
      <c r="AO944" s="7"/>
      <c r="AP944" s="7"/>
      <c r="AQ944" s="7"/>
      <c r="AR944" s="7"/>
      <c r="AS944" s="7"/>
      <c r="AT944" s="7"/>
      <c r="AU944" s="7"/>
      <c r="AV944" s="55"/>
      <c r="AW944" s="7" t="s">
        <v>1183</v>
      </c>
      <c r="AX944" s="7"/>
      <c r="AY944" s="7"/>
      <c r="AZ944" s="7"/>
      <c r="BA944" s="7"/>
      <c r="BB944" s="7"/>
      <c r="BC944" s="7"/>
      <c r="BD944" s="7"/>
      <c r="BE944" s="7"/>
      <c r="BF944" s="7"/>
      <c r="BG944" s="7"/>
      <c r="BH944" s="7"/>
      <c r="BI944" s="7"/>
      <c r="BJ944" s="7"/>
      <c r="BK944" s="7"/>
      <c r="BL944" s="5">
        <v>2</v>
      </c>
      <c r="BM944" s="221">
        <v>2</v>
      </c>
      <c r="BN944" s="221">
        <v>2</v>
      </c>
      <c r="BO944" s="221">
        <v>2</v>
      </c>
      <c r="BP944" s="221">
        <v>2</v>
      </c>
      <c r="BQ944" s="221">
        <v>2</v>
      </c>
      <c r="BR944" s="5">
        <v>2</v>
      </c>
      <c r="BS944" s="226">
        <v>2</v>
      </c>
      <c r="BT944" s="221">
        <v>2</v>
      </c>
      <c r="BU944" s="221">
        <v>2</v>
      </c>
      <c r="BV944" s="221">
        <v>2</v>
      </c>
      <c r="BW944" s="5">
        <v>2</v>
      </c>
      <c r="BX944" s="221">
        <v>2</v>
      </c>
      <c r="BY944" s="6">
        <v>2</v>
      </c>
      <c r="BZ944" s="5">
        <v>2</v>
      </c>
      <c r="CA944" s="221">
        <v>2</v>
      </c>
      <c r="CB944" s="221">
        <v>2</v>
      </c>
      <c r="CC944" s="221">
        <v>2</v>
      </c>
      <c r="CD944" s="337">
        <v>2</v>
      </c>
      <c r="CE944" s="221">
        <v>2</v>
      </c>
      <c r="CF944" s="221">
        <v>2</v>
      </c>
      <c r="CG944" s="221">
        <v>2</v>
      </c>
      <c r="CH944" s="221">
        <v>2</v>
      </c>
      <c r="CI944" s="221">
        <v>2</v>
      </c>
      <c r="CJ944" s="337">
        <v>2</v>
      </c>
      <c r="CK944" s="221">
        <v>2</v>
      </c>
      <c r="CL944" s="222">
        <f t="shared" si="483"/>
        <v>26</v>
      </c>
      <c r="CM944" s="237">
        <f t="shared" si="484"/>
        <v>1</v>
      </c>
      <c r="CN944" s="222">
        <f t="shared" si="485"/>
        <v>0</v>
      </c>
      <c r="CO944" s="237">
        <f t="shared" si="486"/>
        <v>0</v>
      </c>
      <c r="CP944" s="222">
        <f t="shared" si="487"/>
        <v>0</v>
      </c>
      <c r="CQ944" s="237">
        <f t="shared" si="488"/>
        <v>0</v>
      </c>
      <c r="CR944" s="222">
        <f t="shared" si="489"/>
        <v>0</v>
      </c>
      <c r="CS944" s="237">
        <f t="shared" si="490"/>
        <v>0</v>
      </c>
      <c r="CT944" s="223">
        <f t="shared" si="491"/>
        <v>2</v>
      </c>
      <c r="CU944" s="223" t="str">
        <f t="shared" si="492"/>
        <v>Đạt mục tiêu</v>
      </c>
      <c r="CV944" s="5"/>
    </row>
    <row r="945" spans="1:100" s="1" customFormat="1" ht="50.5" hidden="1">
      <c r="A945" s="1308">
        <v>251</v>
      </c>
      <c r="B945" s="1024" t="s">
        <v>2768</v>
      </c>
      <c r="C945" s="1058" t="s">
        <v>28</v>
      </c>
      <c r="D945" s="1024" t="s">
        <v>46</v>
      </c>
      <c r="E945" s="1033" t="s">
        <v>26</v>
      </c>
      <c r="F945" s="1024" t="s">
        <v>2769</v>
      </c>
      <c r="G945" s="51" t="s">
        <v>2770</v>
      </c>
      <c r="H945" s="51"/>
      <c r="I945" s="442"/>
      <c r="J945" s="5"/>
      <c r="K945" s="474"/>
      <c r="L945" s="5" t="s">
        <v>32</v>
      </c>
      <c r="M945" s="212" t="s">
        <v>31</v>
      </c>
      <c r="N945" s="165" t="s">
        <v>8</v>
      </c>
      <c r="O945" s="221" t="s">
        <v>29</v>
      </c>
      <c r="P945" s="221" t="s">
        <v>24</v>
      </c>
      <c r="Q945" s="5"/>
      <c r="R945" s="5"/>
      <c r="S945" s="5"/>
      <c r="T945" s="5"/>
      <c r="U945" s="195"/>
      <c r="V945" s="5"/>
      <c r="W945" s="5" t="s">
        <v>24</v>
      </c>
      <c r="X945" s="5"/>
      <c r="Y945" s="5"/>
      <c r="Z945" s="5"/>
      <c r="AA945" s="5"/>
      <c r="AB945" s="80">
        <f t="shared" si="493"/>
        <v>1</v>
      </c>
      <c r="AC945" s="658">
        <f t="shared" ref="AC945:AX945" si="494">COUNTIF($Q945:$AA945,"x")</f>
        <v>1</v>
      </c>
      <c r="AD945" s="80">
        <f t="shared" si="494"/>
        <v>1</v>
      </c>
      <c r="AE945" s="80">
        <f t="shared" si="494"/>
        <v>1</v>
      </c>
      <c r="AF945" s="80">
        <f t="shared" si="494"/>
        <v>1</v>
      </c>
      <c r="AG945" s="80">
        <f t="shared" si="494"/>
        <v>1</v>
      </c>
      <c r="AH945" s="80">
        <f t="shared" si="494"/>
        <v>1</v>
      </c>
      <c r="AI945" s="80">
        <f t="shared" si="494"/>
        <v>1</v>
      </c>
      <c r="AJ945" s="80">
        <f t="shared" si="494"/>
        <v>1</v>
      </c>
      <c r="AK945" s="80">
        <f t="shared" si="494"/>
        <v>1</v>
      </c>
      <c r="AL945" s="80">
        <f t="shared" si="494"/>
        <v>1</v>
      </c>
      <c r="AM945" s="80">
        <f t="shared" si="494"/>
        <v>1</v>
      </c>
      <c r="AN945" s="80">
        <f t="shared" si="494"/>
        <v>1</v>
      </c>
      <c r="AO945" s="80">
        <f t="shared" si="494"/>
        <v>1</v>
      </c>
      <c r="AP945" s="80">
        <f t="shared" si="494"/>
        <v>1</v>
      </c>
      <c r="AQ945" s="80">
        <f t="shared" si="494"/>
        <v>1</v>
      </c>
      <c r="AR945" s="80">
        <f t="shared" si="494"/>
        <v>1</v>
      </c>
      <c r="AS945" s="80">
        <f t="shared" si="494"/>
        <v>1</v>
      </c>
      <c r="AT945" s="80">
        <f t="shared" si="494"/>
        <v>1</v>
      </c>
      <c r="AU945" s="80">
        <f t="shared" si="494"/>
        <v>1</v>
      </c>
      <c r="AV945" s="80">
        <f t="shared" si="494"/>
        <v>1</v>
      </c>
      <c r="AW945" s="80">
        <f t="shared" si="494"/>
        <v>1</v>
      </c>
      <c r="AX945" s="80">
        <f t="shared" si="494"/>
        <v>1</v>
      </c>
      <c r="AY945" s="7" t="s">
        <v>1317</v>
      </c>
      <c r="AZ945" s="7" t="s">
        <v>1317</v>
      </c>
      <c r="BA945" s="80">
        <f t="shared" ref="BA945:BG945" si="495">COUNTIF($Q945:$AA945,"x")</f>
        <v>1</v>
      </c>
      <c r="BB945" s="80">
        <f t="shared" si="495"/>
        <v>1</v>
      </c>
      <c r="BC945" s="80">
        <f t="shared" si="495"/>
        <v>1</v>
      </c>
      <c r="BD945" s="80">
        <f t="shared" si="495"/>
        <v>1</v>
      </c>
      <c r="BE945" s="80">
        <f t="shared" si="495"/>
        <v>1</v>
      </c>
      <c r="BF945" s="80">
        <f t="shared" si="495"/>
        <v>1</v>
      </c>
      <c r="BG945" s="80">
        <f t="shared" si="495"/>
        <v>1</v>
      </c>
      <c r="BH945" s="80"/>
      <c r="BI945" s="80"/>
      <c r="BJ945" s="7"/>
      <c r="BK945" s="7"/>
      <c r="BL945" s="5">
        <v>1</v>
      </c>
      <c r="BM945" s="221">
        <v>2</v>
      </c>
      <c r="BN945" s="221">
        <v>2</v>
      </c>
      <c r="BO945" s="221">
        <v>2</v>
      </c>
      <c r="BP945" s="221">
        <v>2</v>
      </c>
      <c r="BQ945" s="221">
        <v>2</v>
      </c>
      <c r="BR945" s="5">
        <v>2</v>
      </c>
      <c r="BS945" s="226">
        <v>1</v>
      </c>
      <c r="BT945" s="221">
        <v>2</v>
      </c>
      <c r="BU945" s="221">
        <v>2</v>
      </c>
      <c r="BV945" s="221">
        <v>2</v>
      </c>
      <c r="BW945" s="5">
        <v>2</v>
      </c>
      <c r="BX945" s="221">
        <v>2</v>
      </c>
      <c r="BY945" s="6">
        <v>2</v>
      </c>
      <c r="BZ945" s="5">
        <v>2</v>
      </c>
      <c r="CA945" s="221">
        <v>2</v>
      </c>
      <c r="CB945" s="221">
        <v>2</v>
      </c>
      <c r="CC945" s="221">
        <v>2</v>
      </c>
      <c r="CD945" s="337">
        <v>2</v>
      </c>
      <c r="CE945" s="221">
        <v>2</v>
      </c>
      <c r="CF945" s="221">
        <v>2</v>
      </c>
      <c r="CG945" s="221">
        <v>2</v>
      </c>
      <c r="CH945" s="221">
        <v>2</v>
      </c>
      <c r="CI945" s="221">
        <v>2</v>
      </c>
      <c r="CJ945" s="337">
        <v>2</v>
      </c>
      <c r="CK945" s="221">
        <v>2</v>
      </c>
      <c r="CL945" s="222">
        <f t="shared" si="483"/>
        <v>24</v>
      </c>
      <c r="CM945" s="237">
        <f t="shared" si="484"/>
        <v>0.92307692307692313</v>
      </c>
      <c r="CN945" s="222">
        <f t="shared" si="485"/>
        <v>2</v>
      </c>
      <c r="CO945" s="237">
        <f t="shared" si="486"/>
        <v>7.6923076923076927E-2</v>
      </c>
      <c r="CP945" s="222">
        <f t="shared" si="487"/>
        <v>0</v>
      </c>
      <c r="CQ945" s="237">
        <f t="shared" si="488"/>
        <v>0</v>
      </c>
      <c r="CR945" s="222">
        <f t="shared" si="489"/>
        <v>0</v>
      </c>
      <c r="CS945" s="237">
        <f t="shared" si="490"/>
        <v>0</v>
      </c>
      <c r="CT945" s="223">
        <f t="shared" si="491"/>
        <v>1.9230769230769231</v>
      </c>
      <c r="CU945" s="223" t="str">
        <f t="shared" si="492"/>
        <v>Đạt mục tiêu</v>
      </c>
      <c r="CV945" s="5"/>
    </row>
    <row r="946" spans="1:100" s="1" customFormat="1" ht="50.5" hidden="1">
      <c r="A946" s="1308"/>
      <c r="B946" s="1024"/>
      <c r="C946" s="1058"/>
      <c r="D946" s="1024"/>
      <c r="E946" s="1033"/>
      <c r="F946" s="1024"/>
      <c r="G946" s="159" t="s">
        <v>2808</v>
      </c>
      <c r="H946" s="159"/>
      <c r="I946" s="442"/>
      <c r="J946" s="5"/>
      <c r="K946" s="474"/>
      <c r="L946" s="5" t="s">
        <v>32</v>
      </c>
      <c r="M946" s="212" t="s">
        <v>31</v>
      </c>
      <c r="N946" s="165" t="s">
        <v>8</v>
      </c>
      <c r="O946" s="221" t="s">
        <v>29</v>
      </c>
      <c r="P946" s="221" t="s">
        <v>24</v>
      </c>
      <c r="Q946" s="5"/>
      <c r="R946" s="5"/>
      <c r="S946" s="5"/>
      <c r="T946" s="5"/>
      <c r="U946" s="195"/>
      <c r="V946" s="5"/>
      <c r="W946" s="5"/>
      <c r="X946" s="5"/>
      <c r="Y946" s="5" t="s">
        <v>24</v>
      </c>
      <c r="Z946" s="5"/>
      <c r="AA946" s="5"/>
      <c r="AB946" s="80">
        <f t="shared" si="493"/>
        <v>1</v>
      </c>
      <c r="AC946" s="642"/>
      <c r="AD946" s="7"/>
      <c r="AE946" s="7"/>
      <c r="AF946" s="7"/>
      <c r="AG946" s="7"/>
      <c r="AH946" s="7"/>
      <c r="AI946" s="7"/>
      <c r="AJ946" s="7"/>
      <c r="AK946" s="7"/>
      <c r="AL946" s="7"/>
      <c r="AM946" s="7"/>
      <c r="AN946" s="7"/>
      <c r="AO946" s="7"/>
      <c r="AP946" s="7"/>
      <c r="AQ946" s="7"/>
      <c r="AR946" s="7"/>
      <c r="AS946" s="7"/>
      <c r="AT946" s="7"/>
      <c r="AU946" s="7"/>
      <c r="AV946" s="55"/>
      <c r="AW946" s="7"/>
      <c r="AX946" s="7"/>
      <c r="AY946" s="7"/>
      <c r="AZ946" s="7"/>
      <c r="BA946" s="7"/>
      <c r="BB946" s="7"/>
      <c r="BC946" s="7"/>
      <c r="BD946" s="7"/>
      <c r="BE946" s="7"/>
      <c r="BF946" s="7"/>
      <c r="BG946" s="7" t="s">
        <v>1315</v>
      </c>
      <c r="BH946" s="7"/>
      <c r="BI946" s="7"/>
      <c r="BJ946" s="7"/>
      <c r="BK946" s="7"/>
      <c r="BL946" s="5">
        <v>2</v>
      </c>
      <c r="BM946" s="221">
        <v>2</v>
      </c>
      <c r="BN946" s="221">
        <v>1</v>
      </c>
      <c r="BO946" s="221">
        <v>2</v>
      </c>
      <c r="BP946" s="221">
        <v>2</v>
      </c>
      <c r="BQ946" s="221">
        <v>2</v>
      </c>
      <c r="BR946" s="5">
        <v>2</v>
      </c>
      <c r="BS946" s="226">
        <v>2</v>
      </c>
      <c r="BT946" s="221">
        <v>2</v>
      </c>
      <c r="BU946" s="221">
        <v>2</v>
      </c>
      <c r="BV946" s="221">
        <v>2</v>
      </c>
      <c r="BW946" s="5">
        <v>1</v>
      </c>
      <c r="BX946" s="221">
        <v>2</v>
      </c>
      <c r="BY946" s="6">
        <v>2</v>
      </c>
      <c r="BZ946" s="5">
        <v>2</v>
      </c>
      <c r="CA946" s="221">
        <v>2</v>
      </c>
      <c r="CB946" s="221">
        <v>1</v>
      </c>
      <c r="CC946" s="221">
        <v>2</v>
      </c>
      <c r="CD946" s="337">
        <v>1</v>
      </c>
      <c r="CE946" s="221">
        <v>2</v>
      </c>
      <c r="CF946" s="221">
        <v>2</v>
      </c>
      <c r="CG946" s="221">
        <v>2</v>
      </c>
      <c r="CH946" s="221">
        <v>2</v>
      </c>
      <c r="CI946" s="221">
        <v>2</v>
      </c>
      <c r="CJ946" s="337">
        <v>2</v>
      </c>
      <c r="CK946" s="221">
        <v>2</v>
      </c>
      <c r="CL946" s="222">
        <f t="shared" si="483"/>
        <v>22</v>
      </c>
      <c r="CM946" s="237">
        <f t="shared" si="484"/>
        <v>0.84615384615384615</v>
      </c>
      <c r="CN946" s="222">
        <f t="shared" si="485"/>
        <v>4</v>
      </c>
      <c r="CO946" s="237">
        <f t="shared" si="486"/>
        <v>0.15384615384615385</v>
      </c>
      <c r="CP946" s="222">
        <f t="shared" si="487"/>
        <v>0</v>
      </c>
      <c r="CQ946" s="237">
        <f t="shared" si="488"/>
        <v>0</v>
      </c>
      <c r="CR946" s="222">
        <f t="shared" si="489"/>
        <v>0</v>
      </c>
      <c r="CS946" s="237">
        <f t="shared" si="490"/>
        <v>0</v>
      </c>
      <c r="CT946" s="223">
        <f t="shared" si="491"/>
        <v>1.8461538461538463</v>
      </c>
      <c r="CU946" s="223" t="str">
        <f t="shared" si="492"/>
        <v>Đạt mục tiêu</v>
      </c>
      <c r="CV946" s="5"/>
    </row>
    <row r="947" spans="1:100" s="1" customFormat="1" ht="50.5" hidden="1">
      <c r="A947" s="1308"/>
      <c r="B947" s="1024"/>
      <c r="C947" s="1058"/>
      <c r="D947" s="1024"/>
      <c r="E947" s="1033"/>
      <c r="F947" s="1024"/>
      <c r="G947" s="51" t="s">
        <v>1504</v>
      </c>
      <c r="H947" s="51"/>
      <c r="I947" s="592"/>
      <c r="J947" s="212"/>
      <c r="K947" s="465"/>
      <c r="L947" s="5" t="s">
        <v>32</v>
      </c>
      <c r="M947" s="212" t="s">
        <v>31</v>
      </c>
      <c r="N947" s="165" t="s">
        <v>8</v>
      </c>
      <c r="O947" s="221" t="s">
        <v>29</v>
      </c>
      <c r="P947" s="221" t="s">
        <v>24</v>
      </c>
      <c r="Q947" s="5"/>
      <c r="R947" s="5"/>
      <c r="S947" s="5"/>
      <c r="T947" s="5"/>
      <c r="U947" s="6"/>
      <c r="V947" s="5" t="s">
        <v>24</v>
      </c>
      <c r="W947" s="5"/>
      <c r="X947" s="5"/>
      <c r="Y947" s="5"/>
      <c r="Z947" s="5"/>
      <c r="AA947" s="5"/>
      <c r="AB947" s="80">
        <f t="shared" si="493"/>
        <v>1</v>
      </c>
      <c r="AC947" s="642"/>
      <c r="AD947" s="7"/>
      <c r="AE947" s="7"/>
      <c r="AF947" s="7"/>
      <c r="AG947" s="7"/>
      <c r="AH947" s="7"/>
      <c r="AI947" s="7"/>
      <c r="AJ947" s="7"/>
      <c r="AK947" s="7"/>
      <c r="AL947" s="7"/>
      <c r="AM947" s="7"/>
      <c r="AN947" s="7"/>
      <c r="AO947" s="7"/>
      <c r="AP947" s="7"/>
      <c r="AQ947" s="7"/>
      <c r="AR947" s="7"/>
      <c r="AS947" s="7"/>
      <c r="AT947" s="7"/>
      <c r="AU947" s="7" t="s">
        <v>1318</v>
      </c>
      <c r="AV947" s="55"/>
      <c r="AW947" s="7"/>
      <c r="AX947" s="7"/>
      <c r="AY947" s="7"/>
      <c r="AZ947" s="7"/>
      <c r="BA947" s="7"/>
      <c r="BB947" s="7"/>
      <c r="BC947" s="7"/>
      <c r="BD947" s="7"/>
      <c r="BE947" s="7"/>
      <c r="BF947" s="7"/>
      <c r="BG947" s="7"/>
      <c r="BH947" s="7"/>
      <c r="BI947" s="7"/>
      <c r="BJ947" s="7"/>
      <c r="BK947" s="7"/>
      <c r="BL947" s="5">
        <v>2</v>
      </c>
      <c r="BM947" s="221">
        <v>2</v>
      </c>
      <c r="BN947" s="221">
        <v>2</v>
      </c>
      <c r="BO947" s="221">
        <v>2</v>
      </c>
      <c r="BP947" s="221">
        <v>2</v>
      </c>
      <c r="BQ947" s="221">
        <v>2</v>
      </c>
      <c r="BR947" s="5">
        <v>2</v>
      </c>
      <c r="BS947" s="226">
        <v>2</v>
      </c>
      <c r="BT947" s="221">
        <v>2</v>
      </c>
      <c r="BU947" s="221">
        <v>2</v>
      </c>
      <c r="BV947" s="221">
        <v>2</v>
      </c>
      <c r="BW947" s="5">
        <v>2</v>
      </c>
      <c r="BX947" s="221">
        <v>2</v>
      </c>
      <c r="BY947" s="6">
        <v>2</v>
      </c>
      <c r="BZ947" s="5">
        <v>2</v>
      </c>
      <c r="CA947" s="221">
        <v>2</v>
      </c>
      <c r="CB947" s="221">
        <v>2</v>
      </c>
      <c r="CC947" s="221">
        <v>2</v>
      </c>
      <c r="CD947" s="337">
        <v>2</v>
      </c>
      <c r="CE947" s="221">
        <v>2</v>
      </c>
      <c r="CF947" s="221">
        <v>2</v>
      </c>
      <c r="CG947" s="221">
        <v>2</v>
      </c>
      <c r="CH947" s="221">
        <v>2</v>
      </c>
      <c r="CI947" s="221">
        <v>1</v>
      </c>
      <c r="CJ947" s="337">
        <v>2</v>
      </c>
      <c r="CK947" s="221">
        <v>2</v>
      </c>
      <c r="CL947" s="222">
        <f t="shared" si="483"/>
        <v>25</v>
      </c>
      <c r="CM947" s="237">
        <f t="shared" si="484"/>
        <v>0.96153846153846156</v>
      </c>
      <c r="CN947" s="222">
        <f t="shared" si="485"/>
        <v>1</v>
      </c>
      <c r="CO947" s="237">
        <f t="shared" si="486"/>
        <v>3.8461538461538464E-2</v>
      </c>
      <c r="CP947" s="222">
        <f t="shared" si="487"/>
        <v>0</v>
      </c>
      <c r="CQ947" s="237">
        <f t="shared" si="488"/>
        <v>0</v>
      </c>
      <c r="CR947" s="222">
        <f t="shared" si="489"/>
        <v>0</v>
      </c>
      <c r="CS947" s="237">
        <f t="shared" si="490"/>
        <v>0</v>
      </c>
      <c r="CT947" s="223">
        <f t="shared" si="491"/>
        <v>1.9615384615384615</v>
      </c>
      <c r="CU947" s="223" t="str">
        <f t="shared" si="492"/>
        <v>Đạt mục tiêu</v>
      </c>
      <c r="CV947" s="5"/>
    </row>
    <row r="948" spans="1:100" s="1" customFormat="1" ht="50.5" hidden="1">
      <c r="A948" s="1308">
        <v>252</v>
      </c>
      <c r="B948" s="1044" t="s">
        <v>2694</v>
      </c>
      <c r="C948" s="1058" t="s">
        <v>28</v>
      </c>
      <c r="D948" s="1024" t="s">
        <v>2391</v>
      </c>
      <c r="E948" s="1033" t="s">
        <v>26</v>
      </c>
      <c r="F948" s="1044" t="s">
        <v>2695</v>
      </c>
      <c r="G948" s="379" t="s">
        <v>395</v>
      </c>
      <c r="H948" s="379"/>
      <c r="I948" s="595"/>
      <c r="J948" s="238"/>
      <c r="K948" s="515"/>
      <c r="L948" s="212"/>
      <c r="M948" s="212" t="s">
        <v>31</v>
      </c>
      <c r="N948" s="165" t="s">
        <v>8</v>
      </c>
      <c r="O948" s="221" t="s">
        <v>29</v>
      </c>
      <c r="P948" s="221"/>
      <c r="Q948" s="5"/>
      <c r="R948" s="5"/>
      <c r="S948" s="5"/>
      <c r="T948" s="5"/>
      <c r="U948" s="6"/>
      <c r="V948" s="5"/>
      <c r="W948" s="5"/>
      <c r="X948" s="5"/>
      <c r="Y948" s="5"/>
      <c r="Z948" s="5"/>
      <c r="AA948" s="5"/>
      <c r="AB948" s="80"/>
      <c r="AC948" s="642"/>
      <c r="AD948" s="7"/>
      <c r="AE948" s="7"/>
      <c r="AF948" s="7"/>
      <c r="AG948" s="7"/>
      <c r="AH948" s="7"/>
      <c r="AI948" s="7"/>
      <c r="AJ948" s="7"/>
      <c r="AK948" s="7"/>
      <c r="AL948" s="7"/>
      <c r="AM948" s="7"/>
      <c r="AN948" s="7"/>
      <c r="AO948" s="7"/>
      <c r="AP948" s="7"/>
      <c r="AQ948" s="7"/>
      <c r="AR948" s="7"/>
      <c r="AS948" s="7"/>
      <c r="AT948" s="7"/>
      <c r="AU948" s="7"/>
      <c r="AV948" s="55"/>
      <c r="AW948" s="7"/>
      <c r="AX948" s="7"/>
      <c r="AY948" s="7"/>
      <c r="AZ948" s="7"/>
      <c r="BA948" s="7"/>
      <c r="BB948" s="7"/>
      <c r="BC948" s="7"/>
      <c r="BD948" s="7"/>
      <c r="BE948" s="7"/>
      <c r="BF948" s="7"/>
      <c r="BG948" s="7"/>
      <c r="BH948" s="7"/>
      <c r="BI948" s="7"/>
      <c r="BJ948" s="7"/>
      <c r="BK948" s="7"/>
      <c r="BL948" s="5">
        <v>2</v>
      </c>
      <c r="BM948" s="221">
        <v>2</v>
      </c>
      <c r="BN948" s="221">
        <v>2</v>
      </c>
      <c r="BO948" s="221">
        <v>2</v>
      </c>
      <c r="BP948" s="221">
        <v>2</v>
      </c>
      <c r="BQ948" s="221">
        <v>2</v>
      </c>
      <c r="BR948" s="5">
        <v>2</v>
      </c>
      <c r="BS948" s="226">
        <v>2</v>
      </c>
      <c r="BT948" s="221">
        <v>2</v>
      </c>
      <c r="BU948" s="221">
        <v>2</v>
      </c>
      <c r="BV948" s="221">
        <v>2</v>
      </c>
      <c r="BW948" s="5">
        <v>2</v>
      </c>
      <c r="BX948" s="221">
        <v>2</v>
      </c>
      <c r="BY948" s="6">
        <v>2</v>
      </c>
      <c r="BZ948" s="5">
        <v>2</v>
      </c>
      <c r="CA948" s="221">
        <v>2</v>
      </c>
      <c r="CB948" s="221">
        <v>2</v>
      </c>
      <c r="CC948" s="221">
        <v>2</v>
      </c>
      <c r="CD948" s="337">
        <v>2</v>
      </c>
      <c r="CE948" s="221">
        <v>2</v>
      </c>
      <c r="CF948" s="221">
        <v>2</v>
      </c>
      <c r="CG948" s="221">
        <v>2</v>
      </c>
      <c r="CH948" s="221">
        <v>2</v>
      </c>
      <c r="CI948" s="221">
        <v>2</v>
      </c>
      <c r="CJ948" s="337">
        <v>2</v>
      </c>
      <c r="CK948" s="221">
        <v>2</v>
      </c>
      <c r="CL948" s="222">
        <f t="shared" si="483"/>
        <v>26</v>
      </c>
      <c r="CM948" s="237">
        <f t="shared" si="484"/>
        <v>1</v>
      </c>
      <c r="CN948" s="222">
        <f t="shared" si="485"/>
        <v>0</v>
      </c>
      <c r="CO948" s="237">
        <f t="shared" si="486"/>
        <v>0</v>
      </c>
      <c r="CP948" s="222">
        <f t="shared" si="487"/>
        <v>0</v>
      </c>
      <c r="CQ948" s="237">
        <f t="shared" si="488"/>
        <v>0</v>
      </c>
      <c r="CR948" s="222">
        <f t="shared" si="489"/>
        <v>0</v>
      </c>
      <c r="CS948" s="237">
        <f t="shared" si="490"/>
        <v>0</v>
      </c>
      <c r="CT948" s="223">
        <f t="shared" si="491"/>
        <v>2</v>
      </c>
      <c r="CU948" s="223" t="str">
        <f t="shared" si="492"/>
        <v>Đạt mục tiêu</v>
      </c>
      <c r="CV948" s="5"/>
    </row>
    <row r="949" spans="1:100" s="1" customFormat="1" ht="50.5" hidden="1">
      <c r="A949" s="1308"/>
      <c r="B949" s="1044"/>
      <c r="C949" s="1058"/>
      <c r="D949" s="1024"/>
      <c r="E949" s="1033"/>
      <c r="F949" s="1044"/>
      <c r="G949" s="379" t="s">
        <v>2172</v>
      </c>
      <c r="H949" s="379"/>
      <c r="I949" s="595"/>
      <c r="J949" s="238"/>
      <c r="K949" s="515"/>
      <c r="L949" s="212"/>
      <c r="M949" s="212"/>
      <c r="N949" s="165" t="s">
        <v>8</v>
      </c>
      <c r="O949" s="221" t="s">
        <v>29</v>
      </c>
      <c r="P949" s="221"/>
      <c r="Q949" s="5"/>
      <c r="R949" s="5"/>
      <c r="S949" s="5"/>
      <c r="T949" s="5"/>
      <c r="U949" s="6"/>
      <c r="V949" s="5"/>
      <c r="W949" s="5"/>
      <c r="X949" s="5"/>
      <c r="Y949" s="5"/>
      <c r="Z949" s="5"/>
      <c r="AA949" s="5"/>
      <c r="AB949" s="80"/>
      <c r="AC949" s="642" t="s">
        <v>1183</v>
      </c>
      <c r="AD949" s="7"/>
      <c r="AE949" s="7"/>
      <c r="AF949" s="7"/>
      <c r="AG949" s="7"/>
      <c r="AH949" s="7"/>
      <c r="AI949" s="7"/>
      <c r="AJ949" s="7"/>
      <c r="AK949" s="7"/>
      <c r="AL949" s="7"/>
      <c r="AM949" s="7"/>
      <c r="AN949" s="7"/>
      <c r="AO949" s="7"/>
      <c r="AP949" s="7"/>
      <c r="AQ949" s="7"/>
      <c r="AR949" s="7"/>
      <c r="AS949" s="7"/>
      <c r="AT949" s="7"/>
      <c r="AU949" s="7"/>
      <c r="AV949" s="55"/>
      <c r="AW949" s="7"/>
      <c r="AX949" s="7"/>
      <c r="AY949" s="7"/>
      <c r="AZ949" s="7"/>
      <c r="BA949" s="7"/>
      <c r="BB949" s="7"/>
      <c r="BC949" s="7"/>
      <c r="BD949" s="7"/>
      <c r="BE949" s="7"/>
      <c r="BF949" s="7"/>
      <c r="BG949" s="7"/>
      <c r="BH949" s="7"/>
      <c r="BI949" s="7"/>
      <c r="BJ949" s="7"/>
      <c r="BK949" s="7"/>
      <c r="BL949" s="5">
        <v>2</v>
      </c>
      <c r="BM949" s="221">
        <v>2</v>
      </c>
      <c r="BN949" s="221">
        <v>2</v>
      </c>
      <c r="BO949" s="221">
        <v>2</v>
      </c>
      <c r="BP949" s="221">
        <v>2</v>
      </c>
      <c r="BQ949" s="221">
        <v>2</v>
      </c>
      <c r="BR949" s="5">
        <v>2</v>
      </c>
      <c r="BS949" s="226">
        <v>2</v>
      </c>
      <c r="BT949" s="221">
        <v>2</v>
      </c>
      <c r="BU949" s="221">
        <v>2</v>
      </c>
      <c r="BV949" s="221">
        <v>2</v>
      </c>
      <c r="BW949" s="5">
        <v>2</v>
      </c>
      <c r="BX949" s="221">
        <v>2</v>
      </c>
      <c r="BY949" s="6">
        <v>2</v>
      </c>
      <c r="BZ949" s="5">
        <v>2</v>
      </c>
      <c r="CA949" s="221">
        <v>2</v>
      </c>
      <c r="CB949" s="221">
        <v>2</v>
      </c>
      <c r="CC949" s="221">
        <v>2</v>
      </c>
      <c r="CD949" s="337">
        <v>2</v>
      </c>
      <c r="CE949" s="221">
        <v>2</v>
      </c>
      <c r="CF949" s="221">
        <v>2</v>
      </c>
      <c r="CG949" s="221">
        <v>2</v>
      </c>
      <c r="CH949" s="221">
        <v>2</v>
      </c>
      <c r="CI949" s="221">
        <v>2</v>
      </c>
      <c r="CJ949" s="337">
        <v>2</v>
      </c>
      <c r="CK949" s="221">
        <v>2</v>
      </c>
      <c r="CL949" s="222">
        <f t="shared" si="483"/>
        <v>26</v>
      </c>
      <c r="CM949" s="237">
        <f t="shared" si="484"/>
        <v>1</v>
      </c>
      <c r="CN949" s="222">
        <f t="shared" si="485"/>
        <v>0</v>
      </c>
      <c r="CO949" s="237">
        <f t="shared" si="486"/>
        <v>0</v>
      </c>
      <c r="CP949" s="222">
        <f t="shared" si="487"/>
        <v>0</v>
      </c>
      <c r="CQ949" s="237">
        <f t="shared" si="488"/>
        <v>0</v>
      </c>
      <c r="CR949" s="222">
        <f t="shared" si="489"/>
        <v>0</v>
      </c>
      <c r="CS949" s="237">
        <f t="shared" si="490"/>
        <v>0</v>
      </c>
      <c r="CT949" s="223">
        <f t="shared" si="491"/>
        <v>2</v>
      </c>
      <c r="CU949" s="223" t="str">
        <f t="shared" si="492"/>
        <v>Đạt mục tiêu</v>
      </c>
      <c r="CV949" s="5"/>
    </row>
    <row r="950" spans="1:100" s="1" customFormat="1" ht="50.5" hidden="1">
      <c r="A950" s="1308"/>
      <c r="B950" s="1044"/>
      <c r="C950" s="1058"/>
      <c r="D950" s="1024"/>
      <c r="E950" s="1033"/>
      <c r="F950" s="1044"/>
      <c r="G950" s="52" t="s">
        <v>2178</v>
      </c>
      <c r="H950" s="52"/>
      <c r="I950" s="595"/>
      <c r="J950" s="238"/>
      <c r="K950" s="515"/>
      <c r="L950" s="5" t="s">
        <v>32</v>
      </c>
      <c r="M950" s="212" t="s">
        <v>31</v>
      </c>
      <c r="N950" s="165" t="s">
        <v>8</v>
      </c>
      <c r="O950" s="221" t="s">
        <v>29</v>
      </c>
      <c r="P950" s="221"/>
      <c r="Q950" s="5" t="s">
        <v>24</v>
      </c>
      <c r="R950" s="5"/>
      <c r="S950" s="5"/>
      <c r="T950" s="5"/>
      <c r="U950" s="6"/>
      <c r="V950" s="5"/>
      <c r="W950" s="5"/>
      <c r="X950" s="5"/>
      <c r="Y950" s="5"/>
      <c r="Z950" s="5"/>
      <c r="AA950" s="5"/>
      <c r="AB950" s="80"/>
      <c r="AC950" s="642" t="s">
        <v>1183</v>
      </c>
      <c r="AD950" s="7"/>
      <c r="AE950" s="7"/>
      <c r="AF950" s="7"/>
      <c r="AG950" s="7"/>
      <c r="AH950" s="7"/>
      <c r="AI950" s="7"/>
      <c r="AJ950" s="7"/>
      <c r="AK950" s="7"/>
      <c r="AL950" s="7"/>
      <c r="AM950" s="7"/>
      <c r="AN950" s="7"/>
      <c r="AO950" s="7"/>
      <c r="AP950" s="7"/>
      <c r="AQ950" s="7"/>
      <c r="AR950" s="7"/>
      <c r="AS950" s="7"/>
      <c r="AT950" s="7"/>
      <c r="AU950" s="7"/>
      <c r="AV950" s="55"/>
      <c r="AW950" s="7"/>
      <c r="AX950" s="7"/>
      <c r="AY950" s="7"/>
      <c r="AZ950" s="7"/>
      <c r="BA950" s="7"/>
      <c r="BB950" s="7"/>
      <c r="BC950" s="7"/>
      <c r="BD950" s="7"/>
      <c r="BE950" s="7"/>
      <c r="BF950" s="7"/>
      <c r="BG950" s="7"/>
      <c r="BH950" s="7"/>
      <c r="BI950" s="7"/>
      <c r="BJ950" s="7"/>
      <c r="BK950" s="7"/>
      <c r="BL950" s="5">
        <v>2</v>
      </c>
      <c r="BM950" s="221">
        <v>2</v>
      </c>
      <c r="BN950" s="221">
        <v>2</v>
      </c>
      <c r="BO950" s="221">
        <v>2</v>
      </c>
      <c r="BP950" s="221">
        <v>2</v>
      </c>
      <c r="BQ950" s="221">
        <v>2</v>
      </c>
      <c r="BR950" s="5">
        <v>2</v>
      </c>
      <c r="BS950" s="226">
        <v>1</v>
      </c>
      <c r="BT950" s="221">
        <v>2</v>
      </c>
      <c r="BU950" s="221">
        <v>2</v>
      </c>
      <c r="BV950" s="221">
        <v>2</v>
      </c>
      <c r="BW950" s="5">
        <v>2</v>
      </c>
      <c r="BX950" s="221">
        <v>2</v>
      </c>
      <c r="BY950" s="6">
        <v>2</v>
      </c>
      <c r="BZ950" s="5">
        <v>1</v>
      </c>
      <c r="CA950" s="221">
        <v>2</v>
      </c>
      <c r="CB950" s="221">
        <v>2</v>
      </c>
      <c r="CC950" s="221">
        <v>2</v>
      </c>
      <c r="CD950" s="337">
        <v>2</v>
      </c>
      <c r="CE950" s="221">
        <v>1</v>
      </c>
      <c r="CF950" s="221">
        <v>2</v>
      </c>
      <c r="CG950" s="221">
        <v>2</v>
      </c>
      <c r="CH950" s="221">
        <v>2</v>
      </c>
      <c r="CI950" s="221">
        <v>2</v>
      </c>
      <c r="CJ950" s="337">
        <v>2</v>
      </c>
      <c r="CK950" s="221">
        <v>2</v>
      </c>
      <c r="CL950" s="222">
        <f t="shared" si="483"/>
        <v>23</v>
      </c>
      <c r="CM950" s="237">
        <f t="shared" si="484"/>
        <v>0.88461538461538458</v>
      </c>
      <c r="CN950" s="222">
        <f t="shared" si="485"/>
        <v>3</v>
      </c>
      <c r="CO950" s="237">
        <f t="shared" si="486"/>
        <v>0.11538461538461539</v>
      </c>
      <c r="CP950" s="222">
        <f t="shared" si="487"/>
        <v>0</v>
      </c>
      <c r="CQ950" s="237">
        <f t="shared" si="488"/>
        <v>0</v>
      </c>
      <c r="CR950" s="222">
        <f t="shared" si="489"/>
        <v>0</v>
      </c>
      <c r="CS950" s="237">
        <f t="shared" si="490"/>
        <v>0</v>
      </c>
      <c r="CT950" s="223">
        <f t="shared" si="491"/>
        <v>1.8846153846153846</v>
      </c>
      <c r="CU950" s="223" t="str">
        <f t="shared" si="492"/>
        <v>Đạt mục tiêu</v>
      </c>
      <c r="CV950" s="5"/>
    </row>
    <row r="951" spans="1:100" s="1" customFormat="1" ht="50.5" hidden="1">
      <c r="A951" s="1308"/>
      <c r="B951" s="1024"/>
      <c r="C951" s="1058"/>
      <c r="D951" s="1024"/>
      <c r="E951" s="1033"/>
      <c r="F951" s="1024"/>
      <c r="G951" s="559" t="s">
        <v>2311</v>
      </c>
      <c r="H951" s="559"/>
      <c r="I951" s="626"/>
      <c r="J951" s="32" t="s">
        <v>822</v>
      </c>
      <c r="K951" s="464"/>
      <c r="L951" s="5" t="s">
        <v>32</v>
      </c>
      <c r="M951" s="212" t="s">
        <v>31</v>
      </c>
      <c r="N951" s="165" t="s">
        <v>8</v>
      </c>
      <c r="O951" s="221" t="s">
        <v>29</v>
      </c>
      <c r="P951" s="221" t="s">
        <v>24</v>
      </c>
      <c r="Q951" s="5" t="s">
        <v>24</v>
      </c>
      <c r="R951" s="5"/>
      <c r="S951" s="5"/>
      <c r="T951" s="5"/>
      <c r="U951" s="6"/>
      <c r="V951" s="5"/>
      <c r="W951" s="5"/>
      <c r="X951" s="5"/>
      <c r="Y951" s="5"/>
      <c r="Z951" s="5"/>
      <c r="AA951" s="5"/>
      <c r="AB951" s="80">
        <f t="shared" ref="AB951:AB971" si="496">COUNTIF($Q951:$AA951,"x")</f>
        <v>1</v>
      </c>
      <c r="AC951" s="565"/>
      <c r="AD951" s="5"/>
      <c r="AE951" s="5" t="s">
        <v>1183</v>
      </c>
      <c r="AF951" s="5"/>
      <c r="AG951" s="7"/>
      <c r="AH951" s="7"/>
      <c r="AI951" s="7"/>
      <c r="AJ951" s="7"/>
      <c r="AK951" s="7"/>
      <c r="AL951" s="7"/>
      <c r="AM951" s="7"/>
      <c r="AN951" s="7"/>
      <c r="AO951" s="7"/>
      <c r="AP951" s="7"/>
      <c r="AQ951" s="7"/>
      <c r="AR951" s="7"/>
      <c r="AS951" s="7"/>
      <c r="AT951" s="7"/>
      <c r="AU951" s="7"/>
      <c r="AV951" s="55"/>
      <c r="AW951" s="7"/>
      <c r="AX951" s="7"/>
      <c r="AY951" s="7"/>
      <c r="AZ951" s="7"/>
      <c r="BA951" s="7"/>
      <c r="BB951" s="7"/>
      <c r="BC951" s="7"/>
      <c r="BD951" s="7"/>
      <c r="BE951" s="7"/>
      <c r="BF951" s="7"/>
      <c r="BG951" s="7"/>
      <c r="BH951" s="7"/>
      <c r="BI951" s="7"/>
      <c r="BJ951" s="7"/>
      <c r="BK951" s="7"/>
      <c r="BL951" s="5">
        <v>2</v>
      </c>
      <c r="BM951" s="221">
        <v>2</v>
      </c>
      <c r="BN951" s="221">
        <v>2</v>
      </c>
      <c r="BO951" s="221">
        <v>2</v>
      </c>
      <c r="BP951" s="221">
        <v>2</v>
      </c>
      <c r="BQ951" s="221">
        <v>2</v>
      </c>
      <c r="BR951" s="5">
        <v>2</v>
      </c>
      <c r="BS951" s="226">
        <v>2</v>
      </c>
      <c r="BT951" s="221">
        <v>2</v>
      </c>
      <c r="BU951" s="221">
        <v>2</v>
      </c>
      <c r="BV951" s="221">
        <v>2</v>
      </c>
      <c r="BW951" s="5">
        <v>2</v>
      </c>
      <c r="BX951" s="221">
        <v>2</v>
      </c>
      <c r="BY951" s="6">
        <v>2</v>
      </c>
      <c r="BZ951" s="5">
        <v>2</v>
      </c>
      <c r="CA951" s="221">
        <v>2</v>
      </c>
      <c r="CB951" s="221">
        <v>2</v>
      </c>
      <c r="CC951" s="221">
        <v>2</v>
      </c>
      <c r="CD951" s="337">
        <v>2</v>
      </c>
      <c r="CE951" s="221">
        <v>2</v>
      </c>
      <c r="CF951" s="221">
        <v>2</v>
      </c>
      <c r="CG951" s="221">
        <v>2</v>
      </c>
      <c r="CH951" s="221">
        <v>2</v>
      </c>
      <c r="CI951" s="221">
        <v>2</v>
      </c>
      <c r="CJ951" s="337">
        <v>2</v>
      </c>
      <c r="CK951" s="221">
        <v>2</v>
      </c>
      <c r="CL951" s="222">
        <f t="shared" si="483"/>
        <v>26</v>
      </c>
      <c r="CM951" s="237">
        <f t="shared" si="484"/>
        <v>1</v>
      </c>
      <c r="CN951" s="222">
        <f t="shared" si="485"/>
        <v>0</v>
      </c>
      <c r="CO951" s="237">
        <f t="shared" si="486"/>
        <v>0</v>
      </c>
      <c r="CP951" s="222">
        <f t="shared" si="487"/>
        <v>0</v>
      </c>
      <c r="CQ951" s="237">
        <f t="shared" si="488"/>
        <v>0</v>
      </c>
      <c r="CR951" s="222">
        <f t="shared" si="489"/>
        <v>0</v>
      </c>
      <c r="CS951" s="237">
        <f t="shared" si="490"/>
        <v>0</v>
      </c>
      <c r="CT951" s="223">
        <f t="shared" si="491"/>
        <v>2</v>
      </c>
      <c r="CU951" s="223" t="str">
        <f t="shared" si="492"/>
        <v>Đạt mục tiêu</v>
      </c>
      <c r="CV951" s="5"/>
    </row>
    <row r="952" spans="1:100" s="1" customFormat="1" ht="50.5" hidden="1">
      <c r="A952" s="1308"/>
      <c r="B952" s="1024"/>
      <c r="C952" s="1058"/>
      <c r="D952" s="1024"/>
      <c r="E952" s="1033"/>
      <c r="F952" s="1056"/>
      <c r="G952" s="48" t="s">
        <v>1455</v>
      </c>
      <c r="H952" s="48"/>
      <c r="I952" s="613"/>
      <c r="J952" s="88"/>
      <c r="K952" s="479"/>
      <c r="L952" s="212" t="s">
        <v>32</v>
      </c>
      <c r="M952" s="212" t="s">
        <v>31</v>
      </c>
      <c r="N952" s="165" t="s">
        <v>8</v>
      </c>
      <c r="O952" s="221" t="s">
        <v>29</v>
      </c>
      <c r="P952" s="221" t="s">
        <v>24</v>
      </c>
      <c r="Q952" s="5"/>
      <c r="R952" s="5" t="s">
        <v>24</v>
      </c>
      <c r="S952" s="5"/>
      <c r="T952" s="5"/>
      <c r="U952" s="6"/>
      <c r="V952" s="5"/>
      <c r="W952" s="5"/>
      <c r="X952" s="5"/>
      <c r="Y952" s="5"/>
      <c r="Z952" s="5"/>
      <c r="AA952" s="5"/>
      <c r="AB952" s="80">
        <f t="shared" si="496"/>
        <v>1</v>
      </c>
      <c r="AC952" s="642"/>
      <c r="AD952" s="7"/>
      <c r="AE952" s="7"/>
      <c r="AF952" s="7"/>
      <c r="AG952" s="7"/>
      <c r="AH952" s="7" t="s">
        <v>1183</v>
      </c>
      <c r="AI952" s="7"/>
      <c r="AJ952" s="7"/>
      <c r="AK952" s="7"/>
      <c r="AL952" s="7"/>
      <c r="AM952" s="7"/>
      <c r="AN952" s="7"/>
      <c r="AO952" s="7"/>
      <c r="AP952" s="7"/>
      <c r="AQ952" s="7"/>
      <c r="AR952" s="7"/>
      <c r="AS952" s="7"/>
      <c r="AT952" s="7"/>
      <c r="AU952" s="7"/>
      <c r="AV952" s="55"/>
      <c r="AW952" s="7"/>
      <c r="AX952" s="7"/>
      <c r="AY952" s="7"/>
      <c r="AZ952" s="7"/>
      <c r="BA952" s="7"/>
      <c r="BB952" s="7"/>
      <c r="BC952" s="7"/>
      <c r="BD952" s="7"/>
      <c r="BE952" s="7"/>
      <c r="BF952" s="7"/>
      <c r="BG952" s="7"/>
      <c r="BH952" s="7"/>
      <c r="BI952" s="7"/>
      <c r="BJ952" s="7"/>
      <c r="BK952" s="7"/>
      <c r="BL952" s="5">
        <v>2</v>
      </c>
      <c r="BM952" s="221">
        <v>2</v>
      </c>
      <c r="BN952" s="221">
        <v>2</v>
      </c>
      <c r="BO952" s="221">
        <v>2</v>
      </c>
      <c r="BP952" s="221">
        <v>1</v>
      </c>
      <c r="BQ952" s="221">
        <v>2</v>
      </c>
      <c r="BR952" s="5">
        <v>2</v>
      </c>
      <c r="BS952" s="226">
        <v>2</v>
      </c>
      <c r="BT952" s="221">
        <v>2</v>
      </c>
      <c r="BU952" s="221">
        <v>2</v>
      </c>
      <c r="BV952" s="221">
        <v>2</v>
      </c>
      <c r="BW952" s="5">
        <v>2</v>
      </c>
      <c r="BX952" s="221">
        <v>2</v>
      </c>
      <c r="BY952" s="6">
        <v>2</v>
      </c>
      <c r="BZ952" s="5">
        <v>2</v>
      </c>
      <c r="CA952" s="221">
        <v>1</v>
      </c>
      <c r="CB952" s="221">
        <v>2</v>
      </c>
      <c r="CC952" s="221">
        <v>2</v>
      </c>
      <c r="CD952" s="337">
        <v>2</v>
      </c>
      <c r="CE952" s="221">
        <v>2</v>
      </c>
      <c r="CF952" s="221">
        <v>2</v>
      </c>
      <c r="CG952" s="221">
        <v>2</v>
      </c>
      <c r="CH952" s="221">
        <v>2</v>
      </c>
      <c r="CI952" s="221">
        <v>2</v>
      </c>
      <c r="CJ952" s="337">
        <v>2</v>
      </c>
      <c r="CK952" s="221">
        <v>2</v>
      </c>
      <c r="CL952" s="222">
        <f t="shared" si="483"/>
        <v>24</v>
      </c>
      <c r="CM952" s="237">
        <f t="shared" si="484"/>
        <v>0.92307692307692313</v>
      </c>
      <c r="CN952" s="222">
        <f t="shared" si="485"/>
        <v>2</v>
      </c>
      <c r="CO952" s="237">
        <f t="shared" si="486"/>
        <v>7.6923076923076927E-2</v>
      </c>
      <c r="CP952" s="222">
        <f t="shared" si="487"/>
        <v>0</v>
      </c>
      <c r="CQ952" s="237">
        <f t="shared" si="488"/>
        <v>0</v>
      </c>
      <c r="CR952" s="222">
        <f t="shared" si="489"/>
        <v>0</v>
      </c>
      <c r="CS952" s="237">
        <f t="shared" si="490"/>
        <v>0</v>
      </c>
      <c r="CT952" s="223">
        <f t="shared" si="491"/>
        <v>1.9230769230769231</v>
      </c>
      <c r="CU952" s="223" t="str">
        <f t="shared" si="492"/>
        <v>Đạt mục tiêu</v>
      </c>
      <c r="CV952" s="5"/>
    </row>
    <row r="953" spans="1:100" s="1" customFormat="1" ht="50.5" hidden="1">
      <c r="A953" s="1308"/>
      <c r="B953" s="1024"/>
      <c r="C953" s="1058"/>
      <c r="D953" s="1024"/>
      <c r="E953" s="1033"/>
      <c r="F953" s="1024"/>
      <c r="G953" s="559" t="s">
        <v>1817</v>
      </c>
      <c r="H953" s="559"/>
      <c r="I953" s="626"/>
      <c r="J953" s="88"/>
      <c r="K953" s="479"/>
      <c r="L953" s="38" t="s">
        <v>32</v>
      </c>
      <c r="M953" s="212" t="s">
        <v>31</v>
      </c>
      <c r="N953" s="165" t="s">
        <v>8</v>
      </c>
      <c r="O953" s="221" t="s">
        <v>29</v>
      </c>
      <c r="P953" s="221" t="s">
        <v>24</v>
      </c>
      <c r="Q953" s="5"/>
      <c r="R953" s="5"/>
      <c r="S953" s="5" t="s">
        <v>24</v>
      </c>
      <c r="T953" s="5"/>
      <c r="U953" s="6"/>
      <c r="V953" s="5"/>
      <c r="W953" s="5"/>
      <c r="X953" s="5"/>
      <c r="Y953" s="5"/>
      <c r="Z953" s="5"/>
      <c r="AA953" s="5"/>
      <c r="AB953" s="80">
        <f t="shared" si="496"/>
        <v>1</v>
      </c>
      <c r="AC953" s="642"/>
      <c r="AD953" s="7"/>
      <c r="AE953" s="7"/>
      <c r="AF953" s="7"/>
      <c r="AG953" s="7"/>
      <c r="AH953" s="7"/>
      <c r="AI953" s="7"/>
      <c r="AJ953" s="7"/>
      <c r="AK953" s="7" t="s">
        <v>1317</v>
      </c>
      <c r="AL953" s="7" t="s">
        <v>1317</v>
      </c>
      <c r="AM953" s="7" t="s">
        <v>1317</v>
      </c>
      <c r="AN953" s="7" t="s">
        <v>1317</v>
      </c>
      <c r="AO953" s="7"/>
      <c r="AP953" s="7"/>
      <c r="AQ953" s="7"/>
      <c r="AR953" s="7"/>
      <c r="AS953" s="7"/>
      <c r="AT953" s="7"/>
      <c r="AU953" s="7"/>
      <c r="AV953" s="55"/>
      <c r="AW953" s="7"/>
      <c r="AX953" s="7"/>
      <c r="AY953" s="7"/>
      <c r="AZ953" s="7"/>
      <c r="BA953" s="7"/>
      <c r="BB953" s="7"/>
      <c r="BC953" s="7"/>
      <c r="BD953" s="7"/>
      <c r="BE953" s="7"/>
      <c r="BF953" s="7"/>
      <c r="BG953" s="7"/>
      <c r="BH953" s="7"/>
      <c r="BI953" s="7"/>
      <c r="BJ953" s="7"/>
      <c r="BK953" s="7"/>
      <c r="BL953" s="5">
        <v>2</v>
      </c>
      <c r="BM953" s="221">
        <v>2</v>
      </c>
      <c r="BN953" s="221">
        <v>2</v>
      </c>
      <c r="BO953" s="221">
        <v>1</v>
      </c>
      <c r="BP953" s="221">
        <v>2</v>
      </c>
      <c r="BQ953" s="221">
        <v>2</v>
      </c>
      <c r="BR953" s="5">
        <v>2</v>
      </c>
      <c r="BS953" s="226">
        <v>2</v>
      </c>
      <c r="BT953" s="221">
        <v>2</v>
      </c>
      <c r="BU953" s="221">
        <v>1</v>
      </c>
      <c r="BV953" s="221">
        <v>2</v>
      </c>
      <c r="BW953" s="5">
        <v>2</v>
      </c>
      <c r="BX953" s="221">
        <v>2</v>
      </c>
      <c r="BY953" s="6">
        <v>2</v>
      </c>
      <c r="BZ953" s="5">
        <v>1</v>
      </c>
      <c r="CA953" s="221">
        <v>2</v>
      </c>
      <c r="CB953" s="221">
        <v>2</v>
      </c>
      <c r="CC953" s="221">
        <v>2</v>
      </c>
      <c r="CD953" s="337">
        <v>2</v>
      </c>
      <c r="CE953" s="221">
        <v>2</v>
      </c>
      <c r="CF953" s="221">
        <v>2</v>
      </c>
      <c r="CG953" s="221">
        <v>2</v>
      </c>
      <c r="CH953" s="221">
        <v>2</v>
      </c>
      <c r="CI953" s="221">
        <v>2</v>
      </c>
      <c r="CJ953" s="337">
        <v>2</v>
      </c>
      <c r="CK953" s="221">
        <v>2</v>
      </c>
      <c r="CL953" s="222">
        <f t="shared" ref="CL953:CL984" si="497">COUNTIF(BL953:CK953,"2")</f>
        <v>23</v>
      </c>
      <c r="CM953" s="237">
        <f t="shared" ref="CM953:CM984" si="498">CL953/(CL953+CN953+CP953+CR953)</f>
        <v>0.88461538461538458</v>
      </c>
      <c r="CN953" s="222">
        <f t="shared" ref="CN953:CN984" si="499">COUNTIF(BL953:CK953,"1")</f>
        <v>3</v>
      </c>
      <c r="CO953" s="237">
        <f t="shared" ref="CO953:CO984" si="500">CN953/(CL953+CN953+CP953+CR953)</f>
        <v>0.11538461538461539</v>
      </c>
      <c r="CP953" s="222">
        <f t="shared" ref="CP953:CP984" si="501">COUNTIF(BL953:CK953,"0")</f>
        <v>0</v>
      </c>
      <c r="CQ953" s="237">
        <f t="shared" ref="CQ953:CQ984" si="502">CP953/(CL953+CN953+CP953+CR953)</f>
        <v>0</v>
      </c>
      <c r="CR953" s="222">
        <f t="shared" ref="CR953:CR984" si="503">COUNTIF(BL953:CK953,"KĐG")</f>
        <v>0</v>
      </c>
      <c r="CS953" s="237">
        <f t="shared" ref="CS953:CS984" si="504">CR953/(CL953+CN953+CP953+CR953)</f>
        <v>0</v>
      </c>
      <c r="CT953" s="223">
        <f t="shared" ref="CT953:CT984" si="505">(((CL953*2)+(CN953*1)+(CP953*0)))/(CL953+CN953+CP953)</f>
        <v>1.8846153846153846</v>
      </c>
      <c r="CU953" s="223" t="str">
        <f t="shared" ref="CU953:CU984" si="506">IF(CS953&gt;=50%,"KĐG",IF(CT953&gt;=1.6,"Đạt mục tiêu",IF(CT953&gt;=1,"Cần cố gắng","Chưa đạt")))</f>
        <v>Đạt mục tiêu</v>
      </c>
      <c r="CV953" s="5"/>
    </row>
    <row r="954" spans="1:100" s="1" customFormat="1" ht="72" hidden="1">
      <c r="A954" s="1308"/>
      <c r="B954" s="1024"/>
      <c r="C954" s="1058"/>
      <c r="D954" s="1024"/>
      <c r="E954" s="1033"/>
      <c r="F954" s="1024"/>
      <c r="G954" s="559" t="s">
        <v>1292</v>
      </c>
      <c r="H954" s="559"/>
      <c r="I954" s="626"/>
      <c r="J954" s="88"/>
      <c r="K954" s="516" t="s">
        <v>1769</v>
      </c>
      <c r="L954" s="5" t="s">
        <v>32</v>
      </c>
      <c r="M954" s="212" t="s">
        <v>31</v>
      </c>
      <c r="N954" s="165" t="s">
        <v>8</v>
      </c>
      <c r="O954" s="221" t="s">
        <v>29</v>
      </c>
      <c r="P954" s="221" t="s">
        <v>24</v>
      </c>
      <c r="Q954" s="5"/>
      <c r="R954" s="5"/>
      <c r="S954" s="5"/>
      <c r="T954" s="5"/>
      <c r="U954" s="6"/>
      <c r="V954" s="5"/>
      <c r="W954" s="5"/>
      <c r="X954" s="5"/>
      <c r="Y954" s="5" t="s">
        <v>24</v>
      </c>
      <c r="Z954" s="5"/>
      <c r="AA954" s="5"/>
      <c r="AB954" s="80">
        <f t="shared" si="496"/>
        <v>1</v>
      </c>
      <c r="AC954" s="642"/>
      <c r="AD954" s="7"/>
      <c r="AE954" s="7"/>
      <c r="AF954" s="7"/>
      <c r="AG954" s="7"/>
      <c r="AH954" s="7"/>
      <c r="AI954" s="7"/>
      <c r="AJ954" s="7"/>
      <c r="AK954" s="7"/>
      <c r="AL954" s="7"/>
      <c r="AM954" s="7"/>
      <c r="AN954" s="7"/>
      <c r="AO954" s="7"/>
      <c r="AP954" s="7"/>
      <c r="AQ954" s="7"/>
      <c r="AR954" s="7"/>
      <c r="AS954" s="7"/>
      <c r="AT954" s="7"/>
      <c r="AU954" s="7"/>
      <c r="AV954" s="55"/>
      <c r="AW954" s="7"/>
      <c r="AX954" s="7"/>
      <c r="AY954" s="7"/>
      <c r="AZ954" s="7"/>
      <c r="BA954" s="7"/>
      <c r="BB954" s="7"/>
      <c r="BC954" s="7"/>
      <c r="BD954" s="7"/>
      <c r="BE954" s="7" t="s">
        <v>1317</v>
      </c>
      <c r="BF954" s="7" t="s">
        <v>1183</v>
      </c>
      <c r="BG954" s="7"/>
      <c r="BH954" s="7"/>
      <c r="BI954" s="7"/>
      <c r="BJ954" s="7"/>
      <c r="BK954" s="7"/>
      <c r="BL954" s="5">
        <v>2</v>
      </c>
      <c r="BM954" s="221">
        <v>2</v>
      </c>
      <c r="BN954" s="221">
        <v>2</v>
      </c>
      <c r="BO954" s="221">
        <v>2</v>
      </c>
      <c r="BP954" s="221">
        <v>2</v>
      </c>
      <c r="BQ954" s="221">
        <v>2</v>
      </c>
      <c r="BR954" s="5">
        <v>1</v>
      </c>
      <c r="BS954" s="226">
        <v>2</v>
      </c>
      <c r="BT954" s="221">
        <v>1</v>
      </c>
      <c r="BU954" s="221">
        <v>2</v>
      </c>
      <c r="BV954" s="221">
        <v>2</v>
      </c>
      <c r="BW954" s="5">
        <v>2</v>
      </c>
      <c r="BX954" s="221">
        <v>2</v>
      </c>
      <c r="BY954" s="6">
        <v>2</v>
      </c>
      <c r="BZ954" s="5">
        <v>2</v>
      </c>
      <c r="CA954" s="221">
        <v>2</v>
      </c>
      <c r="CB954" s="221">
        <v>2</v>
      </c>
      <c r="CC954" s="221">
        <v>2</v>
      </c>
      <c r="CD954" s="337">
        <v>2</v>
      </c>
      <c r="CE954" s="221">
        <v>2</v>
      </c>
      <c r="CF954" s="221">
        <v>2</v>
      </c>
      <c r="CG954" s="221">
        <v>2</v>
      </c>
      <c r="CH954" s="221">
        <v>2</v>
      </c>
      <c r="CI954" s="221">
        <v>2</v>
      </c>
      <c r="CJ954" s="337">
        <v>2</v>
      </c>
      <c r="CK954" s="221">
        <v>2</v>
      </c>
      <c r="CL954" s="222">
        <f t="shared" si="497"/>
        <v>24</v>
      </c>
      <c r="CM954" s="237">
        <f t="shared" si="498"/>
        <v>0.92307692307692313</v>
      </c>
      <c r="CN954" s="222">
        <f t="shared" si="499"/>
        <v>2</v>
      </c>
      <c r="CO954" s="237">
        <f t="shared" si="500"/>
        <v>7.6923076923076927E-2</v>
      </c>
      <c r="CP954" s="222">
        <f t="shared" si="501"/>
        <v>0</v>
      </c>
      <c r="CQ954" s="237">
        <f t="shared" si="502"/>
        <v>0</v>
      </c>
      <c r="CR954" s="222">
        <f t="shared" si="503"/>
        <v>0</v>
      </c>
      <c r="CS954" s="237">
        <f t="shared" si="504"/>
        <v>0</v>
      </c>
      <c r="CT954" s="223">
        <f t="shared" si="505"/>
        <v>1.9230769230769231</v>
      </c>
      <c r="CU954" s="223" t="str">
        <f t="shared" si="506"/>
        <v>Đạt mục tiêu</v>
      </c>
      <c r="CV954" s="5"/>
    </row>
    <row r="955" spans="1:100" s="1" customFormat="1" ht="50.5" hidden="1">
      <c r="A955" s="1308"/>
      <c r="B955" s="1024"/>
      <c r="C955" s="1058"/>
      <c r="D955" s="1024"/>
      <c r="E955" s="1033"/>
      <c r="F955" s="1024"/>
      <c r="G955" s="293"/>
      <c r="H955" s="559"/>
      <c r="I955" s="442"/>
      <c r="J955" s="88"/>
      <c r="K955" s="479"/>
      <c r="L955" s="5" t="s">
        <v>32</v>
      </c>
      <c r="M955" s="212" t="s">
        <v>31</v>
      </c>
      <c r="N955" s="165" t="s">
        <v>8</v>
      </c>
      <c r="O955" s="221" t="s">
        <v>29</v>
      </c>
      <c r="P955" s="221" t="s">
        <v>24</v>
      </c>
      <c r="Q955" s="5"/>
      <c r="R955" s="5"/>
      <c r="S955" s="5"/>
      <c r="T955" s="5"/>
      <c r="U955" s="6"/>
      <c r="V955" s="5" t="s">
        <v>24</v>
      </c>
      <c r="W955" s="5"/>
      <c r="X955" s="5"/>
      <c r="Y955" s="5"/>
      <c r="Z955" s="5"/>
      <c r="AA955" s="5"/>
      <c r="AB955" s="80">
        <f t="shared" si="496"/>
        <v>1</v>
      </c>
      <c r="AC955" s="642"/>
      <c r="AD955" s="7"/>
      <c r="AE955" s="7"/>
      <c r="AF955" s="7"/>
      <c r="AG955" s="7"/>
      <c r="AH955" s="7"/>
      <c r="AI955" s="7"/>
      <c r="AJ955" s="7"/>
      <c r="AK955" s="7"/>
      <c r="AL955" s="7"/>
      <c r="AM955" s="7"/>
      <c r="AN955" s="7"/>
      <c r="AO955" s="7"/>
      <c r="AP955" s="7"/>
      <c r="AQ955" s="7"/>
      <c r="AR955" s="7"/>
      <c r="AS955" s="7"/>
      <c r="AT955" s="7"/>
      <c r="AU955" s="7"/>
      <c r="AV955" s="55" t="s">
        <v>1317</v>
      </c>
      <c r="AW955" s="55" t="s">
        <v>1317</v>
      </c>
      <c r="AX955" s="55" t="s">
        <v>1317</v>
      </c>
      <c r="AY955" s="55"/>
      <c r="AZ955" s="55"/>
      <c r="BA955" s="55"/>
      <c r="BB955" s="55"/>
      <c r="BC955" s="55"/>
      <c r="BD955" s="55"/>
      <c r="BE955" s="55"/>
      <c r="BF955" s="55"/>
      <c r="BG955" s="55"/>
      <c r="BH955" s="55"/>
      <c r="BI955" s="55"/>
      <c r="BJ955" s="55"/>
      <c r="BK955" s="55"/>
      <c r="BL955" s="5">
        <v>2</v>
      </c>
      <c r="BM955" s="221">
        <v>2</v>
      </c>
      <c r="BN955" s="221">
        <v>2</v>
      </c>
      <c r="BO955" s="221">
        <v>2</v>
      </c>
      <c r="BP955" s="221">
        <v>2</v>
      </c>
      <c r="BQ955" s="221">
        <v>2</v>
      </c>
      <c r="BR955" s="5">
        <v>2</v>
      </c>
      <c r="BS955" s="226">
        <v>2</v>
      </c>
      <c r="BT955" s="221">
        <v>2</v>
      </c>
      <c r="BU955" s="221">
        <v>2</v>
      </c>
      <c r="BV955" s="221">
        <v>2</v>
      </c>
      <c r="BW955" s="5">
        <v>1</v>
      </c>
      <c r="BX955" s="221">
        <v>2</v>
      </c>
      <c r="BY955" s="6">
        <v>2</v>
      </c>
      <c r="BZ955" s="5">
        <v>2</v>
      </c>
      <c r="CA955" s="221">
        <v>2</v>
      </c>
      <c r="CB955" s="221">
        <v>2</v>
      </c>
      <c r="CC955" s="221">
        <v>2</v>
      </c>
      <c r="CD955" s="337">
        <v>2</v>
      </c>
      <c r="CE955" s="221">
        <v>2</v>
      </c>
      <c r="CF955" s="221">
        <v>2</v>
      </c>
      <c r="CG955" s="221">
        <v>2</v>
      </c>
      <c r="CH955" s="221">
        <v>2</v>
      </c>
      <c r="CI955" s="221">
        <v>2</v>
      </c>
      <c r="CJ955" s="337">
        <v>2</v>
      </c>
      <c r="CK955" s="221">
        <v>2</v>
      </c>
      <c r="CL955" s="222">
        <f t="shared" si="497"/>
        <v>25</v>
      </c>
      <c r="CM955" s="237">
        <f t="shared" si="498"/>
        <v>0.96153846153846156</v>
      </c>
      <c r="CN955" s="222">
        <f t="shared" si="499"/>
        <v>1</v>
      </c>
      <c r="CO955" s="237">
        <f t="shared" si="500"/>
        <v>3.8461538461538464E-2</v>
      </c>
      <c r="CP955" s="222">
        <f t="shared" si="501"/>
        <v>0</v>
      </c>
      <c r="CQ955" s="237">
        <f t="shared" si="502"/>
        <v>0</v>
      </c>
      <c r="CR955" s="222">
        <f t="shared" si="503"/>
        <v>0</v>
      </c>
      <c r="CS955" s="237">
        <f t="shared" si="504"/>
        <v>0</v>
      </c>
      <c r="CT955" s="223">
        <f t="shared" si="505"/>
        <v>1.9615384615384615</v>
      </c>
      <c r="CU955" s="223" t="str">
        <f t="shared" si="506"/>
        <v>Đạt mục tiêu</v>
      </c>
      <c r="CV955" s="5"/>
    </row>
    <row r="956" spans="1:100" s="1" customFormat="1" ht="50.5" hidden="1">
      <c r="A956" s="1308"/>
      <c r="B956" s="1024"/>
      <c r="C956" s="1058"/>
      <c r="D956" s="1024"/>
      <c r="E956" s="1033"/>
      <c r="F956" s="1024"/>
      <c r="G956" s="422" t="s">
        <v>2790</v>
      </c>
      <c r="H956" s="422"/>
      <c r="I956" s="442"/>
      <c r="J956" s="88"/>
      <c r="K956" s="479"/>
      <c r="L956" s="5"/>
      <c r="M956" s="212" t="s">
        <v>31</v>
      </c>
      <c r="N956" s="165" t="s">
        <v>8</v>
      </c>
      <c r="O956" s="221" t="s">
        <v>29</v>
      </c>
      <c r="P956" s="221" t="s">
        <v>24</v>
      </c>
      <c r="Q956" s="5"/>
      <c r="R956" s="5"/>
      <c r="S956" s="5"/>
      <c r="T956" s="5"/>
      <c r="U956" s="6"/>
      <c r="V956" s="5"/>
      <c r="W956" s="5"/>
      <c r="X956" s="5" t="s">
        <v>24</v>
      </c>
      <c r="Y956" s="5"/>
      <c r="Z956" s="5"/>
      <c r="AA956" s="5"/>
      <c r="AB956" s="80">
        <f t="shared" si="496"/>
        <v>1</v>
      </c>
      <c r="AC956" s="642"/>
      <c r="AD956" s="7"/>
      <c r="AE956" s="7"/>
      <c r="AF956" s="7"/>
      <c r="AG956" s="7"/>
      <c r="AH956" s="7"/>
      <c r="AI956" s="7"/>
      <c r="AJ956" s="7"/>
      <c r="AK956" s="7"/>
      <c r="AL956" s="7"/>
      <c r="AM956" s="7"/>
      <c r="AN956" s="7"/>
      <c r="AO956" s="7"/>
      <c r="AP956" s="7"/>
      <c r="AQ956" s="7"/>
      <c r="AR956" s="7"/>
      <c r="AS956" s="7"/>
      <c r="AT956" s="7"/>
      <c r="AU956" s="7"/>
      <c r="AV956" s="55"/>
      <c r="AW956" s="55"/>
      <c r="AX956" s="55"/>
      <c r="AY956" s="55"/>
      <c r="AZ956" s="55"/>
      <c r="BA956" s="55" t="s">
        <v>1183</v>
      </c>
      <c r="BB956" s="55"/>
      <c r="BC956" s="55"/>
      <c r="BD956" s="55"/>
      <c r="BE956" s="55"/>
      <c r="BF956" s="55"/>
      <c r="BG956" s="55"/>
      <c r="BH956" s="55"/>
      <c r="BI956" s="55"/>
      <c r="BJ956" s="55"/>
      <c r="BK956" s="55"/>
      <c r="BL956" s="5">
        <v>2</v>
      </c>
      <c r="BM956" s="221">
        <v>2</v>
      </c>
      <c r="BN956" s="221">
        <v>2</v>
      </c>
      <c r="BO956" s="221">
        <v>2</v>
      </c>
      <c r="BP956" s="221">
        <v>2</v>
      </c>
      <c r="BQ956" s="221">
        <v>2</v>
      </c>
      <c r="BR956" s="5">
        <v>2</v>
      </c>
      <c r="BS956" s="226">
        <v>2</v>
      </c>
      <c r="BT956" s="221">
        <v>2</v>
      </c>
      <c r="BU956" s="221">
        <v>2</v>
      </c>
      <c r="BV956" s="221">
        <v>2</v>
      </c>
      <c r="BW956" s="5">
        <v>2</v>
      </c>
      <c r="BX956" s="221">
        <v>2</v>
      </c>
      <c r="BY956" s="6">
        <v>2</v>
      </c>
      <c r="BZ956" s="5">
        <v>2</v>
      </c>
      <c r="CA956" s="221">
        <v>2</v>
      </c>
      <c r="CB956" s="221">
        <v>2</v>
      </c>
      <c r="CC956" s="221">
        <v>2</v>
      </c>
      <c r="CD956" s="337">
        <v>2</v>
      </c>
      <c r="CE956" s="221">
        <v>2</v>
      </c>
      <c r="CF956" s="221">
        <v>2</v>
      </c>
      <c r="CG956" s="221">
        <v>2</v>
      </c>
      <c r="CH956" s="221">
        <v>2</v>
      </c>
      <c r="CI956" s="221">
        <v>2</v>
      </c>
      <c r="CJ956" s="337">
        <v>2</v>
      </c>
      <c r="CK956" s="221">
        <v>2</v>
      </c>
      <c r="CL956" s="222">
        <f t="shared" si="497"/>
        <v>26</v>
      </c>
      <c r="CM956" s="237">
        <f t="shared" si="498"/>
        <v>1</v>
      </c>
      <c r="CN956" s="222">
        <f t="shared" si="499"/>
        <v>0</v>
      </c>
      <c r="CO956" s="237">
        <f t="shared" si="500"/>
        <v>0</v>
      </c>
      <c r="CP956" s="222">
        <f t="shared" si="501"/>
        <v>0</v>
      </c>
      <c r="CQ956" s="237">
        <f t="shared" si="502"/>
        <v>0</v>
      </c>
      <c r="CR956" s="222">
        <f t="shared" si="503"/>
        <v>0</v>
      </c>
      <c r="CS956" s="237">
        <f t="shared" si="504"/>
        <v>0</v>
      </c>
      <c r="CT956" s="223">
        <f t="shared" si="505"/>
        <v>2</v>
      </c>
      <c r="CU956" s="223" t="str">
        <f t="shared" si="506"/>
        <v>Đạt mục tiêu</v>
      </c>
      <c r="CV956" s="5"/>
    </row>
    <row r="957" spans="1:100" s="1" customFormat="1" ht="50.5" hidden="1">
      <c r="A957" s="1308"/>
      <c r="B957" s="1024"/>
      <c r="C957" s="1058"/>
      <c r="D957" s="1024"/>
      <c r="E957" s="1033"/>
      <c r="F957" s="1024"/>
      <c r="G957" s="134" t="s">
        <v>1291</v>
      </c>
      <c r="H957" s="134"/>
      <c r="I957" s="605"/>
      <c r="J957" s="88"/>
      <c r="K957" s="479"/>
      <c r="L957" s="5" t="s">
        <v>32</v>
      </c>
      <c r="M957" s="212" t="s">
        <v>31</v>
      </c>
      <c r="N957" s="165" t="s">
        <v>8</v>
      </c>
      <c r="O957" s="221" t="s">
        <v>29</v>
      </c>
      <c r="P957" s="221" t="s">
        <v>24</v>
      </c>
      <c r="Q957" s="5"/>
      <c r="R957" s="5"/>
      <c r="S957" s="5"/>
      <c r="T957" s="5"/>
      <c r="U957" s="6" t="s">
        <v>24</v>
      </c>
      <c r="V957" s="5"/>
      <c r="W957" s="5"/>
      <c r="X957" s="5"/>
      <c r="Y957" s="5"/>
      <c r="Z957" s="5"/>
      <c r="AA957" s="5"/>
      <c r="AB957" s="80">
        <f t="shared" si="496"/>
        <v>1</v>
      </c>
      <c r="AC957" s="642"/>
      <c r="AD957" s="7"/>
      <c r="AE957" s="7"/>
      <c r="AF957" s="7"/>
      <c r="AG957" s="7"/>
      <c r="AH957" s="7"/>
      <c r="AI957" s="7"/>
      <c r="AJ957" s="7"/>
      <c r="AK957" s="7"/>
      <c r="AL957" s="7"/>
      <c r="AM957" s="7"/>
      <c r="AN957" s="7"/>
      <c r="AO957" s="7"/>
      <c r="AP957" s="7"/>
      <c r="AQ957" s="7"/>
      <c r="AR957" s="7"/>
      <c r="AS957" s="7"/>
      <c r="AT957" s="7" t="s">
        <v>1318</v>
      </c>
      <c r="AU957" s="7"/>
      <c r="AV957" s="55"/>
      <c r="AW957" s="7"/>
      <c r="AX957" s="7"/>
      <c r="AY957" s="7"/>
      <c r="AZ957" s="7"/>
      <c r="BA957" s="7"/>
      <c r="BB957" s="7"/>
      <c r="BC957" s="7"/>
      <c r="BD957" s="7"/>
      <c r="BE957" s="7"/>
      <c r="BF957" s="7"/>
      <c r="BG957" s="7"/>
      <c r="BH957" s="7"/>
      <c r="BI957" s="7"/>
      <c r="BJ957" s="7"/>
      <c r="BK957" s="7"/>
      <c r="BL957" s="5">
        <v>2</v>
      </c>
      <c r="BM957" s="221">
        <v>2</v>
      </c>
      <c r="BN957" s="221">
        <v>2</v>
      </c>
      <c r="BO957" s="221">
        <v>1</v>
      </c>
      <c r="BP957" s="221">
        <v>2</v>
      </c>
      <c r="BQ957" s="221">
        <v>2</v>
      </c>
      <c r="BR957" s="5">
        <v>2</v>
      </c>
      <c r="BS957" s="226">
        <v>2</v>
      </c>
      <c r="BT957" s="221">
        <v>2</v>
      </c>
      <c r="BU957" s="221">
        <v>2</v>
      </c>
      <c r="BV957" s="221">
        <v>2</v>
      </c>
      <c r="BW957" s="5">
        <v>2</v>
      </c>
      <c r="BX957" s="221">
        <v>2</v>
      </c>
      <c r="BY957" s="6">
        <v>2</v>
      </c>
      <c r="BZ957" s="5">
        <v>2</v>
      </c>
      <c r="CA957" s="221">
        <v>2</v>
      </c>
      <c r="CB957" s="221">
        <v>2</v>
      </c>
      <c r="CC957" s="221">
        <v>2</v>
      </c>
      <c r="CD957" s="337">
        <v>2</v>
      </c>
      <c r="CE957" s="221">
        <v>2</v>
      </c>
      <c r="CF957" s="221">
        <v>2</v>
      </c>
      <c r="CG957" s="221">
        <v>2</v>
      </c>
      <c r="CH957" s="221">
        <v>2</v>
      </c>
      <c r="CI957" s="221">
        <v>2</v>
      </c>
      <c r="CJ957" s="337">
        <v>2</v>
      </c>
      <c r="CK957" s="221">
        <v>2</v>
      </c>
      <c r="CL957" s="222">
        <f t="shared" si="497"/>
        <v>25</v>
      </c>
      <c r="CM957" s="237">
        <f t="shared" si="498"/>
        <v>0.96153846153846156</v>
      </c>
      <c r="CN957" s="222">
        <f t="shared" si="499"/>
        <v>1</v>
      </c>
      <c r="CO957" s="237">
        <f t="shared" si="500"/>
        <v>3.8461538461538464E-2</v>
      </c>
      <c r="CP957" s="222">
        <f t="shared" si="501"/>
        <v>0</v>
      </c>
      <c r="CQ957" s="237">
        <f t="shared" si="502"/>
        <v>0</v>
      </c>
      <c r="CR957" s="222">
        <f t="shared" si="503"/>
        <v>0</v>
      </c>
      <c r="CS957" s="237">
        <f t="shared" si="504"/>
        <v>0</v>
      </c>
      <c r="CT957" s="223">
        <f t="shared" si="505"/>
        <v>1.9615384615384615</v>
      </c>
      <c r="CU957" s="223" t="str">
        <f t="shared" si="506"/>
        <v>Đạt mục tiêu</v>
      </c>
      <c r="CV957" s="5"/>
    </row>
    <row r="958" spans="1:100" s="1" customFormat="1" ht="77.5" hidden="1">
      <c r="A958" s="1308"/>
      <c r="B958" s="1024"/>
      <c r="C958" s="1058"/>
      <c r="D958" s="1024"/>
      <c r="E958" s="1033"/>
      <c r="F958" s="1024"/>
      <c r="G958" s="234" t="s">
        <v>1489</v>
      </c>
      <c r="H958" s="234"/>
      <c r="I958" s="606"/>
      <c r="J958" s="88"/>
      <c r="K958" s="479"/>
      <c r="L958" s="5" t="s">
        <v>32</v>
      </c>
      <c r="M958" s="212" t="s">
        <v>31</v>
      </c>
      <c r="N958" s="165" t="s">
        <v>8</v>
      </c>
      <c r="O958" s="221" t="s">
        <v>29</v>
      </c>
      <c r="P958" s="221" t="s">
        <v>24</v>
      </c>
      <c r="Q958" s="5"/>
      <c r="R958" s="5"/>
      <c r="S958" s="5"/>
      <c r="T958" s="5" t="s">
        <v>24</v>
      </c>
      <c r="U958" s="6"/>
      <c r="V958" s="5"/>
      <c r="W958" s="5"/>
      <c r="X958" s="5"/>
      <c r="Y958" s="5"/>
      <c r="Z958" s="5"/>
      <c r="AA958" s="5"/>
      <c r="AB958" s="80">
        <f t="shared" si="496"/>
        <v>1</v>
      </c>
      <c r="AC958" s="642"/>
      <c r="AD958" s="7"/>
      <c r="AE958" s="7"/>
      <c r="AF958" s="7"/>
      <c r="AG958" s="7"/>
      <c r="AH958" s="7"/>
      <c r="AI958" s="7"/>
      <c r="AJ958" s="7"/>
      <c r="AK958" s="7"/>
      <c r="AL958" s="7"/>
      <c r="AM958" s="7"/>
      <c r="AN958" s="7"/>
      <c r="AO958" s="7" t="s">
        <v>1317</v>
      </c>
      <c r="AP958" s="55" t="s">
        <v>1183</v>
      </c>
      <c r="AQ958" s="55"/>
      <c r="AR958" s="55" t="s">
        <v>1317</v>
      </c>
      <c r="AS958" s="7"/>
      <c r="AT958" s="7"/>
      <c r="AU958" s="7"/>
      <c r="AV958" s="55"/>
      <c r="AW958" s="7"/>
      <c r="AX958" s="7"/>
      <c r="AY958" s="7"/>
      <c r="AZ958" s="7"/>
      <c r="BA958" s="7"/>
      <c r="BB958" s="7"/>
      <c r="BC958" s="7"/>
      <c r="BD958" s="7"/>
      <c r="BE958" s="7"/>
      <c r="BF958" s="7"/>
      <c r="BG958" s="7"/>
      <c r="BH958" s="7"/>
      <c r="BI958" s="7"/>
      <c r="BJ958" s="7"/>
      <c r="BK958" s="7"/>
      <c r="BL958" s="5">
        <v>2</v>
      </c>
      <c r="BM958" s="221">
        <v>2</v>
      </c>
      <c r="BN958" s="221">
        <v>2</v>
      </c>
      <c r="BO958" s="221">
        <v>2</v>
      </c>
      <c r="BP958" s="221">
        <v>2</v>
      </c>
      <c r="BQ958" s="221">
        <v>1</v>
      </c>
      <c r="BR958" s="5">
        <v>2</v>
      </c>
      <c r="BS958" s="226">
        <v>2</v>
      </c>
      <c r="BT958" s="221">
        <v>2</v>
      </c>
      <c r="BU958" s="221">
        <v>1</v>
      </c>
      <c r="BV958" s="221">
        <v>2</v>
      </c>
      <c r="BW958" s="5">
        <v>2</v>
      </c>
      <c r="BX958" s="221">
        <v>2</v>
      </c>
      <c r="BY958" s="6">
        <v>2</v>
      </c>
      <c r="BZ958" s="5">
        <v>2</v>
      </c>
      <c r="CA958" s="221">
        <v>2</v>
      </c>
      <c r="CB958" s="221">
        <v>2</v>
      </c>
      <c r="CC958" s="221">
        <v>2</v>
      </c>
      <c r="CD958" s="337">
        <v>2</v>
      </c>
      <c r="CE958" s="221">
        <v>2</v>
      </c>
      <c r="CF958" s="221">
        <v>2</v>
      </c>
      <c r="CG958" s="221">
        <v>2</v>
      </c>
      <c r="CH958" s="221">
        <v>2</v>
      </c>
      <c r="CI958" s="221">
        <v>2</v>
      </c>
      <c r="CJ958" s="337">
        <v>2</v>
      </c>
      <c r="CK958" s="221">
        <v>2</v>
      </c>
      <c r="CL958" s="222">
        <f t="shared" si="497"/>
        <v>24</v>
      </c>
      <c r="CM958" s="237">
        <f t="shared" si="498"/>
        <v>0.92307692307692313</v>
      </c>
      <c r="CN958" s="222">
        <f t="shared" si="499"/>
        <v>2</v>
      </c>
      <c r="CO958" s="237">
        <f t="shared" si="500"/>
        <v>7.6923076923076927E-2</v>
      </c>
      <c r="CP958" s="222">
        <f t="shared" si="501"/>
        <v>0</v>
      </c>
      <c r="CQ958" s="237">
        <f t="shared" si="502"/>
        <v>0</v>
      </c>
      <c r="CR958" s="222">
        <f t="shared" si="503"/>
        <v>0</v>
      </c>
      <c r="CS958" s="237">
        <f t="shared" si="504"/>
        <v>0</v>
      </c>
      <c r="CT958" s="223">
        <f t="shared" si="505"/>
        <v>1.9230769230769231</v>
      </c>
      <c r="CU958" s="223" t="str">
        <f t="shared" si="506"/>
        <v>Đạt mục tiêu</v>
      </c>
      <c r="CV958" s="5"/>
    </row>
    <row r="959" spans="1:100" s="1" customFormat="1" ht="50.5" hidden="1">
      <c r="A959" s="1308"/>
      <c r="B959" s="1024"/>
      <c r="C959" s="1058"/>
      <c r="D959" s="1024"/>
      <c r="E959" s="1033"/>
      <c r="F959" s="1024"/>
      <c r="G959" s="234" t="s">
        <v>1179</v>
      </c>
      <c r="H959" s="234"/>
      <c r="I959" s="442"/>
      <c r="J959" s="37"/>
      <c r="K959" s="483"/>
      <c r="L959" s="38" t="s">
        <v>32</v>
      </c>
      <c r="M959" s="212" t="s">
        <v>31</v>
      </c>
      <c r="N959" s="165" t="s">
        <v>8</v>
      </c>
      <c r="O959" s="221" t="s">
        <v>29</v>
      </c>
      <c r="P959" s="221" t="s">
        <v>24</v>
      </c>
      <c r="Q959" s="5"/>
      <c r="R959" s="5"/>
      <c r="S959" s="5" t="s">
        <v>24</v>
      </c>
      <c r="T959" s="5"/>
      <c r="U959" s="6"/>
      <c r="V959" s="5"/>
      <c r="W959" s="5"/>
      <c r="X959" s="5"/>
      <c r="Y959" s="5"/>
      <c r="Z959" s="5"/>
      <c r="AA959" s="5"/>
      <c r="AB959" s="80">
        <f t="shared" si="496"/>
        <v>1</v>
      </c>
      <c r="AC959" s="642"/>
      <c r="AD959" s="7"/>
      <c r="AE959" s="7"/>
      <c r="AF959" s="7"/>
      <c r="AG959" s="7"/>
      <c r="AH959" s="7"/>
      <c r="AI959" s="7"/>
      <c r="AJ959" s="7"/>
      <c r="AK959" s="7"/>
      <c r="AL959" s="7"/>
      <c r="AM959" s="7" t="s">
        <v>1183</v>
      </c>
      <c r="AN959" s="7"/>
      <c r="AO959" s="7"/>
      <c r="AP959" s="7"/>
      <c r="AQ959" s="7"/>
      <c r="AR959" s="7"/>
      <c r="AS959" s="7"/>
      <c r="AT959" s="7"/>
      <c r="AU959" s="7"/>
      <c r="AV959" s="55"/>
      <c r="AW959" s="7"/>
      <c r="AX959" s="7"/>
      <c r="AY959" s="7"/>
      <c r="AZ959" s="7"/>
      <c r="BA959" s="7"/>
      <c r="BB959" s="7"/>
      <c r="BC959" s="7"/>
      <c r="BD959" s="7"/>
      <c r="BE959" s="7"/>
      <c r="BF959" s="7"/>
      <c r="BG959" s="7"/>
      <c r="BH959" s="7"/>
      <c r="BI959" s="7"/>
      <c r="BJ959" s="7"/>
      <c r="BK959" s="7"/>
      <c r="BL959" s="5">
        <v>2</v>
      </c>
      <c r="BM959" s="221">
        <v>2</v>
      </c>
      <c r="BN959" s="221">
        <v>2</v>
      </c>
      <c r="BO959" s="221">
        <v>2</v>
      </c>
      <c r="BP959" s="221">
        <v>2</v>
      </c>
      <c r="BQ959" s="221">
        <v>2</v>
      </c>
      <c r="BR959" s="5">
        <v>2</v>
      </c>
      <c r="BS959" s="226">
        <v>2</v>
      </c>
      <c r="BT959" s="221">
        <v>2</v>
      </c>
      <c r="BU959" s="221">
        <v>2</v>
      </c>
      <c r="BV959" s="221">
        <v>2</v>
      </c>
      <c r="BW959" s="5">
        <v>2</v>
      </c>
      <c r="BX959" s="221">
        <v>2</v>
      </c>
      <c r="BY959" s="6">
        <v>2</v>
      </c>
      <c r="BZ959" s="5">
        <v>2</v>
      </c>
      <c r="CA959" s="221">
        <v>2</v>
      </c>
      <c r="CB959" s="221">
        <v>2</v>
      </c>
      <c r="CC959" s="221">
        <v>2</v>
      </c>
      <c r="CD959" s="337">
        <v>1</v>
      </c>
      <c r="CE959" s="221">
        <v>2</v>
      </c>
      <c r="CF959" s="221">
        <v>2</v>
      </c>
      <c r="CG959" s="221">
        <v>2</v>
      </c>
      <c r="CH959" s="221">
        <v>2</v>
      </c>
      <c r="CI959" s="221">
        <v>2</v>
      </c>
      <c r="CJ959" s="337">
        <v>2</v>
      </c>
      <c r="CK959" s="221">
        <v>2</v>
      </c>
      <c r="CL959" s="222">
        <f t="shared" si="497"/>
        <v>25</v>
      </c>
      <c r="CM959" s="237">
        <f t="shared" si="498"/>
        <v>0.96153846153846156</v>
      </c>
      <c r="CN959" s="222">
        <f t="shared" si="499"/>
        <v>1</v>
      </c>
      <c r="CO959" s="237">
        <f t="shared" si="500"/>
        <v>3.8461538461538464E-2</v>
      </c>
      <c r="CP959" s="222">
        <f t="shared" si="501"/>
        <v>0</v>
      </c>
      <c r="CQ959" s="237">
        <f t="shared" si="502"/>
        <v>0</v>
      </c>
      <c r="CR959" s="222">
        <f t="shared" si="503"/>
        <v>0</v>
      </c>
      <c r="CS959" s="237">
        <f t="shared" si="504"/>
        <v>0</v>
      </c>
      <c r="CT959" s="223">
        <f t="shared" si="505"/>
        <v>1.9615384615384615</v>
      </c>
      <c r="CU959" s="223" t="str">
        <f t="shared" si="506"/>
        <v>Đạt mục tiêu</v>
      </c>
      <c r="CV959" s="5"/>
    </row>
    <row r="960" spans="1:100" s="1" customFormat="1" ht="93" hidden="1">
      <c r="A960" s="1308"/>
      <c r="B960" s="1024"/>
      <c r="C960" s="1058"/>
      <c r="D960" s="1024"/>
      <c r="E960" s="1033"/>
      <c r="F960" s="1024"/>
      <c r="G960" s="48" t="s">
        <v>1180</v>
      </c>
      <c r="H960" s="48"/>
      <c r="I960" s="442"/>
      <c r="J960" s="32" t="s">
        <v>823</v>
      </c>
      <c r="K960" s="464"/>
      <c r="L960" s="5" t="s">
        <v>32</v>
      </c>
      <c r="M960" s="212" t="s">
        <v>31</v>
      </c>
      <c r="N960" s="165" t="s">
        <v>8</v>
      </c>
      <c r="O960" s="221" t="s">
        <v>29</v>
      </c>
      <c r="P960" s="221" t="s">
        <v>24</v>
      </c>
      <c r="Q960" s="5"/>
      <c r="R960" s="5"/>
      <c r="S960" s="5"/>
      <c r="T960" s="5"/>
      <c r="U960" s="6"/>
      <c r="V960" s="5"/>
      <c r="W960" s="5"/>
      <c r="X960" s="5"/>
      <c r="Y960" s="5"/>
      <c r="Z960" s="5" t="s">
        <v>24</v>
      </c>
      <c r="AA960" s="5"/>
      <c r="AB960" s="80">
        <f t="shared" si="496"/>
        <v>1</v>
      </c>
      <c r="AC960" s="642"/>
      <c r="AD960" s="7"/>
      <c r="AE960" s="7"/>
      <c r="AF960" s="7"/>
      <c r="AG960" s="7"/>
      <c r="AH960" s="7"/>
      <c r="AI960" s="7"/>
      <c r="AJ960" s="7"/>
      <c r="AK960" s="7"/>
      <c r="AL960" s="7"/>
      <c r="AM960" s="7"/>
      <c r="AN960" s="7"/>
      <c r="AO960" s="7"/>
      <c r="AP960" s="7"/>
      <c r="AQ960" s="7"/>
      <c r="AR960" s="7"/>
      <c r="AS960" s="7"/>
      <c r="AT960" s="7"/>
      <c r="AU960" s="7"/>
      <c r="AV960" s="55"/>
      <c r="AW960" s="7"/>
      <c r="AX960" s="7"/>
      <c r="AY960" s="7"/>
      <c r="AZ960" s="7"/>
      <c r="BA960" s="7"/>
      <c r="BB960" s="7"/>
      <c r="BC960" s="7"/>
      <c r="BD960" s="7"/>
      <c r="BE960" s="7"/>
      <c r="BF960" s="7"/>
      <c r="BG960" s="7"/>
      <c r="BH960" s="7" t="s">
        <v>1317</v>
      </c>
      <c r="BI960" s="7" t="s">
        <v>1317</v>
      </c>
      <c r="BJ960" s="7"/>
      <c r="BK960" s="7"/>
      <c r="BL960" s="5">
        <v>2</v>
      </c>
      <c r="BM960" s="221">
        <v>2</v>
      </c>
      <c r="BN960" s="221">
        <v>2</v>
      </c>
      <c r="BO960" s="221">
        <v>2</v>
      </c>
      <c r="BP960" s="221">
        <v>2</v>
      </c>
      <c r="BQ960" s="221">
        <v>2</v>
      </c>
      <c r="BR960" s="5">
        <v>1</v>
      </c>
      <c r="BS960" s="226">
        <v>2</v>
      </c>
      <c r="BT960" s="221">
        <v>2</v>
      </c>
      <c r="BU960" s="221">
        <v>2</v>
      </c>
      <c r="BV960" s="221">
        <v>2</v>
      </c>
      <c r="BW960" s="5">
        <v>2</v>
      </c>
      <c r="BX960" s="221">
        <v>2</v>
      </c>
      <c r="BY960" s="6">
        <v>2</v>
      </c>
      <c r="BZ960" s="5">
        <v>2</v>
      </c>
      <c r="CA960" s="221">
        <v>2</v>
      </c>
      <c r="CB960" s="221">
        <v>2</v>
      </c>
      <c r="CC960" s="221">
        <v>2</v>
      </c>
      <c r="CD960" s="337">
        <v>2</v>
      </c>
      <c r="CE960" s="221">
        <v>2</v>
      </c>
      <c r="CF960" s="221">
        <v>2</v>
      </c>
      <c r="CG960" s="221">
        <v>2</v>
      </c>
      <c r="CH960" s="221">
        <v>2</v>
      </c>
      <c r="CI960" s="221">
        <v>2</v>
      </c>
      <c r="CJ960" s="337">
        <v>2</v>
      </c>
      <c r="CK960" s="221">
        <v>2</v>
      </c>
      <c r="CL960" s="222">
        <f t="shared" si="497"/>
        <v>25</v>
      </c>
      <c r="CM960" s="237">
        <f t="shared" si="498"/>
        <v>0.96153846153846156</v>
      </c>
      <c r="CN960" s="222">
        <f t="shared" si="499"/>
        <v>1</v>
      </c>
      <c r="CO960" s="237">
        <f t="shared" si="500"/>
        <v>3.8461538461538464E-2</v>
      </c>
      <c r="CP960" s="222">
        <f t="shared" si="501"/>
        <v>0</v>
      </c>
      <c r="CQ960" s="237">
        <f t="shared" si="502"/>
        <v>0</v>
      </c>
      <c r="CR960" s="222">
        <f t="shared" si="503"/>
        <v>0</v>
      </c>
      <c r="CS960" s="237">
        <f t="shared" si="504"/>
        <v>0</v>
      </c>
      <c r="CT960" s="223">
        <f t="shared" si="505"/>
        <v>1.9615384615384615</v>
      </c>
      <c r="CU960" s="223" t="str">
        <f t="shared" si="506"/>
        <v>Đạt mục tiêu</v>
      </c>
      <c r="CV960" s="7"/>
    </row>
    <row r="961" spans="1:100" s="1" customFormat="1" ht="50.5" hidden="1">
      <c r="A961" s="1308"/>
      <c r="B961" s="1024"/>
      <c r="C961" s="1058"/>
      <c r="D961" s="1024"/>
      <c r="E961" s="1033"/>
      <c r="F961" s="1024"/>
      <c r="G961" s="52" t="s">
        <v>1593</v>
      </c>
      <c r="H961" s="52"/>
      <c r="I961" s="595"/>
      <c r="J961" s="88"/>
      <c r="K961" s="479"/>
      <c r="L961" s="5" t="s">
        <v>32</v>
      </c>
      <c r="M961" s="212" t="s">
        <v>31</v>
      </c>
      <c r="N961" s="165" t="s">
        <v>8</v>
      </c>
      <c r="O961" s="221" t="s">
        <v>29</v>
      </c>
      <c r="P961" s="221" t="s">
        <v>24</v>
      </c>
      <c r="Q961" s="5"/>
      <c r="R961" s="5"/>
      <c r="S961" s="5"/>
      <c r="T961" s="5"/>
      <c r="U961" s="6"/>
      <c r="V961" s="5"/>
      <c r="W961" s="5"/>
      <c r="X961" s="5" t="s">
        <v>24</v>
      </c>
      <c r="Y961" s="5"/>
      <c r="Z961" s="5"/>
      <c r="AA961" s="5"/>
      <c r="AB961" s="80">
        <f t="shared" si="496"/>
        <v>1</v>
      </c>
      <c r="AC961" s="642"/>
      <c r="AD961" s="7"/>
      <c r="AE961" s="7"/>
      <c r="AF961" s="7"/>
      <c r="AG961" s="7"/>
      <c r="AH961" s="7"/>
      <c r="AI961" s="7"/>
      <c r="AJ961" s="7"/>
      <c r="AK961" s="7"/>
      <c r="AL961" s="7"/>
      <c r="AM961" s="7"/>
      <c r="AN961" s="7"/>
      <c r="AO961" s="7"/>
      <c r="AP961" s="7"/>
      <c r="AQ961" s="7"/>
      <c r="AR961" s="7"/>
      <c r="AS961" s="7"/>
      <c r="AT961" s="7"/>
      <c r="AU961" s="7"/>
      <c r="AV961" s="55"/>
      <c r="AW961" s="7"/>
      <c r="AX961" s="7"/>
      <c r="AY961" s="7"/>
      <c r="AZ961" s="7"/>
      <c r="BA961" s="7" t="s">
        <v>1318</v>
      </c>
      <c r="BB961" s="7"/>
      <c r="BC961" s="7"/>
      <c r="BD961" s="7" t="s">
        <v>1183</v>
      </c>
      <c r="BE961" s="7"/>
      <c r="BF961" s="7"/>
      <c r="BG961" s="7"/>
      <c r="BH961" s="7"/>
      <c r="BI961" s="7"/>
      <c r="BJ961" s="7"/>
      <c r="BK961" s="7"/>
      <c r="BL961" s="5">
        <v>2</v>
      </c>
      <c r="BM961" s="221">
        <v>2</v>
      </c>
      <c r="BN961" s="221">
        <v>2</v>
      </c>
      <c r="BO961" s="221">
        <v>2</v>
      </c>
      <c r="BP961" s="221">
        <v>2</v>
      </c>
      <c r="BQ961" s="221">
        <v>2</v>
      </c>
      <c r="BR961" s="5">
        <v>1</v>
      </c>
      <c r="BS961" s="226">
        <v>2</v>
      </c>
      <c r="BT961" s="221">
        <v>2</v>
      </c>
      <c r="BU961" s="221">
        <v>2</v>
      </c>
      <c r="BV961" s="221">
        <v>2</v>
      </c>
      <c r="BW961" s="5">
        <v>1</v>
      </c>
      <c r="BX961" s="221">
        <v>2</v>
      </c>
      <c r="BY961" s="6">
        <v>2</v>
      </c>
      <c r="BZ961" s="5">
        <v>2</v>
      </c>
      <c r="CA961" s="221">
        <v>2</v>
      </c>
      <c r="CB961" s="221">
        <v>2</v>
      </c>
      <c r="CC961" s="221">
        <v>2</v>
      </c>
      <c r="CD961" s="337">
        <v>2</v>
      </c>
      <c r="CE961" s="221">
        <v>2</v>
      </c>
      <c r="CF961" s="221">
        <v>2</v>
      </c>
      <c r="CG961" s="221">
        <v>2</v>
      </c>
      <c r="CH961" s="221">
        <v>2</v>
      </c>
      <c r="CI961" s="221">
        <v>2</v>
      </c>
      <c r="CJ961" s="337">
        <v>2</v>
      </c>
      <c r="CK961" s="221">
        <v>2</v>
      </c>
      <c r="CL961" s="222">
        <f t="shared" si="497"/>
        <v>24</v>
      </c>
      <c r="CM961" s="237">
        <f t="shared" si="498"/>
        <v>0.92307692307692313</v>
      </c>
      <c r="CN961" s="222">
        <f t="shared" si="499"/>
        <v>2</v>
      </c>
      <c r="CO961" s="237">
        <f t="shared" si="500"/>
        <v>7.6923076923076927E-2</v>
      </c>
      <c r="CP961" s="222">
        <f t="shared" si="501"/>
        <v>0</v>
      </c>
      <c r="CQ961" s="237">
        <f t="shared" si="502"/>
        <v>0</v>
      </c>
      <c r="CR961" s="222">
        <f t="shared" si="503"/>
        <v>0</v>
      </c>
      <c r="CS961" s="237">
        <f t="shared" si="504"/>
        <v>0</v>
      </c>
      <c r="CT961" s="223">
        <f t="shared" si="505"/>
        <v>1.9230769230769231</v>
      </c>
      <c r="CU961" s="223" t="str">
        <f t="shared" si="506"/>
        <v>Đạt mục tiêu</v>
      </c>
      <c r="CV961" s="5"/>
    </row>
    <row r="962" spans="1:100" s="1" customFormat="1" ht="84" hidden="1">
      <c r="A962" s="1308">
        <v>253</v>
      </c>
      <c r="B962" s="1044" t="s">
        <v>2434</v>
      </c>
      <c r="C962" s="1033" t="s">
        <v>28</v>
      </c>
      <c r="D962" s="1024" t="s">
        <v>44</v>
      </c>
      <c r="E962" s="1033" t="s">
        <v>26</v>
      </c>
      <c r="F962" s="1044" t="s">
        <v>1168</v>
      </c>
      <c r="G962" s="254" t="s">
        <v>1808</v>
      </c>
      <c r="H962" s="254"/>
      <c r="I962" s="603"/>
      <c r="J962" s="25"/>
      <c r="K962" s="516" t="s">
        <v>1772</v>
      </c>
      <c r="L962" s="5" t="s">
        <v>32</v>
      </c>
      <c r="M962" s="212" t="s">
        <v>31</v>
      </c>
      <c r="N962" s="165" t="s">
        <v>8</v>
      </c>
      <c r="O962" s="221" t="s">
        <v>29</v>
      </c>
      <c r="P962" s="221" t="s">
        <v>24</v>
      </c>
      <c r="Q962" s="5" t="s">
        <v>24</v>
      </c>
      <c r="R962" s="5"/>
      <c r="S962" s="5"/>
      <c r="T962" s="5"/>
      <c r="U962" s="6"/>
      <c r="V962" s="5"/>
      <c r="W962" s="5"/>
      <c r="X962" s="5"/>
      <c r="Y962" s="5"/>
      <c r="Z962" s="5"/>
      <c r="AA962" s="5"/>
      <c r="AB962" s="80">
        <f t="shared" si="496"/>
        <v>1</v>
      </c>
      <c r="AC962" s="565"/>
      <c r="AD962" s="5" t="s">
        <v>1317</v>
      </c>
      <c r="AE962" s="5" t="s">
        <v>1317</v>
      </c>
      <c r="AF962" s="5" t="s">
        <v>1317</v>
      </c>
      <c r="AG962" s="7"/>
      <c r="AH962" s="7"/>
      <c r="AI962" s="7"/>
      <c r="AJ962" s="7"/>
      <c r="AK962" s="7"/>
      <c r="AL962" s="7"/>
      <c r="AM962" s="7"/>
      <c r="AN962" s="7"/>
      <c r="AO962" s="7"/>
      <c r="AP962" s="7"/>
      <c r="AQ962" s="7"/>
      <c r="AR962" s="7"/>
      <c r="AS962" s="7"/>
      <c r="AT962" s="7"/>
      <c r="AU962" s="7"/>
      <c r="AV962" s="55"/>
      <c r="AW962" s="7"/>
      <c r="AX962" s="7"/>
      <c r="AY962" s="7"/>
      <c r="AZ962" s="7"/>
      <c r="BA962" s="7"/>
      <c r="BB962" s="7"/>
      <c r="BC962" s="7"/>
      <c r="BD962" s="7"/>
      <c r="BE962" s="7"/>
      <c r="BF962" s="7"/>
      <c r="BG962" s="7"/>
      <c r="BH962" s="7"/>
      <c r="BI962" s="7"/>
      <c r="BJ962" s="7"/>
      <c r="BK962" s="7"/>
      <c r="BL962" s="5">
        <v>2</v>
      </c>
      <c r="BM962" s="221">
        <v>2</v>
      </c>
      <c r="BN962" s="221">
        <v>2</v>
      </c>
      <c r="BO962" s="221">
        <v>2</v>
      </c>
      <c r="BP962" s="221">
        <v>2</v>
      </c>
      <c r="BQ962" s="221">
        <v>2</v>
      </c>
      <c r="BR962" s="5">
        <v>1</v>
      </c>
      <c r="BS962" s="226">
        <v>2</v>
      </c>
      <c r="BT962" s="221">
        <v>2</v>
      </c>
      <c r="BU962" s="221">
        <v>2</v>
      </c>
      <c r="BV962" s="221">
        <v>2</v>
      </c>
      <c r="BW962" s="5">
        <v>2</v>
      </c>
      <c r="BX962" s="221">
        <v>2</v>
      </c>
      <c r="BY962" s="6">
        <v>1</v>
      </c>
      <c r="BZ962" s="5">
        <v>2</v>
      </c>
      <c r="CA962" s="221">
        <v>2</v>
      </c>
      <c r="CB962" s="221">
        <v>2</v>
      </c>
      <c r="CC962" s="221">
        <v>1</v>
      </c>
      <c r="CD962" s="337">
        <v>2</v>
      </c>
      <c r="CE962" s="221">
        <v>2</v>
      </c>
      <c r="CF962" s="221">
        <v>2</v>
      </c>
      <c r="CG962" s="221">
        <v>2</v>
      </c>
      <c r="CH962" s="221">
        <v>2</v>
      </c>
      <c r="CI962" s="221">
        <v>2</v>
      </c>
      <c r="CJ962" s="337">
        <v>2</v>
      </c>
      <c r="CK962" s="221">
        <v>2</v>
      </c>
      <c r="CL962" s="222">
        <f t="shared" si="497"/>
        <v>23</v>
      </c>
      <c r="CM962" s="237">
        <f t="shared" si="498"/>
        <v>0.88461538461538458</v>
      </c>
      <c r="CN962" s="222">
        <f t="shared" si="499"/>
        <v>3</v>
      </c>
      <c r="CO962" s="237">
        <f t="shared" si="500"/>
        <v>0.11538461538461539</v>
      </c>
      <c r="CP962" s="222">
        <f t="shared" si="501"/>
        <v>0</v>
      </c>
      <c r="CQ962" s="237">
        <f t="shared" si="502"/>
        <v>0</v>
      </c>
      <c r="CR962" s="222">
        <f t="shared" si="503"/>
        <v>0</v>
      </c>
      <c r="CS962" s="237">
        <f t="shared" si="504"/>
        <v>0</v>
      </c>
      <c r="CT962" s="223">
        <f t="shared" si="505"/>
        <v>1.8846153846153846</v>
      </c>
      <c r="CU962" s="223" t="str">
        <f t="shared" si="506"/>
        <v>Đạt mục tiêu</v>
      </c>
      <c r="CV962" s="5"/>
    </row>
    <row r="963" spans="1:100" s="1" customFormat="1" ht="72" hidden="1">
      <c r="A963" s="1308"/>
      <c r="B963" s="1044"/>
      <c r="C963" s="1033"/>
      <c r="D963" s="1024"/>
      <c r="E963" s="1033"/>
      <c r="F963" s="1024"/>
      <c r="G963" s="48" t="s">
        <v>1770</v>
      </c>
      <c r="H963" s="48"/>
      <c r="I963" s="613"/>
      <c r="J963" s="25"/>
      <c r="K963" s="516" t="s">
        <v>1771</v>
      </c>
      <c r="L963" s="5" t="s">
        <v>32</v>
      </c>
      <c r="M963" s="212" t="s">
        <v>31</v>
      </c>
      <c r="N963" s="165" t="s">
        <v>8</v>
      </c>
      <c r="O963" s="221" t="s">
        <v>29</v>
      </c>
      <c r="P963" s="221" t="s">
        <v>24</v>
      </c>
      <c r="Q963" s="5"/>
      <c r="R963" s="5"/>
      <c r="S963" s="5"/>
      <c r="T963" s="5"/>
      <c r="U963" s="6"/>
      <c r="V963" s="5"/>
      <c r="W963" s="5"/>
      <c r="X963" s="5"/>
      <c r="Y963" s="5"/>
      <c r="Z963" s="5" t="s">
        <v>24</v>
      </c>
      <c r="AA963" s="5"/>
      <c r="AB963" s="80">
        <f t="shared" si="496"/>
        <v>1</v>
      </c>
      <c r="AC963" s="642"/>
      <c r="AD963" s="7"/>
      <c r="AE963" s="7"/>
      <c r="AF963" s="7"/>
      <c r="AG963" s="7"/>
      <c r="AH963" s="7"/>
      <c r="AI963" s="7"/>
      <c r="AJ963" s="7"/>
      <c r="AK963" s="7"/>
      <c r="AL963" s="7"/>
      <c r="AM963" s="7"/>
      <c r="AN963" s="7"/>
      <c r="AO963" s="7"/>
      <c r="AP963" s="7"/>
      <c r="AQ963" s="7"/>
      <c r="AR963" s="7"/>
      <c r="AS963" s="7"/>
      <c r="AT963" s="7"/>
      <c r="AU963" s="7"/>
      <c r="AV963" s="55"/>
      <c r="AW963" s="7"/>
      <c r="AX963" s="7"/>
      <c r="AY963" s="7"/>
      <c r="AZ963" s="7"/>
      <c r="BA963" s="7"/>
      <c r="BB963" s="7"/>
      <c r="BC963" s="7"/>
      <c r="BD963" s="7"/>
      <c r="BE963" s="7"/>
      <c r="BF963" s="7"/>
      <c r="BG963" s="7"/>
      <c r="BH963" s="7"/>
      <c r="BI963" s="7" t="s">
        <v>1317</v>
      </c>
      <c r="BJ963" s="7"/>
      <c r="BK963" s="7"/>
      <c r="BL963" s="5">
        <v>2</v>
      </c>
      <c r="BM963" s="221">
        <v>2</v>
      </c>
      <c r="BN963" s="221">
        <v>2</v>
      </c>
      <c r="BO963" s="221">
        <v>2</v>
      </c>
      <c r="BP963" s="221">
        <v>2</v>
      </c>
      <c r="BQ963" s="221">
        <v>2</v>
      </c>
      <c r="BR963" s="5">
        <v>2</v>
      </c>
      <c r="BS963" s="226">
        <v>2</v>
      </c>
      <c r="BT963" s="221">
        <v>2</v>
      </c>
      <c r="BU963" s="221">
        <v>2</v>
      </c>
      <c r="BV963" s="221">
        <v>2</v>
      </c>
      <c r="BW963" s="5">
        <v>2</v>
      </c>
      <c r="BX963" s="221">
        <v>2</v>
      </c>
      <c r="BY963" s="6">
        <v>2</v>
      </c>
      <c r="BZ963" s="5">
        <v>1</v>
      </c>
      <c r="CA963" s="221">
        <v>2</v>
      </c>
      <c r="CB963" s="221">
        <v>2</v>
      </c>
      <c r="CC963" s="221">
        <v>2</v>
      </c>
      <c r="CD963" s="337">
        <v>2</v>
      </c>
      <c r="CE963" s="221">
        <v>2</v>
      </c>
      <c r="CF963" s="221">
        <v>2</v>
      </c>
      <c r="CG963" s="221">
        <v>2</v>
      </c>
      <c r="CH963" s="221">
        <v>2</v>
      </c>
      <c r="CI963" s="221">
        <v>2</v>
      </c>
      <c r="CJ963" s="337">
        <v>2</v>
      </c>
      <c r="CK963" s="221">
        <v>2</v>
      </c>
      <c r="CL963" s="222">
        <f t="shared" si="497"/>
        <v>25</v>
      </c>
      <c r="CM963" s="237">
        <f t="shared" si="498"/>
        <v>0.96153846153846156</v>
      </c>
      <c r="CN963" s="222">
        <f t="shared" si="499"/>
        <v>1</v>
      </c>
      <c r="CO963" s="237">
        <f t="shared" si="500"/>
        <v>3.8461538461538464E-2</v>
      </c>
      <c r="CP963" s="222">
        <f t="shared" si="501"/>
        <v>0</v>
      </c>
      <c r="CQ963" s="237">
        <f t="shared" si="502"/>
        <v>0</v>
      </c>
      <c r="CR963" s="222">
        <f t="shared" si="503"/>
        <v>0</v>
      </c>
      <c r="CS963" s="237">
        <f t="shared" si="504"/>
        <v>0</v>
      </c>
      <c r="CT963" s="223">
        <f t="shared" si="505"/>
        <v>1.9615384615384615</v>
      </c>
      <c r="CU963" s="223" t="str">
        <f t="shared" si="506"/>
        <v>Đạt mục tiêu</v>
      </c>
      <c r="CV963" s="5"/>
    </row>
    <row r="964" spans="1:100" s="1" customFormat="1" ht="50.5" hidden="1">
      <c r="A964" s="1308"/>
      <c r="B964" s="1044"/>
      <c r="C964" s="1033"/>
      <c r="D964" s="1024"/>
      <c r="E964" s="1033"/>
      <c r="F964" s="1024"/>
      <c r="G964" s="48" t="s">
        <v>1287</v>
      </c>
      <c r="H964" s="48"/>
      <c r="I964" s="613"/>
      <c r="J964" s="32" t="s">
        <v>824</v>
      </c>
      <c r="K964" s="464"/>
      <c r="L964" s="212" t="s">
        <v>32</v>
      </c>
      <c r="M964" s="212" t="s">
        <v>31</v>
      </c>
      <c r="N964" s="165" t="s">
        <v>8</v>
      </c>
      <c r="O964" s="221" t="s">
        <v>29</v>
      </c>
      <c r="P964" s="221" t="s">
        <v>24</v>
      </c>
      <c r="Q964" s="5"/>
      <c r="R964" s="5" t="s">
        <v>24</v>
      </c>
      <c r="S964" s="5"/>
      <c r="T964" s="5"/>
      <c r="U964" s="6"/>
      <c r="V964" s="5"/>
      <c r="W964" s="5"/>
      <c r="X964" s="5"/>
      <c r="Y964" s="5"/>
      <c r="Z964" s="5"/>
      <c r="AA964" s="5"/>
      <c r="AB964" s="80">
        <f t="shared" si="496"/>
        <v>1</v>
      </c>
      <c r="AC964" s="642"/>
      <c r="AD964" s="7"/>
      <c r="AE964" s="7"/>
      <c r="AF964" s="7"/>
      <c r="AG964" s="7" t="s">
        <v>1183</v>
      </c>
      <c r="AH964" s="7"/>
      <c r="AI964" s="7"/>
      <c r="AJ964" s="7"/>
      <c r="AK964" s="7"/>
      <c r="AL964" s="7"/>
      <c r="AM964" s="7"/>
      <c r="AN964" s="7"/>
      <c r="AO964" s="7"/>
      <c r="AP964" s="7"/>
      <c r="AQ964" s="7"/>
      <c r="AR964" s="7"/>
      <c r="AS964" s="7"/>
      <c r="AT964" s="7"/>
      <c r="AU964" s="7"/>
      <c r="AV964" s="55"/>
      <c r="AW964" s="7"/>
      <c r="AX964" s="7"/>
      <c r="AY964" s="7"/>
      <c r="AZ964" s="7"/>
      <c r="BA964" s="7"/>
      <c r="BB964" s="7"/>
      <c r="BC964" s="7"/>
      <c r="BD964" s="7"/>
      <c r="BE964" s="7"/>
      <c r="BF964" s="7"/>
      <c r="BG964" s="7"/>
      <c r="BH964" s="7"/>
      <c r="BI964" s="7"/>
      <c r="BJ964" s="7"/>
      <c r="BK964" s="7"/>
      <c r="BL964" s="5">
        <v>2</v>
      </c>
      <c r="BM964" s="221">
        <v>2</v>
      </c>
      <c r="BN964" s="221">
        <v>2</v>
      </c>
      <c r="BO964" s="221">
        <v>2</v>
      </c>
      <c r="BP964" s="221">
        <v>2</v>
      </c>
      <c r="BQ964" s="221">
        <v>2</v>
      </c>
      <c r="BR964" s="5">
        <v>2</v>
      </c>
      <c r="BS964" s="226">
        <v>2</v>
      </c>
      <c r="BT964" s="221">
        <v>2</v>
      </c>
      <c r="BU964" s="221">
        <v>2</v>
      </c>
      <c r="BV964" s="221">
        <v>2</v>
      </c>
      <c r="BW964" s="5">
        <v>2</v>
      </c>
      <c r="BX964" s="221">
        <v>2</v>
      </c>
      <c r="BY964" s="6">
        <v>2</v>
      </c>
      <c r="BZ964" s="5">
        <v>2</v>
      </c>
      <c r="CA964" s="221">
        <v>2</v>
      </c>
      <c r="CB964" s="221">
        <v>2</v>
      </c>
      <c r="CC964" s="221">
        <v>2</v>
      </c>
      <c r="CD964" s="337">
        <v>1</v>
      </c>
      <c r="CE964" s="221">
        <v>2</v>
      </c>
      <c r="CF964" s="221">
        <v>2</v>
      </c>
      <c r="CG964" s="221">
        <v>2</v>
      </c>
      <c r="CH964" s="221">
        <v>2</v>
      </c>
      <c r="CI964" s="221">
        <v>2</v>
      </c>
      <c r="CJ964" s="337">
        <v>2</v>
      </c>
      <c r="CK964" s="221">
        <v>2</v>
      </c>
      <c r="CL964" s="222">
        <f t="shared" si="497"/>
        <v>25</v>
      </c>
      <c r="CM964" s="237">
        <f t="shared" si="498"/>
        <v>0.96153846153846156</v>
      </c>
      <c r="CN964" s="222">
        <f t="shared" si="499"/>
        <v>1</v>
      </c>
      <c r="CO964" s="237">
        <f t="shared" si="500"/>
        <v>3.8461538461538464E-2</v>
      </c>
      <c r="CP964" s="222">
        <f t="shared" si="501"/>
        <v>0</v>
      </c>
      <c r="CQ964" s="237">
        <f t="shared" si="502"/>
        <v>0</v>
      </c>
      <c r="CR964" s="222">
        <f t="shared" si="503"/>
        <v>0</v>
      </c>
      <c r="CS964" s="237">
        <f t="shared" si="504"/>
        <v>0</v>
      </c>
      <c r="CT964" s="223">
        <f t="shared" si="505"/>
        <v>1.9615384615384615</v>
      </c>
      <c r="CU964" s="223" t="str">
        <f t="shared" si="506"/>
        <v>Đạt mục tiêu</v>
      </c>
      <c r="CV964" s="5"/>
    </row>
    <row r="965" spans="1:100" s="1" customFormat="1" ht="50.5" hidden="1">
      <c r="A965" s="1308"/>
      <c r="B965" s="1044"/>
      <c r="C965" s="1033"/>
      <c r="D965" s="1024"/>
      <c r="E965" s="1033"/>
      <c r="F965" s="1024"/>
      <c r="G965" s="559" t="s">
        <v>1288</v>
      </c>
      <c r="H965" s="559"/>
      <c r="I965" s="626"/>
      <c r="J965" s="32"/>
      <c r="K965" s="464"/>
      <c r="L965" s="5" t="s">
        <v>32</v>
      </c>
      <c r="M965" s="212" t="s">
        <v>31</v>
      </c>
      <c r="N965" s="165" t="s">
        <v>8</v>
      </c>
      <c r="O965" s="221" t="s">
        <v>29</v>
      </c>
      <c r="P965" s="221" t="s">
        <v>24</v>
      </c>
      <c r="Q965" s="5"/>
      <c r="R965" s="5"/>
      <c r="S965" s="5"/>
      <c r="T965" s="5"/>
      <c r="U965" s="6"/>
      <c r="V965" s="5"/>
      <c r="W965" s="5"/>
      <c r="X965" s="5" t="s">
        <v>24</v>
      </c>
      <c r="Y965" s="5"/>
      <c r="Z965" s="5"/>
      <c r="AA965" s="5"/>
      <c r="AB965" s="80">
        <f t="shared" si="496"/>
        <v>1</v>
      </c>
      <c r="AC965" s="642"/>
      <c r="AD965" s="7"/>
      <c r="AE965" s="7"/>
      <c r="AF965" s="7"/>
      <c r="AG965" s="7"/>
      <c r="AH965" s="7"/>
      <c r="AI965" s="7"/>
      <c r="AJ965" s="7"/>
      <c r="AK965" s="7"/>
      <c r="AL965" s="7"/>
      <c r="AM965" s="7"/>
      <c r="AN965" s="7"/>
      <c r="AO965" s="7"/>
      <c r="AP965" s="7"/>
      <c r="AQ965" s="7"/>
      <c r="AR965" s="7"/>
      <c r="AS965" s="7"/>
      <c r="AT965" s="7"/>
      <c r="AU965" s="7"/>
      <c r="AV965" s="55"/>
      <c r="AW965" s="7"/>
      <c r="AX965" s="7"/>
      <c r="AY965" s="7"/>
      <c r="AZ965" s="7"/>
      <c r="BA965" s="7"/>
      <c r="BB965" s="7"/>
      <c r="BC965" s="7"/>
      <c r="BD965" s="7" t="s">
        <v>1318</v>
      </c>
      <c r="BE965" s="7"/>
      <c r="BF965" s="7"/>
      <c r="BG965" s="7"/>
      <c r="BH965" s="7"/>
      <c r="BI965" s="7"/>
      <c r="BJ965" s="7"/>
      <c r="BK965" s="7"/>
      <c r="BL965" s="5">
        <v>2</v>
      </c>
      <c r="BM965" s="221">
        <v>2</v>
      </c>
      <c r="BN965" s="221">
        <v>2</v>
      </c>
      <c r="BO965" s="221">
        <v>2</v>
      </c>
      <c r="BP965" s="221">
        <v>2</v>
      </c>
      <c r="BQ965" s="221">
        <v>2</v>
      </c>
      <c r="BR965" s="5">
        <v>2</v>
      </c>
      <c r="BS965" s="226">
        <v>2</v>
      </c>
      <c r="BT965" s="221">
        <v>2</v>
      </c>
      <c r="BU965" s="221">
        <v>2</v>
      </c>
      <c r="BV965" s="221">
        <v>2</v>
      </c>
      <c r="BW965" s="5">
        <v>2</v>
      </c>
      <c r="BX965" s="221">
        <v>2</v>
      </c>
      <c r="BY965" s="6">
        <v>2</v>
      </c>
      <c r="BZ965" s="5">
        <v>2</v>
      </c>
      <c r="CA965" s="221">
        <v>2</v>
      </c>
      <c r="CB965" s="221">
        <v>2</v>
      </c>
      <c r="CC965" s="221">
        <v>2</v>
      </c>
      <c r="CD965" s="337">
        <v>2</v>
      </c>
      <c r="CE965" s="221">
        <v>2</v>
      </c>
      <c r="CF965" s="221">
        <v>2</v>
      </c>
      <c r="CG965" s="221">
        <v>2</v>
      </c>
      <c r="CH965" s="221">
        <v>2</v>
      </c>
      <c r="CI965" s="221">
        <v>2</v>
      </c>
      <c r="CJ965" s="337">
        <v>2</v>
      </c>
      <c r="CK965" s="221">
        <v>2</v>
      </c>
      <c r="CL965" s="222">
        <f t="shared" si="497"/>
        <v>26</v>
      </c>
      <c r="CM965" s="237">
        <f t="shared" si="498"/>
        <v>1</v>
      </c>
      <c r="CN965" s="222">
        <f t="shared" si="499"/>
        <v>0</v>
      </c>
      <c r="CO965" s="237">
        <f t="shared" si="500"/>
        <v>0</v>
      </c>
      <c r="CP965" s="222">
        <f t="shared" si="501"/>
        <v>0</v>
      </c>
      <c r="CQ965" s="237">
        <f t="shared" si="502"/>
        <v>0</v>
      </c>
      <c r="CR965" s="222">
        <f t="shared" si="503"/>
        <v>0</v>
      </c>
      <c r="CS965" s="237">
        <f t="shared" si="504"/>
        <v>0</v>
      </c>
      <c r="CT965" s="223">
        <f t="shared" si="505"/>
        <v>2</v>
      </c>
      <c r="CU965" s="223" t="str">
        <f t="shared" si="506"/>
        <v>Đạt mục tiêu</v>
      </c>
      <c r="CV965" s="5"/>
    </row>
    <row r="966" spans="1:100" s="1" customFormat="1" ht="50.5" hidden="1">
      <c r="A966" s="1308"/>
      <c r="B966" s="1044"/>
      <c r="C966" s="1033"/>
      <c r="D966" s="1024"/>
      <c r="E966" s="1033"/>
      <c r="F966" s="1024"/>
      <c r="G966" s="559" t="s">
        <v>1596</v>
      </c>
      <c r="H966" s="559"/>
      <c r="I966" s="626"/>
      <c r="J966" s="32"/>
      <c r="K966" s="464"/>
      <c r="L966" s="5" t="s">
        <v>32</v>
      </c>
      <c r="M966" s="212" t="s">
        <v>31</v>
      </c>
      <c r="N966" s="165" t="s">
        <v>8</v>
      </c>
      <c r="O966" s="221" t="s">
        <v>29</v>
      </c>
      <c r="P966" s="221" t="s">
        <v>24</v>
      </c>
      <c r="Q966" s="5"/>
      <c r="R966" s="5"/>
      <c r="S966" s="5"/>
      <c r="T966" s="5"/>
      <c r="U966" s="6"/>
      <c r="V966" s="5" t="s">
        <v>24</v>
      </c>
      <c r="W966" s="5"/>
      <c r="X966" s="5"/>
      <c r="Y966" s="5"/>
      <c r="Z966" s="5"/>
      <c r="AA966" s="5"/>
      <c r="AB966" s="80">
        <f t="shared" si="496"/>
        <v>1</v>
      </c>
      <c r="AC966" s="642"/>
      <c r="AD966" s="7"/>
      <c r="AE966" s="7"/>
      <c r="AF966" s="7"/>
      <c r="AG966" s="7"/>
      <c r="AH966" s="7"/>
      <c r="AI966" s="7"/>
      <c r="AJ966" s="7"/>
      <c r="AK966" s="7"/>
      <c r="AL966" s="7"/>
      <c r="AM966" s="7"/>
      <c r="AN966" s="7"/>
      <c r="AO966" s="7"/>
      <c r="AP966" s="7"/>
      <c r="AQ966" s="7"/>
      <c r="AR966" s="7"/>
      <c r="AS966" s="7"/>
      <c r="AT966" s="7"/>
      <c r="AU966" s="7"/>
      <c r="AV966" s="55"/>
      <c r="AW966" s="7" t="s">
        <v>1183</v>
      </c>
      <c r="AX966" s="7"/>
      <c r="AY966" s="7"/>
      <c r="AZ966" s="7"/>
      <c r="BA966" s="7"/>
      <c r="BB966" s="7"/>
      <c r="BC966" s="7"/>
      <c r="BD966" s="7"/>
      <c r="BE966" s="7"/>
      <c r="BF966" s="7"/>
      <c r="BG966" s="7"/>
      <c r="BH966" s="7"/>
      <c r="BI966" s="7"/>
      <c r="BJ966" s="7"/>
      <c r="BK966" s="7"/>
      <c r="BL966" s="5">
        <v>2</v>
      </c>
      <c r="BM966" s="221">
        <v>2</v>
      </c>
      <c r="BN966" s="221">
        <v>2</v>
      </c>
      <c r="BO966" s="221">
        <v>2</v>
      </c>
      <c r="BP966" s="221">
        <v>2</v>
      </c>
      <c r="BQ966" s="221">
        <v>1</v>
      </c>
      <c r="BR966" s="5">
        <v>2</v>
      </c>
      <c r="BS966" s="226">
        <v>2</v>
      </c>
      <c r="BT966" s="221">
        <v>2</v>
      </c>
      <c r="BU966" s="221">
        <v>2</v>
      </c>
      <c r="BV966" s="221">
        <v>2</v>
      </c>
      <c r="BW966" s="5">
        <v>2</v>
      </c>
      <c r="BX966" s="221">
        <v>2</v>
      </c>
      <c r="BY966" s="6">
        <v>2</v>
      </c>
      <c r="BZ966" s="5">
        <v>2</v>
      </c>
      <c r="CA966" s="221">
        <v>2</v>
      </c>
      <c r="CB966" s="221">
        <v>2</v>
      </c>
      <c r="CC966" s="221">
        <v>2</v>
      </c>
      <c r="CD966" s="337">
        <v>2</v>
      </c>
      <c r="CE966" s="221">
        <v>2</v>
      </c>
      <c r="CF966" s="221">
        <v>2</v>
      </c>
      <c r="CG966" s="221">
        <v>2</v>
      </c>
      <c r="CH966" s="221">
        <v>2</v>
      </c>
      <c r="CI966" s="221">
        <v>2</v>
      </c>
      <c r="CJ966" s="337">
        <v>2</v>
      </c>
      <c r="CK966" s="221">
        <v>2</v>
      </c>
      <c r="CL966" s="222">
        <f t="shared" si="497"/>
        <v>25</v>
      </c>
      <c r="CM966" s="237">
        <f t="shared" si="498"/>
        <v>0.96153846153846156</v>
      </c>
      <c r="CN966" s="222">
        <f t="shared" si="499"/>
        <v>1</v>
      </c>
      <c r="CO966" s="237">
        <f t="shared" si="500"/>
        <v>3.8461538461538464E-2</v>
      </c>
      <c r="CP966" s="222">
        <f t="shared" si="501"/>
        <v>0</v>
      </c>
      <c r="CQ966" s="237">
        <f t="shared" si="502"/>
        <v>0</v>
      </c>
      <c r="CR966" s="222">
        <f t="shared" si="503"/>
        <v>0</v>
      </c>
      <c r="CS966" s="237">
        <f t="shared" si="504"/>
        <v>0</v>
      </c>
      <c r="CT966" s="223">
        <f t="shared" si="505"/>
        <v>1.9615384615384615</v>
      </c>
      <c r="CU966" s="223" t="str">
        <f t="shared" si="506"/>
        <v>Đạt mục tiêu</v>
      </c>
      <c r="CV966" s="5"/>
    </row>
    <row r="967" spans="1:100" s="1" customFormat="1" ht="50.5" hidden="1">
      <c r="A967" s="1308"/>
      <c r="B967" s="1044"/>
      <c r="C967" s="1033"/>
      <c r="D967" s="1024"/>
      <c r="E967" s="1033"/>
      <c r="F967" s="1024"/>
      <c r="G967" s="559" t="s">
        <v>1289</v>
      </c>
      <c r="H967" s="559"/>
      <c r="I967" s="626"/>
      <c r="J967" s="32"/>
      <c r="K967" s="464"/>
      <c r="L967" s="5" t="s">
        <v>32</v>
      </c>
      <c r="M967" s="212" t="s">
        <v>31</v>
      </c>
      <c r="N967" s="165" t="s">
        <v>8</v>
      </c>
      <c r="O967" s="221" t="s">
        <v>29</v>
      </c>
      <c r="P967" s="221" t="s">
        <v>24</v>
      </c>
      <c r="Q967" s="5"/>
      <c r="R967" s="5"/>
      <c r="S967" s="5"/>
      <c r="T967" s="5"/>
      <c r="U967" s="6" t="s">
        <v>24</v>
      </c>
      <c r="V967" s="5"/>
      <c r="W967" s="5"/>
      <c r="X967" s="5"/>
      <c r="Y967" s="5"/>
      <c r="Z967" s="5"/>
      <c r="AA967" s="5"/>
      <c r="AB967" s="80">
        <f t="shared" si="496"/>
        <v>1</v>
      </c>
      <c r="AC967" s="642"/>
      <c r="AD967" s="7"/>
      <c r="AE967" s="7"/>
      <c r="AF967" s="7"/>
      <c r="AG967" s="7"/>
      <c r="AH967" s="7"/>
      <c r="AI967" s="7"/>
      <c r="AJ967" s="7"/>
      <c r="AK967" s="7"/>
      <c r="AL967" s="7"/>
      <c r="AM967" s="7"/>
      <c r="AN967" s="7"/>
      <c r="AO967" s="7"/>
      <c r="AP967" s="7"/>
      <c r="AQ967" s="7"/>
      <c r="AR967" s="7"/>
      <c r="AS967" s="7"/>
      <c r="AT967" s="7" t="s">
        <v>1317</v>
      </c>
      <c r="AU967" s="7"/>
      <c r="AV967" s="55"/>
      <c r="AW967" s="7"/>
      <c r="AX967" s="7"/>
      <c r="AY967" s="7"/>
      <c r="AZ967" s="7"/>
      <c r="BA967" s="7"/>
      <c r="BB967" s="7"/>
      <c r="BC967" s="7"/>
      <c r="BD967" s="7"/>
      <c r="BE967" s="7"/>
      <c r="BF967" s="7"/>
      <c r="BG967" s="7"/>
      <c r="BH967" s="7"/>
      <c r="BI967" s="7"/>
      <c r="BJ967" s="7"/>
      <c r="BK967" s="7"/>
      <c r="BL967" s="5">
        <v>2</v>
      </c>
      <c r="BM967" s="221">
        <v>2</v>
      </c>
      <c r="BN967" s="221">
        <v>2</v>
      </c>
      <c r="BO967" s="221">
        <v>2</v>
      </c>
      <c r="BP967" s="221">
        <v>2</v>
      </c>
      <c r="BQ967" s="221">
        <v>2</v>
      </c>
      <c r="BR967" s="5">
        <v>2</v>
      </c>
      <c r="BS967" s="226">
        <v>2</v>
      </c>
      <c r="BT967" s="221">
        <v>2</v>
      </c>
      <c r="BU967" s="221">
        <v>2</v>
      </c>
      <c r="BV967" s="221">
        <v>2</v>
      </c>
      <c r="BW967" s="5">
        <v>2</v>
      </c>
      <c r="BX967" s="221">
        <v>2</v>
      </c>
      <c r="BY967" s="6">
        <v>2</v>
      </c>
      <c r="BZ967" s="5">
        <v>2</v>
      </c>
      <c r="CA967" s="221">
        <v>2</v>
      </c>
      <c r="CB967" s="221">
        <v>2</v>
      </c>
      <c r="CC967" s="221">
        <v>2</v>
      </c>
      <c r="CD967" s="337">
        <v>2</v>
      </c>
      <c r="CE967" s="221">
        <v>2</v>
      </c>
      <c r="CF967" s="221">
        <v>2</v>
      </c>
      <c r="CG967" s="221">
        <v>2</v>
      </c>
      <c r="CH967" s="221">
        <v>1</v>
      </c>
      <c r="CI967" s="221">
        <v>2</v>
      </c>
      <c r="CJ967" s="337">
        <v>2</v>
      </c>
      <c r="CK967" s="221">
        <v>2</v>
      </c>
      <c r="CL967" s="222">
        <f t="shared" si="497"/>
        <v>25</v>
      </c>
      <c r="CM967" s="237">
        <f t="shared" si="498"/>
        <v>0.96153846153846156</v>
      </c>
      <c r="CN967" s="222">
        <f t="shared" si="499"/>
        <v>1</v>
      </c>
      <c r="CO967" s="237">
        <f t="shared" si="500"/>
        <v>3.8461538461538464E-2</v>
      </c>
      <c r="CP967" s="222">
        <f t="shared" si="501"/>
        <v>0</v>
      </c>
      <c r="CQ967" s="237">
        <f t="shared" si="502"/>
        <v>0</v>
      </c>
      <c r="CR967" s="222">
        <f t="shared" si="503"/>
        <v>0</v>
      </c>
      <c r="CS967" s="237">
        <f t="shared" si="504"/>
        <v>0</v>
      </c>
      <c r="CT967" s="223">
        <f t="shared" si="505"/>
        <v>1.9615384615384615</v>
      </c>
      <c r="CU967" s="223" t="str">
        <f t="shared" si="506"/>
        <v>Đạt mục tiêu</v>
      </c>
      <c r="CV967" s="5"/>
    </row>
    <row r="968" spans="1:100" s="1" customFormat="1" ht="50.5" hidden="1">
      <c r="A968" s="1308"/>
      <c r="B968" s="1044"/>
      <c r="C968" s="1033"/>
      <c r="D968" s="1024"/>
      <c r="E968" s="1033"/>
      <c r="F968" s="1024"/>
      <c r="G968" s="559" t="s">
        <v>1492</v>
      </c>
      <c r="H968" s="559"/>
      <c r="I968" s="626"/>
      <c r="J968" s="32"/>
      <c r="K968" s="464"/>
      <c r="L968" s="5" t="s">
        <v>32</v>
      </c>
      <c r="M968" s="212" t="s">
        <v>31</v>
      </c>
      <c r="N968" s="165" t="s">
        <v>8</v>
      </c>
      <c r="O968" s="221" t="s">
        <v>29</v>
      </c>
      <c r="P968" s="221" t="s">
        <v>24</v>
      </c>
      <c r="Q968" s="5"/>
      <c r="R968" s="5"/>
      <c r="S968" s="5"/>
      <c r="T968" s="5" t="s">
        <v>24</v>
      </c>
      <c r="U968" s="6"/>
      <c r="V968" s="5"/>
      <c r="W968" s="5"/>
      <c r="X968" s="5"/>
      <c r="Y968" s="5"/>
      <c r="Z968" s="5"/>
      <c r="AA968" s="5"/>
      <c r="AB968" s="80">
        <f t="shared" si="496"/>
        <v>1</v>
      </c>
      <c r="AC968" s="642"/>
      <c r="AD968" s="7"/>
      <c r="AE968" s="7"/>
      <c r="AF968" s="7"/>
      <c r="AG968" s="7"/>
      <c r="AH968" s="7"/>
      <c r="AI968" s="7"/>
      <c r="AJ968" s="7"/>
      <c r="AK968" s="7"/>
      <c r="AL968" s="7"/>
      <c r="AM968" s="7"/>
      <c r="AN968" s="7"/>
      <c r="AO968" s="7"/>
      <c r="AP968" s="55"/>
      <c r="AQ968" s="55" t="s">
        <v>1183</v>
      </c>
      <c r="AR968" s="55"/>
      <c r="AS968" s="7"/>
      <c r="AT968" s="7"/>
      <c r="AU968" s="7"/>
      <c r="AV968" s="55"/>
      <c r="AW968" s="7"/>
      <c r="AX968" s="7"/>
      <c r="AY968" s="7"/>
      <c r="AZ968" s="7"/>
      <c r="BA968" s="7"/>
      <c r="BB968" s="7"/>
      <c r="BC968" s="7"/>
      <c r="BD968" s="7"/>
      <c r="BE968" s="7"/>
      <c r="BF968" s="7"/>
      <c r="BG968" s="7"/>
      <c r="BH968" s="7"/>
      <c r="BI968" s="7"/>
      <c r="BJ968" s="7"/>
      <c r="BK968" s="7"/>
      <c r="BL968" s="5">
        <v>2</v>
      </c>
      <c r="BM968" s="221">
        <v>2</v>
      </c>
      <c r="BN968" s="221">
        <v>2</v>
      </c>
      <c r="BO968" s="221">
        <v>2</v>
      </c>
      <c r="BP968" s="221">
        <v>2</v>
      </c>
      <c r="BQ968" s="221">
        <v>1</v>
      </c>
      <c r="BR968" s="5">
        <v>2</v>
      </c>
      <c r="BS968" s="226">
        <v>2</v>
      </c>
      <c r="BT968" s="221">
        <v>2</v>
      </c>
      <c r="BU968" s="221">
        <v>2</v>
      </c>
      <c r="BV968" s="221">
        <v>2</v>
      </c>
      <c r="BW968" s="5">
        <v>2</v>
      </c>
      <c r="BX968" s="221">
        <v>2</v>
      </c>
      <c r="BY968" s="6">
        <v>2</v>
      </c>
      <c r="BZ968" s="5">
        <v>2</v>
      </c>
      <c r="CA968" s="221">
        <v>2</v>
      </c>
      <c r="CB968" s="221">
        <v>2</v>
      </c>
      <c r="CC968" s="221">
        <v>2</v>
      </c>
      <c r="CD968" s="337">
        <v>2</v>
      </c>
      <c r="CE968" s="221">
        <v>2</v>
      </c>
      <c r="CF968" s="221">
        <v>1</v>
      </c>
      <c r="CG968" s="221">
        <v>2</v>
      </c>
      <c r="CH968" s="221">
        <v>2</v>
      </c>
      <c r="CI968" s="221">
        <v>2</v>
      </c>
      <c r="CJ968" s="337">
        <v>2</v>
      </c>
      <c r="CK968" s="221">
        <v>2</v>
      </c>
      <c r="CL968" s="222">
        <f t="shared" si="497"/>
        <v>24</v>
      </c>
      <c r="CM968" s="237">
        <f t="shared" si="498"/>
        <v>0.92307692307692313</v>
      </c>
      <c r="CN968" s="222">
        <f t="shared" si="499"/>
        <v>2</v>
      </c>
      <c r="CO968" s="237">
        <f t="shared" si="500"/>
        <v>7.6923076923076927E-2</v>
      </c>
      <c r="CP968" s="222">
        <f t="shared" si="501"/>
        <v>0</v>
      </c>
      <c r="CQ968" s="237">
        <f t="shared" si="502"/>
        <v>0</v>
      </c>
      <c r="CR968" s="222">
        <f t="shared" si="503"/>
        <v>0</v>
      </c>
      <c r="CS968" s="237">
        <f t="shared" si="504"/>
        <v>0</v>
      </c>
      <c r="CT968" s="223">
        <f t="shared" si="505"/>
        <v>1.9230769230769231</v>
      </c>
      <c r="CU968" s="223" t="str">
        <f t="shared" si="506"/>
        <v>Đạt mục tiêu</v>
      </c>
      <c r="CV968" s="5"/>
    </row>
    <row r="969" spans="1:100" s="1" customFormat="1" ht="50.5" hidden="1">
      <c r="A969" s="1308"/>
      <c r="B969" s="1044"/>
      <c r="C969" s="1033"/>
      <c r="D969" s="1024"/>
      <c r="E969" s="1033"/>
      <c r="F969" s="1024"/>
      <c r="G969" s="559" t="s">
        <v>1290</v>
      </c>
      <c r="H969" s="559"/>
      <c r="I969" s="626"/>
      <c r="J969" s="32"/>
      <c r="K969" s="464"/>
      <c r="L969" s="5" t="s">
        <v>32</v>
      </c>
      <c r="M969" s="212" t="s">
        <v>31</v>
      </c>
      <c r="N969" s="165" t="s">
        <v>8</v>
      </c>
      <c r="O969" s="221" t="s">
        <v>29</v>
      </c>
      <c r="P969" s="221" t="s">
        <v>24</v>
      </c>
      <c r="Q969" s="5"/>
      <c r="R969" s="5"/>
      <c r="S969" s="5"/>
      <c r="T969" s="5"/>
      <c r="U969" s="195"/>
      <c r="V969" s="5"/>
      <c r="W969" s="5" t="s">
        <v>24</v>
      </c>
      <c r="X969" s="5"/>
      <c r="Y969" s="5"/>
      <c r="Z969" s="5"/>
      <c r="AA969" s="5"/>
      <c r="AB969" s="80">
        <f t="shared" si="496"/>
        <v>1</v>
      </c>
      <c r="AC969" s="642"/>
      <c r="AD969" s="7"/>
      <c r="AE969" s="7"/>
      <c r="AF969" s="7"/>
      <c r="AG969" s="7"/>
      <c r="AH969" s="7"/>
      <c r="AI969" s="7"/>
      <c r="AJ969" s="7"/>
      <c r="AK969" s="7"/>
      <c r="AL969" s="7"/>
      <c r="AM969" s="7"/>
      <c r="AN969" s="7"/>
      <c r="AO969" s="7"/>
      <c r="AP969" s="7"/>
      <c r="AQ969" s="7"/>
      <c r="AR969" s="7"/>
      <c r="AS969" s="7" t="s">
        <v>1183</v>
      </c>
      <c r="AT969" s="7"/>
      <c r="AU969" s="7"/>
      <c r="AV969" s="55"/>
      <c r="AW969" s="7"/>
      <c r="AX969" s="7"/>
      <c r="AY969" s="7"/>
      <c r="AZ969" s="7" t="s">
        <v>1183</v>
      </c>
      <c r="BA969" s="7"/>
      <c r="BB969" s="7"/>
      <c r="BC969" s="7"/>
      <c r="BD969" s="7"/>
      <c r="BE969" s="7"/>
      <c r="BF969" s="7"/>
      <c r="BG969" s="7"/>
      <c r="BH969" s="7"/>
      <c r="BI969" s="7"/>
      <c r="BJ969" s="7"/>
      <c r="BK969" s="7"/>
      <c r="BL969" s="5">
        <v>2</v>
      </c>
      <c r="BM969" s="221">
        <v>2</v>
      </c>
      <c r="BN969" s="221">
        <v>2</v>
      </c>
      <c r="BO969" s="221">
        <v>2</v>
      </c>
      <c r="BP969" s="221">
        <v>2</v>
      </c>
      <c r="BQ969" s="221">
        <v>2</v>
      </c>
      <c r="BR969" s="5">
        <v>2</v>
      </c>
      <c r="BS969" s="226">
        <v>2</v>
      </c>
      <c r="BT969" s="221">
        <v>2</v>
      </c>
      <c r="BU969" s="221">
        <v>2</v>
      </c>
      <c r="BV969" s="221">
        <v>2</v>
      </c>
      <c r="BW969" s="5">
        <v>2</v>
      </c>
      <c r="BX969" s="221">
        <v>2</v>
      </c>
      <c r="BY969" s="6">
        <v>2</v>
      </c>
      <c r="BZ969" s="5">
        <v>2</v>
      </c>
      <c r="CA969" s="221">
        <v>2</v>
      </c>
      <c r="CB969" s="221">
        <v>2</v>
      </c>
      <c r="CC969" s="221">
        <v>2</v>
      </c>
      <c r="CD969" s="337">
        <v>2</v>
      </c>
      <c r="CE969" s="221">
        <v>2</v>
      </c>
      <c r="CF969" s="221">
        <v>2</v>
      </c>
      <c r="CG969" s="221">
        <v>2</v>
      </c>
      <c r="CH969" s="221">
        <v>2</v>
      </c>
      <c r="CI969" s="221">
        <v>2</v>
      </c>
      <c r="CJ969" s="337">
        <v>2</v>
      </c>
      <c r="CK969" s="221">
        <v>2</v>
      </c>
      <c r="CL969" s="222">
        <f t="shared" si="497"/>
        <v>26</v>
      </c>
      <c r="CM969" s="237">
        <f t="shared" si="498"/>
        <v>1</v>
      </c>
      <c r="CN969" s="222">
        <f t="shared" si="499"/>
        <v>0</v>
      </c>
      <c r="CO969" s="237">
        <f t="shared" si="500"/>
        <v>0</v>
      </c>
      <c r="CP969" s="222">
        <f t="shared" si="501"/>
        <v>0</v>
      </c>
      <c r="CQ969" s="237">
        <f t="shared" si="502"/>
        <v>0</v>
      </c>
      <c r="CR969" s="222">
        <f t="shared" si="503"/>
        <v>0</v>
      </c>
      <c r="CS969" s="237">
        <f t="shared" si="504"/>
        <v>0</v>
      </c>
      <c r="CT969" s="223">
        <f t="shared" si="505"/>
        <v>2</v>
      </c>
      <c r="CU969" s="223" t="str">
        <f t="shared" si="506"/>
        <v>Đạt mục tiêu</v>
      </c>
      <c r="CV969" s="5"/>
    </row>
    <row r="970" spans="1:100" s="1" customFormat="1" ht="93" hidden="1">
      <c r="A970" s="1308"/>
      <c r="B970" s="1044"/>
      <c r="C970" s="1033"/>
      <c r="D970" s="1024"/>
      <c r="E970" s="1033"/>
      <c r="F970" s="1024"/>
      <c r="G970" s="48" t="s">
        <v>1583</v>
      </c>
      <c r="H970" s="48"/>
      <c r="I970" s="613"/>
      <c r="J970" s="25"/>
      <c r="K970" s="517"/>
      <c r="L970" s="5" t="s">
        <v>32</v>
      </c>
      <c r="M970" s="212" t="s">
        <v>31</v>
      </c>
      <c r="N970" s="165" t="s">
        <v>8</v>
      </c>
      <c r="O970" s="221" t="s">
        <v>29</v>
      </c>
      <c r="P970" s="221" t="s">
        <v>24</v>
      </c>
      <c r="Q970" s="5"/>
      <c r="R970" s="5"/>
      <c r="S970" s="5"/>
      <c r="T970" s="5"/>
      <c r="U970" s="6"/>
      <c r="V970" s="5"/>
      <c r="W970" s="5"/>
      <c r="X970" s="5"/>
      <c r="Y970" s="5"/>
      <c r="Z970" s="5"/>
      <c r="AA970" s="5" t="s">
        <v>24</v>
      </c>
      <c r="AB970" s="80">
        <f t="shared" si="496"/>
        <v>1</v>
      </c>
      <c r="AC970" s="642"/>
      <c r="AD970" s="7"/>
      <c r="AE970" s="7"/>
      <c r="AF970" s="7"/>
      <c r="AG970" s="7"/>
      <c r="AH970" s="7"/>
      <c r="AI970" s="7"/>
      <c r="AJ970" s="7"/>
      <c r="AK970" s="7"/>
      <c r="AL970" s="7"/>
      <c r="AM970" s="7"/>
      <c r="AN970" s="7"/>
      <c r="AO970" s="7"/>
      <c r="AP970" s="7"/>
      <c r="AQ970" s="7"/>
      <c r="AR970" s="7"/>
      <c r="AS970" s="7"/>
      <c r="AT970" s="7"/>
      <c r="AU970" s="7"/>
      <c r="AV970" s="55"/>
      <c r="AW970" s="7"/>
      <c r="AX970" s="7"/>
      <c r="AY970" s="7"/>
      <c r="AZ970" s="7"/>
      <c r="BA970" s="7"/>
      <c r="BB970" s="7"/>
      <c r="BC970" s="7"/>
      <c r="BD970" s="7"/>
      <c r="BE970" s="7"/>
      <c r="BF970" s="7"/>
      <c r="BG970" s="7"/>
      <c r="BH970" s="7"/>
      <c r="BI970" s="7"/>
      <c r="BJ970" s="7" t="s">
        <v>1183</v>
      </c>
      <c r="BK970" s="7"/>
      <c r="BL970" s="5">
        <v>2</v>
      </c>
      <c r="BM970" s="221">
        <v>2</v>
      </c>
      <c r="BN970" s="221">
        <v>2</v>
      </c>
      <c r="BO970" s="221">
        <v>2</v>
      </c>
      <c r="BP970" s="221">
        <v>2</v>
      </c>
      <c r="BQ970" s="221">
        <v>2</v>
      </c>
      <c r="BR970" s="5">
        <v>2</v>
      </c>
      <c r="BS970" s="226">
        <v>2</v>
      </c>
      <c r="BT970" s="221">
        <v>2</v>
      </c>
      <c r="BU970" s="221">
        <v>2</v>
      </c>
      <c r="BV970" s="221">
        <v>2</v>
      </c>
      <c r="BW970" s="5">
        <v>2</v>
      </c>
      <c r="BX970" s="221">
        <v>2</v>
      </c>
      <c r="BY970" s="6">
        <v>2</v>
      </c>
      <c r="BZ970" s="5">
        <v>2</v>
      </c>
      <c r="CA970" s="221">
        <v>2</v>
      </c>
      <c r="CB970" s="221">
        <v>2</v>
      </c>
      <c r="CC970" s="221">
        <v>2</v>
      </c>
      <c r="CD970" s="337">
        <v>2</v>
      </c>
      <c r="CE970" s="221">
        <v>2</v>
      </c>
      <c r="CF970" s="221">
        <v>2</v>
      </c>
      <c r="CG970" s="221">
        <v>2</v>
      </c>
      <c r="CH970" s="221">
        <v>2</v>
      </c>
      <c r="CI970" s="221">
        <v>2</v>
      </c>
      <c r="CJ970" s="337">
        <v>2</v>
      </c>
      <c r="CK970" s="221">
        <v>2</v>
      </c>
      <c r="CL970" s="222">
        <f t="shared" si="497"/>
        <v>26</v>
      </c>
      <c r="CM970" s="237">
        <f t="shared" si="498"/>
        <v>1</v>
      </c>
      <c r="CN970" s="222">
        <f t="shared" si="499"/>
        <v>0</v>
      </c>
      <c r="CO970" s="237">
        <f t="shared" si="500"/>
        <v>0</v>
      </c>
      <c r="CP970" s="222">
        <f t="shared" si="501"/>
        <v>0</v>
      </c>
      <c r="CQ970" s="237">
        <f t="shared" si="502"/>
        <v>0</v>
      </c>
      <c r="CR970" s="222">
        <f t="shared" si="503"/>
        <v>0</v>
      </c>
      <c r="CS970" s="237">
        <f t="shared" si="504"/>
        <v>0</v>
      </c>
      <c r="CT970" s="223">
        <f t="shared" si="505"/>
        <v>2</v>
      </c>
      <c r="CU970" s="223" t="str">
        <f t="shared" si="506"/>
        <v>Đạt mục tiêu</v>
      </c>
      <c r="CV970" s="5"/>
    </row>
    <row r="971" spans="1:100" ht="84" hidden="1">
      <c r="A971" s="1308"/>
      <c r="B971" s="1044"/>
      <c r="C971" s="1033"/>
      <c r="D971" s="1024"/>
      <c r="E971" s="1033"/>
      <c r="F971" s="1044" t="s">
        <v>1169</v>
      </c>
      <c r="G971" s="48" t="s">
        <v>1171</v>
      </c>
      <c r="H971" s="48"/>
      <c r="I971" s="613"/>
      <c r="J971" s="53"/>
      <c r="K971" s="463" t="s">
        <v>1704</v>
      </c>
      <c r="L971" s="5" t="s">
        <v>32</v>
      </c>
      <c r="M971" s="212" t="s">
        <v>31</v>
      </c>
      <c r="N971" s="165" t="s">
        <v>8</v>
      </c>
      <c r="O971" s="221" t="s">
        <v>29</v>
      </c>
      <c r="P971" s="221" t="s">
        <v>24</v>
      </c>
      <c r="Q971" s="5"/>
      <c r="R971" s="5"/>
      <c r="S971" s="5"/>
      <c r="T971" s="5"/>
      <c r="U971" s="6"/>
      <c r="V971" s="5"/>
      <c r="W971" s="5"/>
      <c r="X971" s="5"/>
      <c r="Y971" s="221" t="s">
        <v>24</v>
      </c>
      <c r="Z971" s="5"/>
      <c r="AA971" s="5"/>
      <c r="AB971" s="80">
        <f t="shared" si="496"/>
        <v>1</v>
      </c>
      <c r="AC971" s="642"/>
      <c r="AD971" s="7"/>
      <c r="AE971" s="7"/>
      <c r="AF971" s="7"/>
      <c r="AG971" s="7"/>
      <c r="AH971" s="7"/>
      <c r="AI971" s="7"/>
      <c r="AJ971" s="7"/>
      <c r="AK971" s="7"/>
      <c r="AL971" s="7"/>
      <c r="AM971" s="7"/>
      <c r="AN971" s="7"/>
      <c r="AO971" s="7"/>
      <c r="AP971" s="7"/>
      <c r="AQ971" s="7"/>
      <c r="AR971" s="7"/>
      <c r="AS971" s="7"/>
      <c r="AT971" s="7"/>
      <c r="AU971" s="7"/>
      <c r="AV971" s="55"/>
      <c r="AW971" s="7"/>
      <c r="AX971" s="7"/>
      <c r="AY971" s="7"/>
      <c r="AZ971" s="7"/>
      <c r="BA971" s="7"/>
      <c r="BB971" s="7"/>
      <c r="BC971" s="7"/>
      <c r="BD971" s="7"/>
      <c r="BE971" s="55" t="s">
        <v>1183</v>
      </c>
      <c r="BF971" s="55"/>
      <c r="BG971" s="55"/>
      <c r="BH971" s="7"/>
      <c r="BI971" s="7"/>
      <c r="BJ971" s="7"/>
      <c r="BK971" s="7"/>
      <c r="BL971" s="5">
        <v>1</v>
      </c>
      <c r="BM971" s="221">
        <v>2</v>
      </c>
      <c r="BN971" s="221">
        <v>2</v>
      </c>
      <c r="BO971" s="221">
        <v>2</v>
      </c>
      <c r="BP971" s="221">
        <v>2</v>
      </c>
      <c r="BQ971" s="221">
        <v>2</v>
      </c>
      <c r="BR971" s="5">
        <v>2</v>
      </c>
      <c r="BS971" s="226">
        <v>2</v>
      </c>
      <c r="BT971" s="221">
        <v>2</v>
      </c>
      <c r="BU971" s="221">
        <v>2</v>
      </c>
      <c r="BV971" s="221">
        <v>2</v>
      </c>
      <c r="BW971" s="5">
        <v>2</v>
      </c>
      <c r="BX971" s="221">
        <v>1</v>
      </c>
      <c r="BY971" s="6">
        <v>2</v>
      </c>
      <c r="BZ971" s="5">
        <v>2</v>
      </c>
      <c r="CA971" s="221">
        <v>2</v>
      </c>
      <c r="CB971" s="221">
        <v>2</v>
      </c>
      <c r="CC971" s="221">
        <v>2</v>
      </c>
      <c r="CD971" s="337">
        <v>2</v>
      </c>
      <c r="CE971" s="221">
        <v>2</v>
      </c>
      <c r="CF971" s="221">
        <v>2</v>
      </c>
      <c r="CG971" s="221">
        <v>2</v>
      </c>
      <c r="CH971" s="221">
        <v>2</v>
      </c>
      <c r="CI971" s="221">
        <v>2</v>
      </c>
      <c r="CJ971" s="337">
        <v>2</v>
      </c>
      <c r="CK971" s="221">
        <v>2</v>
      </c>
      <c r="CL971" s="222">
        <f t="shared" si="497"/>
        <v>24</v>
      </c>
      <c r="CM971" s="237">
        <f t="shared" si="498"/>
        <v>0.92307692307692313</v>
      </c>
      <c r="CN971" s="222">
        <f t="shared" si="499"/>
        <v>2</v>
      </c>
      <c r="CO971" s="237">
        <f t="shared" si="500"/>
        <v>7.6923076923076927E-2</v>
      </c>
      <c r="CP971" s="222">
        <f t="shared" si="501"/>
        <v>0</v>
      </c>
      <c r="CQ971" s="237">
        <f t="shared" si="502"/>
        <v>0</v>
      </c>
      <c r="CR971" s="222">
        <f t="shared" si="503"/>
        <v>0</v>
      </c>
      <c r="CS971" s="237">
        <f t="shared" si="504"/>
        <v>0</v>
      </c>
      <c r="CT971" s="223">
        <f t="shared" si="505"/>
        <v>1.9230769230769231</v>
      </c>
      <c r="CU971" s="223" t="str">
        <f t="shared" si="506"/>
        <v>Đạt mục tiêu</v>
      </c>
      <c r="CV971" s="221"/>
    </row>
    <row r="972" spans="1:100" ht="30" hidden="1" customHeight="1">
      <c r="A972" s="1308"/>
      <c r="B972" s="1044"/>
      <c r="C972" s="1033"/>
      <c r="D972" s="1024"/>
      <c r="E972" s="1033"/>
      <c r="F972" s="1044"/>
      <c r="G972" s="131" t="s">
        <v>2312</v>
      </c>
      <c r="H972" s="131"/>
      <c r="I972" s="636"/>
      <c r="J972" s="53"/>
      <c r="K972" s="463"/>
      <c r="L972" s="38" t="s">
        <v>32</v>
      </c>
      <c r="M972" s="212" t="s">
        <v>31</v>
      </c>
      <c r="N972" s="165" t="s">
        <v>8</v>
      </c>
      <c r="O972" s="221" t="s">
        <v>29</v>
      </c>
      <c r="P972" s="221" t="s">
        <v>24</v>
      </c>
      <c r="Q972" s="5"/>
      <c r="R972" s="5"/>
      <c r="S972" s="5" t="s">
        <v>24</v>
      </c>
      <c r="T972" s="5"/>
      <c r="U972" s="6"/>
      <c r="V972" s="5"/>
      <c r="W972" s="5"/>
      <c r="X972" s="5"/>
      <c r="Y972" s="221"/>
      <c r="Z972" s="5"/>
      <c r="AA972" s="5"/>
      <c r="AB972" s="80"/>
      <c r="AC972" s="642"/>
      <c r="AD972" s="7"/>
      <c r="AE972" s="7"/>
      <c r="AF972" s="7"/>
      <c r="AG972" s="7"/>
      <c r="AH972" s="7"/>
      <c r="AI972" s="7"/>
      <c r="AJ972" s="7"/>
      <c r="AK972" s="7"/>
      <c r="AL972" s="7" t="s">
        <v>1317</v>
      </c>
      <c r="AM972" s="7"/>
      <c r="AN972" s="7"/>
      <c r="AO972" s="7"/>
      <c r="AP972" s="7"/>
      <c r="AQ972" s="7"/>
      <c r="AR972" s="7"/>
      <c r="AS972" s="7"/>
      <c r="AT972" s="7"/>
      <c r="AU972" s="7"/>
      <c r="AV972" s="55"/>
      <c r="AW972" s="7"/>
      <c r="AX972" s="7"/>
      <c r="AY972" s="7"/>
      <c r="AZ972" s="7"/>
      <c r="BA972" s="7"/>
      <c r="BB972" s="7"/>
      <c r="BC972" s="7"/>
      <c r="BD972" s="7"/>
      <c r="BE972" s="55"/>
      <c r="BF972" s="55"/>
      <c r="BG972" s="55"/>
      <c r="BH972" s="7"/>
      <c r="BI972" s="7"/>
      <c r="BJ972" s="7"/>
      <c r="BK972" s="7"/>
      <c r="BL972" s="5">
        <v>2</v>
      </c>
      <c r="BM972" s="221">
        <v>2</v>
      </c>
      <c r="BN972" s="221">
        <v>2</v>
      </c>
      <c r="BO972" s="221">
        <v>2</v>
      </c>
      <c r="BP972" s="221">
        <v>2</v>
      </c>
      <c r="BQ972" s="221">
        <v>2</v>
      </c>
      <c r="BR972" s="5">
        <v>2</v>
      </c>
      <c r="BS972" s="226">
        <v>2</v>
      </c>
      <c r="BT972" s="221">
        <v>2</v>
      </c>
      <c r="BU972" s="221">
        <v>2</v>
      </c>
      <c r="BV972" s="221">
        <v>2</v>
      </c>
      <c r="BW972" s="5">
        <v>2</v>
      </c>
      <c r="BX972" s="221">
        <v>2</v>
      </c>
      <c r="BY972" s="6">
        <v>2</v>
      </c>
      <c r="BZ972" s="5">
        <v>2</v>
      </c>
      <c r="CA972" s="221">
        <v>2</v>
      </c>
      <c r="CB972" s="221">
        <v>2</v>
      </c>
      <c r="CC972" s="221">
        <v>2</v>
      </c>
      <c r="CD972" s="337">
        <v>1</v>
      </c>
      <c r="CE972" s="221">
        <v>2</v>
      </c>
      <c r="CF972" s="221">
        <v>2</v>
      </c>
      <c r="CG972" s="221">
        <v>2</v>
      </c>
      <c r="CH972" s="221">
        <v>2</v>
      </c>
      <c r="CI972" s="221">
        <v>2</v>
      </c>
      <c r="CJ972" s="337">
        <v>2</v>
      </c>
      <c r="CK972" s="221">
        <v>2</v>
      </c>
      <c r="CL972" s="222">
        <f t="shared" si="497"/>
        <v>25</v>
      </c>
      <c r="CM972" s="237">
        <f t="shared" si="498"/>
        <v>0.96153846153846156</v>
      </c>
      <c r="CN972" s="222">
        <f t="shared" si="499"/>
        <v>1</v>
      </c>
      <c r="CO972" s="237">
        <f t="shared" si="500"/>
        <v>3.8461538461538464E-2</v>
      </c>
      <c r="CP972" s="222">
        <f t="shared" si="501"/>
        <v>0</v>
      </c>
      <c r="CQ972" s="237">
        <f t="shared" si="502"/>
        <v>0</v>
      </c>
      <c r="CR972" s="222">
        <f t="shared" si="503"/>
        <v>0</v>
      </c>
      <c r="CS972" s="237">
        <f t="shared" si="504"/>
        <v>0</v>
      </c>
      <c r="CT972" s="223">
        <f t="shared" si="505"/>
        <v>1.9615384615384615</v>
      </c>
      <c r="CU972" s="223" t="str">
        <f t="shared" si="506"/>
        <v>Đạt mục tiêu</v>
      </c>
      <c r="CV972" s="221"/>
    </row>
    <row r="973" spans="1:100" ht="30" hidden="1" customHeight="1">
      <c r="A973" s="1308"/>
      <c r="B973" s="1044"/>
      <c r="C973" s="1033"/>
      <c r="D973" s="1024"/>
      <c r="E973" s="1033"/>
      <c r="F973" s="1044"/>
      <c r="G973" s="131" t="s">
        <v>2313</v>
      </c>
      <c r="H973" s="131"/>
      <c r="I973" s="636"/>
      <c r="J973" s="53"/>
      <c r="K973" s="463"/>
      <c r="L973" s="38" t="s">
        <v>32</v>
      </c>
      <c r="M973" s="212" t="s">
        <v>31</v>
      </c>
      <c r="N973" s="165" t="s">
        <v>8</v>
      </c>
      <c r="O973" s="221" t="s">
        <v>29</v>
      </c>
      <c r="P973" s="221" t="s">
        <v>24</v>
      </c>
      <c r="Q973" s="5"/>
      <c r="R973" s="5"/>
      <c r="S973" s="5" t="s">
        <v>24</v>
      </c>
      <c r="T973" s="5"/>
      <c r="U973" s="6"/>
      <c r="V973" s="5"/>
      <c r="W973" s="5"/>
      <c r="X973" s="5"/>
      <c r="Y973" s="221"/>
      <c r="Z973" s="5"/>
      <c r="AA973" s="5"/>
      <c r="AB973" s="80"/>
      <c r="AC973" s="642"/>
      <c r="AD973" s="7"/>
      <c r="AE973" s="7"/>
      <c r="AF973" s="7"/>
      <c r="AG973" s="7"/>
      <c r="AH973" s="7"/>
      <c r="AI973" s="7"/>
      <c r="AJ973" s="7"/>
      <c r="AK973" s="7"/>
      <c r="AL973" s="7" t="s">
        <v>1183</v>
      </c>
      <c r="AM973" s="7"/>
      <c r="AN973" s="7"/>
      <c r="AO973" s="7"/>
      <c r="AP973" s="7"/>
      <c r="AQ973" s="7"/>
      <c r="AR973" s="7"/>
      <c r="AS973" s="7"/>
      <c r="AT973" s="7"/>
      <c r="AU973" s="7"/>
      <c r="AV973" s="55"/>
      <c r="AW973" s="7"/>
      <c r="AX973" s="7"/>
      <c r="AY973" s="7"/>
      <c r="AZ973" s="7"/>
      <c r="BA973" s="7"/>
      <c r="BB973" s="7"/>
      <c r="BC973" s="7"/>
      <c r="BD973" s="7"/>
      <c r="BE973" s="55"/>
      <c r="BF973" s="55"/>
      <c r="BG973" s="55"/>
      <c r="BH973" s="7"/>
      <c r="BI973" s="7"/>
      <c r="BJ973" s="7"/>
      <c r="BK973" s="7"/>
      <c r="BL973" s="5">
        <v>2</v>
      </c>
      <c r="BM973" s="221">
        <v>1</v>
      </c>
      <c r="BN973" s="221">
        <v>2</v>
      </c>
      <c r="BO973" s="221">
        <v>1</v>
      </c>
      <c r="BP973" s="221">
        <v>2</v>
      </c>
      <c r="BQ973" s="221">
        <v>2</v>
      </c>
      <c r="BR973" s="5">
        <v>2</v>
      </c>
      <c r="BS973" s="226">
        <v>2</v>
      </c>
      <c r="BT973" s="221">
        <v>2</v>
      </c>
      <c r="BU973" s="221">
        <v>2</v>
      </c>
      <c r="BV973" s="221">
        <v>2</v>
      </c>
      <c r="BW973" s="5">
        <v>2</v>
      </c>
      <c r="BX973" s="221">
        <v>2</v>
      </c>
      <c r="BY973" s="6">
        <v>2</v>
      </c>
      <c r="BZ973" s="5">
        <v>2</v>
      </c>
      <c r="CA973" s="221">
        <v>2</v>
      </c>
      <c r="CB973" s="221">
        <v>2</v>
      </c>
      <c r="CC973" s="221">
        <v>2</v>
      </c>
      <c r="CD973" s="337">
        <v>2</v>
      </c>
      <c r="CE973" s="221">
        <v>2</v>
      </c>
      <c r="CF973" s="221">
        <v>2</v>
      </c>
      <c r="CG973" s="221">
        <v>2</v>
      </c>
      <c r="CH973" s="221">
        <v>2</v>
      </c>
      <c r="CI973" s="221">
        <v>2</v>
      </c>
      <c r="CJ973" s="337">
        <v>2</v>
      </c>
      <c r="CK973" s="221">
        <v>2</v>
      </c>
      <c r="CL973" s="222">
        <f t="shared" si="497"/>
        <v>24</v>
      </c>
      <c r="CM973" s="237">
        <f t="shared" si="498"/>
        <v>0.92307692307692313</v>
      </c>
      <c r="CN973" s="222">
        <f t="shared" si="499"/>
        <v>2</v>
      </c>
      <c r="CO973" s="237">
        <f t="shared" si="500"/>
        <v>7.6923076923076927E-2</v>
      </c>
      <c r="CP973" s="222">
        <f t="shared" si="501"/>
        <v>0</v>
      </c>
      <c r="CQ973" s="237">
        <f t="shared" si="502"/>
        <v>0</v>
      </c>
      <c r="CR973" s="222">
        <f t="shared" si="503"/>
        <v>0</v>
      </c>
      <c r="CS973" s="237">
        <f t="shared" si="504"/>
        <v>0</v>
      </c>
      <c r="CT973" s="223">
        <f t="shared" si="505"/>
        <v>1.9230769230769231</v>
      </c>
      <c r="CU973" s="223" t="str">
        <f t="shared" si="506"/>
        <v>Đạt mục tiêu</v>
      </c>
      <c r="CV973" s="221"/>
    </row>
    <row r="974" spans="1:100" ht="30.65" hidden="1" customHeight="1">
      <c r="A974" s="1308"/>
      <c r="B974" s="1044"/>
      <c r="C974" s="1033"/>
      <c r="D974" s="1024"/>
      <c r="E974" s="1033"/>
      <c r="F974" s="1044"/>
      <c r="G974" s="132" t="s">
        <v>2314</v>
      </c>
      <c r="H974" s="132"/>
      <c r="I974" s="636"/>
      <c r="J974" s="53"/>
      <c r="K974" s="463"/>
      <c r="L974" s="38" t="s">
        <v>32</v>
      </c>
      <c r="M974" s="212" t="s">
        <v>31</v>
      </c>
      <c r="N974" s="165" t="s">
        <v>8</v>
      </c>
      <c r="O974" s="221" t="s">
        <v>29</v>
      </c>
      <c r="P974" s="221" t="s">
        <v>24</v>
      </c>
      <c r="Q974" s="5"/>
      <c r="R974" s="5"/>
      <c r="S974" s="5" t="s">
        <v>24</v>
      </c>
      <c r="T974" s="5"/>
      <c r="U974" s="6"/>
      <c r="V974" s="5"/>
      <c r="W974" s="5"/>
      <c r="X974" s="5"/>
      <c r="Y974" s="221"/>
      <c r="Z974" s="5"/>
      <c r="AA974" s="5"/>
      <c r="AB974" s="80"/>
      <c r="AC974" s="642"/>
      <c r="AD974" s="7"/>
      <c r="AE974" s="7"/>
      <c r="AF974" s="7"/>
      <c r="AG974" s="7"/>
      <c r="AH974" s="7"/>
      <c r="AI974" s="7"/>
      <c r="AJ974" s="7"/>
      <c r="AK974" s="7" t="s">
        <v>1183</v>
      </c>
      <c r="AL974" s="7"/>
      <c r="AM974" s="7"/>
      <c r="AN974" s="7"/>
      <c r="AO974" s="7"/>
      <c r="AP974" s="7"/>
      <c r="AQ974" s="7"/>
      <c r="AR974" s="7"/>
      <c r="AS974" s="7"/>
      <c r="AT974" s="7"/>
      <c r="AU974" s="7"/>
      <c r="AV974" s="55"/>
      <c r="AW974" s="7"/>
      <c r="AX974" s="7"/>
      <c r="AY974" s="7"/>
      <c r="AZ974" s="7"/>
      <c r="BA974" s="7"/>
      <c r="BB974" s="7"/>
      <c r="BC974" s="7"/>
      <c r="BD974" s="7"/>
      <c r="BE974" s="55"/>
      <c r="BF974" s="55"/>
      <c r="BG974" s="55"/>
      <c r="BH974" s="7"/>
      <c r="BI974" s="7"/>
      <c r="BJ974" s="7"/>
      <c r="BK974" s="7"/>
      <c r="BL974" s="5">
        <v>2</v>
      </c>
      <c r="BM974" s="221">
        <v>2</v>
      </c>
      <c r="BN974" s="221">
        <v>2</v>
      </c>
      <c r="BO974" s="221">
        <v>2</v>
      </c>
      <c r="BP974" s="221">
        <v>2</v>
      </c>
      <c r="BQ974" s="221">
        <v>2</v>
      </c>
      <c r="BR974" s="5">
        <v>2</v>
      </c>
      <c r="BS974" s="226">
        <v>2</v>
      </c>
      <c r="BT974" s="221">
        <v>2</v>
      </c>
      <c r="BU974" s="221">
        <v>1</v>
      </c>
      <c r="BV974" s="221">
        <v>2</v>
      </c>
      <c r="BW974" s="5">
        <v>1</v>
      </c>
      <c r="BX974" s="221">
        <v>2</v>
      </c>
      <c r="BY974" s="6">
        <v>2</v>
      </c>
      <c r="BZ974" s="5">
        <v>2</v>
      </c>
      <c r="CA974" s="221">
        <v>2</v>
      </c>
      <c r="CB974" s="221">
        <v>2</v>
      </c>
      <c r="CC974" s="221">
        <v>2</v>
      </c>
      <c r="CD974" s="337">
        <v>2</v>
      </c>
      <c r="CE974" s="221">
        <v>2</v>
      </c>
      <c r="CF974" s="221">
        <v>2</v>
      </c>
      <c r="CG974" s="221">
        <v>1</v>
      </c>
      <c r="CH974" s="221">
        <v>2</v>
      </c>
      <c r="CI974" s="221">
        <v>2</v>
      </c>
      <c r="CJ974" s="337">
        <v>2</v>
      </c>
      <c r="CK974" s="221">
        <v>2</v>
      </c>
      <c r="CL974" s="222">
        <f t="shared" si="497"/>
        <v>23</v>
      </c>
      <c r="CM974" s="237">
        <f t="shared" si="498"/>
        <v>0.88461538461538458</v>
      </c>
      <c r="CN974" s="222">
        <f t="shared" si="499"/>
        <v>3</v>
      </c>
      <c r="CO974" s="237">
        <f t="shared" si="500"/>
        <v>0.11538461538461539</v>
      </c>
      <c r="CP974" s="222">
        <f t="shared" si="501"/>
        <v>0</v>
      </c>
      <c r="CQ974" s="237">
        <f t="shared" si="502"/>
        <v>0</v>
      </c>
      <c r="CR974" s="222">
        <f t="shared" si="503"/>
        <v>0</v>
      </c>
      <c r="CS974" s="237">
        <f t="shared" si="504"/>
        <v>0</v>
      </c>
      <c r="CT974" s="223">
        <f t="shared" si="505"/>
        <v>1.8846153846153846</v>
      </c>
      <c r="CU974" s="223" t="str">
        <f t="shared" si="506"/>
        <v>Đạt mục tiêu</v>
      </c>
      <c r="CV974" s="221"/>
    </row>
    <row r="975" spans="1:100" s="1" customFormat="1" ht="0.65" hidden="1" customHeight="1">
      <c r="A975" s="1308"/>
      <c r="B975" s="1044"/>
      <c r="C975" s="1033"/>
      <c r="D975" s="1024"/>
      <c r="E975" s="1033"/>
      <c r="F975" s="1024"/>
      <c r="G975" s="48" t="s">
        <v>1816</v>
      </c>
      <c r="H975" s="48"/>
      <c r="I975" s="613"/>
      <c r="J975" s="37"/>
      <c r="K975" s="483"/>
      <c r="L975" s="38" t="s">
        <v>32</v>
      </c>
      <c r="M975" s="212" t="s">
        <v>31</v>
      </c>
      <c r="N975" s="165" t="s">
        <v>8</v>
      </c>
      <c r="O975" s="221" t="s">
        <v>29</v>
      </c>
      <c r="P975" s="221" t="s">
        <v>24</v>
      </c>
      <c r="Q975" s="5"/>
      <c r="R975" s="5"/>
      <c r="S975" s="5" t="s">
        <v>24</v>
      </c>
      <c r="T975" s="5"/>
      <c r="U975" s="6"/>
      <c r="V975" s="5"/>
      <c r="W975" s="5"/>
      <c r="X975" s="5"/>
      <c r="Y975" s="5"/>
      <c r="Z975" s="5"/>
      <c r="AA975" s="5"/>
      <c r="AB975" s="80">
        <f t="shared" ref="AB975:AB1007" si="507">COUNTIF($Q975:$AA975,"x")</f>
        <v>1</v>
      </c>
      <c r="AC975" s="642"/>
      <c r="AD975" s="7"/>
      <c r="AE975" s="7"/>
      <c r="AF975" s="7"/>
      <c r="AG975" s="7"/>
      <c r="AH975" s="7"/>
      <c r="AI975" s="7"/>
      <c r="AJ975" s="7"/>
      <c r="AK975" s="7" t="s">
        <v>1317</v>
      </c>
      <c r="AL975" s="7"/>
      <c r="AM975" s="7"/>
      <c r="AN975" s="7"/>
      <c r="AO975" s="7"/>
      <c r="AP975" s="7"/>
      <c r="AQ975" s="7"/>
      <c r="AR975" s="7"/>
      <c r="AS975" s="7"/>
      <c r="AT975" s="7"/>
      <c r="AU975" s="7"/>
      <c r="AV975" s="55"/>
      <c r="AW975" s="7"/>
      <c r="AX975" s="7"/>
      <c r="AY975" s="7"/>
      <c r="AZ975" s="7"/>
      <c r="BA975" s="7"/>
      <c r="BB975" s="7"/>
      <c r="BC975" s="7"/>
      <c r="BD975" s="7"/>
      <c r="BE975" s="7"/>
      <c r="BF975" s="7"/>
      <c r="BG975" s="7"/>
      <c r="BH975" s="7"/>
      <c r="BI975" s="7"/>
      <c r="BJ975" s="7"/>
      <c r="BK975" s="7"/>
      <c r="BL975" s="5">
        <v>2</v>
      </c>
      <c r="BM975" s="221">
        <v>2</v>
      </c>
      <c r="BN975" s="221">
        <v>2</v>
      </c>
      <c r="BO975" s="221">
        <v>2</v>
      </c>
      <c r="BP975" s="221">
        <v>2</v>
      </c>
      <c r="BQ975" s="221">
        <v>2</v>
      </c>
      <c r="BR975" s="5">
        <v>2</v>
      </c>
      <c r="BS975" s="226">
        <v>2</v>
      </c>
      <c r="BT975" s="221">
        <v>2</v>
      </c>
      <c r="BU975" s="221">
        <v>2</v>
      </c>
      <c r="BV975" s="221">
        <v>2</v>
      </c>
      <c r="BW975" s="5">
        <v>2</v>
      </c>
      <c r="BX975" s="221">
        <v>2</v>
      </c>
      <c r="BY975" s="6">
        <v>2</v>
      </c>
      <c r="BZ975" s="5">
        <v>2</v>
      </c>
      <c r="CA975" s="221">
        <v>2</v>
      </c>
      <c r="CB975" s="221">
        <v>2</v>
      </c>
      <c r="CC975" s="221">
        <v>2</v>
      </c>
      <c r="CD975" s="337">
        <v>2</v>
      </c>
      <c r="CE975" s="221">
        <v>2</v>
      </c>
      <c r="CF975" s="221">
        <v>2</v>
      </c>
      <c r="CG975" s="221">
        <v>2</v>
      </c>
      <c r="CH975" s="221">
        <v>2</v>
      </c>
      <c r="CI975" s="221">
        <v>2</v>
      </c>
      <c r="CJ975" s="337">
        <v>2</v>
      </c>
      <c r="CK975" s="221">
        <v>2</v>
      </c>
      <c r="CL975" s="222">
        <f t="shared" si="497"/>
        <v>26</v>
      </c>
      <c r="CM975" s="237">
        <f t="shared" si="498"/>
        <v>1</v>
      </c>
      <c r="CN975" s="222">
        <f t="shared" si="499"/>
        <v>0</v>
      </c>
      <c r="CO975" s="237">
        <f t="shared" si="500"/>
        <v>0</v>
      </c>
      <c r="CP975" s="222">
        <f t="shared" si="501"/>
        <v>0</v>
      </c>
      <c r="CQ975" s="237">
        <f t="shared" si="502"/>
        <v>0</v>
      </c>
      <c r="CR975" s="222">
        <f t="shared" si="503"/>
        <v>0</v>
      </c>
      <c r="CS975" s="237">
        <f t="shared" si="504"/>
        <v>0</v>
      </c>
      <c r="CT975" s="223">
        <f t="shared" si="505"/>
        <v>2</v>
      </c>
      <c r="CU975" s="223" t="str">
        <f t="shared" si="506"/>
        <v>Đạt mục tiêu</v>
      </c>
      <c r="CV975" s="5"/>
    </row>
    <row r="976" spans="1:100" s="1" customFormat="1" ht="64" hidden="1" customHeight="1">
      <c r="A976" s="1308"/>
      <c r="B976" s="1044"/>
      <c r="C976" s="1033"/>
      <c r="D976" s="1024"/>
      <c r="E976" s="1033"/>
      <c r="F976" s="1024"/>
      <c r="G976" s="292" t="s">
        <v>2708</v>
      </c>
      <c r="H976" s="292"/>
      <c r="I976" s="533"/>
      <c r="J976" s="37"/>
      <c r="K976" s="483"/>
      <c r="L976" s="5" t="s">
        <v>32</v>
      </c>
      <c r="M976" s="212" t="s">
        <v>31</v>
      </c>
      <c r="N976" s="165" t="s">
        <v>8</v>
      </c>
      <c r="O976" s="221" t="s">
        <v>29</v>
      </c>
      <c r="P976" s="221" t="s">
        <v>24</v>
      </c>
      <c r="Q976" s="5"/>
      <c r="R976" s="5"/>
      <c r="S976" s="5"/>
      <c r="T976" s="5" t="s">
        <v>24</v>
      </c>
      <c r="U976" s="6"/>
      <c r="V976" s="5"/>
      <c r="W976" s="5"/>
      <c r="X976" s="5"/>
      <c r="Y976" s="5"/>
      <c r="Z976" s="5"/>
      <c r="AA976" s="5"/>
      <c r="AB976" s="80">
        <f t="shared" si="507"/>
        <v>1</v>
      </c>
      <c r="AC976" s="642"/>
      <c r="AD976" s="7"/>
      <c r="AE976" s="7"/>
      <c r="AF976" s="7"/>
      <c r="AG976" s="7"/>
      <c r="AH976" s="7"/>
      <c r="AI976" s="7"/>
      <c r="AJ976" s="7"/>
      <c r="AK976" s="7"/>
      <c r="AL976" s="7"/>
      <c r="AM976" s="7"/>
      <c r="AN976" s="7"/>
      <c r="AO976" s="7"/>
      <c r="AP976" s="55"/>
      <c r="AQ976" s="55"/>
      <c r="AR976" s="55" t="s">
        <v>1318</v>
      </c>
      <c r="AS976" s="7"/>
      <c r="AT976" s="7"/>
      <c r="AU976" s="7" t="s">
        <v>1317</v>
      </c>
      <c r="AV976" s="55"/>
      <c r="AW976" s="7"/>
      <c r="AX976" s="7"/>
      <c r="AY976" s="7"/>
      <c r="AZ976" s="7"/>
      <c r="BA976" s="7"/>
      <c r="BB976" s="7"/>
      <c r="BC976" s="7"/>
      <c r="BD976" s="7"/>
      <c r="BE976" s="7"/>
      <c r="BF976" s="7"/>
      <c r="BG976" s="7"/>
      <c r="BH976" s="7"/>
      <c r="BI976" s="7"/>
      <c r="BJ976" s="7"/>
      <c r="BK976" s="7"/>
      <c r="BL976" s="5">
        <v>2</v>
      </c>
      <c r="BM976" s="221">
        <v>2</v>
      </c>
      <c r="BN976" s="221">
        <v>2</v>
      </c>
      <c r="BO976" s="221">
        <v>2</v>
      </c>
      <c r="BP976" s="221">
        <v>2</v>
      </c>
      <c r="BQ976" s="221">
        <v>2</v>
      </c>
      <c r="BR976" s="5">
        <v>2</v>
      </c>
      <c r="BS976" s="226">
        <v>2</v>
      </c>
      <c r="BT976" s="221">
        <v>2</v>
      </c>
      <c r="BU976" s="221">
        <v>2</v>
      </c>
      <c r="BV976" s="221">
        <v>2</v>
      </c>
      <c r="BW976" s="5">
        <v>1</v>
      </c>
      <c r="BX976" s="221">
        <v>2</v>
      </c>
      <c r="BY976" s="6">
        <v>2</v>
      </c>
      <c r="BZ976" s="5">
        <v>2</v>
      </c>
      <c r="CA976" s="221">
        <v>1</v>
      </c>
      <c r="CB976" s="221">
        <v>2</v>
      </c>
      <c r="CC976" s="221">
        <v>2</v>
      </c>
      <c r="CD976" s="337">
        <v>2</v>
      </c>
      <c r="CE976" s="221">
        <v>2</v>
      </c>
      <c r="CF976" s="221">
        <v>2</v>
      </c>
      <c r="CG976" s="221">
        <v>2</v>
      </c>
      <c r="CH976" s="221">
        <v>2</v>
      </c>
      <c r="CI976" s="221">
        <v>2</v>
      </c>
      <c r="CJ976" s="337">
        <v>2</v>
      </c>
      <c r="CK976" s="221">
        <v>2</v>
      </c>
      <c r="CL976" s="222">
        <f t="shared" si="497"/>
        <v>24</v>
      </c>
      <c r="CM976" s="237">
        <f t="shared" si="498"/>
        <v>0.92307692307692313</v>
      </c>
      <c r="CN976" s="222">
        <f t="shared" si="499"/>
        <v>2</v>
      </c>
      <c r="CO976" s="237">
        <f t="shared" si="500"/>
        <v>7.6923076923076927E-2</v>
      </c>
      <c r="CP976" s="222">
        <f t="shared" si="501"/>
        <v>0</v>
      </c>
      <c r="CQ976" s="237">
        <f t="shared" si="502"/>
        <v>0</v>
      </c>
      <c r="CR976" s="222">
        <f t="shared" si="503"/>
        <v>0</v>
      </c>
      <c r="CS976" s="237">
        <f t="shared" si="504"/>
        <v>0</v>
      </c>
      <c r="CT976" s="223">
        <f t="shared" si="505"/>
        <v>1.9230769230769231</v>
      </c>
      <c r="CU976" s="223" t="str">
        <f t="shared" si="506"/>
        <v>Đạt mục tiêu</v>
      </c>
      <c r="CV976" s="5"/>
    </row>
    <row r="977" spans="1:100" s="1" customFormat="1" ht="62.25" hidden="1" customHeight="1">
      <c r="A977" s="1308"/>
      <c r="B977" s="1044"/>
      <c r="C977" s="1033"/>
      <c r="D977" s="1024"/>
      <c r="E977" s="1033"/>
      <c r="F977" s="1024"/>
      <c r="G977" s="48" t="s">
        <v>1174</v>
      </c>
      <c r="H977" s="48"/>
      <c r="I977" s="613"/>
      <c r="J977" s="37"/>
      <c r="K977" s="483"/>
      <c r="L977" s="212" t="s">
        <v>32</v>
      </c>
      <c r="M977" s="212" t="s">
        <v>31</v>
      </c>
      <c r="N977" s="165" t="s">
        <v>8</v>
      </c>
      <c r="O977" s="221" t="s">
        <v>29</v>
      </c>
      <c r="P977" s="221" t="s">
        <v>24</v>
      </c>
      <c r="Q977" s="5"/>
      <c r="R977" s="5"/>
      <c r="S977" s="5"/>
      <c r="T977" s="5"/>
      <c r="U977" s="6"/>
      <c r="V977" s="5"/>
      <c r="W977" s="5"/>
      <c r="X977" s="5"/>
      <c r="Y977" s="5"/>
      <c r="Z977" s="5" t="s">
        <v>24</v>
      </c>
      <c r="AA977" s="5"/>
      <c r="AB977" s="80">
        <f t="shared" si="507"/>
        <v>1</v>
      </c>
      <c r="AC977" s="642"/>
      <c r="AD977" s="7"/>
      <c r="AE977" s="7"/>
      <c r="AF977" s="7"/>
      <c r="AG977" s="7"/>
      <c r="AH977" s="7"/>
      <c r="AI977" s="7"/>
      <c r="AJ977" s="7"/>
      <c r="AK977" s="7"/>
      <c r="AL977" s="7"/>
      <c r="AM977" s="7"/>
      <c r="AN977" s="7"/>
      <c r="AO977" s="7"/>
      <c r="AP977" s="7"/>
      <c r="AQ977" s="7"/>
      <c r="AR977" s="7"/>
      <c r="AS977" s="7"/>
      <c r="AT977" s="7"/>
      <c r="AU977" s="7"/>
      <c r="AV977" s="55"/>
      <c r="AW977" s="7"/>
      <c r="AX977" s="7"/>
      <c r="AY977" s="7"/>
      <c r="AZ977" s="7"/>
      <c r="BA977" s="7"/>
      <c r="BB977" s="7"/>
      <c r="BC977" s="7"/>
      <c r="BD977" s="7"/>
      <c r="BE977" s="7"/>
      <c r="BF977" s="7"/>
      <c r="BG977" s="7"/>
      <c r="BH977" s="7"/>
      <c r="BI977" s="7" t="s">
        <v>1317</v>
      </c>
      <c r="BJ977" s="7"/>
      <c r="BK977" s="7"/>
      <c r="BL977" s="5">
        <v>2</v>
      </c>
      <c r="BM977" s="221">
        <v>2</v>
      </c>
      <c r="BN977" s="221">
        <v>2</v>
      </c>
      <c r="BO977" s="221">
        <v>1</v>
      </c>
      <c r="BP977" s="221">
        <v>2</v>
      </c>
      <c r="BQ977" s="221">
        <v>2</v>
      </c>
      <c r="BR977" s="5">
        <v>2</v>
      </c>
      <c r="BS977" s="226">
        <v>2</v>
      </c>
      <c r="BT977" s="221">
        <v>2</v>
      </c>
      <c r="BU977" s="221">
        <v>2</v>
      </c>
      <c r="BV977" s="221">
        <v>2</v>
      </c>
      <c r="BW977" s="5">
        <v>2</v>
      </c>
      <c r="BX977" s="221">
        <v>2</v>
      </c>
      <c r="BY977" s="6">
        <v>2</v>
      </c>
      <c r="BZ977" s="5">
        <v>2</v>
      </c>
      <c r="CA977" s="221">
        <v>2</v>
      </c>
      <c r="CB977" s="221">
        <v>2</v>
      </c>
      <c r="CC977" s="221">
        <v>2</v>
      </c>
      <c r="CD977" s="337">
        <v>2</v>
      </c>
      <c r="CE977" s="221">
        <v>2</v>
      </c>
      <c r="CF977" s="221">
        <v>2</v>
      </c>
      <c r="CG977" s="221">
        <v>2</v>
      </c>
      <c r="CH977" s="221">
        <v>2</v>
      </c>
      <c r="CI977" s="221">
        <v>2</v>
      </c>
      <c r="CJ977" s="337">
        <v>2</v>
      </c>
      <c r="CK977" s="221">
        <v>2</v>
      </c>
      <c r="CL977" s="222">
        <f t="shared" si="497"/>
        <v>25</v>
      </c>
      <c r="CM977" s="237">
        <f t="shared" si="498"/>
        <v>0.96153846153846156</v>
      </c>
      <c r="CN977" s="222">
        <f t="shared" si="499"/>
        <v>1</v>
      </c>
      <c r="CO977" s="237">
        <f t="shared" si="500"/>
        <v>3.8461538461538464E-2</v>
      </c>
      <c r="CP977" s="222">
        <f t="shared" si="501"/>
        <v>0</v>
      </c>
      <c r="CQ977" s="237">
        <f t="shared" si="502"/>
        <v>0</v>
      </c>
      <c r="CR977" s="222">
        <f t="shared" si="503"/>
        <v>0</v>
      </c>
      <c r="CS977" s="237">
        <f t="shared" si="504"/>
        <v>0</v>
      </c>
      <c r="CT977" s="223">
        <f t="shared" si="505"/>
        <v>1.9615384615384615</v>
      </c>
      <c r="CU977" s="223" t="str">
        <f t="shared" si="506"/>
        <v>Đạt mục tiêu</v>
      </c>
      <c r="CV977" s="5"/>
    </row>
    <row r="978" spans="1:100" s="1" customFormat="1" ht="53.25" hidden="1" customHeight="1">
      <c r="A978" s="1308"/>
      <c r="B978" s="1044"/>
      <c r="C978" s="1033"/>
      <c r="D978" s="1024"/>
      <c r="E978" s="1033"/>
      <c r="F978" s="1024"/>
      <c r="G978" s="48" t="s">
        <v>1172</v>
      </c>
      <c r="H978" s="48"/>
      <c r="I978" s="613"/>
      <c r="J978" s="37"/>
      <c r="K978" s="483"/>
      <c r="L978" s="5" t="s">
        <v>32</v>
      </c>
      <c r="M978" s="212" t="s">
        <v>31</v>
      </c>
      <c r="N978" s="165" t="s">
        <v>8</v>
      </c>
      <c r="O978" s="221" t="s">
        <v>29</v>
      </c>
      <c r="P978" s="221" t="s">
        <v>24</v>
      </c>
      <c r="Q978" s="5"/>
      <c r="R978" s="5"/>
      <c r="S978" s="5"/>
      <c r="T978" s="5"/>
      <c r="U978" s="195"/>
      <c r="V978" s="5"/>
      <c r="W978" s="5" t="s">
        <v>24</v>
      </c>
      <c r="X978" s="5"/>
      <c r="Y978" s="5"/>
      <c r="Z978" s="5"/>
      <c r="AA978" s="5"/>
      <c r="AB978" s="80">
        <f t="shared" si="507"/>
        <v>1</v>
      </c>
      <c r="AC978" s="642"/>
      <c r="AD978" s="7"/>
      <c r="AE978" s="7"/>
      <c r="AF978" s="7"/>
      <c r="AG978" s="7"/>
      <c r="AH978" s="7"/>
      <c r="AI978" s="7"/>
      <c r="AJ978" s="7"/>
      <c r="AK978" s="7"/>
      <c r="AL978" s="7"/>
      <c r="AM978" s="7"/>
      <c r="AN978" s="7"/>
      <c r="AO978" s="7"/>
      <c r="AP978" s="7"/>
      <c r="AQ978" s="7"/>
      <c r="AR978" s="7"/>
      <c r="AS978" s="7"/>
      <c r="AT978" s="7"/>
      <c r="AU978" s="7" t="s">
        <v>1183</v>
      </c>
      <c r="AV978" s="55"/>
      <c r="AW978" s="7"/>
      <c r="AX978" s="7"/>
      <c r="AY978" s="7" t="s">
        <v>1183</v>
      </c>
      <c r="AZ978" s="7"/>
      <c r="BA978" s="7"/>
      <c r="BB978" s="7"/>
      <c r="BC978" s="7"/>
      <c r="BD978" s="7"/>
      <c r="BE978" s="7"/>
      <c r="BF978" s="7"/>
      <c r="BG978" s="7"/>
      <c r="BH978" s="7"/>
      <c r="BI978" s="7"/>
      <c r="BJ978" s="7"/>
      <c r="BK978" s="7"/>
      <c r="BL978" s="5">
        <v>2</v>
      </c>
      <c r="BM978" s="221">
        <v>2</v>
      </c>
      <c r="BN978" s="221">
        <v>2</v>
      </c>
      <c r="BO978" s="221">
        <v>2</v>
      </c>
      <c r="BP978" s="221">
        <v>2</v>
      </c>
      <c r="BQ978" s="221">
        <v>2</v>
      </c>
      <c r="BR978" s="5">
        <v>2</v>
      </c>
      <c r="BS978" s="226">
        <v>2</v>
      </c>
      <c r="BT978" s="221">
        <v>2</v>
      </c>
      <c r="BU978" s="221">
        <v>2</v>
      </c>
      <c r="BV978" s="221">
        <v>2</v>
      </c>
      <c r="BW978" s="5">
        <v>2</v>
      </c>
      <c r="BX978" s="221">
        <v>1</v>
      </c>
      <c r="BY978" s="6">
        <v>2</v>
      </c>
      <c r="BZ978" s="5">
        <v>2</v>
      </c>
      <c r="CA978" s="221">
        <v>2</v>
      </c>
      <c r="CB978" s="221">
        <v>2</v>
      </c>
      <c r="CC978" s="221">
        <v>2</v>
      </c>
      <c r="CD978" s="337">
        <v>2</v>
      </c>
      <c r="CE978" s="221">
        <v>2</v>
      </c>
      <c r="CF978" s="221">
        <v>2</v>
      </c>
      <c r="CG978" s="221">
        <v>2</v>
      </c>
      <c r="CH978" s="221">
        <v>2</v>
      </c>
      <c r="CI978" s="221">
        <v>2</v>
      </c>
      <c r="CJ978" s="337">
        <v>2</v>
      </c>
      <c r="CK978" s="221">
        <v>2</v>
      </c>
      <c r="CL978" s="222">
        <f t="shared" si="497"/>
        <v>25</v>
      </c>
      <c r="CM978" s="237">
        <f t="shared" si="498"/>
        <v>0.96153846153846156</v>
      </c>
      <c r="CN978" s="222">
        <f t="shared" si="499"/>
        <v>1</v>
      </c>
      <c r="CO978" s="237">
        <f t="shared" si="500"/>
        <v>3.8461538461538464E-2</v>
      </c>
      <c r="CP978" s="222">
        <f t="shared" si="501"/>
        <v>0</v>
      </c>
      <c r="CQ978" s="237">
        <f t="shared" si="502"/>
        <v>0</v>
      </c>
      <c r="CR978" s="222">
        <f t="shared" si="503"/>
        <v>0</v>
      </c>
      <c r="CS978" s="237">
        <f t="shared" si="504"/>
        <v>0</v>
      </c>
      <c r="CT978" s="223">
        <f t="shared" si="505"/>
        <v>1.9615384615384615</v>
      </c>
      <c r="CU978" s="223" t="str">
        <f t="shared" si="506"/>
        <v>Đạt mục tiêu</v>
      </c>
      <c r="CV978" s="5"/>
    </row>
    <row r="979" spans="1:100" s="1" customFormat="1" ht="50.5" hidden="1">
      <c r="A979" s="1308"/>
      <c r="B979" s="1044"/>
      <c r="C979" s="1033"/>
      <c r="D979" s="1024"/>
      <c r="E979" s="1033"/>
      <c r="F979" s="1024"/>
      <c r="G979" s="48" t="s">
        <v>1173</v>
      </c>
      <c r="H979" s="48"/>
      <c r="I979" s="613"/>
      <c r="J979" s="32" t="s">
        <v>825</v>
      </c>
      <c r="K979" s="464"/>
      <c r="L979" s="5" t="s">
        <v>32</v>
      </c>
      <c r="M979" s="212" t="s">
        <v>31</v>
      </c>
      <c r="N979" s="165" t="s">
        <v>8</v>
      </c>
      <c r="O979" s="221" t="s">
        <v>29</v>
      </c>
      <c r="P979" s="221" t="s">
        <v>24</v>
      </c>
      <c r="Q979" s="5"/>
      <c r="R979" s="5"/>
      <c r="S979" s="5"/>
      <c r="T979" s="5"/>
      <c r="U979" s="6" t="s">
        <v>24</v>
      </c>
      <c r="V979" s="5"/>
      <c r="W979" s="5"/>
      <c r="X979" s="5"/>
      <c r="Y979" s="5"/>
      <c r="Z979" s="5"/>
      <c r="AA979" s="5"/>
      <c r="AB979" s="80">
        <f t="shared" si="507"/>
        <v>1</v>
      </c>
      <c r="AC979" s="642"/>
      <c r="AD979" s="7"/>
      <c r="AE979" s="7"/>
      <c r="AF979" s="7"/>
      <c r="AG979" s="7"/>
      <c r="AH979" s="7"/>
      <c r="AI979" s="7"/>
      <c r="AJ979" s="7"/>
      <c r="AK979" s="7"/>
      <c r="AL979" s="7"/>
      <c r="AM979" s="7"/>
      <c r="AN979" s="7"/>
      <c r="AO979" s="7"/>
      <c r="AP979" s="7"/>
      <c r="AQ979" s="7"/>
      <c r="AR979" s="7"/>
      <c r="AS979" s="7"/>
      <c r="AT979" s="7" t="s">
        <v>1183</v>
      </c>
      <c r="AU979" s="7"/>
      <c r="AV979" s="55"/>
      <c r="AW979" s="7"/>
      <c r="AX979" s="7"/>
      <c r="AY979" s="7"/>
      <c r="AZ979" s="7"/>
      <c r="BA979" s="7"/>
      <c r="BB979" s="7"/>
      <c r="BC979" s="7"/>
      <c r="BD979" s="7"/>
      <c r="BE979" s="7"/>
      <c r="BF979" s="7"/>
      <c r="BG979" s="7"/>
      <c r="BH979" s="7"/>
      <c r="BI979" s="7"/>
      <c r="BJ979" s="7"/>
      <c r="BK979" s="7"/>
      <c r="BL979" s="5">
        <v>2</v>
      </c>
      <c r="BM979" s="221">
        <v>2</v>
      </c>
      <c r="BN979" s="221">
        <v>2</v>
      </c>
      <c r="BO979" s="221">
        <v>2</v>
      </c>
      <c r="BP979" s="221">
        <v>2</v>
      </c>
      <c r="BQ979" s="221" t="s">
        <v>2281</v>
      </c>
      <c r="BR979" s="5">
        <v>2</v>
      </c>
      <c r="BS979" s="226">
        <v>2</v>
      </c>
      <c r="BT979" s="221">
        <v>1</v>
      </c>
      <c r="BU979" s="221">
        <v>2</v>
      </c>
      <c r="BV979" s="221">
        <v>2</v>
      </c>
      <c r="BW979" s="5">
        <v>1</v>
      </c>
      <c r="BX979" s="221">
        <v>2</v>
      </c>
      <c r="BY979" s="6">
        <v>2</v>
      </c>
      <c r="BZ979" s="5">
        <v>2</v>
      </c>
      <c r="CA979" s="221">
        <v>2</v>
      </c>
      <c r="CB979" s="221">
        <v>2</v>
      </c>
      <c r="CC979" s="221">
        <v>2</v>
      </c>
      <c r="CD979" s="337">
        <v>2</v>
      </c>
      <c r="CE979" s="221">
        <v>2</v>
      </c>
      <c r="CF979" s="221">
        <v>2</v>
      </c>
      <c r="CG979" s="221">
        <v>2</v>
      </c>
      <c r="CH979" s="221">
        <v>2</v>
      </c>
      <c r="CI979" s="221">
        <v>2</v>
      </c>
      <c r="CJ979" s="337">
        <v>2</v>
      </c>
      <c r="CK979" s="221">
        <v>2</v>
      </c>
      <c r="CL979" s="222">
        <f t="shared" si="497"/>
        <v>23</v>
      </c>
      <c r="CM979" s="237">
        <f t="shared" si="498"/>
        <v>0.88461538461538458</v>
      </c>
      <c r="CN979" s="222">
        <f t="shared" si="499"/>
        <v>2</v>
      </c>
      <c r="CO979" s="237">
        <f t="shared" si="500"/>
        <v>7.6923076923076927E-2</v>
      </c>
      <c r="CP979" s="222">
        <f t="shared" si="501"/>
        <v>0</v>
      </c>
      <c r="CQ979" s="237">
        <f t="shared" si="502"/>
        <v>0</v>
      </c>
      <c r="CR979" s="222">
        <f t="shared" si="503"/>
        <v>1</v>
      </c>
      <c r="CS979" s="237">
        <f t="shared" si="504"/>
        <v>3.8461538461538464E-2</v>
      </c>
      <c r="CT979" s="223">
        <f t="shared" si="505"/>
        <v>1.92</v>
      </c>
      <c r="CU979" s="223" t="str">
        <f t="shared" si="506"/>
        <v>Đạt mục tiêu</v>
      </c>
      <c r="CV979" s="5"/>
    </row>
    <row r="980" spans="1:100" s="1" customFormat="1" ht="50.5" hidden="1">
      <c r="A980" s="1308"/>
      <c r="B980" s="1044"/>
      <c r="C980" s="1033"/>
      <c r="D980" s="1024"/>
      <c r="E980" s="1033"/>
      <c r="F980" s="1024"/>
      <c r="G980" s="157" t="s">
        <v>2791</v>
      </c>
      <c r="H980" s="48"/>
      <c r="I980" s="442"/>
      <c r="J980" s="88"/>
      <c r="K980" s="479"/>
      <c r="L980" s="5" t="s">
        <v>32</v>
      </c>
      <c r="M980" s="212" t="s">
        <v>31</v>
      </c>
      <c r="N980" s="165" t="s">
        <v>8</v>
      </c>
      <c r="O980" s="221" t="s">
        <v>29</v>
      </c>
      <c r="P980" s="221" t="s">
        <v>24</v>
      </c>
      <c r="Q980" s="5"/>
      <c r="R980" s="5"/>
      <c r="S980" s="5"/>
      <c r="T980" s="5"/>
      <c r="U980" s="6"/>
      <c r="V980" s="5"/>
      <c r="W980" s="5"/>
      <c r="X980" s="5" t="s">
        <v>24</v>
      </c>
      <c r="Y980" s="5"/>
      <c r="Z980" s="5"/>
      <c r="AA980" s="5"/>
      <c r="AB980" s="80">
        <f t="shared" si="507"/>
        <v>1</v>
      </c>
      <c r="AC980" s="642"/>
      <c r="AD980" s="7"/>
      <c r="AE980" s="7"/>
      <c r="AF980" s="7"/>
      <c r="AG980" s="7"/>
      <c r="AH980" s="7"/>
      <c r="AI980" s="7"/>
      <c r="AJ980" s="7"/>
      <c r="AK980" s="7"/>
      <c r="AL980" s="7"/>
      <c r="AM980" s="7"/>
      <c r="AN980" s="7"/>
      <c r="AO980" s="7"/>
      <c r="AP980" s="7"/>
      <c r="AQ980" s="7"/>
      <c r="AR980" s="7"/>
      <c r="AS980" s="7"/>
      <c r="AT980" s="7"/>
      <c r="AU980" s="7"/>
      <c r="AV980" s="55"/>
      <c r="AW980" s="7"/>
      <c r="AX980" s="7"/>
      <c r="AY980" s="7"/>
      <c r="AZ980" s="7"/>
      <c r="BA980" s="7"/>
      <c r="BB980" s="7" t="s">
        <v>1183</v>
      </c>
      <c r="BC980" s="7"/>
      <c r="BD980" s="7"/>
      <c r="BE980" s="7"/>
      <c r="BF980" s="7"/>
      <c r="BG980" s="7"/>
      <c r="BH980" s="7"/>
      <c r="BI980" s="7"/>
      <c r="BJ980" s="7"/>
      <c r="BK980" s="7"/>
      <c r="BL980" s="5">
        <v>2</v>
      </c>
      <c r="BM980" s="221">
        <v>2</v>
      </c>
      <c r="BN980" s="221">
        <v>2</v>
      </c>
      <c r="BO980" s="221">
        <v>2</v>
      </c>
      <c r="BP980" s="221">
        <v>2</v>
      </c>
      <c r="BQ980" s="221">
        <v>2</v>
      </c>
      <c r="BR980" s="5">
        <v>2</v>
      </c>
      <c r="BS980" s="226">
        <v>2</v>
      </c>
      <c r="BT980" s="221">
        <v>2</v>
      </c>
      <c r="BU980" s="221">
        <v>2</v>
      </c>
      <c r="BV980" s="221">
        <v>2</v>
      </c>
      <c r="BW980" s="5">
        <v>2</v>
      </c>
      <c r="BX980" s="221">
        <v>2</v>
      </c>
      <c r="BY980" s="6">
        <v>2</v>
      </c>
      <c r="BZ980" s="5">
        <v>2</v>
      </c>
      <c r="CA980" s="221">
        <v>2</v>
      </c>
      <c r="CB980" s="221">
        <v>2</v>
      </c>
      <c r="CC980" s="221">
        <v>2</v>
      </c>
      <c r="CD980" s="337">
        <v>2</v>
      </c>
      <c r="CE980" s="221">
        <v>2</v>
      </c>
      <c r="CF980" s="221">
        <v>2</v>
      </c>
      <c r="CG980" s="221">
        <v>2</v>
      </c>
      <c r="CH980" s="221">
        <v>2</v>
      </c>
      <c r="CI980" s="221">
        <v>2</v>
      </c>
      <c r="CJ980" s="337">
        <v>2</v>
      </c>
      <c r="CK980" s="221">
        <v>2</v>
      </c>
      <c r="CL980" s="222">
        <f t="shared" si="497"/>
        <v>26</v>
      </c>
      <c r="CM980" s="237">
        <f t="shared" si="498"/>
        <v>1</v>
      </c>
      <c r="CN980" s="222">
        <f t="shared" si="499"/>
        <v>0</v>
      </c>
      <c r="CO980" s="237">
        <f t="shared" si="500"/>
        <v>0</v>
      </c>
      <c r="CP980" s="222">
        <f t="shared" si="501"/>
        <v>0</v>
      </c>
      <c r="CQ980" s="237">
        <f t="shared" si="502"/>
        <v>0</v>
      </c>
      <c r="CR980" s="222">
        <f t="shared" si="503"/>
        <v>0</v>
      </c>
      <c r="CS980" s="237">
        <f t="shared" si="504"/>
        <v>0</v>
      </c>
      <c r="CT980" s="223">
        <f t="shared" si="505"/>
        <v>2</v>
      </c>
      <c r="CU980" s="223" t="str">
        <f t="shared" si="506"/>
        <v>Đạt mục tiêu</v>
      </c>
      <c r="CV980" s="5"/>
    </row>
    <row r="981" spans="1:100" s="1" customFormat="1" ht="50.5" hidden="1">
      <c r="A981" s="1308">
        <v>254</v>
      </c>
      <c r="B981" s="1044" t="s">
        <v>2674</v>
      </c>
      <c r="C981" s="1033" t="s">
        <v>28</v>
      </c>
      <c r="D981" s="1024" t="s">
        <v>2675</v>
      </c>
      <c r="E981" s="1033" t="s">
        <v>26</v>
      </c>
      <c r="F981" s="1057" t="s">
        <v>1034</v>
      </c>
      <c r="G981" s="48" t="s">
        <v>1454</v>
      </c>
      <c r="H981" s="48"/>
      <c r="I981" s="613"/>
      <c r="J981" s="32" t="s">
        <v>826</v>
      </c>
      <c r="K981" s="464"/>
      <c r="L981" s="212" t="s">
        <v>32</v>
      </c>
      <c r="M981" s="212" t="s">
        <v>31</v>
      </c>
      <c r="N981" s="165" t="s">
        <v>8</v>
      </c>
      <c r="O981" s="221" t="s">
        <v>29</v>
      </c>
      <c r="P981" s="221" t="s">
        <v>24</v>
      </c>
      <c r="Q981" s="5"/>
      <c r="R981" s="5" t="s">
        <v>24</v>
      </c>
      <c r="S981" s="5"/>
      <c r="T981" s="5"/>
      <c r="U981" s="6"/>
      <c r="V981" s="5"/>
      <c r="W981" s="5"/>
      <c r="X981" s="5"/>
      <c r="Y981" s="5"/>
      <c r="Z981" s="5"/>
      <c r="AA981" s="5"/>
      <c r="AB981" s="80">
        <f t="shared" si="507"/>
        <v>1</v>
      </c>
      <c r="AC981" s="642"/>
      <c r="AD981" s="7"/>
      <c r="AE981" s="7"/>
      <c r="AF981" s="7"/>
      <c r="AG981" s="7"/>
      <c r="AH981" s="7"/>
      <c r="AI981" s="7" t="s">
        <v>1183</v>
      </c>
      <c r="AJ981" s="7"/>
      <c r="AK981" s="7"/>
      <c r="AL981" s="7"/>
      <c r="AM981" s="7"/>
      <c r="AN981" s="7"/>
      <c r="AO981" s="7"/>
      <c r="AP981" s="7"/>
      <c r="AQ981" s="7"/>
      <c r="AR981" s="7"/>
      <c r="AS981" s="7"/>
      <c r="AT981" s="7"/>
      <c r="AU981" s="7"/>
      <c r="AV981" s="55"/>
      <c r="AW981" s="7"/>
      <c r="AX981" s="7"/>
      <c r="AY981" s="7"/>
      <c r="AZ981" s="7"/>
      <c r="BA981" s="7"/>
      <c r="BB981" s="7"/>
      <c r="BC981" s="7"/>
      <c r="BD981" s="7"/>
      <c r="BE981" s="7"/>
      <c r="BF981" s="7"/>
      <c r="BG981" s="7"/>
      <c r="BH981" s="7"/>
      <c r="BI981" s="7"/>
      <c r="BJ981" s="7"/>
      <c r="BK981" s="7"/>
      <c r="BL981" s="823">
        <v>2</v>
      </c>
      <c r="BM981" s="354">
        <v>2</v>
      </c>
      <c r="BN981" s="354">
        <v>1</v>
      </c>
      <c r="BO981" s="354">
        <v>2</v>
      </c>
      <c r="BP981" s="354">
        <v>2</v>
      </c>
      <c r="BQ981" s="354">
        <v>2</v>
      </c>
      <c r="BR981" s="823">
        <v>2</v>
      </c>
      <c r="BS981" s="356">
        <v>2</v>
      </c>
      <c r="BT981" s="354">
        <v>1</v>
      </c>
      <c r="BU981" s="354">
        <v>2</v>
      </c>
      <c r="BV981" s="354">
        <v>2</v>
      </c>
      <c r="BW981" s="823">
        <v>2</v>
      </c>
      <c r="BX981" s="354">
        <v>2</v>
      </c>
      <c r="BY981" s="824">
        <v>2</v>
      </c>
      <c r="BZ981" s="823">
        <v>2</v>
      </c>
      <c r="CA981" s="354">
        <v>2</v>
      </c>
      <c r="CB981" s="354">
        <v>2</v>
      </c>
      <c r="CC981" s="354">
        <v>2</v>
      </c>
      <c r="CD981" s="766">
        <v>2</v>
      </c>
      <c r="CE981" s="354">
        <v>2</v>
      </c>
      <c r="CF981" s="354">
        <v>2</v>
      </c>
      <c r="CG981" s="354">
        <v>2</v>
      </c>
      <c r="CH981" s="354">
        <v>2</v>
      </c>
      <c r="CI981" s="354">
        <v>2</v>
      </c>
      <c r="CJ981" s="766">
        <v>1</v>
      </c>
      <c r="CK981" s="354">
        <v>2</v>
      </c>
      <c r="CL981" s="222">
        <f t="shared" si="497"/>
        <v>23</v>
      </c>
      <c r="CM981" s="237">
        <f t="shared" si="498"/>
        <v>0.88461538461538458</v>
      </c>
      <c r="CN981" s="222">
        <f t="shared" si="499"/>
        <v>3</v>
      </c>
      <c r="CO981" s="237">
        <f t="shared" si="500"/>
        <v>0.11538461538461539</v>
      </c>
      <c r="CP981" s="222">
        <f t="shared" si="501"/>
        <v>0</v>
      </c>
      <c r="CQ981" s="237">
        <f t="shared" si="502"/>
        <v>0</v>
      </c>
      <c r="CR981" s="222">
        <f t="shared" si="503"/>
        <v>0</v>
      </c>
      <c r="CS981" s="237">
        <f t="shared" si="504"/>
        <v>0</v>
      </c>
      <c r="CT981" s="223">
        <f t="shared" si="505"/>
        <v>1.8846153846153846</v>
      </c>
      <c r="CU981" s="223" t="str">
        <f t="shared" si="506"/>
        <v>Đạt mục tiêu</v>
      </c>
      <c r="CV981" s="5"/>
    </row>
    <row r="982" spans="1:100" s="1" customFormat="1" ht="50.5" hidden="1">
      <c r="A982" s="1308"/>
      <c r="B982" s="1044"/>
      <c r="C982" s="1033"/>
      <c r="D982" s="1024"/>
      <c r="E982" s="1033"/>
      <c r="F982" s="1057"/>
      <c r="G982" s="559" t="s">
        <v>1286</v>
      </c>
      <c r="H982" s="559"/>
      <c r="I982" s="626"/>
      <c r="J982" s="32"/>
      <c r="K982" s="464"/>
      <c r="L982" s="38" t="s">
        <v>32</v>
      </c>
      <c r="M982" s="212" t="s">
        <v>31</v>
      </c>
      <c r="N982" s="165" t="s">
        <v>8</v>
      </c>
      <c r="O982" s="221" t="s">
        <v>29</v>
      </c>
      <c r="P982" s="221" t="s">
        <v>24</v>
      </c>
      <c r="Q982" s="5"/>
      <c r="R982" s="5"/>
      <c r="S982" s="5" t="s">
        <v>24</v>
      </c>
      <c r="T982" s="5"/>
      <c r="U982" s="6"/>
      <c r="V982" s="5"/>
      <c r="W982" s="5"/>
      <c r="X982" s="5"/>
      <c r="Y982" s="5"/>
      <c r="Z982" s="5"/>
      <c r="AA982" s="5"/>
      <c r="AB982" s="80">
        <f t="shared" si="507"/>
        <v>1</v>
      </c>
      <c r="AC982" s="642"/>
      <c r="AD982" s="7"/>
      <c r="AE982" s="7"/>
      <c r="AF982" s="7"/>
      <c r="AG982" s="7"/>
      <c r="AH982" s="7"/>
      <c r="AI982" s="7"/>
      <c r="AJ982" s="7"/>
      <c r="AK982" s="7"/>
      <c r="AL982" s="7"/>
      <c r="AM982" s="7"/>
      <c r="AN982" s="7" t="s">
        <v>1317</v>
      </c>
      <c r="AO982" s="7"/>
      <c r="AP982" s="7"/>
      <c r="AQ982" s="7"/>
      <c r="AR982" s="7"/>
      <c r="AS982" s="7"/>
      <c r="AT982" s="7"/>
      <c r="AU982" s="7"/>
      <c r="AV982" s="55"/>
      <c r="AW982" s="7"/>
      <c r="AX982" s="7"/>
      <c r="AY982" s="7"/>
      <c r="AZ982" s="7"/>
      <c r="BA982" s="7"/>
      <c r="BB982" s="7"/>
      <c r="BC982" s="7"/>
      <c r="BD982" s="7"/>
      <c r="BE982" s="7"/>
      <c r="BF982" s="7"/>
      <c r="BG982" s="7"/>
      <c r="BH982" s="7"/>
      <c r="BI982" s="7"/>
      <c r="BJ982" s="7"/>
      <c r="BK982" s="7"/>
      <c r="BL982" s="5">
        <v>2</v>
      </c>
      <c r="BM982" s="221">
        <v>2</v>
      </c>
      <c r="BN982" s="221">
        <v>2</v>
      </c>
      <c r="BO982" s="221">
        <v>2</v>
      </c>
      <c r="BP982" s="221">
        <v>2</v>
      </c>
      <c r="BQ982" s="221">
        <v>2</v>
      </c>
      <c r="BR982" s="5">
        <v>2</v>
      </c>
      <c r="BS982" s="226">
        <v>2</v>
      </c>
      <c r="BT982" s="221">
        <v>2</v>
      </c>
      <c r="BU982" s="221">
        <v>2</v>
      </c>
      <c r="BV982" s="221">
        <v>2</v>
      </c>
      <c r="BW982" s="5">
        <v>2</v>
      </c>
      <c r="BX982" s="221">
        <v>2</v>
      </c>
      <c r="BY982" s="6">
        <v>2</v>
      </c>
      <c r="BZ982" s="5">
        <v>2</v>
      </c>
      <c r="CA982" s="221">
        <v>2</v>
      </c>
      <c r="CB982" s="221">
        <v>2</v>
      </c>
      <c r="CC982" s="221">
        <v>2</v>
      </c>
      <c r="CD982" s="337">
        <v>1</v>
      </c>
      <c r="CE982" s="221">
        <v>2</v>
      </c>
      <c r="CF982" s="221">
        <v>2</v>
      </c>
      <c r="CG982" s="221">
        <v>2</v>
      </c>
      <c r="CH982" s="221">
        <v>2</v>
      </c>
      <c r="CI982" s="221">
        <v>2</v>
      </c>
      <c r="CJ982" s="337">
        <v>2</v>
      </c>
      <c r="CK982" s="221">
        <v>2</v>
      </c>
      <c r="CL982" s="222">
        <f t="shared" si="497"/>
        <v>25</v>
      </c>
      <c r="CM982" s="237">
        <f t="shared" si="498"/>
        <v>0.96153846153846156</v>
      </c>
      <c r="CN982" s="222">
        <f t="shared" si="499"/>
        <v>1</v>
      </c>
      <c r="CO982" s="237">
        <f t="shared" si="500"/>
        <v>3.8461538461538464E-2</v>
      </c>
      <c r="CP982" s="222">
        <f t="shared" si="501"/>
        <v>0</v>
      </c>
      <c r="CQ982" s="237">
        <f t="shared" si="502"/>
        <v>0</v>
      </c>
      <c r="CR982" s="222">
        <f t="shared" si="503"/>
        <v>0</v>
      </c>
      <c r="CS982" s="237">
        <f t="shared" si="504"/>
        <v>0</v>
      </c>
      <c r="CT982" s="223">
        <f t="shared" si="505"/>
        <v>1.9615384615384615</v>
      </c>
      <c r="CU982" s="223" t="str">
        <f t="shared" si="506"/>
        <v>Đạt mục tiêu</v>
      </c>
      <c r="CV982" s="5"/>
    </row>
    <row r="983" spans="1:100" s="1" customFormat="1" ht="50.5" hidden="1">
      <c r="A983" s="1308"/>
      <c r="B983" s="1044"/>
      <c r="C983" s="1033"/>
      <c r="D983" s="1024"/>
      <c r="E983" s="1033"/>
      <c r="F983" s="1057"/>
      <c r="G983" s="559" t="s">
        <v>1285</v>
      </c>
      <c r="H983" s="559"/>
      <c r="I983" s="626"/>
      <c r="J983" s="32"/>
      <c r="K983" s="464"/>
      <c r="L983" s="5" t="s">
        <v>32</v>
      </c>
      <c r="M983" s="212" t="s">
        <v>31</v>
      </c>
      <c r="N983" s="165" t="s">
        <v>8</v>
      </c>
      <c r="O983" s="221" t="s">
        <v>29</v>
      </c>
      <c r="P983" s="221" t="s">
        <v>24</v>
      </c>
      <c r="Q983" s="5"/>
      <c r="R983" s="5"/>
      <c r="S983" s="5"/>
      <c r="T983" s="5" t="s">
        <v>24</v>
      </c>
      <c r="U983" s="6"/>
      <c r="V983" s="5"/>
      <c r="W983" s="5"/>
      <c r="X983" s="5"/>
      <c r="Y983" s="5"/>
      <c r="Z983" s="5"/>
      <c r="AA983" s="5"/>
      <c r="AB983" s="80">
        <f t="shared" si="507"/>
        <v>1</v>
      </c>
      <c r="AC983" s="642"/>
      <c r="AD983" s="7"/>
      <c r="AE983" s="7"/>
      <c r="AF983" s="7"/>
      <c r="AG983" s="7"/>
      <c r="AH983" s="7"/>
      <c r="AI983" s="7"/>
      <c r="AJ983" s="7"/>
      <c r="AK983" s="7"/>
      <c r="AL983" s="7"/>
      <c r="AM983" s="7"/>
      <c r="AN983" s="7"/>
      <c r="AO983" s="7" t="s">
        <v>1318</v>
      </c>
      <c r="AP983" s="55"/>
      <c r="AQ983" s="55"/>
      <c r="AR983" s="55"/>
      <c r="AS983" s="7"/>
      <c r="AT983" s="7"/>
      <c r="AU983" s="7"/>
      <c r="AV983" s="55"/>
      <c r="AW983" s="7"/>
      <c r="AX983" s="7"/>
      <c r="AY983" s="7"/>
      <c r="AZ983" s="7"/>
      <c r="BA983" s="7"/>
      <c r="BB983" s="7"/>
      <c r="BC983" s="7"/>
      <c r="BD983" s="7"/>
      <c r="BE983" s="7"/>
      <c r="BF983" s="7"/>
      <c r="BG983" s="7"/>
      <c r="BH983" s="7"/>
      <c r="BI983" s="7"/>
      <c r="BJ983" s="7"/>
      <c r="BK983" s="7"/>
      <c r="BL983" s="5">
        <v>2</v>
      </c>
      <c r="BM983" s="221">
        <v>2</v>
      </c>
      <c r="BN983" s="221">
        <v>2</v>
      </c>
      <c r="BO983" s="221">
        <v>2</v>
      </c>
      <c r="BP983" s="221">
        <v>2</v>
      </c>
      <c r="BQ983" s="221">
        <v>2</v>
      </c>
      <c r="BR983" s="5">
        <v>2</v>
      </c>
      <c r="BS983" s="226">
        <v>2</v>
      </c>
      <c r="BT983" s="221">
        <v>1</v>
      </c>
      <c r="BU983" s="221">
        <v>2</v>
      </c>
      <c r="BV983" s="221">
        <v>2</v>
      </c>
      <c r="BW983" s="5">
        <v>2</v>
      </c>
      <c r="BX983" s="221">
        <v>2</v>
      </c>
      <c r="BY983" s="6">
        <v>2</v>
      </c>
      <c r="BZ983" s="5">
        <v>2</v>
      </c>
      <c r="CA983" s="221">
        <v>2</v>
      </c>
      <c r="CB983" s="221">
        <v>2</v>
      </c>
      <c r="CC983" s="221">
        <v>2</v>
      </c>
      <c r="CD983" s="337">
        <v>2</v>
      </c>
      <c r="CE983" s="221">
        <v>2</v>
      </c>
      <c r="CF983" s="221">
        <v>2</v>
      </c>
      <c r="CG983" s="221">
        <v>2</v>
      </c>
      <c r="CH983" s="221">
        <v>2</v>
      </c>
      <c r="CI983" s="221">
        <v>2</v>
      </c>
      <c r="CJ983" s="337">
        <v>2</v>
      </c>
      <c r="CK983" s="221">
        <v>2</v>
      </c>
      <c r="CL983" s="222">
        <f t="shared" si="497"/>
        <v>25</v>
      </c>
      <c r="CM983" s="237">
        <f t="shared" si="498"/>
        <v>0.96153846153846156</v>
      </c>
      <c r="CN983" s="222">
        <f t="shared" si="499"/>
        <v>1</v>
      </c>
      <c r="CO983" s="237">
        <f t="shared" si="500"/>
        <v>3.8461538461538464E-2</v>
      </c>
      <c r="CP983" s="222">
        <f t="shared" si="501"/>
        <v>0</v>
      </c>
      <c r="CQ983" s="237">
        <f t="shared" si="502"/>
        <v>0</v>
      </c>
      <c r="CR983" s="222">
        <f t="shared" si="503"/>
        <v>0</v>
      </c>
      <c r="CS983" s="237">
        <f t="shared" si="504"/>
        <v>0</v>
      </c>
      <c r="CT983" s="223">
        <f t="shared" si="505"/>
        <v>1.9615384615384615</v>
      </c>
      <c r="CU983" s="223" t="str">
        <f t="shared" si="506"/>
        <v>Đạt mục tiêu</v>
      </c>
      <c r="CV983" s="5"/>
    </row>
    <row r="984" spans="1:100" s="1" customFormat="1" ht="84" hidden="1">
      <c r="A984" s="1308"/>
      <c r="B984" s="1044"/>
      <c r="C984" s="1033"/>
      <c r="D984" s="1024"/>
      <c r="E984" s="1033"/>
      <c r="F984" s="1057"/>
      <c r="G984" s="293" t="s">
        <v>2793</v>
      </c>
      <c r="H984" s="559"/>
      <c r="I984" s="442"/>
      <c r="J984" s="32"/>
      <c r="K984" s="463" t="s">
        <v>1709</v>
      </c>
      <c r="L984" s="5"/>
      <c r="M984" s="212" t="s">
        <v>31</v>
      </c>
      <c r="N984" s="165" t="s">
        <v>8</v>
      </c>
      <c r="O984" s="221" t="s">
        <v>29</v>
      </c>
      <c r="P984" s="221" t="s">
        <v>24</v>
      </c>
      <c r="Q984" s="5"/>
      <c r="R984" s="5"/>
      <c r="S984" s="5"/>
      <c r="T984" s="5"/>
      <c r="U984" s="6"/>
      <c r="V984" s="5"/>
      <c r="W984" s="5"/>
      <c r="X984" s="5" t="s">
        <v>24</v>
      </c>
      <c r="Y984" s="5"/>
      <c r="Z984" s="5"/>
      <c r="AA984" s="5"/>
      <c r="AB984" s="80">
        <f t="shared" si="507"/>
        <v>1</v>
      </c>
      <c r="AC984" s="642"/>
      <c r="AD984" s="7"/>
      <c r="AE984" s="7"/>
      <c r="AF984" s="7"/>
      <c r="AG984" s="7"/>
      <c r="AH984" s="7"/>
      <c r="AI984" s="7"/>
      <c r="AJ984" s="7"/>
      <c r="AK984" s="7"/>
      <c r="AL984" s="7"/>
      <c r="AM984" s="7"/>
      <c r="AN984" s="7"/>
      <c r="AO984" s="7"/>
      <c r="AP984" s="7"/>
      <c r="AQ984" s="7"/>
      <c r="AR984" s="7"/>
      <c r="AS984" s="7"/>
      <c r="AT984" s="7"/>
      <c r="AU984" s="7"/>
      <c r="AV984" s="55"/>
      <c r="AW984" s="7"/>
      <c r="AX984" s="7"/>
      <c r="AY984" s="7"/>
      <c r="AZ984" s="7"/>
      <c r="BA984" s="7"/>
      <c r="BB984" s="7"/>
      <c r="BC984" s="7" t="s">
        <v>1318</v>
      </c>
      <c r="BD984" s="7"/>
      <c r="BE984" s="7"/>
      <c r="BF984" s="7"/>
      <c r="BG984" s="7"/>
      <c r="BH984" s="7"/>
      <c r="BI984" s="7"/>
      <c r="BJ984" s="7"/>
      <c r="BK984" s="7"/>
      <c r="BL984" s="5">
        <v>2</v>
      </c>
      <c r="BM984" s="221">
        <v>2</v>
      </c>
      <c r="BN984" s="221">
        <v>2</v>
      </c>
      <c r="BO984" s="221">
        <v>2</v>
      </c>
      <c r="BP984" s="221">
        <v>2</v>
      </c>
      <c r="BQ984" s="221">
        <v>2</v>
      </c>
      <c r="BR984" s="5">
        <v>1</v>
      </c>
      <c r="BS984" s="226">
        <v>2</v>
      </c>
      <c r="BT984" s="221">
        <v>2</v>
      </c>
      <c r="BU984" s="221">
        <v>1</v>
      </c>
      <c r="BV984" s="221">
        <v>2</v>
      </c>
      <c r="BW984" s="5">
        <v>2</v>
      </c>
      <c r="BX984" s="221">
        <v>2</v>
      </c>
      <c r="BY984" s="6">
        <v>2</v>
      </c>
      <c r="BZ984" s="5">
        <v>2</v>
      </c>
      <c r="CA984" s="221">
        <v>2</v>
      </c>
      <c r="CB984" s="221">
        <v>2</v>
      </c>
      <c r="CC984" s="221">
        <v>1</v>
      </c>
      <c r="CD984" s="337">
        <v>2</v>
      </c>
      <c r="CE984" s="221">
        <v>2</v>
      </c>
      <c r="CF984" s="221">
        <v>2</v>
      </c>
      <c r="CG984" s="221">
        <v>2</v>
      </c>
      <c r="CH984" s="221">
        <v>2</v>
      </c>
      <c r="CI984" s="221">
        <v>2</v>
      </c>
      <c r="CJ984" s="337">
        <v>2</v>
      </c>
      <c r="CK984" s="221">
        <v>2</v>
      </c>
      <c r="CL984" s="222">
        <f t="shared" si="497"/>
        <v>23</v>
      </c>
      <c r="CM984" s="237">
        <f t="shared" si="498"/>
        <v>0.88461538461538458</v>
      </c>
      <c r="CN984" s="222">
        <f t="shared" si="499"/>
        <v>3</v>
      </c>
      <c r="CO984" s="237">
        <f t="shared" si="500"/>
        <v>0.11538461538461539</v>
      </c>
      <c r="CP984" s="222">
        <f t="shared" si="501"/>
        <v>0</v>
      </c>
      <c r="CQ984" s="237">
        <f t="shared" si="502"/>
        <v>0</v>
      </c>
      <c r="CR984" s="222">
        <f t="shared" si="503"/>
        <v>0</v>
      </c>
      <c r="CS984" s="237">
        <f t="shared" si="504"/>
        <v>0</v>
      </c>
      <c r="CT984" s="223">
        <f t="shared" si="505"/>
        <v>1.8846153846153846</v>
      </c>
      <c r="CU984" s="223" t="str">
        <f t="shared" si="506"/>
        <v>Đạt mục tiêu</v>
      </c>
      <c r="CV984" s="5"/>
    </row>
    <row r="985" spans="1:100" s="1" customFormat="1" ht="50.5" hidden="1">
      <c r="A985" s="1308"/>
      <c r="B985" s="1044"/>
      <c r="C985" s="1033"/>
      <c r="D985" s="1024"/>
      <c r="E985" s="1033"/>
      <c r="F985" s="1057"/>
      <c r="G985" s="48" t="s">
        <v>1490</v>
      </c>
      <c r="H985" s="48"/>
      <c r="I985" s="613"/>
      <c r="J985" s="37"/>
      <c r="K985" s="483"/>
      <c r="L985" s="5" t="s">
        <v>32</v>
      </c>
      <c r="M985" s="212" t="s">
        <v>31</v>
      </c>
      <c r="N985" s="165" t="s">
        <v>8</v>
      </c>
      <c r="O985" s="221" t="s">
        <v>29</v>
      </c>
      <c r="P985" s="221" t="s">
        <v>24</v>
      </c>
      <c r="Q985" s="5"/>
      <c r="R985" s="5"/>
      <c r="S985" s="5"/>
      <c r="T985" s="5" t="s">
        <v>24</v>
      </c>
      <c r="U985" s="6"/>
      <c r="V985" s="5"/>
      <c r="W985" s="5"/>
      <c r="X985" s="5"/>
      <c r="Y985" s="5"/>
      <c r="Z985" s="5"/>
      <c r="AA985" s="5"/>
      <c r="AB985" s="80">
        <f t="shared" si="507"/>
        <v>1</v>
      </c>
      <c r="AC985" s="642"/>
      <c r="AD985" s="7"/>
      <c r="AE985" s="7"/>
      <c r="AF985" s="7"/>
      <c r="AG985" s="7"/>
      <c r="AH985" s="7"/>
      <c r="AI985" s="7"/>
      <c r="AJ985" s="7"/>
      <c r="AK985" s="7"/>
      <c r="AL985" s="7"/>
      <c r="AM985" s="7"/>
      <c r="AN985" s="7"/>
      <c r="AO985" s="7" t="s">
        <v>1183</v>
      </c>
      <c r="AP985" s="55"/>
      <c r="AQ985" s="55"/>
      <c r="AR985" s="55"/>
      <c r="AS985" s="7"/>
      <c r="AT985" s="7"/>
      <c r="AU985" s="7"/>
      <c r="AV985" s="55"/>
      <c r="AW985" s="7"/>
      <c r="AX985" s="7"/>
      <c r="AY985" s="7"/>
      <c r="AZ985" s="7"/>
      <c r="BA985" s="7"/>
      <c r="BB985" s="7"/>
      <c r="BC985" s="7"/>
      <c r="BD985" s="7"/>
      <c r="BE985" s="7"/>
      <c r="BF985" s="7"/>
      <c r="BG985" s="7"/>
      <c r="BH985" s="7"/>
      <c r="BI985" s="7"/>
      <c r="BJ985" s="7"/>
      <c r="BK985" s="7"/>
      <c r="BL985" s="823">
        <v>2</v>
      </c>
      <c r="BM985" s="354">
        <v>2</v>
      </c>
      <c r="BN985" s="354">
        <v>2</v>
      </c>
      <c r="BO985" s="354">
        <v>2</v>
      </c>
      <c r="BP985" s="356" t="s">
        <v>2281</v>
      </c>
      <c r="BQ985" s="354">
        <v>2</v>
      </c>
      <c r="BR985" s="823">
        <v>2</v>
      </c>
      <c r="BS985" s="356">
        <v>2</v>
      </c>
      <c r="BT985" s="354">
        <v>2</v>
      </c>
      <c r="BU985" s="354">
        <v>2</v>
      </c>
      <c r="BV985" s="354">
        <v>2</v>
      </c>
      <c r="BW985" s="823">
        <v>2</v>
      </c>
      <c r="BX985" s="354">
        <v>2</v>
      </c>
      <c r="BY985" s="824">
        <v>2</v>
      </c>
      <c r="BZ985" s="823">
        <v>2</v>
      </c>
      <c r="CA985" s="360">
        <v>2</v>
      </c>
      <c r="CB985" s="354">
        <v>2</v>
      </c>
      <c r="CC985" s="354">
        <v>2</v>
      </c>
      <c r="CD985" s="766">
        <v>2</v>
      </c>
      <c r="CE985" s="354">
        <v>2</v>
      </c>
      <c r="CF985" s="354">
        <v>2</v>
      </c>
      <c r="CG985" s="354">
        <v>2</v>
      </c>
      <c r="CH985" s="354">
        <v>2</v>
      </c>
      <c r="CI985" s="354">
        <v>2</v>
      </c>
      <c r="CJ985" s="766">
        <v>2</v>
      </c>
      <c r="CK985" s="354">
        <v>2</v>
      </c>
      <c r="CL985" s="222">
        <f t="shared" ref="CL985:CL1016" si="508">COUNTIF(BL985:CK985,"2")</f>
        <v>25</v>
      </c>
      <c r="CM985" s="237">
        <f t="shared" ref="CM985:CM1016" si="509">CL985/(CL985+CN985+CP985+CR985)</f>
        <v>0.96153846153846156</v>
      </c>
      <c r="CN985" s="222">
        <f t="shared" ref="CN985:CN1013" si="510">COUNTIF(BL985:CK985,"1")</f>
        <v>0</v>
      </c>
      <c r="CO985" s="237">
        <f t="shared" ref="CO985:CO1016" si="511">CN985/(CL985+CN985+CP985+CR985)</f>
        <v>0</v>
      </c>
      <c r="CP985" s="222">
        <f t="shared" ref="CP985:CP1013" si="512">COUNTIF(BL985:CK985,"0")</f>
        <v>0</v>
      </c>
      <c r="CQ985" s="237">
        <f t="shared" ref="CQ985:CQ1016" si="513">CP985/(CL985+CN985+CP985+CR985)</f>
        <v>0</v>
      </c>
      <c r="CR985" s="222">
        <f t="shared" ref="CR985:CR1013" si="514">COUNTIF(BL985:CK985,"KĐG")</f>
        <v>1</v>
      </c>
      <c r="CS985" s="237">
        <f t="shared" ref="CS985:CS1016" si="515">CR985/(CL985+CN985+CP985+CR985)</f>
        <v>3.8461538461538464E-2</v>
      </c>
      <c r="CT985" s="223">
        <f t="shared" ref="CT985:CT1013" si="516">(((CL985*2)+(CN985*1)+(CP985*0)))/(CL985+CN985+CP985)</f>
        <v>2</v>
      </c>
      <c r="CU985" s="223" t="str">
        <f t="shared" ref="CU985:CU1016" si="517">IF(CS985&gt;=50%,"KĐG",IF(CT985&gt;=1.6,"Đạt mục tiêu",IF(CT985&gt;=1,"Cần cố gắng","Chưa đạt")))</f>
        <v>Đạt mục tiêu</v>
      </c>
      <c r="CV985" s="5"/>
    </row>
    <row r="986" spans="1:100" s="1" customFormat="1" ht="50.5" hidden="1">
      <c r="A986" s="1308"/>
      <c r="B986" s="1044"/>
      <c r="C986" s="1033"/>
      <c r="D986" s="1024"/>
      <c r="E986" s="1033"/>
      <c r="F986" s="1057"/>
      <c r="G986" s="48" t="s">
        <v>1181</v>
      </c>
      <c r="H986" s="48"/>
      <c r="I986" s="442"/>
      <c r="J986" s="32" t="s">
        <v>827</v>
      </c>
      <c r="K986" s="464"/>
      <c r="L986" s="38" t="s">
        <v>32</v>
      </c>
      <c r="M986" s="212" t="s">
        <v>31</v>
      </c>
      <c r="N986" s="165" t="s">
        <v>8</v>
      </c>
      <c r="O986" s="221" t="s">
        <v>29</v>
      </c>
      <c r="P986" s="221" t="s">
        <v>24</v>
      </c>
      <c r="Q986" s="5"/>
      <c r="R986" s="5"/>
      <c r="S986" s="5" t="s">
        <v>24</v>
      </c>
      <c r="T986" s="5"/>
      <c r="U986" s="6"/>
      <c r="V986" s="5"/>
      <c r="W986" s="5"/>
      <c r="X986" s="5"/>
      <c r="Y986" s="5"/>
      <c r="Z986" s="5"/>
      <c r="AA986" s="5"/>
      <c r="AB986" s="80">
        <f t="shared" si="507"/>
        <v>1</v>
      </c>
      <c r="AC986" s="642"/>
      <c r="AD986" s="7"/>
      <c r="AE986" s="7"/>
      <c r="AF986" s="7"/>
      <c r="AG986" s="7"/>
      <c r="AH986" s="7"/>
      <c r="AI986" s="7"/>
      <c r="AJ986" s="7"/>
      <c r="AK986" s="7"/>
      <c r="AL986" s="7"/>
      <c r="AM986" s="7"/>
      <c r="AN986" s="7" t="s">
        <v>1183</v>
      </c>
      <c r="AO986" s="7"/>
      <c r="AP986" s="7"/>
      <c r="AQ986" s="7"/>
      <c r="AR986" s="7"/>
      <c r="AS986" s="7"/>
      <c r="AT986" s="7"/>
      <c r="AU986" s="7"/>
      <c r="AV986" s="55"/>
      <c r="AW986" s="7"/>
      <c r="AX986" s="7"/>
      <c r="AY986" s="7"/>
      <c r="AZ986" s="7"/>
      <c r="BA986" s="7"/>
      <c r="BB986" s="7"/>
      <c r="BC986" s="7"/>
      <c r="BD986" s="7"/>
      <c r="BE986" s="7"/>
      <c r="BF986" s="7"/>
      <c r="BG986" s="7"/>
      <c r="BH986" s="7"/>
      <c r="BI986" s="7"/>
      <c r="BJ986" s="7"/>
      <c r="BK986" s="7"/>
      <c r="BL986" s="5">
        <v>2</v>
      </c>
      <c r="BM986" s="221">
        <v>2</v>
      </c>
      <c r="BN986" s="221">
        <v>2</v>
      </c>
      <c r="BO986" s="221">
        <v>2</v>
      </c>
      <c r="BP986" s="221">
        <v>2</v>
      </c>
      <c r="BQ986" s="221">
        <v>2</v>
      </c>
      <c r="BR986" s="5">
        <v>2</v>
      </c>
      <c r="BS986" s="226">
        <v>2</v>
      </c>
      <c r="BT986" s="221">
        <v>2</v>
      </c>
      <c r="BU986" s="221">
        <v>2</v>
      </c>
      <c r="BV986" s="221">
        <v>2</v>
      </c>
      <c r="BW986" s="5">
        <v>2</v>
      </c>
      <c r="BX986" s="221">
        <v>2</v>
      </c>
      <c r="BY986" s="6">
        <v>2</v>
      </c>
      <c r="BZ986" s="5">
        <v>1</v>
      </c>
      <c r="CA986" s="221">
        <v>2</v>
      </c>
      <c r="CB986" s="221">
        <v>2</v>
      </c>
      <c r="CC986" s="221">
        <v>2</v>
      </c>
      <c r="CD986" s="337">
        <v>2</v>
      </c>
      <c r="CE986" s="221">
        <v>2</v>
      </c>
      <c r="CF986" s="221">
        <v>2</v>
      </c>
      <c r="CG986" s="221">
        <v>2</v>
      </c>
      <c r="CH986" s="221">
        <v>2</v>
      </c>
      <c r="CI986" s="221">
        <v>2</v>
      </c>
      <c r="CJ986" s="337">
        <v>2</v>
      </c>
      <c r="CK986" s="221">
        <v>2</v>
      </c>
      <c r="CL986" s="222">
        <f t="shared" si="508"/>
        <v>25</v>
      </c>
      <c r="CM986" s="237">
        <f t="shared" si="509"/>
        <v>0.96153846153846156</v>
      </c>
      <c r="CN986" s="222">
        <f t="shared" si="510"/>
        <v>1</v>
      </c>
      <c r="CO986" s="237">
        <f t="shared" si="511"/>
        <v>3.8461538461538464E-2</v>
      </c>
      <c r="CP986" s="222">
        <f t="shared" si="512"/>
        <v>0</v>
      </c>
      <c r="CQ986" s="237">
        <f t="shared" si="513"/>
        <v>0</v>
      </c>
      <c r="CR986" s="222">
        <f t="shared" si="514"/>
        <v>0</v>
      </c>
      <c r="CS986" s="237">
        <f t="shared" si="515"/>
        <v>0</v>
      </c>
      <c r="CT986" s="223">
        <f t="shared" si="516"/>
        <v>1.9615384615384615</v>
      </c>
      <c r="CU986" s="223" t="str">
        <f t="shared" si="517"/>
        <v>Đạt mục tiêu</v>
      </c>
      <c r="CV986" s="5"/>
    </row>
    <row r="987" spans="1:100" s="1" customFormat="1" ht="50.5" hidden="1">
      <c r="A987" s="1308">
        <v>255</v>
      </c>
      <c r="B987" s="1024" t="s">
        <v>2676</v>
      </c>
      <c r="C987" s="1033" t="s">
        <v>28</v>
      </c>
      <c r="D987" s="1024" t="s">
        <v>2677</v>
      </c>
      <c r="E987" s="1033" t="s">
        <v>26</v>
      </c>
      <c r="F987" s="1024" t="s">
        <v>43</v>
      </c>
      <c r="G987" s="52" t="s">
        <v>580</v>
      </c>
      <c r="H987" s="52"/>
      <c r="I987" s="595"/>
      <c r="J987" s="25"/>
      <c r="K987" s="517"/>
      <c r="L987" s="212" t="s">
        <v>32</v>
      </c>
      <c r="M987" s="212" t="s">
        <v>31</v>
      </c>
      <c r="N987" s="165" t="s">
        <v>8</v>
      </c>
      <c r="O987" s="221" t="s">
        <v>29</v>
      </c>
      <c r="P987" s="221" t="s">
        <v>24</v>
      </c>
      <c r="Q987" s="5"/>
      <c r="R987" s="5"/>
      <c r="S987" s="5"/>
      <c r="T987" s="5"/>
      <c r="U987" s="6"/>
      <c r="V987" s="5"/>
      <c r="W987" s="5"/>
      <c r="X987" s="5"/>
      <c r="Y987" s="5"/>
      <c r="Z987" s="5" t="s">
        <v>24</v>
      </c>
      <c r="AA987" s="5"/>
      <c r="AB987" s="80">
        <f t="shared" si="507"/>
        <v>1</v>
      </c>
      <c r="AC987" s="642"/>
      <c r="AD987" s="7"/>
      <c r="AE987" s="7"/>
      <c r="AF987" s="7"/>
      <c r="AG987" s="7"/>
      <c r="AH987" s="7"/>
      <c r="AI987" s="7"/>
      <c r="AJ987" s="7"/>
      <c r="AK987" s="7"/>
      <c r="AL987" s="7"/>
      <c r="AM987" s="7"/>
      <c r="AN987" s="7"/>
      <c r="AO987" s="7"/>
      <c r="AP987" s="7"/>
      <c r="AQ987" s="7"/>
      <c r="AR987" s="7"/>
      <c r="AS987" s="7"/>
      <c r="AT987" s="7"/>
      <c r="AU987" s="7"/>
      <c r="AV987" s="55"/>
      <c r="AW987" s="7"/>
      <c r="AX987" s="7"/>
      <c r="AY987" s="7"/>
      <c r="AZ987" s="7"/>
      <c r="BA987" s="7"/>
      <c r="BB987" s="7"/>
      <c r="BC987" s="7"/>
      <c r="BD987" s="7"/>
      <c r="BE987" s="7"/>
      <c r="BF987" s="7"/>
      <c r="BG987" s="7"/>
      <c r="BH987" s="7"/>
      <c r="BI987" s="7" t="s">
        <v>1317</v>
      </c>
      <c r="BJ987" s="7"/>
      <c r="BK987" s="7"/>
      <c r="BL987" s="5">
        <v>1</v>
      </c>
      <c r="BM987" s="221">
        <v>2</v>
      </c>
      <c r="BN987" s="221">
        <v>2</v>
      </c>
      <c r="BO987" s="221">
        <v>2</v>
      </c>
      <c r="BP987" s="221">
        <v>2</v>
      </c>
      <c r="BQ987" s="221">
        <v>1</v>
      </c>
      <c r="BR987" s="5">
        <v>2</v>
      </c>
      <c r="BS987" s="226">
        <v>2</v>
      </c>
      <c r="BT987" s="221">
        <v>2</v>
      </c>
      <c r="BU987" s="221">
        <v>2</v>
      </c>
      <c r="BV987" s="221">
        <v>2</v>
      </c>
      <c r="BW987" s="5">
        <v>2</v>
      </c>
      <c r="BX987" s="221">
        <v>2</v>
      </c>
      <c r="BY987" s="6">
        <v>2</v>
      </c>
      <c r="BZ987" s="5">
        <v>2</v>
      </c>
      <c r="CA987" s="221">
        <v>2</v>
      </c>
      <c r="CB987" s="221">
        <v>2</v>
      </c>
      <c r="CC987" s="221">
        <v>2</v>
      </c>
      <c r="CD987" s="337">
        <v>2</v>
      </c>
      <c r="CE987" s="221">
        <v>2</v>
      </c>
      <c r="CF987" s="221">
        <v>2</v>
      </c>
      <c r="CG987" s="221">
        <v>2</v>
      </c>
      <c r="CH987" s="221">
        <v>2</v>
      </c>
      <c r="CI987" s="221">
        <v>2</v>
      </c>
      <c r="CJ987" s="337">
        <v>2</v>
      </c>
      <c r="CK987" s="221">
        <v>2</v>
      </c>
      <c r="CL987" s="222">
        <f t="shared" si="508"/>
        <v>24</v>
      </c>
      <c r="CM987" s="237">
        <f t="shared" si="509"/>
        <v>0.92307692307692313</v>
      </c>
      <c r="CN987" s="222">
        <f t="shared" si="510"/>
        <v>2</v>
      </c>
      <c r="CO987" s="237">
        <f t="shared" si="511"/>
        <v>7.6923076923076927E-2</v>
      </c>
      <c r="CP987" s="222">
        <f t="shared" si="512"/>
        <v>0</v>
      </c>
      <c r="CQ987" s="237">
        <f t="shared" si="513"/>
        <v>0</v>
      </c>
      <c r="CR987" s="222">
        <f t="shared" si="514"/>
        <v>0</v>
      </c>
      <c r="CS987" s="237">
        <f t="shared" si="515"/>
        <v>0</v>
      </c>
      <c r="CT987" s="223">
        <f t="shared" si="516"/>
        <v>1.9230769230769231</v>
      </c>
      <c r="CU987" s="223" t="str">
        <f t="shared" si="517"/>
        <v>Đạt mục tiêu</v>
      </c>
      <c r="CV987" s="5"/>
    </row>
    <row r="988" spans="1:100" s="1" customFormat="1" ht="50.5" hidden="1">
      <c r="A988" s="1308"/>
      <c r="B988" s="1024"/>
      <c r="C988" s="1033"/>
      <c r="D988" s="1024"/>
      <c r="E988" s="1033"/>
      <c r="F988" s="1024"/>
      <c r="G988" s="157" t="s">
        <v>1559</v>
      </c>
      <c r="H988" s="48"/>
      <c r="I988" s="442"/>
      <c r="J988" s="93"/>
      <c r="K988" s="470"/>
      <c r="L988" s="5" t="s">
        <v>32</v>
      </c>
      <c r="M988" s="212" t="s">
        <v>31</v>
      </c>
      <c r="N988" s="165" t="s">
        <v>8</v>
      </c>
      <c r="O988" s="221" t="s">
        <v>29</v>
      </c>
      <c r="P988" s="221" t="s">
        <v>24</v>
      </c>
      <c r="Q988" s="5"/>
      <c r="R988" s="5"/>
      <c r="S988" s="5"/>
      <c r="T988" s="5"/>
      <c r="U988" s="6"/>
      <c r="V988" s="5"/>
      <c r="W988" s="5"/>
      <c r="X988" s="5"/>
      <c r="Y988" s="221" t="s">
        <v>24</v>
      </c>
      <c r="Z988" s="5"/>
      <c r="AA988" s="5"/>
      <c r="AB988" s="80">
        <f t="shared" si="507"/>
        <v>1</v>
      </c>
      <c r="AC988" s="642"/>
      <c r="AD988" s="7"/>
      <c r="AE988" s="7"/>
      <c r="AF988" s="7"/>
      <c r="AG988" s="7"/>
      <c r="AH988" s="7"/>
      <c r="AI988" s="7"/>
      <c r="AJ988" s="7"/>
      <c r="AK988" s="7"/>
      <c r="AL988" s="7"/>
      <c r="AM988" s="7"/>
      <c r="AN988" s="7"/>
      <c r="AO988" s="7"/>
      <c r="AP988" s="7"/>
      <c r="AQ988" s="7"/>
      <c r="AR988" s="7"/>
      <c r="AS988" s="7"/>
      <c r="AT988" s="7"/>
      <c r="AU988" s="7"/>
      <c r="AV988" s="55"/>
      <c r="AW988" s="7"/>
      <c r="AX988" s="7"/>
      <c r="AY988" s="7"/>
      <c r="AZ988" s="7"/>
      <c r="BA988" s="7"/>
      <c r="BB988" s="7"/>
      <c r="BC988" s="7"/>
      <c r="BD988" s="7"/>
      <c r="BE988" s="7"/>
      <c r="BF988" s="7"/>
      <c r="BG988" s="7" t="s">
        <v>1183</v>
      </c>
      <c r="BH988" s="7"/>
      <c r="BI988" s="7"/>
      <c r="BJ988" s="7"/>
      <c r="BK988" s="7"/>
      <c r="BL988" s="5">
        <v>2</v>
      </c>
      <c r="BM988" s="221">
        <v>2</v>
      </c>
      <c r="BN988" s="221">
        <v>2</v>
      </c>
      <c r="BO988" s="221">
        <v>2</v>
      </c>
      <c r="BP988" s="221">
        <v>2</v>
      </c>
      <c r="BQ988" s="221">
        <v>2</v>
      </c>
      <c r="BR988" s="5">
        <v>2</v>
      </c>
      <c r="BS988" s="226">
        <v>2</v>
      </c>
      <c r="BT988" s="221">
        <v>2</v>
      </c>
      <c r="BU988" s="221">
        <v>2</v>
      </c>
      <c r="BV988" s="221">
        <v>2</v>
      </c>
      <c r="BW988" s="5">
        <v>2</v>
      </c>
      <c r="BX988" s="221">
        <v>2</v>
      </c>
      <c r="BY988" s="6">
        <v>2</v>
      </c>
      <c r="BZ988" s="5">
        <v>2</v>
      </c>
      <c r="CA988" s="221">
        <v>2</v>
      </c>
      <c r="CB988" s="221">
        <v>1</v>
      </c>
      <c r="CC988" s="221">
        <v>2</v>
      </c>
      <c r="CD988" s="337">
        <v>2</v>
      </c>
      <c r="CE988" s="221">
        <v>2</v>
      </c>
      <c r="CF988" s="221">
        <v>2</v>
      </c>
      <c r="CG988" s="221">
        <v>2</v>
      </c>
      <c r="CH988" s="221">
        <v>2</v>
      </c>
      <c r="CI988" s="221">
        <v>2</v>
      </c>
      <c r="CJ988" s="337">
        <v>2</v>
      </c>
      <c r="CK988" s="221">
        <v>2</v>
      </c>
      <c r="CL988" s="222">
        <f t="shared" si="508"/>
        <v>25</v>
      </c>
      <c r="CM988" s="237">
        <f t="shared" si="509"/>
        <v>0.96153846153846156</v>
      </c>
      <c r="CN988" s="222">
        <f t="shared" si="510"/>
        <v>1</v>
      </c>
      <c r="CO988" s="237">
        <f t="shared" si="511"/>
        <v>3.8461538461538464E-2</v>
      </c>
      <c r="CP988" s="222">
        <f t="shared" si="512"/>
        <v>0</v>
      </c>
      <c r="CQ988" s="237">
        <f t="shared" si="513"/>
        <v>0</v>
      </c>
      <c r="CR988" s="222">
        <f t="shared" si="514"/>
        <v>0</v>
      </c>
      <c r="CS988" s="237">
        <f t="shared" si="515"/>
        <v>0</v>
      </c>
      <c r="CT988" s="223">
        <f t="shared" si="516"/>
        <v>1.9615384615384615</v>
      </c>
      <c r="CU988" s="223" t="str">
        <f t="shared" si="517"/>
        <v>Đạt mục tiêu</v>
      </c>
      <c r="CV988" s="5"/>
    </row>
    <row r="989" spans="1:100" s="1" customFormat="1" ht="84" hidden="1">
      <c r="A989" s="1308"/>
      <c r="B989" s="1024"/>
      <c r="C989" s="1033"/>
      <c r="D989" s="1024"/>
      <c r="E989" s="1033"/>
      <c r="F989" s="1024"/>
      <c r="G989" s="157" t="s">
        <v>2727</v>
      </c>
      <c r="H989" s="391"/>
      <c r="I989" s="442"/>
      <c r="J989" s="93"/>
      <c r="K989" s="463" t="s">
        <v>1762</v>
      </c>
      <c r="L989" s="5" t="s">
        <v>32</v>
      </c>
      <c r="M989" s="212" t="s">
        <v>31</v>
      </c>
      <c r="N989" s="165" t="s">
        <v>8</v>
      </c>
      <c r="O989" s="221" t="s">
        <v>29</v>
      </c>
      <c r="P989" s="221" t="s">
        <v>24</v>
      </c>
      <c r="Q989" s="5"/>
      <c r="R989" s="5"/>
      <c r="S989" s="5"/>
      <c r="T989" s="5"/>
      <c r="U989" s="6" t="s">
        <v>24</v>
      </c>
      <c r="V989" s="5"/>
      <c r="W989" s="5"/>
      <c r="X989" s="5"/>
      <c r="Y989" s="221"/>
      <c r="Z989" s="5"/>
      <c r="AA989" s="5"/>
      <c r="AB989" s="80">
        <f t="shared" si="507"/>
        <v>1</v>
      </c>
      <c r="AC989" s="642"/>
      <c r="AD989" s="7"/>
      <c r="AE989" s="7"/>
      <c r="AF989" s="7"/>
      <c r="AG989" s="7"/>
      <c r="AH989" s="7"/>
      <c r="AI989" s="7"/>
      <c r="AJ989" s="7"/>
      <c r="AK989" s="7"/>
      <c r="AL989" s="7"/>
      <c r="AM989" s="7"/>
      <c r="AN989" s="7"/>
      <c r="AO989" s="7"/>
      <c r="AP989" s="7"/>
      <c r="AQ989" s="7"/>
      <c r="AR989" s="7"/>
      <c r="AS989" s="7" t="s">
        <v>1317</v>
      </c>
      <c r="AT989" s="7"/>
      <c r="AU989" s="7"/>
      <c r="AV989" s="55"/>
      <c r="AW989" s="7"/>
      <c r="AX989" s="7"/>
      <c r="AY989" s="7"/>
      <c r="AZ989" s="7"/>
      <c r="BA989" s="7"/>
      <c r="BB989" s="7"/>
      <c r="BC989" s="7"/>
      <c r="BD989" s="7"/>
      <c r="BE989" s="7"/>
      <c r="BF989" s="7"/>
      <c r="BG989" s="7"/>
      <c r="BH989" s="7"/>
      <c r="BI989" s="7"/>
      <c r="BJ989" s="7"/>
      <c r="BK989" s="7"/>
      <c r="BL989" s="5">
        <v>2</v>
      </c>
      <c r="BM989" s="221">
        <v>2</v>
      </c>
      <c r="BN989" s="221">
        <v>2</v>
      </c>
      <c r="BO989" s="221">
        <v>2</v>
      </c>
      <c r="BP989" s="221">
        <v>2</v>
      </c>
      <c r="BQ989" s="221">
        <v>2</v>
      </c>
      <c r="BR989" s="5">
        <v>2</v>
      </c>
      <c r="BS989" s="226">
        <v>2</v>
      </c>
      <c r="BT989" s="221">
        <v>2</v>
      </c>
      <c r="BU989" s="221">
        <v>2</v>
      </c>
      <c r="BV989" s="221">
        <v>2</v>
      </c>
      <c r="BW989" s="5">
        <v>2</v>
      </c>
      <c r="BX989" s="221">
        <v>2</v>
      </c>
      <c r="BY989" s="6">
        <v>2</v>
      </c>
      <c r="BZ989" s="5">
        <v>2</v>
      </c>
      <c r="CA989" s="221">
        <v>2</v>
      </c>
      <c r="CB989" s="221">
        <v>2</v>
      </c>
      <c r="CC989" s="221">
        <v>2</v>
      </c>
      <c r="CD989" s="337">
        <v>2</v>
      </c>
      <c r="CE989" s="221">
        <v>2</v>
      </c>
      <c r="CF989" s="221">
        <v>2</v>
      </c>
      <c r="CG989" s="221">
        <v>2</v>
      </c>
      <c r="CH989" s="221">
        <v>2</v>
      </c>
      <c r="CI989" s="221">
        <v>2</v>
      </c>
      <c r="CJ989" s="337">
        <v>2</v>
      </c>
      <c r="CK989" s="221">
        <v>2</v>
      </c>
      <c r="CL989" s="222">
        <f t="shared" si="508"/>
        <v>26</v>
      </c>
      <c r="CM989" s="237">
        <f t="shared" si="509"/>
        <v>1</v>
      </c>
      <c r="CN989" s="222">
        <f t="shared" si="510"/>
        <v>0</v>
      </c>
      <c r="CO989" s="237">
        <f t="shared" si="511"/>
        <v>0</v>
      </c>
      <c r="CP989" s="222">
        <f t="shared" si="512"/>
        <v>0</v>
      </c>
      <c r="CQ989" s="237">
        <f t="shared" si="513"/>
        <v>0</v>
      </c>
      <c r="CR989" s="222">
        <f t="shared" si="514"/>
        <v>0</v>
      </c>
      <c r="CS989" s="237">
        <f t="shared" si="515"/>
        <v>0</v>
      </c>
      <c r="CT989" s="223">
        <f t="shared" si="516"/>
        <v>2</v>
      </c>
      <c r="CU989" s="223" t="str">
        <f t="shared" si="517"/>
        <v>Đạt mục tiêu</v>
      </c>
      <c r="CV989" s="5"/>
    </row>
    <row r="990" spans="1:100" ht="50.5" hidden="1">
      <c r="A990" s="1308"/>
      <c r="B990" s="1024"/>
      <c r="C990" s="1033"/>
      <c r="D990" s="1024"/>
      <c r="E990" s="1033"/>
      <c r="F990" s="1024"/>
      <c r="G990" s="48" t="s">
        <v>1614</v>
      </c>
      <c r="H990" s="48"/>
      <c r="I990" s="613"/>
      <c r="J990" s="93"/>
      <c r="K990" s="470"/>
      <c r="L990" s="212" t="s">
        <v>32</v>
      </c>
      <c r="M990" s="212" t="s">
        <v>31</v>
      </c>
      <c r="N990" s="165" t="s">
        <v>8</v>
      </c>
      <c r="O990" s="221" t="s">
        <v>29</v>
      </c>
      <c r="P990" s="221" t="s">
        <v>24</v>
      </c>
      <c r="Q990" s="221"/>
      <c r="R990" s="221" t="s">
        <v>24</v>
      </c>
      <c r="S990" s="221"/>
      <c r="T990" s="221"/>
      <c r="U990" s="226"/>
      <c r="V990" s="221"/>
      <c r="W990" s="5"/>
      <c r="X990" s="221"/>
      <c r="Y990" s="221"/>
      <c r="Z990" s="221"/>
      <c r="AA990" s="221"/>
      <c r="AB990" s="80">
        <f t="shared" si="507"/>
        <v>1</v>
      </c>
      <c r="AC990" s="642"/>
      <c r="AD990" s="55"/>
      <c r="AE990" s="55"/>
      <c r="AF990" s="55"/>
      <c r="AG990" s="55"/>
      <c r="AH990" s="55"/>
      <c r="AI990" s="55"/>
      <c r="AJ990" s="55" t="s">
        <v>1183</v>
      </c>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823">
        <v>2</v>
      </c>
      <c r="BM990" s="354">
        <v>1</v>
      </c>
      <c r="BN990" s="354">
        <v>2</v>
      </c>
      <c r="BO990" s="354">
        <v>2</v>
      </c>
      <c r="BP990" s="354">
        <v>2</v>
      </c>
      <c r="BQ990" s="354">
        <v>2</v>
      </c>
      <c r="BR990" s="823">
        <v>2</v>
      </c>
      <c r="BS990" s="356">
        <v>2</v>
      </c>
      <c r="BT990" s="354">
        <v>2</v>
      </c>
      <c r="BU990" s="354">
        <v>1</v>
      </c>
      <c r="BV990" s="354">
        <v>2</v>
      </c>
      <c r="BW990" s="823">
        <v>2</v>
      </c>
      <c r="BX990" s="354">
        <v>2</v>
      </c>
      <c r="BY990" s="824">
        <v>2</v>
      </c>
      <c r="BZ990" s="823">
        <v>2</v>
      </c>
      <c r="CA990" s="354">
        <v>2</v>
      </c>
      <c r="CB990" s="354">
        <v>2</v>
      </c>
      <c r="CC990" s="354">
        <v>2</v>
      </c>
      <c r="CD990" s="766">
        <v>2</v>
      </c>
      <c r="CE990" s="354">
        <v>1</v>
      </c>
      <c r="CF990" s="354">
        <v>2</v>
      </c>
      <c r="CG990" s="354">
        <v>2</v>
      </c>
      <c r="CH990" s="354">
        <v>2</v>
      </c>
      <c r="CI990" s="354">
        <v>2</v>
      </c>
      <c r="CJ990" s="766">
        <v>2</v>
      </c>
      <c r="CK990" s="354">
        <v>2</v>
      </c>
      <c r="CL990" s="222">
        <f t="shared" si="508"/>
        <v>23</v>
      </c>
      <c r="CM990" s="237">
        <f t="shared" si="509"/>
        <v>0.88461538461538458</v>
      </c>
      <c r="CN990" s="222">
        <f t="shared" si="510"/>
        <v>3</v>
      </c>
      <c r="CO990" s="237">
        <f t="shared" si="511"/>
        <v>0.11538461538461539</v>
      </c>
      <c r="CP990" s="222">
        <f t="shared" si="512"/>
        <v>0</v>
      </c>
      <c r="CQ990" s="237">
        <f t="shared" si="513"/>
        <v>0</v>
      </c>
      <c r="CR990" s="222">
        <f t="shared" si="514"/>
        <v>0</v>
      </c>
      <c r="CS990" s="237">
        <f t="shared" si="515"/>
        <v>0</v>
      </c>
      <c r="CT990" s="223">
        <f t="shared" si="516"/>
        <v>1.8846153846153846</v>
      </c>
      <c r="CU990" s="223" t="str">
        <f t="shared" si="517"/>
        <v>Đạt mục tiêu</v>
      </c>
      <c r="CV990" s="221"/>
    </row>
    <row r="991" spans="1:100" s="1" customFormat="1" ht="50.5" hidden="1">
      <c r="A991" s="1308"/>
      <c r="B991" s="1024"/>
      <c r="C991" s="1033"/>
      <c r="D991" s="1024"/>
      <c r="E991" s="1033"/>
      <c r="F991" s="1024"/>
      <c r="G991" s="157" t="s">
        <v>1284</v>
      </c>
      <c r="H991" s="48"/>
      <c r="I991" s="613"/>
      <c r="J991" s="93"/>
      <c r="K991" s="470"/>
      <c r="L991" s="5" t="s">
        <v>32</v>
      </c>
      <c r="M991" s="212" t="s">
        <v>31</v>
      </c>
      <c r="N991" s="165" t="s">
        <v>8</v>
      </c>
      <c r="O991" s="221" t="s">
        <v>29</v>
      </c>
      <c r="P991" s="221" t="s">
        <v>24</v>
      </c>
      <c r="Q991" s="5"/>
      <c r="R991" s="5"/>
      <c r="S991" s="5"/>
      <c r="T991" s="5"/>
      <c r="U991" s="6"/>
      <c r="V991" s="5"/>
      <c r="W991" s="5"/>
      <c r="X991" s="5" t="s">
        <v>24</v>
      </c>
      <c r="Y991" s="221"/>
      <c r="Z991" s="5"/>
      <c r="AA991" s="5"/>
      <c r="AB991" s="80">
        <f t="shared" si="507"/>
        <v>1</v>
      </c>
      <c r="AC991" s="642"/>
      <c r="AD991" s="7"/>
      <c r="AE991" s="7"/>
      <c r="AF991" s="7"/>
      <c r="AG991" s="7"/>
      <c r="AH991" s="7"/>
      <c r="AI991" s="7"/>
      <c r="AJ991" s="7"/>
      <c r="AK991" s="7"/>
      <c r="AL991" s="7"/>
      <c r="AM991" s="7"/>
      <c r="AN991" s="7"/>
      <c r="AO991" s="7"/>
      <c r="AP991" s="7"/>
      <c r="AQ991" s="7"/>
      <c r="AR991" s="7"/>
      <c r="AS991" s="7"/>
      <c r="AT991" s="7"/>
      <c r="AU991" s="7"/>
      <c r="AV991" s="55"/>
      <c r="AW991" s="7"/>
      <c r="AX991" s="7"/>
      <c r="AY991" s="7"/>
      <c r="AZ991" s="7"/>
      <c r="BA991" s="7"/>
      <c r="BB991" s="7"/>
      <c r="BC991" s="7" t="s">
        <v>1183</v>
      </c>
      <c r="BD991" s="7"/>
      <c r="BE991" s="7"/>
      <c r="BF991" s="7"/>
      <c r="BG991" s="7"/>
      <c r="BH991" s="7"/>
      <c r="BI991" s="7"/>
      <c r="BJ991" s="7"/>
      <c r="BK991" s="7"/>
      <c r="BL991" s="5">
        <v>1</v>
      </c>
      <c r="BM991" s="221">
        <v>2</v>
      </c>
      <c r="BN991" s="221">
        <v>2</v>
      </c>
      <c r="BO991" s="221">
        <v>2</v>
      </c>
      <c r="BP991" s="221">
        <v>2</v>
      </c>
      <c r="BQ991" s="221">
        <v>2</v>
      </c>
      <c r="BR991" s="5">
        <v>2</v>
      </c>
      <c r="BS991" s="226">
        <v>2</v>
      </c>
      <c r="BT991" s="221">
        <v>2</v>
      </c>
      <c r="BU991" s="221">
        <v>2</v>
      </c>
      <c r="BV991" s="221">
        <v>2</v>
      </c>
      <c r="BW991" s="5">
        <v>2</v>
      </c>
      <c r="BX991" s="221">
        <v>2</v>
      </c>
      <c r="BY991" s="6">
        <v>2</v>
      </c>
      <c r="BZ991" s="5">
        <v>1</v>
      </c>
      <c r="CA991" s="221">
        <v>2</v>
      </c>
      <c r="CB991" s="221">
        <v>2</v>
      </c>
      <c r="CC991" s="221">
        <v>2</v>
      </c>
      <c r="CD991" s="337">
        <v>2</v>
      </c>
      <c r="CE991" s="221">
        <v>2</v>
      </c>
      <c r="CF991" s="221">
        <v>2</v>
      </c>
      <c r="CG991" s="221">
        <v>2</v>
      </c>
      <c r="CH991" s="221">
        <v>2</v>
      </c>
      <c r="CI991" s="221">
        <v>2</v>
      </c>
      <c r="CJ991" s="337">
        <v>2</v>
      </c>
      <c r="CK991" s="221">
        <v>2</v>
      </c>
      <c r="CL991" s="222">
        <f t="shared" si="508"/>
        <v>24</v>
      </c>
      <c r="CM991" s="237">
        <f t="shared" si="509"/>
        <v>0.92307692307692313</v>
      </c>
      <c r="CN991" s="222">
        <f t="shared" si="510"/>
        <v>2</v>
      </c>
      <c r="CO991" s="237">
        <f t="shared" si="511"/>
        <v>7.6923076923076927E-2</v>
      </c>
      <c r="CP991" s="222">
        <f t="shared" si="512"/>
        <v>0</v>
      </c>
      <c r="CQ991" s="237">
        <f t="shared" si="513"/>
        <v>0</v>
      </c>
      <c r="CR991" s="222">
        <f t="shared" si="514"/>
        <v>0</v>
      </c>
      <c r="CS991" s="237">
        <f t="shared" si="515"/>
        <v>0</v>
      </c>
      <c r="CT991" s="223">
        <f t="shared" si="516"/>
        <v>1.9230769230769231</v>
      </c>
      <c r="CU991" s="223" t="str">
        <f t="shared" si="517"/>
        <v>Đạt mục tiêu</v>
      </c>
      <c r="CV991" s="5"/>
    </row>
    <row r="992" spans="1:100" s="1" customFormat="1" ht="72" hidden="1">
      <c r="A992" s="1308"/>
      <c r="B992" s="1024"/>
      <c r="C992" s="1033"/>
      <c r="D992" s="1024"/>
      <c r="E992" s="1033"/>
      <c r="F992" s="1024"/>
      <c r="G992" s="157" t="s">
        <v>2792</v>
      </c>
      <c r="H992" s="391"/>
      <c r="I992" s="442"/>
      <c r="J992" s="93"/>
      <c r="K992" s="463" t="s">
        <v>1707</v>
      </c>
      <c r="L992" s="5" t="s">
        <v>32</v>
      </c>
      <c r="M992" s="212" t="s">
        <v>31</v>
      </c>
      <c r="N992" s="165" t="s">
        <v>8</v>
      </c>
      <c r="O992" s="221" t="s">
        <v>29</v>
      </c>
      <c r="P992" s="221" t="s">
        <v>24</v>
      </c>
      <c r="Q992" s="5"/>
      <c r="R992" s="5"/>
      <c r="S992" s="5"/>
      <c r="T992" s="5"/>
      <c r="U992" s="6"/>
      <c r="V992" s="5"/>
      <c r="W992" s="5"/>
      <c r="X992" s="5" t="s">
        <v>24</v>
      </c>
      <c r="Y992" s="221"/>
      <c r="Z992" s="5"/>
      <c r="AA992" s="5"/>
      <c r="AB992" s="80">
        <f t="shared" si="507"/>
        <v>1</v>
      </c>
      <c r="AC992" s="642"/>
      <c r="AD992" s="7"/>
      <c r="AE992" s="7"/>
      <c r="AF992" s="7"/>
      <c r="AG992" s="7"/>
      <c r="AH992" s="7"/>
      <c r="AI992" s="7"/>
      <c r="AJ992" s="7"/>
      <c r="AK992" s="7"/>
      <c r="AL992" s="7"/>
      <c r="AM992" s="7"/>
      <c r="AN992" s="7"/>
      <c r="AO992" s="7"/>
      <c r="AP992" s="7"/>
      <c r="AQ992" s="7"/>
      <c r="AR992" s="7"/>
      <c r="AS992" s="7"/>
      <c r="AT992" s="7"/>
      <c r="AU992" s="7"/>
      <c r="AV992" s="55"/>
      <c r="AW992" s="7"/>
      <c r="AX992" s="7"/>
      <c r="AY992" s="7"/>
      <c r="AZ992" s="7"/>
      <c r="BA992" s="7" t="s">
        <v>1317</v>
      </c>
      <c r="BB992" s="7"/>
      <c r="BC992" s="7" t="s">
        <v>1317</v>
      </c>
      <c r="BD992" s="7"/>
      <c r="BE992" s="7"/>
      <c r="BF992" s="7"/>
      <c r="BG992" s="7"/>
      <c r="BH992" s="7"/>
      <c r="BI992" s="7"/>
      <c r="BJ992" s="7"/>
      <c r="BK992" s="7"/>
      <c r="BL992" s="5">
        <v>2</v>
      </c>
      <c r="BM992" s="221">
        <v>2</v>
      </c>
      <c r="BN992" s="221">
        <v>2</v>
      </c>
      <c r="BO992" s="221">
        <v>2</v>
      </c>
      <c r="BP992" s="221">
        <v>2</v>
      </c>
      <c r="BQ992" s="221">
        <v>2</v>
      </c>
      <c r="BR992" s="5">
        <v>2</v>
      </c>
      <c r="BS992" s="226">
        <v>2</v>
      </c>
      <c r="BT992" s="221">
        <v>2</v>
      </c>
      <c r="BU992" s="221">
        <v>2</v>
      </c>
      <c r="BV992" s="221">
        <v>2</v>
      </c>
      <c r="BW992" s="5">
        <v>2</v>
      </c>
      <c r="BX992" s="221">
        <v>2</v>
      </c>
      <c r="BY992" s="6">
        <v>2</v>
      </c>
      <c r="BZ992" s="5">
        <v>2</v>
      </c>
      <c r="CA992" s="221">
        <v>2</v>
      </c>
      <c r="CB992" s="221">
        <v>2</v>
      </c>
      <c r="CC992" s="221">
        <v>2</v>
      </c>
      <c r="CD992" s="337">
        <v>2</v>
      </c>
      <c r="CE992" s="221">
        <v>2</v>
      </c>
      <c r="CF992" s="221">
        <v>2</v>
      </c>
      <c r="CG992" s="221">
        <v>2</v>
      </c>
      <c r="CH992" s="221">
        <v>2</v>
      </c>
      <c r="CI992" s="221">
        <v>2</v>
      </c>
      <c r="CJ992" s="337">
        <v>2</v>
      </c>
      <c r="CK992" s="221">
        <v>2</v>
      </c>
      <c r="CL992" s="222">
        <f t="shared" si="508"/>
        <v>26</v>
      </c>
      <c r="CM992" s="237">
        <f t="shared" si="509"/>
        <v>1</v>
      </c>
      <c r="CN992" s="222">
        <f t="shared" si="510"/>
        <v>0</v>
      </c>
      <c r="CO992" s="237">
        <f t="shared" si="511"/>
        <v>0</v>
      </c>
      <c r="CP992" s="222">
        <f t="shared" si="512"/>
        <v>0</v>
      </c>
      <c r="CQ992" s="237">
        <f t="shared" si="513"/>
        <v>0</v>
      </c>
      <c r="CR992" s="222">
        <f t="shared" si="514"/>
        <v>0</v>
      </c>
      <c r="CS992" s="237">
        <f t="shared" si="515"/>
        <v>0</v>
      </c>
      <c r="CT992" s="223">
        <f t="shared" si="516"/>
        <v>2</v>
      </c>
      <c r="CU992" s="223" t="str">
        <f t="shared" si="517"/>
        <v>Đạt mục tiêu</v>
      </c>
      <c r="CV992" s="5"/>
    </row>
    <row r="993" spans="1:100" s="1" customFormat="1" ht="50.5" hidden="1">
      <c r="A993" s="1308"/>
      <c r="B993" s="1024"/>
      <c r="C993" s="1033"/>
      <c r="D993" s="1024"/>
      <c r="E993" s="1033"/>
      <c r="F993" s="1024"/>
      <c r="G993" s="531" t="s">
        <v>1282</v>
      </c>
      <c r="H993" s="391"/>
      <c r="I993" s="442"/>
      <c r="J993" s="93"/>
      <c r="K993" s="470"/>
      <c r="L993" s="38" t="s">
        <v>32</v>
      </c>
      <c r="M993" s="212" t="s">
        <v>31</v>
      </c>
      <c r="N993" s="165" t="s">
        <v>8</v>
      </c>
      <c r="O993" s="221" t="s">
        <v>29</v>
      </c>
      <c r="P993" s="221" t="s">
        <v>24</v>
      </c>
      <c r="Q993" s="5"/>
      <c r="R993" s="5"/>
      <c r="S993" s="5" t="s">
        <v>24</v>
      </c>
      <c r="T993" s="5"/>
      <c r="U993" s="6"/>
      <c r="V993" s="5"/>
      <c r="W993" s="5"/>
      <c r="X993" s="5"/>
      <c r="Y993" s="221"/>
      <c r="Z993" s="5"/>
      <c r="AA993" s="5"/>
      <c r="AB993" s="80">
        <f t="shared" si="507"/>
        <v>1</v>
      </c>
      <c r="AC993" s="642"/>
      <c r="AD993" s="7"/>
      <c r="AE993" s="7"/>
      <c r="AF993" s="7"/>
      <c r="AG993" s="7"/>
      <c r="AH993" s="7"/>
      <c r="AI993" s="7"/>
      <c r="AJ993" s="7"/>
      <c r="AK993" s="7" t="s">
        <v>1317</v>
      </c>
      <c r="AL993" s="7" t="s">
        <v>1317</v>
      </c>
      <c r="AM993" s="7" t="s">
        <v>1317</v>
      </c>
      <c r="AN993" s="7" t="s">
        <v>1317</v>
      </c>
      <c r="AO993" s="7"/>
      <c r="AP993" s="7"/>
      <c r="AQ993" s="7"/>
      <c r="AR993" s="7"/>
      <c r="AS993" s="7"/>
      <c r="AT993" s="7"/>
      <c r="AU993" s="7"/>
      <c r="AV993" s="55"/>
      <c r="AW993" s="7"/>
      <c r="AX993" s="7"/>
      <c r="AY993" s="7"/>
      <c r="AZ993" s="7"/>
      <c r="BA993" s="7"/>
      <c r="BB993" s="7"/>
      <c r="BC993" s="7"/>
      <c r="BD993" s="7"/>
      <c r="BE993" s="7"/>
      <c r="BF993" s="7"/>
      <c r="BG993" s="7"/>
      <c r="BH993" s="7"/>
      <c r="BI993" s="7"/>
      <c r="BJ993" s="7"/>
      <c r="BK993" s="7"/>
      <c r="BL993" s="5">
        <v>2</v>
      </c>
      <c r="BM993" s="221">
        <v>1</v>
      </c>
      <c r="BN993" s="221">
        <v>2</v>
      </c>
      <c r="BO993" s="221">
        <v>1</v>
      </c>
      <c r="BP993" s="221">
        <v>2</v>
      </c>
      <c r="BQ993" s="221">
        <v>2</v>
      </c>
      <c r="BR993" s="5">
        <v>2</v>
      </c>
      <c r="BS993" s="226">
        <v>2</v>
      </c>
      <c r="BT993" s="221">
        <v>2</v>
      </c>
      <c r="BU993" s="221">
        <v>2</v>
      </c>
      <c r="BV993" s="221">
        <v>2</v>
      </c>
      <c r="BW993" s="5">
        <v>1</v>
      </c>
      <c r="BX993" s="221">
        <v>2</v>
      </c>
      <c r="BY993" s="6">
        <v>1</v>
      </c>
      <c r="BZ993" s="5">
        <v>2</v>
      </c>
      <c r="CA993" s="221">
        <v>2</v>
      </c>
      <c r="CB993" s="221">
        <v>2</v>
      </c>
      <c r="CC993" s="221">
        <v>2</v>
      </c>
      <c r="CD993" s="337">
        <v>2</v>
      </c>
      <c r="CE993" s="221">
        <v>2</v>
      </c>
      <c r="CF993" s="221">
        <v>2</v>
      </c>
      <c r="CG993" s="221">
        <v>2</v>
      </c>
      <c r="CH993" s="221">
        <v>2</v>
      </c>
      <c r="CI993" s="221">
        <v>2</v>
      </c>
      <c r="CJ993" s="337">
        <v>2</v>
      </c>
      <c r="CK993" s="221">
        <v>2</v>
      </c>
      <c r="CL993" s="222">
        <f t="shared" si="508"/>
        <v>22</v>
      </c>
      <c r="CM993" s="237">
        <f t="shared" si="509"/>
        <v>0.84615384615384615</v>
      </c>
      <c r="CN993" s="222">
        <f t="shared" si="510"/>
        <v>4</v>
      </c>
      <c r="CO993" s="237">
        <f t="shared" si="511"/>
        <v>0.15384615384615385</v>
      </c>
      <c r="CP993" s="222">
        <f t="shared" si="512"/>
        <v>0</v>
      </c>
      <c r="CQ993" s="237">
        <f t="shared" si="513"/>
        <v>0</v>
      </c>
      <c r="CR993" s="222">
        <f t="shared" si="514"/>
        <v>0</v>
      </c>
      <c r="CS993" s="237">
        <f t="shared" si="515"/>
        <v>0</v>
      </c>
      <c r="CT993" s="223">
        <f t="shared" si="516"/>
        <v>1.8461538461538463</v>
      </c>
      <c r="CU993" s="223" t="str">
        <f t="shared" si="517"/>
        <v>Đạt mục tiêu</v>
      </c>
      <c r="CV993" s="5"/>
    </row>
    <row r="994" spans="1:100" ht="50.5" hidden="1">
      <c r="A994" s="1308"/>
      <c r="B994" s="1024"/>
      <c r="C994" s="1033"/>
      <c r="D994" s="1024"/>
      <c r="E994" s="1033"/>
      <c r="F994" s="1024"/>
      <c r="G994" s="391" t="s">
        <v>2709</v>
      </c>
      <c r="H994" s="391"/>
      <c r="I994" s="613"/>
      <c r="J994" s="93"/>
      <c r="K994" s="470"/>
      <c r="L994" s="5" t="s">
        <v>32</v>
      </c>
      <c r="M994" s="212" t="s">
        <v>31</v>
      </c>
      <c r="N994" s="165" t="s">
        <v>8</v>
      </c>
      <c r="O994" s="221" t="s">
        <v>29</v>
      </c>
      <c r="P994" s="221" t="s">
        <v>24</v>
      </c>
      <c r="Q994" s="5"/>
      <c r="R994" s="5"/>
      <c r="S994" s="5"/>
      <c r="T994" s="5" t="s">
        <v>24</v>
      </c>
      <c r="U994" s="6"/>
      <c r="V994" s="5"/>
      <c r="W994" s="5"/>
      <c r="X994" s="5"/>
      <c r="Y994" s="221"/>
      <c r="Z994" s="5"/>
      <c r="AA994" s="5"/>
      <c r="AB994" s="80">
        <f t="shared" si="507"/>
        <v>1</v>
      </c>
      <c r="AC994" s="642"/>
      <c r="AD994" s="7"/>
      <c r="AE994" s="7"/>
      <c r="AF994" s="7"/>
      <c r="AG994" s="7"/>
      <c r="AH994" s="7"/>
      <c r="AI994" s="7"/>
      <c r="AJ994" s="7"/>
      <c r="AK994" s="7"/>
      <c r="AL994" s="7"/>
      <c r="AM994" s="7"/>
      <c r="AN994" s="7"/>
      <c r="AO994" s="7"/>
      <c r="AP994" s="55"/>
      <c r="AQ994" s="55"/>
      <c r="AR994" s="55" t="s">
        <v>1318</v>
      </c>
      <c r="AS994" s="7"/>
      <c r="AT994" s="7"/>
      <c r="AU994" s="7"/>
      <c r="AV994" s="55"/>
      <c r="AW994" s="7"/>
      <c r="AX994" s="7"/>
      <c r="AY994" s="7"/>
      <c r="AZ994" s="7"/>
      <c r="BA994" s="7"/>
      <c r="BB994" s="7"/>
      <c r="BC994" s="7"/>
      <c r="BD994" s="7"/>
      <c r="BE994" s="55"/>
      <c r="BF994" s="55"/>
      <c r="BG994" s="55"/>
      <c r="BH994" s="7"/>
      <c r="BI994" s="7"/>
      <c r="BJ994" s="7"/>
      <c r="BK994" s="7"/>
      <c r="BL994" s="823">
        <v>1</v>
      </c>
      <c r="BM994" s="354">
        <v>2</v>
      </c>
      <c r="BN994" s="354">
        <v>2</v>
      </c>
      <c r="BO994" s="354">
        <v>2</v>
      </c>
      <c r="BP994" s="354">
        <v>1</v>
      </c>
      <c r="BQ994" s="354">
        <v>2</v>
      </c>
      <c r="BR994" s="823">
        <v>2</v>
      </c>
      <c r="BS994" s="356">
        <v>2</v>
      </c>
      <c r="BT994" s="354">
        <v>2</v>
      </c>
      <c r="BU994" s="354">
        <v>2</v>
      </c>
      <c r="BV994" s="354">
        <v>2</v>
      </c>
      <c r="BW994" s="823">
        <v>2</v>
      </c>
      <c r="BX994" s="354">
        <v>2</v>
      </c>
      <c r="BY994" s="824">
        <v>2</v>
      </c>
      <c r="BZ994" s="823">
        <v>2</v>
      </c>
      <c r="CA994" s="360">
        <v>2</v>
      </c>
      <c r="CB994" s="354">
        <v>2</v>
      </c>
      <c r="CC994" s="354">
        <v>1</v>
      </c>
      <c r="CD994" s="766">
        <v>2</v>
      </c>
      <c r="CE994" s="354">
        <v>2</v>
      </c>
      <c r="CF994" s="354">
        <v>2</v>
      </c>
      <c r="CG994" s="354">
        <v>2</v>
      </c>
      <c r="CH994" s="354">
        <v>2</v>
      </c>
      <c r="CI994" s="354">
        <v>2</v>
      </c>
      <c r="CJ994" s="766">
        <v>2</v>
      </c>
      <c r="CK994" s="354">
        <v>2</v>
      </c>
      <c r="CL994" s="222">
        <f t="shared" si="508"/>
        <v>23</v>
      </c>
      <c r="CM994" s="237">
        <f t="shared" si="509"/>
        <v>0.88461538461538458</v>
      </c>
      <c r="CN994" s="222">
        <f t="shared" si="510"/>
        <v>3</v>
      </c>
      <c r="CO994" s="237">
        <f t="shared" si="511"/>
        <v>0.11538461538461539</v>
      </c>
      <c r="CP994" s="222">
        <f t="shared" si="512"/>
        <v>0</v>
      </c>
      <c r="CQ994" s="237">
        <f t="shared" si="513"/>
        <v>0</v>
      </c>
      <c r="CR994" s="222">
        <f t="shared" si="514"/>
        <v>0</v>
      </c>
      <c r="CS994" s="237">
        <f t="shared" si="515"/>
        <v>0</v>
      </c>
      <c r="CT994" s="223">
        <f t="shared" si="516"/>
        <v>1.8846153846153846</v>
      </c>
      <c r="CU994" s="223" t="str">
        <f t="shared" si="517"/>
        <v>Đạt mục tiêu</v>
      </c>
      <c r="CV994" s="221"/>
    </row>
    <row r="995" spans="1:100" s="1" customFormat="1" ht="84" hidden="1">
      <c r="A995" s="1308">
        <v>256</v>
      </c>
      <c r="B995" s="1044" t="s">
        <v>1035</v>
      </c>
      <c r="C995" s="1055" t="s">
        <v>41</v>
      </c>
      <c r="D995" s="1056" t="s">
        <v>42</v>
      </c>
      <c r="E995" s="1055" t="s">
        <v>41</v>
      </c>
      <c r="F995" s="1044" t="s">
        <v>42</v>
      </c>
      <c r="G995" s="48" t="s">
        <v>1705</v>
      </c>
      <c r="H995" s="48"/>
      <c r="I995" s="613"/>
      <c r="J995" s="89"/>
      <c r="K995" s="463" t="s">
        <v>1706</v>
      </c>
      <c r="L995" s="5" t="s">
        <v>32</v>
      </c>
      <c r="M995" s="212" t="s">
        <v>31</v>
      </c>
      <c r="N995" s="165" t="s">
        <v>8</v>
      </c>
      <c r="O995" s="221" t="s">
        <v>29</v>
      </c>
      <c r="P995" s="221" t="s">
        <v>24</v>
      </c>
      <c r="Q995" s="5"/>
      <c r="R995" s="5"/>
      <c r="S995" s="5"/>
      <c r="T995" s="5"/>
      <c r="U995" s="195" t="s">
        <v>24</v>
      </c>
      <c r="V995" s="5"/>
      <c r="W995" s="5"/>
      <c r="X995" s="5"/>
      <c r="Y995" s="5"/>
      <c r="Z995" s="5"/>
      <c r="AA995" s="5"/>
      <c r="AB995" s="80">
        <f t="shared" si="507"/>
        <v>1</v>
      </c>
      <c r="AC995" s="642"/>
      <c r="AD995" s="7"/>
      <c r="AE995" s="7"/>
      <c r="AF995" s="7"/>
      <c r="AG995" s="7"/>
      <c r="AH995" s="7"/>
      <c r="AI995" s="7"/>
      <c r="AJ995" s="7"/>
      <c r="AK995" s="7"/>
      <c r="AL995" s="7"/>
      <c r="AM995" s="7"/>
      <c r="AN995" s="7"/>
      <c r="AO995" s="7"/>
      <c r="AP995" s="7"/>
      <c r="AQ995" s="7"/>
      <c r="AR995" s="7"/>
      <c r="AS995" s="7"/>
      <c r="AT995" s="7" t="s">
        <v>1317</v>
      </c>
      <c r="AU995" s="7"/>
      <c r="AV995" s="55"/>
      <c r="AW995" s="7"/>
      <c r="AX995" s="7"/>
      <c r="AY995" s="7"/>
      <c r="AZ995" s="7"/>
      <c r="BA995" s="7"/>
      <c r="BB995" s="7"/>
      <c r="BC995" s="7"/>
      <c r="BD995" s="7"/>
      <c r="BE995" s="7"/>
      <c r="BF995" s="7"/>
      <c r="BG995" s="7"/>
      <c r="BH995" s="7"/>
      <c r="BI995" s="7"/>
      <c r="BJ995" s="7"/>
      <c r="BK995" s="7"/>
      <c r="BL995" s="5">
        <v>2</v>
      </c>
      <c r="BM995" s="221">
        <v>2</v>
      </c>
      <c r="BN995" s="221">
        <v>2</v>
      </c>
      <c r="BO995" s="221">
        <v>2</v>
      </c>
      <c r="BP995" s="221">
        <v>2</v>
      </c>
      <c r="BQ995" s="221">
        <v>2</v>
      </c>
      <c r="BR995" s="5">
        <v>2</v>
      </c>
      <c r="BS995" s="226">
        <v>2</v>
      </c>
      <c r="BT995" s="221">
        <v>2</v>
      </c>
      <c r="BU995" s="221">
        <v>2</v>
      </c>
      <c r="BV995" s="221">
        <v>2</v>
      </c>
      <c r="BW995" s="5">
        <v>2</v>
      </c>
      <c r="BX995" s="221">
        <v>2</v>
      </c>
      <c r="BY995" s="6">
        <v>2</v>
      </c>
      <c r="BZ995" s="5">
        <v>2</v>
      </c>
      <c r="CA995" s="221">
        <v>2</v>
      </c>
      <c r="CB995" s="221">
        <v>2</v>
      </c>
      <c r="CC995" s="221">
        <v>2</v>
      </c>
      <c r="CD995" s="337">
        <v>2</v>
      </c>
      <c r="CE995" s="221">
        <v>2</v>
      </c>
      <c r="CF995" s="221">
        <v>2</v>
      </c>
      <c r="CG995" s="221">
        <v>2</v>
      </c>
      <c r="CH995" s="221">
        <v>2</v>
      </c>
      <c r="CI995" s="221">
        <v>2</v>
      </c>
      <c r="CJ995" s="337">
        <v>2</v>
      </c>
      <c r="CK995" s="221">
        <v>2</v>
      </c>
      <c r="CL995" s="222">
        <f t="shared" si="508"/>
        <v>26</v>
      </c>
      <c r="CM995" s="237">
        <f t="shared" si="509"/>
        <v>1</v>
      </c>
      <c r="CN995" s="222">
        <f t="shared" si="510"/>
        <v>0</v>
      </c>
      <c r="CO995" s="237">
        <f t="shared" si="511"/>
        <v>0</v>
      </c>
      <c r="CP995" s="222">
        <f t="shared" si="512"/>
        <v>0</v>
      </c>
      <c r="CQ995" s="237">
        <f t="shared" si="513"/>
        <v>0</v>
      </c>
      <c r="CR995" s="222">
        <f t="shared" si="514"/>
        <v>0</v>
      </c>
      <c r="CS995" s="237">
        <f t="shared" si="515"/>
        <v>0</v>
      </c>
      <c r="CT995" s="223">
        <f t="shared" si="516"/>
        <v>2</v>
      </c>
      <c r="CU995" s="223" t="str">
        <f t="shared" si="517"/>
        <v>Đạt mục tiêu</v>
      </c>
      <c r="CV995" s="5"/>
    </row>
    <row r="996" spans="1:100" s="1" customFormat="1" ht="50.5" hidden="1">
      <c r="A996" s="1308"/>
      <c r="B996" s="1044"/>
      <c r="C996" s="1055"/>
      <c r="D996" s="1056"/>
      <c r="E996" s="1055"/>
      <c r="F996" s="1044"/>
      <c r="G996" s="48" t="s">
        <v>1575</v>
      </c>
      <c r="H996" s="48"/>
      <c r="I996" s="613"/>
      <c r="J996" s="89"/>
      <c r="K996" s="518"/>
      <c r="L996" s="212" t="s">
        <v>32</v>
      </c>
      <c r="M996" s="212" t="s">
        <v>31</v>
      </c>
      <c r="N996" s="165" t="s">
        <v>8</v>
      </c>
      <c r="O996" s="221" t="s">
        <v>29</v>
      </c>
      <c r="P996" s="221" t="s">
        <v>24</v>
      </c>
      <c r="Q996" s="5"/>
      <c r="R996" s="5"/>
      <c r="S996" s="5"/>
      <c r="T996" s="5"/>
      <c r="U996" s="6"/>
      <c r="V996" s="5"/>
      <c r="W996" s="5"/>
      <c r="X996" s="5"/>
      <c r="Y996" s="5"/>
      <c r="Z996" s="5" t="s">
        <v>24</v>
      </c>
      <c r="AA996" s="5"/>
      <c r="AB996" s="80">
        <f t="shared" si="507"/>
        <v>1</v>
      </c>
      <c r="AC996" s="642"/>
      <c r="AD996" s="7"/>
      <c r="AE996" s="7"/>
      <c r="AF996" s="7"/>
      <c r="AG996" s="7"/>
      <c r="AH996" s="7"/>
      <c r="AI996" s="7"/>
      <c r="AJ996" s="7"/>
      <c r="AK996" s="7"/>
      <c r="AL996" s="7"/>
      <c r="AM996" s="7"/>
      <c r="AN996" s="7"/>
      <c r="AO996" s="7"/>
      <c r="AP996" s="7"/>
      <c r="AQ996" s="7"/>
      <c r="AR996" s="7"/>
      <c r="AS996" s="7"/>
      <c r="AT996" s="7"/>
      <c r="AU996" s="7"/>
      <c r="AV996" s="55"/>
      <c r="AW996" s="7"/>
      <c r="AX996" s="7"/>
      <c r="AY996" s="7"/>
      <c r="AZ996" s="7"/>
      <c r="BA996" s="7"/>
      <c r="BB996" s="7"/>
      <c r="BC996" s="7"/>
      <c r="BD996" s="7"/>
      <c r="BE996" s="7"/>
      <c r="BF996" s="7"/>
      <c r="BG996" s="7"/>
      <c r="BH996" s="7"/>
      <c r="BI996" s="7" t="s">
        <v>1183</v>
      </c>
      <c r="BJ996" s="7"/>
      <c r="BK996" s="7"/>
      <c r="BL996" s="5">
        <v>2</v>
      </c>
      <c r="BM996" s="221">
        <v>2</v>
      </c>
      <c r="BN996" s="221">
        <v>2</v>
      </c>
      <c r="BO996" s="221">
        <v>2</v>
      </c>
      <c r="BP996" s="221">
        <v>2</v>
      </c>
      <c r="BQ996" s="221">
        <v>2</v>
      </c>
      <c r="BR996" s="5">
        <v>2</v>
      </c>
      <c r="BS996" s="226">
        <v>2</v>
      </c>
      <c r="BT996" s="221">
        <v>2</v>
      </c>
      <c r="BU996" s="221">
        <v>2</v>
      </c>
      <c r="BV996" s="221">
        <v>2</v>
      </c>
      <c r="BW996" s="5">
        <v>2</v>
      </c>
      <c r="BX996" s="221">
        <v>2</v>
      </c>
      <c r="BY996" s="6">
        <v>2</v>
      </c>
      <c r="BZ996" s="5">
        <v>2</v>
      </c>
      <c r="CA996" s="221">
        <v>2</v>
      </c>
      <c r="CB996" s="221">
        <v>2</v>
      </c>
      <c r="CC996" s="221">
        <v>2</v>
      </c>
      <c r="CD996" s="337">
        <v>2</v>
      </c>
      <c r="CE996" s="221">
        <v>2</v>
      </c>
      <c r="CF996" s="221">
        <v>2</v>
      </c>
      <c r="CG996" s="221">
        <v>2</v>
      </c>
      <c r="CH996" s="221">
        <v>2</v>
      </c>
      <c r="CI996" s="221">
        <v>2</v>
      </c>
      <c r="CJ996" s="337">
        <v>2</v>
      </c>
      <c r="CK996" s="221">
        <v>2</v>
      </c>
      <c r="CL996" s="222">
        <f t="shared" si="508"/>
        <v>26</v>
      </c>
      <c r="CM996" s="237">
        <f t="shared" si="509"/>
        <v>1</v>
      </c>
      <c r="CN996" s="222">
        <f t="shared" si="510"/>
        <v>0</v>
      </c>
      <c r="CO996" s="237">
        <f t="shared" si="511"/>
        <v>0</v>
      </c>
      <c r="CP996" s="222">
        <f t="shared" si="512"/>
        <v>0</v>
      </c>
      <c r="CQ996" s="237">
        <f t="shared" si="513"/>
        <v>0</v>
      </c>
      <c r="CR996" s="222">
        <f t="shared" si="514"/>
        <v>0</v>
      </c>
      <c r="CS996" s="237">
        <f t="shared" si="515"/>
        <v>0</v>
      </c>
      <c r="CT996" s="223">
        <f t="shared" si="516"/>
        <v>2</v>
      </c>
      <c r="CU996" s="223" t="str">
        <f t="shared" si="517"/>
        <v>Đạt mục tiêu</v>
      </c>
      <c r="CV996" s="5"/>
    </row>
    <row r="997" spans="1:100" s="1" customFormat="1" ht="50.5" hidden="1">
      <c r="A997" s="1308"/>
      <c r="B997" s="1076"/>
      <c r="C997" s="1074"/>
      <c r="D997" s="1198"/>
      <c r="E997" s="1074"/>
      <c r="F997" s="1076"/>
      <c r="G997" s="48" t="s">
        <v>2214</v>
      </c>
      <c r="H997" s="48"/>
      <c r="I997" s="613"/>
      <c r="J997" s="89"/>
      <c r="K997" s="518"/>
      <c r="L997" s="5" t="s">
        <v>32</v>
      </c>
      <c r="M997" s="212" t="s">
        <v>31</v>
      </c>
      <c r="N997" s="165" t="s">
        <v>8</v>
      </c>
      <c r="O997" s="221" t="s">
        <v>29</v>
      </c>
      <c r="P997" s="221" t="s">
        <v>24</v>
      </c>
      <c r="Q997" s="5"/>
      <c r="R997" s="5"/>
      <c r="S997" s="5"/>
      <c r="T997" s="5"/>
      <c r="U997" s="6"/>
      <c r="V997" s="5"/>
      <c r="W997" s="5"/>
      <c r="X997" s="5" t="s">
        <v>24</v>
      </c>
      <c r="Y997" s="5"/>
      <c r="Z997" s="5"/>
      <c r="AA997" s="5"/>
      <c r="AB997" s="80">
        <f t="shared" si="507"/>
        <v>1</v>
      </c>
      <c r="AC997" s="642"/>
      <c r="AD997" s="7"/>
      <c r="AE997" s="7"/>
      <c r="AF997" s="7"/>
      <c r="AG997" s="7"/>
      <c r="AH997" s="7"/>
      <c r="AI997" s="7"/>
      <c r="AJ997" s="7"/>
      <c r="AK997" s="7"/>
      <c r="AL997" s="7"/>
      <c r="AM997" s="7"/>
      <c r="AN997" s="7"/>
      <c r="AO997" s="7"/>
      <c r="AP997" s="7"/>
      <c r="AQ997" s="7"/>
      <c r="AR997" s="7"/>
      <c r="AS997" s="7"/>
      <c r="AT997" s="7"/>
      <c r="AU997" s="7"/>
      <c r="AV997" s="55"/>
      <c r="AW997" s="7"/>
      <c r="AX997" s="7"/>
      <c r="AY997" s="7"/>
      <c r="AZ997" s="7"/>
      <c r="BA997" s="7"/>
      <c r="BB997" s="7"/>
      <c r="BC997" s="7"/>
      <c r="BD997" s="7" t="s">
        <v>1317</v>
      </c>
      <c r="BE997" s="7"/>
      <c r="BF997" s="7"/>
      <c r="BG997" s="7"/>
      <c r="BH997" s="7"/>
      <c r="BI997" s="7"/>
      <c r="BJ997" s="7"/>
      <c r="BK997" s="7"/>
      <c r="BL997" s="5">
        <v>2</v>
      </c>
      <c r="BM997" s="221">
        <v>2</v>
      </c>
      <c r="BN997" s="221">
        <v>2</v>
      </c>
      <c r="BO997" s="221">
        <v>1</v>
      </c>
      <c r="BP997" s="221">
        <v>2</v>
      </c>
      <c r="BQ997" s="221">
        <v>2</v>
      </c>
      <c r="BR997" s="5">
        <v>2</v>
      </c>
      <c r="BS997" s="226">
        <v>2</v>
      </c>
      <c r="BT997" s="221">
        <v>2</v>
      </c>
      <c r="BU997" s="221">
        <v>2</v>
      </c>
      <c r="BV997" s="221">
        <v>2</v>
      </c>
      <c r="BW997" s="5">
        <v>1</v>
      </c>
      <c r="BX997" s="221">
        <v>2</v>
      </c>
      <c r="BY997" s="6">
        <v>2</v>
      </c>
      <c r="BZ997" s="5">
        <v>2</v>
      </c>
      <c r="CA997" s="221">
        <v>2</v>
      </c>
      <c r="CB997" s="221">
        <v>2</v>
      </c>
      <c r="CC997" s="221">
        <v>2</v>
      </c>
      <c r="CD997" s="337">
        <v>1</v>
      </c>
      <c r="CE997" s="221">
        <v>2</v>
      </c>
      <c r="CF997" s="221">
        <v>2</v>
      </c>
      <c r="CG997" s="221">
        <v>2</v>
      </c>
      <c r="CH997" s="221">
        <v>2</v>
      </c>
      <c r="CI997" s="221">
        <v>2</v>
      </c>
      <c r="CJ997" s="337">
        <v>2</v>
      </c>
      <c r="CK997" s="221">
        <v>2</v>
      </c>
      <c r="CL997" s="222">
        <f t="shared" si="508"/>
        <v>23</v>
      </c>
      <c r="CM997" s="237">
        <f t="shared" si="509"/>
        <v>0.88461538461538458</v>
      </c>
      <c r="CN997" s="222">
        <f t="shared" si="510"/>
        <v>3</v>
      </c>
      <c r="CO997" s="237">
        <f t="shared" si="511"/>
        <v>0.11538461538461539</v>
      </c>
      <c r="CP997" s="222">
        <f t="shared" si="512"/>
        <v>0</v>
      </c>
      <c r="CQ997" s="237">
        <f t="shared" si="513"/>
        <v>0</v>
      </c>
      <c r="CR997" s="222">
        <f t="shared" si="514"/>
        <v>0</v>
      </c>
      <c r="CS997" s="237">
        <f t="shared" si="515"/>
        <v>0</v>
      </c>
      <c r="CT997" s="223">
        <f t="shared" si="516"/>
        <v>1.8846153846153846</v>
      </c>
      <c r="CU997" s="223" t="str">
        <f t="shared" si="517"/>
        <v>Đạt mục tiêu</v>
      </c>
      <c r="CV997" s="5"/>
    </row>
    <row r="998" spans="1:100" s="1" customFormat="1" ht="50.5" hidden="1">
      <c r="A998" s="1308"/>
      <c r="B998" s="1076"/>
      <c r="C998" s="1074"/>
      <c r="D998" s="1198"/>
      <c r="E998" s="1074"/>
      <c r="F998" s="1076"/>
      <c r="G998" s="48" t="s">
        <v>1176</v>
      </c>
      <c r="H998" s="48"/>
      <c r="I998" s="613"/>
      <c r="J998" s="89"/>
      <c r="K998" s="518"/>
      <c r="L998" s="5" t="s">
        <v>32</v>
      </c>
      <c r="M998" s="212" t="s">
        <v>31</v>
      </c>
      <c r="N998" s="165" t="s">
        <v>8</v>
      </c>
      <c r="O998" s="221" t="s">
        <v>29</v>
      </c>
      <c r="P998" s="221" t="s">
        <v>24</v>
      </c>
      <c r="Q998" s="5"/>
      <c r="R998" s="5"/>
      <c r="S998" s="5"/>
      <c r="T998" s="5"/>
      <c r="U998" s="6"/>
      <c r="V998" s="5"/>
      <c r="W998" s="5"/>
      <c r="X998" s="5" t="s">
        <v>24</v>
      </c>
      <c r="Y998" s="5"/>
      <c r="Z998" s="5"/>
      <c r="AA998" s="5"/>
      <c r="AB998" s="80">
        <f t="shared" si="507"/>
        <v>1</v>
      </c>
      <c r="AC998" s="642"/>
      <c r="AD998" s="7"/>
      <c r="AE998" s="7"/>
      <c r="AF998" s="7"/>
      <c r="AG998" s="7"/>
      <c r="AH998" s="7"/>
      <c r="AI998" s="7"/>
      <c r="AJ998" s="7"/>
      <c r="AK998" s="7"/>
      <c r="AL998" s="7"/>
      <c r="AM998" s="7"/>
      <c r="AN998" s="7"/>
      <c r="AO998" s="7"/>
      <c r="AP998" s="7"/>
      <c r="AQ998" s="7"/>
      <c r="AR998" s="7"/>
      <c r="AS998" s="7"/>
      <c r="AT998" s="7"/>
      <c r="AU998" s="7"/>
      <c r="AV998" s="55"/>
      <c r="AW998" s="7"/>
      <c r="AX998" s="7"/>
      <c r="AY998" s="7"/>
      <c r="AZ998" s="7"/>
      <c r="BA998" s="7"/>
      <c r="BB998" s="7"/>
      <c r="BC998" s="7" t="s">
        <v>1317</v>
      </c>
      <c r="BD998" s="7"/>
      <c r="BE998" s="7"/>
      <c r="BF998" s="7"/>
      <c r="BG998" s="7"/>
      <c r="BH998" s="7"/>
      <c r="BI998" s="7"/>
      <c r="BJ998" s="7"/>
      <c r="BK998" s="7"/>
      <c r="BL998" s="5">
        <v>2</v>
      </c>
      <c r="BM998" s="221">
        <v>2</v>
      </c>
      <c r="BN998" s="221">
        <v>2</v>
      </c>
      <c r="BO998" s="221">
        <v>2</v>
      </c>
      <c r="BP998" s="221">
        <v>2</v>
      </c>
      <c r="BQ998" s="221">
        <v>2</v>
      </c>
      <c r="BR998" s="5">
        <v>2</v>
      </c>
      <c r="BS998" s="226">
        <v>2</v>
      </c>
      <c r="BT998" s="221">
        <v>2</v>
      </c>
      <c r="BU998" s="221">
        <v>2</v>
      </c>
      <c r="BV998" s="221">
        <v>2</v>
      </c>
      <c r="BW998" s="5">
        <v>2</v>
      </c>
      <c r="BX998" s="221">
        <v>2</v>
      </c>
      <c r="BY998" s="6">
        <v>2</v>
      </c>
      <c r="BZ998" s="5">
        <v>2</v>
      </c>
      <c r="CA998" s="221">
        <v>2</v>
      </c>
      <c r="CB998" s="221">
        <v>2</v>
      </c>
      <c r="CC998" s="221">
        <v>2</v>
      </c>
      <c r="CD998" s="337">
        <v>2</v>
      </c>
      <c r="CE998" s="221">
        <v>2</v>
      </c>
      <c r="CF998" s="221">
        <v>2</v>
      </c>
      <c r="CG998" s="221">
        <v>1</v>
      </c>
      <c r="CH998" s="221">
        <v>2</v>
      </c>
      <c r="CI998" s="221">
        <v>2</v>
      </c>
      <c r="CJ998" s="337">
        <v>2</v>
      </c>
      <c r="CK998" s="221">
        <v>2</v>
      </c>
      <c r="CL998" s="222">
        <f t="shared" si="508"/>
        <v>25</v>
      </c>
      <c r="CM998" s="237">
        <f t="shared" si="509"/>
        <v>0.96153846153846156</v>
      </c>
      <c r="CN998" s="222">
        <f t="shared" si="510"/>
        <v>1</v>
      </c>
      <c r="CO998" s="237">
        <f t="shared" si="511"/>
        <v>3.8461538461538464E-2</v>
      </c>
      <c r="CP998" s="222">
        <f t="shared" si="512"/>
        <v>0</v>
      </c>
      <c r="CQ998" s="237">
        <f t="shared" si="513"/>
        <v>0</v>
      </c>
      <c r="CR998" s="222">
        <f t="shared" si="514"/>
        <v>0</v>
      </c>
      <c r="CS998" s="237">
        <f t="shared" si="515"/>
        <v>0</v>
      </c>
      <c r="CT998" s="223">
        <f t="shared" si="516"/>
        <v>1.9615384615384615</v>
      </c>
      <c r="CU998" s="223" t="str">
        <f t="shared" si="517"/>
        <v>Đạt mục tiêu</v>
      </c>
      <c r="CV998" s="5"/>
    </row>
    <row r="999" spans="1:100" s="1" customFormat="1" ht="50.5" hidden="1">
      <c r="A999" s="1308"/>
      <c r="B999" s="1044"/>
      <c r="C999" s="1055"/>
      <c r="D999" s="1056"/>
      <c r="E999" s="1055"/>
      <c r="F999" s="1044"/>
      <c r="G999" s="48" t="s">
        <v>1543</v>
      </c>
      <c r="H999" s="48"/>
      <c r="I999" s="613"/>
      <c r="J999" s="89"/>
      <c r="K999" s="518"/>
      <c r="L999" s="5" t="s">
        <v>32</v>
      </c>
      <c r="M999" s="212" t="s">
        <v>31</v>
      </c>
      <c r="N999" s="165" t="s">
        <v>8</v>
      </c>
      <c r="O999" s="221" t="s">
        <v>29</v>
      </c>
      <c r="P999" s="221" t="s">
        <v>24</v>
      </c>
      <c r="Q999" s="5"/>
      <c r="R999" s="5"/>
      <c r="S999" s="5"/>
      <c r="T999" s="5"/>
      <c r="U999" s="6" t="s">
        <v>24</v>
      </c>
      <c r="V999" s="5"/>
      <c r="W999" s="5"/>
      <c r="X999" s="5"/>
      <c r="Y999" s="5"/>
      <c r="Z999" s="5"/>
      <c r="AA999" s="5"/>
      <c r="AB999" s="80">
        <f t="shared" si="507"/>
        <v>1</v>
      </c>
      <c r="AC999" s="642"/>
      <c r="AD999" s="7"/>
      <c r="AE999" s="7"/>
      <c r="AF999" s="7"/>
      <c r="AG999" s="7"/>
      <c r="AH999" s="7"/>
      <c r="AI999" s="7"/>
      <c r="AJ999" s="7"/>
      <c r="AK999" s="7"/>
      <c r="AL999" s="7"/>
      <c r="AM999" s="7"/>
      <c r="AN999" s="7"/>
      <c r="AO999" s="7"/>
      <c r="AP999" s="7"/>
      <c r="AQ999" s="7"/>
      <c r="AR999" s="7"/>
      <c r="AS999" s="7"/>
      <c r="AT999" s="7"/>
      <c r="AU999" s="7" t="s">
        <v>1317</v>
      </c>
      <c r="AV999" s="55"/>
      <c r="AW999" s="7"/>
      <c r="AX999" s="7"/>
      <c r="AY999" s="7"/>
      <c r="AZ999" s="7"/>
      <c r="BA999" s="7"/>
      <c r="BB999" s="7"/>
      <c r="BC999" s="7"/>
      <c r="BD999" s="7"/>
      <c r="BE999" s="7"/>
      <c r="BF999" s="7"/>
      <c r="BG999" s="7"/>
      <c r="BH999" s="7"/>
      <c r="BI999" s="7"/>
      <c r="BJ999" s="7"/>
      <c r="BK999" s="7"/>
      <c r="BL999" s="5">
        <v>2</v>
      </c>
      <c r="BM999" s="221">
        <v>2</v>
      </c>
      <c r="BN999" s="221">
        <v>1</v>
      </c>
      <c r="BO999" s="221">
        <v>2</v>
      </c>
      <c r="BP999" s="221">
        <v>2</v>
      </c>
      <c r="BQ999" s="221">
        <v>2</v>
      </c>
      <c r="BR999" s="5">
        <v>2</v>
      </c>
      <c r="BS999" s="226">
        <v>2</v>
      </c>
      <c r="BT999" s="221">
        <v>2</v>
      </c>
      <c r="BU999" s="221">
        <v>2</v>
      </c>
      <c r="BV999" s="221">
        <v>2</v>
      </c>
      <c r="BW999" s="5">
        <v>1</v>
      </c>
      <c r="BX999" s="221">
        <v>2</v>
      </c>
      <c r="BY999" s="6">
        <v>2</v>
      </c>
      <c r="BZ999" s="5">
        <v>2</v>
      </c>
      <c r="CA999" s="221">
        <v>2</v>
      </c>
      <c r="CB999" s="221">
        <v>2</v>
      </c>
      <c r="CC999" s="221">
        <v>1</v>
      </c>
      <c r="CD999" s="337">
        <v>2</v>
      </c>
      <c r="CE999" s="221">
        <v>2</v>
      </c>
      <c r="CF999" s="221">
        <v>2</v>
      </c>
      <c r="CG999" s="221">
        <v>2</v>
      </c>
      <c r="CH999" s="221">
        <v>2</v>
      </c>
      <c r="CI999" s="221">
        <v>2</v>
      </c>
      <c r="CJ999" s="337">
        <v>2</v>
      </c>
      <c r="CK999" s="221">
        <v>2</v>
      </c>
      <c r="CL999" s="222">
        <f t="shared" si="508"/>
        <v>23</v>
      </c>
      <c r="CM999" s="237">
        <f t="shared" si="509"/>
        <v>0.88461538461538458</v>
      </c>
      <c r="CN999" s="222">
        <f t="shared" si="510"/>
        <v>3</v>
      </c>
      <c r="CO999" s="237">
        <f t="shared" si="511"/>
        <v>0.11538461538461539</v>
      </c>
      <c r="CP999" s="222">
        <f t="shared" si="512"/>
        <v>0</v>
      </c>
      <c r="CQ999" s="237">
        <f t="shared" si="513"/>
        <v>0</v>
      </c>
      <c r="CR999" s="222">
        <f t="shared" si="514"/>
        <v>0</v>
      </c>
      <c r="CS999" s="237">
        <f t="shared" si="515"/>
        <v>0</v>
      </c>
      <c r="CT999" s="223">
        <f t="shared" si="516"/>
        <v>1.8846153846153846</v>
      </c>
      <c r="CU999" s="223" t="str">
        <f t="shared" si="517"/>
        <v>Đạt mục tiêu</v>
      </c>
      <c r="CV999" s="5"/>
    </row>
    <row r="1000" spans="1:100" s="1" customFormat="1" ht="50.5" hidden="1">
      <c r="A1000" s="1308"/>
      <c r="B1000" s="1076"/>
      <c r="C1000" s="1074"/>
      <c r="D1000" s="1198"/>
      <c r="E1000" s="1074"/>
      <c r="F1000" s="1076"/>
      <c r="G1000" s="48" t="s">
        <v>1537</v>
      </c>
      <c r="H1000" s="48"/>
      <c r="I1000" s="613"/>
      <c r="J1000" s="89"/>
      <c r="K1000" s="518"/>
      <c r="L1000" s="5" t="s">
        <v>32</v>
      </c>
      <c r="M1000" s="212" t="s">
        <v>31</v>
      </c>
      <c r="N1000" s="165" t="s">
        <v>8</v>
      </c>
      <c r="O1000" s="221" t="s">
        <v>29</v>
      </c>
      <c r="P1000" s="221" t="s">
        <v>24</v>
      </c>
      <c r="Q1000" s="5"/>
      <c r="R1000" s="5"/>
      <c r="S1000" s="5"/>
      <c r="T1000" s="5"/>
      <c r="U1000" s="6"/>
      <c r="V1000" s="5"/>
      <c r="W1000" s="5"/>
      <c r="X1000" s="5" t="s">
        <v>24</v>
      </c>
      <c r="Y1000" s="5"/>
      <c r="Z1000" s="5"/>
      <c r="AA1000" s="5"/>
      <c r="AB1000" s="80">
        <f t="shared" si="507"/>
        <v>1</v>
      </c>
      <c r="AC1000" s="642"/>
      <c r="AD1000" s="7"/>
      <c r="AE1000" s="7"/>
      <c r="AF1000" s="7"/>
      <c r="AG1000" s="7"/>
      <c r="AH1000" s="7"/>
      <c r="AI1000" s="7"/>
      <c r="AJ1000" s="7"/>
      <c r="AK1000" s="7"/>
      <c r="AL1000" s="7"/>
      <c r="AM1000" s="7"/>
      <c r="AN1000" s="7"/>
      <c r="AO1000" s="7"/>
      <c r="AP1000" s="7"/>
      <c r="AQ1000" s="7"/>
      <c r="AR1000" s="7"/>
      <c r="AS1000" s="7"/>
      <c r="AT1000" s="7"/>
      <c r="AU1000" s="7"/>
      <c r="AV1000" s="55"/>
      <c r="AW1000" s="7"/>
      <c r="AX1000" s="7"/>
      <c r="AY1000" s="7"/>
      <c r="AZ1000" s="7"/>
      <c r="BA1000" s="7"/>
      <c r="BB1000" s="7"/>
      <c r="BC1000" s="7"/>
      <c r="BD1000" s="7" t="s">
        <v>1183</v>
      </c>
      <c r="BE1000" s="7"/>
      <c r="BF1000" s="7"/>
      <c r="BG1000" s="7"/>
      <c r="BH1000" s="7"/>
      <c r="BI1000" s="7"/>
      <c r="BJ1000" s="7"/>
      <c r="BK1000" s="7"/>
      <c r="BL1000" s="5">
        <v>2</v>
      </c>
      <c r="BM1000" s="221">
        <v>2</v>
      </c>
      <c r="BN1000" s="221">
        <v>2</v>
      </c>
      <c r="BO1000" s="221">
        <v>2</v>
      </c>
      <c r="BP1000" s="221">
        <v>2</v>
      </c>
      <c r="BQ1000" s="221">
        <v>2</v>
      </c>
      <c r="BR1000" s="5">
        <v>2</v>
      </c>
      <c r="BS1000" s="226">
        <v>2</v>
      </c>
      <c r="BT1000" s="221">
        <v>2</v>
      </c>
      <c r="BU1000" s="221">
        <v>2</v>
      </c>
      <c r="BV1000" s="221">
        <v>2</v>
      </c>
      <c r="BW1000" s="5">
        <v>2</v>
      </c>
      <c r="BX1000" s="221">
        <v>2</v>
      </c>
      <c r="BY1000" s="6">
        <v>2</v>
      </c>
      <c r="BZ1000" s="5">
        <v>2</v>
      </c>
      <c r="CA1000" s="221">
        <v>2</v>
      </c>
      <c r="CB1000" s="221">
        <v>2</v>
      </c>
      <c r="CC1000" s="221">
        <v>2</v>
      </c>
      <c r="CD1000" s="337">
        <v>2</v>
      </c>
      <c r="CE1000" s="221">
        <v>2</v>
      </c>
      <c r="CF1000" s="221">
        <v>2</v>
      </c>
      <c r="CG1000" s="221">
        <v>2</v>
      </c>
      <c r="CH1000" s="221">
        <v>2</v>
      </c>
      <c r="CI1000" s="221">
        <v>2</v>
      </c>
      <c r="CJ1000" s="337">
        <v>2</v>
      </c>
      <c r="CK1000" s="221">
        <v>2</v>
      </c>
      <c r="CL1000" s="222">
        <f t="shared" si="508"/>
        <v>26</v>
      </c>
      <c r="CM1000" s="237">
        <f t="shared" si="509"/>
        <v>1</v>
      </c>
      <c r="CN1000" s="222">
        <f t="shared" si="510"/>
        <v>0</v>
      </c>
      <c r="CO1000" s="237">
        <f t="shared" si="511"/>
        <v>0</v>
      </c>
      <c r="CP1000" s="222">
        <f t="shared" si="512"/>
        <v>0</v>
      </c>
      <c r="CQ1000" s="237">
        <f t="shared" si="513"/>
        <v>0</v>
      </c>
      <c r="CR1000" s="222">
        <f t="shared" si="514"/>
        <v>0</v>
      </c>
      <c r="CS1000" s="237">
        <f t="shared" si="515"/>
        <v>0</v>
      </c>
      <c r="CT1000" s="223">
        <f t="shared" si="516"/>
        <v>2</v>
      </c>
      <c r="CU1000" s="223" t="str">
        <f t="shared" si="517"/>
        <v>Đạt mục tiêu</v>
      </c>
      <c r="CV1000" s="5"/>
    </row>
    <row r="1001" spans="1:100" s="1" customFormat="1" ht="50.5" hidden="1">
      <c r="A1001" s="1308"/>
      <c r="B1001" s="1076"/>
      <c r="C1001" s="1074"/>
      <c r="D1001" s="1198"/>
      <c r="E1001" s="1074"/>
      <c r="F1001" s="1076"/>
      <c r="G1001" s="48" t="s">
        <v>1175</v>
      </c>
      <c r="H1001" s="48"/>
      <c r="I1001" s="613"/>
      <c r="J1001" s="89"/>
      <c r="K1001" s="518"/>
      <c r="L1001" s="5" t="s">
        <v>32</v>
      </c>
      <c r="M1001" s="212" t="s">
        <v>31</v>
      </c>
      <c r="N1001" s="165" t="s">
        <v>8</v>
      </c>
      <c r="O1001" s="221" t="s">
        <v>29</v>
      </c>
      <c r="P1001" s="221" t="s">
        <v>24</v>
      </c>
      <c r="Q1001" s="5"/>
      <c r="R1001" s="5"/>
      <c r="S1001" s="5"/>
      <c r="T1001" s="5"/>
      <c r="U1001" s="6"/>
      <c r="V1001" s="5"/>
      <c r="W1001" s="5"/>
      <c r="X1001" s="5" t="s">
        <v>24</v>
      </c>
      <c r="Y1001" s="5"/>
      <c r="Z1001" s="5"/>
      <c r="AA1001" s="5"/>
      <c r="AB1001" s="80">
        <f t="shared" si="507"/>
        <v>1</v>
      </c>
      <c r="AC1001" s="642"/>
      <c r="AD1001" s="7"/>
      <c r="AE1001" s="7"/>
      <c r="AF1001" s="7"/>
      <c r="AG1001" s="7"/>
      <c r="AH1001" s="7"/>
      <c r="AI1001" s="7"/>
      <c r="AJ1001" s="7"/>
      <c r="AK1001" s="7"/>
      <c r="AL1001" s="7"/>
      <c r="AM1001" s="7"/>
      <c r="AN1001" s="7"/>
      <c r="AO1001" s="7"/>
      <c r="AP1001" s="7"/>
      <c r="AQ1001" s="7"/>
      <c r="AR1001" s="7"/>
      <c r="AS1001" s="7"/>
      <c r="AT1001" s="7"/>
      <c r="AU1001" s="7"/>
      <c r="AV1001" s="55"/>
      <c r="AW1001" s="7"/>
      <c r="AX1001" s="7"/>
      <c r="AY1001" s="7"/>
      <c r="AZ1001" s="7"/>
      <c r="BA1001" s="7"/>
      <c r="BB1001" s="7" t="s">
        <v>1317</v>
      </c>
      <c r="BC1001" s="7"/>
      <c r="BD1001" s="7"/>
      <c r="BE1001" s="7"/>
      <c r="BF1001" s="7"/>
      <c r="BG1001" s="7"/>
      <c r="BH1001" s="7"/>
      <c r="BI1001" s="7"/>
      <c r="BJ1001" s="7"/>
      <c r="BK1001" s="7"/>
      <c r="BL1001" s="5">
        <v>2</v>
      </c>
      <c r="BM1001" s="221">
        <v>2</v>
      </c>
      <c r="BN1001" s="221">
        <v>2</v>
      </c>
      <c r="BO1001" s="221">
        <v>2</v>
      </c>
      <c r="BP1001" s="221">
        <v>2</v>
      </c>
      <c r="BQ1001" s="221">
        <v>2</v>
      </c>
      <c r="BR1001" s="5">
        <v>2</v>
      </c>
      <c r="BS1001" s="226">
        <v>2</v>
      </c>
      <c r="BT1001" s="221">
        <v>2</v>
      </c>
      <c r="BU1001" s="221">
        <v>2</v>
      </c>
      <c r="BV1001" s="221">
        <v>2</v>
      </c>
      <c r="BW1001" s="5">
        <v>2</v>
      </c>
      <c r="BX1001" s="221">
        <v>2</v>
      </c>
      <c r="BY1001" s="6">
        <v>2</v>
      </c>
      <c r="BZ1001" s="5">
        <v>2</v>
      </c>
      <c r="CA1001" s="221">
        <v>2</v>
      </c>
      <c r="CB1001" s="221">
        <v>2</v>
      </c>
      <c r="CC1001" s="221">
        <v>2</v>
      </c>
      <c r="CD1001" s="337">
        <v>2</v>
      </c>
      <c r="CE1001" s="221">
        <v>2</v>
      </c>
      <c r="CF1001" s="221">
        <v>2</v>
      </c>
      <c r="CG1001" s="221">
        <v>2</v>
      </c>
      <c r="CH1001" s="221">
        <v>2</v>
      </c>
      <c r="CI1001" s="221">
        <v>2</v>
      </c>
      <c r="CJ1001" s="337">
        <v>2</v>
      </c>
      <c r="CK1001" s="221">
        <v>2</v>
      </c>
      <c r="CL1001" s="222">
        <f t="shared" si="508"/>
        <v>26</v>
      </c>
      <c r="CM1001" s="237">
        <f t="shared" si="509"/>
        <v>1</v>
      </c>
      <c r="CN1001" s="222">
        <f t="shared" si="510"/>
        <v>0</v>
      </c>
      <c r="CO1001" s="237">
        <f t="shared" si="511"/>
        <v>0</v>
      </c>
      <c r="CP1001" s="222">
        <f t="shared" si="512"/>
        <v>0</v>
      </c>
      <c r="CQ1001" s="237">
        <f t="shared" si="513"/>
        <v>0</v>
      </c>
      <c r="CR1001" s="222">
        <f t="shared" si="514"/>
        <v>0</v>
      </c>
      <c r="CS1001" s="237">
        <f t="shared" si="515"/>
        <v>0</v>
      </c>
      <c r="CT1001" s="223">
        <f t="shared" si="516"/>
        <v>2</v>
      </c>
      <c r="CU1001" s="223" t="str">
        <f t="shared" si="517"/>
        <v>Đạt mục tiêu</v>
      </c>
      <c r="CV1001" s="5"/>
    </row>
    <row r="1002" spans="1:100" s="1" customFormat="1" ht="50.5" hidden="1">
      <c r="A1002" s="1308"/>
      <c r="B1002" s="1056"/>
      <c r="C1002" s="1055"/>
      <c r="D1002" s="1056"/>
      <c r="E1002" s="1055"/>
      <c r="F1002" s="1044"/>
      <c r="G1002" s="52" t="s">
        <v>1595</v>
      </c>
      <c r="H1002" s="52"/>
      <c r="I1002" s="595"/>
      <c r="J1002" s="124"/>
      <c r="K1002" s="519"/>
      <c r="L1002" s="5" t="s">
        <v>32</v>
      </c>
      <c r="M1002" s="212" t="s">
        <v>31</v>
      </c>
      <c r="N1002" s="165" t="s">
        <v>8</v>
      </c>
      <c r="O1002" s="221" t="s">
        <v>29</v>
      </c>
      <c r="P1002" s="221" t="s">
        <v>24</v>
      </c>
      <c r="Q1002" s="5"/>
      <c r="R1002" s="5"/>
      <c r="S1002" s="5"/>
      <c r="T1002" s="5"/>
      <c r="U1002" s="6" t="s">
        <v>24</v>
      </c>
      <c r="V1002" s="5"/>
      <c r="W1002" s="5"/>
      <c r="X1002" s="5"/>
      <c r="Y1002" s="5"/>
      <c r="Z1002" s="5"/>
      <c r="AA1002" s="5"/>
      <c r="AB1002" s="80">
        <f t="shared" si="507"/>
        <v>1</v>
      </c>
      <c r="AC1002" s="642"/>
      <c r="AD1002" s="7"/>
      <c r="AE1002" s="7"/>
      <c r="AF1002" s="7"/>
      <c r="AG1002" s="7"/>
      <c r="AH1002" s="7"/>
      <c r="AI1002" s="7"/>
      <c r="AJ1002" s="7"/>
      <c r="AK1002" s="7"/>
      <c r="AL1002" s="7"/>
      <c r="AM1002" s="7"/>
      <c r="AN1002" s="7"/>
      <c r="AO1002" s="7"/>
      <c r="AP1002" s="7"/>
      <c r="AQ1002" s="7"/>
      <c r="AR1002" s="7"/>
      <c r="AS1002" s="7"/>
      <c r="AT1002" s="7"/>
      <c r="AU1002" s="7" t="s">
        <v>1183</v>
      </c>
      <c r="AV1002" s="55"/>
      <c r="AW1002" s="7"/>
      <c r="AX1002" s="7"/>
      <c r="AY1002" s="7"/>
      <c r="AZ1002" s="7"/>
      <c r="BA1002" s="7"/>
      <c r="BB1002" s="7"/>
      <c r="BC1002" s="7"/>
      <c r="BD1002" s="7"/>
      <c r="BE1002" s="7"/>
      <c r="BF1002" s="7"/>
      <c r="BG1002" s="7"/>
      <c r="BH1002" s="7"/>
      <c r="BI1002" s="7"/>
      <c r="BJ1002" s="7"/>
      <c r="BK1002" s="7"/>
      <c r="BL1002" s="5">
        <v>2</v>
      </c>
      <c r="BM1002" s="221">
        <v>2</v>
      </c>
      <c r="BN1002" s="221">
        <v>2</v>
      </c>
      <c r="BO1002" s="221">
        <v>2</v>
      </c>
      <c r="BP1002" s="221">
        <v>2</v>
      </c>
      <c r="BQ1002" s="221">
        <v>2</v>
      </c>
      <c r="BR1002" s="5">
        <v>2</v>
      </c>
      <c r="BS1002" s="226">
        <v>2</v>
      </c>
      <c r="BT1002" s="221">
        <v>2</v>
      </c>
      <c r="BU1002" s="221">
        <v>2</v>
      </c>
      <c r="BV1002" s="221">
        <v>2</v>
      </c>
      <c r="BW1002" s="5">
        <v>2</v>
      </c>
      <c r="BX1002" s="221">
        <v>2</v>
      </c>
      <c r="BY1002" s="6">
        <v>2</v>
      </c>
      <c r="BZ1002" s="5">
        <v>2</v>
      </c>
      <c r="CA1002" s="221">
        <v>2</v>
      </c>
      <c r="CB1002" s="221">
        <v>2</v>
      </c>
      <c r="CC1002" s="221">
        <v>1</v>
      </c>
      <c r="CD1002" s="337">
        <v>2</v>
      </c>
      <c r="CE1002" s="221">
        <v>2</v>
      </c>
      <c r="CF1002" s="221">
        <v>2</v>
      </c>
      <c r="CG1002" s="221">
        <v>2</v>
      </c>
      <c r="CH1002" s="221">
        <v>2</v>
      </c>
      <c r="CI1002" s="221">
        <v>2</v>
      </c>
      <c r="CJ1002" s="337">
        <v>2</v>
      </c>
      <c r="CK1002" s="221">
        <v>2</v>
      </c>
      <c r="CL1002" s="222">
        <f t="shared" si="508"/>
        <v>25</v>
      </c>
      <c r="CM1002" s="237">
        <f t="shared" si="509"/>
        <v>0.96153846153846156</v>
      </c>
      <c r="CN1002" s="222">
        <f t="shared" si="510"/>
        <v>1</v>
      </c>
      <c r="CO1002" s="237">
        <f t="shared" si="511"/>
        <v>3.8461538461538464E-2</v>
      </c>
      <c r="CP1002" s="222">
        <f t="shared" si="512"/>
        <v>0</v>
      </c>
      <c r="CQ1002" s="237">
        <f t="shared" si="513"/>
        <v>0</v>
      </c>
      <c r="CR1002" s="222">
        <f t="shared" si="514"/>
        <v>0</v>
      </c>
      <c r="CS1002" s="237">
        <f t="shared" si="515"/>
        <v>0</v>
      </c>
      <c r="CT1002" s="223">
        <f t="shared" si="516"/>
        <v>1.9615384615384615</v>
      </c>
      <c r="CU1002" s="223" t="str">
        <f t="shared" si="517"/>
        <v>Đạt mục tiêu</v>
      </c>
      <c r="CV1002" s="5"/>
    </row>
    <row r="1003" spans="1:100" s="1" customFormat="1" ht="50.5" hidden="1">
      <c r="A1003" s="1308"/>
      <c r="B1003" s="1024"/>
      <c r="C1003" s="1055"/>
      <c r="D1003" s="1024"/>
      <c r="E1003" s="1055"/>
      <c r="F1003" s="1044"/>
      <c r="G1003" s="52" t="s">
        <v>1177</v>
      </c>
      <c r="H1003" s="52"/>
      <c r="I1003" s="595"/>
      <c r="J1003" s="125"/>
      <c r="K1003" s="520"/>
      <c r="L1003" s="5" t="s">
        <v>32</v>
      </c>
      <c r="M1003" s="212" t="s">
        <v>31</v>
      </c>
      <c r="N1003" s="165" t="s">
        <v>8</v>
      </c>
      <c r="O1003" s="221" t="s">
        <v>29</v>
      </c>
      <c r="P1003" s="221" t="s">
        <v>24</v>
      </c>
      <c r="Q1003" s="5"/>
      <c r="R1003" s="5"/>
      <c r="S1003" s="5"/>
      <c r="T1003" s="5"/>
      <c r="U1003" s="6"/>
      <c r="V1003" s="5" t="s">
        <v>24</v>
      </c>
      <c r="W1003" s="5"/>
      <c r="X1003" s="5"/>
      <c r="Y1003" s="5"/>
      <c r="Z1003" s="5"/>
      <c r="AA1003" s="5"/>
      <c r="AB1003" s="80">
        <f t="shared" si="507"/>
        <v>1</v>
      </c>
      <c r="AC1003" s="642"/>
      <c r="AD1003" s="7"/>
      <c r="AE1003" s="7"/>
      <c r="AF1003" s="7"/>
      <c r="AG1003" s="7"/>
      <c r="AH1003" s="7"/>
      <c r="AI1003" s="7"/>
      <c r="AJ1003" s="7"/>
      <c r="AK1003" s="7"/>
      <c r="AL1003" s="7"/>
      <c r="AM1003" s="7"/>
      <c r="AN1003" s="7"/>
      <c r="AO1003" s="7"/>
      <c r="AP1003" s="7"/>
      <c r="AQ1003" s="7"/>
      <c r="AR1003" s="7"/>
      <c r="AS1003" s="7"/>
      <c r="AT1003" s="7"/>
      <c r="AU1003" s="7"/>
      <c r="AV1003" s="55"/>
      <c r="AW1003" s="7"/>
      <c r="AX1003" s="7" t="s">
        <v>1183</v>
      </c>
      <c r="AY1003" s="7"/>
      <c r="AZ1003" s="7"/>
      <c r="BA1003" s="7"/>
      <c r="BB1003" s="7"/>
      <c r="BC1003" s="7"/>
      <c r="BD1003" s="7"/>
      <c r="BE1003" s="7"/>
      <c r="BF1003" s="7"/>
      <c r="BG1003" s="7"/>
      <c r="BH1003" s="7"/>
      <c r="BI1003" s="7"/>
      <c r="BJ1003" s="7"/>
      <c r="BK1003" s="7"/>
      <c r="BL1003" s="5">
        <v>2</v>
      </c>
      <c r="BM1003" s="221">
        <v>2</v>
      </c>
      <c r="BN1003" s="221">
        <v>2</v>
      </c>
      <c r="BO1003" s="221">
        <v>2</v>
      </c>
      <c r="BP1003" s="221">
        <v>2</v>
      </c>
      <c r="BQ1003" s="221">
        <v>2</v>
      </c>
      <c r="BR1003" s="5">
        <v>2</v>
      </c>
      <c r="BS1003" s="226">
        <v>2</v>
      </c>
      <c r="BT1003" s="221">
        <v>2</v>
      </c>
      <c r="BU1003" s="221">
        <v>2</v>
      </c>
      <c r="BV1003" s="221">
        <v>2</v>
      </c>
      <c r="BW1003" s="5">
        <v>2</v>
      </c>
      <c r="BX1003" s="221">
        <v>2</v>
      </c>
      <c r="BY1003" s="6">
        <v>2</v>
      </c>
      <c r="BZ1003" s="5">
        <v>2</v>
      </c>
      <c r="CA1003" s="221">
        <v>2</v>
      </c>
      <c r="CB1003" s="221">
        <v>2</v>
      </c>
      <c r="CC1003" s="221">
        <v>2</v>
      </c>
      <c r="CD1003" s="337">
        <v>2</v>
      </c>
      <c r="CE1003" s="221">
        <v>2</v>
      </c>
      <c r="CF1003" s="221">
        <v>2</v>
      </c>
      <c r="CG1003" s="221">
        <v>2</v>
      </c>
      <c r="CH1003" s="221">
        <v>2</v>
      </c>
      <c r="CI1003" s="221">
        <v>1</v>
      </c>
      <c r="CJ1003" s="337">
        <v>2</v>
      </c>
      <c r="CK1003" s="221">
        <v>2</v>
      </c>
      <c r="CL1003" s="222">
        <f t="shared" si="508"/>
        <v>25</v>
      </c>
      <c r="CM1003" s="237">
        <f t="shared" si="509"/>
        <v>0.96153846153846156</v>
      </c>
      <c r="CN1003" s="222">
        <f t="shared" si="510"/>
        <v>1</v>
      </c>
      <c r="CO1003" s="237">
        <f t="shared" si="511"/>
        <v>3.8461538461538464E-2</v>
      </c>
      <c r="CP1003" s="222">
        <f t="shared" si="512"/>
        <v>0</v>
      </c>
      <c r="CQ1003" s="237">
        <f t="shared" si="513"/>
        <v>0</v>
      </c>
      <c r="CR1003" s="222">
        <f t="shared" si="514"/>
        <v>0</v>
      </c>
      <c r="CS1003" s="237">
        <f t="shared" si="515"/>
        <v>0</v>
      </c>
      <c r="CT1003" s="223">
        <f t="shared" si="516"/>
        <v>1.9615384615384615</v>
      </c>
      <c r="CU1003" s="223" t="str">
        <f t="shared" si="517"/>
        <v>Đạt mục tiêu</v>
      </c>
      <c r="CV1003" s="5"/>
    </row>
    <row r="1004" spans="1:100" s="1" customFormat="1" ht="50.5" hidden="1">
      <c r="A1004" s="1308">
        <v>257</v>
      </c>
      <c r="B1004" s="1046" t="s">
        <v>2428</v>
      </c>
      <c r="C1004" s="1055" t="s">
        <v>28</v>
      </c>
      <c r="D1004" s="1024"/>
      <c r="E1004" s="1055" t="s">
        <v>28</v>
      </c>
      <c r="F1004" s="1076" t="s">
        <v>2429</v>
      </c>
      <c r="G1004" s="52" t="s">
        <v>2215</v>
      </c>
      <c r="H1004" s="52"/>
      <c r="I1004" s="595"/>
      <c r="J1004" s="125"/>
      <c r="K1004" s="520"/>
      <c r="L1004" s="5" t="s">
        <v>32</v>
      </c>
      <c r="M1004" s="212" t="s">
        <v>2176</v>
      </c>
      <c r="N1004" s="165" t="s">
        <v>8</v>
      </c>
      <c r="O1004" s="221" t="s">
        <v>51</v>
      </c>
      <c r="P1004" s="221" t="s">
        <v>24</v>
      </c>
      <c r="Q1004" s="5"/>
      <c r="R1004" s="5" t="s">
        <v>24</v>
      </c>
      <c r="S1004" s="5"/>
      <c r="T1004" s="5"/>
      <c r="U1004" s="6"/>
      <c r="V1004" s="5"/>
      <c r="W1004" s="5"/>
      <c r="X1004" s="5"/>
      <c r="Y1004" s="5"/>
      <c r="Z1004" s="5"/>
      <c r="AA1004" s="5"/>
      <c r="AB1004" s="80">
        <f t="shared" si="507"/>
        <v>1</v>
      </c>
      <c r="AC1004" s="642"/>
      <c r="AD1004" s="7"/>
      <c r="AE1004" s="7"/>
      <c r="AF1004" s="7"/>
      <c r="AG1004" s="7"/>
      <c r="AH1004" s="7" t="s">
        <v>1315</v>
      </c>
      <c r="AI1004" s="7"/>
      <c r="AJ1004" s="7"/>
      <c r="AK1004" s="7"/>
      <c r="AL1004" s="7"/>
      <c r="AM1004" s="7"/>
      <c r="AN1004" s="7"/>
      <c r="AO1004" s="7"/>
      <c r="AP1004" s="7"/>
      <c r="AQ1004" s="7"/>
      <c r="AR1004" s="7"/>
      <c r="AS1004" s="7"/>
      <c r="AT1004" s="7"/>
      <c r="AU1004" s="7"/>
      <c r="AV1004" s="55"/>
      <c r="AW1004" s="7"/>
      <c r="AX1004" s="7"/>
      <c r="AY1004" s="7"/>
      <c r="AZ1004" s="7"/>
      <c r="BA1004" s="7"/>
      <c r="BB1004" s="7"/>
      <c r="BC1004" s="7"/>
      <c r="BD1004" s="7"/>
      <c r="BE1004" s="7"/>
      <c r="BF1004" s="7"/>
      <c r="BG1004" s="7"/>
      <c r="BH1004" s="7"/>
      <c r="BI1004" s="7"/>
      <c r="BJ1004" s="7"/>
      <c r="BK1004" s="7"/>
      <c r="BL1004" s="5">
        <v>2</v>
      </c>
      <c r="BM1004" s="221">
        <v>2</v>
      </c>
      <c r="BN1004" s="221">
        <v>2</v>
      </c>
      <c r="BO1004" s="221">
        <v>2</v>
      </c>
      <c r="BP1004" s="221">
        <v>1</v>
      </c>
      <c r="BQ1004" s="221">
        <v>2</v>
      </c>
      <c r="BR1004" s="5">
        <v>2</v>
      </c>
      <c r="BS1004" s="226">
        <v>2</v>
      </c>
      <c r="BT1004" s="221">
        <v>2</v>
      </c>
      <c r="BU1004" s="221">
        <v>2</v>
      </c>
      <c r="BV1004" s="221">
        <v>2</v>
      </c>
      <c r="BW1004" s="5">
        <v>2</v>
      </c>
      <c r="BX1004" s="221">
        <v>2</v>
      </c>
      <c r="BY1004" s="6">
        <v>2</v>
      </c>
      <c r="BZ1004" s="5">
        <v>1</v>
      </c>
      <c r="CA1004" s="221">
        <v>2</v>
      </c>
      <c r="CB1004" s="221">
        <v>2</v>
      </c>
      <c r="CC1004" s="221">
        <v>2</v>
      </c>
      <c r="CD1004" s="337">
        <v>2</v>
      </c>
      <c r="CE1004" s="221">
        <v>2</v>
      </c>
      <c r="CF1004" s="221">
        <v>2</v>
      </c>
      <c r="CG1004" s="221">
        <v>2</v>
      </c>
      <c r="CH1004" s="221">
        <v>2</v>
      </c>
      <c r="CI1004" s="221">
        <v>2</v>
      </c>
      <c r="CJ1004" s="337">
        <v>2</v>
      </c>
      <c r="CK1004" s="221">
        <v>2</v>
      </c>
      <c r="CL1004" s="222">
        <f t="shared" si="508"/>
        <v>24</v>
      </c>
      <c r="CM1004" s="237">
        <f t="shared" si="509"/>
        <v>0.92307692307692313</v>
      </c>
      <c r="CN1004" s="222">
        <f t="shared" si="510"/>
        <v>2</v>
      </c>
      <c r="CO1004" s="237">
        <f t="shared" si="511"/>
        <v>7.6923076923076927E-2</v>
      </c>
      <c r="CP1004" s="222">
        <f t="shared" si="512"/>
        <v>0</v>
      </c>
      <c r="CQ1004" s="237">
        <f t="shared" si="513"/>
        <v>0</v>
      </c>
      <c r="CR1004" s="222">
        <f t="shared" si="514"/>
        <v>0</v>
      </c>
      <c r="CS1004" s="237">
        <f t="shared" si="515"/>
        <v>0</v>
      </c>
      <c r="CT1004" s="223">
        <f t="shared" si="516"/>
        <v>1.9230769230769231</v>
      </c>
      <c r="CU1004" s="223" t="str">
        <f t="shared" si="517"/>
        <v>Đạt mục tiêu</v>
      </c>
      <c r="CV1004" s="5"/>
    </row>
    <row r="1005" spans="1:100" s="1" customFormat="1" ht="50.5" hidden="1">
      <c r="A1005" s="1308"/>
      <c r="B1005" s="1046"/>
      <c r="C1005" s="1055"/>
      <c r="D1005" s="1024"/>
      <c r="E1005" s="1055"/>
      <c r="F1005" s="1044"/>
      <c r="G1005" s="207" t="s">
        <v>2236</v>
      </c>
      <c r="H1005" s="207"/>
      <c r="I1005" s="611"/>
      <c r="J1005" s="125"/>
      <c r="K1005" s="520"/>
      <c r="L1005" s="5" t="s">
        <v>32</v>
      </c>
      <c r="M1005" s="212" t="s">
        <v>31</v>
      </c>
      <c r="N1005" s="165" t="s">
        <v>8</v>
      </c>
      <c r="O1005" s="221" t="s">
        <v>29</v>
      </c>
      <c r="P1005" s="221" t="s">
        <v>24</v>
      </c>
      <c r="Q1005" s="5"/>
      <c r="R1005" s="5"/>
      <c r="S1005" s="5"/>
      <c r="T1005" s="5"/>
      <c r="U1005" s="6"/>
      <c r="V1005" s="5"/>
      <c r="W1005" s="5"/>
      <c r="X1005" s="5"/>
      <c r="Y1005" s="5"/>
      <c r="Z1005" s="5" t="s">
        <v>24</v>
      </c>
      <c r="AA1005" s="5"/>
      <c r="AB1005" s="80">
        <f t="shared" si="507"/>
        <v>1</v>
      </c>
      <c r="AC1005" s="642"/>
      <c r="AD1005" s="7"/>
      <c r="AE1005" s="7"/>
      <c r="AF1005" s="7"/>
      <c r="AG1005" s="7"/>
      <c r="AH1005" s="7"/>
      <c r="AI1005" s="7"/>
      <c r="AJ1005" s="7"/>
      <c r="AK1005" s="7"/>
      <c r="AL1005" s="7"/>
      <c r="AM1005" s="7"/>
      <c r="AN1005" s="7"/>
      <c r="AO1005" s="7"/>
      <c r="AP1005" s="7"/>
      <c r="AQ1005" s="7"/>
      <c r="AR1005" s="7"/>
      <c r="AS1005" s="7"/>
      <c r="AT1005" s="7"/>
      <c r="AU1005" s="7"/>
      <c r="AV1005" s="55"/>
      <c r="AW1005" s="7"/>
      <c r="AX1005" s="7"/>
      <c r="AY1005" s="7"/>
      <c r="AZ1005" s="7"/>
      <c r="BA1005" s="7"/>
      <c r="BB1005" s="7"/>
      <c r="BC1005" s="7"/>
      <c r="BD1005" s="7"/>
      <c r="BE1005" s="7"/>
      <c r="BF1005" s="7"/>
      <c r="BG1005" s="7"/>
      <c r="BH1005" s="7"/>
      <c r="BI1005" s="7"/>
      <c r="BJ1005" s="7"/>
      <c r="BK1005" s="7"/>
      <c r="BL1005" s="5">
        <v>2</v>
      </c>
      <c r="BM1005" s="221">
        <v>2</v>
      </c>
      <c r="BN1005" s="221">
        <v>2</v>
      </c>
      <c r="BO1005" s="221">
        <v>2</v>
      </c>
      <c r="BP1005" s="221">
        <v>2</v>
      </c>
      <c r="BQ1005" s="221">
        <v>2</v>
      </c>
      <c r="BR1005" s="5">
        <v>2</v>
      </c>
      <c r="BS1005" s="226">
        <v>2</v>
      </c>
      <c r="BT1005" s="221">
        <v>2</v>
      </c>
      <c r="BU1005" s="221">
        <v>2</v>
      </c>
      <c r="BV1005" s="221">
        <v>2</v>
      </c>
      <c r="BW1005" s="5">
        <v>2</v>
      </c>
      <c r="BX1005" s="221">
        <v>2</v>
      </c>
      <c r="BY1005" s="6">
        <v>2</v>
      </c>
      <c r="BZ1005" s="5">
        <v>2</v>
      </c>
      <c r="CA1005" s="221">
        <v>2</v>
      </c>
      <c r="CB1005" s="221">
        <v>2</v>
      </c>
      <c r="CC1005" s="221">
        <v>2</v>
      </c>
      <c r="CD1005" s="337">
        <v>2</v>
      </c>
      <c r="CE1005" s="221">
        <v>2</v>
      </c>
      <c r="CF1005" s="221">
        <v>2</v>
      </c>
      <c r="CG1005" s="221">
        <v>2</v>
      </c>
      <c r="CH1005" s="221">
        <v>2</v>
      </c>
      <c r="CI1005" s="221">
        <v>2</v>
      </c>
      <c r="CJ1005" s="337">
        <v>2</v>
      </c>
      <c r="CK1005" s="221">
        <v>2</v>
      </c>
      <c r="CL1005" s="222">
        <f t="shared" si="508"/>
        <v>26</v>
      </c>
      <c r="CM1005" s="237">
        <f t="shared" si="509"/>
        <v>1</v>
      </c>
      <c r="CN1005" s="222">
        <f t="shared" si="510"/>
        <v>0</v>
      </c>
      <c r="CO1005" s="237">
        <f t="shared" si="511"/>
        <v>0</v>
      </c>
      <c r="CP1005" s="222">
        <f t="shared" si="512"/>
        <v>0</v>
      </c>
      <c r="CQ1005" s="237">
        <f t="shared" si="513"/>
        <v>0</v>
      </c>
      <c r="CR1005" s="222">
        <f t="shared" si="514"/>
        <v>0</v>
      </c>
      <c r="CS1005" s="237">
        <f t="shared" si="515"/>
        <v>0</v>
      </c>
      <c r="CT1005" s="223">
        <f t="shared" si="516"/>
        <v>2</v>
      </c>
      <c r="CU1005" s="223" t="str">
        <f t="shared" si="517"/>
        <v>Đạt mục tiêu</v>
      </c>
      <c r="CV1005" s="5"/>
    </row>
    <row r="1006" spans="1:100" s="1" customFormat="1" ht="50.5" hidden="1">
      <c r="A1006" s="1308"/>
      <c r="B1006" s="1046"/>
      <c r="C1006" s="1055"/>
      <c r="D1006" s="1024"/>
      <c r="E1006" s="1055"/>
      <c r="F1006" s="1044"/>
      <c r="G1006" s="207" t="s">
        <v>2216</v>
      </c>
      <c r="H1006" s="207"/>
      <c r="I1006" s="611"/>
      <c r="J1006" s="125"/>
      <c r="K1006" s="520"/>
      <c r="L1006" s="5" t="s">
        <v>32</v>
      </c>
      <c r="M1006" s="212" t="s">
        <v>2177</v>
      </c>
      <c r="N1006" s="165" t="s">
        <v>8</v>
      </c>
      <c r="O1006" s="221" t="s">
        <v>29</v>
      </c>
      <c r="P1006" s="221" t="s">
        <v>24</v>
      </c>
      <c r="Q1006" s="5"/>
      <c r="R1006" s="5"/>
      <c r="S1006" s="5"/>
      <c r="T1006" s="5" t="s">
        <v>24</v>
      </c>
      <c r="U1006" s="6"/>
      <c r="V1006" s="5"/>
      <c r="W1006" s="5"/>
      <c r="X1006" s="5"/>
      <c r="Y1006" s="5"/>
      <c r="Z1006" s="5"/>
      <c r="AA1006" s="5"/>
      <c r="AB1006" s="80">
        <f t="shared" si="507"/>
        <v>1</v>
      </c>
      <c r="AC1006" s="642"/>
      <c r="AD1006" s="7"/>
      <c r="AE1006" s="7"/>
      <c r="AF1006" s="7"/>
      <c r="AG1006" s="7"/>
      <c r="AH1006" s="7"/>
      <c r="AI1006" s="7"/>
      <c r="AJ1006" s="7"/>
      <c r="AK1006" s="7"/>
      <c r="AL1006" s="7"/>
      <c r="AM1006" s="7"/>
      <c r="AN1006" s="7"/>
      <c r="AO1006" s="7"/>
      <c r="AP1006" s="55"/>
      <c r="AQ1006" s="55"/>
      <c r="AR1006" s="55" t="s">
        <v>1315</v>
      </c>
      <c r="AS1006" s="7"/>
      <c r="AT1006" s="7"/>
      <c r="AU1006" s="7"/>
      <c r="AV1006" s="55"/>
      <c r="AW1006" s="7"/>
      <c r="AX1006" s="7"/>
      <c r="AY1006" s="7"/>
      <c r="AZ1006" s="7"/>
      <c r="BA1006" s="7"/>
      <c r="BB1006" s="7"/>
      <c r="BC1006" s="7"/>
      <c r="BD1006" s="7"/>
      <c r="BE1006" s="7"/>
      <c r="BF1006" s="7"/>
      <c r="BG1006" s="7"/>
      <c r="BH1006" s="7"/>
      <c r="BI1006" s="7"/>
      <c r="BJ1006" s="7"/>
      <c r="BK1006" s="7"/>
      <c r="BL1006" s="5">
        <v>2</v>
      </c>
      <c r="BM1006" s="221">
        <v>2</v>
      </c>
      <c r="BN1006" s="221">
        <v>2</v>
      </c>
      <c r="BO1006" s="221">
        <v>2</v>
      </c>
      <c r="BP1006" s="221">
        <v>2</v>
      </c>
      <c r="BQ1006" s="221">
        <v>2</v>
      </c>
      <c r="BR1006" s="5">
        <v>1</v>
      </c>
      <c r="BS1006" s="226">
        <v>2</v>
      </c>
      <c r="BT1006" s="221">
        <v>2</v>
      </c>
      <c r="BU1006" s="221">
        <v>2</v>
      </c>
      <c r="BV1006" s="221">
        <v>2</v>
      </c>
      <c r="BW1006" s="5">
        <v>2</v>
      </c>
      <c r="BX1006" s="221">
        <v>2</v>
      </c>
      <c r="BY1006" s="6">
        <v>2</v>
      </c>
      <c r="BZ1006" s="5">
        <v>2</v>
      </c>
      <c r="CA1006" s="221">
        <v>2</v>
      </c>
      <c r="CB1006" s="221">
        <v>2</v>
      </c>
      <c r="CC1006" s="221">
        <v>2</v>
      </c>
      <c r="CD1006" s="337">
        <v>2</v>
      </c>
      <c r="CE1006" s="221">
        <v>2</v>
      </c>
      <c r="CF1006" s="221">
        <v>2</v>
      </c>
      <c r="CG1006" s="221">
        <v>2</v>
      </c>
      <c r="CH1006" s="221">
        <v>2</v>
      </c>
      <c r="CI1006" s="221">
        <v>2</v>
      </c>
      <c r="CJ1006" s="337">
        <v>2</v>
      </c>
      <c r="CK1006" s="221">
        <v>2</v>
      </c>
      <c r="CL1006" s="222">
        <f t="shared" si="508"/>
        <v>25</v>
      </c>
      <c r="CM1006" s="237">
        <f t="shared" si="509"/>
        <v>0.96153846153846156</v>
      </c>
      <c r="CN1006" s="222">
        <f t="shared" si="510"/>
        <v>1</v>
      </c>
      <c r="CO1006" s="237">
        <f t="shared" si="511"/>
        <v>3.8461538461538464E-2</v>
      </c>
      <c r="CP1006" s="222">
        <f t="shared" si="512"/>
        <v>0</v>
      </c>
      <c r="CQ1006" s="237">
        <f t="shared" si="513"/>
        <v>0</v>
      </c>
      <c r="CR1006" s="222">
        <f t="shared" si="514"/>
        <v>0</v>
      </c>
      <c r="CS1006" s="237">
        <f t="shared" si="515"/>
        <v>0</v>
      </c>
      <c r="CT1006" s="223">
        <f t="shared" si="516"/>
        <v>1.9615384615384615</v>
      </c>
      <c r="CU1006" s="223" t="str">
        <f t="shared" si="517"/>
        <v>Đạt mục tiêu</v>
      </c>
      <c r="CV1006" s="5"/>
    </row>
    <row r="1007" spans="1:100" ht="62" hidden="1">
      <c r="A1007" s="1308"/>
      <c r="B1007" s="1077"/>
      <c r="C1007" s="1074"/>
      <c r="D1007" s="1077"/>
      <c r="E1007" s="1074"/>
      <c r="F1007" s="1076"/>
      <c r="G1007" s="48" t="s">
        <v>2237</v>
      </c>
      <c r="H1007" s="48"/>
      <c r="I1007" s="615"/>
      <c r="J1007" s="328"/>
      <c r="K1007" s="490"/>
      <c r="L1007" s="221" t="s">
        <v>32</v>
      </c>
      <c r="M1007" s="212" t="s">
        <v>31</v>
      </c>
      <c r="N1007" s="165" t="s">
        <v>8</v>
      </c>
      <c r="O1007" s="221" t="s">
        <v>25</v>
      </c>
      <c r="P1007" s="221" t="s">
        <v>24</v>
      </c>
      <c r="Q1007" s="221"/>
      <c r="R1007" s="221"/>
      <c r="S1007" s="221"/>
      <c r="T1007" s="221"/>
      <c r="U1007" s="226"/>
      <c r="V1007" s="221"/>
      <c r="W1007" s="5"/>
      <c r="X1007" s="221" t="s">
        <v>24</v>
      </c>
      <c r="Y1007" s="221"/>
      <c r="Z1007" s="221"/>
      <c r="AA1007" s="221"/>
      <c r="AB1007" s="80">
        <f t="shared" si="507"/>
        <v>1</v>
      </c>
      <c r="AC1007" s="642"/>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t="s">
        <v>1317</v>
      </c>
      <c r="BB1007" s="55" t="s">
        <v>1317</v>
      </c>
      <c r="BC1007" s="55" t="s">
        <v>1317</v>
      </c>
      <c r="BD1007" s="55" t="s">
        <v>1317</v>
      </c>
      <c r="BE1007" s="55"/>
      <c r="BF1007" s="55"/>
      <c r="BG1007" s="55"/>
      <c r="BH1007" s="55"/>
      <c r="BI1007" s="55"/>
      <c r="BJ1007" s="55"/>
      <c r="BK1007" s="55"/>
      <c r="BL1007" s="5">
        <v>2</v>
      </c>
      <c r="BM1007" s="221">
        <v>2</v>
      </c>
      <c r="BN1007" s="221">
        <v>2</v>
      </c>
      <c r="BO1007" s="221">
        <v>2</v>
      </c>
      <c r="BP1007" s="221">
        <v>2</v>
      </c>
      <c r="BQ1007" s="221">
        <v>2</v>
      </c>
      <c r="BR1007" s="5">
        <v>2</v>
      </c>
      <c r="BS1007" s="226">
        <v>2</v>
      </c>
      <c r="BT1007" s="221">
        <v>2</v>
      </c>
      <c r="BU1007" s="221">
        <v>2</v>
      </c>
      <c r="BV1007" s="221">
        <v>2</v>
      </c>
      <c r="BW1007" s="5">
        <v>2</v>
      </c>
      <c r="BX1007" s="221">
        <v>2</v>
      </c>
      <c r="BY1007" s="6">
        <v>2</v>
      </c>
      <c r="BZ1007" s="5">
        <v>1</v>
      </c>
      <c r="CA1007" s="221">
        <v>2</v>
      </c>
      <c r="CB1007" s="221">
        <v>2</v>
      </c>
      <c r="CC1007" s="221">
        <v>2</v>
      </c>
      <c r="CD1007" s="337">
        <v>2</v>
      </c>
      <c r="CE1007" s="221">
        <v>2</v>
      </c>
      <c r="CF1007" s="221">
        <v>2</v>
      </c>
      <c r="CG1007" s="221">
        <v>2</v>
      </c>
      <c r="CH1007" s="221">
        <v>2</v>
      </c>
      <c r="CI1007" s="221">
        <v>2</v>
      </c>
      <c r="CJ1007" s="337">
        <v>2</v>
      </c>
      <c r="CK1007" s="221">
        <v>2</v>
      </c>
      <c r="CL1007" s="222">
        <f t="shared" si="508"/>
        <v>25</v>
      </c>
      <c r="CM1007" s="237">
        <f t="shared" si="509"/>
        <v>0.96153846153846156</v>
      </c>
      <c r="CN1007" s="222">
        <f t="shared" si="510"/>
        <v>1</v>
      </c>
      <c r="CO1007" s="237">
        <f t="shared" si="511"/>
        <v>3.8461538461538464E-2</v>
      </c>
      <c r="CP1007" s="222">
        <f t="shared" si="512"/>
        <v>0</v>
      </c>
      <c r="CQ1007" s="237">
        <f t="shared" si="513"/>
        <v>0</v>
      </c>
      <c r="CR1007" s="222">
        <f t="shared" si="514"/>
        <v>0</v>
      </c>
      <c r="CS1007" s="237">
        <f t="shared" si="515"/>
        <v>0</v>
      </c>
      <c r="CT1007" s="223">
        <f t="shared" si="516"/>
        <v>1.9615384615384615</v>
      </c>
      <c r="CU1007" s="223" t="str">
        <f t="shared" si="517"/>
        <v>Đạt mục tiêu</v>
      </c>
      <c r="CV1007" s="221"/>
    </row>
    <row r="1008" spans="1:100" ht="50.5" hidden="1">
      <c r="A1008" s="1308"/>
      <c r="B1008" s="1046"/>
      <c r="C1008" s="1055"/>
      <c r="D1008" s="1024"/>
      <c r="E1008" s="1055"/>
      <c r="F1008" s="1044"/>
      <c r="G1008" s="259" t="s">
        <v>2220</v>
      </c>
      <c r="H1008" s="259"/>
      <c r="I1008" s="615"/>
      <c r="J1008" s="328"/>
      <c r="K1008" s="490"/>
      <c r="L1008" s="221" t="s">
        <v>32</v>
      </c>
      <c r="M1008" s="212" t="s">
        <v>31</v>
      </c>
      <c r="N1008" s="165" t="s">
        <v>8</v>
      </c>
      <c r="O1008" s="221"/>
      <c r="P1008" s="221" t="s">
        <v>24</v>
      </c>
      <c r="Q1008" s="221"/>
      <c r="R1008" s="221"/>
      <c r="S1008" s="221"/>
      <c r="T1008" s="221"/>
      <c r="U1008" s="226"/>
      <c r="V1008" s="221"/>
      <c r="W1008" s="5" t="s">
        <v>24</v>
      </c>
      <c r="X1008" s="221"/>
      <c r="Y1008" s="221"/>
      <c r="Z1008" s="221"/>
      <c r="AA1008" s="221"/>
      <c r="AB1008" s="80"/>
      <c r="AC1008" s="642"/>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t="s">
        <v>1315</v>
      </c>
      <c r="AZ1008" s="55"/>
      <c r="BA1008" s="55"/>
      <c r="BB1008" s="55"/>
      <c r="BC1008" s="55"/>
      <c r="BD1008" s="55"/>
      <c r="BE1008" s="55"/>
      <c r="BF1008" s="55"/>
      <c r="BG1008" s="55"/>
      <c r="BH1008" s="55"/>
      <c r="BI1008" s="55"/>
      <c r="BJ1008" s="55"/>
      <c r="BK1008" s="55"/>
      <c r="BL1008" s="5">
        <v>2</v>
      </c>
      <c r="BM1008" s="221">
        <v>2</v>
      </c>
      <c r="BN1008" s="221">
        <v>2</v>
      </c>
      <c r="BO1008" s="221">
        <v>2</v>
      </c>
      <c r="BP1008" s="221">
        <v>2</v>
      </c>
      <c r="BQ1008" s="221">
        <v>2</v>
      </c>
      <c r="BR1008" s="5">
        <v>2</v>
      </c>
      <c r="BS1008" s="226">
        <v>2</v>
      </c>
      <c r="BT1008" s="221">
        <v>2</v>
      </c>
      <c r="BU1008" s="221">
        <v>1</v>
      </c>
      <c r="BV1008" s="221">
        <v>2</v>
      </c>
      <c r="BW1008" s="5">
        <v>2</v>
      </c>
      <c r="BX1008" s="221">
        <v>2</v>
      </c>
      <c r="BY1008" s="6">
        <v>2</v>
      </c>
      <c r="BZ1008" s="5">
        <v>2</v>
      </c>
      <c r="CA1008" s="221">
        <v>2</v>
      </c>
      <c r="CB1008" s="221">
        <v>2</v>
      </c>
      <c r="CC1008" s="221">
        <v>2</v>
      </c>
      <c r="CD1008" s="337">
        <v>2</v>
      </c>
      <c r="CE1008" s="221">
        <v>2</v>
      </c>
      <c r="CF1008" s="221">
        <v>2</v>
      </c>
      <c r="CG1008" s="221">
        <v>2</v>
      </c>
      <c r="CH1008" s="221">
        <v>2</v>
      </c>
      <c r="CI1008" s="221">
        <v>2</v>
      </c>
      <c r="CJ1008" s="337">
        <v>2</v>
      </c>
      <c r="CK1008" s="221">
        <v>2</v>
      </c>
      <c r="CL1008" s="222">
        <f t="shared" si="508"/>
        <v>25</v>
      </c>
      <c r="CM1008" s="237">
        <f t="shared" si="509"/>
        <v>0.96153846153846156</v>
      </c>
      <c r="CN1008" s="222">
        <f t="shared" si="510"/>
        <v>1</v>
      </c>
      <c r="CO1008" s="237">
        <f t="shared" si="511"/>
        <v>3.8461538461538464E-2</v>
      </c>
      <c r="CP1008" s="222">
        <f t="shared" si="512"/>
        <v>0</v>
      </c>
      <c r="CQ1008" s="237">
        <f t="shared" si="513"/>
        <v>0</v>
      </c>
      <c r="CR1008" s="222">
        <f t="shared" si="514"/>
        <v>0</v>
      </c>
      <c r="CS1008" s="237">
        <f t="shared" si="515"/>
        <v>0</v>
      </c>
      <c r="CT1008" s="223">
        <f t="shared" si="516"/>
        <v>1.9615384615384615</v>
      </c>
      <c r="CU1008" s="223" t="str">
        <f t="shared" si="517"/>
        <v>Đạt mục tiêu</v>
      </c>
      <c r="CV1008" s="221"/>
    </row>
    <row r="1009" spans="1:101" s="1" customFormat="1" ht="50.5" hidden="1">
      <c r="A1009" s="1308"/>
      <c r="B1009" s="1046"/>
      <c r="C1009" s="1055"/>
      <c r="D1009" s="1024"/>
      <c r="E1009" s="1055"/>
      <c r="F1009" s="1044"/>
      <c r="G1009" s="207" t="s">
        <v>2217</v>
      </c>
      <c r="H1009" s="207"/>
      <c r="I1009" s="611"/>
      <c r="J1009" s="125"/>
      <c r="K1009" s="520"/>
      <c r="L1009" s="5" t="s">
        <v>32</v>
      </c>
      <c r="M1009" s="212" t="s">
        <v>31</v>
      </c>
      <c r="N1009" s="165" t="s">
        <v>8</v>
      </c>
      <c r="O1009" s="221" t="s">
        <v>29</v>
      </c>
      <c r="P1009" s="221" t="s">
        <v>24</v>
      </c>
      <c r="Q1009" s="5"/>
      <c r="R1009" s="5"/>
      <c r="S1009" s="5"/>
      <c r="T1009" s="5"/>
      <c r="U1009" s="6"/>
      <c r="V1009" s="5"/>
      <c r="W1009" s="5"/>
      <c r="X1009" s="5"/>
      <c r="Y1009" s="5"/>
      <c r="Z1009" s="5"/>
      <c r="AA1009" s="5" t="s">
        <v>24</v>
      </c>
      <c r="AB1009" s="80">
        <f>COUNTIF($Q1009:$AA1009,"x")</f>
        <v>1</v>
      </c>
      <c r="AC1009" s="642"/>
      <c r="AD1009" s="7"/>
      <c r="AE1009" s="7"/>
      <c r="AF1009" s="7"/>
      <c r="AG1009" s="7"/>
      <c r="AH1009" s="7"/>
      <c r="AI1009" s="7"/>
      <c r="AJ1009" s="7"/>
      <c r="AK1009" s="7"/>
      <c r="AL1009" s="7"/>
      <c r="AM1009" s="7"/>
      <c r="AN1009" s="7"/>
      <c r="AO1009" s="7"/>
      <c r="AP1009" s="7"/>
      <c r="AQ1009" s="7"/>
      <c r="AR1009" s="7"/>
      <c r="AS1009" s="7"/>
      <c r="AT1009" s="7"/>
      <c r="AU1009" s="7"/>
      <c r="AV1009" s="55"/>
      <c r="AW1009" s="7"/>
      <c r="AX1009" s="7"/>
      <c r="AY1009" s="7"/>
      <c r="AZ1009" s="7" t="s">
        <v>1315</v>
      </c>
      <c r="BA1009" s="7"/>
      <c r="BB1009" s="7"/>
      <c r="BC1009" s="7"/>
      <c r="BD1009" s="7"/>
      <c r="BE1009" s="7"/>
      <c r="BF1009" s="7"/>
      <c r="BG1009" s="7"/>
      <c r="BH1009" s="7"/>
      <c r="BI1009" s="7"/>
      <c r="BJ1009" s="7"/>
      <c r="BK1009" s="7"/>
      <c r="BL1009" s="5">
        <v>1</v>
      </c>
      <c r="BM1009" s="221">
        <v>2</v>
      </c>
      <c r="BN1009" s="221">
        <v>2</v>
      </c>
      <c r="BO1009" s="221">
        <v>2</v>
      </c>
      <c r="BP1009" s="221">
        <v>2</v>
      </c>
      <c r="BQ1009" s="221">
        <v>2</v>
      </c>
      <c r="BR1009" s="5">
        <v>2</v>
      </c>
      <c r="BS1009" s="226">
        <v>2</v>
      </c>
      <c r="BT1009" s="221">
        <v>2</v>
      </c>
      <c r="BU1009" s="221">
        <v>2</v>
      </c>
      <c r="BV1009" s="221">
        <v>2</v>
      </c>
      <c r="BW1009" s="5">
        <v>2</v>
      </c>
      <c r="BX1009" s="221">
        <v>2</v>
      </c>
      <c r="BY1009" s="6">
        <v>2</v>
      </c>
      <c r="BZ1009" s="5">
        <v>2</v>
      </c>
      <c r="CA1009" s="221">
        <v>2</v>
      </c>
      <c r="CB1009" s="221">
        <v>2</v>
      </c>
      <c r="CC1009" s="221">
        <v>2</v>
      </c>
      <c r="CD1009" s="337">
        <v>2</v>
      </c>
      <c r="CE1009" s="221">
        <v>2</v>
      </c>
      <c r="CF1009" s="221">
        <v>2</v>
      </c>
      <c r="CG1009" s="221">
        <v>2</v>
      </c>
      <c r="CH1009" s="221">
        <v>1</v>
      </c>
      <c r="CI1009" s="221">
        <v>2</v>
      </c>
      <c r="CJ1009" s="337">
        <v>2</v>
      </c>
      <c r="CK1009" s="221">
        <v>2</v>
      </c>
      <c r="CL1009" s="222">
        <f t="shared" si="508"/>
        <v>24</v>
      </c>
      <c r="CM1009" s="237">
        <f t="shared" si="509"/>
        <v>0.92307692307692313</v>
      </c>
      <c r="CN1009" s="222">
        <f t="shared" si="510"/>
        <v>2</v>
      </c>
      <c r="CO1009" s="237">
        <f t="shared" si="511"/>
        <v>7.6923076923076927E-2</v>
      </c>
      <c r="CP1009" s="222">
        <f t="shared" si="512"/>
        <v>0</v>
      </c>
      <c r="CQ1009" s="237">
        <f t="shared" si="513"/>
        <v>0</v>
      </c>
      <c r="CR1009" s="222">
        <f t="shared" si="514"/>
        <v>0</v>
      </c>
      <c r="CS1009" s="237">
        <f t="shared" si="515"/>
        <v>0</v>
      </c>
      <c r="CT1009" s="223">
        <f t="shared" si="516"/>
        <v>1.9230769230769231</v>
      </c>
      <c r="CU1009" s="223" t="str">
        <f t="shared" si="517"/>
        <v>Đạt mục tiêu</v>
      </c>
      <c r="CV1009" s="5"/>
    </row>
    <row r="1010" spans="1:101" s="1" customFormat="1" ht="50.5" hidden="1">
      <c r="A1010" s="1308">
        <v>258</v>
      </c>
      <c r="B1010" s="1077" t="s">
        <v>1859</v>
      </c>
      <c r="C1010" s="1055" t="s">
        <v>28</v>
      </c>
      <c r="D1010" s="1044" t="s">
        <v>1858</v>
      </c>
      <c r="E1010" s="1055" t="s">
        <v>26</v>
      </c>
      <c r="F1010" s="1044" t="s">
        <v>1858</v>
      </c>
      <c r="G1010" s="207" t="s">
        <v>2219</v>
      </c>
      <c r="H1010" s="207"/>
      <c r="I1010" s="611"/>
      <c r="J1010" s="125"/>
      <c r="K1010" s="520"/>
      <c r="L1010" s="5" t="s">
        <v>32</v>
      </c>
      <c r="M1010" s="212" t="s">
        <v>2176</v>
      </c>
      <c r="N1010" s="165" t="s">
        <v>8</v>
      </c>
      <c r="O1010" s="221" t="s">
        <v>29</v>
      </c>
      <c r="P1010" s="221"/>
      <c r="Q1010" s="5"/>
      <c r="R1010" s="5" t="s">
        <v>24</v>
      </c>
      <c r="S1010" s="5" t="s">
        <v>24</v>
      </c>
      <c r="T1010" s="5"/>
      <c r="U1010" s="6"/>
      <c r="V1010" s="5"/>
      <c r="W1010" s="5"/>
      <c r="X1010" s="5"/>
      <c r="Y1010" s="5"/>
      <c r="Z1010" s="5"/>
      <c r="AA1010" s="5"/>
      <c r="AB1010" s="80">
        <f>COUNTIF($Q1010:$AA1010,"x")</f>
        <v>2</v>
      </c>
      <c r="AC1010" s="642"/>
      <c r="AD1010" s="7"/>
      <c r="AE1010" s="7"/>
      <c r="AF1010" s="7"/>
      <c r="AG1010" s="7" t="s">
        <v>1315</v>
      </c>
      <c r="AH1010" s="7"/>
      <c r="AI1010" s="7"/>
      <c r="AJ1010" s="7"/>
      <c r="AK1010" s="7"/>
      <c r="AL1010" s="7"/>
      <c r="AM1010" s="7"/>
      <c r="AN1010" s="7"/>
      <c r="AO1010" s="7"/>
      <c r="AP1010" s="7"/>
      <c r="AQ1010" s="7"/>
      <c r="AR1010" s="7"/>
      <c r="AS1010" s="7"/>
      <c r="AT1010" s="7"/>
      <c r="AU1010" s="7"/>
      <c r="AV1010" s="55"/>
      <c r="AW1010" s="7"/>
      <c r="AX1010" s="7"/>
      <c r="AY1010" s="7"/>
      <c r="AZ1010" s="7"/>
      <c r="BA1010" s="7"/>
      <c r="BB1010" s="7"/>
      <c r="BC1010" s="7"/>
      <c r="BD1010" s="7"/>
      <c r="BE1010" s="7"/>
      <c r="BF1010" s="7"/>
      <c r="BG1010" s="7"/>
      <c r="BH1010" s="7"/>
      <c r="BI1010" s="7"/>
      <c r="BJ1010" s="7"/>
      <c r="BK1010" s="7"/>
      <c r="BL1010" s="5">
        <v>2</v>
      </c>
      <c r="BM1010" s="221">
        <v>2</v>
      </c>
      <c r="BN1010" s="221">
        <v>1</v>
      </c>
      <c r="BO1010" s="221">
        <v>2</v>
      </c>
      <c r="BP1010" s="221">
        <v>1</v>
      </c>
      <c r="BQ1010" s="221">
        <v>2</v>
      </c>
      <c r="BR1010" s="5">
        <v>1</v>
      </c>
      <c r="BS1010" s="226">
        <v>1</v>
      </c>
      <c r="BT1010" s="221">
        <v>2</v>
      </c>
      <c r="BU1010" s="221">
        <v>2</v>
      </c>
      <c r="BV1010" s="221">
        <v>2</v>
      </c>
      <c r="BW1010" s="5">
        <v>2</v>
      </c>
      <c r="BX1010" s="221">
        <v>2</v>
      </c>
      <c r="BY1010" s="6">
        <v>2</v>
      </c>
      <c r="BZ1010" s="5">
        <v>1</v>
      </c>
      <c r="CA1010" s="221">
        <v>2</v>
      </c>
      <c r="CB1010" s="221">
        <v>2</v>
      </c>
      <c r="CC1010" s="221">
        <v>2</v>
      </c>
      <c r="CD1010" s="337">
        <v>2</v>
      </c>
      <c r="CE1010" s="221">
        <v>2</v>
      </c>
      <c r="CF1010" s="221">
        <v>2</v>
      </c>
      <c r="CG1010" s="221">
        <v>2</v>
      </c>
      <c r="CH1010" s="221">
        <v>2</v>
      </c>
      <c r="CI1010" s="221">
        <v>2</v>
      </c>
      <c r="CJ1010" s="337">
        <v>2</v>
      </c>
      <c r="CK1010" s="221">
        <v>2</v>
      </c>
      <c r="CL1010" s="222">
        <f t="shared" si="508"/>
        <v>21</v>
      </c>
      <c r="CM1010" s="237">
        <f t="shared" si="509"/>
        <v>0.80769230769230771</v>
      </c>
      <c r="CN1010" s="222">
        <f t="shared" si="510"/>
        <v>5</v>
      </c>
      <c r="CO1010" s="237">
        <f t="shared" si="511"/>
        <v>0.19230769230769232</v>
      </c>
      <c r="CP1010" s="222">
        <f t="shared" si="512"/>
        <v>0</v>
      </c>
      <c r="CQ1010" s="237">
        <f t="shared" si="513"/>
        <v>0</v>
      </c>
      <c r="CR1010" s="222">
        <f t="shared" si="514"/>
        <v>0</v>
      </c>
      <c r="CS1010" s="237">
        <f t="shared" si="515"/>
        <v>0</v>
      </c>
      <c r="CT1010" s="223">
        <f t="shared" si="516"/>
        <v>1.8076923076923077</v>
      </c>
      <c r="CU1010" s="223" t="str">
        <f t="shared" si="517"/>
        <v>Đạt mục tiêu</v>
      </c>
      <c r="CV1010" s="5"/>
    </row>
    <row r="1011" spans="1:101" s="1" customFormat="1" ht="50.5" hidden="1">
      <c r="A1011" s="1308"/>
      <c r="B1011" s="1077"/>
      <c r="C1011" s="1074"/>
      <c r="D1011" s="1076"/>
      <c r="E1011" s="1074"/>
      <c r="F1011" s="1076"/>
      <c r="G1011" s="52" t="s">
        <v>2218</v>
      </c>
      <c r="H1011" s="52"/>
      <c r="I1011" s="611"/>
      <c r="J1011" s="125"/>
      <c r="K1011" s="520"/>
      <c r="L1011" s="5" t="s">
        <v>32</v>
      </c>
      <c r="M1011" s="212" t="s">
        <v>31</v>
      </c>
      <c r="N1011" s="165" t="s">
        <v>8</v>
      </c>
      <c r="O1011" s="221" t="s">
        <v>29</v>
      </c>
      <c r="P1011" s="221"/>
      <c r="Q1011" s="5"/>
      <c r="R1011" s="5"/>
      <c r="S1011" s="5" t="s">
        <v>24</v>
      </c>
      <c r="T1011" s="5"/>
      <c r="U1011" s="6" t="s">
        <v>24</v>
      </c>
      <c r="V1011" s="5"/>
      <c r="W1011" s="5"/>
      <c r="X1011" s="5" t="s">
        <v>24</v>
      </c>
      <c r="Y1011" s="5"/>
      <c r="Z1011" s="5"/>
      <c r="AA1011" s="5"/>
      <c r="AB1011" s="80">
        <f>COUNTIF($Q1011:$AA1011,"x")</f>
        <v>3</v>
      </c>
      <c r="AC1011" s="642"/>
      <c r="AD1011" s="7"/>
      <c r="AE1011" s="7"/>
      <c r="AF1011" s="7"/>
      <c r="AG1011" s="7"/>
      <c r="AH1011" s="7"/>
      <c r="AI1011" s="7"/>
      <c r="AJ1011" s="7"/>
      <c r="AK1011" s="7"/>
      <c r="AL1011" s="7"/>
      <c r="AM1011" s="7"/>
      <c r="AN1011" s="7"/>
      <c r="AO1011" s="7"/>
      <c r="AP1011" s="7"/>
      <c r="AQ1011" s="7"/>
      <c r="AR1011" s="7"/>
      <c r="AS1011" s="7"/>
      <c r="AT1011" s="7"/>
      <c r="AU1011" s="7"/>
      <c r="AV1011" s="55"/>
      <c r="AW1011" s="7"/>
      <c r="AX1011" s="7"/>
      <c r="AY1011" s="7"/>
      <c r="AZ1011" s="7"/>
      <c r="BA1011" s="7" t="s">
        <v>1317</v>
      </c>
      <c r="BB1011" s="7" t="s">
        <v>1317</v>
      </c>
      <c r="BC1011" s="7" t="s">
        <v>1317</v>
      </c>
      <c r="BD1011" s="7" t="s">
        <v>1317</v>
      </c>
      <c r="BE1011" s="7"/>
      <c r="BF1011" s="7"/>
      <c r="BG1011" s="7"/>
      <c r="BH1011" s="7"/>
      <c r="BI1011" s="7"/>
      <c r="BJ1011" s="7"/>
      <c r="BK1011" s="7"/>
      <c r="BL1011" s="5">
        <v>2</v>
      </c>
      <c r="BM1011" s="221">
        <v>2</v>
      </c>
      <c r="BN1011" s="221">
        <v>2</v>
      </c>
      <c r="BO1011" s="221">
        <v>2</v>
      </c>
      <c r="BP1011" s="221">
        <v>2</v>
      </c>
      <c r="BQ1011" s="221">
        <v>2</v>
      </c>
      <c r="BR1011" s="5">
        <v>2</v>
      </c>
      <c r="BS1011" s="226">
        <v>2</v>
      </c>
      <c r="BT1011" s="221">
        <v>2</v>
      </c>
      <c r="BU1011" s="221">
        <v>2</v>
      </c>
      <c r="BV1011" s="221">
        <v>2</v>
      </c>
      <c r="BW1011" s="5">
        <v>2</v>
      </c>
      <c r="BX1011" s="221">
        <v>2</v>
      </c>
      <c r="BY1011" s="6">
        <v>1</v>
      </c>
      <c r="BZ1011" s="5">
        <v>2</v>
      </c>
      <c r="CA1011" s="221">
        <v>2</v>
      </c>
      <c r="CB1011" s="221">
        <v>2</v>
      </c>
      <c r="CC1011" s="221">
        <v>2</v>
      </c>
      <c r="CD1011" s="337">
        <v>2</v>
      </c>
      <c r="CE1011" s="221">
        <v>2</v>
      </c>
      <c r="CF1011" s="221">
        <v>2</v>
      </c>
      <c r="CG1011" s="221">
        <v>2</v>
      </c>
      <c r="CH1011" s="221">
        <v>2</v>
      </c>
      <c r="CI1011" s="221">
        <v>2</v>
      </c>
      <c r="CJ1011" s="337">
        <v>2</v>
      </c>
      <c r="CK1011" s="221">
        <v>2</v>
      </c>
      <c r="CL1011" s="222">
        <f t="shared" si="508"/>
        <v>25</v>
      </c>
      <c r="CM1011" s="237">
        <f t="shared" si="509"/>
        <v>0.96153846153846156</v>
      </c>
      <c r="CN1011" s="222">
        <f t="shared" si="510"/>
        <v>1</v>
      </c>
      <c r="CO1011" s="237">
        <f t="shared" si="511"/>
        <v>3.8461538461538464E-2</v>
      </c>
      <c r="CP1011" s="222">
        <f t="shared" si="512"/>
        <v>0</v>
      </c>
      <c r="CQ1011" s="237">
        <f t="shared" si="513"/>
        <v>0</v>
      </c>
      <c r="CR1011" s="222">
        <f t="shared" si="514"/>
        <v>0</v>
      </c>
      <c r="CS1011" s="237">
        <f t="shared" si="515"/>
        <v>0</v>
      </c>
      <c r="CT1011" s="223">
        <f t="shared" si="516"/>
        <v>1.9615384615384615</v>
      </c>
      <c r="CU1011" s="223" t="str">
        <f t="shared" si="517"/>
        <v>Đạt mục tiêu</v>
      </c>
      <c r="CV1011" s="5"/>
    </row>
    <row r="1012" spans="1:101" s="1" customFormat="1" ht="232.5" hidden="1">
      <c r="A1012" s="13">
        <v>259</v>
      </c>
      <c r="B1012" s="203" t="s">
        <v>1853</v>
      </c>
      <c r="C1012" s="146" t="s">
        <v>28</v>
      </c>
      <c r="D1012" s="220" t="s">
        <v>1856</v>
      </c>
      <c r="E1012" s="150"/>
      <c r="F1012" s="220" t="s">
        <v>1856</v>
      </c>
      <c r="G1012" s="288" t="s">
        <v>2221</v>
      </c>
      <c r="H1012" s="288"/>
      <c r="I1012" s="612"/>
      <c r="J1012" s="125"/>
      <c r="K1012" s="520"/>
      <c r="L1012" s="5" t="s">
        <v>32</v>
      </c>
      <c r="M1012" s="212" t="s">
        <v>2176</v>
      </c>
      <c r="N1012" s="165" t="s">
        <v>8</v>
      </c>
      <c r="O1012" s="221" t="s">
        <v>29</v>
      </c>
      <c r="P1012" s="221" t="s">
        <v>24</v>
      </c>
      <c r="Q1012" s="5"/>
      <c r="R1012" s="5" t="s">
        <v>24</v>
      </c>
      <c r="S1012" s="5"/>
      <c r="T1012" s="5"/>
      <c r="U1012" s="6"/>
      <c r="V1012" s="5"/>
      <c r="W1012" s="5"/>
      <c r="X1012" s="5"/>
      <c r="Y1012" s="5"/>
      <c r="Z1012" s="5"/>
      <c r="AA1012" s="5"/>
      <c r="AB1012" s="80">
        <f>COUNTIF($Q1012:$AA1012,"x")</f>
        <v>1</v>
      </c>
      <c r="AC1012" s="642"/>
      <c r="AD1012" s="7"/>
      <c r="AE1012" s="7"/>
      <c r="AF1012" s="7"/>
      <c r="AG1012" s="7"/>
      <c r="AH1012" s="7"/>
      <c r="AI1012" s="7"/>
      <c r="AJ1012" s="7"/>
      <c r="AK1012" s="7"/>
      <c r="AL1012" s="7"/>
      <c r="AM1012" s="7"/>
      <c r="AN1012" s="7"/>
      <c r="AO1012" s="7"/>
      <c r="AP1012" s="7"/>
      <c r="AQ1012" s="7"/>
      <c r="AR1012" s="7"/>
      <c r="AS1012" s="7"/>
      <c r="AT1012" s="7"/>
      <c r="AU1012" s="7"/>
      <c r="AV1012" s="55"/>
      <c r="AW1012" s="7"/>
      <c r="AX1012" s="7"/>
      <c r="AY1012" s="7"/>
      <c r="AZ1012" s="7"/>
      <c r="BA1012" s="7"/>
      <c r="BB1012" s="7"/>
      <c r="BC1012" s="7"/>
      <c r="BD1012" s="7"/>
      <c r="BE1012" s="7"/>
      <c r="BF1012" s="7"/>
      <c r="BG1012" s="7"/>
      <c r="BH1012" s="7"/>
      <c r="BI1012" s="7"/>
      <c r="BJ1012" s="7"/>
      <c r="BK1012" s="7"/>
      <c r="BL1012" s="823">
        <v>2</v>
      </c>
      <c r="BM1012" s="354">
        <v>2</v>
      </c>
      <c r="BN1012" s="354">
        <v>2</v>
      </c>
      <c r="BO1012" s="354">
        <v>2</v>
      </c>
      <c r="BP1012" s="354">
        <v>2</v>
      </c>
      <c r="BQ1012" s="354">
        <v>2</v>
      </c>
      <c r="BR1012" s="823">
        <v>2</v>
      </c>
      <c r="BS1012" s="356">
        <v>1</v>
      </c>
      <c r="BT1012" s="354">
        <v>2</v>
      </c>
      <c r="BU1012" s="354">
        <v>2</v>
      </c>
      <c r="BV1012" s="354">
        <v>2</v>
      </c>
      <c r="BW1012" s="823">
        <v>1</v>
      </c>
      <c r="BX1012" s="354">
        <v>2</v>
      </c>
      <c r="BY1012" s="824">
        <v>2</v>
      </c>
      <c r="BZ1012" s="823">
        <v>2</v>
      </c>
      <c r="CA1012" s="354">
        <v>1</v>
      </c>
      <c r="CB1012" s="354">
        <v>2</v>
      </c>
      <c r="CC1012" s="354">
        <v>2</v>
      </c>
      <c r="CD1012" s="766">
        <v>2</v>
      </c>
      <c r="CE1012" s="354">
        <v>2</v>
      </c>
      <c r="CF1012" s="354">
        <v>2</v>
      </c>
      <c r="CG1012" s="354">
        <v>2</v>
      </c>
      <c r="CH1012" s="354">
        <v>2</v>
      </c>
      <c r="CI1012" s="354">
        <v>2</v>
      </c>
      <c r="CJ1012" s="766">
        <v>2</v>
      </c>
      <c r="CK1012" s="354">
        <v>2</v>
      </c>
      <c r="CL1012" s="222">
        <f t="shared" si="508"/>
        <v>23</v>
      </c>
      <c r="CM1012" s="237">
        <f t="shared" si="509"/>
        <v>0.88461538461538458</v>
      </c>
      <c r="CN1012" s="222">
        <f t="shared" si="510"/>
        <v>3</v>
      </c>
      <c r="CO1012" s="237">
        <f t="shared" si="511"/>
        <v>0.11538461538461539</v>
      </c>
      <c r="CP1012" s="222">
        <f t="shared" si="512"/>
        <v>0</v>
      </c>
      <c r="CQ1012" s="237">
        <f t="shared" si="513"/>
        <v>0</v>
      </c>
      <c r="CR1012" s="222">
        <f t="shared" si="514"/>
        <v>0</v>
      </c>
      <c r="CS1012" s="237">
        <f t="shared" si="515"/>
        <v>0</v>
      </c>
      <c r="CT1012" s="223">
        <f t="shared" si="516"/>
        <v>1.8846153846153846</v>
      </c>
      <c r="CU1012" s="223" t="str">
        <f t="shared" si="517"/>
        <v>Đạt mục tiêu</v>
      </c>
      <c r="CV1012" s="5"/>
    </row>
    <row r="1013" spans="1:101" s="1" customFormat="1" ht="263.5" hidden="1">
      <c r="A1013" s="13">
        <v>260</v>
      </c>
      <c r="B1013" s="220" t="s">
        <v>1401</v>
      </c>
      <c r="C1013" s="146" t="s">
        <v>28</v>
      </c>
      <c r="D1013" s="217" t="s">
        <v>40</v>
      </c>
      <c r="E1013" s="215" t="s">
        <v>26</v>
      </c>
      <c r="F1013" s="220" t="s">
        <v>1402</v>
      </c>
      <c r="G1013" s="217" t="s">
        <v>407</v>
      </c>
      <c r="H1013" s="217"/>
      <c r="I1013" s="591"/>
      <c r="J1013" s="212"/>
      <c r="K1013" s="465"/>
      <c r="L1013" s="5" t="s">
        <v>32</v>
      </c>
      <c r="M1013" s="212" t="s">
        <v>31</v>
      </c>
      <c r="N1013" s="165" t="s">
        <v>8</v>
      </c>
      <c r="O1013" s="221" t="s">
        <v>29</v>
      </c>
      <c r="P1013" s="221" t="s">
        <v>24</v>
      </c>
      <c r="Q1013" s="5"/>
      <c r="R1013" s="5"/>
      <c r="S1013" s="5"/>
      <c r="T1013" s="5"/>
      <c r="U1013" s="6"/>
      <c r="V1013" s="5" t="s">
        <v>24</v>
      </c>
      <c r="W1013" s="5"/>
      <c r="X1013" s="5"/>
      <c r="Y1013" s="5"/>
      <c r="Z1013" s="5"/>
      <c r="AA1013" s="5"/>
      <c r="AB1013" s="80">
        <f>COUNTIF($Q1013:$AA1013,"x")</f>
        <v>1</v>
      </c>
      <c r="AC1013" s="642" t="s">
        <v>1316</v>
      </c>
      <c r="AD1013" s="55" t="s">
        <v>1316</v>
      </c>
      <c r="AE1013" s="55" t="s">
        <v>1316</v>
      </c>
      <c r="AF1013" s="55" t="s">
        <v>1316</v>
      </c>
      <c r="AG1013" s="7"/>
      <c r="AH1013" s="7"/>
      <c r="AI1013" s="7"/>
      <c r="AJ1013" s="7"/>
      <c r="AK1013" s="7"/>
      <c r="AL1013" s="7"/>
      <c r="AM1013" s="7"/>
      <c r="AN1013" s="7"/>
      <c r="AO1013" s="7"/>
      <c r="AP1013" s="7"/>
      <c r="AQ1013" s="7"/>
      <c r="AR1013" s="7"/>
      <c r="AS1013" s="7"/>
      <c r="AT1013" s="7"/>
      <c r="AU1013" s="7"/>
      <c r="AV1013" s="55"/>
      <c r="AW1013" s="7"/>
      <c r="AX1013" s="7"/>
      <c r="AY1013" s="7"/>
      <c r="AZ1013" s="7"/>
      <c r="BA1013" s="7"/>
      <c r="BB1013" s="7"/>
      <c r="BC1013" s="7"/>
      <c r="BD1013" s="7"/>
      <c r="BE1013" s="7"/>
      <c r="BF1013" s="7"/>
      <c r="BG1013" s="7"/>
      <c r="BH1013" s="7"/>
      <c r="BI1013" s="7"/>
      <c r="BJ1013" s="7"/>
      <c r="BK1013" s="7"/>
      <c r="BL1013" s="823">
        <v>2</v>
      </c>
      <c r="BM1013" s="354">
        <v>2</v>
      </c>
      <c r="BN1013" s="354">
        <v>2</v>
      </c>
      <c r="BO1013" s="354">
        <v>2</v>
      </c>
      <c r="BP1013" s="354">
        <v>2</v>
      </c>
      <c r="BQ1013" s="354">
        <v>2</v>
      </c>
      <c r="BR1013" s="823">
        <v>2</v>
      </c>
      <c r="BS1013" s="356">
        <v>2</v>
      </c>
      <c r="BT1013" s="354">
        <v>2</v>
      </c>
      <c r="BU1013" s="354">
        <v>2</v>
      </c>
      <c r="BV1013" s="354">
        <v>2</v>
      </c>
      <c r="BW1013" s="823">
        <v>2</v>
      </c>
      <c r="BX1013" s="354">
        <v>2</v>
      </c>
      <c r="BY1013" s="824">
        <v>2</v>
      </c>
      <c r="BZ1013" s="823">
        <v>1</v>
      </c>
      <c r="CA1013" s="354">
        <v>2</v>
      </c>
      <c r="CB1013" s="354">
        <v>2</v>
      </c>
      <c r="CC1013" s="354">
        <v>2</v>
      </c>
      <c r="CD1013" s="766">
        <v>2</v>
      </c>
      <c r="CE1013" s="354">
        <v>2</v>
      </c>
      <c r="CF1013" s="354">
        <v>1</v>
      </c>
      <c r="CG1013" s="354">
        <v>2</v>
      </c>
      <c r="CH1013" s="354">
        <v>2</v>
      </c>
      <c r="CI1013" s="354">
        <v>2</v>
      </c>
      <c r="CJ1013" s="766">
        <v>2</v>
      </c>
      <c r="CK1013" s="354">
        <v>2</v>
      </c>
      <c r="CL1013" s="222">
        <f t="shared" si="508"/>
        <v>24</v>
      </c>
      <c r="CM1013" s="237">
        <f t="shared" si="509"/>
        <v>0.92307692307692313</v>
      </c>
      <c r="CN1013" s="222">
        <f t="shared" si="510"/>
        <v>2</v>
      </c>
      <c r="CO1013" s="237">
        <f t="shared" si="511"/>
        <v>7.6923076923076927E-2</v>
      </c>
      <c r="CP1013" s="222">
        <f t="shared" si="512"/>
        <v>0</v>
      </c>
      <c r="CQ1013" s="237">
        <f t="shared" si="513"/>
        <v>0</v>
      </c>
      <c r="CR1013" s="222">
        <f t="shared" si="514"/>
        <v>0</v>
      </c>
      <c r="CS1013" s="237">
        <f t="shared" si="515"/>
        <v>0</v>
      </c>
      <c r="CT1013" s="223">
        <f t="shared" si="516"/>
        <v>1.9230769230769231</v>
      </c>
      <c r="CU1013" s="223" t="str">
        <f t="shared" si="517"/>
        <v>Đạt mục tiêu</v>
      </c>
      <c r="CV1013" s="5"/>
    </row>
    <row r="1014" spans="1:101" s="369" customFormat="1" ht="16.5" hidden="1">
      <c r="A1014" s="839"/>
      <c r="B1014" s="1195" t="s">
        <v>39</v>
      </c>
      <c r="C1014" s="1195"/>
      <c r="D1014" s="1195"/>
      <c r="E1014" s="1195"/>
      <c r="F1014" s="1195"/>
      <c r="G1014" s="1195"/>
      <c r="H1014" s="1195"/>
      <c r="I1014" s="1195"/>
      <c r="J1014" s="1195"/>
      <c r="K1014" s="1195"/>
      <c r="L1014" s="1195"/>
      <c r="M1014" s="1195"/>
      <c r="N1014" s="1195"/>
      <c r="O1014" s="1195"/>
      <c r="P1014" s="1195"/>
      <c r="Q1014" s="367"/>
      <c r="R1014" s="367" t="s">
        <v>38</v>
      </c>
      <c r="S1014" s="367" t="s">
        <v>38</v>
      </c>
      <c r="T1014" s="367" t="s">
        <v>38</v>
      </c>
      <c r="U1014" s="367" t="s">
        <v>38</v>
      </c>
      <c r="V1014" s="367" t="s">
        <v>38</v>
      </c>
      <c r="W1014" s="407" t="s">
        <v>38</v>
      </c>
      <c r="X1014" s="367" t="s">
        <v>38</v>
      </c>
      <c r="Y1014" s="367" t="s">
        <v>38</v>
      </c>
      <c r="Z1014" s="367" t="s">
        <v>38</v>
      </c>
      <c r="AA1014" s="367" t="s">
        <v>38</v>
      </c>
      <c r="AB1014" s="192" t="s">
        <v>38</v>
      </c>
      <c r="AC1014" s="645" t="s">
        <v>38</v>
      </c>
      <c r="AD1014" s="192" t="s">
        <v>38</v>
      </c>
      <c r="AE1014" s="192" t="s">
        <v>38</v>
      </c>
      <c r="AF1014" s="192" t="s">
        <v>38</v>
      </c>
      <c r="AG1014" s="192" t="s">
        <v>38</v>
      </c>
      <c r="AH1014" s="192" t="s">
        <v>38</v>
      </c>
      <c r="AI1014" s="192" t="s">
        <v>38</v>
      </c>
      <c r="AJ1014" s="192" t="s">
        <v>38</v>
      </c>
      <c r="AK1014" s="192" t="s">
        <v>38</v>
      </c>
      <c r="AL1014" s="192" t="s">
        <v>38</v>
      </c>
      <c r="AM1014" s="192" t="s">
        <v>38</v>
      </c>
      <c r="AN1014" s="192" t="s">
        <v>38</v>
      </c>
      <c r="AO1014" s="192" t="s">
        <v>38</v>
      </c>
      <c r="AP1014" s="192" t="s">
        <v>38</v>
      </c>
      <c r="AQ1014" s="192" t="s">
        <v>38</v>
      </c>
      <c r="AR1014" s="192" t="s">
        <v>38</v>
      </c>
      <c r="AS1014" s="192" t="s">
        <v>38</v>
      </c>
      <c r="AT1014" s="192" t="s">
        <v>38</v>
      </c>
      <c r="AU1014" s="192" t="s">
        <v>38</v>
      </c>
      <c r="AV1014" s="192" t="s">
        <v>38</v>
      </c>
      <c r="AW1014" s="192" t="s">
        <v>38</v>
      </c>
      <c r="AX1014" s="192" t="s">
        <v>38</v>
      </c>
      <c r="AY1014" s="192"/>
      <c r="AZ1014" s="192"/>
      <c r="BA1014" s="192" t="s">
        <v>38</v>
      </c>
      <c r="BB1014" s="192" t="s">
        <v>38</v>
      </c>
      <c r="BC1014" s="192" t="s">
        <v>38</v>
      </c>
      <c r="BD1014" s="192" t="s">
        <v>38</v>
      </c>
      <c r="BE1014" s="192" t="s">
        <v>38</v>
      </c>
      <c r="BF1014" s="192" t="s">
        <v>38</v>
      </c>
      <c r="BG1014" s="192" t="s">
        <v>38</v>
      </c>
      <c r="BH1014" s="192" t="s">
        <v>38</v>
      </c>
      <c r="BI1014" s="192" t="s">
        <v>38</v>
      </c>
      <c r="BJ1014" s="192" t="s">
        <v>38</v>
      </c>
      <c r="BK1014" s="192" t="s">
        <v>38</v>
      </c>
      <c r="BL1014" s="823"/>
      <c r="BM1014" s="354"/>
      <c r="BN1014" s="354"/>
      <c r="BO1014" s="354"/>
      <c r="BP1014" s="354"/>
      <c r="BQ1014" s="354"/>
      <c r="BR1014" s="823"/>
      <c r="BS1014" s="356"/>
      <c r="BT1014" s="354"/>
      <c r="BU1014" s="354"/>
      <c r="BV1014" s="354"/>
      <c r="BW1014" s="823"/>
      <c r="BX1014" s="354"/>
      <c r="BY1014" s="824"/>
      <c r="BZ1014" s="823"/>
      <c r="CA1014" s="354"/>
      <c r="CB1014" s="354"/>
      <c r="CC1014" s="354"/>
      <c r="CD1014" s="766"/>
      <c r="CE1014" s="354"/>
      <c r="CF1014" s="354"/>
      <c r="CG1014" s="354"/>
      <c r="CH1014" s="354"/>
      <c r="CI1014" s="354"/>
      <c r="CJ1014" s="766"/>
      <c r="CK1014" s="354"/>
      <c r="CL1014" s="368" t="s">
        <v>38</v>
      </c>
      <c r="CM1014" s="368" t="s">
        <v>38</v>
      </c>
      <c r="CN1014" s="368" t="s">
        <v>38</v>
      </c>
      <c r="CO1014" s="368" t="s">
        <v>38</v>
      </c>
      <c r="CP1014" s="368" t="s">
        <v>38</v>
      </c>
      <c r="CQ1014" s="368" t="s">
        <v>38</v>
      </c>
      <c r="CR1014" s="368" t="s">
        <v>38</v>
      </c>
      <c r="CS1014" s="368" t="s">
        <v>38</v>
      </c>
      <c r="CT1014" s="368" t="s">
        <v>38</v>
      </c>
      <c r="CU1014" s="368" t="s">
        <v>38</v>
      </c>
      <c r="CV1014" s="192" t="s">
        <v>38</v>
      </c>
    </row>
    <row r="1015" spans="1:101" s="1" customFormat="1" ht="325.5" hidden="1">
      <c r="A1015" s="13">
        <v>261</v>
      </c>
      <c r="B1015" s="217" t="s">
        <v>546</v>
      </c>
      <c r="C1015" s="146" t="s">
        <v>28</v>
      </c>
      <c r="D1015" s="217" t="s">
        <v>37</v>
      </c>
      <c r="E1015" s="215" t="s">
        <v>26</v>
      </c>
      <c r="F1015" s="217" t="s">
        <v>37</v>
      </c>
      <c r="G1015" s="217" t="s">
        <v>373</v>
      </c>
      <c r="H1015" s="217"/>
      <c r="I1015" s="591"/>
      <c r="J1015" s="212"/>
      <c r="K1015" s="465"/>
      <c r="L1015" s="5" t="s">
        <v>32</v>
      </c>
      <c r="M1015" s="212" t="s">
        <v>31</v>
      </c>
      <c r="N1015" s="165" t="s">
        <v>8</v>
      </c>
      <c r="O1015" s="221" t="s">
        <v>29</v>
      </c>
      <c r="P1015" s="221" t="s">
        <v>24</v>
      </c>
      <c r="Q1015" s="5"/>
      <c r="R1015" s="5"/>
      <c r="S1015" s="5"/>
      <c r="T1015" s="5"/>
      <c r="U1015" s="6"/>
      <c r="V1015" s="5"/>
      <c r="W1015" s="5" t="s">
        <v>24</v>
      </c>
      <c r="X1015" s="5"/>
      <c r="Y1015" s="5"/>
      <c r="Z1015" s="5"/>
      <c r="AA1015" s="5"/>
      <c r="AB1015" s="80">
        <f t="shared" ref="AB1015:AB1020" si="518">COUNTIF($Q1015:$AA1015,"x")</f>
        <v>1</v>
      </c>
      <c r="AC1015" s="642"/>
      <c r="AD1015" s="7"/>
      <c r="AE1015" s="7"/>
      <c r="AF1015" s="7"/>
      <c r="AG1015" s="7"/>
      <c r="AH1015" s="7"/>
      <c r="AI1015" s="7"/>
      <c r="AJ1015" s="7"/>
      <c r="AK1015" s="7"/>
      <c r="AL1015" s="7"/>
      <c r="AM1015" s="7"/>
      <c r="AN1015" s="7"/>
      <c r="AO1015" s="7"/>
      <c r="AP1015" s="7"/>
      <c r="AQ1015" s="7"/>
      <c r="AR1015" s="7"/>
      <c r="AS1015" s="7"/>
      <c r="AT1015" s="7"/>
      <c r="AU1015" s="7"/>
      <c r="AV1015" s="55"/>
      <c r="AW1015" s="7"/>
      <c r="AX1015" s="7"/>
      <c r="AY1015" s="7" t="s">
        <v>1317</v>
      </c>
      <c r="AZ1015" s="7" t="s">
        <v>1317</v>
      </c>
      <c r="BA1015" s="7"/>
      <c r="BB1015" s="7"/>
      <c r="BC1015" s="7"/>
      <c r="BD1015" s="7" t="s">
        <v>1317</v>
      </c>
      <c r="BE1015" s="7"/>
      <c r="BF1015" s="7"/>
      <c r="BG1015" s="7"/>
      <c r="BH1015" s="7"/>
      <c r="BI1015" s="7"/>
      <c r="BJ1015" s="7"/>
      <c r="BK1015" s="7"/>
      <c r="BL1015" s="5">
        <v>2</v>
      </c>
      <c r="BM1015" s="221">
        <v>2</v>
      </c>
      <c r="BN1015" s="221">
        <v>2</v>
      </c>
      <c r="BO1015" s="221">
        <v>2</v>
      </c>
      <c r="BP1015" s="221">
        <v>2</v>
      </c>
      <c r="BQ1015" s="221">
        <v>2</v>
      </c>
      <c r="BR1015" s="5">
        <v>2</v>
      </c>
      <c r="BS1015" s="226">
        <v>2</v>
      </c>
      <c r="BT1015" s="221">
        <v>2</v>
      </c>
      <c r="BU1015" s="221">
        <v>2</v>
      </c>
      <c r="BV1015" s="221">
        <v>2</v>
      </c>
      <c r="BW1015" s="5">
        <v>1</v>
      </c>
      <c r="BX1015" s="221">
        <v>2</v>
      </c>
      <c r="BY1015" s="6">
        <v>2</v>
      </c>
      <c r="BZ1015" s="5">
        <v>1</v>
      </c>
      <c r="CA1015" s="221">
        <v>2</v>
      </c>
      <c r="CB1015" s="221">
        <v>2</v>
      </c>
      <c r="CC1015" s="221">
        <v>2</v>
      </c>
      <c r="CD1015" s="337">
        <v>2</v>
      </c>
      <c r="CE1015" s="221">
        <v>2</v>
      </c>
      <c r="CF1015" s="221">
        <v>2</v>
      </c>
      <c r="CG1015" s="221">
        <v>2</v>
      </c>
      <c r="CH1015" s="221">
        <v>2</v>
      </c>
      <c r="CI1015" s="221">
        <v>2</v>
      </c>
      <c r="CJ1015" s="337">
        <v>2</v>
      </c>
      <c r="CK1015" s="221">
        <v>2</v>
      </c>
      <c r="CL1015" s="222">
        <f>COUNTIF(BL1015:CK1015,"2")</f>
        <v>24</v>
      </c>
      <c r="CM1015" s="237">
        <f>CL1015/(CL1015+CN1015+CP1015+CR1015)</f>
        <v>0.92307692307692313</v>
      </c>
      <c r="CN1015" s="222">
        <f>COUNTIF(BL1015:CK1015,"1")</f>
        <v>2</v>
      </c>
      <c r="CO1015" s="237">
        <f>CN1015/(CL1015+CN1015+CP1015+CR1015)</f>
        <v>7.6923076923076927E-2</v>
      </c>
      <c r="CP1015" s="222">
        <f>COUNTIF(BL1015:CK1015,"0")</f>
        <v>0</v>
      </c>
      <c r="CQ1015" s="237">
        <f>CP1015/(CL1015+CN1015+CP1015+CR1015)</f>
        <v>0</v>
      </c>
      <c r="CR1015" s="222">
        <f>COUNTIF(BL1015:CK1015,"KĐG")</f>
        <v>0</v>
      </c>
      <c r="CS1015" s="237">
        <f>CR1015/(CL1015+CN1015+CP1015+CR1015)</f>
        <v>0</v>
      </c>
      <c r="CT1015" s="223">
        <f>(((CL1015*2)+(CN1015*1)+(CP1015*0)))/(CL1015+CN1015+CP1015)</f>
        <v>1.9230769230769231</v>
      </c>
      <c r="CU1015" s="223" t="str">
        <f>IF(CS1015&gt;=50%,"KĐG",IF(CT1015&gt;=1.6,"Đạt mục tiêu",IF(CT1015&gt;=1,"Cần cố gắng","Chưa đạt")))</f>
        <v>Đạt mục tiêu</v>
      </c>
      <c r="CV1015" s="5"/>
    </row>
    <row r="1016" spans="1:101" s="1" customFormat="1" ht="50.5" hidden="1">
      <c r="A1016" s="1308">
        <v>262</v>
      </c>
      <c r="B1016" s="1046" t="s">
        <v>1932</v>
      </c>
      <c r="C1016" s="1196" t="s">
        <v>28</v>
      </c>
      <c r="D1016" s="1046" t="s">
        <v>1932</v>
      </c>
      <c r="E1016" s="1196" t="s">
        <v>28</v>
      </c>
      <c r="F1016" s="1046" t="s">
        <v>1932</v>
      </c>
      <c r="G1016" s="203" t="s">
        <v>2222</v>
      </c>
      <c r="H1016" s="203"/>
      <c r="I1016" s="618"/>
      <c r="J1016" s="212"/>
      <c r="K1016" s="465"/>
      <c r="L1016" s="5" t="s">
        <v>32</v>
      </c>
      <c r="M1016" s="212" t="s">
        <v>31</v>
      </c>
      <c r="N1016" s="165" t="s">
        <v>8</v>
      </c>
      <c r="O1016" s="221" t="s">
        <v>51</v>
      </c>
      <c r="P1016" s="221"/>
      <c r="Q1016" s="5"/>
      <c r="R1016" s="5"/>
      <c r="S1016" s="5" t="s">
        <v>24</v>
      </c>
      <c r="T1016" s="5"/>
      <c r="U1016" s="6" t="s">
        <v>24</v>
      </c>
      <c r="V1016" s="5"/>
      <c r="W1016" s="5"/>
      <c r="X1016" s="5"/>
      <c r="Y1016" s="5"/>
      <c r="Z1016" s="5"/>
      <c r="AA1016" s="5"/>
      <c r="AB1016" s="80">
        <f t="shared" si="518"/>
        <v>2</v>
      </c>
      <c r="AC1016" s="642"/>
      <c r="AD1016" s="7"/>
      <c r="AE1016" s="7"/>
      <c r="AF1016" s="7"/>
      <c r="AG1016" s="7"/>
      <c r="AH1016" s="7"/>
      <c r="AI1016" s="7"/>
      <c r="AJ1016" s="7"/>
      <c r="AK1016" s="7"/>
      <c r="AL1016" s="7"/>
      <c r="AM1016" s="7"/>
      <c r="AN1016" s="7"/>
      <c r="AO1016" s="7"/>
      <c r="AP1016" s="7"/>
      <c r="AQ1016" s="7"/>
      <c r="AR1016" s="7"/>
      <c r="AS1016" s="7"/>
      <c r="AT1016" s="7"/>
      <c r="AU1016" s="7"/>
      <c r="AV1016" s="55"/>
      <c r="AW1016" s="7"/>
      <c r="AX1016" s="7"/>
      <c r="AY1016" s="7"/>
      <c r="AZ1016" s="7"/>
      <c r="BA1016" s="7"/>
      <c r="BB1016" s="7"/>
      <c r="BC1016" s="7"/>
      <c r="BD1016" s="7"/>
      <c r="BE1016" s="7"/>
      <c r="BF1016" s="7"/>
      <c r="BG1016" s="7"/>
      <c r="BH1016" s="7"/>
      <c r="BI1016" s="7"/>
      <c r="BJ1016" s="7"/>
      <c r="BK1016" s="7"/>
      <c r="BL1016" s="5">
        <v>2</v>
      </c>
      <c r="BM1016" s="221">
        <v>2</v>
      </c>
      <c r="BN1016" s="221">
        <v>2</v>
      </c>
      <c r="BO1016" s="221">
        <v>2</v>
      </c>
      <c r="BP1016" s="221">
        <v>2</v>
      </c>
      <c r="BQ1016" s="221">
        <v>2</v>
      </c>
      <c r="BR1016" s="5">
        <v>2</v>
      </c>
      <c r="BS1016" s="226">
        <v>2</v>
      </c>
      <c r="BT1016" s="221">
        <v>2</v>
      </c>
      <c r="BU1016" s="221">
        <v>2</v>
      </c>
      <c r="BV1016" s="221">
        <v>2</v>
      </c>
      <c r="BW1016" s="5">
        <v>2</v>
      </c>
      <c r="BX1016" s="221">
        <v>2</v>
      </c>
      <c r="BY1016" s="6">
        <v>2</v>
      </c>
      <c r="BZ1016" s="5">
        <v>2</v>
      </c>
      <c r="CA1016" s="221">
        <v>2</v>
      </c>
      <c r="CB1016" s="221">
        <v>2</v>
      </c>
      <c r="CC1016" s="221">
        <v>2</v>
      </c>
      <c r="CD1016" s="337">
        <v>2</v>
      </c>
      <c r="CE1016" s="221">
        <v>2</v>
      </c>
      <c r="CF1016" s="221">
        <v>2</v>
      </c>
      <c r="CG1016" s="221">
        <v>2</v>
      </c>
      <c r="CH1016" s="221">
        <v>2</v>
      </c>
      <c r="CI1016" s="221">
        <v>2</v>
      </c>
      <c r="CJ1016" s="337">
        <v>2</v>
      </c>
      <c r="CK1016" s="221">
        <v>2</v>
      </c>
      <c r="CL1016" s="222">
        <f>COUNTIF(BL1016:CK1016,"2")</f>
        <v>26</v>
      </c>
      <c r="CM1016" s="237">
        <f>CL1016/(CL1016+CN1016+CP1016+CR1016)</f>
        <v>1</v>
      </c>
      <c r="CN1016" s="222">
        <f>COUNTIF(BL1016:CK1016,"1")</f>
        <v>0</v>
      </c>
      <c r="CO1016" s="237">
        <f>CN1016/(CL1016+CN1016+CP1016+CR1016)</f>
        <v>0</v>
      </c>
      <c r="CP1016" s="222">
        <f>COUNTIF(BL1016:CK1016,"0")</f>
        <v>0</v>
      </c>
      <c r="CQ1016" s="237">
        <f>CP1016/(CL1016+CN1016+CP1016+CR1016)</f>
        <v>0</v>
      </c>
      <c r="CR1016" s="222">
        <f>COUNTIF(BL1016:CK1016,"KĐG")</f>
        <v>0</v>
      </c>
      <c r="CS1016" s="237">
        <f>CR1016/(CL1016+CN1016+CP1016+CR1016)</f>
        <v>0</v>
      </c>
      <c r="CT1016" s="223">
        <f>(((CL1016*2)+(CN1016*1)+(CP1016*0)))/(CL1016+CN1016+CP1016)</f>
        <v>2</v>
      </c>
      <c r="CU1016" s="223" t="str">
        <f>IF(CS1016&gt;=50%,"KĐG",IF(CT1016&gt;=1.6,"Đạt mục tiêu",IF(CT1016&gt;=1,"Cần cố gắng","Chưa đạt")))</f>
        <v>Đạt mục tiêu</v>
      </c>
      <c r="CV1016" s="5"/>
    </row>
    <row r="1017" spans="1:101" s="1" customFormat="1" ht="50.5" hidden="1">
      <c r="A1017" s="1308"/>
      <c r="B1017" s="1046"/>
      <c r="C1017" s="1196"/>
      <c r="D1017" s="1046"/>
      <c r="E1017" s="1196"/>
      <c r="F1017" s="1046"/>
      <c r="G1017" s="203" t="s">
        <v>2223</v>
      </c>
      <c r="H1017" s="203"/>
      <c r="I1017" s="618"/>
      <c r="J1017" s="212"/>
      <c r="K1017" s="465"/>
      <c r="L1017" s="5" t="s">
        <v>32</v>
      </c>
      <c r="M1017" s="212" t="s">
        <v>2176</v>
      </c>
      <c r="N1017" s="165" t="s">
        <v>8</v>
      </c>
      <c r="O1017" s="221" t="s">
        <v>29</v>
      </c>
      <c r="P1017" s="221"/>
      <c r="Q1017" s="5"/>
      <c r="R1017" s="5"/>
      <c r="S1017" s="5"/>
      <c r="T1017" s="5" t="s">
        <v>24</v>
      </c>
      <c r="U1017" s="6"/>
      <c r="V1017" s="5"/>
      <c r="W1017" s="5"/>
      <c r="X1017" s="5"/>
      <c r="Y1017" s="5"/>
      <c r="Z1017" s="5"/>
      <c r="AA1017" s="5"/>
      <c r="AB1017" s="80">
        <f t="shared" si="518"/>
        <v>1</v>
      </c>
      <c r="AC1017" s="642"/>
      <c r="AD1017" s="7"/>
      <c r="AE1017" s="7"/>
      <c r="AF1017" s="7"/>
      <c r="AG1017" s="7"/>
      <c r="AH1017" s="7"/>
      <c r="AI1017" s="7"/>
      <c r="AJ1017" s="7"/>
      <c r="AK1017" s="7"/>
      <c r="AL1017" s="7"/>
      <c r="AM1017" s="7"/>
      <c r="AN1017" s="7"/>
      <c r="AO1017" s="7"/>
      <c r="AP1017" s="55"/>
      <c r="AQ1017" s="55" t="s">
        <v>1315</v>
      </c>
      <c r="AR1017" s="55"/>
      <c r="AS1017" s="7"/>
      <c r="AT1017" s="7"/>
      <c r="AU1017" s="7"/>
      <c r="AV1017" s="55"/>
      <c r="AW1017" s="7"/>
      <c r="AX1017" s="7"/>
      <c r="AY1017" s="7"/>
      <c r="AZ1017" s="7"/>
      <c r="BA1017" s="7"/>
      <c r="BB1017" s="7"/>
      <c r="BC1017" s="7"/>
      <c r="BD1017" s="7"/>
      <c r="BE1017" s="7"/>
      <c r="BF1017" s="7"/>
      <c r="BG1017" s="7"/>
      <c r="BH1017" s="7"/>
      <c r="BI1017" s="7"/>
      <c r="BJ1017" s="7"/>
      <c r="BK1017" s="7"/>
      <c r="BL1017" s="5">
        <v>2</v>
      </c>
      <c r="BM1017" s="221">
        <v>2</v>
      </c>
      <c r="BN1017" s="221">
        <v>2</v>
      </c>
      <c r="BO1017" s="221">
        <v>2</v>
      </c>
      <c r="BP1017" s="221">
        <v>1</v>
      </c>
      <c r="BQ1017" s="221">
        <v>2</v>
      </c>
      <c r="BR1017" s="5">
        <v>2</v>
      </c>
      <c r="BS1017" s="226">
        <v>2</v>
      </c>
      <c r="BT1017" s="221">
        <v>2</v>
      </c>
      <c r="BU1017" s="221">
        <v>1</v>
      </c>
      <c r="BV1017" s="221">
        <v>2</v>
      </c>
      <c r="BW1017" s="5">
        <v>2</v>
      </c>
      <c r="BX1017" s="221">
        <v>2</v>
      </c>
      <c r="BY1017" s="6">
        <v>2</v>
      </c>
      <c r="BZ1017" s="5">
        <v>2</v>
      </c>
      <c r="CA1017" s="221">
        <v>2</v>
      </c>
      <c r="CB1017" s="221">
        <v>2</v>
      </c>
      <c r="CC1017" s="221">
        <v>2</v>
      </c>
      <c r="CD1017" s="337">
        <v>2</v>
      </c>
      <c r="CE1017" s="221">
        <v>2</v>
      </c>
      <c r="CF1017" s="221">
        <v>2</v>
      </c>
      <c r="CG1017" s="221">
        <v>2</v>
      </c>
      <c r="CH1017" s="221">
        <v>2</v>
      </c>
      <c r="CI1017" s="221">
        <v>2</v>
      </c>
      <c r="CJ1017" s="337">
        <v>2</v>
      </c>
      <c r="CK1017" s="221">
        <v>2</v>
      </c>
      <c r="CL1017" s="222">
        <f>COUNTIF(BL1017:CK1017,"2")</f>
        <v>24</v>
      </c>
      <c r="CM1017" s="237">
        <f>CL1017/(CL1017+CN1017+CP1017+CR1017)</f>
        <v>0.92307692307692313</v>
      </c>
      <c r="CN1017" s="222">
        <f>COUNTIF(BL1017:CK1017,"1")</f>
        <v>2</v>
      </c>
      <c r="CO1017" s="237">
        <f>CN1017/(CL1017+CN1017+CP1017+CR1017)</f>
        <v>7.6923076923076927E-2</v>
      </c>
      <c r="CP1017" s="222">
        <f>COUNTIF(BL1017:CK1017,"0")</f>
        <v>0</v>
      </c>
      <c r="CQ1017" s="237">
        <f>CP1017/(CL1017+CN1017+CP1017+CR1017)</f>
        <v>0</v>
      </c>
      <c r="CR1017" s="222">
        <f>COUNTIF(BL1017:CK1017,"KĐG")</f>
        <v>0</v>
      </c>
      <c r="CS1017" s="237">
        <f>CR1017/(CL1017+CN1017+CP1017+CR1017)</f>
        <v>0</v>
      </c>
      <c r="CT1017" s="223">
        <f>(((CL1017*2)+(CN1017*1)+(CP1017*0)))/(CL1017+CN1017+CP1017)</f>
        <v>1.9230769230769231</v>
      </c>
      <c r="CU1017" s="223" t="str">
        <f>IF(CS1017&gt;=50%,"KĐG",IF(CT1017&gt;=1.6,"Đạt mục tiêu",IF(CT1017&gt;=1,"Cần cố gắng","Chưa đạt")))</f>
        <v>Đạt mục tiêu</v>
      </c>
      <c r="CV1017" s="5"/>
    </row>
    <row r="1018" spans="1:101" s="1" customFormat="1" ht="294.5" hidden="1">
      <c r="A1018" s="838">
        <v>263</v>
      </c>
      <c r="B1018" s="217" t="s">
        <v>2728</v>
      </c>
      <c r="C1018" s="146" t="s">
        <v>28</v>
      </c>
      <c r="D1018" s="217" t="s">
        <v>2729</v>
      </c>
      <c r="E1018" s="215" t="s">
        <v>35</v>
      </c>
      <c r="F1018" s="217" t="s">
        <v>36</v>
      </c>
      <c r="G1018" s="159" t="s">
        <v>2730</v>
      </c>
      <c r="H1018" s="159"/>
      <c r="I1018" s="442"/>
      <c r="J1018" s="212"/>
      <c r="K1018" s="465"/>
      <c r="L1018" s="5" t="s">
        <v>32</v>
      </c>
      <c r="M1018" s="212" t="s">
        <v>31</v>
      </c>
      <c r="N1018" s="165" t="s">
        <v>8</v>
      </c>
      <c r="O1018" s="221" t="s">
        <v>29</v>
      </c>
      <c r="P1018" s="221" t="s">
        <v>24</v>
      </c>
      <c r="Q1018" s="5"/>
      <c r="R1018" s="5"/>
      <c r="S1018" s="5"/>
      <c r="T1018" s="5"/>
      <c r="U1018" s="6" t="s">
        <v>24</v>
      </c>
      <c r="V1018" s="5"/>
      <c r="W1018" s="5"/>
      <c r="X1018" s="5"/>
      <c r="Y1018" s="5"/>
      <c r="Z1018" s="5"/>
      <c r="AA1018" s="5"/>
      <c r="AB1018" s="80">
        <f t="shared" si="518"/>
        <v>1</v>
      </c>
      <c r="AC1018" s="642"/>
      <c r="AD1018" s="7"/>
      <c r="AE1018" s="7"/>
      <c r="AF1018" s="7"/>
      <c r="AG1018" s="7"/>
      <c r="AH1018" s="7"/>
      <c r="AI1018" s="7"/>
      <c r="AJ1018" s="7"/>
      <c r="AK1018" s="7"/>
      <c r="AL1018" s="7"/>
      <c r="AM1018" s="7"/>
      <c r="AN1018" s="7"/>
      <c r="AO1018" s="7" t="s">
        <v>1316</v>
      </c>
      <c r="AP1018" s="7" t="s">
        <v>1316</v>
      </c>
      <c r="AQ1018" s="7" t="s">
        <v>1316</v>
      </c>
      <c r="AR1018" s="7" t="s">
        <v>1316</v>
      </c>
      <c r="AS1018" s="7"/>
      <c r="AT1018" s="7"/>
      <c r="AU1018" s="7"/>
      <c r="AV1018" s="55"/>
      <c r="AW1018" s="7"/>
      <c r="AX1018" s="7"/>
      <c r="AY1018" s="7"/>
      <c r="AZ1018" s="7"/>
      <c r="BA1018" s="7"/>
      <c r="BB1018" s="7"/>
      <c r="BC1018" s="7"/>
      <c r="BD1018" s="7"/>
      <c r="BE1018" s="7"/>
      <c r="BF1018" s="7"/>
      <c r="BG1018" s="7"/>
      <c r="BH1018" s="7"/>
      <c r="BI1018" s="7"/>
      <c r="BJ1018" s="7"/>
      <c r="BK1018" s="7"/>
      <c r="BL1018" s="5">
        <v>2</v>
      </c>
      <c r="BM1018" s="221">
        <v>2</v>
      </c>
      <c r="BN1018" s="221">
        <v>2</v>
      </c>
      <c r="BO1018" s="221">
        <v>2</v>
      </c>
      <c r="BP1018" s="221">
        <v>2</v>
      </c>
      <c r="BQ1018" s="221">
        <v>2</v>
      </c>
      <c r="BR1018" s="5">
        <v>2</v>
      </c>
      <c r="BS1018" s="226">
        <v>2</v>
      </c>
      <c r="BT1018" s="221">
        <v>2</v>
      </c>
      <c r="BU1018" s="221">
        <v>1</v>
      </c>
      <c r="BV1018" s="221">
        <v>2</v>
      </c>
      <c r="BW1018" s="5">
        <v>2</v>
      </c>
      <c r="BX1018" s="221">
        <v>2</v>
      </c>
      <c r="BY1018" s="6">
        <v>1</v>
      </c>
      <c r="BZ1018" s="5">
        <v>2</v>
      </c>
      <c r="CA1018" s="221">
        <v>2</v>
      </c>
      <c r="CB1018" s="221">
        <v>2</v>
      </c>
      <c r="CC1018" s="221">
        <v>2</v>
      </c>
      <c r="CD1018" s="337">
        <v>2</v>
      </c>
      <c r="CE1018" s="221">
        <v>2</v>
      </c>
      <c r="CF1018" s="221">
        <v>2</v>
      </c>
      <c r="CG1018" s="221">
        <v>2</v>
      </c>
      <c r="CH1018" s="221">
        <v>2</v>
      </c>
      <c r="CI1018" s="221">
        <v>2</v>
      </c>
      <c r="CJ1018" s="337">
        <v>2</v>
      </c>
      <c r="CK1018" s="221">
        <v>2</v>
      </c>
      <c r="CL1018" s="222">
        <f>COUNTIF(BL1018:CK1018,"2")</f>
        <v>24</v>
      </c>
      <c r="CM1018" s="237">
        <f>CL1018/(CL1018+CN1018+CP1018+CR1018)</f>
        <v>0.92307692307692313</v>
      </c>
      <c r="CN1018" s="222">
        <f>COUNTIF(BL1018:CK1018,"1")</f>
        <v>2</v>
      </c>
      <c r="CO1018" s="237">
        <f>CN1018/(CL1018+CN1018+CP1018+CR1018)</f>
        <v>7.6923076923076927E-2</v>
      </c>
      <c r="CP1018" s="222">
        <f>COUNTIF(BL1018:CK1018,"0")</f>
        <v>0</v>
      </c>
      <c r="CQ1018" s="237">
        <f>CP1018/(CL1018+CN1018+CP1018+CR1018)</f>
        <v>0</v>
      </c>
      <c r="CR1018" s="222">
        <f>COUNTIF(BL1018:CK1018,"KĐG")</f>
        <v>0</v>
      </c>
      <c r="CS1018" s="237">
        <f>CR1018/(CL1018+CN1018+CP1018+CR1018)</f>
        <v>0</v>
      </c>
      <c r="CT1018" s="223">
        <f>(((CL1018*2)+(CN1018*1)+(CP1018*0)))/(CL1018+CN1018+CP1018)</f>
        <v>1.9230769230769231</v>
      </c>
      <c r="CU1018" s="223" t="str">
        <f>IF(CS1018&gt;=50%,"KĐG",IF(CT1018&gt;=1.6,"Đạt mục tiêu",IF(CT1018&gt;=1,"Cần cố gắng","Chưa đạt")))</f>
        <v>Đạt mục tiêu</v>
      </c>
      <c r="CV1018" s="5"/>
    </row>
    <row r="1019" spans="1:101" s="1" customFormat="1" ht="279" hidden="1">
      <c r="A1019" s="13">
        <v>264</v>
      </c>
      <c r="B1019" s="217" t="s">
        <v>548</v>
      </c>
      <c r="C1019" s="215" t="s">
        <v>26</v>
      </c>
      <c r="D1019" s="217" t="s">
        <v>2392</v>
      </c>
      <c r="E1019" s="215" t="s">
        <v>26</v>
      </c>
      <c r="F1019" s="217" t="s">
        <v>34</v>
      </c>
      <c r="G1019" s="51" t="s">
        <v>2393</v>
      </c>
      <c r="H1019" s="51"/>
      <c r="I1019" s="592"/>
      <c r="J1019" s="38"/>
      <c r="K1019" s="484"/>
      <c r="L1019" s="5" t="s">
        <v>32</v>
      </c>
      <c r="M1019" s="212" t="s">
        <v>31</v>
      </c>
      <c r="N1019" s="165" t="s">
        <v>8</v>
      </c>
      <c r="O1019" s="221" t="s">
        <v>29</v>
      </c>
      <c r="P1019" s="221" t="s">
        <v>24</v>
      </c>
      <c r="Q1019" s="5"/>
      <c r="R1019" s="5"/>
      <c r="S1019" s="5"/>
      <c r="T1019" s="5"/>
      <c r="U1019" s="6" t="s">
        <v>24</v>
      </c>
      <c r="V1019" s="5"/>
      <c r="W1019" s="5"/>
      <c r="X1019" s="5"/>
      <c r="Y1019" s="5"/>
      <c r="Z1019" s="5"/>
      <c r="AA1019" s="5"/>
      <c r="AB1019" s="80">
        <f t="shared" si="518"/>
        <v>1</v>
      </c>
      <c r="AC1019" s="642"/>
      <c r="AD1019" s="7"/>
      <c r="AE1019" s="7"/>
      <c r="AF1019" s="7"/>
      <c r="AG1019" s="7"/>
      <c r="AH1019" s="7"/>
      <c r="AI1019" s="7"/>
      <c r="AJ1019" s="7"/>
      <c r="AK1019" s="7"/>
      <c r="AL1019" s="7"/>
      <c r="AM1019" s="7"/>
      <c r="AN1019" s="7"/>
      <c r="AO1019" s="7"/>
      <c r="AP1019" s="7"/>
      <c r="AQ1019" s="7"/>
      <c r="AR1019" s="7"/>
      <c r="AS1019" s="7"/>
      <c r="AT1019" s="7" t="s">
        <v>1318</v>
      </c>
      <c r="AU1019" s="7"/>
      <c r="AV1019" s="55"/>
      <c r="AW1019" s="7"/>
      <c r="AX1019" s="7"/>
      <c r="AY1019" s="7"/>
      <c r="AZ1019" s="7"/>
      <c r="BA1019" s="7"/>
      <c r="BB1019" s="7"/>
      <c r="BC1019" s="7"/>
      <c r="BD1019" s="7"/>
      <c r="BE1019" s="7"/>
      <c r="BF1019" s="7"/>
      <c r="BG1019" s="7"/>
      <c r="BH1019" s="7"/>
      <c r="BI1019" s="7"/>
      <c r="BJ1019" s="7"/>
      <c r="BK1019" s="7"/>
      <c r="BL1019" s="5">
        <v>2</v>
      </c>
      <c r="BM1019" s="221">
        <v>2</v>
      </c>
      <c r="BN1019" s="221">
        <v>2</v>
      </c>
      <c r="BO1019" s="221">
        <v>2</v>
      </c>
      <c r="BP1019" s="221">
        <v>2</v>
      </c>
      <c r="BQ1019" s="221">
        <v>2</v>
      </c>
      <c r="BR1019" s="5">
        <v>2</v>
      </c>
      <c r="BS1019" s="226">
        <v>2</v>
      </c>
      <c r="BT1019" s="221">
        <v>2</v>
      </c>
      <c r="BU1019" s="221">
        <v>2</v>
      </c>
      <c r="BV1019" s="221">
        <v>2</v>
      </c>
      <c r="BW1019" s="5">
        <v>2</v>
      </c>
      <c r="BX1019" s="221">
        <v>2</v>
      </c>
      <c r="BY1019" s="6">
        <v>2</v>
      </c>
      <c r="BZ1019" s="5">
        <v>2</v>
      </c>
      <c r="CA1019" s="221">
        <v>2</v>
      </c>
      <c r="CB1019" s="221">
        <v>2</v>
      </c>
      <c r="CC1019" s="221">
        <v>2</v>
      </c>
      <c r="CD1019" s="337">
        <v>2</v>
      </c>
      <c r="CE1019" s="221">
        <v>2</v>
      </c>
      <c r="CF1019" s="221">
        <v>2</v>
      </c>
      <c r="CG1019" s="221">
        <v>2</v>
      </c>
      <c r="CH1019" s="221">
        <v>2</v>
      </c>
      <c r="CI1019" s="221">
        <v>2</v>
      </c>
      <c r="CJ1019" s="337">
        <v>2</v>
      </c>
      <c r="CK1019" s="221">
        <v>2</v>
      </c>
      <c r="CL1019" s="222">
        <f>COUNTIF(BL1019:CK1019,"2")</f>
        <v>26</v>
      </c>
      <c r="CM1019" s="237">
        <f>CL1019/(CL1019+CN1019+CP1019+CR1019)</f>
        <v>1</v>
      </c>
      <c r="CN1019" s="222">
        <f>COUNTIF(BL1019:CK1019,"1")</f>
        <v>0</v>
      </c>
      <c r="CO1019" s="237">
        <f>CN1019/(CL1019+CN1019+CP1019+CR1019)</f>
        <v>0</v>
      </c>
      <c r="CP1019" s="222">
        <f>COUNTIF(BL1019:CK1019,"0")</f>
        <v>0</v>
      </c>
      <c r="CQ1019" s="237">
        <f>CP1019/(CL1019+CN1019+CP1019+CR1019)</f>
        <v>0</v>
      </c>
      <c r="CR1019" s="222">
        <f>COUNTIF(BL1019:CK1019,"KĐG")</f>
        <v>0</v>
      </c>
      <c r="CS1019" s="237">
        <f>CR1019/(CL1019+CN1019+CP1019+CR1019)</f>
        <v>0</v>
      </c>
      <c r="CT1019" s="223">
        <f>(((CL1019*2)+(CN1019*1)+(CP1019*0)))/(CL1019+CN1019+CP1019)</f>
        <v>2</v>
      </c>
      <c r="CU1019" s="223" t="str">
        <f>IF(CS1019&gt;=50%,"KĐG",IF(CT1019&gt;=1.6,"Đạt mục tiêu",IF(CT1019&gt;=1,"Cần cố gắng","Chưa đạt")))</f>
        <v>Đạt mục tiêu</v>
      </c>
      <c r="CV1019" s="5"/>
    </row>
    <row r="1020" spans="1:101" s="1" customFormat="1" ht="31.25" hidden="1" customHeight="1">
      <c r="A1020" s="1308">
        <v>265</v>
      </c>
      <c r="B1020" s="1197" t="s">
        <v>2732</v>
      </c>
      <c r="C1020" s="215"/>
      <c r="D1020" s="1079" t="s">
        <v>2733</v>
      </c>
      <c r="E1020" s="215"/>
      <c r="F1020" s="1197" t="s">
        <v>1036</v>
      </c>
      <c r="G1020" s="217" t="s">
        <v>2731</v>
      </c>
      <c r="H1020" s="159"/>
      <c r="I1020" s="442"/>
      <c r="J1020" s="38"/>
      <c r="K1020" s="484"/>
      <c r="L1020" s="5" t="s">
        <v>32</v>
      </c>
      <c r="M1020" s="212" t="s">
        <v>31</v>
      </c>
      <c r="N1020" s="165"/>
      <c r="O1020" s="221" t="s">
        <v>29</v>
      </c>
      <c r="P1020" s="221" t="s">
        <v>24</v>
      </c>
      <c r="Q1020" s="5"/>
      <c r="R1020" s="5"/>
      <c r="S1020" s="5"/>
      <c r="T1020" s="5"/>
      <c r="U1020" s="6" t="s">
        <v>24</v>
      </c>
      <c r="V1020" s="5"/>
      <c r="W1020" s="5"/>
      <c r="X1020" s="5"/>
      <c r="Y1020" s="5"/>
      <c r="Z1020" s="5"/>
      <c r="AA1020" s="5"/>
      <c r="AB1020" s="80">
        <f t="shared" si="518"/>
        <v>1</v>
      </c>
      <c r="AC1020" s="642"/>
      <c r="AD1020" s="7"/>
      <c r="AE1020" s="7"/>
      <c r="AF1020" s="7"/>
      <c r="AG1020" s="7"/>
      <c r="AH1020" s="7"/>
      <c r="AI1020" s="7"/>
      <c r="AJ1020" s="7"/>
      <c r="AK1020" s="7"/>
      <c r="AL1020" s="7"/>
      <c r="AM1020" s="7"/>
      <c r="AN1020" s="7"/>
      <c r="AO1020" s="7"/>
      <c r="AP1020" s="7"/>
      <c r="AQ1020" s="7"/>
      <c r="AR1020" s="7"/>
      <c r="AS1020" s="7" t="s">
        <v>1183</v>
      </c>
      <c r="AT1020" s="7"/>
      <c r="AU1020" s="7"/>
      <c r="AV1020" s="55"/>
      <c r="AW1020" s="7"/>
      <c r="AX1020" s="7"/>
      <c r="AY1020" s="7"/>
      <c r="AZ1020" s="7"/>
      <c r="BA1020" s="7"/>
      <c r="BB1020" s="7"/>
      <c r="BC1020" s="7"/>
      <c r="BD1020" s="7"/>
      <c r="BE1020" s="7"/>
      <c r="BF1020" s="7"/>
      <c r="BG1020" s="7"/>
      <c r="BH1020" s="7"/>
      <c r="BI1020" s="7"/>
      <c r="BJ1020" s="7"/>
      <c r="BK1020" s="7"/>
      <c r="BL1020" s="5">
        <v>2</v>
      </c>
      <c r="BM1020" s="221">
        <v>2</v>
      </c>
      <c r="BN1020" s="221">
        <v>2</v>
      </c>
      <c r="BO1020" s="221">
        <v>2</v>
      </c>
      <c r="BP1020" s="221">
        <v>2</v>
      </c>
      <c r="BQ1020" s="221">
        <v>2</v>
      </c>
      <c r="BR1020" s="5">
        <v>2</v>
      </c>
      <c r="BS1020" s="226">
        <v>2</v>
      </c>
      <c r="BT1020" s="221">
        <v>2</v>
      </c>
      <c r="BU1020" s="221">
        <v>2</v>
      </c>
      <c r="BV1020" s="221">
        <v>2</v>
      </c>
      <c r="BW1020" s="5">
        <v>2</v>
      </c>
      <c r="BX1020" s="221">
        <v>2</v>
      </c>
      <c r="BY1020" s="6">
        <v>1</v>
      </c>
      <c r="BZ1020" s="5">
        <v>2</v>
      </c>
      <c r="CA1020" s="221">
        <v>2</v>
      </c>
      <c r="CB1020" s="221">
        <v>1</v>
      </c>
      <c r="CC1020" s="221">
        <v>2</v>
      </c>
      <c r="CD1020" s="337">
        <v>2</v>
      </c>
      <c r="CE1020" s="221">
        <v>2</v>
      </c>
      <c r="CF1020" s="221">
        <v>2</v>
      </c>
      <c r="CG1020" s="221">
        <v>2</v>
      </c>
      <c r="CH1020" s="221">
        <v>2</v>
      </c>
      <c r="CI1020" s="221">
        <v>2</v>
      </c>
      <c r="CJ1020" s="337">
        <v>2</v>
      </c>
      <c r="CK1020" s="221">
        <v>2</v>
      </c>
      <c r="CL1020" s="222"/>
      <c r="CM1020" s="237"/>
      <c r="CN1020" s="222"/>
      <c r="CO1020" s="237"/>
      <c r="CP1020" s="222"/>
      <c r="CQ1020" s="237"/>
      <c r="CR1020" s="222"/>
      <c r="CS1020" s="237"/>
      <c r="CT1020" s="223"/>
      <c r="CU1020" s="223"/>
      <c r="CV1020" s="5"/>
    </row>
    <row r="1021" spans="1:101" s="1" customFormat="1" ht="50.5" hidden="1">
      <c r="A1021" s="1308"/>
      <c r="B1021" s="1197"/>
      <c r="C1021" s="215"/>
      <c r="D1021" s="1079"/>
      <c r="E1021" s="215"/>
      <c r="F1021" s="1197"/>
      <c r="G1021" s="159" t="s">
        <v>2443</v>
      </c>
      <c r="H1021" s="159"/>
      <c r="I1021" s="637"/>
      <c r="J1021" s="38"/>
      <c r="K1021" s="484"/>
      <c r="L1021" s="5" t="s">
        <v>32</v>
      </c>
      <c r="M1021" s="212" t="s">
        <v>31</v>
      </c>
      <c r="N1021" s="165" t="s">
        <v>8</v>
      </c>
      <c r="O1021" s="221" t="s">
        <v>29</v>
      </c>
      <c r="P1021" s="221" t="s">
        <v>24</v>
      </c>
      <c r="Q1021" s="5" t="s">
        <v>24</v>
      </c>
      <c r="R1021" s="5"/>
      <c r="S1021" s="5"/>
      <c r="T1021" s="5"/>
      <c r="U1021" s="6"/>
      <c r="V1021" s="5"/>
      <c r="W1021" s="5"/>
      <c r="X1021" s="5"/>
      <c r="Y1021" s="5"/>
      <c r="Z1021" s="5"/>
      <c r="AA1021" s="5"/>
      <c r="AB1021" s="80"/>
      <c r="AC1021" s="642"/>
      <c r="AD1021" s="7" t="s">
        <v>1183</v>
      </c>
      <c r="AE1021" s="7"/>
      <c r="AF1021" s="7"/>
      <c r="AG1021" s="7"/>
      <c r="AH1021" s="7"/>
      <c r="AI1021" s="7"/>
      <c r="AJ1021" s="7"/>
      <c r="AK1021" s="7"/>
      <c r="AL1021" s="7"/>
      <c r="AM1021" s="7"/>
      <c r="AN1021" s="7"/>
      <c r="AO1021" s="7"/>
      <c r="AP1021" s="7"/>
      <c r="AQ1021" s="7"/>
      <c r="AR1021" s="7"/>
      <c r="AS1021" s="7"/>
      <c r="AT1021" s="7"/>
      <c r="AU1021" s="7"/>
      <c r="AV1021" s="55"/>
      <c r="AW1021" s="7"/>
      <c r="AX1021" s="7"/>
      <c r="AY1021" s="7"/>
      <c r="AZ1021" s="7"/>
      <c r="BA1021" s="7"/>
      <c r="BB1021" s="7"/>
      <c r="BC1021" s="7"/>
      <c r="BD1021" s="7"/>
      <c r="BE1021" s="7"/>
      <c r="BF1021" s="7"/>
      <c r="BG1021" s="7"/>
      <c r="BH1021" s="7"/>
      <c r="BI1021" s="7"/>
      <c r="BJ1021" s="7"/>
      <c r="BK1021" s="7"/>
      <c r="BL1021" s="5">
        <v>2</v>
      </c>
      <c r="BM1021" s="221">
        <v>2</v>
      </c>
      <c r="BN1021" s="221">
        <v>2</v>
      </c>
      <c r="BO1021" s="221">
        <v>2</v>
      </c>
      <c r="BP1021" s="221">
        <v>1</v>
      </c>
      <c r="BQ1021" s="221">
        <v>2</v>
      </c>
      <c r="BR1021" s="5">
        <v>2</v>
      </c>
      <c r="BS1021" s="226">
        <v>2</v>
      </c>
      <c r="BT1021" s="221">
        <v>2</v>
      </c>
      <c r="BU1021" s="221">
        <v>2</v>
      </c>
      <c r="BV1021" s="221">
        <v>1</v>
      </c>
      <c r="BW1021" s="5">
        <v>2</v>
      </c>
      <c r="BX1021" s="221">
        <v>2</v>
      </c>
      <c r="BY1021" s="6">
        <v>2</v>
      </c>
      <c r="BZ1021" s="5">
        <v>2</v>
      </c>
      <c r="CA1021" s="221">
        <v>2</v>
      </c>
      <c r="CB1021" s="221">
        <v>2</v>
      </c>
      <c r="CC1021" s="221">
        <v>2</v>
      </c>
      <c r="CD1021" s="337">
        <v>2</v>
      </c>
      <c r="CE1021" s="221">
        <v>2</v>
      </c>
      <c r="CF1021" s="221">
        <v>2</v>
      </c>
      <c r="CG1021" s="221">
        <v>2</v>
      </c>
      <c r="CH1021" s="221">
        <v>2</v>
      </c>
      <c r="CI1021" s="221">
        <v>2</v>
      </c>
      <c r="CJ1021" s="337">
        <v>2</v>
      </c>
      <c r="CK1021" s="221">
        <v>2</v>
      </c>
      <c r="CL1021" s="222">
        <f t="shared" ref="CL1021:CL1030" si="519">COUNTIF(BL1021:CK1021,"2")</f>
        <v>24</v>
      </c>
      <c r="CM1021" s="237">
        <f t="shared" ref="CM1021:CM1030" si="520">CL1021/(CL1021+CN1021+CP1021+CR1021)</f>
        <v>0.92307692307692313</v>
      </c>
      <c r="CN1021" s="222">
        <f t="shared" ref="CN1021:CN1030" si="521">COUNTIF(BL1021:CK1021,"1")</f>
        <v>2</v>
      </c>
      <c r="CO1021" s="237">
        <f t="shared" ref="CO1021:CO1030" si="522">CN1021/(CL1021+CN1021+CP1021+CR1021)</f>
        <v>7.6923076923076927E-2</v>
      </c>
      <c r="CP1021" s="222">
        <f t="shared" ref="CP1021:CP1030" si="523">COUNTIF(BL1021:CK1021,"0")</f>
        <v>0</v>
      </c>
      <c r="CQ1021" s="237">
        <f t="shared" ref="CQ1021:CQ1030" si="524">CP1021/(CL1021+CN1021+CP1021+CR1021)</f>
        <v>0</v>
      </c>
      <c r="CR1021" s="222">
        <f t="shared" ref="CR1021:CR1030" si="525">COUNTIF(BL1021:CK1021,"KĐG")</f>
        <v>0</v>
      </c>
      <c r="CS1021" s="237">
        <f t="shared" ref="CS1021:CS1030" si="526">CR1021/(CL1021+CN1021+CP1021+CR1021)</f>
        <v>0</v>
      </c>
      <c r="CT1021" s="223">
        <f t="shared" ref="CT1021:CT1030" si="527">(((CL1021*2)+(CN1021*1)+(CP1021*0)))/(CL1021+CN1021+CP1021)</f>
        <v>1.9230769230769231</v>
      </c>
      <c r="CU1021" s="223" t="str">
        <f t="shared" ref="CU1021:CU1030" si="528">IF(CS1021&gt;=50%,"KĐG",IF(CT1021&gt;=1.6,"Đạt mục tiêu",IF(CT1021&gt;=1,"Cần cố gắng","Chưa đạt")))</f>
        <v>Đạt mục tiêu</v>
      </c>
      <c r="CV1021" s="5"/>
    </row>
    <row r="1022" spans="1:101" s="1" customFormat="1" ht="31" hidden="1" customHeight="1">
      <c r="A1022" s="1308"/>
      <c r="B1022" s="1197"/>
      <c r="C1022" s="1033" t="s">
        <v>26</v>
      </c>
      <c r="D1022" s="1079"/>
      <c r="E1022" s="215"/>
      <c r="F1022" s="1197"/>
      <c r="G1022" s="203" t="s">
        <v>2224</v>
      </c>
      <c r="H1022" s="203"/>
      <c r="I1022" s="618"/>
      <c r="J1022" s="38"/>
      <c r="K1022" s="484"/>
      <c r="L1022" s="5" t="s">
        <v>32</v>
      </c>
      <c r="M1022" s="212" t="s">
        <v>2177</v>
      </c>
      <c r="N1022" s="165" t="s">
        <v>8</v>
      </c>
      <c r="O1022" s="221" t="s">
        <v>25</v>
      </c>
      <c r="P1022" s="221" t="s">
        <v>24</v>
      </c>
      <c r="Q1022" s="5" t="s">
        <v>24</v>
      </c>
      <c r="R1022" s="5"/>
      <c r="S1022" s="5"/>
      <c r="T1022" s="5"/>
      <c r="U1022" s="6"/>
      <c r="V1022" s="5"/>
      <c r="W1022" s="5"/>
      <c r="X1022" s="5"/>
      <c r="Y1022" s="5"/>
      <c r="Z1022" s="5"/>
      <c r="AA1022" s="5"/>
      <c r="AB1022" s="80">
        <f>COUNTIF($Q1022:$AA1022,"x")</f>
        <v>1</v>
      </c>
      <c r="AC1022" s="565"/>
      <c r="AD1022" s="5"/>
      <c r="AE1022" s="5"/>
      <c r="AF1022" s="5" t="s">
        <v>1315</v>
      </c>
      <c r="AG1022" s="7"/>
      <c r="AH1022" s="7"/>
      <c r="AI1022" s="7"/>
      <c r="AJ1022" s="7"/>
      <c r="AK1022" s="7"/>
      <c r="AL1022" s="7"/>
      <c r="AM1022" s="7"/>
      <c r="AN1022" s="7"/>
      <c r="AO1022" s="7"/>
      <c r="AP1022" s="7"/>
      <c r="AQ1022" s="7"/>
      <c r="AR1022" s="7"/>
      <c r="AS1022" s="7"/>
      <c r="AT1022" s="7"/>
      <c r="AU1022" s="7"/>
      <c r="AV1022" s="55"/>
      <c r="AW1022" s="7"/>
      <c r="AX1022" s="7"/>
      <c r="AY1022" s="7"/>
      <c r="AZ1022" s="7"/>
      <c r="BA1022" s="7"/>
      <c r="BB1022" s="7"/>
      <c r="BC1022" s="7"/>
      <c r="BD1022" s="7"/>
      <c r="BE1022" s="7"/>
      <c r="BF1022" s="7"/>
      <c r="BG1022" s="7"/>
      <c r="BH1022" s="7"/>
      <c r="BI1022" s="7"/>
      <c r="BJ1022" s="7"/>
      <c r="BK1022" s="7"/>
      <c r="BL1022" s="5">
        <v>2</v>
      </c>
      <c r="BM1022" s="221">
        <v>2</v>
      </c>
      <c r="BN1022" s="221">
        <v>2</v>
      </c>
      <c r="BO1022" s="221">
        <v>2</v>
      </c>
      <c r="BP1022" s="221">
        <v>1</v>
      </c>
      <c r="BQ1022" s="221">
        <v>2</v>
      </c>
      <c r="BR1022" s="5">
        <v>2</v>
      </c>
      <c r="BS1022" s="226">
        <v>2</v>
      </c>
      <c r="BT1022" s="221">
        <v>2</v>
      </c>
      <c r="BU1022" s="221">
        <v>2</v>
      </c>
      <c r="BV1022" s="221">
        <v>2</v>
      </c>
      <c r="BW1022" s="5">
        <v>2</v>
      </c>
      <c r="BX1022" s="221">
        <v>2</v>
      </c>
      <c r="BY1022" s="6">
        <v>2</v>
      </c>
      <c r="BZ1022" s="5">
        <v>2</v>
      </c>
      <c r="CA1022" s="221">
        <v>2</v>
      </c>
      <c r="CB1022" s="221">
        <v>2</v>
      </c>
      <c r="CC1022" s="221">
        <v>1</v>
      </c>
      <c r="CD1022" s="337">
        <v>2</v>
      </c>
      <c r="CE1022" s="221">
        <v>2</v>
      </c>
      <c r="CF1022" s="221">
        <v>2</v>
      </c>
      <c r="CG1022" s="221">
        <v>2</v>
      </c>
      <c r="CH1022" s="221">
        <v>2</v>
      </c>
      <c r="CI1022" s="221">
        <v>2</v>
      </c>
      <c r="CJ1022" s="337">
        <v>2</v>
      </c>
      <c r="CK1022" s="221">
        <v>2</v>
      </c>
      <c r="CL1022" s="222">
        <f t="shared" si="519"/>
        <v>24</v>
      </c>
      <c r="CM1022" s="237">
        <f t="shared" si="520"/>
        <v>0.92307692307692313</v>
      </c>
      <c r="CN1022" s="222">
        <f t="shared" si="521"/>
        <v>2</v>
      </c>
      <c r="CO1022" s="237">
        <f t="shared" si="522"/>
        <v>7.6923076923076927E-2</v>
      </c>
      <c r="CP1022" s="222">
        <f t="shared" si="523"/>
        <v>0</v>
      </c>
      <c r="CQ1022" s="237">
        <f t="shared" si="524"/>
        <v>0</v>
      </c>
      <c r="CR1022" s="222">
        <f t="shared" si="525"/>
        <v>0</v>
      </c>
      <c r="CS1022" s="237">
        <f t="shared" si="526"/>
        <v>0</v>
      </c>
      <c r="CT1022" s="223">
        <f t="shared" si="527"/>
        <v>1.9230769230769231</v>
      </c>
      <c r="CU1022" s="223" t="str">
        <f t="shared" si="528"/>
        <v>Đạt mục tiêu</v>
      </c>
      <c r="CV1022" s="5"/>
    </row>
    <row r="1023" spans="1:101" s="1" customFormat="1" ht="50.15" hidden="1" customHeight="1">
      <c r="A1023" s="1308"/>
      <c r="B1023" s="1197"/>
      <c r="C1023" s="1033"/>
      <c r="D1023" s="1079"/>
      <c r="E1023" s="1033" t="s">
        <v>26</v>
      </c>
      <c r="F1023" s="1197"/>
      <c r="G1023" s="218" t="s">
        <v>1900</v>
      </c>
      <c r="H1023" s="218"/>
      <c r="I1023" s="539"/>
      <c r="J1023" s="107" t="s">
        <v>828</v>
      </c>
      <c r="K1023" s="469"/>
      <c r="L1023" s="38" t="s">
        <v>32</v>
      </c>
      <c r="M1023" s="212" t="s">
        <v>31</v>
      </c>
      <c r="N1023" s="165" t="s">
        <v>8</v>
      </c>
      <c r="O1023" s="221" t="s">
        <v>29</v>
      </c>
      <c r="P1023" s="221" t="s">
        <v>24</v>
      </c>
      <c r="Q1023" s="5"/>
      <c r="R1023" s="5"/>
      <c r="S1023" s="5" t="s">
        <v>24</v>
      </c>
      <c r="T1023" s="5"/>
      <c r="U1023" s="6"/>
      <c r="V1023" s="5"/>
      <c r="W1023" s="5"/>
      <c r="X1023" s="5"/>
      <c r="Y1023" s="5"/>
      <c r="Z1023" s="5"/>
      <c r="AA1023" s="5"/>
      <c r="AB1023" s="80">
        <f>COUNTIF($Q1023:$AA1023,"x")</f>
        <v>1</v>
      </c>
      <c r="AC1023" s="642"/>
      <c r="AD1023" s="7"/>
      <c r="AE1023" s="7"/>
      <c r="AF1023" s="7"/>
      <c r="AG1023" s="7"/>
      <c r="AH1023" s="7"/>
      <c r="AI1023" s="7"/>
      <c r="AJ1023" s="7"/>
      <c r="AK1023" s="7"/>
      <c r="AL1023" s="7"/>
      <c r="AM1023" s="7"/>
      <c r="AN1023" s="7" t="s">
        <v>1317</v>
      </c>
      <c r="AO1023" s="7"/>
      <c r="AP1023" s="7"/>
      <c r="AQ1023" s="7"/>
      <c r="AR1023" s="7"/>
      <c r="AS1023" s="7"/>
      <c r="AT1023" s="7"/>
      <c r="AU1023" s="7"/>
      <c r="AV1023" s="55"/>
      <c r="AW1023" s="7"/>
      <c r="AX1023" s="7"/>
      <c r="AY1023" s="7"/>
      <c r="AZ1023" s="7"/>
      <c r="BA1023" s="7"/>
      <c r="BB1023" s="7"/>
      <c r="BC1023" s="7"/>
      <c r="BD1023" s="7"/>
      <c r="BE1023" s="7"/>
      <c r="BF1023" s="7"/>
      <c r="BG1023" s="7"/>
      <c r="BH1023" s="7"/>
      <c r="BI1023" s="7"/>
      <c r="BJ1023" s="7"/>
      <c r="BK1023" s="7"/>
      <c r="BL1023" s="5">
        <v>1</v>
      </c>
      <c r="BM1023" s="221">
        <v>2</v>
      </c>
      <c r="BN1023" s="221">
        <v>2</v>
      </c>
      <c r="BO1023" s="221">
        <v>2</v>
      </c>
      <c r="BP1023" s="221">
        <v>2</v>
      </c>
      <c r="BQ1023" s="221">
        <v>2</v>
      </c>
      <c r="BR1023" s="5">
        <v>2</v>
      </c>
      <c r="BS1023" s="226">
        <v>2</v>
      </c>
      <c r="BT1023" s="221">
        <v>2</v>
      </c>
      <c r="BU1023" s="221">
        <v>2</v>
      </c>
      <c r="BV1023" s="221">
        <v>2</v>
      </c>
      <c r="BW1023" s="5">
        <v>2</v>
      </c>
      <c r="BX1023" s="221">
        <v>2</v>
      </c>
      <c r="BY1023" s="6">
        <v>2</v>
      </c>
      <c r="BZ1023" s="5">
        <v>2</v>
      </c>
      <c r="CA1023" s="221">
        <v>2</v>
      </c>
      <c r="CB1023" s="221">
        <v>2</v>
      </c>
      <c r="CC1023" s="221">
        <v>2</v>
      </c>
      <c r="CD1023" s="337">
        <v>2</v>
      </c>
      <c r="CE1023" s="221">
        <v>2</v>
      </c>
      <c r="CF1023" s="221">
        <v>2</v>
      </c>
      <c r="CG1023" s="221">
        <v>2</v>
      </c>
      <c r="CH1023" s="221">
        <v>2</v>
      </c>
      <c r="CI1023" s="221">
        <v>2</v>
      </c>
      <c r="CJ1023" s="337">
        <v>2</v>
      </c>
      <c r="CK1023" s="221">
        <v>2</v>
      </c>
      <c r="CL1023" s="222">
        <f t="shared" si="519"/>
        <v>25</v>
      </c>
      <c r="CM1023" s="237">
        <f t="shared" si="520"/>
        <v>0.96153846153846156</v>
      </c>
      <c r="CN1023" s="222">
        <f t="shared" si="521"/>
        <v>1</v>
      </c>
      <c r="CO1023" s="237">
        <f t="shared" si="522"/>
        <v>3.8461538461538464E-2</v>
      </c>
      <c r="CP1023" s="222">
        <f t="shared" si="523"/>
        <v>0</v>
      </c>
      <c r="CQ1023" s="237">
        <f t="shared" si="524"/>
        <v>0</v>
      </c>
      <c r="CR1023" s="222">
        <f t="shared" si="525"/>
        <v>0</v>
      </c>
      <c r="CS1023" s="237">
        <f t="shared" si="526"/>
        <v>0</v>
      </c>
      <c r="CT1023" s="223">
        <f t="shared" si="527"/>
        <v>1.9615384615384615</v>
      </c>
      <c r="CU1023" s="223" t="str">
        <f t="shared" si="528"/>
        <v>Đạt mục tiêu</v>
      </c>
      <c r="CV1023" s="5"/>
    </row>
    <row r="1024" spans="1:101" s="1" customFormat="1" ht="130" hidden="1" customHeight="1">
      <c r="A1024" s="1308"/>
      <c r="B1024" s="217" t="s">
        <v>2771</v>
      </c>
      <c r="C1024" s="1033"/>
      <c r="D1024" s="1079"/>
      <c r="E1024" s="1033"/>
      <c r="F1024" s="217" t="s">
        <v>2772</v>
      </c>
      <c r="G1024" s="217" t="s">
        <v>375</v>
      </c>
      <c r="H1024" s="217"/>
      <c r="I1024" s="442"/>
      <c r="J1024" s="212"/>
      <c r="K1024" s="465"/>
      <c r="L1024" s="212" t="s">
        <v>32</v>
      </c>
      <c r="M1024" s="212" t="s">
        <v>31</v>
      </c>
      <c r="N1024" s="165" t="s">
        <v>8</v>
      </c>
      <c r="O1024" s="221" t="s">
        <v>29</v>
      </c>
      <c r="P1024" s="221" t="s">
        <v>24</v>
      </c>
      <c r="Q1024" s="5"/>
      <c r="R1024" s="5"/>
      <c r="S1024" s="5"/>
      <c r="T1024" s="5"/>
      <c r="U1024" s="195"/>
      <c r="V1024" s="5"/>
      <c r="W1024" s="5" t="s">
        <v>24</v>
      </c>
      <c r="X1024" s="5"/>
      <c r="Y1024" s="5"/>
      <c r="Z1024" s="5"/>
      <c r="AA1024" s="5"/>
      <c r="AB1024" s="80">
        <f>COUNTIF($Q1024:$AA1024,"x")</f>
        <v>1</v>
      </c>
      <c r="AC1024" s="642"/>
      <c r="AD1024" s="7"/>
      <c r="AE1024" s="7"/>
      <c r="AF1024" s="7"/>
      <c r="AG1024" s="7"/>
      <c r="AH1024" s="7"/>
      <c r="AI1024" s="7"/>
      <c r="AJ1024" s="7"/>
      <c r="AK1024" s="7"/>
      <c r="AL1024" s="7"/>
      <c r="AM1024" s="7"/>
      <c r="AN1024" s="7"/>
      <c r="AO1024" s="7"/>
      <c r="AP1024" s="7"/>
      <c r="AQ1024" s="7"/>
      <c r="AR1024" s="7"/>
      <c r="AS1024" s="7" t="s">
        <v>1317</v>
      </c>
      <c r="AT1024" s="7"/>
      <c r="AU1024" s="7" t="s">
        <v>1317</v>
      </c>
      <c r="AV1024" s="7"/>
      <c r="AW1024" s="7"/>
      <c r="AX1024" s="7"/>
      <c r="AY1024" s="17" t="s">
        <v>1317</v>
      </c>
      <c r="AZ1024" s="7"/>
      <c r="BA1024" s="7"/>
      <c r="BB1024" s="7"/>
      <c r="BC1024" s="7"/>
      <c r="BD1024" s="7"/>
      <c r="BE1024" s="7"/>
      <c r="BF1024" s="7"/>
      <c r="BG1024" s="7"/>
      <c r="BH1024" s="7"/>
      <c r="BI1024" s="7"/>
      <c r="BJ1024" s="7"/>
      <c r="BK1024" s="7"/>
      <c r="BL1024" s="5">
        <v>2</v>
      </c>
      <c r="BM1024" s="221">
        <v>2</v>
      </c>
      <c r="BN1024" s="221">
        <v>2</v>
      </c>
      <c r="BO1024" s="221">
        <v>2</v>
      </c>
      <c r="BP1024" s="221">
        <v>2</v>
      </c>
      <c r="BQ1024" s="221">
        <v>2</v>
      </c>
      <c r="BR1024" s="5">
        <v>2</v>
      </c>
      <c r="BS1024" s="226">
        <v>2</v>
      </c>
      <c r="BT1024" s="221">
        <v>2</v>
      </c>
      <c r="BU1024" s="221">
        <v>2</v>
      </c>
      <c r="BV1024" s="221">
        <v>2</v>
      </c>
      <c r="BW1024" s="5">
        <v>2</v>
      </c>
      <c r="BX1024" s="221">
        <v>2</v>
      </c>
      <c r="BY1024" s="6">
        <v>2</v>
      </c>
      <c r="BZ1024" s="5">
        <v>2</v>
      </c>
      <c r="CA1024" s="221">
        <v>2</v>
      </c>
      <c r="CB1024" s="221">
        <v>2</v>
      </c>
      <c r="CC1024" s="221">
        <v>2</v>
      </c>
      <c r="CD1024" s="337">
        <v>2</v>
      </c>
      <c r="CE1024" s="221">
        <v>2</v>
      </c>
      <c r="CF1024" s="221">
        <v>2</v>
      </c>
      <c r="CG1024" s="221">
        <v>2</v>
      </c>
      <c r="CH1024" s="221">
        <v>2</v>
      </c>
      <c r="CI1024" s="221">
        <v>2</v>
      </c>
      <c r="CJ1024" s="337">
        <v>2</v>
      </c>
      <c r="CK1024" s="221">
        <v>2</v>
      </c>
      <c r="CL1024" s="222">
        <f t="shared" si="519"/>
        <v>26</v>
      </c>
      <c r="CM1024" s="237">
        <f t="shared" si="520"/>
        <v>1</v>
      </c>
      <c r="CN1024" s="222">
        <f t="shared" si="521"/>
        <v>0</v>
      </c>
      <c r="CO1024" s="237">
        <f t="shared" si="522"/>
        <v>0</v>
      </c>
      <c r="CP1024" s="222">
        <f t="shared" si="523"/>
        <v>0</v>
      </c>
      <c r="CQ1024" s="237">
        <f t="shared" si="524"/>
        <v>0</v>
      </c>
      <c r="CR1024" s="222">
        <f t="shared" si="525"/>
        <v>0</v>
      </c>
      <c r="CS1024" s="237">
        <f t="shared" si="526"/>
        <v>0</v>
      </c>
      <c r="CT1024" s="223">
        <f t="shared" si="527"/>
        <v>2</v>
      </c>
      <c r="CU1024" s="223" t="str">
        <f t="shared" si="528"/>
        <v>Đạt mục tiêu</v>
      </c>
      <c r="CV1024" s="7"/>
      <c r="CW1024" s="24"/>
    </row>
    <row r="1025" spans="1:101" s="1" customFormat="1" ht="62" hidden="1">
      <c r="A1025" s="13">
        <v>266</v>
      </c>
      <c r="B1025" s="51" t="s">
        <v>1930</v>
      </c>
      <c r="C1025" s="1033" t="s">
        <v>26</v>
      </c>
      <c r="D1025" s="1024" t="s">
        <v>30</v>
      </c>
      <c r="E1025" s="1033" t="s">
        <v>26</v>
      </c>
      <c r="F1025" s="51" t="s">
        <v>1930</v>
      </c>
      <c r="G1025" s="51" t="s">
        <v>1931</v>
      </c>
      <c r="H1025" s="51"/>
      <c r="I1025" s="618"/>
      <c r="J1025" s="212"/>
      <c r="K1025" s="465"/>
      <c r="L1025" s="212" t="s">
        <v>32</v>
      </c>
      <c r="M1025" s="212" t="s">
        <v>31</v>
      </c>
      <c r="N1025" s="165" t="s">
        <v>8</v>
      </c>
      <c r="O1025" s="221" t="s">
        <v>29</v>
      </c>
      <c r="P1025" s="221" t="s">
        <v>24</v>
      </c>
      <c r="Q1025" s="5"/>
      <c r="R1025" s="5"/>
      <c r="S1025" s="5"/>
      <c r="T1025" s="5"/>
      <c r="U1025" s="195"/>
      <c r="V1025" s="5"/>
      <c r="W1025" s="5"/>
      <c r="X1025" s="5" t="s">
        <v>24</v>
      </c>
      <c r="Y1025" s="5"/>
      <c r="Z1025" s="5"/>
      <c r="AA1025" s="5"/>
      <c r="AB1025" s="80">
        <f>COUNTIF($Q1025:$AA1025,"x")</f>
        <v>1</v>
      </c>
      <c r="AC1025" s="642"/>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5">
        <v>2</v>
      </c>
      <c r="BM1025" s="221">
        <v>2</v>
      </c>
      <c r="BN1025" s="221">
        <v>2</v>
      </c>
      <c r="BO1025" s="221">
        <v>2</v>
      </c>
      <c r="BP1025" s="221">
        <v>2</v>
      </c>
      <c r="BQ1025" s="221">
        <v>2</v>
      </c>
      <c r="BR1025" s="5">
        <v>2</v>
      </c>
      <c r="BS1025" s="226">
        <v>2</v>
      </c>
      <c r="BT1025" s="221">
        <v>1</v>
      </c>
      <c r="BU1025" s="221">
        <v>2</v>
      </c>
      <c r="BV1025" s="221">
        <v>2</v>
      </c>
      <c r="BW1025" s="5">
        <v>2</v>
      </c>
      <c r="BX1025" s="221">
        <v>2</v>
      </c>
      <c r="BY1025" s="6">
        <v>1</v>
      </c>
      <c r="BZ1025" s="5">
        <v>2</v>
      </c>
      <c r="CA1025" s="221">
        <v>2</v>
      </c>
      <c r="CB1025" s="221">
        <v>2</v>
      </c>
      <c r="CC1025" s="221">
        <v>2</v>
      </c>
      <c r="CD1025" s="337">
        <v>2</v>
      </c>
      <c r="CE1025" s="221">
        <v>2</v>
      </c>
      <c r="CF1025" s="221">
        <v>2</v>
      </c>
      <c r="CG1025" s="221">
        <v>2</v>
      </c>
      <c r="CH1025" s="221">
        <v>2</v>
      </c>
      <c r="CI1025" s="221">
        <v>2</v>
      </c>
      <c r="CJ1025" s="337">
        <v>2</v>
      </c>
      <c r="CK1025" s="221">
        <v>2</v>
      </c>
      <c r="CL1025" s="222">
        <f t="shared" si="519"/>
        <v>24</v>
      </c>
      <c r="CM1025" s="237">
        <f t="shared" si="520"/>
        <v>0.92307692307692313</v>
      </c>
      <c r="CN1025" s="222">
        <f t="shared" si="521"/>
        <v>2</v>
      </c>
      <c r="CO1025" s="237">
        <f t="shared" si="522"/>
        <v>7.6923076923076927E-2</v>
      </c>
      <c r="CP1025" s="222">
        <f t="shared" si="523"/>
        <v>0</v>
      </c>
      <c r="CQ1025" s="237">
        <f t="shared" si="524"/>
        <v>0</v>
      </c>
      <c r="CR1025" s="222">
        <f t="shared" si="525"/>
        <v>0</v>
      </c>
      <c r="CS1025" s="237">
        <f t="shared" si="526"/>
        <v>0</v>
      </c>
      <c r="CT1025" s="223">
        <f t="shared" si="527"/>
        <v>1.9230769230769231</v>
      </c>
      <c r="CU1025" s="223" t="str">
        <f t="shared" si="528"/>
        <v>Đạt mục tiêu</v>
      </c>
      <c r="CV1025" s="7"/>
      <c r="CW1025" s="24"/>
    </row>
    <row r="1026" spans="1:101" s="1" customFormat="1" ht="108.5" hidden="1">
      <c r="A1026" s="13">
        <v>267</v>
      </c>
      <c r="B1026" s="220" t="s">
        <v>2909</v>
      </c>
      <c r="C1026" s="1033"/>
      <c r="D1026" s="1024"/>
      <c r="E1026" s="1033"/>
      <c r="F1026" s="220" t="s">
        <v>1038</v>
      </c>
      <c r="G1026" s="217" t="s">
        <v>3008</v>
      </c>
      <c r="H1026" s="217"/>
      <c r="I1026" s="551" t="s">
        <v>2370</v>
      </c>
      <c r="J1026" s="212"/>
      <c r="K1026" s="465"/>
      <c r="L1026" s="212" t="s">
        <v>32</v>
      </c>
      <c r="M1026" s="212" t="s">
        <v>31</v>
      </c>
      <c r="N1026" s="165" t="s">
        <v>8</v>
      </c>
      <c r="O1026" s="221" t="s">
        <v>51</v>
      </c>
      <c r="P1026" s="221" t="s">
        <v>24</v>
      </c>
      <c r="Q1026" s="221"/>
      <c r="R1026" s="221"/>
      <c r="S1026" s="221"/>
      <c r="T1026" s="221"/>
      <c r="U1026" s="226" t="s">
        <v>24</v>
      </c>
      <c r="V1026" s="221"/>
      <c r="W1026" s="5"/>
      <c r="X1026" s="221"/>
      <c r="Y1026" s="221"/>
      <c r="Z1026" s="221"/>
      <c r="AA1026" s="221"/>
      <c r="AB1026" s="80">
        <f>COUNTIF($Q1026:$AA1026,"x")</f>
        <v>1</v>
      </c>
      <c r="AC1026" s="642"/>
      <c r="AD1026" s="7"/>
      <c r="AE1026" s="7"/>
      <c r="AF1026" s="7"/>
      <c r="AG1026" s="7" t="s">
        <v>1316</v>
      </c>
      <c r="AH1026" s="7" t="s">
        <v>1316</v>
      </c>
      <c r="AI1026" s="7" t="s">
        <v>1316</v>
      </c>
      <c r="AJ1026" s="7" t="s">
        <v>1316</v>
      </c>
      <c r="AK1026" s="7"/>
      <c r="AL1026" s="7"/>
      <c r="AM1026" s="7"/>
      <c r="AN1026" s="7"/>
      <c r="AO1026" s="7"/>
      <c r="AP1026" s="7"/>
      <c r="AQ1026" s="7"/>
      <c r="AR1026" s="7"/>
      <c r="AS1026" s="7"/>
      <c r="AT1026" s="7" t="s">
        <v>1317</v>
      </c>
      <c r="AU1026" s="7"/>
      <c r="AV1026" s="55"/>
      <c r="AW1026" s="7"/>
      <c r="AX1026" s="7"/>
      <c r="AY1026" s="7"/>
      <c r="AZ1026" s="7"/>
      <c r="BA1026" s="7"/>
      <c r="BB1026" s="7"/>
      <c r="BC1026" s="7"/>
      <c r="BD1026" s="7"/>
      <c r="BE1026" s="7"/>
      <c r="BF1026" s="7"/>
      <c r="BG1026" s="7"/>
      <c r="BH1026" s="7"/>
      <c r="BI1026" s="7"/>
      <c r="BJ1026" s="7"/>
      <c r="BK1026" s="7"/>
      <c r="BL1026" s="5">
        <v>2</v>
      </c>
      <c r="BM1026" s="221">
        <v>2</v>
      </c>
      <c r="BN1026" s="221">
        <v>2</v>
      </c>
      <c r="BO1026" s="221">
        <v>2</v>
      </c>
      <c r="BP1026" s="221">
        <v>1</v>
      </c>
      <c r="BQ1026" s="221">
        <v>2</v>
      </c>
      <c r="BR1026" s="5">
        <v>2</v>
      </c>
      <c r="BS1026" s="226">
        <v>1</v>
      </c>
      <c r="BT1026" s="221">
        <v>2</v>
      </c>
      <c r="BU1026" s="221">
        <v>2</v>
      </c>
      <c r="BV1026" s="221">
        <v>2</v>
      </c>
      <c r="BW1026" s="5">
        <v>2</v>
      </c>
      <c r="BX1026" s="221">
        <v>1</v>
      </c>
      <c r="BY1026" s="6">
        <v>1</v>
      </c>
      <c r="BZ1026" s="5">
        <v>2</v>
      </c>
      <c r="CA1026" s="221">
        <v>2</v>
      </c>
      <c r="CB1026" s="221">
        <v>2</v>
      </c>
      <c r="CC1026" s="221">
        <v>2</v>
      </c>
      <c r="CD1026" s="337">
        <v>2</v>
      </c>
      <c r="CE1026" s="221">
        <v>2</v>
      </c>
      <c r="CF1026" s="221">
        <v>2</v>
      </c>
      <c r="CG1026" s="221">
        <v>2</v>
      </c>
      <c r="CH1026" s="221">
        <v>2</v>
      </c>
      <c r="CI1026" s="221">
        <v>2</v>
      </c>
      <c r="CJ1026" s="337">
        <v>2</v>
      </c>
      <c r="CK1026" s="221">
        <v>2</v>
      </c>
      <c r="CL1026" s="222">
        <f t="shared" si="519"/>
        <v>22</v>
      </c>
      <c r="CM1026" s="237">
        <f t="shared" si="520"/>
        <v>0.84615384615384615</v>
      </c>
      <c r="CN1026" s="222">
        <f t="shared" si="521"/>
        <v>4</v>
      </c>
      <c r="CO1026" s="237">
        <f t="shared" si="522"/>
        <v>0.15384615384615385</v>
      </c>
      <c r="CP1026" s="222">
        <f t="shared" si="523"/>
        <v>0</v>
      </c>
      <c r="CQ1026" s="237">
        <f t="shared" si="524"/>
        <v>0</v>
      </c>
      <c r="CR1026" s="222">
        <f t="shared" si="525"/>
        <v>0</v>
      </c>
      <c r="CS1026" s="237">
        <f t="shared" si="526"/>
        <v>0</v>
      </c>
      <c r="CT1026" s="223">
        <f t="shared" si="527"/>
        <v>1.8461538461538463</v>
      </c>
      <c r="CU1026" s="223" t="str">
        <f t="shared" si="528"/>
        <v>Đạt mục tiêu</v>
      </c>
      <c r="CV1026" s="5"/>
    </row>
    <row r="1027" spans="1:101" s="1" customFormat="1" ht="93" hidden="1">
      <c r="A1027" s="1308">
        <v>268</v>
      </c>
      <c r="B1027" s="1024" t="s">
        <v>3030</v>
      </c>
      <c r="C1027" s="1033" t="s">
        <v>28</v>
      </c>
      <c r="D1027" s="1024" t="s">
        <v>2394</v>
      </c>
      <c r="E1027" s="1033" t="s">
        <v>26</v>
      </c>
      <c r="F1027" s="1024" t="s">
        <v>2394</v>
      </c>
      <c r="G1027" s="217" t="s">
        <v>3007</v>
      </c>
      <c r="H1027" s="558" t="s">
        <v>2734</v>
      </c>
      <c r="I1027" s="551" t="s">
        <v>2370</v>
      </c>
      <c r="J1027" s="212"/>
      <c r="K1027" s="465"/>
      <c r="L1027" s="212" t="s">
        <v>32</v>
      </c>
      <c r="M1027" s="212" t="s">
        <v>31</v>
      </c>
      <c r="N1027" s="165" t="s">
        <v>8</v>
      </c>
      <c r="O1027" s="221" t="s">
        <v>51</v>
      </c>
      <c r="P1027" s="221" t="s">
        <v>24</v>
      </c>
      <c r="Q1027" s="221"/>
      <c r="R1027" s="221"/>
      <c r="S1027" s="221"/>
      <c r="T1027" s="221"/>
      <c r="U1027" s="226" t="s">
        <v>24</v>
      </c>
      <c r="V1027" s="221"/>
      <c r="W1027" s="5"/>
      <c r="X1027" s="221"/>
      <c r="Y1027" s="221"/>
      <c r="Z1027" s="221"/>
      <c r="AA1027" s="221"/>
      <c r="AB1027" s="80">
        <v>1</v>
      </c>
      <c r="AC1027" s="642"/>
      <c r="AD1027" s="7"/>
      <c r="AE1027" s="7"/>
      <c r="AF1027" s="7"/>
      <c r="AG1027" s="7"/>
      <c r="AH1027" s="7"/>
      <c r="AI1027" s="7"/>
      <c r="AJ1027" s="7"/>
      <c r="AK1027" s="7"/>
      <c r="AL1027" s="7"/>
      <c r="AM1027" s="7"/>
      <c r="AN1027" s="7"/>
      <c r="AO1027" s="7"/>
      <c r="AP1027" s="7"/>
      <c r="AQ1027" s="7"/>
      <c r="AR1027" s="7"/>
      <c r="AS1027" s="7"/>
      <c r="AT1027" s="7" t="s">
        <v>1316</v>
      </c>
      <c r="AU1027" s="7"/>
      <c r="AV1027" s="55"/>
      <c r="AW1027" s="7"/>
      <c r="AX1027" s="7"/>
      <c r="AY1027" s="7"/>
      <c r="AZ1027" s="7"/>
      <c r="BA1027" s="7"/>
      <c r="BB1027" s="7"/>
      <c r="BC1027" s="7"/>
      <c r="BD1027" s="7"/>
      <c r="BE1027" s="7"/>
      <c r="BF1027" s="7"/>
      <c r="BG1027" s="7"/>
      <c r="BH1027" s="7"/>
      <c r="BI1027" s="7"/>
      <c r="BJ1027" s="7"/>
      <c r="BK1027" s="7"/>
      <c r="BL1027" s="5">
        <v>2</v>
      </c>
      <c r="BM1027" s="221">
        <v>2</v>
      </c>
      <c r="BN1027" s="221">
        <v>2</v>
      </c>
      <c r="BO1027" s="221">
        <v>2</v>
      </c>
      <c r="BP1027" s="221">
        <v>2</v>
      </c>
      <c r="BQ1027" s="221">
        <v>2</v>
      </c>
      <c r="BR1027" s="5">
        <v>2</v>
      </c>
      <c r="BS1027" s="226">
        <v>2</v>
      </c>
      <c r="BT1027" s="221">
        <v>2</v>
      </c>
      <c r="BU1027" s="221">
        <v>2</v>
      </c>
      <c r="BV1027" s="221">
        <v>2</v>
      </c>
      <c r="BW1027" s="5">
        <v>2</v>
      </c>
      <c r="BX1027" s="221">
        <v>2</v>
      </c>
      <c r="BY1027" s="6">
        <v>2</v>
      </c>
      <c r="BZ1027" s="5">
        <v>2</v>
      </c>
      <c r="CA1027" s="221">
        <v>2</v>
      </c>
      <c r="CB1027" s="221">
        <v>2</v>
      </c>
      <c r="CC1027" s="221">
        <v>1</v>
      </c>
      <c r="CD1027" s="337">
        <v>2</v>
      </c>
      <c r="CE1027" s="221">
        <v>2</v>
      </c>
      <c r="CF1027" s="221">
        <v>2</v>
      </c>
      <c r="CG1027" s="221">
        <v>2</v>
      </c>
      <c r="CH1027" s="221">
        <v>2</v>
      </c>
      <c r="CI1027" s="221">
        <v>2</v>
      </c>
      <c r="CJ1027" s="337">
        <v>2</v>
      </c>
      <c r="CK1027" s="221">
        <v>2</v>
      </c>
      <c r="CL1027" s="222">
        <f t="shared" si="519"/>
        <v>25</v>
      </c>
      <c r="CM1027" s="237">
        <f t="shared" si="520"/>
        <v>0.96153846153846156</v>
      </c>
      <c r="CN1027" s="222">
        <f t="shared" si="521"/>
        <v>1</v>
      </c>
      <c r="CO1027" s="237">
        <f t="shared" si="522"/>
        <v>3.8461538461538464E-2</v>
      </c>
      <c r="CP1027" s="222">
        <f t="shared" si="523"/>
        <v>0</v>
      </c>
      <c r="CQ1027" s="237">
        <f t="shared" si="524"/>
        <v>0</v>
      </c>
      <c r="CR1027" s="222">
        <f t="shared" si="525"/>
        <v>0</v>
      </c>
      <c r="CS1027" s="237">
        <f t="shared" si="526"/>
        <v>0</v>
      </c>
      <c r="CT1027" s="223">
        <f t="shared" si="527"/>
        <v>1.9615384615384615</v>
      </c>
      <c r="CU1027" s="223" t="str">
        <f t="shared" si="528"/>
        <v>Đạt mục tiêu</v>
      </c>
      <c r="CV1027" s="5"/>
    </row>
    <row r="1028" spans="1:101" s="1" customFormat="1" ht="88.5" hidden="1" customHeight="1">
      <c r="A1028" s="1308"/>
      <c r="B1028" s="1024"/>
      <c r="C1028" s="1033"/>
      <c r="D1028" s="1024"/>
      <c r="E1028" s="1033"/>
      <c r="F1028" s="1024"/>
      <c r="G1028" s="217" t="s">
        <v>2396</v>
      </c>
      <c r="H1028" s="217"/>
      <c r="I1028" s="591"/>
      <c r="J1028" s="212"/>
      <c r="K1028" s="465"/>
      <c r="L1028" s="212" t="s">
        <v>32</v>
      </c>
      <c r="M1028" s="212" t="s">
        <v>31</v>
      </c>
      <c r="N1028" s="165" t="s">
        <v>8</v>
      </c>
      <c r="O1028" s="221" t="s">
        <v>51</v>
      </c>
      <c r="P1028" s="221" t="s">
        <v>24</v>
      </c>
      <c r="Q1028" s="221"/>
      <c r="R1028" s="221"/>
      <c r="S1028" s="221"/>
      <c r="T1028" s="221"/>
      <c r="U1028" s="226"/>
      <c r="V1028" s="221"/>
      <c r="W1028" s="5"/>
      <c r="X1028" s="221"/>
      <c r="Y1028" s="221" t="s">
        <v>24</v>
      </c>
      <c r="Z1028" s="221"/>
      <c r="AA1028" s="221"/>
      <c r="AB1028" s="80">
        <v>1</v>
      </c>
      <c r="AC1028" s="642"/>
      <c r="AD1028" s="7"/>
      <c r="AE1028" s="7"/>
      <c r="AF1028" s="7"/>
      <c r="AG1028" s="7"/>
      <c r="AH1028" s="7"/>
      <c r="AI1028" s="7"/>
      <c r="AJ1028" s="7"/>
      <c r="AK1028" s="7"/>
      <c r="AL1028" s="7"/>
      <c r="AM1028" s="7"/>
      <c r="AN1028" s="7"/>
      <c r="AO1028" s="7"/>
      <c r="AP1028" s="7"/>
      <c r="AQ1028" s="7"/>
      <c r="AR1028" s="7"/>
      <c r="AS1028" s="7"/>
      <c r="AT1028" s="7"/>
      <c r="AU1028" s="7"/>
      <c r="AV1028" s="55"/>
      <c r="AW1028" s="7"/>
      <c r="AX1028" s="7"/>
      <c r="AY1028" s="7"/>
      <c r="AZ1028" s="7"/>
      <c r="BA1028" s="7"/>
      <c r="BB1028" s="7"/>
      <c r="BC1028" s="7"/>
      <c r="BD1028" s="7"/>
      <c r="BE1028" s="7" t="s">
        <v>1316</v>
      </c>
      <c r="BF1028" s="7" t="s">
        <v>1316</v>
      </c>
      <c r="BG1028" s="7" t="s">
        <v>1316</v>
      </c>
      <c r="BH1028" s="7"/>
      <c r="BI1028" s="7"/>
      <c r="BJ1028" s="7"/>
      <c r="BK1028" s="7"/>
      <c r="BL1028" s="5">
        <v>2</v>
      </c>
      <c r="BM1028" s="221">
        <v>2</v>
      </c>
      <c r="BN1028" s="221">
        <v>2</v>
      </c>
      <c r="BO1028" s="221">
        <v>2</v>
      </c>
      <c r="BP1028" s="221">
        <v>2</v>
      </c>
      <c r="BQ1028" s="221">
        <v>2</v>
      </c>
      <c r="BR1028" s="5">
        <v>1</v>
      </c>
      <c r="BS1028" s="226">
        <v>2</v>
      </c>
      <c r="BT1028" s="221">
        <v>2</v>
      </c>
      <c r="BU1028" s="221">
        <v>2</v>
      </c>
      <c r="BV1028" s="221">
        <v>2</v>
      </c>
      <c r="BW1028" s="5">
        <v>2</v>
      </c>
      <c r="BX1028" s="221">
        <v>2</v>
      </c>
      <c r="BY1028" s="6">
        <v>2</v>
      </c>
      <c r="BZ1028" s="5">
        <v>2</v>
      </c>
      <c r="CA1028" s="221">
        <v>2</v>
      </c>
      <c r="CB1028" s="221">
        <v>2</v>
      </c>
      <c r="CC1028" s="221">
        <v>2</v>
      </c>
      <c r="CD1028" s="337">
        <v>2</v>
      </c>
      <c r="CE1028" s="221">
        <v>2</v>
      </c>
      <c r="CF1028" s="221">
        <v>2</v>
      </c>
      <c r="CG1028" s="221">
        <v>2</v>
      </c>
      <c r="CH1028" s="221">
        <v>2</v>
      </c>
      <c r="CI1028" s="221">
        <v>1</v>
      </c>
      <c r="CJ1028" s="337">
        <v>2</v>
      </c>
      <c r="CK1028" s="221">
        <v>2</v>
      </c>
      <c r="CL1028" s="222">
        <f t="shared" si="519"/>
        <v>24</v>
      </c>
      <c r="CM1028" s="237">
        <f t="shared" si="520"/>
        <v>0.92307692307692313</v>
      </c>
      <c r="CN1028" s="222">
        <f t="shared" si="521"/>
        <v>2</v>
      </c>
      <c r="CO1028" s="237">
        <f t="shared" si="522"/>
        <v>7.6923076923076927E-2</v>
      </c>
      <c r="CP1028" s="222">
        <f t="shared" si="523"/>
        <v>0</v>
      </c>
      <c r="CQ1028" s="237">
        <f t="shared" si="524"/>
        <v>0</v>
      </c>
      <c r="CR1028" s="222">
        <f t="shared" si="525"/>
        <v>0</v>
      </c>
      <c r="CS1028" s="237">
        <f t="shared" si="526"/>
        <v>0</v>
      </c>
      <c r="CT1028" s="223">
        <f t="shared" si="527"/>
        <v>1.9230769230769231</v>
      </c>
      <c r="CU1028" s="223" t="str">
        <f t="shared" si="528"/>
        <v>Đạt mục tiêu</v>
      </c>
      <c r="CV1028" s="5"/>
    </row>
    <row r="1029" spans="1:101" s="1" customFormat="1" ht="93" hidden="1">
      <c r="A1029" s="1308"/>
      <c r="B1029" s="1024"/>
      <c r="C1029" s="1033"/>
      <c r="D1029" s="1024"/>
      <c r="E1029" s="1033"/>
      <c r="F1029" s="1024"/>
      <c r="G1029" s="217" t="s">
        <v>2395</v>
      </c>
      <c r="H1029" s="217"/>
      <c r="I1029" s="591"/>
      <c r="J1029" s="212"/>
      <c r="K1029" s="465"/>
      <c r="L1029" s="212" t="s">
        <v>32</v>
      </c>
      <c r="M1029" s="212" t="s">
        <v>31</v>
      </c>
      <c r="N1029" s="165" t="s">
        <v>8</v>
      </c>
      <c r="O1029" s="221" t="s">
        <v>51</v>
      </c>
      <c r="P1029" s="221" t="s">
        <v>24</v>
      </c>
      <c r="Q1029" s="221"/>
      <c r="R1029" s="221"/>
      <c r="S1029" s="221"/>
      <c r="T1029" s="221"/>
      <c r="U1029" s="226"/>
      <c r="V1029" s="221"/>
      <c r="W1029" s="5"/>
      <c r="X1029" s="221"/>
      <c r="Y1029" s="221"/>
      <c r="Z1029" s="221" t="s">
        <v>24</v>
      </c>
      <c r="AA1029" s="221"/>
      <c r="AB1029" s="80">
        <v>1</v>
      </c>
      <c r="AC1029" s="642"/>
      <c r="AD1029" s="7"/>
      <c r="AE1029" s="7"/>
      <c r="AF1029" s="7"/>
      <c r="AG1029" s="7"/>
      <c r="AH1029" s="7"/>
      <c r="AI1029" s="7"/>
      <c r="AJ1029" s="7"/>
      <c r="AK1029" s="7"/>
      <c r="AL1029" s="7"/>
      <c r="AM1029" s="7"/>
      <c r="AN1029" s="7"/>
      <c r="AO1029" s="7"/>
      <c r="AP1029" s="7"/>
      <c r="AQ1029" s="7"/>
      <c r="AR1029" s="7"/>
      <c r="AS1029" s="7"/>
      <c r="AT1029" s="7"/>
      <c r="AU1029" s="7"/>
      <c r="AV1029" s="55"/>
      <c r="AW1029" s="7"/>
      <c r="AX1029" s="7"/>
      <c r="AY1029" s="7"/>
      <c r="AZ1029" s="7"/>
      <c r="BA1029" s="7"/>
      <c r="BB1029" s="7"/>
      <c r="BC1029" s="7"/>
      <c r="BD1029" s="7"/>
      <c r="BE1029" s="7"/>
      <c r="BF1029" s="7"/>
      <c r="BG1029" s="7"/>
      <c r="BH1029" s="7"/>
      <c r="BI1029" s="7" t="s">
        <v>1316</v>
      </c>
      <c r="BJ1029" s="7"/>
      <c r="BK1029" s="7"/>
      <c r="BL1029" s="5">
        <v>2</v>
      </c>
      <c r="BM1029" s="221">
        <v>2</v>
      </c>
      <c r="BN1029" s="221">
        <v>2</v>
      </c>
      <c r="BO1029" s="221">
        <v>2</v>
      </c>
      <c r="BP1029" s="221">
        <v>2</v>
      </c>
      <c r="BQ1029" s="221">
        <v>2</v>
      </c>
      <c r="BR1029" s="5">
        <v>1</v>
      </c>
      <c r="BS1029" s="226">
        <v>2</v>
      </c>
      <c r="BT1029" s="221">
        <v>2</v>
      </c>
      <c r="BU1029" s="221">
        <v>2</v>
      </c>
      <c r="BV1029" s="221">
        <v>2</v>
      </c>
      <c r="BW1029" s="5">
        <v>2</v>
      </c>
      <c r="BX1029" s="221">
        <v>2</v>
      </c>
      <c r="BY1029" s="6">
        <v>2</v>
      </c>
      <c r="BZ1029" s="5">
        <v>2</v>
      </c>
      <c r="CA1029" s="221">
        <v>2</v>
      </c>
      <c r="CB1029" s="221">
        <v>2</v>
      </c>
      <c r="CC1029" s="221">
        <v>2</v>
      </c>
      <c r="CD1029" s="337">
        <v>2</v>
      </c>
      <c r="CE1029" s="221">
        <v>2</v>
      </c>
      <c r="CF1029" s="221">
        <v>2</v>
      </c>
      <c r="CG1029" s="221">
        <v>2</v>
      </c>
      <c r="CH1029" s="221">
        <v>2</v>
      </c>
      <c r="CI1029" s="221">
        <v>2</v>
      </c>
      <c r="CJ1029" s="337">
        <v>2</v>
      </c>
      <c r="CK1029" s="221">
        <v>2</v>
      </c>
      <c r="CL1029" s="222">
        <f t="shared" si="519"/>
        <v>25</v>
      </c>
      <c r="CM1029" s="237">
        <f t="shared" si="520"/>
        <v>0.96153846153846156</v>
      </c>
      <c r="CN1029" s="222">
        <f t="shared" si="521"/>
        <v>1</v>
      </c>
      <c r="CO1029" s="237">
        <f t="shared" si="522"/>
        <v>3.8461538461538464E-2</v>
      </c>
      <c r="CP1029" s="222">
        <f t="shared" si="523"/>
        <v>0</v>
      </c>
      <c r="CQ1029" s="237">
        <f t="shared" si="524"/>
        <v>0</v>
      </c>
      <c r="CR1029" s="222">
        <f t="shared" si="525"/>
        <v>0</v>
      </c>
      <c r="CS1029" s="237">
        <f t="shared" si="526"/>
        <v>0</v>
      </c>
      <c r="CT1029" s="223">
        <f t="shared" si="527"/>
        <v>1.9615384615384615</v>
      </c>
      <c r="CU1029" s="223" t="str">
        <f t="shared" si="528"/>
        <v>Đạt mục tiêu</v>
      </c>
      <c r="CV1029" s="5"/>
    </row>
    <row r="1030" spans="1:101" s="1" customFormat="1" ht="108.5" hidden="1">
      <c r="A1030" s="1308"/>
      <c r="B1030" s="1024"/>
      <c r="C1030" s="1033"/>
      <c r="D1030" s="1024"/>
      <c r="E1030" s="1033"/>
      <c r="F1030" s="1024"/>
      <c r="G1030" s="217" t="s">
        <v>2826</v>
      </c>
      <c r="H1030" s="217"/>
      <c r="I1030" s="442"/>
      <c r="J1030" s="212"/>
      <c r="K1030" s="465"/>
      <c r="L1030" s="212" t="s">
        <v>32</v>
      </c>
      <c r="M1030" s="212" t="s">
        <v>31</v>
      </c>
      <c r="N1030" s="165" t="s">
        <v>8</v>
      </c>
      <c r="O1030" s="221" t="s">
        <v>25</v>
      </c>
      <c r="P1030" s="221" t="s">
        <v>24</v>
      </c>
      <c r="Q1030" s="221"/>
      <c r="R1030" s="221"/>
      <c r="S1030" s="221"/>
      <c r="T1030" s="221"/>
      <c r="U1030" s="226"/>
      <c r="V1030" s="221"/>
      <c r="W1030" s="5"/>
      <c r="X1030" s="221"/>
      <c r="Y1030" s="221"/>
      <c r="Z1030" s="221"/>
      <c r="AA1030" s="221" t="s">
        <v>24</v>
      </c>
      <c r="AB1030" s="80">
        <f>COUNTIF($Q1030:$AA1030,"x")</f>
        <v>1</v>
      </c>
      <c r="AC1030" s="642"/>
      <c r="AD1030" s="7"/>
      <c r="AE1030" s="7"/>
      <c r="AF1030" s="7"/>
      <c r="AG1030" s="7"/>
      <c r="AH1030" s="7"/>
      <c r="AI1030" s="7"/>
      <c r="AJ1030" s="7"/>
      <c r="AK1030" s="7"/>
      <c r="AL1030" s="7"/>
      <c r="AM1030" s="7"/>
      <c r="AN1030" s="7"/>
      <c r="AO1030" s="7"/>
      <c r="AP1030" s="7"/>
      <c r="AQ1030" s="7"/>
      <c r="AR1030" s="7"/>
      <c r="AS1030" s="7"/>
      <c r="AT1030" s="7"/>
      <c r="AU1030" s="7"/>
      <c r="AV1030" s="55"/>
      <c r="AW1030" s="7"/>
      <c r="AX1030" s="7"/>
      <c r="AY1030" s="7"/>
      <c r="AZ1030" s="7"/>
      <c r="BA1030" s="7"/>
      <c r="BB1030" s="7"/>
      <c r="BC1030" s="7"/>
      <c r="BD1030" s="7"/>
      <c r="BE1030" s="7"/>
      <c r="BF1030" s="7"/>
      <c r="BG1030" s="7"/>
      <c r="BH1030" s="7"/>
      <c r="BI1030" s="7"/>
      <c r="BJ1030" s="7" t="s">
        <v>1316</v>
      </c>
      <c r="BK1030" s="7"/>
      <c r="BL1030" s="5">
        <v>1</v>
      </c>
      <c r="BM1030" s="221">
        <v>2</v>
      </c>
      <c r="BN1030" s="221">
        <v>2</v>
      </c>
      <c r="BO1030" s="221">
        <v>2</v>
      </c>
      <c r="BP1030" s="221">
        <v>2</v>
      </c>
      <c r="BQ1030" s="221">
        <v>2</v>
      </c>
      <c r="BR1030" s="5">
        <v>2</v>
      </c>
      <c r="BS1030" s="226">
        <v>2</v>
      </c>
      <c r="BT1030" s="221">
        <v>1</v>
      </c>
      <c r="BU1030" s="221">
        <v>2</v>
      </c>
      <c r="BV1030" s="221">
        <v>2</v>
      </c>
      <c r="BW1030" s="5">
        <v>2</v>
      </c>
      <c r="BX1030" s="221">
        <v>2</v>
      </c>
      <c r="BY1030" s="6">
        <v>1</v>
      </c>
      <c r="BZ1030" s="5">
        <v>2</v>
      </c>
      <c r="CA1030" s="221">
        <v>2</v>
      </c>
      <c r="CB1030" s="221">
        <v>2</v>
      </c>
      <c r="CC1030" s="221">
        <v>2</v>
      </c>
      <c r="CD1030" s="337">
        <v>2</v>
      </c>
      <c r="CE1030" s="221">
        <v>2</v>
      </c>
      <c r="CF1030" s="221">
        <v>2</v>
      </c>
      <c r="CG1030" s="221">
        <v>2</v>
      </c>
      <c r="CH1030" s="221">
        <v>2</v>
      </c>
      <c r="CI1030" s="221">
        <v>1</v>
      </c>
      <c r="CJ1030" s="337">
        <v>2</v>
      </c>
      <c r="CK1030" s="221">
        <v>2</v>
      </c>
      <c r="CL1030" s="222">
        <f t="shared" si="519"/>
        <v>22</v>
      </c>
      <c r="CM1030" s="237">
        <f t="shared" si="520"/>
        <v>0.84615384615384615</v>
      </c>
      <c r="CN1030" s="222">
        <f t="shared" si="521"/>
        <v>4</v>
      </c>
      <c r="CO1030" s="237">
        <f t="shared" si="522"/>
        <v>0.15384615384615385</v>
      </c>
      <c r="CP1030" s="222">
        <f t="shared" si="523"/>
        <v>0</v>
      </c>
      <c r="CQ1030" s="237">
        <f t="shared" si="524"/>
        <v>0</v>
      </c>
      <c r="CR1030" s="222">
        <f t="shared" si="525"/>
        <v>0</v>
      </c>
      <c r="CS1030" s="237">
        <f t="shared" si="526"/>
        <v>0</v>
      </c>
      <c r="CT1030" s="223">
        <f t="shared" si="527"/>
        <v>1.8461538461538463</v>
      </c>
      <c r="CU1030" s="223" t="str">
        <f t="shared" si="528"/>
        <v>Đạt mục tiêu</v>
      </c>
      <c r="CV1030" s="5"/>
    </row>
    <row r="1031" spans="1:101" s="1" customFormat="1" ht="18.649999999999999" hidden="1" customHeight="1">
      <c r="A1031" s="13"/>
      <c r="B1031" s="217"/>
      <c r="C1031" s="215"/>
      <c r="D1031" s="217"/>
      <c r="E1031" s="215"/>
      <c r="F1031" s="217"/>
      <c r="G1031" s="217"/>
      <c r="H1031" s="217"/>
      <c r="I1031" s="697"/>
      <c r="J1031" s="212"/>
      <c r="K1031" s="465"/>
      <c r="L1031" s="212"/>
      <c r="M1031" s="212"/>
      <c r="N1031" s="165"/>
      <c r="O1031" s="221"/>
      <c r="P1031" s="221"/>
      <c r="Q1031" s="221"/>
      <c r="R1031" s="221"/>
      <c r="S1031" s="221"/>
      <c r="T1031" s="221"/>
      <c r="U1031" s="226"/>
      <c r="V1031" s="221"/>
      <c r="W1031" s="5"/>
      <c r="X1031" s="221"/>
      <c r="Y1031" s="221"/>
      <c r="Z1031" s="221"/>
      <c r="AA1031" s="221"/>
      <c r="AB1031" s="80"/>
      <c r="AC1031" s="642"/>
      <c r="AD1031" s="7"/>
      <c r="AE1031" s="7"/>
      <c r="AF1031" s="7"/>
      <c r="AG1031" s="7"/>
      <c r="AH1031" s="7"/>
      <c r="AI1031" s="7"/>
      <c r="AJ1031" s="7"/>
      <c r="AK1031" s="7"/>
      <c r="AL1031" s="7"/>
      <c r="AM1031" s="7"/>
      <c r="AN1031" s="7"/>
      <c r="AO1031" s="7"/>
      <c r="AP1031" s="7"/>
      <c r="AQ1031" s="7"/>
      <c r="AR1031" s="7"/>
      <c r="AS1031" s="7"/>
      <c r="AT1031" s="7"/>
      <c r="AU1031" s="7"/>
      <c r="AV1031" s="55"/>
      <c r="AW1031" s="7"/>
      <c r="AX1031" s="7"/>
      <c r="AY1031" s="7"/>
      <c r="AZ1031" s="7"/>
      <c r="BA1031" s="7"/>
      <c r="BB1031" s="7"/>
      <c r="BC1031" s="7"/>
      <c r="BD1031" s="7"/>
      <c r="BE1031" s="7"/>
      <c r="BF1031" s="7"/>
      <c r="BG1031" s="7"/>
      <c r="BH1031" s="7"/>
      <c r="BI1031" s="7"/>
      <c r="BJ1031" s="7"/>
      <c r="BK1031" s="7"/>
      <c r="BL1031" s="5"/>
      <c r="BM1031" s="221"/>
      <c r="BN1031" s="221"/>
      <c r="BO1031" s="221"/>
      <c r="BP1031" s="221"/>
      <c r="BQ1031" s="221"/>
      <c r="BR1031" s="5"/>
      <c r="BS1031" s="226"/>
      <c r="BT1031" s="221"/>
      <c r="BU1031" s="221"/>
      <c r="BV1031" s="221"/>
      <c r="BW1031" s="5"/>
      <c r="BX1031" s="221"/>
      <c r="BY1031" s="6"/>
      <c r="BZ1031" s="5"/>
      <c r="CA1031" s="221"/>
      <c r="CB1031" s="221"/>
      <c r="CC1031" s="221"/>
      <c r="CD1031" s="337"/>
      <c r="CE1031" s="221"/>
      <c r="CF1031" s="221"/>
      <c r="CG1031" s="221"/>
      <c r="CH1031" s="221"/>
      <c r="CI1031" s="221"/>
      <c r="CJ1031" s="337"/>
      <c r="CK1031" s="221"/>
      <c r="CL1031" s="222"/>
      <c r="CM1031" s="237"/>
      <c r="CN1031" s="222"/>
      <c r="CO1031" s="237"/>
      <c r="CP1031" s="222"/>
      <c r="CQ1031" s="237"/>
      <c r="CR1031" s="222"/>
      <c r="CS1031" s="237"/>
      <c r="CT1031" s="223"/>
      <c r="CU1031" s="223"/>
      <c r="CV1031" s="5"/>
    </row>
    <row r="1032" spans="1:101" s="26" customFormat="1" ht="27.75" hidden="1" customHeight="1">
      <c r="A1032" s="1307"/>
      <c r="B1032" s="1169" t="s">
        <v>23</v>
      </c>
      <c r="C1032" s="1169"/>
      <c r="D1032" s="1169"/>
      <c r="E1032" s="1169"/>
      <c r="F1032" s="1169"/>
      <c r="G1032" s="1169"/>
      <c r="H1032" s="556"/>
      <c r="I1032" s="727"/>
      <c r="J1032" s="333"/>
      <c r="K1032" s="235"/>
      <c r="L1032" s="212"/>
      <c r="M1032" s="16"/>
      <c r="N1032" s="683"/>
      <c r="O1032" s="693"/>
      <c r="P1032" s="98"/>
      <c r="Q1032" s="98">
        <f t="shared" ref="Q1032:BA1032" si="529">SUM(Q1033:Q1037)</f>
        <v>102</v>
      </c>
      <c r="R1032" s="98">
        <f t="shared" si="529"/>
        <v>97</v>
      </c>
      <c r="S1032" s="98">
        <f t="shared" si="529"/>
        <v>107</v>
      </c>
      <c r="T1032" s="98">
        <f t="shared" si="529"/>
        <v>100</v>
      </c>
      <c r="U1032" s="98">
        <f t="shared" si="529"/>
        <v>100</v>
      </c>
      <c r="V1032" s="98">
        <f t="shared" si="529"/>
        <v>78</v>
      </c>
      <c r="W1032" s="415">
        <f t="shared" si="529"/>
        <v>65</v>
      </c>
      <c r="X1032" s="98">
        <f t="shared" si="529"/>
        <v>102</v>
      </c>
      <c r="Y1032" s="98">
        <f t="shared" si="529"/>
        <v>86</v>
      </c>
      <c r="Z1032" s="98">
        <f t="shared" si="529"/>
        <v>85</v>
      </c>
      <c r="AA1032" s="98">
        <f t="shared" si="529"/>
        <v>72</v>
      </c>
      <c r="AB1032" s="98">
        <f t="shared" si="529"/>
        <v>994</v>
      </c>
      <c r="AC1032" s="694">
        <f t="shared" si="529"/>
        <v>42</v>
      </c>
      <c r="AD1032" s="98">
        <f t="shared" si="529"/>
        <v>40</v>
      </c>
      <c r="AE1032" s="98">
        <f t="shared" si="529"/>
        <v>42</v>
      </c>
      <c r="AF1032" s="98">
        <f t="shared" si="529"/>
        <v>44</v>
      </c>
      <c r="AG1032" s="98">
        <f t="shared" si="529"/>
        <v>29</v>
      </c>
      <c r="AH1032" s="98">
        <f t="shared" si="529"/>
        <v>28</v>
      </c>
      <c r="AI1032" s="98">
        <f t="shared" si="529"/>
        <v>24</v>
      </c>
      <c r="AJ1032" s="98">
        <f t="shared" si="529"/>
        <v>24</v>
      </c>
      <c r="AK1032" s="98">
        <f t="shared" si="529"/>
        <v>36</v>
      </c>
      <c r="AL1032" s="98">
        <f t="shared" si="529"/>
        <v>35</v>
      </c>
      <c r="AM1032" s="98">
        <f t="shared" si="529"/>
        <v>40</v>
      </c>
      <c r="AN1032" s="98">
        <f t="shared" si="529"/>
        <v>39</v>
      </c>
      <c r="AO1032" s="98">
        <f t="shared" si="529"/>
        <v>43</v>
      </c>
      <c r="AP1032" s="98">
        <f t="shared" si="529"/>
        <v>38</v>
      </c>
      <c r="AQ1032" s="98">
        <f t="shared" si="529"/>
        <v>42</v>
      </c>
      <c r="AR1032" s="98">
        <f t="shared" si="529"/>
        <v>41</v>
      </c>
      <c r="AS1032" s="98">
        <f t="shared" si="529"/>
        <v>42</v>
      </c>
      <c r="AT1032" s="98">
        <f t="shared" si="529"/>
        <v>36</v>
      </c>
      <c r="AU1032" s="98">
        <f t="shared" si="529"/>
        <v>45</v>
      </c>
      <c r="AV1032" s="684">
        <f t="shared" si="529"/>
        <v>40</v>
      </c>
      <c r="AW1032" s="684">
        <f t="shared" si="529"/>
        <v>47</v>
      </c>
      <c r="AX1032" s="684">
        <f t="shared" si="529"/>
        <v>45</v>
      </c>
      <c r="AY1032" s="684">
        <f t="shared" si="529"/>
        <v>54</v>
      </c>
      <c r="AZ1032" s="684">
        <f t="shared" si="529"/>
        <v>54</v>
      </c>
      <c r="BA1032" s="684">
        <f t="shared" si="529"/>
        <v>63</v>
      </c>
      <c r="BB1032" s="684" t="s">
        <v>3050</v>
      </c>
      <c r="BC1032" s="684">
        <f t="shared" ref="BC1032:BK1032" si="530">SUM(BC1033:BC1037)</f>
        <v>61</v>
      </c>
      <c r="BD1032" s="684">
        <f t="shared" si="530"/>
        <v>61</v>
      </c>
      <c r="BE1032" s="684">
        <f t="shared" si="530"/>
        <v>57</v>
      </c>
      <c r="BF1032" s="684">
        <f t="shared" si="530"/>
        <v>51</v>
      </c>
      <c r="BG1032" s="684">
        <f t="shared" si="530"/>
        <v>55</v>
      </c>
      <c r="BH1032" s="684">
        <f t="shared" si="530"/>
        <v>30</v>
      </c>
      <c r="BI1032" s="684">
        <f t="shared" si="530"/>
        <v>38</v>
      </c>
      <c r="BJ1032" s="684">
        <f t="shared" si="530"/>
        <v>37</v>
      </c>
      <c r="BK1032" s="684">
        <f t="shared" si="530"/>
        <v>29</v>
      </c>
      <c r="BL1032" s="1017"/>
      <c r="BM1032" s="1017"/>
      <c r="BN1032" s="1017"/>
      <c r="BO1032" s="1017"/>
      <c r="BP1032" s="1017"/>
      <c r="BQ1032" s="1017"/>
      <c r="BR1032" s="1017"/>
      <c r="BS1032" s="1017"/>
      <c r="BT1032" s="1017"/>
      <c r="BU1032" s="1017"/>
      <c r="BV1032" s="1017"/>
      <c r="BW1032" s="1017"/>
      <c r="BX1032" s="1017"/>
      <c r="BY1032" s="1017"/>
      <c r="BZ1032" s="1017"/>
      <c r="CA1032" s="1017"/>
      <c r="CB1032" s="1017"/>
      <c r="CC1032" s="1017"/>
      <c r="CD1032" s="1017"/>
      <c r="CE1032" s="1017"/>
      <c r="CF1032" s="1017"/>
      <c r="CG1032" s="1017"/>
      <c r="CH1032" s="1017"/>
      <c r="CI1032" s="1017"/>
      <c r="CJ1032" s="1017"/>
      <c r="CK1032" s="1017"/>
      <c r="CL1032" s="1017"/>
      <c r="CM1032" s="1017"/>
      <c r="CN1032" s="1017"/>
      <c r="CO1032" s="1017"/>
      <c r="CP1032" s="1017"/>
      <c r="CQ1032" s="1017"/>
      <c r="CR1032" s="1017"/>
      <c r="CS1032" s="1017"/>
      <c r="CT1032" s="1017"/>
      <c r="CU1032" s="1017"/>
      <c r="CV1032" s="995"/>
    </row>
    <row r="1033" spans="1:101" s="26" customFormat="1" ht="25.5" hidden="1" customHeight="1">
      <c r="A1033" s="1307"/>
      <c r="B1033" s="1100" t="s">
        <v>1302</v>
      </c>
      <c r="C1033" s="1100"/>
      <c r="D1033" s="1100"/>
      <c r="E1033" s="1100"/>
      <c r="F1033" s="1100"/>
      <c r="G1033" s="1100"/>
      <c r="H1033" s="289"/>
      <c r="I1033" s="727"/>
      <c r="J1033" s="44"/>
      <c r="K1033" s="508"/>
      <c r="L1033" s="212"/>
      <c r="M1033" s="16"/>
      <c r="N1033" s="683" t="s">
        <v>1827</v>
      </c>
      <c r="O1033" s="693"/>
      <c r="P1033" s="98"/>
      <c r="Q1033" s="98">
        <f t="shared" ref="Q1033:AA1033" si="531">COUNTIF(Q6:Q232,"x")</f>
        <v>16</v>
      </c>
      <c r="R1033" s="383">
        <f t="shared" si="531"/>
        <v>35</v>
      </c>
      <c r="S1033" s="383">
        <f t="shared" si="531"/>
        <v>22</v>
      </c>
      <c r="T1033" s="383">
        <f t="shared" si="531"/>
        <v>25</v>
      </c>
      <c r="U1033" s="383">
        <f t="shared" si="531"/>
        <v>30</v>
      </c>
      <c r="V1033" s="383">
        <f t="shared" si="531"/>
        <v>24</v>
      </c>
      <c r="W1033" s="416">
        <f t="shared" si="531"/>
        <v>13</v>
      </c>
      <c r="X1033" s="383">
        <f t="shared" si="531"/>
        <v>20</v>
      </c>
      <c r="Y1033" s="383">
        <f t="shared" si="531"/>
        <v>16</v>
      </c>
      <c r="Z1033" s="383">
        <f t="shared" si="531"/>
        <v>16</v>
      </c>
      <c r="AA1033" s="383">
        <f t="shared" si="531"/>
        <v>11</v>
      </c>
      <c r="AB1033" s="333">
        <f>SUM(Q1033:AA1033)</f>
        <v>228</v>
      </c>
      <c r="AC1033" s="694">
        <f t="shared" ref="AC1033:AU1033" si="532">COUNTIF(AC6:AC232,"x")</f>
        <v>0</v>
      </c>
      <c r="AD1033" s="98">
        <f t="shared" si="532"/>
        <v>0</v>
      </c>
      <c r="AE1033" s="98">
        <f t="shared" si="532"/>
        <v>0</v>
      </c>
      <c r="AF1033" s="98">
        <f t="shared" si="532"/>
        <v>0</v>
      </c>
      <c r="AG1033" s="383">
        <f t="shared" si="532"/>
        <v>0</v>
      </c>
      <c r="AH1033" s="383">
        <f t="shared" si="532"/>
        <v>0</v>
      </c>
      <c r="AI1033" s="383">
        <f t="shared" si="532"/>
        <v>0</v>
      </c>
      <c r="AJ1033" s="383">
        <f t="shared" si="532"/>
        <v>0</v>
      </c>
      <c r="AK1033" s="383">
        <f t="shared" si="532"/>
        <v>0</v>
      </c>
      <c r="AL1033" s="383">
        <f t="shared" si="532"/>
        <v>0</v>
      </c>
      <c r="AM1033" s="383">
        <f t="shared" si="532"/>
        <v>0</v>
      </c>
      <c r="AN1033" s="383">
        <f t="shared" si="532"/>
        <v>0</v>
      </c>
      <c r="AO1033" s="383">
        <f t="shared" si="532"/>
        <v>0</v>
      </c>
      <c r="AP1033" s="383">
        <f t="shared" si="532"/>
        <v>0</v>
      </c>
      <c r="AQ1033" s="383">
        <f t="shared" si="532"/>
        <v>0</v>
      </c>
      <c r="AR1033" s="383">
        <f t="shared" si="532"/>
        <v>0</v>
      </c>
      <c r="AS1033" s="383">
        <f t="shared" si="532"/>
        <v>0</v>
      </c>
      <c r="AT1033" s="383">
        <f t="shared" si="532"/>
        <v>0</v>
      </c>
      <c r="AU1033" s="383">
        <f t="shared" si="532"/>
        <v>0</v>
      </c>
      <c r="AV1033" s="384">
        <f>COUNTA(AV$6:AV$232)-COUNTIF(AV$6:AV$232,"#")</f>
        <v>14</v>
      </c>
      <c r="AW1033" s="384">
        <f>COUNTA(AW$6:AW$232)-COUNTIF(AW$6:AW$232,"#")</f>
        <v>17</v>
      </c>
      <c r="AX1033" s="384">
        <f>COUNTA(AX$6:AX$232)-COUNTIF(AX$6:AX$232,"#")</f>
        <v>17</v>
      </c>
      <c r="AY1033" s="384">
        <v>10</v>
      </c>
      <c r="AZ1033" s="384">
        <f>COUNTA(AZ$6:AZ$232)-COUNTIF(AZ$6:AZ$232,"#")</f>
        <v>11</v>
      </c>
      <c r="BA1033" s="384">
        <f>COUNTA(BA$6:BA$232)-COUNTIF(BA$6:BA$232,"#")</f>
        <v>13</v>
      </c>
      <c r="BB1033" s="384">
        <v>13</v>
      </c>
      <c r="BC1033" s="384">
        <f>COUNTA(BC$6:BC$232)-COUNTIF(BC$6:BC$232,"#")</f>
        <v>14</v>
      </c>
      <c r="BD1033" s="384">
        <v>14</v>
      </c>
      <c r="BE1033" s="384">
        <f t="shared" ref="BE1033:BK1033" si="533">COUNTA(BE$6:BE$232)-COUNTIF(BE$6:BE$232,"#")</f>
        <v>11</v>
      </c>
      <c r="BF1033" s="384">
        <f t="shared" si="533"/>
        <v>12</v>
      </c>
      <c r="BG1033" s="384">
        <f t="shared" si="533"/>
        <v>11</v>
      </c>
      <c r="BH1033" s="384">
        <f t="shared" si="533"/>
        <v>5</v>
      </c>
      <c r="BI1033" s="384">
        <f t="shared" si="533"/>
        <v>11</v>
      </c>
      <c r="BJ1033" s="384">
        <f t="shared" si="533"/>
        <v>8</v>
      </c>
      <c r="BK1033" s="384">
        <f t="shared" si="533"/>
        <v>4</v>
      </c>
      <c r="BL1033" s="1017"/>
      <c r="BM1033" s="1017"/>
      <c r="BN1033" s="1017"/>
      <c r="BO1033" s="1017"/>
      <c r="BP1033" s="1017"/>
      <c r="BQ1033" s="1017"/>
      <c r="BR1033" s="1017"/>
      <c r="BS1033" s="1017"/>
      <c r="BT1033" s="1017"/>
      <c r="BU1033" s="1017"/>
      <c r="BV1033" s="1017"/>
      <c r="BW1033" s="1017"/>
      <c r="BX1033" s="1017"/>
      <c r="BY1033" s="1017"/>
      <c r="BZ1033" s="1017"/>
      <c r="CA1033" s="1017"/>
      <c r="CB1033" s="1017"/>
      <c r="CC1033" s="1017"/>
      <c r="CD1033" s="1017"/>
      <c r="CE1033" s="1017"/>
      <c r="CF1033" s="1017"/>
      <c r="CG1033" s="1017"/>
      <c r="CH1033" s="1017"/>
      <c r="CI1033" s="1017"/>
      <c r="CJ1033" s="1017"/>
      <c r="CK1033" s="1017"/>
      <c r="CL1033" s="1017"/>
      <c r="CM1033" s="1017"/>
      <c r="CN1033" s="1017"/>
      <c r="CO1033" s="1017"/>
      <c r="CP1033" s="1017"/>
      <c r="CQ1033" s="1017"/>
      <c r="CR1033" s="1017"/>
      <c r="CS1033" s="1017"/>
      <c r="CT1033" s="1017"/>
      <c r="CU1033" s="1017"/>
      <c r="CV1033" s="995"/>
    </row>
    <row r="1034" spans="1:101" s="26" customFormat="1" ht="25.5" hidden="1" customHeight="1">
      <c r="A1034" s="1307"/>
      <c r="B1034" s="1100" t="s">
        <v>1303</v>
      </c>
      <c r="C1034" s="1100"/>
      <c r="D1034" s="1100"/>
      <c r="E1034" s="1100"/>
      <c r="F1034" s="1100"/>
      <c r="G1034" s="1100"/>
      <c r="H1034" s="289"/>
      <c r="I1034" s="727"/>
      <c r="J1034" s="44"/>
      <c r="K1034" s="508"/>
      <c r="L1034" s="212"/>
      <c r="M1034" s="16"/>
      <c r="N1034" s="683" t="s">
        <v>1827</v>
      </c>
      <c r="O1034" s="693"/>
      <c r="P1034" s="98"/>
      <c r="Q1034" s="98">
        <f t="shared" ref="Q1034:AA1034" si="534">COUNTIF(Q233:Q478,"x")</f>
        <v>21</v>
      </c>
      <c r="R1034" s="383">
        <f t="shared" si="534"/>
        <v>20</v>
      </c>
      <c r="S1034" s="383">
        <f t="shared" si="534"/>
        <v>20</v>
      </c>
      <c r="T1034" s="383">
        <f t="shared" si="534"/>
        <v>25</v>
      </c>
      <c r="U1034" s="383">
        <f t="shared" si="534"/>
        <v>21</v>
      </c>
      <c r="V1034" s="383">
        <f t="shared" si="534"/>
        <v>19</v>
      </c>
      <c r="W1034" s="416">
        <f t="shared" si="534"/>
        <v>16</v>
      </c>
      <c r="X1034" s="383">
        <f t="shared" si="534"/>
        <v>20</v>
      </c>
      <c r="Y1034" s="383">
        <f t="shared" si="534"/>
        <v>17</v>
      </c>
      <c r="Z1034" s="383">
        <f t="shared" si="534"/>
        <v>29</v>
      </c>
      <c r="AA1034" s="383">
        <f t="shared" si="534"/>
        <v>22</v>
      </c>
      <c r="AB1034" s="333">
        <f>SUM(Q1034:AA1034)</f>
        <v>230</v>
      </c>
      <c r="AC1034" s="695">
        <f t="shared" ref="AC1034:AX1034" si="535">COUNTA(AC$233:AC$466)-COUNTIF(AC$233:AC$466,"#")</f>
        <v>6</v>
      </c>
      <c r="AD1034" s="696">
        <f t="shared" si="535"/>
        <v>7</v>
      </c>
      <c r="AE1034" s="696">
        <f t="shared" si="535"/>
        <v>11</v>
      </c>
      <c r="AF1034" s="696">
        <f t="shared" si="535"/>
        <v>8</v>
      </c>
      <c r="AG1034" s="384">
        <f t="shared" si="535"/>
        <v>8</v>
      </c>
      <c r="AH1034" s="384">
        <f t="shared" si="535"/>
        <v>9</v>
      </c>
      <c r="AI1034" s="384">
        <f t="shared" si="535"/>
        <v>6</v>
      </c>
      <c r="AJ1034" s="384">
        <f t="shared" si="535"/>
        <v>8</v>
      </c>
      <c r="AK1034" s="384">
        <f t="shared" si="535"/>
        <v>7</v>
      </c>
      <c r="AL1034" s="384">
        <f t="shared" si="535"/>
        <v>8</v>
      </c>
      <c r="AM1034" s="384">
        <f t="shared" si="535"/>
        <v>6</v>
      </c>
      <c r="AN1034" s="384">
        <f t="shared" si="535"/>
        <v>7</v>
      </c>
      <c r="AO1034" s="384">
        <f t="shared" si="535"/>
        <v>11</v>
      </c>
      <c r="AP1034" s="384">
        <f t="shared" si="535"/>
        <v>11</v>
      </c>
      <c r="AQ1034" s="384">
        <f t="shared" si="535"/>
        <v>9</v>
      </c>
      <c r="AR1034" s="384">
        <f t="shared" si="535"/>
        <v>14</v>
      </c>
      <c r="AS1034" s="384">
        <f t="shared" si="535"/>
        <v>15</v>
      </c>
      <c r="AT1034" s="384">
        <f t="shared" si="535"/>
        <v>5</v>
      </c>
      <c r="AU1034" s="384">
        <f t="shared" si="535"/>
        <v>13</v>
      </c>
      <c r="AV1034" s="384">
        <f t="shared" si="535"/>
        <v>8</v>
      </c>
      <c r="AW1034" s="384">
        <f t="shared" si="535"/>
        <v>10</v>
      </c>
      <c r="AX1034" s="384">
        <f t="shared" si="535"/>
        <v>11</v>
      </c>
      <c r="AY1034" s="384">
        <v>14</v>
      </c>
      <c r="AZ1034" s="384">
        <v>14</v>
      </c>
      <c r="BA1034" s="384">
        <f>COUNTA(BA$233:BA$466)-COUNTIF(BA$233:BA$466,"#")</f>
        <v>12</v>
      </c>
      <c r="BB1034" s="384">
        <f>COUNTA(BB$233:BB$466)-COUNTIF(BB$233:BB$466,"#")</f>
        <v>12</v>
      </c>
      <c r="BC1034" s="384">
        <f>COUNTA(BC$233:BC$466)-COUNTIF(BC$233:BC$466,"#")</f>
        <v>12</v>
      </c>
      <c r="BD1034" s="384">
        <v>11</v>
      </c>
      <c r="BE1034" s="384">
        <f>COUNTA(BE$233:BE$466)-COUNTIF(BE$233:BE$466,"#")</f>
        <v>9</v>
      </c>
      <c r="BF1034" s="384">
        <v>7</v>
      </c>
      <c r="BG1034" s="384">
        <f>COUNTA(BG$233:BG$466)-COUNTIF(BG$233:BG$466,"#")</f>
        <v>10</v>
      </c>
      <c r="BH1034" s="384">
        <f>COUNTA(BH$233:BH$466)-COUNTIF(BH$233:BH$466,"#")</f>
        <v>13</v>
      </c>
      <c r="BI1034" s="384">
        <f>COUNTA(BI$233:BI$466)-COUNTIF(BI$233:BI$466,"#")</f>
        <v>9</v>
      </c>
      <c r="BJ1034" s="384">
        <f>COUNTA(BJ$233:BJ$466)-COUNTIF(BJ$233:BJ$466,"#")</f>
        <v>8</v>
      </c>
      <c r="BK1034" s="384">
        <f>COUNTA(BK$233:BK$466)-COUNTIF(BK$233:BK$466,"#")</f>
        <v>5</v>
      </c>
      <c r="BL1034" s="1017"/>
      <c r="BM1034" s="1017"/>
      <c r="BN1034" s="1017"/>
      <c r="BO1034" s="1017"/>
      <c r="BP1034" s="1017"/>
      <c r="BQ1034" s="1017"/>
      <c r="BR1034" s="1017"/>
      <c r="BS1034" s="1017"/>
      <c r="BT1034" s="1017"/>
      <c r="BU1034" s="1017"/>
      <c r="BV1034" s="1017"/>
      <c r="BW1034" s="1017"/>
      <c r="BX1034" s="1017"/>
      <c r="BY1034" s="1017"/>
      <c r="BZ1034" s="1017"/>
      <c r="CA1034" s="1017"/>
      <c r="CB1034" s="1017"/>
      <c r="CC1034" s="1017"/>
      <c r="CD1034" s="1017"/>
      <c r="CE1034" s="1017"/>
      <c r="CF1034" s="1017"/>
      <c r="CG1034" s="1017"/>
      <c r="CH1034" s="1017"/>
      <c r="CI1034" s="1017"/>
      <c r="CJ1034" s="1017"/>
      <c r="CK1034" s="1017"/>
      <c r="CL1034" s="1017"/>
      <c r="CM1034" s="1017"/>
      <c r="CN1034" s="1017"/>
      <c r="CO1034" s="1017"/>
      <c r="CP1034" s="1017"/>
      <c r="CQ1034" s="1017"/>
      <c r="CR1034" s="1017"/>
      <c r="CS1034" s="1017"/>
      <c r="CT1034" s="1017"/>
      <c r="CU1034" s="1017"/>
      <c r="CV1034" s="995"/>
    </row>
    <row r="1035" spans="1:101" s="26" customFormat="1" ht="21" hidden="1" customHeight="1">
      <c r="A1035" s="1307"/>
      <c r="B1035" s="1100" t="s">
        <v>1304</v>
      </c>
      <c r="C1035" s="1100"/>
      <c r="D1035" s="1100"/>
      <c r="E1035" s="1100"/>
      <c r="F1035" s="1100"/>
      <c r="G1035" s="1100"/>
      <c r="H1035" s="289"/>
      <c r="I1035" s="727"/>
      <c r="J1035" s="44"/>
      <c r="K1035" s="508"/>
      <c r="L1035" s="212"/>
      <c r="M1035" s="44"/>
      <c r="N1035" s="683" t="s">
        <v>1827</v>
      </c>
      <c r="O1035" s="693"/>
      <c r="P1035" s="98"/>
      <c r="Q1035" s="98">
        <f t="shared" ref="Q1035:AA1035" si="536">COUNTIF(Q502:Q684,"x")</f>
        <v>17</v>
      </c>
      <c r="R1035" s="383">
        <f t="shared" si="536"/>
        <v>12</v>
      </c>
      <c r="S1035" s="383">
        <f t="shared" si="536"/>
        <v>21</v>
      </c>
      <c r="T1035" s="383">
        <f t="shared" si="536"/>
        <v>18</v>
      </c>
      <c r="U1035" s="383">
        <f t="shared" si="536"/>
        <v>12</v>
      </c>
      <c r="V1035" s="383">
        <f t="shared" si="536"/>
        <v>13</v>
      </c>
      <c r="W1035" s="416">
        <f t="shared" si="536"/>
        <v>14</v>
      </c>
      <c r="X1035" s="383">
        <f t="shared" si="536"/>
        <v>19</v>
      </c>
      <c r="Y1035" s="383">
        <f t="shared" si="536"/>
        <v>23</v>
      </c>
      <c r="Z1035" s="383">
        <f t="shared" si="536"/>
        <v>13</v>
      </c>
      <c r="AA1035" s="383">
        <f t="shared" si="536"/>
        <v>13</v>
      </c>
      <c r="AB1035" s="333">
        <f>SUM(Q1035:AA1035)</f>
        <v>175</v>
      </c>
      <c r="AC1035" s="695">
        <f t="shared" ref="AC1035:BK1035" si="537">COUNTA(AC$502:AC$684)-COUNTIF(AC$502:AC$684,"#")</f>
        <v>10</v>
      </c>
      <c r="AD1035" s="696">
        <f t="shared" si="537"/>
        <v>9</v>
      </c>
      <c r="AE1035" s="696">
        <f t="shared" si="537"/>
        <v>9</v>
      </c>
      <c r="AF1035" s="696">
        <f t="shared" si="537"/>
        <v>6</v>
      </c>
      <c r="AG1035" s="384">
        <f t="shared" si="537"/>
        <v>2</v>
      </c>
      <c r="AH1035" s="384">
        <f t="shared" si="537"/>
        <v>3</v>
      </c>
      <c r="AI1035" s="384">
        <f t="shared" si="537"/>
        <v>4</v>
      </c>
      <c r="AJ1035" s="384">
        <f t="shared" si="537"/>
        <v>4</v>
      </c>
      <c r="AK1035" s="384">
        <f t="shared" si="537"/>
        <v>8</v>
      </c>
      <c r="AL1035" s="384">
        <f t="shared" si="537"/>
        <v>9</v>
      </c>
      <c r="AM1035" s="384">
        <f t="shared" si="537"/>
        <v>12</v>
      </c>
      <c r="AN1035" s="384">
        <f t="shared" si="537"/>
        <v>8</v>
      </c>
      <c r="AO1035" s="384">
        <f t="shared" si="537"/>
        <v>11</v>
      </c>
      <c r="AP1035" s="384">
        <f t="shared" si="537"/>
        <v>9</v>
      </c>
      <c r="AQ1035" s="384">
        <f t="shared" si="537"/>
        <v>13</v>
      </c>
      <c r="AR1035" s="384">
        <f t="shared" si="537"/>
        <v>5</v>
      </c>
      <c r="AS1035" s="384">
        <f t="shared" si="537"/>
        <v>6</v>
      </c>
      <c r="AT1035" s="384">
        <f t="shared" si="537"/>
        <v>15</v>
      </c>
      <c r="AU1035" s="384">
        <f t="shared" si="537"/>
        <v>11</v>
      </c>
      <c r="AV1035" s="384">
        <f t="shared" si="537"/>
        <v>5</v>
      </c>
      <c r="AW1035" s="384">
        <f t="shared" si="537"/>
        <v>6</v>
      </c>
      <c r="AX1035" s="384">
        <f t="shared" si="537"/>
        <v>5</v>
      </c>
      <c r="AY1035" s="384">
        <f t="shared" si="537"/>
        <v>8</v>
      </c>
      <c r="AZ1035" s="384">
        <f t="shared" si="537"/>
        <v>9</v>
      </c>
      <c r="BA1035" s="384">
        <f t="shared" si="537"/>
        <v>12</v>
      </c>
      <c r="BB1035" s="384">
        <f t="shared" si="537"/>
        <v>10</v>
      </c>
      <c r="BC1035" s="384">
        <f t="shared" si="537"/>
        <v>11</v>
      </c>
      <c r="BD1035" s="384">
        <f t="shared" si="537"/>
        <v>11</v>
      </c>
      <c r="BE1035" s="384">
        <f t="shared" si="537"/>
        <v>14</v>
      </c>
      <c r="BF1035" s="384">
        <f t="shared" si="537"/>
        <v>13</v>
      </c>
      <c r="BG1035" s="384">
        <f t="shared" si="537"/>
        <v>14</v>
      </c>
      <c r="BH1035" s="384">
        <f t="shared" si="537"/>
        <v>1</v>
      </c>
      <c r="BI1035" s="384">
        <f t="shared" si="537"/>
        <v>1</v>
      </c>
      <c r="BJ1035" s="384">
        <f t="shared" si="537"/>
        <v>5</v>
      </c>
      <c r="BK1035" s="384">
        <f t="shared" si="537"/>
        <v>4</v>
      </c>
      <c r="BL1035" s="1017"/>
      <c r="BM1035" s="1017"/>
      <c r="BN1035" s="1017"/>
      <c r="BO1035" s="1017"/>
      <c r="BP1035" s="1017"/>
      <c r="BQ1035" s="1017"/>
      <c r="BR1035" s="1017"/>
      <c r="BS1035" s="1017"/>
      <c r="BT1035" s="1017"/>
      <c r="BU1035" s="1017"/>
      <c r="BV1035" s="1017"/>
      <c r="BW1035" s="1017"/>
      <c r="BX1035" s="1017"/>
      <c r="BY1035" s="1017"/>
      <c r="BZ1035" s="1017"/>
      <c r="CA1035" s="1017"/>
      <c r="CB1035" s="1017"/>
      <c r="CC1035" s="1017"/>
      <c r="CD1035" s="1017"/>
      <c r="CE1035" s="1017"/>
      <c r="CF1035" s="1017"/>
      <c r="CG1035" s="1017"/>
      <c r="CH1035" s="1017"/>
      <c r="CI1035" s="1017"/>
      <c r="CJ1035" s="1017"/>
      <c r="CK1035" s="1017"/>
      <c r="CL1035" s="1017"/>
      <c r="CM1035" s="1017"/>
      <c r="CN1035" s="1017"/>
      <c r="CO1035" s="1017"/>
      <c r="CP1035" s="1017"/>
      <c r="CQ1035" s="1017"/>
      <c r="CR1035" s="1017"/>
      <c r="CS1035" s="1017"/>
      <c r="CT1035" s="1017"/>
      <c r="CU1035" s="1017"/>
      <c r="CV1035" s="995"/>
    </row>
    <row r="1036" spans="1:101" s="26" customFormat="1" ht="23.25" hidden="1" customHeight="1">
      <c r="A1036" s="1307"/>
      <c r="B1036" s="1100" t="s">
        <v>2072</v>
      </c>
      <c r="C1036" s="1100"/>
      <c r="D1036" s="1100"/>
      <c r="E1036" s="1100"/>
      <c r="F1036" s="1100"/>
      <c r="G1036" s="1100"/>
      <c r="H1036" s="289"/>
      <c r="I1036" s="727"/>
      <c r="J1036" s="44"/>
      <c r="K1036" s="508"/>
      <c r="L1036" s="212"/>
      <c r="M1036" s="16"/>
      <c r="N1036" s="683" t="s">
        <v>1827</v>
      </c>
      <c r="O1036" s="693"/>
      <c r="P1036" s="98"/>
      <c r="Q1036" s="98">
        <f t="shared" ref="Q1036:AA1036" si="538">COUNTIF(Q685:Q870,"x")</f>
        <v>24</v>
      </c>
      <c r="R1036" s="383">
        <f t="shared" si="538"/>
        <v>19</v>
      </c>
      <c r="S1036" s="383">
        <f t="shared" si="538"/>
        <v>23</v>
      </c>
      <c r="T1036" s="383">
        <f t="shared" si="538"/>
        <v>17</v>
      </c>
      <c r="U1036" s="383">
        <f t="shared" si="538"/>
        <v>15</v>
      </c>
      <c r="V1036" s="383">
        <f t="shared" si="538"/>
        <v>12</v>
      </c>
      <c r="W1036" s="416">
        <f t="shared" si="538"/>
        <v>13</v>
      </c>
      <c r="X1036" s="383">
        <f t="shared" si="538"/>
        <v>22</v>
      </c>
      <c r="Y1036" s="383">
        <f t="shared" si="538"/>
        <v>18</v>
      </c>
      <c r="Z1036" s="383">
        <f t="shared" si="538"/>
        <v>13</v>
      </c>
      <c r="AA1036" s="383">
        <f t="shared" si="538"/>
        <v>15</v>
      </c>
      <c r="AB1036" s="333">
        <f>SUM(Q1036:AA1036)</f>
        <v>191</v>
      </c>
      <c r="AC1036" s="695">
        <f t="shared" ref="AC1036:AX1036" si="539">COUNTA(AC$685:AC$870)-COUNTIF(AC$685:AC$870,"#")</f>
        <v>13</v>
      </c>
      <c r="AD1036" s="696">
        <f t="shared" si="539"/>
        <v>12</v>
      </c>
      <c r="AE1036" s="696">
        <f t="shared" si="539"/>
        <v>11</v>
      </c>
      <c r="AF1036" s="696">
        <f t="shared" si="539"/>
        <v>15</v>
      </c>
      <c r="AG1036" s="384">
        <f t="shared" si="539"/>
        <v>12</v>
      </c>
      <c r="AH1036" s="384">
        <f t="shared" si="539"/>
        <v>10</v>
      </c>
      <c r="AI1036" s="384">
        <f t="shared" si="539"/>
        <v>10</v>
      </c>
      <c r="AJ1036" s="384">
        <f t="shared" si="539"/>
        <v>7</v>
      </c>
      <c r="AK1036" s="384">
        <f t="shared" si="539"/>
        <v>13</v>
      </c>
      <c r="AL1036" s="384">
        <f t="shared" si="539"/>
        <v>11</v>
      </c>
      <c r="AM1036" s="384">
        <f t="shared" si="539"/>
        <v>15</v>
      </c>
      <c r="AN1036" s="384">
        <f t="shared" si="539"/>
        <v>15</v>
      </c>
      <c r="AO1036" s="384">
        <f t="shared" si="539"/>
        <v>13</v>
      </c>
      <c r="AP1036" s="384">
        <f t="shared" si="539"/>
        <v>11</v>
      </c>
      <c r="AQ1036" s="384">
        <f t="shared" si="539"/>
        <v>13</v>
      </c>
      <c r="AR1036" s="384">
        <f t="shared" si="539"/>
        <v>12</v>
      </c>
      <c r="AS1036" s="384">
        <f t="shared" si="539"/>
        <v>11</v>
      </c>
      <c r="AT1036" s="384">
        <f t="shared" si="539"/>
        <v>4</v>
      </c>
      <c r="AU1036" s="384">
        <f t="shared" si="539"/>
        <v>10</v>
      </c>
      <c r="AV1036" s="384">
        <f t="shared" si="539"/>
        <v>8</v>
      </c>
      <c r="AW1036" s="384">
        <f t="shared" si="539"/>
        <v>8</v>
      </c>
      <c r="AX1036" s="384">
        <f t="shared" si="539"/>
        <v>8</v>
      </c>
      <c r="AY1036" s="384">
        <v>15</v>
      </c>
      <c r="AZ1036" s="384">
        <v>14</v>
      </c>
      <c r="BA1036" s="384">
        <f>COUNTA(BA$685:BA$870)-COUNTIF(BA$685:BA$870,"#")</f>
        <v>17</v>
      </c>
      <c r="BB1036" s="384">
        <f>COUNTA(BB$685:BB$870)-COUNTIF(BB$685:BB$870,"#")</f>
        <v>13</v>
      </c>
      <c r="BC1036" s="384">
        <f>COUNTA(BC$685:BC$870)-COUNTIF(BC$685:BC$870,"#")</f>
        <v>15</v>
      </c>
      <c r="BD1036" s="384">
        <v>15</v>
      </c>
      <c r="BE1036" s="384">
        <f t="shared" ref="BE1036:BK1036" si="540">COUNTA(BE$685:BE$870)-COUNTIF(BE$685:BE$870,"#")</f>
        <v>15</v>
      </c>
      <c r="BF1036" s="384">
        <f t="shared" si="540"/>
        <v>12</v>
      </c>
      <c r="BG1036" s="384">
        <f t="shared" si="540"/>
        <v>12</v>
      </c>
      <c r="BH1036" s="384">
        <f t="shared" si="540"/>
        <v>6</v>
      </c>
      <c r="BI1036" s="384">
        <f t="shared" si="540"/>
        <v>7</v>
      </c>
      <c r="BJ1036" s="384">
        <f t="shared" si="540"/>
        <v>10</v>
      </c>
      <c r="BK1036" s="384">
        <f t="shared" si="540"/>
        <v>10</v>
      </c>
      <c r="BL1036" s="1017"/>
      <c r="BM1036" s="1017"/>
      <c r="BN1036" s="1017"/>
      <c r="BO1036" s="1017"/>
      <c r="BP1036" s="1017"/>
      <c r="BQ1036" s="1017"/>
      <c r="BR1036" s="1017"/>
      <c r="BS1036" s="1017"/>
      <c r="BT1036" s="1017"/>
      <c r="BU1036" s="1017"/>
      <c r="BV1036" s="1017"/>
      <c r="BW1036" s="1017"/>
      <c r="BX1036" s="1017"/>
      <c r="BY1036" s="1017"/>
      <c r="BZ1036" s="1017"/>
      <c r="CA1036" s="1017"/>
      <c r="CB1036" s="1017"/>
      <c r="CC1036" s="1017"/>
      <c r="CD1036" s="1017"/>
      <c r="CE1036" s="1017"/>
      <c r="CF1036" s="1017"/>
      <c r="CG1036" s="1017"/>
      <c r="CH1036" s="1017"/>
      <c r="CI1036" s="1017"/>
      <c r="CJ1036" s="1017"/>
      <c r="CK1036" s="1017"/>
      <c r="CL1036" s="1017"/>
      <c r="CM1036" s="1017"/>
      <c r="CN1036" s="1017"/>
      <c r="CO1036" s="1017"/>
      <c r="CP1036" s="1017"/>
      <c r="CQ1036" s="1017"/>
      <c r="CR1036" s="1017"/>
      <c r="CS1036" s="1017"/>
      <c r="CT1036" s="1017"/>
      <c r="CU1036" s="1017"/>
      <c r="CV1036" s="995"/>
    </row>
    <row r="1037" spans="1:101" s="163" customFormat="1" ht="15.5" hidden="1">
      <c r="A1037" s="1307"/>
      <c r="B1037" s="1194" t="s">
        <v>1305</v>
      </c>
      <c r="C1037" s="1100"/>
      <c r="D1037" s="1100"/>
      <c r="E1037" s="1100"/>
      <c r="F1037" s="1194"/>
      <c r="G1037" s="1194"/>
      <c r="H1037" s="685"/>
      <c r="I1037" s="737"/>
      <c r="J1037" s="44"/>
      <c r="K1037" s="508"/>
      <c r="L1037" s="160"/>
      <c r="M1037" s="381"/>
      <c r="N1037" s="683" t="s">
        <v>1827</v>
      </c>
      <c r="O1037" s="693"/>
      <c r="P1037" s="98"/>
      <c r="Q1037" s="98">
        <f>COUNTIF(Q686:Q871,"x")</f>
        <v>24</v>
      </c>
      <c r="R1037" s="383">
        <f t="shared" ref="R1037:AA1037" si="541">COUNTIF(R871:R1030,"x")</f>
        <v>11</v>
      </c>
      <c r="S1037" s="383">
        <f t="shared" si="541"/>
        <v>21</v>
      </c>
      <c r="T1037" s="383">
        <f t="shared" si="541"/>
        <v>15</v>
      </c>
      <c r="U1037" s="383">
        <f t="shared" si="541"/>
        <v>22</v>
      </c>
      <c r="V1037" s="383">
        <f t="shared" si="541"/>
        <v>10</v>
      </c>
      <c r="W1037" s="416">
        <f t="shared" si="541"/>
        <v>9</v>
      </c>
      <c r="X1037" s="383">
        <f t="shared" si="541"/>
        <v>21</v>
      </c>
      <c r="Y1037" s="383">
        <f t="shared" si="541"/>
        <v>12</v>
      </c>
      <c r="Z1037" s="383">
        <f t="shared" si="541"/>
        <v>14</v>
      </c>
      <c r="AA1037" s="383">
        <f t="shared" si="541"/>
        <v>11</v>
      </c>
      <c r="AB1037" s="333">
        <f>SUM(Q1037:AA1037)</f>
        <v>170</v>
      </c>
      <c r="AC1037" s="695">
        <f>COUNTA(AC$685:AC$870)-COUNTIF(AC$685:AC$870,"#")</f>
        <v>13</v>
      </c>
      <c r="AD1037" s="696">
        <f>COUNTA(AD$685:AD$870)-COUNTIF(AD$685:AD$870,"#")</f>
        <v>12</v>
      </c>
      <c r="AE1037" s="696">
        <f>COUNTA(AE$685:AE$870)-COUNTIF(AE$685:AE$870,"#")</f>
        <v>11</v>
      </c>
      <c r="AF1037" s="696">
        <f>COUNTA(AF$685:AF$870)-COUNTIF(AF$685:AF$870,"#")</f>
        <v>15</v>
      </c>
      <c r="AG1037" s="384">
        <f t="shared" ref="AG1037:BK1037" si="542">COUNTA(AG$871:AG$1030)-COUNTIF(AG$871:AG$1030,"#")</f>
        <v>7</v>
      </c>
      <c r="AH1037" s="384">
        <f t="shared" si="542"/>
        <v>6</v>
      </c>
      <c r="AI1037" s="384">
        <f t="shared" si="542"/>
        <v>4</v>
      </c>
      <c r="AJ1037" s="384">
        <f t="shared" si="542"/>
        <v>5</v>
      </c>
      <c r="AK1037" s="384">
        <f t="shared" si="542"/>
        <v>8</v>
      </c>
      <c r="AL1037" s="384">
        <f t="shared" si="542"/>
        <v>7</v>
      </c>
      <c r="AM1037" s="384">
        <f t="shared" si="542"/>
        <v>7</v>
      </c>
      <c r="AN1037" s="384">
        <f t="shared" si="542"/>
        <v>9</v>
      </c>
      <c r="AO1037" s="384">
        <f t="shared" si="542"/>
        <v>8</v>
      </c>
      <c r="AP1037" s="384">
        <f t="shared" si="542"/>
        <v>7</v>
      </c>
      <c r="AQ1037" s="384">
        <f t="shared" si="542"/>
        <v>7</v>
      </c>
      <c r="AR1037" s="384">
        <f t="shared" si="542"/>
        <v>10</v>
      </c>
      <c r="AS1037" s="384">
        <f t="shared" si="542"/>
        <v>10</v>
      </c>
      <c r="AT1037" s="384">
        <f t="shared" si="542"/>
        <v>12</v>
      </c>
      <c r="AU1037" s="384">
        <f t="shared" si="542"/>
        <v>11</v>
      </c>
      <c r="AV1037" s="384">
        <f t="shared" si="542"/>
        <v>5</v>
      </c>
      <c r="AW1037" s="384">
        <f t="shared" si="542"/>
        <v>6</v>
      </c>
      <c r="AX1037" s="384">
        <f t="shared" si="542"/>
        <v>4</v>
      </c>
      <c r="AY1037" s="384">
        <f t="shared" si="542"/>
        <v>7</v>
      </c>
      <c r="AZ1037" s="384">
        <f t="shared" si="542"/>
        <v>6</v>
      </c>
      <c r="BA1037" s="384">
        <f t="shared" si="542"/>
        <v>9</v>
      </c>
      <c r="BB1037" s="384">
        <f t="shared" si="542"/>
        <v>8</v>
      </c>
      <c r="BC1037" s="384">
        <f t="shared" si="542"/>
        <v>9</v>
      </c>
      <c r="BD1037" s="384">
        <f t="shared" si="542"/>
        <v>10</v>
      </c>
      <c r="BE1037" s="384">
        <f t="shared" si="542"/>
        <v>8</v>
      </c>
      <c r="BF1037" s="384">
        <f t="shared" si="542"/>
        <v>7</v>
      </c>
      <c r="BG1037" s="384">
        <f t="shared" si="542"/>
        <v>8</v>
      </c>
      <c r="BH1037" s="384">
        <f t="shared" si="542"/>
        <v>5</v>
      </c>
      <c r="BI1037" s="384">
        <f t="shared" si="542"/>
        <v>10</v>
      </c>
      <c r="BJ1037" s="384">
        <f t="shared" si="542"/>
        <v>6</v>
      </c>
      <c r="BK1037" s="384">
        <f t="shared" si="542"/>
        <v>6</v>
      </c>
      <c r="BL1037" s="1017"/>
      <c r="BM1037" s="1017"/>
      <c r="BN1037" s="1017"/>
      <c r="BO1037" s="1017"/>
      <c r="BP1037" s="1017"/>
      <c r="BQ1037" s="1017"/>
      <c r="BR1037" s="1017"/>
      <c r="BS1037" s="1017"/>
      <c r="BT1037" s="1017"/>
      <c r="BU1037" s="1017"/>
      <c r="BV1037" s="1017"/>
      <c r="BW1037" s="1017"/>
      <c r="BX1037" s="1017"/>
      <c r="BY1037" s="1017"/>
      <c r="BZ1037" s="1017"/>
      <c r="CA1037" s="1017"/>
      <c r="CB1037" s="1017"/>
      <c r="CC1037" s="1017"/>
      <c r="CD1037" s="1017"/>
      <c r="CE1037" s="1017"/>
      <c r="CF1037" s="1017"/>
      <c r="CG1037" s="1017"/>
      <c r="CH1037" s="1017"/>
      <c r="CI1037" s="1017"/>
      <c r="CJ1037" s="1017"/>
      <c r="CK1037" s="1017"/>
      <c r="CL1037" s="1017"/>
      <c r="CM1037" s="1017"/>
      <c r="CN1037" s="1017"/>
      <c r="CO1037" s="1017"/>
      <c r="CP1037" s="1017"/>
      <c r="CQ1037" s="1017"/>
      <c r="CR1037" s="1017"/>
      <c r="CS1037" s="1017"/>
      <c r="CT1037" s="1017"/>
      <c r="CU1037" s="1193"/>
      <c r="CV1037" s="1190"/>
    </row>
    <row r="1038" spans="1:101" s="26" customFormat="1" ht="26.25" hidden="1" customHeight="1">
      <c r="A1038" s="836"/>
      <c r="B1038" s="1169" t="s">
        <v>22</v>
      </c>
      <c r="C1038" s="1007"/>
      <c r="D1038" s="1007"/>
      <c r="E1038" s="1007"/>
      <c r="F1038" s="1169"/>
      <c r="G1038" s="1169"/>
      <c r="H1038" s="556"/>
      <c r="I1038" s="596"/>
      <c r="J1038" s="225"/>
      <c r="K1038" s="567"/>
      <c r="L1038" s="333"/>
      <c r="M1038" s="44"/>
      <c r="N1038" s="171"/>
      <c r="O1038" s="221"/>
      <c r="P1038" s="221"/>
      <c r="Q1038" s="221" t="s">
        <v>1827</v>
      </c>
      <c r="R1038" s="221" t="s">
        <v>1827</v>
      </c>
      <c r="S1038" s="44" t="s">
        <v>1827</v>
      </c>
      <c r="T1038" s="44" t="s">
        <v>1827</v>
      </c>
      <c r="U1038" s="226"/>
      <c r="V1038" s="44" t="s">
        <v>1827</v>
      </c>
      <c r="W1038" s="16" t="s">
        <v>1827</v>
      </c>
      <c r="X1038" s="44"/>
      <c r="Y1038" s="221"/>
      <c r="Z1038" s="221"/>
      <c r="AA1038" s="221"/>
      <c r="AB1038" s="221"/>
      <c r="AC1038" s="658">
        <f t="shared" ref="AC1038:AY1038" si="543">SUM(AC1039:AC1048)</f>
        <v>45</v>
      </c>
      <c r="AD1038" s="80">
        <f t="shared" si="543"/>
        <v>42</v>
      </c>
      <c r="AE1038" s="80">
        <f t="shared" si="543"/>
        <v>45</v>
      </c>
      <c r="AF1038" s="80">
        <f t="shared" si="543"/>
        <v>46</v>
      </c>
      <c r="AG1038" s="80">
        <f t="shared" si="543"/>
        <v>50</v>
      </c>
      <c r="AH1038" s="80">
        <f t="shared" si="543"/>
        <v>49</v>
      </c>
      <c r="AI1038" s="80">
        <f t="shared" si="543"/>
        <v>47</v>
      </c>
      <c r="AJ1038" s="80">
        <f t="shared" si="543"/>
        <v>54</v>
      </c>
      <c r="AK1038" s="80">
        <f t="shared" si="543"/>
        <v>44</v>
      </c>
      <c r="AL1038" s="80">
        <f t="shared" si="543"/>
        <v>47</v>
      </c>
      <c r="AM1038" s="80">
        <f t="shared" si="543"/>
        <v>49</v>
      </c>
      <c r="AN1038" s="80">
        <f t="shared" si="543"/>
        <v>44</v>
      </c>
      <c r="AO1038" s="80">
        <f t="shared" si="543"/>
        <v>62</v>
      </c>
      <c r="AP1038" s="80">
        <f t="shared" si="543"/>
        <v>51</v>
      </c>
      <c r="AQ1038" s="80">
        <f t="shared" si="543"/>
        <v>61</v>
      </c>
      <c r="AR1038" s="80">
        <f t="shared" si="543"/>
        <v>57</v>
      </c>
      <c r="AS1038" s="80">
        <f t="shared" si="543"/>
        <v>56</v>
      </c>
      <c r="AT1038" s="80">
        <f t="shared" si="543"/>
        <v>50</v>
      </c>
      <c r="AU1038" s="80">
        <f t="shared" si="543"/>
        <v>55</v>
      </c>
      <c r="AV1038" s="80">
        <f t="shared" si="543"/>
        <v>40</v>
      </c>
      <c r="AW1038" s="80">
        <f t="shared" si="543"/>
        <v>47</v>
      </c>
      <c r="AX1038" s="80">
        <f t="shared" si="543"/>
        <v>45</v>
      </c>
      <c r="AY1038" s="98">
        <f t="shared" si="543"/>
        <v>52</v>
      </c>
      <c r="AZ1038" s="98">
        <v>53</v>
      </c>
      <c r="BA1038" s="80">
        <f>SUM(BA1039:BA1048)</f>
        <v>59</v>
      </c>
      <c r="BB1038" s="80">
        <v>59</v>
      </c>
      <c r="BC1038" s="80">
        <v>60</v>
      </c>
      <c r="BD1038" s="80">
        <f>SUM(BD1039:BD1048)</f>
        <v>56</v>
      </c>
      <c r="BE1038" s="80">
        <f>SUM(BE1039:BE1048)</f>
        <v>56</v>
      </c>
      <c r="BF1038" s="80">
        <v>52</v>
      </c>
      <c r="BG1038" s="80">
        <f>SUM(BG1039:BG1048)</f>
        <v>53</v>
      </c>
      <c r="BH1038" s="80">
        <f>SUM(BH1039:BH1048)</f>
        <v>30</v>
      </c>
      <c r="BI1038" s="80">
        <f>SUM(BI1039:BI1048)</f>
        <v>38</v>
      </c>
      <c r="BJ1038" s="80">
        <f>SUM(BJ1039:BJ1048)</f>
        <v>37</v>
      </c>
      <c r="BK1038" s="80">
        <f>SUM(BK1039:BK1048)</f>
        <v>39</v>
      </c>
      <c r="BL1038" s="1017"/>
      <c r="BM1038" s="1017"/>
      <c r="BN1038" s="1017"/>
      <c r="BO1038" s="1018"/>
      <c r="BP1038" s="1017"/>
      <c r="BQ1038" s="1017"/>
      <c r="BR1038" s="1017"/>
      <c r="BS1038" s="1021"/>
      <c r="BT1038" s="1017"/>
      <c r="BU1038" s="1017"/>
      <c r="BV1038" s="1017"/>
      <c r="BW1038" s="1017"/>
      <c r="BX1038" s="1017"/>
      <c r="BY1038" s="1192"/>
      <c r="BZ1038" s="1017"/>
      <c r="CA1038" s="1192"/>
      <c r="CB1038" s="1020"/>
      <c r="CC1038" s="1017"/>
      <c r="CD1038" s="1192"/>
      <c r="CE1038" s="1017"/>
      <c r="CF1038" s="1017"/>
      <c r="CG1038" s="1017"/>
      <c r="CH1038" s="1017"/>
      <c r="CI1038" s="1017"/>
      <c r="CJ1038" s="1017"/>
      <c r="CK1038" s="1021"/>
      <c r="CL1038" s="1017"/>
      <c r="CM1038" s="1017"/>
      <c r="CN1038" s="1017"/>
      <c r="CO1038" s="1017"/>
      <c r="CP1038" s="1017"/>
      <c r="CQ1038" s="1017"/>
      <c r="CR1038" s="1017"/>
      <c r="CS1038" s="1017"/>
      <c r="CT1038" s="1017"/>
      <c r="CU1038" s="1017"/>
      <c r="CV1038" s="995"/>
    </row>
    <row r="1039" spans="1:101" s="26" customFormat="1" ht="28.5" hidden="1" customHeight="1">
      <c r="A1039" s="16">
        <v>1</v>
      </c>
      <c r="B1039" s="1100" t="s">
        <v>21</v>
      </c>
      <c r="C1039" s="1006"/>
      <c r="D1039" s="1006"/>
      <c r="E1039" s="1006"/>
      <c r="F1039" s="1100"/>
      <c r="G1039" s="1100"/>
      <c r="H1039" s="289"/>
      <c r="I1039" s="596"/>
      <c r="J1039" s="226"/>
      <c r="K1039" s="493"/>
      <c r="L1039" s="44"/>
      <c r="M1039" s="44"/>
      <c r="N1039" s="171"/>
      <c r="O1039" s="221"/>
      <c r="P1039" s="221"/>
      <c r="Q1039" s="221" t="s">
        <v>1827</v>
      </c>
      <c r="R1039" s="221" t="s">
        <v>1827</v>
      </c>
      <c r="S1039" s="44" t="s">
        <v>1827</v>
      </c>
      <c r="T1039" s="44" t="s">
        <v>1827</v>
      </c>
      <c r="U1039" s="226"/>
      <c r="V1039" s="44" t="s">
        <v>1827</v>
      </c>
      <c r="W1039" s="16" t="s">
        <v>1827</v>
      </c>
      <c r="X1039" s="44"/>
      <c r="Y1039" s="221"/>
      <c r="Z1039" s="221"/>
      <c r="AA1039" s="221"/>
      <c r="AB1039" s="221"/>
      <c r="AC1039" s="662">
        <f t="shared" ref="AC1039:BK1039" si="544">COUNTIF(AC$6:AC$1030,"ĐTT")</f>
        <v>4</v>
      </c>
      <c r="AD1039" s="32">
        <f t="shared" si="544"/>
        <v>3</v>
      </c>
      <c r="AE1039" s="32">
        <f t="shared" si="544"/>
        <v>3</v>
      </c>
      <c r="AF1039" s="32">
        <f t="shared" si="544"/>
        <v>3</v>
      </c>
      <c r="AG1039" s="32">
        <f t="shared" si="544"/>
        <v>5</v>
      </c>
      <c r="AH1039" s="32">
        <f t="shared" si="544"/>
        <v>4</v>
      </c>
      <c r="AI1039" s="32">
        <f t="shared" si="544"/>
        <v>2</v>
      </c>
      <c r="AJ1039" s="32">
        <f t="shared" si="544"/>
        <v>4</v>
      </c>
      <c r="AK1039" s="32">
        <f t="shared" si="544"/>
        <v>3</v>
      </c>
      <c r="AL1039" s="32">
        <f t="shared" si="544"/>
        <v>5</v>
      </c>
      <c r="AM1039" s="32">
        <f t="shared" si="544"/>
        <v>5</v>
      </c>
      <c r="AN1039" s="32">
        <f t="shared" si="544"/>
        <v>2</v>
      </c>
      <c r="AO1039" s="32">
        <f t="shared" si="544"/>
        <v>8</v>
      </c>
      <c r="AP1039" s="32">
        <f t="shared" si="544"/>
        <v>6</v>
      </c>
      <c r="AQ1039" s="32">
        <f t="shared" si="544"/>
        <v>6</v>
      </c>
      <c r="AR1039" s="32">
        <f t="shared" si="544"/>
        <v>6</v>
      </c>
      <c r="AS1039" s="32">
        <f t="shared" si="544"/>
        <v>3</v>
      </c>
      <c r="AT1039" s="32">
        <f t="shared" si="544"/>
        <v>0</v>
      </c>
      <c r="AU1039" s="32">
        <f t="shared" si="544"/>
        <v>3</v>
      </c>
      <c r="AV1039" s="32">
        <f t="shared" si="544"/>
        <v>3</v>
      </c>
      <c r="AW1039" s="32">
        <f t="shared" si="544"/>
        <v>5</v>
      </c>
      <c r="AX1039" s="32">
        <f t="shared" si="544"/>
        <v>4</v>
      </c>
      <c r="AY1039" s="93">
        <f t="shared" si="544"/>
        <v>8</v>
      </c>
      <c r="AZ1039" s="93">
        <f t="shared" si="544"/>
        <v>7</v>
      </c>
      <c r="BA1039" s="32">
        <f t="shared" si="544"/>
        <v>1</v>
      </c>
      <c r="BB1039" s="32">
        <f t="shared" si="544"/>
        <v>2</v>
      </c>
      <c r="BC1039" s="32">
        <f t="shared" si="544"/>
        <v>1</v>
      </c>
      <c r="BD1039" s="32">
        <f t="shared" si="544"/>
        <v>1</v>
      </c>
      <c r="BE1039" s="32">
        <f t="shared" si="544"/>
        <v>6</v>
      </c>
      <c r="BF1039" s="32">
        <f t="shared" si="544"/>
        <v>5</v>
      </c>
      <c r="BG1039" s="32">
        <f t="shared" si="544"/>
        <v>5</v>
      </c>
      <c r="BH1039" s="32">
        <f t="shared" si="544"/>
        <v>2</v>
      </c>
      <c r="BI1039" s="32">
        <f t="shared" si="544"/>
        <v>3</v>
      </c>
      <c r="BJ1039" s="32">
        <f t="shared" si="544"/>
        <v>3</v>
      </c>
      <c r="BK1039" s="32">
        <f t="shared" si="544"/>
        <v>3</v>
      </c>
      <c r="BL1039" s="1017"/>
      <c r="BM1039" s="1017"/>
      <c r="BN1039" s="1017"/>
      <c r="BO1039" s="1018"/>
      <c r="BP1039" s="1017"/>
      <c r="BQ1039" s="1017"/>
      <c r="BR1039" s="1017"/>
      <c r="BS1039" s="1021"/>
      <c r="BT1039" s="1017"/>
      <c r="BU1039" s="1017"/>
      <c r="BV1039" s="1017"/>
      <c r="BW1039" s="1017"/>
      <c r="BX1039" s="1017"/>
      <c r="BY1039" s="1192"/>
      <c r="BZ1039" s="1017"/>
      <c r="CA1039" s="1192"/>
      <c r="CB1039" s="1020"/>
      <c r="CC1039" s="1017"/>
      <c r="CD1039" s="1192"/>
      <c r="CE1039" s="1017"/>
      <c r="CF1039" s="1017"/>
      <c r="CG1039" s="1017"/>
      <c r="CH1039" s="1017"/>
      <c r="CI1039" s="1017"/>
      <c r="CJ1039" s="1017"/>
      <c r="CK1039" s="1021"/>
      <c r="CL1039" s="1017"/>
      <c r="CM1039" s="1017"/>
      <c r="CN1039" s="1017"/>
      <c r="CO1039" s="1017"/>
      <c r="CP1039" s="1017"/>
      <c r="CQ1039" s="1017"/>
      <c r="CR1039" s="1017"/>
      <c r="CS1039" s="1017"/>
      <c r="CT1039" s="1017"/>
      <c r="CU1039" s="1017"/>
      <c r="CV1039" s="995"/>
    </row>
    <row r="1040" spans="1:101" s="26" customFormat="1" ht="25.5" hidden="1" customHeight="1">
      <c r="A1040" s="16">
        <v>2</v>
      </c>
      <c r="B1040" s="1100" t="s">
        <v>20</v>
      </c>
      <c r="C1040" s="1006"/>
      <c r="D1040" s="1006"/>
      <c r="E1040" s="1006"/>
      <c r="F1040" s="1100"/>
      <c r="G1040" s="1100"/>
      <c r="H1040" s="289"/>
      <c r="I1040" s="596"/>
      <c r="J1040" s="226"/>
      <c r="K1040" s="493"/>
      <c r="L1040" s="44"/>
      <c r="M1040" s="44"/>
      <c r="N1040" s="171"/>
      <c r="O1040" s="221"/>
      <c r="P1040" s="221"/>
      <c r="Q1040" s="221" t="s">
        <v>1827</v>
      </c>
      <c r="R1040" s="221" t="s">
        <v>1827</v>
      </c>
      <c r="S1040" s="44" t="s">
        <v>1827</v>
      </c>
      <c r="T1040" s="44" t="s">
        <v>1827</v>
      </c>
      <c r="U1040" s="226"/>
      <c r="V1040" s="44" t="s">
        <v>1827</v>
      </c>
      <c r="W1040" s="16" t="s">
        <v>1827</v>
      </c>
      <c r="X1040" s="44"/>
      <c r="Y1040" s="221"/>
      <c r="Z1040" s="221"/>
      <c r="AA1040" s="221"/>
      <c r="AB1040" s="221"/>
      <c r="AC1040" s="662">
        <f t="shared" ref="AC1040:AR1040" si="545">COUNTIF(AC$6:AC$1030,"TDS")</f>
        <v>1</v>
      </c>
      <c r="AD1040" s="32">
        <f t="shared" si="545"/>
        <v>1</v>
      </c>
      <c r="AE1040" s="32">
        <f t="shared" si="545"/>
        <v>1</v>
      </c>
      <c r="AF1040" s="32">
        <f t="shared" si="545"/>
        <v>1</v>
      </c>
      <c r="AG1040" s="32">
        <f t="shared" si="545"/>
        <v>1</v>
      </c>
      <c r="AH1040" s="32">
        <f t="shared" si="545"/>
        <v>1</v>
      </c>
      <c r="AI1040" s="32">
        <f t="shared" si="545"/>
        <v>1</v>
      </c>
      <c r="AJ1040" s="32">
        <f t="shared" si="545"/>
        <v>1</v>
      </c>
      <c r="AK1040" s="32">
        <f t="shared" si="545"/>
        <v>1</v>
      </c>
      <c r="AL1040" s="32">
        <f t="shared" si="545"/>
        <v>1</v>
      </c>
      <c r="AM1040" s="32">
        <f t="shared" si="545"/>
        <v>1</v>
      </c>
      <c r="AN1040" s="32">
        <f t="shared" si="545"/>
        <v>1</v>
      </c>
      <c r="AO1040" s="32">
        <f t="shared" si="545"/>
        <v>1</v>
      </c>
      <c r="AP1040" s="32">
        <f t="shared" si="545"/>
        <v>1</v>
      </c>
      <c r="AQ1040" s="32">
        <f t="shared" si="545"/>
        <v>1</v>
      </c>
      <c r="AR1040" s="32">
        <f t="shared" si="545"/>
        <v>1</v>
      </c>
      <c r="AS1040" s="32">
        <v>1</v>
      </c>
      <c r="AT1040" s="32">
        <v>1</v>
      </c>
      <c r="AU1040" s="32">
        <v>1</v>
      </c>
      <c r="AV1040" s="32">
        <v>1</v>
      </c>
      <c r="AW1040" s="32">
        <v>1</v>
      </c>
      <c r="AX1040" s="32">
        <v>1</v>
      </c>
      <c r="AY1040" s="93">
        <v>1</v>
      </c>
      <c r="AZ1040" s="93">
        <v>1</v>
      </c>
      <c r="BA1040" s="32">
        <v>1</v>
      </c>
      <c r="BB1040" s="32">
        <v>1</v>
      </c>
      <c r="BC1040" s="32">
        <f>COUNTIF(BC$6:BC$1030,"TDS")</f>
        <v>4</v>
      </c>
      <c r="BD1040" s="32">
        <f>COUNTIF(BD$6:BD$1030,"TDS")</f>
        <v>4</v>
      </c>
      <c r="BE1040" s="32">
        <v>1</v>
      </c>
      <c r="BF1040" s="32">
        <v>1</v>
      </c>
      <c r="BG1040" s="32">
        <v>1</v>
      </c>
      <c r="BH1040" s="32">
        <v>1</v>
      </c>
      <c r="BI1040" s="32">
        <v>1</v>
      </c>
      <c r="BJ1040" s="32">
        <f>COUNTIF(BJ$6:BJ$1030,"TDS")</f>
        <v>1</v>
      </c>
      <c r="BK1040" s="32">
        <f>COUNTIF(BK$6:BK$1030,"TDS")</f>
        <v>1</v>
      </c>
      <c r="BL1040" s="1017"/>
      <c r="BM1040" s="1017"/>
      <c r="BN1040" s="1017"/>
      <c r="BO1040" s="1018"/>
      <c r="BP1040" s="1017"/>
      <c r="BQ1040" s="1017"/>
      <c r="BR1040" s="1017"/>
      <c r="BS1040" s="1021"/>
      <c r="BT1040" s="1017"/>
      <c r="BU1040" s="1017"/>
      <c r="BV1040" s="1017"/>
      <c r="BW1040" s="1017"/>
      <c r="BX1040" s="1017"/>
      <c r="BY1040" s="1192"/>
      <c r="BZ1040" s="1017"/>
      <c r="CA1040" s="1192"/>
      <c r="CB1040" s="1020"/>
      <c r="CC1040" s="1017"/>
      <c r="CD1040" s="1192"/>
      <c r="CE1040" s="1017"/>
      <c r="CF1040" s="1017"/>
      <c r="CG1040" s="1017"/>
      <c r="CH1040" s="1017"/>
      <c r="CI1040" s="1017"/>
      <c r="CJ1040" s="1017"/>
      <c r="CK1040" s="1021"/>
      <c r="CL1040" s="1017"/>
      <c r="CM1040" s="1017"/>
      <c r="CN1040" s="1017"/>
      <c r="CO1040" s="1017"/>
      <c r="CP1040" s="1017"/>
      <c r="CQ1040" s="1017"/>
      <c r="CR1040" s="1017"/>
      <c r="CS1040" s="1017"/>
      <c r="CT1040" s="1017"/>
      <c r="CU1040" s="1017"/>
      <c r="CV1040" s="995"/>
    </row>
    <row r="1041" spans="1:11871" s="71" customFormat="1" ht="30" hidden="1" customHeight="1">
      <c r="A1041" s="16">
        <v>3</v>
      </c>
      <c r="B1041" s="1100" t="s">
        <v>19</v>
      </c>
      <c r="C1041" s="1006"/>
      <c r="D1041" s="1006"/>
      <c r="E1041" s="1006"/>
      <c r="F1041" s="1100"/>
      <c r="G1041" s="1100"/>
      <c r="H1041" s="289"/>
      <c r="I1041" s="596"/>
      <c r="J1041" s="226"/>
      <c r="K1041" s="493"/>
      <c r="L1041" s="44"/>
      <c r="M1041" s="44"/>
      <c r="N1041" s="172"/>
      <c r="O1041" s="226"/>
      <c r="P1041" s="226"/>
      <c r="Q1041" s="221" t="s">
        <v>1827</v>
      </c>
      <c r="R1041" s="226"/>
      <c r="S1041" s="226" t="s">
        <v>1827</v>
      </c>
      <c r="T1041" s="44" t="s">
        <v>1827</v>
      </c>
      <c r="U1041" s="226"/>
      <c r="V1041" s="44" t="s">
        <v>1827</v>
      </c>
      <c r="W1041" s="16" t="s">
        <v>1827</v>
      </c>
      <c r="X1041" s="226"/>
      <c r="Y1041" s="226"/>
      <c r="Z1041" s="226"/>
      <c r="AA1041" s="226"/>
      <c r="AB1041" s="226"/>
      <c r="AC1041" s="662">
        <f t="shared" ref="AC1041:AY1041" si="546">COUNTIF(AC$6:AC$1030,"HĐG")</f>
        <v>10</v>
      </c>
      <c r="AD1041" s="32">
        <f t="shared" si="546"/>
        <v>10</v>
      </c>
      <c r="AE1041" s="32">
        <f t="shared" si="546"/>
        <v>11</v>
      </c>
      <c r="AF1041" s="32">
        <f t="shared" si="546"/>
        <v>10</v>
      </c>
      <c r="AG1041" s="32">
        <f t="shared" si="546"/>
        <v>8</v>
      </c>
      <c r="AH1041" s="32">
        <f t="shared" si="546"/>
        <v>12</v>
      </c>
      <c r="AI1041" s="32">
        <f t="shared" si="546"/>
        <v>12</v>
      </c>
      <c r="AJ1041" s="32">
        <f t="shared" si="546"/>
        <v>9</v>
      </c>
      <c r="AK1041" s="32">
        <f t="shared" si="546"/>
        <v>9</v>
      </c>
      <c r="AL1041" s="32">
        <f t="shared" si="546"/>
        <v>12</v>
      </c>
      <c r="AM1041" s="32">
        <f t="shared" si="546"/>
        <v>11</v>
      </c>
      <c r="AN1041" s="32">
        <f t="shared" si="546"/>
        <v>13</v>
      </c>
      <c r="AO1041" s="32">
        <f t="shared" si="546"/>
        <v>12</v>
      </c>
      <c r="AP1041" s="32">
        <f t="shared" si="546"/>
        <v>10</v>
      </c>
      <c r="AQ1041" s="32">
        <f t="shared" si="546"/>
        <v>8</v>
      </c>
      <c r="AR1041" s="32">
        <f t="shared" si="546"/>
        <v>13</v>
      </c>
      <c r="AS1041" s="32">
        <f t="shared" si="546"/>
        <v>21</v>
      </c>
      <c r="AT1041" s="32">
        <f t="shared" si="546"/>
        <v>13</v>
      </c>
      <c r="AU1041" s="32">
        <f t="shared" si="546"/>
        <v>16</v>
      </c>
      <c r="AV1041" s="32">
        <f t="shared" si="546"/>
        <v>5</v>
      </c>
      <c r="AW1041" s="32">
        <f t="shared" si="546"/>
        <v>8</v>
      </c>
      <c r="AX1041" s="32">
        <f t="shared" si="546"/>
        <v>11</v>
      </c>
      <c r="AY1041" s="93">
        <f t="shared" si="546"/>
        <v>19</v>
      </c>
      <c r="AZ1041" s="93">
        <v>19</v>
      </c>
      <c r="BA1041" s="32">
        <f>COUNTIF(BA$6:BA$1030,"HĐG")</f>
        <v>22</v>
      </c>
      <c r="BB1041" s="32">
        <v>20</v>
      </c>
      <c r="BC1041" s="32">
        <f t="shared" ref="BC1041:BK1041" si="547">COUNTIF(BC$6:BC$1030,"HĐG")</f>
        <v>22</v>
      </c>
      <c r="BD1041" s="32">
        <f t="shared" si="547"/>
        <v>19</v>
      </c>
      <c r="BE1041" s="32">
        <f t="shared" si="547"/>
        <v>12</v>
      </c>
      <c r="BF1041" s="32">
        <f t="shared" si="547"/>
        <v>11</v>
      </c>
      <c r="BG1041" s="32">
        <f t="shared" si="547"/>
        <v>10</v>
      </c>
      <c r="BH1041" s="32">
        <f t="shared" si="547"/>
        <v>12</v>
      </c>
      <c r="BI1041" s="32">
        <f t="shared" si="547"/>
        <v>13</v>
      </c>
      <c r="BJ1041" s="32">
        <f t="shared" si="547"/>
        <v>13</v>
      </c>
      <c r="BK1041" s="32">
        <f t="shared" si="547"/>
        <v>14</v>
      </c>
      <c r="BL1041" s="1021"/>
      <c r="BM1041" s="1021"/>
      <c r="BN1041" s="1021"/>
      <c r="BO1041" s="1021"/>
      <c r="BP1041" s="1021"/>
      <c r="BQ1041" s="1021"/>
      <c r="BR1041" s="1021"/>
      <c r="BS1041" s="1021"/>
      <c r="BT1041" s="1021"/>
      <c r="BU1041" s="1021"/>
      <c r="BV1041" s="1021"/>
      <c r="BW1041" s="1021"/>
      <c r="BX1041" s="1021"/>
      <c r="BY1041" s="1192"/>
      <c r="BZ1041" s="1021"/>
      <c r="CA1041" s="1192"/>
      <c r="CB1041" s="1021"/>
      <c r="CC1041" s="1021"/>
      <c r="CD1041" s="1192"/>
      <c r="CE1041" s="1021"/>
      <c r="CF1041" s="1021"/>
      <c r="CG1041" s="1021"/>
      <c r="CH1041" s="1021"/>
      <c r="CI1041" s="1021"/>
      <c r="CJ1041" s="1021"/>
      <c r="CK1041" s="1021"/>
      <c r="CL1041" s="1021"/>
      <c r="CM1041" s="1021"/>
      <c r="CN1041" s="1021"/>
      <c r="CO1041" s="1021"/>
      <c r="CP1041" s="1021"/>
      <c r="CQ1041" s="1021"/>
      <c r="CR1041" s="1021"/>
      <c r="CS1041" s="1021"/>
      <c r="CT1041" s="1021"/>
      <c r="CU1041" s="1021"/>
      <c r="CV1041" s="995"/>
    </row>
    <row r="1042" spans="1:11871" s="81" customFormat="1" ht="25.5" hidden="1" customHeight="1">
      <c r="A1042" s="16">
        <v>4</v>
      </c>
      <c r="B1042" s="1100" t="s">
        <v>18</v>
      </c>
      <c r="C1042" s="1006"/>
      <c r="D1042" s="1006"/>
      <c r="E1042" s="1006"/>
      <c r="F1042" s="1100"/>
      <c r="G1042" s="1100"/>
      <c r="H1042" s="289"/>
      <c r="I1042" s="596"/>
      <c r="J1042" s="226"/>
      <c r="K1042" s="493"/>
      <c r="L1042" s="44"/>
      <c r="M1042" s="44"/>
      <c r="N1042" s="173"/>
      <c r="O1042" s="85"/>
      <c r="P1042" s="85"/>
      <c r="Q1042" s="221" t="s">
        <v>1827</v>
      </c>
      <c r="R1042" s="226" t="s">
        <v>1827</v>
      </c>
      <c r="S1042" s="226" t="s">
        <v>1827</v>
      </c>
      <c r="T1042" s="44" t="s">
        <v>1827</v>
      </c>
      <c r="U1042" s="226"/>
      <c r="V1042" s="44" t="s">
        <v>1827</v>
      </c>
      <c r="W1042" s="16" t="s">
        <v>1827</v>
      </c>
      <c r="X1042" s="226"/>
      <c r="Y1042" s="221"/>
      <c r="Z1042" s="221"/>
      <c r="AA1042" s="221"/>
      <c r="AB1042" s="72"/>
      <c r="AC1042" s="662">
        <f t="shared" ref="AC1042:BA1042" si="548">COUNTIF(AC$6:AC$1030,"HĐNT")</f>
        <v>4</v>
      </c>
      <c r="AD1042" s="32">
        <f t="shared" si="548"/>
        <v>6</v>
      </c>
      <c r="AE1042" s="32">
        <f t="shared" si="548"/>
        <v>6</v>
      </c>
      <c r="AF1042" s="32">
        <f t="shared" si="548"/>
        <v>6</v>
      </c>
      <c r="AG1042" s="32">
        <f t="shared" si="548"/>
        <v>12</v>
      </c>
      <c r="AH1042" s="32">
        <f t="shared" si="548"/>
        <v>11</v>
      </c>
      <c r="AI1042" s="32">
        <f t="shared" si="548"/>
        <v>11</v>
      </c>
      <c r="AJ1042" s="32">
        <f t="shared" si="548"/>
        <v>12</v>
      </c>
      <c r="AK1042" s="32">
        <f t="shared" si="548"/>
        <v>10</v>
      </c>
      <c r="AL1042" s="32">
        <f t="shared" si="548"/>
        <v>10</v>
      </c>
      <c r="AM1042" s="32">
        <f t="shared" si="548"/>
        <v>9</v>
      </c>
      <c r="AN1042" s="32">
        <f t="shared" si="548"/>
        <v>8</v>
      </c>
      <c r="AO1042" s="32">
        <f t="shared" si="548"/>
        <v>14</v>
      </c>
      <c r="AP1042" s="32">
        <f t="shared" si="548"/>
        <v>9</v>
      </c>
      <c r="AQ1042" s="32">
        <f t="shared" si="548"/>
        <v>16</v>
      </c>
      <c r="AR1042" s="32">
        <f t="shared" si="548"/>
        <v>15</v>
      </c>
      <c r="AS1042" s="32">
        <f t="shared" si="548"/>
        <v>6</v>
      </c>
      <c r="AT1042" s="32">
        <f t="shared" si="548"/>
        <v>6</v>
      </c>
      <c r="AU1042" s="32">
        <f t="shared" si="548"/>
        <v>7</v>
      </c>
      <c r="AV1042" s="32">
        <f t="shared" si="548"/>
        <v>11</v>
      </c>
      <c r="AW1042" s="32">
        <f t="shared" si="548"/>
        <v>12</v>
      </c>
      <c r="AX1042" s="32">
        <f t="shared" si="548"/>
        <v>11</v>
      </c>
      <c r="AY1042" s="93">
        <f t="shared" si="548"/>
        <v>7</v>
      </c>
      <c r="AZ1042" s="93">
        <f t="shared" si="548"/>
        <v>7</v>
      </c>
      <c r="BA1042" s="32">
        <f t="shared" si="548"/>
        <v>10</v>
      </c>
      <c r="BB1042" s="32">
        <v>9</v>
      </c>
      <c r="BC1042" s="32">
        <f t="shared" ref="BC1042:BK1042" si="549">COUNTIF(BC$6:BC$1030,"HĐNT")</f>
        <v>8</v>
      </c>
      <c r="BD1042" s="32">
        <f t="shared" si="549"/>
        <v>8</v>
      </c>
      <c r="BE1042" s="32">
        <f t="shared" si="549"/>
        <v>8</v>
      </c>
      <c r="BF1042" s="32">
        <f t="shared" si="549"/>
        <v>6</v>
      </c>
      <c r="BG1042" s="32">
        <f t="shared" si="549"/>
        <v>8</v>
      </c>
      <c r="BH1042" s="32">
        <f t="shared" si="549"/>
        <v>4</v>
      </c>
      <c r="BI1042" s="32">
        <f t="shared" si="549"/>
        <v>5</v>
      </c>
      <c r="BJ1042" s="32">
        <f t="shared" si="549"/>
        <v>4</v>
      </c>
      <c r="BK1042" s="32">
        <f t="shared" si="549"/>
        <v>3</v>
      </c>
      <c r="BL1042" s="1021"/>
      <c r="BM1042" s="1021"/>
      <c r="BN1042" s="1021"/>
      <c r="BO1042" s="1018"/>
      <c r="BP1042" s="1021"/>
      <c r="BQ1042" s="1021"/>
      <c r="BR1042" s="1021"/>
      <c r="BS1042" s="1021"/>
      <c r="BT1042" s="1021"/>
      <c r="BU1042" s="1021"/>
      <c r="BV1042" s="1021"/>
      <c r="BW1042" s="1021"/>
      <c r="BX1042" s="1021"/>
      <c r="BY1042" s="1192"/>
      <c r="BZ1042" s="1021"/>
      <c r="CA1042" s="1192"/>
      <c r="CB1042" s="1020"/>
      <c r="CC1042" s="1021"/>
      <c r="CD1042" s="1192"/>
      <c r="CE1042" s="1021"/>
      <c r="CF1042" s="1021"/>
      <c r="CG1042" s="1021"/>
      <c r="CH1042" s="1021"/>
      <c r="CI1042" s="1021"/>
      <c r="CJ1042" s="1021"/>
      <c r="CK1042" s="1021"/>
      <c r="CL1042" s="1021"/>
      <c r="CM1042" s="1021"/>
      <c r="CN1042" s="1021"/>
      <c r="CO1042" s="1021"/>
      <c r="CP1042" s="1021"/>
      <c r="CQ1042" s="1021"/>
      <c r="CR1042" s="1021"/>
      <c r="CS1042" s="1021"/>
      <c r="CT1042" s="1021"/>
      <c r="CU1042" s="1021"/>
      <c r="CV1042" s="995"/>
    </row>
    <row r="1043" spans="1:11871" s="82" customFormat="1" ht="25.5" hidden="1" customHeight="1">
      <c r="A1043" s="16">
        <v>5</v>
      </c>
      <c r="B1043" s="1100" t="s">
        <v>17</v>
      </c>
      <c r="C1043" s="1006"/>
      <c r="D1043" s="1006"/>
      <c r="E1043" s="1006"/>
      <c r="F1043" s="1100"/>
      <c r="G1043" s="1100"/>
      <c r="H1043" s="289"/>
      <c r="I1043" s="596"/>
      <c r="J1043" s="226"/>
      <c r="K1043" s="493"/>
      <c r="L1043" s="44"/>
      <c r="M1043" s="44"/>
      <c r="N1043" s="174"/>
      <c r="O1043" s="72"/>
      <c r="P1043" s="72"/>
      <c r="Q1043" s="221" t="s">
        <v>1827</v>
      </c>
      <c r="R1043" s="72" t="s">
        <v>1827</v>
      </c>
      <c r="S1043" s="226" t="s">
        <v>1827</v>
      </c>
      <c r="T1043" s="44" t="s">
        <v>1827</v>
      </c>
      <c r="U1043" s="226"/>
      <c r="V1043" s="44" t="s">
        <v>1827</v>
      </c>
      <c r="W1043" s="16" t="s">
        <v>1827</v>
      </c>
      <c r="X1043" s="226"/>
      <c r="Y1043" s="226"/>
      <c r="Z1043" s="226"/>
      <c r="AA1043" s="226"/>
      <c r="AB1043" s="226"/>
      <c r="AC1043" s="662">
        <f t="shared" ref="AC1043:BK1043" si="550">COUNTIF(AC$6:AC$1030,"VS-AN")</f>
        <v>6</v>
      </c>
      <c r="AD1043" s="32">
        <f t="shared" si="550"/>
        <v>6</v>
      </c>
      <c r="AE1043" s="32">
        <f t="shared" si="550"/>
        <v>5</v>
      </c>
      <c r="AF1043" s="32">
        <f t="shared" si="550"/>
        <v>6</v>
      </c>
      <c r="AG1043" s="32">
        <f t="shared" si="550"/>
        <v>8</v>
      </c>
      <c r="AH1043" s="32">
        <f t="shared" si="550"/>
        <v>8</v>
      </c>
      <c r="AI1043" s="32">
        <f t="shared" si="550"/>
        <v>8</v>
      </c>
      <c r="AJ1043" s="32">
        <f t="shared" si="550"/>
        <v>8</v>
      </c>
      <c r="AK1043" s="32">
        <f t="shared" si="550"/>
        <v>2</v>
      </c>
      <c r="AL1043" s="32">
        <f t="shared" si="550"/>
        <v>2</v>
      </c>
      <c r="AM1043" s="32">
        <f t="shared" si="550"/>
        <v>2</v>
      </c>
      <c r="AN1043" s="32">
        <f t="shared" si="550"/>
        <v>1</v>
      </c>
      <c r="AO1043" s="32">
        <f t="shared" si="550"/>
        <v>4</v>
      </c>
      <c r="AP1043" s="32">
        <f t="shared" si="550"/>
        <v>3</v>
      </c>
      <c r="AQ1043" s="32">
        <f t="shared" si="550"/>
        <v>4</v>
      </c>
      <c r="AR1043" s="32">
        <f t="shared" si="550"/>
        <v>3</v>
      </c>
      <c r="AS1043" s="32">
        <f t="shared" si="550"/>
        <v>4</v>
      </c>
      <c r="AT1043" s="32">
        <f t="shared" si="550"/>
        <v>2</v>
      </c>
      <c r="AU1043" s="32">
        <f t="shared" si="550"/>
        <v>4</v>
      </c>
      <c r="AV1043" s="32">
        <f t="shared" si="550"/>
        <v>2</v>
      </c>
      <c r="AW1043" s="32">
        <f t="shared" si="550"/>
        <v>1</v>
      </c>
      <c r="AX1043" s="32">
        <f t="shared" si="550"/>
        <v>2</v>
      </c>
      <c r="AY1043" s="93">
        <f t="shared" si="550"/>
        <v>6</v>
      </c>
      <c r="AZ1043" s="93">
        <f t="shared" si="550"/>
        <v>6</v>
      </c>
      <c r="BA1043" s="32">
        <f t="shared" si="550"/>
        <v>5</v>
      </c>
      <c r="BB1043" s="32">
        <f t="shared" si="550"/>
        <v>5</v>
      </c>
      <c r="BC1043" s="32">
        <f t="shared" si="550"/>
        <v>5</v>
      </c>
      <c r="BD1043" s="32">
        <f t="shared" si="550"/>
        <v>5</v>
      </c>
      <c r="BE1043" s="32">
        <f t="shared" si="550"/>
        <v>2</v>
      </c>
      <c r="BF1043" s="32">
        <f t="shared" si="550"/>
        <v>2</v>
      </c>
      <c r="BG1043" s="32">
        <f t="shared" si="550"/>
        <v>2</v>
      </c>
      <c r="BH1043" s="32">
        <f t="shared" si="550"/>
        <v>1</v>
      </c>
      <c r="BI1043" s="32">
        <f t="shared" si="550"/>
        <v>1</v>
      </c>
      <c r="BJ1043" s="32">
        <f t="shared" si="550"/>
        <v>1</v>
      </c>
      <c r="BK1043" s="32">
        <f t="shared" si="550"/>
        <v>1</v>
      </c>
      <c r="BL1043" s="1022"/>
      <c r="BM1043" s="1022"/>
      <c r="BN1043" s="1022"/>
      <c r="BO1043" s="1022"/>
      <c r="BP1043" s="1022"/>
      <c r="BQ1043" s="1022"/>
      <c r="BR1043" s="1022"/>
      <c r="BS1043" s="1021"/>
      <c r="BT1043" s="1022"/>
      <c r="BU1043" s="1022"/>
      <c r="BV1043" s="1022"/>
      <c r="BW1043" s="1022"/>
      <c r="BX1043" s="1022"/>
      <c r="BY1043" s="1192"/>
      <c r="BZ1043" s="1022"/>
      <c r="CA1043" s="1192"/>
      <c r="CB1043" s="1022"/>
      <c r="CC1043" s="1022"/>
      <c r="CD1043" s="1192"/>
      <c r="CE1043" s="1022"/>
      <c r="CF1043" s="1022"/>
      <c r="CG1043" s="1022"/>
      <c r="CH1043" s="1022"/>
      <c r="CI1043" s="1022"/>
      <c r="CJ1043" s="1022"/>
      <c r="CK1043" s="1022"/>
      <c r="CL1043" s="1022"/>
      <c r="CM1043" s="1022"/>
      <c r="CN1043" s="1022"/>
      <c r="CO1043" s="1022"/>
      <c r="CP1043" s="1022"/>
      <c r="CQ1043" s="1022"/>
      <c r="CR1043" s="1022"/>
      <c r="CS1043" s="1022"/>
      <c r="CT1043" s="1022"/>
      <c r="CU1043" s="1022"/>
      <c r="CV1043" s="995"/>
    </row>
    <row r="1044" spans="1:11871" s="71" customFormat="1" ht="23.25" hidden="1" customHeight="1">
      <c r="A1044" s="16">
        <v>6</v>
      </c>
      <c r="B1044" s="1100" t="s">
        <v>16</v>
      </c>
      <c r="C1044" s="1006"/>
      <c r="D1044" s="1006"/>
      <c r="E1044" s="1006"/>
      <c r="F1044" s="1100"/>
      <c r="G1044" s="1100"/>
      <c r="H1044" s="289"/>
      <c r="I1044" s="596"/>
      <c r="J1044" s="226"/>
      <c r="K1044" s="493"/>
      <c r="L1044" s="44"/>
      <c r="M1044" s="44"/>
      <c r="N1044" s="172"/>
      <c r="O1044" s="226"/>
      <c r="P1044" s="226"/>
      <c r="Q1044" s="221" t="s">
        <v>1827</v>
      </c>
      <c r="R1044" s="227" t="s">
        <v>1827</v>
      </c>
      <c r="S1044" s="226" t="s">
        <v>1827</v>
      </c>
      <c r="T1044" s="44" t="s">
        <v>1827</v>
      </c>
      <c r="U1044" s="226"/>
      <c r="V1044" s="44" t="s">
        <v>1827</v>
      </c>
      <c r="W1044" s="16" t="s">
        <v>1827</v>
      </c>
      <c r="X1044" s="226"/>
      <c r="Y1044" s="221"/>
      <c r="Z1044" s="221"/>
      <c r="AA1044" s="221"/>
      <c r="AB1044" s="227"/>
      <c r="AC1044" s="662">
        <f t="shared" ref="AC1044:BK1044" si="551">COUNTIF(AC$6:AC$1030,"HĐC")</f>
        <v>8</v>
      </c>
      <c r="AD1044" s="32">
        <f t="shared" si="551"/>
        <v>6</v>
      </c>
      <c r="AE1044" s="32">
        <f t="shared" si="551"/>
        <v>8</v>
      </c>
      <c r="AF1044" s="32">
        <f t="shared" si="551"/>
        <v>7</v>
      </c>
      <c r="AG1044" s="32">
        <f t="shared" si="551"/>
        <v>4</v>
      </c>
      <c r="AH1044" s="32">
        <f t="shared" si="551"/>
        <v>5</v>
      </c>
      <c r="AI1044" s="32">
        <f t="shared" si="551"/>
        <v>5</v>
      </c>
      <c r="AJ1044" s="32">
        <f t="shared" si="551"/>
        <v>10</v>
      </c>
      <c r="AK1044" s="32">
        <f t="shared" si="551"/>
        <v>7</v>
      </c>
      <c r="AL1044" s="32">
        <f t="shared" si="551"/>
        <v>6</v>
      </c>
      <c r="AM1044" s="32">
        <f t="shared" si="551"/>
        <v>8</v>
      </c>
      <c r="AN1044" s="32">
        <f t="shared" si="551"/>
        <v>7</v>
      </c>
      <c r="AO1044" s="32">
        <f t="shared" si="551"/>
        <v>3</v>
      </c>
      <c r="AP1044" s="32">
        <f t="shared" si="551"/>
        <v>8</v>
      </c>
      <c r="AQ1044" s="32">
        <f t="shared" si="551"/>
        <v>12</v>
      </c>
      <c r="AR1044" s="32">
        <f t="shared" si="551"/>
        <v>6</v>
      </c>
      <c r="AS1044" s="32">
        <f t="shared" si="551"/>
        <v>9</v>
      </c>
      <c r="AT1044" s="32">
        <f t="shared" si="551"/>
        <v>18</v>
      </c>
      <c r="AU1044" s="32">
        <f t="shared" si="551"/>
        <v>12</v>
      </c>
      <c r="AV1044" s="32">
        <f t="shared" si="551"/>
        <v>8</v>
      </c>
      <c r="AW1044" s="32">
        <f t="shared" si="551"/>
        <v>9</v>
      </c>
      <c r="AX1044" s="32">
        <f t="shared" si="551"/>
        <v>7</v>
      </c>
      <c r="AY1044" s="93">
        <f t="shared" si="551"/>
        <v>5</v>
      </c>
      <c r="AZ1044" s="93">
        <f t="shared" si="551"/>
        <v>7</v>
      </c>
      <c r="BA1044" s="32">
        <f t="shared" si="551"/>
        <v>9</v>
      </c>
      <c r="BB1044" s="32">
        <f t="shared" si="551"/>
        <v>7</v>
      </c>
      <c r="BC1044" s="32">
        <f t="shared" si="551"/>
        <v>8</v>
      </c>
      <c r="BD1044" s="32">
        <f t="shared" si="551"/>
        <v>7</v>
      </c>
      <c r="BE1044" s="32">
        <f t="shared" si="551"/>
        <v>6</v>
      </c>
      <c r="BF1044" s="32">
        <f t="shared" si="551"/>
        <v>4</v>
      </c>
      <c r="BG1044" s="32">
        <f t="shared" si="551"/>
        <v>6</v>
      </c>
      <c r="BH1044" s="32">
        <f t="shared" si="551"/>
        <v>2</v>
      </c>
      <c r="BI1044" s="32">
        <f t="shared" si="551"/>
        <v>4</v>
      </c>
      <c r="BJ1044" s="32">
        <f t="shared" si="551"/>
        <v>4</v>
      </c>
      <c r="BK1044" s="32">
        <f t="shared" si="551"/>
        <v>4</v>
      </c>
      <c r="BL1044" s="1021"/>
      <c r="BM1044" s="1021"/>
      <c r="BN1044" s="1021"/>
      <c r="BO1044" s="1021"/>
      <c r="BP1044" s="1021"/>
      <c r="BQ1044" s="1021"/>
      <c r="BR1044" s="1021"/>
      <c r="BS1044" s="1021"/>
      <c r="BT1044" s="1021"/>
      <c r="BU1044" s="1021"/>
      <c r="BV1044" s="1021"/>
      <c r="BW1044" s="1021"/>
      <c r="BX1044" s="1021"/>
      <c r="BY1044" s="1192"/>
      <c r="BZ1044" s="1021"/>
      <c r="CA1044" s="1192"/>
      <c r="CB1044" s="1021"/>
      <c r="CC1044" s="1021"/>
      <c r="CD1044" s="1192"/>
      <c r="CE1044" s="1021"/>
      <c r="CF1044" s="1021"/>
      <c r="CG1044" s="1021"/>
      <c r="CH1044" s="1021"/>
      <c r="CI1044" s="1021"/>
      <c r="CJ1044" s="1021"/>
      <c r="CK1044" s="1021"/>
      <c r="CL1044" s="1021"/>
      <c r="CM1044" s="1021"/>
      <c r="CN1044" s="1021"/>
      <c r="CO1044" s="1021"/>
      <c r="CP1044" s="1021"/>
      <c r="CQ1044" s="1021"/>
      <c r="CR1044" s="1021"/>
      <c r="CS1044" s="1021"/>
      <c r="CT1044" s="1021"/>
      <c r="CU1044" s="1021"/>
      <c r="CV1044" s="995"/>
    </row>
    <row r="1045" spans="1:11871" s="26" customFormat="1" ht="25.5" hidden="1" customHeight="1">
      <c r="A1045" s="16">
        <v>7</v>
      </c>
      <c r="B1045" s="1100" t="s">
        <v>15</v>
      </c>
      <c r="C1045" s="1006"/>
      <c r="D1045" s="1006"/>
      <c r="E1045" s="1006"/>
      <c r="F1045" s="1100"/>
      <c r="G1045" s="1100"/>
      <c r="H1045" s="289"/>
      <c r="I1045" s="596"/>
      <c r="J1045" s="226"/>
      <c r="K1045" s="493"/>
      <c r="L1045" s="44"/>
      <c r="M1045" s="44"/>
      <c r="N1045" s="171"/>
      <c r="O1045" s="221"/>
      <c r="P1045" s="221"/>
      <c r="Q1045" s="221" t="s">
        <v>1827</v>
      </c>
      <c r="R1045" s="221" t="s">
        <v>1827</v>
      </c>
      <c r="S1045" s="44" t="s">
        <v>1827</v>
      </c>
      <c r="T1045" s="44" t="s">
        <v>1827</v>
      </c>
      <c r="U1045" s="226"/>
      <c r="V1045" s="44" t="s">
        <v>1827</v>
      </c>
      <c r="W1045" s="16" t="s">
        <v>1827</v>
      </c>
      <c r="X1045" s="44"/>
      <c r="Y1045" s="221"/>
      <c r="Z1045" s="221"/>
      <c r="AA1045" s="221"/>
      <c r="AB1045" s="221"/>
      <c r="AC1045" s="662">
        <f t="shared" ref="AC1045:BK1045" si="552">COUNTIF(AC$6:AC$1030,"TQDN")</f>
        <v>0</v>
      </c>
      <c r="AD1045" s="32">
        <f t="shared" si="552"/>
        <v>0</v>
      </c>
      <c r="AE1045" s="32">
        <f t="shared" si="552"/>
        <v>0</v>
      </c>
      <c r="AF1045" s="32">
        <f t="shared" si="552"/>
        <v>0</v>
      </c>
      <c r="AG1045" s="32">
        <f t="shared" si="552"/>
        <v>0</v>
      </c>
      <c r="AH1045" s="32">
        <f t="shared" si="552"/>
        <v>0</v>
      </c>
      <c r="AI1045" s="32">
        <f t="shared" si="552"/>
        <v>0</v>
      </c>
      <c r="AJ1045" s="32">
        <f t="shared" si="552"/>
        <v>0</v>
      </c>
      <c r="AK1045" s="32">
        <f t="shared" si="552"/>
        <v>0</v>
      </c>
      <c r="AL1045" s="32">
        <f t="shared" si="552"/>
        <v>0</v>
      </c>
      <c r="AM1045" s="32">
        <f t="shared" si="552"/>
        <v>0</v>
      </c>
      <c r="AN1045" s="32">
        <f t="shared" si="552"/>
        <v>0</v>
      </c>
      <c r="AO1045" s="32">
        <f t="shared" si="552"/>
        <v>0</v>
      </c>
      <c r="AP1045" s="32">
        <f t="shared" si="552"/>
        <v>0</v>
      </c>
      <c r="AQ1045" s="32">
        <f t="shared" si="552"/>
        <v>0</v>
      </c>
      <c r="AR1045" s="32">
        <f t="shared" si="552"/>
        <v>0</v>
      </c>
      <c r="AS1045" s="32">
        <f t="shared" si="552"/>
        <v>0</v>
      </c>
      <c r="AT1045" s="32">
        <f t="shared" si="552"/>
        <v>0</v>
      </c>
      <c r="AU1045" s="32">
        <f t="shared" si="552"/>
        <v>0</v>
      </c>
      <c r="AV1045" s="32">
        <f t="shared" si="552"/>
        <v>0</v>
      </c>
      <c r="AW1045" s="32">
        <f t="shared" si="552"/>
        <v>0</v>
      </c>
      <c r="AX1045" s="32">
        <f t="shared" si="552"/>
        <v>0</v>
      </c>
      <c r="AY1045" s="93">
        <f t="shared" si="552"/>
        <v>0</v>
      </c>
      <c r="AZ1045" s="93">
        <f t="shared" si="552"/>
        <v>0</v>
      </c>
      <c r="BA1045" s="32">
        <f t="shared" si="552"/>
        <v>0</v>
      </c>
      <c r="BB1045" s="32">
        <f t="shared" si="552"/>
        <v>0</v>
      </c>
      <c r="BC1045" s="32">
        <f t="shared" si="552"/>
        <v>0</v>
      </c>
      <c r="BD1045" s="32">
        <f t="shared" si="552"/>
        <v>0</v>
      </c>
      <c r="BE1045" s="32">
        <f t="shared" si="552"/>
        <v>0</v>
      </c>
      <c r="BF1045" s="32">
        <f t="shared" si="552"/>
        <v>0</v>
      </c>
      <c r="BG1045" s="32">
        <f t="shared" si="552"/>
        <v>0</v>
      </c>
      <c r="BH1045" s="32">
        <f t="shared" si="552"/>
        <v>0</v>
      </c>
      <c r="BI1045" s="32">
        <f t="shared" si="552"/>
        <v>0</v>
      </c>
      <c r="BJ1045" s="32">
        <f t="shared" si="552"/>
        <v>1</v>
      </c>
      <c r="BK1045" s="32">
        <f t="shared" si="552"/>
        <v>0</v>
      </c>
      <c r="BL1045" s="1017"/>
      <c r="BM1045" s="1017"/>
      <c r="BN1045" s="1017"/>
      <c r="BO1045" s="1018"/>
      <c r="BP1045" s="1017"/>
      <c r="BQ1045" s="1017"/>
      <c r="BR1045" s="1017"/>
      <c r="BS1045" s="1021"/>
      <c r="BT1045" s="1017"/>
      <c r="BU1045" s="1017"/>
      <c r="BV1045" s="1017"/>
      <c r="BW1045" s="1017"/>
      <c r="BX1045" s="1017"/>
      <c r="BY1045" s="1192"/>
      <c r="BZ1045" s="1017"/>
      <c r="CA1045" s="1192"/>
      <c r="CB1045" s="1020"/>
      <c r="CC1045" s="1017"/>
      <c r="CD1045" s="1192"/>
      <c r="CE1045" s="1017"/>
      <c r="CF1045" s="1017"/>
      <c r="CG1045" s="1017"/>
      <c r="CH1045" s="1017"/>
      <c r="CI1045" s="1017"/>
      <c r="CJ1045" s="1017"/>
      <c r="CK1045" s="1021"/>
      <c r="CL1045" s="1017"/>
      <c r="CM1045" s="1017"/>
      <c r="CN1045" s="1017"/>
      <c r="CO1045" s="1017"/>
      <c r="CP1045" s="1017"/>
      <c r="CQ1045" s="1017"/>
      <c r="CR1045" s="1017"/>
      <c r="CS1045" s="1017"/>
      <c r="CT1045" s="1017"/>
      <c r="CU1045" s="1017"/>
      <c r="CV1045" s="995"/>
    </row>
    <row r="1046" spans="1:11871" s="26" customFormat="1" ht="30" hidden="1" customHeight="1">
      <c r="A1046" s="16">
        <v>8</v>
      </c>
      <c r="B1046" s="1100" t="s">
        <v>14</v>
      </c>
      <c r="C1046" s="1006"/>
      <c r="D1046" s="1006"/>
      <c r="E1046" s="1006"/>
      <c r="F1046" s="1100"/>
      <c r="G1046" s="1100"/>
      <c r="H1046" s="289"/>
      <c r="I1046" s="596"/>
      <c r="J1046" s="226"/>
      <c r="K1046" s="493"/>
      <c r="L1046" s="44"/>
      <c r="M1046" s="44"/>
      <c r="N1046" s="171"/>
      <c r="O1046" s="221"/>
      <c r="P1046" s="221"/>
      <c r="Q1046" s="221" t="s">
        <v>1827</v>
      </c>
      <c r="R1046" s="221" t="s">
        <v>1827</v>
      </c>
      <c r="S1046" s="44" t="s">
        <v>1827</v>
      </c>
      <c r="T1046" s="44" t="s">
        <v>1827</v>
      </c>
      <c r="U1046" s="226"/>
      <c r="V1046" s="44" t="s">
        <v>1827</v>
      </c>
      <c r="W1046" s="16" t="s">
        <v>1827</v>
      </c>
      <c r="X1046" s="44"/>
      <c r="Y1046" s="221"/>
      <c r="Z1046" s="221"/>
      <c r="AA1046" s="221"/>
      <c r="AB1046" s="221"/>
      <c r="AC1046" s="662">
        <f>COUNTIF(AC$6:AC$1030,"LH")</f>
        <v>0</v>
      </c>
      <c r="AD1046" s="32">
        <f>COUNTIF(AD$6:AD$626,"LH")</f>
        <v>0</v>
      </c>
      <c r="AE1046" s="32">
        <f>COUNTIF(AE$6:AE$626,"LH")</f>
        <v>0</v>
      </c>
      <c r="AF1046" s="32">
        <v>1</v>
      </c>
      <c r="AG1046" s="32">
        <f t="shared" ref="AG1046:BK1046" si="553">COUNTIF(AG$6:AG$626,"LH")</f>
        <v>0</v>
      </c>
      <c r="AH1046" s="32">
        <f t="shared" si="553"/>
        <v>0</v>
      </c>
      <c r="AI1046" s="32">
        <f t="shared" si="553"/>
        <v>0</v>
      </c>
      <c r="AJ1046" s="32">
        <f t="shared" si="553"/>
        <v>0</v>
      </c>
      <c r="AK1046" s="32">
        <f t="shared" si="553"/>
        <v>0</v>
      </c>
      <c r="AL1046" s="32">
        <f t="shared" si="553"/>
        <v>0</v>
      </c>
      <c r="AM1046" s="32">
        <f t="shared" si="553"/>
        <v>0</v>
      </c>
      <c r="AN1046" s="32">
        <f t="shared" si="553"/>
        <v>0</v>
      </c>
      <c r="AO1046" s="32">
        <f t="shared" si="553"/>
        <v>0</v>
      </c>
      <c r="AP1046" s="32">
        <f t="shared" si="553"/>
        <v>0</v>
      </c>
      <c r="AQ1046" s="32">
        <f t="shared" si="553"/>
        <v>0</v>
      </c>
      <c r="AR1046" s="32">
        <f t="shared" si="553"/>
        <v>0</v>
      </c>
      <c r="AS1046" s="32">
        <f t="shared" si="553"/>
        <v>0</v>
      </c>
      <c r="AT1046" s="32">
        <f t="shared" si="553"/>
        <v>0</v>
      </c>
      <c r="AU1046" s="32">
        <f t="shared" si="553"/>
        <v>0</v>
      </c>
      <c r="AV1046" s="32">
        <f t="shared" si="553"/>
        <v>0</v>
      </c>
      <c r="AW1046" s="32">
        <f t="shared" si="553"/>
        <v>0</v>
      </c>
      <c r="AX1046" s="32">
        <f t="shared" si="553"/>
        <v>0</v>
      </c>
      <c r="AY1046" s="93">
        <f t="shared" si="553"/>
        <v>0</v>
      </c>
      <c r="AZ1046" s="93">
        <f t="shared" si="553"/>
        <v>0</v>
      </c>
      <c r="BA1046" s="32">
        <f t="shared" si="553"/>
        <v>0</v>
      </c>
      <c r="BB1046" s="32">
        <f t="shared" si="553"/>
        <v>0</v>
      </c>
      <c r="BC1046" s="32">
        <f t="shared" si="553"/>
        <v>0</v>
      </c>
      <c r="BD1046" s="32">
        <f t="shared" si="553"/>
        <v>0</v>
      </c>
      <c r="BE1046" s="32">
        <f t="shared" si="553"/>
        <v>0</v>
      </c>
      <c r="BF1046" s="32">
        <f t="shared" si="553"/>
        <v>0</v>
      </c>
      <c r="BG1046" s="32">
        <f t="shared" si="553"/>
        <v>0</v>
      </c>
      <c r="BH1046" s="32">
        <f t="shared" si="553"/>
        <v>0</v>
      </c>
      <c r="BI1046" s="32">
        <f t="shared" si="553"/>
        <v>0</v>
      </c>
      <c r="BJ1046" s="32">
        <f t="shared" si="553"/>
        <v>0</v>
      </c>
      <c r="BK1046" s="32">
        <f t="shared" si="553"/>
        <v>0</v>
      </c>
      <c r="BL1046" s="1017"/>
      <c r="BM1046" s="1017"/>
      <c r="BN1046" s="1017"/>
      <c r="BO1046" s="1018"/>
      <c r="BP1046" s="1017"/>
      <c r="BQ1046" s="1017"/>
      <c r="BR1046" s="1017"/>
      <c r="BS1046" s="1021"/>
      <c r="BT1046" s="1017"/>
      <c r="BU1046" s="1017"/>
      <c r="BV1046" s="1017"/>
      <c r="BW1046" s="1017"/>
      <c r="BX1046" s="1017"/>
      <c r="BY1046" s="1192"/>
      <c r="BZ1046" s="1017"/>
      <c r="CA1046" s="1192"/>
      <c r="CB1046" s="1020"/>
      <c r="CC1046" s="1017"/>
      <c r="CD1046" s="1192"/>
      <c r="CE1046" s="1017"/>
      <c r="CF1046" s="1017"/>
      <c r="CG1046" s="1017"/>
      <c r="CH1046" s="1017"/>
      <c r="CI1046" s="1017"/>
      <c r="CJ1046" s="1017"/>
      <c r="CK1046" s="1021"/>
      <c r="CL1046" s="1017"/>
      <c r="CM1046" s="1017"/>
      <c r="CN1046" s="1017"/>
      <c r="CO1046" s="1017"/>
      <c r="CP1046" s="1017"/>
      <c r="CQ1046" s="1017"/>
      <c r="CR1046" s="1017"/>
      <c r="CS1046" s="1017"/>
      <c r="CT1046" s="1017"/>
      <c r="CU1046" s="1017"/>
      <c r="CV1046" s="995"/>
    </row>
    <row r="1047" spans="1:11871" s="26" customFormat="1" ht="27.75" hidden="1" customHeight="1">
      <c r="A1047" s="16">
        <v>9</v>
      </c>
      <c r="B1047" s="1100" t="s">
        <v>1403</v>
      </c>
      <c r="C1047" s="1006"/>
      <c r="D1047" s="1006"/>
      <c r="E1047" s="1006"/>
      <c r="F1047" s="1100"/>
      <c r="G1047" s="1100"/>
      <c r="H1047" s="289"/>
      <c r="I1047" s="596"/>
      <c r="J1047" s="226"/>
      <c r="K1047" s="493"/>
      <c r="L1047" s="44"/>
      <c r="M1047" s="44"/>
      <c r="N1047" s="171"/>
      <c r="O1047" s="221"/>
      <c r="P1047" s="221"/>
      <c r="Q1047" s="221" t="s">
        <v>1827</v>
      </c>
      <c r="R1047" s="44"/>
      <c r="S1047" s="44" t="s">
        <v>1827</v>
      </c>
      <c r="T1047" s="44" t="s">
        <v>1827</v>
      </c>
      <c r="U1047" s="226"/>
      <c r="V1047" s="44" t="s">
        <v>1827</v>
      </c>
      <c r="W1047" s="16" t="s">
        <v>1827</v>
      </c>
      <c r="X1047" s="44"/>
      <c r="Y1047" s="221"/>
      <c r="Z1047" s="221"/>
      <c r="AA1047" s="221"/>
      <c r="AB1047" s="221"/>
      <c r="AC1047" s="662">
        <f t="shared" ref="AC1047:BK1047" si="554">COUNTIF(AC$6:AC$1030,"KH")</f>
        <v>6</v>
      </c>
      <c r="AD1047" s="32">
        <f t="shared" si="554"/>
        <v>5</v>
      </c>
      <c r="AE1047" s="32">
        <f t="shared" si="554"/>
        <v>6</v>
      </c>
      <c r="AF1047" s="32">
        <f t="shared" si="554"/>
        <v>7</v>
      </c>
      <c r="AG1047" s="32">
        <f t="shared" si="554"/>
        <v>7</v>
      </c>
      <c r="AH1047" s="32">
        <f t="shared" si="554"/>
        <v>3</v>
      </c>
      <c r="AI1047" s="32">
        <f t="shared" si="554"/>
        <v>3</v>
      </c>
      <c r="AJ1047" s="32">
        <f t="shared" si="554"/>
        <v>5</v>
      </c>
      <c r="AK1047" s="32">
        <f t="shared" si="554"/>
        <v>7</v>
      </c>
      <c r="AL1047" s="32">
        <f t="shared" si="554"/>
        <v>5</v>
      </c>
      <c r="AM1047" s="32">
        <f t="shared" si="554"/>
        <v>6</v>
      </c>
      <c r="AN1047" s="32">
        <f t="shared" si="554"/>
        <v>7</v>
      </c>
      <c r="AO1047" s="32">
        <f t="shared" si="554"/>
        <v>7</v>
      </c>
      <c r="AP1047" s="32">
        <f t="shared" si="554"/>
        <v>9</v>
      </c>
      <c r="AQ1047" s="32">
        <f t="shared" si="554"/>
        <v>9</v>
      </c>
      <c r="AR1047" s="32">
        <f t="shared" si="554"/>
        <v>8</v>
      </c>
      <c r="AS1047" s="32">
        <f t="shared" si="554"/>
        <v>7</v>
      </c>
      <c r="AT1047" s="32">
        <f t="shared" si="554"/>
        <v>5</v>
      </c>
      <c r="AU1047" s="32">
        <f t="shared" si="554"/>
        <v>7</v>
      </c>
      <c r="AV1047" s="32">
        <f t="shared" si="554"/>
        <v>4</v>
      </c>
      <c r="AW1047" s="32">
        <f t="shared" si="554"/>
        <v>5</v>
      </c>
      <c r="AX1047" s="32">
        <f t="shared" si="554"/>
        <v>4</v>
      </c>
      <c r="AY1047" s="93">
        <f t="shared" si="554"/>
        <v>1</v>
      </c>
      <c r="AZ1047" s="93">
        <f t="shared" si="554"/>
        <v>1</v>
      </c>
      <c r="BA1047" s="32">
        <f t="shared" si="554"/>
        <v>6</v>
      </c>
      <c r="BB1047" s="32">
        <f t="shared" si="554"/>
        <v>7</v>
      </c>
      <c r="BC1047" s="32">
        <f t="shared" si="554"/>
        <v>7</v>
      </c>
      <c r="BD1047" s="32">
        <f t="shared" si="554"/>
        <v>7</v>
      </c>
      <c r="BE1047" s="32">
        <f t="shared" si="554"/>
        <v>17</v>
      </c>
      <c r="BF1047" s="32">
        <f t="shared" si="554"/>
        <v>16</v>
      </c>
      <c r="BG1047" s="32">
        <f t="shared" si="554"/>
        <v>16</v>
      </c>
      <c r="BH1047" s="32">
        <f t="shared" si="554"/>
        <v>5</v>
      </c>
      <c r="BI1047" s="32">
        <f t="shared" si="554"/>
        <v>6</v>
      </c>
      <c r="BJ1047" s="32">
        <f t="shared" si="554"/>
        <v>6</v>
      </c>
      <c r="BK1047" s="32">
        <f t="shared" si="554"/>
        <v>9</v>
      </c>
      <c r="BL1047" s="1017"/>
      <c r="BM1047" s="1017"/>
      <c r="BN1047" s="1017"/>
      <c r="BO1047" s="1018"/>
      <c r="BP1047" s="1017"/>
      <c r="BQ1047" s="1017"/>
      <c r="BR1047" s="1017"/>
      <c r="BS1047" s="1021"/>
      <c r="BT1047" s="1017"/>
      <c r="BU1047" s="1017"/>
      <c r="BV1047" s="1017"/>
      <c r="BW1047" s="1017"/>
      <c r="BX1047" s="1017"/>
      <c r="BY1047" s="1192"/>
      <c r="BZ1047" s="1017"/>
      <c r="CA1047" s="1192"/>
      <c r="CB1047" s="1020"/>
      <c r="CC1047" s="1017"/>
      <c r="CD1047" s="1192"/>
      <c r="CE1047" s="1017"/>
      <c r="CF1047" s="1017"/>
      <c r="CG1047" s="1017"/>
      <c r="CH1047" s="1017"/>
      <c r="CI1047" s="1017"/>
      <c r="CJ1047" s="1017"/>
      <c r="CK1047" s="1021"/>
      <c r="CL1047" s="1017"/>
      <c r="CM1047" s="1017"/>
      <c r="CN1047" s="1017"/>
      <c r="CO1047" s="1017"/>
      <c r="CP1047" s="1017"/>
      <c r="CQ1047" s="1017"/>
      <c r="CR1047" s="1017"/>
      <c r="CS1047" s="1017"/>
      <c r="CT1047" s="1017"/>
      <c r="CU1047" s="1017"/>
      <c r="CV1047" s="995"/>
    </row>
    <row r="1048" spans="1:11871" s="336" customFormat="1" ht="24" hidden="1" customHeight="1">
      <c r="A1048" s="837">
        <v>10</v>
      </c>
      <c r="B1048" s="1169" t="s">
        <v>13</v>
      </c>
      <c r="C1048" s="1007"/>
      <c r="D1048" s="1007"/>
      <c r="E1048" s="1007"/>
      <c r="F1048" s="1169"/>
      <c r="G1048" s="1169"/>
      <c r="H1048" s="556"/>
      <c r="I1048" s="596"/>
      <c r="J1048" s="225"/>
      <c r="K1048" s="567"/>
      <c r="L1048" s="333"/>
      <c r="M1048" s="333"/>
      <c r="N1048" s="334"/>
      <c r="O1048" s="335"/>
      <c r="P1048" s="333"/>
      <c r="Q1048" s="221" t="s">
        <v>1827</v>
      </c>
      <c r="R1048" s="221" t="s">
        <v>1827</v>
      </c>
      <c r="S1048" s="333" t="s">
        <v>1827</v>
      </c>
      <c r="T1048" s="44" t="s">
        <v>1827</v>
      </c>
      <c r="U1048" s="225"/>
      <c r="V1048" s="44" t="s">
        <v>1827</v>
      </c>
      <c r="W1048" s="16" t="s">
        <v>1827</v>
      </c>
      <c r="X1048" s="333"/>
      <c r="Y1048" s="333"/>
      <c r="Z1048" s="333"/>
      <c r="AA1048" s="333"/>
      <c r="AB1048" s="333"/>
      <c r="AC1048" s="658">
        <f>COUNTIF(AC$6:AC$1030,"HĐH")</f>
        <v>6</v>
      </c>
      <c r="AD1048" s="80">
        <v>5</v>
      </c>
      <c r="AE1048" s="80">
        <v>5</v>
      </c>
      <c r="AF1048" s="80">
        <f>COUNTIF(AF$6:AF$1030,"HĐH")</f>
        <v>5</v>
      </c>
      <c r="AG1048" s="80">
        <f>COUNTIF(AG$6:AG$1030,"HĐH")</f>
        <v>5</v>
      </c>
      <c r="AH1048" s="80">
        <f>COUNTIF(AH$6:AH$1030,"HĐH")</f>
        <v>5</v>
      </c>
      <c r="AI1048" s="80">
        <v>5</v>
      </c>
      <c r="AJ1048" s="80">
        <f t="shared" ref="AJ1048:AR1048" si="555">COUNTIF(AJ$6:AJ$1030,"HĐH")</f>
        <v>5</v>
      </c>
      <c r="AK1048" s="80">
        <f t="shared" si="555"/>
        <v>5</v>
      </c>
      <c r="AL1048" s="80">
        <f t="shared" si="555"/>
        <v>6</v>
      </c>
      <c r="AM1048" s="80">
        <f t="shared" si="555"/>
        <v>7</v>
      </c>
      <c r="AN1048" s="80">
        <f t="shared" si="555"/>
        <v>5</v>
      </c>
      <c r="AO1048" s="80">
        <f t="shared" si="555"/>
        <v>13</v>
      </c>
      <c r="AP1048" s="80">
        <f t="shared" si="555"/>
        <v>5</v>
      </c>
      <c r="AQ1048" s="80">
        <f t="shared" si="555"/>
        <v>5</v>
      </c>
      <c r="AR1048" s="80">
        <f t="shared" si="555"/>
        <v>5</v>
      </c>
      <c r="AS1048" s="80">
        <v>5</v>
      </c>
      <c r="AT1048" s="80">
        <v>5</v>
      </c>
      <c r="AU1048" s="80">
        <v>5</v>
      </c>
      <c r="AV1048" s="80">
        <f>COUNTIF(AV$6:AV$1030,"HĐH")</f>
        <v>6</v>
      </c>
      <c r="AW1048" s="80">
        <f>COUNTIF(AW$6:AW$1030,"HĐH")</f>
        <v>6</v>
      </c>
      <c r="AX1048" s="80">
        <f>COUNTIF(AX$6:AX$1030,"HĐH")</f>
        <v>5</v>
      </c>
      <c r="AY1048" s="98">
        <v>5</v>
      </c>
      <c r="AZ1048" s="98">
        <v>5</v>
      </c>
      <c r="BA1048" s="80">
        <f>COUNTIF(BA$6:BA$1030,"HĐH")</f>
        <v>5</v>
      </c>
      <c r="BB1048" s="80">
        <f>COUNTIF(BB$6:BB$1030,"HĐH")</f>
        <v>5</v>
      </c>
      <c r="BC1048" s="80">
        <v>5</v>
      </c>
      <c r="BD1048" s="80">
        <v>5</v>
      </c>
      <c r="BE1048" s="80">
        <f>COUNTIF(BE$6:BE$1030,"HĐH")</f>
        <v>4</v>
      </c>
      <c r="BF1048" s="80">
        <v>5</v>
      </c>
      <c r="BG1048" s="80">
        <v>5</v>
      </c>
      <c r="BH1048" s="80">
        <f>COUNTIF(BH$6:BH$1030,"HĐH")</f>
        <v>3</v>
      </c>
      <c r="BI1048" s="80">
        <f>COUNTIF(BI$6:BI$1030,"HĐH")</f>
        <v>5</v>
      </c>
      <c r="BJ1048" s="80">
        <f>COUNTIF(BJ$6:BJ$1030,"HĐH")</f>
        <v>4</v>
      </c>
      <c r="BK1048" s="80">
        <f>COUNTIF(BK$6:BK$1030,"HĐH")</f>
        <v>4</v>
      </c>
      <c r="BL1048" s="1017"/>
      <c r="BM1048" s="1017"/>
      <c r="BN1048" s="1017"/>
      <c r="BO1048" s="1017"/>
      <c r="BP1048" s="1017"/>
      <c r="BQ1048" s="1017"/>
      <c r="BR1048" s="1017"/>
      <c r="BS1048" s="1021"/>
      <c r="BT1048" s="1017"/>
      <c r="BU1048" s="1017"/>
      <c r="BV1048" s="1017"/>
      <c r="BW1048" s="1017"/>
      <c r="BX1048" s="1017"/>
      <c r="BY1048" s="1192"/>
      <c r="BZ1048" s="1017"/>
      <c r="CA1048" s="1192"/>
      <c r="CB1048" s="1017"/>
      <c r="CC1048" s="1017"/>
      <c r="CD1048" s="1192"/>
      <c r="CE1048" s="1017"/>
      <c r="CF1048" s="1017"/>
      <c r="CG1048" s="1017"/>
      <c r="CH1048" s="1017"/>
      <c r="CI1048" s="1017"/>
      <c r="CJ1048" s="1017"/>
      <c r="CK1048" s="1017"/>
      <c r="CL1048" s="1017"/>
      <c r="CM1048" s="1017"/>
      <c r="CN1048" s="1017"/>
      <c r="CO1048" s="1017"/>
      <c r="CP1048" s="1017"/>
      <c r="CQ1048" s="1017"/>
      <c r="CR1048" s="1017"/>
      <c r="CS1048" s="1017"/>
      <c r="CT1048" s="1017"/>
      <c r="CU1048" s="1017"/>
      <c r="CV1048" s="995"/>
    </row>
    <row r="1049" spans="1:11871" s="26" customFormat="1" ht="22.5" hidden="1" customHeight="1">
      <c r="A1049" s="836"/>
      <c r="B1049" s="1189" t="s">
        <v>2315</v>
      </c>
      <c r="C1049" s="998"/>
      <c r="D1049" s="998"/>
      <c r="E1049" s="998"/>
      <c r="F1049" s="1189"/>
      <c r="G1049" s="1189"/>
      <c r="H1049" s="586"/>
      <c r="I1049" s="638"/>
      <c r="J1049" s="246"/>
      <c r="K1049" s="521"/>
      <c r="L1049" s="382"/>
      <c r="M1049" s="44"/>
      <c r="N1049" s="171"/>
      <c r="O1049" s="221"/>
      <c r="P1049" s="221"/>
      <c r="Q1049" s="221" t="s">
        <v>1827</v>
      </c>
      <c r="R1049" s="221" t="s">
        <v>1827</v>
      </c>
      <c r="S1049" s="44" t="s">
        <v>1827</v>
      </c>
      <c r="T1049" s="44" t="s">
        <v>1827</v>
      </c>
      <c r="U1049" s="226"/>
      <c r="V1049" s="44" t="s">
        <v>1827</v>
      </c>
      <c r="W1049" s="16" t="s">
        <v>1827</v>
      </c>
      <c r="X1049" s="44"/>
      <c r="Y1049" s="221"/>
      <c r="Z1049" s="221"/>
      <c r="AA1049" s="221"/>
      <c r="AB1049" s="221"/>
      <c r="AC1049" s="665">
        <f>COUNTIF(AC$6:AC$232,"HĐH")</f>
        <v>1</v>
      </c>
      <c r="AD1049" s="87">
        <f>COUNTIF(AD$6:AD$232,"HĐH")</f>
        <v>1</v>
      </c>
      <c r="AE1049" s="87">
        <v>0</v>
      </c>
      <c r="AF1049" s="87">
        <f t="shared" ref="AF1049:AR1049" si="556">COUNTIF(AF$6:AF$232,"HĐH")</f>
        <v>1</v>
      </c>
      <c r="AG1049" s="87">
        <f t="shared" si="556"/>
        <v>1</v>
      </c>
      <c r="AH1049" s="87">
        <f t="shared" si="556"/>
        <v>1</v>
      </c>
      <c r="AI1049" s="87">
        <f t="shared" si="556"/>
        <v>1</v>
      </c>
      <c r="AJ1049" s="87">
        <f t="shared" si="556"/>
        <v>1</v>
      </c>
      <c r="AK1049" s="87">
        <f t="shared" si="556"/>
        <v>1</v>
      </c>
      <c r="AL1049" s="87">
        <f t="shared" si="556"/>
        <v>1</v>
      </c>
      <c r="AM1049" s="87">
        <f t="shared" si="556"/>
        <v>2</v>
      </c>
      <c r="AN1049" s="87">
        <f t="shared" si="556"/>
        <v>0</v>
      </c>
      <c r="AO1049" s="87">
        <f t="shared" si="556"/>
        <v>1</v>
      </c>
      <c r="AP1049" s="87">
        <f t="shared" si="556"/>
        <v>1</v>
      </c>
      <c r="AQ1049" s="87">
        <f t="shared" si="556"/>
        <v>1</v>
      </c>
      <c r="AR1049" s="87">
        <f t="shared" si="556"/>
        <v>1</v>
      </c>
      <c r="AS1049" s="87">
        <v>1</v>
      </c>
      <c r="AT1049" s="87">
        <f>COUNTIF(AT$6:AT$232,"HĐH")</f>
        <v>1</v>
      </c>
      <c r="AU1049" s="87">
        <f>COUNTIF(AU$6:AU$232,"HĐH")</f>
        <v>1</v>
      </c>
      <c r="AV1049" s="87">
        <f>COUNTIF(AV$6:AV$232,"HĐH")</f>
        <v>1</v>
      </c>
      <c r="AW1049" s="87">
        <f>COUNTIF(AW$6:AW$232,"HĐH")</f>
        <v>1</v>
      </c>
      <c r="AX1049" s="87">
        <f>COUNTIF(AX$6:AX$232,"HĐH")</f>
        <v>1</v>
      </c>
      <c r="AY1049" s="328">
        <v>1</v>
      </c>
      <c r="AZ1049" s="328">
        <v>1</v>
      </c>
      <c r="BA1049" s="87">
        <f>COUNTIF(BA$6:BA$232,"HĐH")</f>
        <v>0</v>
      </c>
      <c r="BB1049" s="87">
        <f>COUNTIF(BB$6:BB$232,"HĐH")</f>
        <v>1</v>
      </c>
      <c r="BC1049" s="87">
        <f>COUNTIF(BC$6:BC$232,"HĐH")</f>
        <v>1</v>
      </c>
      <c r="BD1049" s="87">
        <v>1</v>
      </c>
      <c r="BE1049" s="87">
        <f t="shared" ref="BE1049:BK1049" si="557">COUNTIF(BE$6:BE$232,"HĐH")</f>
        <v>1</v>
      </c>
      <c r="BF1049" s="87">
        <f t="shared" si="557"/>
        <v>1</v>
      </c>
      <c r="BG1049" s="87">
        <f t="shared" si="557"/>
        <v>1</v>
      </c>
      <c r="BH1049" s="87">
        <f t="shared" si="557"/>
        <v>1</v>
      </c>
      <c r="BI1049" s="87">
        <f t="shared" si="557"/>
        <v>1</v>
      </c>
      <c r="BJ1049" s="87">
        <f t="shared" si="557"/>
        <v>1</v>
      </c>
      <c r="BK1049" s="87">
        <f t="shared" si="557"/>
        <v>1</v>
      </c>
      <c r="BL1049" s="1017"/>
      <c r="BM1049" s="1017"/>
      <c r="BN1049" s="1017"/>
      <c r="BO1049" s="1018"/>
      <c r="BP1049" s="1017"/>
      <c r="BQ1049" s="1017"/>
      <c r="BR1049" s="1017"/>
      <c r="BS1049" s="1021"/>
      <c r="BT1049" s="1017"/>
      <c r="BU1049" s="1017"/>
      <c r="BV1049" s="1017"/>
      <c r="BW1049" s="1017"/>
      <c r="BX1049" s="1017"/>
      <c r="BY1049" s="1192"/>
      <c r="BZ1049" s="1017"/>
      <c r="CA1049" s="1192"/>
      <c r="CB1049" s="1020"/>
      <c r="CC1049" s="1017"/>
      <c r="CD1049" s="1192"/>
      <c r="CE1049" s="1017"/>
      <c r="CF1049" s="1017"/>
      <c r="CG1049" s="1017"/>
      <c r="CH1049" s="1017"/>
      <c r="CI1049" s="1017"/>
      <c r="CJ1049" s="1017"/>
      <c r="CK1049" s="1021"/>
      <c r="CL1049" s="1017"/>
      <c r="CM1049" s="1017"/>
      <c r="CN1049" s="1017"/>
      <c r="CO1049" s="1017"/>
      <c r="CP1049" s="1017"/>
      <c r="CQ1049" s="1017"/>
      <c r="CR1049" s="1017"/>
      <c r="CS1049" s="1017"/>
      <c r="CT1049" s="1017"/>
      <c r="CU1049" s="1017"/>
      <c r="CV1049" s="995"/>
    </row>
    <row r="1050" spans="1:11871" s="26" customFormat="1" ht="25.5" hidden="1" customHeight="1">
      <c r="A1050" s="836"/>
      <c r="B1050" s="1189" t="s">
        <v>1494</v>
      </c>
      <c r="C1050" s="998"/>
      <c r="D1050" s="998"/>
      <c r="E1050" s="998"/>
      <c r="F1050" s="1189"/>
      <c r="G1050" s="1189"/>
      <c r="H1050" s="586"/>
      <c r="I1050" s="638"/>
      <c r="J1050" s="246"/>
      <c r="K1050" s="521"/>
      <c r="L1050" s="382"/>
      <c r="M1050" s="44"/>
      <c r="N1050" s="171"/>
      <c r="O1050" s="221"/>
      <c r="P1050" s="221"/>
      <c r="Q1050" s="221" t="s">
        <v>1827</v>
      </c>
      <c r="R1050" s="221" t="s">
        <v>1827</v>
      </c>
      <c r="S1050" s="44" t="s">
        <v>1827</v>
      </c>
      <c r="T1050" s="44" t="s">
        <v>1827</v>
      </c>
      <c r="U1050" s="226"/>
      <c r="V1050" s="44" t="s">
        <v>1827</v>
      </c>
      <c r="W1050" s="16" t="s">
        <v>1827</v>
      </c>
      <c r="X1050" s="44"/>
      <c r="Y1050" s="221"/>
      <c r="Z1050" s="221"/>
      <c r="AA1050" s="221"/>
      <c r="AB1050" s="221"/>
      <c r="AC1050" s="665">
        <f t="shared" ref="AC1050:AR1050" si="558">COUNTIF(AC$233:AC$465,"HĐH")</f>
        <v>1</v>
      </c>
      <c r="AD1050" s="87">
        <f t="shared" si="558"/>
        <v>1</v>
      </c>
      <c r="AE1050" s="87">
        <f t="shared" si="558"/>
        <v>1</v>
      </c>
      <c r="AF1050" s="87">
        <f t="shared" si="558"/>
        <v>1</v>
      </c>
      <c r="AG1050" s="87">
        <f t="shared" si="558"/>
        <v>1</v>
      </c>
      <c r="AH1050" s="87">
        <f t="shared" si="558"/>
        <v>1</v>
      </c>
      <c r="AI1050" s="87">
        <f t="shared" si="558"/>
        <v>1</v>
      </c>
      <c r="AJ1050" s="87">
        <f t="shared" si="558"/>
        <v>1</v>
      </c>
      <c r="AK1050" s="87">
        <f t="shared" si="558"/>
        <v>1</v>
      </c>
      <c r="AL1050" s="87">
        <f t="shared" si="558"/>
        <v>2</v>
      </c>
      <c r="AM1050" s="87">
        <f t="shared" si="558"/>
        <v>1</v>
      </c>
      <c r="AN1050" s="87">
        <f t="shared" si="558"/>
        <v>1</v>
      </c>
      <c r="AO1050" s="87">
        <f t="shared" si="558"/>
        <v>1</v>
      </c>
      <c r="AP1050" s="87">
        <f t="shared" si="558"/>
        <v>1</v>
      </c>
      <c r="AQ1050" s="87">
        <f t="shared" si="558"/>
        <v>1</v>
      </c>
      <c r="AR1050" s="87">
        <f t="shared" si="558"/>
        <v>1</v>
      </c>
      <c r="AS1050" s="87">
        <v>1</v>
      </c>
      <c r="AT1050" s="87">
        <f>COUNTIF(AT$233:AT$465,"HĐH")</f>
        <v>1</v>
      </c>
      <c r="AU1050" s="87">
        <f>COUNTIF(AU$233:AU$465,"HĐH")</f>
        <v>2</v>
      </c>
      <c r="AV1050" s="87">
        <f>COUNTIF(AV$233:AV$465,"HĐH")</f>
        <v>2</v>
      </c>
      <c r="AW1050" s="87">
        <f>COUNTIF(AW$233:AW$465,"HĐH")</f>
        <v>2</v>
      </c>
      <c r="AX1050" s="87">
        <f>COUNTIF(AX$233:AX$465,"HĐH")</f>
        <v>2</v>
      </c>
      <c r="AY1050" s="328">
        <v>1</v>
      </c>
      <c r="AZ1050" s="328">
        <v>1</v>
      </c>
      <c r="BA1050" s="87">
        <f t="shared" ref="BA1050:BF1050" si="559">COUNTIF(BA$233:BA$465,"HĐH")</f>
        <v>1</v>
      </c>
      <c r="BB1050" s="87">
        <f t="shared" si="559"/>
        <v>1</v>
      </c>
      <c r="BC1050" s="87">
        <f t="shared" si="559"/>
        <v>1</v>
      </c>
      <c r="BD1050" s="87">
        <f t="shared" si="559"/>
        <v>1</v>
      </c>
      <c r="BE1050" s="87">
        <f t="shared" si="559"/>
        <v>0</v>
      </c>
      <c r="BF1050" s="87">
        <f t="shared" si="559"/>
        <v>1</v>
      </c>
      <c r="BG1050" s="87">
        <v>1</v>
      </c>
      <c r="BH1050" s="87">
        <f>COUNTIF(BH$233:BH$465,"HĐH")</f>
        <v>1</v>
      </c>
      <c r="BI1050" s="87">
        <f>COUNTIF(BI$233:BI$465,"HĐH")</f>
        <v>1</v>
      </c>
      <c r="BJ1050" s="87">
        <f>COUNTIF(BJ$233:BJ$465,"HĐH")</f>
        <v>1</v>
      </c>
      <c r="BK1050" s="87">
        <f>COUNTIF(BK$233:BK$465,"HĐH")</f>
        <v>1</v>
      </c>
      <c r="BL1050" s="1017"/>
      <c r="BM1050" s="1017"/>
      <c r="BN1050" s="1017"/>
      <c r="BO1050" s="1018"/>
      <c r="BP1050" s="1017"/>
      <c r="BQ1050" s="1017"/>
      <c r="BR1050" s="1017"/>
      <c r="BS1050" s="1021"/>
      <c r="BT1050" s="1017"/>
      <c r="BU1050" s="1017"/>
      <c r="BV1050" s="1017"/>
      <c r="BW1050" s="1017"/>
      <c r="BX1050" s="1017"/>
      <c r="BY1050" s="1192"/>
      <c r="BZ1050" s="1017"/>
      <c r="CA1050" s="1192"/>
      <c r="CB1050" s="1020"/>
      <c r="CC1050" s="1017"/>
      <c r="CD1050" s="1192"/>
      <c r="CE1050" s="1017"/>
      <c r="CF1050" s="1017"/>
      <c r="CG1050" s="1017"/>
      <c r="CH1050" s="1017"/>
      <c r="CI1050" s="1017"/>
      <c r="CJ1050" s="1017"/>
      <c r="CK1050" s="1021"/>
      <c r="CL1050" s="1017"/>
      <c r="CM1050" s="1017"/>
      <c r="CN1050" s="1017"/>
      <c r="CO1050" s="1017"/>
      <c r="CP1050" s="1017"/>
      <c r="CQ1050" s="1017"/>
      <c r="CR1050" s="1017"/>
      <c r="CS1050" s="1017"/>
      <c r="CT1050" s="1017"/>
      <c r="CU1050" s="1017"/>
      <c r="CV1050" s="995"/>
    </row>
    <row r="1051" spans="1:11871" s="26" customFormat="1" ht="28.5" hidden="1" customHeight="1">
      <c r="A1051" s="836"/>
      <c r="B1051" s="1189" t="s">
        <v>1495</v>
      </c>
      <c r="C1051" s="998"/>
      <c r="D1051" s="998"/>
      <c r="E1051" s="998"/>
      <c r="F1051" s="1189"/>
      <c r="G1051" s="1189"/>
      <c r="H1051" s="586"/>
      <c r="I1051" s="638"/>
      <c r="J1051" s="246"/>
      <c r="K1051" s="521"/>
      <c r="L1051" s="382"/>
      <c r="M1051" s="44"/>
      <c r="N1051" s="171"/>
      <c r="O1051" s="221"/>
      <c r="P1051" s="221"/>
      <c r="Q1051" s="221" t="s">
        <v>1827</v>
      </c>
      <c r="R1051" s="221" t="s">
        <v>1827</v>
      </c>
      <c r="S1051" s="44" t="s">
        <v>1827</v>
      </c>
      <c r="T1051" s="44" t="s">
        <v>1827</v>
      </c>
      <c r="U1051" s="226"/>
      <c r="V1051" s="44" t="s">
        <v>1827</v>
      </c>
      <c r="W1051" s="16" t="s">
        <v>1827</v>
      </c>
      <c r="X1051" s="44"/>
      <c r="Y1051" s="221"/>
      <c r="Z1051" s="221"/>
      <c r="AA1051" s="221"/>
      <c r="AB1051" s="221"/>
      <c r="AC1051" s="665">
        <f>COUNTIF(AC$502:AC$684,"HĐH")</f>
        <v>2</v>
      </c>
      <c r="AD1051" s="87">
        <f>COUNTIF(AD$233:AD$465,"HĐH")</f>
        <v>1</v>
      </c>
      <c r="AE1051" s="87">
        <f t="shared" ref="AE1051:AX1051" si="560">COUNTIF(AE$502:AE$684,"HĐH")</f>
        <v>1</v>
      </c>
      <c r="AF1051" s="87">
        <f t="shared" si="560"/>
        <v>1</v>
      </c>
      <c r="AG1051" s="87">
        <f t="shared" si="560"/>
        <v>1</v>
      </c>
      <c r="AH1051" s="87">
        <f t="shared" si="560"/>
        <v>1</v>
      </c>
      <c r="AI1051" s="87">
        <f t="shared" si="560"/>
        <v>1</v>
      </c>
      <c r="AJ1051" s="87">
        <f t="shared" si="560"/>
        <v>1</v>
      </c>
      <c r="AK1051" s="87">
        <f t="shared" si="560"/>
        <v>1</v>
      </c>
      <c r="AL1051" s="87">
        <f t="shared" si="560"/>
        <v>2</v>
      </c>
      <c r="AM1051" s="87">
        <f t="shared" si="560"/>
        <v>2</v>
      </c>
      <c r="AN1051" s="87">
        <f t="shared" si="560"/>
        <v>1</v>
      </c>
      <c r="AO1051" s="87">
        <f t="shared" si="560"/>
        <v>9</v>
      </c>
      <c r="AP1051" s="87">
        <f t="shared" si="560"/>
        <v>1</v>
      </c>
      <c r="AQ1051" s="87">
        <f t="shared" si="560"/>
        <v>1</v>
      </c>
      <c r="AR1051" s="87">
        <f t="shared" si="560"/>
        <v>1</v>
      </c>
      <c r="AS1051" s="87">
        <f t="shared" si="560"/>
        <v>1</v>
      </c>
      <c r="AT1051" s="87">
        <f t="shared" si="560"/>
        <v>2</v>
      </c>
      <c r="AU1051" s="87">
        <f t="shared" si="560"/>
        <v>4</v>
      </c>
      <c r="AV1051" s="87">
        <f t="shared" si="560"/>
        <v>1</v>
      </c>
      <c r="AW1051" s="87">
        <f t="shared" si="560"/>
        <v>1</v>
      </c>
      <c r="AX1051" s="87">
        <f t="shared" si="560"/>
        <v>1</v>
      </c>
      <c r="AY1051" s="328">
        <v>1</v>
      </c>
      <c r="AZ1051" s="328">
        <f t="shared" ref="AZ1051:BK1051" si="561">COUNTIF(AZ$502:AZ$684,"HĐH")</f>
        <v>1</v>
      </c>
      <c r="BA1051" s="87">
        <f t="shared" si="561"/>
        <v>1</v>
      </c>
      <c r="BB1051" s="87">
        <f t="shared" si="561"/>
        <v>1</v>
      </c>
      <c r="BC1051" s="87">
        <f t="shared" si="561"/>
        <v>1</v>
      </c>
      <c r="BD1051" s="87">
        <f t="shared" si="561"/>
        <v>1</v>
      </c>
      <c r="BE1051" s="87">
        <f t="shared" si="561"/>
        <v>1</v>
      </c>
      <c r="BF1051" s="87">
        <f t="shared" si="561"/>
        <v>1</v>
      </c>
      <c r="BG1051" s="87">
        <f t="shared" si="561"/>
        <v>1</v>
      </c>
      <c r="BH1051" s="87">
        <f t="shared" si="561"/>
        <v>0</v>
      </c>
      <c r="BI1051" s="87">
        <f t="shared" si="561"/>
        <v>1</v>
      </c>
      <c r="BJ1051" s="87">
        <f t="shared" si="561"/>
        <v>1</v>
      </c>
      <c r="BK1051" s="87">
        <f t="shared" si="561"/>
        <v>0</v>
      </c>
      <c r="BL1051" s="1017"/>
      <c r="BM1051" s="1017"/>
      <c r="BN1051" s="1017"/>
      <c r="BO1051" s="1018"/>
      <c r="BP1051" s="1017"/>
      <c r="BQ1051" s="1017"/>
      <c r="BR1051" s="1017"/>
      <c r="BS1051" s="1021"/>
      <c r="BT1051" s="1017"/>
      <c r="BU1051" s="1017"/>
      <c r="BV1051" s="1017"/>
      <c r="BW1051" s="1017"/>
      <c r="BX1051" s="1017"/>
      <c r="BY1051" s="1192"/>
      <c r="BZ1051" s="1017"/>
      <c r="CA1051" s="1192"/>
      <c r="CB1051" s="1020"/>
      <c r="CC1051" s="1017"/>
      <c r="CD1051" s="1192"/>
      <c r="CE1051" s="1017"/>
      <c r="CF1051" s="1017"/>
      <c r="CG1051" s="1017"/>
      <c r="CH1051" s="1017"/>
      <c r="CI1051" s="1017"/>
      <c r="CJ1051" s="1017"/>
      <c r="CK1051" s="1021"/>
      <c r="CL1051" s="1017"/>
      <c r="CM1051" s="1017"/>
      <c r="CN1051" s="1017"/>
      <c r="CO1051" s="1017"/>
      <c r="CP1051" s="1017"/>
      <c r="CQ1051" s="1017"/>
      <c r="CR1051" s="1017"/>
      <c r="CS1051" s="1017"/>
      <c r="CT1051" s="1017"/>
      <c r="CU1051" s="1017"/>
      <c r="CV1051" s="995"/>
    </row>
    <row r="1052" spans="1:11871" s="26" customFormat="1" ht="24" hidden="1" customHeight="1">
      <c r="A1052" s="836"/>
      <c r="B1052" s="1189" t="s">
        <v>1496</v>
      </c>
      <c r="C1052" s="998"/>
      <c r="D1052" s="998"/>
      <c r="E1052" s="998"/>
      <c r="F1052" s="1189"/>
      <c r="G1052" s="1189"/>
      <c r="H1052" s="586"/>
      <c r="I1052" s="638"/>
      <c r="J1052" s="246"/>
      <c r="K1052" s="521"/>
      <c r="L1052" s="382"/>
      <c r="M1052" s="44"/>
      <c r="N1052" s="171"/>
      <c r="O1052" s="221"/>
      <c r="P1052" s="221"/>
      <c r="Q1052" s="221" t="s">
        <v>1827</v>
      </c>
      <c r="R1052" s="221" t="s">
        <v>1827</v>
      </c>
      <c r="S1052" s="44" t="s">
        <v>1827</v>
      </c>
      <c r="T1052" s="44" t="s">
        <v>1827</v>
      </c>
      <c r="U1052" s="226"/>
      <c r="V1052" s="44" t="s">
        <v>1827</v>
      </c>
      <c r="W1052" s="16" t="s">
        <v>1827</v>
      </c>
      <c r="X1052" s="44"/>
      <c r="Y1052" s="221"/>
      <c r="Z1052" s="221"/>
      <c r="AA1052" s="221"/>
      <c r="AB1052" s="221"/>
      <c r="AC1052" s="665">
        <f>COUNTIF(AC$685:AC$870,"HĐH")</f>
        <v>0</v>
      </c>
      <c r="AD1052" s="87">
        <f>COUNTIF(AD$685:AD$870,"HĐH")</f>
        <v>0</v>
      </c>
      <c r="AE1052" s="87">
        <v>1</v>
      </c>
      <c r="AF1052" s="87">
        <v>0</v>
      </c>
      <c r="AG1052" s="87">
        <f t="shared" ref="AG1052:BK1052" si="562">COUNTIF(AG$685:AG$870,"HĐH")</f>
        <v>0</v>
      </c>
      <c r="AH1052" s="87">
        <f t="shared" si="562"/>
        <v>0</v>
      </c>
      <c r="AI1052" s="87">
        <f t="shared" si="562"/>
        <v>2</v>
      </c>
      <c r="AJ1052" s="87">
        <f t="shared" si="562"/>
        <v>0</v>
      </c>
      <c r="AK1052" s="87">
        <f t="shared" si="562"/>
        <v>0</v>
      </c>
      <c r="AL1052" s="87">
        <f t="shared" si="562"/>
        <v>0</v>
      </c>
      <c r="AM1052" s="87">
        <f t="shared" si="562"/>
        <v>1</v>
      </c>
      <c r="AN1052" s="87">
        <f t="shared" si="562"/>
        <v>1</v>
      </c>
      <c r="AO1052" s="87">
        <f t="shared" si="562"/>
        <v>1</v>
      </c>
      <c r="AP1052" s="87">
        <f t="shared" si="562"/>
        <v>0</v>
      </c>
      <c r="AQ1052" s="87">
        <f t="shared" si="562"/>
        <v>0</v>
      </c>
      <c r="AR1052" s="87">
        <f t="shared" si="562"/>
        <v>1</v>
      </c>
      <c r="AS1052" s="87">
        <f t="shared" si="562"/>
        <v>1</v>
      </c>
      <c r="AT1052" s="87">
        <f t="shared" si="562"/>
        <v>0</v>
      </c>
      <c r="AU1052" s="87">
        <f t="shared" si="562"/>
        <v>0</v>
      </c>
      <c r="AV1052" s="87">
        <f t="shared" si="562"/>
        <v>1</v>
      </c>
      <c r="AW1052" s="87">
        <f t="shared" si="562"/>
        <v>0</v>
      </c>
      <c r="AX1052" s="87">
        <f t="shared" si="562"/>
        <v>0</v>
      </c>
      <c r="AY1052" s="328">
        <f t="shared" si="562"/>
        <v>0</v>
      </c>
      <c r="AZ1052" s="328">
        <f t="shared" si="562"/>
        <v>0</v>
      </c>
      <c r="BA1052" s="87">
        <f t="shared" si="562"/>
        <v>1</v>
      </c>
      <c r="BB1052" s="87">
        <f t="shared" si="562"/>
        <v>0</v>
      </c>
      <c r="BC1052" s="87">
        <f t="shared" si="562"/>
        <v>0</v>
      </c>
      <c r="BD1052" s="87">
        <f t="shared" si="562"/>
        <v>0</v>
      </c>
      <c r="BE1052" s="87">
        <f t="shared" si="562"/>
        <v>0</v>
      </c>
      <c r="BF1052" s="87">
        <f t="shared" si="562"/>
        <v>0</v>
      </c>
      <c r="BG1052" s="87">
        <f t="shared" si="562"/>
        <v>0</v>
      </c>
      <c r="BH1052" s="87">
        <f t="shared" si="562"/>
        <v>0</v>
      </c>
      <c r="BI1052" s="87">
        <f t="shared" si="562"/>
        <v>0</v>
      </c>
      <c r="BJ1052" s="87">
        <f t="shared" si="562"/>
        <v>0</v>
      </c>
      <c r="BK1052" s="87">
        <f t="shared" si="562"/>
        <v>1</v>
      </c>
      <c r="BL1052" s="1017"/>
      <c r="BM1052" s="1017"/>
      <c r="BN1052" s="1017"/>
      <c r="BO1052" s="1018"/>
      <c r="BP1052" s="1017"/>
      <c r="BQ1052" s="1017"/>
      <c r="BR1052" s="1017"/>
      <c r="BS1052" s="1021"/>
      <c r="BT1052" s="1017"/>
      <c r="BU1052" s="1017"/>
      <c r="BV1052" s="1017"/>
      <c r="BW1052" s="1017"/>
      <c r="BX1052" s="1017"/>
      <c r="BY1052" s="1192"/>
      <c r="BZ1052" s="1017"/>
      <c r="CA1052" s="1192"/>
      <c r="CB1052" s="1020"/>
      <c r="CC1052" s="1017"/>
      <c r="CD1052" s="1192"/>
      <c r="CE1052" s="1017"/>
      <c r="CF1052" s="1017"/>
      <c r="CG1052" s="1017"/>
      <c r="CH1052" s="1017"/>
      <c r="CI1052" s="1017"/>
      <c r="CJ1052" s="1017"/>
      <c r="CK1052" s="1021"/>
      <c r="CL1052" s="1017"/>
      <c r="CM1052" s="1017"/>
      <c r="CN1052" s="1017"/>
      <c r="CO1052" s="1017"/>
      <c r="CP1052" s="1017"/>
      <c r="CQ1052" s="1017"/>
      <c r="CR1052" s="1017"/>
      <c r="CS1052" s="1017"/>
      <c r="CT1052" s="1017"/>
      <c r="CU1052" s="1017"/>
      <c r="CV1052" s="995"/>
    </row>
    <row r="1053" spans="1:11871" s="26" customFormat="1" ht="27.75" hidden="1" customHeight="1">
      <c r="A1053" s="836"/>
      <c r="B1053" s="1189" t="s">
        <v>1497</v>
      </c>
      <c r="C1053" s="998"/>
      <c r="D1053" s="998"/>
      <c r="E1053" s="998"/>
      <c r="F1053" s="1189"/>
      <c r="G1053" s="1189"/>
      <c r="H1053" s="586"/>
      <c r="I1053" s="638"/>
      <c r="J1053" s="246"/>
      <c r="K1053" s="521"/>
      <c r="L1053" s="382"/>
      <c r="M1053" s="44"/>
      <c r="N1053" s="171"/>
      <c r="O1053" s="221"/>
      <c r="P1053" s="221"/>
      <c r="Q1053" s="221" t="s">
        <v>1827</v>
      </c>
      <c r="R1053" s="221" t="s">
        <v>1827</v>
      </c>
      <c r="S1053" s="44" t="s">
        <v>1827</v>
      </c>
      <c r="T1053" s="44" t="s">
        <v>1827</v>
      </c>
      <c r="U1053" s="226"/>
      <c r="V1053" s="44" t="s">
        <v>1827</v>
      </c>
      <c r="W1053" s="16" t="s">
        <v>1827</v>
      </c>
      <c r="X1053" s="44"/>
      <c r="Y1053" s="221"/>
      <c r="Z1053" s="221"/>
      <c r="AA1053" s="221"/>
      <c r="AB1053" s="221"/>
      <c r="AC1053" s="665">
        <f t="shared" ref="AC1053:AR1053" si="563">COUNTIF(AC$871:AC$1030,"HĐH")</f>
        <v>2</v>
      </c>
      <c r="AD1053" s="87">
        <f t="shared" si="563"/>
        <v>2</v>
      </c>
      <c r="AE1053" s="87">
        <f t="shared" si="563"/>
        <v>2</v>
      </c>
      <c r="AF1053" s="87">
        <f t="shared" si="563"/>
        <v>0</v>
      </c>
      <c r="AG1053" s="87">
        <f t="shared" si="563"/>
        <v>2</v>
      </c>
      <c r="AH1053" s="87">
        <f t="shared" si="563"/>
        <v>2</v>
      </c>
      <c r="AI1053" s="87">
        <f t="shared" si="563"/>
        <v>1</v>
      </c>
      <c r="AJ1053" s="87">
        <f t="shared" si="563"/>
        <v>2</v>
      </c>
      <c r="AK1053" s="87">
        <f t="shared" si="563"/>
        <v>2</v>
      </c>
      <c r="AL1053" s="87">
        <f t="shared" si="563"/>
        <v>1</v>
      </c>
      <c r="AM1053" s="87">
        <f t="shared" si="563"/>
        <v>1</v>
      </c>
      <c r="AN1053" s="87">
        <f t="shared" si="563"/>
        <v>2</v>
      </c>
      <c r="AO1053" s="87">
        <f t="shared" si="563"/>
        <v>1</v>
      </c>
      <c r="AP1053" s="87">
        <f t="shared" si="563"/>
        <v>2</v>
      </c>
      <c r="AQ1053" s="87">
        <f t="shared" si="563"/>
        <v>2</v>
      </c>
      <c r="AR1053" s="87">
        <f t="shared" si="563"/>
        <v>1</v>
      </c>
      <c r="AS1053" s="87">
        <v>1</v>
      </c>
      <c r="AT1053" s="87">
        <v>2</v>
      </c>
      <c r="AU1053" s="87">
        <v>2</v>
      </c>
      <c r="AV1053" s="87">
        <f t="shared" ref="AV1053:BC1053" si="564">COUNTIF(AV$871:AV$1030,"HĐH")</f>
        <v>1</v>
      </c>
      <c r="AW1053" s="87">
        <f t="shared" si="564"/>
        <v>2</v>
      </c>
      <c r="AX1053" s="87">
        <f t="shared" si="564"/>
        <v>1</v>
      </c>
      <c r="AY1053" s="328">
        <f t="shared" si="564"/>
        <v>2</v>
      </c>
      <c r="AZ1053" s="328">
        <f t="shared" si="564"/>
        <v>2</v>
      </c>
      <c r="BA1053" s="87">
        <f t="shared" si="564"/>
        <v>2</v>
      </c>
      <c r="BB1053" s="87">
        <f t="shared" si="564"/>
        <v>2</v>
      </c>
      <c r="BC1053" s="87">
        <f t="shared" si="564"/>
        <v>2</v>
      </c>
      <c r="BD1053" s="87">
        <v>2</v>
      </c>
      <c r="BE1053" s="87">
        <f t="shared" ref="BE1053:BK1053" si="565">COUNTIF(BE$871:BE$1030,"HĐH")</f>
        <v>1</v>
      </c>
      <c r="BF1053" s="87">
        <f t="shared" si="565"/>
        <v>2</v>
      </c>
      <c r="BG1053" s="87">
        <f t="shared" si="565"/>
        <v>2</v>
      </c>
      <c r="BH1053" s="87">
        <f t="shared" si="565"/>
        <v>1</v>
      </c>
      <c r="BI1053" s="87">
        <f t="shared" si="565"/>
        <v>2</v>
      </c>
      <c r="BJ1053" s="87">
        <f t="shared" si="565"/>
        <v>1</v>
      </c>
      <c r="BK1053" s="87">
        <f t="shared" si="565"/>
        <v>1</v>
      </c>
      <c r="BL1053" s="1017"/>
      <c r="BM1053" s="1017"/>
      <c r="BN1053" s="1017"/>
      <c r="BO1053" s="1018"/>
      <c r="BP1053" s="1017"/>
      <c r="BQ1053" s="1017"/>
      <c r="BR1053" s="1017"/>
      <c r="BS1053" s="1021"/>
      <c r="BT1053" s="1017"/>
      <c r="BU1053" s="1017"/>
      <c r="BV1053" s="1017"/>
      <c r="BW1053" s="1017"/>
      <c r="BX1053" s="1017"/>
      <c r="BY1053" s="1192"/>
      <c r="BZ1053" s="1017"/>
      <c r="CA1053" s="1192"/>
      <c r="CB1053" s="1020"/>
      <c r="CC1053" s="1017"/>
      <c r="CD1053" s="1192"/>
      <c r="CE1053" s="1017"/>
      <c r="CF1053" s="1017"/>
      <c r="CG1053" s="1017"/>
      <c r="CH1053" s="1017"/>
      <c r="CI1053" s="1017"/>
      <c r="CJ1053" s="1017"/>
      <c r="CK1053" s="1021"/>
      <c r="CL1053" s="1017"/>
      <c r="CM1053" s="1017"/>
      <c r="CN1053" s="1017"/>
      <c r="CO1053" s="1017"/>
      <c r="CP1053" s="1017"/>
      <c r="CQ1053" s="1017"/>
      <c r="CR1053" s="1017"/>
      <c r="CS1053" s="1017"/>
      <c r="CT1053" s="1017"/>
      <c r="CU1053" s="1017"/>
      <c r="CV1053" s="995"/>
    </row>
    <row r="1054" spans="1:11871" s="163" customFormat="1" ht="15.5" hidden="1">
      <c r="A1054" s="1190"/>
      <c r="B1054" s="1190"/>
      <c r="C1054" s="1190"/>
      <c r="D1054" s="1190"/>
      <c r="E1054" s="1190"/>
      <c r="F1054" s="1190"/>
      <c r="G1054" s="1190"/>
      <c r="H1054" s="160"/>
      <c r="I1054" s="639"/>
      <c r="J1054" s="226"/>
      <c r="K1054" s="493"/>
      <c r="L1054" s="247"/>
      <c r="M1054" s="247"/>
      <c r="N1054" s="171"/>
      <c r="O1054" s="221"/>
      <c r="P1054" s="221"/>
      <c r="Q1054" s="247"/>
      <c r="R1054" s="221"/>
      <c r="S1054" s="44"/>
      <c r="T1054" s="44"/>
      <c r="U1054" s="226"/>
      <c r="V1054" s="44"/>
      <c r="W1054" s="16"/>
      <c r="X1054" s="44"/>
      <c r="Y1054" s="221"/>
      <c r="Z1054" s="221"/>
      <c r="AA1054" s="221"/>
      <c r="AB1054" s="221"/>
      <c r="AC1054" s="666"/>
      <c r="AD1054" s="247"/>
      <c r="AE1054" s="247"/>
      <c r="AF1054" s="247"/>
      <c r="AG1054" s="221"/>
      <c r="AH1054" s="221"/>
      <c r="AI1054" s="221"/>
      <c r="AJ1054" s="221"/>
      <c r="AK1054" s="221"/>
      <c r="AL1054" s="221"/>
      <c r="AM1054" s="221"/>
      <c r="AN1054" s="221"/>
      <c r="AO1054" s="221"/>
      <c r="AP1054" s="221"/>
      <c r="AQ1054" s="221"/>
      <c r="AR1054" s="221"/>
      <c r="AS1054" s="221"/>
      <c r="AT1054" s="221"/>
      <c r="AU1054" s="221"/>
      <c r="AV1054" s="221"/>
      <c r="AW1054" s="221"/>
      <c r="AX1054" s="221"/>
      <c r="AY1054" s="221"/>
      <c r="AZ1054" s="221"/>
      <c r="BA1054" s="221"/>
      <c r="BB1054" s="221"/>
      <c r="BC1054" s="221"/>
      <c r="BD1054" s="221"/>
      <c r="BE1054" s="44"/>
      <c r="BF1054" s="44"/>
      <c r="BG1054" s="44"/>
      <c r="BH1054" s="44"/>
      <c r="BI1054" s="44"/>
      <c r="BJ1054" s="44"/>
      <c r="BK1054" s="44"/>
      <c r="BL1054" s="16"/>
      <c r="BM1054" s="44"/>
      <c r="BN1054" s="44"/>
      <c r="BO1054" s="72"/>
      <c r="BP1054" s="44"/>
      <c r="BQ1054" s="44"/>
      <c r="BR1054" s="16"/>
      <c r="BS1054" s="226"/>
      <c r="BT1054" s="44"/>
      <c r="BU1054" s="85"/>
      <c r="BV1054" s="44"/>
      <c r="BW1054" s="16"/>
      <c r="BX1054" s="44"/>
      <c r="BY1054" s="6"/>
      <c r="BZ1054" s="16"/>
      <c r="CA1054" s="44"/>
      <c r="CB1054" s="244"/>
      <c r="CC1054" s="44"/>
      <c r="CD1054" s="337"/>
      <c r="CE1054" s="44"/>
      <c r="CF1054" s="85"/>
      <c r="CG1054" s="44"/>
      <c r="CH1054" s="44"/>
      <c r="CI1054" s="85"/>
      <c r="CJ1054" s="337"/>
      <c r="CK1054" s="85"/>
      <c r="CL1054" s="44"/>
      <c r="CM1054" s="44"/>
      <c r="CN1054" s="44"/>
      <c r="CO1054" s="44"/>
      <c r="CP1054" s="44"/>
      <c r="CQ1054" s="44"/>
      <c r="CR1054" s="44"/>
      <c r="CS1054" s="44"/>
      <c r="CT1054" s="44"/>
      <c r="CU1054" s="160"/>
      <c r="CV1054" s="160"/>
    </row>
    <row r="1055" spans="1:11871" s="76" customFormat="1" ht="17.5" hidden="1">
      <c r="A1055" s="6"/>
      <c r="B1055" s="1002"/>
      <c r="C1055" s="1002"/>
      <c r="D1055" s="1002"/>
      <c r="E1055" s="1002"/>
      <c r="F1055" s="1002"/>
      <c r="G1055" s="1002"/>
      <c r="H1055" s="566"/>
      <c r="I1055" s="594"/>
      <c r="J1055" s="248"/>
      <c r="K1055" s="567"/>
      <c r="L1055" s="224"/>
      <c r="M1055" s="224"/>
      <c r="N1055" s="249"/>
      <c r="O1055" s="224"/>
      <c r="P1055" s="224"/>
      <c r="Q1055" s="224"/>
      <c r="R1055" s="224"/>
      <c r="S1055" s="224"/>
      <c r="T1055" s="224"/>
      <c r="U1055" s="224"/>
      <c r="V1055" s="224"/>
      <c r="W1055" s="417"/>
      <c r="X1055" s="224"/>
      <c r="Y1055" s="224"/>
      <c r="Z1055" s="224"/>
      <c r="AA1055" s="224"/>
      <c r="AB1055" s="224"/>
      <c r="AC1055" s="667"/>
      <c r="AD1055" s="224"/>
      <c r="AE1055" s="224"/>
      <c r="AF1055" s="224"/>
      <c r="AG1055" s="224"/>
      <c r="AH1055" s="224"/>
      <c r="AI1055" s="224"/>
      <c r="AJ1055" s="224"/>
      <c r="AK1055" s="224"/>
      <c r="AL1055" s="224"/>
      <c r="AM1055" s="224"/>
      <c r="AN1055" s="224"/>
      <c r="AO1055" s="224"/>
      <c r="AP1055" s="224"/>
      <c r="AQ1055" s="224"/>
      <c r="AR1055" s="224"/>
      <c r="AS1055" s="224"/>
      <c r="AT1055" s="224"/>
      <c r="AU1055" s="224"/>
      <c r="AV1055" s="224"/>
      <c r="AW1055" s="224"/>
      <c r="AX1055" s="224"/>
      <c r="AY1055" s="224"/>
      <c r="AZ1055" s="224"/>
      <c r="BA1055" s="224"/>
      <c r="BB1055" s="224"/>
      <c r="BC1055" s="224"/>
      <c r="BD1055" s="224"/>
      <c r="BE1055" s="224"/>
      <c r="BF1055" s="224"/>
      <c r="BG1055" s="224"/>
      <c r="BH1055" s="224"/>
      <c r="BI1055" s="224"/>
      <c r="BJ1055" s="224"/>
      <c r="BK1055" s="224"/>
      <c r="BL1055" s="417"/>
      <c r="BM1055" s="224"/>
      <c r="BN1055" s="224"/>
      <c r="BO1055" s="224"/>
      <c r="BP1055" s="224"/>
      <c r="BQ1055" s="224"/>
      <c r="BR1055" s="417"/>
      <c r="BS1055" s="224"/>
      <c r="BT1055" s="224"/>
      <c r="BU1055" s="86"/>
      <c r="BV1055" s="224"/>
      <c r="BW1055" s="417"/>
      <c r="BX1055" s="224"/>
      <c r="BY1055" s="417"/>
      <c r="BZ1055" s="417"/>
      <c r="CA1055" s="224"/>
      <c r="CB1055" s="224"/>
      <c r="CC1055" s="224"/>
      <c r="CD1055" s="767"/>
      <c r="CE1055" s="224"/>
      <c r="CF1055" s="86"/>
      <c r="CG1055" s="224"/>
      <c r="CH1055" s="224"/>
      <c r="CI1055" s="86"/>
      <c r="CJ1055" s="767"/>
      <c r="CK1055" s="86"/>
      <c r="CL1055" s="224"/>
      <c r="CM1055" s="224"/>
      <c r="CN1055" s="224"/>
      <c r="CO1055" s="224"/>
      <c r="CP1055" s="224"/>
      <c r="CQ1055" s="224"/>
      <c r="CR1055" s="224"/>
      <c r="CS1055" s="224"/>
      <c r="CT1055" s="224"/>
      <c r="CU1055" s="224"/>
      <c r="CV1055" s="224"/>
      <c r="CW1055" s="75"/>
      <c r="CX1055" s="75"/>
      <c r="CY1055" s="75"/>
      <c r="CZ1055" s="75"/>
      <c r="DA1055" s="75"/>
      <c r="DB1055" s="75"/>
      <c r="DC1055" s="75"/>
      <c r="DD1055" s="75"/>
      <c r="DE1055" s="75"/>
      <c r="DF1055" s="75"/>
      <c r="DG1055" s="75"/>
      <c r="DH1055" s="75"/>
      <c r="DI1055" s="75"/>
      <c r="DJ1055" s="75"/>
      <c r="DK1055" s="75"/>
      <c r="DL1055" s="75"/>
      <c r="DM1055" s="75"/>
      <c r="DN1055" s="75"/>
      <c r="DO1055" s="75"/>
      <c r="DP1055" s="75"/>
      <c r="DQ1055" s="75"/>
      <c r="DR1055" s="75"/>
      <c r="DS1055" s="75"/>
      <c r="DT1055" s="75"/>
      <c r="DU1055" s="75"/>
      <c r="DV1055" s="75"/>
      <c r="DW1055" s="75"/>
      <c r="DX1055" s="75"/>
      <c r="DY1055" s="75"/>
      <c r="DZ1055" s="75"/>
      <c r="EA1055" s="75"/>
      <c r="EB1055" s="75"/>
      <c r="EC1055" s="75"/>
      <c r="ED1055" s="75"/>
      <c r="EE1055" s="75"/>
      <c r="EF1055" s="75"/>
      <c r="EG1055" s="75"/>
      <c r="EH1055" s="75"/>
      <c r="EI1055" s="75"/>
      <c r="EJ1055" s="75"/>
      <c r="EK1055" s="75"/>
      <c r="EL1055" s="75"/>
      <c r="EM1055" s="75"/>
      <c r="EN1055" s="75"/>
      <c r="EO1055" s="75"/>
      <c r="EP1055" s="75"/>
      <c r="EQ1055" s="75"/>
      <c r="ER1055" s="75"/>
      <c r="ES1055" s="75"/>
      <c r="ET1055" s="75"/>
      <c r="EU1055" s="75"/>
      <c r="EV1055" s="75"/>
      <c r="EW1055" s="75"/>
      <c r="EX1055" s="75"/>
      <c r="EY1055" s="75"/>
      <c r="EZ1055" s="75"/>
      <c r="FA1055" s="75"/>
      <c r="FB1055" s="75"/>
      <c r="FC1055" s="75"/>
      <c r="FD1055" s="75"/>
      <c r="FE1055" s="75"/>
      <c r="FF1055" s="75"/>
      <c r="FG1055" s="75"/>
      <c r="FH1055" s="75"/>
      <c r="FI1055" s="75"/>
      <c r="FJ1055" s="75"/>
      <c r="FK1055" s="75"/>
      <c r="FL1055" s="75"/>
      <c r="FM1055" s="75"/>
      <c r="FN1055" s="75"/>
      <c r="FO1055" s="75"/>
      <c r="FP1055" s="75"/>
      <c r="FQ1055" s="75"/>
      <c r="FR1055" s="75"/>
      <c r="FS1055" s="75"/>
      <c r="FT1055" s="75"/>
      <c r="FU1055" s="75"/>
      <c r="FV1055" s="75"/>
      <c r="FW1055" s="75"/>
      <c r="FX1055" s="75"/>
      <c r="FY1055" s="75"/>
      <c r="FZ1055" s="75"/>
      <c r="GA1055" s="75"/>
      <c r="GB1055" s="75"/>
      <c r="GC1055" s="75"/>
      <c r="GD1055" s="75"/>
      <c r="GE1055" s="75"/>
      <c r="GF1055" s="75"/>
      <c r="GG1055" s="75"/>
      <c r="GH1055" s="75"/>
      <c r="GI1055" s="75"/>
      <c r="GJ1055" s="75"/>
      <c r="GK1055" s="75"/>
      <c r="GL1055" s="75"/>
      <c r="GM1055" s="75"/>
      <c r="GN1055" s="75"/>
      <c r="GO1055" s="75"/>
      <c r="GP1055" s="75"/>
      <c r="GQ1055" s="75"/>
      <c r="GR1055" s="75"/>
      <c r="GS1055" s="75"/>
      <c r="GT1055" s="75"/>
      <c r="GU1055" s="75"/>
      <c r="GV1055" s="75"/>
      <c r="GW1055" s="75"/>
      <c r="GX1055" s="75"/>
      <c r="GY1055" s="75"/>
      <c r="GZ1055" s="75"/>
      <c r="HA1055" s="75"/>
      <c r="HB1055" s="75"/>
      <c r="HC1055" s="75"/>
      <c r="HD1055" s="75"/>
      <c r="HE1055" s="75"/>
      <c r="HF1055" s="75"/>
      <c r="HG1055" s="75"/>
      <c r="HH1055" s="75"/>
      <c r="HI1055" s="75"/>
      <c r="HJ1055" s="75"/>
      <c r="HK1055" s="75"/>
      <c r="HL1055" s="75"/>
      <c r="HM1055" s="75"/>
      <c r="HN1055" s="75"/>
      <c r="HO1055" s="75"/>
      <c r="HP1055" s="75"/>
      <c r="HQ1055" s="75"/>
      <c r="HR1055" s="75"/>
      <c r="HS1055" s="75"/>
      <c r="HT1055" s="75"/>
      <c r="HU1055" s="75"/>
      <c r="HV1055" s="75"/>
      <c r="HW1055" s="75"/>
      <c r="HX1055" s="75"/>
      <c r="HY1055" s="75"/>
      <c r="HZ1055" s="75"/>
      <c r="IA1055" s="75"/>
      <c r="IB1055" s="75"/>
      <c r="IC1055" s="75"/>
      <c r="ID1055" s="75"/>
      <c r="IE1055" s="75"/>
      <c r="IF1055" s="75"/>
      <c r="IG1055" s="75"/>
      <c r="IH1055" s="75"/>
      <c r="II1055" s="75"/>
      <c r="IJ1055" s="75"/>
      <c r="IK1055" s="75"/>
      <c r="IL1055" s="75"/>
      <c r="IM1055" s="75"/>
      <c r="IN1055" s="75"/>
      <c r="IO1055" s="75"/>
      <c r="IP1055" s="75"/>
      <c r="IQ1055" s="75"/>
      <c r="IR1055" s="75"/>
      <c r="IS1055" s="75"/>
      <c r="IT1055" s="75"/>
      <c r="IU1055" s="75"/>
      <c r="IV1055" s="75"/>
      <c r="IW1055" s="75"/>
      <c r="IX1055" s="75"/>
      <c r="IY1055" s="75"/>
      <c r="IZ1055" s="75"/>
      <c r="JA1055" s="75"/>
      <c r="JB1055" s="75"/>
      <c r="JC1055" s="75"/>
      <c r="JD1055" s="75"/>
      <c r="JE1055" s="75"/>
      <c r="JF1055" s="75"/>
      <c r="JG1055" s="75"/>
      <c r="JH1055" s="75"/>
      <c r="JI1055" s="75"/>
      <c r="JJ1055" s="75"/>
      <c r="JK1055" s="75"/>
      <c r="JL1055" s="75"/>
      <c r="JM1055" s="75"/>
      <c r="JN1055" s="75"/>
      <c r="JO1055" s="75"/>
      <c r="JP1055" s="75"/>
      <c r="JQ1055" s="75"/>
      <c r="JR1055" s="75"/>
      <c r="JS1055" s="75"/>
      <c r="JT1055" s="75"/>
      <c r="JU1055" s="75"/>
      <c r="JV1055" s="75"/>
      <c r="JW1055" s="75"/>
      <c r="JX1055" s="75"/>
      <c r="JY1055" s="75"/>
      <c r="JZ1055" s="75"/>
      <c r="KA1055" s="75"/>
      <c r="KB1055" s="75"/>
      <c r="KC1055" s="75"/>
      <c r="KD1055" s="75"/>
      <c r="KE1055" s="75"/>
      <c r="KF1055" s="75"/>
      <c r="KG1055" s="75"/>
      <c r="KH1055" s="75"/>
      <c r="KI1055" s="75"/>
      <c r="KJ1055" s="75"/>
      <c r="KK1055" s="75"/>
      <c r="KL1055" s="75"/>
      <c r="KM1055" s="75"/>
      <c r="KN1055" s="75"/>
      <c r="KO1055" s="75"/>
      <c r="KP1055" s="75"/>
      <c r="KQ1055" s="75"/>
      <c r="KR1055" s="75"/>
      <c r="KS1055" s="75"/>
      <c r="KT1055" s="75"/>
      <c r="KU1055" s="75"/>
      <c r="KV1055" s="75"/>
      <c r="KW1055" s="75"/>
      <c r="KX1055" s="75"/>
      <c r="KY1055" s="75"/>
      <c r="KZ1055" s="75"/>
      <c r="LA1055" s="75"/>
      <c r="LB1055" s="75"/>
      <c r="LC1055" s="75"/>
      <c r="LD1055" s="75"/>
      <c r="LE1055" s="75"/>
      <c r="LF1055" s="75"/>
      <c r="LG1055" s="75"/>
      <c r="LH1055" s="75"/>
      <c r="LI1055" s="75"/>
      <c r="LJ1055" s="75"/>
      <c r="LK1055" s="75"/>
      <c r="LL1055" s="75"/>
      <c r="LM1055" s="75"/>
      <c r="LN1055" s="75"/>
      <c r="LO1055" s="75"/>
      <c r="LP1055" s="75"/>
      <c r="LQ1055" s="75"/>
      <c r="LR1055" s="75"/>
      <c r="LS1055" s="75"/>
      <c r="LT1055" s="75"/>
      <c r="LU1055" s="75"/>
      <c r="LV1055" s="75"/>
      <c r="LW1055" s="75"/>
      <c r="LX1055" s="75"/>
      <c r="LY1055" s="75"/>
      <c r="LZ1055" s="75"/>
      <c r="MA1055" s="75"/>
      <c r="MB1055" s="75"/>
      <c r="MC1055" s="75"/>
      <c r="MD1055" s="75"/>
      <c r="ME1055" s="75"/>
      <c r="MF1055" s="75"/>
      <c r="MG1055" s="75"/>
      <c r="MH1055" s="75"/>
      <c r="MI1055" s="75"/>
      <c r="MJ1055" s="75"/>
      <c r="MK1055" s="75"/>
      <c r="ML1055" s="75"/>
      <c r="MM1055" s="75"/>
      <c r="MN1055" s="75"/>
      <c r="MO1055" s="75"/>
      <c r="MP1055" s="75"/>
      <c r="MQ1055" s="75"/>
      <c r="MR1055" s="75"/>
      <c r="MS1055" s="75"/>
      <c r="MT1055" s="75"/>
      <c r="MU1055" s="75"/>
      <c r="MV1055" s="75"/>
      <c r="MW1055" s="75"/>
      <c r="MX1055" s="75"/>
      <c r="MY1055" s="75"/>
      <c r="MZ1055" s="75"/>
      <c r="NA1055" s="75"/>
      <c r="NB1055" s="75"/>
      <c r="NC1055" s="75"/>
      <c r="ND1055" s="75"/>
      <c r="NE1055" s="75"/>
      <c r="NF1055" s="75"/>
      <c r="NG1055" s="75"/>
      <c r="NH1055" s="75"/>
      <c r="NI1055" s="75"/>
      <c r="NJ1055" s="75"/>
      <c r="NK1055" s="75"/>
      <c r="NL1055" s="75"/>
      <c r="NM1055" s="75"/>
      <c r="NN1055" s="75"/>
      <c r="NO1055" s="75"/>
      <c r="NP1055" s="75"/>
      <c r="NQ1055" s="75"/>
      <c r="NR1055" s="75"/>
      <c r="NS1055" s="75"/>
      <c r="NT1055" s="75"/>
      <c r="NU1055" s="75"/>
      <c r="NV1055" s="75"/>
      <c r="NW1055" s="75"/>
      <c r="NX1055" s="75"/>
      <c r="NY1055" s="75"/>
      <c r="NZ1055" s="75"/>
      <c r="OA1055" s="75"/>
      <c r="OB1055" s="75"/>
      <c r="OC1055" s="75"/>
      <c r="OD1055" s="75"/>
      <c r="OE1055" s="75"/>
      <c r="OF1055" s="75"/>
      <c r="OG1055" s="75"/>
      <c r="OH1055" s="75"/>
      <c r="OI1055" s="75"/>
      <c r="OJ1055" s="75"/>
      <c r="OK1055" s="75"/>
      <c r="OL1055" s="75"/>
      <c r="OM1055" s="75"/>
      <c r="ON1055" s="75"/>
      <c r="OO1055" s="75"/>
      <c r="OP1055" s="75"/>
      <c r="OQ1055" s="75"/>
      <c r="OR1055" s="75"/>
      <c r="OS1055" s="75"/>
      <c r="OT1055" s="75"/>
      <c r="OU1055" s="75"/>
      <c r="OV1055" s="75"/>
      <c r="OW1055" s="75"/>
      <c r="OX1055" s="75"/>
      <c r="OY1055" s="75"/>
      <c r="OZ1055" s="75"/>
      <c r="PA1055" s="75"/>
      <c r="PB1055" s="75"/>
      <c r="PC1055" s="75"/>
      <c r="PD1055" s="75"/>
      <c r="PE1055" s="75"/>
      <c r="PF1055" s="75"/>
      <c r="PG1055" s="75"/>
      <c r="PH1055" s="75"/>
      <c r="PI1055" s="75"/>
      <c r="PJ1055" s="75"/>
      <c r="PK1055" s="75"/>
      <c r="PL1055" s="75"/>
      <c r="PM1055" s="75"/>
      <c r="PN1055" s="75"/>
      <c r="PO1055" s="75"/>
      <c r="PP1055" s="75"/>
      <c r="PQ1055" s="75"/>
      <c r="PR1055" s="75"/>
      <c r="PS1055" s="75"/>
      <c r="PT1055" s="75"/>
      <c r="PU1055" s="75"/>
      <c r="PV1055" s="75"/>
      <c r="PW1055" s="75"/>
      <c r="PX1055" s="75"/>
      <c r="PY1055" s="75"/>
      <c r="PZ1055" s="75"/>
      <c r="QA1055" s="75"/>
      <c r="QB1055" s="75"/>
      <c r="QC1055" s="75"/>
      <c r="QD1055" s="75"/>
      <c r="QE1055" s="75"/>
      <c r="QF1055" s="75"/>
      <c r="QG1055" s="75"/>
      <c r="QH1055" s="75"/>
      <c r="QI1055" s="75"/>
      <c r="QJ1055" s="75"/>
      <c r="QK1055" s="75"/>
      <c r="QL1055" s="75"/>
      <c r="QM1055" s="75"/>
      <c r="QN1055" s="75"/>
      <c r="QO1055" s="75"/>
      <c r="QP1055" s="75"/>
      <c r="QQ1055" s="75"/>
      <c r="QR1055" s="75"/>
      <c r="QS1055" s="75"/>
      <c r="QT1055" s="75"/>
      <c r="QU1055" s="75"/>
      <c r="QV1055" s="75"/>
      <c r="QW1055" s="75"/>
      <c r="QX1055" s="75"/>
      <c r="QY1055" s="75"/>
      <c r="QZ1055" s="75"/>
      <c r="RA1055" s="75"/>
      <c r="RB1055" s="75"/>
      <c r="RC1055" s="75"/>
      <c r="RD1055" s="75"/>
      <c r="RE1055" s="75"/>
      <c r="RF1055" s="75"/>
      <c r="RG1055" s="75"/>
      <c r="RH1055" s="75"/>
      <c r="RI1055" s="75"/>
      <c r="RJ1055" s="75"/>
      <c r="RK1055" s="75"/>
      <c r="RL1055" s="75"/>
      <c r="RM1055" s="75"/>
      <c r="RN1055" s="75"/>
      <c r="RO1055" s="75"/>
      <c r="RP1055" s="75"/>
      <c r="RQ1055" s="75"/>
      <c r="RR1055" s="75"/>
      <c r="RS1055" s="75"/>
      <c r="RT1055" s="75"/>
      <c r="RU1055" s="75"/>
      <c r="RV1055" s="75"/>
      <c r="RW1055" s="75"/>
      <c r="RX1055" s="75"/>
      <c r="RY1055" s="75"/>
      <c r="RZ1055" s="75"/>
      <c r="SA1055" s="75"/>
      <c r="SB1055" s="75"/>
      <c r="SC1055" s="75"/>
      <c r="SD1055" s="75"/>
      <c r="SE1055" s="75"/>
      <c r="SF1055" s="75"/>
      <c r="SG1055" s="75"/>
      <c r="SH1055" s="75"/>
      <c r="SI1055" s="75"/>
      <c r="SJ1055" s="75"/>
      <c r="SK1055" s="75"/>
      <c r="SL1055" s="75"/>
      <c r="SM1055" s="75"/>
      <c r="SN1055" s="75"/>
      <c r="SO1055" s="75"/>
      <c r="SP1055" s="75"/>
      <c r="SQ1055" s="75"/>
      <c r="SR1055" s="75"/>
      <c r="SS1055" s="75"/>
      <c r="ST1055" s="75"/>
      <c r="SU1055" s="75"/>
      <c r="SV1055" s="75"/>
      <c r="SW1055" s="75"/>
      <c r="SX1055" s="75"/>
      <c r="SY1055" s="75"/>
      <c r="SZ1055" s="75"/>
      <c r="TA1055" s="75"/>
      <c r="TB1055" s="75"/>
      <c r="TC1055" s="75"/>
      <c r="TD1055" s="75"/>
      <c r="TE1055" s="75"/>
      <c r="TF1055" s="75"/>
      <c r="TG1055" s="75"/>
      <c r="TH1055" s="75"/>
      <c r="TI1055" s="75"/>
      <c r="TJ1055" s="75"/>
      <c r="TK1055" s="75"/>
      <c r="TL1055" s="75"/>
      <c r="TM1055" s="75"/>
      <c r="TN1055" s="75"/>
      <c r="TO1055" s="75"/>
      <c r="TP1055" s="75"/>
      <c r="TQ1055" s="75"/>
      <c r="TR1055" s="75"/>
      <c r="TS1055" s="75"/>
      <c r="TT1055" s="75"/>
      <c r="TU1055" s="75"/>
      <c r="TV1055" s="75"/>
      <c r="TW1055" s="75"/>
      <c r="TX1055" s="75"/>
      <c r="TY1055" s="75"/>
      <c r="TZ1055" s="75"/>
      <c r="UA1055" s="75"/>
      <c r="UB1055" s="75"/>
      <c r="UC1055" s="75"/>
      <c r="UD1055" s="75"/>
      <c r="UE1055" s="75"/>
      <c r="UF1055" s="75"/>
      <c r="UG1055" s="75"/>
      <c r="UH1055" s="75"/>
      <c r="UI1055" s="75"/>
      <c r="UJ1055" s="75"/>
      <c r="UK1055" s="75"/>
      <c r="UL1055" s="75"/>
      <c r="UM1055" s="75"/>
      <c r="UN1055" s="75"/>
      <c r="UO1055" s="75"/>
      <c r="UP1055" s="75"/>
      <c r="UQ1055" s="75"/>
      <c r="UR1055" s="75"/>
      <c r="US1055" s="75"/>
      <c r="UT1055" s="75"/>
      <c r="UU1055" s="75"/>
      <c r="UV1055" s="75"/>
      <c r="UW1055" s="75"/>
      <c r="UX1055" s="75"/>
      <c r="UY1055" s="75"/>
      <c r="UZ1055" s="75"/>
      <c r="VA1055" s="75"/>
      <c r="VB1055" s="75"/>
      <c r="VC1055" s="75"/>
      <c r="VD1055" s="75"/>
      <c r="VE1055" s="75"/>
      <c r="VF1055" s="75"/>
      <c r="VG1055" s="75"/>
      <c r="VH1055" s="75"/>
      <c r="VI1055" s="75"/>
      <c r="VJ1055" s="75"/>
      <c r="VK1055" s="75"/>
      <c r="VL1055" s="75"/>
      <c r="VM1055" s="75"/>
      <c r="VN1055" s="75"/>
      <c r="VO1055" s="75"/>
      <c r="VP1055" s="75"/>
      <c r="VQ1055" s="75"/>
      <c r="VR1055" s="75"/>
      <c r="VS1055" s="75"/>
      <c r="VT1055" s="75"/>
      <c r="VU1055" s="75"/>
      <c r="VV1055" s="75"/>
      <c r="VW1055" s="75"/>
      <c r="VX1055" s="75"/>
      <c r="VY1055" s="75"/>
      <c r="VZ1055" s="75"/>
      <c r="WA1055" s="75"/>
      <c r="WB1055" s="75"/>
      <c r="WC1055" s="75"/>
      <c r="WD1055" s="75"/>
      <c r="WE1055" s="75"/>
      <c r="WF1055" s="75"/>
      <c r="WG1055" s="75"/>
      <c r="WH1055" s="75"/>
      <c r="WI1055" s="75"/>
      <c r="WJ1055" s="75"/>
      <c r="WK1055" s="75"/>
      <c r="WL1055" s="75"/>
      <c r="WM1055" s="75"/>
      <c r="WN1055" s="75"/>
      <c r="WO1055" s="75"/>
      <c r="WP1055" s="75"/>
      <c r="WQ1055" s="75"/>
      <c r="WR1055" s="75"/>
      <c r="WS1055" s="75"/>
      <c r="WT1055" s="75"/>
      <c r="WU1055" s="75"/>
      <c r="WV1055" s="75"/>
      <c r="WW1055" s="75"/>
      <c r="WX1055" s="75"/>
      <c r="WY1055" s="75"/>
      <c r="WZ1055" s="75"/>
      <c r="XA1055" s="75"/>
      <c r="XB1055" s="75"/>
      <c r="XC1055" s="75"/>
      <c r="XD1055" s="75"/>
      <c r="XE1055" s="75"/>
      <c r="XF1055" s="75"/>
      <c r="XG1055" s="75"/>
      <c r="XH1055" s="75"/>
      <c r="XI1055" s="75"/>
      <c r="XJ1055" s="75"/>
      <c r="XK1055" s="75"/>
      <c r="XL1055" s="75"/>
      <c r="XM1055" s="75"/>
      <c r="XN1055" s="75"/>
      <c r="XO1055" s="75"/>
      <c r="XP1055" s="75"/>
      <c r="XQ1055" s="75"/>
      <c r="XR1055" s="75"/>
      <c r="XS1055" s="75"/>
      <c r="XT1055" s="75"/>
      <c r="XU1055" s="75"/>
      <c r="XV1055" s="75"/>
      <c r="XW1055" s="75"/>
      <c r="XX1055" s="75"/>
      <c r="XY1055" s="75"/>
      <c r="XZ1055" s="75"/>
      <c r="YA1055" s="75"/>
      <c r="YB1055" s="75"/>
      <c r="YC1055" s="75"/>
      <c r="YD1055" s="75"/>
      <c r="YE1055" s="75"/>
      <c r="YF1055" s="75"/>
      <c r="YG1055" s="75"/>
      <c r="YH1055" s="75"/>
      <c r="YI1055" s="75"/>
      <c r="YJ1055" s="75"/>
      <c r="YK1055" s="75"/>
      <c r="YL1055" s="75"/>
      <c r="YM1055" s="75"/>
      <c r="YN1055" s="75"/>
      <c r="YO1055" s="75"/>
      <c r="YP1055" s="75"/>
      <c r="YQ1055" s="75"/>
      <c r="YR1055" s="75"/>
      <c r="YS1055" s="75"/>
      <c r="YT1055" s="75"/>
      <c r="YU1055" s="75"/>
      <c r="YV1055" s="75"/>
      <c r="YW1055" s="75"/>
      <c r="YX1055" s="75"/>
      <c r="YY1055" s="75"/>
      <c r="YZ1055" s="75"/>
      <c r="ZA1055" s="75"/>
      <c r="ZB1055" s="75"/>
      <c r="ZC1055" s="75"/>
      <c r="ZD1055" s="75"/>
      <c r="ZE1055" s="75"/>
      <c r="ZF1055" s="75"/>
      <c r="ZG1055" s="75"/>
      <c r="ZH1055" s="75"/>
      <c r="ZI1055" s="75"/>
      <c r="ZJ1055" s="75"/>
      <c r="ZK1055" s="75"/>
      <c r="ZL1055" s="75"/>
      <c r="ZM1055" s="75"/>
      <c r="ZN1055" s="75"/>
      <c r="ZO1055" s="75"/>
      <c r="ZP1055" s="75"/>
      <c r="ZQ1055" s="75"/>
      <c r="ZR1055" s="75"/>
      <c r="ZS1055" s="75"/>
      <c r="ZT1055" s="75"/>
      <c r="ZU1055" s="75"/>
      <c r="ZV1055" s="75"/>
      <c r="ZW1055" s="75"/>
      <c r="ZX1055" s="75"/>
      <c r="ZY1055" s="75"/>
      <c r="ZZ1055" s="75"/>
      <c r="AAA1055" s="75"/>
      <c r="AAB1055" s="75"/>
      <c r="AAC1055" s="75"/>
      <c r="AAD1055" s="75"/>
      <c r="AAE1055" s="75"/>
      <c r="AAF1055" s="75"/>
      <c r="AAG1055" s="75"/>
      <c r="AAH1055" s="75"/>
      <c r="AAI1055" s="75"/>
      <c r="AAJ1055" s="75"/>
      <c r="AAK1055" s="75"/>
      <c r="AAL1055" s="75"/>
      <c r="AAM1055" s="75"/>
      <c r="AAN1055" s="75"/>
      <c r="AAO1055" s="75"/>
      <c r="AAP1055" s="75"/>
      <c r="AAQ1055" s="75"/>
      <c r="AAR1055" s="75"/>
      <c r="AAS1055" s="75"/>
      <c r="AAT1055" s="75"/>
      <c r="AAU1055" s="75"/>
      <c r="AAV1055" s="75"/>
      <c r="AAW1055" s="75"/>
      <c r="AAX1055" s="75"/>
      <c r="AAY1055" s="75"/>
      <c r="AAZ1055" s="75"/>
      <c r="ABA1055" s="75"/>
      <c r="ABB1055" s="75"/>
      <c r="ABC1055" s="75"/>
      <c r="ABD1055" s="75"/>
      <c r="ABE1055" s="75"/>
      <c r="ABF1055" s="75"/>
      <c r="ABG1055" s="75"/>
      <c r="ABH1055" s="75"/>
      <c r="ABI1055" s="75"/>
      <c r="ABJ1055" s="75"/>
      <c r="ABK1055" s="75"/>
      <c r="ABL1055" s="75"/>
      <c r="ABM1055" s="75"/>
      <c r="ABN1055" s="75"/>
      <c r="ABO1055" s="75"/>
      <c r="ABP1055" s="75"/>
      <c r="ABQ1055" s="75"/>
      <c r="ABR1055" s="75"/>
      <c r="ABS1055" s="75"/>
      <c r="ABT1055" s="75"/>
      <c r="ABU1055" s="75"/>
      <c r="ABV1055" s="75"/>
      <c r="ABW1055" s="75"/>
      <c r="ABX1055" s="75"/>
      <c r="ABY1055" s="75"/>
      <c r="ABZ1055" s="75"/>
      <c r="ACA1055" s="75"/>
      <c r="ACB1055" s="75"/>
      <c r="ACC1055" s="75"/>
      <c r="ACD1055" s="75"/>
      <c r="ACE1055" s="75"/>
      <c r="ACF1055" s="75"/>
      <c r="ACG1055" s="75"/>
      <c r="ACH1055" s="75"/>
      <c r="ACI1055" s="75"/>
      <c r="ACJ1055" s="75"/>
      <c r="ACK1055" s="75"/>
      <c r="ACL1055" s="75"/>
      <c r="ACM1055" s="75"/>
      <c r="ACN1055" s="75"/>
      <c r="ACO1055" s="75"/>
      <c r="ACP1055" s="75"/>
      <c r="ACQ1055" s="75"/>
      <c r="ACR1055" s="75"/>
      <c r="ACS1055" s="75"/>
      <c r="ACT1055" s="75"/>
      <c r="ACU1055" s="75"/>
      <c r="ACV1055" s="75"/>
      <c r="ACW1055" s="75"/>
      <c r="ACX1055" s="75"/>
      <c r="ACY1055" s="75"/>
      <c r="ACZ1055" s="75"/>
      <c r="ADA1055" s="75"/>
      <c r="ADB1055" s="75"/>
      <c r="ADC1055" s="75"/>
      <c r="ADD1055" s="75"/>
      <c r="ADE1055" s="75"/>
      <c r="ADF1055" s="75"/>
      <c r="ADG1055" s="75"/>
      <c r="ADH1055" s="75"/>
      <c r="ADI1055" s="75"/>
      <c r="ADJ1055" s="75"/>
      <c r="ADK1055" s="75"/>
      <c r="ADL1055" s="75"/>
      <c r="ADM1055" s="75"/>
      <c r="ADN1055" s="75"/>
      <c r="ADO1055" s="75"/>
      <c r="ADP1055" s="75"/>
      <c r="ADQ1055" s="75"/>
      <c r="ADR1055" s="75"/>
      <c r="ADS1055" s="75"/>
      <c r="ADT1055" s="75"/>
      <c r="ADU1055" s="75"/>
      <c r="ADV1055" s="75"/>
      <c r="ADW1055" s="75"/>
      <c r="ADX1055" s="75"/>
      <c r="ADY1055" s="75"/>
      <c r="ADZ1055" s="75"/>
      <c r="AEA1055" s="75"/>
      <c r="AEB1055" s="75"/>
      <c r="AEC1055" s="75"/>
      <c r="AED1055" s="75"/>
      <c r="AEE1055" s="75"/>
      <c r="AEF1055" s="75"/>
      <c r="AEG1055" s="75"/>
      <c r="AEH1055" s="75"/>
      <c r="AEI1055" s="75"/>
      <c r="AEJ1055" s="75"/>
      <c r="AEK1055" s="75"/>
      <c r="AEL1055" s="75"/>
      <c r="AEM1055" s="75"/>
      <c r="AEN1055" s="75"/>
      <c r="AEO1055" s="75"/>
      <c r="AEP1055" s="75"/>
      <c r="AEQ1055" s="75"/>
      <c r="AER1055" s="75"/>
      <c r="AES1055" s="75"/>
      <c r="AET1055" s="75"/>
      <c r="AEU1055" s="75"/>
      <c r="AEV1055" s="75"/>
      <c r="AEW1055" s="75"/>
      <c r="AEX1055" s="75"/>
      <c r="AEY1055" s="75"/>
      <c r="AEZ1055" s="75"/>
      <c r="AFA1055" s="75"/>
      <c r="AFB1055" s="75"/>
      <c r="AFC1055" s="75"/>
      <c r="AFD1055" s="75"/>
      <c r="AFE1055" s="75"/>
      <c r="AFF1055" s="75"/>
      <c r="AFG1055" s="75"/>
      <c r="AFH1055" s="75"/>
      <c r="AFI1055" s="75"/>
      <c r="AFJ1055" s="75"/>
      <c r="AFK1055" s="75"/>
      <c r="AFL1055" s="75"/>
      <c r="AFM1055" s="75"/>
      <c r="AFN1055" s="75"/>
      <c r="AFO1055" s="75"/>
      <c r="AFP1055" s="75"/>
      <c r="AFQ1055" s="75"/>
      <c r="AFR1055" s="75"/>
      <c r="AFS1055" s="75"/>
      <c r="AFT1055" s="75"/>
      <c r="AFU1055" s="75"/>
      <c r="AFV1055" s="75"/>
      <c r="AFW1055" s="75"/>
      <c r="AFX1055" s="75"/>
      <c r="AFY1055" s="75"/>
      <c r="AFZ1055" s="75"/>
      <c r="AGA1055" s="75"/>
      <c r="AGB1055" s="75"/>
      <c r="AGC1055" s="75"/>
      <c r="AGD1055" s="75"/>
      <c r="AGE1055" s="75"/>
      <c r="AGF1055" s="75"/>
      <c r="AGG1055" s="75"/>
      <c r="AGH1055" s="75"/>
      <c r="AGI1055" s="75"/>
      <c r="AGJ1055" s="75"/>
      <c r="AGK1055" s="75"/>
      <c r="AGL1055" s="75"/>
      <c r="AGM1055" s="75"/>
      <c r="AGN1055" s="75"/>
      <c r="AGO1055" s="75"/>
      <c r="AGP1055" s="75"/>
      <c r="AGQ1055" s="75"/>
      <c r="AGR1055" s="75"/>
      <c r="AGS1055" s="75"/>
      <c r="AGT1055" s="75"/>
      <c r="AGU1055" s="75"/>
      <c r="AGV1055" s="75"/>
      <c r="AGW1055" s="75"/>
      <c r="AGX1055" s="75"/>
      <c r="AGY1055" s="75"/>
      <c r="AGZ1055" s="75"/>
      <c r="AHA1055" s="75"/>
      <c r="AHB1055" s="75"/>
      <c r="AHC1055" s="75"/>
      <c r="AHD1055" s="75"/>
      <c r="AHE1055" s="75"/>
      <c r="AHF1055" s="75"/>
      <c r="AHG1055" s="75"/>
      <c r="AHH1055" s="75"/>
      <c r="AHI1055" s="75"/>
      <c r="AHJ1055" s="75"/>
      <c r="AHK1055" s="75"/>
      <c r="AHL1055" s="75"/>
      <c r="AHM1055" s="75"/>
      <c r="AHN1055" s="75"/>
      <c r="AHO1055" s="75"/>
      <c r="AHP1055" s="75"/>
      <c r="AHQ1055" s="75"/>
      <c r="AHR1055" s="75"/>
      <c r="AHS1055" s="75"/>
      <c r="AHT1055" s="75"/>
      <c r="AHU1055" s="75"/>
      <c r="AHV1055" s="75"/>
      <c r="AHW1055" s="75"/>
      <c r="AHX1055" s="75"/>
      <c r="AHY1055" s="75"/>
      <c r="AHZ1055" s="75"/>
      <c r="AIA1055" s="75"/>
      <c r="AIB1055" s="75"/>
      <c r="AIC1055" s="75"/>
      <c r="AID1055" s="75"/>
      <c r="AIE1055" s="75"/>
      <c r="AIF1055" s="75"/>
      <c r="AIG1055" s="75"/>
      <c r="AIH1055" s="75"/>
      <c r="AII1055" s="75"/>
      <c r="AIJ1055" s="75"/>
      <c r="AIK1055" s="75"/>
      <c r="AIL1055" s="75"/>
      <c r="AIM1055" s="75"/>
      <c r="AIN1055" s="75"/>
      <c r="AIO1055" s="75"/>
      <c r="AIP1055" s="75"/>
      <c r="AIQ1055" s="75"/>
      <c r="AIR1055" s="75"/>
      <c r="AIS1055" s="75"/>
      <c r="AIT1055" s="75"/>
      <c r="AIU1055" s="75"/>
      <c r="AIV1055" s="75"/>
      <c r="AIW1055" s="75"/>
      <c r="AIX1055" s="75"/>
      <c r="AIY1055" s="75"/>
      <c r="AIZ1055" s="75"/>
      <c r="AJA1055" s="75"/>
      <c r="AJB1055" s="75"/>
      <c r="AJC1055" s="75"/>
      <c r="AJD1055" s="75"/>
      <c r="AJE1055" s="75"/>
      <c r="AJF1055" s="75"/>
      <c r="AJG1055" s="75"/>
      <c r="AJH1055" s="75"/>
      <c r="AJI1055" s="75"/>
      <c r="AJJ1055" s="75"/>
      <c r="AJK1055" s="75"/>
      <c r="AJL1055" s="75"/>
      <c r="AJM1055" s="75"/>
      <c r="AJN1055" s="75"/>
      <c r="AJO1055" s="75"/>
      <c r="AJP1055" s="75"/>
      <c r="AJQ1055" s="75"/>
      <c r="AJR1055" s="75"/>
      <c r="AJS1055" s="75"/>
      <c r="AJT1055" s="75"/>
      <c r="AJU1055" s="75"/>
      <c r="AJV1055" s="75"/>
      <c r="AJW1055" s="75"/>
      <c r="AJX1055" s="75"/>
      <c r="AJY1055" s="75"/>
      <c r="AJZ1055" s="75"/>
      <c r="AKA1055" s="75"/>
      <c r="AKB1055" s="75"/>
      <c r="AKC1055" s="75"/>
      <c r="AKD1055" s="75"/>
      <c r="AKE1055" s="75"/>
      <c r="AKF1055" s="75"/>
      <c r="AKG1055" s="75"/>
      <c r="AKH1055" s="75"/>
      <c r="AKI1055" s="75"/>
      <c r="AKJ1055" s="75"/>
      <c r="AKK1055" s="75"/>
      <c r="AKL1055" s="75"/>
      <c r="AKM1055" s="75"/>
      <c r="AKN1055" s="75"/>
      <c r="AKO1055" s="75"/>
      <c r="AKP1055" s="75"/>
      <c r="AKQ1055" s="75"/>
      <c r="AKR1055" s="75"/>
      <c r="AKS1055" s="75"/>
      <c r="AKT1055" s="75"/>
      <c r="AKU1055" s="75"/>
      <c r="AKV1055" s="75"/>
      <c r="AKW1055" s="75"/>
      <c r="AKX1055" s="75"/>
      <c r="AKY1055" s="75"/>
      <c r="AKZ1055" s="75"/>
      <c r="ALA1055" s="75"/>
      <c r="ALB1055" s="75"/>
      <c r="ALC1055" s="75"/>
      <c r="ALD1055" s="75"/>
      <c r="ALE1055" s="75"/>
      <c r="ALF1055" s="75"/>
      <c r="ALG1055" s="75"/>
      <c r="ALH1055" s="75"/>
      <c r="ALI1055" s="75"/>
      <c r="ALJ1055" s="75"/>
      <c r="ALK1055" s="75"/>
      <c r="ALL1055" s="75"/>
      <c r="ALM1055" s="75"/>
      <c r="ALN1055" s="75"/>
      <c r="ALO1055" s="75"/>
      <c r="ALP1055" s="75"/>
      <c r="ALQ1055" s="75"/>
      <c r="ALR1055" s="75"/>
      <c r="ALS1055" s="75"/>
      <c r="ALT1055" s="75"/>
      <c r="ALU1055" s="75"/>
      <c r="ALV1055" s="75"/>
      <c r="ALW1055" s="75"/>
      <c r="ALX1055" s="75"/>
      <c r="ALY1055" s="75"/>
      <c r="ALZ1055" s="75"/>
      <c r="AMA1055" s="75"/>
      <c r="AMB1055" s="75"/>
      <c r="AMC1055" s="75"/>
      <c r="AMD1055" s="75"/>
      <c r="AME1055" s="75"/>
      <c r="AMF1055" s="75"/>
      <c r="AMG1055" s="75"/>
      <c r="AMH1055" s="75"/>
      <c r="AMI1055" s="75"/>
      <c r="AMJ1055" s="75"/>
      <c r="AMK1055" s="75"/>
      <c r="AML1055" s="75"/>
      <c r="AMM1055" s="75"/>
      <c r="AMN1055" s="75"/>
      <c r="AMO1055" s="75"/>
      <c r="AMP1055" s="75"/>
      <c r="AMQ1055" s="75"/>
      <c r="AMR1055" s="75"/>
      <c r="AMS1055" s="75"/>
      <c r="AMT1055" s="75"/>
      <c r="AMU1055" s="75"/>
      <c r="AMV1055" s="75"/>
      <c r="AMW1055" s="75"/>
      <c r="AMX1055" s="75"/>
      <c r="AMY1055" s="75"/>
      <c r="AMZ1055" s="75"/>
      <c r="ANA1055" s="75"/>
      <c r="ANB1055" s="75"/>
      <c r="ANC1055" s="75"/>
      <c r="AND1055" s="75"/>
      <c r="ANE1055" s="75"/>
      <c r="ANF1055" s="75"/>
      <c r="ANG1055" s="75"/>
      <c r="ANH1055" s="75"/>
      <c r="ANI1055" s="75"/>
      <c r="ANJ1055" s="75"/>
      <c r="ANK1055" s="75"/>
      <c r="ANL1055" s="75"/>
      <c r="ANM1055" s="75"/>
      <c r="ANN1055" s="75"/>
      <c r="ANO1055" s="75"/>
      <c r="ANP1055" s="75"/>
      <c r="ANQ1055" s="75"/>
      <c r="ANR1055" s="75"/>
      <c r="ANS1055" s="75"/>
      <c r="ANT1055" s="75"/>
      <c r="ANU1055" s="75"/>
      <c r="ANV1055" s="75"/>
      <c r="ANW1055" s="75"/>
      <c r="ANX1055" s="75"/>
      <c r="ANY1055" s="75"/>
      <c r="ANZ1055" s="75"/>
      <c r="AOA1055" s="75"/>
      <c r="AOB1055" s="75"/>
      <c r="AOC1055" s="75"/>
      <c r="AOD1055" s="75"/>
      <c r="AOE1055" s="75"/>
      <c r="AOF1055" s="75"/>
      <c r="AOG1055" s="75"/>
      <c r="AOH1055" s="75"/>
      <c r="AOI1055" s="75"/>
      <c r="AOJ1055" s="75"/>
      <c r="AOK1055" s="75"/>
      <c r="AOL1055" s="75"/>
      <c r="AOM1055" s="75"/>
      <c r="AON1055" s="75"/>
      <c r="AOO1055" s="75"/>
      <c r="AOP1055" s="75"/>
      <c r="AOQ1055" s="75"/>
      <c r="AOR1055" s="75"/>
      <c r="AOS1055" s="75"/>
      <c r="AOT1055" s="75"/>
      <c r="AOU1055" s="75"/>
      <c r="AOV1055" s="75"/>
      <c r="AOW1055" s="75"/>
      <c r="AOX1055" s="75"/>
      <c r="AOY1055" s="75"/>
      <c r="AOZ1055" s="75"/>
      <c r="APA1055" s="75"/>
      <c r="APB1055" s="75"/>
      <c r="APC1055" s="75"/>
      <c r="APD1055" s="75"/>
      <c r="APE1055" s="75"/>
      <c r="APF1055" s="75"/>
      <c r="APG1055" s="75"/>
      <c r="APH1055" s="75"/>
      <c r="API1055" s="75"/>
      <c r="APJ1055" s="75"/>
      <c r="APK1055" s="75"/>
      <c r="APL1055" s="75"/>
      <c r="APM1055" s="75"/>
      <c r="APN1055" s="75"/>
      <c r="APO1055" s="75"/>
      <c r="APP1055" s="75"/>
      <c r="APQ1055" s="75"/>
      <c r="APR1055" s="75"/>
      <c r="APS1055" s="75"/>
      <c r="APT1055" s="75"/>
      <c r="APU1055" s="75"/>
      <c r="APV1055" s="75"/>
      <c r="APW1055" s="75"/>
      <c r="APX1055" s="75"/>
      <c r="APY1055" s="75"/>
      <c r="APZ1055" s="75"/>
      <c r="AQA1055" s="75"/>
      <c r="AQB1055" s="75"/>
      <c r="AQC1055" s="75"/>
      <c r="AQD1055" s="75"/>
      <c r="AQE1055" s="75"/>
      <c r="AQF1055" s="75"/>
      <c r="AQG1055" s="75"/>
      <c r="AQH1055" s="75"/>
      <c r="AQI1055" s="75"/>
      <c r="AQJ1055" s="75"/>
      <c r="AQK1055" s="75"/>
      <c r="AQL1055" s="75"/>
      <c r="AQM1055" s="75"/>
      <c r="AQN1055" s="75"/>
      <c r="AQO1055" s="75"/>
      <c r="AQP1055" s="75"/>
      <c r="AQQ1055" s="75"/>
      <c r="AQR1055" s="75"/>
      <c r="AQS1055" s="75"/>
      <c r="AQT1055" s="75"/>
      <c r="AQU1055" s="75"/>
      <c r="AQV1055" s="75"/>
      <c r="AQW1055" s="75"/>
      <c r="AQX1055" s="75"/>
      <c r="AQY1055" s="75"/>
      <c r="AQZ1055" s="75"/>
      <c r="ARA1055" s="75"/>
      <c r="ARB1055" s="75"/>
      <c r="ARC1055" s="75"/>
      <c r="ARD1055" s="75"/>
      <c r="ARE1055" s="75"/>
      <c r="ARF1055" s="75"/>
      <c r="ARG1055" s="75"/>
      <c r="ARH1055" s="75"/>
      <c r="ARI1055" s="75"/>
      <c r="ARJ1055" s="75"/>
      <c r="ARK1055" s="75"/>
      <c r="ARL1055" s="75"/>
      <c r="ARM1055" s="75"/>
      <c r="ARN1055" s="75"/>
      <c r="ARO1055" s="75"/>
      <c r="ARP1055" s="75"/>
      <c r="ARQ1055" s="75"/>
      <c r="ARR1055" s="75"/>
      <c r="ARS1055" s="75"/>
      <c r="ART1055" s="75"/>
      <c r="ARU1055" s="75"/>
      <c r="ARV1055" s="75"/>
      <c r="ARW1055" s="75"/>
      <c r="ARX1055" s="75"/>
      <c r="ARY1055" s="75"/>
      <c r="ARZ1055" s="75"/>
      <c r="ASA1055" s="75"/>
      <c r="ASB1055" s="75"/>
      <c r="ASC1055" s="75"/>
      <c r="ASD1055" s="75"/>
      <c r="ASE1055" s="75"/>
      <c r="ASF1055" s="75"/>
      <c r="ASG1055" s="75"/>
      <c r="ASH1055" s="75"/>
      <c r="ASI1055" s="75"/>
      <c r="ASJ1055" s="75"/>
      <c r="ASK1055" s="75"/>
      <c r="ASL1055" s="75"/>
      <c r="ASM1055" s="75"/>
      <c r="ASN1055" s="75"/>
      <c r="ASO1055" s="75"/>
      <c r="ASP1055" s="75"/>
      <c r="ASQ1055" s="75"/>
      <c r="ASR1055" s="75"/>
      <c r="ASS1055" s="75"/>
      <c r="AST1055" s="75"/>
      <c r="ASU1055" s="75"/>
      <c r="ASV1055" s="75"/>
      <c r="ASW1055" s="75"/>
      <c r="ASX1055" s="75"/>
      <c r="ASY1055" s="75"/>
      <c r="ASZ1055" s="75"/>
      <c r="ATA1055" s="75"/>
      <c r="ATB1055" s="75"/>
      <c r="ATC1055" s="75"/>
      <c r="ATD1055" s="75"/>
      <c r="ATE1055" s="75"/>
      <c r="ATF1055" s="75"/>
      <c r="ATG1055" s="75"/>
      <c r="ATH1055" s="75"/>
      <c r="ATI1055" s="75"/>
      <c r="ATJ1055" s="75"/>
      <c r="ATK1055" s="75"/>
      <c r="ATL1055" s="75"/>
      <c r="ATM1055" s="75"/>
      <c r="ATN1055" s="75"/>
      <c r="ATO1055" s="75"/>
      <c r="ATP1055" s="75"/>
      <c r="ATQ1055" s="75"/>
      <c r="ATR1055" s="75"/>
      <c r="ATS1055" s="75"/>
      <c r="ATT1055" s="75"/>
      <c r="ATU1055" s="75"/>
      <c r="ATV1055" s="75"/>
      <c r="ATW1055" s="75"/>
      <c r="ATX1055" s="75"/>
      <c r="ATY1055" s="75"/>
      <c r="ATZ1055" s="75"/>
      <c r="AUA1055" s="75"/>
      <c r="AUB1055" s="75"/>
      <c r="AUC1055" s="75"/>
      <c r="AUD1055" s="75"/>
      <c r="AUE1055" s="75"/>
      <c r="AUF1055" s="75"/>
      <c r="AUG1055" s="75"/>
      <c r="AUH1055" s="75"/>
      <c r="AUI1055" s="75"/>
      <c r="AUJ1055" s="75"/>
      <c r="AUK1055" s="75"/>
      <c r="AUL1055" s="75"/>
      <c r="AUM1055" s="75"/>
      <c r="AUN1055" s="75"/>
      <c r="AUO1055" s="75"/>
      <c r="AUP1055" s="75"/>
      <c r="AUQ1055" s="75"/>
      <c r="AUR1055" s="75"/>
      <c r="AUS1055" s="75"/>
      <c r="AUT1055" s="75"/>
      <c r="AUU1055" s="75"/>
      <c r="AUV1055" s="75"/>
      <c r="AUW1055" s="75"/>
      <c r="AUX1055" s="75"/>
      <c r="AUY1055" s="75"/>
      <c r="AUZ1055" s="75"/>
      <c r="AVA1055" s="75"/>
      <c r="AVB1055" s="75"/>
      <c r="AVC1055" s="75"/>
      <c r="AVD1055" s="75"/>
      <c r="AVE1055" s="75"/>
      <c r="AVF1055" s="75"/>
      <c r="AVG1055" s="75"/>
      <c r="AVH1055" s="75"/>
      <c r="AVI1055" s="75"/>
      <c r="AVJ1055" s="75"/>
      <c r="AVK1055" s="75"/>
      <c r="AVL1055" s="75"/>
      <c r="AVM1055" s="75"/>
      <c r="AVN1055" s="75"/>
      <c r="AVO1055" s="75"/>
      <c r="AVP1055" s="75"/>
      <c r="AVQ1055" s="75"/>
      <c r="AVR1055" s="75"/>
      <c r="AVS1055" s="75"/>
      <c r="AVT1055" s="75"/>
      <c r="AVU1055" s="75"/>
      <c r="AVV1055" s="75"/>
      <c r="AVW1055" s="75"/>
      <c r="AVX1055" s="75"/>
      <c r="AVY1055" s="75"/>
      <c r="AVZ1055" s="75"/>
      <c r="AWA1055" s="75"/>
      <c r="AWB1055" s="75"/>
      <c r="AWC1055" s="75"/>
      <c r="AWD1055" s="75"/>
      <c r="AWE1055" s="75"/>
      <c r="AWF1055" s="75"/>
      <c r="AWG1055" s="75"/>
      <c r="AWH1055" s="75"/>
      <c r="AWI1055" s="75"/>
      <c r="AWJ1055" s="75"/>
      <c r="AWK1055" s="75"/>
      <c r="AWL1055" s="75"/>
      <c r="AWM1055" s="75"/>
      <c r="AWN1055" s="75"/>
      <c r="AWO1055" s="75"/>
      <c r="AWP1055" s="75"/>
      <c r="AWQ1055" s="75"/>
      <c r="AWR1055" s="75"/>
      <c r="AWS1055" s="75"/>
      <c r="AWT1055" s="75"/>
      <c r="AWU1055" s="75"/>
      <c r="AWV1055" s="75"/>
      <c r="AWW1055" s="75"/>
      <c r="AWX1055" s="75"/>
      <c r="AWY1055" s="75"/>
      <c r="AWZ1055" s="75"/>
      <c r="AXA1055" s="75"/>
      <c r="AXB1055" s="75"/>
      <c r="AXC1055" s="75"/>
      <c r="AXD1055" s="75"/>
      <c r="AXE1055" s="75"/>
      <c r="AXF1055" s="75"/>
      <c r="AXG1055" s="75"/>
      <c r="AXH1055" s="75"/>
      <c r="AXI1055" s="75"/>
      <c r="AXJ1055" s="75"/>
      <c r="AXK1055" s="75"/>
      <c r="AXL1055" s="75"/>
      <c r="AXM1055" s="75"/>
      <c r="AXN1055" s="75"/>
      <c r="AXO1055" s="75"/>
      <c r="AXP1055" s="75"/>
      <c r="AXQ1055" s="75"/>
      <c r="AXR1055" s="75"/>
      <c r="AXS1055" s="75"/>
      <c r="AXT1055" s="75"/>
      <c r="AXU1055" s="75"/>
      <c r="AXV1055" s="75"/>
      <c r="AXW1055" s="75"/>
      <c r="AXX1055" s="75"/>
      <c r="AXY1055" s="75"/>
      <c r="AXZ1055" s="75"/>
      <c r="AYA1055" s="75"/>
      <c r="AYB1055" s="75"/>
      <c r="AYC1055" s="75"/>
      <c r="AYD1055" s="75"/>
      <c r="AYE1055" s="75"/>
      <c r="AYF1055" s="75"/>
      <c r="AYG1055" s="75"/>
      <c r="AYH1055" s="75"/>
      <c r="AYI1055" s="75"/>
      <c r="AYJ1055" s="75"/>
      <c r="AYK1055" s="75"/>
      <c r="AYL1055" s="75"/>
      <c r="AYM1055" s="75"/>
      <c r="AYN1055" s="75"/>
      <c r="AYO1055" s="75"/>
      <c r="AYP1055" s="75"/>
      <c r="AYQ1055" s="75"/>
      <c r="AYR1055" s="75"/>
      <c r="AYS1055" s="75"/>
      <c r="AYT1055" s="75"/>
      <c r="AYU1055" s="75"/>
      <c r="AYV1055" s="75"/>
      <c r="AYW1055" s="75"/>
      <c r="AYX1055" s="75"/>
      <c r="AYY1055" s="75"/>
      <c r="AYZ1055" s="75"/>
      <c r="AZA1055" s="75"/>
      <c r="AZB1055" s="75"/>
      <c r="AZC1055" s="75"/>
      <c r="AZD1055" s="75"/>
      <c r="AZE1055" s="75"/>
      <c r="AZF1055" s="75"/>
      <c r="AZG1055" s="75"/>
      <c r="AZH1055" s="75"/>
      <c r="AZI1055" s="75"/>
      <c r="AZJ1055" s="75"/>
      <c r="AZK1055" s="75"/>
      <c r="AZL1055" s="75"/>
      <c r="AZM1055" s="75"/>
      <c r="AZN1055" s="75"/>
      <c r="AZO1055" s="75"/>
      <c r="AZP1055" s="75"/>
      <c r="AZQ1055" s="75"/>
      <c r="AZR1055" s="75"/>
      <c r="AZS1055" s="75"/>
      <c r="AZT1055" s="75"/>
      <c r="AZU1055" s="75"/>
      <c r="AZV1055" s="75"/>
      <c r="AZW1055" s="75"/>
      <c r="AZX1055" s="75"/>
      <c r="AZY1055" s="75"/>
      <c r="AZZ1055" s="75"/>
      <c r="BAA1055" s="75"/>
      <c r="BAB1055" s="75"/>
      <c r="BAC1055" s="75"/>
      <c r="BAD1055" s="75"/>
      <c r="BAE1055" s="75"/>
      <c r="BAF1055" s="75"/>
      <c r="BAG1055" s="75"/>
      <c r="BAH1055" s="75"/>
      <c r="BAI1055" s="75"/>
      <c r="BAJ1055" s="75"/>
      <c r="BAK1055" s="75"/>
      <c r="BAL1055" s="75"/>
      <c r="BAM1055" s="75"/>
      <c r="BAN1055" s="75"/>
      <c r="BAO1055" s="75"/>
      <c r="BAP1055" s="75"/>
      <c r="BAQ1055" s="75"/>
      <c r="BAR1055" s="75"/>
      <c r="BAS1055" s="75"/>
      <c r="BAT1055" s="75"/>
      <c r="BAU1055" s="75"/>
      <c r="BAV1055" s="75"/>
      <c r="BAW1055" s="75"/>
      <c r="BAX1055" s="75"/>
      <c r="BAY1055" s="75"/>
      <c r="BAZ1055" s="75"/>
      <c r="BBA1055" s="75"/>
      <c r="BBB1055" s="75"/>
      <c r="BBC1055" s="75"/>
      <c r="BBD1055" s="75"/>
      <c r="BBE1055" s="75"/>
      <c r="BBF1055" s="75"/>
      <c r="BBG1055" s="75"/>
      <c r="BBH1055" s="75"/>
      <c r="BBI1055" s="75"/>
      <c r="BBJ1055" s="75"/>
      <c r="BBK1055" s="75"/>
      <c r="BBL1055" s="75"/>
      <c r="BBM1055" s="75"/>
      <c r="BBN1055" s="75"/>
      <c r="BBO1055" s="75"/>
      <c r="BBP1055" s="75"/>
      <c r="BBQ1055" s="75"/>
      <c r="BBR1055" s="75"/>
      <c r="BBS1055" s="75"/>
      <c r="BBT1055" s="75"/>
      <c r="BBU1055" s="75"/>
      <c r="BBV1055" s="75"/>
      <c r="BBW1055" s="75"/>
      <c r="BBX1055" s="75"/>
      <c r="BBY1055" s="75"/>
      <c r="BBZ1055" s="75"/>
      <c r="BCA1055" s="75"/>
      <c r="BCB1055" s="75"/>
      <c r="BCC1055" s="75"/>
      <c r="BCD1055" s="75"/>
      <c r="BCE1055" s="75"/>
      <c r="BCF1055" s="75"/>
      <c r="BCG1055" s="75"/>
      <c r="BCH1055" s="75"/>
      <c r="BCI1055" s="75"/>
      <c r="BCJ1055" s="75"/>
      <c r="BCK1055" s="75"/>
      <c r="BCL1055" s="75"/>
      <c r="BCM1055" s="75"/>
      <c r="BCN1055" s="75"/>
      <c r="BCO1055" s="75"/>
      <c r="BCP1055" s="75"/>
      <c r="BCQ1055" s="75"/>
      <c r="BCR1055" s="75"/>
      <c r="BCS1055" s="75"/>
      <c r="BCT1055" s="75"/>
      <c r="BCU1055" s="75"/>
      <c r="BCV1055" s="75"/>
      <c r="BCW1055" s="75"/>
      <c r="BCX1055" s="75"/>
      <c r="BCY1055" s="75"/>
      <c r="BCZ1055" s="75"/>
      <c r="BDA1055" s="75"/>
      <c r="BDB1055" s="75"/>
      <c r="BDC1055" s="75"/>
      <c r="BDD1055" s="75"/>
      <c r="BDE1055" s="75"/>
      <c r="BDF1055" s="75"/>
      <c r="BDG1055" s="75"/>
      <c r="BDH1055" s="75"/>
      <c r="BDI1055" s="75"/>
      <c r="BDJ1055" s="75"/>
      <c r="BDK1055" s="75"/>
      <c r="BDL1055" s="75"/>
      <c r="BDM1055" s="75"/>
      <c r="BDN1055" s="75"/>
      <c r="BDO1055" s="75"/>
      <c r="BDP1055" s="75"/>
      <c r="BDQ1055" s="75"/>
      <c r="BDR1055" s="75"/>
      <c r="BDS1055" s="75"/>
      <c r="BDT1055" s="75"/>
      <c r="BDU1055" s="75"/>
      <c r="BDV1055" s="75"/>
      <c r="BDW1055" s="75"/>
      <c r="BDX1055" s="75"/>
      <c r="BDY1055" s="75"/>
      <c r="BDZ1055" s="75"/>
      <c r="BEA1055" s="75"/>
      <c r="BEB1055" s="75"/>
      <c r="BEC1055" s="75"/>
      <c r="BED1055" s="75"/>
      <c r="BEE1055" s="75"/>
      <c r="BEF1055" s="75"/>
      <c r="BEG1055" s="75"/>
      <c r="BEH1055" s="75"/>
      <c r="BEI1055" s="75"/>
      <c r="BEJ1055" s="75"/>
      <c r="BEK1055" s="75"/>
      <c r="BEL1055" s="75"/>
      <c r="BEM1055" s="75"/>
      <c r="BEN1055" s="75"/>
      <c r="BEO1055" s="75"/>
      <c r="BEP1055" s="75"/>
      <c r="BEQ1055" s="75"/>
      <c r="BER1055" s="75"/>
      <c r="BES1055" s="75"/>
      <c r="BET1055" s="75"/>
      <c r="BEU1055" s="75"/>
      <c r="BEV1055" s="75"/>
      <c r="BEW1055" s="75"/>
      <c r="BEX1055" s="75"/>
      <c r="BEY1055" s="75"/>
      <c r="BEZ1055" s="75"/>
      <c r="BFA1055" s="75"/>
      <c r="BFB1055" s="75"/>
      <c r="BFC1055" s="75"/>
      <c r="BFD1055" s="75"/>
      <c r="BFE1055" s="75"/>
      <c r="BFF1055" s="75"/>
      <c r="BFG1055" s="75"/>
      <c r="BFH1055" s="75"/>
      <c r="BFI1055" s="75"/>
      <c r="BFJ1055" s="75"/>
      <c r="BFK1055" s="75"/>
      <c r="BFL1055" s="75"/>
      <c r="BFM1055" s="75"/>
      <c r="BFN1055" s="75"/>
      <c r="BFO1055" s="75"/>
      <c r="BFP1055" s="75"/>
      <c r="BFQ1055" s="75"/>
      <c r="BFR1055" s="75"/>
      <c r="BFS1055" s="75"/>
      <c r="BFT1055" s="75"/>
      <c r="BFU1055" s="75"/>
      <c r="BFV1055" s="75"/>
      <c r="BFW1055" s="75"/>
      <c r="BFX1055" s="75"/>
      <c r="BFY1055" s="75"/>
      <c r="BFZ1055" s="75"/>
      <c r="BGA1055" s="75"/>
      <c r="BGB1055" s="75"/>
      <c r="BGC1055" s="75"/>
      <c r="BGD1055" s="75"/>
      <c r="BGE1055" s="75"/>
      <c r="BGF1055" s="75"/>
      <c r="BGG1055" s="75"/>
      <c r="BGH1055" s="75"/>
      <c r="BGI1055" s="75"/>
      <c r="BGJ1055" s="75"/>
      <c r="BGK1055" s="75"/>
      <c r="BGL1055" s="75"/>
      <c r="BGM1055" s="75"/>
      <c r="BGN1055" s="75"/>
      <c r="BGO1055" s="75"/>
      <c r="BGP1055" s="75"/>
      <c r="BGQ1055" s="75"/>
      <c r="BGR1055" s="75"/>
      <c r="BGS1055" s="75"/>
      <c r="BGT1055" s="75"/>
      <c r="BGU1055" s="75"/>
      <c r="BGV1055" s="75"/>
      <c r="BGW1055" s="75"/>
      <c r="BGX1055" s="75"/>
      <c r="BGY1055" s="75"/>
      <c r="BGZ1055" s="75"/>
      <c r="BHA1055" s="75"/>
      <c r="BHB1055" s="75"/>
      <c r="BHC1055" s="75"/>
      <c r="BHD1055" s="75"/>
      <c r="BHE1055" s="75"/>
      <c r="BHF1055" s="75"/>
      <c r="BHG1055" s="75"/>
      <c r="BHH1055" s="75"/>
      <c r="BHI1055" s="75"/>
      <c r="BHJ1055" s="75"/>
      <c r="BHK1055" s="75"/>
      <c r="BHL1055" s="75"/>
      <c r="BHM1055" s="75"/>
      <c r="BHN1055" s="75"/>
      <c r="BHO1055" s="75"/>
      <c r="BHP1055" s="75"/>
      <c r="BHQ1055" s="75"/>
      <c r="BHR1055" s="75"/>
      <c r="BHS1055" s="75"/>
      <c r="BHT1055" s="75"/>
      <c r="BHU1055" s="75"/>
      <c r="BHV1055" s="75"/>
      <c r="BHW1055" s="75"/>
      <c r="BHX1055" s="75"/>
      <c r="BHY1055" s="75"/>
      <c r="BHZ1055" s="75"/>
      <c r="BIA1055" s="75"/>
      <c r="BIB1055" s="75"/>
      <c r="BIC1055" s="75"/>
      <c r="BID1055" s="75"/>
      <c r="BIE1055" s="75"/>
      <c r="BIF1055" s="75"/>
      <c r="BIG1055" s="75"/>
      <c r="BIH1055" s="75"/>
      <c r="BII1055" s="75"/>
      <c r="BIJ1055" s="75"/>
      <c r="BIK1055" s="75"/>
      <c r="BIL1055" s="75"/>
      <c r="BIM1055" s="75"/>
      <c r="BIN1055" s="75"/>
      <c r="BIO1055" s="75"/>
      <c r="BIP1055" s="75"/>
      <c r="BIQ1055" s="75"/>
      <c r="BIR1055" s="75"/>
      <c r="BIS1055" s="75"/>
      <c r="BIT1055" s="75"/>
      <c r="BIU1055" s="75"/>
      <c r="BIV1055" s="75"/>
      <c r="BIW1055" s="75"/>
      <c r="BIX1055" s="75"/>
      <c r="BIY1055" s="75"/>
      <c r="BIZ1055" s="75"/>
      <c r="BJA1055" s="75"/>
      <c r="BJB1055" s="75"/>
      <c r="BJC1055" s="75"/>
      <c r="BJD1055" s="75"/>
      <c r="BJE1055" s="75"/>
      <c r="BJF1055" s="75"/>
      <c r="BJG1055" s="75"/>
      <c r="BJH1055" s="75"/>
      <c r="BJI1055" s="75"/>
      <c r="BJJ1055" s="75"/>
      <c r="BJK1055" s="75"/>
      <c r="BJL1055" s="75"/>
      <c r="BJM1055" s="75"/>
      <c r="BJN1055" s="75"/>
      <c r="BJO1055" s="75"/>
      <c r="BJP1055" s="75"/>
      <c r="BJQ1055" s="75"/>
      <c r="BJR1055" s="75"/>
      <c r="BJS1055" s="75"/>
      <c r="BJT1055" s="75"/>
      <c r="BJU1055" s="75"/>
      <c r="BJV1055" s="75"/>
      <c r="BJW1055" s="75"/>
      <c r="BJX1055" s="75"/>
      <c r="BJY1055" s="75"/>
      <c r="BJZ1055" s="75"/>
      <c r="BKA1055" s="75"/>
      <c r="BKB1055" s="75"/>
      <c r="BKC1055" s="75"/>
      <c r="BKD1055" s="75"/>
      <c r="BKE1055" s="75"/>
      <c r="BKF1055" s="75"/>
      <c r="BKG1055" s="75"/>
      <c r="BKH1055" s="75"/>
      <c r="BKI1055" s="75"/>
      <c r="BKJ1055" s="75"/>
      <c r="BKK1055" s="75"/>
      <c r="BKL1055" s="75"/>
      <c r="BKM1055" s="75"/>
      <c r="BKN1055" s="75"/>
      <c r="BKO1055" s="75"/>
      <c r="BKP1055" s="75"/>
      <c r="BKQ1055" s="75"/>
      <c r="BKR1055" s="75"/>
      <c r="BKS1055" s="75"/>
      <c r="BKT1055" s="75"/>
      <c r="BKU1055" s="75"/>
      <c r="BKV1055" s="75"/>
      <c r="BKW1055" s="75"/>
      <c r="BKX1055" s="75"/>
      <c r="BKY1055" s="75"/>
      <c r="BKZ1055" s="75"/>
      <c r="BLA1055" s="75"/>
      <c r="BLB1055" s="75"/>
      <c r="BLC1055" s="75"/>
      <c r="BLD1055" s="75"/>
      <c r="BLE1055" s="75"/>
      <c r="BLF1055" s="75"/>
      <c r="BLG1055" s="75"/>
      <c r="BLH1055" s="75"/>
      <c r="BLI1055" s="75"/>
      <c r="BLJ1055" s="75"/>
      <c r="BLK1055" s="75"/>
      <c r="BLL1055" s="75"/>
      <c r="BLM1055" s="75"/>
      <c r="BLN1055" s="75"/>
      <c r="BLO1055" s="75"/>
      <c r="BLP1055" s="75"/>
      <c r="BLQ1055" s="75"/>
      <c r="BLR1055" s="75"/>
      <c r="BLS1055" s="75"/>
      <c r="BLT1055" s="75"/>
      <c r="BLU1055" s="75"/>
      <c r="BLV1055" s="75"/>
      <c r="BLW1055" s="75"/>
      <c r="BLX1055" s="75"/>
      <c r="BLY1055" s="75"/>
      <c r="BLZ1055" s="75"/>
      <c r="BMA1055" s="75"/>
      <c r="BMB1055" s="75"/>
      <c r="BMC1055" s="75"/>
      <c r="BMD1055" s="75"/>
      <c r="BME1055" s="75"/>
      <c r="BMF1055" s="75"/>
      <c r="BMG1055" s="75"/>
      <c r="BMH1055" s="75"/>
      <c r="BMI1055" s="75"/>
      <c r="BMJ1055" s="75"/>
      <c r="BMK1055" s="75"/>
      <c r="BML1055" s="75"/>
      <c r="BMM1055" s="75"/>
      <c r="BMN1055" s="75"/>
      <c r="BMO1055" s="75"/>
      <c r="BMP1055" s="75"/>
      <c r="BMQ1055" s="75"/>
      <c r="BMR1055" s="75"/>
      <c r="BMS1055" s="75"/>
      <c r="BMT1055" s="75"/>
      <c r="BMU1055" s="75"/>
      <c r="BMV1055" s="75"/>
      <c r="BMW1055" s="75"/>
      <c r="BMX1055" s="75"/>
      <c r="BMY1055" s="75"/>
      <c r="BMZ1055" s="75"/>
      <c r="BNA1055" s="75"/>
      <c r="BNB1055" s="75"/>
      <c r="BNC1055" s="75"/>
      <c r="BND1055" s="75"/>
      <c r="BNE1055" s="75"/>
      <c r="BNF1055" s="75"/>
      <c r="BNG1055" s="75"/>
      <c r="BNH1055" s="75"/>
      <c r="BNI1055" s="75"/>
      <c r="BNJ1055" s="75"/>
      <c r="BNK1055" s="75"/>
      <c r="BNL1055" s="75"/>
      <c r="BNM1055" s="75"/>
      <c r="BNN1055" s="75"/>
      <c r="BNO1055" s="75"/>
      <c r="BNP1055" s="75"/>
      <c r="BNQ1055" s="75"/>
      <c r="BNR1055" s="75"/>
      <c r="BNS1055" s="75"/>
      <c r="BNT1055" s="75"/>
      <c r="BNU1055" s="75"/>
      <c r="BNV1055" s="75"/>
      <c r="BNW1055" s="75"/>
      <c r="BNX1055" s="75"/>
      <c r="BNY1055" s="75"/>
      <c r="BNZ1055" s="75"/>
      <c r="BOA1055" s="75"/>
      <c r="BOB1055" s="75"/>
      <c r="BOC1055" s="75"/>
      <c r="BOD1055" s="75"/>
      <c r="BOE1055" s="75"/>
      <c r="BOF1055" s="75"/>
      <c r="BOG1055" s="75"/>
      <c r="BOH1055" s="75"/>
      <c r="BOI1055" s="75"/>
      <c r="BOJ1055" s="75"/>
      <c r="BOK1055" s="75"/>
      <c r="BOL1055" s="75"/>
      <c r="BOM1055" s="75"/>
      <c r="BON1055" s="75"/>
      <c r="BOO1055" s="75"/>
      <c r="BOP1055" s="75"/>
      <c r="BOQ1055" s="75"/>
      <c r="BOR1055" s="75"/>
      <c r="BOS1055" s="75"/>
      <c r="BOT1055" s="75"/>
      <c r="BOU1055" s="75"/>
      <c r="BOV1055" s="75"/>
      <c r="BOW1055" s="75"/>
      <c r="BOX1055" s="75"/>
      <c r="BOY1055" s="75"/>
      <c r="BOZ1055" s="75"/>
      <c r="BPA1055" s="75"/>
      <c r="BPB1055" s="75"/>
      <c r="BPC1055" s="75"/>
      <c r="BPD1055" s="75"/>
      <c r="BPE1055" s="75"/>
      <c r="BPF1055" s="75"/>
      <c r="BPG1055" s="75"/>
      <c r="BPH1055" s="75"/>
      <c r="BPI1055" s="75"/>
      <c r="BPJ1055" s="75"/>
      <c r="BPK1055" s="75"/>
      <c r="BPL1055" s="75"/>
      <c r="BPM1055" s="75"/>
      <c r="BPN1055" s="75"/>
      <c r="BPO1055" s="75"/>
      <c r="BPP1055" s="75"/>
      <c r="BPQ1055" s="75"/>
      <c r="BPR1055" s="75"/>
      <c r="BPS1055" s="75"/>
      <c r="BPT1055" s="75"/>
      <c r="BPU1055" s="75"/>
      <c r="BPV1055" s="75"/>
      <c r="BPW1055" s="75"/>
      <c r="BPX1055" s="75"/>
      <c r="BPY1055" s="75"/>
      <c r="BPZ1055" s="75"/>
      <c r="BQA1055" s="75"/>
      <c r="BQB1055" s="75"/>
      <c r="BQC1055" s="75"/>
      <c r="BQD1055" s="75"/>
      <c r="BQE1055" s="75"/>
      <c r="BQF1055" s="75"/>
      <c r="BQG1055" s="75"/>
      <c r="BQH1055" s="75"/>
      <c r="BQI1055" s="75"/>
      <c r="BQJ1055" s="75"/>
      <c r="BQK1055" s="75"/>
      <c r="BQL1055" s="75"/>
      <c r="BQM1055" s="75"/>
      <c r="BQN1055" s="75"/>
      <c r="BQO1055" s="75"/>
      <c r="BQP1055" s="75"/>
      <c r="BQQ1055" s="75"/>
      <c r="BQR1055" s="75"/>
      <c r="BQS1055" s="75"/>
      <c r="BQT1055" s="75"/>
      <c r="BQU1055" s="75"/>
      <c r="BQV1055" s="75"/>
      <c r="BQW1055" s="75"/>
      <c r="BQX1055" s="75"/>
      <c r="BQY1055" s="75"/>
      <c r="BQZ1055" s="75"/>
      <c r="BRA1055" s="75"/>
      <c r="BRB1055" s="75"/>
      <c r="BRC1055" s="75"/>
      <c r="BRD1055" s="75"/>
      <c r="BRE1055" s="75"/>
      <c r="BRF1055" s="75"/>
      <c r="BRG1055" s="75"/>
      <c r="BRH1055" s="75"/>
      <c r="BRI1055" s="75"/>
      <c r="BRJ1055" s="75"/>
      <c r="BRK1055" s="75"/>
      <c r="BRL1055" s="75"/>
      <c r="BRM1055" s="75"/>
      <c r="BRN1055" s="75"/>
      <c r="BRO1055" s="75"/>
      <c r="BRP1055" s="75"/>
      <c r="BRQ1055" s="75"/>
      <c r="BRR1055" s="75"/>
      <c r="BRS1055" s="75"/>
      <c r="BRT1055" s="75"/>
      <c r="BRU1055" s="75"/>
      <c r="BRV1055" s="75"/>
      <c r="BRW1055" s="75"/>
      <c r="BRX1055" s="75"/>
      <c r="BRY1055" s="75"/>
      <c r="BRZ1055" s="75"/>
      <c r="BSA1055" s="75"/>
      <c r="BSB1055" s="75"/>
      <c r="BSC1055" s="75"/>
      <c r="BSD1055" s="75"/>
      <c r="BSE1055" s="75"/>
      <c r="BSF1055" s="75"/>
      <c r="BSG1055" s="75"/>
      <c r="BSH1055" s="75"/>
      <c r="BSI1055" s="75"/>
      <c r="BSJ1055" s="75"/>
      <c r="BSK1055" s="75"/>
      <c r="BSL1055" s="75"/>
      <c r="BSM1055" s="75"/>
      <c r="BSN1055" s="75"/>
      <c r="BSO1055" s="75"/>
      <c r="BSP1055" s="75"/>
      <c r="BSQ1055" s="75"/>
      <c r="BSR1055" s="75"/>
      <c r="BSS1055" s="75"/>
      <c r="BST1055" s="75"/>
      <c r="BSU1055" s="75"/>
      <c r="BSV1055" s="75"/>
      <c r="BSW1055" s="75"/>
      <c r="BSX1055" s="75"/>
      <c r="BSY1055" s="75"/>
      <c r="BSZ1055" s="75"/>
      <c r="BTA1055" s="75"/>
      <c r="BTB1055" s="75"/>
      <c r="BTC1055" s="75"/>
      <c r="BTD1055" s="75"/>
      <c r="BTE1055" s="75"/>
      <c r="BTF1055" s="75"/>
      <c r="BTG1055" s="75"/>
      <c r="BTH1055" s="75"/>
      <c r="BTI1055" s="75"/>
      <c r="BTJ1055" s="75"/>
      <c r="BTK1055" s="75"/>
      <c r="BTL1055" s="75"/>
      <c r="BTM1055" s="75"/>
      <c r="BTN1055" s="75"/>
      <c r="BTO1055" s="75"/>
      <c r="BTP1055" s="75"/>
      <c r="BTQ1055" s="75"/>
      <c r="BTR1055" s="75"/>
      <c r="BTS1055" s="75"/>
      <c r="BTT1055" s="75"/>
      <c r="BTU1055" s="75"/>
      <c r="BTV1055" s="75"/>
      <c r="BTW1055" s="75"/>
      <c r="BTX1055" s="75"/>
      <c r="BTY1055" s="75"/>
      <c r="BTZ1055" s="75"/>
      <c r="BUA1055" s="75"/>
      <c r="BUB1055" s="75"/>
      <c r="BUC1055" s="75"/>
      <c r="BUD1055" s="75"/>
      <c r="BUE1055" s="75"/>
      <c r="BUF1055" s="75"/>
      <c r="BUG1055" s="75"/>
      <c r="BUH1055" s="75"/>
      <c r="BUI1055" s="75"/>
      <c r="BUJ1055" s="75"/>
      <c r="BUK1055" s="75"/>
      <c r="BUL1055" s="75"/>
      <c r="BUM1055" s="75"/>
      <c r="BUN1055" s="75"/>
      <c r="BUO1055" s="75"/>
      <c r="BUP1055" s="75"/>
      <c r="BUQ1055" s="75"/>
      <c r="BUR1055" s="75"/>
      <c r="BUS1055" s="75"/>
      <c r="BUT1055" s="75"/>
      <c r="BUU1055" s="75"/>
      <c r="BUV1055" s="75"/>
      <c r="BUW1055" s="75"/>
      <c r="BUX1055" s="75"/>
      <c r="BUY1055" s="75"/>
      <c r="BUZ1055" s="75"/>
      <c r="BVA1055" s="75"/>
      <c r="BVB1055" s="75"/>
      <c r="BVC1055" s="75"/>
      <c r="BVD1055" s="75"/>
      <c r="BVE1055" s="75"/>
      <c r="BVF1055" s="75"/>
      <c r="BVG1055" s="75"/>
      <c r="BVH1055" s="75"/>
      <c r="BVI1055" s="75"/>
      <c r="BVJ1055" s="75"/>
      <c r="BVK1055" s="75"/>
      <c r="BVL1055" s="75"/>
      <c r="BVM1055" s="75"/>
      <c r="BVN1055" s="75"/>
      <c r="BVO1055" s="75"/>
      <c r="BVP1055" s="75"/>
      <c r="BVQ1055" s="75"/>
      <c r="BVR1055" s="75"/>
      <c r="BVS1055" s="75"/>
      <c r="BVT1055" s="75"/>
      <c r="BVU1055" s="75"/>
      <c r="BVV1055" s="75"/>
      <c r="BVW1055" s="75"/>
      <c r="BVX1055" s="75"/>
      <c r="BVY1055" s="75"/>
      <c r="BVZ1055" s="75"/>
      <c r="BWA1055" s="75"/>
      <c r="BWB1055" s="75"/>
      <c r="BWC1055" s="75"/>
      <c r="BWD1055" s="75"/>
      <c r="BWE1055" s="75"/>
      <c r="BWF1055" s="75"/>
      <c r="BWG1055" s="75"/>
      <c r="BWH1055" s="75"/>
      <c r="BWI1055" s="75"/>
      <c r="BWJ1055" s="75"/>
      <c r="BWK1055" s="75"/>
      <c r="BWL1055" s="75"/>
      <c r="BWM1055" s="75"/>
      <c r="BWN1055" s="75"/>
      <c r="BWO1055" s="75"/>
      <c r="BWP1055" s="75"/>
      <c r="BWQ1055" s="75"/>
      <c r="BWR1055" s="75"/>
      <c r="BWS1055" s="75"/>
      <c r="BWT1055" s="75"/>
      <c r="BWU1055" s="75"/>
      <c r="BWV1055" s="75"/>
      <c r="BWW1055" s="75"/>
      <c r="BWX1055" s="75"/>
      <c r="BWY1055" s="75"/>
      <c r="BWZ1055" s="75"/>
      <c r="BXA1055" s="75"/>
      <c r="BXB1055" s="75"/>
      <c r="BXC1055" s="75"/>
      <c r="BXD1055" s="75"/>
      <c r="BXE1055" s="75"/>
      <c r="BXF1055" s="75"/>
      <c r="BXG1055" s="75"/>
      <c r="BXH1055" s="75"/>
      <c r="BXI1055" s="75"/>
      <c r="BXJ1055" s="75"/>
      <c r="BXK1055" s="75"/>
      <c r="BXL1055" s="75"/>
      <c r="BXM1055" s="75"/>
      <c r="BXN1055" s="75"/>
      <c r="BXO1055" s="75"/>
      <c r="BXP1055" s="75"/>
      <c r="BXQ1055" s="75"/>
      <c r="BXR1055" s="75"/>
      <c r="BXS1055" s="75"/>
      <c r="BXT1055" s="75"/>
      <c r="BXU1055" s="75"/>
      <c r="BXV1055" s="75"/>
      <c r="BXW1055" s="75"/>
      <c r="BXX1055" s="75"/>
      <c r="BXY1055" s="75"/>
      <c r="BXZ1055" s="75"/>
      <c r="BYA1055" s="75"/>
      <c r="BYB1055" s="75"/>
      <c r="BYC1055" s="75"/>
      <c r="BYD1055" s="75"/>
      <c r="BYE1055" s="75"/>
      <c r="BYF1055" s="75"/>
      <c r="BYG1055" s="75"/>
      <c r="BYH1055" s="75"/>
      <c r="BYI1055" s="75"/>
      <c r="BYJ1055" s="75"/>
      <c r="BYK1055" s="75"/>
      <c r="BYL1055" s="75"/>
      <c r="BYM1055" s="75"/>
      <c r="BYN1055" s="75"/>
      <c r="BYO1055" s="75"/>
      <c r="BYP1055" s="75"/>
      <c r="BYQ1055" s="75"/>
      <c r="BYR1055" s="75"/>
      <c r="BYS1055" s="75"/>
      <c r="BYT1055" s="75"/>
      <c r="BYU1055" s="75"/>
      <c r="BYV1055" s="75"/>
      <c r="BYW1055" s="75"/>
      <c r="BYX1055" s="75"/>
      <c r="BYY1055" s="75"/>
      <c r="BYZ1055" s="75"/>
      <c r="BZA1055" s="75"/>
      <c r="BZB1055" s="75"/>
      <c r="BZC1055" s="75"/>
      <c r="BZD1055" s="75"/>
      <c r="BZE1055" s="75"/>
      <c r="BZF1055" s="75"/>
      <c r="BZG1055" s="75"/>
      <c r="BZH1055" s="75"/>
      <c r="BZI1055" s="75"/>
      <c r="BZJ1055" s="75"/>
      <c r="BZK1055" s="75"/>
      <c r="BZL1055" s="75"/>
      <c r="BZM1055" s="75"/>
      <c r="BZN1055" s="75"/>
      <c r="BZO1055" s="75"/>
      <c r="BZP1055" s="75"/>
      <c r="BZQ1055" s="75"/>
      <c r="BZR1055" s="75"/>
      <c r="BZS1055" s="75"/>
      <c r="BZT1055" s="75"/>
      <c r="BZU1055" s="75"/>
      <c r="BZV1055" s="75"/>
      <c r="BZW1055" s="75"/>
      <c r="BZX1055" s="75"/>
      <c r="BZY1055" s="75"/>
      <c r="BZZ1055" s="75"/>
      <c r="CAA1055" s="75"/>
      <c r="CAB1055" s="75"/>
      <c r="CAC1055" s="75"/>
      <c r="CAD1055" s="75"/>
      <c r="CAE1055" s="75"/>
      <c r="CAF1055" s="75"/>
      <c r="CAG1055" s="75"/>
      <c r="CAH1055" s="75"/>
      <c r="CAI1055" s="75"/>
      <c r="CAJ1055" s="75"/>
      <c r="CAK1055" s="75"/>
      <c r="CAL1055" s="75"/>
      <c r="CAM1055" s="75"/>
      <c r="CAN1055" s="75"/>
      <c r="CAO1055" s="75"/>
      <c r="CAP1055" s="75"/>
      <c r="CAQ1055" s="75"/>
      <c r="CAR1055" s="75"/>
      <c r="CAS1055" s="75"/>
      <c r="CAT1055" s="75"/>
      <c r="CAU1055" s="75"/>
      <c r="CAV1055" s="75"/>
      <c r="CAW1055" s="75"/>
      <c r="CAX1055" s="75"/>
      <c r="CAY1055" s="75"/>
      <c r="CAZ1055" s="75"/>
      <c r="CBA1055" s="75"/>
      <c r="CBB1055" s="75"/>
      <c r="CBC1055" s="75"/>
      <c r="CBD1055" s="75"/>
      <c r="CBE1055" s="75"/>
      <c r="CBF1055" s="75"/>
      <c r="CBG1055" s="75"/>
      <c r="CBH1055" s="75"/>
      <c r="CBI1055" s="75"/>
      <c r="CBJ1055" s="75"/>
      <c r="CBK1055" s="75"/>
      <c r="CBL1055" s="75"/>
      <c r="CBM1055" s="75"/>
      <c r="CBN1055" s="75"/>
      <c r="CBO1055" s="75"/>
      <c r="CBP1055" s="75"/>
      <c r="CBQ1055" s="75"/>
      <c r="CBR1055" s="75"/>
      <c r="CBS1055" s="75"/>
      <c r="CBT1055" s="75"/>
      <c r="CBU1055" s="75"/>
      <c r="CBV1055" s="75"/>
      <c r="CBW1055" s="75"/>
      <c r="CBX1055" s="75"/>
      <c r="CBY1055" s="75"/>
      <c r="CBZ1055" s="75"/>
      <c r="CCA1055" s="75"/>
      <c r="CCB1055" s="75"/>
      <c r="CCC1055" s="75"/>
      <c r="CCD1055" s="75"/>
      <c r="CCE1055" s="75"/>
      <c r="CCF1055" s="75"/>
      <c r="CCG1055" s="75"/>
      <c r="CCH1055" s="75"/>
      <c r="CCI1055" s="75"/>
      <c r="CCJ1055" s="75"/>
      <c r="CCK1055" s="75"/>
      <c r="CCL1055" s="75"/>
      <c r="CCM1055" s="75"/>
      <c r="CCN1055" s="75"/>
      <c r="CCO1055" s="75"/>
      <c r="CCP1055" s="75"/>
      <c r="CCQ1055" s="75"/>
      <c r="CCR1055" s="75"/>
      <c r="CCS1055" s="75"/>
      <c r="CCT1055" s="75"/>
      <c r="CCU1055" s="75"/>
      <c r="CCV1055" s="75"/>
      <c r="CCW1055" s="75"/>
      <c r="CCX1055" s="75"/>
      <c r="CCY1055" s="75"/>
      <c r="CCZ1055" s="75"/>
      <c r="CDA1055" s="75"/>
      <c r="CDB1055" s="75"/>
      <c r="CDC1055" s="75"/>
      <c r="CDD1055" s="75"/>
      <c r="CDE1055" s="75"/>
      <c r="CDF1055" s="75"/>
      <c r="CDG1055" s="75"/>
      <c r="CDH1055" s="75"/>
      <c r="CDI1055" s="75"/>
      <c r="CDJ1055" s="75"/>
      <c r="CDK1055" s="75"/>
      <c r="CDL1055" s="75"/>
      <c r="CDM1055" s="75"/>
      <c r="CDN1055" s="75"/>
      <c r="CDO1055" s="75"/>
      <c r="CDP1055" s="75"/>
      <c r="CDQ1055" s="75"/>
      <c r="CDR1055" s="75"/>
      <c r="CDS1055" s="75"/>
      <c r="CDT1055" s="75"/>
      <c r="CDU1055" s="75"/>
      <c r="CDV1055" s="75"/>
      <c r="CDW1055" s="75"/>
      <c r="CDX1055" s="75"/>
      <c r="CDY1055" s="75"/>
      <c r="CDZ1055" s="75"/>
      <c r="CEA1055" s="75"/>
      <c r="CEB1055" s="75"/>
      <c r="CEC1055" s="75"/>
      <c r="CED1055" s="75"/>
      <c r="CEE1055" s="75"/>
      <c r="CEF1055" s="75"/>
      <c r="CEG1055" s="75"/>
      <c r="CEH1055" s="75"/>
      <c r="CEI1055" s="75"/>
      <c r="CEJ1055" s="75"/>
      <c r="CEK1055" s="75"/>
      <c r="CEL1055" s="75"/>
      <c r="CEM1055" s="75"/>
      <c r="CEN1055" s="75"/>
      <c r="CEO1055" s="75"/>
      <c r="CEP1055" s="75"/>
      <c r="CEQ1055" s="75"/>
      <c r="CER1055" s="75"/>
      <c r="CES1055" s="75"/>
      <c r="CET1055" s="75"/>
      <c r="CEU1055" s="75"/>
      <c r="CEV1055" s="75"/>
      <c r="CEW1055" s="75"/>
      <c r="CEX1055" s="75"/>
      <c r="CEY1055" s="75"/>
      <c r="CEZ1055" s="75"/>
      <c r="CFA1055" s="75"/>
      <c r="CFB1055" s="75"/>
      <c r="CFC1055" s="75"/>
      <c r="CFD1055" s="75"/>
      <c r="CFE1055" s="75"/>
      <c r="CFF1055" s="75"/>
      <c r="CFG1055" s="75"/>
      <c r="CFH1055" s="75"/>
      <c r="CFI1055" s="75"/>
      <c r="CFJ1055" s="75"/>
      <c r="CFK1055" s="75"/>
      <c r="CFL1055" s="75"/>
      <c r="CFM1055" s="75"/>
      <c r="CFN1055" s="75"/>
      <c r="CFO1055" s="75"/>
      <c r="CFP1055" s="75"/>
      <c r="CFQ1055" s="75"/>
      <c r="CFR1055" s="75"/>
      <c r="CFS1055" s="75"/>
      <c r="CFT1055" s="75"/>
      <c r="CFU1055" s="75"/>
      <c r="CFV1055" s="75"/>
      <c r="CFW1055" s="75"/>
      <c r="CFX1055" s="75"/>
      <c r="CFY1055" s="75"/>
      <c r="CFZ1055" s="75"/>
      <c r="CGA1055" s="75"/>
      <c r="CGB1055" s="75"/>
      <c r="CGC1055" s="75"/>
      <c r="CGD1055" s="75"/>
      <c r="CGE1055" s="75"/>
      <c r="CGF1055" s="75"/>
      <c r="CGG1055" s="75"/>
      <c r="CGH1055" s="75"/>
      <c r="CGI1055" s="75"/>
      <c r="CGJ1055" s="75"/>
      <c r="CGK1055" s="75"/>
      <c r="CGL1055" s="75"/>
      <c r="CGM1055" s="75"/>
      <c r="CGN1055" s="75"/>
      <c r="CGO1055" s="75"/>
      <c r="CGP1055" s="75"/>
      <c r="CGQ1055" s="75"/>
      <c r="CGR1055" s="75"/>
      <c r="CGS1055" s="75"/>
      <c r="CGT1055" s="75"/>
      <c r="CGU1055" s="75"/>
      <c r="CGV1055" s="75"/>
      <c r="CGW1055" s="75"/>
      <c r="CGX1055" s="75"/>
      <c r="CGY1055" s="75"/>
      <c r="CGZ1055" s="75"/>
      <c r="CHA1055" s="75"/>
      <c r="CHB1055" s="75"/>
      <c r="CHC1055" s="75"/>
      <c r="CHD1055" s="75"/>
      <c r="CHE1055" s="75"/>
      <c r="CHF1055" s="75"/>
      <c r="CHG1055" s="75"/>
      <c r="CHH1055" s="75"/>
      <c r="CHI1055" s="75"/>
      <c r="CHJ1055" s="75"/>
      <c r="CHK1055" s="75"/>
      <c r="CHL1055" s="75"/>
      <c r="CHM1055" s="75"/>
      <c r="CHN1055" s="75"/>
      <c r="CHO1055" s="75"/>
      <c r="CHP1055" s="75"/>
      <c r="CHQ1055" s="75"/>
      <c r="CHR1055" s="75"/>
      <c r="CHS1055" s="75"/>
      <c r="CHT1055" s="75"/>
      <c r="CHU1055" s="75"/>
      <c r="CHV1055" s="75"/>
      <c r="CHW1055" s="75"/>
      <c r="CHX1055" s="75"/>
      <c r="CHY1055" s="75"/>
      <c r="CHZ1055" s="75"/>
      <c r="CIA1055" s="75"/>
      <c r="CIB1055" s="75"/>
      <c r="CIC1055" s="75"/>
      <c r="CID1055" s="75"/>
      <c r="CIE1055" s="75"/>
      <c r="CIF1055" s="75"/>
      <c r="CIG1055" s="75"/>
      <c r="CIH1055" s="75"/>
      <c r="CII1055" s="75"/>
      <c r="CIJ1055" s="75"/>
      <c r="CIK1055" s="75"/>
      <c r="CIL1055" s="75"/>
      <c r="CIM1055" s="75"/>
      <c r="CIN1055" s="75"/>
      <c r="CIO1055" s="75"/>
      <c r="CIP1055" s="75"/>
      <c r="CIQ1055" s="75"/>
      <c r="CIR1055" s="75"/>
      <c r="CIS1055" s="75"/>
      <c r="CIT1055" s="75"/>
      <c r="CIU1055" s="75"/>
      <c r="CIV1055" s="75"/>
      <c r="CIW1055" s="75"/>
      <c r="CIX1055" s="75"/>
      <c r="CIY1055" s="75"/>
      <c r="CIZ1055" s="75"/>
      <c r="CJA1055" s="75"/>
      <c r="CJB1055" s="75"/>
      <c r="CJC1055" s="75"/>
      <c r="CJD1055" s="75"/>
      <c r="CJE1055" s="75"/>
      <c r="CJF1055" s="75"/>
      <c r="CJG1055" s="75"/>
      <c r="CJH1055" s="75"/>
      <c r="CJI1055" s="75"/>
      <c r="CJJ1055" s="75"/>
      <c r="CJK1055" s="75"/>
      <c r="CJL1055" s="75"/>
      <c r="CJM1055" s="75"/>
      <c r="CJN1055" s="75"/>
      <c r="CJO1055" s="75"/>
      <c r="CJP1055" s="75"/>
      <c r="CJQ1055" s="75"/>
      <c r="CJR1055" s="75"/>
      <c r="CJS1055" s="75"/>
      <c r="CJT1055" s="75"/>
      <c r="CJU1055" s="75"/>
      <c r="CJV1055" s="75"/>
      <c r="CJW1055" s="75"/>
      <c r="CJX1055" s="75"/>
      <c r="CJY1055" s="75"/>
      <c r="CJZ1055" s="75"/>
      <c r="CKA1055" s="75"/>
      <c r="CKB1055" s="75"/>
      <c r="CKC1055" s="75"/>
      <c r="CKD1055" s="75"/>
      <c r="CKE1055" s="75"/>
      <c r="CKF1055" s="75"/>
      <c r="CKG1055" s="75"/>
      <c r="CKH1055" s="75"/>
      <c r="CKI1055" s="75"/>
      <c r="CKJ1055" s="75"/>
      <c r="CKK1055" s="75"/>
      <c r="CKL1055" s="75"/>
      <c r="CKM1055" s="75"/>
      <c r="CKN1055" s="75"/>
      <c r="CKO1055" s="75"/>
      <c r="CKP1055" s="75"/>
      <c r="CKQ1055" s="75"/>
      <c r="CKR1055" s="75"/>
      <c r="CKS1055" s="75"/>
      <c r="CKT1055" s="75"/>
      <c r="CKU1055" s="75"/>
      <c r="CKV1055" s="75"/>
      <c r="CKW1055" s="75"/>
      <c r="CKX1055" s="75"/>
      <c r="CKY1055" s="75"/>
      <c r="CKZ1055" s="75"/>
      <c r="CLA1055" s="75"/>
      <c r="CLB1055" s="75"/>
      <c r="CLC1055" s="75"/>
      <c r="CLD1055" s="75"/>
      <c r="CLE1055" s="75"/>
      <c r="CLF1055" s="75"/>
      <c r="CLG1055" s="75"/>
      <c r="CLH1055" s="75"/>
      <c r="CLI1055" s="75"/>
      <c r="CLJ1055" s="75"/>
      <c r="CLK1055" s="75"/>
      <c r="CLL1055" s="75"/>
      <c r="CLM1055" s="75"/>
      <c r="CLN1055" s="75"/>
      <c r="CLO1055" s="75"/>
      <c r="CLP1055" s="75"/>
      <c r="CLQ1055" s="75"/>
      <c r="CLR1055" s="75"/>
      <c r="CLS1055" s="75"/>
      <c r="CLT1055" s="75"/>
      <c r="CLU1055" s="75"/>
      <c r="CLV1055" s="75"/>
      <c r="CLW1055" s="75"/>
      <c r="CLX1055" s="75"/>
      <c r="CLY1055" s="75"/>
      <c r="CLZ1055" s="75"/>
      <c r="CMA1055" s="75"/>
      <c r="CMB1055" s="75"/>
      <c r="CMC1055" s="75"/>
      <c r="CMD1055" s="75"/>
      <c r="CME1055" s="75"/>
      <c r="CMF1055" s="75"/>
      <c r="CMG1055" s="75"/>
      <c r="CMH1055" s="75"/>
      <c r="CMI1055" s="75"/>
      <c r="CMJ1055" s="75"/>
      <c r="CMK1055" s="75"/>
      <c r="CML1055" s="75"/>
      <c r="CMM1055" s="75"/>
      <c r="CMN1055" s="75"/>
      <c r="CMO1055" s="75"/>
      <c r="CMP1055" s="75"/>
      <c r="CMQ1055" s="75"/>
      <c r="CMR1055" s="75"/>
      <c r="CMS1055" s="75"/>
      <c r="CMT1055" s="75"/>
      <c r="CMU1055" s="75"/>
      <c r="CMV1055" s="75"/>
      <c r="CMW1055" s="75"/>
      <c r="CMX1055" s="75"/>
      <c r="CMY1055" s="75"/>
      <c r="CMZ1055" s="75"/>
      <c r="CNA1055" s="75"/>
      <c r="CNB1055" s="75"/>
      <c r="CNC1055" s="75"/>
      <c r="CND1055" s="75"/>
      <c r="CNE1055" s="75"/>
      <c r="CNF1055" s="75"/>
      <c r="CNG1055" s="75"/>
      <c r="CNH1055" s="75"/>
      <c r="CNI1055" s="75"/>
      <c r="CNJ1055" s="75"/>
      <c r="CNK1055" s="75"/>
      <c r="CNL1055" s="75"/>
      <c r="CNM1055" s="75"/>
      <c r="CNN1055" s="75"/>
      <c r="CNO1055" s="75"/>
      <c r="CNP1055" s="75"/>
      <c r="CNQ1055" s="75"/>
      <c r="CNR1055" s="75"/>
      <c r="CNS1055" s="75"/>
      <c r="CNT1055" s="75"/>
      <c r="CNU1055" s="75"/>
      <c r="CNV1055" s="75"/>
      <c r="CNW1055" s="75"/>
      <c r="CNX1055" s="75"/>
      <c r="CNY1055" s="75"/>
      <c r="CNZ1055" s="75"/>
      <c r="COA1055" s="75"/>
      <c r="COB1055" s="75"/>
      <c r="COC1055" s="75"/>
      <c r="COD1055" s="75"/>
      <c r="COE1055" s="75"/>
      <c r="COF1055" s="75"/>
      <c r="COG1055" s="75"/>
      <c r="COH1055" s="75"/>
      <c r="COI1055" s="75"/>
      <c r="COJ1055" s="75"/>
      <c r="COK1055" s="75"/>
      <c r="COL1055" s="75"/>
      <c r="COM1055" s="75"/>
      <c r="CON1055" s="75"/>
      <c r="COO1055" s="75"/>
      <c r="COP1055" s="75"/>
      <c r="COQ1055" s="75"/>
      <c r="COR1055" s="75"/>
      <c r="COS1055" s="75"/>
      <c r="COT1055" s="75"/>
      <c r="COU1055" s="75"/>
      <c r="COV1055" s="75"/>
      <c r="COW1055" s="75"/>
      <c r="COX1055" s="75"/>
      <c r="COY1055" s="75"/>
      <c r="COZ1055" s="75"/>
      <c r="CPA1055" s="75"/>
      <c r="CPB1055" s="75"/>
      <c r="CPC1055" s="75"/>
      <c r="CPD1055" s="75"/>
      <c r="CPE1055" s="75"/>
      <c r="CPF1055" s="75"/>
      <c r="CPG1055" s="75"/>
      <c r="CPH1055" s="75"/>
      <c r="CPI1055" s="75"/>
      <c r="CPJ1055" s="75"/>
      <c r="CPK1055" s="75"/>
      <c r="CPL1055" s="75"/>
      <c r="CPM1055" s="75"/>
      <c r="CPN1055" s="75"/>
      <c r="CPO1055" s="75"/>
      <c r="CPP1055" s="75"/>
      <c r="CPQ1055" s="75"/>
      <c r="CPR1055" s="75"/>
      <c r="CPS1055" s="75"/>
      <c r="CPT1055" s="75"/>
      <c r="CPU1055" s="75"/>
      <c r="CPV1055" s="75"/>
      <c r="CPW1055" s="75"/>
      <c r="CPX1055" s="75"/>
      <c r="CPY1055" s="75"/>
      <c r="CPZ1055" s="75"/>
      <c r="CQA1055" s="75"/>
      <c r="CQB1055" s="75"/>
      <c r="CQC1055" s="75"/>
      <c r="CQD1055" s="75"/>
      <c r="CQE1055" s="75"/>
      <c r="CQF1055" s="75"/>
      <c r="CQG1055" s="75"/>
      <c r="CQH1055" s="75"/>
      <c r="CQI1055" s="75"/>
      <c r="CQJ1055" s="75"/>
      <c r="CQK1055" s="75"/>
      <c r="CQL1055" s="75"/>
      <c r="CQM1055" s="75"/>
      <c r="CQN1055" s="75"/>
      <c r="CQO1055" s="75"/>
      <c r="CQP1055" s="75"/>
      <c r="CQQ1055" s="75"/>
      <c r="CQR1055" s="75"/>
      <c r="CQS1055" s="75"/>
      <c r="CQT1055" s="75"/>
      <c r="CQU1055" s="75"/>
      <c r="CQV1055" s="75"/>
      <c r="CQW1055" s="75"/>
      <c r="CQX1055" s="75"/>
      <c r="CQY1055" s="75"/>
      <c r="CQZ1055" s="75"/>
      <c r="CRA1055" s="75"/>
      <c r="CRB1055" s="75"/>
      <c r="CRC1055" s="75"/>
      <c r="CRD1055" s="75"/>
      <c r="CRE1055" s="75"/>
      <c r="CRF1055" s="75"/>
      <c r="CRG1055" s="75"/>
      <c r="CRH1055" s="75"/>
      <c r="CRI1055" s="75"/>
      <c r="CRJ1055" s="75"/>
      <c r="CRK1055" s="75"/>
      <c r="CRL1055" s="75"/>
      <c r="CRM1055" s="75"/>
      <c r="CRN1055" s="75"/>
      <c r="CRO1055" s="75"/>
      <c r="CRP1055" s="75"/>
      <c r="CRQ1055" s="75"/>
      <c r="CRR1055" s="75"/>
      <c r="CRS1055" s="75"/>
      <c r="CRT1055" s="75"/>
      <c r="CRU1055" s="75"/>
      <c r="CRV1055" s="75"/>
      <c r="CRW1055" s="75"/>
      <c r="CRX1055" s="75"/>
      <c r="CRY1055" s="75"/>
      <c r="CRZ1055" s="75"/>
      <c r="CSA1055" s="75"/>
      <c r="CSB1055" s="75"/>
      <c r="CSC1055" s="75"/>
      <c r="CSD1055" s="75"/>
      <c r="CSE1055" s="75"/>
      <c r="CSF1055" s="75"/>
      <c r="CSG1055" s="75"/>
      <c r="CSH1055" s="75"/>
      <c r="CSI1055" s="75"/>
      <c r="CSJ1055" s="75"/>
      <c r="CSK1055" s="75"/>
      <c r="CSL1055" s="75"/>
      <c r="CSM1055" s="75"/>
      <c r="CSN1055" s="75"/>
      <c r="CSO1055" s="75"/>
      <c r="CSP1055" s="75"/>
      <c r="CSQ1055" s="75"/>
      <c r="CSR1055" s="75"/>
      <c r="CSS1055" s="75"/>
      <c r="CST1055" s="75"/>
      <c r="CSU1055" s="75"/>
      <c r="CSV1055" s="75"/>
      <c r="CSW1055" s="75"/>
      <c r="CSX1055" s="75"/>
      <c r="CSY1055" s="75"/>
      <c r="CSZ1055" s="75"/>
      <c r="CTA1055" s="75"/>
      <c r="CTB1055" s="75"/>
      <c r="CTC1055" s="75"/>
      <c r="CTD1055" s="75"/>
      <c r="CTE1055" s="75"/>
      <c r="CTF1055" s="75"/>
      <c r="CTG1055" s="75"/>
      <c r="CTH1055" s="75"/>
      <c r="CTI1055" s="75"/>
      <c r="CTJ1055" s="75"/>
      <c r="CTK1055" s="75"/>
      <c r="CTL1055" s="75"/>
      <c r="CTM1055" s="75"/>
      <c r="CTN1055" s="75"/>
      <c r="CTO1055" s="75"/>
      <c r="CTP1055" s="75"/>
      <c r="CTQ1055" s="75"/>
      <c r="CTR1055" s="75"/>
      <c r="CTS1055" s="75"/>
      <c r="CTT1055" s="75"/>
      <c r="CTU1055" s="75"/>
      <c r="CTV1055" s="75"/>
      <c r="CTW1055" s="75"/>
      <c r="CTX1055" s="75"/>
      <c r="CTY1055" s="75"/>
      <c r="CTZ1055" s="75"/>
      <c r="CUA1055" s="75"/>
      <c r="CUB1055" s="75"/>
      <c r="CUC1055" s="75"/>
      <c r="CUD1055" s="75"/>
      <c r="CUE1055" s="75"/>
      <c r="CUF1055" s="75"/>
      <c r="CUG1055" s="75"/>
      <c r="CUH1055" s="75"/>
      <c r="CUI1055" s="75"/>
      <c r="CUJ1055" s="75"/>
      <c r="CUK1055" s="75"/>
      <c r="CUL1055" s="75"/>
      <c r="CUM1055" s="75"/>
      <c r="CUN1055" s="75"/>
      <c r="CUO1055" s="75"/>
      <c r="CUP1055" s="75"/>
      <c r="CUQ1055" s="75"/>
      <c r="CUR1055" s="75"/>
      <c r="CUS1055" s="75"/>
      <c r="CUT1055" s="75"/>
      <c r="CUU1055" s="75"/>
      <c r="CUV1055" s="75"/>
      <c r="CUW1055" s="75"/>
      <c r="CUX1055" s="75"/>
      <c r="CUY1055" s="75"/>
      <c r="CUZ1055" s="75"/>
      <c r="CVA1055" s="75"/>
      <c r="CVB1055" s="75"/>
      <c r="CVC1055" s="75"/>
      <c r="CVD1055" s="75"/>
      <c r="CVE1055" s="75"/>
      <c r="CVF1055" s="75"/>
      <c r="CVG1055" s="75"/>
      <c r="CVH1055" s="75"/>
      <c r="CVI1055" s="75"/>
      <c r="CVJ1055" s="75"/>
      <c r="CVK1055" s="75"/>
      <c r="CVL1055" s="75"/>
      <c r="CVM1055" s="75"/>
      <c r="CVN1055" s="75"/>
      <c r="CVO1055" s="75"/>
      <c r="CVP1055" s="75"/>
      <c r="CVQ1055" s="75"/>
      <c r="CVR1055" s="75"/>
      <c r="CVS1055" s="75"/>
      <c r="CVT1055" s="75"/>
      <c r="CVU1055" s="75"/>
      <c r="CVV1055" s="75"/>
      <c r="CVW1055" s="75"/>
      <c r="CVX1055" s="75"/>
      <c r="CVY1055" s="75"/>
      <c r="CVZ1055" s="75"/>
      <c r="CWA1055" s="75"/>
      <c r="CWB1055" s="75"/>
      <c r="CWC1055" s="75"/>
      <c r="CWD1055" s="75"/>
      <c r="CWE1055" s="75"/>
      <c r="CWF1055" s="75"/>
      <c r="CWG1055" s="75"/>
      <c r="CWH1055" s="75"/>
      <c r="CWI1055" s="75"/>
      <c r="CWJ1055" s="75"/>
      <c r="CWK1055" s="75"/>
      <c r="CWL1055" s="75"/>
      <c r="CWM1055" s="75"/>
      <c r="CWN1055" s="75"/>
      <c r="CWO1055" s="75"/>
      <c r="CWP1055" s="75"/>
      <c r="CWQ1055" s="75"/>
      <c r="CWR1055" s="75"/>
      <c r="CWS1055" s="75"/>
      <c r="CWT1055" s="75"/>
      <c r="CWU1055" s="75"/>
      <c r="CWV1055" s="75"/>
      <c r="CWW1055" s="75"/>
      <c r="CWX1055" s="75"/>
      <c r="CWY1055" s="75"/>
      <c r="CWZ1055" s="75"/>
      <c r="CXA1055" s="75"/>
      <c r="CXB1055" s="75"/>
      <c r="CXC1055" s="75"/>
      <c r="CXD1055" s="75"/>
      <c r="CXE1055" s="75"/>
      <c r="CXF1055" s="75"/>
      <c r="CXG1055" s="75"/>
      <c r="CXH1055" s="75"/>
      <c r="CXI1055" s="75"/>
      <c r="CXJ1055" s="75"/>
      <c r="CXK1055" s="75"/>
      <c r="CXL1055" s="75"/>
      <c r="CXM1055" s="75"/>
      <c r="CXN1055" s="75"/>
      <c r="CXO1055" s="75"/>
      <c r="CXP1055" s="75"/>
      <c r="CXQ1055" s="75"/>
      <c r="CXR1055" s="75"/>
      <c r="CXS1055" s="75"/>
      <c r="CXT1055" s="75"/>
      <c r="CXU1055" s="75"/>
      <c r="CXV1055" s="75"/>
      <c r="CXW1055" s="75"/>
      <c r="CXX1055" s="75"/>
      <c r="CXY1055" s="75"/>
      <c r="CXZ1055" s="75"/>
      <c r="CYA1055" s="75"/>
      <c r="CYB1055" s="75"/>
      <c r="CYC1055" s="75"/>
      <c r="CYD1055" s="75"/>
      <c r="CYE1055" s="75"/>
      <c r="CYF1055" s="75"/>
      <c r="CYG1055" s="75"/>
      <c r="CYH1055" s="75"/>
      <c r="CYI1055" s="75"/>
      <c r="CYJ1055" s="75"/>
      <c r="CYK1055" s="75"/>
      <c r="CYL1055" s="75"/>
      <c r="CYM1055" s="75"/>
      <c r="CYN1055" s="75"/>
      <c r="CYO1055" s="75"/>
      <c r="CYP1055" s="75"/>
      <c r="CYQ1055" s="75"/>
      <c r="CYR1055" s="75"/>
      <c r="CYS1055" s="75"/>
      <c r="CYT1055" s="75"/>
      <c r="CYU1055" s="75"/>
      <c r="CYV1055" s="75"/>
      <c r="CYW1055" s="75"/>
      <c r="CYX1055" s="75"/>
      <c r="CYY1055" s="75"/>
      <c r="CYZ1055" s="75"/>
      <c r="CZA1055" s="75"/>
      <c r="CZB1055" s="75"/>
      <c r="CZC1055" s="75"/>
      <c r="CZD1055" s="75"/>
      <c r="CZE1055" s="75"/>
      <c r="CZF1055" s="75"/>
      <c r="CZG1055" s="75"/>
      <c r="CZH1055" s="75"/>
      <c r="CZI1055" s="75"/>
      <c r="CZJ1055" s="75"/>
      <c r="CZK1055" s="75"/>
      <c r="CZL1055" s="75"/>
      <c r="CZM1055" s="75"/>
      <c r="CZN1055" s="75"/>
      <c r="CZO1055" s="75"/>
      <c r="CZP1055" s="75"/>
      <c r="CZQ1055" s="75"/>
      <c r="CZR1055" s="75"/>
      <c r="CZS1055" s="75"/>
      <c r="CZT1055" s="75"/>
      <c r="CZU1055" s="75"/>
      <c r="CZV1055" s="75"/>
      <c r="CZW1055" s="75"/>
      <c r="CZX1055" s="75"/>
      <c r="CZY1055" s="75"/>
      <c r="CZZ1055" s="75"/>
      <c r="DAA1055" s="75"/>
      <c r="DAB1055" s="75"/>
      <c r="DAC1055" s="75"/>
      <c r="DAD1055" s="75"/>
      <c r="DAE1055" s="75"/>
      <c r="DAF1055" s="75"/>
      <c r="DAG1055" s="75"/>
      <c r="DAH1055" s="75"/>
      <c r="DAI1055" s="75"/>
      <c r="DAJ1055" s="75"/>
      <c r="DAK1055" s="75"/>
      <c r="DAL1055" s="75"/>
      <c r="DAM1055" s="75"/>
      <c r="DAN1055" s="75"/>
      <c r="DAO1055" s="75"/>
      <c r="DAP1055" s="75"/>
      <c r="DAQ1055" s="75"/>
      <c r="DAR1055" s="75"/>
      <c r="DAS1055" s="75"/>
      <c r="DAT1055" s="75"/>
      <c r="DAU1055" s="75"/>
      <c r="DAV1055" s="75"/>
      <c r="DAW1055" s="75"/>
      <c r="DAX1055" s="75"/>
      <c r="DAY1055" s="75"/>
      <c r="DAZ1055" s="75"/>
      <c r="DBA1055" s="75"/>
      <c r="DBB1055" s="75"/>
      <c r="DBC1055" s="75"/>
      <c r="DBD1055" s="75"/>
      <c r="DBE1055" s="75"/>
      <c r="DBF1055" s="75"/>
      <c r="DBG1055" s="75"/>
      <c r="DBH1055" s="75"/>
      <c r="DBI1055" s="75"/>
      <c r="DBJ1055" s="75"/>
      <c r="DBK1055" s="75"/>
      <c r="DBL1055" s="75"/>
      <c r="DBM1055" s="75"/>
      <c r="DBN1055" s="75"/>
      <c r="DBO1055" s="75"/>
      <c r="DBP1055" s="75"/>
      <c r="DBQ1055" s="75"/>
      <c r="DBR1055" s="75"/>
      <c r="DBS1055" s="75"/>
      <c r="DBT1055" s="75"/>
      <c r="DBU1055" s="75"/>
      <c r="DBV1055" s="75"/>
      <c r="DBW1055" s="75"/>
      <c r="DBX1055" s="75"/>
      <c r="DBY1055" s="75"/>
      <c r="DBZ1055" s="75"/>
      <c r="DCA1055" s="75"/>
      <c r="DCB1055" s="75"/>
      <c r="DCC1055" s="75"/>
      <c r="DCD1055" s="75"/>
      <c r="DCE1055" s="75"/>
      <c r="DCF1055" s="75"/>
      <c r="DCG1055" s="75"/>
      <c r="DCH1055" s="75"/>
      <c r="DCI1055" s="75"/>
      <c r="DCJ1055" s="75"/>
      <c r="DCK1055" s="75"/>
      <c r="DCL1055" s="75"/>
      <c r="DCM1055" s="75"/>
      <c r="DCN1055" s="75"/>
      <c r="DCO1055" s="75"/>
      <c r="DCP1055" s="75"/>
      <c r="DCQ1055" s="75"/>
      <c r="DCR1055" s="75"/>
      <c r="DCS1055" s="75"/>
      <c r="DCT1055" s="75"/>
      <c r="DCU1055" s="75"/>
      <c r="DCV1055" s="75"/>
      <c r="DCW1055" s="75"/>
      <c r="DCX1055" s="75"/>
      <c r="DCY1055" s="75"/>
      <c r="DCZ1055" s="75"/>
      <c r="DDA1055" s="75"/>
      <c r="DDB1055" s="75"/>
      <c r="DDC1055" s="75"/>
      <c r="DDD1055" s="75"/>
      <c r="DDE1055" s="75"/>
      <c r="DDF1055" s="75"/>
      <c r="DDG1055" s="75"/>
      <c r="DDH1055" s="75"/>
      <c r="DDI1055" s="75"/>
      <c r="DDJ1055" s="75"/>
      <c r="DDK1055" s="75"/>
      <c r="DDL1055" s="75"/>
      <c r="DDM1055" s="75"/>
      <c r="DDN1055" s="75"/>
      <c r="DDO1055" s="75"/>
      <c r="DDP1055" s="75"/>
      <c r="DDQ1055" s="75"/>
      <c r="DDR1055" s="75"/>
      <c r="DDS1055" s="75"/>
      <c r="DDT1055" s="75"/>
      <c r="DDU1055" s="75"/>
      <c r="DDV1055" s="75"/>
      <c r="DDW1055" s="75"/>
      <c r="DDX1055" s="75"/>
      <c r="DDY1055" s="75"/>
      <c r="DDZ1055" s="75"/>
      <c r="DEA1055" s="75"/>
      <c r="DEB1055" s="75"/>
      <c r="DEC1055" s="75"/>
      <c r="DED1055" s="75"/>
      <c r="DEE1055" s="75"/>
      <c r="DEF1055" s="75"/>
      <c r="DEG1055" s="75"/>
      <c r="DEH1055" s="75"/>
      <c r="DEI1055" s="75"/>
      <c r="DEJ1055" s="75"/>
      <c r="DEK1055" s="75"/>
      <c r="DEL1055" s="75"/>
      <c r="DEM1055" s="75"/>
      <c r="DEN1055" s="75"/>
      <c r="DEO1055" s="75"/>
      <c r="DEP1055" s="75"/>
      <c r="DEQ1055" s="75"/>
      <c r="DER1055" s="75"/>
      <c r="DES1055" s="75"/>
      <c r="DET1055" s="75"/>
      <c r="DEU1055" s="75"/>
      <c r="DEV1055" s="75"/>
      <c r="DEW1055" s="75"/>
      <c r="DEX1055" s="75"/>
      <c r="DEY1055" s="75"/>
      <c r="DEZ1055" s="75"/>
      <c r="DFA1055" s="75"/>
      <c r="DFB1055" s="75"/>
      <c r="DFC1055" s="75"/>
      <c r="DFD1055" s="75"/>
      <c r="DFE1055" s="75"/>
      <c r="DFF1055" s="75"/>
      <c r="DFG1055" s="75"/>
      <c r="DFH1055" s="75"/>
      <c r="DFI1055" s="75"/>
      <c r="DFJ1055" s="75"/>
      <c r="DFK1055" s="75"/>
      <c r="DFL1055" s="75"/>
      <c r="DFM1055" s="75"/>
      <c r="DFN1055" s="75"/>
      <c r="DFO1055" s="75"/>
      <c r="DFP1055" s="75"/>
      <c r="DFQ1055" s="75"/>
      <c r="DFR1055" s="75"/>
      <c r="DFS1055" s="75"/>
      <c r="DFT1055" s="75"/>
      <c r="DFU1055" s="75"/>
      <c r="DFV1055" s="75"/>
      <c r="DFW1055" s="75"/>
      <c r="DFX1055" s="75"/>
      <c r="DFY1055" s="75"/>
      <c r="DFZ1055" s="75"/>
      <c r="DGA1055" s="75"/>
      <c r="DGB1055" s="75"/>
      <c r="DGC1055" s="75"/>
      <c r="DGD1055" s="75"/>
      <c r="DGE1055" s="75"/>
      <c r="DGF1055" s="75"/>
      <c r="DGG1055" s="75"/>
      <c r="DGH1055" s="75"/>
      <c r="DGI1055" s="75"/>
      <c r="DGJ1055" s="75"/>
      <c r="DGK1055" s="75"/>
      <c r="DGL1055" s="75"/>
      <c r="DGM1055" s="75"/>
      <c r="DGN1055" s="75"/>
      <c r="DGO1055" s="75"/>
      <c r="DGP1055" s="75"/>
      <c r="DGQ1055" s="75"/>
      <c r="DGR1055" s="75"/>
      <c r="DGS1055" s="75"/>
      <c r="DGT1055" s="75"/>
      <c r="DGU1055" s="75"/>
      <c r="DGV1055" s="75"/>
      <c r="DGW1055" s="75"/>
      <c r="DGX1055" s="75"/>
      <c r="DGY1055" s="75"/>
      <c r="DGZ1055" s="75"/>
      <c r="DHA1055" s="75"/>
      <c r="DHB1055" s="75"/>
      <c r="DHC1055" s="75"/>
      <c r="DHD1055" s="75"/>
      <c r="DHE1055" s="75"/>
      <c r="DHF1055" s="75"/>
      <c r="DHG1055" s="75"/>
      <c r="DHH1055" s="75"/>
      <c r="DHI1055" s="75"/>
      <c r="DHJ1055" s="75"/>
      <c r="DHK1055" s="75"/>
      <c r="DHL1055" s="75"/>
      <c r="DHM1055" s="75"/>
      <c r="DHN1055" s="75"/>
      <c r="DHO1055" s="75"/>
      <c r="DHP1055" s="75"/>
      <c r="DHQ1055" s="75"/>
      <c r="DHR1055" s="75"/>
      <c r="DHS1055" s="75"/>
      <c r="DHT1055" s="75"/>
      <c r="DHU1055" s="75"/>
      <c r="DHV1055" s="75"/>
      <c r="DHW1055" s="75"/>
      <c r="DHX1055" s="75"/>
      <c r="DHY1055" s="75"/>
      <c r="DHZ1055" s="75"/>
      <c r="DIA1055" s="75"/>
      <c r="DIB1055" s="75"/>
      <c r="DIC1055" s="75"/>
      <c r="DID1055" s="75"/>
      <c r="DIE1055" s="75"/>
      <c r="DIF1055" s="75"/>
      <c r="DIG1055" s="75"/>
      <c r="DIH1055" s="75"/>
      <c r="DII1055" s="75"/>
      <c r="DIJ1055" s="75"/>
      <c r="DIK1055" s="75"/>
      <c r="DIL1055" s="75"/>
      <c r="DIM1055" s="75"/>
      <c r="DIN1055" s="75"/>
      <c r="DIO1055" s="75"/>
      <c r="DIP1055" s="75"/>
      <c r="DIQ1055" s="75"/>
      <c r="DIR1055" s="75"/>
      <c r="DIS1055" s="75"/>
      <c r="DIT1055" s="75"/>
      <c r="DIU1055" s="75"/>
      <c r="DIV1055" s="75"/>
      <c r="DIW1055" s="75"/>
      <c r="DIX1055" s="75"/>
      <c r="DIY1055" s="75"/>
      <c r="DIZ1055" s="75"/>
      <c r="DJA1055" s="75"/>
      <c r="DJB1055" s="75"/>
      <c r="DJC1055" s="75"/>
      <c r="DJD1055" s="75"/>
      <c r="DJE1055" s="75"/>
      <c r="DJF1055" s="75"/>
      <c r="DJG1055" s="75"/>
      <c r="DJH1055" s="75"/>
      <c r="DJI1055" s="75"/>
      <c r="DJJ1055" s="75"/>
      <c r="DJK1055" s="75"/>
      <c r="DJL1055" s="75"/>
      <c r="DJM1055" s="75"/>
      <c r="DJN1055" s="75"/>
      <c r="DJO1055" s="75"/>
      <c r="DJP1055" s="75"/>
      <c r="DJQ1055" s="75"/>
      <c r="DJR1055" s="75"/>
      <c r="DJS1055" s="75"/>
      <c r="DJT1055" s="75"/>
      <c r="DJU1055" s="75"/>
      <c r="DJV1055" s="75"/>
      <c r="DJW1055" s="75"/>
      <c r="DJX1055" s="75"/>
      <c r="DJY1055" s="75"/>
      <c r="DJZ1055" s="75"/>
      <c r="DKA1055" s="75"/>
      <c r="DKB1055" s="75"/>
      <c r="DKC1055" s="75"/>
      <c r="DKD1055" s="75"/>
      <c r="DKE1055" s="75"/>
      <c r="DKF1055" s="75"/>
      <c r="DKG1055" s="75"/>
      <c r="DKH1055" s="75"/>
      <c r="DKI1055" s="75"/>
      <c r="DKJ1055" s="75"/>
      <c r="DKK1055" s="75"/>
      <c r="DKL1055" s="75"/>
      <c r="DKM1055" s="75"/>
      <c r="DKN1055" s="75"/>
      <c r="DKO1055" s="75"/>
      <c r="DKP1055" s="75"/>
      <c r="DKQ1055" s="75"/>
      <c r="DKR1055" s="75"/>
      <c r="DKS1055" s="75"/>
      <c r="DKT1055" s="75"/>
      <c r="DKU1055" s="75"/>
      <c r="DKV1055" s="75"/>
      <c r="DKW1055" s="75"/>
      <c r="DKX1055" s="75"/>
      <c r="DKY1055" s="75"/>
      <c r="DKZ1055" s="75"/>
      <c r="DLA1055" s="75"/>
      <c r="DLB1055" s="75"/>
      <c r="DLC1055" s="75"/>
      <c r="DLD1055" s="75"/>
      <c r="DLE1055" s="75"/>
      <c r="DLF1055" s="75"/>
      <c r="DLG1055" s="75"/>
      <c r="DLH1055" s="75"/>
      <c r="DLI1055" s="75"/>
      <c r="DLJ1055" s="75"/>
      <c r="DLK1055" s="75"/>
      <c r="DLL1055" s="75"/>
      <c r="DLM1055" s="75"/>
      <c r="DLN1055" s="75"/>
      <c r="DLO1055" s="75"/>
      <c r="DLP1055" s="75"/>
      <c r="DLQ1055" s="75"/>
      <c r="DLR1055" s="75"/>
      <c r="DLS1055" s="75"/>
      <c r="DLT1055" s="75"/>
      <c r="DLU1055" s="75"/>
      <c r="DLV1055" s="75"/>
      <c r="DLW1055" s="75"/>
      <c r="DLX1055" s="75"/>
      <c r="DLY1055" s="75"/>
      <c r="DLZ1055" s="75"/>
      <c r="DMA1055" s="75"/>
      <c r="DMB1055" s="75"/>
      <c r="DMC1055" s="75"/>
      <c r="DMD1055" s="75"/>
      <c r="DME1055" s="75"/>
      <c r="DMF1055" s="75"/>
      <c r="DMG1055" s="75"/>
      <c r="DMH1055" s="75"/>
      <c r="DMI1055" s="75"/>
      <c r="DMJ1055" s="75"/>
      <c r="DMK1055" s="75"/>
      <c r="DML1055" s="75"/>
      <c r="DMM1055" s="75"/>
      <c r="DMN1055" s="75"/>
      <c r="DMO1055" s="75"/>
      <c r="DMP1055" s="75"/>
      <c r="DMQ1055" s="75"/>
      <c r="DMR1055" s="75"/>
      <c r="DMS1055" s="75"/>
      <c r="DMT1055" s="75"/>
      <c r="DMU1055" s="75"/>
      <c r="DMV1055" s="75"/>
      <c r="DMW1055" s="75"/>
      <c r="DMX1055" s="75"/>
      <c r="DMY1055" s="75"/>
      <c r="DMZ1055" s="75"/>
      <c r="DNA1055" s="75"/>
      <c r="DNB1055" s="75"/>
      <c r="DNC1055" s="75"/>
      <c r="DND1055" s="75"/>
      <c r="DNE1055" s="75"/>
      <c r="DNF1055" s="75"/>
      <c r="DNG1055" s="75"/>
      <c r="DNH1055" s="75"/>
      <c r="DNI1055" s="75"/>
      <c r="DNJ1055" s="75"/>
      <c r="DNK1055" s="75"/>
      <c r="DNL1055" s="75"/>
      <c r="DNM1055" s="75"/>
      <c r="DNN1055" s="75"/>
      <c r="DNO1055" s="75"/>
      <c r="DNP1055" s="75"/>
      <c r="DNQ1055" s="75"/>
      <c r="DNR1055" s="75"/>
      <c r="DNS1055" s="75"/>
      <c r="DNT1055" s="75"/>
      <c r="DNU1055" s="75"/>
      <c r="DNV1055" s="75"/>
      <c r="DNW1055" s="75"/>
      <c r="DNX1055" s="75"/>
      <c r="DNY1055" s="75"/>
      <c r="DNZ1055" s="75"/>
      <c r="DOA1055" s="75"/>
      <c r="DOB1055" s="75"/>
      <c r="DOC1055" s="75"/>
      <c r="DOD1055" s="75"/>
      <c r="DOE1055" s="75"/>
      <c r="DOF1055" s="75"/>
      <c r="DOG1055" s="75"/>
      <c r="DOH1055" s="75"/>
      <c r="DOI1055" s="75"/>
      <c r="DOJ1055" s="75"/>
      <c r="DOK1055" s="75"/>
      <c r="DOL1055" s="75"/>
      <c r="DOM1055" s="75"/>
      <c r="DON1055" s="75"/>
      <c r="DOO1055" s="75"/>
      <c r="DOP1055" s="75"/>
      <c r="DOQ1055" s="75"/>
      <c r="DOR1055" s="75"/>
      <c r="DOS1055" s="75"/>
      <c r="DOT1055" s="75"/>
      <c r="DOU1055" s="75"/>
      <c r="DOV1055" s="75"/>
      <c r="DOW1055" s="75"/>
      <c r="DOX1055" s="75"/>
      <c r="DOY1055" s="75"/>
      <c r="DOZ1055" s="75"/>
      <c r="DPA1055" s="75"/>
      <c r="DPB1055" s="75"/>
      <c r="DPC1055" s="75"/>
      <c r="DPD1055" s="75"/>
      <c r="DPE1055" s="75"/>
      <c r="DPF1055" s="75"/>
      <c r="DPG1055" s="75"/>
      <c r="DPH1055" s="75"/>
      <c r="DPI1055" s="75"/>
      <c r="DPJ1055" s="75"/>
      <c r="DPK1055" s="75"/>
      <c r="DPL1055" s="75"/>
      <c r="DPM1055" s="75"/>
      <c r="DPN1055" s="75"/>
      <c r="DPO1055" s="75"/>
      <c r="DPP1055" s="75"/>
      <c r="DPQ1055" s="75"/>
      <c r="DPR1055" s="75"/>
      <c r="DPS1055" s="75"/>
      <c r="DPT1055" s="75"/>
      <c r="DPU1055" s="75"/>
      <c r="DPV1055" s="75"/>
      <c r="DPW1055" s="75"/>
      <c r="DPX1055" s="75"/>
      <c r="DPY1055" s="75"/>
      <c r="DPZ1055" s="75"/>
      <c r="DQA1055" s="75"/>
      <c r="DQB1055" s="75"/>
      <c r="DQC1055" s="75"/>
      <c r="DQD1055" s="75"/>
      <c r="DQE1055" s="75"/>
      <c r="DQF1055" s="75"/>
      <c r="DQG1055" s="75"/>
      <c r="DQH1055" s="75"/>
      <c r="DQI1055" s="75"/>
      <c r="DQJ1055" s="75"/>
      <c r="DQK1055" s="75"/>
      <c r="DQL1055" s="75"/>
      <c r="DQM1055" s="75"/>
      <c r="DQN1055" s="75"/>
      <c r="DQO1055" s="75"/>
      <c r="DQP1055" s="75"/>
      <c r="DQQ1055" s="75"/>
      <c r="DQR1055" s="75"/>
      <c r="DQS1055" s="75"/>
      <c r="DQT1055" s="75"/>
      <c r="DQU1055" s="75"/>
      <c r="DQV1055" s="75"/>
      <c r="DQW1055" s="75"/>
      <c r="DQX1055" s="75"/>
      <c r="DQY1055" s="75"/>
      <c r="DQZ1055" s="75"/>
      <c r="DRA1055" s="75"/>
      <c r="DRB1055" s="75"/>
      <c r="DRC1055" s="75"/>
      <c r="DRD1055" s="75"/>
      <c r="DRE1055" s="75"/>
      <c r="DRF1055" s="75"/>
      <c r="DRG1055" s="75"/>
      <c r="DRH1055" s="75"/>
      <c r="DRI1055" s="75"/>
      <c r="DRJ1055" s="75"/>
      <c r="DRK1055" s="75"/>
      <c r="DRL1055" s="75"/>
      <c r="DRM1055" s="75"/>
      <c r="DRN1055" s="75"/>
      <c r="DRO1055" s="75"/>
      <c r="DRP1055" s="75"/>
      <c r="DRQ1055" s="75"/>
      <c r="DRR1055" s="75"/>
      <c r="DRS1055" s="75"/>
      <c r="DRT1055" s="75"/>
      <c r="DRU1055" s="75"/>
      <c r="DRV1055" s="75"/>
      <c r="DRW1055" s="75"/>
      <c r="DRX1055" s="75"/>
      <c r="DRY1055" s="75"/>
      <c r="DRZ1055" s="75"/>
      <c r="DSA1055" s="75"/>
      <c r="DSB1055" s="75"/>
      <c r="DSC1055" s="75"/>
      <c r="DSD1055" s="75"/>
      <c r="DSE1055" s="75"/>
      <c r="DSF1055" s="75"/>
      <c r="DSG1055" s="75"/>
      <c r="DSH1055" s="75"/>
      <c r="DSI1055" s="75"/>
      <c r="DSJ1055" s="75"/>
      <c r="DSK1055" s="75"/>
      <c r="DSL1055" s="75"/>
      <c r="DSM1055" s="75"/>
      <c r="DSN1055" s="75"/>
      <c r="DSO1055" s="75"/>
      <c r="DSP1055" s="75"/>
      <c r="DSQ1055" s="75"/>
      <c r="DSR1055" s="75"/>
      <c r="DSS1055" s="75"/>
      <c r="DST1055" s="75"/>
      <c r="DSU1055" s="75"/>
      <c r="DSV1055" s="75"/>
      <c r="DSW1055" s="75"/>
      <c r="DSX1055" s="75"/>
      <c r="DSY1055" s="75"/>
      <c r="DSZ1055" s="75"/>
      <c r="DTA1055" s="75"/>
      <c r="DTB1055" s="75"/>
      <c r="DTC1055" s="75"/>
      <c r="DTD1055" s="75"/>
      <c r="DTE1055" s="75"/>
      <c r="DTF1055" s="75"/>
      <c r="DTG1055" s="75"/>
      <c r="DTH1055" s="75"/>
      <c r="DTI1055" s="75"/>
      <c r="DTJ1055" s="75"/>
      <c r="DTK1055" s="75"/>
      <c r="DTL1055" s="75"/>
      <c r="DTM1055" s="75"/>
      <c r="DTN1055" s="75"/>
      <c r="DTO1055" s="75"/>
      <c r="DTP1055" s="75"/>
      <c r="DTQ1055" s="75"/>
      <c r="DTR1055" s="75"/>
      <c r="DTS1055" s="75"/>
      <c r="DTT1055" s="75"/>
      <c r="DTU1055" s="75"/>
      <c r="DTV1055" s="75"/>
      <c r="DTW1055" s="75"/>
      <c r="DTX1055" s="75"/>
      <c r="DTY1055" s="75"/>
      <c r="DTZ1055" s="75"/>
      <c r="DUA1055" s="75"/>
      <c r="DUB1055" s="75"/>
      <c r="DUC1055" s="75"/>
      <c r="DUD1055" s="75"/>
      <c r="DUE1055" s="75"/>
      <c r="DUF1055" s="75"/>
      <c r="DUG1055" s="75"/>
      <c r="DUH1055" s="75"/>
      <c r="DUI1055" s="75"/>
      <c r="DUJ1055" s="75"/>
      <c r="DUK1055" s="75"/>
      <c r="DUL1055" s="75"/>
      <c r="DUM1055" s="75"/>
      <c r="DUN1055" s="75"/>
      <c r="DUO1055" s="75"/>
      <c r="DUP1055" s="75"/>
      <c r="DUQ1055" s="75"/>
      <c r="DUR1055" s="75"/>
      <c r="DUS1055" s="75"/>
      <c r="DUT1055" s="75"/>
      <c r="DUU1055" s="75"/>
      <c r="DUV1055" s="75"/>
      <c r="DUW1055" s="75"/>
      <c r="DUX1055" s="75"/>
      <c r="DUY1055" s="75"/>
      <c r="DUZ1055" s="75"/>
      <c r="DVA1055" s="75"/>
      <c r="DVB1055" s="75"/>
      <c r="DVC1055" s="75"/>
      <c r="DVD1055" s="75"/>
      <c r="DVE1055" s="75"/>
      <c r="DVF1055" s="75"/>
      <c r="DVG1055" s="75"/>
      <c r="DVH1055" s="75"/>
      <c r="DVI1055" s="75"/>
      <c r="DVJ1055" s="75"/>
      <c r="DVK1055" s="75"/>
      <c r="DVL1055" s="75"/>
      <c r="DVM1055" s="75"/>
      <c r="DVN1055" s="75"/>
      <c r="DVO1055" s="75"/>
      <c r="DVP1055" s="75"/>
      <c r="DVQ1055" s="75"/>
      <c r="DVR1055" s="75"/>
      <c r="DVS1055" s="75"/>
      <c r="DVT1055" s="75"/>
      <c r="DVU1055" s="75"/>
      <c r="DVV1055" s="75"/>
      <c r="DVW1055" s="75"/>
      <c r="DVX1055" s="75"/>
      <c r="DVY1055" s="75"/>
      <c r="DVZ1055" s="75"/>
      <c r="DWA1055" s="75"/>
      <c r="DWB1055" s="75"/>
      <c r="DWC1055" s="75"/>
      <c r="DWD1055" s="75"/>
      <c r="DWE1055" s="75"/>
      <c r="DWF1055" s="75"/>
      <c r="DWG1055" s="75"/>
      <c r="DWH1055" s="75"/>
      <c r="DWI1055" s="75"/>
      <c r="DWJ1055" s="75"/>
      <c r="DWK1055" s="75"/>
      <c r="DWL1055" s="75"/>
      <c r="DWM1055" s="75"/>
      <c r="DWN1055" s="75"/>
      <c r="DWO1055" s="75"/>
      <c r="DWP1055" s="75"/>
      <c r="DWQ1055" s="75"/>
      <c r="DWR1055" s="75"/>
      <c r="DWS1055" s="75"/>
      <c r="DWT1055" s="75"/>
      <c r="DWU1055" s="75"/>
      <c r="DWV1055" s="75"/>
      <c r="DWW1055" s="75"/>
      <c r="DWX1055" s="75"/>
      <c r="DWY1055" s="75"/>
      <c r="DWZ1055" s="75"/>
      <c r="DXA1055" s="75"/>
      <c r="DXB1055" s="75"/>
      <c r="DXC1055" s="75"/>
      <c r="DXD1055" s="75"/>
      <c r="DXE1055" s="75"/>
      <c r="DXF1055" s="75"/>
      <c r="DXG1055" s="75"/>
      <c r="DXH1055" s="75"/>
      <c r="DXI1055" s="75"/>
      <c r="DXJ1055" s="75"/>
      <c r="DXK1055" s="75"/>
      <c r="DXL1055" s="75"/>
      <c r="DXM1055" s="75"/>
      <c r="DXN1055" s="75"/>
      <c r="DXO1055" s="75"/>
      <c r="DXP1055" s="75"/>
      <c r="DXQ1055" s="75"/>
      <c r="DXR1055" s="75"/>
      <c r="DXS1055" s="75"/>
      <c r="DXT1055" s="75"/>
      <c r="DXU1055" s="75"/>
      <c r="DXV1055" s="75"/>
      <c r="DXW1055" s="75"/>
      <c r="DXX1055" s="75"/>
      <c r="DXY1055" s="75"/>
      <c r="DXZ1055" s="75"/>
      <c r="DYA1055" s="75"/>
      <c r="DYB1055" s="75"/>
      <c r="DYC1055" s="75"/>
      <c r="DYD1055" s="75"/>
      <c r="DYE1055" s="75"/>
      <c r="DYF1055" s="75"/>
      <c r="DYG1055" s="75"/>
      <c r="DYH1055" s="75"/>
      <c r="DYI1055" s="75"/>
      <c r="DYJ1055" s="75"/>
      <c r="DYK1055" s="75"/>
      <c r="DYL1055" s="75"/>
      <c r="DYM1055" s="75"/>
      <c r="DYN1055" s="75"/>
      <c r="DYO1055" s="75"/>
      <c r="DYP1055" s="75"/>
      <c r="DYQ1055" s="75"/>
      <c r="DYR1055" s="75"/>
      <c r="DYS1055" s="75"/>
      <c r="DYT1055" s="75"/>
      <c r="DYU1055" s="75"/>
      <c r="DYV1055" s="75"/>
      <c r="DYW1055" s="75"/>
      <c r="DYX1055" s="75"/>
      <c r="DYY1055" s="75"/>
      <c r="DYZ1055" s="75"/>
      <c r="DZA1055" s="75"/>
      <c r="DZB1055" s="75"/>
      <c r="DZC1055" s="75"/>
      <c r="DZD1055" s="75"/>
      <c r="DZE1055" s="75"/>
      <c r="DZF1055" s="75"/>
      <c r="DZG1055" s="75"/>
      <c r="DZH1055" s="75"/>
      <c r="DZI1055" s="75"/>
      <c r="DZJ1055" s="75"/>
      <c r="DZK1055" s="75"/>
      <c r="DZL1055" s="75"/>
      <c r="DZM1055" s="75"/>
      <c r="DZN1055" s="75"/>
      <c r="DZO1055" s="75"/>
      <c r="DZP1055" s="75"/>
      <c r="DZQ1055" s="75"/>
      <c r="DZR1055" s="75"/>
      <c r="DZS1055" s="75"/>
      <c r="DZT1055" s="75"/>
      <c r="DZU1055" s="75"/>
      <c r="DZV1055" s="75"/>
      <c r="DZW1055" s="75"/>
      <c r="DZX1055" s="75"/>
      <c r="DZY1055" s="75"/>
      <c r="DZZ1055" s="75"/>
      <c r="EAA1055" s="75"/>
      <c r="EAB1055" s="75"/>
      <c r="EAC1055" s="75"/>
      <c r="EAD1055" s="75"/>
      <c r="EAE1055" s="75"/>
      <c r="EAF1055" s="75"/>
      <c r="EAG1055" s="75"/>
      <c r="EAH1055" s="75"/>
      <c r="EAI1055" s="75"/>
      <c r="EAJ1055" s="75"/>
      <c r="EAK1055" s="75"/>
      <c r="EAL1055" s="75"/>
      <c r="EAM1055" s="75"/>
      <c r="EAN1055" s="75"/>
      <c r="EAO1055" s="75"/>
      <c r="EAP1055" s="75"/>
      <c r="EAQ1055" s="75"/>
      <c r="EAR1055" s="75"/>
      <c r="EAS1055" s="75"/>
      <c r="EAT1055" s="75"/>
      <c r="EAU1055" s="75"/>
      <c r="EAV1055" s="75"/>
      <c r="EAW1055" s="75"/>
      <c r="EAX1055" s="75"/>
      <c r="EAY1055" s="75"/>
      <c r="EAZ1055" s="75"/>
      <c r="EBA1055" s="75"/>
      <c r="EBB1055" s="75"/>
      <c r="EBC1055" s="75"/>
      <c r="EBD1055" s="75"/>
      <c r="EBE1055" s="75"/>
      <c r="EBF1055" s="75"/>
      <c r="EBG1055" s="75"/>
      <c r="EBH1055" s="75"/>
      <c r="EBI1055" s="75"/>
      <c r="EBJ1055" s="75"/>
      <c r="EBK1055" s="75"/>
      <c r="EBL1055" s="75"/>
      <c r="EBM1055" s="75"/>
      <c r="EBN1055" s="75"/>
      <c r="EBO1055" s="75"/>
      <c r="EBP1055" s="75"/>
      <c r="EBQ1055" s="75"/>
      <c r="EBR1055" s="75"/>
      <c r="EBS1055" s="75"/>
      <c r="EBT1055" s="75"/>
      <c r="EBU1055" s="75"/>
      <c r="EBV1055" s="75"/>
      <c r="EBW1055" s="75"/>
      <c r="EBX1055" s="75"/>
      <c r="EBY1055" s="75"/>
      <c r="EBZ1055" s="75"/>
      <c r="ECA1055" s="75"/>
      <c r="ECB1055" s="75"/>
      <c r="ECC1055" s="75"/>
      <c r="ECD1055" s="75"/>
      <c r="ECE1055" s="75"/>
      <c r="ECF1055" s="75"/>
      <c r="ECG1055" s="75"/>
      <c r="ECH1055" s="75"/>
      <c r="ECI1055" s="75"/>
      <c r="ECJ1055" s="75"/>
      <c r="ECK1055" s="75"/>
      <c r="ECL1055" s="75"/>
      <c r="ECM1055" s="75"/>
      <c r="ECN1055" s="75"/>
      <c r="ECO1055" s="75"/>
      <c r="ECP1055" s="75"/>
      <c r="ECQ1055" s="75"/>
      <c r="ECR1055" s="75"/>
      <c r="ECS1055" s="75"/>
      <c r="ECT1055" s="75"/>
      <c r="ECU1055" s="75"/>
      <c r="ECV1055" s="75"/>
      <c r="ECW1055" s="75"/>
      <c r="ECX1055" s="75"/>
      <c r="ECY1055" s="75"/>
      <c r="ECZ1055" s="75"/>
      <c r="EDA1055" s="75"/>
      <c r="EDB1055" s="75"/>
      <c r="EDC1055" s="75"/>
      <c r="EDD1055" s="75"/>
      <c r="EDE1055" s="75"/>
      <c r="EDF1055" s="75"/>
      <c r="EDG1055" s="75"/>
      <c r="EDH1055" s="75"/>
      <c r="EDI1055" s="75"/>
      <c r="EDJ1055" s="75"/>
      <c r="EDK1055" s="75"/>
      <c r="EDL1055" s="75"/>
      <c r="EDM1055" s="75"/>
      <c r="EDN1055" s="75"/>
      <c r="EDO1055" s="75"/>
      <c r="EDP1055" s="75"/>
      <c r="EDQ1055" s="75"/>
      <c r="EDR1055" s="75"/>
      <c r="EDS1055" s="75"/>
      <c r="EDT1055" s="75"/>
      <c r="EDU1055" s="75"/>
      <c r="EDV1055" s="75"/>
      <c r="EDW1055" s="75"/>
      <c r="EDX1055" s="75"/>
      <c r="EDY1055" s="75"/>
      <c r="EDZ1055" s="75"/>
      <c r="EEA1055" s="75"/>
      <c r="EEB1055" s="75"/>
      <c r="EEC1055" s="75"/>
      <c r="EED1055" s="75"/>
      <c r="EEE1055" s="75"/>
      <c r="EEF1055" s="75"/>
      <c r="EEG1055" s="75"/>
      <c r="EEH1055" s="75"/>
      <c r="EEI1055" s="75"/>
      <c r="EEJ1055" s="75"/>
      <c r="EEK1055" s="75"/>
      <c r="EEL1055" s="75"/>
      <c r="EEM1055" s="75"/>
      <c r="EEN1055" s="75"/>
      <c r="EEO1055" s="75"/>
      <c r="EEP1055" s="75"/>
      <c r="EEQ1055" s="75"/>
      <c r="EER1055" s="75"/>
      <c r="EES1055" s="75"/>
      <c r="EET1055" s="75"/>
      <c r="EEU1055" s="75"/>
      <c r="EEV1055" s="75"/>
      <c r="EEW1055" s="75"/>
      <c r="EEX1055" s="75"/>
      <c r="EEY1055" s="75"/>
      <c r="EEZ1055" s="75"/>
      <c r="EFA1055" s="75"/>
      <c r="EFB1055" s="75"/>
      <c r="EFC1055" s="75"/>
      <c r="EFD1055" s="75"/>
      <c r="EFE1055" s="75"/>
      <c r="EFF1055" s="75"/>
      <c r="EFG1055" s="75"/>
      <c r="EFH1055" s="75"/>
      <c r="EFI1055" s="75"/>
      <c r="EFJ1055" s="75"/>
      <c r="EFK1055" s="75"/>
      <c r="EFL1055" s="75"/>
      <c r="EFM1055" s="75"/>
      <c r="EFN1055" s="75"/>
      <c r="EFO1055" s="75"/>
      <c r="EFP1055" s="75"/>
      <c r="EFQ1055" s="75"/>
      <c r="EFR1055" s="75"/>
      <c r="EFS1055" s="75"/>
      <c r="EFT1055" s="75"/>
      <c r="EFU1055" s="75"/>
      <c r="EFV1055" s="75"/>
      <c r="EFW1055" s="75"/>
      <c r="EFX1055" s="75"/>
      <c r="EFY1055" s="75"/>
      <c r="EFZ1055" s="75"/>
      <c r="EGA1055" s="75"/>
      <c r="EGB1055" s="75"/>
      <c r="EGC1055" s="75"/>
      <c r="EGD1055" s="75"/>
      <c r="EGE1055" s="75"/>
      <c r="EGF1055" s="75"/>
      <c r="EGG1055" s="75"/>
      <c r="EGH1055" s="75"/>
      <c r="EGI1055" s="75"/>
      <c r="EGJ1055" s="75"/>
      <c r="EGK1055" s="75"/>
      <c r="EGL1055" s="75"/>
      <c r="EGM1055" s="75"/>
      <c r="EGN1055" s="75"/>
      <c r="EGO1055" s="75"/>
      <c r="EGP1055" s="75"/>
      <c r="EGQ1055" s="75"/>
      <c r="EGR1055" s="75"/>
      <c r="EGS1055" s="75"/>
      <c r="EGT1055" s="75"/>
      <c r="EGU1055" s="75"/>
      <c r="EGV1055" s="75"/>
      <c r="EGW1055" s="75"/>
      <c r="EGX1055" s="75"/>
      <c r="EGY1055" s="75"/>
      <c r="EGZ1055" s="75"/>
      <c r="EHA1055" s="75"/>
      <c r="EHB1055" s="75"/>
      <c r="EHC1055" s="75"/>
      <c r="EHD1055" s="75"/>
      <c r="EHE1055" s="75"/>
      <c r="EHF1055" s="75"/>
      <c r="EHG1055" s="75"/>
      <c r="EHH1055" s="75"/>
      <c r="EHI1055" s="75"/>
      <c r="EHJ1055" s="75"/>
      <c r="EHK1055" s="75"/>
      <c r="EHL1055" s="75"/>
      <c r="EHM1055" s="75"/>
      <c r="EHN1055" s="75"/>
      <c r="EHO1055" s="75"/>
      <c r="EHP1055" s="75"/>
      <c r="EHQ1055" s="75"/>
      <c r="EHR1055" s="75"/>
      <c r="EHS1055" s="75"/>
      <c r="EHT1055" s="75"/>
      <c r="EHU1055" s="75"/>
      <c r="EHV1055" s="75"/>
      <c r="EHW1055" s="75"/>
      <c r="EHX1055" s="75"/>
      <c r="EHY1055" s="75"/>
      <c r="EHZ1055" s="75"/>
      <c r="EIA1055" s="75"/>
      <c r="EIB1055" s="75"/>
      <c r="EIC1055" s="75"/>
      <c r="EID1055" s="75"/>
      <c r="EIE1055" s="75"/>
      <c r="EIF1055" s="75"/>
      <c r="EIG1055" s="75"/>
      <c r="EIH1055" s="75"/>
      <c r="EII1055" s="75"/>
      <c r="EIJ1055" s="75"/>
      <c r="EIK1055" s="75"/>
      <c r="EIL1055" s="75"/>
      <c r="EIM1055" s="75"/>
      <c r="EIN1055" s="75"/>
      <c r="EIO1055" s="75"/>
      <c r="EIP1055" s="75"/>
      <c r="EIQ1055" s="75"/>
      <c r="EIR1055" s="75"/>
      <c r="EIS1055" s="75"/>
      <c r="EIT1055" s="75"/>
      <c r="EIU1055" s="75"/>
      <c r="EIV1055" s="75"/>
      <c r="EIW1055" s="75"/>
      <c r="EIX1055" s="75"/>
      <c r="EIY1055" s="75"/>
      <c r="EIZ1055" s="75"/>
      <c r="EJA1055" s="75"/>
      <c r="EJB1055" s="75"/>
      <c r="EJC1055" s="75"/>
      <c r="EJD1055" s="75"/>
      <c r="EJE1055" s="75"/>
      <c r="EJF1055" s="75"/>
      <c r="EJG1055" s="75"/>
      <c r="EJH1055" s="75"/>
      <c r="EJI1055" s="75"/>
      <c r="EJJ1055" s="75"/>
      <c r="EJK1055" s="75"/>
      <c r="EJL1055" s="75"/>
      <c r="EJM1055" s="75"/>
      <c r="EJN1055" s="75"/>
      <c r="EJO1055" s="75"/>
      <c r="EJP1055" s="75"/>
      <c r="EJQ1055" s="75"/>
      <c r="EJR1055" s="75"/>
      <c r="EJS1055" s="75"/>
      <c r="EJT1055" s="75"/>
      <c r="EJU1055" s="75"/>
      <c r="EJV1055" s="75"/>
      <c r="EJW1055" s="75"/>
      <c r="EJX1055" s="75"/>
      <c r="EJY1055" s="75"/>
      <c r="EJZ1055" s="75"/>
      <c r="EKA1055" s="75"/>
      <c r="EKB1055" s="75"/>
      <c r="EKC1055" s="75"/>
      <c r="EKD1055" s="75"/>
      <c r="EKE1055" s="75"/>
      <c r="EKF1055" s="75"/>
      <c r="EKG1055" s="75"/>
      <c r="EKH1055" s="75"/>
      <c r="EKI1055" s="75"/>
      <c r="EKJ1055" s="75"/>
      <c r="EKK1055" s="75"/>
      <c r="EKL1055" s="75"/>
      <c r="EKM1055" s="75"/>
      <c r="EKN1055" s="75"/>
      <c r="EKO1055" s="75"/>
      <c r="EKP1055" s="75"/>
      <c r="EKQ1055" s="75"/>
      <c r="EKR1055" s="75"/>
      <c r="EKS1055" s="75"/>
      <c r="EKT1055" s="75"/>
      <c r="EKU1055" s="75"/>
      <c r="EKV1055" s="75"/>
      <c r="EKW1055" s="75"/>
      <c r="EKX1055" s="75"/>
      <c r="EKY1055" s="75"/>
      <c r="EKZ1055" s="75"/>
      <c r="ELA1055" s="75"/>
      <c r="ELB1055" s="75"/>
      <c r="ELC1055" s="75"/>
      <c r="ELD1055" s="75"/>
      <c r="ELE1055" s="75"/>
      <c r="ELF1055" s="75"/>
      <c r="ELG1055" s="75"/>
      <c r="ELH1055" s="75"/>
      <c r="ELI1055" s="75"/>
      <c r="ELJ1055" s="75"/>
      <c r="ELK1055" s="75"/>
      <c r="ELL1055" s="75"/>
      <c r="ELM1055" s="75"/>
      <c r="ELN1055" s="75"/>
      <c r="ELO1055" s="75"/>
      <c r="ELP1055" s="75"/>
      <c r="ELQ1055" s="75"/>
      <c r="ELR1055" s="75"/>
      <c r="ELS1055" s="75"/>
      <c r="ELT1055" s="75"/>
      <c r="ELU1055" s="75"/>
      <c r="ELV1055" s="75"/>
      <c r="ELW1055" s="75"/>
      <c r="ELX1055" s="75"/>
      <c r="ELY1055" s="75"/>
      <c r="ELZ1055" s="75"/>
      <c r="EMA1055" s="75"/>
      <c r="EMB1055" s="75"/>
      <c r="EMC1055" s="75"/>
      <c r="EMD1055" s="75"/>
      <c r="EME1055" s="75"/>
      <c r="EMF1055" s="75"/>
      <c r="EMG1055" s="75"/>
      <c r="EMH1055" s="75"/>
      <c r="EMI1055" s="75"/>
      <c r="EMJ1055" s="75"/>
      <c r="EMK1055" s="75"/>
      <c r="EML1055" s="75"/>
      <c r="EMM1055" s="75"/>
      <c r="EMN1055" s="75"/>
      <c r="EMO1055" s="75"/>
      <c r="EMP1055" s="75"/>
      <c r="EMQ1055" s="75"/>
      <c r="EMR1055" s="75"/>
      <c r="EMS1055" s="75"/>
      <c r="EMT1055" s="75"/>
      <c r="EMU1055" s="75"/>
      <c r="EMV1055" s="75"/>
      <c r="EMW1055" s="75"/>
      <c r="EMX1055" s="75"/>
      <c r="EMY1055" s="75"/>
      <c r="EMZ1055" s="75"/>
      <c r="ENA1055" s="75"/>
      <c r="ENB1055" s="75"/>
      <c r="ENC1055" s="75"/>
      <c r="END1055" s="75"/>
      <c r="ENE1055" s="75"/>
      <c r="ENF1055" s="75"/>
      <c r="ENG1055" s="75"/>
      <c r="ENH1055" s="75"/>
      <c r="ENI1055" s="75"/>
      <c r="ENJ1055" s="75"/>
      <c r="ENK1055" s="75"/>
      <c r="ENL1055" s="75"/>
      <c r="ENM1055" s="75"/>
      <c r="ENN1055" s="75"/>
      <c r="ENO1055" s="75"/>
      <c r="ENP1055" s="75"/>
      <c r="ENQ1055" s="75"/>
      <c r="ENR1055" s="75"/>
      <c r="ENS1055" s="75"/>
      <c r="ENT1055" s="75"/>
      <c r="ENU1055" s="75"/>
      <c r="ENV1055" s="75"/>
      <c r="ENW1055" s="75"/>
      <c r="ENX1055" s="75"/>
      <c r="ENY1055" s="75"/>
      <c r="ENZ1055" s="75"/>
      <c r="EOA1055" s="75"/>
      <c r="EOB1055" s="75"/>
      <c r="EOC1055" s="75"/>
      <c r="EOD1055" s="75"/>
      <c r="EOE1055" s="75"/>
      <c r="EOF1055" s="75"/>
      <c r="EOG1055" s="75"/>
      <c r="EOH1055" s="75"/>
      <c r="EOI1055" s="75"/>
      <c r="EOJ1055" s="75"/>
      <c r="EOK1055" s="75"/>
      <c r="EOL1055" s="75"/>
      <c r="EOM1055" s="75"/>
      <c r="EON1055" s="75"/>
      <c r="EOO1055" s="75"/>
      <c r="EOP1055" s="75"/>
      <c r="EOQ1055" s="75"/>
      <c r="EOR1055" s="75"/>
      <c r="EOS1055" s="75"/>
      <c r="EOT1055" s="75"/>
      <c r="EOU1055" s="75"/>
      <c r="EOV1055" s="75"/>
      <c r="EOW1055" s="75"/>
      <c r="EOX1055" s="75"/>
      <c r="EOY1055" s="75"/>
      <c r="EOZ1055" s="75"/>
      <c r="EPA1055" s="75"/>
      <c r="EPB1055" s="75"/>
      <c r="EPC1055" s="75"/>
      <c r="EPD1055" s="75"/>
      <c r="EPE1055" s="75"/>
      <c r="EPF1055" s="75"/>
      <c r="EPG1055" s="75"/>
      <c r="EPH1055" s="75"/>
      <c r="EPI1055" s="75"/>
      <c r="EPJ1055" s="75"/>
      <c r="EPK1055" s="75"/>
      <c r="EPL1055" s="75"/>
      <c r="EPM1055" s="75"/>
      <c r="EPN1055" s="75"/>
      <c r="EPO1055" s="75"/>
      <c r="EPP1055" s="75"/>
      <c r="EPQ1055" s="75"/>
      <c r="EPR1055" s="75"/>
      <c r="EPS1055" s="75"/>
      <c r="EPT1055" s="75"/>
      <c r="EPU1055" s="75"/>
      <c r="EPV1055" s="75"/>
      <c r="EPW1055" s="75"/>
      <c r="EPX1055" s="75"/>
      <c r="EPY1055" s="75"/>
      <c r="EPZ1055" s="75"/>
      <c r="EQA1055" s="75"/>
      <c r="EQB1055" s="75"/>
      <c r="EQC1055" s="75"/>
      <c r="EQD1055" s="75"/>
      <c r="EQE1055" s="75"/>
      <c r="EQF1055" s="75"/>
      <c r="EQG1055" s="75"/>
      <c r="EQH1055" s="75"/>
      <c r="EQI1055" s="75"/>
      <c r="EQJ1055" s="75"/>
      <c r="EQK1055" s="75"/>
      <c r="EQL1055" s="75"/>
      <c r="EQM1055" s="75"/>
      <c r="EQN1055" s="75"/>
      <c r="EQO1055" s="75"/>
      <c r="EQP1055" s="75"/>
      <c r="EQQ1055" s="75"/>
      <c r="EQR1055" s="75"/>
      <c r="EQS1055" s="75"/>
      <c r="EQT1055" s="75"/>
      <c r="EQU1055" s="75"/>
      <c r="EQV1055" s="75"/>
      <c r="EQW1055" s="75"/>
      <c r="EQX1055" s="75"/>
      <c r="EQY1055" s="75"/>
      <c r="EQZ1055" s="75"/>
      <c r="ERA1055" s="75"/>
      <c r="ERB1055" s="75"/>
      <c r="ERC1055" s="75"/>
      <c r="ERD1055" s="75"/>
      <c r="ERE1055" s="75"/>
      <c r="ERF1055" s="75"/>
      <c r="ERG1055" s="75"/>
      <c r="ERH1055" s="75"/>
      <c r="ERI1055" s="75"/>
      <c r="ERJ1055" s="75"/>
      <c r="ERK1055" s="75"/>
      <c r="ERL1055" s="75"/>
      <c r="ERM1055" s="75"/>
      <c r="ERN1055" s="75"/>
      <c r="ERO1055" s="75"/>
      <c r="ERP1055" s="75"/>
      <c r="ERQ1055" s="75"/>
      <c r="ERR1055" s="75"/>
      <c r="ERS1055" s="75"/>
      <c r="ERT1055" s="75"/>
      <c r="ERU1055" s="75"/>
      <c r="ERV1055" s="75"/>
      <c r="ERW1055" s="75"/>
      <c r="ERX1055" s="75"/>
      <c r="ERY1055" s="75"/>
      <c r="ERZ1055" s="75"/>
      <c r="ESA1055" s="75"/>
      <c r="ESB1055" s="75"/>
      <c r="ESC1055" s="75"/>
      <c r="ESD1055" s="75"/>
      <c r="ESE1055" s="75"/>
      <c r="ESF1055" s="75"/>
      <c r="ESG1055" s="75"/>
      <c r="ESH1055" s="75"/>
      <c r="ESI1055" s="75"/>
      <c r="ESJ1055" s="75"/>
      <c r="ESK1055" s="75"/>
      <c r="ESL1055" s="75"/>
      <c r="ESM1055" s="75"/>
      <c r="ESN1055" s="75"/>
      <c r="ESO1055" s="75"/>
      <c r="ESP1055" s="75"/>
      <c r="ESQ1055" s="75"/>
      <c r="ESR1055" s="75"/>
      <c r="ESS1055" s="75"/>
      <c r="EST1055" s="75"/>
      <c r="ESU1055" s="75"/>
      <c r="ESV1055" s="75"/>
      <c r="ESW1055" s="75"/>
      <c r="ESX1055" s="75"/>
      <c r="ESY1055" s="75"/>
      <c r="ESZ1055" s="75"/>
      <c r="ETA1055" s="75"/>
      <c r="ETB1055" s="75"/>
      <c r="ETC1055" s="75"/>
      <c r="ETD1055" s="75"/>
      <c r="ETE1055" s="75"/>
      <c r="ETF1055" s="75"/>
      <c r="ETG1055" s="75"/>
      <c r="ETH1055" s="75"/>
      <c r="ETI1055" s="75"/>
      <c r="ETJ1055" s="75"/>
      <c r="ETK1055" s="75"/>
      <c r="ETL1055" s="75"/>
      <c r="ETM1055" s="75"/>
      <c r="ETN1055" s="75"/>
      <c r="ETO1055" s="75"/>
      <c r="ETP1055" s="75"/>
      <c r="ETQ1055" s="75"/>
      <c r="ETR1055" s="75"/>
      <c r="ETS1055" s="75"/>
      <c r="ETT1055" s="75"/>
      <c r="ETU1055" s="75"/>
      <c r="ETV1055" s="75"/>
      <c r="ETW1055" s="75"/>
      <c r="ETX1055" s="75"/>
      <c r="ETY1055" s="75"/>
      <c r="ETZ1055" s="75"/>
      <c r="EUA1055" s="75"/>
      <c r="EUB1055" s="75"/>
      <c r="EUC1055" s="75"/>
      <c r="EUD1055" s="75"/>
      <c r="EUE1055" s="75"/>
      <c r="EUF1055" s="75"/>
      <c r="EUG1055" s="75"/>
      <c r="EUH1055" s="75"/>
      <c r="EUI1055" s="75"/>
      <c r="EUJ1055" s="75"/>
      <c r="EUK1055" s="75"/>
      <c r="EUL1055" s="75"/>
      <c r="EUM1055" s="75"/>
      <c r="EUN1055" s="75"/>
      <c r="EUO1055" s="75"/>
      <c r="EUP1055" s="75"/>
      <c r="EUQ1055" s="75"/>
      <c r="EUR1055" s="75"/>
      <c r="EUS1055" s="75"/>
      <c r="EUT1055" s="75"/>
      <c r="EUU1055" s="75"/>
      <c r="EUV1055" s="75"/>
      <c r="EUW1055" s="75"/>
      <c r="EUX1055" s="75"/>
      <c r="EUY1055" s="75"/>
      <c r="EUZ1055" s="75"/>
      <c r="EVA1055" s="75"/>
      <c r="EVB1055" s="75"/>
      <c r="EVC1055" s="75"/>
      <c r="EVD1055" s="75"/>
      <c r="EVE1055" s="75"/>
      <c r="EVF1055" s="75"/>
      <c r="EVG1055" s="75"/>
      <c r="EVH1055" s="75"/>
      <c r="EVI1055" s="75"/>
      <c r="EVJ1055" s="75"/>
      <c r="EVK1055" s="75"/>
      <c r="EVL1055" s="75"/>
      <c r="EVM1055" s="75"/>
      <c r="EVN1055" s="75"/>
      <c r="EVO1055" s="75"/>
      <c r="EVP1055" s="75"/>
      <c r="EVQ1055" s="75"/>
      <c r="EVR1055" s="75"/>
      <c r="EVS1055" s="75"/>
      <c r="EVT1055" s="75"/>
      <c r="EVU1055" s="75"/>
      <c r="EVV1055" s="75"/>
      <c r="EVW1055" s="75"/>
      <c r="EVX1055" s="75"/>
      <c r="EVY1055" s="75"/>
      <c r="EVZ1055" s="75"/>
      <c r="EWA1055" s="75"/>
      <c r="EWB1055" s="75"/>
      <c r="EWC1055" s="75"/>
      <c r="EWD1055" s="75"/>
      <c r="EWE1055" s="75"/>
      <c r="EWF1055" s="75"/>
      <c r="EWG1055" s="75"/>
      <c r="EWH1055" s="75"/>
      <c r="EWI1055" s="75"/>
      <c r="EWJ1055" s="75"/>
      <c r="EWK1055" s="75"/>
      <c r="EWL1055" s="75"/>
      <c r="EWM1055" s="75"/>
      <c r="EWN1055" s="75"/>
      <c r="EWO1055" s="75"/>
      <c r="EWP1055" s="75"/>
      <c r="EWQ1055" s="75"/>
      <c r="EWR1055" s="75"/>
      <c r="EWS1055" s="75"/>
      <c r="EWT1055" s="75"/>
      <c r="EWU1055" s="75"/>
      <c r="EWV1055" s="75"/>
      <c r="EWW1055" s="75"/>
      <c r="EWX1055" s="75"/>
      <c r="EWY1055" s="75"/>
      <c r="EWZ1055" s="75"/>
      <c r="EXA1055" s="75"/>
      <c r="EXB1055" s="75"/>
      <c r="EXC1055" s="75"/>
      <c r="EXD1055" s="75"/>
      <c r="EXE1055" s="75"/>
      <c r="EXF1055" s="75"/>
      <c r="EXG1055" s="75"/>
      <c r="EXH1055" s="75"/>
      <c r="EXI1055" s="75"/>
      <c r="EXJ1055" s="75"/>
      <c r="EXK1055" s="75"/>
      <c r="EXL1055" s="75"/>
      <c r="EXM1055" s="75"/>
      <c r="EXN1055" s="75"/>
      <c r="EXO1055" s="75"/>
      <c r="EXP1055" s="75"/>
      <c r="EXQ1055" s="75"/>
      <c r="EXR1055" s="75"/>
      <c r="EXS1055" s="75"/>
      <c r="EXT1055" s="75"/>
      <c r="EXU1055" s="75"/>
      <c r="EXV1055" s="75"/>
      <c r="EXW1055" s="75"/>
      <c r="EXX1055" s="75"/>
      <c r="EXY1055" s="75"/>
      <c r="EXZ1055" s="75"/>
      <c r="EYA1055" s="75"/>
      <c r="EYB1055" s="75"/>
      <c r="EYC1055" s="75"/>
      <c r="EYD1055" s="75"/>
      <c r="EYE1055" s="75"/>
      <c r="EYF1055" s="75"/>
      <c r="EYG1055" s="75"/>
      <c r="EYH1055" s="75"/>
      <c r="EYI1055" s="75"/>
      <c r="EYJ1055" s="75"/>
      <c r="EYK1055" s="75"/>
      <c r="EYL1055" s="75"/>
      <c r="EYM1055" s="75"/>
      <c r="EYN1055" s="75"/>
      <c r="EYO1055" s="75"/>
      <c r="EYP1055" s="75"/>
      <c r="EYQ1055" s="75"/>
      <c r="EYR1055" s="75"/>
      <c r="EYS1055" s="75"/>
      <c r="EYT1055" s="75"/>
      <c r="EYU1055" s="75"/>
      <c r="EYV1055" s="75"/>
      <c r="EYW1055" s="75"/>
      <c r="EYX1055" s="75"/>
      <c r="EYY1055" s="75"/>
      <c r="EYZ1055" s="75"/>
      <c r="EZA1055" s="75"/>
      <c r="EZB1055" s="75"/>
      <c r="EZC1055" s="75"/>
      <c r="EZD1055" s="75"/>
      <c r="EZE1055" s="75"/>
      <c r="EZF1055" s="75"/>
      <c r="EZG1055" s="75"/>
      <c r="EZH1055" s="75"/>
      <c r="EZI1055" s="75"/>
      <c r="EZJ1055" s="75"/>
      <c r="EZK1055" s="75"/>
      <c r="EZL1055" s="75"/>
      <c r="EZM1055" s="75"/>
      <c r="EZN1055" s="75"/>
      <c r="EZO1055" s="75"/>
      <c r="EZP1055" s="75"/>
      <c r="EZQ1055" s="75"/>
      <c r="EZR1055" s="75"/>
      <c r="EZS1055" s="75"/>
      <c r="EZT1055" s="75"/>
      <c r="EZU1055" s="75"/>
      <c r="EZV1055" s="75"/>
      <c r="EZW1055" s="75"/>
      <c r="EZX1055" s="75"/>
      <c r="EZY1055" s="75"/>
      <c r="EZZ1055" s="75"/>
      <c r="FAA1055" s="75"/>
      <c r="FAB1055" s="75"/>
      <c r="FAC1055" s="75"/>
      <c r="FAD1055" s="75"/>
      <c r="FAE1055" s="75"/>
      <c r="FAF1055" s="75"/>
      <c r="FAG1055" s="75"/>
      <c r="FAH1055" s="75"/>
      <c r="FAI1055" s="75"/>
      <c r="FAJ1055" s="75"/>
      <c r="FAK1055" s="75"/>
      <c r="FAL1055" s="75"/>
      <c r="FAM1055" s="75"/>
      <c r="FAN1055" s="75"/>
      <c r="FAO1055" s="75"/>
      <c r="FAP1055" s="75"/>
      <c r="FAQ1055" s="75"/>
      <c r="FAR1055" s="75"/>
      <c r="FAS1055" s="75"/>
      <c r="FAT1055" s="75"/>
      <c r="FAU1055" s="75"/>
      <c r="FAV1055" s="75"/>
      <c r="FAW1055" s="75"/>
      <c r="FAX1055" s="75"/>
      <c r="FAY1055" s="75"/>
      <c r="FAZ1055" s="75"/>
      <c r="FBA1055" s="75"/>
      <c r="FBB1055" s="75"/>
      <c r="FBC1055" s="75"/>
      <c r="FBD1055" s="75"/>
      <c r="FBE1055" s="75"/>
      <c r="FBF1055" s="75"/>
      <c r="FBG1055" s="75"/>
      <c r="FBH1055" s="75"/>
      <c r="FBI1055" s="75"/>
      <c r="FBJ1055" s="75"/>
      <c r="FBK1055" s="75"/>
      <c r="FBL1055" s="75"/>
      <c r="FBM1055" s="75"/>
      <c r="FBN1055" s="75"/>
      <c r="FBO1055" s="75"/>
      <c r="FBP1055" s="75"/>
      <c r="FBQ1055" s="75"/>
      <c r="FBR1055" s="75"/>
      <c r="FBS1055" s="75"/>
      <c r="FBT1055" s="75"/>
      <c r="FBU1055" s="75"/>
      <c r="FBV1055" s="75"/>
      <c r="FBW1055" s="75"/>
      <c r="FBX1055" s="75"/>
      <c r="FBY1055" s="75"/>
      <c r="FBZ1055" s="75"/>
      <c r="FCA1055" s="75"/>
      <c r="FCB1055" s="75"/>
      <c r="FCC1055" s="75"/>
      <c r="FCD1055" s="75"/>
      <c r="FCE1055" s="75"/>
      <c r="FCF1055" s="75"/>
      <c r="FCG1055" s="75"/>
      <c r="FCH1055" s="75"/>
      <c r="FCI1055" s="75"/>
      <c r="FCJ1055" s="75"/>
      <c r="FCK1055" s="75"/>
      <c r="FCL1055" s="75"/>
      <c r="FCM1055" s="75"/>
      <c r="FCN1055" s="75"/>
      <c r="FCO1055" s="75"/>
      <c r="FCP1055" s="75"/>
      <c r="FCQ1055" s="75"/>
      <c r="FCR1055" s="75"/>
      <c r="FCS1055" s="75"/>
      <c r="FCT1055" s="75"/>
      <c r="FCU1055" s="75"/>
      <c r="FCV1055" s="75"/>
      <c r="FCW1055" s="75"/>
      <c r="FCX1055" s="75"/>
      <c r="FCY1055" s="75"/>
      <c r="FCZ1055" s="75"/>
      <c r="FDA1055" s="75"/>
      <c r="FDB1055" s="75"/>
      <c r="FDC1055" s="75"/>
      <c r="FDD1055" s="75"/>
      <c r="FDE1055" s="75"/>
      <c r="FDF1055" s="75"/>
      <c r="FDG1055" s="75"/>
      <c r="FDH1055" s="75"/>
      <c r="FDI1055" s="75"/>
      <c r="FDJ1055" s="75"/>
      <c r="FDK1055" s="75"/>
      <c r="FDL1055" s="75"/>
      <c r="FDM1055" s="75"/>
      <c r="FDN1055" s="75"/>
      <c r="FDO1055" s="75"/>
      <c r="FDP1055" s="75"/>
      <c r="FDQ1055" s="75"/>
      <c r="FDR1055" s="75"/>
      <c r="FDS1055" s="75"/>
      <c r="FDT1055" s="75"/>
      <c r="FDU1055" s="75"/>
      <c r="FDV1055" s="75"/>
      <c r="FDW1055" s="75"/>
      <c r="FDX1055" s="75"/>
      <c r="FDY1055" s="75"/>
      <c r="FDZ1055" s="75"/>
      <c r="FEA1055" s="75"/>
      <c r="FEB1055" s="75"/>
      <c r="FEC1055" s="75"/>
      <c r="FED1055" s="75"/>
      <c r="FEE1055" s="75"/>
      <c r="FEF1055" s="75"/>
      <c r="FEG1055" s="75"/>
      <c r="FEH1055" s="75"/>
      <c r="FEI1055" s="75"/>
      <c r="FEJ1055" s="75"/>
      <c r="FEK1055" s="75"/>
      <c r="FEL1055" s="75"/>
      <c r="FEM1055" s="75"/>
      <c r="FEN1055" s="75"/>
      <c r="FEO1055" s="75"/>
      <c r="FEP1055" s="75"/>
      <c r="FEQ1055" s="75"/>
      <c r="FER1055" s="75"/>
      <c r="FES1055" s="75"/>
      <c r="FET1055" s="75"/>
      <c r="FEU1055" s="75"/>
      <c r="FEV1055" s="75"/>
      <c r="FEW1055" s="75"/>
      <c r="FEX1055" s="75"/>
      <c r="FEY1055" s="75"/>
      <c r="FEZ1055" s="75"/>
      <c r="FFA1055" s="75"/>
      <c r="FFB1055" s="75"/>
      <c r="FFC1055" s="75"/>
      <c r="FFD1055" s="75"/>
      <c r="FFE1055" s="75"/>
      <c r="FFF1055" s="75"/>
      <c r="FFG1055" s="75"/>
      <c r="FFH1055" s="75"/>
      <c r="FFI1055" s="75"/>
      <c r="FFJ1055" s="75"/>
      <c r="FFK1055" s="75"/>
      <c r="FFL1055" s="75"/>
      <c r="FFM1055" s="75"/>
      <c r="FFN1055" s="75"/>
      <c r="FFO1055" s="75"/>
      <c r="FFP1055" s="75"/>
      <c r="FFQ1055" s="75"/>
      <c r="FFR1055" s="75"/>
      <c r="FFS1055" s="75"/>
      <c r="FFT1055" s="75"/>
      <c r="FFU1055" s="75"/>
      <c r="FFV1055" s="75"/>
      <c r="FFW1055" s="75"/>
      <c r="FFX1055" s="75"/>
      <c r="FFY1055" s="75"/>
      <c r="FFZ1055" s="75"/>
      <c r="FGA1055" s="75"/>
      <c r="FGB1055" s="75"/>
      <c r="FGC1055" s="75"/>
      <c r="FGD1055" s="75"/>
      <c r="FGE1055" s="75"/>
      <c r="FGF1055" s="75"/>
      <c r="FGG1055" s="75"/>
      <c r="FGH1055" s="75"/>
      <c r="FGI1055" s="75"/>
      <c r="FGJ1055" s="75"/>
      <c r="FGK1055" s="75"/>
      <c r="FGL1055" s="75"/>
      <c r="FGM1055" s="75"/>
      <c r="FGN1055" s="75"/>
      <c r="FGO1055" s="75"/>
      <c r="FGP1055" s="75"/>
      <c r="FGQ1055" s="75"/>
      <c r="FGR1055" s="75"/>
      <c r="FGS1055" s="75"/>
      <c r="FGT1055" s="75"/>
      <c r="FGU1055" s="75"/>
      <c r="FGV1055" s="75"/>
      <c r="FGW1055" s="75"/>
      <c r="FGX1055" s="75"/>
      <c r="FGY1055" s="75"/>
      <c r="FGZ1055" s="75"/>
      <c r="FHA1055" s="75"/>
      <c r="FHB1055" s="75"/>
      <c r="FHC1055" s="75"/>
      <c r="FHD1055" s="75"/>
      <c r="FHE1055" s="75"/>
      <c r="FHF1055" s="75"/>
      <c r="FHG1055" s="75"/>
      <c r="FHH1055" s="75"/>
      <c r="FHI1055" s="75"/>
      <c r="FHJ1055" s="75"/>
      <c r="FHK1055" s="75"/>
      <c r="FHL1055" s="75"/>
      <c r="FHM1055" s="75"/>
      <c r="FHN1055" s="75"/>
      <c r="FHO1055" s="75"/>
      <c r="FHP1055" s="75"/>
      <c r="FHQ1055" s="75"/>
      <c r="FHR1055" s="75"/>
      <c r="FHS1055" s="75"/>
      <c r="FHT1055" s="75"/>
      <c r="FHU1055" s="75"/>
      <c r="FHV1055" s="75"/>
      <c r="FHW1055" s="75"/>
      <c r="FHX1055" s="75"/>
      <c r="FHY1055" s="75"/>
      <c r="FHZ1055" s="75"/>
      <c r="FIA1055" s="75"/>
      <c r="FIB1055" s="75"/>
      <c r="FIC1055" s="75"/>
      <c r="FID1055" s="75"/>
      <c r="FIE1055" s="75"/>
      <c r="FIF1055" s="75"/>
      <c r="FIG1055" s="75"/>
      <c r="FIH1055" s="75"/>
      <c r="FII1055" s="75"/>
      <c r="FIJ1055" s="75"/>
      <c r="FIK1055" s="75"/>
      <c r="FIL1055" s="75"/>
      <c r="FIM1055" s="75"/>
      <c r="FIN1055" s="75"/>
      <c r="FIO1055" s="75"/>
      <c r="FIP1055" s="75"/>
      <c r="FIQ1055" s="75"/>
      <c r="FIR1055" s="75"/>
      <c r="FIS1055" s="75"/>
      <c r="FIT1055" s="75"/>
      <c r="FIU1055" s="75"/>
      <c r="FIV1055" s="75"/>
      <c r="FIW1055" s="75"/>
      <c r="FIX1055" s="75"/>
      <c r="FIY1055" s="75"/>
      <c r="FIZ1055" s="75"/>
      <c r="FJA1055" s="75"/>
      <c r="FJB1055" s="75"/>
      <c r="FJC1055" s="75"/>
      <c r="FJD1055" s="75"/>
      <c r="FJE1055" s="75"/>
      <c r="FJF1055" s="75"/>
      <c r="FJG1055" s="75"/>
      <c r="FJH1055" s="75"/>
      <c r="FJI1055" s="75"/>
      <c r="FJJ1055" s="75"/>
      <c r="FJK1055" s="75"/>
      <c r="FJL1055" s="75"/>
      <c r="FJM1055" s="75"/>
      <c r="FJN1055" s="75"/>
      <c r="FJO1055" s="75"/>
      <c r="FJP1055" s="75"/>
      <c r="FJQ1055" s="75"/>
      <c r="FJR1055" s="75"/>
      <c r="FJS1055" s="75"/>
      <c r="FJT1055" s="75"/>
      <c r="FJU1055" s="75"/>
      <c r="FJV1055" s="75"/>
      <c r="FJW1055" s="75"/>
      <c r="FJX1055" s="75"/>
      <c r="FJY1055" s="75"/>
      <c r="FJZ1055" s="75"/>
      <c r="FKA1055" s="75"/>
      <c r="FKB1055" s="75"/>
      <c r="FKC1055" s="75"/>
      <c r="FKD1055" s="75"/>
      <c r="FKE1055" s="75"/>
      <c r="FKF1055" s="75"/>
      <c r="FKG1055" s="75"/>
      <c r="FKH1055" s="75"/>
      <c r="FKI1055" s="75"/>
      <c r="FKJ1055" s="75"/>
      <c r="FKK1055" s="75"/>
      <c r="FKL1055" s="75"/>
      <c r="FKM1055" s="75"/>
      <c r="FKN1055" s="75"/>
      <c r="FKO1055" s="75"/>
      <c r="FKP1055" s="75"/>
      <c r="FKQ1055" s="75"/>
      <c r="FKR1055" s="75"/>
      <c r="FKS1055" s="75"/>
      <c r="FKT1055" s="75"/>
      <c r="FKU1055" s="75"/>
      <c r="FKV1055" s="75"/>
      <c r="FKW1055" s="75"/>
      <c r="FKX1055" s="75"/>
      <c r="FKY1055" s="75"/>
      <c r="FKZ1055" s="75"/>
      <c r="FLA1055" s="75"/>
      <c r="FLB1055" s="75"/>
      <c r="FLC1055" s="75"/>
      <c r="FLD1055" s="75"/>
      <c r="FLE1055" s="75"/>
      <c r="FLF1055" s="75"/>
      <c r="FLG1055" s="75"/>
      <c r="FLH1055" s="75"/>
      <c r="FLI1055" s="75"/>
      <c r="FLJ1055" s="75"/>
      <c r="FLK1055" s="75"/>
      <c r="FLL1055" s="75"/>
      <c r="FLM1055" s="75"/>
      <c r="FLN1055" s="75"/>
      <c r="FLO1055" s="75"/>
      <c r="FLP1055" s="75"/>
      <c r="FLQ1055" s="75"/>
      <c r="FLR1055" s="75"/>
      <c r="FLS1055" s="75"/>
      <c r="FLT1055" s="75"/>
      <c r="FLU1055" s="75"/>
      <c r="FLV1055" s="75"/>
      <c r="FLW1055" s="75"/>
      <c r="FLX1055" s="75"/>
      <c r="FLY1055" s="75"/>
      <c r="FLZ1055" s="75"/>
      <c r="FMA1055" s="75"/>
      <c r="FMB1055" s="75"/>
      <c r="FMC1055" s="75"/>
      <c r="FMD1055" s="75"/>
      <c r="FME1055" s="75"/>
      <c r="FMF1055" s="75"/>
      <c r="FMG1055" s="75"/>
      <c r="FMH1055" s="75"/>
      <c r="FMI1055" s="75"/>
      <c r="FMJ1055" s="75"/>
      <c r="FMK1055" s="75"/>
      <c r="FML1055" s="75"/>
      <c r="FMM1055" s="75"/>
      <c r="FMN1055" s="75"/>
      <c r="FMO1055" s="75"/>
      <c r="FMP1055" s="75"/>
      <c r="FMQ1055" s="75"/>
      <c r="FMR1055" s="75"/>
      <c r="FMS1055" s="75"/>
      <c r="FMT1055" s="75"/>
      <c r="FMU1055" s="75"/>
      <c r="FMV1055" s="75"/>
      <c r="FMW1055" s="75"/>
      <c r="FMX1055" s="75"/>
      <c r="FMY1055" s="75"/>
      <c r="FMZ1055" s="75"/>
      <c r="FNA1055" s="75"/>
      <c r="FNB1055" s="75"/>
      <c r="FNC1055" s="75"/>
      <c r="FND1055" s="75"/>
      <c r="FNE1055" s="75"/>
      <c r="FNF1055" s="75"/>
      <c r="FNG1055" s="75"/>
      <c r="FNH1055" s="75"/>
      <c r="FNI1055" s="75"/>
      <c r="FNJ1055" s="75"/>
      <c r="FNK1055" s="75"/>
      <c r="FNL1055" s="75"/>
      <c r="FNM1055" s="75"/>
      <c r="FNN1055" s="75"/>
      <c r="FNO1055" s="75"/>
      <c r="FNP1055" s="75"/>
      <c r="FNQ1055" s="75"/>
      <c r="FNR1055" s="75"/>
      <c r="FNS1055" s="75"/>
      <c r="FNT1055" s="75"/>
      <c r="FNU1055" s="75"/>
      <c r="FNV1055" s="75"/>
      <c r="FNW1055" s="75"/>
      <c r="FNX1055" s="75"/>
      <c r="FNY1055" s="75"/>
      <c r="FNZ1055" s="75"/>
      <c r="FOA1055" s="75"/>
      <c r="FOB1055" s="75"/>
      <c r="FOC1055" s="75"/>
      <c r="FOD1055" s="75"/>
      <c r="FOE1055" s="75"/>
      <c r="FOF1055" s="75"/>
      <c r="FOG1055" s="75"/>
      <c r="FOH1055" s="75"/>
      <c r="FOI1055" s="75"/>
      <c r="FOJ1055" s="75"/>
      <c r="FOK1055" s="75"/>
      <c r="FOL1055" s="75"/>
      <c r="FOM1055" s="75"/>
      <c r="FON1055" s="75"/>
      <c r="FOO1055" s="75"/>
      <c r="FOP1055" s="75"/>
      <c r="FOQ1055" s="75"/>
      <c r="FOR1055" s="75"/>
      <c r="FOS1055" s="75"/>
      <c r="FOT1055" s="75"/>
      <c r="FOU1055" s="75"/>
      <c r="FOV1055" s="75"/>
      <c r="FOW1055" s="75"/>
      <c r="FOX1055" s="75"/>
      <c r="FOY1055" s="75"/>
      <c r="FOZ1055" s="75"/>
      <c r="FPA1055" s="75"/>
      <c r="FPB1055" s="75"/>
      <c r="FPC1055" s="75"/>
      <c r="FPD1055" s="75"/>
      <c r="FPE1055" s="75"/>
      <c r="FPF1055" s="75"/>
      <c r="FPG1055" s="75"/>
      <c r="FPH1055" s="75"/>
      <c r="FPI1055" s="75"/>
      <c r="FPJ1055" s="75"/>
      <c r="FPK1055" s="75"/>
      <c r="FPL1055" s="75"/>
      <c r="FPM1055" s="75"/>
      <c r="FPN1055" s="75"/>
      <c r="FPO1055" s="75"/>
      <c r="FPP1055" s="75"/>
      <c r="FPQ1055" s="75"/>
      <c r="FPR1055" s="75"/>
      <c r="FPS1055" s="75"/>
      <c r="FPT1055" s="75"/>
      <c r="FPU1055" s="75"/>
      <c r="FPV1055" s="75"/>
      <c r="FPW1055" s="75"/>
      <c r="FPX1055" s="75"/>
      <c r="FPY1055" s="75"/>
      <c r="FPZ1055" s="75"/>
      <c r="FQA1055" s="75"/>
      <c r="FQB1055" s="75"/>
      <c r="FQC1055" s="75"/>
      <c r="FQD1055" s="75"/>
      <c r="FQE1055" s="75"/>
      <c r="FQF1055" s="75"/>
      <c r="FQG1055" s="75"/>
      <c r="FQH1055" s="75"/>
      <c r="FQI1055" s="75"/>
      <c r="FQJ1055" s="75"/>
      <c r="FQK1055" s="75"/>
      <c r="FQL1055" s="75"/>
      <c r="FQM1055" s="75"/>
      <c r="FQN1055" s="75"/>
      <c r="FQO1055" s="75"/>
      <c r="FQP1055" s="75"/>
      <c r="FQQ1055" s="75"/>
      <c r="FQR1055" s="75"/>
      <c r="FQS1055" s="75"/>
      <c r="FQT1055" s="75"/>
      <c r="FQU1055" s="75"/>
      <c r="FQV1055" s="75"/>
      <c r="FQW1055" s="75"/>
      <c r="FQX1055" s="75"/>
      <c r="FQY1055" s="75"/>
      <c r="FQZ1055" s="75"/>
      <c r="FRA1055" s="75"/>
      <c r="FRB1055" s="75"/>
      <c r="FRC1055" s="75"/>
      <c r="FRD1055" s="75"/>
      <c r="FRE1055" s="75"/>
      <c r="FRF1055" s="75"/>
      <c r="FRG1055" s="75"/>
      <c r="FRH1055" s="75"/>
      <c r="FRI1055" s="75"/>
      <c r="FRJ1055" s="75"/>
      <c r="FRK1055" s="75"/>
      <c r="FRL1055" s="75"/>
      <c r="FRM1055" s="75"/>
      <c r="FRN1055" s="75"/>
      <c r="FRO1055" s="75"/>
      <c r="FRP1055" s="75"/>
      <c r="FRQ1055" s="75"/>
      <c r="FRR1055" s="75"/>
      <c r="FRS1055" s="75"/>
      <c r="FRT1055" s="75"/>
      <c r="FRU1055" s="75"/>
      <c r="FRV1055" s="75"/>
      <c r="FRW1055" s="75"/>
      <c r="FRX1055" s="75"/>
      <c r="FRY1055" s="75"/>
      <c r="FRZ1055" s="75"/>
      <c r="FSA1055" s="75"/>
      <c r="FSB1055" s="75"/>
      <c r="FSC1055" s="75"/>
      <c r="FSD1055" s="75"/>
      <c r="FSE1055" s="75"/>
      <c r="FSF1055" s="75"/>
      <c r="FSG1055" s="75"/>
      <c r="FSH1055" s="75"/>
      <c r="FSI1055" s="75"/>
      <c r="FSJ1055" s="75"/>
      <c r="FSK1055" s="75"/>
      <c r="FSL1055" s="75"/>
      <c r="FSM1055" s="75"/>
      <c r="FSN1055" s="75"/>
      <c r="FSO1055" s="75"/>
      <c r="FSP1055" s="75"/>
      <c r="FSQ1055" s="75"/>
      <c r="FSR1055" s="75"/>
      <c r="FSS1055" s="75"/>
      <c r="FST1055" s="75"/>
      <c r="FSU1055" s="75"/>
      <c r="FSV1055" s="75"/>
      <c r="FSW1055" s="75"/>
      <c r="FSX1055" s="75"/>
      <c r="FSY1055" s="75"/>
      <c r="FSZ1055" s="75"/>
      <c r="FTA1055" s="75"/>
      <c r="FTB1055" s="75"/>
      <c r="FTC1055" s="75"/>
      <c r="FTD1055" s="75"/>
      <c r="FTE1055" s="75"/>
      <c r="FTF1055" s="75"/>
      <c r="FTG1055" s="75"/>
      <c r="FTH1055" s="75"/>
      <c r="FTI1055" s="75"/>
      <c r="FTJ1055" s="75"/>
      <c r="FTK1055" s="75"/>
      <c r="FTL1055" s="75"/>
      <c r="FTM1055" s="75"/>
      <c r="FTN1055" s="75"/>
      <c r="FTO1055" s="75"/>
      <c r="FTP1055" s="75"/>
      <c r="FTQ1055" s="75"/>
      <c r="FTR1055" s="75"/>
      <c r="FTS1055" s="75"/>
      <c r="FTT1055" s="75"/>
      <c r="FTU1055" s="75"/>
      <c r="FTV1055" s="75"/>
      <c r="FTW1055" s="75"/>
      <c r="FTX1055" s="75"/>
      <c r="FTY1055" s="75"/>
      <c r="FTZ1055" s="75"/>
      <c r="FUA1055" s="75"/>
      <c r="FUB1055" s="75"/>
      <c r="FUC1055" s="75"/>
      <c r="FUD1055" s="75"/>
      <c r="FUE1055" s="75"/>
      <c r="FUF1055" s="75"/>
      <c r="FUG1055" s="75"/>
      <c r="FUH1055" s="75"/>
      <c r="FUI1055" s="75"/>
      <c r="FUJ1055" s="75"/>
      <c r="FUK1055" s="75"/>
      <c r="FUL1055" s="75"/>
      <c r="FUM1055" s="75"/>
      <c r="FUN1055" s="75"/>
      <c r="FUO1055" s="75"/>
      <c r="FUP1055" s="75"/>
      <c r="FUQ1055" s="75"/>
      <c r="FUR1055" s="75"/>
      <c r="FUS1055" s="75"/>
      <c r="FUT1055" s="75"/>
      <c r="FUU1055" s="75"/>
      <c r="FUV1055" s="75"/>
      <c r="FUW1055" s="75"/>
      <c r="FUX1055" s="75"/>
      <c r="FUY1055" s="75"/>
      <c r="FUZ1055" s="75"/>
      <c r="FVA1055" s="75"/>
      <c r="FVB1055" s="75"/>
      <c r="FVC1055" s="75"/>
      <c r="FVD1055" s="75"/>
      <c r="FVE1055" s="75"/>
      <c r="FVF1055" s="75"/>
      <c r="FVG1055" s="75"/>
      <c r="FVH1055" s="75"/>
      <c r="FVI1055" s="75"/>
      <c r="FVJ1055" s="75"/>
      <c r="FVK1055" s="75"/>
      <c r="FVL1055" s="75"/>
      <c r="FVM1055" s="75"/>
      <c r="FVN1055" s="75"/>
      <c r="FVO1055" s="75"/>
      <c r="FVP1055" s="75"/>
      <c r="FVQ1055" s="75"/>
      <c r="FVR1055" s="75"/>
      <c r="FVS1055" s="75"/>
      <c r="FVT1055" s="75"/>
      <c r="FVU1055" s="75"/>
      <c r="FVV1055" s="75"/>
      <c r="FVW1055" s="75"/>
      <c r="FVX1055" s="75"/>
      <c r="FVY1055" s="75"/>
      <c r="FVZ1055" s="75"/>
      <c r="FWA1055" s="75"/>
      <c r="FWB1055" s="75"/>
      <c r="FWC1055" s="75"/>
      <c r="FWD1055" s="75"/>
      <c r="FWE1055" s="75"/>
      <c r="FWF1055" s="75"/>
      <c r="FWG1055" s="75"/>
      <c r="FWH1055" s="75"/>
      <c r="FWI1055" s="75"/>
      <c r="FWJ1055" s="75"/>
      <c r="FWK1055" s="75"/>
      <c r="FWL1055" s="75"/>
      <c r="FWM1055" s="75"/>
      <c r="FWN1055" s="75"/>
      <c r="FWO1055" s="75"/>
      <c r="FWP1055" s="75"/>
      <c r="FWQ1055" s="75"/>
      <c r="FWR1055" s="75"/>
      <c r="FWS1055" s="75"/>
      <c r="FWT1055" s="75"/>
      <c r="FWU1055" s="75"/>
      <c r="FWV1055" s="75"/>
      <c r="FWW1055" s="75"/>
      <c r="FWX1055" s="75"/>
      <c r="FWY1055" s="75"/>
      <c r="FWZ1055" s="75"/>
      <c r="FXA1055" s="75"/>
      <c r="FXB1055" s="75"/>
      <c r="FXC1055" s="75"/>
      <c r="FXD1055" s="75"/>
      <c r="FXE1055" s="75"/>
      <c r="FXF1055" s="75"/>
      <c r="FXG1055" s="75"/>
      <c r="FXH1055" s="75"/>
      <c r="FXI1055" s="75"/>
      <c r="FXJ1055" s="75"/>
      <c r="FXK1055" s="75"/>
      <c r="FXL1055" s="75"/>
      <c r="FXM1055" s="75"/>
      <c r="FXN1055" s="75"/>
      <c r="FXO1055" s="75"/>
      <c r="FXP1055" s="75"/>
      <c r="FXQ1055" s="75"/>
      <c r="FXR1055" s="75"/>
      <c r="FXS1055" s="75"/>
      <c r="FXT1055" s="75"/>
      <c r="FXU1055" s="75"/>
      <c r="FXV1055" s="75"/>
      <c r="FXW1055" s="75"/>
      <c r="FXX1055" s="75"/>
      <c r="FXY1055" s="75"/>
      <c r="FXZ1055" s="75"/>
      <c r="FYA1055" s="75"/>
      <c r="FYB1055" s="75"/>
      <c r="FYC1055" s="75"/>
      <c r="FYD1055" s="75"/>
      <c r="FYE1055" s="75"/>
      <c r="FYF1055" s="75"/>
      <c r="FYG1055" s="75"/>
      <c r="FYH1055" s="75"/>
      <c r="FYI1055" s="75"/>
      <c r="FYJ1055" s="75"/>
      <c r="FYK1055" s="75"/>
      <c r="FYL1055" s="75"/>
      <c r="FYM1055" s="75"/>
      <c r="FYN1055" s="75"/>
      <c r="FYO1055" s="75"/>
      <c r="FYP1055" s="75"/>
      <c r="FYQ1055" s="75"/>
      <c r="FYR1055" s="75"/>
      <c r="FYS1055" s="75"/>
      <c r="FYT1055" s="75"/>
      <c r="FYU1055" s="75"/>
      <c r="FYV1055" s="75"/>
      <c r="FYW1055" s="75"/>
      <c r="FYX1055" s="75"/>
      <c r="FYY1055" s="75"/>
      <c r="FYZ1055" s="75"/>
      <c r="FZA1055" s="75"/>
      <c r="FZB1055" s="75"/>
      <c r="FZC1055" s="75"/>
      <c r="FZD1055" s="75"/>
      <c r="FZE1055" s="75"/>
      <c r="FZF1055" s="75"/>
      <c r="FZG1055" s="75"/>
      <c r="FZH1055" s="75"/>
      <c r="FZI1055" s="75"/>
      <c r="FZJ1055" s="75"/>
      <c r="FZK1055" s="75"/>
      <c r="FZL1055" s="75"/>
      <c r="FZM1055" s="75"/>
      <c r="FZN1055" s="75"/>
      <c r="FZO1055" s="75"/>
      <c r="FZP1055" s="75"/>
      <c r="FZQ1055" s="75"/>
      <c r="FZR1055" s="75"/>
      <c r="FZS1055" s="75"/>
      <c r="FZT1055" s="75"/>
      <c r="FZU1055" s="75"/>
      <c r="FZV1055" s="75"/>
      <c r="FZW1055" s="75"/>
      <c r="FZX1055" s="75"/>
      <c r="FZY1055" s="75"/>
      <c r="FZZ1055" s="75"/>
      <c r="GAA1055" s="75"/>
      <c r="GAB1055" s="75"/>
      <c r="GAC1055" s="75"/>
      <c r="GAD1055" s="75"/>
      <c r="GAE1055" s="75"/>
      <c r="GAF1055" s="75"/>
      <c r="GAG1055" s="75"/>
      <c r="GAH1055" s="75"/>
      <c r="GAI1055" s="75"/>
      <c r="GAJ1055" s="75"/>
      <c r="GAK1055" s="75"/>
      <c r="GAL1055" s="75"/>
      <c r="GAM1055" s="75"/>
      <c r="GAN1055" s="75"/>
      <c r="GAO1055" s="75"/>
      <c r="GAP1055" s="75"/>
      <c r="GAQ1055" s="75"/>
      <c r="GAR1055" s="75"/>
      <c r="GAS1055" s="75"/>
      <c r="GAT1055" s="75"/>
      <c r="GAU1055" s="75"/>
      <c r="GAV1055" s="75"/>
      <c r="GAW1055" s="75"/>
      <c r="GAX1055" s="75"/>
      <c r="GAY1055" s="75"/>
      <c r="GAZ1055" s="75"/>
      <c r="GBA1055" s="75"/>
      <c r="GBB1055" s="75"/>
      <c r="GBC1055" s="75"/>
      <c r="GBD1055" s="75"/>
      <c r="GBE1055" s="75"/>
      <c r="GBF1055" s="75"/>
      <c r="GBG1055" s="75"/>
      <c r="GBH1055" s="75"/>
      <c r="GBI1055" s="75"/>
      <c r="GBJ1055" s="75"/>
      <c r="GBK1055" s="75"/>
      <c r="GBL1055" s="75"/>
      <c r="GBM1055" s="75"/>
      <c r="GBN1055" s="75"/>
      <c r="GBO1055" s="75"/>
      <c r="GBP1055" s="75"/>
      <c r="GBQ1055" s="75"/>
      <c r="GBR1055" s="75"/>
      <c r="GBS1055" s="75"/>
      <c r="GBT1055" s="75"/>
      <c r="GBU1055" s="75"/>
      <c r="GBV1055" s="75"/>
      <c r="GBW1055" s="75"/>
      <c r="GBX1055" s="75"/>
      <c r="GBY1055" s="75"/>
      <c r="GBZ1055" s="75"/>
      <c r="GCA1055" s="75"/>
      <c r="GCB1055" s="75"/>
      <c r="GCC1055" s="75"/>
      <c r="GCD1055" s="75"/>
      <c r="GCE1055" s="75"/>
      <c r="GCF1055" s="75"/>
      <c r="GCG1055" s="75"/>
      <c r="GCH1055" s="75"/>
      <c r="GCI1055" s="75"/>
      <c r="GCJ1055" s="75"/>
      <c r="GCK1055" s="75"/>
      <c r="GCL1055" s="75"/>
      <c r="GCM1055" s="75"/>
      <c r="GCN1055" s="75"/>
      <c r="GCO1055" s="75"/>
      <c r="GCP1055" s="75"/>
      <c r="GCQ1055" s="75"/>
      <c r="GCR1055" s="75"/>
      <c r="GCS1055" s="75"/>
      <c r="GCT1055" s="75"/>
      <c r="GCU1055" s="75"/>
      <c r="GCV1055" s="75"/>
      <c r="GCW1055" s="75"/>
      <c r="GCX1055" s="75"/>
      <c r="GCY1055" s="75"/>
      <c r="GCZ1055" s="75"/>
      <c r="GDA1055" s="75"/>
      <c r="GDB1055" s="75"/>
      <c r="GDC1055" s="75"/>
      <c r="GDD1055" s="75"/>
      <c r="GDE1055" s="75"/>
      <c r="GDF1055" s="75"/>
      <c r="GDG1055" s="75"/>
      <c r="GDH1055" s="75"/>
      <c r="GDI1055" s="75"/>
      <c r="GDJ1055" s="75"/>
      <c r="GDK1055" s="75"/>
      <c r="GDL1055" s="75"/>
      <c r="GDM1055" s="75"/>
      <c r="GDN1055" s="75"/>
      <c r="GDO1055" s="75"/>
      <c r="GDP1055" s="75"/>
      <c r="GDQ1055" s="75"/>
      <c r="GDR1055" s="75"/>
      <c r="GDS1055" s="75"/>
      <c r="GDT1055" s="75"/>
      <c r="GDU1055" s="75"/>
      <c r="GDV1055" s="75"/>
      <c r="GDW1055" s="75"/>
      <c r="GDX1055" s="75"/>
      <c r="GDY1055" s="75"/>
      <c r="GDZ1055" s="75"/>
      <c r="GEA1055" s="75"/>
      <c r="GEB1055" s="75"/>
      <c r="GEC1055" s="75"/>
      <c r="GED1055" s="75"/>
      <c r="GEE1055" s="75"/>
      <c r="GEF1055" s="75"/>
      <c r="GEG1055" s="75"/>
      <c r="GEH1055" s="75"/>
      <c r="GEI1055" s="75"/>
      <c r="GEJ1055" s="75"/>
      <c r="GEK1055" s="75"/>
      <c r="GEL1055" s="75"/>
      <c r="GEM1055" s="75"/>
      <c r="GEN1055" s="75"/>
      <c r="GEO1055" s="75"/>
      <c r="GEP1055" s="75"/>
      <c r="GEQ1055" s="75"/>
      <c r="GER1055" s="75"/>
      <c r="GES1055" s="75"/>
      <c r="GET1055" s="75"/>
      <c r="GEU1055" s="75"/>
      <c r="GEV1055" s="75"/>
      <c r="GEW1055" s="75"/>
      <c r="GEX1055" s="75"/>
      <c r="GEY1055" s="75"/>
      <c r="GEZ1055" s="75"/>
      <c r="GFA1055" s="75"/>
      <c r="GFB1055" s="75"/>
      <c r="GFC1055" s="75"/>
      <c r="GFD1055" s="75"/>
      <c r="GFE1055" s="75"/>
      <c r="GFF1055" s="75"/>
      <c r="GFG1055" s="75"/>
      <c r="GFH1055" s="75"/>
      <c r="GFI1055" s="75"/>
      <c r="GFJ1055" s="75"/>
      <c r="GFK1055" s="75"/>
      <c r="GFL1055" s="75"/>
      <c r="GFM1055" s="75"/>
      <c r="GFN1055" s="75"/>
      <c r="GFO1055" s="75"/>
      <c r="GFP1055" s="75"/>
      <c r="GFQ1055" s="75"/>
      <c r="GFR1055" s="75"/>
      <c r="GFS1055" s="75"/>
      <c r="GFT1055" s="75"/>
      <c r="GFU1055" s="75"/>
      <c r="GFV1055" s="75"/>
      <c r="GFW1055" s="75"/>
      <c r="GFX1055" s="75"/>
      <c r="GFY1055" s="75"/>
      <c r="GFZ1055" s="75"/>
      <c r="GGA1055" s="75"/>
      <c r="GGB1055" s="75"/>
      <c r="GGC1055" s="75"/>
      <c r="GGD1055" s="75"/>
      <c r="GGE1055" s="75"/>
      <c r="GGF1055" s="75"/>
      <c r="GGG1055" s="75"/>
      <c r="GGH1055" s="75"/>
      <c r="GGI1055" s="75"/>
      <c r="GGJ1055" s="75"/>
      <c r="GGK1055" s="75"/>
      <c r="GGL1055" s="75"/>
      <c r="GGM1055" s="75"/>
      <c r="GGN1055" s="75"/>
      <c r="GGO1055" s="75"/>
      <c r="GGP1055" s="75"/>
      <c r="GGQ1055" s="75"/>
      <c r="GGR1055" s="75"/>
      <c r="GGS1055" s="75"/>
      <c r="GGT1055" s="75"/>
      <c r="GGU1055" s="75"/>
      <c r="GGV1055" s="75"/>
      <c r="GGW1055" s="75"/>
      <c r="GGX1055" s="75"/>
      <c r="GGY1055" s="75"/>
      <c r="GGZ1055" s="75"/>
      <c r="GHA1055" s="75"/>
      <c r="GHB1055" s="75"/>
      <c r="GHC1055" s="75"/>
      <c r="GHD1055" s="75"/>
      <c r="GHE1055" s="75"/>
      <c r="GHF1055" s="75"/>
      <c r="GHG1055" s="75"/>
      <c r="GHH1055" s="75"/>
      <c r="GHI1055" s="75"/>
      <c r="GHJ1055" s="75"/>
      <c r="GHK1055" s="75"/>
      <c r="GHL1055" s="75"/>
      <c r="GHM1055" s="75"/>
      <c r="GHN1055" s="75"/>
      <c r="GHO1055" s="75"/>
      <c r="GHP1055" s="75"/>
      <c r="GHQ1055" s="75"/>
      <c r="GHR1055" s="75"/>
      <c r="GHS1055" s="75"/>
      <c r="GHT1055" s="75"/>
      <c r="GHU1055" s="75"/>
      <c r="GHV1055" s="75"/>
      <c r="GHW1055" s="75"/>
      <c r="GHX1055" s="75"/>
      <c r="GHY1055" s="75"/>
      <c r="GHZ1055" s="75"/>
      <c r="GIA1055" s="75"/>
      <c r="GIB1055" s="75"/>
      <c r="GIC1055" s="75"/>
      <c r="GID1055" s="75"/>
      <c r="GIE1055" s="75"/>
      <c r="GIF1055" s="75"/>
      <c r="GIG1055" s="75"/>
      <c r="GIH1055" s="75"/>
      <c r="GII1055" s="75"/>
      <c r="GIJ1055" s="75"/>
      <c r="GIK1055" s="75"/>
      <c r="GIL1055" s="75"/>
      <c r="GIM1055" s="75"/>
      <c r="GIN1055" s="75"/>
      <c r="GIO1055" s="75"/>
      <c r="GIP1055" s="75"/>
      <c r="GIQ1055" s="75"/>
      <c r="GIR1055" s="75"/>
      <c r="GIS1055" s="75"/>
      <c r="GIT1055" s="75"/>
      <c r="GIU1055" s="75"/>
      <c r="GIV1055" s="75"/>
      <c r="GIW1055" s="75"/>
      <c r="GIX1055" s="75"/>
      <c r="GIY1055" s="75"/>
      <c r="GIZ1055" s="75"/>
      <c r="GJA1055" s="75"/>
      <c r="GJB1055" s="75"/>
      <c r="GJC1055" s="75"/>
      <c r="GJD1055" s="75"/>
      <c r="GJE1055" s="75"/>
      <c r="GJF1055" s="75"/>
      <c r="GJG1055" s="75"/>
      <c r="GJH1055" s="75"/>
      <c r="GJI1055" s="75"/>
      <c r="GJJ1055" s="75"/>
      <c r="GJK1055" s="75"/>
      <c r="GJL1055" s="75"/>
      <c r="GJM1055" s="75"/>
      <c r="GJN1055" s="75"/>
      <c r="GJO1055" s="75"/>
      <c r="GJP1055" s="75"/>
      <c r="GJQ1055" s="75"/>
      <c r="GJR1055" s="75"/>
      <c r="GJS1055" s="75"/>
      <c r="GJT1055" s="75"/>
      <c r="GJU1055" s="75"/>
      <c r="GJV1055" s="75"/>
      <c r="GJW1055" s="75"/>
      <c r="GJX1055" s="75"/>
      <c r="GJY1055" s="75"/>
      <c r="GJZ1055" s="75"/>
      <c r="GKA1055" s="75"/>
      <c r="GKB1055" s="75"/>
      <c r="GKC1055" s="75"/>
      <c r="GKD1055" s="75"/>
      <c r="GKE1055" s="75"/>
      <c r="GKF1055" s="75"/>
      <c r="GKG1055" s="75"/>
      <c r="GKH1055" s="75"/>
      <c r="GKI1055" s="75"/>
      <c r="GKJ1055" s="75"/>
      <c r="GKK1055" s="75"/>
      <c r="GKL1055" s="75"/>
      <c r="GKM1055" s="75"/>
      <c r="GKN1055" s="75"/>
      <c r="GKO1055" s="75"/>
      <c r="GKP1055" s="75"/>
      <c r="GKQ1055" s="75"/>
      <c r="GKR1055" s="75"/>
      <c r="GKS1055" s="75"/>
      <c r="GKT1055" s="75"/>
      <c r="GKU1055" s="75"/>
      <c r="GKV1055" s="75"/>
      <c r="GKW1055" s="75"/>
      <c r="GKX1055" s="75"/>
      <c r="GKY1055" s="75"/>
      <c r="GKZ1055" s="75"/>
      <c r="GLA1055" s="75"/>
      <c r="GLB1055" s="75"/>
      <c r="GLC1055" s="75"/>
      <c r="GLD1055" s="75"/>
      <c r="GLE1055" s="75"/>
      <c r="GLF1055" s="75"/>
      <c r="GLG1055" s="75"/>
      <c r="GLH1055" s="75"/>
      <c r="GLI1055" s="75"/>
      <c r="GLJ1055" s="75"/>
      <c r="GLK1055" s="75"/>
      <c r="GLL1055" s="75"/>
      <c r="GLM1055" s="75"/>
      <c r="GLN1055" s="75"/>
      <c r="GLO1055" s="75"/>
      <c r="GLP1055" s="75"/>
      <c r="GLQ1055" s="75"/>
      <c r="GLR1055" s="75"/>
      <c r="GLS1055" s="75"/>
      <c r="GLT1055" s="75"/>
      <c r="GLU1055" s="75"/>
      <c r="GLV1055" s="75"/>
      <c r="GLW1055" s="75"/>
      <c r="GLX1055" s="75"/>
      <c r="GLY1055" s="75"/>
      <c r="GLZ1055" s="75"/>
      <c r="GMA1055" s="75"/>
      <c r="GMB1055" s="75"/>
      <c r="GMC1055" s="75"/>
      <c r="GMD1055" s="75"/>
      <c r="GME1055" s="75"/>
      <c r="GMF1055" s="75"/>
      <c r="GMG1055" s="75"/>
      <c r="GMH1055" s="75"/>
      <c r="GMI1055" s="75"/>
      <c r="GMJ1055" s="75"/>
      <c r="GMK1055" s="75"/>
      <c r="GML1055" s="75"/>
      <c r="GMM1055" s="75"/>
      <c r="GMN1055" s="75"/>
      <c r="GMO1055" s="75"/>
      <c r="GMP1055" s="75"/>
      <c r="GMQ1055" s="75"/>
      <c r="GMR1055" s="75"/>
      <c r="GMS1055" s="75"/>
      <c r="GMT1055" s="75"/>
      <c r="GMU1055" s="75"/>
      <c r="GMV1055" s="75"/>
      <c r="GMW1055" s="75"/>
      <c r="GMX1055" s="75"/>
      <c r="GMY1055" s="75"/>
      <c r="GMZ1055" s="75"/>
      <c r="GNA1055" s="75"/>
      <c r="GNB1055" s="75"/>
      <c r="GNC1055" s="75"/>
      <c r="GND1055" s="75"/>
      <c r="GNE1055" s="75"/>
      <c r="GNF1055" s="75"/>
      <c r="GNG1055" s="75"/>
      <c r="GNH1055" s="75"/>
      <c r="GNI1055" s="75"/>
      <c r="GNJ1055" s="75"/>
      <c r="GNK1055" s="75"/>
      <c r="GNL1055" s="75"/>
      <c r="GNM1055" s="75"/>
      <c r="GNN1055" s="75"/>
      <c r="GNO1055" s="75"/>
      <c r="GNP1055" s="75"/>
      <c r="GNQ1055" s="75"/>
      <c r="GNR1055" s="75"/>
      <c r="GNS1055" s="75"/>
      <c r="GNT1055" s="75"/>
      <c r="GNU1055" s="75"/>
      <c r="GNV1055" s="75"/>
      <c r="GNW1055" s="75"/>
      <c r="GNX1055" s="75"/>
      <c r="GNY1055" s="75"/>
      <c r="GNZ1055" s="75"/>
      <c r="GOA1055" s="75"/>
      <c r="GOB1055" s="75"/>
      <c r="GOC1055" s="75"/>
      <c r="GOD1055" s="75"/>
      <c r="GOE1055" s="75"/>
      <c r="GOF1055" s="75"/>
      <c r="GOG1055" s="75"/>
      <c r="GOH1055" s="75"/>
      <c r="GOI1055" s="75"/>
      <c r="GOJ1055" s="75"/>
      <c r="GOK1055" s="75"/>
      <c r="GOL1055" s="75"/>
      <c r="GOM1055" s="75"/>
      <c r="GON1055" s="75"/>
      <c r="GOO1055" s="75"/>
      <c r="GOP1055" s="75"/>
      <c r="GOQ1055" s="75"/>
      <c r="GOR1055" s="75"/>
      <c r="GOS1055" s="75"/>
      <c r="GOT1055" s="75"/>
      <c r="GOU1055" s="75"/>
      <c r="GOV1055" s="75"/>
      <c r="GOW1055" s="75"/>
      <c r="GOX1055" s="75"/>
      <c r="GOY1055" s="75"/>
      <c r="GOZ1055" s="75"/>
      <c r="GPA1055" s="75"/>
      <c r="GPB1055" s="75"/>
      <c r="GPC1055" s="75"/>
      <c r="GPD1055" s="75"/>
      <c r="GPE1055" s="75"/>
      <c r="GPF1055" s="75"/>
      <c r="GPG1055" s="75"/>
      <c r="GPH1055" s="75"/>
      <c r="GPI1055" s="75"/>
      <c r="GPJ1055" s="75"/>
      <c r="GPK1055" s="75"/>
      <c r="GPL1055" s="75"/>
      <c r="GPM1055" s="75"/>
      <c r="GPN1055" s="75"/>
      <c r="GPO1055" s="75"/>
      <c r="GPP1055" s="75"/>
      <c r="GPQ1055" s="75"/>
      <c r="GPR1055" s="75"/>
      <c r="GPS1055" s="75"/>
      <c r="GPT1055" s="75"/>
      <c r="GPU1055" s="75"/>
      <c r="GPV1055" s="75"/>
      <c r="GPW1055" s="75"/>
      <c r="GPX1055" s="75"/>
      <c r="GPY1055" s="75"/>
      <c r="GPZ1055" s="75"/>
      <c r="GQA1055" s="75"/>
      <c r="GQB1055" s="75"/>
      <c r="GQC1055" s="75"/>
      <c r="GQD1055" s="75"/>
      <c r="GQE1055" s="75"/>
      <c r="GQF1055" s="75"/>
      <c r="GQG1055" s="75"/>
      <c r="GQH1055" s="75"/>
      <c r="GQI1055" s="75"/>
      <c r="GQJ1055" s="75"/>
      <c r="GQK1055" s="75"/>
      <c r="GQL1055" s="75"/>
      <c r="GQM1055" s="75"/>
      <c r="GQN1055" s="75"/>
      <c r="GQO1055" s="75"/>
      <c r="GQP1055" s="75"/>
      <c r="GQQ1055" s="75"/>
      <c r="GQR1055" s="75"/>
      <c r="GQS1055" s="75"/>
      <c r="GQT1055" s="75"/>
      <c r="GQU1055" s="75"/>
      <c r="GQV1055" s="75"/>
      <c r="GQW1055" s="75"/>
      <c r="GQX1055" s="75"/>
      <c r="GQY1055" s="75"/>
      <c r="GQZ1055" s="75"/>
      <c r="GRA1055" s="75"/>
      <c r="GRB1055" s="75"/>
      <c r="GRC1055" s="75"/>
      <c r="GRD1055" s="75"/>
      <c r="GRE1055" s="75"/>
      <c r="GRF1055" s="75"/>
      <c r="GRG1055" s="75"/>
      <c r="GRH1055" s="75"/>
      <c r="GRI1055" s="75"/>
      <c r="GRJ1055" s="75"/>
      <c r="GRK1055" s="75"/>
      <c r="GRL1055" s="75"/>
      <c r="GRM1055" s="75"/>
      <c r="GRN1055" s="75"/>
      <c r="GRO1055" s="75"/>
      <c r="GRP1055" s="75"/>
      <c r="GRQ1055" s="75"/>
      <c r="GRR1055" s="75"/>
      <c r="GRS1055" s="75"/>
      <c r="GRT1055" s="75"/>
      <c r="GRU1055" s="75"/>
      <c r="GRV1055" s="75"/>
      <c r="GRW1055" s="75"/>
      <c r="GRX1055" s="75"/>
      <c r="GRY1055" s="75"/>
      <c r="GRZ1055" s="75"/>
      <c r="GSA1055" s="75"/>
      <c r="GSB1055" s="75"/>
      <c r="GSC1055" s="75"/>
      <c r="GSD1055" s="75"/>
      <c r="GSE1055" s="75"/>
      <c r="GSF1055" s="75"/>
      <c r="GSG1055" s="75"/>
      <c r="GSH1055" s="75"/>
      <c r="GSI1055" s="75"/>
      <c r="GSJ1055" s="75"/>
      <c r="GSK1055" s="75"/>
      <c r="GSL1055" s="75"/>
      <c r="GSM1055" s="75"/>
      <c r="GSN1055" s="75"/>
      <c r="GSO1055" s="75"/>
      <c r="GSP1055" s="75"/>
      <c r="GSQ1055" s="75"/>
      <c r="GSR1055" s="75"/>
      <c r="GSS1055" s="75"/>
      <c r="GST1055" s="75"/>
      <c r="GSU1055" s="75"/>
      <c r="GSV1055" s="75"/>
      <c r="GSW1055" s="75"/>
      <c r="GSX1055" s="75"/>
      <c r="GSY1055" s="75"/>
      <c r="GSZ1055" s="75"/>
      <c r="GTA1055" s="75"/>
      <c r="GTB1055" s="75"/>
      <c r="GTC1055" s="75"/>
      <c r="GTD1055" s="75"/>
      <c r="GTE1055" s="75"/>
      <c r="GTF1055" s="75"/>
      <c r="GTG1055" s="75"/>
      <c r="GTH1055" s="75"/>
      <c r="GTI1055" s="75"/>
      <c r="GTJ1055" s="75"/>
      <c r="GTK1055" s="75"/>
      <c r="GTL1055" s="75"/>
      <c r="GTM1055" s="75"/>
      <c r="GTN1055" s="75"/>
      <c r="GTO1055" s="75"/>
      <c r="GTP1055" s="75"/>
      <c r="GTQ1055" s="75"/>
      <c r="GTR1055" s="75"/>
      <c r="GTS1055" s="75"/>
      <c r="GTT1055" s="75"/>
      <c r="GTU1055" s="75"/>
      <c r="GTV1055" s="75"/>
      <c r="GTW1055" s="75"/>
      <c r="GTX1055" s="75"/>
      <c r="GTY1055" s="75"/>
      <c r="GTZ1055" s="75"/>
      <c r="GUA1055" s="75"/>
      <c r="GUB1055" s="75"/>
      <c r="GUC1055" s="75"/>
      <c r="GUD1055" s="75"/>
      <c r="GUE1055" s="75"/>
      <c r="GUF1055" s="75"/>
      <c r="GUG1055" s="75"/>
      <c r="GUH1055" s="75"/>
      <c r="GUI1055" s="75"/>
      <c r="GUJ1055" s="75"/>
      <c r="GUK1055" s="75"/>
      <c r="GUL1055" s="75"/>
      <c r="GUM1055" s="75"/>
      <c r="GUN1055" s="75"/>
      <c r="GUO1055" s="75"/>
      <c r="GUP1055" s="75"/>
      <c r="GUQ1055" s="75"/>
      <c r="GUR1055" s="75"/>
      <c r="GUS1055" s="75"/>
      <c r="GUT1055" s="75"/>
      <c r="GUU1055" s="75"/>
      <c r="GUV1055" s="75"/>
      <c r="GUW1055" s="75"/>
      <c r="GUX1055" s="75"/>
      <c r="GUY1055" s="75"/>
      <c r="GUZ1055" s="75"/>
      <c r="GVA1055" s="75"/>
      <c r="GVB1055" s="75"/>
      <c r="GVC1055" s="75"/>
      <c r="GVD1055" s="75"/>
      <c r="GVE1055" s="75"/>
      <c r="GVF1055" s="75"/>
      <c r="GVG1055" s="75"/>
      <c r="GVH1055" s="75"/>
      <c r="GVI1055" s="75"/>
      <c r="GVJ1055" s="75"/>
      <c r="GVK1055" s="75"/>
      <c r="GVL1055" s="75"/>
      <c r="GVM1055" s="75"/>
      <c r="GVN1055" s="75"/>
      <c r="GVO1055" s="75"/>
      <c r="GVP1055" s="75"/>
      <c r="GVQ1055" s="75"/>
      <c r="GVR1055" s="75"/>
      <c r="GVS1055" s="75"/>
      <c r="GVT1055" s="75"/>
      <c r="GVU1055" s="75"/>
      <c r="GVV1055" s="75"/>
      <c r="GVW1055" s="75"/>
      <c r="GVX1055" s="75"/>
      <c r="GVY1055" s="75"/>
      <c r="GVZ1055" s="75"/>
      <c r="GWA1055" s="75"/>
      <c r="GWB1055" s="75"/>
      <c r="GWC1055" s="75"/>
      <c r="GWD1055" s="75"/>
      <c r="GWE1055" s="75"/>
      <c r="GWF1055" s="75"/>
      <c r="GWG1055" s="75"/>
      <c r="GWH1055" s="75"/>
      <c r="GWI1055" s="75"/>
      <c r="GWJ1055" s="75"/>
      <c r="GWK1055" s="75"/>
      <c r="GWL1055" s="75"/>
      <c r="GWM1055" s="75"/>
      <c r="GWN1055" s="75"/>
      <c r="GWO1055" s="75"/>
      <c r="GWP1055" s="75"/>
      <c r="GWQ1055" s="75"/>
      <c r="GWR1055" s="75"/>
      <c r="GWS1055" s="75"/>
      <c r="GWT1055" s="75"/>
      <c r="GWU1055" s="75"/>
      <c r="GWV1055" s="75"/>
      <c r="GWW1055" s="75"/>
      <c r="GWX1055" s="75"/>
      <c r="GWY1055" s="75"/>
      <c r="GWZ1055" s="75"/>
      <c r="GXA1055" s="75"/>
      <c r="GXB1055" s="75"/>
      <c r="GXC1055" s="75"/>
      <c r="GXD1055" s="75"/>
      <c r="GXE1055" s="75"/>
      <c r="GXF1055" s="75"/>
      <c r="GXG1055" s="75"/>
      <c r="GXH1055" s="75"/>
      <c r="GXI1055" s="75"/>
      <c r="GXJ1055" s="75"/>
      <c r="GXK1055" s="75"/>
      <c r="GXL1055" s="75"/>
      <c r="GXM1055" s="75"/>
      <c r="GXN1055" s="75"/>
      <c r="GXO1055" s="75"/>
      <c r="GXP1055" s="75"/>
      <c r="GXQ1055" s="75"/>
      <c r="GXR1055" s="75"/>
      <c r="GXS1055" s="75"/>
      <c r="GXT1055" s="75"/>
      <c r="GXU1055" s="75"/>
      <c r="GXV1055" s="75"/>
      <c r="GXW1055" s="75"/>
      <c r="GXX1055" s="75"/>
      <c r="GXY1055" s="75"/>
      <c r="GXZ1055" s="75"/>
      <c r="GYA1055" s="75"/>
      <c r="GYB1055" s="75"/>
      <c r="GYC1055" s="75"/>
      <c r="GYD1055" s="75"/>
      <c r="GYE1055" s="75"/>
      <c r="GYF1055" s="75"/>
      <c r="GYG1055" s="75"/>
      <c r="GYH1055" s="75"/>
      <c r="GYI1055" s="75"/>
      <c r="GYJ1055" s="75"/>
      <c r="GYK1055" s="75"/>
      <c r="GYL1055" s="75"/>
      <c r="GYM1055" s="75"/>
      <c r="GYN1055" s="75"/>
      <c r="GYO1055" s="75"/>
      <c r="GYP1055" s="75"/>
      <c r="GYQ1055" s="75"/>
      <c r="GYR1055" s="75"/>
      <c r="GYS1055" s="75"/>
      <c r="GYT1055" s="75"/>
      <c r="GYU1055" s="75"/>
      <c r="GYV1055" s="75"/>
      <c r="GYW1055" s="75"/>
      <c r="GYX1055" s="75"/>
      <c r="GYY1055" s="75"/>
      <c r="GYZ1055" s="75"/>
      <c r="GZA1055" s="75"/>
      <c r="GZB1055" s="75"/>
      <c r="GZC1055" s="75"/>
      <c r="GZD1055" s="75"/>
      <c r="GZE1055" s="75"/>
      <c r="GZF1055" s="75"/>
      <c r="GZG1055" s="75"/>
      <c r="GZH1055" s="75"/>
      <c r="GZI1055" s="75"/>
      <c r="GZJ1055" s="75"/>
      <c r="GZK1055" s="75"/>
      <c r="GZL1055" s="75"/>
      <c r="GZM1055" s="75"/>
      <c r="GZN1055" s="75"/>
      <c r="GZO1055" s="75"/>
      <c r="GZP1055" s="75"/>
      <c r="GZQ1055" s="75"/>
      <c r="GZR1055" s="75"/>
      <c r="GZS1055" s="75"/>
      <c r="GZT1055" s="75"/>
      <c r="GZU1055" s="75"/>
      <c r="GZV1055" s="75"/>
      <c r="GZW1055" s="75"/>
      <c r="GZX1055" s="75"/>
      <c r="GZY1055" s="75"/>
      <c r="GZZ1055" s="75"/>
      <c r="HAA1055" s="75"/>
      <c r="HAB1055" s="75"/>
      <c r="HAC1055" s="75"/>
      <c r="HAD1055" s="75"/>
      <c r="HAE1055" s="75"/>
      <c r="HAF1055" s="75"/>
      <c r="HAG1055" s="75"/>
      <c r="HAH1055" s="75"/>
      <c r="HAI1055" s="75"/>
      <c r="HAJ1055" s="75"/>
      <c r="HAK1055" s="75"/>
      <c r="HAL1055" s="75"/>
      <c r="HAM1055" s="75"/>
      <c r="HAN1055" s="75"/>
      <c r="HAO1055" s="75"/>
      <c r="HAP1055" s="75"/>
      <c r="HAQ1055" s="75"/>
      <c r="HAR1055" s="75"/>
      <c r="HAS1055" s="75"/>
      <c r="HAT1055" s="75"/>
      <c r="HAU1055" s="75"/>
      <c r="HAV1055" s="75"/>
      <c r="HAW1055" s="75"/>
      <c r="HAX1055" s="75"/>
      <c r="HAY1055" s="75"/>
      <c r="HAZ1055" s="75"/>
      <c r="HBA1055" s="75"/>
      <c r="HBB1055" s="75"/>
      <c r="HBC1055" s="75"/>
      <c r="HBD1055" s="75"/>
      <c r="HBE1055" s="75"/>
      <c r="HBF1055" s="75"/>
      <c r="HBG1055" s="75"/>
      <c r="HBH1055" s="75"/>
      <c r="HBI1055" s="75"/>
      <c r="HBJ1055" s="75"/>
      <c r="HBK1055" s="75"/>
      <c r="HBL1055" s="75"/>
      <c r="HBM1055" s="75"/>
      <c r="HBN1055" s="75"/>
      <c r="HBO1055" s="75"/>
      <c r="HBP1055" s="75"/>
      <c r="HBQ1055" s="75"/>
      <c r="HBR1055" s="75"/>
      <c r="HBS1055" s="75"/>
      <c r="HBT1055" s="75"/>
      <c r="HBU1055" s="75"/>
      <c r="HBV1055" s="75"/>
      <c r="HBW1055" s="75"/>
      <c r="HBX1055" s="75"/>
      <c r="HBY1055" s="75"/>
      <c r="HBZ1055" s="75"/>
      <c r="HCA1055" s="75"/>
      <c r="HCB1055" s="75"/>
      <c r="HCC1055" s="75"/>
      <c r="HCD1055" s="75"/>
      <c r="HCE1055" s="75"/>
      <c r="HCF1055" s="75"/>
      <c r="HCG1055" s="75"/>
      <c r="HCH1055" s="75"/>
      <c r="HCI1055" s="75"/>
      <c r="HCJ1055" s="75"/>
      <c r="HCK1055" s="75"/>
      <c r="HCL1055" s="75"/>
      <c r="HCM1055" s="75"/>
      <c r="HCN1055" s="75"/>
      <c r="HCO1055" s="75"/>
      <c r="HCP1055" s="75"/>
      <c r="HCQ1055" s="75"/>
      <c r="HCR1055" s="75"/>
      <c r="HCS1055" s="75"/>
      <c r="HCT1055" s="75"/>
      <c r="HCU1055" s="75"/>
      <c r="HCV1055" s="75"/>
      <c r="HCW1055" s="75"/>
      <c r="HCX1055" s="75"/>
      <c r="HCY1055" s="75"/>
      <c r="HCZ1055" s="75"/>
      <c r="HDA1055" s="75"/>
      <c r="HDB1055" s="75"/>
      <c r="HDC1055" s="75"/>
      <c r="HDD1055" s="75"/>
      <c r="HDE1055" s="75"/>
      <c r="HDF1055" s="75"/>
      <c r="HDG1055" s="75"/>
      <c r="HDH1055" s="75"/>
      <c r="HDI1055" s="75"/>
      <c r="HDJ1055" s="75"/>
      <c r="HDK1055" s="75"/>
      <c r="HDL1055" s="75"/>
      <c r="HDM1055" s="75"/>
      <c r="HDN1055" s="75"/>
      <c r="HDO1055" s="75"/>
      <c r="HDP1055" s="75"/>
      <c r="HDQ1055" s="75"/>
      <c r="HDR1055" s="75"/>
      <c r="HDS1055" s="75"/>
      <c r="HDT1055" s="75"/>
      <c r="HDU1055" s="75"/>
      <c r="HDV1055" s="75"/>
      <c r="HDW1055" s="75"/>
      <c r="HDX1055" s="75"/>
      <c r="HDY1055" s="75"/>
      <c r="HDZ1055" s="75"/>
      <c r="HEA1055" s="75"/>
      <c r="HEB1055" s="75"/>
      <c r="HEC1055" s="75"/>
      <c r="HED1055" s="75"/>
      <c r="HEE1055" s="75"/>
      <c r="HEF1055" s="75"/>
      <c r="HEG1055" s="75"/>
      <c r="HEH1055" s="75"/>
      <c r="HEI1055" s="75"/>
      <c r="HEJ1055" s="75"/>
      <c r="HEK1055" s="75"/>
      <c r="HEL1055" s="75"/>
      <c r="HEM1055" s="75"/>
      <c r="HEN1055" s="75"/>
      <c r="HEO1055" s="75"/>
      <c r="HEP1055" s="75"/>
      <c r="HEQ1055" s="75"/>
      <c r="HER1055" s="75"/>
      <c r="HES1055" s="75"/>
      <c r="HET1055" s="75"/>
      <c r="HEU1055" s="75"/>
      <c r="HEV1055" s="75"/>
      <c r="HEW1055" s="75"/>
      <c r="HEX1055" s="75"/>
      <c r="HEY1055" s="75"/>
      <c r="HEZ1055" s="75"/>
      <c r="HFA1055" s="75"/>
      <c r="HFB1055" s="75"/>
      <c r="HFC1055" s="75"/>
      <c r="HFD1055" s="75"/>
      <c r="HFE1055" s="75"/>
      <c r="HFF1055" s="75"/>
      <c r="HFG1055" s="75"/>
      <c r="HFH1055" s="75"/>
      <c r="HFI1055" s="75"/>
      <c r="HFJ1055" s="75"/>
      <c r="HFK1055" s="75"/>
      <c r="HFL1055" s="75"/>
      <c r="HFM1055" s="75"/>
      <c r="HFN1055" s="75"/>
      <c r="HFO1055" s="75"/>
      <c r="HFP1055" s="75"/>
      <c r="HFQ1055" s="75"/>
      <c r="HFR1055" s="75"/>
      <c r="HFS1055" s="75"/>
      <c r="HFT1055" s="75"/>
      <c r="HFU1055" s="75"/>
      <c r="HFV1055" s="75"/>
      <c r="HFW1055" s="75"/>
      <c r="HFX1055" s="75"/>
      <c r="HFY1055" s="75"/>
      <c r="HFZ1055" s="75"/>
      <c r="HGA1055" s="75"/>
      <c r="HGB1055" s="75"/>
      <c r="HGC1055" s="75"/>
      <c r="HGD1055" s="75"/>
      <c r="HGE1055" s="75"/>
      <c r="HGF1055" s="75"/>
      <c r="HGG1055" s="75"/>
      <c r="HGH1055" s="75"/>
      <c r="HGI1055" s="75"/>
      <c r="HGJ1055" s="75"/>
      <c r="HGK1055" s="75"/>
      <c r="HGL1055" s="75"/>
      <c r="HGM1055" s="75"/>
      <c r="HGN1055" s="75"/>
      <c r="HGO1055" s="75"/>
      <c r="HGP1055" s="75"/>
      <c r="HGQ1055" s="75"/>
      <c r="HGR1055" s="75"/>
      <c r="HGS1055" s="75"/>
      <c r="HGT1055" s="75"/>
      <c r="HGU1055" s="75"/>
      <c r="HGV1055" s="75"/>
      <c r="HGW1055" s="75"/>
      <c r="HGX1055" s="75"/>
      <c r="HGY1055" s="75"/>
      <c r="HGZ1055" s="75"/>
      <c r="HHA1055" s="75"/>
      <c r="HHB1055" s="75"/>
      <c r="HHC1055" s="75"/>
      <c r="HHD1055" s="75"/>
      <c r="HHE1055" s="75"/>
      <c r="HHF1055" s="75"/>
      <c r="HHG1055" s="75"/>
      <c r="HHH1055" s="75"/>
      <c r="HHI1055" s="75"/>
      <c r="HHJ1055" s="75"/>
      <c r="HHK1055" s="75"/>
      <c r="HHL1055" s="75"/>
      <c r="HHM1055" s="75"/>
      <c r="HHN1055" s="75"/>
      <c r="HHO1055" s="75"/>
      <c r="HHP1055" s="75"/>
      <c r="HHQ1055" s="75"/>
      <c r="HHR1055" s="75"/>
      <c r="HHS1055" s="75"/>
      <c r="HHT1055" s="75"/>
      <c r="HHU1055" s="75"/>
      <c r="HHV1055" s="75"/>
      <c r="HHW1055" s="75"/>
      <c r="HHX1055" s="75"/>
      <c r="HHY1055" s="75"/>
      <c r="HHZ1055" s="75"/>
      <c r="HIA1055" s="75"/>
      <c r="HIB1055" s="75"/>
      <c r="HIC1055" s="75"/>
      <c r="HID1055" s="75"/>
      <c r="HIE1055" s="75"/>
      <c r="HIF1055" s="75"/>
      <c r="HIG1055" s="75"/>
      <c r="HIH1055" s="75"/>
      <c r="HII1055" s="75"/>
      <c r="HIJ1055" s="75"/>
      <c r="HIK1055" s="75"/>
      <c r="HIL1055" s="75"/>
      <c r="HIM1055" s="75"/>
      <c r="HIN1055" s="75"/>
      <c r="HIO1055" s="75"/>
      <c r="HIP1055" s="75"/>
      <c r="HIQ1055" s="75"/>
      <c r="HIR1055" s="75"/>
      <c r="HIS1055" s="75"/>
      <c r="HIT1055" s="75"/>
      <c r="HIU1055" s="75"/>
      <c r="HIV1055" s="75"/>
      <c r="HIW1055" s="75"/>
      <c r="HIX1055" s="75"/>
      <c r="HIY1055" s="75"/>
      <c r="HIZ1055" s="75"/>
      <c r="HJA1055" s="75"/>
      <c r="HJB1055" s="75"/>
      <c r="HJC1055" s="75"/>
      <c r="HJD1055" s="75"/>
      <c r="HJE1055" s="75"/>
      <c r="HJF1055" s="75"/>
      <c r="HJG1055" s="75"/>
      <c r="HJH1055" s="75"/>
      <c r="HJI1055" s="75"/>
      <c r="HJJ1055" s="75"/>
      <c r="HJK1055" s="75"/>
      <c r="HJL1055" s="75"/>
      <c r="HJM1055" s="75"/>
      <c r="HJN1055" s="75"/>
      <c r="HJO1055" s="75"/>
      <c r="HJP1055" s="75"/>
      <c r="HJQ1055" s="75"/>
      <c r="HJR1055" s="75"/>
      <c r="HJS1055" s="75"/>
      <c r="HJT1055" s="75"/>
      <c r="HJU1055" s="75"/>
      <c r="HJV1055" s="75"/>
      <c r="HJW1055" s="75"/>
      <c r="HJX1055" s="75"/>
      <c r="HJY1055" s="75"/>
      <c r="HJZ1055" s="75"/>
      <c r="HKA1055" s="75"/>
      <c r="HKB1055" s="75"/>
      <c r="HKC1055" s="75"/>
      <c r="HKD1055" s="75"/>
      <c r="HKE1055" s="75"/>
      <c r="HKF1055" s="75"/>
      <c r="HKG1055" s="75"/>
      <c r="HKH1055" s="75"/>
      <c r="HKI1055" s="75"/>
      <c r="HKJ1055" s="75"/>
      <c r="HKK1055" s="75"/>
      <c r="HKL1055" s="75"/>
      <c r="HKM1055" s="75"/>
      <c r="HKN1055" s="75"/>
      <c r="HKO1055" s="75"/>
      <c r="HKP1055" s="75"/>
      <c r="HKQ1055" s="75"/>
      <c r="HKR1055" s="75"/>
      <c r="HKS1055" s="75"/>
      <c r="HKT1055" s="75"/>
      <c r="HKU1055" s="75"/>
      <c r="HKV1055" s="75"/>
      <c r="HKW1055" s="75"/>
      <c r="HKX1055" s="75"/>
      <c r="HKY1055" s="75"/>
      <c r="HKZ1055" s="75"/>
      <c r="HLA1055" s="75"/>
      <c r="HLB1055" s="75"/>
      <c r="HLC1055" s="75"/>
      <c r="HLD1055" s="75"/>
      <c r="HLE1055" s="75"/>
      <c r="HLF1055" s="75"/>
      <c r="HLG1055" s="75"/>
      <c r="HLH1055" s="75"/>
      <c r="HLI1055" s="75"/>
      <c r="HLJ1055" s="75"/>
      <c r="HLK1055" s="75"/>
      <c r="HLL1055" s="75"/>
      <c r="HLM1055" s="75"/>
      <c r="HLN1055" s="75"/>
      <c r="HLO1055" s="75"/>
      <c r="HLP1055" s="75"/>
      <c r="HLQ1055" s="75"/>
      <c r="HLR1055" s="75"/>
      <c r="HLS1055" s="75"/>
      <c r="HLT1055" s="75"/>
      <c r="HLU1055" s="75"/>
      <c r="HLV1055" s="75"/>
      <c r="HLW1055" s="75"/>
      <c r="HLX1055" s="75"/>
      <c r="HLY1055" s="75"/>
      <c r="HLZ1055" s="75"/>
      <c r="HMA1055" s="75"/>
      <c r="HMB1055" s="75"/>
      <c r="HMC1055" s="75"/>
      <c r="HMD1055" s="75"/>
      <c r="HME1055" s="75"/>
      <c r="HMF1055" s="75"/>
      <c r="HMG1055" s="75"/>
      <c r="HMH1055" s="75"/>
      <c r="HMI1055" s="75"/>
      <c r="HMJ1055" s="75"/>
      <c r="HMK1055" s="75"/>
      <c r="HML1055" s="75"/>
      <c r="HMM1055" s="75"/>
      <c r="HMN1055" s="75"/>
      <c r="HMO1055" s="75"/>
      <c r="HMP1055" s="75"/>
      <c r="HMQ1055" s="75"/>
      <c r="HMR1055" s="75"/>
      <c r="HMS1055" s="75"/>
      <c r="HMT1055" s="75"/>
      <c r="HMU1055" s="75"/>
      <c r="HMV1055" s="75"/>
      <c r="HMW1055" s="75"/>
      <c r="HMX1055" s="75"/>
      <c r="HMY1055" s="75"/>
      <c r="HMZ1055" s="75"/>
      <c r="HNA1055" s="75"/>
      <c r="HNB1055" s="75"/>
      <c r="HNC1055" s="75"/>
      <c r="HND1055" s="75"/>
      <c r="HNE1055" s="75"/>
      <c r="HNF1055" s="75"/>
      <c r="HNG1055" s="75"/>
      <c r="HNH1055" s="75"/>
      <c r="HNI1055" s="75"/>
      <c r="HNJ1055" s="75"/>
      <c r="HNK1055" s="75"/>
      <c r="HNL1055" s="75"/>
      <c r="HNM1055" s="75"/>
      <c r="HNN1055" s="75"/>
      <c r="HNO1055" s="75"/>
      <c r="HNP1055" s="75"/>
      <c r="HNQ1055" s="75"/>
      <c r="HNR1055" s="75"/>
      <c r="HNS1055" s="75"/>
      <c r="HNT1055" s="75"/>
      <c r="HNU1055" s="75"/>
      <c r="HNV1055" s="75"/>
      <c r="HNW1055" s="75"/>
      <c r="HNX1055" s="75"/>
      <c r="HNY1055" s="75"/>
      <c r="HNZ1055" s="75"/>
      <c r="HOA1055" s="75"/>
      <c r="HOB1055" s="75"/>
      <c r="HOC1055" s="75"/>
      <c r="HOD1055" s="75"/>
      <c r="HOE1055" s="75"/>
      <c r="HOF1055" s="75"/>
      <c r="HOG1055" s="75"/>
      <c r="HOH1055" s="75"/>
      <c r="HOI1055" s="75"/>
      <c r="HOJ1055" s="75"/>
      <c r="HOK1055" s="75"/>
      <c r="HOL1055" s="75"/>
      <c r="HOM1055" s="75"/>
      <c r="HON1055" s="75"/>
      <c r="HOO1055" s="75"/>
      <c r="HOP1055" s="75"/>
      <c r="HOQ1055" s="75"/>
      <c r="HOR1055" s="75"/>
      <c r="HOS1055" s="75"/>
      <c r="HOT1055" s="75"/>
      <c r="HOU1055" s="75"/>
      <c r="HOV1055" s="75"/>
      <c r="HOW1055" s="75"/>
      <c r="HOX1055" s="75"/>
      <c r="HOY1055" s="75"/>
      <c r="HOZ1055" s="75"/>
      <c r="HPA1055" s="75"/>
      <c r="HPB1055" s="75"/>
      <c r="HPC1055" s="75"/>
      <c r="HPD1055" s="75"/>
      <c r="HPE1055" s="75"/>
      <c r="HPF1055" s="75"/>
      <c r="HPG1055" s="75"/>
      <c r="HPH1055" s="75"/>
      <c r="HPI1055" s="75"/>
      <c r="HPJ1055" s="75"/>
      <c r="HPK1055" s="75"/>
      <c r="HPL1055" s="75"/>
      <c r="HPM1055" s="75"/>
      <c r="HPN1055" s="75"/>
      <c r="HPO1055" s="75"/>
      <c r="HPP1055" s="75"/>
      <c r="HPQ1055" s="75"/>
      <c r="HPR1055" s="75"/>
      <c r="HPS1055" s="75"/>
      <c r="HPT1055" s="75"/>
      <c r="HPU1055" s="75"/>
      <c r="HPV1055" s="75"/>
      <c r="HPW1055" s="75"/>
      <c r="HPX1055" s="75"/>
      <c r="HPY1055" s="75"/>
      <c r="HPZ1055" s="75"/>
      <c r="HQA1055" s="75"/>
      <c r="HQB1055" s="75"/>
      <c r="HQC1055" s="75"/>
      <c r="HQD1055" s="75"/>
      <c r="HQE1055" s="75"/>
      <c r="HQF1055" s="75"/>
      <c r="HQG1055" s="75"/>
      <c r="HQH1055" s="75"/>
      <c r="HQI1055" s="75"/>
      <c r="HQJ1055" s="75"/>
      <c r="HQK1055" s="75"/>
      <c r="HQL1055" s="75"/>
      <c r="HQM1055" s="75"/>
      <c r="HQN1055" s="75"/>
      <c r="HQO1055" s="75"/>
      <c r="HQP1055" s="75"/>
      <c r="HQQ1055" s="75"/>
      <c r="HQR1055" s="75"/>
      <c r="HQS1055" s="75"/>
      <c r="HQT1055" s="75"/>
      <c r="HQU1055" s="75"/>
      <c r="HQV1055" s="75"/>
      <c r="HQW1055" s="75"/>
      <c r="HQX1055" s="75"/>
      <c r="HQY1055" s="75"/>
      <c r="HQZ1055" s="75"/>
      <c r="HRA1055" s="75"/>
      <c r="HRB1055" s="75"/>
      <c r="HRC1055" s="75"/>
      <c r="HRD1055" s="75"/>
      <c r="HRE1055" s="75"/>
      <c r="HRF1055" s="75"/>
      <c r="HRG1055" s="75"/>
      <c r="HRH1055" s="75"/>
      <c r="HRI1055" s="75"/>
      <c r="HRJ1055" s="75"/>
      <c r="HRK1055" s="75"/>
      <c r="HRL1055" s="75"/>
      <c r="HRM1055" s="75"/>
      <c r="HRN1055" s="75"/>
      <c r="HRO1055" s="75"/>
      <c r="HRP1055" s="75"/>
      <c r="HRQ1055" s="75"/>
      <c r="HRR1055" s="75"/>
      <c r="HRS1055" s="75"/>
      <c r="HRT1055" s="75"/>
      <c r="HRU1055" s="75"/>
      <c r="HRV1055" s="75"/>
      <c r="HRW1055" s="75"/>
      <c r="HRX1055" s="75"/>
      <c r="HRY1055" s="75"/>
      <c r="HRZ1055" s="75"/>
      <c r="HSA1055" s="75"/>
      <c r="HSB1055" s="75"/>
      <c r="HSC1055" s="75"/>
      <c r="HSD1055" s="75"/>
      <c r="HSE1055" s="75"/>
      <c r="HSF1055" s="75"/>
      <c r="HSG1055" s="75"/>
      <c r="HSH1055" s="75"/>
      <c r="HSI1055" s="75"/>
      <c r="HSJ1055" s="75"/>
      <c r="HSK1055" s="75"/>
      <c r="HSL1055" s="75"/>
      <c r="HSM1055" s="75"/>
      <c r="HSN1055" s="75"/>
      <c r="HSO1055" s="75"/>
      <c r="HSP1055" s="75"/>
      <c r="HSQ1055" s="75"/>
      <c r="HSR1055" s="75"/>
      <c r="HSS1055" s="75"/>
      <c r="HST1055" s="75"/>
      <c r="HSU1055" s="75"/>
      <c r="HSV1055" s="75"/>
      <c r="HSW1055" s="75"/>
      <c r="HSX1055" s="75"/>
      <c r="HSY1055" s="75"/>
      <c r="HSZ1055" s="75"/>
      <c r="HTA1055" s="75"/>
      <c r="HTB1055" s="75"/>
      <c r="HTC1055" s="75"/>
      <c r="HTD1055" s="75"/>
      <c r="HTE1055" s="75"/>
      <c r="HTF1055" s="75"/>
      <c r="HTG1055" s="75"/>
      <c r="HTH1055" s="75"/>
      <c r="HTI1055" s="75"/>
      <c r="HTJ1055" s="75"/>
      <c r="HTK1055" s="75"/>
      <c r="HTL1055" s="75"/>
      <c r="HTM1055" s="75"/>
      <c r="HTN1055" s="75"/>
      <c r="HTO1055" s="75"/>
      <c r="HTP1055" s="75"/>
      <c r="HTQ1055" s="75"/>
      <c r="HTR1055" s="75"/>
      <c r="HTS1055" s="75"/>
      <c r="HTT1055" s="75"/>
      <c r="HTU1055" s="75"/>
      <c r="HTV1055" s="75"/>
      <c r="HTW1055" s="75"/>
      <c r="HTX1055" s="75"/>
      <c r="HTY1055" s="75"/>
      <c r="HTZ1055" s="75"/>
      <c r="HUA1055" s="75"/>
      <c r="HUB1055" s="75"/>
      <c r="HUC1055" s="75"/>
      <c r="HUD1055" s="75"/>
      <c r="HUE1055" s="75"/>
      <c r="HUF1055" s="75"/>
      <c r="HUG1055" s="75"/>
      <c r="HUH1055" s="75"/>
      <c r="HUI1055" s="75"/>
      <c r="HUJ1055" s="75"/>
      <c r="HUK1055" s="75"/>
      <c r="HUL1055" s="75"/>
      <c r="HUM1055" s="75"/>
      <c r="HUN1055" s="75"/>
      <c r="HUO1055" s="75"/>
      <c r="HUP1055" s="75"/>
      <c r="HUQ1055" s="75"/>
      <c r="HUR1055" s="75"/>
      <c r="HUS1055" s="75"/>
      <c r="HUT1055" s="75"/>
      <c r="HUU1055" s="75"/>
      <c r="HUV1055" s="75"/>
      <c r="HUW1055" s="75"/>
      <c r="HUX1055" s="75"/>
      <c r="HUY1055" s="75"/>
      <c r="HUZ1055" s="75"/>
      <c r="HVA1055" s="75"/>
      <c r="HVB1055" s="75"/>
      <c r="HVC1055" s="75"/>
      <c r="HVD1055" s="75"/>
      <c r="HVE1055" s="75"/>
      <c r="HVF1055" s="75"/>
      <c r="HVG1055" s="75"/>
      <c r="HVH1055" s="75"/>
      <c r="HVI1055" s="75"/>
      <c r="HVJ1055" s="75"/>
      <c r="HVK1055" s="75"/>
      <c r="HVL1055" s="75"/>
      <c r="HVM1055" s="75"/>
      <c r="HVN1055" s="75"/>
      <c r="HVO1055" s="75"/>
      <c r="HVP1055" s="75"/>
      <c r="HVQ1055" s="75"/>
      <c r="HVR1055" s="75"/>
      <c r="HVS1055" s="75"/>
      <c r="HVT1055" s="75"/>
      <c r="HVU1055" s="75"/>
      <c r="HVV1055" s="75"/>
      <c r="HVW1055" s="75"/>
      <c r="HVX1055" s="75"/>
      <c r="HVY1055" s="75"/>
      <c r="HVZ1055" s="75"/>
      <c r="HWA1055" s="75"/>
      <c r="HWB1055" s="75"/>
      <c r="HWC1055" s="75"/>
      <c r="HWD1055" s="75"/>
      <c r="HWE1055" s="75"/>
      <c r="HWF1055" s="75"/>
      <c r="HWG1055" s="75"/>
      <c r="HWH1055" s="75"/>
      <c r="HWI1055" s="75"/>
      <c r="HWJ1055" s="75"/>
      <c r="HWK1055" s="75"/>
      <c r="HWL1055" s="75"/>
      <c r="HWM1055" s="75"/>
      <c r="HWN1055" s="75"/>
      <c r="HWO1055" s="75"/>
      <c r="HWP1055" s="75"/>
      <c r="HWQ1055" s="75"/>
      <c r="HWR1055" s="75"/>
      <c r="HWS1055" s="75"/>
      <c r="HWT1055" s="75"/>
      <c r="HWU1055" s="75"/>
      <c r="HWV1055" s="75"/>
      <c r="HWW1055" s="75"/>
      <c r="HWX1055" s="75"/>
      <c r="HWY1055" s="75"/>
      <c r="HWZ1055" s="75"/>
      <c r="HXA1055" s="75"/>
      <c r="HXB1055" s="75"/>
      <c r="HXC1055" s="75"/>
      <c r="HXD1055" s="75"/>
      <c r="HXE1055" s="75"/>
      <c r="HXF1055" s="75"/>
      <c r="HXG1055" s="75"/>
      <c r="HXH1055" s="75"/>
      <c r="HXI1055" s="75"/>
      <c r="HXJ1055" s="75"/>
      <c r="HXK1055" s="75"/>
      <c r="HXL1055" s="75"/>
      <c r="HXM1055" s="75"/>
      <c r="HXN1055" s="75"/>
      <c r="HXO1055" s="75"/>
      <c r="HXP1055" s="75"/>
      <c r="HXQ1055" s="75"/>
      <c r="HXR1055" s="75"/>
      <c r="HXS1055" s="75"/>
      <c r="HXT1055" s="75"/>
      <c r="HXU1055" s="75"/>
      <c r="HXV1055" s="75"/>
      <c r="HXW1055" s="75"/>
      <c r="HXX1055" s="75"/>
      <c r="HXY1055" s="75"/>
      <c r="HXZ1055" s="75"/>
      <c r="HYA1055" s="75"/>
      <c r="HYB1055" s="75"/>
      <c r="HYC1055" s="75"/>
      <c r="HYD1055" s="75"/>
      <c r="HYE1055" s="75"/>
      <c r="HYF1055" s="75"/>
      <c r="HYG1055" s="75"/>
      <c r="HYH1055" s="75"/>
      <c r="HYI1055" s="75"/>
      <c r="HYJ1055" s="75"/>
      <c r="HYK1055" s="75"/>
      <c r="HYL1055" s="75"/>
      <c r="HYM1055" s="75"/>
      <c r="HYN1055" s="75"/>
      <c r="HYO1055" s="75"/>
      <c r="HYP1055" s="75"/>
      <c r="HYQ1055" s="75"/>
      <c r="HYR1055" s="75"/>
      <c r="HYS1055" s="75"/>
      <c r="HYT1055" s="75"/>
      <c r="HYU1055" s="75"/>
      <c r="HYV1055" s="75"/>
      <c r="HYW1055" s="75"/>
      <c r="HYX1055" s="75"/>
      <c r="HYY1055" s="75"/>
      <c r="HYZ1055" s="75"/>
      <c r="HZA1055" s="75"/>
      <c r="HZB1055" s="75"/>
      <c r="HZC1055" s="75"/>
      <c r="HZD1055" s="75"/>
      <c r="HZE1055" s="75"/>
      <c r="HZF1055" s="75"/>
      <c r="HZG1055" s="75"/>
      <c r="HZH1055" s="75"/>
      <c r="HZI1055" s="75"/>
      <c r="HZJ1055" s="75"/>
      <c r="HZK1055" s="75"/>
      <c r="HZL1055" s="75"/>
      <c r="HZM1055" s="75"/>
      <c r="HZN1055" s="75"/>
      <c r="HZO1055" s="75"/>
      <c r="HZP1055" s="75"/>
      <c r="HZQ1055" s="75"/>
      <c r="HZR1055" s="75"/>
      <c r="HZS1055" s="75"/>
      <c r="HZT1055" s="75"/>
      <c r="HZU1055" s="75"/>
      <c r="HZV1055" s="75"/>
      <c r="HZW1055" s="75"/>
      <c r="HZX1055" s="75"/>
      <c r="HZY1055" s="75"/>
      <c r="HZZ1055" s="75"/>
      <c r="IAA1055" s="75"/>
      <c r="IAB1055" s="75"/>
      <c r="IAC1055" s="75"/>
      <c r="IAD1055" s="75"/>
      <c r="IAE1055" s="75"/>
      <c r="IAF1055" s="75"/>
      <c r="IAG1055" s="75"/>
      <c r="IAH1055" s="75"/>
      <c r="IAI1055" s="75"/>
      <c r="IAJ1055" s="75"/>
      <c r="IAK1055" s="75"/>
      <c r="IAL1055" s="75"/>
      <c r="IAM1055" s="75"/>
      <c r="IAN1055" s="75"/>
      <c r="IAO1055" s="75"/>
      <c r="IAP1055" s="75"/>
      <c r="IAQ1055" s="75"/>
      <c r="IAR1055" s="75"/>
      <c r="IAS1055" s="75"/>
      <c r="IAT1055" s="75"/>
      <c r="IAU1055" s="75"/>
      <c r="IAV1055" s="75"/>
      <c r="IAW1055" s="75"/>
      <c r="IAX1055" s="75"/>
      <c r="IAY1055" s="75"/>
      <c r="IAZ1055" s="75"/>
      <c r="IBA1055" s="75"/>
      <c r="IBB1055" s="75"/>
      <c r="IBC1055" s="75"/>
      <c r="IBD1055" s="75"/>
      <c r="IBE1055" s="75"/>
      <c r="IBF1055" s="75"/>
      <c r="IBG1055" s="75"/>
      <c r="IBH1055" s="75"/>
      <c r="IBI1055" s="75"/>
      <c r="IBJ1055" s="75"/>
      <c r="IBK1055" s="75"/>
      <c r="IBL1055" s="75"/>
      <c r="IBM1055" s="75"/>
      <c r="IBN1055" s="75"/>
      <c r="IBO1055" s="75"/>
      <c r="IBP1055" s="75"/>
      <c r="IBQ1055" s="75"/>
      <c r="IBR1055" s="75"/>
      <c r="IBS1055" s="75"/>
      <c r="IBT1055" s="75"/>
      <c r="IBU1055" s="75"/>
      <c r="IBV1055" s="75"/>
      <c r="IBW1055" s="75"/>
      <c r="IBX1055" s="75"/>
      <c r="IBY1055" s="75"/>
      <c r="IBZ1055" s="75"/>
      <c r="ICA1055" s="75"/>
      <c r="ICB1055" s="75"/>
      <c r="ICC1055" s="75"/>
      <c r="ICD1055" s="75"/>
      <c r="ICE1055" s="75"/>
      <c r="ICF1055" s="75"/>
      <c r="ICG1055" s="75"/>
      <c r="ICH1055" s="75"/>
      <c r="ICI1055" s="75"/>
      <c r="ICJ1055" s="75"/>
      <c r="ICK1055" s="75"/>
      <c r="ICL1055" s="75"/>
      <c r="ICM1055" s="75"/>
      <c r="ICN1055" s="75"/>
      <c r="ICO1055" s="75"/>
      <c r="ICP1055" s="75"/>
      <c r="ICQ1055" s="75"/>
      <c r="ICR1055" s="75"/>
      <c r="ICS1055" s="75"/>
      <c r="ICT1055" s="75"/>
      <c r="ICU1055" s="75"/>
      <c r="ICV1055" s="75"/>
      <c r="ICW1055" s="75"/>
      <c r="ICX1055" s="75"/>
      <c r="ICY1055" s="75"/>
      <c r="ICZ1055" s="75"/>
      <c r="IDA1055" s="75"/>
      <c r="IDB1055" s="75"/>
      <c r="IDC1055" s="75"/>
      <c r="IDD1055" s="75"/>
      <c r="IDE1055" s="75"/>
      <c r="IDF1055" s="75"/>
      <c r="IDG1055" s="75"/>
      <c r="IDH1055" s="75"/>
      <c r="IDI1055" s="75"/>
      <c r="IDJ1055" s="75"/>
      <c r="IDK1055" s="75"/>
      <c r="IDL1055" s="75"/>
      <c r="IDM1055" s="75"/>
      <c r="IDN1055" s="75"/>
      <c r="IDO1055" s="75"/>
      <c r="IDP1055" s="75"/>
      <c r="IDQ1055" s="75"/>
      <c r="IDR1055" s="75"/>
      <c r="IDS1055" s="75"/>
      <c r="IDT1055" s="75"/>
      <c r="IDU1055" s="75"/>
      <c r="IDV1055" s="75"/>
      <c r="IDW1055" s="75"/>
      <c r="IDX1055" s="75"/>
      <c r="IDY1055" s="75"/>
      <c r="IDZ1055" s="75"/>
      <c r="IEA1055" s="75"/>
      <c r="IEB1055" s="75"/>
      <c r="IEC1055" s="75"/>
      <c r="IED1055" s="75"/>
      <c r="IEE1055" s="75"/>
      <c r="IEF1055" s="75"/>
      <c r="IEG1055" s="75"/>
      <c r="IEH1055" s="75"/>
      <c r="IEI1055" s="75"/>
      <c r="IEJ1055" s="75"/>
      <c r="IEK1055" s="75"/>
      <c r="IEL1055" s="75"/>
      <c r="IEM1055" s="75"/>
      <c r="IEN1055" s="75"/>
      <c r="IEO1055" s="75"/>
      <c r="IEP1055" s="75"/>
      <c r="IEQ1055" s="75"/>
      <c r="IER1055" s="75"/>
      <c r="IES1055" s="75"/>
      <c r="IET1055" s="75"/>
      <c r="IEU1055" s="75"/>
      <c r="IEV1055" s="75"/>
      <c r="IEW1055" s="75"/>
      <c r="IEX1055" s="75"/>
      <c r="IEY1055" s="75"/>
      <c r="IEZ1055" s="75"/>
      <c r="IFA1055" s="75"/>
      <c r="IFB1055" s="75"/>
      <c r="IFC1055" s="75"/>
      <c r="IFD1055" s="75"/>
      <c r="IFE1055" s="75"/>
      <c r="IFF1055" s="75"/>
      <c r="IFG1055" s="75"/>
      <c r="IFH1055" s="75"/>
      <c r="IFI1055" s="75"/>
      <c r="IFJ1055" s="75"/>
      <c r="IFK1055" s="75"/>
      <c r="IFL1055" s="75"/>
      <c r="IFM1055" s="75"/>
      <c r="IFN1055" s="75"/>
      <c r="IFO1055" s="75"/>
      <c r="IFP1055" s="75"/>
      <c r="IFQ1055" s="75"/>
      <c r="IFR1055" s="75"/>
      <c r="IFS1055" s="75"/>
      <c r="IFT1055" s="75"/>
      <c r="IFU1055" s="75"/>
      <c r="IFV1055" s="75"/>
      <c r="IFW1055" s="75"/>
      <c r="IFX1055" s="75"/>
      <c r="IFY1055" s="75"/>
      <c r="IFZ1055" s="75"/>
      <c r="IGA1055" s="75"/>
      <c r="IGB1055" s="75"/>
      <c r="IGC1055" s="75"/>
      <c r="IGD1055" s="75"/>
      <c r="IGE1055" s="75"/>
      <c r="IGF1055" s="75"/>
      <c r="IGG1055" s="75"/>
      <c r="IGH1055" s="75"/>
      <c r="IGI1055" s="75"/>
      <c r="IGJ1055" s="75"/>
      <c r="IGK1055" s="75"/>
      <c r="IGL1055" s="75"/>
      <c r="IGM1055" s="75"/>
      <c r="IGN1055" s="75"/>
      <c r="IGO1055" s="75"/>
      <c r="IGP1055" s="75"/>
      <c r="IGQ1055" s="75"/>
      <c r="IGR1055" s="75"/>
      <c r="IGS1055" s="75"/>
      <c r="IGT1055" s="75"/>
      <c r="IGU1055" s="75"/>
      <c r="IGV1055" s="75"/>
      <c r="IGW1055" s="75"/>
      <c r="IGX1055" s="75"/>
      <c r="IGY1055" s="75"/>
      <c r="IGZ1055" s="75"/>
      <c r="IHA1055" s="75"/>
      <c r="IHB1055" s="75"/>
      <c r="IHC1055" s="75"/>
      <c r="IHD1055" s="75"/>
      <c r="IHE1055" s="75"/>
      <c r="IHF1055" s="75"/>
      <c r="IHG1055" s="75"/>
      <c r="IHH1055" s="75"/>
      <c r="IHI1055" s="75"/>
      <c r="IHJ1055" s="75"/>
      <c r="IHK1055" s="75"/>
      <c r="IHL1055" s="75"/>
      <c r="IHM1055" s="75"/>
      <c r="IHN1055" s="75"/>
      <c r="IHO1055" s="75"/>
      <c r="IHP1055" s="75"/>
      <c r="IHQ1055" s="75"/>
      <c r="IHR1055" s="75"/>
      <c r="IHS1055" s="75"/>
      <c r="IHT1055" s="75"/>
      <c r="IHU1055" s="75"/>
      <c r="IHV1055" s="75"/>
      <c r="IHW1055" s="75"/>
      <c r="IHX1055" s="75"/>
      <c r="IHY1055" s="75"/>
      <c r="IHZ1055" s="75"/>
      <c r="IIA1055" s="75"/>
      <c r="IIB1055" s="75"/>
      <c r="IIC1055" s="75"/>
      <c r="IID1055" s="75"/>
      <c r="IIE1055" s="75"/>
      <c r="IIF1055" s="75"/>
      <c r="IIG1055" s="75"/>
      <c r="IIH1055" s="75"/>
      <c r="III1055" s="75"/>
      <c r="IIJ1055" s="75"/>
      <c r="IIK1055" s="75"/>
      <c r="IIL1055" s="75"/>
      <c r="IIM1055" s="75"/>
      <c r="IIN1055" s="75"/>
      <c r="IIO1055" s="75"/>
      <c r="IIP1055" s="75"/>
      <c r="IIQ1055" s="75"/>
      <c r="IIR1055" s="75"/>
      <c r="IIS1055" s="75"/>
      <c r="IIT1055" s="75"/>
      <c r="IIU1055" s="75"/>
      <c r="IIV1055" s="75"/>
      <c r="IIW1055" s="75"/>
      <c r="IIX1055" s="75"/>
      <c r="IIY1055" s="75"/>
      <c r="IIZ1055" s="75"/>
      <c r="IJA1055" s="75"/>
      <c r="IJB1055" s="75"/>
      <c r="IJC1055" s="75"/>
      <c r="IJD1055" s="75"/>
      <c r="IJE1055" s="75"/>
      <c r="IJF1055" s="75"/>
      <c r="IJG1055" s="75"/>
      <c r="IJH1055" s="75"/>
      <c r="IJI1055" s="75"/>
      <c r="IJJ1055" s="75"/>
      <c r="IJK1055" s="75"/>
      <c r="IJL1055" s="75"/>
      <c r="IJM1055" s="75"/>
      <c r="IJN1055" s="75"/>
      <c r="IJO1055" s="75"/>
      <c r="IJP1055" s="75"/>
      <c r="IJQ1055" s="75"/>
      <c r="IJR1055" s="75"/>
      <c r="IJS1055" s="75"/>
      <c r="IJT1055" s="75"/>
      <c r="IJU1055" s="75"/>
      <c r="IJV1055" s="75"/>
      <c r="IJW1055" s="75"/>
      <c r="IJX1055" s="75"/>
      <c r="IJY1055" s="75"/>
      <c r="IJZ1055" s="75"/>
      <c r="IKA1055" s="75"/>
      <c r="IKB1055" s="75"/>
      <c r="IKC1055" s="75"/>
      <c r="IKD1055" s="75"/>
      <c r="IKE1055" s="75"/>
      <c r="IKF1055" s="75"/>
      <c r="IKG1055" s="75"/>
      <c r="IKH1055" s="75"/>
      <c r="IKI1055" s="75"/>
      <c r="IKJ1055" s="75"/>
      <c r="IKK1055" s="75"/>
      <c r="IKL1055" s="75"/>
      <c r="IKM1055" s="75"/>
      <c r="IKN1055" s="75"/>
      <c r="IKO1055" s="75"/>
      <c r="IKP1055" s="75"/>
      <c r="IKQ1055" s="75"/>
      <c r="IKR1055" s="75"/>
      <c r="IKS1055" s="75"/>
      <c r="IKT1055" s="75"/>
      <c r="IKU1055" s="75"/>
      <c r="IKV1055" s="75"/>
      <c r="IKW1055" s="75"/>
      <c r="IKX1055" s="75"/>
      <c r="IKY1055" s="75"/>
      <c r="IKZ1055" s="75"/>
      <c r="ILA1055" s="75"/>
      <c r="ILB1055" s="75"/>
      <c r="ILC1055" s="75"/>
      <c r="ILD1055" s="75"/>
      <c r="ILE1055" s="75"/>
      <c r="ILF1055" s="75"/>
      <c r="ILG1055" s="75"/>
      <c r="ILH1055" s="75"/>
      <c r="ILI1055" s="75"/>
      <c r="ILJ1055" s="75"/>
      <c r="ILK1055" s="75"/>
      <c r="ILL1055" s="75"/>
      <c r="ILM1055" s="75"/>
      <c r="ILN1055" s="75"/>
      <c r="ILO1055" s="75"/>
      <c r="ILP1055" s="75"/>
      <c r="ILQ1055" s="75"/>
      <c r="ILR1055" s="75"/>
      <c r="ILS1055" s="75"/>
      <c r="ILT1055" s="75"/>
      <c r="ILU1055" s="75"/>
      <c r="ILV1055" s="75"/>
      <c r="ILW1055" s="75"/>
      <c r="ILX1055" s="75"/>
      <c r="ILY1055" s="75"/>
      <c r="ILZ1055" s="75"/>
      <c r="IMA1055" s="75"/>
      <c r="IMB1055" s="75"/>
      <c r="IMC1055" s="75"/>
      <c r="IMD1055" s="75"/>
      <c r="IME1055" s="75"/>
      <c r="IMF1055" s="75"/>
      <c r="IMG1055" s="75"/>
      <c r="IMH1055" s="75"/>
      <c r="IMI1055" s="75"/>
      <c r="IMJ1055" s="75"/>
      <c r="IMK1055" s="75"/>
      <c r="IML1055" s="75"/>
      <c r="IMM1055" s="75"/>
      <c r="IMN1055" s="75"/>
      <c r="IMO1055" s="75"/>
      <c r="IMP1055" s="75"/>
      <c r="IMQ1055" s="75"/>
      <c r="IMR1055" s="75"/>
      <c r="IMS1055" s="75"/>
      <c r="IMT1055" s="75"/>
      <c r="IMU1055" s="75"/>
      <c r="IMV1055" s="75"/>
      <c r="IMW1055" s="75"/>
      <c r="IMX1055" s="75"/>
      <c r="IMY1055" s="75"/>
      <c r="IMZ1055" s="75"/>
      <c r="INA1055" s="75"/>
      <c r="INB1055" s="75"/>
      <c r="INC1055" s="75"/>
      <c r="IND1055" s="75"/>
      <c r="INE1055" s="75"/>
      <c r="INF1055" s="75"/>
      <c r="ING1055" s="75"/>
      <c r="INH1055" s="75"/>
      <c r="INI1055" s="75"/>
      <c r="INJ1055" s="75"/>
      <c r="INK1055" s="75"/>
      <c r="INL1055" s="75"/>
      <c r="INM1055" s="75"/>
      <c r="INN1055" s="75"/>
      <c r="INO1055" s="75"/>
      <c r="INP1055" s="75"/>
      <c r="INQ1055" s="75"/>
      <c r="INR1055" s="75"/>
      <c r="INS1055" s="75"/>
      <c r="INT1055" s="75"/>
      <c r="INU1055" s="75"/>
      <c r="INV1055" s="75"/>
      <c r="INW1055" s="75"/>
      <c r="INX1055" s="75"/>
      <c r="INY1055" s="75"/>
      <c r="INZ1055" s="75"/>
      <c r="IOA1055" s="75"/>
      <c r="IOB1055" s="75"/>
      <c r="IOC1055" s="75"/>
      <c r="IOD1055" s="75"/>
      <c r="IOE1055" s="75"/>
      <c r="IOF1055" s="75"/>
      <c r="IOG1055" s="75"/>
      <c r="IOH1055" s="75"/>
      <c r="IOI1055" s="75"/>
      <c r="IOJ1055" s="75"/>
      <c r="IOK1055" s="75"/>
      <c r="IOL1055" s="75"/>
      <c r="IOM1055" s="75"/>
      <c r="ION1055" s="75"/>
      <c r="IOO1055" s="75"/>
      <c r="IOP1055" s="75"/>
      <c r="IOQ1055" s="75"/>
      <c r="IOR1055" s="75"/>
      <c r="IOS1055" s="75"/>
      <c r="IOT1055" s="75"/>
      <c r="IOU1055" s="75"/>
      <c r="IOV1055" s="75"/>
      <c r="IOW1055" s="75"/>
      <c r="IOX1055" s="75"/>
      <c r="IOY1055" s="75"/>
      <c r="IOZ1055" s="75"/>
      <c r="IPA1055" s="75"/>
      <c r="IPB1055" s="75"/>
      <c r="IPC1055" s="75"/>
      <c r="IPD1055" s="75"/>
      <c r="IPE1055" s="75"/>
      <c r="IPF1055" s="75"/>
      <c r="IPG1055" s="75"/>
      <c r="IPH1055" s="75"/>
      <c r="IPI1055" s="75"/>
      <c r="IPJ1055" s="75"/>
      <c r="IPK1055" s="75"/>
      <c r="IPL1055" s="75"/>
      <c r="IPM1055" s="75"/>
      <c r="IPN1055" s="75"/>
      <c r="IPO1055" s="75"/>
      <c r="IPP1055" s="75"/>
      <c r="IPQ1055" s="75"/>
      <c r="IPR1055" s="75"/>
      <c r="IPS1055" s="75"/>
      <c r="IPT1055" s="75"/>
      <c r="IPU1055" s="75"/>
      <c r="IPV1055" s="75"/>
      <c r="IPW1055" s="75"/>
      <c r="IPX1055" s="75"/>
      <c r="IPY1055" s="75"/>
      <c r="IPZ1055" s="75"/>
      <c r="IQA1055" s="75"/>
      <c r="IQB1055" s="75"/>
      <c r="IQC1055" s="75"/>
      <c r="IQD1055" s="75"/>
      <c r="IQE1055" s="75"/>
      <c r="IQF1055" s="75"/>
      <c r="IQG1055" s="75"/>
      <c r="IQH1055" s="75"/>
      <c r="IQI1055" s="75"/>
      <c r="IQJ1055" s="75"/>
      <c r="IQK1055" s="75"/>
      <c r="IQL1055" s="75"/>
      <c r="IQM1055" s="75"/>
      <c r="IQN1055" s="75"/>
      <c r="IQO1055" s="75"/>
      <c r="IQP1055" s="75"/>
      <c r="IQQ1055" s="75"/>
      <c r="IQR1055" s="75"/>
      <c r="IQS1055" s="75"/>
      <c r="IQT1055" s="75"/>
      <c r="IQU1055" s="75"/>
      <c r="IQV1055" s="75"/>
      <c r="IQW1055" s="75"/>
      <c r="IQX1055" s="75"/>
      <c r="IQY1055" s="75"/>
      <c r="IQZ1055" s="75"/>
      <c r="IRA1055" s="75"/>
      <c r="IRB1055" s="75"/>
      <c r="IRC1055" s="75"/>
      <c r="IRD1055" s="75"/>
      <c r="IRE1055" s="75"/>
      <c r="IRF1055" s="75"/>
      <c r="IRG1055" s="75"/>
      <c r="IRH1055" s="75"/>
      <c r="IRI1055" s="75"/>
      <c r="IRJ1055" s="75"/>
      <c r="IRK1055" s="75"/>
      <c r="IRL1055" s="75"/>
      <c r="IRM1055" s="75"/>
      <c r="IRN1055" s="75"/>
      <c r="IRO1055" s="75"/>
      <c r="IRP1055" s="75"/>
      <c r="IRQ1055" s="75"/>
      <c r="IRR1055" s="75"/>
      <c r="IRS1055" s="75"/>
      <c r="IRT1055" s="75"/>
      <c r="IRU1055" s="75"/>
      <c r="IRV1055" s="75"/>
      <c r="IRW1055" s="75"/>
      <c r="IRX1055" s="75"/>
      <c r="IRY1055" s="75"/>
      <c r="IRZ1055" s="75"/>
      <c r="ISA1055" s="75"/>
      <c r="ISB1055" s="75"/>
      <c r="ISC1055" s="75"/>
      <c r="ISD1055" s="75"/>
      <c r="ISE1055" s="75"/>
      <c r="ISF1055" s="75"/>
      <c r="ISG1055" s="75"/>
      <c r="ISH1055" s="75"/>
      <c r="ISI1055" s="75"/>
      <c r="ISJ1055" s="75"/>
      <c r="ISK1055" s="75"/>
      <c r="ISL1055" s="75"/>
      <c r="ISM1055" s="75"/>
      <c r="ISN1055" s="75"/>
      <c r="ISO1055" s="75"/>
      <c r="ISP1055" s="75"/>
      <c r="ISQ1055" s="75"/>
      <c r="ISR1055" s="75"/>
      <c r="ISS1055" s="75"/>
      <c r="IST1055" s="75"/>
      <c r="ISU1055" s="75"/>
      <c r="ISV1055" s="75"/>
      <c r="ISW1055" s="75"/>
      <c r="ISX1055" s="75"/>
      <c r="ISY1055" s="75"/>
      <c r="ISZ1055" s="75"/>
      <c r="ITA1055" s="75"/>
      <c r="ITB1055" s="75"/>
      <c r="ITC1055" s="75"/>
      <c r="ITD1055" s="75"/>
      <c r="ITE1055" s="75"/>
      <c r="ITF1055" s="75"/>
      <c r="ITG1055" s="75"/>
      <c r="ITH1055" s="75"/>
      <c r="ITI1055" s="75"/>
      <c r="ITJ1055" s="75"/>
      <c r="ITK1055" s="75"/>
      <c r="ITL1055" s="75"/>
      <c r="ITM1055" s="75"/>
      <c r="ITN1055" s="75"/>
      <c r="ITO1055" s="75"/>
      <c r="ITP1055" s="75"/>
      <c r="ITQ1055" s="75"/>
      <c r="ITR1055" s="75"/>
      <c r="ITS1055" s="75"/>
      <c r="ITT1055" s="75"/>
      <c r="ITU1055" s="75"/>
      <c r="ITV1055" s="75"/>
      <c r="ITW1055" s="75"/>
      <c r="ITX1055" s="75"/>
      <c r="ITY1055" s="75"/>
      <c r="ITZ1055" s="75"/>
      <c r="IUA1055" s="75"/>
      <c r="IUB1055" s="75"/>
      <c r="IUC1055" s="75"/>
      <c r="IUD1055" s="75"/>
      <c r="IUE1055" s="75"/>
      <c r="IUF1055" s="75"/>
      <c r="IUG1055" s="75"/>
      <c r="IUH1055" s="75"/>
      <c r="IUI1055" s="75"/>
      <c r="IUJ1055" s="75"/>
      <c r="IUK1055" s="75"/>
      <c r="IUL1055" s="75"/>
      <c r="IUM1055" s="75"/>
      <c r="IUN1055" s="75"/>
      <c r="IUO1055" s="75"/>
      <c r="IUP1055" s="75"/>
      <c r="IUQ1055" s="75"/>
      <c r="IUR1055" s="75"/>
      <c r="IUS1055" s="75"/>
      <c r="IUT1055" s="75"/>
      <c r="IUU1055" s="75"/>
      <c r="IUV1055" s="75"/>
      <c r="IUW1055" s="75"/>
      <c r="IUX1055" s="75"/>
      <c r="IUY1055" s="75"/>
      <c r="IUZ1055" s="75"/>
      <c r="IVA1055" s="75"/>
      <c r="IVB1055" s="75"/>
      <c r="IVC1055" s="75"/>
      <c r="IVD1055" s="75"/>
      <c r="IVE1055" s="75"/>
      <c r="IVF1055" s="75"/>
      <c r="IVG1055" s="75"/>
      <c r="IVH1055" s="75"/>
      <c r="IVI1055" s="75"/>
      <c r="IVJ1055" s="75"/>
      <c r="IVK1055" s="75"/>
      <c r="IVL1055" s="75"/>
      <c r="IVM1055" s="75"/>
      <c r="IVN1055" s="75"/>
      <c r="IVO1055" s="75"/>
      <c r="IVP1055" s="75"/>
      <c r="IVQ1055" s="75"/>
      <c r="IVR1055" s="75"/>
      <c r="IVS1055" s="75"/>
      <c r="IVT1055" s="75"/>
      <c r="IVU1055" s="75"/>
      <c r="IVV1055" s="75"/>
      <c r="IVW1055" s="75"/>
      <c r="IVX1055" s="75"/>
      <c r="IVY1055" s="75"/>
      <c r="IVZ1055" s="75"/>
      <c r="IWA1055" s="75"/>
      <c r="IWB1055" s="75"/>
      <c r="IWC1055" s="75"/>
      <c r="IWD1055" s="75"/>
      <c r="IWE1055" s="75"/>
      <c r="IWF1055" s="75"/>
      <c r="IWG1055" s="75"/>
      <c r="IWH1055" s="75"/>
      <c r="IWI1055" s="75"/>
      <c r="IWJ1055" s="75"/>
      <c r="IWK1055" s="75"/>
      <c r="IWL1055" s="75"/>
      <c r="IWM1055" s="75"/>
      <c r="IWN1055" s="75"/>
      <c r="IWO1055" s="75"/>
      <c r="IWP1055" s="75"/>
      <c r="IWQ1055" s="75"/>
      <c r="IWR1055" s="75"/>
      <c r="IWS1055" s="75"/>
      <c r="IWT1055" s="75"/>
      <c r="IWU1055" s="75"/>
      <c r="IWV1055" s="75"/>
      <c r="IWW1055" s="75"/>
      <c r="IWX1055" s="75"/>
      <c r="IWY1055" s="75"/>
      <c r="IWZ1055" s="75"/>
      <c r="IXA1055" s="75"/>
      <c r="IXB1055" s="75"/>
      <c r="IXC1055" s="75"/>
      <c r="IXD1055" s="75"/>
      <c r="IXE1055" s="75"/>
      <c r="IXF1055" s="75"/>
      <c r="IXG1055" s="75"/>
      <c r="IXH1055" s="75"/>
      <c r="IXI1055" s="75"/>
      <c r="IXJ1055" s="75"/>
      <c r="IXK1055" s="75"/>
      <c r="IXL1055" s="75"/>
      <c r="IXM1055" s="75"/>
      <c r="IXN1055" s="75"/>
      <c r="IXO1055" s="75"/>
      <c r="IXP1055" s="75"/>
      <c r="IXQ1055" s="75"/>
      <c r="IXR1055" s="75"/>
      <c r="IXS1055" s="75"/>
      <c r="IXT1055" s="75"/>
      <c r="IXU1055" s="75"/>
      <c r="IXV1055" s="75"/>
      <c r="IXW1055" s="75"/>
      <c r="IXX1055" s="75"/>
      <c r="IXY1055" s="75"/>
      <c r="IXZ1055" s="75"/>
      <c r="IYA1055" s="75"/>
      <c r="IYB1055" s="75"/>
      <c r="IYC1055" s="75"/>
      <c r="IYD1055" s="75"/>
      <c r="IYE1055" s="75"/>
      <c r="IYF1055" s="75"/>
      <c r="IYG1055" s="75"/>
      <c r="IYH1055" s="75"/>
      <c r="IYI1055" s="75"/>
      <c r="IYJ1055" s="75"/>
      <c r="IYK1055" s="75"/>
      <c r="IYL1055" s="75"/>
      <c r="IYM1055" s="75"/>
      <c r="IYN1055" s="75"/>
      <c r="IYO1055" s="75"/>
      <c r="IYP1055" s="75"/>
      <c r="IYQ1055" s="75"/>
      <c r="IYR1055" s="75"/>
      <c r="IYS1055" s="75"/>
      <c r="IYT1055" s="75"/>
      <c r="IYU1055" s="75"/>
      <c r="IYV1055" s="75"/>
      <c r="IYW1055" s="75"/>
      <c r="IYX1055" s="75"/>
      <c r="IYY1055" s="75"/>
      <c r="IYZ1055" s="75"/>
      <c r="IZA1055" s="75"/>
      <c r="IZB1055" s="75"/>
      <c r="IZC1055" s="75"/>
      <c r="IZD1055" s="75"/>
      <c r="IZE1055" s="75"/>
      <c r="IZF1055" s="75"/>
      <c r="IZG1055" s="75"/>
      <c r="IZH1055" s="75"/>
      <c r="IZI1055" s="75"/>
      <c r="IZJ1055" s="75"/>
      <c r="IZK1055" s="75"/>
      <c r="IZL1055" s="75"/>
      <c r="IZM1055" s="75"/>
      <c r="IZN1055" s="75"/>
      <c r="IZO1055" s="75"/>
      <c r="IZP1055" s="75"/>
      <c r="IZQ1055" s="75"/>
      <c r="IZR1055" s="75"/>
      <c r="IZS1055" s="75"/>
      <c r="IZT1055" s="75"/>
      <c r="IZU1055" s="75"/>
      <c r="IZV1055" s="75"/>
      <c r="IZW1055" s="75"/>
      <c r="IZX1055" s="75"/>
      <c r="IZY1055" s="75"/>
      <c r="IZZ1055" s="75"/>
      <c r="JAA1055" s="75"/>
      <c r="JAB1055" s="75"/>
      <c r="JAC1055" s="75"/>
      <c r="JAD1055" s="75"/>
      <c r="JAE1055" s="75"/>
      <c r="JAF1055" s="75"/>
      <c r="JAG1055" s="75"/>
      <c r="JAH1055" s="75"/>
      <c r="JAI1055" s="75"/>
      <c r="JAJ1055" s="75"/>
      <c r="JAK1055" s="75"/>
      <c r="JAL1055" s="75"/>
      <c r="JAM1055" s="75"/>
      <c r="JAN1055" s="75"/>
      <c r="JAO1055" s="75"/>
      <c r="JAP1055" s="75"/>
      <c r="JAQ1055" s="75"/>
      <c r="JAR1055" s="75"/>
      <c r="JAS1055" s="75"/>
      <c r="JAT1055" s="75"/>
      <c r="JAU1055" s="75"/>
      <c r="JAV1055" s="75"/>
      <c r="JAW1055" s="75"/>
      <c r="JAX1055" s="75"/>
      <c r="JAY1055" s="75"/>
      <c r="JAZ1055" s="75"/>
      <c r="JBA1055" s="75"/>
      <c r="JBB1055" s="75"/>
      <c r="JBC1055" s="75"/>
      <c r="JBD1055" s="75"/>
      <c r="JBE1055" s="75"/>
      <c r="JBF1055" s="75"/>
      <c r="JBG1055" s="75"/>
      <c r="JBH1055" s="75"/>
      <c r="JBI1055" s="75"/>
      <c r="JBJ1055" s="75"/>
      <c r="JBK1055" s="75"/>
      <c r="JBL1055" s="75"/>
      <c r="JBM1055" s="75"/>
      <c r="JBN1055" s="75"/>
      <c r="JBO1055" s="75"/>
      <c r="JBP1055" s="75"/>
      <c r="JBQ1055" s="75"/>
      <c r="JBR1055" s="75"/>
      <c r="JBS1055" s="75"/>
      <c r="JBT1055" s="75"/>
      <c r="JBU1055" s="75"/>
      <c r="JBV1055" s="75"/>
      <c r="JBW1055" s="75"/>
      <c r="JBX1055" s="75"/>
      <c r="JBY1055" s="75"/>
      <c r="JBZ1055" s="75"/>
      <c r="JCA1055" s="75"/>
      <c r="JCB1055" s="75"/>
      <c r="JCC1055" s="75"/>
      <c r="JCD1055" s="75"/>
      <c r="JCE1055" s="75"/>
      <c r="JCF1055" s="75"/>
      <c r="JCG1055" s="75"/>
      <c r="JCH1055" s="75"/>
      <c r="JCI1055" s="75"/>
      <c r="JCJ1055" s="75"/>
      <c r="JCK1055" s="75"/>
      <c r="JCL1055" s="75"/>
      <c r="JCM1055" s="75"/>
      <c r="JCN1055" s="75"/>
      <c r="JCO1055" s="75"/>
      <c r="JCP1055" s="75"/>
      <c r="JCQ1055" s="75"/>
      <c r="JCR1055" s="75"/>
      <c r="JCS1055" s="75"/>
      <c r="JCT1055" s="75"/>
      <c r="JCU1055" s="75"/>
      <c r="JCV1055" s="75"/>
      <c r="JCW1055" s="75"/>
      <c r="JCX1055" s="75"/>
      <c r="JCY1055" s="75"/>
      <c r="JCZ1055" s="75"/>
      <c r="JDA1055" s="75"/>
      <c r="JDB1055" s="75"/>
      <c r="JDC1055" s="75"/>
      <c r="JDD1055" s="75"/>
      <c r="JDE1055" s="75"/>
      <c r="JDF1055" s="75"/>
      <c r="JDG1055" s="75"/>
      <c r="JDH1055" s="75"/>
      <c r="JDI1055" s="75"/>
      <c r="JDJ1055" s="75"/>
      <c r="JDK1055" s="75"/>
      <c r="JDL1055" s="75"/>
      <c r="JDM1055" s="75"/>
      <c r="JDN1055" s="75"/>
      <c r="JDO1055" s="75"/>
      <c r="JDP1055" s="75"/>
      <c r="JDQ1055" s="75"/>
      <c r="JDR1055" s="75"/>
      <c r="JDS1055" s="75"/>
      <c r="JDT1055" s="75"/>
      <c r="JDU1055" s="75"/>
      <c r="JDV1055" s="75"/>
      <c r="JDW1055" s="75"/>
      <c r="JDX1055" s="75"/>
      <c r="JDY1055" s="75"/>
      <c r="JDZ1055" s="75"/>
      <c r="JEA1055" s="75"/>
      <c r="JEB1055" s="75"/>
      <c r="JEC1055" s="75"/>
      <c r="JED1055" s="75"/>
      <c r="JEE1055" s="75"/>
      <c r="JEF1055" s="75"/>
      <c r="JEG1055" s="75"/>
      <c r="JEH1055" s="75"/>
      <c r="JEI1055" s="75"/>
      <c r="JEJ1055" s="75"/>
      <c r="JEK1055" s="75"/>
      <c r="JEL1055" s="75"/>
      <c r="JEM1055" s="75"/>
      <c r="JEN1055" s="75"/>
      <c r="JEO1055" s="75"/>
      <c r="JEP1055" s="75"/>
      <c r="JEQ1055" s="75"/>
      <c r="JER1055" s="75"/>
      <c r="JES1055" s="75"/>
      <c r="JET1055" s="75"/>
      <c r="JEU1055" s="75"/>
      <c r="JEV1055" s="75"/>
      <c r="JEW1055" s="75"/>
      <c r="JEX1055" s="75"/>
      <c r="JEY1055" s="75"/>
      <c r="JEZ1055" s="75"/>
      <c r="JFA1055" s="75"/>
      <c r="JFB1055" s="75"/>
      <c r="JFC1055" s="75"/>
      <c r="JFD1055" s="75"/>
      <c r="JFE1055" s="75"/>
      <c r="JFF1055" s="75"/>
      <c r="JFG1055" s="75"/>
      <c r="JFH1055" s="75"/>
      <c r="JFI1055" s="75"/>
      <c r="JFJ1055" s="75"/>
      <c r="JFK1055" s="75"/>
      <c r="JFL1055" s="75"/>
      <c r="JFM1055" s="75"/>
      <c r="JFN1055" s="75"/>
      <c r="JFO1055" s="75"/>
      <c r="JFP1055" s="75"/>
      <c r="JFQ1055" s="75"/>
      <c r="JFR1055" s="75"/>
      <c r="JFS1055" s="75"/>
      <c r="JFT1055" s="75"/>
      <c r="JFU1055" s="75"/>
      <c r="JFV1055" s="75"/>
      <c r="JFW1055" s="75"/>
      <c r="JFX1055" s="75"/>
      <c r="JFY1055" s="75"/>
      <c r="JFZ1055" s="75"/>
      <c r="JGA1055" s="75"/>
      <c r="JGB1055" s="75"/>
      <c r="JGC1055" s="75"/>
      <c r="JGD1055" s="75"/>
      <c r="JGE1055" s="75"/>
      <c r="JGF1055" s="75"/>
      <c r="JGG1055" s="75"/>
      <c r="JGH1055" s="75"/>
      <c r="JGI1055" s="75"/>
      <c r="JGJ1055" s="75"/>
      <c r="JGK1055" s="75"/>
      <c r="JGL1055" s="75"/>
      <c r="JGM1055" s="75"/>
      <c r="JGN1055" s="75"/>
      <c r="JGO1055" s="75"/>
      <c r="JGP1055" s="75"/>
      <c r="JGQ1055" s="75"/>
      <c r="JGR1055" s="75"/>
      <c r="JGS1055" s="75"/>
      <c r="JGT1055" s="75"/>
      <c r="JGU1055" s="75"/>
      <c r="JGV1055" s="75"/>
      <c r="JGW1055" s="75"/>
      <c r="JGX1055" s="75"/>
      <c r="JGY1055" s="75"/>
      <c r="JGZ1055" s="75"/>
      <c r="JHA1055" s="75"/>
      <c r="JHB1055" s="75"/>
      <c r="JHC1055" s="75"/>
      <c r="JHD1055" s="75"/>
      <c r="JHE1055" s="75"/>
      <c r="JHF1055" s="75"/>
      <c r="JHG1055" s="75"/>
      <c r="JHH1055" s="75"/>
      <c r="JHI1055" s="75"/>
      <c r="JHJ1055" s="75"/>
      <c r="JHK1055" s="75"/>
      <c r="JHL1055" s="75"/>
      <c r="JHM1055" s="75"/>
      <c r="JHN1055" s="75"/>
      <c r="JHO1055" s="75"/>
      <c r="JHP1055" s="75"/>
      <c r="JHQ1055" s="75"/>
      <c r="JHR1055" s="75"/>
      <c r="JHS1055" s="75"/>
      <c r="JHT1055" s="75"/>
      <c r="JHU1055" s="75"/>
      <c r="JHV1055" s="75"/>
      <c r="JHW1055" s="75"/>
      <c r="JHX1055" s="75"/>
      <c r="JHY1055" s="75"/>
      <c r="JHZ1055" s="75"/>
      <c r="JIA1055" s="75"/>
      <c r="JIB1055" s="75"/>
      <c r="JIC1055" s="75"/>
      <c r="JID1055" s="75"/>
      <c r="JIE1055" s="75"/>
      <c r="JIF1055" s="75"/>
      <c r="JIG1055" s="75"/>
      <c r="JIH1055" s="75"/>
      <c r="JII1055" s="75"/>
      <c r="JIJ1055" s="75"/>
      <c r="JIK1055" s="75"/>
      <c r="JIL1055" s="75"/>
      <c r="JIM1055" s="75"/>
      <c r="JIN1055" s="75"/>
      <c r="JIO1055" s="75"/>
      <c r="JIP1055" s="75"/>
      <c r="JIQ1055" s="75"/>
      <c r="JIR1055" s="75"/>
      <c r="JIS1055" s="75"/>
      <c r="JIT1055" s="75"/>
      <c r="JIU1055" s="75"/>
      <c r="JIV1055" s="75"/>
      <c r="JIW1055" s="75"/>
      <c r="JIX1055" s="75"/>
      <c r="JIY1055" s="75"/>
      <c r="JIZ1055" s="75"/>
      <c r="JJA1055" s="75"/>
      <c r="JJB1055" s="75"/>
      <c r="JJC1055" s="75"/>
      <c r="JJD1055" s="75"/>
      <c r="JJE1055" s="75"/>
      <c r="JJF1055" s="75"/>
      <c r="JJG1055" s="75"/>
      <c r="JJH1055" s="75"/>
      <c r="JJI1055" s="75"/>
      <c r="JJJ1055" s="75"/>
      <c r="JJK1055" s="75"/>
      <c r="JJL1055" s="75"/>
      <c r="JJM1055" s="75"/>
      <c r="JJN1055" s="75"/>
      <c r="JJO1055" s="75"/>
      <c r="JJP1055" s="75"/>
      <c r="JJQ1055" s="75"/>
      <c r="JJR1055" s="75"/>
      <c r="JJS1055" s="75"/>
      <c r="JJT1055" s="75"/>
      <c r="JJU1055" s="75"/>
      <c r="JJV1055" s="75"/>
      <c r="JJW1055" s="75"/>
      <c r="JJX1055" s="75"/>
      <c r="JJY1055" s="75"/>
      <c r="JJZ1055" s="75"/>
      <c r="JKA1055" s="75"/>
      <c r="JKB1055" s="75"/>
      <c r="JKC1055" s="75"/>
      <c r="JKD1055" s="75"/>
      <c r="JKE1055" s="75"/>
      <c r="JKF1055" s="75"/>
      <c r="JKG1055" s="75"/>
      <c r="JKH1055" s="75"/>
      <c r="JKI1055" s="75"/>
      <c r="JKJ1055" s="75"/>
      <c r="JKK1055" s="75"/>
      <c r="JKL1055" s="75"/>
      <c r="JKM1055" s="75"/>
      <c r="JKN1055" s="75"/>
      <c r="JKO1055" s="75"/>
      <c r="JKP1055" s="75"/>
      <c r="JKQ1055" s="75"/>
      <c r="JKR1055" s="75"/>
      <c r="JKS1055" s="75"/>
      <c r="JKT1055" s="75"/>
      <c r="JKU1055" s="75"/>
      <c r="JKV1055" s="75"/>
      <c r="JKW1055" s="75"/>
      <c r="JKX1055" s="75"/>
      <c r="JKY1055" s="75"/>
      <c r="JKZ1055" s="75"/>
      <c r="JLA1055" s="75"/>
      <c r="JLB1055" s="75"/>
      <c r="JLC1055" s="75"/>
      <c r="JLD1055" s="75"/>
      <c r="JLE1055" s="75"/>
      <c r="JLF1055" s="75"/>
      <c r="JLG1055" s="75"/>
      <c r="JLH1055" s="75"/>
      <c r="JLI1055" s="75"/>
      <c r="JLJ1055" s="75"/>
      <c r="JLK1055" s="75"/>
      <c r="JLL1055" s="75"/>
      <c r="JLM1055" s="75"/>
      <c r="JLN1055" s="75"/>
      <c r="JLO1055" s="75"/>
      <c r="JLP1055" s="75"/>
      <c r="JLQ1055" s="75"/>
      <c r="JLR1055" s="75"/>
      <c r="JLS1055" s="75"/>
      <c r="JLT1055" s="75"/>
      <c r="JLU1055" s="75"/>
      <c r="JLV1055" s="75"/>
      <c r="JLW1055" s="75"/>
      <c r="JLX1055" s="75"/>
      <c r="JLY1055" s="75"/>
      <c r="JLZ1055" s="75"/>
      <c r="JMA1055" s="75"/>
      <c r="JMB1055" s="75"/>
      <c r="JMC1055" s="75"/>
      <c r="JMD1055" s="75"/>
      <c r="JME1055" s="75"/>
      <c r="JMF1055" s="75"/>
      <c r="JMG1055" s="75"/>
      <c r="JMH1055" s="75"/>
      <c r="JMI1055" s="75"/>
      <c r="JMJ1055" s="75"/>
      <c r="JMK1055" s="75"/>
      <c r="JML1055" s="75"/>
      <c r="JMM1055" s="75"/>
      <c r="JMN1055" s="75"/>
      <c r="JMO1055" s="75"/>
      <c r="JMP1055" s="75"/>
      <c r="JMQ1055" s="75"/>
      <c r="JMR1055" s="75"/>
      <c r="JMS1055" s="75"/>
      <c r="JMT1055" s="75"/>
      <c r="JMU1055" s="75"/>
      <c r="JMV1055" s="75"/>
      <c r="JMW1055" s="75"/>
      <c r="JMX1055" s="75"/>
      <c r="JMY1055" s="75"/>
      <c r="JMZ1055" s="75"/>
      <c r="JNA1055" s="75"/>
      <c r="JNB1055" s="75"/>
      <c r="JNC1055" s="75"/>
      <c r="JND1055" s="75"/>
      <c r="JNE1055" s="75"/>
      <c r="JNF1055" s="75"/>
      <c r="JNG1055" s="75"/>
      <c r="JNH1055" s="75"/>
      <c r="JNI1055" s="75"/>
      <c r="JNJ1055" s="75"/>
      <c r="JNK1055" s="75"/>
      <c r="JNL1055" s="75"/>
      <c r="JNM1055" s="75"/>
      <c r="JNN1055" s="75"/>
      <c r="JNO1055" s="75"/>
      <c r="JNP1055" s="75"/>
      <c r="JNQ1055" s="75"/>
      <c r="JNR1055" s="75"/>
      <c r="JNS1055" s="75"/>
      <c r="JNT1055" s="75"/>
      <c r="JNU1055" s="75"/>
      <c r="JNV1055" s="75"/>
      <c r="JNW1055" s="75"/>
      <c r="JNX1055" s="75"/>
      <c r="JNY1055" s="75"/>
      <c r="JNZ1055" s="75"/>
      <c r="JOA1055" s="75"/>
      <c r="JOB1055" s="75"/>
      <c r="JOC1055" s="75"/>
      <c r="JOD1055" s="75"/>
      <c r="JOE1055" s="75"/>
      <c r="JOF1055" s="75"/>
      <c r="JOG1055" s="75"/>
      <c r="JOH1055" s="75"/>
      <c r="JOI1055" s="75"/>
      <c r="JOJ1055" s="75"/>
      <c r="JOK1055" s="75"/>
      <c r="JOL1055" s="75"/>
      <c r="JOM1055" s="75"/>
      <c r="JON1055" s="75"/>
      <c r="JOO1055" s="75"/>
      <c r="JOP1055" s="75"/>
      <c r="JOQ1055" s="75"/>
      <c r="JOR1055" s="75"/>
      <c r="JOS1055" s="75"/>
      <c r="JOT1055" s="75"/>
      <c r="JOU1055" s="75"/>
      <c r="JOV1055" s="75"/>
      <c r="JOW1055" s="75"/>
      <c r="JOX1055" s="75"/>
      <c r="JOY1055" s="75"/>
      <c r="JOZ1055" s="75"/>
      <c r="JPA1055" s="75"/>
      <c r="JPB1055" s="75"/>
      <c r="JPC1055" s="75"/>
      <c r="JPD1055" s="75"/>
      <c r="JPE1055" s="75"/>
      <c r="JPF1055" s="75"/>
      <c r="JPG1055" s="75"/>
      <c r="JPH1055" s="75"/>
      <c r="JPI1055" s="75"/>
      <c r="JPJ1055" s="75"/>
      <c r="JPK1055" s="75"/>
      <c r="JPL1055" s="75"/>
      <c r="JPM1055" s="75"/>
      <c r="JPN1055" s="75"/>
      <c r="JPO1055" s="75"/>
      <c r="JPP1055" s="75"/>
      <c r="JPQ1055" s="75"/>
      <c r="JPR1055" s="75"/>
      <c r="JPS1055" s="75"/>
      <c r="JPT1055" s="75"/>
      <c r="JPU1055" s="75"/>
      <c r="JPV1055" s="75"/>
      <c r="JPW1055" s="75"/>
      <c r="JPX1055" s="75"/>
      <c r="JPY1055" s="75"/>
      <c r="JPZ1055" s="75"/>
      <c r="JQA1055" s="75"/>
      <c r="JQB1055" s="75"/>
      <c r="JQC1055" s="75"/>
      <c r="JQD1055" s="75"/>
      <c r="JQE1055" s="75"/>
      <c r="JQF1055" s="75"/>
      <c r="JQG1055" s="75"/>
      <c r="JQH1055" s="75"/>
      <c r="JQI1055" s="75"/>
      <c r="JQJ1055" s="75"/>
      <c r="JQK1055" s="75"/>
      <c r="JQL1055" s="75"/>
      <c r="JQM1055" s="75"/>
      <c r="JQN1055" s="75"/>
      <c r="JQO1055" s="75"/>
      <c r="JQP1055" s="75"/>
      <c r="JQQ1055" s="75"/>
      <c r="JQR1055" s="75"/>
      <c r="JQS1055" s="75"/>
      <c r="JQT1055" s="75"/>
      <c r="JQU1055" s="75"/>
      <c r="JQV1055" s="75"/>
      <c r="JQW1055" s="75"/>
      <c r="JQX1055" s="75"/>
      <c r="JQY1055" s="75"/>
      <c r="JQZ1055" s="75"/>
      <c r="JRA1055" s="75"/>
      <c r="JRB1055" s="75"/>
      <c r="JRC1055" s="75"/>
      <c r="JRD1055" s="75"/>
      <c r="JRE1055" s="75"/>
      <c r="JRF1055" s="75"/>
      <c r="JRG1055" s="75"/>
      <c r="JRH1055" s="75"/>
      <c r="JRI1055" s="75"/>
      <c r="JRJ1055" s="75"/>
      <c r="JRK1055" s="75"/>
      <c r="JRL1055" s="75"/>
      <c r="JRM1055" s="75"/>
      <c r="JRN1055" s="75"/>
      <c r="JRO1055" s="75"/>
      <c r="JRP1055" s="75"/>
      <c r="JRQ1055" s="75"/>
      <c r="JRR1055" s="75"/>
      <c r="JRS1055" s="75"/>
      <c r="JRT1055" s="75"/>
      <c r="JRU1055" s="75"/>
      <c r="JRV1055" s="75"/>
      <c r="JRW1055" s="75"/>
      <c r="JRX1055" s="75"/>
      <c r="JRY1055" s="75"/>
      <c r="JRZ1055" s="75"/>
      <c r="JSA1055" s="75"/>
      <c r="JSB1055" s="75"/>
      <c r="JSC1055" s="75"/>
      <c r="JSD1055" s="75"/>
      <c r="JSE1055" s="75"/>
      <c r="JSF1055" s="75"/>
      <c r="JSG1055" s="75"/>
      <c r="JSH1055" s="75"/>
      <c r="JSI1055" s="75"/>
      <c r="JSJ1055" s="75"/>
      <c r="JSK1055" s="75"/>
      <c r="JSL1055" s="75"/>
      <c r="JSM1055" s="75"/>
      <c r="JSN1055" s="75"/>
      <c r="JSO1055" s="75"/>
      <c r="JSP1055" s="75"/>
      <c r="JSQ1055" s="75"/>
      <c r="JSR1055" s="75"/>
      <c r="JSS1055" s="75"/>
      <c r="JST1055" s="75"/>
      <c r="JSU1055" s="75"/>
      <c r="JSV1055" s="75"/>
      <c r="JSW1055" s="75"/>
      <c r="JSX1055" s="75"/>
      <c r="JSY1055" s="75"/>
      <c r="JSZ1055" s="75"/>
      <c r="JTA1055" s="75"/>
      <c r="JTB1055" s="75"/>
      <c r="JTC1055" s="75"/>
      <c r="JTD1055" s="75"/>
      <c r="JTE1055" s="75"/>
      <c r="JTF1055" s="75"/>
      <c r="JTG1055" s="75"/>
      <c r="JTH1055" s="75"/>
      <c r="JTI1055" s="75"/>
      <c r="JTJ1055" s="75"/>
      <c r="JTK1055" s="75"/>
      <c r="JTL1055" s="75"/>
      <c r="JTM1055" s="75"/>
      <c r="JTN1055" s="75"/>
      <c r="JTO1055" s="75"/>
      <c r="JTP1055" s="75"/>
      <c r="JTQ1055" s="75"/>
      <c r="JTR1055" s="75"/>
      <c r="JTS1055" s="75"/>
      <c r="JTT1055" s="75"/>
      <c r="JTU1055" s="75"/>
      <c r="JTV1055" s="75"/>
      <c r="JTW1055" s="75"/>
      <c r="JTX1055" s="75"/>
      <c r="JTY1055" s="75"/>
      <c r="JTZ1055" s="75"/>
      <c r="JUA1055" s="75"/>
      <c r="JUB1055" s="75"/>
      <c r="JUC1055" s="75"/>
      <c r="JUD1055" s="75"/>
      <c r="JUE1055" s="75"/>
      <c r="JUF1055" s="75"/>
      <c r="JUG1055" s="75"/>
      <c r="JUH1055" s="75"/>
      <c r="JUI1055" s="75"/>
      <c r="JUJ1055" s="75"/>
      <c r="JUK1055" s="75"/>
      <c r="JUL1055" s="75"/>
      <c r="JUM1055" s="75"/>
      <c r="JUN1055" s="75"/>
      <c r="JUO1055" s="75"/>
      <c r="JUP1055" s="75"/>
      <c r="JUQ1055" s="75"/>
      <c r="JUR1055" s="75"/>
      <c r="JUS1055" s="75"/>
      <c r="JUT1055" s="75"/>
      <c r="JUU1055" s="75"/>
      <c r="JUV1055" s="75"/>
      <c r="JUW1055" s="75"/>
      <c r="JUX1055" s="75"/>
      <c r="JUY1055" s="75"/>
      <c r="JUZ1055" s="75"/>
      <c r="JVA1055" s="75"/>
      <c r="JVB1055" s="75"/>
      <c r="JVC1055" s="75"/>
      <c r="JVD1055" s="75"/>
      <c r="JVE1055" s="75"/>
      <c r="JVF1055" s="75"/>
      <c r="JVG1055" s="75"/>
      <c r="JVH1055" s="75"/>
      <c r="JVI1055" s="75"/>
      <c r="JVJ1055" s="75"/>
      <c r="JVK1055" s="75"/>
      <c r="JVL1055" s="75"/>
      <c r="JVM1055" s="75"/>
      <c r="JVN1055" s="75"/>
      <c r="JVO1055" s="75"/>
      <c r="JVP1055" s="75"/>
      <c r="JVQ1055" s="75"/>
      <c r="JVR1055" s="75"/>
      <c r="JVS1055" s="75"/>
      <c r="JVT1055" s="75"/>
      <c r="JVU1055" s="75"/>
      <c r="JVV1055" s="75"/>
      <c r="JVW1055" s="75"/>
      <c r="JVX1055" s="75"/>
      <c r="JVY1055" s="75"/>
      <c r="JVZ1055" s="75"/>
      <c r="JWA1055" s="75"/>
      <c r="JWB1055" s="75"/>
      <c r="JWC1055" s="75"/>
      <c r="JWD1055" s="75"/>
      <c r="JWE1055" s="75"/>
      <c r="JWF1055" s="75"/>
      <c r="JWG1055" s="75"/>
      <c r="JWH1055" s="75"/>
      <c r="JWI1055" s="75"/>
      <c r="JWJ1055" s="75"/>
      <c r="JWK1055" s="75"/>
      <c r="JWL1055" s="75"/>
      <c r="JWM1055" s="75"/>
      <c r="JWN1055" s="75"/>
      <c r="JWO1055" s="75"/>
      <c r="JWP1055" s="75"/>
      <c r="JWQ1055" s="75"/>
      <c r="JWR1055" s="75"/>
      <c r="JWS1055" s="75"/>
      <c r="JWT1055" s="75"/>
      <c r="JWU1055" s="75"/>
      <c r="JWV1055" s="75"/>
      <c r="JWW1055" s="75"/>
      <c r="JWX1055" s="75"/>
      <c r="JWY1055" s="75"/>
      <c r="JWZ1055" s="75"/>
      <c r="JXA1055" s="75"/>
      <c r="JXB1055" s="75"/>
      <c r="JXC1055" s="75"/>
      <c r="JXD1055" s="75"/>
      <c r="JXE1055" s="75"/>
      <c r="JXF1055" s="75"/>
      <c r="JXG1055" s="75"/>
      <c r="JXH1055" s="75"/>
      <c r="JXI1055" s="75"/>
      <c r="JXJ1055" s="75"/>
      <c r="JXK1055" s="75"/>
      <c r="JXL1055" s="75"/>
      <c r="JXM1055" s="75"/>
      <c r="JXN1055" s="75"/>
      <c r="JXO1055" s="75"/>
      <c r="JXP1055" s="75"/>
      <c r="JXQ1055" s="75"/>
      <c r="JXR1055" s="75"/>
      <c r="JXS1055" s="75"/>
      <c r="JXT1055" s="75"/>
      <c r="JXU1055" s="75"/>
      <c r="JXV1055" s="75"/>
      <c r="JXW1055" s="75"/>
      <c r="JXX1055" s="75"/>
      <c r="JXY1055" s="75"/>
      <c r="JXZ1055" s="75"/>
      <c r="JYA1055" s="75"/>
      <c r="JYB1055" s="75"/>
      <c r="JYC1055" s="75"/>
      <c r="JYD1055" s="75"/>
      <c r="JYE1055" s="75"/>
      <c r="JYF1055" s="75"/>
      <c r="JYG1055" s="75"/>
      <c r="JYH1055" s="75"/>
      <c r="JYI1055" s="75"/>
      <c r="JYJ1055" s="75"/>
      <c r="JYK1055" s="75"/>
      <c r="JYL1055" s="75"/>
      <c r="JYM1055" s="75"/>
      <c r="JYN1055" s="75"/>
      <c r="JYO1055" s="75"/>
      <c r="JYP1055" s="75"/>
      <c r="JYQ1055" s="75"/>
      <c r="JYR1055" s="75"/>
      <c r="JYS1055" s="75"/>
      <c r="JYT1055" s="75"/>
      <c r="JYU1055" s="75"/>
      <c r="JYV1055" s="75"/>
      <c r="JYW1055" s="75"/>
      <c r="JYX1055" s="75"/>
      <c r="JYY1055" s="75"/>
      <c r="JYZ1055" s="75"/>
      <c r="JZA1055" s="75"/>
      <c r="JZB1055" s="75"/>
      <c r="JZC1055" s="75"/>
      <c r="JZD1055" s="75"/>
      <c r="JZE1055" s="75"/>
      <c r="JZF1055" s="75"/>
      <c r="JZG1055" s="75"/>
      <c r="JZH1055" s="75"/>
      <c r="JZI1055" s="75"/>
      <c r="JZJ1055" s="75"/>
      <c r="JZK1055" s="75"/>
      <c r="JZL1055" s="75"/>
      <c r="JZM1055" s="75"/>
      <c r="JZN1055" s="75"/>
      <c r="JZO1055" s="75"/>
      <c r="JZP1055" s="75"/>
      <c r="JZQ1055" s="75"/>
      <c r="JZR1055" s="75"/>
      <c r="JZS1055" s="75"/>
      <c r="JZT1055" s="75"/>
      <c r="JZU1055" s="75"/>
      <c r="JZV1055" s="75"/>
      <c r="JZW1055" s="75"/>
      <c r="JZX1055" s="75"/>
      <c r="JZY1055" s="75"/>
      <c r="JZZ1055" s="75"/>
      <c r="KAA1055" s="75"/>
      <c r="KAB1055" s="75"/>
      <c r="KAC1055" s="75"/>
      <c r="KAD1055" s="75"/>
      <c r="KAE1055" s="75"/>
      <c r="KAF1055" s="75"/>
      <c r="KAG1055" s="75"/>
      <c r="KAH1055" s="75"/>
      <c r="KAI1055" s="75"/>
      <c r="KAJ1055" s="75"/>
      <c r="KAK1055" s="75"/>
      <c r="KAL1055" s="75"/>
      <c r="KAM1055" s="75"/>
      <c r="KAN1055" s="75"/>
      <c r="KAO1055" s="75"/>
      <c r="KAP1055" s="75"/>
      <c r="KAQ1055" s="75"/>
      <c r="KAR1055" s="75"/>
      <c r="KAS1055" s="75"/>
      <c r="KAT1055" s="75"/>
      <c r="KAU1055" s="75"/>
      <c r="KAV1055" s="75"/>
      <c r="KAW1055" s="75"/>
      <c r="KAX1055" s="75"/>
      <c r="KAY1055" s="75"/>
      <c r="KAZ1055" s="75"/>
      <c r="KBA1055" s="75"/>
      <c r="KBB1055" s="75"/>
      <c r="KBC1055" s="75"/>
      <c r="KBD1055" s="75"/>
      <c r="KBE1055" s="75"/>
      <c r="KBF1055" s="75"/>
      <c r="KBG1055" s="75"/>
      <c r="KBH1055" s="75"/>
      <c r="KBI1055" s="75"/>
      <c r="KBJ1055" s="75"/>
      <c r="KBK1055" s="75"/>
      <c r="KBL1055" s="75"/>
      <c r="KBM1055" s="75"/>
      <c r="KBN1055" s="75"/>
      <c r="KBO1055" s="75"/>
      <c r="KBP1055" s="75"/>
      <c r="KBQ1055" s="75"/>
      <c r="KBR1055" s="75"/>
      <c r="KBS1055" s="75"/>
      <c r="KBT1055" s="75"/>
      <c r="KBU1055" s="75"/>
      <c r="KBV1055" s="75"/>
      <c r="KBW1055" s="75"/>
      <c r="KBX1055" s="75"/>
      <c r="KBY1055" s="75"/>
      <c r="KBZ1055" s="75"/>
      <c r="KCA1055" s="75"/>
      <c r="KCB1055" s="75"/>
      <c r="KCC1055" s="75"/>
      <c r="KCD1055" s="75"/>
      <c r="KCE1055" s="75"/>
      <c r="KCF1055" s="75"/>
      <c r="KCG1055" s="75"/>
      <c r="KCH1055" s="75"/>
      <c r="KCI1055" s="75"/>
      <c r="KCJ1055" s="75"/>
      <c r="KCK1055" s="75"/>
      <c r="KCL1055" s="75"/>
      <c r="KCM1055" s="75"/>
      <c r="KCN1055" s="75"/>
      <c r="KCO1055" s="75"/>
      <c r="KCP1055" s="75"/>
      <c r="KCQ1055" s="75"/>
      <c r="KCR1055" s="75"/>
      <c r="KCS1055" s="75"/>
      <c r="KCT1055" s="75"/>
      <c r="KCU1055" s="75"/>
      <c r="KCV1055" s="75"/>
      <c r="KCW1055" s="75"/>
      <c r="KCX1055" s="75"/>
      <c r="KCY1055" s="75"/>
      <c r="KCZ1055" s="75"/>
      <c r="KDA1055" s="75"/>
      <c r="KDB1055" s="75"/>
      <c r="KDC1055" s="75"/>
      <c r="KDD1055" s="75"/>
      <c r="KDE1055" s="75"/>
      <c r="KDF1055" s="75"/>
      <c r="KDG1055" s="75"/>
      <c r="KDH1055" s="75"/>
      <c r="KDI1055" s="75"/>
      <c r="KDJ1055" s="75"/>
      <c r="KDK1055" s="75"/>
      <c r="KDL1055" s="75"/>
      <c r="KDM1055" s="75"/>
      <c r="KDN1055" s="75"/>
      <c r="KDO1055" s="75"/>
      <c r="KDP1055" s="75"/>
      <c r="KDQ1055" s="75"/>
      <c r="KDR1055" s="75"/>
      <c r="KDS1055" s="75"/>
      <c r="KDT1055" s="75"/>
      <c r="KDU1055" s="75"/>
      <c r="KDV1055" s="75"/>
      <c r="KDW1055" s="75"/>
      <c r="KDX1055" s="75"/>
      <c r="KDY1055" s="75"/>
      <c r="KDZ1055" s="75"/>
      <c r="KEA1055" s="75"/>
      <c r="KEB1055" s="75"/>
      <c r="KEC1055" s="75"/>
      <c r="KED1055" s="75"/>
      <c r="KEE1055" s="75"/>
      <c r="KEF1055" s="75"/>
      <c r="KEG1055" s="75"/>
      <c r="KEH1055" s="75"/>
      <c r="KEI1055" s="75"/>
      <c r="KEJ1055" s="75"/>
      <c r="KEK1055" s="75"/>
      <c r="KEL1055" s="75"/>
      <c r="KEM1055" s="75"/>
      <c r="KEN1055" s="75"/>
      <c r="KEO1055" s="75"/>
      <c r="KEP1055" s="75"/>
      <c r="KEQ1055" s="75"/>
      <c r="KER1055" s="75"/>
      <c r="KES1055" s="75"/>
      <c r="KET1055" s="75"/>
      <c r="KEU1055" s="75"/>
      <c r="KEV1055" s="75"/>
      <c r="KEW1055" s="75"/>
      <c r="KEX1055" s="75"/>
      <c r="KEY1055" s="75"/>
      <c r="KEZ1055" s="75"/>
      <c r="KFA1055" s="75"/>
      <c r="KFB1055" s="75"/>
      <c r="KFC1055" s="75"/>
      <c r="KFD1055" s="75"/>
      <c r="KFE1055" s="75"/>
      <c r="KFF1055" s="75"/>
      <c r="KFG1055" s="75"/>
      <c r="KFH1055" s="75"/>
      <c r="KFI1055" s="75"/>
      <c r="KFJ1055" s="75"/>
      <c r="KFK1055" s="75"/>
      <c r="KFL1055" s="75"/>
      <c r="KFM1055" s="75"/>
      <c r="KFN1055" s="75"/>
      <c r="KFO1055" s="75"/>
      <c r="KFP1055" s="75"/>
      <c r="KFQ1055" s="75"/>
      <c r="KFR1055" s="75"/>
      <c r="KFS1055" s="75"/>
      <c r="KFT1055" s="75"/>
      <c r="KFU1055" s="75"/>
      <c r="KFV1055" s="75"/>
      <c r="KFW1055" s="75"/>
      <c r="KFX1055" s="75"/>
      <c r="KFY1055" s="75"/>
      <c r="KFZ1055" s="75"/>
      <c r="KGA1055" s="75"/>
      <c r="KGB1055" s="75"/>
      <c r="KGC1055" s="75"/>
      <c r="KGD1055" s="75"/>
      <c r="KGE1055" s="75"/>
      <c r="KGF1055" s="75"/>
      <c r="KGG1055" s="75"/>
      <c r="KGH1055" s="75"/>
      <c r="KGI1055" s="75"/>
      <c r="KGJ1055" s="75"/>
      <c r="KGK1055" s="75"/>
      <c r="KGL1055" s="75"/>
      <c r="KGM1055" s="75"/>
      <c r="KGN1055" s="75"/>
      <c r="KGO1055" s="75"/>
      <c r="KGP1055" s="75"/>
      <c r="KGQ1055" s="75"/>
      <c r="KGR1055" s="75"/>
      <c r="KGS1055" s="75"/>
      <c r="KGT1055" s="75"/>
      <c r="KGU1055" s="75"/>
      <c r="KGV1055" s="75"/>
      <c r="KGW1055" s="75"/>
      <c r="KGX1055" s="75"/>
      <c r="KGY1055" s="75"/>
      <c r="KGZ1055" s="75"/>
      <c r="KHA1055" s="75"/>
      <c r="KHB1055" s="75"/>
      <c r="KHC1055" s="75"/>
      <c r="KHD1055" s="75"/>
      <c r="KHE1055" s="75"/>
      <c r="KHF1055" s="75"/>
      <c r="KHG1055" s="75"/>
      <c r="KHH1055" s="75"/>
      <c r="KHI1055" s="75"/>
      <c r="KHJ1055" s="75"/>
      <c r="KHK1055" s="75"/>
      <c r="KHL1055" s="75"/>
      <c r="KHM1055" s="75"/>
      <c r="KHN1055" s="75"/>
      <c r="KHO1055" s="75"/>
      <c r="KHP1055" s="75"/>
      <c r="KHQ1055" s="75"/>
      <c r="KHR1055" s="75"/>
      <c r="KHS1055" s="75"/>
      <c r="KHT1055" s="75"/>
      <c r="KHU1055" s="75"/>
      <c r="KHV1055" s="75"/>
      <c r="KHW1055" s="75"/>
      <c r="KHX1055" s="75"/>
      <c r="KHY1055" s="75"/>
      <c r="KHZ1055" s="75"/>
      <c r="KIA1055" s="75"/>
      <c r="KIB1055" s="75"/>
      <c r="KIC1055" s="75"/>
      <c r="KID1055" s="75"/>
      <c r="KIE1055" s="75"/>
      <c r="KIF1055" s="75"/>
      <c r="KIG1055" s="75"/>
      <c r="KIH1055" s="75"/>
      <c r="KII1055" s="75"/>
      <c r="KIJ1055" s="75"/>
      <c r="KIK1055" s="75"/>
      <c r="KIL1055" s="75"/>
      <c r="KIM1055" s="75"/>
      <c r="KIN1055" s="75"/>
      <c r="KIO1055" s="75"/>
      <c r="KIP1055" s="75"/>
      <c r="KIQ1055" s="75"/>
      <c r="KIR1055" s="75"/>
      <c r="KIS1055" s="75"/>
      <c r="KIT1055" s="75"/>
      <c r="KIU1055" s="75"/>
      <c r="KIV1055" s="75"/>
      <c r="KIW1055" s="75"/>
      <c r="KIX1055" s="75"/>
      <c r="KIY1055" s="75"/>
      <c r="KIZ1055" s="75"/>
      <c r="KJA1055" s="75"/>
      <c r="KJB1055" s="75"/>
      <c r="KJC1055" s="75"/>
      <c r="KJD1055" s="75"/>
      <c r="KJE1055" s="75"/>
      <c r="KJF1055" s="75"/>
      <c r="KJG1055" s="75"/>
      <c r="KJH1055" s="75"/>
      <c r="KJI1055" s="75"/>
      <c r="KJJ1055" s="75"/>
      <c r="KJK1055" s="75"/>
      <c r="KJL1055" s="75"/>
      <c r="KJM1055" s="75"/>
      <c r="KJN1055" s="75"/>
      <c r="KJO1055" s="75"/>
      <c r="KJP1055" s="75"/>
      <c r="KJQ1055" s="75"/>
      <c r="KJR1055" s="75"/>
      <c r="KJS1055" s="75"/>
      <c r="KJT1055" s="75"/>
      <c r="KJU1055" s="75"/>
      <c r="KJV1055" s="75"/>
      <c r="KJW1055" s="75"/>
      <c r="KJX1055" s="75"/>
      <c r="KJY1055" s="75"/>
      <c r="KJZ1055" s="75"/>
      <c r="KKA1055" s="75"/>
      <c r="KKB1055" s="75"/>
      <c r="KKC1055" s="75"/>
      <c r="KKD1055" s="75"/>
      <c r="KKE1055" s="75"/>
      <c r="KKF1055" s="75"/>
      <c r="KKG1055" s="75"/>
      <c r="KKH1055" s="75"/>
      <c r="KKI1055" s="75"/>
      <c r="KKJ1055" s="75"/>
      <c r="KKK1055" s="75"/>
      <c r="KKL1055" s="75"/>
      <c r="KKM1055" s="75"/>
      <c r="KKN1055" s="75"/>
      <c r="KKO1055" s="75"/>
      <c r="KKP1055" s="75"/>
      <c r="KKQ1055" s="75"/>
      <c r="KKR1055" s="75"/>
      <c r="KKS1055" s="75"/>
      <c r="KKT1055" s="75"/>
      <c r="KKU1055" s="75"/>
      <c r="KKV1055" s="75"/>
      <c r="KKW1055" s="75"/>
      <c r="KKX1055" s="75"/>
      <c r="KKY1055" s="75"/>
      <c r="KKZ1055" s="75"/>
      <c r="KLA1055" s="75"/>
      <c r="KLB1055" s="75"/>
      <c r="KLC1055" s="75"/>
      <c r="KLD1055" s="75"/>
      <c r="KLE1055" s="75"/>
      <c r="KLF1055" s="75"/>
      <c r="KLG1055" s="75"/>
      <c r="KLH1055" s="75"/>
      <c r="KLI1055" s="75"/>
      <c r="KLJ1055" s="75"/>
      <c r="KLK1055" s="75"/>
      <c r="KLL1055" s="75"/>
      <c r="KLM1055" s="75"/>
      <c r="KLN1055" s="75"/>
      <c r="KLO1055" s="75"/>
      <c r="KLP1055" s="75"/>
      <c r="KLQ1055" s="75"/>
      <c r="KLR1055" s="75"/>
      <c r="KLS1055" s="75"/>
      <c r="KLT1055" s="75"/>
      <c r="KLU1055" s="75"/>
      <c r="KLV1055" s="75"/>
      <c r="KLW1055" s="75"/>
      <c r="KLX1055" s="75"/>
      <c r="KLY1055" s="75"/>
      <c r="KLZ1055" s="75"/>
      <c r="KMA1055" s="75"/>
      <c r="KMB1055" s="75"/>
      <c r="KMC1055" s="75"/>
      <c r="KMD1055" s="75"/>
      <c r="KME1055" s="75"/>
      <c r="KMF1055" s="75"/>
      <c r="KMG1055" s="75"/>
      <c r="KMH1055" s="75"/>
      <c r="KMI1055" s="75"/>
      <c r="KMJ1055" s="75"/>
      <c r="KMK1055" s="75"/>
      <c r="KML1055" s="75"/>
      <c r="KMM1055" s="75"/>
      <c r="KMN1055" s="75"/>
      <c r="KMO1055" s="75"/>
      <c r="KMP1055" s="75"/>
      <c r="KMQ1055" s="75"/>
      <c r="KMR1055" s="75"/>
      <c r="KMS1055" s="75"/>
      <c r="KMT1055" s="75"/>
      <c r="KMU1055" s="75"/>
      <c r="KMV1055" s="75"/>
      <c r="KMW1055" s="75"/>
      <c r="KMX1055" s="75"/>
      <c r="KMY1055" s="75"/>
      <c r="KMZ1055" s="75"/>
      <c r="KNA1055" s="75"/>
      <c r="KNB1055" s="75"/>
      <c r="KNC1055" s="75"/>
      <c r="KND1055" s="75"/>
      <c r="KNE1055" s="75"/>
      <c r="KNF1055" s="75"/>
      <c r="KNG1055" s="75"/>
      <c r="KNH1055" s="75"/>
      <c r="KNI1055" s="75"/>
      <c r="KNJ1055" s="75"/>
      <c r="KNK1055" s="75"/>
      <c r="KNL1055" s="75"/>
      <c r="KNM1055" s="75"/>
      <c r="KNN1055" s="75"/>
      <c r="KNO1055" s="75"/>
      <c r="KNP1055" s="75"/>
      <c r="KNQ1055" s="75"/>
      <c r="KNR1055" s="75"/>
      <c r="KNS1055" s="75"/>
      <c r="KNT1055" s="75"/>
      <c r="KNU1055" s="75"/>
      <c r="KNV1055" s="75"/>
      <c r="KNW1055" s="75"/>
      <c r="KNX1055" s="75"/>
      <c r="KNY1055" s="75"/>
      <c r="KNZ1055" s="75"/>
      <c r="KOA1055" s="75"/>
      <c r="KOB1055" s="75"/>
      <c r="KOC1055" s="75"/>
      <c r="KOD1055" s="75"/>
      <c r="KOE1055" s="75"/>
      <c r="KOF1055" s="75"/>
      <c r="KOG1055" s="75"/>
      <c r="KOH1055" s="75"/>
      <c r="KOI1055" s="75"/>
      <c r="KOJ1055" s="75"/>
      <c r="KOK1055" s="75"/>
      <c r="KOL1055" s="75"/>
      <c r="KOM1055" s="75"/>
      <c r="KON1055" s="75"/>
      <c r="KOO1055" s="75"/>
      <c r="KOP1055" s="75"/>
      <c r="KOQ1055" s="75"/>
      <c r="KOR1055" s="75"/>
      <c r="KOS1055" s="75"/>
      <c r="KOT1055" s="75"/>
      <c r="KOU1055" s="75"/>
      <c r="KOV1055" s="75"/>
      <c r="KOW1055" s="75"/>
      <c r="KOX1055" s="75"/>
      <c r="KOY1055" s="75"/>
      <c r="KOZ1055" s="75"/>
      <c r="KPA1055" s="75"/>
      <c r="KPB1055" s="75"/>
      <c r="KPC1055" s="75"/>
      <c r="KPD1055" s="75"/>
      <c r="KPE1055" s="75"/>
      <c r="KPF1055" s="75"/>
      <c r="KPG1055" s="75"/>
      <c r="KPH1055" s="75"/>
      <c r="KPI1055" s="75"/>
      <c r="KPJ1055" s="75"/>
      <c r="KPK1055" s="75"/>
      <c r="KPL1055" s="75"/>
      <c r="KPM1055" s="75"/>
      <c r="KPN1055" s="75"/>
      <c r="KPO1055" s="75"/>
      <c r="KPP1055" s="75"/>
      <c r="KPQ1055" s="75"/>
      <c r="KPR1055" s="75"/>
      <c r="KPS1055" s="75"/>
      <c r="KPT1055" s="75"/>
      <c r="KPU1055" s="75"/>
      <c r="KPV1055" s="75"/>
      <c r="KPW1055" s="75"/>
      <c r="KPX1055" s="75"/>
      <c r="KPY1055" s="75"/>
      <c r="KPZ1055" s="75"/>
      <c r="KQA1055" s="75"/>
      <c r="KQB1055" s="75"/>
      <c r="KQC1055" s="75"/>
      <c r="KQD1055" s="75"/>
      <c r="KQE1055" s="75"/>
      <c r="KQF1055" s="75"/>
      <c r="KQG1055" s="75"/>
      <c r="KQH1055" s="75"/>
      <c r="KQI1055" s="75"/>
      <c r="KQJ1055" s="75"/>
      <c r="KQK1055" s="75"/>
      <c r="KQL1055" s="75"/>
      <c r="KQM1055" s="75"/>
      <c r="KQN1055" s="75"/>
      <c r="KQO1055" s="75"/>
      <c r="KQP1055" s="75"/>
      <c r="KQQ1055" s="75"/>
      <c r="KQR1055" s="75"/>
      <c r="KQS1055" s="75"/>
      <c r="KQT1055" s="75"/>
      <c r="KQU1055" s="75"/>
      <c r="KQV1055" s="75"/>
      <c r="KQW1055" s="75"/>
      <c r="KQX1055" s="75"/>
      <c r="KQY1055" s="75"/>
      <c r="KQZ1055" s="75"/>
      <c r="KRA1055" s="75"/>
      <c r="KRB1055" s="75"/>
      <c r="KRC1055" s="75"/>
      <c r="KRD1055" s="75"/>
      <c r="KRE1055" s="75"/>
      <c r="KRF1055" s="75"/>
      <c r="KRG1055" s="75"/>
      <c r="KRH1055" s="75"/>
      <c r="KRI1055" s="75"/>
      <c r="KRJ1055" s="75"/>
      <c r="KRK1055" s="75"/>
      <c r="KRL1055" s="75"/>
      <c r="KRM1055" s="75"/>
      <c r="KRN1055" s="75"/>
      <c r="KRO1055" s="75"/>
      <c r="KRP1055" s="75"/>
      <c r="KRQ1055" s="75"/>
      <c r="KRR1055" s="75"/>
      <c r="KRS1055" s="75"/>
      <c r="KRT1055" s="75"/>
      <c r="KRU1055" s="75"/>
      <c r="KRV1055" s="75"/>
      <c r="KRW1055" s="75"/>
      <c r="KRX1055" s="75"/>
      <c r="KRY1055" s="75"/>
      <c r="KRZ1055" s="75"/>
      <c r="KSA1055" s="75"/>
      <c r="KSB1055" s="75"/>
      <c r="KSC1055" s="75"/>
      <c r="KSD1055" s="75"/>
      <c r="KSE1055" s="75"/>
      <c r="KSF1055" s="75"/>
      <c r="KSG1055" s="75"/>
      <c r="KSH1055" s="75"/>
      <c r="KSI1055" s="75"/>
      <c r="KSJ1055" s="75"/>
      <c r="KSK1055" s="75"/>
      <c r="KSL1055" s="75"/>
      <c r="KSM1055" s="75"/>
      <c r="KSN1055" s="75"/>
      <c r="KSO1055" s="75"/>
      <c r="KSP1055" s="75"/>
      <c r="KSQ1055" s="75"/>
      <c r="KSR1055" s="75"/>
      <c r="KSS1055" s="75"/>
      <c r="KST1055" s="75"/>
      <c r="KSU1055" s="75"/>
      <c r="KSV1055" s="75"/>
      <c r="KSW1055" s="75"/>
      <c r="KSX1055" s="75"/>
      <c r="KSY1055" s="75"/>
      <c r="KSZ1055" s="75"/>
      <c r="KTA1055" s="75"/>
      <c r="KTB1055" s="75"/>
      <c r="KTC1055" s="75"/>
      <c r="KTD1055" s="75"/>
      <c r="KTE1055" s="75"/>
      <c r="KTF1055" s="75"/>
      <c r="KTG1055" s="75"/>
      <c r="KTH1055" s="75"/>
      <c r="KTI1055" s="75"/>
      <c r="KTJ1055" s="75"/>
      <c r="KTK1055" s="75"/>
      <c r="KTL1055" s="75"/>
      <c r="KTM1055" s="75"/>
      <c r="KTN1055" s="75"/>
      <c r="KTO1055" s="75"/>
      <c r="KTP1055" s="75"/>
      <c r="KTQ1055" s="75"/>
      <c r="KTR1055" s="75"/>
      <c r="KTS1055" s="75"/>
      <c r="KTT1055" s="75"/>
      <c r="KTU1055" s="75"/>
      <c r="KTV1055" s="75"/>
      <c r="KTW1055" s="75"/>
      <c r="KTX1055" s="75"/>
      <c r="KTY1055" s="75"/>
      <c r="KTZ1055" s="75"/>
      <c r="KUA1055" s="75"/>
      <c r="KUB1055" s="75"/>
      <c r="KUC1055" s="75"/>
      <c r="KUD1055" s="75"/>
      <c r="KUE1055" s="75"/>
      <c r="KUF1055" s="75"/>
      <c r="KUG1055" s="75"/>
      <c r="KUH1055" s="75"/>
      <c r="KUI1055" s="75"/>
      <c r="KUJ1055" s="75"/>
      <c r="KUK1055" s="75"/>
      <c r="KUL1055" s="75"/>
      <c r="KUM1055" s="75"/>
      <c r="KUN1055" s="75"/>
      <c r="KUO1055" s="75"/>
      <c r="KUP1055" s="75"/>
      <c r="KUQ1055" s="75"/>
      <c r="KUR1055" s="75"/>
      <c r="KUS1055" s="75"/>
      <c r="KUT1055" s="75"/>
      <c r="KUU1055" s="75"/>
      <c r="KUV1055" s="75"/>
      <c r="KUW1055" s="75"/>
      <c r="KUX1055" s="75"/>
      <c r="KUY1055" s="75"/>
      <c r="KUZ1055" s="75"/>
      <c r="KVA1055" s="75"/>
      <c r="KVB1055" s="75"/>
      <c r="KVC1055" s="75"/>
      <c r="KVD1055" s="75"/>
      <c r="KVE1055" s="75"/>
      <c r="KVF1055" s="75"/>
      <c r="KVG1055" s="75"/>
      <c r="KVH1055" s="75"/>
      <c r="KVI1055" s="75"/>
      <c r="KVJ1055" s="75"/>
      <c r="KVK1055" s="75"/>
      <c r="KVL1055" s="75"/>
      <c r="KVM1055" s="75"/>
      <c r="KVN1055" s="75"/>
      <c r="KVO1055" s="75"/>
      <c r="KVP1055" s="75"/>
      <c r="KVQ1055" s="75"/>
      <c r="KVR1055" s="75"/>
      <c r="KVS1055" s="75"/>
      <c r="KVT1055" s="75"/>
      <c r="KVU1055" s="75"/>
      <c r="KVV1055" s="75"/>
      <c r="KVW1055" s="75"/>
      <c r="KVX1055" s="75"/>
      <c r="KVY1055" s="75"/>
      <c r="KVZ1055" s="75"/>
      <c r="KWA1055" s="75"/>
      <c r="KWB1055" s="75"/>
      <c r="KWC1055" s="75"/>
      <c r="KWD1055" s="75"/>
      <c r="KWE1055" s="75"/>
      <c r="KWF1055" s="75"/>
      <c r="KWG1055" s="75"/>
      <c r="KWH1055" s="75"/>
      <c r="KWI1055" s="75"/>
      <c r="KWJ1055" s="75"/>
      <c r="KWK1055" s="75"/>
      <c r="KWL1055" s="75"/>
      <c r="KWM1055" s="75"/>
      <c r="KWN1055" s="75"/>
      <c r="KWO1055" s="75"/>
      <c r="KWP1055" s="75"/>
      <c r="KWQ1055" s="75"/>
      <c r="KWR1055" s="75"/>
      <c r="KWS1055" s="75"/>
      <c r="KWT1055" s="75"/>
      <c r="KWU1055" s="75"/>
      <c r="KWV1055" s="75"/>
      <c r="KWW1055" s="75"/>
      <c r="KWX1055" s="75"/>
      <c r="KWY1055" s="75"/>
      <c r="KWZ1055" s="75"/>
      <c r="KXA1055" s="75"/>
      <c r="KXB1055" s="75"/>
      <c r="KXC1055" s="75"/>
      <c r="KXD1055" s="75"/>
      <c r="KXE1055" s="75"/>
      <c r="KXF1055" s="75"/>
      <c r="KXG1055" s="75"/>
      <c r="KXH1055" s="75"/>
      <c r="KXI1055" s="75"/>
      <c r="KXJ1055" s="75"/>
      <c r="KXK1055" s="75"/>
      <c r="KXL1055" s="75"/>
      <c r="KXM1055" s="75"/>
      <c r="KXN1055" s="75"/>
      <c r="KXO1055" s="75"/>
      <c r="KXP1055" s="75"/>
      <c r="KXQ1055" s="75"/>
      <c r="KXR1055" s="75"/>
      <c r="KXS1055" s="75"/>
      <c r="KXT1055" s="75"/>
      <c r="KXU1055" s="75"/>
      <c r="KXV1055" s="75"/>
      <c r="KXW1055" s="75"/>
      <c r="KXX1055" s="75"/>
      <c r="KXY1055" s="75"/>
      <c r="KXZ1055" s="75"/>
      <c r="KYA1055" s="75"/>
      <c r="KYB1055" s="75"/>
      <c r="KYC1055" s="75"/>
      <c r="KYD1055" s="75"/>
      <c r="KYE1055" s="75"/>
      <c r="KYF1055" s="75"/>
      <c r="KYG1055" s="75"/>
      <c r="KYH1055" s="75"/>
      <c r="KYI1055" s="75"/>
      <c r="KYJ1055" s="75"/>
      <c r="KYK1055" s="75"/>
      <c r="KYL1055" s="75"/>
      <c r="KYM1055" s="75"/>
      <c r="KYN1055" s="75"/>
      <c r="KYO1055" s="75"/>
      <c r="KYP1055" s="75"/>
      <c r="KYQ1055" s="75"/>
      <c r="KYR1055" s="75"/>
      <c r="KYS1055" s="75"/>
      <c r="KYT1055" s="75"/>
      <c r="KYU1055" s="75"/>
      <c r="KYV1055" s="75"/>
      <c r="KYW1055" s="75"/>
      <c r="KYX1055" s="75"/>
      <c r="KYY1055" s="75"/>
      <c r="KYZ1055" s="75"/>
      <c r="KZA1055" s="75"/>
      <c r="KZB1055" s="75"/>
      <c r="KZC1055" s="75"/>
      <c r="KZD1055" s="75"/>
      <c r="KZE1055" s="75"/>
      <c r="KZF1055" s="75"/>
      <c r="KZG1055" s="75"/>
      <c r="KZH1055" s="75"/>
      <c r="KZI1055" s="75"/>
      <c r="KZJ1055" s="75"/>
      <c r="KZK1055" s="75"/>
      <c r="KZL1055" s="75"/>
      <c r="KZM1055" s="75"/>
      <c r="KZN1055" s="75"/>
      <c r="KZO1055" s="75"/>
      <c r="KZP1055" s="75"/>
      <c r="KZQ1055" s="75"/>
      <c r="KZR1055" s="75"/>
      <c r="KZS1055" s="75"/>
      <c r="KZT1055" s="75"/>
      <c r="KZU1055" s="75"/>
      <c r="KZV1055" s="75"/>
      <c r="KZW1055" s="75"/>
      <c r="KZX1055" s="75"/>
      <c r="KZY1055" s="75"/>
      <c r="KZZ1055" s="75"/>
      <c r="LAA1055" s="75"/>
      <c r="LAB1055" s="75"/>
      <c r="LAC1055" s="75"/>
      <c r="LAD1055" s="75"/>
      <c r="LAE1055" s="75"/>
      <c r="LAF1055" s="75"/>
      <c r="LAG1055" s="75"/>
      <c r="LAH1055" s="75"/>
      <c r="LAI1055" s="75"/>
      <c r="LAJ1055" s="75"/>
      <c r="LAK1055" s="75"/>
      <c r="LAL1055" s="75"/>
      <c r="LAM1055" s="75"/>
      <c r="LAN1055" s="75"/>
      <c r="LAO1055" s="75"/>
      <c r="LAP1055" s="75"/>
      <c r="LAQ1055" s="75"/>
      <c r="LAR1055" s="75"/>
      <c r="LAS1055" s="75"/>
      <c r="LAT1055" s="75"/>
      <c r="LAU1055" s="75"/>
      <c r="LAV1055" s="75"/>
      <c r="LAW1055" s="75"/>
      <c r="LAX1055" s="75"/>
      <c r="LAY1055" s="75"/>
      <c r="LAZ1055" s="75"/>
      <c r="LBA1055" s="75"/>
      <c r="LBB1055" s="75"/>
      <c r="LBC1055" s="75"/>
      <c r="LBD1055" s="75"/>
      <c r="LBE1055" s="75"/>
      <c r="LBF1055" s="75"/>
      <c r="LBG1055" s="75"/>
      <c r="LBH1055" s="75"/>
      <c r="LBI1055" s="75"/>
      <c r="LBJ1055" s="75"/>
      <c r="LBK1055" s="75"/>
      <c r="LBL1055" s="75"/>
      <c r="LBM1055" s="75"/>
      <c r="LBN1055" s="75"/>
      <c r="LBO1055" s="75"/>
      <c r="LBP1055" s="75"/>
      <c r="LBQ1055" s="75"/>
      <c r="LBR1055" s="75"/>
      <c r="LBS1055" s="75"/>
      <c r="LBT1055" s="75"/>
      <c r="LBU1055" s="75"/>
      <c r="LBV1055" s="75"/>
      <c r="LBW1055" s="75"/>
      <c r="LBX1055" s="75"/>
      <c r="LBY1055" s="75"/>
      <c r="LBZ1055" s="75"/>
      <c r="LCA1055" s="75"/>
      <c r="LCB1055" s="75"/>
      <c r="LCC1055" s="75"/>
      <c r="LCD1055" s="75"/>
      <c r="LCE1055" s="75"/>
      <c r="LCF1055" s="75"/>
      <c r="LCG1055" s="75"/>
      <c r="LCH1055" s="75"/>
      <c r="LCI1055" s="75"/>
      <c r="LCJ1055" s="75"/>
      <c r="LCK1055" s="75"/>
      <c r="LCL1055" s="75"/>
      <c r="LCM1055" s="75"/>
      <c r="LCN1055" s="75"/>
      <c r="LCO1055" s="75"/>
      <c r="LCP1055" s="75"/>
      <c r="LCQ1055" s="75"/>
      <c r="LCR1055" s="75"/>
      <c r="LCS1055" s="75"/>
      <c r="LCT1055" s="75"/>
      <c r="LCU1055" s="75"/>
      <c r="LCV1055" s="75"/>
      <c r="LCW1055" s="75"/>
      <c r="LCX1055" s="75"/>
      <c r="LCY1055" s="75"/>
      <c r="LCZ1055" s="75"/>
      <c r="LDA1055" s="75"/>
      <c r="LDB1055" s="75"/>
      <c r="LDC1055" s="75"/>
      <c r="LDD1055" s="75"/>
      <c r="LDE1055" s="75"/>
      <c r="LDF1055" s="75"/>
      <c r="LDG1055" s="75"/>
      <c r="LDH1055" s="75"/>
      <c r="LDI1055" s="75"/>
      <c r="LDJ1055" s="75"/>
      <c r="LDK1055" s="75"/>
      <c r="LDL1055" s="75"/>
      <c r="LDM1055" s="75"/>
      <c r="LDN1055" s="75"/>
      <c r="LDO1055" s="75"/>
      <c r="LDP1055" s="75"/>
      <c r="LDQ1055" s="75"/>
      <c r="LDR1055" s="75"/>
      <c r="LDS1055" s="75"/>
      <c r="LDT1055" s="75"/>
      <c r="LDU1055" s="75"/>
      <c r="LDV1055" s="75"/>
      <c r="LDW1055" s="75"/>
      <c r="LDX1055" s="75"/>
      <c r="LDY1055" s="75"/>
      <c r="LDZ1055" s="75"/>
      <c r="LEA1055" s="75"/>
      <c r="LEB1055" s="75"/>
      <c r="LEC1055" s="75"/>
      <c r="LED1055" s="75"/>
      <c r="LEE1055" s="75"/>
      <c r="LEF1055" s="75"/>
      <c r="LEG1055" s="75"/>
      <c r="LEH1055" s="75"/>
      <c r="LEI1055" s="75"/>
      <c r="LEJ1055" s="75"/>
      <c r="LEK1055" s="75"/>
      <c r="LEL1055" s="75"/>
      <c r="LEM1055" s="75"/>
      <c r="LEN1055" s="75"/>
      <c r="LEO1055" s="75"/>
      <c r="LEP1055" s="75"/>
      <c r="LEQ1055" s="75"/>
      <c r="LER1055" s="75"/>
      <c r="LES1055" s="75"/>
      <c r="LET1055" s="75"/>
      <c r="LEU1055" s="75"/>
      <c r="LEV1055" s="75"/>
      <c r="LEW1055" s="75"/>
      <c r="LEX1055" s="75"/>
      <c r="LEY1055" s="75"/>
      <c r="LEZ1055" s="75"/>
      <c r="LFA1055" s="75"/>
      <c r="LFB1055" s="75"/>
      <c r="LFC1055" s="75"/>
      <c r="LFD1055" s="75"/>
      <c r="LFE1055" s="75"/>
      <c r="LFF1055" s="75"/>
      <c r="LFG1055" s="75"/>
      <c r="LFH1055" s="75"/>
      <c r="LFI1055" s="75"/>
      <c r="LFJ1055" s="75"/>
      <c r="LFK1055" s="75"/>
      <c r="LFL1055" s="75"/>
      <c r="LFM1055" s="75"/>
      <c r="LFN1055" s="75"/>
      <c r="LFO1055" s="75"/>
      <c r="LFP1055" s="75"/>
      <c r="LFQ1055" s="75"/>
      <c r="LFR1055" s="75"/>
      <c r="LFS1055" s="75"/>
      <c r="LFT1055" s="75"/>
      <c r="LFU1055" s="75"/>
      <c r="LFV1055" s="75"/>
      <c r="LFW1055" s="75"/>
      <c r="LFX1055" s="75"/>
      <c r="LFY1055" s="75"/>
      <c r="LFZ1055" s="75"/>
      <c r="LGA1055" s="75"/>
      <c r="LGB1055" s="75"/>
      <c r="LGC1055" s="75"/>
      <c r="LGD1055" s="75"/>
      <c r="LGE1055" s="75"/>
      <c r="LGF1055" s="75"/>
      <c r="LGG1055" s="75"/>
      <c r="LGH1055" s="75"/>
      <c r="LGI1055" s="75"/>
      <c r="LGJ1055" s="75"/>
      <c r="LGK1055" s="75"/>
      <c r="LGL1055" s="75"/>
      <c r="LGM1055" s="75"/>
      <c r="LGN1055" s="75"/>
      <c r="LGO1055" s="75"/>
      <c r="LGP1055" s="75"/>
      <c r="LGQ1055" s="75"/>
      <c r="LGR1055" s="75"/>
      <c r="LGS1055" s="75"/>
      <c r="LGT1055" s="75"/>
      <c r="LGU1055" s="75"/>
      <c r="LGV1055" s="75"/>
      <c r="LGW1055" s="75"/>
      <c r="LGX1055" s="75"/>
      <c r="LGY1055" s="75"/>
      <c r="LGZ1055" s="75"/>
      <c r="LHA1055" s="75"/>
      <c r="LHB1055" s="75"/>
      <c r="LHC1055" s="75"/>
      <c r="LHD1055" s="75"/>
      <c r="LHE1055" s="75"/>
      <c r="LHF1055" s="75"/>
      <c r="LHG1055" s="75"/>
      <c r="LHH1055" s="75"/>
      <c r="LHI1055" s="75"/>
      <c r="LHJ1055" s="75"/>
      <c r="LHK1055" s="75"/>
      <c r="LHL1055" s="75"/>
      <c r="LHM1055" s="75"/>
      <c r="LHN1055" s="75"/>
      <c r="LHO1055" s="75"/>
      <c r="LHP1055" s="75"/>
      <c r="LHQ1055" s="75"/>
      <c r="LHR1055" s="75"/>
      <c r="LHS1055" s="75"/>
      <c r="LHT1055" s="75"/>
      <c r="LHU1055" s="75"/>
      <c r="LHV1055" s="75"/>
      <c r="LHW1055" s="75"/>
      <c r="LHX1055" s="75"/>
      <c r="LHY1055" s="75"/>
      <c r="LHZ1055" s="75"/>
      <c r="LIA1055" s="75"/>
      <c r="LIB1055" s="75"/>
      <c r="LIC1055" s="75"/>
      <c r="LID1055" s="75"/>
      <c r="LIE1055" s="75"/>
      <c r="LIF1055" s="75"/>
      <c r="LIG1055" s="75"/>
      <c r="LIH1055" s="75"/>
      <c r="LII1055" s="75"/>
      <c r="LIJ1055" s="75"/>
      <c r="LIK1055" s="75"/>
      <c r="LIL1055" s="75"/>
      <c r="LIM1055" s="75"/>
      <c r="LIN1055" s="75"/>
      <c r="LIO1055" s="75"/>
      <c r="LIP1055" s="75"/>
      <c r="LIQ1055" s="75"/>
      <c r="LIR1055" s="75"/>
      <c r="LIS1055" s="75"/>
      <c r="LIT1055" s="75"/>
      <c r="LIU1055" s="75"/>
      <c r="LIV1055" s="75"/>
      <c r="LIW1055" s="75"/>
      <c r="LIX1055" s="75"/>
      <c r="LIY1055" s="75"/>
      <c r="LIZ1055" s="75"/>
      <c r="LJA1055" s="75"/>
      <c r="LJB1055" s="75"/>
      <c r="LJC1055" s="75"/>
      <c r="LJD1055" s="75"/>
      <c r="LJE1055" s="75"/>
      <c r="LJF1055" s="75"/>
      <c r="LJG1055" s="75"/>
      <c r="LJH1055" s="75"/>
      <c r="LJI1055" s="75"/>
      <c r="LJJ1055" s="75"/>
      <c r="LJK1055" s="75"/>
      <c r="LJL1055" s="75"/>
      <c r="LJM1055" s="75"/>
      <c r="LJN1055" s="75"/>
      <c r="LJO1055" s="75"/>
      <c r="LJP1055" s="75"/>
      <c r="LJQ1055" s="75"/>
      <c r="LJR1055" s="75"/>
      <c r="LJS1055" s="75"/>
      <c r="LJT1055" s="75"/>
      <c r="LJU1055" s="75"/>
      <c r="LJV1055" s="75"/>
      <c r="LJW1055" s="75"/>
      <c r="LJX1055" s="75"/>
      <c r="LJY1055" s="75"/>
      <c r="LJZ1055" s="75"/>
      <c r="LKA1055" s="75"/>
      <c r="LKB1055" s="75"/>
      <c r="LKC1055" s="75"/>
      <c r="LKD1055" s="75"/>
      <c r="LKE1055" s="75"/>
      <c r="LKF1055" s="75"/>
      <c r="LKG1055" s="75"/>
      <c r="LKH1055" s="75"/>
      <c r="LKI1055" s="75"/>
      <c r="LKJ1055" s="75"/>
      <c r="LKK1055" s="75"/>
      <c r="LKL1055" s="75"/>
      <c r="LKM1055" s="75"/>
      <c r="LKN1055" s="75"/>
      <c r="LKO1055" s="75"/>
      <c r="LKP1055" s="75"/>
      <c r="LKQ1055" s="75"/>
      <c r="LKR1055" s="75"/>
      <c r="LKS1055" s="75"/>
      <c r="LKT1055" s="75"/>
      <c r="LKU1055" s="75"/>
      <c r="LKV1055" s="75"/>
      <c r="LKW1055" s="75"/>
      <c r="LKX1055" s="75"/>
      <c r="LKY1055" s="75"/>
      <c r="LKZ1055" s="75"/>
      <c r="LLA1055" s="75"/>
      <c r="LLB1055" s="75"/>
      <c r="LLC1055" s="75"/>
      <c r="LLD1055" s="75"/>
      <c r="LLE1055" s="75"/>
      <c r="LLF1055" s="75"/>
      <c r="LLG1055" s="75"/>
      <c r="LLH1055" s="75"/>
      <c r="LLI1055" s="75"/>
      <c r="LLJ1055" s="75"/>
      <c r="LLK1055" s="75"/>
      <c r="LLL1055" s="75"/>
      <c r="LLM1055" s="75"/>
      <c r="LLN1055" s="75"/>
      <c r="LLO1055" s="75"/>
      <c r="LLP1055" s="75"/>
      <c r="LLQ1055" s="75"/>
      <c r="LLR1055" s="75"/>
      <c r="LLS1055" s="75"/>
      <c r="LLT1055" s="75"/>
      <c r="LLU1055" s="75"/>
      <c r="LLV1055" s="75"/>
      <c r="LLW1055" s="75"/>
      <c r="LLX1055" s="75"/>
      <c r="LLY1055" s="75"/>
      <c r="LLZ1055" s="75"/>
      <c r="LMA1055" s="75"/>
      <c r="LMB1055" s="75"/>
      <c r="LMC1055" s="75"/>
      <c r="LMD1055" s="75"/>
      <c r="LME1055" s="75"/>
      <c r="LMF1055" s="75"/>
      <c r="LMG1055" s="75"/>
      <c r="LMH1055" s="75"/>
      <c r="LMI1055" s="75"/>
      <c r="LMJ1055" s="75"/>
      <c r="LMK1055" s="75"/>
      <c r="LML1055" s="75"/>
      <c r="LMM1055" s="75"/>
      <c r="LMN1055" s="75"/>
      <c r="LMO1055" s="75"/>
      <c r="LMP1055" s="75"/>
      <c r="LMQ1055" s="75"/>
      <c r="LMR1055" s="75"/>
      <c r="LMS1055" s="75"/>
      <c r="LMT1055" s="75"/>
      <c r="LMU1055" s="75"/>
      <c r="LMV1055" s="75"/>
      <c r="LMW1055" s="75"/>
      <c r="LMX1055" s="75"/>
      <c r="LMY1055" s="75"/>
      <c r="LMZ1055" s="75"/>
      <c r="LNA1055" s="75"/>
      <c r="LNB1055" s="75"/>
      <c r="LNC1055" s="75"/>
      <c r="LND1055" s="75"/>
      <c r="LNE1055" s="75"/>
      <c r="LNF1055" s="75"/>
      <c r="LNG1055" s="75"/>
      <c r="LNH1055" s="75"/>
      <c r="LNI1055" s="75"/>
      <c r="LNJ1055" s="75"/>
      <c r="LNK1055" s="75"/>
      <c r="LNL1055" s="75"/>
      <c r="LNM1055" s="75"/>
      <c r="LNN1055" s="75"/>
      <c r="LNO1055" s="75"/>
      <c r="LNP1055" s="75"/>
      <c r="LNQ1055" s="75"/>
      <c r="LNR1055" s="75"/>
      <c r="LNS1055" s="75"/>
      <c r="LNT1055" s="75"/>
      <c r="LNU1055" s="75"/>
      <c r="LNV1055" s="75"/>
      <c r="LNW1055" s="75"/>
      <c r="LNX1055" s="75"/>
      <c r="LNY1055" s="75"/>
      <c r="LNZ1055" s="75"/>
      <c r="LOA1055" s="75"/>
      <c r="LOB1055" s="75"/>
      <c r="LOC1055" s="75"/>
      <c r="LOD1055" s="75"/>
      <c r="LOE1055" s="75"/>
      <c r="LOF1055" s="75"/>
      <c r="LOG1055" s="75"/>
      <c r="LOH1055" s="75"/>
      <c r="LOI1055" s="75"/>
      <c r="LOJ1055" s="75"/>
      <c r="LOK1055" s="75"/>
      <c r="LOL1055" s="75"/>
      <c r="LOM1055" s="75"/>
      <c r="LON1055" s="75"/>
      <c r="LOO1055" s="75"/>
      <c r="LOP1055" s="75"/>
      <c r="LOQ1055" s="75"/>
      <c r="LOR1055" s="75"/>
      <c r="LOS1055" s="75"/>
      <c r="LOT1055" s="75"/>
      <c r="LOU1055" s="75"/>
      <c r="LOV1055" s="75"/>
      <c r="LOW1055" s="75"/>
      <c r="LOX1055" s="75"/>
      <c r="LOY1055" s="75"/>
      <c r="LOZ1055" s="75"/>
      <c r="LPA1055" s="75"/>
      <c r="LPB1055" s="75"/>
      <c r="LPC1055" s="75"/>
      <c r="LPD1055" s="75"/>
      <c r="LPE1055" s="75"/>
      <c r="LPF1055" s="75"/>
      <c r="LPG1055" s="75"/>
      <c r="LPH1055" s="75"/>
      <c r="LPI1055" s="75"/>
      <c r="LPJ1055" s="75"/>
      <c r="LPK1055" s="75"/>
      <c r="LPL1055" s="75"/>
      <c r="LPM1055" s="75"/>
      <c r="LPN1055" s="75"/>
      <c r="LPO1055" s="75"/>
      <c r="LPP1055" s="75"/>
      <c r="LPQ1055" s="75"/>
      <c r="LPR1055" s="75"/>
      <c r="LPS1055" s="75"/>
      <c r="LPT1055" s="75"/>
      <c r="LPU1055" s="75"/>
      <c r="LPV1055" s="75"/>
      <c r="LPW1055" s="75"/>
      <c r="LPX1055" s="75"/>
      <c r="LPY1055" s="75"/>
      <c r="LPZ1055" s="75"/>
      <c r="LQA1055" s="75"/>
      <c r="LQB1055" s="75"/>
      <c r="LQC1055" s="75"/>
      <c r="LQD1055" s="75"/>
      <c r="LQE1055" s="75"/>
      <c r="LQF1055" s="75"/>
      <c r="LQG1055" s="75"/>
      <c r="LQH1055" s="75"/>
      <c r="LQI1055" s="75"/>
      <c r="LQJ1055" s="75"/>
      <c r="LQK1055" s="75"/>
      <c r="LQL1055" s="75"/>
      <c r="LQM1055" s="75"/>
      <c r="LQN1055" s="75"/>
      <c r="LQO1055" s="75"/>
      <c r="LQP1055" s="75"/>
      <c r="LQQ1055" s="75"/>
      <c r="LQR1055" s="75"/>
      <c r="LQS1055" s="75"/>
      <c r="LQT1055" s="75"/>
      <c r="LQU1055" s="75"/>
      <c r="LQV1055" s="75"/>
      <c r="LQW1055" s="75"/>
      <c r="LQX1055" s="75"/>
      <c r="LQY1055" s="75"/>
      <c r="LQZ1055" s="75"/>
      <c r="LRA1055" s="75"/>
      <c r="LRB1055" s="75"/>
      <c r="LRC1055" s="75"/>
      <c r="LRD1055" s="75"/>
      <c r="LRE1055" s="75"/>
      <c r="LRF1055" s="75"/>
      <c r="LRG1055" s="75"/>
      <c r="LRH1055" s="75"/>
      <c r="LRI1055" s="75"/>
      <c r="LRJ1055" s="75"/>
      <c r="LRK1055" s="75"/>
      <c r="LRL1055" s="75"/>
      <c r="LRM1055" s="75"/>
      <c r="LRN1055" s="75"/>
      <c r="LRO1055" s="75"/>
      <c r="LRP1055" s="75"/>
      <c r="LRQ1055" s="75"/>
      <c r="LRR1055" s="75"/>
      <c r="LRS1055" s="75"/>
      <c r="LRT1055" s="75"/>
      <c r="LRU1055" s="75"/>
      <c r="LRV1055" s="75"/>
      <c r="LRW1055" s="75"/>
      <c r="LRX1055" s="75"/>
      <c r="LRY1055" s="75"/>
      <c r="LRZ1055" s="75"/>
      <c r="LSA1055" s="75"/>
      <c r="LSB1055" s="75"/>
      <c r="LSC1055" s="75"/>
      <c r="LSD1055" s="75"/>
      <c r="LSE1055" s="75"/>
      <c r="LSF1055" s="75"/>
      <c r="LSG1055" s="75"/>
      <c r="LSH1055" s="75"/>
      <c r="LSI1055" s="75"/>
      <c r="LSJ1055" s="75"/>
      <c r="LSK1055" s="75"/>
      <c r="LSL1055" s="75"/>
      <c r="LSM1055" s="75"/>
      <c r="LSN1055" s="75"/>
      <c r="LSO1055" s="75"/>
      <c r="LSP1055" s="75"/>
      <c r="LSQ1055" s="75"/>
      <c r="LSR1055" s="75"/>
      <c r="LSS1055" s="75"/>
      <c r="LST1055" s="75"/>
      <c r="LSU1055" s="75"/>
      <c r="LSV1055" s="75"/>
      <c r="LSW1055" s="75"/>
      <c r="LSX1055" s="75"/>
      <c r="LSY1055" s="75"/>
      <c r="LSZ1055" s="75"/>
      <c r="LTA1055" s="75"/>
      <c r="LTB1055" s="75"/>
      <c r="LTC1055" s="75"/>
      <c r="LTD1055" s="75"/>
      <c r="LTE1055" s="75"/>
      <c r="LTF1055" s="75"/>
      <c r="LTG1055" s="75"/>
      <c r="LTH1055" s="75"/>
      <c r="LTI1055" s="75"/>
      <c r="LTJ1055" s="75"/>
      <c r="LTK1055" s="75"/>
      <c r="LTL1055" s="75"/>
      <c r="LTM1055" s="75"/>
      <c r="LTN1055" s="75"/>
      <c r="LTO1055" s="75"/>
      <c r="LTP1055" s="75"/>
      <c r="LTQ1055" s="75"/>
      <c r="LTR1055" s="75"/>
      <c r="LTS1055" s="75"/>
      <c r="LTT1055" s="75"/>
      <c r="LTU1055" s="75"/>
      <c r="LTV1055" s="75"/>
      <c r="LTW1055" s="75"/>
      <c r="LTX1055" s="75"/>
      <c r="LTY1055" s="75"/>
      <c r="LTZ1055" s="75"/>
      <c r="LUA1055" s="75"/>
      <c r="LUB1055" s="75"/>
      <c r="LUC1055" s="75"/>
      <c r="LUD1055" s="75"/>
      <c r="LUE1055" s="75"/>
      <c r="LUF1055" s="75"/>
      <c r="LUG1055" s="75"/>
      <c r="LUH1055" s="75"/>
      <c r="LUI1055" s="75"/>
      <c r="LUJ1055" s="75"/>
      <c r="LUK1055" s="75"/>
      <c r="LUL1055" s="75"/>
      <c r="LUM1055" s="75"/>
      <c r="LUN1055" s="75"/>
      <c r="LUO1055" s="75"/>
      <c r="LUP1055" s="75"/>
      <c r="LUQ1055" s="75"/>
      <c r="LUR1055" s="75"/>
      <c r="LUS1055" s="75"/>
      <c r="LUT1055" s="75"/>
      <c r="LUU1055" s="75"/>
      <c r="LUV1055" s="75"/>
      <c r="LUW1055" s="75"/>
      <c r="LUX1055" s="75"/>
      <c r="LUY1055" s="75"/>
      <c r="LUZ1055" s="75"/>
      <c r="LVA1055" s="75"/>
      <c r="LVB1055" s="75"/>
      <c r="LVC1055" s="75"/>
      <c r="LVD1055" s="75"/>
      <c r="LVE1055" s="75"/>
      <c r="LVF1055" s="75"/>
      <c r="LVG1055" s="75"/>
      <c r="LVH1055" s="75"/>
      <c r="LVI1055" s="75"/>
      <c r="LVJ1055" s="75"/>
      <c r="LVK1055" s="75"/>
      <c r="LVL1055" s="75"/>
      <c r="LVM1055" s="75"/>
      <c r="LVN1055" s="75"/>
      <c r="LVO1055" s="75"/>
      <c r="LVP1055" s="75"/>
      <c r="LVQ1055" s="75"/>
      <c r="LVR1055" s="75"/>
      <c r="LVS1055" s="75"/>
      <c r="LVT1055" s="75"/>
      <c r="LVU1055" s="75"/>
      <c r="LVV1055" s="75"/>
      <c r="LVW1055" s="75"/>
      <c r="LVX1055" s="75"/>
      <c r="LVY1055" s="75"/>
      <c r="LVZ1055" s="75"/>
      <c r="LWA1055" s="75"/>
      <c r="LWB1055" s="75"/>
      <c r="LWC1055" s="75"/>
      <c r="LWD1055" s="75"/>
      <c r="LWE1055" s="75"/>
      <c r="LWF1055" s="75"/>
      <c r="LWG1055" s="75"/>
      <c r="LWH1055" s="75"/>
      <c r="LWI1055" s="75"/>
      <c r="LWJ1055" s="75"/>
      <c r="LWK1055" s="75"/>
      <c r="LWL1055" s="75"/>
      <c r="LWM1055" s="75"/>
      <c r="LWN1055" s="75"/>
      <c r="LWO1055" s="75"/>
      <c r="LWP1055" s="75"/>
      <c r="LWQ1055" s="75"/>
      <c r="LWR1055" s="75"/>
      <c r="LWS1055" s="75"/>
      <c r="LWT1055" s="75"/>
      <c r="LWU1055" s="75"/>
      <c r="LWV1055" s="75"/>
      <c r="LWW1055" s="75"/>
      <c r="LWX1055" s="75"/>
      <c r="LWY1055" s="75"/>
      <c r="LWZ1055" s="75"/>
      <c r="LXA1055" s="75"/>
      <c r="LXB1055" s="75"/>
      <c r="LXC1055" s="75"/>
      <c r="LXD1055" s="75"/>
      <c r="LXE1055" s="75"/>
      <c r="LXF1055" s="75"/>
      <c r="LXG1055" s="75"/>
      <c r="LXH1055" s="75"/>
      <c r="LXI1055" s="75"/>
      <c r="LXJ1055" s="75"/>
      <c r="LXK1055" s="75"/>
      <c r="LXL1055" s="75"/>
      <c r="LXM1055" s="75"/>
      <c r="LXN1055" s="75"/>
      <c r="LXO1055" s="75"/>
      <c r="LXP1055" s="75"/>
      <c r="LXQ1055" s="75"/>
      <c r="LXR1055" s="75"/>
      <c r="LXS1055" s="75"/>
      <c r="LXT1055" s="75"/>
      <c r="LXU1055" s="75"/>
      <c r="LXV1055" s="75"/>
      <c r="LXW1055" s="75"/>
      <c r="LXX1055" s="75"/>
      <c r="LXY1055" s="75"/>
      <c r="LXZ1055" s="75"/>
      <c r="LYA1055" s="75"/>
      <c r="LYB1055" s="75"/>
      <c r="LYC1055" s="75"/>
      <c r="LYD1055" s="75"/>
      <c r="LYE1055" s="75"/>
      <c r="LYF1055" s="75"/>
      <c r="LYG1055" s="75"/>
      <c r="LYH1055" s="75"/>
      <c r="LYI1055" s="75"/>
      <c r="LYJ1055" s="75"/>
      <c r="LYK1055" s="75"/>
      <c r="LYL1055" s="75"/>
      <c r="LYM1055" s="75"/>
      <c r="LYN1055" s="75"/>
      <c r="LYO1055" s="75"/>
      <c r="LYP1055" s="75"/>
      <c r="LYQ1055" s="75"/>
      <c r="LYR1055" s="75"/>
      <c r="LYS1055" s="75"/>
      <c r="LYT1055" s="75"/>
      <c r="LYU1055" s="75"/>
      <c r="LYV1055" s="75"/>
      <c r="LYW1055" s="75"/>
      <c r="LYX1055" s="75"/>
      <c r="LYY1055" s="75"/>
      <c r="LYZ1055" s="75"/>
      <c r="LZA1055" s="75"/>
      <c r="LZB1055" s="75"/>
      <c r="LZC1055" s="75"/>
      <c r="LZD1055" s="75"/>
      <c r="LZE1055" s="75"/>
      <c r="LZF1055" s="75"/>
      <c r="LZG1055" s="75"/>
      <c r="LZH1055" s="75"/>
      <c r="LZI1055" s="75"/>
      <c r="LZJ1055" s="75"/>
      <c r="LZK1055" s="75"/>
      <c r="LZL1055" s="75"/>
      <c r="LZM1055" s="75"/>
      <c r="LZN1055" s="75"/>
      <c r="LZO1055" s="75"/>
      <c r="LZP1055" s="75"/>
      <c r="LZQ1055" s="75"/>
      <c r="LZR1055" s="75"/>
      <c r="LZS1055" s="75"/>
      <c r="LZT1055" s="75"/>
      <c r="LZU1055" s="75"/>
      <c r="LZV1055" s="75"/>
      <c r="LZW1055" s="75"/>
      <c r="LZX1055" s="75"/>
      <c r="LZY1055" s="75"/>
      <c r="LZZ1055" s="75"/>
      <c r="MAA1055" s="75"/>
      <c r="MAB1055" s="75"/>
      <c r="MAC1055" s="75"/>
      <c r="MAD1055" s="75"/>
      <c r="MAE1055" s="75"/>
      <c r="MAF1055" s="75"/>
      <c r="MAG1055" s="75"/>
      <c r="MAH1055" s="75"/>
      <c r="MAI1055" s="75"/>
      <c r="MAJ1055" s="75"/>
      <c r="MAK1055" s="75"/>
      <c r="MAL1055" s="75"/>
      <c r="MAM1055" s="75"/>
      <c r="MAN1055" s="75"/>
      <c r="MAO1055" s="75"/>
      <c r="MAP1055" s="75"/>
      <c r="MAQ1055" s="75"/>
      <c r="MAR1055" s="75"/>
      <c r="MAS1055" s="75"/>
      <c r="MAT1055" s="75"/>
      <c r="MAU1055" s="75"/>
      <c r="MAV1055" s="75"/>
      <c r="MAW1055" s="75"/>
      <c r="MAX1055" s="75"/>
      <c r="MAY1055" s="75"/>
      <c r="MAZ1055" s="75"/>
      <c r="MBA1055" s="75"/>
      <c r="MBB1055" s="75"/>
      <c r="MBC1055" s="75"/>
      <c r="MBD1055" s="75"/>
      <c r="MBE1055" s="75"/>
      <c r="MBF1055" s="75"/>
      <c r="MBG1055" s="75"/>
      <c r="MBH1055" s="75"/>
      <c r="MBI1055" s="75"/>
      <c r="MBJ1055" s="75"/>
      <c r="MBK1055" s="75"/>
      <c r="MBL1055" s="75"/>
      <c r="MBM1055" s="75"/>
      <c r="MBN1055" s="75"/>
      <c r="MBO1055" s="75"/>
      <c r="MBP1055" s="75"/>
      <c r="MBQ1055" s="75"/>
      <c r="MBR1055" s="75"/>
      <c r="MBS1055" s="75"/>
      <c r="MBT1055" s="75"/>
      <c r="MBU1055" s="75"/>
      <c r="MBV1055" s="75"/>
      <c r="MBW1055" s="75"/>
      <c r="MBX1055" s="75"/>
      <c r="MBY1055" s="75"/>
      <c r="MBZ1055" s="75"/>
      <c r="MCA1055" s="75"/>
      <c r="MCB1055" s="75"/>
      <c r="MCC1055" s="75"/>
      <c r="MCD1055" s="75"/>
      <c r="MCE1055" s="75"/>
      <c r="MCF1055" s="75"/>
      <c r="MCG1055" s="75"/>
      <c r="MCH1055" s="75"/>
      <c r="MCI1055" s="75"/>
      <c r="MCJ1055" s="75"/>
      <c r="MCK1055" s="75"/>
      <c r="MCL1055" s="75"/>
      <c r="MCM1055" s="75"/>
      <c r="MCN1055" s="75"/>
      <c r="MCO1055" s="75"/>
      <c r="MCP1055" s="75"/>
      <c r="MCQ1055" s="75"/>
      <c r="MCR1055" s="75"/>
      <c r="MCS1055" s="75"/>
      <c r="MCT1055" s="75"/>
      <c r="MCU1055" s="75"/>
      <c r="MCV1055" s="75"/>
      <c r="MCW1055" s="75"/>
      <c r="MCX1055" s="75"/>
      <c r="MCY1055" s="75"/>
      <c r="MCZ1055" s="75"/>
      <c r="MDA1055" s="75"/>
      <c r="MDB1055" s="75"/>
      <c r="MDC1055" s="75"/>
      <c r="MDD1055" s="75"/>
      <c r="MDE1055" s="75"/>
      <c r="MDF1055" s="75"/>
      <c r="MDG1055" s="75"/>
      <c r="MDH1055" s="75"/>
      <c r="MDI1055" s="75"/>
      <c r="MDJ1055" s="75"/>
      <c r="MDK1055" s="75"/>
      <c r="MDL1055" s="75"/>
      <c r="MDM1055" s="75"/>
      <c r="MDN1055" s="75"/>
      <c r="MDO1055" s="75"/>
      <c r="MDP1055" s="75"/>
      <c r="MDQ1055" s="75"/>
      <c r="MDR1055" s="75"/>
      <c r="MDS1055" s="75"/>
      <c r="MDT1055" s="75"/>
      <c r="MDU1055" s="75"/>
      <c r="MDV1055" s="75"/>
      <c r="MDW1055" s="75"/>
      <c r="MDX1055" s="75"/>
      <c r="MDY1055" s="75"/>
      <c r="MDZ1055" s="75"/>
      <c r="MEA1055" s="75"/>
      <c r="MEB1055" s="75"/>
      <c r="MEC1055" s="75"/>
      <c r="MED1055" s="75"/>
      <c r="MEE1055" s="75"/>
      <c r="MEF1055" s="75"/>
      <c r="MEG1055" s="75"/>
      <c r="MEH1055" s="75"/>
      <c r="MEI1055" s="75"/>
      <c r="MEJ1055" s="75"/>
      <c r="MEK1055" s="75"/>
      <c r="MEL1055" s="75"/>
      <c r="MEM1055" s="75"/>
      <c r="MEN1055" s="75"/>
      <c r="MEO1055" s="75"/>
      <c r="MEP1055" s="75"/>
      <c r="MEQ1055" s="75"/>
      <c r="MER1055" s="75"/>
      <c r="MES1055" s="75"/>
      <c r="MET1055" s="75"/>
      <c r="MEU1055" s="75"/>
      <c r="MEV1055" s="75"/>
      <c r="MEW1055" s="75"/>
      <c r="MEX1055" s="75"/>
      <c r="MEY1055" s="75"/>
      <c r="MEZ1055" s="75"/>
      <c r="MFA1055" s="75"/>
      <c r="MFB1055" s="75"/>
      <c r="MFC1055" s="75"/>
      <c r="MFD1055" s="75"/>
      <c r="MFE1055" s="75"/>
      <c r="MFF1055" s="75"/>
      <c r="MFG1055" s="75"/>
      <c r="MFH1055" s="75"/>
      <c r="MFI1055" s="75"/>
      <c r="MFJ1055" s="75"/>
      <c r="MFK1055" s="75"/>
      <c r="MFL1055" s="75"/>
      <c r="MFM1055" s="75"/>
      <c r="MFN1055" s="75"/>
      <c r="MFO1055" s="75"/>
      <c r="MFP1055" s="75"/>
      <c r="MFQ1055" s="75"/>
      <c r="MFR1055" s="75"/>
      <c r="MFS1055" s="75"/>
      <c r="MFT1055" s="75"/>
      <c r="MFU1055" s="75"/>
      <c r="MFV1055" s="75"/>
      <c r="MFW1055" s="75"/>
      <c r="MFX1055" s="75"/>
      <c r="MFY1055" s="75"/>
      <c r="MFZ1055" s="75"/>
      <c r="MGA1055" s="75"/>
      <c r="MGB1055" s="75"/>
      <c r="MGC1055" s="75"/>
      <c r="MGD1055" s="75"/>
      <c r="MGE1055" s="75"/>
      <c r="MGF1055" s="75"/>
      <c r="MGG1055" s="75"/>
      <c r="MGH1055" s="75"/>
      <c r="MGI1055" s="75"/>
      <c r="MGJ1055" s="75"/>
      <c r="MGK1055" s="75"/>
      <c r="MGL1055" s="75"/>
      <c r="MGM1055" s="75"/>
      <c r="MGN1055" s="75"/>
      <c r="MGO1055" s="75"/>
      <c r="MGP1055" s="75"/>
      <c r="MGQ1055" s="75"/>
      <c r="MGR1055" s="75"/>
      <c r="MGS1055" s="75"/>
      <c r="MGT1055" s="75"/>
      <c r="MGU1055" s="75"/>
      <c r="MGV1055" s="75"/>
      <c r="MGW1055" s="75"/>
      <c r="MGX1055" s="75"/>
      <c r="MGY1055" s="75"/>
      <c r="MGZ1055" s="75"/>
      <c r="MHA1055" s="75"/>
      <c r="MHB1055" s="75"/>
      <c r="MHC1055" s="75"/>
      <c r="MHD1055" s="75"/>
      <c r="MHE1055" s="75"/>
      <c r="MHF1055" s="75"/>
      <c r="MHG1055" s="75"/>
      <c r="MHH1055" s="75"/>
      <c r="MHI1055" s="75"/>
      <c r="MHJ1055" s="75"/>
      <c r="MHK1055" s="75"/>
      <c r="MHL1055" s="75"/>
      <c r="MHM1055" s="75"/>
      <c r="MHN1055" s="75"/>
      <c r="MHO1055" s="75"/>
      <c r="MHP1055" s="75"/>
      <c r="MHQ1055" s="75"/>
      <c r="MHR1055" s="75"/>
      <c r="MHS1055" s="75"/>
      <c r="MHT1055" s="75"/>
      <c r="MHU1055" s="75"/>
      <c r="MHV1055" s="75"/>
      <c r="MHW1055" s="75"/>
      <c r="MHX1055" s="75"/>
      <c r="MHY1055" s="75"/>
      <c r="MHZ1055" s="75"/>
      <c r="MIA1055" s="75"/>
      <c r="MIB1055" s="75"/>
      <c r="MIC1055" s="75"/>
      <c r="MID1055" s="75"/>
      <c r="MIE1055" s="75"/>
      <c r="MIF1055" s="75"/>
      <c r="MIG1055" s="75"/>
      <c r="MIH1055" s="75"/>
      <c r="MII1055" s="75"/>
      <c r="MIJ1055" s="75"/>
      <c r="MIK1055" s="75"/>
      <c r="MIL1055" s="75"/>
      <c r="MIM1055" s="75"/>
      <c r="MIN1055" s="75"/>
      <c r="MIO1055" s="75"/>
      <c r="MIP1055" s="75"/>
      <c r="MIQ1055" s="75"/>
      <c r="MIR1055" s="75"/>
      <c r="MIS1055" s="75"/>
      <c r="MIT1055" s="75"/>
      <c r="MIU1055" s="75"/>
      <c r="MIV1055" s="75"/>
      <c r="MIW1055" s="75"/>
      <c r="MIX1055" s="75"/>
      <c r="MIY1055" s="75"/>
      <c r="MIZ1055" s="75"/>
      <c r="MJA1055" s="75"/>
      <c r="MJB1055" s="75"/>
      <c r="MJC1055" s="75"/>
      <c r="MJD1055" s="75"/>
      <c r="MJE1055" s="75"/>
      <c r="MJF1055" s="75"/>
      <c r="MJG1055" s="75"/>
      <c r="MJH1055" s="75"/>
      <c r="MJI1055" s="75"/>
      <c r="MJJ1055" s="75"/>
      <c r="MJK1055" s="75"/>
      <c r="MJL1055" s="75"/>
      <c r="MJM1055" s="75"/>
      <c r="MJN1055" s="75"/>
      <c r="MJO1055" s="75"/>
      <c r="MJP1055" s="75"/>
      <c r="MJQ1055" s="75"/>
      <c r="MJR1055" s="75"/>
      <c r="MJS1055" s="75"/>
      <c r="MJT1055" s="75"/>
      <c r="MJU1055" s="75"/>
      <c r="MJV1055" s="75"/>
      <c r="MJW1055" s="75"/>
      <c r="MJX1055" s="75"/>
      <c r="MJY1055" s="75"/>
      <c r="MJZ1055" s="75"/>
      <c r="MKA1055" s="75"/>
      <c r="MKB1055" s="75"/>
      <c r="MKC1055" s="75"/>
      <c r="MKD1055" s="75"/>
      <c r="MKE1055" s="75"/>
      <c r="MKF1055" s="75"/>
      <c r="MKG1055" s="75"/>
      <c r="MKH1055" s="75"/>
      <c r="MKI1055" s="75"/>
      <c r="MKJ1055" s="75"/>
      <c r="MKK1055" s="75"/>
      <c r="MKL1055" s="75"/>
      <c r="MKM1055" s="75"/>
      <c r="MKN1055" s="75"/>
      <c r="MKO1055" s="75"/>
      <c r="MKP1055" s="75"/>
      <c r="MKQ1055" s="75"/>
      <c r="MKR1055" s="75"/>
      <c r="MKS1055" s="75"/>
      <c r="MKT1055" s="75"/>
      <c r="MKU1055" s="75"/>
      <c r="MKV1055" s="75"/>
      <c r="MKW1055" s="75"/>
      <c r="MKX1055" s="75"/>
      <c r="MKY1055" s="75"/>
      <c r="MKZ1055" s="75"/>
      <c r="MLA1055" s="75"/>
      <c r="MLB1055" s="75"/>
      <c r="MLC1055" s="75"/>
      <c r="MLD1055" s="75"/>
      <c r="MLE1055" s="75"/>
      <c r="MLF1055" s="75"/>
      <c r="MLG1055" s="75"/>
      <c r="MLH1055" s="75"/>
      <c r="MLI1055" s="75"/>
      <c r="MLJ1055" s="75"/>
      <c r="MLK1055" s="75"/>
      <c r="MLL1055" s="75"/>
      <c r="MLM1055" s="75"/>
      <c r="MLN1055" s="75"/>
      <c r="MLO1055" s="75"/>
      <c r="MLP1055" s="75"/>
      <c r="MLQ1055" s="75"/>
      <c r="MLR1055" s="75"/>
      <c r="MLS1055" s="75"/>
      <c r="MLT1055" s="75"/>
      <c r="MLU1055" s="75"/>
      <c r="MLV1055" s="75"/>
      <c r="MLW1055" s="75"/>
      <c r="MLX1055" s="75"/>
      <c r="MLY1055" s="75"/>
      <c r="MLZ1055" s="75"/>
      <c r="MMA1055" s="75"/>
      <c r="MMB1055" s="75"/>
      <c r="MMC1055" s="75"/>
      <c r="MMD1055" s="75"/>
      <c r="MME1055" s="75"/>
      <c r="MMF1055" s="75"/>
      <c r="MMG1055" s="75"/>
      <c r="MMH1055" s="75"/>
      <c r="MMI1055" s="75"/>
      <c r="MMJ1055" s="75"/>
      <c r="MMK1055" s="75"/>
      <c r="MML1055" s="75"/>
      <c r="MMM1055" s="75"/>
      <c r="MMN1055" s="75"/>
      <c r="MMO1055" s="75"/>
      <c r="MMP1055" s="75"/>
      <c r="MMQ1055" s="75"/>
      <c r="MMR1055" s="75"/>
      <c r="MMS1055" s="75"/>
      <c r="MMT1055" s="75"/>
      <c r="MMU1055" s="75"/>
      <c r="MMV1055" s="75"/>
      <c r="MMW1055" s="75"/>
      <c r="MMX1055" s="75"/>
      <c r="MMY1055" s="75"/>
      <c r="MMZ1055" s="75"/>
      <c r="MNA1055" s="75"/>
      <c r="MNB1055" s="75"/>
      <c r="MNC1055" s="75"/>
      <c r="MND1055" s="75"/>
      <c r="MNE1055" s="75"/>
      <c r="MNF1055" s="75"/>
      <c r="MNG1055" s="75"/>
      <c r="MNH1055" s="75"/>
      <c r="MNI1055" s="75"/>
      <c r="MNJ1055" s="75"/>
      <c r="MNK1055" s="75"/>
      <c r="MNL1055" s="75"/>
      <c r="MNM1055" s="75"/>
      <c r="MNN1055" s="75"/>
      <c r="MNO1055" s="75"/>
      <c r="MNP1055" s="75"/>
      <c r="MNQ1055" s="75"/>
      <c r="MNR1055" s="75"/>
      <c r="MNS1055" s="75"/>
      <c r="MNT1055" s="75"/>
      <c r="MNU1055" s="75"/>
      <c r="MNV1055" s="75"/>
      <c r="MNW1055" s="75"/>
      <c r="MNX1055" s="75"/>
      <c r="MNY1055" s="75"/>
      <c r="MNZ1055" s="75"/>
      <c r="MOA1055" s="75"/>
      <c r="MOB1055" s="75"/>
      <c r="MOC1055" s="75"/>
      <c r="MOD1055" s="75"/>
      <c r="MOE1055" s="75"/>
      <c r="MOF1055" s="75"/>
      <c r="MOG1055" s="75"/>
      <c r="MOH1055" s="75"/>
      <c r="MOI1055" s="75"/>
      <c r="MOJ1055" s="75"/>
      <c r="MOK1055" s="75"/>
      <c r="MOL1055" s="75"/>
      <c r="MOM1055" s="75"/>
      <c r="MON1055" s="75"/>
      <c r="MOO1055" s="75"/>
      <c r="MOP1055" s="75"/>
      <c r="MOQ1055" s="75"/>
      <c r="MOR1055" s="75"/>
      <c r="MOS1055" s="75"/>
      <c r="MOT1055" s="75"/>
      <c r="MOU1055" s="75"/>
      <c r="MOV1055" s="75"/>
      <c r="MOW1055" s="75"/>
      <c r="MOX1055" s="75"/>
      <c r="MOY1055" s="75"/>
      <c r="MOZ1055" s="75"/>
      <c r="MPA1055" s="75"/>
      <c r="MPB1055" s="75"/>
      <c r="MPC1055" s="75"/>
      <c r="MPD1055" s="75"/>
      <c r="MPE1055" s="75"/>
      <c r="MPF1055" s="75"/>
      <c r="MPG1055" s="75"/>
      <c r="MPH1055" s="75"/>
      <c r="MPI1055" s="75"/>
      <c r="MPJ1055" s="75"/>
      <c r="MPK1055" s="75"/>
      <c r="MPL1055" s="75"/>
      <c r="MPM1055" s="75"/>
      <c r="MPN1055" s="75"/>
      <c r="MPO1055" s="75"/>
      <c r="MPP1055" s="75"/>
      <c r="MPQ1055" s="75"/>
      <c r="MPR1055" s="75"/>
      <c r="MPS1055" s="75"/>
      <c r="MPT1055" s="75"/>
      <c r="MPU1055" s="75"/>
      <c r="MPV1055" s="75"/>
      <c r="MPW1055" s="75"/>
      <c r="MPX1055" s="75"/>
      <c r="MPY1055" s="75"/>
      <c r="MPZ1055" s="75"/>
      <c r="MQA1055" s="75"/>
      <c r="MQB1055" s="75"/>
      <c r="MQC1055" s="75"/>
      <c r="MQD1055" s="75"/>
      <c r="MQE1055" s="75"/>
      <c r="MQF1055" s="75"/>
      <c r="MQG1055" s="75"/>
      <c r="MQH1055" s="75"/>
      <c r="MQI1055" s="75"/>
      <c r="MQJ1055" s="75"/>
      <c r="MQK1055" s="75"/>
      <c r="MQL1055" s="75"/>
      <c r="MQM1055" s="75"/>
      <c r="MQN1055" s="75"/>
      <c r="MQO1055" s="75"/>
      <c r="MQP1055" s="75"/>
      <c r="MQQ1055" s="75"/>
      <c r="MQR1055" s="75"/>
      <c r="MQS1055" s="75"/>
      <c r="MQT1055" s="75"/>
      <c r="MQU1055" s="75"/>
      <c r="MQV1055" s="75"/>
      <c r="MQW1055" s="75"/>
      <c r="MQX1055" s="75"/>
      <c r="MQY1055" s="75"/>
      <c r="MQZ1055" s="75"/>
      <c r="MRA1055" s="75"/>
      <c r="MRB1055" s="75"/>
      <c r="MRC1055" s="75"/>
      <c r="MRD1055" s="75"/>
      <c r="MRE1055" s="75"/>
      <c r="MRF1055" s="75"/>
      <c r="MRG1055" s="75"/>
      <c r="MRH1055" s="75"/>
      <c r="MRI1055" s="75"/>
      <c r="MRJ1055" s="75"/>
      <c r="MRK1055" s="75"/>
      <c r="MRL1055" s="75"/>
      <c r="MRM1055" s="75"/>
      <c r="MRN1055" s="75"/>
      <c r="MRO1055" s="75"/>
      <c r="MRP1055" s="75"/>
      <c r="MRQ1055" s="75"/>
      <c r="MRR1055" s="75"/>
      <c r="MRS1055" s="75"/>
      <c r="MRT1055" s="75"/>
      <c r="MRU1055" s="75"/>
      <c r="MRV1055" s="75"/>
      <c r="MRW1055" s="75"/>
      <c r="MRX1055" s="75"/>
      <c r="MRY1055" s="75"/>
      <c r="MRZ1055" s="75"/>
      <c r="MSA1055" s="75"/>
      <c r="MSB1055" s="75"/>
      <c r="MSC1055" s="75"/>
      <c r="MSD1055" s="75"/>
      <c r="MSE1055" s="75"/>
      <c r="MSF1055" s="75"/>
      <c r="MSG1055" s="75"/>
      <c r="MSH1055" s="75"/>
      <c r="MSI1055" s="75"/>
      <c r="MSJ1055" s="75"/>
      <c r="MSK1055" s="75"/>
      <c r="MSL1055" s="75"/>
      <c r="MSM1055" s="75"/>
      <c r="MSN1055" s="75"/>
      <c r="MSO1055" s="75"/>
      <c r="MSP1055" s="75"/>
      <c r="MSQ1055" s="75"/>
      <c r="MSR1055" s="75"/>
      <c r="MSS1055" s="75"/>
      <c r="MST1055" s="75"/>
      <c r="MSU1055" s="75"/>
      <c r="MSV1055" s="75"/>
      <c r="MSW1055" s="75"/>
      <c r="MSX1055" s="75"/>
      <c r="MSY1055" s="75"/>
      <c r="MSZ1055" s="75"/>
      <c r="MTA1055" s="75"/>
      <c r="MTB1055" s="75"/>
      <c r="MTC1055" s="75"/>
      <c r="MTD1055" s="75"/>
      <c r="MTE1055" s="75"/>
      <c r="MTF1055" s="75"/>
      <c r="MTG1055" s="75"/>
      <c r="MTH1055" s="75"/>
      <c r="MTI1055" s="75"/>
      <c r="MTJ1055" s="75"/>
      <c r="MTK1055" s="75"/>
      <c r="MTL1055" s="75"/>
      <c r="MTM1055" s="75"/>
      <c r="MTN1055" s="75"/>
      <c r="MTO1055" s="75"/>
      <c r="MTP1055" s="75"/>
      <c r="MTQ1055" s="75"/>
      <c r="MTR1055" s="75"/>
      <c r="MTS1055" s="75"/>
      <c r="MTT1055" s="75"/>
      <c r="MTU1055" s="75"/>
      <c r="MTV1055" s="75"/>
      <c r="MTW1055" s="75"/>
      <c r="MTX1055" s="75"/>
      <c r="MTY1055" s="75"/>
      <c r="MTZ1055" s="75"/>
      <c r="MUA1055" s="75"/>
      <c r="MUB1055" s="75"/>
      <c r="MUC1055" s="75"/>
      <c r="MUD1055" s="75"/>
      <c r="MUE1055" s="75"/>
      <c r="MUF1055" s="75"/>
      <c r="MUG1055" s="75"/>
      <c r="MUH1055" s="75"/>
      <c r="MUI1055" s="75"/>
      <c r="MUJ1055" s="75"/>
      <c r="MUK1055" s="75"/>
      <c r="MUL1055" s="75"/>
      <c r="MUM1055" s="75"/>
      <c r="MUN1055" s="75"/>
      <c r="MUO1055" s="75"/>
      <c r="MUP1055" s="75"/>
      <c r="MUQ1055" s="75"/>
      <c r="MUR1055" s="75"/>
      <c r="MUS1055" s="75"/>
      <c r="MUT1055" s="75"/>
      <c r="MUU1055" s="75"/>
      <c r="MUV1055" s="75"/>
      <c r="MUW1055" s="75"/>
      <c r="MUX1055" s="75"/>
      <c r="MUY1055" s="75"/>
      <c r="MUZ1055" s="75"/>
      <c r="MVA1055" s="75"/>
      <c r="MVB1055" s="75"/>
      <c r="MVC1055" s="75"/>
      <c r="MVD1055" s="75"/>
      <c r="MVE1055" s="75"/>
      <c r="MVF1055" s="75"/>
      <c r="MVG1055" s="75"/>
      <c r="MVH1055" s="75"/>
      <c r="MVI1055" s="75"/>
      <c r="MVJ1055" s="75"/>
      <c r="MVK1055" s="75"/>
      <c r="MVL1055" s="75"/>
      <c r="MVM1055" s="75"/>
      <c r="MVN1055" s="75"/>
      <c r="MVO1055" s="75"/>
      <c r="MVP1055" s="75"/>
      <c r="MVQ1055" s="75"/>
      <c r="MVR1055" s="75"/>
      <c r="MVS1055" s="75"/>
      <c r="MVT1055" s="75"/>
      <c r="MVU1055" s="75"/>
      <c r="MVV1055" s="75"/>
      <c r="MVW1055" s="75"/>
      <c r="MVX1055" s="75"/>
      <c r="MVY1055" s="75"/>
      <c r="MVZ1055" s="75"/>
      <c r="MWA1055" s="75"/>
      <c r="MWB1055" s="75"/>
      <c r="MWC1055" s="75"/>
      <c r="MWD1055" s="75"/>
      <c r="MWE1055" s="75"/>
      <c r="MWF1055" s="75"/>
      <c r="MWG1055" s="75"/>
      <c r="MWH1055" s="75"/>
      <c r="MWI1055" s="75"/>
      <c r="MWJ1055" s="75"/>
      <c r="MWK1055" s="75"/>
      <c r="MWL1055" s="75"/>
      <c r="MWM1055" s="75"/>
      <c r="MWN1055" s="75"/>
      <c r="MWO1055" s="75"/>
      <c r="MWP1055" s="75"/>
      <c r="MWQ1055" s="75"/>
      <c r="MWR1055" s="75"/>
      <c r="MWS1055" s="75"/>
      <c r="MWT1055" s="75"/>
      <c r="MWU1055" s="75"/>
      <c r="MWV1055" s="75"/>
      <c r="MWW1055" s="75"/>
      <c r="MWX1055" s="75"/>
      <c r="MWY1055" s="75"/>
      <c r="MWZ1055" s="75"/>
      <c r="MXA1055" s="75"/>
      <c r="MXB1055" s="75"/>
      <c r="MXC1055" s="75"/>
      <c r="MXD1055" s="75"/>
      <c r="MXE1055" s="75"/>
      <c r="MXF1055" s="75"/>
      <c r="MXG1055" s="75"/>
      <c r="MXH1055" s="75"/>
      <c r="MXI1055" s="75"/>
      <c r="MXJ1055" s="75"/>
      <c r="MXK1055" s="75"/>
      <c r="MXL1055" s="75"/>
      <c r="MXM1055" s="75"/>
      <c r="MXN1055" s="75"/>
      <c r="MXO1055" s="75"/>
      <c r="MXP1055" s="75"/>
      <c r="MXQ1055" s="75"/>
      <c r="MXR1055" s="75"/>
      <c r="MXS1055" s="75"/>
      <c r="MXT1055" s="75"/>
      <c r="MXU1055" s="75"/>
      <c r="MXV1055" s="75"/>
      <c r="MXW1055" s="75"/>
      <c r="MXX1055" s="75"/>
      <c r="MXY1055" s="75"/>
      <c r="MXZ1055" s="75"/>
      <c r="MYA1055" s="75"/>
      <c r="MYB1055" s="75"/>
      <c r="MYC1055" s="75"/>
      <c r="MYD1055" s="75"/>
      <c r="MYE1055" s="75"/>
      <c r="MYF1055" s="75"/>
      <c r="MYG1055" s="75"/>
      <c r="MYH1055" s="75"/>
      <c r="MYI1055" s="75"/>
      <c r="MYJ1055" s="75"/>
      <c r="MYK1055" s="75"/>
      <c r="MYL1055" s="75"/>
      <c r="MYM1055" s="75"/>
      <c r="MYN1055" s="75"/>
      <c r="MYO1055" s="75"/>
      <c r="MYP1055" s="75"/>
      <c r="MYQ1055" s="75"/>
      <c r="MYR1055" s="75"/>
      <c r="MYS1055" s="75"/>
      <c r="MYT1055" s="75"/>
      <c r="MYU1055" s="75"/>
      <c r="MYV1055" s="75"/>
      <c r="MYW1055" s="75"/>
      <c r="MYX1055" s="75"/>
      <c r="MYY1055" s="75"/>
      <c r="MYZ1055" s="75"/>
      <c r="MZA1055" s="75"/>
      <c r="MZB1055" s="75"/>
      <c r="MZC1055" s="75"/>
      <c r="MZD1055" s="75"/>
      <c r="MZE1055" s="75"/>
      <c r="MZF1055" s="75"/>
      <c r="MZG1055" s="75"/>
      <c r="MZH1055" s="75"/>
      <c r="MZI1055" s="75"/>
      <c r="MZJ1055" s="75"/>
      <c r="MZK1055" s="75"/>
      <c r="MZL1055" s="75"/>
      <c r="MZM1055" s="75"/>
      <c r="MZN1055" s="75"/>
      <c r="MZO1055" s="75"/>
      <c r="MZP1055" s="75"/>
      <c r="MZQ1055" s="75"/>
      <c r="MZR1055" s="75"/>
      <c r="MZS1055" s="75"/>
      <c r="MZT1055" s="75"/>
      <c r="MZU1055" s="75"/>
      <c r="MZV1055" s="75"/>
      <c r="MZW1055" s="75"/>
      <c r="MZX1055" s="75"/>
      <c r="MZY1055" s="75"/>
      <c r="MZZ1055" s="75"/>
      <c r="NAA1055" s="75"/>
      <c r="NAB1055" s="75"/>
      <c r="NAC1055" s="75"/>
      <c r="NAD1055" s="75"/>
      <c r="NAE1055" s="75"/>
      <c r="NAF1055" s="75"/>
      <c r="NAG1055" s="75"/>
      <c r="NAH1055" s="75"/>
      <c r="NAI1055" s="75"/>
      <c r="NAJ1055" s="75"/>
      <c r="NAK1055" s="75"/>
      <c r="NAL1055" s="75"/>
      <c r="NAM1055" s="75"/>
      <c r="NAN1055" s="75"/>
      <c r="NAO1055" s="75"/>
      <c r="NAP1055" s="75"/>
      <c r="NAQ1055" s="75"/>
      <c r="NAR1055" s="75"/>
      <c r="NAS1055" s="75"/>
      <c r="NAT1055" s="75"/>
      <c r="NAU1055" s="75"/>
      <c r="NAV1055" s="75"/>
      <c r="NAW1055" s="75"/>
      <c r="NAX1055" s="75"/>
      <c r="NAY1055" s="75"/>
      <c r="NAZ1055" s="75"/>
      <c r="NBA1055" s="75"/>
      <c r="NBB1055" s="75"/>
      <c r="NBC1055" s="75"/>
      <c r="NBD1055" s="75"/>
      <c r="NBE1055" s="75"/>
      <c r="NBF1055" s="75"/>
      <c r="NBG1055" s="75"/>
      <c r="NBH1055" s="75"/>
      <c r="NBI1055" s="75"/>
      <c r="NBJ1055" s="75"/>
      <c r="NBK1055" s="75"/>
      <c r="NBL1055" s="75"/>
      <c r="NBM1055" s="75"/>
      <c r="NBN1055" s="75"/>
      <c r="NBO1055" s="75"/>
      <c r="NBP1055" s="75"/>
      <c r="NBQ1055" s="75"/>
      <c r="NBR1055" s="75"/>
      <c r="NBS1055" s="75"/>
      <c r="NBT1055" s="75"/>
      <c r="NBU1055" s="75"/>
      <c r="NBV1055" s="75"/>
      <c r="NBW1055" s="75"/>
      <c r="NBX1055" s="75"/>
      <c r="NBY1055" s="75"/>
      <c r="NBZ1055" s="75"/>
      <c r="NCA1055" s="75"/>
      <c r="NCB1055" s="75"/>
      <c r="NCC1055" s="75"/>
      <c r="NCD1055" s="75"/>
      <c r="NCE1055" s="75"/>
      <c r="NCF1055" s="75"/>
      <c r="NCG1055" s="75"/>
      <c r="NCH1055" s="75"/>
      <c r="NCI1055" s="75"/>
      <c r="NCJ1055" s="75"/>
      <c r="NCK1055" s="75"/>
      <c r="NCL1055" s="75"/>
      <c r="NCM1055" s="75"/>
      <c r="NCN1055" s="75"/>
      <c r="NCO1055" s="75"/>
      <c r="NCP1055" s="75"/>
      <c r="NCQ1055" s="75"/>
      <c r="NCR1055" s="75"/>
      <c r="NCS1055" s="75"/>
      <c r="NCT1055" s="75"/>
      <c r="NCU1055" s="75"/>
      <c r="NCV1055" s="75"/>
      <c r="NCW1055" s="75"/>
      <c r="NCX1055" s="75"/>
      <c r="NCY1055" s="75"/>
      <c r="NCZ1055" s="75"/>
      <c r="NDA1055" s="75"/>
      <c r="NDB1055" s="75"/>
      <c r="NDC1055" s="75"/>
      <c r="NDD1055" s="75"/>
      <c r="NDE1055" s="75"/>
      <c r="NDF1055" s="75"/>
      <c r="NDG1055" s="75"/>
      <c r="NDH1055" s="75"/>
      <c r="NDI1055" s="75"/>
      <c r="NDJ1055" s="75"/>
      <c r="NDK1055" s="75"/>
      <c r="NDL1055" s="75"/>
      <c r="NDM1055" s="75"/>
      <c r="NDN1055" s="75"/>
      <c r="NDO1055" s="75"/>
      <c r="NDP1055" s="75"/>
      <c r="NDQ1055" s="75"/>
      <c r="NDR1055" s="75"/>
      <c r="NDS1055" s="75"/>
      <c r="NDT1055" s="75"/>
      <c r="NDU1055" s="75"/>
      <c r="NDV1055" s="75"/>
      <c r="NDW1055" s="75"/>
      <c r="NDX1055" s="75"/>
      <c r="NDY1055" s="75"/>
      <c r="NDZ1055" s="75"/>
      <c r="NEA1055" s="75"/>
      <c r="NEB1055" s="75"/>
      <c r="NEC1055" s="75"/>
      <c r="NED1055" s="75"/>
      <c r="NEE1055" s="75"/>
      <c r="NEF1055" s="75"/>
      <c r="NEG1055" s="75"/>
      <c r="NEH1055" s="75"/>
      <c r="NEI1055" s="75"/>
      <c r="NEJ1055" s="75"/>
      <c r="NEK1055" s="75"/>
      <c r="NEL1055" s="75"/>
      <c r="NEM1055" s="75"/>
      <c r="NEN1055" s="75"/>
      <c r="NEO1055" s="75"/>
      <c r="NEP1055" s="75"/>
      <c r="NEQ1055" s="75"/>
      <c r="NER1055" s="75"/>
      <c r="NES1055" s="75"/>
      <c r="NET1055" s="75"/>
      <c r="NEU1055" s="75"/>
      <c r="NEV1055" s="75"/>
      <c r="NEW1055" s="75"/>
      <c r="NEX1055" s="75"/>
      <c r="NEY1055" s="75"/>
      <c r="NEZ1055" s="75"/>
      <c r="NFA1055" s="75"/>
      <c r="NFB1055" s="75"/>
      <c r="NFC1055" s="75"/>
      <c r="NFD1055" s="75"/>
      <c r="NFE1055" s="75"/>
      <c r="NFF1055" s="75"/>
      <c r="NFG1055" s="75"/>
      <c r="NFH1055" s="75"/>
      <c r="NFI1055" s="75"/>
      <c r="NFJ1055" s="75"/>
      <c r="NFK1055" s="75"/>
      <c r="NFL1055" s="75"/>
      <c r="NFM1055" s="75"/>
      <c r="NFN1055" s="75"/>
      <c r="NFO1055" s="75"/>
      <c r="NFP1055" s="75"/>
      <c r="NFQ1055" s="75"/>
      <c r="NFR1055" s="75"/>
      <c r="NFS1055" s="75"/>
      <c r="NFT1055" s="75"/>
      <c r="NFU1055" s="75"/>
      <c r="NFV1055" s="75"/>
      <c r="NFW1055" s="75"/>
      <c r="NFX1055" s="75"/>
      <c r="NFY1055" s="75"/>
      <c r="NFZ1055" s="75"/>
      <c r="NGA1055" s="75"/>
      <c r="NGB1055" s="75"/>
      <c r="NGC1055" s="75"/>
      <c r="NGD1055" s="75"/>
      <c r="NGE1055" s="75"/>
      <c r="NGF1055" s="75"/>
      <c r="NGG1055" s="75"/>
      <c r="NGH1055" s="75"/>
      <c r="NGI1055" s="75"/>
      <c r="NGJ1055" s="75"/>
      <c r="NGK1055" s="75"/>
      <c r="NGL1055" s="75"/>
      <c r="NGM1055" s="75"/>
      <c r="NGN1055" s="75"/>
      <c r="NGO1055" s="75"/>
      <c r="NGP1055" s="75"/>
      <c r="NGQ1055" s="75"/>
      <c r="NGR1055" s="75"/>
      <c r="NGS1055" s="75"/>
      <c r="NGT1055" s="75"/>
      <c r="NGU1055" s="75"/>
      <c r="NGV1055" s="75"/>
      <c r="NGW1055" s="75"/>
      <c r="NGX1055" s="75"/>
      <c r="NGY1055" s="75"/>
      <c r="NGZ1055" s="75"/>
      <c r="NHA1055" s="75"/>
      <c r="NHB1055" s="75"/>
      <c r="NHC1055" s="75"/>
      <c r="NHD1055" s="75"/>
      <c r="NHE1055" s="75"/>
      <c r="NHF1055" s="75"/>
      <c r="NHG1055" s="75"/>
      <c r="NHH1055" s="75"/>
      <c r="NHI1055" s="75"/>
      <c r="NHJ1055" s="75"/>
      <c r="NHK1055" s="75"/>
      <c r="NHL1055" s="75"/>
      <c r="NHM1055" s="75"/>
      <c r="NHN1055" s="75"/>
      <c r="NHO1055" s="75"/>
      <c r="NHP1055" s="75"/>
      <c r="NHQ1055" s="75"/>
      <c r="NHR1055" s="75"/>
      <c r="NHS1055" s="75"/>
      <c r="NHT1055" s="75"/>
      <c r="NHU1055" s="75"/>
      <c r="NHV1055" s="75"/>
      <c r="NHW1055" s="75"/>
      <c r="NHX1055" s="75"/>
      <c r="NHY1055" s="75"/>
      <c r="NHZ1055" s="75"/>
      <c r="NIA1055" s="75"/>
      <c r="NIB1055" s="75"/>
      <c r="NIC1055" s="75"/>
      <c r="NID1055" s="75"/>
      <c r="NIE1055" s="75"/>
      <c r="NIF1055" s="75"/>
      <c r="NIG1055" s="75"/>
      <c r="NIH1055" s="75"/>
      <c r="NII1055" s="75"/>
      <c r="NIJ1055" s="75"/>
      <c r="NIK1055" s="75"/>
      <c r="NIL1055" s="75"/>
      <c r="NIM1055" s="75"/>
      <c r="NIN1055" s="75"/>
      <c r="NIO1055" s="75"/>
      <c r="NIP1055" s="75"/>
      <c r="NIQ1055" s="75"/>
      <c r="NIR1055" s="75"/>
      <c r="NIS1055" s="75"/>
      <c r="NIT1055" s="75"/>
      <c r="NIU1055" s="75"/>
      <c r="NIV1055" s="75"/>
      <c r="NIW1055" s="75"/>
      <c r="NIX1055" s="75"/>
      <c r="NIY1055" s="75"/>
      <c r="NIZ1055" s="75"/>
      <c r="NJA1055" s="75"/>
      <c r="NJB1055" s="75"/>
      <c r="NJC1055" s="75"/>
      <c r="NJD1055" s="75"/>
      <c r="NJE1055" s="75"/>
      <c r="NJF1055" s="75"/>
      <c r="NJG1055" s="75"/>
      <c r="NJH1055" s="75"/>
      <c r="NJI1055" s="75"/>
      <c r="NJJ1055" s="75"/>
      <c r="NJK1055" s="75"/>
      <c r="NJL1055" s="75"/>
      <c r="NJM1055" s="75"/>
      <c r="NJN1055" s="75"/>
      <c r="NJO1055" s="75"/>
      <c r="NJP1055" s="75"/>
      <c r="NJQ1055" s="75"/>
      <c r="NJR1055" s="75"/>
      <c r="NJS1055" s="75"/>
      <c r="NJT1055" s="75"/>
      <c r="NJU1055" s="75"/>
      <c r="NJV1055" s="75"/>
      <c r="NJW1055" s="75"/>
      <c r="NJX1055" s="75"/>
      <c r="NJY1055" s="75"/>
      <c r="NJZ1055" s="75"/>
      <c r="NKA1055" s="75"/>
      <c r="NKB1055" s="75"/>
      <c r="NKC1055" s="75"/>
      <c r="NKD1055" s="75"/>
      <c r="NKE1055" s="75"/>
      <c r="NKF1055" s="75"/>
      <c r="NKG1055" s="75"/>
      <c r="NKH1055" s="75"/>
      <c r="NKI1055" s="75"/>
      <c r="NKJ1055" s="75"/>
      <c r="NKK1055" s="75"/>
      <c r="NKL1055" s="75"/>
      <c r="NKM1055" s="75"/>
      <c r="NKN1055" s="75"/>
      <c r="NKO1055" s="75"/>
      <c r="NKP1055" s="75"/>
      <c r="NKQ1055" s="75"/>
      <c r="NKR1055" s="75"/>
      <c r="NKS1055" s="75"/>
      <c r="NKT1055" s="75"/>
      <c r="NKU1055" s="75"/>
      <c r="NKV1055" s="75"/>
      <c r="NKW1055" s="75"/>
      <c r="NKX1055" s="75"/>
      <c r="NKY1055" s="75"/>
      <c r="NKZ1055" s="75"/>
      <c r="NLA1055" s="75"/>
      <c r="NLB1055" s="75"/>
      <c r="NLC1055" s="75"/>
      <c r="NLD1055" s="75"/>
      <c r="NLE1055" s="75"/>
      <c r="NLF1055" s="75"/>
      <c r="NLG1055" s="75"/>
      <c r="NLH1055" s="75"/>
      <c r="NLI1055" s="75"/>
      <c r="NLJ1055" s="75"/>
      <c r="NLK1055" s="75"/>
      <c r="NLL1055" s="75"/>
      <c r="NLM1055" s="75"/>
      <c r="NLN1055" s="75"/>
      <c r="NLO1055" s="75"/>
      <c r="NLP1055" s="75"/>
      <c r="NLQ1055" s="75"/>
      <c r="NLR1055" s="75"/>
      <c r="NLS1055" s="75"/>
      <c r="NLT1055" s="75"/>
      <c r="NLU1055" s="75"/>
      <c r="NLV1055" s="75"/>
      <c r="NLW1055" s="75"/>
      <c r="NLX1055" s="75"/>
      <c r="NLY1055" s="75"/>
      <c r="NLZ1055" s="75"/>
      <c r="NMA1055" s="75"/>
      <c r="NMB1055" s="75"/>
      <c r="NMC1055" s="75"/>
      <c r="NMD1055" s="75"/>
      <c r="NME1055" s="75"/>
      <c r="NMF1055" s="75"/>
      <c r="NMG1055" s="75"/>
      <c r="NMH1055" s="75"/>
      <c r="NMI1055" s="75"/>
      <c r="NMJ1055" s="75"/>
      <c r="NMK1055" s="75"/>
      <c r="NML1055" s="75"/>
      <c r="NMM1055" s="75"/>
      <c r="NMN1055" s="75"/>
      <c r="NMO1055" s="75"/>
      <c r="NMP1055" s="75"/>
      <c r="NMQ1055" s="75"/>
      <c r="NMR1055" s="75"/>
      <c r="NMS1055" s="75"/>
      <c r="NMT1055" s="75"/>
      <c r="NMU1055" s="75"/>
      <c r="NMV1055" s="75"/>
      <c r="NMW1055" s="75"/>
      <c r="NMX1055" s="75"/>
      <c r="NMY1055" s="75"/>
      <c r="NMZ1055" s="75"/>
      <c r="NNA1055" s="75"/>
      <c r="NNB1055" s="75"/>
      <c r="NNC1055" s="75"/>
      <c r="NND1055" s="75"/>
      <c r="NNE1055" s="75"/>
      <c r="NNF1055" s="75"/>
      <c r="NNG1055" s="75"/>
      <c r="NNH1055" s="75"/>
      <c r="NNI1055" s="75"/>
      <c r="NNJ1055" s="75"/>
      <c r="NNK1055" s="75"/>
      <c r="NNL1055" s="75"/>
      <c r="NNM1055" s="75"/>
      <c r="NNN1055" s="75"/>
      <c r="NNO1055" s="75"/>
      <c r="NNP1055" s="75"/>
      <c r="NNQ1055" s="75"/>
      <c r="NNR1055" s="75"/>
      <c r="NNS1055" s="75"/>
      <c r="NNT1055" s="75"/>
      <c r="NNU1055" s="75"/>
      <c r="NNV1055" s="75"/>
      <c r="NNW1055" s="75"/>
      <c r="NNX1055" s="75"/>
      <c r="NNY1055" s="75"/>
      <c r="NNZ1055" s="75"/>
      <c r="NOA1055" s="75"/>
      <c r="NOB1055" s="75"/>
      <c r="NOC1055" s="75"/>
      <c r="NOD1055" s="75"/>
      <c r="NOE1055" s="75"/>
      <c r="NOF1055" s="75"/>
      <c r="NOG1055" s="75"/>
      <c r="NOH1055" s="75"/>
      <c r="NOI1055" s="75"/>
      <c r="NOJ1055" s="75"/>
      <c r="NOK1055" s="75"/>
      <c r="NOL1055" s="75"/>
      <c r="NOM1055" s="75"/>
      <c r="NON1055" s="75"/>
      <c r="NOO1055" s="75"/>
      <c r="NOP1055" s="75"/>
      <c r="NOQ1055" s="75"/>
      <c r="NOR1055" s="75"/>
      <c r="NOS1055" s="75"/>
      <c r="NOT1055" s="75"/>
      <c r="NOU1055" s="75"/>
      <c r="NOV1055" s="75"/>
      <c r="NOW1055" s="75"/>
      <c r="NOX1055" s="75"/>
      <c r="NOY1055" s="75"/>
      <c r="NOZ1055" s="75"/>
      <c r="NPA1055" s="75"/>
      <c r="NPB1055" s="75"/>
      <c r="NPC1055" s="75"/>
      <c r="NPD1055" s="75"/>
      <c r="NPE1055" s="75"/>
      <c r="NPF1055" s="75"/>
      <c r="NPG1055" s="75"/>
      <c r="NPH1055" s="75"/>
      <c r="NPI1055" s="75"/>
      <c r="NPJ1055" s="75"/>
      <c r="NPK1055" s="75"/>
      <c r="NPL1055" s="75"/>
      <c r="NPM1055" s="75"/>
      <c r="NPN1055" s="75"/>
      <c r="NPO1055" s="75"/>
      <c r="NPP1055" s="75"/>
      <c r="NPQ1055" s="75"/>
      <c r="NPR1055" s="75"/>
      <c r="NPS1055" s="75"/>
      <c r="NPT1055" s="75"/>
      <c r="NPU1055" s="75"/>
      <c r="NPV1055" s="75"/>
      <c r="NPW1055" s="75"/>
      <c r="NPX1055" s="75"/>
      <c r="NPY1055" s="75"/>
      <c r="NPZ1055" s="75"/>
      <c r="NQA1055" s="75"/>
      <c r="NQB1055" s="75"/>
      <c r="NQC1055" s="75"/>
      <c r="NQD1055" s="75"/>
      <c r="NQE1055" s="75"/>
      <c r="NQF1055" s="75"/>
      <c r="NQG1055" s="75"/>
      <c r="NQH1055" s="75"/>
      <c r="NQI1055" s="75"/>
      <c r="NQJ1055" s="75"/>
      <c r="NQK1055" s="75"/>
      <c r="NQL1055" s="75"/>
      <c r="NQM1055" s="75"/>
      <c r="NQN1055" s="75"/>
      <c r="NQO1055" s="75"/>
      <c r="NQP1055" s="75"/>
      <c r="NQQ1055" s="75"/>
      <c r="NQR1055" s="75"/>
      <c r="NQS1055" s="75"/>
      <c r="NQT1055" s="75"/>
      <c r="NQU1055" s="75"/>
      <c r="NQV1055" s="75"/>
      <c r="NQW1055" s="75"/>
      <c r="NQX1055" s="75"/>
      <c r="NQY1055" s="75"/>
      <c r="NQZ1055" s="75"/>
      <c r="NRA1055" s="75"/>
      <c r="NRB1055" s="75"/>
      <c r="NRC1055" s="75"/>
      <c r="NRD1055" s="75"/>
      <c r="NRE1055" s="75"/>
      <c r="NRF1055" s="75"/>
      <c r="NRG1055" s="75"/>
      <c r="NRH1055" s="75"/>
      <c r="NRI1055" s="75"/>
      <c r="NRJ1055" s="75"/>
      <c r="NRK1055" s="75"/>
      <c r="NRL1055" s="75"/>
      <c r="NRM1055" s="75"/>
      <c r="NRN1055" s="75"/>
      <c r="NRO1055" s="75"/>
      <c r="NRP1055" s="75"/>
      <c r="NRQ1055" s="75"/>
      <c r="NRR1055" s="75"/>
      <c r="NRS1055" s="75"/>
      <c r="NRT1055" s="75"/>
      <c r="NRU1055" s="75"/>
      <c r="NRV1055" s="75"/>
      <c r="NRW1055" s="75"/>
      <c r="NRX1055" s="75"/>
      <c r="NRY1055" s="75"/>
      <c r="NRZ1055" s="75"/>
      <c r="NSA1055" s="75"/>
      <c r="NSB1055" s="75"/>
      <c r="NSC1055" s="75"/>
      <c r="NSD1055" s="75"/>
      <c r="NSE1055" s="75"/>
      <c r="NSF1055" s="75"/>
      <c r="NSG1055" s="75"/>
      <c r="NSH1055" s="75"/>
      <c r="NSI1055" s="75"/>
      <c r="NSJ1055" s="75"/>
      <c r="NSK1055" s="75"/>
      <c r="NSL1055" s="75"/>
      <c r="NSM1055" s="75"/>
      <c r="NSN1055" s="75"/>
      <c r="NSO1055" s="75"/>
      <c r="NSP1055" s="75"/>
      <c r="NSQ1055" s="75"/>
      <c r="NSR1055" s="75"/>
      <c r="NSS1055" s="75"/>
      <c r="NST1055" s="75"/>
      <c r="NSU1055" s="75"/>
      <c r="NSV1055" s="75"/>
      <c r="NSW1055" s="75"/>
      <c r="NSX1055" s="75"/>
      <c r="NSY1055" s="75"/>
      <c r="NSZ1055" s="75"/>
      <c r="NTA1055" s="75"/>
      <c r="NTB1055" s="75"/>
      <c r="NTC1055" s="75"/>
      <c r="NTD1055" s="75"/>
      <c r="NTE1055" s="75"/>
      <c r="NTF1055" s="75"/>
      <c r="NTG1055" s="75"/>
      <c r="NTH1055" s="75"/>
      <c r="NTI1055" s="75"/>
      <c r="NTJ1055" s="75"/>
      <c r="NTK1055" s="75"/>
      <c r="NTL1055" s="75"/>
      <c r="NTM1055" s="75"/>
      <c r="NTN1055" s="75"/>
      <c r="NTO1055" s="75"/>
      <c r="NTP1055" s="75"/>
      <c r="NTQ1055" s="75"/>
      <c r="NTR1055" s="75"/>
      <c r="NTS1055" s="75"/>
      <c r="NTT1055" s="75"/>
      <c r="NTU1055" s="75"/>
      <c r="NTV1055" s="75"/>
      <c r="NTW1055" s="75"/>
      <c r="NTX1055" s="75"/>
      <c r="NTY1055" s="75"/>
      <c r="NTZ1055" s="75"/>
      <c r="NUA1055" s="75"/>
      <c r="NUB1055" s="75"/>
      <c r="NUC1055" s="75"/>
      <c r="NUD1055" s="75"/>
      <c r="NUE1055" s="75"/>
      <c r="NUF1055" s="75"/>
      <c r="NUG1055" s="75"/>
      <c r="NUH1055" s="75"/>
      <c r="NUI1055" s="75"/>
      <c r="NUJ1055" s="75"/>
      <c r="NUK1055" s="75"/>
      <c r="NUL1055" s="75"/>
      <c r="NUM1055" s="75"/>
      <c r="NUN1055" s="75"/>
      <c r="NUO1055" s="75"/>
      <c r="NUP1055" s="75"/>
      <c r="NUQ1055" s="75"/>
      <c r="NUR1055" s="75"/>
      <c r="NUS1055" s="75"/>
      <c r="NUT1055" s="75"/>
      <c r="NUU1055" s="75"/>
      <c r="NUV1055" s="75"/>
      <c r="NUW1055" s="75"/>
      <c r="NUX1055" s="75"/>
      <c r="NUY1055" s="75"/>
      <c r="NUZ1055" s="75"/>
      <c r="NVA1055" s="75"/>
      <c r="NVB1055" s="75"/>
      <c r="NVC1055" s="75"/>
      <c r="NVD1055" s="75"/>
      <c r="NVE1055" s="75"/>
      <c r="NVF1055" s="75"/>
      <c r="NVG1055" s="75"/>
      <c r="NVH1055" s="75"/>
      <c r="NVI1055" s="75"/>
      <c r="NVJ1055" s="75"/>
      <c r="NVK1055" s="75"/>
      <c r="NVL1055" s="75"/>
      <c r="NVM1055" s="75"/>
      <c r="NVN1055" s="75"/>
      <c r="NVO1055" s="75"/>
      <c r="NVP1055" s="75"/>
      <c r="NVQ1055" s="75"/>
      <c r="NVR1055" s="75"/>
      <c r="NVS1055" s="75"/>
      <c r="NVT1055" s="75"/>
      <c r="NVU1055" s="75"/>
      <c r="NVV1055" s="75"/>
      <c r="NVW1055" s="75"/>
      <c r="NVX1055" s="75"/>
      <c r="NVY1055" s="75"/>
      <c r="NVZ1055" s="75"/>
      <c r="NWA1055" s="75"/>
      <c r="NWB1055" s="75"/>
      <c r="NWC1055" s="75"/>
      <c r="NWD1055" s="75"/>
      <c r="NWE1055" s="75"/>
      <c r="NWF1055" s="75"/>
      <c r="NWG1055" s="75"/>
      <c r="NWH1055" s="75"/>
      <c r="NWI1055" s="75"/>
      <c r="NWJ1055" s="75"/>
      <c r="NWK1055" s="75"/>
      <c r="NWL1055" s="75"/>
      <c r="NWM1055" s="75"/>
      <c r="NWN1055" s="75"/>
      <c r="NWO1055" s="75"/>
      <c r="NWP1055" s="75"/>
      <c r="NWQ1055" s="75"/>
      <c r="NWR1055" s="75"/>
      <c r="NWS1055" s="75"/>
      <c r="NWT1055" s="75"/>
      <c r="NWU1055" s="75"/>
      <c r="NWV1055" s="75"/>
      <c r="NWW1055" s="75"/>
      <c r="NWX1055" s="75"/>
      <c r="NWY1055" s="75"/>
      <c r="NWZ1055" s="75"/>
      <c r="NXA1055" s="75"/>
      <c r="NXB1055" s="75"/>
      <c r="NXC1055" s="75"/>
      <c r="NXD1055" s="75"/>
      <c r="NXE1055" s="75"/>
      <c r="NXF1055" s="75"/>
      <c r="NXG1055" s="75"/>
      <c r="NXH1055" s="75"/>
      <c r="NXI1055" s="75"/>
      <c r="NXJ1055" s="75"/>
      <c r="NXK1055" s="75"/>
      <c r="NXL1055" s="75"/>
      <c r="NXM1055" s="75"/>
      <c r="NXN1055" s="75"/>
      <c r="NXO1055" s="75"/>
      <c r="NXP1055" s="75"/>
      <c r="NXQ1055" s="75"/>
      <c r="NXR1055" s="75"/>
      <c r="NXS1055" s="75"/>
      <c r="NXT1055" s="75"/>
      <c r="NXU1055" s="75"/>
      <c r="NXV1055" s="75"/>
      <c r="NXW1055" s="75"/>
      <c r="NXX1055" s="75"/>
      <c r="NXY1055" s="75"/>
      <c r="NXZ1055" s="75"/>
      <c r="NYA1055" s="75"/>
      <c r="NYB1055" s="75"/>
      <c r="NYC1055" s="75"/>
      <c r="NYD1055" s="75"/>
      <c r="NYE1055" s="75"/>
      <c r="NYF1055" s="75"/>
      <c r="NYG1055" s="75"/>
      <c r="NYH1055" s="75"/>
      <c r="NYI1055" s="75"/>
      <c r="NYJ1055" s="75"/>
      <c r="NYK1055" s="75"/>
      <c r="NYL1055" s="75"/>
      <c r="NYM1055" s="75"/>
      <c r="NYN1055" s="75"/>
      <c r="NYO1055" s="75"/>
      <c r="NYP1055" s="75"/>
      <c r="NYQ1055" s="75"/>
      <c r="NYR1055" s="75"/>
      <c r="NYS1055" s="75"/>
      <c r="NYT1055" s="75"/>
      <c r="NYU1055" s="75"/>
      <c r="NYV1055" s="75"/>
      <c r="NYW1055" s="75"/>
      <c r="NYX1055" s="75"/>
      <c r="NYY1055" s="75"/>
      <c r="NYZ1055" s="75"/>
      <c r="NZA1055" s="75"/>
      <c r="NZB1055" s="75"/>
      <c r="NZC1055" s="75"/>
      <c r="NZD1055" s="75"/>
      <c r="NZE1055" s="75"/>
      <c r="NZF1055" s="75"/>
      <c r="NZG1055" s="75"/>
      <c r="NZH1055" s="75"/>
      <c r="NZI1055" s="75"/>
      <c r="NZJ1055" s="75"/>
      <c r="NZK1055" s="75"/>
      <c r="NZL1055" s="75"/>
      <c r="NZM1055" s="75"/>
      <c r="NZN1055" s="75"/>
      <c r="NZO1055" s="75"/>
      <c r="NZP1055" s="75"/>
      <c r="NZQ1055" s="75"/>
      <c r="NZR1055" s="75"/>
      <c r="NZS1055" s="75"/>
      <c r="NZT1055" s="75"/>
      <c r="NZU1055" s="75"/>
      <c r="NZV1055" s="75"/>
      <c r="NZW1055" s="75"/>
      <c r="NZX1055" s="75"/>
      <c r="NZY1055" s="75"/>
      <c r="NZZ1055" s="75"/>
      <c r="OAA1055" s="75"/>
      <c r="OAB1055" s="75"/>
      <c r="OAC1055" s="75"/>
      <c r="OAD1055" s="75"/>
      <c r="OAE1055" s="75"/>
      <c r="OAF1055" s="75"/>
      <c r="OAG1055" s="75"/>
      <c r="OAH1055" s="75"/>
      <c r="OAI1055" s="75"/>
      <c r="OAJ1055" s="75"/>
      <c r="OAK1055" s="75"/>
      <c r="OAL1055" s="75"/>
      <c r="OAM1055" s="75"/>
      <c r="OAN1055" s="75"/>
      <c r="OAO1055" s="75"/>
      <c r="OAP1055" s="75"/>
      <c r="OAQ1055" s="75"/>
      <c r="OAR1055" s="75"/>
      <c r="OAS1055" s="75"/>
      <c r="OAT1055" s="75"/>
      <c r="OAU1055" s="75"/>
      <c r="OAV1055" s="75"/>
      <c r="OAW1055" s="75"/>
      <c r="OAX1055" s="75"/>
      <c r="OAY1055" s="75"/>
      <c r="OAZ1055" s="75"/>
      <c r="OBA1055" s="75"/>
      <c r="OBB1055" s="75"/>
      <c r="OBC1055" s="75"/>
      <c r="OBD1055" s="75"/>
      <c r="OBE1055" s="75"/>
      <c r="OBF1055" s="75"/>
      <c r="OBG1055" s="75"/>
      <c r="OBH1055" s="75"/>
      <c r="OBI1055" s="75"/>
      <c r="OBJ1055" s="75"/>
      <c r="OBK1055" s="75"/>
      <c r="OBL1055" s="75"/>
      <c r="OBM1055" s="75"/>
      <c r="OBN1055" s="75"/>
      <c r="OBO1055" s="75"/>
      <c r="OBP1055" s="75"/>
      <c r="OBQ1055" s="75"/>
      <c r="OBR1055" s="75"/>
      <c r="OBS1055" s="75"/>
      <c r="OBT1055" s="75"/>
      <c r="OBU1055" s="75"/>
      <c r="OBV1055" s="75"/>
      <c r="OBW1055" s="75"/>
      <c r="OBX1055" s="75"/>
      <c r="OBY1055" s="75"/>
      <c r="OBZ1055" s="75"/>
      <c r="OCA1055" s="75"/>
      <c r="OCB1055" s="75"/>
      <c r="OCC1055" s="75"/>
      <c r="OCD1055" s="75"/>
      <c r="OCE1055" s="75"/>
      <c r="OCF1055" s="75"/>
      <c r="OCG1055" s="75"/>
      <c r="OCH1055" s="75"/>
      <c r="OCI1055" s="75"/>
      <c r="OCJ1055" s="75"/>
      <c r="OCK1055" s="75"/>
      <c r="OCL1055" s="75"/>
      <c r="OCM1055" s="75"/>
      <c r="OCN1055" s="75"/>
      <c r="OCO1055" s="75"/>
      <c r="OCP1055" s="75"/>
      <c r="OCQ1055" s="75"/>
      <c r="OCR1055" s="75"/>
      <c r="OCS1055" s="75"/>
      <c r="OCT1055" s="75"/>
      <c r="OCU1055" s="75"/>
      <c r="OCV1055" s="75"/>
      <c r="OCW1055" s="75"/>
      <c r="OCX1055" s="75"/>
      <c r="OCY1055" s="75"/>
      <c r="OCZ1055" s="75"/>
      <c r="ODA1055" s="75"/>
      <c r="ODB1055" s="75"/>
      <c r="ODC1055" s="75"/>
      <c r="ODD1055" s="75"/>
      <c r="ODE1055" s="75"/>
      <c r="ODF1055" s="75"/>
      <c r="ODG1055" s="75"/>
      <c r="ODH1055" s="75"/>
      <c r="ODI1055" s="75"/>
      <c r="ODJ1055" s="75"/>
      <c r="ODK1055" s="75"/>
      <c r="ODL1055" s="75"/>
      <c r="ODM1055" s="75"/>
      <c r="ODN1055" s="75"/>
      <c r="ODO1055" s="75"/>
      <c r="ODP1055" s="75"/>
      <c r="ODQ1055" s="75"/>
      <c r="ODR1055" s="75"/>
      <c r="ODS1055" s="75"/>
      <c r="ODT1055" s="75"/>
      <c r="ODU1055" s="75"/>
      <c r="ODV1055" s="75"/>
      <c r="ODW1055" s="75"/>
      <c r="ODX1055" s="75"/>
      <c r="ODY1055" s="75"/>
      <c r="ODZ1055" s="75"/>
      <c r="OEA1055" s="75"/>
      <c r="OEB1055" s="75"/>
      <c r="OEC1055" s="75"/>
      <c r="OED1055" s="75"/>
      <c r="OEE1055" s="75"/>
      <c r="OEF1055" s="75"/>
      <c r="OEG1055" s="75"/>
      <c r="OEH1055" s="75"/>
      <c r="OEI1055" s="75"/>
      <c r="OEJ1055" s="75"/>
      <c r="OEK1055" s="75"/>
      <c r="OEL1055" s="75"/>
      <c r="OEM1055" s="75"/>
      <c r="OEN1055" s="75"/>
      <c r="OEO1055" s="75"/>
      <c r="OEP1055" s="75"/>
      <c r="OEQ1055" s="75"/>
      <c r="OER1055" s="75"/>
      <c r="OES1055" s="75"/>
      <c r="OET1055" s="75"/>
      <c r="OEU1055" s="75"/>
      <c r="OEV1055" s="75"/>
      <c r="OEW1055" s="75"/>
      <c r="OEX1055" s="75"/>
      <c r="OEY1055" s="75"/>
      <c r="OEZ1055" s="75"/>
      <c r="OFA1055" s="75"/>
      <c r="OFB1055" s="75"/>
      <c r="OFC1055" s="75"/>
      <c r="OFD1055" s="75"/>
      <c r="OFE1055" s="75"/>
      <c r="OFF1055" s="75"/>
      <c r="OFG1055" s="75"/>
      <c r="OFH1055" s="75"/>
      <c r="OFI1055" s="75"/>
      <c r="OFJ1055" s="75"/>
      <c r="OFK1055" s="75"/>
      <c r="OFL1055" s="75"/>
      <c r="OFM1055" s="75"/>
      <c r="OFN1055" s="75"/>
      <c r="OFO1055" s="75"/>
      <c r="OFP1055" s="75"/>
      <c r="OFQ1055" s="75"/>
      <c r="OFR1055" s="75"/>
      <c r="OFS1055" s="75"/>
      <c r="OFT1055" s="75"/>
      <c r="OFU1055" s="75"/>
      <c r="OFV1055" s="75"/>
      <c r="OFW1055" s="75"/>
      <c r="OFX1055" s="75"/>
      <c r="OFY1055" s="75"/>
      <c r="OFZ1055" s="75"/>
      <c r="OGA1055" s="75"/>
      <c r="OGB1055" s="75"/>
      <c r="OGC1055" s="75"/>
      <c r="OGD1055" s="75"/>
      <c r="OGE1055" s="75"/>
      <c r="OGF1055" s="75"/>
      <c r="OGG1055" s="75"/>
      <c r="OGH1055" s="75"/>
      <c r="OGI1055" s="75"/>
      <c r="OGJ1055" s="75"/>
      <c r="OGK1055" s="75"/>
      <c r="OGL1055" s="75"/>
      <c r="OGM1055" s="75"/>
      <c r="OGN1055" s="75"/>
      <c r="OGO1055" s="75"/>
      <c r="OGP1055" s="75"/>
      <c r="OGQ1055" s="75"/>
      <c r="OGR1055" s="75"/>
      <c r="OGS1055" s="75"/>
      <c r="OGT1055" s="75"/>
      <c r="OGU1055" s="75"/>
      <c r="OGV1055" s="75"/>
      <c r="OGW1055" s="75"/>
      <c r="OGX1055" s="75"/>
      <c r="OGY1055" s="75"/>
      <c r="OGZ1055" s="75"/>
      <c r="OHA1055" s="75"/>
      <c r="OHB1055" s="75"/>
      <c r="OHC1055" s="75"/>
      <c r="OHD1055" s="75"/>
      <c r="OHE1055" s="75"/>
      <c r="OHF1055" s="75"/>
      <c r="OHG1055" s="75"/>
      <c r="OHH1055" s="75"/>
      <c r="OHI1055" s="75"/>
      <c r="OHJ1055" s="75"/>
      <c r="OHK1055" s="75"/>
      <c r="OHL1055" s="75"/>
      <c r="OHM1055" s="75"/>
      <c r="OHN1055" s="75"/>
      <c r="OHO1055" s="75"/>
      <c r="OHP1055" s="75"/>
      <c r="OHQ1055" s="75"/>
      <c r="OHR1055" s="75"/>
      <c r="OHS1055" s="75"/>
      <c r="OHT1055" s="75"/>
      <c r="OHU1055" s="75"/>
      <c r="OHV1055" s="75"/>
      <c r="OHW1055" s="75"/>
      <c r="OHX1055" s="75"/>
      <c r="OHY1055" s="75"/>
      <c r="OHZ1055" s="75"/>
      <c r="OIA1055" s="75"/>
      <c r="OIB1055" s="75"/>
      <c r="OIC1055" s="75"/>
      <c r="OID1055" s="75"/>
      <c r="OIE1055" s="75"/>
      <c r="OIF1055" s="75"/>
      <c r="OIG1055" s="75"/>
      <c r="OIH1055" s="75"/>
      <c r="OII1055" s="75"/>
      <c r="OIJ1055" s="75"/>
      <c r="OIK1055" s="75"/>
      <c r="OIL1055" s="75"/>
      <c r="OIM1055" s="75"/>
      <c r="OIN1055" s="75"/>
      <c r="OIO1055" s="75"/>
      <c r="OIP1055" s="75"/>
      <c r="OIQ1055" s="75"/>
      <c r="OIR1055" s="75"/>
      <c r="OIS1055" s="75"/>
      <c r="OIT1055" s="75"/>
      <c r="OIU1055" s="75"/>
      <c r="OIV1055" s="75"/>
      <c r="OIW1055" s="75"/>
      <c r="OIX1055" s="75"/>
      <c r="OIY1055" s="75"/>
      <c r="OIZ1055" s="75"/>
      <c r="OJA1055" s="75"/>
      <c r="OJB1055" s="75"/>
      <c r="OJC1055" s="75"/>
      <c r="OJD1055" s="75"/>
      <c r="OJE1055" s="75"/>
      <c r="OJF1055" s="75"/>
      <c r="OJG1055" s="75"/>
      <c r="OJH1055" s="75"/>
      <c r="OJI1055" s="75"/>
      <c r="OJJ1055" s="75"/>
      <c r="OJK1055" s="75"/>
      <c r="OJL1055" s="75"/>
      <c r="OJM1055" s="75"/>
      <c r="OJN1055" s="75"/>
      <c r="OJO1055" s="75"/>
      <c r="OJP1055" s="75"/>
      <c r="OJQ1055" s="75"/>
      <c r="OJR1055" s="75"/>
      <c r="OJS1055" s="75"/>
      <c r="OJT1055" s="75"/>
      <c r="OJU1055" s="75"/>
      <c r="OJV1055" s="75"/>
      <c r="OJW1055" s="75"/>
      <c r="OJX1055" s="75"/>
      <c r="OJY1055" s="75"/>
      <c r="OJZ1055" s="75"/>
      <c r="OKA1055" s="75"/>
      <c r="OKB1055" s="75"/>
      <c r="OKC1055" s="75"/>
      <c r="OKD1055" s="75"/>
      <c r="OKE1055" s="75"/>
      <c r="OKF1055" s="75"/>
      <c r="OKG1055" s="75"/>
      <c r="OKH1055" s="75"/>
      <c r="OKI1055" s="75"/>
      <c r="OKJ1055" s="75"/>
      <c r="OKK1055" s="75"/>
      <c r="OKL1055" s="75"/>
      <c r="OKM1055" s="75"/>
      <c r="OKN1055" s="75"/>
      <c r="OKO1055" s="75"/>
      <c r="OKP1055" s="75"/>
      <c r="OKQ1055" s="75"/>
      <c r="OKR1055" s="75"/>
      <c r="OKS1055" s="75"/>
      <c r="OKT1055" s="75"/>
      <c r="OKU1055" s="75"/>
      <c r="OKV1055" s="75"/>
      <c r="OKW1055" s="75"/>
      <c r="OKX1055" s="75"/>
      <c r="OKY1055" s="75"/>
      <c r="OKZ1055" s="75"/>
      <c r="OLA1055" s="75"/>
      <c r="OLB1055" s="75"/>
      <c r="OLC1055" s="75"/>
      <c r="OLD1055" s="75"/>
      <c r="OLE1055" s="75"/>
      <c r="OLF1055" s="75"/>
      <c r="OLG1055" s="75"/>
      <c r="OLH1055" s="75"/>
      <c r="OLI1055" s="75"/>
      <c r="OLJ1055" s="75"/>
      <c r="OLK1055" s="75"/>
      <c r="OLL1055" s="75"/>
      <c r="OLM1055" s="75"/>
      <c r="OLN1055" s="75"/>
      <c r="OLO1055" s="75"/>
      <c r="OLP1055" s="75"/>
      <c r="OLQ1055" s="75"/>
      <c r="OLR1055" s="75"/>
      <c r="OLS1055" s="75"/>
      <c r="OLT1055" s="75"/>
      <c r="OLU1055" s="75"/>
      <c r="OLV1055" s="75"/>
      <c r="OLW1055" s="75"/>
      <c r="OLX1055" s="75"/>
      <c r="OLY1055" s="75"/>
      <c r="OLZ1055" s="75"/>
      <c r="OMA1055" s="75"/>
      <c r="OMB1055" s="75"/>
      <c r="OMC1055" s="75"/>
      <c r="OMD1055" s="75"/>
      <c r="OME1055" s="75"/>
      <c r="OMF1055" s="75"/>
      <c r="OMG1055" s="75"/>
      <c r="OMH1055" s="75"/>
      <c r="OMI1055" s="75"/>
      <c r="OMJ1055" s="75"/>
      <c r="OMK1055" s="75"/>
      <c r="OML1055" s="75"/>
      <c r="OMM1055" s="75"/>
      <c r="OMN1055" s="75"/>
      <c r="OMO1055" s="75"/>
      <c r="OMP1055" s="75"/>
      <c r="OMQ1055" s="75"/>
      <c r="OMR1055" s="75"/>
      <c r="OMS1055" s="75"/>
      <c r="OMT1055" s="75"/>
      <c r="OMU1055" s="75"/>
      <c r="OMV1055" s="75"/>
      <c r="OMW1055" s="75"/>
      <c r="OMX1055" s="75"/>
      <c r="OMY1055" s="75"/>
      <c r="OMZ1055" s="75"/>
      <c r="ONA1055" s="75"/>
      <c r="ONB1055" s="75"/>
      <c r="ONC1055" s="75"/>
      <c r="OND1055" s="75"/>
      <c r="ONE1055" s="75"/>
      <c r="ONF1055" s="75"/>
      <c r="ONG1055" s="75"/>
      <c r="ONH1055" s="75"/>
      <c r="ONI1055" s="75"/>
      <c r="ONJ1055" s="75"/>
      <c r="ONK1055" s="75"/>
      <c r="ONL1055" s="75"/>
      <c r="ONM1055" s="75"/>
      <c r="ONN1055" s="75"/>
      <c r="ONO1055" s="75"/>
      <c r="ONP1055" s="75"/>
      <c r="ONQ1055" s="75"/>
      <c r="ONR1055" s="75"/>
      <c r="ONS1055" s="75"/>
      <c r="ONT1055" s="75"/>
      <c r="ONU1055" s="75"/>
      <c r="ONV1055" s="75"/>
      <c r="ONW1055" s="75"/>
      <c r="ONX1055" s="75"/>
      <c r="ONY1055" s="75"/>
      <c r="ONZ1055" s="75"/>
      <c r="OOA1055" s="75"/>
      <c r="OOB1055" s="75"/>
      <c r="OOC1055" s="75"/>
      <c r="OOD1055" s="75"/>
      <c r="OOE1055" s="75"/>
      <c r="OOF1055" s="75"/>
      <c r="OOG1055" s="75"/>
      <c r="OOH1055" s="75"/>
      <c r="OOI1055" s="75"/>
      <c r="OOJ1055" s="75"/>
      <c r="OOK1055" s="75"/>
      <c r="OOL1055" s="75"/>
      <c r="OOM1055" s="75"/>
      <c r="OON1055" s="75"/>
      <c r="OOO1055" s="75"/>
      <c r="OOP1055" s="75"/>
      <c r="OOQ1055" s="75"/>
      <c r="OOR1055" s="75"/>
      <c r="OOS1055" s="75"/>
      <c r="OOT1055" s="75"/>
      <c r="OOU1055" s="75"/>
      <c r="OOV1055" s="75"/>
      <c r="OOW1055" s="75"/>
      <c r="OOX1055" s="75"/>
      <c r="OOY1055" s="75"/>
      <c r="OOZ1055" s="75"/>
      <c r="OPA1055" s="75"/>
      <c r="OPB1055" s="75"/>
      <c r="OPC1055" s="75"/>
      <c r="OPD1055" s="75"/>
      <c r="OPE1055" s="75"/>
      <c r="OPF1055" s="75"/>
      <c r="OPG1055" s="75"/>
      <c r="OPH1055" s="75"/>
      <c r="OPI1055" s="75"/>
      <c r="OPJ1055" s="75"/>
      <c r="OPK1055" s="75"/>
      <c r="OPL1055" s="75"/>
      <c r="OPM1055" s="75"/>
      <c r="OPN1055" s="75"/>
      <c r="OPO1055" s="75"/>
      <c r="OPP1055" s="75"/>
      <c r="OPQ1055" s="75"/>
      <c r="OPR1055" s="75"/>
      <c r="OPS1055" s="75"/>
      <c r="OPT1055" s="75"/>
      <c r="OPU1055" s="75"/>
      <c r="OPV1055" s="75"/>
      <c r="OPW1055" s="75"/>
      <c r="OPX1055" s="75"/>
      <c r="OPY1055" s="75"/>
      <c r="OPZ1055" s="75"/>
      <c r="OQA1055" s="75"/>
      <c r="OQB1055" s="75"/>
      <c r="OQC1055" s="75"/>
      <c r="OQD1055" s="75"/>
      <c r="OQE1055" s="75"/>
      <c r="OQF1055" s="75"/>
      <c r="OQG1055" s="75"/>
      <c r="OQH1055" s="75"/>
      <c r="OQI1055" s="75"/>
      <c r="OQJ1055" s="75"/>
      <c r="OQK1055" s="75"/>
      <c r="OQL1055" s="75"/>
      <c r="OQM1055" s="75"/>
      <c r="OQN1055" s="75"/>
      <c r="OQO1055" s="75"/>
      <c r="OQP1055" s="75"/>
      <c r="OQQ1055" s="75"/>
      <c r="OQR1055" s="75"/>
      <c r="OQS1055" s="75"/>
      <c r="OQT1055" s="75"/>
      <c r="OQU1055" s="75"/>
      <c r="OQV1055" s="75"/>
      <c r="OQW1055" s="75"/>
      <c r="OQX1055" s="75"/>
      <c r="OQY1055" s="75"/>
      <c r="OQZ1055" s="75"/>
      <c r="ORA1055" s="75"/>
      <c r="ORB1055" s="75"/>
      <c r="ORC1055" s="75"/>
      <c r="ORD1055" s="75"/>
      <c r="ORE1055" s="75"/>
      <c r="ORF1055" s="75"/>
      <c r="ORG1055" s="75"/>
      <c r="ORH1055" s="75"/>
      <c r="ORI1055" s="75"/>
      <c r="ORJ1055" s="75"/>
      <c r="ORK1055" s="75"/>
      <c r="ORL1055" s="75"/>
      <c r="ORM1055" s="75"/>
      <c r="ORN1055" s="75"/>
      <c r="ORO1055" s="75"/>
      <c r="ORP1055" s="75"/>
      <c r="ORQ1055" s="75"/>
      <c r="ORR1055" s="75"/>
      <c r="ORS1055" s="75"/>
      <c r="ORT1055" s="75"/>
      <c r="ORU1055" s="75"/>
      <c r="ORV1055" s="75"/>
      <c r="ORW1055" s="75"/>
      <c r="ORX1055" s="75"/>
      <c r="ORY1055" s="75"/>
      <c r="ORZ1055" s="75"/>
      <c r="OSA1055" s="75"/>
      <c r="OSB1055" s="75"/>
      <c r="OSC1055" s="75"/>
      <c r="OSD1055" s="75"/>
      <c r="OSE1055" s="75"/>
      <c r="OSF1055" s="75"/>
      <c r="OSG1055" s="75"/>
      <c r="OSH1055" s="75"/>
      <c r="OSI1055" s="75"/>
      <c r="OSJ1055" s="75"/>
      <c r="OSK1055" s="75"/>
      <c r="OSL1055" s="75"/>
      <c r="OSM1055" s="75"/>
      <c r="OSN1055" s="75"/>
      <c r="OSO1055" s="75"/>
      <c r="OSP1055" s="75"/>
      <c r="OSQ1055" s="75"/>
      <c r="OSR1055" s="75"/>
      <c r="OSS1055" s="75"/>
      <c r="OST1055" s="75"/>
      <c r="OSU1055" s="75"/>
      <c r="OSV1055" s="75"/>
      <c r="OSW1055" s="75"/>
      <c r="OSX1055" s="75"/>
      <c r="OSY1055" s="75"/>
      <c r="OSZ1055" s="75"/>
      <c r="OTA1055" s="75"/>
      <c r="OTB1055" s="75"/>
      <c r="OTC1055" s="75"/>
      <c r="OTD1055" s="75"/>
      <c r="OTE1055" s="75"/>
      <c r="OTF1055" s="75"/>
      <c r="OTG1055" s="75"/>
      <c r="OTH1055" s="75"/>
      <c r="OTI1055" s="75"/>
      <c r="OTJ1055" s="75"/>
      <c r="OTK1055" s="75"/>
      <c r="OTL1055" s="75"/>
      <c r="OTM1055" s="75"/>
      <c r="OTN1055" s="75"/>
      <c r="OTO1055" s="75"/>
      <c r="OTP1055" s="75"/>
      <c r="OTQ1055" s="75"/>
      <c r="OTR1055" s="75"/>
      <c r="OTS1055" s="75"/>
      <c r="OTT1055" s="75"/>
      <c r="OTU1055" s="75"/>
      <c r="OTV1055" s="75"/>
      <c r="OTW1055" s="75"/>
      <c r="OTX1055" s="75"/>
      <c r="OTY1055" s="75"/>
      <c r="OTZ1055" s="75"/>
      <c r="OUA1055" s="75"/>
      <c r="OUB1055" s="75"/>
      <c r="OUC1055" s="75"/>
      <c r="OUD1055" s="75"/>
      <c r="OUE1055" s="75"/>
      <c r="OUF1055" s="75"/>
      <c r="OUG1055" s="75"/>
      <c r="OUH1055" s="75"/>
      <c r="OUI1055" s="75"/>
      <c r="OUJ1055" s="75"/>
      <c r="OUK1055" s="75"/>
      <c r="OUL1055" s="75"/>
      <c r="OUM1055" s="75"/>
      <c r="OUN1055" s="75"/>
      <c r="OUO1055" s="75"/>
      <c r="OUP1055" s="75"/>
      <c r="OUQ1055" s="75"/>
      <c r="OUR1055" s="75"/>
      <c r="OUS1055" s="75"/>
      <c r="OUT1055" s="75"/>
      <c r="OUU1055" s="75"/>
      <c r="OUV1055" s="75"/>
      <c r="OUW1055" s="75"/>
      <c r="OUX1055" s="75"/>
      <c r="OUY1055" s="75"/>
      <c r="OUZ1055" s="75"/>
      <c r="OVA1055" s="75"/>
      <c r="OVB1055" s="75"/>
      <c r="OVC1055" s="75"/>
      <c r="OVD1055" s="75"/>
      <c r="OVE1055" s="75"/>
      <c r="OVF1055" s="75"/>
      <c r="OVG1055" s="75"/>
      <c r="OVH1055" s="75"/>
      <c r="OVI1055" s="75"/>
      <c r="OVJ1055" s="75"/>
      <c r="OVK1055" s="75"/>
      <c r="OVL1055" s="75"/>
      <c r="OVM1055" s="75"/>
      <c r="OVN1055" s="75"/>
      <c r="OVO1055" s="75"/>
      <c r="OVP1055" s="75"/>
      <c r="OVQ1055" s="75"/>
      <c r="OVR1055" s="75"/>
      <c r="OVS1055" s="75"/>
      <c r="OVT1055" s="75"/>
      <c r="OVU1055" s="75"/>
      <c r="OVV1055" s="75"/>
      <c r="OVW1055" s="75"/>
      <c r="OVX1055" s="75"/>
      <c r="OVY1055" s="75"/>
      <c r="OVZ1055" s="75"/>
      <c r="OWA1055" s="75"/>
      <c r="OWB1055" s="75"/>
      <c r="OWC1055" s="75"/>
      <c r="OWD1055" s="75"/>
      <c r="OWE1055" s="75"/>
      <c r="OWF1055" s="75"/>
      <c r="OWG1055" s="75"/>
      <c r="OWH1055" s="75"/>
      <c r="OWI1055" s="75"/>
      <c r="OWJ1055" s="75"/>
      <c r="OWK1055" s="75"/>
      <c r="OWL1055" s="75"/>
      <c r="OWM1055" s="75"/>
      <c r="OWN1055" s="75"/>
      <c r="OWO1055" s="75"/>
      <c r="OWP1055" s="75"/>
      <c r="OWQ1055" s="75"/>
      <c r="OWR1055" s="75"/>
      <c r="OWS1055" s="75"/>
      <c r="OWT1055" s="75"/>
      <c r="OWU1055" s="75"/>
      <c r="OWV1055" s="75"/>
      <c r="OWW1055" s="75"/>
      <c r="OWX1055" s="75"/>
      <c r="OWY1055" s="75"/>
      <c r="OWZ1055" s="75"/>
      <c r="OXA1055" s="75"/>
      <c r="OXB1055" s="75"/>
      <c r="OXC1055" s="75"/>
      <c r="OXD1055" s="75"/>
      <c r="OXE1055" s="75"/>
      <c r="OXF1055" s="75"/>
      <c r="OXG1055" s="75"/>
      <c r="OXH1055" s="75"/>
      <c r="OXI1055" s="75"/>
      <c r="OXJ1055" s="75"/>
      <c r="OXK1055" s="75"/>
      <c r="OXL1055" s="75"/>
      <c r="OXM1055" s="75"/>
      <c r="OXN1055" s="75"/>
      <c r="OXO1055" s="75"/>
      <c r="OXP1055" s="75"/>
      <c r="OXQ1055" s="75"/>
      <c r="OXR1055" s="75"/>
      <c r="OXS1055" s="75"/>
      <c r="OXT1055" s="75"/>
      <c r="OXU1055" s="75"/>
      <c r="OXV1055" s="75"/>
      <c r="OXW1055" s="75"/>
      <c r="OXX1055" s="75"/>
      <c r="OXY1055" s="75"/>
      <c r="OXZ1055" s="75"/>
      <c r="OYA1055" s="75"/>
      <c r="OYB1055" s="75"/>
      <c r="OYC1055" s="75"/>
      <c r="OYD1055" s="75"/>
      <c r="OYE1055" s="75"/>
      <c r="OYF1055" s="75"/>
      <c r="OYG1055" s="75"/>
      <c r="OYH1055" s="75"/>
      <c r="OYI1055" s="75"/>
      <c r="OYJ1055" s="75"/>
      <c r="OYK1055" s="75"/>
      <c r="OYL1055" s="75"/>
      <c r="OYM1055" s="75"/>
      <c r="OYN1055" s="75"/>
      <c r="OYO1055" s="75"/>
      <c r="OYP1055" s="75"/>
      <c r="OYQ1055" s="75"/>
      <c r="OYR1055" s="75"/>
      <c r="OYS1055" s="75"/>
      <c r="OYT1055" s="75"/>
      <c r="OYU1055" s="75"/>
      <c r="OYV1055" s="75"/>
      <c r="OYW1055" s="75"/>
      <c r="OYX1055" s="75"/>
      <c r="OYY1055" s="75"/>
      <c r="OYZ1055" s="75"/>
      <c r="OZA1055" s="75"/>
      <c r="OZB1055" s="75"/>
      <c r="OZC1055" s="75"/>
      <c r="OZD1055" s="75"/>
      <c r="OZE1055" s="75"/>
      <c r="OZF1055" s="75"/>
      <c r="OZG1055" s="75"/>
      <c r="OZH1055" s="75"/>
      <c r="OZI1055" s="75"/>
      <c r="OZJ1055" s="75"/>
      <c r="OZK1055" s="75"/>
      <c r="OZL1055" s="75"/>
      <c r="OZM1055" s="75"/>
      <c r="OZN1055" s="75"/>
      <c r="OZO1055" s="75"/>
      <c r="OZP1055" s="75"/>
      <c r="OZQ1055" s="75"/>
      <c r="OZR1055" s="75"/>
      <c r="OZS1055" s="75"/>
      <c r="OZT1055" s="75"/>
      <c r="OZU1055" s="75"/>
      <c r="OZV1055" s="75"/>
      <c r="OZW1055" s="75"/>
      <c r="OZX1055" s="75"/>
      <c r="OZY1055" s="75"/>
      <c r="OZZ1055" s="75"/>
      <c r="PAA1055" s="75"/>
      <c r="PAB1055" s="75"/>
      <c r="PAC1055" s="75"/>
      <c r="PAD1055" s="75"/>
      <c r="PAE1055" s="75"/>
      <c r="PAF1055" s="75"/>
      <c r="PAG1055" s="75"/>
      <c r="PAH1055" s="75"/>
      <c r="PAI1055" s="75"/>
      <c r="PAJ1055" s="75"/>
      <c r="PAK1055" s="75"/>
      <c r="PAL1055" s="75"/>
      <c r="PAM1055" s="75"/>
      <c r="PAN1055" s="75"/>
      <c r="PAO1055" s="75"/>
      <c r="PAP1055" s="75"/>
      <c r="PAQ1055" s="75"/>
      <c r="PAR1055" s="75"/>
      <c r="PAS1055" s="75"/>
      <c r="PAT1055" s="75"/>
      <c r="PAU1055" s="75"/>
      <c r="PAV1055" s="75"/>
      <c r="PAW1055" s="75"/>
      <c r="PAX1055" s="75"/>
      <c r="PAY1055" s="75"/>
      <c r="PAZ1055" s="75"/>
      <c r="PBA1055" s="75"/>
      <c r="PBB1055" s="75"/>
      <c r="PBC1055" s="75"/>
      <c r="PBD1055" s="75"/>
      <c r="PBE1055" s="75"/>
      <c r="PBF1055" s="75"/>
      <c r="PBG1055" s="75"/>
      <c r="PBH1055" s="75"/>
      <c r="PBI1055" s="75"/>
      <c r="PBJ1055" s="75"/>
      <c r="PBK1055" s="75"/>
      <c r="PBL1055" s="75"/>
      <c r="PBM1055" s="75"/>
      <c r="PBN1055" s="75"/>
      <c r="PBO1055" s="75"/>
      <c r="PBP1055" s="75"/>
      <c r="PBQ1055" s="75"/>
      <c r="PBR1055" s="75"/>
      <c r="PBS1055" s="75"/>
      <c r="PBT1055" s="75"/>
      <c r="PBU1055" s="75"/>
      <c r="PBV1055" s="75"/>
      <c r="PBW1055" s="75"/>
      <c r="PBX1055" s="75"/>
      <c r="PBY1055" s="75"/>
      <c r="PBZ1055" s="75"/>
      <c r="PCA1055" s="75"/>
      <c r="PCB1055" s="75"/>
      <c r="PCC1055" s="75"/>
      <c r="PCD1055" s="75"/>
      <c r="PCE1055" s="75"/>
      <c r="PCF1055" s="75"/>
      <c r="PCG1055" s="75"/>
      <c r="PCH1055" s="75"/>
      <c r="PCI1055" s="75"/>
      <c r="PCJ1055" s="75"/>
      <c r="PCK1055" s="75"/>
      <c r="PCL1055" s="75"/>
      <c r="PCM1055" s="75"/>
      <c r="PCN1055" s="75"/>
      <c r="PCO1055" s="75"/>
      <c r="PCP1055" s="75"/>
      <c r="PCQ1055" s="75"/>
      <c r="PCR1055" s="75"/>
      <c r="PCS1055" s="75"/>
      <c r="PCT1055" s="75"/>
      <c r="PCU1055" s="75"/>
      <c r="PCV1055" s="75"/>
      <c r="PCW1055" s="75"/>
      <c r="PCX1055" s="75"/>
      <c r="PCY1055" s="75"/>
      <c r="PCZ1055" s="75"/>
      <c r="PDA1055" s="75"/>
      <c r="PDB1055" s="75"/>
      <c r="PDC1055" s="75"/>
      <c r="PDD1055" s="75"/>
      <c r="PDE1055" s="75"/>
      <c r="PDF1055" s="75"/>
      <c r="PDG1055" s="75"/>
      <c r="PDH1055" s="75"/>
      <c r="PDI1055" s="75"/>
      <c r="PDJ1055" s="75"/>
      <c r="PDK1055" s="75"/>
      <c r="PDL1055" s="75"/>
      <c r="PDM1055" s="75"/>
      <c r="PDN1055" s="75"/>
      <c r="PDO1055" s="75"/>
      <c r="PDP1055" s="75"/>
      <c r="PDQ1055" s="75"/>
      <c r="PDR1055" s="75"/>
      <c r="PDS1055" s="75"/>
      <c r="PDT1055" s="75"/>
      <c r="PDU1055" s="75"/>
      <c r="PDV1055" s="75"/>
      <c r="PDW1055" s="75"/>
      <c r="PDX1055" s="75"/>
      <c r="PDY1055" s="75"/>
      <c r="PDZ1055" s="75"/>
      <c r="PEA1055" s="75"/>
      <c r="PEB1055" s="75"/>
      <c r="PEC1055" s="75"/>
      <c r="PED1055" s="75"/>
      <c r="PEE1055" s="75"/>
      <c r="PEF1055" s="75"/>
      <c r="PEG1055" s="75"/>
      <c r="PEH1055" s="75"/>
      <c r="PEI1055" s="75"/>
      <c r="PEJ1055" s="75"/>
      <c r="PEK1055" s="75"/>
      <c r="PEL1055" s="75"/>
      <c r="PEM1055" s="75"/>
      <c r="PEN1055" s="75"/>
      <c r="PEO1055" s="75"/>
      <c r="PEP1055" s="75"/>
      <c r="PEQ1055" s="75"/>
      <c r="PER1055" s="75"/>
      <c r="PES1055" s="75"/>
      <c r="PET1055" s="75"/>
      <c r="PEU1055" s="75"/>
      <c r="PEV1055" s="75"/>
      <c r="PEW1055" s="75"/>
      <c r="PEX1055" s="75"/>
      <c r="PEY1055" s="75"/>
      <c r="PEZ1055" s="75"/>
      <c r="PFA1055" s="75"/>
      <c r="PFB1055" s="75"/>
      <c r="PFC1055" s="75"/>
      <c r="PFD1055" s="75"/>
      <c r="PFE1055" s="75"/>
      <c r="PFF1055" s="75"/>
      <c r="PFG1055" s="75"/>
      <c r="PFH1055" s="75"/>
      <c r="PFI1055" s="75"/>
      <c r="PFJ1055" s="75"/>
      <c r="PFK1055" s="75"/>
      <c r="PFL1055" s="75"/>
      <c r="PFM1055" s="75"/>
      <c r="PFN1055" s="75"/>
      <c r="PFO1055" s="75"/>
      <c r="PFP1055" s="75"/>
      <c r="PFQ1055" s="75"/>
      <c r="PFR1055" s="75"/>
      <c r="PFS1055" s="75"/>
      <c r="PFT1055" s="75"/>
      <c r="PFU1055" s="75"/>
      <c r="PFV1055" s="75"/>
      <c r="PFW1055" s="75"/>
      <c r="PFX1055" s="75"/>
      <c r="PFY1055" s="75"/>
      <c r="PFZ1055" s="75"/>
      <c r="PGA1055" s="75"/>
      <c r="PGB1055" s="75"/>
      <c r="PGC1055" s="75"/>
      <c r="PGD1055" s="75"/>
      <c r="PGE1055" s="75"/>
      <c r="PGF1055" s="75"/>
      <c r="PGG1055" s="75"/>
      <c r="PGH1055" s="75"/>
      <c r="PGI1055" s="75"/>
      <c r="PGJ1055" s="75"/>
      <c r="PGK1055" s="75"/>
      <c r="PGL1055" s="75"/>
      <c r="PGM1055" s="75"/>
      <c r="PGN1055" s="75"/>
      <c r="PGO1055" s="75"/>
      <c r="PGP1055" s="75"/>
      <c r="PGQ1055" s="75"/>
      <c r="PGR1055" s="75"/>
      <c r="PGS1055" s="75"/>
      <c r="PGT1055" s="75"/>
      <c r="PGU1055" s="75"/>
      <c r="PGV1055" s="75"/>
      <c r="PGW1055" s="75"/>
      <c r="PGX1055" s="75"/>
      <c r="PGY1055" s="75"/>
      <c r="PGZ1055" s="75"/>
      <c r="PHA1055" s="75"/>
      <c r="PHB1055" s="75"/>
      <c r="PHC1055" s="75"/>
      <c r="PHD1055" s="75"/>
      <c r="PHE1055" s="75"/>
      <c r="PHF1055" s="75"/>
      <c r="PHG1055" s="75"/>
      <c r="PHH1055" s="75"/>
      <c r="PHI1055" s="75"/>
      <c r="PHJ1055" s="75"/>
      <c r="PHK1055" s="75"/>
      <c r="PHL1055" s="75"/>
      <c r="PHM1055" s="75"/>
      <c r="PHN1055" s="75"/>
      <c r="PHO1055" s="75"/>
      <c r="PHP1055" s="75"/>
      <c r="PHQ1055" s="75"/>
      <c r="PHR1055" s="75"/>
      <c r="PHS1055" s="75"/>
      <c r="PHT1055" s="75"/>
      <c r="PHU1055" s="75"/>
      <c r="PHV1055" s="75"/>
      <c r="PHW1055" s="75"/>
      <c r="PHX1055" s="75"/>
      <c r="PHY1055" s="75"/>
      <c r="PHZ1055" s="75"/>
      <c r="PIA1055" s="75"/>
      <c r="PIB1055" s="75"/>
      <c r="PIC1055" s="75"/>
      <c r="PID1055" s="75"/>
      <c r="PIE1055" s="75"/>
      <c r="PIF1055" s="75"/>
      <c r="PIG1055" s="75"/>
      <c r="PIH1055" s="75"/>
      <c r="PII1055" s="75"/>
      <c r="PIJ1055" s="75"/>
      <c r="PIK1055" s="75"/>
      <c r="PIL1055" s="75"/>
      <c r="PIM1055" s="75"/>
      <c r="PIN1055" s="75"/>
      <c r="PIO1055" s="75"/>
      <c r="PIP1055" s="75"/>
      <c r="PIQ1055" s="75"/>
      <c r="PIR1055" s="75"/>
      <c r="PIS1055" s="75"/>
      <c r="PIT1055" s="75"/>
      <c r="PIU1055" s="75"/>
      <c r="PIV1055" s="75"/>
      <c r="PIW1055" s="75"/>
      <c r="PIX1055" s="75"/>
      <c r="PIY1055" s="75"/>
      <c r="PIZ1055" s="75"/>
      <c r="PJA1055" s="75"/>
      <c r="PJB1055" s="75"/>
      <c r="PJC1055" s="75"/>
      <c r="PJD1055" s="75"/>
      <c r="PJE1055" s="75"/>
      <c r="PJF1055" s="75"/>
      <c r="PJG1055" s="75"/>
      <c r="PJH1055" s="75"/>
      <c r="PJI1055" s="75"/>
      <c r="PJJ1055" s="75"/>
      <c r="PJK1055" s="75"/>
      <c r="PJL1055" s="75"/>
      <c r="PJM1055" s="75"/>
      <c r="PJN1055" s="75"/>
      <c r="PJO1055" s="75"/>
      <c r="PJP1055" s="75"/>
      <c r="PJQ1055" s="75"/>
      <c r="PJR1055" s="75"/>
      <c r="PJS1055" s="75"/>
      <c r="PJT1055" s="75"/>
      <c r="PJU1055" s="75"/>
      <c r="PJV1055" s="75"/>
      <c r="PJW1055" s="75"/>
      <c r="PJX1055" s="75"/>
      <c r="PJY1055" s="75"/>
      <c r="PJZ1055" s="75"/>
      <c r="PKA1055" s="75"/>
      <c r="PKB1055" s="75"/>
      <c r="PKC1055" s="75"/>
      <c r="PKD1055" s="75"/>
      <c r="PKE1055" s="75"/>
      <c r="PKF1055" s="75"/>
      <c r="PKG1055" s="75"/>
      <c r="PKH1055" s="75"/>
      <c r="PKI1055" s="75"/>
      <c r="PKJ1055" s="75"/>
      <c r="PKK1055" s="75"/>
      <c r="PKL1055" s="75"/>
      <c r="PKM1055" s="75"/>
      <c r="PKN1055" s="75"/>
      <c r="PKO1055" s="75"/>
      <c r="PKP1055" s="75"/>
      <c r="PKQ1055" s="75"/>
      <c r="PKR1055" s="75"/>
      <c r="PKS1055" s="75"/>
      <c r="PKT1055" s="75"/>
      <c r="PKU1055" s="75"/>
      <c r="PKV1055" s="75"/>
      <c r="PKW1055" s="75"/>
      <c r="PKX1055" s="75"/>
      <c r="PKY1055" s="75"/>
      <c r="PKZ1055" s="75"/>
      <c r="PLA1055" s="75"/>
      <c r="PLB1055" s="75"/>
      <c r="PLC1055" s="75"/>
      <c r="PLD1055" s="75"/>
      <c r="PLE1055" s="75"/>
      <c r="PLF1055" s="75"/>
      <c r="PLG1055" s="75"/>
      <c r="PLH1055" s="75"/>
      <c r="PLI1055" s="75"/>
      <c r="PLJ1055" s="75"/>
      <c r="PLK1055" s="75"/>
      <c r="PLL1055" s="75"/>
      <c r="PLM1055" s="75"/>
      <c r="PLN1055" s="75"/>
      <c r="PLO1055" s="75"/>
      <c r="PLP1055" s="75"/>
      <c r="PLQ1055" s="75"/>
      <c r="PLR1055" s="75"/>
      <c r="PLS1055" s="75"/>
      <c r="PLT1055" s="75"/>
      <c r="PLU1055" s="75"/>
      <c r="PLV1055" s="75"/>
      <c r="PLW1055" s="75"/>
      <c r="PLX1055" s="75"/>
      <c r="PLY1055" s="75"/>
      <c r="PLZ1055" s="75"/>
      <c r="PMA1055" s="75"/>
      <c r="PMB1055" s="75"/>
      <c r="PMC1055" s="75"/>
      <c r="PMD1055" s="75"/>
      <c r="PME1055" s="75"/>
      <c r="PMF1055" s="75"/>
      <c r="PMG1055" s="75"/>
      <c r="PMH1055" s="75"/>
      <c r="PMI1055" s="75"/>
      <c r="PMJ1055" s="75"/>
      <c r="PMK1055" s="75"/>
      <c r="PML1055" s="75"/>
      <c r="PMM1055" s="75"/>
      <c r="PMN1055" s="75"/>
      <c r="PMO1055" s="75"/>
      <c r="PMP1055" s="75"/>
      <c r="PMQ1055" s="75"/>
      <c r="PMR1055" s="75"/>
      <c r="PMS1055" s="75"/>
      <c r="PMT1055" s="75"/>
      <c r="PMU1055" s="75"/>
      <c r="PMV1055" s="75"/>
      <c r="PMW1055" s="75"/>
      <c r="PMX1055" s="75"/>
      <c r="PMY1055" s="75"/>
      <c r="PMZ1055" s="75"/>
      <c r="PNA1055" s="75"/>
      <c r="PNB1055" s="75"/>
      <c r="PNC1055" s="75"/>
      <c r="PND1055" s="75"/>
      <c r="PNE1055" s="75"/>
      <c r="PNF1055" s="75"/>
      <c r="PNG1055" s="75"/>
      <c r="PNH1055" s="75"/>
      <c r="PNI1055" s="75"/>
      <c r="PNJ1055" s="75"/>
      <c r="PNK1055" s="75"/>
      <c r="PNL1055" s="75"/>
      <c r="PNM1055" s="75"/>
      <c r="PNN1055" s="75"/>
      <c r="PNO1055" s="75"/>
      <c r="PNP1055" s="75"/>
      <c r="PNQ1055" s="75"/>
      <c r="PNR1055" s="75"/>
      <c r="PNS1055" s="75"/>
      <c r="PNT1055" s="75"/>
      <c r="PNU1055" s="75"/>
      <c r="PNV1055" s="75"/>
      <c r="PNW1055" s="75"/>
      <c r="PNX1055" s="75"/>
      <c r="PNY1055" s="75"/>
      <c r="PNZ1055" s="75"/>
      <c r="POA1055" s="75"/>
      <c r="POB1055" s="75"/>
      <c r="POC1055" s="75"/>
      <c r="POD1055" s="75"/>
      <c r="POE1055" s="75"/>
      <c r="POF1055" s="75"/>
      <c r="POG1055" s="75"/>
      <c r="POH1055" s="75"/>
      <c r="POI1055" s="75"/>
      <c r="POJ1055" s="75"/>
      <c r="POK1055" s="75"/>
      <c r="POL1055" s="75"/>
      <c r="POM1055" s="75"/>
      <c r="PON1055" s="75"/>
      <c r="POO1055" s="75"/>
      <c r="POP1055" s="75"/>
      <c r="POQ1055" s="75"/>
      <c r="POR1055" s="75"/>
      <c r="POS1055" s="75"/>
      <c r="POT1055" s="75"/>
      <c r="POU1055" s="75"/>
      <c r="POV1055" s="75"/>
      <c r="POW1055" s="75"/>
      <c r="POX1055" s="75"/>
      <c r="POY1055" s="75"/>
      <c r="POZ1055" s="75"/>
      <c r="PPA1055" s="75"/>
      <c r="PPB1055" s="75"/>
      <c r="PPC1055" s="75"/>
      <c r="PPD1055" s="75"/>
      <c r="PPE1055" s="75"/>
      <c r="PPF1055" s="75"/>
      <c r="PPG1055" s="75"/>
      <c r="PPH1055" s="75"/>
      <c r="PPI1055" s="75"/>
      <c r="PPJ1055" s="75"/>
      <c r="PPK1055" s="75"/>
      <c r="PPL1055" s="75"/>
      <c r="PPM1055" s="75"/>
      <c r="PPN1055" s="75"/>
      <c r="PPO1055" s="75"/>
      <c r="PPP1055" s="75"/>
      <c r="PPQ1055" s="75"/>
      <c r="PPR1055" s="75"/>
      <c r="PPS1055" s="75"/>
      <c r="PPT1055" s="75"/>
      <c r="PPU1055" s="75"/>
      <c r="PPV1055" s="75"/>
      <c r="PPW1055" s="75"/>
      <c r="PPX1055" s="75"/>
      <c r="PPY1055" s="75"/>
      <c r="PPZ1055" s="75"/>
      <c r="PQA1055" s="75"/>
      <c r="PQB1055" s="75"/>
      <c r="PQC1055" s="75"/>
      <c r="PQD1055" s="75"/>
      <c r="PQE1055" s="75"/>
      <c r="PQF1055" s="75"/>
      <c r="PQG1055" s="75"/>
      <c r="PQH1055" s="75"/>
      <c r="PQI1055" s="75"/>
      <c r="PQJ1055" s="75"/>
      <c r="PQK1055" s="75"/>
      <c r="PQL1055" s="75"/>
      <c r="PQM1055" s="75"/>
      <c r="PQN1055" s="75"/>
      <c r="PQO1055" s="75"/>
      <c r="PQP1055" s="75"/>
      <c r="PQQ1055" s="75"/>
      <c r="PQR1055" s="75"/>
      <c r="PQS1055" s="75"/>
      <c r="PQT1055" s="75"/>
      <c r="PQU1055" s="75"/>
      <c r="PQV1055" s="75"/>
      <c r="PQW1055" s="75"/>
      <c r="PQX1055" s="75"/>
      <c r="PQY1055" s="75"/>
      <c r="PQZ1055" s="75"/>
      <c r="PRA1055" s="75"/>
      <c r="PRB1055" s="75"/>
      <c r="PRC1055" s="75"/>
      <c r="PRD1055" s="75"/>
      <c r="PRE1055" s="75"/>
      <c r="PRF1055" s="75"/>
      <c r="PRG1055" s="75"/>
      <c r="PRH1055" s="75"/>
      <c r="PRI1055" s="75"/>
      <c r="PRJ1055" s="75"/>
      <c r="PRK1055" s="75"/>
      <c r="PRL1055" s="75"/>
      <c r="PRM1055" s="75"/>
      <c r="PRN1055" s="75"/>
      <c r="PRO1055" s="75"/>
      <c r="PRP1055" s="75"/>
      <c r="PRQ1055" s="75"/>
      <c r="PRR1055" s="75"/>
      <c r="PRS1055" s="75"/>
      <c r="PRT1055" s="75"/>
      <c r="PRU1055" s="75"/>
      <c r="PRV1055" s="75"/>
      <c r="PRW1055" s="75"/>
      <c r="PRX1055" s="75"/>
      <c r="PRY1055" s="75"/>
      <c r="PRZ1055" s="75"/>
      <c r="PSA1055" s="75"/>
      <c r="PSB1055" s="75"/>
      <c r="PSC1055" s="75"/>
      <c r="PSD1055" s="75"/>
      <c r="PSE1055" s="75"/>
      <c r="PSF1055" s="75"/>
      <c r="PSG1055" s="75"/>
      <c r="PSH1055" s="75"/>
      <c r="PSI1055" s="75"/>
      <c r="PSJ1055" s="75"/>
      <c r="PSK1055" s="75"/>
      <c r="PSL1055" s="75"/>
      <c r="PSM1055" s="75"/>
      <c r="PSN1055" s="75"/>
      <c r="PSO1055" s="75"/>
      <c r="PSP1055" s="75"/>
      <c r="PSQ1055" s="75"/>
      <c r="PSR1055" s="75"/>
      <c r="PSS1055" s="75"/>
      <c r="PST1055" s="75"/>
      <c r="PSU1055" s="75"/>
      <c r="PSV1055" s="75"/>
      <c r="PSW1055" s="75"/>
      <c r="PSX1055" s="75"/>
      <c r="PSY1055" s="75"/>
      <c r="PSZ1055" s="75"/>
      <c r="PTA1055" s="75"/>
      <c r="PTB1055" s="75"/>
      <c r="PTC1055" s="75"/>
      <c r="PTD1055" s="75"/>
      <c r="PTE1055" s="75"/>
      <c r="PTF1055" s="75"/>
      <c r="PTG1055" s="75"/>
      <c r="PTH1055" s="75"/>
      <c r="PTI1055" s="75"/>
      <c r="PTJ1055" s="75"/>
      <c r="PTK1055" s="75"/>
      <c r="PTL1055" s="75"/>
      <c r="PTM1055" s="75"/>
      <c r="PTN1055" s="75"/>
      <c r="PTO1055" s="75"/>
      <c r="PTP1055" s="75"/>
      <c r="PTQ1055" s="75"/>
      <c r="PTR1055" s="75"/>
      <c r="PTS1055" s="75"/>
      <c r="PTT1055" s="75"/>
      <c r="PTU1055" s="75"/>
      <c r="PTV1055" s="75"/>
      <c r="PTW1055" s="75"/>
      <c r="PTX1055" s="75"/>
      <c r="PTY1055" s="75"/>
      <c r="PTZ1055" s="75"/>
      <c r="PUA1055" s="75"/>
      <c r="PUB1055" s="75"/>
      <c r="PUC1055" s="75"/>
      <c r="PUD1055" s="75"/>
      <c r="PUE1055" s="75"/>
      <c r="PUF1055" s="75"/>
      <c r="PUG1055" s="75"/>
      <c r="PUH1055" s="75"/>
      <c r="PUI1055" s="75"/>
      <c r="PUJ1055" s="75"/>
      <c r="PUK1055" s="75"/>
      <c r="PUL1055" s="75"/>
      <c r="PUM1055" s="75"/>
      <c r="PUN1055" s="75"/>
      <c r="PUO1055" s="75"/>
      <c r="PUP1055" s="75"/>
      <c r="PUQ1055" s="75"/>
      <c r="PUR1055" s="75"/>
      <c r="PUS1055" s="75"/>
      <c r="PUT1055" s="75"/>
      <c r="PUU1055" s="75"/>
      <c r="PUV1055" s="75"/>
      <c r="PUW1055" s="75"/>
      <c r="PUX1055" s="75"/>
      <c r="PUY1055" s="75"/>
      <c r="PUZ1055" s="75"/>
      <c r="PVA1055" s="75"/>
      <c r="PVB1055" s="75"/>
      <c r="PVC1055" s="75"/>
      <c r="PVD1055" s="75"/>
      <c r="PVE1055" s="75"/>
      <c r="PVF1055" s="75"/>
      <c r="PVG1055" s="75"/>
      <c r="PVH1055" s="75"/>
      <c r="PVI1055" s="75"/>
      <c r="PVJ1055" s="75"/>
      <c r="PVK1055" s="75"/>
      <c r="PVL1055" s="75"/>
      <c r="PVM1055" s="75"/>
      <c r="PVN1055" s="75"/>
      <c r="PVO1055" s="75"/>
      <c r="PVP1055" s="75"/>
      <c r="PVQ1055" s="75"/>
      <c r="PVR1055" s="75"/>
      <c r="PVS1055" s="75"/>
      <c r="PVT1055" s="75"/>
      <c r="PVU1055" s="75"/>
      <c r="PVV1055" s="75"/>
      <c r="PVW1055" s="75"/>
      <c r="PVX1055" s="75"/>
      <c r="PVY1055" s="75"/>
      <c r="PVZ1055" s="75"/>
      <c r="PWA1055" s="75"/>
      <c r="PWB1055" s="75"/>
      <c r="PWC1055" s="75"/>
      <c r="PWD1055" s="75"/>
      <c r="PWE1055" s="75"/>
      <c r="PWF1055" s="75"/>
      <c r="PWG1055" s="75"/>
      <c r="PWH1055" s="75"/>
      <c r="PWI1055" s="75"/>
      <c r="PWJ1055" s="75"/>
      <c r="PWK1055" s="75"/>
      <c r="PWL1055" s="75"/>
      <c r="PWM1055" s="75"/>
      <c r="PWN1055" s="75"/>
      <c r="PWO1055" s="75"/>
      <c r="PWP1055" s="75"/>
      <c r="PWQ1055" s="75"/>
      <c r="PWR1055" s="75"/>
      <c r="PWS1055" s="75"/>
      <c r="PWT1055" s="75"/>
      <c r="PWU1055" s="75"/>
      <c r="PWV1055" s="75"/>
      <c r="PWW1055" s="75"/>
      <c r="PWX1055" s="75"/>
      <c r="PWY1055" s="75"/>
      <c r="PWZ1055" s="75"/>
      <c r="PXA1055" s="75"/>
      <c r="PXB1055" s="75"/>
      <c r="PXC1055" s="75"/>
      <c r="PXD1055" s="75"/>
      <c r="PXE1055" s="75"/>
      <c r="PXF1055" s="75"/>
      <c r="PXG1055" s="75"/>
      <c r="PXH1055" s="75"/>
      <c r="PXI1055" s="75"/>
      <c r="PXJ1055" s="75"/>
      <c r="PXK1055" s="75"/>
      <c r="PXL1055" s="75"/>
      <c r="PXM1055" s="75"/>
      <c r="PXN1055" s="75"/>
      <c r="PXO1055" s="75"/>
      <c r="PXP1055" s="75"/>
      <c r="PXQ1055" s="75"/>
      <c r="PXR1055" s="75"/>
      <c r="PXS1055" s="75"/>
      <c r="PXT1055" s="75"/>
      <c r="PXU1055" s="75"/>
      <c r="PXV1055" s="75"/>
      <c r="PXW1055" s="75"/>
      <c r="PXX1055" s="75"/>
      <c r="PXY1055" s="75"/>
      <c r="PXZ1055" s="75"/>
      <c r="PYA1055" s="75"/>
      <c r="PYB1055" s="75"/>
      <c r="PYC1055" s="75"/>
      <c r="PYD1055" s="75"/>
      <c r="PYE1055" s="75"/>
      <c r="PYF1055" s="75"/>
      <c r="PYG1055" s="75"/>
      <c r="PYH1055" s="75"/>
      <c r="PYI1055" s="75"/>
      <c r="PYJ1055" s="75"/>
      <c r="PYK1055" s="75"/>
      <c r="PYL1055" s="75"/>
      <c r="PYM1055" s="75"/>
      <c r="PYN1055" s="75"/>
      <c r="PYO1055" s="75"/>
      <c r="PYP1055" s="75"/>
      <c r="PYQ1055" s="75"/>
      <c r="PYR1055" s="75"/>
      <c r="PYS1055" s="75"/>
      <c r="PYT1055" s="75"/>
      <c r="PYU1055" s="75"/>
      <c r="PYV1055" s="75"/>
      <c r="PYW1055" s="75"/>
      <c r="PYX1055" s="75"/>
      <c r="PYY1055" s="75"/>
      <c r="PYZ1055" s="75"/>
      <c r="PZA1055" s="75"/>
      <c r="PZB1055" s="75"/>
      <c r="PZC1055" s="75"/>
      <c r="PZD1055" s="75"/>
      <c r="PZE1055" s="75"/>
      <c r="PZF1055" s="75"/>
      <c r="PZG1055" s="75"/>
      <c r="PZH1055" s="75"/>
      <c r="PZI1055" s="75"/>
      <c r="PZJ1055" s="75"/>
      <c r="PZK1055" s="75"/>
      <c r="PZL1055" s="75"/>
      <c r="PZM1055" s="75"/>
      <c r="PZN1055" s="75"/>
      <c r="PZO1055" s="75"/>
      <c r="PZP1055" s="75"/>
      <c r="PZQ1055" s="75"/>
      <c r="PZR1055" s="75"/>
      <c r="PZS1055" s="75"/>
      <c r="PZT1055" s="75"/>
      <c r="PZU1055" s="75"/>
      <c r="PZV1055" s="75"/>
      <c r="PZW1055" s="75"/>
      <c r="PZX1055" s="75"/>
      <c r="PZY1055" s="75"/>
      <c r="PZZ1055" s="75"/>
      <c r="QAA1055" s="75"/>
      <c r="QAB1055" s="75"/>
      <c r="QAC1055" s="75"/>
      <c r="QAD1055" s="75"/>
      <c r="QAE1055" s="75"/>
      <c r="QAF1055" s="75"/>
      <c r="QAG1055" s="75"/>
      <c r="QAH1055" s="75"/>
      <c r="QAI1055" s="75"/>
      <c r="QAJ1055" s="75"/>
      <c r="QAK1055" s="75"/>
      <c r="QAL1055" s="75"/>
      <c r="QAM1055" s="75"/>
      <c r="QAN1055" s="75"/>
      <c r="QAO1055" s="75"/>
      <c r="QAP1055" s="75"/>
      <c r="QAQ1055" s="75"/>
      <c r="QAR1055" s="75"/>
      <c r="QAS1055" s="75"/>
      <c r="QAT1055" s="75"/>
      <c r="QAU1055" s="75"/>
      <c r="QAV1055" s="75"/>
      <c r="QAW1055" s="75"/>
      <c r="QAX1055" s="75"/>
      <c r="QAY1055" s="75"/>
      <c r="QAZ1055" s="75"/>
      <c r="QBA1055" s="75"/>
      <c r="QBB1055" s="75"/>
      <c r="QBC1055" s="75"/>
      <c r="QBD1055" s="75"/>
      <c r="QBE1055" s="75"/>
      <c r="QBF1055" s="75"/>
      <c r="QBG1055" s="75"/>
      <c r="QBH1055" s="75"/>
      <c r="QBI1055" s="75"/>
      <c r="QBJ1055" s="75"/>
      <c r="QBK1055" s="75"/>
      <c r="QBL1055" s="75"/>
      <c r="QBM1055" s="75"/>
      <c r="QBN1055" s="75"/>
      <c r="QBO1055" s="75"/>
      <c r="QBP1055" s="75"/>
      <c r="QBQ1055" s="75"/>
      <c r="QBR1055" s="75"/>
      <c r="QBS1055" s="75"/>
      <c r="QBT1055" s="75"/>
      <c r="QBU1055" s="75"/>
      <c r="QBV1055" s="75"/>
      <c r="QBW1055" s="75"/>
      <c r="QBX1055" s="75"/>
      <c r="QBY1055" s="75"/>
      <c r="QBZ1055" s="75"/>
      <c r="QCA1055" s="75"/>
      <c r="QCB1055" s="75"/>
      <c r="QCC1055" s="75"/>
      <c r="QCD1055" s="75"/>
      <c r="QCE1055" s="75"/>
      <c r="QCF1055" s="75"/>
      <c r="QCG1055" s="75"/>
      <c r="QCH1055" s="75"/>
      <c r="QCI1055" s="75"/>
      <c r="QCJ1055" s="75"/>
      <c r="QCK1055" s="75"/>
      <c r="QCL1055" s="75"/>
      <c r="QCM1055" s="75"/>
      <c r="QCN1055" s="75"/>
      <c r="QCO1055" s="75"/>
      <c r="QCP1055" s="75"/>
      <c r="QCQ1055" s="75"/>
      <c r="QCR1055" s="75"/>
      <c r="QCS1055" s="75"/>
      <c r="QCT1055" s="75"/>
      <c r="QCU1055" s="75"/>
      <c r="QCV1055" s="75"/>
      <c r="QCW1055" s="75"/>
      <c r="QCX1055" s="75"/>
      <c r="QCY1055" s="75"/>
      <c r="QCZ1055" s="75"/>
      <c r="QDA1055" s="75"/>
      <c r="QDB1055" s="75"/>
      <c r="QDC1055" s="75"/>
      <c r="QDD1055" s="75"/>
      <c r="QDE1055" s="75"/>
      <c r="QDF1055" s="75"/>
      <c r="QDG1055" s="75"/>
      <c r="QDH1055" s="75"/>
      <c r="QDI1055" s="75"/>
      <c r="QDJ1055" s="75"/>
      <c r="QDK1055" s="75"/>
      <c r="QDL1055" s="75"/>
      <c r="QDM1055" s="75"/>
      <c r="QDN1055" s="75"/>
      <c r="QDO1055" s="75"/>
      <c r="QDP1055" s="75"/>
      <c r="QDQ1055" s="75"/>
      <c r="QDR1055" s="75"/>
      <c r="QDS1055" s="75"/>
      <c r="QDT1055" s="75"/>
      <c r="QDU1055" s="75"/>
      <c r="QDV1055" s="75"/>
      <c r="QDW1055" s="75"/>
      <c r="QDX1055" s="75"/>
      <c r="QDY1055" s="75"/>
      <c r="QDZ1055" s="75"/>
      <c r="QEA1055" s="75"/>
      <c r="QEB1055" s="75"/>
      <c r="QEC1055" s="75"/>
      <c r="QED1055" s="75"/>
      <c r="QEE1055" s="75"/>
      <c r="QEF1055" s="75"/>
      <c r="QEG1055" s="75"/>
      <c r="QEH1055" s="75"/>
      <c r="QEI1055" s="75"/>
      <c r="QEJ1055" s="75"/>
      <c r="QEK1055" s="75"/>
      <c r="QEL1055" s="75"/>
      <c r="QEM1055" s="75"/>
      <c r="QEN1055" s="75"/>
      <c r="QEO1055" s="75"/>
      <c r="QEP1055" s="75"/>
      <c r="QEQ1055" s="75"/>
      <c r="QER1055" s="75"/>
      <c r="QES1055" s="75"/>
      <c r="QET1055" s="75"/>
      <c r="QEU1055" s="75"/>
      <c r="QEV1055" s="75"/>
      <c r="QEW1055" s="75"/>
      <c r="QEX1055" s="75"/>
      <c r="QEY1055" s="75"/>
      <c r="QEZ1055" s="75"/>
      <c r="QFA1055" s="75"/>
      <c r="QFB1055" s="75"/>
      <c r="QFC1055" s="75"/>
      <c r="QFD1055" s="75"/>
      <c r="QFE1055" s="75"/>
      <c r="QFF1055" s="75"/>
      <c r="QFG1055" s="75"/>
      <c r="QFH1055" s="75"/>
      <c r="QFI1055" s="75"/>
      <c r="QFJ1055" s="75"/>
      <c r="QFK1055" s="75"/>
      <c r="QFL1055" s="75"/>
      <c r="QFM1055" s="75"/>
      <c r="QFN1055" s="75"/>
      <c r="QFO1055" s="75"/>
      <c r="QFP1055" s="75"/>
      <c r="QFQ1055" s="75"/>
      <c r="QFR1055" s="75"/>
      <c r="QFS1055" s="75"/>
      <c r="QFT1055" s="75"/>
      <c r="QFU1055" s="75"/>
      <c r="QFV1055" s="75"/>
      <c r="QFW1055" s="75"/>
      <c r="QFX1055" s="75"/>
      <c r="QFY1055" s="75"/>
      <c r="QFZ1055" s="75"/>
      <c r="QGA1055" s="75"/>
      <c r="QGB1055" s="75"/>
      <c r="QGC1055" s="75"/>
      <c r="QGD1055" s="75"/>
      <c r="QGE1055" s="75"/>
      <c r="QGF1055" s="75"/>
      <c r="QGG1055" s="75"/>
      <c r="QGH1055" s="75"/>
      <c r="QGI1055" s="75"/>
      <c r="QGJ1055" s="75"/>
      <c r="QGK1055" s="75"/>
      <c r="QGL1055" s="75"/>
      <c r="QGM1055" s="75"/>
      <c r="QGN1055" s="75"/>
      <c r="QGO1055" s="75"/>
      <c r="QGP1055" s="75"/>
      <c r="QGQ1055" s="75"/>
      <c r="QGR1055" s="75"/>
      <c r="QGS1055" s="75"/>
      <c r="QGT1055" s="75"/>
      <c r="QGU1055" s="75"/>
      <c r="QGV1055" s="75"/>
      <c r="QGW1055" s="75"/>
      <c r="QGX1055" s="75"/>
      <c r="QGY1055" s="75"/>
      <c r="QGZ1055" s="75"/>
      <c r="QHA1055" s="75"/>
      <c r="QHB1055" s="75"/>
      <c r="QHC1055" s="75"/>
      <c r="QHD1055" s="75"/>
      <c r="QHE1055" s="75"/>
      <c r="QHF1055" s="75"/>
      <c r="QHG1055" s="75"/>
      <c r="QHH1055" s="75"/>
      <c r="QHI1055" s="75"/>
      <c r="QHJ1055" s="75"/>
      <c r="QHK1055" s="75"/>
      <c r="QHL1055" s="75"/>
      <c r="QHM1055" s="75"/>
      <c r="QHN1055" s="75"/>
      <c r="QHO1055" s="75"/>
      <c r="QHP1055" s="75"/>
      <c r="QHQ1055" s="75"/>
      <c r="QHR1055" s="75"/>
      <c r="QHS1055" s="75"/>
      <c r="QHT1055" s="75"/>
      <c r="QHU1055" s="75"/>
      <c r="QHV1055" s="75"/>
      <c r="QHW1055" s="75"/>
      <c r="QHX1055" s="75"/>
      <c r="QHY1055" s="75"/>
      <c r="QHZ1055" s="75"/>
      <c r="QIA1055" s="75"/>
      <c r="QIB1055" s="75"/>
      <c r="QIC1055" s="75"/>
      <c r="QID1055" s="75"/>
      <c r="QIE1055" s="75"/>
      <c r="QIF1055" s="75"/>
      <c r="QIG1055" s="75"/>
      <c r="QIH1055" s="75"/>
      <c r="QII1055" s="75"/>
      <c r="QIJ1055" s="75"/>
      <c r="QIK1055" s="75"/>
      <c r="QIL1055" s="75"/>
      <c r="QIM1055" s="75"/>
      <c r="QIN1055" s="75"/>
      <c r="QIO1055" s="75"/>
      <c r="QIP1055" s="75"/>
      <c r="QIQ1055" s="75"/>
      <c r="QIR1055" s="75"/>
      <c r="QIS1055" s="75"/>
      <c r="QIT1055" s="75"/>
      <c r="QIU1055" s="75"/>
      <c r="QIV1055" s="75"/>
      <c r="QIW1055" s="75"/>
      <c r="QIX1055" s="75"/>
      <c r="QIY1055" s="75"/>
      <c r="QIZ1055" s="75"/>
      <c r="QJA1055" s="75"/>
      <c r="QJB1055" s="75"/>
      <c r="QJC1055" s="75"/>
      <c r="QJD1055" s="75"/>
      <c r="QJE1055" s="75"/>
      <c r="QJF1055" s="75"/>
      <c r="QJG1055" s="75"/>
      <c r="QJH1055" s="75"/>
      <c r="QJI1055" s="75"/>
      <c r="QJJ1055" s="75"/>
      <c r="QJK1055" s="75"/>
      <c r="QJL1055" s="75"/>
      <c r="QJM1055" s="75"/>
      <c r="QJN1055" s="75"/>
      <c r="QJO1055" s="75"/>
      <c r="QJP1055" s="75"/>
      <c r="QJQ1055" s="75"/>
      <c r="QJR1055" s="75"/>
      <c r="QJS1055" s="75"/>
      <c r="QJT1055" s="75"/>
      <c r="QJU1055" s="75"/>
      <c r="QJV1055" s="75"/>
      <c r="QJW1055" s="75"/>
      <c r="QJX1055" s="75"/>
      <c r="QJY1055" s="75"/>
      <c r="QJZ1055" s="75"/>
      <c r="QKA1055" s="75"/>
      <c r="QKB1055" s="75"/>
      <c r="QKC1055" s="75"/>
      <c r="QKD1055" s="75"/>
      <c r="QKE1055" s="75"/>
      <c r="QKF1055" s="75"/>
      <c r="QKG1055" s="75"/>
      <c r="QKH1055" s="75"/>
      <c r="QKI1055" s="75"/>
      <c r="QKJ1055" s="75"/>
      <c r="QKK1055" s="75"/>
      <c r="QKL1055" s="75"/>
      <c r="QKM1055" s="75"/>
      <c r="QKN1055" s="75"/>
      <c r="QKO1055" s="75"/>
      <c r="QKP1055" s="75"/>
      <c r="QKQ1055" s="75"/>
      <c r="QKR1055" s="75"/>
      <c r="QKS1055" s="75"/>
      <c r="QKT1055" s="75"/>
      <c r="QKU1055" s="75"/>
      <c r="QKV1055" s="75"/>
      <c r="QKW1055" s="75"/>
      <c r="QKX1055" s="75"/>
      <c r="QKY1055" s="75"/>
      <c r="QKZ1055" s="75"/>
      <c r="QLA1055" s="75"/>
      <c r="QLB1055" s="75"/>
      <c r="QLC1055" s="75"/>
      <c r="QLD1055" s="75"/>
      <c r="QLE1055" s="75"/>
      <c r="QLF1055" s="75"/>
      <c r="QLG1055" s="75"/>
      <c r="QLH1055" s="75"/>
      <c r="QLI1055" s="75"/>
      <c r="QLJ1055" s="75"/>
      <c r="QLK1055" s="75"/>
      <c r="QLL1055" s="75"/>
      <c r="QLM1055" s="75"/>
      <c r="QLN1055" s="75"/>
      <c r="QLO1055" s="75"/>
      <c r="QLP1055" s="75"/>
      <c r="QLQ1055" s="75"/>
      <c r="QLR1055" s="75"/>
      <c r="QLS1055" s="75"/>
      <c r="QLT1055" s="75"/>
      <c r="QLU1055" s="75"/>
      <c r="QLV1055" s="75"/>
      <c r="QLW1055" s="75"/>
      <c r="QLX1055" s="75"/>
      <c r="QLY1055" s="75"/>
      <c r="QLZ1055" s="75"/>
      <c r="QMA1055" s="75"/>
      <c r="QMB1055" s="75"/>
      <c r="QMC1055" s="75"/>
      <c r="QMD1055" s="75"/>
      <c r="QME1055" s="75"/>
      <c r="QMF1055" s="75"/>
      <c r="QMG1055" s="75"/>
      <c r="QMH1055" s="75"/>
      <c r="QMI1055" s="75"/>
      <c r="QMJ1055" s="75"/>
      <c r="QMK1055" s="75"/>
      <c r="QML1055" s="75"/>
      <c r="QMM1055" s="75"/>
      <c r="QMN1055" s="75"/>
      <c r="QMO1055" s="75"/>
      <c r="QMP1055" s="75"/>
      <c r="QMQ1055" s="75"/>
      <c r="QMR1055" s="75"/>
      <c r="QMS1055" s="75"/>
      <c r="QMT1055" s="75"/>
      <c r="QMU1055" s="75"/>
      <c r="QMV1055" s="75"/>
      <c r="QMW1055" s="75"/>
      <c r="QMX1055" s="75"/>
      <c r="QMY1055" s="75"/>
      <c r="QMZ1055" s="75"/>
      <c r="QNA1055" s="75"/>
      <c r="QNB1055" s="75"/>
      <c r="QNC1055" s="75"/>
      <c r="QND1055" s="75"/>
      <c r="QNE1055" s="75"/>
      <c r="QNF1055" s="75"/>
      <c r="QNG1055" s="75"/>
      <c r="QNH1055" s="75"/>
      <c r="QNI1055" s="75"/>
      <c r="QNJ1055" s="75"/>
      <c r="QNK1055" s="75"/>
      <c r="QNL1055" s="75"/>
      <c r="QNM1055" s="75"/>
      <c r="QNN1055" s="75"/>
      <c r="QNO1055" s="75"/>
    </row>
    <row r="1056" spans="1:11871" s="26" customFormat="1" ht="15.5" hidden="1">
      <c r="A1056" s="1318" t="s">
        <v>1987</v>
      </c>
      <c r="B1056" s="1185" t="s">
        <v>7</v>
      </c>
      <c r="C1056" s="1185"/>
      <c r="D1056" s="1185"/>
      <c r="E1056" s="1185"/>
      <c r="F1056" s="1185"/>
      <c r="G1056" s="1185"/>
      <c r="H1056" s="587"/>
      <c r="I1056" s="597"/>
      <c r="J1056" s="266"/>
      <c r="K1056" s="522"/>
      <c r="L1056" s="266"/>
      <c r="M1056" s="266"/>
      <c r="N1056" s="266"/>
      <c r="O1056" s="266"/>
      <c r="P1056" s="266"/>
      <c r="Q1056" s="281" t="s">
        <v>1974</v>
      </c>
      <c r="R1056" s="266"/>
      <c r="S1056" s="266"/>
      <c r="T1056" s="266"/>
      <c r="U1056" s="266"/>
      <c r="V1056" s="266"/>
      <c r="W1056" s="418"/>
      <c r="X1056" s="266"/>
      <c r="Y1056" s="266"/>
      <c r="Z1056" s="266"/>
      <c r="AA1056" s="266"/>
      <c r="AB1056" s="266"/>
      <c r="AC1056" s="668"/>
      <c r="AD1056" s="266"/>
      <c r="AE1056" s="266"/>
      <c r="AF1056" s="266"/>
      <c r="AG1056" s="266"/>
      <c r="AH1056" s="266"/>
      <c r="AI1056" s="266"/>
      <c r="AJ1056" s="266"/>
      <c r="AK1056" s="266"/>
      <c r="AL1056" s="266"/>
      <c r="AM1056" s="266"/>
      <c r="AN1056" s="266"/>
      <c r="AO1056" s="266"/>
      <c r="AP1056" s="266"/>
      <c r="AQ1056" s="266"/>
      <c r="AR1056" s="266"/>
      <c r="AS1056" s="266"/>
      <c r="AT1056" s="266"/>
      <c r="AU1056" s="266"/>
      <c r="AV1056" s="266"/>
      <c r="AW1056" s="266"/>
      <c r="AX1056" s="266"/>
      <c r="AY1056" s="266"/>
      <c r="AZ1056" s="266"/>
      <c r="BA1056" s="266"/>
      <c r="BB1056" s="266"/>
      <c r="BC1056" s="266"/>
      <c r="BD1056" s="266"/>
      <c r="BE1056" s="266"/>
      <c r="BF1056" s="266"/>
      <c r="BG1056" s="266"/>
      <c r="BH1056" s="266"/>
      <c r="BI1056" s="266"/>
      <c r="BJ1056" s="266"/>
      <c r="BK1056" s="266"/>
      <c r="BL1056" s="834">
        <f t="shared" ref="BL1056:CK1056" si="566">COUNTIFS($Q$6:$Q$1030,"x",BL$6:BL$1030,"2")</f>
        <v>82</v>
      </c>
      <c r="BM1056" s="284">
        <f t="shared" si="566"/>
        <v>87</v>
      </c>
      <c r="BN1056" s="284">
        <f t="shared" si="566"/>
        <v>80</v>
      </c>
      <c r="BO1056" s="284">
        <f t="shared" si="566"/>
        <v>82</v>
      </c>
      <c r="BP1056" s="284">
        <f t="shared" si="566"/>
        <v>82</v>
      </c>
      <c r="BQ1056" s="284">
        <f t="shared" si="566"/>
        <v>83</v>
      </c>
      <c r="BR1056" s="834">
        <f t="shared" si="566"/>
        <v>79</v>
      </c>
      <c r="BS1056" s="284">
        <f t="shared" si="566"/>
        <v>70</v>
      </c>
      <c r="BT1056" s="284">
        <f t="shared" si="566"/>
        <v>83</v>
      </c>
      <c r="BU1056" s="284">
        <f t="shared" si="566"/>
        <v>85</v>
      </c>
      <c r="BV1056" s="284">
        <f t="shared" si="566"/>
        <v>84</v>
      </c>
      <c r="BW1056" s="834">
        <f t="shared" si="566"/>
        <v>79</v>
      </c>
      <c r="BX1056" s="284">
        <f t="shared" si="566"/>
        <v>78</v>
      </c>
      <c r="BY1056" s="834">
        <f t="shared" si="566"/>
        <v>78</v>
      </c>
      <c r="BZ1056" s="834">
        <f t="shared" si="566"/>
        <v>84</v>
      </c>
      <c r="CA1056" s="284">
        <f t="shared" si="566"/>
        <v>86</v>
      </c>
      <c r="CB1056" s="284">
        <f t="shared" si="566"/>
        <v>81</v>
      </c>
      <c r="CC1056" s="284">
        <f t="shared" si="566"/>
        <v>80</v>
      </c>
      <c r="CD1056" s="768">
        <f t="shared" si="566"/>
        <v>72</v>
      </c>
      <c r="CE1056" s="284">
        <f t="shared" si="566"/>
        <v>83</v>
      </c>
      <c r="CF1056" s="284">
        <f t="shared" si="566"/>
        <v>86</v>
      </c>
      <c r="CG1056" s="284">
        <f t="shared" si="566"/>
        <v>81</v>
      </c>
      <c r="CH1056" s="284">
        <f t="shared" si="566"/>
        <v>87</v>
      </c>
      <c r="CI1056" s="284">
        <f t="shared" si="566"/>
        <v>88</v>
      </c>
      <c r="CJ1056" s="768">
        <f t="shared" si="566"/>
        <v>78</v>
      </c>
      <c r="CK1056" s="284">
        <f t="shared" si="566"/>
        <v>89</v>
      </c>
      <c r="CL1056" s="995"/>
      <c r="CM1056" s="995"/>
      <c r="CN1056" s="995"/>
      <c r="CO1056" s="995"/>
      <c r="CP1056" s="995"/>
      <c r="CQ1056" s="995"/>
      <c r="CR1056" s="995"/>
      <c r="CS1056" s="995"/>
      <c r="CT1056" s="995"/>
      <c r="CU1056" s="995"/>
      <c r="CV1056" s="44"/>
    </row>
    <row r="1057" spans="1:100" s="26" customFormat="1" ht="19.399999999999999" hidden="1" customHeight="1">
      <c r="A1057" s="1318"/>
      <c r="B1057" s="1185" t="s">
        <v>4</v>
      </c>
      <c r="C1057" s="1185"/>
      <c r="D1057" s="1185"/>
      <c r="E1057" s="1185"/>
      <c r="F1057" s="1185"/>
      <c r="G1057" s="1185"/>
      <c r="H1057" s="587"/>
      <c r="I1057" s="597"/>
      <c r="J1057" s="266"/>
      <c r="K1057" s="522"/>
      <c r="L1057" s="266"/>
      <c r="M1057" s="266"/>
      <c r="N1057" s="266"/>
      <c r="O1057" s="266"/>
      <c r="P1057" s="266"/>
      <c r="Q1057" s="281" t="s">
        <v>1974</v>
      </c>
      <c r="R1057" s="266"/>
      <c r="S1057" s="266"/>
      <c r="T1057" s="266"/>
      <c r="U1057" s="266"/>
      <c r="V1057" s="266"/>
      <c r="W1057" s="418"/>
      <c r="X1057" s="266"/>
      <c r="Y1057" s="266"/>
      <c r="Z1057" s="266"/>
      <c r="AA1057" s="266"/>
      <c r="AB1057" s="266"/>
      <c r="AC1057" s="668"/>
      <c r="AD1057" s="266"/>
      <c r="AE1057" s="266"/>
      <c r="AF1057" s="266"/>
      <c r="AG1057" s="266"/>
      <c r="AH1057" s="266"/>
      <c r="AI1057" s="266"/>
      <c r="AJ1057" s="266"/>
      <c r="AK1057" s="266"/>
      <c r="AL1057" s="266"/>
      <c r="AM1057" s="266"/>
      <c r="AN1057" s="266"/>
      <c r="AO1057" s="266"/>
      <c r="AP1057" s="266"/>
      <c r="AQ1057" s="266"/>
      <c r="AR1057" s="266"/>
      <c r="AS1057" s="266"/>
      <c r="AT1057" s="266"/>
      <c r="AU1057" s="266"/>
      <c r="AV1057" s="266"/>
      <c r="AW1057" s="266"/>
      <c r="AX1057" s="266"/>
      <c r="AY1057" s="266"/>
      <c r="AZ1057" s="266"/>
      <c r="BA1057" s="266"/>
      <c r="BB1057" s="266"/>
      <c r="BC1057" s="266"/>
      <c r="BD1057" s="266"/>
      <c r="BE1057" s="266"/>
      <c r="BF1057" s="266"/>
      <c r="BG1057" s="266"/>
      <c r="BH1057" s="266"/>
      <c r="BI1057" s="266"/>
      <c r="BJ1057" s="266"/>
      <c r="BK1057" s="266"/>
      <c r="BL1057" s="834">
        <f t="shared" ref="BL1057:CK1057" si="567">COUNTIFS($Q$6:$Q$1030,"x",BL$6:BL$1030,"1")</f>
        <v>7</v>
      </c>
      <c r="BM1057" s="284">
        <f t="shared" si="567"/>
        <v>2</v>
      </c>
      <c r="BN1057" s="284">
        <f t="shared" si="567"/>
        <v>9</v>
      </c>
      <c r="BO1057" s="284">
        <f t="shared" si="567"/>
        <v>7</v>
      </c>
      <c r="BP1057" s="284">
        <f t="shared" si="567"/>
        <v>7</v>
      </c>
      <c r="BQ1057" s="284">
        <f t="shared" si="567"/>
        <v>6</v>
      </c>
      <c r="BR1057" s="834">
        <f t="shared" si="567"/>
        <v>10</v>
      </c>
      <c r="BS1057" s="284">
        <f t="shared" si="567"/>
        <v>19</v>
      </c>
      <c r="BT1057" s="284">
        <f t="shared" si="567"/>
        <v>6</v>
      </c>
      <c r="BU1057" s="284">
        <f t="shared" si="567"/>
        <v>4</v>
      </c>
      <c r="BV1057" s="284">
        <f t="shared" si="567"/>
        <v>5</v>
      </c>
      <c r="BW1057" s="834">
        <f t="shared" si="567"/>
        <v>10</v>
      </c>
      <c r="BX1057" s="284">
        <f t="shared" si="567"/>
        <v>11</v>
      </c>
      <c r="BY1057" s="834">
        <f t="shared" si="567"/>
        <v>11</v>
      </c>
      <c r="BZ1057" s="834">
        <f t="shared" si="567"/>
        <v>3</v>
      </c>
      <c r="CA1057" s="284">
        <f t="shared" si="567"/>
        <v>3</v>
      </c>
      <c r="CB1057" s="284">
        <f t="shared" si="567"/>
        <v>8</v>
      </c>
      <c r="CC1057" s="284">
        <f t="shared" si="567"/>
        <v>9</v>
      </c>
      <c r="CD1057" s="768">
        <f t="shared" si="567"/>
        <v>17</v>
      </c>
      <c r="CE1057" s="284">
        <f t="shared" si="567"/>
        <v>6</v>
      </c>
      <c r="CF1057" s="284">
        <f t="shared" si="567"/>
        <v>3</v>
      </c>
      <c r="CG1057" s="284">
        <f t="shared" si="567"/>
        <v>8</v>
      </c>
      <c r="CH1057" s="284">
        <f t="shared" si="567"/>
        <v>2</v>
      </c>
      <c r="CI1057" s="284">
        <f t="shared" si="567"/>
        <v>1</v>
      </c>
      <c r="CJ1057" s="768">
        <f t="shared" si="567"/>
        <v>11</v>
      </c>
      <c r="CK1057" s="284">
        <f t="shared" si="567"/>
        <v>0</v>
      </c>
      <c r="CL1057" s="995"/>
      <c r="CM1057" s="995"/>
      <c r="CN1057" s="995"/>
      <c r="CO1057" s="995"/>
      <c r="CP1057" s="995"/>
      <c r="CQ1057" s="995"/>
      <c r="CR1057" s="995"/>
      <c r="CS1057" s="995"/>
      <c r="CT1057" s="995"/>
      <c r="CU1057" s="995"/>
      <c r="CV1057" s="44"/>
    </row>
    <row r="1058" spans="1:100" ht="19.399999999999999" hidden="1" customHeight="1">
      <c r="A1058" s="1318"/>
      <c r="B1058" s="1185" t="s">
        <v>3</v>
      </c>
      <c r="C1058" s="1185"/>
      <c r="D1058" s="1185"/>
      <c r="E1058" s="1185"/>
      <c r="F1058" s="1185"/>
      <c r="G1058" s="1185"/>
      <c r="H1058" s="587"/>
      <c r="I1058" s="597"/>
      <c r="J1058" s="266"/>
      <c r="K1058" s="522"/>
      <c r="L1058" s="266"/>
      <c r="M1058" s="266"/>
      <c r="N1058" s="266"/>
      <c r="O1058" s="266"/>
      <c r="P1058" s="266"/>
      <c r="Q1058" s="281" t="s">
        <v>1974</v>
      </c>
      <c r="R1058" s="266"/>
      <c r="S1058" s="266"/>
      <c r="T1058" s="266"/>
      <c r="U1058" s="266"/>
      <c r="V1058" s="266"/>
      <c r="W1058" s="418"/>
      <c r="X1058" s="266"/>
      <c r="Y1058" s="266"/>
      <c r="Z1058" s="266"/>
      <c r="AA1058" s="266"/>
      <c r="AB1058" s="266"/>
      <c r="AC1058" s="668"/>
      <c r="AD1058" s="266"/>
      <c r="AE1058" s="266"/>
      <c r="AF1058" s="266"/>
      <c r="AG1058" s="266"/>
      <c r="AH1058" s="266"/>
      <c r="AI1058" s="266"/>
      <c r="AJ1058" s="266"/>
      <c r="AK1058" s="266"/>
      <c r="AL1058" s="266"/>
      <c r="AM1058" s="266"/>
      <c r="AN1058" s="266"/>
      <c r="AO1058" s="266"/>
      <c r="AP1058" s="266"/>
      <c r="AQ1058" s="266"/>
      <c r="AR1058" s="266"/>
      <c r="AS1058" s="266"/>
      <c r="AT1058" s="266"/>
      <c r="AU1058" s="266"/>
      <c r="AV1058" s="266"/>
      <c r="AW1058" s="266"/>
      <c r="AX1058" s="266"/>
      <c r="AY1058" s="266"/>
      <c r="AZ1058" s="266"/>
      <c r="BA1058" s="266"/>
      <c r="BB1058" s="266"/>
      <c r="BC1058" s="266"/>
      <c r="BD1058" s="266"/>
      <c r="BE1058" s="266"/>
      <c r="BF1058" s="266"/>
      <c r="BG1058" s="266"/>
      <c r="BH1058" s="266"/>
      <c r="BI1058" s="266"/>
      <c r="BJ1058" s="266"/>
      <c r="BK1058" s="266"/>
      <c r="BL1058" s="834">
        <f t="shared" ref="BL1058:CK1058" si="568">COUNTIFS($Q$6:$Q$1030,"x",BL$6:BL$1030,"0")</f>
        <v>0</v>
      </c>
      <c r="BM1058" s="284">
        <f t="shared" si="568"/>
        <v>0</v>
      </c>
      <c r="BN1058" s="284">
        <f t="shared" si="568"/>
        <v>0</v>
      </c>
      <c r="BO1058" s="284">
        <f t="shared" si="568"/>
        <v>0</v>
      </c>
      <c r="BP1058" s="284">
        <f t="shared" si="568"/>
        <v>0</v>
      </c>
      <c r="BQ1058" s="284">
        <f t="shared" si="568"/>
        <v>0</v>
      </c>
      <c r="BR1058" s="834">
        <f t="shared" si="568"/>
        <v>0</v>
      </c>
      <c r="BS1058" s="284">
        <f t="shared" si="568"/>
        <v>0</v>
      </c>
      <c r="BT1058" s="284">
        <f t="shared" si="568"/>
        <v>0</v>
      </c>
      <c r="BU1058" s="284">
        <f t="shared" si="568"/>
        <v>0</v>
      </c>
      <c r="BV1058" s="284">
        <f t="shared" si="568"/>
        <v>0</v>
      </c>
      <c r="BW1058" s="834">
        <f t="shared" si="568"/>
        <v>0</v>
      </c>
      <c r="BX1058" s="284">
        <f t="shared" si="568"/>
        <v>0</v>
      </c>
      <c r="BY1058" s="834">
        <f t="shared" si="568"/>
        <v>0</v>
      </c>
      <c r="BZ1058" s="834">
        <f t="shared" si="568"/>
        <v>0</v>
      </c>
      <c r="CA1058" s="284">
        <f t="shared" si="568"/>
        <v>0</v>
      </c>
      <c r="CB1058" s="284">
        <f t="shared" si="568"/>
        <v>0</v>
      </c>
      <c r="CC1058" s="284">
        <f t="shared" si="568"/>
        <v>0</v>
      </c>
      <c r="CD1058" s="768">
        <f t="shared" si="568"/>
        <v>0</v>
      </c>
      <c r="CE1058" s="284">
        <f t="shared" si="568"/>
        <v>0</v>
      </c>
      <c r="CF1058" s="284">
        <f t="shared" si="568"/>
        <v>0</v>
      </c>
      <c r="CG1058" s="284">
        <f t="shared" si="568"/>
        <v>0</v>
      </c>
      <c r="CH1058" s="284">
        <f t="shared" si="568"/>
        <v>0</v>
      </c>
      <c r="CI1058" s="284">
        <f t="shared" si="568"/>
        <v>0</v>
      </c>
      <c r="CJ1058" s="768">
        <f t="shared" si="568"/>
        <v>0</v>
      </c>
      <c r="CK1058" s="284">
        <f t="shared" si="568"/>
        <v>0</v>
      </c>
      <c r="CL1058" s="965"/>
      <c r="CM1058" s="965"/>
      <c r="CN1058" s="965"/>
      <c r="CO1058" s="965"/>
      <c r="CP1058" s="965"/>
      <c r="CQ1058" s="965"/>
      <c r="CR1058" s="965"/>
      <c r="CS1058" s="965"/>
      <c r="CT1058" s="965"/>
      <c r="CU1058" s="965"/>
      <c r="CV1058" s="221"/>
    </row>
    <row r="1059" spans="1:100" ht="19.399999999999999" hidden="1" customHeight="1">
      <c r="A1059" s="1318"/>
      <c r="B1059" s="1185" t="s">
        <v>2</v>
      </c>
      <c r="C1059" s="1185"/>
      <c r="D1059" s="1185"/>
      <c r="E1059" s="1185"/>
      <c r="F1059" s="1185"/>
      <c r="G1059" s="1185"/>
      <c r="H1059" s="587"/>
      <c r="I1059" s="597"/>
      <c r="J1059" s="266"/>
      <c r="K1059" s="522"/>
      <c r="L1059" s="266"/>
      <c r="M1059" s="266"/>
      <c r="N1059" s="266"/>
      <c r="O1059" s="266"/>
      <c r="P1059" s="266"/>
      <c r="Q1059" s="281" t="s">
        <v>1974</v>
      </c>
      <c r="R1059" s="266"/>
      <c r="S1059" s="266"/>
      <c r="T1059" s="266"/>
      <c r="U1059" s="266"/>
      <c r="V1059" s="266"/>
      <c r="W1059" s="418"/>
      <c r="X1059" s="266"/>
      <c r="Y1059" s="266"/>
      <c r="Z1059" s="266"/>
      <c r="AA1059" s="266"/>
      <c r="AB1059" s="266"/>
      <c r="AC1059" s="668"/>
      <c r="AD1059" s="266"/>
      <c r="AE1059" s="266"/>
      <c r="AF1059" s="266"/>
      <c r="AG1059" s="266"/>
      <c r="AH1059" s="266"/>
      <c r="AI1059" s="266"/>
      <c r="AJ1059" s="266"/>
      <c r="AK1059" s="266"/>
      <c r="AL1059" s="266"/>
      <c r="AM1059" s="266"/>
      <c r="AN1059" s="266"/>
      <c r="AO1059" s="266"/>
      <c r="AP1059" s="266"/>
      <c r="AQ1059" s="266"/>
      <c r="AR1059" s="266"/>
      <c r="AS1059" s="266"/>
      <c r="AT1059" s="266"/>
      <c r="AU1059" s="266"/>
      <c r="AV1059" s="266"/>
      <c r="AW1059" s="266"/>
      <c r="AX1059" s="266"/>
      <c r="AY1059" s="266"/>
      <c r="AZ1059" s="266"/>
      <c r="BA1059" s="266"/>
      <c r="BB1059" s="266"/>
      <c r="BC1059" s="266"/>
      <c r="BD1059" s="266"/>
      <c r="BE1059" s="266"/>
      <c r="BF1059" s="266"/>
      <c r="BG1059" s="266"/>
      <c r="BH1059" s="266"/>
      <c r="BI1059" s="266"/>
      <c r="BJ1059" s="266"/>
      <c r="BK1059" s="266"/>
      <c r="BL1059" s="834">
        <f t="shared" ref="BL1059:CK1059" si="569">COUNTIFS($Q$6:$Q$1030,"x",BL$6:BL$1030,"kđg")</f>
        <v>3</v>
      </c>
      <c r="BM1059" s="284">
        <f t="shared" si="569"/>
        <v>3</v>
      </c>
      <c r="BN1059" s="284">
        <f t="shared" si="569"/>
        <v>3</v>
      </c>
      <c r="BO1059" s="284">
        <f t="shared" si="569"/>
        <v>3</v>
      </c>
      <c r="BP1059" s="284">
        <f t="shared" si="569"/>
        <v>3</v>
      </c>
      <c r="BQ1059" s="284">
        <f t="shared" si="569"/>
        <v>3</v>
      </c>
      <c r="BR1059" s="834">
        <f t="shared" si="569"/>
        <v>3</v>
      </c>
      <c r="BS1059" s="284">
        <f t="shared" si="569"/>
        <v>3</v>
      </c>
      <c r="BT1059" s="284">
        <f t="shared" si="569"/>
        <v>3</v>
      </c>
      <c r="BU1059" s="284">
        <f t="shared" si="569"/>
        <v>3</v>
      </c>
      <c r="BV1059" s="284">
        <f t="shared" si="569"/>
        <v>3</v>
      </c>
      <c r="BW1059" s="834">
        <f t="shared" si="569"/>
        <v>3</v>
      </c>
      <c r="BX1059" s="284">
        <f t="shared" si="569"/>
        <v>3</v>
      </c>
      <c r="BY1059" s="834">
        <f t="shared" si="569"/>
        <v>3</v>
      </c>
      <c r="BZ1059" s="834">
        <f t="shared" si="569"/>
        <v>5</v>
      </c>
      <c r="CA1059" s="284">
        <f t="shared" si="569"/>
        <v>3</v>
      </c>
      <c r="CB1059" s="284">
        <f t="shared" si="569"/>
        <v>3</v>
      </c>
      <c r="CC1059" s="284">
        <f t="shared" si="569"/>
        <v>3</v>
      </c>
      <c r="CD1059" s="768">
        <f t="shared" si="569"/>
        <v>3</v>
      </c>
      <c r="CE1059" s="284">
        <f t="shared" si="569"/>
        <v>3</v>
      </c>
      <c r="CF1059" s="284">
        <f t="shared" si="569"/>
        <v>3</v>
      </c>
      <c r="CG1059" s="284">
        <f t="shared" si="569"/>
        <v>3</v>
      </c>
      <c r="CH1059" s="284">
        <f t="shared" si="569"/>
        <v>3</v>
      </c>
      <c r="CI1059" s="284">
        <f t="shared" si="569"/>
        <v>3</v>
      </c>
      <c r="CJ1059" s="768">
        <f t="shared" si="569"/>
        <v>3</v>
      </c>
      <c r="CK1059" s="284">
        <f t="shared" si="569"/>
        <v>3</v>
      </c>
      <c r="CL1059" s="965"/>
      <c r="CM1059" s="965"/>
      <c r="CN1059" s="965"/>
      <c r="CO1059" s="965"/>
      <c r="CP1059" s="965"/>
      <c r="CQ1059" s="965"/>
      <c r="CR1059" s="965"/>
      <c r="CS1059" s="965"/>
      <c r="CT1059" s="965"/>
      <c r="CU1059" s="965"/>
      <c r="CV1059" s="221"/>
    </row>
    <row r="1060" spans="1:100" ht="19.399999999999999" hidden="1" customHeight="1">
      <c r="A1060" s="1318"/>
      <c r="B1060" s="1185" t="s">
        <v>1</v>
      </c>
      <c r="C1060" s="1185"/>
      <c r="D1060" s="1185"/>
      <c r="E1060" s="1185"/>
      <c r="F1060" s="1185"/>
      <c r="G1060" s="1185"/>
      <c r="H1060" s="587"/>
      <c r="I1060" s="597"/>
      <c r="J1060" s="266"/>
      <c r="K1060" s="522"/>
      <c r="L1060" s="266"/>
      <c r="M1060" s="266"/>
      <c r="N1060" s="266"/>
      <c r="O1060" s="266"/>
      <c r="P1060" s="266"/>
      <c r="Q1060" s="281" t="s">
        <v>1974</v>
      </c>
      <c r="R1060" s="266"/>
      <c r="S1060" s="266"/>
      <c r="T1060" s="266"/>
      <c r="U1060" s="266"/>
      <c r="V1060" s="266"/>
      <c r="W1060" s="418"/>
      <c r="X1060" s="266"/>
      <c r="Y1060" s="266"/>
      <c r="Z1060" s="266"/>
      <c r="AA1060" s="266"/>
      <c r="AB1060" s="266"/>
      <c r="AC1060" s="668"/>
      <c r="AD1060" s="266"/>
      <c r="AE1060" s="266"/>
      <c r="AF1060" s="266"/>
      <c r="AG1060" s="266"/>
      <c r="AH1060" s="266"/>
      <c r="AI1060" s="266"/>
      <c r="AJ1060" s="266"/>
      <c r="AK1060" s="266"/>
      <c r="AL1060" s="266"/>
      <c r="AM1060" s="266"/>
      <c r="AN1060" s="266"/>
      <c r="AO1060" s="266"/>
      <c r="AP1060" s="266"/>
      <c r="AQ1060" s="266"/>
      <c r="AR1060" s="266"/>
      <c r="AS1060" s="266"/>
      <c r="AT1060" s="266"/>
      <c r="AU1060" s="266"/>
      <c r="AV1060" s="266"/>
      <c r="AW1060" s="266"/>
      <c r="AX1060" s="266"/>
      <c r="AY1060" s="266"/>
      <c r="AZ1060" s="266"/>
      <c r="BA1060" s="266"/>
      <c r="BB1060" s="266"/>
      <c r="BC1060" s="266"/>
      <c r="BD1060" s="266"/>
      <c r="BE1060" s="266"/>
      <c r="BF1060" s="266"/>
      <c r="BG1060" s="266"/>
      <c r="BH1060" s="266"/>
      <c r="BI1060" s="266"/>
      <c r="BJ1060" s="266"/>
      <c r="BK1060" s="266"/>
      <c r="BL1060" s="833">
        <f t="shared" ref="BL1060:CK1060" si="570">BL1059/(BL1056+BL1057+BL1058+BL1059)</f>
        <v>3.2608695652173912E-2</v>
      </c>
      <c r="BM1060" s="202">
        <f t="shared" si="570"/>
        <v>3.2608695652173912E-2</v>
      </c>
      <c r="BN1060" s="202">
        <f t="shared" si="570"/>
        <v>3.2608695652173912E-2</v>
      </c>
      <c r="BO1060" s="202">
        <f t="shared" si="570"/>
        <v>3.2608695652173912E-2</v>
      </c>
      <c r="BP1060" s="202">
        <f t="shared" si="570"/>
        <v>3.2608695652173912E-2</v>
      </c>
      <c r="BQ1060" s="202">
        <f t="shared" si="570"/>
        <v>3.2608695652173912E-2</v>
      </c>
      <c r="BR1060" s="833">
        <f t="shared" si="570"/>
        <v>3.2608695652173912E-2</v>
      </c>
      <c r="BS1060" s="202">
        <f t="shared" si="570"/>
        <v>3.2608695652173912E-2</v>
      </c>
      <c r="BT1060" s="202">
        <f t="shared" si="570"/>
        <v>3.2608695652173912E-2</v>
      </c>
      <c r="BU1060" s="202">
        <f t="shared" si="570"/>
        <v>3.2608695652173912E-2</v>
      </c>
      <c r="BV1060" s="202">
        <f t="shared" si="570"/>
        <v>3.2608695652173912E-2</v>
      </c>
      <c r="BW1060" s="833">
        <f t="shared" si="570"/>
        <v>3.2608695652173912E-2</v>
      </c>
      <c r="BX1060" s="202">
        <f t="shared" si="570"/>
        <v>3.2608695652173912E-2</v>
      </c>
      <c r="BY1060" s="833">
        <f t="shared" si="570"/>
        <v>3.2608695652173912E-2</v>
      </c>
      <c r="BZ1060" s="833">
        <f t="shared" si="570"/>
        <v>5.434782608695652E-2</v>
      </c>
      <c r="CA1060" s="202">
        <f t="shared" si="570"/>
        <v>3.2608695652173912E-2</v>
      </c>
      <c r="CB1060" s="202">
        <f t="shared" si="570"/>
        <v>3.2608695652173912E-2</v>
      </c>
      <c r="CC1060" s="202">
        <f t="shared" si="570"/>
        <v>3.2608695652173912E-2</v>
      </c>
      <c r="CD1060" s="769">
        <f t="shared" si="570"/>
        <v>3.2608695652173912E-2</v>
      </c>
      <c r="CE1060" s="202">
        <f t="shared" si="570"/>
        <v>3.2608695652173912E-2</v>
      </c>
      <c r="CF1060" s="202">
        <f t="shared" si="570"/>
        <v>3.2608695652173912E-2</v>
      </c>
      <c r="CG1060" s="202">
        <f t="shared" si="570"/>
        <v>3.2608695652173912E-2</v>
      </c>
      <c r="CH1060" s="202">
        <f t="shared" si="570"/>
        <v>3.2608695652173912E-2</v>
      </c>
      <c r="CI1060" s="202">
        <f t="shared" si="570"/>
        <v>3.2608695652173912E-2</v>
      </c>
      <c r="CJ1060" s="769">
        <f t="shared" si="570"/>
        <v>3.2608695652173912E-2</v>
      </c>
      <c r="CK1060" s="202">
        <f t="shared" si="570"/>
        <v>3.2608695652173912E-2</v>
      </c>
      <c r="CL1060" s="965"/>
      <c r="CM1060" s="965"/>
      <c r="CN1060" s="965"/>
      <c r="CO1060" s="965"/>
      <c r="CP1060" s="965"/>
      <c r="CQ1060" s="965"/>
      <c r="CR1060" s="965"/>
      <c r="CS1060" s="965"/>
      <c r="CT1060" s="965"/>
      <c r="CU1060" s="965"/>
      <c r="CV1060" s="221"/>
    </row>
    <row r="1061" spans="1:100" ht="19.399999999999999" hidden="1" customHeight="1">
      <c r="A1061" s="1318"/>
      <c r="B1061" s="1186" t="s">
        <v>674</v>
      </c>
      <c r="C1061" s="1186"/>
      <c r="D1061" s="1186"/>
      <c r="E1061" s="1186"/>
      <c r="F1061" s="1186"/>
      <c r="G1061" s="1186"/>
      <c r="H1061" s="588"/>
      <c r="I1061" s="597"/>
      <c r="J1061" s="269"/>
      <c r="K1061" s="523"/>
      <c r="L1061" s="269"/>
      <c r="M1061" s="269"/>
      <c r="N1061" s="269"/>
      <c r="O1061" s="269"/>
      <c r="P1061" s="269"/>
      <c r="Q1061" s="281" t="s">
        <v>1974</v>
      </c>
      <c r="R1061" s="269"/>
      <c r="S1061" s="269"/>
      <c r="T1061" s="269"/>
      <c r="U1061" s="269"/>
      <c r="V1061" s="269"/>
      <c r="W1061" s="419"/>
      <c r="X1061" s="269"/>
      <c r="Y1061" s="269"/>
      <c r="Z1061" s="269"/>
      <c r="AA1061" s="269"/>
      <c r="AB1061" s="269"/>
      <c r="AC1061" s="669"/>
      <c r="AD1061" s="269"/>
      <c r="AE1061" s="269"/>
      <c r="AF1061" s="269"/>
      <c r="AG1061" s="269"/>
      <c r="AH1061" s="269"/>
      <c r="AI1061" s="269"/>
      <c r="AJ1061" s="269"/>
      <c r="AK1061" s="269"/>
      <c r="AL1061" s="269"/>
      <c r="AM1061" s="269"/>
      <c r="AN1061" s="269"/>
      <c r="AO1061" s="269"/>
      <c r="AP1061" s="269"/>
      <c r="AQ1061" s="269"/>
      <c r="AR1061" s="269"/>
      <c r="AS1061" s="269"/>
      <c r="AT1061" s="269"/>
      <c r="AU1061" s="269"/>
      <c r="AV1061" s="269"/>
      <c r="AW1061" s="269"/>
      <c r="AX1061" s="269"/>
      <c r="AY1061" s="269"/>
      <c r="AZ1061" s="269"/>
      <c r="BA1061" s="269"/>
      <c r="BB1061" s="269"/>
      <c r="BC1061" s="269"/>
      <c r="BD1061" s="269"/>
      <c r="BE1061" s="269"/>
      <c r="BF1061" s="269"/>
      <c r="BG1061" s="269"/>
      <c r="BH1061" s="269"/>
      <c r="BI1061" s="269"/>
      <c r="BJ1061" s="269"/>
      <c r="BK1061" s="269"/>
      <c r="BL1061" s="832">
        <f t="shared" ref="BL1061:CK1061" si="571">(((BL1056*2)+(BL1057*1)+(BL1058*0)))/(BL1056+BL1057+BL1058)</f>
        <v>1.9213483146067416</v>
      </c>
      <c r="BM1061" s="283">
        <f t="shared" si="571"/>
        <v>1.9775280898876404</v>
      </c>
      <c r="BN1061" s="283">
        <f t="shared" si="571"/>
        <v>1.898876404494382</v>
      </c>
      <c r="BO1061" s="283">
        <f t="shared" si="571"/>
        <v>1.9213483146067416</v>
      </c>
      <c r="BP1061" s="283">
        <f t="shared" si="571"/>
        <v>1.9213483146067416</v>
      </c>
      <c r="BQ1061" s="283">
        <f t="shared" si="571"/>
        <v>1.9325842696629214</v>
      </c>
      <c r="BR1061" s="832">
        <f t="shared" si="571"/>
        <v>1.8876404494382022</v>
      </c>
      <c r="BS1061" s="283">
        <f t="shared" si="571"/>
        <v>1.7865168539325842</v>
      </c>
      <c r="BT1061" s="283">
        <f t="shared" si="571"/>
        <v>1.9325842696629214</v>
      </c>
      <c r="BU1061" s="283">
        <f t="shared" si="571"/>
        <v>1.9550561797752808</v>
      </c>
      <c r="BV1061" s="283">
        <f t="shared" si="571"/>
        <v>1.9438202247191012</v>
      </c>
      <c r="BW1061" s="832">
        <f t="shared" si="571"/>
        <v>1.8876404494382022</v>
      </c>
      <c r="BX1061" s="283">
        <f t="shared" si="571"/>
        <v>1.8764044943820224</v>
      </c>
      <c r="BY1061" s="832">
        <f t="shared" si="571"/>
        <v>1.8764044943820224</v>
      </c>
      <c r="BZ1061" s="832">
        <f t="shared" si="571"/>
        <v>1.9655172413793103</v>
      </c>
      <c r="CA1061" s="283">
        <f t="shared" si="571"/>
        <v>1.9662921348314606</v>
      </c>
      <c r="CB1061" s="283">
        <f t="shared" si="571"/>
        <v>1.9101123595505618</v>
      </c>
      <c r="CC1061" s="283">
        <f t="shared" si="571"/>
        <v>1.898876404494382</v>
      </c>
      <c r="CD1061" s="770">
        <f t="shared" si="571"/>
        <v>1.8089887640449438</v>
      </c>
      <c r="CE1061" s="283">
        <f t="shared" si="571"/>
        <v>1.9325842696629214</v>
      </c>
      <c r="CF1061" s="283">
        <f t="shared" si="571"/>
        <v>1.9662921348314606</v>
      </c>
      <c r="CG1061" s="283">
        <f t="shared" si="571"/>
        <v>1.9101123595505618</v>
      </c>
      <c r="CH1061" s="283">
        <f t="shared" si="571"/>
        <v>1.9775280898876404</v>
      </c>
      <c r="CI1061" s="283">
        <f t="shared" si="571"/>
        <v>1.9887640449438202</v>
      </c>
      <c r="CJ1061" s="770">
        <f t="shared" si="571"/>
        <v>1.8764044943820224</v>
      </c>
      <c r="CK1061" s="283">
        <f t="shared" si="571"/>
        <v>2</v>
      </c>
      <c r="CL1061" s="972">
        <f>COUNTIF(BL1062:CK1062,"Đ")</f>
        <v>26</v>
      </c>
      <c r="CM1061" s="960">
        <f>CL1061/(CL1061+CN1061+CP1061+CR1061)</f>
        <v>1</v>
      </c>
      <c r="CN1061" s="959">
        <f>COUNTIF(BL1062:CK1062,"CCG")</f>
        <v>0</v>
      </c>
      <c r="CO1061" s="960">
        <f>CN1061/(CL1061+CN1061+CP1061+CR1061)</f>
        <v>0</v>
      </c>
      <c r="CP1061" s="959">
        <f>COUNTIF(BL1062:CK1062,"CĐ")</f>
        <v>0</v>
      </c>
      <c r="CQ1061" s="960">
        <f>CP1061/(CL1061+CN1061+CP1061+CR1061)</f>
        <v>0</v>
      </c>
      <c r="CR1061" s="959">
        <f>COUNTIF(BL1062:CK1062,"KĐG")</f>
        <v>0</v>
      </c>
      <c r="CS1061" s="960">
        <f>CR1061/(CL1061+CN1061+CP1061+CR1061)</f>
        <v>0</v>
      </c>
      <c r="CT1061" s="958">
        <f>(((CL1061*2)+(CN1061*1)+(CP1061*0)))/(CL1061+CN1061+CP1061)</f>
        <v>2</v>
      </c>
      <c r="CU1061" s="958" t="str">
        <f>IF(CS1061&gt;=50%,"KĐG",IF(CT1061&gt;=1.6,"Đạt",IF(CT1061&gt;=1,"Cần cố gắng","Chưa đạt")))</f>
        <v>Đạt</v>
      </c>
      <c r="CV1061" s="221"/>
    </row>
    <row r="1062" spans="1:100" ht="19.399999999999999" hidden="1" customHeight="1">
      <c r="A1062" s="1318"/>
      <c r="B1062" s="1186"/>
      <c r="C1062" s="1186"/>
      <c r="D1062" s="1186"/>
      <c r="E1062" s="1186"/>
      <c r="F1062" s="1186"/>
      <c r="G1062" s="1186"/>
      <c r="H1062" s="588"/>
      <c r="I1062" s="597"/>
      <c r="J1062" s="269"/>
      <c r="K1062" s="523"/>
      <c r="L1062" s="269"/>
      <c r="M1062" s="269"/>
      <c r="N1062" s="269"/>
      <c r="O1062" s="269"/>
      <c r="P1062" s="269"/>
      <c r="Q1062" s="281" t="s">
        <v>1974</v>
      </c>
      <c r="R1062" s="269"/>
      <c r="S1062" s="269"/>
      <c r="T1062" s="269"/>
      <c r="U1062" s="269"/>
      <c r="V1062" s="269"/>
      <c r="W1062" s="419"/>
      <c r="X1062" s="269"/>
      <c r="Y1062" s="269"/>
      <c r="Z1062" s="269"/>
      <c r="AA1062" s="269"/>
      <c r="AB1062" s="269"/>
      <c r="AC1062" s="669"/>
      <c r="AD1062" s="269"/>
      <c r="AE1062" s="269"/>
      <c r="AF1062" s="269"/>
      <c r="AG1062" s="269"/>
      <c r="AH1062" s="269"/>
      <c r="AI1062" s="269"/>
      <c r="AJ1062" s="269"/>
      <c r="AK1062" s="269"/>
      <c r="AL1062" s="269"/>
      <c r="AM1062" s="269"/>
      <c r="AN1062" s="269"/>
      <c r="AO1062" s="269"/>
      <c r="AP1062" s="269"/>
      <c r="AQ1062" s="269"/>
      <c r="AR1062" s="269"/>
      <c r="AS1062" s="269"/>
      <c r="AT1062" s="269"/>
      <c r="AU1062" s="269"/>
      <c r="AV1062" s="269"/>
      <c r="AW1062" s="269"/>
      <c r="AX1062" s="269"/>
      <c r="AY1062" s="269"/>
      <c r="AZ1062" s="269"/>
      <c r="BA1062" s="269"/>
      <c r="BB1062" s="269"/>
      <c r="BC1062" s="269"/>
      <c r="BD1062" s="269"/>
      <c r="BE1062" s="269"/>
      <c r="BF1062" s="269"/>
      <c r="BG1062" s="269"/>
      <c r="BH1062" s="269"/>
      <c r="BI1062" s="269"/>
      <c r="BJ1062" s="269"/>
      <c r="BK1062" s="269"/>
      <c r="BL1062" s="832" t="str">
        <f t="shared" ref="BL1062:CK1062" si="572">IF(BL1060&gt;=50%,"KĐG",IF(BL1061&gt;=1.6,"Đ",IF(BL1061&gt;=1,"CCG","CĐ")))</f>
        <v>Đ</v>
      </c>
      <c r="BM1062" s="283" t="str">
        <f t="shared" si="572"/>
        <v>Đ</v>
      </c>
      <c r="BN1062" s="283" t="str">
        <f t="shared" si="572"/>
        <v>Đ</v>
      </c>
      <c r="BO1062" s="283" t="str">
        <f t="shared" si="572"/>
        <v>Đ</v>
      </c>
      <c r="BP1062" s="283" t="str">
        <f t="shared" si="572"/>
        <v>Đ</v>
      </c>
      <c r="BQ1062" s="283" t="str">
        <f t="shared" si="572"/>
        <v>Đ</v>
      </c>
      <c r="BR1062" s="832" t="str">
        <f t="shared" si="572"/>
        <v>Đ</v>
      </c>
      <c r="BS1062" s="283" t="str">
        <f t="shared" si="572"/>
        <v>Đ</v>
      </c>
      <c r="BT1062" s="283" t="str">
        <f t="shared" si="572"/>
        <v>Đ</v>
      </c>
      <c r="BU1062" s="283" t="str">
        <f t="shared" si="572"/>
        <v>Đ</v>
      </c>
      <c r="BV1062" s="283" t="str">
        <f t="shared" si="572"/>
        <v>Đ</v>
      </c>
      <c r="BW1062" s="832" t="str">
        <f t="shared" si="572"/>
        <v>Đ</v>
      </c>
      <c r="BX1062" s="283" t="str">
        <f t="shared" si="572"/>
        <v>Đ</v>
      </c>
      <c r="BY1062" s="832" t="str">
        <f t="shared" si="572"/>
        <v>Đ</v>
      </c>
      <c r="BZ1062" s="832" t="str">
        <f t="shared" si="572"/>
        <v>Đ</v>
      </c>
      <c r="CA1062" s="283" t="str">
        <f t="shared" si="572"/>
        <v>Đ</v>
      </c>
      <c r="CB1062" s="283" t="str">
        <f t="shared" si="572"/>
        <v>Đ</v>
      </c>
      <c r="CC1062" s="283" t="str">
        <f t="shared" si="572"/>
        <v>Đ</v>
      </c>
      <c r="CD1062" s="770" t="str">
        <f t="shared" si="572"/>
        <v>Đ</v>
      </c>
      <c r="CE1062" s="283" t="str">
        <f t="shared" si="572"/>
        <v>Đ</v>
      </c>
      <c r="CF1062" s="283" t="str">
        <f t="shared" si="572"/>
        <v>Đ</v>
      </c>
      <c r="CG1062" s="283" t="str">
        <f t="shared" si="572"/>
        <v>Đ</v>
      </c>
      <c r="CH1062" s="283" t="str">
        <f t="shared" si="572"/>
        <v>Đ</v>
      </c>
      <c r="CI1062" s="283" t="str">
        <f t="shared" si="572"/>
        <v>Đ</v>
      </c>
      <c r="CJ1062" s="770" t="str">
        <f t="shared" si="572"/>
        <v>Đ</v>
      </c>
      <c r="CK1062" s="283" t="str">
        <f t="shared" si="572"/>
        <v>Đ</v>
      </c>
      <c r="CL1062" s="972"/>
      <c r="CM1062" s="960"/>
      <c r="CN1062" s="959"/>
      <c r="CO1062" s="960"/>
      <c r="CP1062" s="959"/>
      <c r="CQ1062" s="960"/>
      <c r="CR1062" s="959"/>
      <c r="CS1062" s="960"/>
      <c r="CT1062" s="958"/>
      <c r="CU1062" s="958"/>
      <c r="CV1062" s="221"/>
    </row>
    <row r="1063" spans="1:100" ht="19.399999999999999" hidden="1" customHeight="1">
      <c r="A1063" s="1319" t="s">
        <v>1968</v>
      </c>
      <c r="B1063" s="1181" t="s">
        <v>7</v>
      </c>
      <c r="C1063" s="1181"/>
      <c r="D1063" s="1181"/>
      <c r="E1063" s="1181"/>
      <c r="F1063" s="1181"/>
      <c r="G1063" s="1181"/>
      <c r="H1063" s="589"/>
      <c r="I1063" s="598"/>
      <c r="J1063" s="266"/>
      <c r="K1063" s="522"/>
      <c r="L1063" s="266"/>
      <c r="M1063" s="266"/>
      <c r="N1063" s="266"/>
      <c r="O1063" s="266"/>
      <c r="P1063" s="266"/>
      <c r="Q1063" s="266"/>
      <c r="R1063" s="281" t="s">
        <v>1974</v>
      </c>
      <c r="S1063" s="266"/>
      <c r="T1063" s="266"/>
      <c r="U1063" s="266"/>
      <c r="V1063" s="266"/>
      <c r="W1063" s="418"/>
      <c r="X1063" s="266"/>
      <c r="Y1063" s="266"/>
      <c r="Z1063" s="266"/>
      <c r="AA1063" s="266"/>
      <c r="AB1063" s="266"/>
      <c r="AC1063" s="668"/>
      <c r="AD1063" s="266"/>
      <c r="AE1063" s="266"/>
      <c r="AF1063" s="266"/>
      <c r="AG1063" s="266"/>
      <c r="AH1063" s="266"/>
      <c r="AI1063" s="266"/>
      <c r="AJ1063" s="266"/>
      <c r="AK1063" s="266"/>
      <c r="AL1063" s="266"/>
      <c r="AM1063" s="266"/>
      <c r="AN1063" s="266"/>
      <c r="AO1063" s="266"/>
      <c r="AP1063" s="266"/>
      <c r="AQ1063" s="266"/>
      <c r="AR1063" s="266"/>
      <c r="AS1063" s="266"/>
      <c r="AT1063" s="266"/>
      <c r="AU1063" s="266"/>
      <c r="AV1063" s="266"/>
      <c r="AW1063" s="266"/>
      <c r="AX1063" s="266"/>
      <c r="AY1063" s="266"/>
      <c r="AZ1063" s="266"/>
      <c r="BA1063" s="266"/>
      <c r="BB1063" s="266"/>
      <c r="BC1063" s="266"/>
      <c r="BD1063" s="266"/>
      <c r="BE1063" s="266"/>
      <c r="BF1063" s="266"/>
      <c r="BG1063" s="266"/>
      <c r="BH1063" s="266"/>
      <c r="BI1063" s="266"/>
      <c r="BJ1063" s="266"/>
      <c r="BK1063" s="266"/>
      <c r="BL1063" s="834">
        <f t="shared" ref="BL1063:CK1063" si="573">COUNTIFS($R$6:$R$1030,"x",BL$6:BL$1030,"2")</f>
        <v>86</v>
      </c>
      <c r="BM1063" s="284">
        <f t="shared" si="573"/>
        <v>92</v>
      </c>
      <c r="BN1063" s="284">
        <f t="shared" si="573"/>
        <v>85</v>
      </c>
      <c r="BO1063" s="284">
        <f t="shared" si="573"/>
        <v>89</v>
      </c>
      <c r="BP1063" s="284">
        <f t="shared" si="573"/>
        <v>90</v>
      </c>
      <c r="BQ1063" s="284">
        <f t="shared" si="573"/>
        <v>90</v>
      </c>
      <c r="BR1063" s="834">
        <f t="shared" si="573"/>
        <v>87</v>
      </c>
      <c r="BS1063" s="284">
        <f t="shared" si="573"/>
        <v>81</v>
      </c>
      <c r="BT1063" s="284">
        <f t="shared" si="573"/>
        <v>92</v>
      </c>
      <c r="BU1063" s="284">
        <f t="shared" si="573"/>
        <v>92</v>
      </c>
      <c r="BV1063" s="284">
        <f t="shared" si="573"/>
        <v>93</v>
      </c>
      <c r="BW1063" s="834">
        <f t="shared" si="573"/>
        <v>89</v>
      </c>
      <c r="BX1063" s="284">
        <f t="shared" si="573"/>
        <v>91</v>
      </c>
      <c r="BY1063" s="834">
        <f t="shared" si="573"/>
        <v>86</v>
      </c>
      <c r="BZ1063" s="834">
        <f t="shared" si="573"/>
        <v>90</v>
      </c>
      <c r="CA1063" s="284">
        <f t="shared" si="573"/>
        <v>88</v>
      </c>
      <c r="CB1063" s="284">
        <f t="shared" si="573"/>
        <v>93</v>
      </c>
      <c r="CC1063" s="284">
        <f t="shared" si="573"/>
        <v>88</v>
      </c>
      <c r="CD1063" s="768">
        <f t="shared" si="573"/>
        <v>82</v>
      </c>
      <c r="CE1063" s="284">
        <f t="shared" si="573"/>
        <v>95</v>
      </c>
      <c r="CF1063" s="284">
        <f t="shared" si="573"/>
        <v>94</v>
      </c>
      <c r="CG1063" s="284">
        <f t="shared" si="573"/>
        <v>91</v>
      </c>
      <c r="CH1063" s="284">
        <f t="shared" si="573"/>
        <v>93</v>
      </c>
      <c r="CI1063" s="284">
        <f t="shared" si="573"/>
        <v>92</v>
      </c>
      <c r="CJ1063" s="768">
        <f t="shared" si="573"/>
        <v>92</v>
      </c>
      <c r="CK1063" s="284">
        <f t="shared" si="573"/>
        <v>94</v>
      </c>
      <c r="CL1063" s="965"/>
      <c r="CM1063" s="965"/>
      <c r="CN1063" s="965"/>
      <c r="CO1063" s="965"/>
      <c r="CP1063" s="965"/>
      <c r="CQ1063" s="965"/>
      <c r="CR1063" s="965"/>
      <c r="CS1063" s="965"/>
      <c r="CT1063" s="965"/>
      <c r="CU1063" s="965"/>
      <c r="CV1063" s="221"/>
    </row>
    <row r="1064" spans="1:100" ht="19.399999999999999" hidden="1" customHeight="1">
      <c r="A1064" s="1319"/>
      <c r="B1064" s="1181" t="s">
        <v>4</v>
      </c>
      <c r="C1064" s="1181"/>
      <c r="D1064" s="1181"/>
      <c r="E1064" s="1181"/>
      <c r="F1064" s="1181"/>
      <c r="G1064" s="1181"/>
      <c r="H1064" s="589"/>
      <c r="I1064" s="598"/>
      <c r="J1064" s="266"/>
      <c r="K1064" s="522"/>
      <c r="L1064" s="266"/>
      <c r="M1064" s="266"/>
      <c r="N1064" s="266"/>
      <c r="O1064" s="266"/>
      <c r="P1064" s="266"/>
      <c r="Q1064" s="266"/>
      <c r="R1064" s="281" t="s">
        <v>1974</v>
      </c>
      <c r="S1064" s="266"/>
      <c r="T1064" s="266"/>
      <c r="U1064" s="266"/>
      <c r="V1064" s="266"/>
      <c r="W1064" s="418"/>
      <c r="X1064" s="266"/>
      <c r="Y1064" s="266"/>
      <c r="Z1064" s="266"/>
      <c r="AA1064" s="266"/>
      <c r="AB1064" s="266"/>
      <c r="AC1064" s="668"/>
      <c r="AD1064" s="266"/>
      <c r="AE1064" s="266"/>
      <c r="AF1064" s="266"/>
      <c r="AG1064" s="266"/>
      <c r="AH1064" s="266"/>
      <c r="AI1064" s="266"/>
      <c r="AJ1064" s="266"/>
      <c r="AK1064" s="266"/>
      <c r="AL1064" s="266"/>
      <c r="AM1064" s="266"/>
      <c r="AN1064" s="266"/>
      <c r="AO1064" s="266"/>
      <c r="AP1064" s="266"/>
      <c r="AQ1064" s="266"/>
      <c r="AR1064" s="266"/>
      <c r="AS1064" s="266"/>
      <c r="AT1064" s="266"/>
      <c r="AU1064" s="266"/>
      <c r="AV1064" s="266"/>
      <c r="AW1064" s="266"/>
      <c r="AX1064" s="266"/>
      <c r="AY1064" s="266"/>
      <c r="AZ1064" s="266"/>
      <c r="BA1064" s="266"/>
      <c r="BB1064" s="266"/>
      <c r="BC1064" s="266"/>
      <c r="BD1064" s="266"/>
      <c r="BE1064" s="266"/>
      <c r="BF1064" s="266"/>
      <c r="BG1064" s="266"/>
      <c r="BH1064" s="266"/>
      <c r="BI1064" s="266"/>
      <c r="BJ1064" s="266"/>
      <c r="BK1064" s="266"/>
      <c r="BL1064" s="834">
        <f t="shared" ref="BL1064:CK1064" si="574">COUNTIFS($R$6:$R$1030,"x",BL$6:BL$1030,"1")</f>
        <v>10</v>
      </c>
      <c r="BM1064" s="284">
        <f t="shared" si="574"/>
        <v>4</v>
      </c>
      <c r="BN1064" s="284">
        <f t="shared" si="574"/>
        <v>11</v>
      </c>
      <c r="BO1064" s="284">
        <f t="shared" si="574"/>
        <v>7</v>
      </c>
      <c r="BP1064" s="284">
        <f t="shared" si="574"/>
        <v>6</v>
      </c>
      <c r="BQ1064" s="284">
        <f t="shared" si="574"/>
        <v>6</v>
      </c>
      <c r="BR1064" s="834">
        <f t="shared" si="574"/>
        <v>9</v>
      </c>
      <c r="BS1064" s="284">
        <f t="shared" si="574"/>
        <v>15</v>
      </c>
      <c r="BT1064" s="284">
        <f t="shared" si="574"/>
        <v>4</v>
      </c>
      <c r="BU1064" s="284">
        <f t="shared" si="574"/>
        <v>4</v>
      </c>
      <c r="BV1064" s="284">
        <f t="shared" si="574"/>
        <v>3</v>
      </c>
      <c r="BW1064" s="834">
        <f t="shared" si="574"/>
        <v>6</v>
      </c>
      <c r="BX1064" s="284">
        <f t="shared" si="574"/>
        <v>5</v>
      </c>
      <c r="BY1064" s="834">
        <f t="shared" si="574"/>
        <v>10</v>
      </c>
      <c r="BZ1064" s="834">
        <f t="shared" si="574"/>
        <v>6</v>
      </c>
      <c r="CA1064" s="284">
        <f t="shared" si="574"/>
        <v>8</v>
      </c>
      <c r="CB1064" s="284">
        <f t="shared" si="574"/>
        <v>3</v>
      </c>
      <c r="CC1064" s="284">
        <f t="shared" si="574"/>
        <v>8</v>
      </c>
      <c r="CD1064" s="768">
        <f t="shared" si="574"/>
        <v>14</v>
      </c>
      <c r="CE1064" s="284">
        <f t="shared" si="574"/>
        <v>1</v>
      </c>
      <c r="CF1064" s="284">
        <f t="shared" si="574"/>
        <v>2</v>
      </c>
      <c r="CG1064" s="284">
        <f t="shared" si="574"/>
        <v>5</v>
      </c>
      <c r="CH1064" s="284">
        <f t="shared" si="574"/>
        <v>3</v>
      </c>
      <c r="CI1064" s="284">
        <f t="shared" si="574"/>
        <v>4</v>
      </c>
      <c r="CJ1064" s="768">
        <f t="shared" si="574"/>
        <v>4</v>
      </c>
      <c r="CK1064" s="284">
        <f t="shared" si="574"/>
        <v>2</v>
      </c>
      <c r="CL1064" s="965"/>
      <c r="CM1064" s="965"/>
      <c r="CN1064" s="965"/>
      <c r="CO1064" s="965"/>
      <c r="CP1064" s="965"/>
      <c r="CQ1064" s="965"/>
      <c r="CR1064" s="965"/>
      <c r="CS1064" s="965"/>
      <c r="CT1064" s="965"/>
      <c r="CU1064" s="965"/>
      <c r="CV1064" s="221"/>
    </row>
    <row r="1065" spans="1:100" ht="19.399999999999999" hidden="1" customHeight="1">
      <c r="A1065" s="1319"/>
      <c r="B1065" s="1181" t="s">
        <v>3</v>
      </c>
      <c r="C1065" s="1181"/>
      <c r="D1065" s="1181"/>
      <c r="E1065" s="1181"/>
      <c r="F1065" s="1181"/>
      <c r="G1065" s="1181"/>
      <c r="H1065" s="589"/>
      <c r="I1065" s="598"/>
      <c r="J1065" s="266"/>
      <c r="K1065" s="522"/>
      <c r="L1065" s="266"/>
      <c r="M1065" s="266"/>
      <c r="N1065" s="266"/>
      <c r="O1065" s="266"/>
      <c r="P1065" s="266"/>
      <c r="Q1065" s="266"/>
      <c r="R1065" s="281" t="s">
        <v>1974</v>
      </c>
      <c r="S1065" s="266"/>
      <c r="T1065" s="266"/>
      <c r="U1065" s="266"/>
      <c r="V1065" s="266"/>
      <c r="W1065" s="418"/>
      <c r="X1065" s="266"/>
      <c r="Y1065" s="266"/>
      <c r="Z1065" s="266"/>
      <c r="AA1065" s="266"/>
      <c r="AB1065" s="266"/>
      <c r="AC1065" s="668"/>
      <c r="AD1065" s="266"/>
      <c r="AE1065" s="266"/>
      <c r="AF1065" s="266"/>
      <c r="AG1065" s="266"/>
      <c r="AH1065" s="266"/>
      <c r="AI1065" s="266"/>
      <c r="AJ1065" s="266"/>
      <c r="AK1065" s="266"/>
      <c r="AL1065" s="266"/>
      <c r="AM1065" s="266"/>
      <c r="AN1065" s="266"/>
      <c r="AO1065" s="266"/>
      <c r="AP1065" s="266"/>
      <c r="AQ1065" s="266"/>
      <c r="AR1065" s="266"/>
      <c r="AS1065" s="266"/>
      <c r="AT1065" s="266"/>
      <c r="AU1065" s="266"/>
      <c r="AV1065" s="266"/>
      <c r="AW1065" s="266"/>
      <c r="AX1065" s="266"/>
      <c r="AY1065" s="266"/>
      <c r="AZ1065" s="266"/>
      <c r="BA1065" s="266"/>
      <c r="BB1065" s="266"/>
      <c r="BC1065" s="266"/>
      <c r="BD1065" s="266"/>
      <c r="BE1065" s="266"/>
      <c r="BF1065" s="266"/>
      <c r="BG1065" s="266"/>
      <c r="BH1065" s="266"/>
      <c r="BI1065" s="266"/>
      <c r="BJ1065" s="266"/>
      <c r="BK1065" s="266"/>
      <c r="BL1065" s="834">
        <f t="shared" ref="BL1065:CK1065" si="575">COUNTIFS($R$6:$R$1030,"x",BL$6:BL$1030,"0")</f>
        <v>0</v>
      </c>
      <c r="BM1065" s="284">
        <f t="shared" si="575"/>
        <v>0</v>
      </c>
      <c r="BN1065" s="284">
        <f t="shared" si="575"/>
        <v>0</v>
      </c>
      <c r="BO1065" s="284">
        <f t="shared" si="575"/>
        <v>0</v>
      </c>
      <c r="BP1065" s="284">
        <f t="shared" si="575"/>
        <v>0</v>
      </c>
      <c r="BQ1065" s="284">
        <f t="shared" si="575"/>
        <v>0</v>
      </c>
      <c r="BR1065" s="834">
        <f t="shared" si="575"/>
        <v>0</v>
      </c>
      <c r="BS1065" s="284">
        <f t="shared" si="575"/>
        <v>0</v>
      </c>
      <c r="BT1065" s="284">
        <f t="shared" si="575"/>
        <v>0</v>
      </c>
      <c r="BU1065" s="284">
        <f t="shared" si="575"/>
        <v>0</v>
      </c>
      <c r="BV1065" s="284">
        <f t="shared" si="575"/>
        <v>0</v>
      </c>
      <c r="BW1065" s="834">
        <f t="shared" si="575"/>
        <v>0</v>
      </c>
      <c r="BX1065" s="284">
        <f t="shared" si="575"/>
        <v>0</v>
      </c>
      <c r="BY1065" s="834">
        <f t="shared" si="575"/>
        <v>0</v>
      </c>
      <c r="BZ1065" s="834">
        <f t="shared" si="575"/>
        <v>0</v>
      </c>
      <c r="CA1065" s="284">
        <f t="shared" si="575"/>
        <v>0</v>
      </c>
      <c r="CB1065" s="284">
        <f t="shared" si="575"/>
        <v>0</v>
      </c>
      <c r="CC1065" s="284">
        <f t="shared" si="575"/>
        <v>0</v>
      </c>
      <c r="CD1065" s="768">
        <f t="shared" si="575"/>
        <v>0</v>
      </c>
      <c r="CE1065" s="284">
        <f t="shared" si="575"/>
        <v>0</v>
      </c>
      <c r="CF1065" s="284">
        <f t="shared" si="575"/>
        <v>0</v>
      </c>
      <c r="CG1065" s="284">
        <f t="shared" si="575"/>
        <v>0</v>
      </c>
      <c r="CH1065" s="284">
        <f t="shared" si="575"/>
        <v>0</v>
      </c>
      <c r="CI1065" s="284">
        <f t="shared" si="575"/>
        <v>0</v>
      </c>
      <c r="CJ1065" s="768">
        <f t="shared" si="575"/>
        <v>0</v>
      </c>
      <c r="CK1065" s="284">
        <f t="shared" si="575"/>
        <v>0</v>
      </c>
      <c r="CL1065" s="965"/>
      <c r="CM1065" s="965"/>
      <c r="CN1065" s="965"/>
      <c r="CO1065" s="965"/>
      <c r="CP1065" s="965"/>
      <c r="CQ1065" s="965"/>
      <c r="CR1065" s="965"/>
      <c r="CS1065" s="965"/>
      <c r="CT1065" s="965"/>
      <c r="CU1065" s="965"/>
      <c r="CV1065" s="221"/>
    </row>
    <row r="1066" spans="1:100" ht="19.399999999999999" hidden="1" customHeight="1">
      <c r="A1066" s="1319"/>
      <c r="B1066" s="1181" t="s">
        <v>2</v>
      </c>
      <c r="C1066" s="1181"/>
      <c r="D1066" s="1181"/>
      <c r="E1066" s="1181"/>
      <c r="F1066" s="1181"/>
      <c r="G1066" s="1181"/>
      <c r="H1066" s="589"/>
      <c r="I1066" s="598"/>
      <c r="J1066" s="266"/>
      <c r="K1066" s="522"/>
      <c r="L1066" s="266"/>
      <c r="M1066" s="266"/>
      <c r="N1066" s="266"/>
      <c r="O1066" s="266"/>
      <c r="P1066" s="266"/>
      <c r="Q1066" s="266"/>
      <c r="R1066" s="281" t="s">
        <v>1974</v>
      </c>
      <c r="S1066" s="266"/>
      <c r="T1066" s="266"/>
      <c r="U1066" s="266"/>
      <c r="V1066" s="266"/>
      <c r="W1066" s="418"/>
      <c r="X1066" s="266"/>
      <c r="Y1066" s="266"/>
      <c r="Z1066" s="266"/>
      <c r="AA1066" s="266"/>
      <c r="AB1066" s="266"/>
      <c r="AC1066" s="668"/>
      <c r="AD1066" s="266"/>
      <c r="AE1066" s="266"/>
      <c r="AF1066" s="266"/>
      <c r="AG1066" s="266"/>
      <c r="AH1066" s="266"/>
      <c r="AI1066" s="266"/>
      <c r="AJ1066" s="266"/>
      <c r="AK1066" s="266"/>
      <c r="AL1066" s="266"/>
      <c r="AM1066" s="266"/>
      <c r="AN1066" s="266"/>
      <c r="AO1066" s="266"/>
      <c r="AP1066" s="266"/>
      <c r="AQ1066" s="266"/>
      <c r="AR1066" s="266"/>
      <c r="AS1066" s="266"/>
      <c r="AT1066" s="266"/>
      <c r="AU1066" s="266"/>
      <c r="AV1066" s="266"/>
      <c r="AW1066" s="266"/>
      <c r="AX1066" s="266"/>
      <c r="AY1066" s="266"/>
      <c r="AZ1066" s="266"/>
      <c r="BA1066" s="266"/>
      <c r="BB1066" s="266"/>
      <c r="BC1066" s="266"/>
      <c r="BD1066" s="266"/>
      <c r="BE1066" s="266"/>
      <c r="BF1066" s="266"/>
      <c r="BG1066" s="266"/>
      <c r="BH1066" s="266"/>
      <c r="BI1066" s="266"/>
      <c r="BJ1066" s="266"/>
      <c r="BK1066" s="266"/>
      <c r="BL1066" s="834">
        <f t="shared" ref="BL1066:CK1066" si="576">COUNTIFS($R$6:$R$1030,"x",BL$6:BL$1030,"kđg")</f>
        <v>3</v>
      </c>
      <c r="BM1066" s="284">
        <f t="shared" si="576"/>
        <v>3</v>
      </c>
      <c r="BN1066" s="284">
        <f t="shared" si="576"/>
        <v>3</v>
      </c>
      <c r="BO1066" s="284">
        <f t="shared" si="576"/>
        <v>3</v>
      </c>
      <c r="BP1066" s="284">
        <f t="shared" si="576"/>
        <v>3</v>
      </c>
      <c r="BQ1066" s="284">
        <f t="shared" si="576"/>
        <v>3</v>
      </c>
      <c r="BR1066" s="834">
        <f t="shared" si="576"/>
        <v>3</v>
      </c>
      <c r="BS1066" s="284">
        <f t="shared" si="576"/>
        <v>3</v>
      </c>
      <c r="BT1066" s="284">
        <f t="shared" si="576"/>
        <v>3</v>
      </c>
      <c r="BU1066" s="284">
        <f t="shared" si="576"/>
        <v>3</v>
      </c>
      <c r="BV1066" s="284">
        <f t="shared" si="576"/>
        <v>3</v>
      </c>
      <c r="BW1066" s="834">
        <f t="shared" si="576"/>
        <v>3</v>
      </c>
      <c r="BX1066" s="284">
        <f t="shared" si="576"/>
        <v>3</v>
      </c>
      <c r="BY1066" s="834">
        <f t="shared" si="576"/>
        <v>3</v>
      </c>
      <c r="BZ1066" s="834">
        <f t="shared" si="576"/>
        <v>3</v>
      </c>
      <c r="CA1066" s="284">
        <f t="shared" si="576"/>
        <v>3</v>
      </c>
      <c r="CB1066" s="284">
        <f t="shared" si="576"/>
        <v>3</v>
      </c>
      <c r="CC1066" s="284">
        <f t="shared" si="576"/>
        <v>3</v>
      </c>
      <c r="CD1066" s="768">
        <f t="shared" si="576"/>
        <v>3</v>
      </c>
      <c r="CE1066" s="284">
        <f t="shared" si="576"/>
        <v>3</v>
      </c>
      <c r="CF1066" s="284">
        <f t="shared" si="576"/>
        <v>3</v>
      </c>
      <c r="CG1066" s="284">
        <f t="shared" si="576"/>
        <v>3</v>
      </c>
      <c r="CH1066" s="284">
        <f t="shared" si="576"/>
        <v>3</v>
      </c>
      <c r="CI1066" s="284">
        <f t="shared" si="576"/>
        <v>3</v>
      </c>
      <c r="CJ1066" s="768">
        <f t="shared" si="576"/>
        <v>3</v>
      </c>
      <c r="CK1066" s="284">
        <f t="shared" si="576"/>
        <v>3</v>
      </c>
      <c r="CL1066" s="965"/>
      <c r="CM1066" s="965"/>
      <c r="CN1066" s="965"/>
      <c r="CO1066" s="965"/>
      <c r="CP1066" s="965"/>
      <c r="CQ1066" s="965"/>
      <c r="CR1066" s="965"/>
      <c r="CS1066" s="965"/>
      <c r="CT1066" s="965"/>
      <c r="CU1066" s="965"/>
      <c r="CV1066" s="221"/>
    </row>
    <row r="1067" spans="1:100" ht="19.399999999999999" hidden="1" customHeight="1">
      <c r="A1067" s="1319"/>
      <c r="B1067" s="1181" t="s">
        <v>1</v>
      </c>
      <c r="C1067" s="1181"/>
      <c r="D1067" s="1181"/>
      <c r="E1067" s="1181"/>
      <c r="F1067" s="1181"/>
      <c r="G1067" s="1181"/>
      <c r="H1067" s="589"/>
      <c r="I1067" s="598"/>
      <c r="J1067" s="266"/>
      <c r="K1067" s="522"/>
      <c r="L1067" s="266"/>
      <c r="M1067" s="266"/>
      <c r="N1067" s="266"/>
      <c r="O1067" s="266"/>
      <c r="P1067" s="266"/>
      <c r="Q1067" s="266"/>
      <c r="R1067" s="281" t="s">
        <v>1974</v>
      </c>
      <c r="S1067" s="266"/>
      <c r="T1067" s="266"/>
      <c r="U1067" s="266"/>
      <c r="V1067" s="266"/>
      <c r="W1067" s="418"/>
      <c r="X1067" s="266"/>
      <c r="Y1067" s="266"/>
      <c r="Z1067" s="266"/>
      <c r="AA1067" s="266"/>
      <c r="AB1067" s="266"/>
      <c r="AC1067" s="668"/>
      <c r="AD1067" s="266"/>
      <c r="AE1067" s="266"/>
      <c r="AF1067" s="266"/>
      <c r="AG1067" s="266"/>
      <c r="AH1067" s="266"/>
      <c r="AI1067" s="266"/>
      <c r="AJ1067" s="266"/>
      <c r="AK1067" s="266"/>
      <c r="AL1067" s="266"/>
      <c r="AM1067" s="266"/>
      <c r="AN1067" s="266"/>
      <c r="AO1067" s="266"/>
      <c r="AP1067" s="266"/>
      <c r="AQ1067" s="266"/>
      <c r="AR1067" s="266"/>
      <c r="AS1067" s="266"/>
      <c r="AT1067" s="266"/>
      <c r="AU1067" s="266"/>
      <c r="AV1067" s="266"/>
      <c r="AW1067" s="266"/>
      <c r="AX1067" s="266"/>
      <c r="AY1067" s="266"/>
      <c r="AZ1067" s="266"/>
      <c r="BA1067" s="266"/>
      <c r="BB1067" s="266"/>
      <c r="BC1067" s="266"/>
      <c r="BD1067" s="266"/>
      <c r="BE1067" s="266"/>
      <c r="BF1067" s="266"/>
      <c r="BG1067" s="266"/>
      <c r="BH1067" s="266"/>
      <c r="BI1067" s="266"/>
      <c r="BJ1067" s="266"/>
      <c r="BK1067" s="266"/>
      <c r="BL1067" s="833">
        <f t="shared" ref="BL1067:CK1067" si="577">BL1066/(BL1063+BL1064+BL1065+BL1066)</f>
        <v>3.0303030303030304E-2</v>
      </c>
      <c r="BM1067" s="202">
        <f t="shared" si="577"/>
        <v>3.0303030303030304E-2</v>
      </c>
      <c r="BN1067" s="202">
        <f t="shared" si="577"/>
        <v>3.0303030303030304E-2</v>
      </c>
      <c r="BO1067" s="202">
        <f t="shared" si="577"/>
        <v>3.0303030303030304E-2</v>
      </c>
      <c r="BP1067" s="202">
        <f t="shared" si="577"/>
        <v>3.0303030303030304E-2</v>
      </c>
      <c r="BQ1067" s="202">
        <f t="shared" si="577"/>
        <v>3.0303030303030304E-2</v>
      </c>
      <c r="BR1067" s="833">
        <f t="shared" si="577"/>
        <v>3.0303030303030304E-2</v>
      </c>
      <c r="BS1067" s="202">
        <f t="shared" si="577"/>
        <v>3.0303030303030304E-2</v>
      </c>
      <c r="BT1067" s="202">
        <f t="shared" si="577"/>
        <v>3.0303030303030304E-2</v>
      </c>
      <c r="BU1067" s="202">
        <f t="shared" si="577"/>
        <v>3.0303030303030304E-2</v>
      </c>
      <c r="BV1067" s="202">
        <f t="shared" si="577"/>
        <v>3.0303030303030304E-2</v>
      </c>
      <c r="BW1067" s="833">
        <f t="shared" si="577"/>
        <v>3.0612244897959183E-2</v>
      </c>
      <c r="BX1067" s="202">
        <f t="shared" si="577"/>
        <v>3.0303030303030304E-2</v>
      </c>
      <c r="BY1067" s="833">
        <f t="shared" si="577"/>
        <v>3.0303030303030304E-2</v>
      </c>
      <c r="BZ1067" s="833">
        <f t="shared" si="577"/>
        <v>3.0303030303030304E-2</v>
      </c>
      <c r="CA1067" s="202">
        <f t="shared" si="577"/>
        <v>3.0303030303030304E-2</v>
      </c>
      <c r="CB1067" s="202">
        <f t="shared" si="577"/>
        <v>3.0303030303030304E-2</v>
      </c>
      <c r="CC1067" s="202">
        <f t="shared" si="577"/>
        <v>3.0303030303030304E-2</v>
      </c>
      <c r="CD1067" s="769">
        <f t="shared" si="577"/>
        <v>3.0303030303030304E-2</v>
      </c>
      <c r="CE1067" s="202">
        <f t="shared" si="577"/>
        <v>3.0303030303030304E-2</v>
      </c>
      <c r="CF1067" s="202">
        <f t="shared" si="577"/>
        <v>3.0303030303030304E-2</v>
      </c>
      <c r="CG1067" s="202">
        <f t="shared" si="577"/>
        <v>3.0303030303030304E-2</v>
      </c>
      <c r="CH1067" s="202">
        <f t="shared" si="577"/>
        <v>3.0303030303030304E-2</v>
      </c>
      <c r="CI1067" s="202">
        <f t="shared" si="577"/>
        <v>3.0303030303030304E-2</v>
      </c>
      <c r="CJ1067" s="769">
        <f t="shared" si="577"/>
        <v>3.0303030303030304E-2</v>
      </c>
      <c r="CK1067" s="202">
        <f t="shared" si="577"/>
        <v>3.0303030303030304E-2</v>
      </c>
      <c r="CL1067" s="965"/>
      <c r="CM1067" s="965"/>
      <c r="CN1067" s="965"/>
      <c r="CO1067" s="965"/>
      <c r="CP1067" s="965"/>
      <c r="CQ1067" s="965"/>
      <c r="CR1067" s="965"/>
      <c r="CS1067" s="965"/>
      <c r="CT1067" s="965"/>
      <c r="CU1067" s="965"/>
      <c r="CV1067" s="221"/>
    </row>
    <row r="1068" spans="1:100" ht="19.399999999999999" hidden="1" customHeight="1">
      <c r="A1068" s="1319"/>
      <c r="B1068" s="1187" t="s">
        <v>397</v>
      </c>
      <c r="C1068" s="1187"/>
      <c r="D1068" s="1187"/>
      <c r="E1068" s="1187"/>
      <c r="F1068" s="1187"/>
      <c r="G1068" s="1187"/>
      <c r="H1068" s="279"/>
      <c r="I1068" s="598"/>
      <c r="J1068" s="269"/>
      <c r="K1068" s="523"/>
      <c r="L1068" s="269"/>
      <c r="M1068" s="269"/>
      <c r="N1068" s="269"/>
      <c r="O1068" s="269"/>
      <c r="P1068" s="269"/>
      <c r="Q1068" s="269"/>
      <c r="R1068" s="281" t="s">
        <v>1974</v>
      </c>
      <c r="S1068" s="269"/>
      <c r="T1068" s="269"/>
      <c r="U1068" s="269"/>
      <c r="V1068" s="269"/>
      <c r="W1068" s="419"/>
      <c r="X1068" s="269"/>
      <c r="Y1068" s="269"/>
      <c r="Z1068" s="269"/>
      <c r="AA1068" s="269"/>
      <c r="AB1068" s="269"/>
      <c r="AC1068" s="669"/>
      <c r="AD1068" s="269"/>
      <c r="AE1068" s="269"/>
      <c r="AF1068" s="269"/>
      <c r="AG1068" s="269"/>
      <c r="AH1068" s="269"/>
      <c r="AI1068" s="269"/>
      <c r="AJ1068" s="269"/>
      <c r="AK1068" s="269"/>
      <c r="AL1068" s="269"/>
      <c r="AM1068" s="269"/>
      <c r="AN1068" s="269"/>
      <c r="AO1068" s="269"/>
      <c r="AP1068" s="269"/>
      <c r="AQ1068" s="269"/>
      <c r="AR1068" s="269"/>
      <c r="AS1068" s="269"/>
      <c r="AT1068" s="269"/>
      <c r="AU1068" s="269"/>
      <c r="AV1068" s="269"/>
      <c r="AW1068" s="269"/>
      <c r="AX1068" s="269"/>
      <c r="AY1068" s="269"/>
      <c r="AZ1068" s="269"/>
      <c r="BA1068" s="269"/>
      <c r="BB1068" s="269"/>
      <c r="BC1068" s="269"/>
      <c r="BD1068" s="269"/>
      <c r="BE1068" s="269"/>
      <c r="BF1068" s="269"/>
      <c r="BG1068" s="269"/>
      <c r="BH1068" s="269"/>
      <c r="BI1068" s="269"/>
      <c r="BJ1068" s="269"/>
      <c r="BK1068" s="269"/>
      <c r="BL1068" s="832">
        <f t="shared" ref="BL1068:CK1068" si="578">(((BL1063*2)+(BL1064*1)+(BL1065*0)))/(BL1063+BL1064+BL1065)</f>
        <v>1.8958333333333333</v>
      </c>
      <c r="BM1068" s="283">
        <f t="shared" si="578"/>
        <v>1.9583333333333333</v>
      </c>
      <c r="BN1068" s="283">
        <f t="shared" si="578"/>
        <v>1.8854166666666667</v>
      </c>
      <c r="BO1068" s="283">
        <f t="shared" si="578"/>
        <v>1.9270833333333333</v>
      </c>
      <c r="BP1068" s="283">
        <f t="shared" si="578"/>
        <v>1.9375</v>
      </c>
      <c r="BQ1068" s="283">
        <f t="shared" si="578"/>
        <v>1.9375</v>
      </c>
      <c r="BR1068" s="832">
        <f t="shared" si="578"/>
        <v>1.90625</v>
      </c>
      <c r="BS1068" s="283">
        <f t="shared" si="578"/>
        <v>1.84375</v>
      </c>
      <c r="BT1068" s="283">
        <f t="shared" si="578"/>
        <v>1.9583333333333333</v>
      </c>
      <c r="BU1068" s="283">
        <f t="shared" si="578"/>
        <v>1.9583333333333333</v>
      </c>
      <c r="BV1068" s="283">
        <f t="shared" si="578"/>
        <v>1.96875</v>
      </c>
      <c r="BW1068" s="832">
        <f t="shared" si="578"/>
        <v>1.9368421052631579</v>
      </c>
      <c r="BX1068" s="283">
        <f t="shared" si="578"/>
        <v>1.9479166666666667</v>
      </c>
      <c r="BY1068" s="832">
        <f t="shared" si="578"/>
        <v>1.8958333333333333</v>
      </c>
      <c r="BZ1068" s="832">
        <f t="shared" si="578"/>
        <v>1.9375</v>
      </c>
      <c r="CA1068" s="283">
        <f t="shared" si="578"/>
        <v>1.9166666666666667</v>
      </c>
      <c r="CB1068" s="283">
        <f t="shared" si="578"/>
        <v>1.96875</v>
      </c>
      <c r="CC1068" s="283">
        <f t="shared" si="578"/>
        <v>1.9166666666666667</v>
      </c>
      <c r="CD1068" s="770">
        <f t="shared" si="578"/>
        <v>1.8541666666666667</v>
      </c>
      <c r="CE1068" s="283">
        <f t="shared" si="578"/>
        <v>1.9895833333333333</v>
      </c>
      <c r="CF1068" s="283">
        <f t="shared" si="578"/>
        <v>1.9791666666666667</v>
      </c>
      <c r="CG1068" s="283">
        <f t="shared" si="578"/>
        <v>1.9479166666666667</v>
      </c>
      <c r="CH1068" s="283">
        <f t="shared" si="578"/>
        <v>1.96875</v>
      </c>
      <c r="CI1068" s="283">
        <f t="shared" si="578"/>
        <v>1.9583333333333333</v>
      </c>
      <c r="CJ1068" s="770">
        <f t="shared" si="578"/>
        <v>1.9583333333333333</v>
      </c>
      <c r="CK1068" s="283">
        <f t="shared" si="578"/>
        <v>1.9791666666666667</v>
      </c>
      <c r="CL1068" s="972">
        <f>COUNTIF(BL1069:CK1069,"Đ")</f>
        <v>26</v>
      </c>
      <c r="CM1068" s="960">
        <f>CL1068/(CL1068+CN1068+CP1068+CR1068)</f>
        <v>1</v>
      </c>
      <c r="CN1068" s="959">
        <f>COUNTIF(BL1069:CK1069,"CCG")</f>
        <v>0</v>
      </c>
      <c r="CO1068" s="960">
        <f>CN1068/(CL1068+CN1068+CP1068+CR1068)</f>
        <v>0</v>
      </c>
      <c r="CP1068" s="959">
        <f>COUNTIF(BL1069:CK1069,"CĐ")</f>
        <v>0</v>
      </c>
      <c r="CQ1068" s="960">
        <f>CP1068/(CL1068+CN1068+CP1068+CR1068)</f>
        <v>0</v>
      </c>
      <c r="CR1068" s="959">
        <f>COUNTIF(BL1069:CK1069,"KĐG")</f>
        <v>0</v>
      </c>
      <c r="CS1068" s="960">
        <f>CR1068/(CL1068+CN1068+CP1068+CR1068)</f>
        <v>0</v>
      </c>
      <c r="CT1068" s="994">
        <f>(((CL1068*2)+(CN1068*1)+(CP1068*0)))/(CL1068+CN1068+CP1068)</f>
        <v>2</v>
      </c>
      <c r="CU1068" s="958" t="str">
        <f>IF(CS1068&gt;=50%,"KĐG",IF(CT1068&gt;=1.6,"Đạt",IF(CT1068&gt;=1,"Cần cố gắng","Chưa đạt")))</f>
        <v>Đạt</v>
      </c>
      <c r="CV1068" s="221"/>
    </row>
    <row r="1069" spans="1:100" ht="19.399999999999999" hidden="1" customHeight="1">
      <c r="A1069" s="1319"/>
      <c r="B1069" s="1187"/>
      <c r="C1069" s="1187"/>
      <c r="D1069" s="1187"/>
      <c r="E1069" s="1187"/>
      <c r="F1069" s="1187"/>
      <c r="G1069" s="1187"/>
      <c r="H1069" s="279"/>
      <c r="I1069" s="598"/>
      <c r="J1069" s="269"/>
      <c r="K1069" s="523"/>
      <c r="L1069" s="269"/>
      <c r="M1069" s="269"/>
      <c r="N1069" s="269"/>
      <c r="O1069" s="269"/>
      <c r="P1069" s="269"/>
      <c r="Q1069" s="269"/>
      <c r="R1069" s="281" t="s">
        <v>1974</v>
      </c>
      <c r="S1069" s="269"/>
      <c r="T1069" s="269"/>
      <c r="U1069" s="269"/>
      <c r="V1069" s="269"/>
      <c r="W1069" s="419"/>
      <c r="X1069" s="269"/>
      <c r="Y1069" s="269"/>
      <c r="Z1069" s="269"/>
      <c r="AA1069" s="269"/>
      <c r="AB1069" s="269"/>
      <c r="AC1069" s="669"/>
      <c r="AD1069" s="269"/>
      <c r="AE1069" s="269"/>
      <c r="AF1069" s="269"/>
      <c r="AG1069" s="269"/>
      <c r="AH1069" s="269"/>
      <c r="AI1069" s="269"/>
      <c r="AJ1069" s="269"/>
      <c r="AK1069" s="269"/>
      <c r="AL1069" s="269"/>
      <c r="AM1069" s="269"/>
      <c r="AN1069" s="269"/>
      <c r="AO1069" s="269"/>
      <c r="AP1069" s="269"/>
      <c r="AQ1069" s="269"/>
      <c r="AR1069" s="269"/>
      <c r="AS1069" s="269"/>
      <c r="AT1069" s="269"/>
      <c r="AU1069" s="269"/>
      <c r="AV1069" s="269"/>
      <c r="AW1069" s="269"/>
      <c r="AX1069" s="269"/>
      <c r="AY1069" s="269"/>
      <c r="AZ1069" s="269"/>
      <c r="BA1069" s="269"/>
      <c r="BB1069" s="269"/>
      <c r="BC1069" s="269"/>
      <c r="BD1069" s="269"/>
      <c r="BE1069" s="269"/>
      <c r="BF1069" s="269"/>
      <c r="BG1069" s="269"/>
      <c r="BH1069" s="269"/>
      <c r="BI1069" s="269"/>
      <c r="BJ1069" s="269"/>
      <c r="BK1069" s="269"/>
      <c r="BL1069" s="832" t="str">
        <f t="shared" ref="BL1069:CK1069" si="579">IF(BL1067&gt;=50%,"KĐG",IF(BL1068&gt;=1.6,"Đ",IF(BL1068&gt;=1,"CCG","CĐ")))</f>
        <v>Đ</v>
      </c>
      <c r="BM1069" s="283" t="str">
        <f t="shared" si="579"/>
        <v>Đ</v>
      </c>
      <c r="BN1069" s="283" t="str">
        <f t="shared" si="579"/>
        <v>Đ</v>
      </c>
      <c r="BO1069" s="283" t="str">
        <f t="shared" si="579"/>
        <v>Đ</v>
      </c>
      <c r="BP1069" s="283" t="str">
        <f t="shared" si="579"/>
        <v>Đ</v>
      </c>
      <c r="BQ1069" s="283" t="str">
        <f t="shared" si="579"/>
        <v>Đ</v>
      </c>
      <c r="BR1069" s="832" t="str">
        <f t="shared" si="579"/>
        <v>Đ</v>
      </c>
      <c r="BS1069" s="283" t="str">
        <f t="shared" si="579"/>
        <v>Đ</v>
      </c>
      <c r="BT1069" s="283" t="str">
        <f t="shared" si="579"/>
        <v>Đ</v>
      </c>
      <c r="BU1069" s="283" t="str">
        <f t="shared" si="579"/>
        <v>Đ</v>
      </c>
      <c r="BV1069" s="283" t="str">
        <f t="shared" si="579"/>
        <v>Đ</v>
      </c>
      <c r="BW1069" s="832" t="str">
        <f t="shared" si="579"/>
        <v>Đ</v>
      </c>
      <c r="BX1069" s="283" t="str">
        <f t="shared" si="579"/>
        <v>Đ</v>
      </c>
      <c r="BY1069" s="832" t="str">
        <f t="shared" si="579"/>
        <v>Đ</v>
      </c>
      <c r="BZ1069" s="832" t="str">
        <f t="shared" si="579"/>
        <v>Đ</v>
      </c>
      <c r="CA1069" s="283" t="str">
        <f t="shared" si="579"/>
        <v>Đ</v>
      </c>
      <c r="CB1069" s="283" t="str">
        <f t="shared" si="579"/>
        <v>Đ</v>
      </c>
      <c r="CC1069" s="283" t="str">
        <f t="shared" si="579"/>
        <v>Đ</v>
      </c>
      <c r="CD1069" s="770" t="str">
        <f t="shared" si="579"/>
        <v>Đ</v>
      </c>
      <c r="CE1069" s="283" t="str">
        <f t="shared" si="579"/>
        <v>Đ</v>
      </c>
      <c r="CF1069" s="283" t="str">
        <f t="shared" si="579"/>
        <v>Đ</v>
      </c>
      <c r="CG1069" s="283" t="str">
        <f t="shared" si="579"/>
        <v>Đ</v>
      </c>
      <c r="CH1069" s="283" t="str">
        <f t="shared" si="579"/>
        <v>Đ</v>
      </c>
      <c r="CI1069" s="283" t="str">
        <f t="shared" si="579"/>
        <v>Đ</v>
      </c>
      <c r="CJ1069" s="770" t="str">
        <f t="shared" si="579"/>
        <v>Đ</v>
      </c>
      <c r="CK1069" s="283" t="str">
        <f t="shared" si="579"/>
        <v>Đ</v>
      </c>
      <c r="CL1069" s="972"/>
      <c r="CM1069" s="960"/>
      <c r="CN1069" s="959"/>
      <c r="CO1069" s="960"/>
      <c r="CP1069" s="959"/>
      <c r="CQ1069" s="960"/>
      <c r="CR1069" s="959"/>
      <c r="CS1069" s="960"/>
      <c r="CT1069" s="994"/>
      <c r="CU1069" s="958"/>
      <c r="CV1069" s="221"/>
    </row>
    <row r="1070" spans="1:100" ht="19.399999999999999" hidden="1" customHeight="1">
      <c r="A1070" s="1319" t="s">
        <v>1969</v>
      </c>
      <c r="B1070" s="1185" t="s">
        <v>7</v>
      </c>
      <c r="C1070" s="1185"/>
      <c r="D1070" s="1185"/>
      <c r="E1070" s="1185"/>
      <c r="F1070" s="1185"/>
      <c r="G1070" s="1185"/>
      <c r="H1070" s="587"/>
      <c r="I1070" s="597"/>
      <c r="J1070" s="266"/>
      <c r="K1070" s="522"/>
      <c r="L1070" s="266"/>
      <c r="M1070" s="266"/>
      <c r="N1070" s="266"/>
      <c r="O1070" s="266"/>
      <c r="P1070" s="266"/>
      <c r="Q1070" s="266"/>
      <c r="R1070" s="266"/>
      <c r="S1070" s="281" t="s">
        <v>1974</v>
      </c>
      <c r="T1070" s="266"/>
      <c r="U1070" s="266"/>
      <c r="V1070" s="266"/>
      <c r="W1070" s="418"/>
      <c r="X1070" s="266"/>
      <c r="Y1070" s="266"/>
      <c r="Z1070" s="266"/>
      <c r="AA1070" s="266"/>
      <c r="AB1070" s="266"/>
      <c r="AC1070" s="668"/>
      <c r="AD1070" s="266"/>
      <c r="AE1070" s="266"/>
      <c r="AF1070" s="266"/>
      <c r="AG1070" s="266"/>
      <c r="AH1070" s="266"/>
      <c r="AI1070" s="266"/>
      <c r="AJ1070" s="266"/>
      <c r="AK1070" s="266"/>
      <c r="AL1070" s="266"/>
      <c r="AM1070" s="266"/>
      <c r="AN1070" s="266"/>
      <c r="AO1070" s="266"/>
      <c r="AP1070" s="266"/>
      <c r="AQ1070" s="266"/>
      <c r="AR1070" s="266"/>
      <c r="AS1070" s="266"/>
      <c r="AT1070" s="266"/>
      <c r="AU1070" s="266"/>
      <c r="AV1070" s="266"/>
      <c r="AW1070" s="266"/>
      <c r="AX1070" s="266"/>
      <c r="AY1070" s="266"/>
      <c r="AZ1070" s="266"/>
      <c r="BA1070" s="266"/>
      <c r="BB1070" s="266"/>
      <c r="BC1070" s="266"/>
      <c r="BD1070" s="266"/>
      <c r="BE1070" s="266"/>
      <c r="BF1070" s="266"/>
      <c r="BG1070" s="266"/>
      <c r="BH1070" s="266"/>
      <c r="BI1070" s="266"/>
      <c r="BJ1070" s="266"/>
      <c r="BK1070" s="266"/>
      <c r="BL1070" s="834">
        <f t="shared" ref="BL1070:CK1070" si="580">COUNTIFS($S$6:$S$1030,"x",BL$6:BL$1030,"2")</f>
        <v>99</v>
      </c>
      <c r="BM1070" s="284">
        <f t="shared" si="580"/>
        <v>98</v>
      </c>
      <c r="BN1070" s="284">
        <f t="shared" si="580"/>
        <v>100</v>
      </c>
      <c r="BO1070" s="284">
        <f t="shared" si="580"/>
        <v>96</v>
      </c>
      <c r="BP1070" s="284">
        <f t="shared" si="580"/>
        <v>93</v>
      </c>
      <c r="BQ1070" s="284">
        <f t="shared" si="580"/>
        <v>104</v>
      </c>
      <c r="BR1070" s="834">
        <f t="shared" si="580"/>
        <v>97</v>
      </c>
      <c r="BS1070" s="284">
        <f t="shared" si="580"/>
        <v>84</v>
      </c>
      <c r="BT1070" s="284">
        <f t="shared" si="580"/>
        <v>99</v>
      </c>
      <c r="BU1070" s="284">
        <f t="shared" si="580"/>
        <v>101</v>
      </c>
      <c r="BV1070" s="284">
        <f t="shared" si="580"/>
        <v>104</v>
      </c>
      <c r="BW1070" s="834">
        <f t="shared" si="580"/>
        <v>91</v>
      </c>
      <c r="BX1070" s="284">
        <f t="shared" si="580"/>
        <v>92</v>
      </c>
      <c r="BY1070" s="834">
        <f t="shared" si="580"/>
        <v>94</v>
      </c>
      <c r="BZ1070" s="834">
        <f t="shared" si="580"/>
        <v>96</v>
      </c>
      <c r="CA1070" s="284">
        <f t="shared" si="580"/>
        <v>104</v>
      </c>
      <c r="CB1070" s="284">
        <f t="shared" si="580"/>
        <v>99</v>
      </c>
      <c r="CC1070" s="284">
        <f t="shared" si="580"/>
        <v>100</v>
      </c>
      <c r="CD1070" s="768">
        <f t="shared" si="580"/>
        <v>91</v>
      </c>
      <c r="CE1070" s="284">
        <f t="shared" si="580"/>
        <v>99</v>
      </c>
      <c r="CF1070" s="284">
        <f t="shared" si="580"/>
        <v>102</v>
      </c>
      <c r="CG1070" s="284">
        <f t="shared" si="580"/>
        <v>97</v>
      </c>
      <c r="CH1070" s="284">
        <f t="shared" si="580"/>
        <v>100</v>
      </c>
      <c r="CI1070" s="284">
        <f t="shared" si="580"/>
        <v>103</v>
      </c>
      <c r="CJ1070" s="768">
        <f t="shared" si="580"/>
        <v>96</v>
      </c>
      <c r="CK1070" s="284">
        <f t="shared" si="580"/>
        <v>104</v>
      </c>
      <c r="CL1070" s="965"/>
      <c r="CM1070" s="965"/>
      <c r="CN1070" s="965"/>
      <c r="CO1070" s="965"/>
      <c r="CP1070" s="965"/>
      <c r="CQ1070" s="965"/>
      <c r="CR1070" s="965"/>
      <c r="CS1070" s="965"/>
      <c r="CT1070" s="965"/>
      <c r="CU1070" s="965"/>
      <c r="CV1070" s="221"/>
    </row>
    <row r="1071" spans="1:100" ht="19.399999999999999" hidden="1" customHeight="1">
      <c r="A1071" s="1319"/>
      <c r="B1071" s="1185" t="s">
        <v>4</v>
      </c>
      <c r="C1071" s="1185"/>
      <c r="D1071" s="1185"/>
      <c r="E1071" s="1185"/>
      <c r="F1071" s="1185"/>
      <c r="G1071" s="1185"/>
      <c r="H1071" s="587"/>
      <c r="I1071" s="597"/>
      <c r="J1071" s="266"/>
      <c r="K1071" s="522"/>
      <c r="L1071" s="266"/>
      <c r="M1071" s="266"/>
      <c r="N1071" s="266"/>
      <c r="O1071" s="266"/>
      <c r="P1071" s="266"/>
      <c r="Q1071" s="266"/>
      <c r="R1071" s="266"/>
      <c r="S1071" s="281" t="s">
        <v>1974</v>
      </c>
      <c r="T1071" s="266"/>
      <c r="U1071" s="266"/>
      <c r="V1071" s="266"/>
      <c r="W1071" s="418"/>
      <c r="X1071" s="266"/>
      <c r="Y1071" s="266"/>
      <c r="Z1071" s="266"/>
      <c r="AA1071" s="266"/>
      <c r="AB1071" s="266"/>
      <c r="AC1071" s="668"/>
      <c r="AD1071" s="266"/>
      <c r="AE1071" s="266"/>
      <c r="AF1071" s="266"/>
      <c r="AG1071" s="266"/>
      <c r="AH1071" s="266"/>
      <c r="AI1071" s="266"/>
      <c r="AJ1071" s="266"/>
      <c r="AK1071" s="266"/>
      <c r="AL1071" s="266"/>
      <c r="AM1071" s="266"/>
      <c r="AN1071" s="266"/>
      <c r="AO1071" s="266"/>
      <c r="AP1071" s="266"/>
      <c r="AQ1071" s="266"/>
      <c r="AR1071" s="266"/>
      <c r="AS1071" s="266"/>
      <c r="AT1071" s="266"/>
      <c r="AU1071" s="266"/>
      <c r="AV1071" s="266"/>
      <c r="AW1071" s="266"/>
      <c r="AX1071" s="266"/>
      <c r="AY1071" s="266"/>
      <c r="AZ1071" s="266"/>
      <c r="BA1071" s="266"/>
      <c r="BB1071" s="266"/>
      <c r="BC1071" s="266"/>
      <c r="BD1071" s="266"/>
      <c r="BE1071" s="266"/>
      <c r="BF1071" s="266"/>
      <c r="BG1071" s="266"/>
      <c r="BH1071" s="266"/>
      <c r="BI1071" s="266"/>
      <c r="BJ1071" s="266"/>
      <c r="BK1071" s="266"/>
      <c r="BL1071" s="834">
        <f t="shared" ref="BL1071:CK1071" si="581">COUNTIFS($S$6:$S$1030,"x",BL$6:BL$1030,"1")</f>
        <v>6</v>
      </c>
      <c r="BM1071" s="284">
        <f t="shared" si="581"/>
        <v>7</v>
      </c>
      <c r="BN1071" s="284">
        <f t="shared" si="581"/>
        <v>5</v>
      </c>
      <c r="BO1071" s="284">
        <f t="shared" si="581"/>
        <v>9</v>
      </c>
      <c r="BP1071" s="284">
        <f t="shared" si="581"/>
        <v>12</v>
      </c>
      <c r="BQ1071" s="284">
        <f t="shared" si="581"/>
        <v>1</v>
      </c>
      <c r="BR1071" s="834">
        <f t="shared" si="581"/>
        <v>8</v>
      </c>
      <c r="BS1071" s="284">
        <f t="shared" si="581"/>
        <v>21</v>
      </c>
      <c r="BT1071" s="284">
        <f t="shared" si="581"/>
        <v>6</v>
      </c>
      <c r="BU1071" s="284">
        <f t="shared" si="581"/>
        <v>4</v>
      </c>
      <c r="BV1071" s="284">
        <f t="shared" si="581"/>
        <v>1</v>
      </c>
      <c r="BW1071" s="834">
        <f t="shared" si="581"/>
        <v>13</v>
      </c>
      <c r="BX1071" s="284">
        <f t="shared" si="581"/>
        <v>13</v>
      </c>
      <c r="BY1071" s="834">
        <f t="shared" si="581"/>
        <v>11</v>
      </c>
      <c r="BZ1071" s="834">
        <f t="shared" si="581"/>
        <v>7</v>
      </c>
      <c r="CA1071" s="284">
        <f t="shared" si="581"/>
        <v>1</v>
      </c>
      <c r="CB1071" s="284">
        <f t="shared" si="581"/>
        <v>6</v>
      </c>
      <c r="CC1071" s="284">
        <f t="shared" si="581"/>
        <v>5</v>
      </c>
      <c r="CD1071" s="768">
        <f t="shared" si="581"/>
        <v>14</v>
      </c>
      <c r="CE1071" s="284">
        <f t="shared" si="581"/>
        <v>6</v>
      </c>
      <c r="CF1071" s="284">
        <f t="shared" si="581"/>
        <v>3</v>
      </c>
      <c r="CG1071" s="284">
        <f t="shared" si="581"/>
        <v>8</v>
      </c>
      <c r="CH1071" s="284">
        <f t="shared" si="581"/>
        <v>5</v>
      </c>
      <c r="CI1071" s="284">
        <f t="shared" si="581"/>
        <v>2</v>
      </c>
      <c r="CJ1071" s="768">
        <f t="shared" si="581"/>
        <v>9</v>
      </c>
      <c r="CK1071" s="284">
        <f t="shared" si="581"/>
        <v>1</v>
      </c>
      <c r="CL1071" s="965"/>
      <c r="CM1071" s="965"/>
      <c r="CN1071" s="965"/>
      <c r="CO1071" s="965"/>
      <c r="CP1071" s="965"/>
      <c r="CQ1071" s="965"/>
      <c r="CR1071" s="965"/>
      <c r="CS1071" s="965"/>
      <c r="CT1071" s="965"/>
      <c r="CU1071" s="965"/>
      <c r="CV1071" s="221"/>
    </row>
    <row r="1072" spans="1:100" ht="19.399999999999999" hidden="1" customHeight="1">
      <c r="A1072" s="1319"/>
      <c r="B1072" s="1185" t="s">
        <v>3</v>
      </c>
      <c r="C1072" s="1185"/>
      <c r="D1072" s="1185"/>
      <c r="E1072" s="1185"/>
      <c r="F1072" s="1185"/>
      <c r="G1072" s="1185"/>
      <c r="H1072" s="587"/>
      <c r="I1072" s="597"/>
      <c r="J1072" s="266"/>
      <c r="K1072" s="522"/>
      <c r="L1072" s="266"/>
      <c r="M1072" s="266"/>
      <c r="N1072" s="266"/>
      <c r="O1072" s="266"/>
      <c r="P1072" s="266"/>
      <c r="Q1072" s="266"/>
      <c r="R1072" s="266"/>
      <c r="S1072" s="281" t="s">
        <v>1974</v>
      </c>
      <c r="T1072" s="266"/>
      <c r="U1072" s="266"/>
      <c r="V1072" s="266"/>
      <c r="W1072" s="418"/>
      <c r="X1072" s="266"/>
      <c r="Y1072" s="266"/>
      <c r="Z1072" s="266"/>
      <c r="AA1072" s="266"/>
      <c r="AB1072" s="266"/>
      <c r="AC1072" s="668"/>
      <c r="AD1072" s="266"/>
      <c r="AE1072" s="266"/>
      <c r="AF1072" s="266"/>
      <c r="AG1072" s="266"/>
      <c r="AH1072" s="266"/>
      <c r="AI1072" s="266"/>
      <c r="AJ1072" s="266"/>
      <c r="AK1072" s="266"/>
      <c r="AL1072" s="266"/>
      <c r="AM1072" s="266"/>
      <c r="AN1072" s="266"/>
      <c r="AO1072" s="266"/>
      <c r="AP1072" s="266"/>
      <c r="AQ1072" s="266"/>
      <c r="AR1072" s="266"/>
      <c r="AS1072" s="266"/>
      <c r="AT1072" s="266"/>
      <c r="AU1072" s="266"/>
      <c r="AV1072" s="266"/>
      <c r="AW1072" s="266"/>
      <c r="AX1072" s="266"/>
      <c r="AY1072" s="266"/>
      <c r="AZ1072" s="266"/>
      <c r="BA1072" s="266"/>
      <c r="BB1072" s="266"/>
      <c r="BC1072" s="266"/>
      <c r="BD1072" s="266"/>
      <c r="BE1072" s="266"/>
      <c r="BF1072" s="266"/>
      <c r="BG1072" s="266"/>
      <c r="BH1072" s="266"/>
      <c r="BI1072" s="266"/>
      <c r="BJ1072" s="266"/>
      <c r="BK1072" s="266"/>
      <c r="BL1072" s="834">
        <f t="shared" ref="BL1072:CK1072" si="582">COUNTIFS($S$6:$S$1030,"x",BL$6:BL$1030,"0")</f>
        <v>0</v>
      </c>
      <c r="BM1072" s="284">
        <f t="shared" si="582"/>
        <v>0</v>
      </c>
      <c r="BN1072" s="284">
        <f t="shared" si="582"/>
        <v>0</v>
      </c>
      <c r="BO1072" s="284">
        <f t="shared" si="582"/>
        <v>0</v>
      </c>
      <c r="BP1072" s="284">
        <f t="shared" si="582"/>
        <v>0</v>
      </c>
      <c r="BQ1072" s="284">
        <f t="shared" si="582"/>
        <v>0</v>
      </c>
      <c r="BR1072" s="834">
        <f t="shared" si="582"/>
        <v>0</v>
      </c>
      <c r="BS1072" s="284">
        <f t="shared" si="582"/>
        <v>0</v>
      </c>
      <c r="BT1072" s="284">
        <f t="shared" si="582"/>
        <v>0</v>
      </c>
      <c r="BU1072" s="284">
        <f t="shared" si="582"/>
        <v>0</v>
      </c>
      <c r="BV1072" s="284">
        <f t="shared" si="582"/>
        <v>0</v>
      </c>
      <c r="BW1072" s="834">
        <f t="shared" si="582"/>
        <v>0</v>
      </c>
      <c r="BX1072" s="284">
        <f t="shared" si="582"/>
        <v>0</v>
      </c>
      <c r="BY1072" s="834">
        <f t="shared" si="582"/>
        <v>0</v>
      </c>
      <c r="BZ1072" s="834">
        <f t="shared" si="582"/>
        <v>0</v>
      </c>
      <c r="CA1072" s="284">
        <f t="shared" si="582"/>
        <v>0</v>
      </c>
      <c r="CB1072" s="284">
        <f t="shared" si="582"/>
        <v>0</v>
      </c>
      <c r="CC1072" s="284">
        <f t="shared" si="582"/>
        <v>0</v>
      </c>
      <c r="CD1072" s="768">
        <f t="shared" si="582"/>
        <v>0</v>
      </c>
      <c r="CE1072" s="284">
        <f t="shared" si="582"/>
        <v>0</v>
      </c>
      <c r="CF1072" s="284">
        <f t="shared" si="582"/>
        <v>0</v>
      </c>
      <c r="CG1072" s="284">
        <f t="shared" si="582"/>
        <v>0</v>
      </c>
      <c r="CH1072" s="284">
        <f t="shared" si="582"/>
        <v>0</v>
      </c>
      <c r="CI1072" s="284">
        <f t="shared" si="582"/>
        <v>0</v>
      </c>
      <c r="CJ1072" s="768">
        <f t="shared" si="582"/>
        <v>0</v>
      </c>
      <c r="CK1072" s="284">
        <f t="shared" si="582"/>
        <v>0</v>
      </c>
      <c r="CL1072" s="965"/>
      <c r="CM1072" s="965"/>
      <c r="CN1072" s="965"/>
      <c r="CO1072" s="965"/>
      <c r="CP1072" s="965"/>
      <c r="CQ1072" s="965"/>
      <c r="CR1072" s="965"/>
      <c r="CS1072" s="965"/>
      <c r="CT1072" s="965"/>
      <c r="CU1072" s="965"/>
      <c r="CV1072" s="221"/>
    </row>
    <row r="1073" spans="1:100" ht="19.399999999999999" hidden="1" customHeight="1">
      <c r="A1073" s="1319"/>
      <c r="B1073" s="1185" t="s">
        <v>2</v>
      </c>
      <c r="C1073" s="1185"/>
      <c r="D1073" s="1185"/>
      <c r="E1073" s="1185"/>
      <c r="F1073" s="1185"/>
      <c r="G1073" s="1185"/>
      <c r="H1073" s="587"/>
      <c r="I1073" s="597"/>
      <c r="J1073" s="266"/>
      <c r="K1073" s="522"/>
      <c r="L1073" s="266"/>
      <c r="M1073" s="266"/>
      <c r="N1073" s="266"/>
      <c r="O1073" s="266"/>
      <c r="P1073" s="266"/>
      <c r="Q1073" s="266"/>
      <c r="R1073" s="266"/>
      <c r="S1073" s="281" t="s">
        <v>1974</v>
      </c>
      <c r="T1073" s="266"/>
      <c r="U1073" s="266"/>
      <c r="V1073" s="266"/>
      <c r="W1073" s="418"/>
      <c r="X1073" s="266"/>
      <c r="Y1073" s="266"/>
      <c r="Z1073" s="266"/>
      <c r="AA1073" s="266"/>
      <c r="AB1073" s="266"/>
      <c r="AC1073" s="668"/>
      <c r="AD1073" s="266"/>
      <c r="AE1073" s="266"/>
      <c r="AF1073" s="266"/>
      <c r="AG1073" s="266"/>
      <c r="AH1073" s="266"/>
      <c r="AI1073" s="266"/>
      <c r="AJ1073" s="266"/>
      <c r="AK1073" s="266"/>
      <c r="AL1073" s="266"/>
      <c r="AM1073" s="266"/>
      <c r="AN1073" s="266"/>
      <c r="AO1073" s="266"/>
      <c r="AP1073" s="266"/>
      <c r="AQ1073" s="266"/>
      <c r="AR1073" s="266"/>
      <c r="AS1073" s="266"/>
      <c r="AT1073" s="266"/>
      <c r="AU1073" s="266"/>
      <c r="AV1073" s="266"/>
      <c r="AW1073" s="266"/>
      <c r="AX1073" s="266"/>
      <c r="AY1073" s="266"/>
      <c r="AZ1073" s="266"/>
      <c r="BA1073" s="266"/>
      <c r="BB1073" s="266"/>
      <c r="BC1073" s="266"/>
      <c r="BD1073" s="266"/>
      <c r="BE1073" s="266"/>
      <c r="BF1073" s="266"/>
      <c r="BG1073" s="266"/>
      <c r="BH1073" s="266"/>
      <c r="BI1073" s="266"/>
      <c r="BJ1073" s="266"/>
      <c r="BK1073" s="266"/>
      <c r="BL1073" s="834">
        <f t="shared" ref="BL1073:CK1073" si="583">COUNTIFS($S$6:$S$1030,"x",BL$6:BL$1030,"kđg")</f>
        <v>5</v>
      </c>
      <c r="BM1073" s="284">
        <f t="shared" si="583"/>
        <v>5</v>
      </c>
      <c r="BN1073" s="284">
        <f t="shared" si="583"/>
        <v>5</v>
      </c>
      <c r="BO1073" s="284">
        <f t="shared" si="583"/>
        <v>5</v>
      </c>
      <c r="BP1073" s="284">
        <f t="shared" si="583"/>
        <v>5</v>
      </c>
      <c r="BQ1073" s="284">
        <f t="shared" si="583"/>
        <v>5</v>
      </c>
      <c r="BR1073" s="834">
        <f t="shared" si="583"/>
        <v>5</v>
      </c>
      <c r="BS1073" s="284">
        <f t="shared" si="583"/>
        <v>5</v>
      </c>
      <c r="BT1073" s="284">
        <f t="shared" si="583"/>
        <v>5</v>
      </c>
      <c r="BU1073" s="284">
        <f t="shared" si="583"/>
        <v>5</v>
      </c>
      <c r="BV1073" s="284">
        <f t="shared" si="583"/>
        <v>5</v>
      </c>
      <c r="BW1073" s="834">
        <f t="shared" si="583"/>
        <v>5</v>
      </c>
      <c r="BX1073" s="284">
        <f t="shared" si="583"/>
        <v>5</v>
      </c>
      <c r="BY1073" s="834">
        <f t="shared" si="583"/>
        <v>5</v>
      </c>
      <c r="BZ1073" s="834">
        <f t="shared" si="583"/>
        <v>7</v>
      </c>
      <c r="CA1073" s="284">
        <f t="shared" si="583"/>
        <v>5</v>
      </c>
      <c r="CB1073" s="284">
        <f t="shared" si="583"/>
        <v>5</v>
      </c>
      <c r="CC1073" s="284">
        <f t="shared" si="583"/>
        <v>5</v>
      </c>
      <c r="CD1073" s="768">
        <f t="shared" si="583"/>
        <v>5</v>
      </c>
      <c r="CE1073" s="284">
        <f t="shared" si="583"/>
        <v>5</v>
      </c>
      <c r="CF1073" s="284">
        <f t="shared" si="583"/>
        <v>5</v>
      </c>
      <c r="CG1073" s="284">
        <f t="shared" si="583"/>
        <v>5</v>
      </c>
      <c r="CH1073" s="284">
        <f t="shared" si="583"/>
        <v>5</v>
      </c>
      <c r="CI1073" s="284">
        <f t="shared" si="583"/>
        <v>5</v>
      </c>
      <c r="CJ1073" s="768">
        <f t="shared" si="583"/>
        <v>5</v>
      </c>
      <c r="CK1073" s="284">
        <f t="shared" si="583"/>
        <v>5</v>
      </c>
      <c r="CL1073" s="965"/>
      <c r="CM1073" s="965"/>
      <c r="CN1073" s="965"/>
      <c r="CO1073" s="965"/>
      <c r="CP1073" s="965"/>
      <c r="CQ1073" s="965"/>
      <c r="CR1073" s="965"/>
      <c r="CS1073" s="965"/>
      <c r="CT1073" s="965"/>
      <c r="CU1073" s="965"/>
      <c r="CV1073" s="221"/>
    </row>
    <row r="1074" spans="1:100" ht="19.399999999999999" hidden="1" customHeight="1">
      <c r="A1074" s="1319"/>
      <c r="B1074" s="1185" t="s">
        <v>1</v>
      </c>
      <c r="C1074" s="1185"/>
      <c r="D1074" s="1185"/>
      <c r="E1074" s="1185"/>
      <c r="F1074" s="1185"/>
      <c r="G1074" s="1185"/>
      <c r="H1074" s="587"/>
      <c r="I1074" s="597"/>
      <c r="J1074" s="266"/>
      <c r="K1074" s="522"/>
      <c r="L1074" s="266"/>
      <c r="M1074" s="266"/>
      <c r="N1074" s="266"/>
      <c r="O1074" s="266"/>
      <c r="P1074" s="266"/>
      <c r="Q1074" s="266"/>
      <c r="R1074" s="266"/>
      <c r="S1074" s="281" t="s">
        <v>1974</v>
      </c>
      <c r="T1074" s="266"/>
      <c r="U1074" s="266"/>
      <c r="V1074" s="266"/>
      <c r="W1074" s="418"/>
      <c r="X1074" s="266"/>
      <c r="Y1074" s="266"/>
      <c r="Z1074" s="266"/>
      <c r="AA1074" s="266"/>
      <c r="AB1074" s="266"/>
      <c r="AC1074" s="668"/>
      <c r="AD1074" s="266"/>
      <c r="AE1074" s="266"/>
      <c r="AF1074" s="266"/>
      <c r="AG1074" s="266"/>
      <c r="AH1074" s="266"/>
      <c r="AI1074" s="266"/>
      <c r="AJ1074" s="266"/>
      <c r="AK1074" s="266"/>
      <c r="AL1074" s="266"/>
      <c r="AM1074" s="266"/>
      <c r="AN1074" s="266"/>
      <c r="AO1074" s="266"/>
      <c r="AP1074" s="266"/>
      <c r="AQ1074" s="266"/>
      <c r="AR1074" s="266"/>
      <c r="AS1074" s="266"/>
      <c r="AT1074" s="266"/>
      <c r="AU1074" s="266"/>
      <c r="AV1074" s="266"/>
      <c r="AW1074" s="266"/>
      <c r="AX1074" s="266"/>
      <c r="AY1074" s="266"/>
      <c r="AZ1074" s="266"/>
      <c r="BA1074" s="266"/>
      <c r="BB1074" s="266"/>
      <c r="BC1074" s="266"/>
      <c r="BD1074" s="266"/>
      <c r="BE1074" s="266"/>
      <c r="BF1074" s="266"/>
      <c r="BG1074" s="266"/>
      <c r="BH1074" s="266"/>
      <c r="BI1074" s="266"/>
      <c r="BJ1074" s="266"/>
      <c r="BK1074" s="266"/>
      <c r="BL1074" s="833">
        <f t="shared" ref="BL1074:CK1074" si="584">BL1073/(BL1070+BL1071+BL1072+BL1073)</f>
        <v>4.5454545454545456E-2</v>
      </c>
      <c r="BM1074" s="202">
        <f t="shared" si="584"/>
        <v>4.5454545454545456E-2</v>
      </c>
      <c r="BN1074" s="202">
        <f t="shared" si="584"/>
        <v>4.5454545454545456E-2</v>
      </c>
      <c r="BO1074" s="202">
        <f t="shared" si="584"/>
        <v>4.5454545454545456E-2</v>
      </c>
      <c r="BP1074" s="202">
        <f t="shared" si="584"/>
        <v>4.5454545454545456E-2</v>
      </c>
      <c r="BQ1074" s="202">
        <f t="shared" si="584"/>
        <v>4.5454545454545456E-2</v>
      </c>
      <c r="BR1074" s="833">
        <f t="shared" si="584"/>
        <v>4.5454545454545456E-2</v>
      </c>
      <c r="BS1074" s="202">
        <f t="shared" si="584"/>
        <v>4.5454545454545456E-2</v>
      </c>
      <c r="BT1074" s="202">
        <f t="shared" si="584"/>
        <v>4.5454545454545456E-2</v>
      </c>
      <c r="BU1074" s="202">
        <f t="shared" si="584"/>
        <v>4.5454545454545456E-2</v>
      </c>
      <c r="BV1074" s="202">
        <f t="shared" si="584"/>
        <v>4.5454545454545456E-2</v>
      </c>
      <c r="BW1074" s="833">
        <f t="shared" si="584"/>
        <v>4.5871559633027525E-2</v>
      </c>
      <c r="BX1074" s="202">
        <f t="shared" si="584"/>
        <v>4.5454545454545456E-2</v>
      </c>
      <c r="BY1074" s="833">
        <f t="shared" si="584"/>
        <v>4.5454545454545456E-2</v>
      </c>
      <c r="BZ1074" s="833">
        <f t="shared" si="584"/>
        <v>6.363636363636363E-2</v>
      </c>
      <c r="CA1074" s="202">
        <f t="shared" si="584"/>
        <v>4.5454545454545456E-2</v>
      </c>
      <c r="CB1074" s="202">
        <f t="shared" si="584"/>
        <v>4.5454545454545456E-2</v>
      </c>
      <c r="CC1074" s="202">
        <f t="shared" si="584"/>
        <v>4.5454545454545456E-2</v>
      </c>
      <c r="CD1074" s="769">
        <f t="shared" si="584"/>
        <v>4.5454545454545456E-2</v>
      </c>
      <c r="CE1074" s="202">
        <f t="shared" si="584"/>
        <v>4.5454545454545456E-2</v>
      </c>
      <c r="CF1074" s="202">
        <f t="shared" si="584"/>
        <v>4.5454545454545456E-2</v>
      </c>
      <c r="CG1074" s="202">
        <f t="shared" si="584"/>
        <v>4.5454545454545456E-2</v>
      </c>
      <c r="CH1074" s="202">
        <f t="shared" si="584"/>
        <v>4.5454545454545456E-2</v>
      </c>
      <c r="CI1074" s="202">
        <f t="shared" si="584"/>
        <v>4.5454545454545456E-2</v>
      </c>
      <c r="CJ1074" s="769">
        <f t="shared" si="584"/>
        <v>4.5454545454545456E-2</v>
      </c>
      <c r="CK1074" s="202">
        <f t="shared" si="584"/>
        <v>4.5454545454545456E-2</v>
      </c>
      <c r="CL1074" s="965"/>
      <c r="CM1074" s="965"/>
      <c r="CN1074" s="965"/>
      <c r="CO1074" s="965"/>
      <c r="CP1074" s="965"/>
      <c r="CQ1074" s="965"/>
      <c r="CR1074" s="965"/>
      <c r="CS1074" s="965"/>
      <c r="CT1074" s="965"/>
      <c r="CU1074" s="965"/>
      <c r="CV1074" s="221"/>
    </row>
    <row r="1075" spans="1:100" ht="19.399999999999999" hidden="1" customHeight="1">
      <c r="A1075" s="1319"/>
      <c r="B1075" s="1186" t="s">
        <v>398</v>
      </c>
      <c r="C1075" s="1186"/>
      <c r="D1075" s="1186"/>
      <c r="E1075" s="1186"/>
      <c r="F1075" s="1186"/>
      <c r="G1075" s="1186"/>
      <c r="H1075" s="588"/>
      <c r="I1075" s="597"/>
      <c r="J1075" s="269"/>
      <c r="K1075" s="523"/>
      <c r="L1075" s="269"/>
      <c r="M1075" s="269"/>
      <c r="N1075" s="269"/>
      <c r="O1075" s="269"/>
      <c r="P1075" s="269"/>
      <c r="Q1075" s="269"/>
      <c r="R1075" s="269"/>
      <c r="S1075" s="281" t="s">
        <v>1974</v>
      </c>
      <c r="T1075" s="269"/>
      <c r="U1075" s="269"/>
      <c r="V1075" s="269"/>
      <c r="W1075" s="419"/>
      <c r="X1075" s="269"/>
      <c r="Y1075" s="269"/>
      <c r="Z1075" s="269"/>
      <c r="AA1075" s="269"/>
      <c r="AB1075" s="269"/>
      <c r="AC1075" s="669"/>
      <c r="AD1075" s="269"/>
      <c r="AE1075" s="269"/>
      <c r="AF1075" s="269"/>
      <c r="AG1075" s="269"/>
      <c r="AH1075" s="269"/>
      <c r="AI1075" s="269"/>
      <c r="AJ1075" s="269"/>
      <c r="AK1075" s="269"/>
      <c r="AL1075" s="269"/>
      <c r="AM1075" s="269"/>
      <c r="AN1075" s="269"/>
      <c r="AO1075" s="269"/>
      <c r="AP1075" s="269"/>
      <c r="AQ1075" s="269"/>
      <c r="AR1075" s="269"/>
      <c r="AS1075" s="269"/>
      <c r="AT1075" s="269"/>
      <c r="AU1075" s="269"/>
      <c r="AV1075" s="269"/>
      <c r="AW1075" s="269"/>
      <c r="AX1075" s="269"/>
      <c r="AY1075" s="269"/>
      <c r="AZ1075" s="269"/>
      <c r="BA1075" s="269"/>
      <c r="BB1075" s="269"/>
      <c r="BC1075" s="269"/>
      <c r="BD1075" s="269"/>
      <c r="BE1075" s="269"/>
      <c r="BF1075" s="269"/>
      <c r="BG1075" s="269"/>
      <c r="BH1075" s="269"/>
      <c r="BI1075" s="269"/>
      <c r="BJ1075" s="269"/>
      <c r="BK1075" s="269"/>
      <c r="BL1075" s="832">
        <f t="shared" ref="BL1075:CK1075" si="585">(((BL1070*2)+(BL1071*1)+(BL1072*0)))/(BL1070+BL1071+BL1072)</f>
        <v>1.9428571428571428</v>
      </c>
      <c r="BM1075" s="283">
        <f t="shared" si="585"/>
        <v>1.9333333333333333</v>
      </c>
      <c r="BN1075" s="283">
        <f t="shared" si="585"/>
        <v>1.9523809523809523</v>
      </c>
      <c r="BO1075" s="283">
        <f t="shared" si="585"/>
        <v>1.9142857142857144</v>
      </c>
      <c r="BP1075" s="283">
        <f t="shared" si="585"/>
        <v>1.8857142857142857</v>
      </c>
      <c r="BQ1075" s="283">
        <f t="shared" si="585"/>
        <v>1.9904761904761905</v>
      </c>
      <c r="BR1075" s="832">
        <f t="shared" si="585"/>
        <v>1.9238095238095239</v>
      </c>
      <c r="BS1075" s="283">
        <f t="shared" si="585"/>
        <v>1.8</v>
      </c>
      <c r="BT1075" s="283">
        <f t="shared" si="585"/>
        <v>1.9428571428571428</v>
      </c>
      <c r="BU1075" s="283">
        <f t="shared" si="585"/>
        <v>1.9619047619047618</v>
      </c>
      <c r="BV1075" s="283">
        <f t="shared" si="585"/>
        <v>1.9904761904761905</v>
      </c>
      <c r="BW1075" s="832">
        <f t="shared" si="585"/>
        <v>1.875</v>
      </c>
      <c r="BX1075" s="283">
        <f t="shared" si="585"/>
        <v>1.8761904761904762</v>
      </c>
      <c r="BY1075" s="832">
        <f t="shared" si="585"/>
        <v>1.8952380952380952</v>
      </c>
      <c r="BZ1075" s="832">
        <f t="shared" si="585"/>
        <v>1.9320388349514563</v>
      </c>
      <c r="CA1075" s="283">
        <f t="shared" si="585"/>
        <v>1.9904761904761905</v>
      </c>
      <c r="CB1075" s="283">
        <f t="shared" si="585"/>
        <v>1.9428571428571428</v>
      </c>
      <c r="CC1075" s="283">
        <f t="shared" si="585"/>
        <v>1.9523809523809523</v>
      </c>
      <c r="CD1075" s="770">
        <f t="shared" si="585"/>
        <v>1.8666666666666667</v>
      </c>
      <c r="CE1075" s="283">
        <f t="shared" si="585"/>
        <v>1.9428571428571428</v>
      </c>
      <c r="CF1075" s="283">
        <f t="shared" si="585"/>
        <v>1.9714285714285715</v>
      </c>
      <c r="CG1075" s="283">
        <f t="shared" si="585"/>
        <v>1.9238095238095239</v>
      </c>
      <c r="CH1075" s="283">
        <f t="shared" si="585"/>
        <v>1.9523809523809523</v>
      </c>
      <c r="CI1075" s="283">
        <f t="shared" si="585"/>
        <v>1.980952380952381</v>
      </c>
      <c r="CJ1075" s="770">
        <f t="shared" si="585"/>
        <v>1.9142857142857144</v>
      </c>
      <c r="CK1075" s="283">
        <f t="shared" si="585"/>
        <v>1.9904761904761905</v>
      </c>
      <c r="CL1075" s="972">
        <f>COUNTIF(BL1076:CK1076,"Đ")</f>
        <v>26</v>
      </c>
      <c r="CM1075" s="960">
        <f>CL1075/(CL1075+CN1075+CP1075+CR1075)</f>
        <v>1</v>
      </c>
      <c r="CN1075" s="959">
        <f>COUNTIF(BL1076:CK1076,"CCG")</f>
        <v>0</v>
      </c>
      <c r="CO1075" s="960">
        <f>CN1075/(CL1075+CN1075+CP1075+CR1075)</f>
        <v>0</v>
      </c>
      <c r="CP1075" s="959">
        <f>COUNTIF(BL1076:CK1076,"CĐ")</f>
        <v>0</v>
      </c>
      <c r="CQ1075" s="960">
        <f>CP1075/(CL1075+CN1075+CP1075+CR1075)</f>
        <v>0</v>
      </c>
      <c r="CR1075" s="959">
        <f>COUNTIF(BL1076:CK1076,"KĐG")</f>
        <v>0</v>
      </c>
      <c r="CS1075" s="960">
        <f>CR1075/(CL1075+CN1075+CP1075+CR1075)</f>
        <v>0</v>
      </c>
      <c r="CT1075" s="958">
        <f>(((CL1075*2)+(CN1075*1)+(CP1075*0)))/(CL1075+CN1075+CP1075)</f>
        <v>2</v>
      </c>
      <c r="CU1075" s="958" t="str">
        <f>IF(CS1075&gt;=50%,"KĐG",IF(CT1075&gt;=1.6,"Đạt",IF(CT1075&gt;=1,"Cần cố gắng","Chưa đạt")))</f>
        <v>Đạt</v>
      </c>
      <c r="CV1075" s="221"/>
    </row>
    <row r="1076" spans="1:100" ht="19.399999999999999" hidden="1" customHeight="1">
      <c r="A1076" s="1319"/>
      <c r="B1076" s="1186"/>
      <c r="C1076" s="1186"/>
      <c r="D1076" s="1186"/>
      <c r="E1076" s="1186"/>
      <c r="F1076" s="1186"/>
      <c r="G1076" s="1186"/>
      <c r="H1076" s="588"/>
      <c r="I1076" s="597"/>
      <c r="J1076" s="269"/>
      <c r="K1076" s="523"/>
      <c r="L1076" s="269"/>
      <c r="M1076" s="269"/>
      <c r="N1076" s="269"/>
      <c r="O1076" s="269"/>
      <c r="P1076" s="269"/>
      <c r="Q1076" s="269"/>
      <c r="R1076" s="269"/>
      <c r="S1076" s="281" t="s">
        <v>1974</v>
      </c>
      <c r="T1076" s="269"/>
      <c r="U1076" s="269"/>
      <c r="V1076" s="269"/>
      <c r="W1076" s="419"/>
      <c r="X1076" s="269"/>
      <c r="Y1076" s="269"/>
      <c r="Z1076" s="269"/>
      <c r="AA1076" s="269"/>
      <c r="AB1076" s="269"/>
      <c r="AC1076" s="669"/>
      <c r="AD1076" s="269"/>
      <c r="AE1076" s="269"/>
      <c r="AF1076" s="269"/>
      <c r="AG1076" s="269"/>
      <c r="AH1076" s="269"/>
      <c r="AI1076" s="269"/>
      <c r="AJ1076" s="269"/>
      <c r="AK1076" s="269"/>
      <c r="AL1076" s="269"/>
      <c r="AM1076" s="269"/>
      <c r="AN1076" s="269"/>
      <c r="AO1076" s="269"/>
      <c r="AP1076" s="269"/>
      <c r="AQ1076" s="269"/>
      <c r="AR1076" s="269"/>
      <c r="AS1076" s="269"/>
      <c r="AT1076" s="269"/>
      <c r="AU1076" s="269"/>
      <c r="AV1076" s="269"/>
      <c r="AW1076" s="269"/>
      <c r="AX1076" s="269"/>
      <c r="AY1076" s="269"/>
      <c r="AZ1076" s="269"/>
      <c r="BA1076" s="269"/>
      <c r="BB1076" s="269"/>
      <c r="BC1076" s="269"/>
      <c r="BD1076" s="269"/>
      <c r="BE1076" s="269"/>
      <c r="BF1076" s="269"/>
      <c r="BG1076" s="269"/>
      <c r="BH1076" s="269"/>
      <c r="BI1076" s="269"/>
      <c r="BJ1076" s="269"/>
      <c r="BK1076" s="269"/>
      <c r="BL1076" s="832" t="str">
        <f t="shared" ref="BL1076:CK1076" si="586">IF(BL1074&gt;=50%,"KĐG",IF(BL1075&gt;=1.6,"Đ",IF(BL1075&gt;=1,"CCG","CĐ")))</f>
        <v>Đ</v>
      </c>
      <c r="BM1076" s="283" t="str">
        <f t="shared" si="586"/>
        <v>Đ</v>
      </c>
      <c r="BN1076" s="283" t="str">
        <f t="shared" si="586"/>
        <v>Đ</v>
      </c>
      <c r="BO1076" s="283" t="str">
        <f t="shared" si="586"/>
        <v>Đ</v>
      </c>
      <c r="BP1076" s="283" t="str">
        <f t="shared" si="586"/>
        <v>Đ</v>
      </c>
      <c r="BQ1076" s="283" t="str">
        <f t="shared" si="586"/>
        <v>Đ</v>
      </c>
      <c r="BR1076" s="832" t="str">
        <f t="shared" si="586"/>
        <v>Đ</v>
      </c>
      <c r="BS1076" s="283" t="str">
        <f t="shared" si="586"/>
        <v>Đ</v>
      </c>
      <c r="BT1076" s="283" t="str">
        <f t="shared" si="586"/>
        <v>Đ</v>
      </c>
      <c r="BU1076" s="283" t="str">
        <f t="shared" si="586"/>
        <v>Đ</v>
      </c>
      <c r="BV1076" s="283" t="str">
        <f t="shared" si="586"/>
        <v>Đ</v>
      </c>
      <c r="BW1076" s="832" t="str">
        <f t="shared" si="586"/>
        <v>Đ</v>
      </c>
      <c r="BX1076" s="283" t="str">
        <f t="shared" si="586"/>
        <v>Đ</v>
      </c>
      <c r="BY1076" s="832" t="str">
        <f t="shared" si="586"/>
        <v>Đ</v>
      </c>
      <c r="BZ1076" s="832" t="str">
        <f t="shared" si="586"/>
        <v>Đ</v>
      </c>
      <c r="CA1076" s="283" t="str">
        <f t="shared" si="586"/>
        <v>Đ</v>
      </c>
      <c r="CB1076" s="283" t="str">
        <f t="shared" si="586"/>
        <v>Đ</v>
      </c>
      <c r="CC1076" s="283" t="str">
        <f t="shared" si="586"/>
        <v>Đ</v>
      </c>
      <c r="CD1076" s="770" t="str">
        <f t="shared" si="586"/>
        <v>Đ</v>
      </c>
      <c r="CE1076" s="283" t="str">
        <f t="shared" si="586"/>
        <v>Đ</v>
      </c>
      <c r="CF1076" s="283" t="str">
        <f t="shared" si="586"/>
        <v>Đ</v>
      </c>
      <c r="CG1076" s="283" t="str">
        <f t="shared" si="586"/>
        <v>Đ</v>
      </c>
      <c r="CH1076" s="283" t="str">
        <f t="shared" si="586"/>
        <v>Đ</v>
      </c>
      <c r="CI1076" s="283" t="str">
        <f t="shared" si="586"/>
        <v>Đ</v>
      </c>
      <c r="CJ1076" s="770" t="str">
        <f t="shared" si="586"/>
        <v>Đ</v>
      </c>
      <c r="CK1076" s="283" t="str">
        <f t="shared" si="586"/>
        <v>Đ</v>
      </c>
      <c r="CL1076" s="972"/>
      <c r="CM1076" s="960"/>
      <c r="CN1076" s="959"/>
      <c r="CO1076" s="960"/>
      <c r="CP1076" s="959"/>
      <c r="CQ1076" s="960"/>
      <c r="CR1076" s="959"/>
      <c r="CS1076" s="960"/>
      <c r="CT1076" s="958"/>
      <c r="CU1076" s="958"/>
      <c r="CV1076" s="221"/>
    </row>
    <row r="1077" spans="1:100" ht="19.399999999999999" hidden="1" customHeight="1">
      <c r="A1077" s="1319" t="s">
        <v>1970</v>
      </c>
      <c r="B1077" s="1181" t="s">
        <v>7</v>
      </c>
      <c r="C1077" s="1181"/>
      <c r="D1077" s="1181"/>
      <c r="E1077" s="1181"/>
      <c r="F1077" s="1181"/>
      <c r="G1077" s="1181"/>
      <c r="H1077" s="589"/>
      <c r="I1077" s="598"/>
      <c r="J1077" s="266"/>
      <c r="K1077" s="522"/>
      <c r="L1077" s="266"/>
      <c r="M1077" s="266"/>
      <c r="N1077" s="266"/>
      <c r="O1077" s="266"/>
      <c r="P1077" s="266"/>
      <c r="Q1077" s="266"/>
      <c r="R1077" s="266"/>
      <c r="S1077" s="266"/>
      <c r="T1077" s="281" t="s">
        <v>1974</v>
      </c>
      <c r="U1077" s="266"/>
      <c r="V1077" s="266"/>
      <c r="W1077" s="418"/>
      <c r="X1077" s="266"/>
      <c r="Y1077" s="266"/>
      <c r="Z1077" s="266"/>
      <c r="AA1077" s="266"/>
      <c r="AB1077" s="266"/>
      <c r="AC1077" s="668"/>
      <c r="AD1077" s="266"/>
      <c r="AE1077" s="266"/>
      <c r="AF1077" s="266"/>
      <c r="AG1077" s="266"/>
      <c r="AH1077" s="266"/>
      <c r="AI1077" s="266"/>
      <c r="AJ1077" s="266"/>
      <c r="AK1077" s="266"/>
      <c r="AL1077" s="266"/>
      <c r="AM1077" s="266"/>
      <c r="AN1077" s="266"/>
      <c r="AO1077" s="266"/>
      <c r="AP1077" s="266"/>
      <c r="AQ1077" s="266"/>
      <c r="AR1077" s="266"/>
      <c r="AS1077" s="266"/>
      <c r="AT1077" s="266"/>
      <c r="AU1077" s="266"/>
      <c r="AV1077" s="266"/>
      <c r="AW1077" s="266"/>
      <c r="AX1077" s="266"/>
      <c r="AY1077" s="266"/>
      <c r="AZ1077" s="266"/>
      <c r="BA1077" s="266"/>
      <c r="BB1077" s="266"/>
      <c r="BC1077" s="266"/>
      <c r="BD1077" s="266"/>
      <c r="BE1077" s="266"/>
      <c r="BF1077" s="266"/>
      <c r="BG1077" s="266"/>
      <c r="BH1077" s="266"/>
      <c r="BI1077" s="266"/>
      <c r="BJ1077" s="266"/>
      <c r="BK1077" s="266"/>
      <c r="BL1077" s="834">
        <f t="shared" ref="BL1077:CK1077" si="587">COUNTIFS($T$6:$T$1030,"x",BL$6:BL$1030,"2")</f>
        <v>90</v>
      </c>
      <c r="BM1077" s="284">
        <f t="shared" si="587"/>
        <v>96</v>
      </c>
      <c r="BN1077" s="284">
        <f t="shared" si="587"/>
        <v>93</v>
      </c>
      <c r="BO1077" s="284">
        <f t="shared" si="587"/>
        <v>92</v>
      </c>
      <c r="BP1077" s="284">
        <f t="shared" si="587"/>
        <v>87</v>
      </c>
      <c r="BQ1077" s="284">
        <f t="shared" si="587"/>
        <v>92</v>
      </c>
      <c r="BR1077" s="834">
        <f t="shared" si="587"/>
        <v>90</v>
      </c>
      <c r="BS1077" s="284">
        <f t="shared" si="587"/>
        <v>88</v>
      </c>
      <c r="BT1077" s="284">
        <f t="shared" si="587"/>
        <v>92</v>
      </c>
      <c r="BU1077" s="284">
        <f t="shared" si="587"/>
        <v>96</v>
      </c>
      <c r="BV1077" s="284">
        <f t="shared" si="587"/>
        <v>89</v>
      </c>
      <c r="BW1077" s="834">
        <f t="shared" si="587"/>
        <v>91</v>
      </c>
      <c r="BX1077" s="284">
        <f t="shared" si="587"/>
        <v>86</v>
      </c>
      <c r="BY1077" s="834">
        <f t="shared" si="587"/>
        <v>93</v>
      </c>
      <c r="BZ1077" s="834">
        <f t="shared" si="587"/>
        <v>100</v>
      </c>
      <c r="CA1077" s="361">
        <f t="shared" si="587"/>
        <v>93</v>
      </c>
      <c r="CB1077" s="284">
        <f t="shared" si="587"/>
        <v>98</v>
      </c>
      <c r="CC1077" s="284">
        <f t="shared" si="587"/>
        <v>86</v>
      </c>
      <c r="CD1077" s="768">
        <f t="shared" si="587"/>
        <v>83</v>
      </c>
      <c r="CE1077" s="284">
        <f t="shared" si="587"/>
        <v>95</v>
      </c>
      <c r="CF1077" s="284">
        <f t="shared" si="587"/>
        <v>93</v>
      </c>
      <c r="CG1077" s="284">
        <f t="shared" si="587"/>
        <v>97</v>
      </c>
      <c r="CH1077" s="284">
        <f t="shared" si="587"/>
        <v>97</v>
      </c>
      <c r="CI1077" s="284">
        <f t="shared" si="587"/>
        <v>96</v>
      </c>
      <c r="CJ1077" s="768">
        <f t="shared" si="587"/>
        <v>94</v>
      </c>
      <c r="CK1077" s="284">
        <f t="shared" si="587"/>
        <v>101</v>
      </c>
      <c r="CL1077" s="965"/>
      <c r="CM1077" s="965"/>
      <c r="CN1077" s="965"/>
      <c r="CO1077" s="965"/>
      <c r="CP1077" s="965"/>
      <c r="CQ1077" s="965"/>
      <c r="CR1077" s="965"/>
      <c r="CS1077" s="965"/>
      <c r="CT1077" s="965"/>
      <c r="CU1077" s="965"/>
      <c r="CV1077" s="221"/>
    </row>
    <row r="1078" spans="1:100" ht="19.399999999999999" hidden="1" customHeight="1">
      <c r="A1078" s="1319"/>
      <c r="B1078" s="1181" t="s">
        <v>4</v>
      </c>
      <c r="C1078" s="1181"/>
      <c r="D1078" s="1181"/>
      <c r="E1078" s="1181"/>
      <c r="F1078" s="1181"/>
      <c r="G1078" s="1181"/>
      <c r="H1078" s="589"/>
      <c r="I1078" s="598"/>
      <c r="J1078" s="266"/>
      <c r="K1078" s="522"/>
      <c r="L1078" s="266"/>
      <c r="M1078" s="266"/>
      <c r="N1078" s="266"/>
      <c r="O1078" s="266"/>
      <c r="P1078" s="266"/>
      <c r="Q1078" s="266"/>
      <c r="R1078" s="266"/>
      <c r="S1078" s="266"/>
      <c r="T1078" s="281" t="s">
        <v>1974</v>
      </c>
      <c r="U1078" s="266"/>
      <c r="V1078" s="266"/>
      <c r="W1078" s="418"/>
      <c r="X1078" s="266"/>
      <c r="Y1078" s="266"/>
      <c r="Z1078" s="266"/>
      <c r="AA1078" s="266"/>
      <c r="AB1078" s="266"/>
      <c r="AC1078" s="668"/>
      <c r="AD1078" s="266"/>
      <c r="AE1078" s="266"/>
      <c r="AF1078" s="266"/>
      <c r="AG1078" s="266"/>
      <c r="AH1078" s="266"/>
      <c r="AI1078" s="266"/>
      <c r="AJ1078" s="266"/>
      <c r="AK1078" s="266"/>
      <c r="AL1078" s="266"/>
      <c r="AM1078" s="266"/>
      <c r="AN1078" s="266"/>
      <c r="AO1078" s="266"/>
      <c r="AP1078" s="266"/>
      <c r="AQ1078" s="266"/>
      <c r="AR1078" s="266"/>
      <c r="AS1078" s="266"/>
      <c r="AT1078" s="266"/>
      <c r="AU1078" s="266"/>
      <c r="AV1078" s="266"/>
      <c r="AW1078" s="266"/>
      <c r="AX1078" s="266"/>
      <c r="AY1078" s="266"/>
      <c r="AZ1078" s="266"/>
      <c r="BA1078" s="266"/>
      <c r="BB1078" s="266"/>
      <c r="BC1078" s="266"/>
      <c r="BD1078" s="266"/>
      <c r="BE1078" s="266"/>
      <c r="BF1078" s="266"/>
      <c r="BG1078" s="266"/>
      <c r="BH1078" s="266"/>
      <c r="BI1078" s="266"/>
      <c r="BJ1078" s="266"/>
      <c r="BK1078" s="266"/>
      <c r="BL1078" s="834">
        <f t="shared" ref="BL1078:CK1078" si="588">COUNTIFS($T$6:$T$1030,"x",BL$6:BL$1030,"1")</f>
        <v>9</v>
      </c>
      <c r="BM1078" s="284">
        <f t="shared" si="588"/>
        <v>4</v>
      </c>
      <c r="BN1078" s="284">
        <f t="shared" si="588"/>
        <v>8</v>
      </c>
      <c r="BO1078" s="284">
        <f t="shared" si="588"/>
        <v>9</v>
      </c>
      <c r="BP1078" s="284">
        <f t="shared" si="588"/>
        <v>12</v>
      </c>
      <c r="BQ1078" s="284">
        <f t="shared" si="588"/>
        <v>9</v>
      </c>
      <c r="BR1078" s="834">
        <f t="shared" si="588"/>
        <v>11</v>
      </c>
      <c r="BS1078" s="284">
        <f t="shared" si="588"/>
        <v>13</v>
      </c>
      <c r="BT1078" s="284">
        <f t="shared" si="588"/>
        <v>9</v>
      </c>
      <c r="BU1078" s="284">
        <f t="shared" si="588"/>
        <v>5</v>
      </c>
      <c r="BV1078" s="284">
        <f t="shared" si="588"/>
        <v>11</v>
      </c>
      <c r="BW1078" s="834">
        <f t="shared" si="588"/>
        <v>10</v>
      </c>
      <c r="BX1078" s="284">
        <f t="shared" si="588"/>
        <v>15</v>
      </c>
      <c r="BY1078" s="834">
        <f t="shared" si="588"/>
        <v>8</v>
      </c>
      <c r="BZ1078" s="834">
        <f t="shared" si="588"/>
        <v>1</v>
      </c>
      <c r="CA1078" s="361">
        <f t="shared" si="588"/>
        <v>8</v>
      </c>
      <c r="CB1078" s="284">
        <f t="shared" si="588"/>
        <v>3</v>
      </c>
      <c r="CC1078" s="284">
        <f t="shared" si="588"/>
        <v>15</v>
      </c>
      <c r="CD1078" s="768">
        <f t="shared" si="588"/>
        <v>18</v>
      </c>
      <c r="CE1078" s="284">
        <f t="shared" si="588"/>
        <v>6</v>
      </c>
      <c r="CF1078" s="284">
        <f t="shared" si="588"/>
        <v>8</v>
      </c>
      <c r="CG1078" s="284">
        <f t="shared" si="588"/>
        <v>4</v>
      </c>
      <c r="CH1078" s="284">
        <f t="shared" si="588"/>
        <v>4</v>
      </c>
      <c r="CI1078" s="284">
        <f t="shared" si="588"/>
        <v>5</v>
      </c>
      <c r="CJ1078" s="768">
        <f t="shared" si="588"/>
        <v>7</v>
      </c>
      <c r="CK1078" s="284">
        <f t="shared" si="588"/>
        <v>0</v>
      </c>
      <c r="CL1078" s="965"/>
      <c r="CM1078" s="965"/>
      <c r="CN1078" s="965"/>
      <c r="CO1078" s="965"/>
      <c r="CP1078" s="965"/>
      <c r="CQ1078" s="965"/>
      <c r="CR1078" s="965"/>
      <c r="CS1078" s="965"/>
      <c r="CT1078" s="965"/>
      <c r="CU1078" s="965"/>
      <c r="CV1078" s="221"/>
    </row>
    <row r="1079" spans="1:100" ht="19.399999999999999" hidden="1" customHeight="1">
      <c r="A1079" s="1319"/>
      <c r="B1079" s="1181" t="s">
        <v>3</v>
      </c>
      <c r="C1079" s="1181"/>
      <c r="D1079" s="1181"/>
      <c r="E1079" s="1181"/>
      <c r="F1079" s="1181"/>
      <c r="G1079" s="1181"/>
      <c r="H1079" s="589"/>
      <c r="I1079" s="598"/>
      <c r="J1079" s="266"/>
      <c r="K1079" s="522"/>
      <c r="L1079" s="266"/>
      <c r="M1079" s="266"/>
      <c r="N1079" s="266"/>
      <c r="O1079" s="266"/>
      <c r="P1079" s="266"/>
      <c r="Q1079" s="266"/>
      <c r="R1079" s="266"/>
      <c r="S1079" s="266"/>
      <c r="T1079" s="281" t="s">
        <v>1974</v>
      </c>
      <c r="U1079" s="266"/>
      <c r="V1079" s="266"/>
      <c r="W1079" s="418"/>
      <c r="X1079" s="266"/>
      <c r="Y1079" s="266"/>
      <c r="Z1079" s="266"/>
      <c r="AA1079" s="266"/>
      <c r="AB1079" s="266"/>
      <c r="AC1079" s="668"/>
      <c r="AD1079" s="266"/>
      <c r="AE1079" s="266"/>
      <c r="AF1079" s="266"/>
      <c r="AG1079" s="266"/>
      <c r="AH1079" s="266"/>
      <c r="AI1079" s="266"/>
      <c r="AJ1079" s="266"/>
      <c r="AK1079" s="266"/>
      <c r="AL1079" s="266"/>
      <c r="AM1079" s="266"/>
      <c r="AN1079" s="266"/>
      <c r="AO1079" s="266"/>
      <c r="AP1079" s="266"/>
      <c r="AQ1079" s="266"/>
      <c r="AR1079" s="266"/>
      <c r="AS1079" s="266"/>
      <c r="AT1079" s="266"/>
      <c r="AU1079" s="266"/>
      <c r="AV1079" s="266"/>
      <c r="AW1079" s="266"/>
      <c r="AX1079" s="266"/>
      <c r="AY1079" s="266"/>
      <c r="AZ1079" s="266"/>
      <c r="BA1079" s="266"/>
      <c r="BB1079" s="266"/>
      <c r="BC1079" s="266"/>
      <c r="BD1079" s="266"/>
      <c r="BE1079" s="266"/>
      <c r="BF1079" s="266"/>
      <c r="BG1079" s="266"/>
      <c r="BH1079" s="266"/>
      <c r="BI1079" s="266"/>
      <c r="BJ1079" s="266"/>
      <c r="BK1079" s="266"/>
      <c r="BL1079" s="834">
        <f t="shared" ref="BL1079:CK1079" si="589">COUNTIFS($T$6:$T$1030,"x",BL$6:BL$1030,"0")</f>
        <v>0</v>
      </c>
      <c r="BM1079" s="284">
        <f t="shared" si="589"/>
        <v>0</v>
      </c>
      <c r="BN1079" s="284">
        <f t="shared" si="589"/>
        <v>0</v>
      </c>
      <c r="BO1079" s="284">
        <f t="shared" si="589"/>
        <v>0</v>
      </c>
      <c r="BP1079" s="284">
        <f t="shared" si="589"/>
        <v>0</v>
      </c>
      <c r="BQ1079" s="284">
        <f t="shared" si="589"/>
        <v>0</v>
      </c>
      <c r="BR1079" s="834">
        <f t="shared" si="589"/>
        <v>0</v>
      </c>
      <c r="BS1079" s="284">
        <f t="shared" si="589"/>
        <v>0</v>
      </c>
      <c r="BT1079" s="284">
        <f t="shared" si="589"/>
        <v>0</v>
      </c>
      <c r="BU1079" s="284">
        <f t="shared" si="589"/>
        <v>0</v>
      </c>
      <c r="BV1079" s="284">
        <f t="shared" si="589"/>
        <v>0</v>
      </c>
      <c r="BW1079" s="834">
        <f t="shared" si="589"/>
        <v>0</v>
      </c>
      <c r="BX1079" s="284">
        <f t="shared" si="589"/>
        <v>0</v>
      </c>
      <c r="BY1079" s="834">
        <f t="shared" si="589"/>
        <v>0</v>
      </c>
      <c r="BZ1079" s="834">
        <f t="shared" si="589"/>
        <v>0</v>
      </c>
      <c r="CA1079" s="361">
        <f t="shared" si="589"/>
        <v>0</v>
      </c>
      <c r="CB1079" s="284">
        <f t="shared" si="589"/>
        <v>0</v>
      </c>
      <c r="CC1079" s="284">
        <f t="shared" si="589"/>
        <v>0</v>
      </c>
      <c r="CD1079" s="768">
        <f t="shared" si="589"/>
        <v>0</v>
      </c>
      <c r="CE1079" s="284">
        <f t="shared" si="589"/>
        <v>0</v>
      </c>
      <c r="CF1079" s="284">
        <f t="shared" si="589"/>
        <v>0</v>
      </c>
      <c r="CG1079" s="284">
        <f t="shared" si="589"/>
        <v>0</v>
      </c>
      <c r="CH1079" s="284">
        <f t="shared" si="589"/>
        <v>0</v>
      </c>
      <c r="CI1079" s="284">
        <f t="shared" si="589"/>
        <v>0</v>
      </c>
      <c r="CJ1079" s="768">
        <f t="shared" si="589"/>
        <v>0</v>
      </c>
      <c r="CK1079" s="284">
        <f t="shared" si="589"/>
        <v>0</v>
      </c>
      <c r="CL1079" s="965"/>
      <c r="CM1079" s="965"/>
      <c r="CN1079" s="965"/>
      <c r="CO1079" s="965"/>
      <c r="CP1079" s="965"/>
      <c r="CQ1079" s="965"/>
      <c r="CR1079" s="965"/>
      <c r="CS1079" s="965"/>
      <c r="CT1079" s="965"/>
      <c r="CU1079" s="965"/>
      <c r="CV1079" s="221"/>
    </row>
    <row r="1080" spans="1:100" ht="19.399999999999999" hidden="1" customHeight="1">
      <c r="A1080" s="1319"/>
      <c r="B1080" s="1181" t="s">
        <v>2</v>
      </c>
      <c r="C1080" s="1181"/>
      <c r="D1080" s="1181"/>
      <c r="E1080" s="1181"/>
      <c r="F1080" s="1181"/>
      <c r="G1080" s="1181"/>
      <c r="H1080" s="589"/>
      <c r="I1080" s="598"/>
      <c r="J1080" s="266"/>
      <c r="K1080" s="522"/>
      <c r="L1080" s="266"/>
      <c r="M1080" s="266"/>
      <c r="N1080" s="266"/>
      <c r="O1080" s="266"/>
      <c r="P1080" s="266"/>
      <c r="Q1080" s="266"/>
      <c r="R1080" s="266"/>
      <c r="S1080" s="266"/>
      <c r="T1080" s="281" t="s">
        <v>1974</v>
      </c>
      <c r="U1080" s="266"/>
      <c r="V1080" s="266"/>
      <c r="W1080" s="418"/>
      <c r="X1080" s="266"/>
      <c r="Y1080" s="266"/>
      <c r="Z1080" s="266"/>
      <c r="AA1080" s="266"/>
      <c r="AB1080" s="266"/>
      <c r="AC1080" s="668"/>
      <c r="AD1080" s="266"/>
      <c r="AE1080" s="266"/>
      <c r="AF1080" s="266"/>
      <c r="AG1080" s="266"/>
      <c r="AH1080" s="266"/>
      <c r="AI1080" s="266"/>
      <c r="AJ1080" s="266"/>
      <c r="AK1080" s="266"/>
      <c r="AL1080" s="266"/>
      <c r="AM1080" s="266"/>
      <c r="AN1080" s="266"/>
      <c r="AO1080" s="266"/>
      <c r="AP1080" s="266"/>
      <c r="AQ1080" s="266"/>
      <c r="AR1080" s="266"/>
      <c r="AS1080" s="266"/>
      <c r="AT1080" s="266"/>
      <c r="AU1080" s="266"/>
      <c r="AV1080" s="266"/>
      <c r="AW1080" s="266"/>
      <c r="AX1080" s="266"/>
      <c r="AY1080" s="266"/>
      <c r="AZ1080" s="266"/>
      <c r="BA1080" s="266"/>
      <c r="BB1080" s="266"/>
      <c r="BC1080" s="266"/>
      <c r="BD1080" s="266"/>
      <c r="BE1080" s="266"/>
      <c r="BF1080" s="266"/>
      <c r="BG1080" s="266"/>
      <c r="BH1080" s="266"/>
      <c r="BI1080" s="266"/>
      <c r="BJ1080" s="266"/>
      <c r="BK1080" s="266"/>
      <c r="BL1080" s="834">
        <f t="shared" ref="BL1080:CK1080" si="590">COUNTIFS($T$6:$T$1030,"x",BL$6:BL$1030,"kđg")</f>
        <v>4</v>
      </c>
      <c r="BM1080" s="284">
        <f t="shared" si="590"/>
        <v>3</v>
      </c>
      <c r="BN1080" s="284">
        <f t="shared" si="590"/>
        <v>3</v>
      </c>
      <c r="BO1080" s="284">
        <f t="shared" si="590"/>
        <v>3</v>
      </c>
      <c r="BP1080" s="284">
        <f t="shared" si="590"/>
        <v>5</v>
      </c>
      <c r="BQ1080" s="284">
        <f t="shared" si="590"/>
        <v>3</v>
      </c>
      <c r="BR1080" s="834">
        <f t="shared" si="590"/>
        <v>3</v>
      </c>
      <c r="BS1080" s="284">
        <f t="shared" si="590"/>
        <v>3</v>
      </c>
      <c r="BT1080" s="284">
        <f t="shared" si="590"/>
        <v>3</v>
      </c>
      <c r="BU1080" s="284">
        <f t="shared" si="590"/>
        <v>3</v>
      </c>
      <c r="BV1080" s="284">
        <f t="shared" si="590"/>
        <v>4</v>
      </c>
      <c r="BW1080" s="834">
        <f t="shared" si="590"/>
        <v>3</v>
      </c>
      <c r="BX1080" s="284">
        <f t="shared" si="590"/>
        <v>3</v>
      </c>
      <c r="BY1080" s="834">
        <f t="shared" si="590"/>
        <v>3</v>
      </c>
      <c r="BZ1080" s="834">
        <f t="shared" si="590"/>
        <v>3</v>
      </c>
      <c r="CA1080" s="361">
        <f t="shared" si="590"/>
        <v>3</v>
      </c>
      <c r="CB1080" s="284">
        <f t="shared" si="590"/>
        <v>3</v>
      </c>
      <c r="CC1080" s="284">
        <f t="shared" si="590"/>
        <v>3</v>
      </c>
      <c r="CD1080" s="768">
        <f t="shared" si="590"/>
        <v>3</v>
      </c>
      <c r="CE1080" s="284">
        <f t="shared" si="590"/>
        <v>3</v>
      </c>
      <c r="CF1080" s="284">
        <f t="shared" si="590"/>
        <v>3</v>
      </c>
      <c r="CG1080" s="284">
        <f t="shared" si="590"/>
        <v>3</v>
      </c>
      <c r="CH1080" s="284">
        <f t="shared" si="590"/>
        <v>3</v>
      </c>
      <c r="CI1080" s="284">
        <f t="shared" si="590"/>
        <v>3</v>
      </c>
      <c r="CJ1080" s="768">
        <f t="shared" si="590"/>
        <v>3</v>
      </c>
      <c r="CK1080" s="284">
        <f t="shared" si="590"/>
        <v>3</v>
      </c>
      <c r="CL1080" s="965"/>
      <c r="CM1080" s="965"/>
      <c r="CN1080" s="965"/>
      <c r="CO1080" s="965"/>
      <c r="CP1080" s="965"/>
      <c r="CQ1080" s="965"/>
      <c r="CR1080" s="965"/>
      <c r="CS1080" s="965"/>
      <c r="CT1080" s="965"/>
      <c r="CU1080" s="965"/>
      <c r="CV1080" s="221"/>
    </row>
    <row r="1081" spans="1:100" ht="19.399999999999999" hidden="1" customHeight="1">
      <c r="A1081" s="1319"/>
      <c r="B1081" s="1181" t="s">
        <v>1</v>
      </c>
      <c r="C1081" s="1181"/>
      <c r="D1081" s="1181"/>
      <c r="E1081" s="1181"/>
      <c r="F1081" s="1181"/>
      <c r="G1081" s="1181"/>
      <c r="H1081" s="589"/>
      <c r="I1081" s="598"/>
      <c r="J1081" s="266"/>
      <c r="K1081" s="522"/>
      <c r="L1081" s="266"/>
      <c r="M1081" s="266"/>
      <c r="N1081" s="266"/>
      <c r="O1081" s="266"/>
      <c r="P1081" s="266"/>
      <c r="Q1081" s="266"/>
      <c r="R1081" s="266"/>
      <c r="S1081" s="266"/>
      <c r="T1081" s="281" t="s">
        <v>1974</v>
      </c>
      <c r="U1081" s="266"/>
      <c r="V1081" s="266"/>
      <c r="W1081" s="418"/>
      <c r="X1081" s="266"/>
      <c r="Y1081" s="266"/>
      <c r="Z1081" s="266"/>
      <c r="AA1081" s="266"/>
      <c r="AB1081" s="266"/>
      <c r="AC1081" s="668"/>
      <c r="AD1081" s="266"/>
      <c r="AE1081" s="266"/>
      <c r="AF1081" s="266"/>
      <c r="AG1081" s="266"/>
      <c r="AH1081" s="266"/>
      <c r="AI1081" s="266"/>
      <c r="AJ1081" s="266"/>
      <c r="AK1081" s="266"/>
      <c r="AL1081" s="266"/>
      <c r="AM1081" s="266"/>
      <c r="AN1081" s="266"/>
      <c r="AO1081" s="266"/>
      <c r="AP1081" s="266"/>
      <c r="AQ1081" s="266"/>
      <c r="AR1081" s="266"/>
      <c r="AS1081" s="266"/>
      <c r="AT1081" s="266"/>
      <c r="AU1081" s="266"/>
      <c r="AV1081" s="266"/>
      <c r="AW1081" s="266"/>
      <c r="AX1081" s="266"/>
      <c r="AY1081" s="266"/>
      <c r="AZ1081" s="266"/>
      <c r="BA1081" s="266"/>
      <c r="BB1081" s="266"/>
      <c r="BC1081" s="266"/>
      <c r="BD1081" s="266"/>
      <c r="BE1081" s="266"/>
      <c r="BF1081" s="266"/>
      <c r="BG1081" s="266"/>
      <c r="BH1081" s="266"/>
      <c r="BI1081" s="266"/>
      <c r="BJ1081" s="266"/>
      <c r="BK1081" s="266"/>
      <c r="BL1081" s="833">
        <f t="shared" ref="BL1081:CK1081" si="591">BL1080/(BL1077+BL1078+BL1079+BL1080)</f>
        <v>3.8834951456310676E-2</v>
      </c>
      <c r="BM1081" s="202">
        <f t="shared" si="591"/>
        <v>2.9126213592233011E-2</v>
      </c>
      <c r="BN1081" s="202">
        <f t="shared" si="591"/>
        <v>2.8846153846153848E-2</v>
      </c>
      <c r="BO1081" s="202">
        <f t="shared" si="591"/>
        <v>2.8846153846153848E-2</v>
      </c>
      <c r="BP1081" s="202">
        <f t="shared" si="591"/>
        <v>4.807692307692308E-2</v>
      </c>
      <c r="BQ1081" s="202">
        <f t="shared" si="591"/>
        <v>2.8846153846153848E-2</v>
      </c>
      <c r="BR1081" s="833">
        <f t="shared" si="591"/>
        <v>2.8846153846153848E-2</v>
      </c>
      <c r="BS1081" s="202">
        <f t="shared" si="591"/>
        <v>2.8846153846153848E-2</v>
      </c>
      <c r="BT1081" s="202">
        <f t="shared" si="591"/>
        <v>2.8846153846153848E-2</v>
      </c>
      <c r="BU1081" s="202">
        <f t="shared" si="591"/>
        <v>2.8846153846153848E-2</v>
      </c>
      <c r="BV1081" s="202">
        <f t="shared" si="591"/>
        <v>3.8461538461538464E-2</v>
      </c>
      <c r="BW1081" s="833">
        <f t="shared" si="591"/>
        <v>2.8846153846153848E-2</v>
      </c>
      <c r="BX1081" s="202">
        <f t="shared" si="591"/>
        <v>2.8846153846153848E-2</v>
      </c>
      <c r="BY1081" s="833">
        <f t="shared" si="591"/>
        <v>2.8846153846153848E-2</v>
      </c>
      <c r="BZ1081" s="833">
        <f t="shared" si="591"/>
        <v>2.8846153846153848E-2</v>
      </c>
      <c r="CA1081" s="362">
        <f t="shared" si="591"/>
        <v>2.8846153846153848E-2</v>
      </c>
      <c r="CB1081" s="202">
        <f t="shared" si="591"/>
        <v>2.8846153846153848E-2</v>
      </c>
      <c r="CC1081" s="202">
        <f t="shared" si="591"/>
        <v>2.8846153846153848E-2</v>
      </c>
      <c r="CD1081" s="769">
        <f t="shared" si="591"/>
        <v>2.8846153846153848E-2</v>
      </c>
      <c r="CE1081" s="202">
        <f t="shared" si="591"/>
        <v>2.8846153846153848E-2</v>
      </c>
      <c r="CF1081" s="202">
        <f t="shared" si="591"/>
        <v>2.8846153846153848E-2</v>
      </c>
      <c r="CG1081" s="202">
        <f t="shared" si="591"/>
        <v>2.8846153846153848E-2</v>
      </c>
      <c r="CH1081" s="202">
        <f t="shared" si="591"/>
        <v>2.8846153846153848E-2</v>
      </c>
      <c r="CI1081" s="202">
        <f t="shared" si="591"/>
        <v>2.8846153846153848E-2</v>
      </c>
      <c r="CJ1081" s="769">
        <f t="shared" si="591"/>
        <v>2.8846153846153848E-2</v>
      </c>
      <c r="CK1081" s="202">
        <f t="shared" si="591"/>
        <v>2.8846153846153848E-2</v>
      </c>
      <c r="CL1081" s="965"/>
      <c r="CM1081" s="965"/>
      <c r="CN1081" s="965"/>
      <c r="CO1081" s="965"/>
      <c r="CP1081" s="965"/>
      <c r="CQ1081" s="965"/>
      <c r="CR1081" s="965"/>
      <c r="CS1081" s="965"/>
      <c r="CT1081" s="965"/>
      <c r="CU1081" s="965"/>
      <c r="CV1081" s="221"/>
    </row>
    <row r="1082" spans="1:100" ht="19.399999999999999" hidden="1" customHeight="1">
      <c r="A1082" s="1319"/>
      <c r="B1082" s="1187" t="s">
        <v>399</v>
      </c>
      <c r="C1082" s="1187"/>
      <c r="D1082" s="1187"/>
      <c r="E1082" s="1187"/>
      <c r="F1082" s="1187"/>
      <c r="G1082" s="1187"/>
      <c r="H1082" s="279"/>
      <c r="I1082" s="598"/>
      <c r="J1082" s="269"/>
      <c r="K1082" s="523"/>
      <c r="L1082" s="269"/>
      <c r="M1082" s="269"/>
      <c r="N1082" s="269"/>
      <c r="O1082" s="269"/>
      <c r="P1082" s="269"/>
      <c r="Q1082" s="269"/>
      <c r="R1082" s="269"/>
      <c r="S1082" s="269"/>
      <c r="T1082" s="281" t="s">
        <v>1974</v>
      </c>
      <c r="U1082" s="269"/>
      <c r="V1082" s="269"/>
      <c r="W1082" s="419"/>
      <c r="X1082" s="269"/>
      <c r="Y1082" s="269"/>
      <c r="Z1082" s="269"/>
      <c r="AA1082" s="269"/>
      <c r="AB1082" s="269"/>
      <c r="AC1082" s="669"/>
      <c r="AD1082" s="269"/>
      <c r="AE1082" s="269"/>
      <c r="AF1082" s="269"/>
      <c r="AG1082" s="269"/>
      <c r="AH1082" s="269"/>
      <c r="AI1082" s="269"/>
      <c r="AJ1082" s="269"/>
      <c r="AK1082" s="269"/>
      <c r="AL1082" s="269"/>
      <c r="AM1082" s="269"/>
      <c r="AN1082" s="269"/>
      <c r="AO1082" s="269"/>
      <c r="AP1082" s="269"/>
      <c r="AQ1082" s="269"/>
      <c r="AR1082" s="269"/>
      <c r="AS1082" s="269"/>
      <c r="AT1082" s="269"/>
      <c r="AU1082" s="269"/>
      <c r="AV1082" s="269"/>
      <c r="AW1082" s="269"/>
      <c r="AX1082" s="269"/>
      <c r="AY1082" s="269"/>
      <c r="AZ1082" s="269"/>
      <c r="BA1082" s="269"/>
      <c r="BB1082" s="269"/>
      <c r="BC1082" s="269"/>
      <c r="BD1082" s="269"/>
      <c r="BE1082" s="269"/>
      <c r="BF1082" s="269"/>
      <c r="BG1082" s="269"/>
      <c r="BH1082" s="269"/>
      <c r="BI1082" s="269"/>
      <c r="BJ1082" s="269"/>
      <c r="BK1082" s="269"/>
      <c r="BL1082" s="832">
        <f t="shared" ref="BL1082:CK1082" si="592">(((BL1077*2)+(BL1078*1)+(BL1079*0)))/(BL1077+BL1078+BL1079)</f>
        <v>1.9090909090909092</v>
      </c>
      <c r="BM1082" s="283">
        <f t="shared" si="592"/>
        <v>1.96</v>
      </c>
      <c r="BN1082" s="283">
        <f t="shared" si="592"/>
        <v>1.9207920792079207</v>
      </c>
      <c r="BO1082" s="283">
        <f t="shared" si="592"/>
        <v>1.9108910891089108</v>
      </c>
      <c r="BP1082" s="283">
        <f t="shared" si="592"/>
        <v>1.8787878787878789</v>
      </c>
      <c r="BQ1082" s="283">
        <f t="shared" si="592"/>
        <v>1.9108910891089108</v>
      </c>
      <c r="BR1082" s="832">
        <f t="shared" si="592"/>
        <v>1.891089108910891</v>
      </c>
      <c r="BS1082" s="283">
        <f t="shared" si="592"/>
        <v>1.8712871287128714</v>
      </c>
      <c r="BT1082" s="283">
        <f t="shared" si="592"/>
        <v>1.9108910891089108</v>
      </c>
      <c r="BU1082" s="283">
        <f t="shared" si="592"/>
        <v>1.9504950495049505</v>
      </c>
      <c r="BV1082" s="283">
        <f t="shared" si="592"/>
        <v>1.89</v>
      </c>
      <c r="BW1082" s="832">
        <f t="shared" si="592"/>
        <v>1.9009900990099009</v>
      </c>
      <c r="BX1082" s="283">
        <f t="shared" si="592"/>
        <v>1.8514851485148516</v>
      </c>
      <c r="BY1082" s="832">
        <f t="shared" si="592"/>
        <v>1.9207920792079207</v>
      </c>
      <c r="BZ1082" s="832">
        <f t="shared" si="592"/>
        <v>1.9900990099009901</v>
      </c>
      <c r="CA1082" s="363">
        <f t="shared" si="592"/>
        <v>1.9207920792079207</v>
      </c>
      <c r="CB1082" s="283">
        <f t="shared" si="592"/>
        <v>1.9702970297029703</v>
      </c>
      <c r="CC1082" s="283">
        <f t="shared" si="592"/>
        <v>1.8514851485148516</v>
      </c>
      <c r="CD1082" s="770">
        <f t="shared" si="592"/>
        <v>1.8217821782178218</v>
      </c>
      <c r="CE1082" s="283">
        <f t="shared" si="592"/>
        <v>1.9405940594059405</v>
      </c>
      <c r="CF1082" s="283">
        <f t="shared" si="592"/>
        <v>1.9207920792079207</v>
      </c>
      <c r="CG1082" s="283">
        <f t="shared" si="592"/>
        <v>1.9603960396039604</v>
      </c>
      <c r="CH1082" s="283">
        <f t="shared" si="592"/>
        <v>1.9603960396039604</v>
      </c>
      <c r="CI1082" s="283">
        <f t="shared" si="592"/>
        <v>1.9504950495049505</v>
      </c>
      <c r="CJ1082" s="770">
        <f t="shared" si="592"/>
        <v>1.9306930693069306</v>
      </c>
      <c r="CK1082" s="283">
        <f t="shared" si="592"/>
        <v>2</v>
      </c>
      <c r="CL1082" s="972">
        <f>COUNTIF(BL1083:CK1083,"Đ")</f>
        <v>26</v>
      </c>
      <c r="CM1082" s="960">
        <f>CL1082/(CL1082+CN1082+CP1082+CR1082)</f>
        <v>1</v>
      </c>
      <c r="CN1082" s="959">
        <f>COUNTIF(BL1083:CK1083,"CCG")</f>
        <v>0</v>
      </c>
      <c r="CO1082" s="960">
        <f>CN1082/(CL1082+CN1082+CP1082+CR1082)</f>
        <v>0</v>
      </c>
      <c r="CP1082" s="959">
        <f>COUNTIF(BL1083:CK1083,"CĐ")</f>
        <v>0</v>
      </c>
      <c r="CQ1082" s="960">
        <f>CP1082/(CL1082+CN1082+CP1082+CR1082)</f>
        <v>0</v>
      </c>
      <c r="CR1082" s="959">
        <f>COUNTIF(BL1083:CK1083,"KĐG")</f>
        <v>0</v>
      </c>
      <c r="CS1082" s="960">
        <f>CR1082/(CL1082+CN1082+CP1082+CR1082)</f>
        <v>0</v>
      </c>
      <c r="CT1082" s="958">
        <f>(((CL1082*2)+(CN1082*1)+(CP1082*0)))/(CL1082+CN1082+CP1082)</f>
        <v>2</v>
      </c>
      <c r="CU1082" s="958" t="str">
        <f>IF(CS1082&gt;=50%,"KĐG",IF(CT1082&gt;=1.6,"Đạt",IF(CT1082&gt;=1,"Cần cố gắng","Chưa đạt")))</f>
        <v>Đạt</v>
      </c>
      <c r="CV1082" s="221"/>
    </row>
    <row r="1083" spans="1:100" ht="19.399999999999999" hidden="1" customHeight="1">
      <c r="A1083" s="1319"/>
      <c r="B1083" s="1187"/>
      <c r="C1083" s="1187"/>
      <c r="D1083" s="1187"/>
      <c r="E1083" s="1187"/>
      <c r="F1083" s="1187"/>
      <c r="G1083" s="1187"/>
      <c r="H1083" s="279"/>
      <c r="I1083" s="598"/>
      <c r="J1083" s="269"/>
      <c r="K1083" s="523"/>
      <c r="L1083" s="269"/>
      <c r="M1083" s="269"/>
      <c r="N1083" s="269"/>
      <c r="O1083" s="269"/>
      <c r="P1083" s="269"/>
      <c r="Q1083" s="269"/>
      <c r="R1083" s="269"/>
      <c r="S1083" s="269"/>
      <c r="T1083" s="281" t="s">
        <v>1974</v>
      </c>
      <c r="U1083" s="269"/>
      <c r="V1083" s="269"/>
      <c r="W1083" s="419"/>
      <c r="X1083" s="269"/>
      <c r="Y1083" s="269"/>
      <c r="Z1083" s="269"/>
      <c r="AA1083" s="269"/>
      <c r="AB1083" s="269"/>
      <c r="AC1083" s="669"/>
      <c r="AD1083" s="269"/>
      <c r="AE1083" s="269"/>
      <c r="AF1083" s="269"/>
      <c r="AG1083" s="269"/>
      <c r="AH1083" s="269"/>
      <c r="AI1083" s="269"/>
      <c r="AJ1083" s="269"/>
      <c r="AK1083" s="269"/>
      <c r="AL1083" s="269"/>
      <c r="AM1083" s="269"/>
      <c r="AN1083" s="269"/>
      <c r="AO1083" s="269"/>
      <c r="AP1083" s="269"/>
      <c r="AQ1083" s="269"/>
      <c r="AR1083" s="269"/>
      <c r="AS1083" s="269"/>
      <c r="AT1083" s="269"/>
      <c r="AU1083" s="269"/>
      <c r="AV1083" s="269"/>
      <c r="AW1083" s="269"/>
      <c r="AX1083" s="269"/>
      <c r="AY1083" s="269"/>
      <c r="AZ1083" s="269"/>
      <c r="BA1083" s="269"/>
      <c r="BB1083" s="269"/>
      <c r="BC1083" s="269"/>
      <c r="BD1083" s="269"/>
      <c r="BE1083" s="269"/>
      <c r="BF1083" s="269"/>
      <c r="BG1083" s="269"/>
      <c r="BH1083" s="269"/>
      <c r="BI1083" s="269"/>
      <c r="BJ1083" s="269"/>
      <c r="BK1083" s="269"/>
      <c r="BL1083" s="832" t="str">
        <f t="shared" ref="BL1083:CK1083" si="593">IF(BL1081&gt;=50%,"KĐG",IF(BL1082&gt;=1.6,"Đ",IF(BL1082&gt;=1,"CCG","CĐ")))</f>
        <v>Đ</v>
      </c>
      <c r="BM1083" s="283" t="str">
        <f t="shared" si="593"/>
        <v>Đ</v>
      </c>
      <c r="BN1083" s="283" t="str">
        <f t="shared" si="593"/>
        <v>Đ</v>
      </c>
      <c r="BO1083" s="283" t="str">
        <f t="shared" si="593"/>
        <v>Đ</v>
      </c>
      <c r="BP1083" s="283" t="str">
        <f t="shared" si="593"/>
        <v>Đ</v>
      </c>
      <c r="BQ1083" s="283" t="str">
        <f t="shared" si="593"/>
        <v>Đ</v>
      </c>
      <c r="BR1083" s="832" t="str">
        <f t="shared" si="593"/>
        <v>Đ</v>
      </c>
      <c r="BS1083" s="283" t="str">
        <f t="shared" si="593"/>
        <v>Đ</v>
      </c>
      <c r="BT1083" s="283" t="str">
        <f t="shared" si="593"/>
        <v>Đ</v>
      </c>
      <c r="BU1083" s="283" t="str">
        <f t="shared" si="593"/>
        <v>Đ</v>
      </c>
      <c r="BV1083" s="283" t="str">
        <f t="shared" si="593"/>
        <v>Đ</v>
      </c>
      <c r="BW1083" s="832" t="str">
        <f t="shared" si="593"/>
        <v>Đ</v>
      </c>
      <c r="BX1083" s="283" t="str">
        <f t="shared" si="593"/>
        <v>Đ</v>
      </c>
      <c r="BY1083" s="832" t="str">
        <f t="shared" si="593"/>
        <v>Đ</v>
      </c>
      <c r="BZ1083" s="832" t="str">
        <f t="shared" si="593"/>
        <v>Đ</v>
      </c>
      <c r="CA1083" s="363" t="str">
        <f t="shared" si="593"/>
        <v>Đ</v>
      </c>
      <c r="CB1083" s="283" t="str">
        <f t="shared" si="593"/>
        <v>Đ</v>
      </c>
      <c r="CC1083" s="283" t="str">
        <f t="shared" si="593"/>
        <v>Đ</v>
      </c>
      <c r="CD1083" s="770" t="str">
        <f t="shared" si="593"/>
        <v>Đ</v>
      </c>
      <c r="CE1083" s="283" t="str">
        <f t="shared" si="593"/>
        <v>Đ</v>
      </c>
      <c r="CF1083" s="283" t="str">
        <f t="shared" si="593"/>
        <v>Đ</v>
      </c>
      <c r="CG1083" s="283" t="str">
        <f t="shared" si="593"/>
        <v>Đ</v>
      </c>
      <c r="CH1083" s="283" t="str">
        <f t="shared" si="593"/>
        <v>Đ</v>
      </c>
      <c r="CI1083" s="283" t="str">
        <f t="shared" si="593"/>
        <v>Đ</v>
      </c>
      <c r="CJ1083" s="770" t="str">
        <f t="shared" si="593"/>
        <v>Đ</v>
      </c>
      <c r="CK1083" s="283" t="str">
        <f t="shared" si="593"/>
        <v>Đ</v>
      </c>
      <c r="CL1083" s="972"/>
      <c r="CM1083" s="960"/>
      <c r="CN1083" s="959"/>
      <c r="CO1083" s="960"/>
      <c r="CP1083" s="959"/>
      <c r="CQ1083" s="960"/>
      <c r="CR1083" s="959"/>
      <c r="CS1083" s="960"/>
      <c r="CT1083" s="958"/>
      <c r="CU1083" s="958"/>
      <c r="CV1083" s="221"/>
    </row>
    <row r="1084" spans="1:100" ht="19.399999999999999" hidden="1" customHeight="1">
      <c r="A1084" s="1319" t="s">
        <v>1975</v>
      </c>
      <c r="B1084" s="1185" t="s">
        <v>7</v>
      </c>
      <c r="C1084" s="1185"/>
      <c r="D1084" s="1185"/>
      <c r="E1084" s="1185"/>
      <c r="F1084" s="1185"/>
      <c r="G1084" s="1185"/>
      <c r="H1084" s="587"/>
      <c r="I1084" s="597"/>
      <c r="J1084" s="266"/>
      <c r="K1084" s="522"/>
      <c r="L1084" s="266"/>
      <c r="M1084" s="266"/>
      <c r="N1084" s="266"/>
      <c r="O1084" s="266"/>
      <c r="P1084" s="266"/>
      <c r="Q1084" s="266"/>
      <c r="R1084" s="266"/>
      <c r="S1084" s="266"/>
      <c r="T1084" s="266"/>
      <c r="U1084" s="281" t="s">
        <v>1974</v>
      </c>
      <c r="V1084" s="266"/>
      <c r="W1084" s="418"/>
      <c r="X1084" s="266"/>
      <c r="Y1084" s="266"/>
      <c r="Z1084" s="266"/>
      <c r="AA1084" s="266"/>
      <c r="AB1084" s="266"/>
      <c r="AC1084" s="668"/>
      <c r="AD1084" s="266"/>
      <c r="AE1084" s="266"/>
      <c r="AF1084" s="266"/>
      <c r="AG1084" s="266"/>
      <c r="AH1084" s="266"/>
      <c r="AI1084" s="266"/>
      <c r="AJ1084" s="266"/>
      <c r="AK1084" s="266"/>
      <c r="AL1084" s="266"/>
      <c r="AM1084" s="266"/>
      <c r="AN1084" s="266"/>
      <c r="AO1084" s="266"/>
      <c r="AP1084" s="266"/>
      <c r="AQ1084" s="266"/>
      <c r="AR1084" s="266"/>
      <c r="AS1084" s="266"/>
      <c r="AT1084" s="266"/>
      <c r="AU1084" s="266"/>
      <c r="AV1084" s="266"/>
      <c r="AW1084" s="266"/>
      <c r="AX1084" s="266"/>
      <c r="AY1084" s="266"/>
      <c r="AZ1084" s="266"/>
      <c r="BA1084" s="266"/>
      <c r="BB1084" s="266"/>
      <c r="BC1084" s="266"/>
      <c r="BD1084" s="266"/>
      <c r="BE1084" s="266"/>
      <c r="BF1084" s="266"/>
      <c r="BG1084" s="266"/>
      <c r="BH1084" s="266"/>
      <c r="BI1084" s="266"/>
      <c r="BJ1084" s="266"/>
      <c r="BK1084" s="266"/>
      <c r="BL1084" s="834">
        <f t="shared" ref="BL1084:CK1084" si="594">COUNTIFS($X$6:$X$1030,"x",BL$6:BL$1030,"2")</f>
        <v>89</v>
      </c>
      <c r="BM1084" s="284">
        <f t="shared" si="594"/>
        <v>97</v>
      </c>
      <c r="BN1084" s="284">
        <f t="shared" si="594"/>
        <v>93</v>
      </c>
      <c r="BO1084" s="284">
        <f t="shared" si="594"/>
        <v>90</v>
      </c>
      <c r="BP1084" s="284">
        <f t="shared" si="594"/>
        <v>95</v>
      </c>
      <c r="BQ1084" s="284">
        <f t="shared" si="594"/>
        <v>95</v>
      </c>
      <c r="BR1084" s="834">
        <f t="shared" si="594"/>
        <v>89</v>
      </c>
      <c r="BS1084" s="284">
        <f t="shared" si="594"/>
        <v>82</v>
      </c>
      <c r="BT1084" s="284">
        <f t="shared" si="594"/>
        <v>94</v>
      </c>
      <c r="BU1084" s="284">
        <f t="shared" si="594"/>
        <v>96</v>
      </c>
      <c r="BV1084" s="284">
        <f t="shared" si="594"/>
        <v>99</v>
      </c>
      <c r="BW1084" s="834">
        <f t="shared" si="594"/>
        <v>90</v>
      </c>
      <c r="BX1084" s="284">
        <f t="shared" si="594"/>
        <v>92</v>
      </c>
      <c r="BY1084" s="834">
        <f t="shared" si="594"/>
        <v>86</v>
      </c>
      <c r="BZ1084" s="834">
        <f t="shared" si="594"/>
        <v>94</v>
      </c>
      <c r="CA1084" s="284">
        <f t="shared" si="594"/>
        <v>91</v>
      </c>
      <c r="CB1084" s="284">
        <f t="shared" si="594"/>
        <v>95</v>
      </c>
      <c r="CC1084" s="284">
        <f t="shared" si="594"/>
        <v>97</v>
      </c>
      <c r="CD1084" s="768">
        <f t="shared" si="594"/>
        <v>85</v>
      </c>
      <c r="CE1084" s="284">
        <f t="shared" si="594"/>
        <v>97</v>
      </c>
      <c r="CF1084" s="284">
        <f t="shared" si="594"/>
        <v>96</v>
      </c>
      <c r="CG1084" s="284">
        <f t="shared" si="594"/>
        <v>97</v>
      </c>
      <c r="CH1084" s="284">
        <f t="shared" si="594"/>
        <v>99</v>
      </c>
      <c r="CI1084" s="284">
        <f t="shared" si="594"/>
        <v>101</v>
      </c>
      <c r="CJ1084" s="768">
        <f t="shared" si="594"/>
        <v>97</v>
      </c>
      <c r="CK1084" s="284">
        <f t="shared" si="594"/>
        <v>101</v>
      </c>
      <c r="CL1084" s="965"/>
      <c r="CM1084" s="965"/>
      <c r="CN1084" s="965"/>
      <c r="CO1084" s="965"/>
      <c r="CP1084" s="965"/>
      <c r="CQ1084" s="965"/>
      <c r="CR1084" s="965"/>
      <c r="CS1084" s="965"/>
      <c r="CT1084" s="965"/>
      <c r="CU1084" s="965"/>
      <c r="CV1084" s="221"/>
    </row>
    <row r="1085" spans="1:100" ht="19.399999999999999" hidden="1" customHeight="1">
      <c r="A1085" s="1319"/>
      <c r="B1085" s="1185" t="s">
        <v>4</v>
      </c>
      <c r="C1085" s="1185"/>
      <c r="D1085" s="1185"/>
      <c r="E1085" s="1185"/>
      <c r="F1085" s="1185"/>
      <c r="G1085" s="1185"/>
      <c r="H1085" s="587"/>
      <c r="I1085" s="597"/>
      <c r="J1085" s="266"/>
      <c r="K1085" s="522"/>
      <c r="L1085" s="266"/>
      <c r="M1085" s="266"/>
      <c r="N1085" s="266"/>
      <c r="O1085" s="266"/>
      <c r="P1085" s="266"/>
      <c r="Q1085" s="266"/>
      <c r="R1085" s="266"/>
      <c r="S1085" s="266"/>
      <c r="T1085" s="266"/>
      <c r="U1085" s="281" t="s">
        <v>1974</v>
      </c>
      <c r="V1085" s="266"/>
      <c r="W1085" s="418"/>
      <c r="X1085" s="266"/>
      <c r="Y1085" s="266"/>
      <c r="Z1085" s="266"/>
      <c r="AA1085" s="266"/>
      <c r="AB1085" s="266"/>
      <c r="AC1085" s="668"/>
      <c r="AD1085" s="266"/>
      <c r="AE1085" s="266"/>
      <c r="AF1085" s="266"/>
      <c r="AG1085" s="266"/>
      <c r="AH1085" s="266"/>
      <c r="AI1085" s="266"/>
      <c r="AJ1085" s="266"/>
      <c r="AK1085" s="266"/>
      <c r="AL1085" s="266"/>
      <c r="AM1085" s="266"/>
      <c r="AN1085" s="266"/>
      <c r="AO1085" s="266"/>
      <c r="AP1085" s="266"/>
      <c r="AQ1085" s="266"/>
      <c r="AR1085" s="266"/>
      <c r="AS1085" s="266"/>
      <c r="AT1085" s="266"/>
      <c r="AU1085" s="266"/>
      <c r="AV1085" s="266"/>
      <c r="AW1085" s="266"/>
      <c r="AX1085" s="266"/>
      <c r="AY1085" s="266"/>
      <c r="AZ1085" s="266"/>
      <c r="BA1085" s="266"/>
      <c r="BB1085" s="266"/>
      <c r="BC1085" s="266"/>
      <c r="BD1085" s="266"/>
      <c r="BE1085" s="266"/>
      <c r="BF1085" s="266"/>
      <c r="BG1085" s="266"/>
      <c r="BH1085" s="266"/>
      <c r="BI1085" s="266"/>
      <c r="BJ1085" s="266"/>
      <c r="BK1085" s="266"/>
      <c r="BL1085" s="834">
        <f t="shared" ref="BL1085:CK1085" si="595">COUNTIFS($X$6:$X$1030,"x",BL$6:BL$1030,"1")</f>
        <v>12</v>
      </c>
      <c r="BM1085" s="284">
        <f t="shared" si="595"/>
        <v>4</v>
      </c>
      <c r="BN1085" s="284">
        <f t="shared" si="595"/>
        <v>8</v>
      </c>
      <c r="BO1085" s="284">
        <f t="shared" si="595"/>
        <v>11</v>
      </c>
      <c r="BP1085" s="284">
        <f t="shared" si="595"/>
        <v>6</v>
      </c>
      <c r="BQ1085" s="284">
        <f t="shared" si="595"/>
        <v>6</v>
      </c>
      <c r="BR1085" s="834">
        <f t="shared" si="595"/>
        <v>12</v>
      </c>
      <c r="BS1085" s="284">
        <f t="shared" si="595"/>
        <v>19</v>
      </c>
      <c r="BT1085" s="284">
        <f t="shared" si="595"/>
        <v>7</v>
      </c>
      <c r="BU1085" s="284">
        <f t="shared" si="595"/>
        <v>5</v>
      </c>
      <c r="BV1085" s="284">
        <f t="shared" si="595"/>
        <v>2</v>
      </c>
      <c r="BW1085" s="834">
        <f t="shared" si="595"/>
        <v>11</v>
      </c>
      <c r="BX1085" s="284">
        <f t="shared" si="595"/>
        <v>9</v>
      </c>
      <c r="BY1085" s="834">
        <f t="shared" si="595"/>
        <v>15</v>
      </c>
      <c r="BZ1085" s="834">
        <f t="shared" si="595"/>
        <v>7</v>
      </c>
      <c r="CA1085" s="284">
        <f t="shared" si="595"/>
        <v>10</v>
      </c>
      <c r="CB1085" s="284">
        <f t="shared" si="595"/>
        <v>6</v>
      </c>
      <c r="CC1085" s="284">
        <f t="shared" si="595"/>
        <v>4</v>
      </c>
      <c r="CD1085" s="768">
        <f t="shared" si="595"/>
        <v>16</v>
      </c>
      <c r="CE1085" s="284">
        <f t="shared" si="595"/>
        <v>4</v>
      </c>
      <c r="CF1085" s="284">
        <f t="shared" si="595"/>
        <v>5</v>
      </c>
      <c r="CG1085" s="284">
        <f t="shared" si="595"/>
        <v>4</v>
      </c>
      <c r="CH1085" s="284">
        <f t="shared" si="595"/>
        <v>2</v>
      </c>
      <c r="CI1085" s="284">
        <f t="shared" si="595"/>
        <v>0</v>
      </c>
      <c r="CJ1085" s="768">
        <f t="shared" si="595"/>
        <v>4</v>
      </c>
      <c r="CK1085" s="284">
        <f t="shared" si="595"/>
        <v>0</v>
      </c>
      <c r="CL1085" s="965"/>
      <c r="CM1085" s="965"/>
      <c r="CN1085" s="965"/>
      <c r="CO1085" s="965"/>
      <c r="CP1085" s="965"/>
      <c r="CQ1085" s="965"/>
      <c r="CR1085" s="965"/>
      <c r="CS1085" s="965"/>
      <c r="CT1085" s="965"/>
      <c r="CU1085" s="965"/>
      <c r="CV1085" s="221"/>
    </row>
    <row r="1086" spans="1:100" ht="19.399999999999999" hidden="1" customHeight="1">
      <c r="A1086" s="1319"/>
      <c r="B1086" s="1185" t="s">
        <v>3</v>
      </c>
      <c r="C1086" s="1185"/>
      <c r="D1086" s="1185"/>
      <c r="E1086" s="1185"/>
      <c r="F1086" s="1185"/>
      <c r="G1086" s="1185"/>
      <c r="H1086" s="587"/>
      <c r="I1086" s="597"/>
      <c r="J1086" s="266"/>
      <c r="K1086" s="522"/>
      <c r="L1086" s="266"/>
      <c r="M1086" s="266"/>
      <c r="N1086" s="266"/>
      <c r="O1086" s="266"/>
      <c r="P1086" s="266"/>
      <c r="Q1086" s="266"/>
      <c r="R1086" s="266"/>
      <c r="S1086" s="266"/>
      <c r="T1086" s="266"/>
      <c r="U1086" s="281" t="s">
        <v>1974</v>
      </c>
      <c r="V1086" s="266"/>
      <c r="W1086" s="418"/>
      <c r="X1086" s="266"/>
      <c r="Y1086" s="266"/>
      <c r="Z1086" s="266"/>
      <c r="AA1086" s="266"/>
      <c r="AB1086" s="266"/>
      <c r="AC1086" s="668"/>
      <c r="AD1086" s="266"/>
      <c r="AE1086" s="266"/>
      <c r="AF1086" s="266"/>
      <c r="AG1086" s="266"/>
      <c r="AH1086" s="266"/>
      <c r="AI1086" s="266"/>
      <c r="AJ1086" s="266"/>
      <c r="AK1086" s="266"/>
      <c r="AL1086" s="266"/>
      <c r="AM1086" s="266"/>
      <c r="AN1086" s="266"/>
      <c r="AO1086" s="266"/>
      <c r="AP1086" s="266"/>
      <c r="AQ1086" s="266"/>
      <c r="AR1086" s="266"/>
      <c r="AS1086" s="266"/>
      <c r="AT1086" s="266"/>
      <c r="AU1086" s="266"/>
      <c r="AV1086" s="266"/>
      <c r="AW1086" s="266"/>
      <c r="AX1086" s="266"/>
      <c r="AY1086" s="266"/>
      <c r="AZ1086" s="266"/>
      <c r="BA1086" s="266"/>
      <c r="BB1086" s="266"/>
      <c r="BC1086" s="266"/>
      <c r="BD1086" s="266"/>
      <c r="BE1086" s="266"/>
      <c r="BF1086" s="266"/>
      <c r="BG1086" s="266"/>
      <c r="BH1086" s="266"/>
      <c r="BI1086" s="266"/>
      <c r="BJ1086" s="266"/>
      <c r="BK1086" s="266"/>
      <c r="BL1086" s="834">
        <f t="shared" ref="BL1086:CK1086" si="596">COUNTIFS($X$6:$X$1030,"x",BL$6:BL$1030,"0")</f>
        <v>0</v>
      </c>
      <c r="BM1086" s="284">
        <f t="shared" si="596"/>
        <v>0</v>
      </c>
      <c r="BN1086" s="284">
        <f t="shared" si="596"/>
        <v>0</v>
      </c>
      <c r="BO1086" s="284">
        <f t="shared" si="596"/>
        <v>0</v>
      </c>
      <c r="BP1086" s="284">
        <f t="shared" si="596"/>
        <v>0</v>
      </c>
      <c r="BQ1086" s="284">
        <f t="shared" si="596"/>
        <v>0</v>
      </c>
      <c r="BR1086" s="834">
        <f t="shared" si="596"/>
        <v>0</v>
      </c>
      <c r="BS1086" s="284">
        <f t="shared" si="596"/>
        <v>0</v>
      </c>
      <c r="BT1086" s="284">
        <f t="shared" si="596"/>
        <v>0</v>
      </c>
      <c r="BU1086" s="284">
        <f t="shared" si="596"/>
        <v>0</v>
      </c>
      <c r="BV1086" s="284">
        <f t="shared" si="596"/>
        <v>0</v>
      </c>
      <c r="BW1086" s="834">
        <f t="shared" si="596"/>
        <v>0</v>
      </c>
      <c r="BX1086" s="284">
        <f t="shared" si="596"/>
        <v>0</v>
      </c>
      <c r="BY1086" s="834">
        <f t="shared" si="596"/>
        <v>0</v>
      </c>
      <c r="BZ1086" s="834">
        <f t="shared" si="596"/>
        <v>0</v>
      </c>
      <c r="CA1086" s="284">
        <f t="shared" si="596"/>
        <v>0</v>
      </c>
      <c r="CB1086" s="284">
        <f t="shared" si="596"/>
        <v>0</v>
      </c>
      <c r="CC1086" s="284">
        <f t="shared" si="596"/>
        <v>0</v>
      </c>
      <c r="CD1086" s="768">
        <f t="shared" si="596"/>
        <v>0</v>
      </c>
      <c r="CE1086" s="284">
        <f t="shared" si="596"/>
        <v>0</v>
      </c>
      <c r="CF1086" s="284">
        <f t="shared" si="596"/>
        <v>0</v>
      </c>
      <c r="CG1086" s="284">
        <f t="shared" si="596"/>
        <v>0</v>
      </c>
      <c r="CH1086" s="284">
        <f t="shared" si="596"/>
        <v>0</v>
      </c>
      <c r="CI1086" s="284">
        <f t="shared" si="596"/>
        <v>0</v>
      </c>
      <c r="CJ1086" s="768">
        <f t="shared" si="596"/>
        <v>0</v>
      </c>
      <c r="CK1086" s="284">
        <f t="shared" si="596"/>
        <v>0</v>
      </c>
      <c r="CL1086" s="965"/>
      <c r="CM1086" s="965"/>
      <c r="CN1086" s="965"/>
      <c r="CO1086" s="965"/>
      <c r="CP1086" s="965"/>
      <c r="CQ1086" s="965"/>
      <c r="CR1086" s="965"/>
      <c r="CS1086" s="965"/>
      <c r="CT1086" s="965"/>
      <c r="CU1086" s="965"/>
      <c r="CV1086" s="221"/>
    </row>
    <row r="1087" spans="1:100" ht="19.399999999999999" hidden="1" customHeight="1">
      <c r="A1087" s="1319"/>
      <c r="B1087" s="1185" t="s">
        <v>2</v>
      </c>
      <c r="C1087" s="1185"/>
      <c r="D1087" s="1185"/>
      <c r="E1087" s="1185"/>
      <c r="F1087" s="1185"/>
      <c r="G1087" s="1185"/>
      <c r="H1087" s="587"/>
      <c r="I1087" s="597"/>
      <c r="J1087" s="266"/>
      <c r="K1087" s="522"/>
      <c r="L1087" s="266"/>
      <c r="M1087" s="266"/>
      <c r="N1087" s="266"/>
      <c r="O1087" s="266"/>
      <c r="P1087" s="266"/>
      <c r="Q1087" s="266"/>
      <c r="R1087" s="266"/>
      <c r="S1087" s="266"/>
      <c r="T1087" s="266"/>
      <c r="U1087" s="281" t="s">
        <v>1974</v>
      </c>
      <c r="V1087" s="266"/>
      <c r="W1087" s="418"/>
      <c r="X1087" s="266"/>
      <c r="Y1087" s="266"/>
      <c r="Z1087" s="266"/>
      <c r="AA1087" s="266"/>
      <c r="AB1087" s="266"/>
      <c r="AC1087" s="668"/>
      <c r="AD1087" s="266"/>
      <c r="AE1087" s="266"/>
      <c r="AF1087" s="266"/>
      <c r="AG1087" s="266"/>
      <c r="AH1087" s="266"/>
      <c r="AI1087" s="266"/>
      <c r="AJ1087" s="266"/>
      <c r="AK1087" s="266"/>
      <c r="AL1087" s="266"/>
      <c r="AM1087" s="266"/>
      <c r="AN1087" s="266"/>
      <c r="AO1087" s="266"/>
      <c r="AP1087" s="266"/>
      <c r="AQ1087" s="266"/>
      <c r="AR1087" s="266"/>
      <c r="AS1087" s="266"/>
      <c r="AT1087" s="266"/>
      <c r="AU1087" s="266"/>
      <c r="AV1087" s="266"/>
      <c r="AW1087" s="266"/>
      <c r="AX1087" s="266"/>
      <c r="AY1087" s="266"/>
      <c r="AZ1087" s="266"/>
      <c r="BA1087" s="266"/>
      <c r="BB1087" s="266"/>
      <c r="BC1087" s="266"/>
      <c r="BD1087" s="266"/>
      <c r="BE1087" s="266"/>
      <c r="BF1087" s="266"/>
      <c r="BG1087" s="266"/>
      <c r="BH1087" s="266"/>
      <c r="BI1087" s="266"/>
      <c r="BJ1087" s="266"/>
      <c r="BK1087" s="266"/>
      <c r="BL1087" s="834">
        <f t="shared" ref="BL1087:CK1087" si="597">COUNTIFS($X$6:$X$1030,"x",BL$6:BL$1030,"kđg")</f>
        <v>2</v>
      </c>
      <c r="BM1087" s="284">
        <f t="shared" si="597"/>
        <v>2</v>
      </c>
      <c r="BN1087" s="284">
        <f t="shared" si="597"/>
        <v>2</v>
      </c>
      <c r="BO1087" s="284">
        <f t="shared" si="597"/>
        <v>2</v>
      </c>
      <c r="BP1087" s="284">
        <f t="shared" si="597"/>
        <v>2</v>
      </c>
      <c r="BQ1087" s="284">
        <f t="shared" si="597"/>
        <v>2</v>
      </c>
      <c r="BR1087" s="834">
        <f t="shared" si="597"/>
        <v>2</v>
      </c>
      <c r="BS1087" s="284">
        <f t="shared" si="597"/>
        <v>2</v>
      </c>
      <c r="BT1087" s="284">
        <f t="shared" si="597"/>
        <v>2</v>
      </c>
      <c r="BU1087" s="284">
        <f t="shared" si="597"/>
        <v>2</v>
      </c>
      <c r="BV1087" s="284">
        <f t="shared" si="597"/>
        <v>2</v>
      </c>
      <c r="BW1087" s="834">
        <f t="shared" si="597"/>
        <v>2</v>
      </c>
      <c r="BX1087" s="284">
        <f t="shared" si="597"/>
        <v>2</v>
      </c>
      <c r="BY1087" s="834">
        <f t="shared" si="597"/>
        <v>2</v>
      </c>
      <c r="BZ1087" s="834">
        <f t="shared" si="597"/>
        <v>2</v>
      </c>
      <c r="CA1087" s="284">
        <f t="shared" si="597"/>
        <v>2</v>
      </c>
      <c r="CB1087" s="284">
        <f t="shared" si="597"/>
        <v>2</v>
      </c>
      <c r="CC1087" s="284">
        <f t="shared" si="597"/>
        <v>2</v>
      </c>
      <c r="CD1087" s="768">
        <f t="shared" si="597"/>
        <v>2</v>
      </c>
      <c r="CE1087" s="284">
        <f t="shared" si="597"/>
        <v>2</v>
      </c>
      <c r="CF1087" s="284">
        <f t="shared" si="597"/>
        <v>2</v>
      </c>
      <c r="CG1087" s="284">
        <f t="shared" si="597"/>
        <v>2</v>
      </c>
      <c r="CH1087" s="284">
        <f t="shared" si="597"/>
        <v>2</v>
      </c>
      <c r="CI1087" s="284">
        <f t="shared" si="597"/>
        <v>2</v>
      </c>
      <c r="CJ1087" s="768">
        <f t="shared" si="597"/>
        <v>2</v>
      </c>
      <c r="CK1087" s="284">
        <f t="shared" si="597"/>
        <v>2</v>
      </c>
      <c r="CL1087" s="965"/>
      <c r="CM1087" s="965"/>
      <c r="CN1087" s="965"/>
      <c r="CO1087" s="965"/>
      <c r="CP1087" s="965"/>
      <c r="CQ1087" s="965"/>
      <c r="CR1087" s="965"/>
      <c r="CS1087" s="965"/>
      <c r="CT1087" s="965"/>
      <c r="CU1087" s="965"/>
      <c r="CV1087" s="221"/>
    </row>
    <row r="1088" spans="1:100" ht="19.399999999999999" hidden="1" customHeight="1">
      <c r="A1088" s="1319"/>
      <c r="B1088" s="1185" t="s">
        <v>1</v>
      </c>
      <c r="C1088" s="1185"/>
      <c r="D1088" s="1185"/>
      <c r="E1088" s="1185"/>
      <c r="F1088" s="1185"/>
      <c r="G1088" s="1185"/>
      <c r="H1088" s="587"/>
      <c r="I1088" s="597"/>
      <c r="J1088" s="266"/>
      <c r="K1088" s="522"/>
      <c r="L1088" s="266"/>
      <c r="M1088" s="266"/>
      <c r="N1088" s="266"/>
      <c r="O1088" s="266"/>
      <c r="P1088" s="266"/>
      <c r="Q1088" s="266"/>
      <c r="R1088" s="266"/>
      <c r="S1088" s="266"/>
      <c r="T1088" s="266"/>
      <c r="U1088" s="281" t="s">
        <v>1974</v>
      </c>
      <c r="V1088" s="266"/>
      <c r="W1088" s="418"/>
      <c r="X1088" s="266"/>
      <c r="Y1088" s="266"/>
      <c r="Z1088" s="266"/>
      <c r="AA1088" s="266"/>
      <c r="AB1088" s="266"/>
      <c r="AC1088" s="668"/>
      <c r="AD1088" s="266"/>
      <c r="AE1088" s="266"/>
      <c r="AF1088" s="266"/>
      <c r="AG1088" s="266"/>
      <c r="AH1088" s="266"/>
      <c r="AI1088" s="266"/>
      <c r="AJ1088" s="266"/>
      <c r="AK1088" s="266"/>
      <c r="AL1088" s="266"/>
      <c r="AM1088" s="266"/>
      <c r="AN1088" s="266"/>
      <c r="AO1088" s="266"/>
      <c r="AP1088" s="266"/>
      <c r="AQ1088" s="266"/>
      <c r="AR1088" s="266"/>
      <c r="AS1088" s="266"/>
      <c r="AT1088" s="266"/>
      <c r="AU1088" s="266"/>
      <c r="AV1088" s="266"/>
      <c r="AW1088" s="266"/>
      <c r="AX1088" s="266"/>
      <c r="AY1088" s="266"/>
      <c r="AZ1088" s="266"/>
      <c r="BA1088" s="266"/>
      <c r="BB1088" s="266"/>
      <c r="BC1088" s="266"/>
      <c r="BD1088" s="266"/>
      <c r="BE1088" s="266"/>
      <c r="BF1088" s="266"/>
      <c r="BG1088" s="266"/>
      <c r="BH1088" s="266"/>
      <c r="BI1088" s="266"/>
      <c r="BJ1088" s="266"/>
      <c r="BK1088" s="266"/>
      <c r="BL1088" s="833">
        <f t="shared" ref="BL1088:CK1088" si="598">BL1087/(BL1084+BL1085+BL1086+BL1087)</f>
        <v>1.9417475728155338E-2</v>
      </c>
      <c r="BM1088" s="202">
        <f t="shared" si="598"/>
        <v>1.9417475728155338E-2</v>
      </c>
      <c r="BN1088" s="202">
        <f t="shared" si="598"/>
        <v>1.9417475728155338E-2</v>
      </c>
      <c r="BO1088" s="202">
        <f t="shared" si="598"/>
        <v>1.9417475728155338E-2</v>
      </c>
      <c r="BP1088" s="202">
        <f t="shared" si="598"/>
        <v>1.9417475728155338E-2</v>
      </c>
      <c r="BQ1088" s="202">
        <f t="shared" si="598"/>
        <v>1.9417475728155338E-2</v>
      </c>
      <c r="BR1088" s="833">
        <f t="shared" si="598"/>
        <v>1.9417475728155338E-2</v>
      </c>
      <c r="BS1088" s="202">
        <f t="shared" si="598"/>
        <v>1.9417475728155338E-2</v>
      </c>
      <c r="BT1088" s="202">
        <f t="shared" si="598"/>
        <v>1.9417475728155338E-2</v>
      </c>
      <c r="BU1088" s="202">
        <f t="shared" si="598"/>
        <v>1.9417475728155338E-2</v>
      </c>
      <c r="BV1088" s="202">
        <f t="shared" si="598"/>
        <v>1.9417475728155338E-2</v>
      </c>
      <c r="BW1088" s="833">
        <f t="shared" si="598"/>
        <v>1.9417475728155338E-2</v>
      </c>
      <c r="BX1088" s="202">
        <f t="shared" si="598"/>
        <v>1.9417475728155338E-2</v>
      </c>
      <c r="BY1088" s="833">
        <f t="shared" si="598"/>
        <v>1.9417475728155338E-2</v>
      </c>
      <c r="BZ1088" s="833">
        <f t="shared" si="598"/>
        <v>1.9417475728155338E-2</v>
      </c>
      <c r="CA1088" s="202">
        <f t="shared" si="598"/>
        <v>1.9417475728155338E-2</v>
      </c>
      <c r="CB1088" s="202">
        <f t="shared" si="598"/>
        <v>1.9417475728155338E-2</v>
      </c>
      <c r="CC1088" s="202">
        <f t="shared" si="598"/>
        <v>1.9417475728155338E-2</v>
      </c>
      <c r="CD1088" s="769">
        <f t="shared" si="598"/>
        <v>1.9417475728155338E-2</v>
      </c>
      <c r="CE1088" s="202">
        <f t="shared" si="598"/>
        <v>1.9417475728155338E-2</v>
      </c>
      <c r="CF1088" s="202">
        <f t="shared" si="598"/>
        <v>1.9417475728155338E-2</v>
      </c>
      <c r="CG1088" s="202">
        <f t="shared" si="598"/>
        <v>1.9417475728155338E-2</v>
      </c>
      <c r="CH1088" s="202">
        <f t="shared" si="598"/>
        <v>1.9417475728155338E-2</v>
      </c>
      <c r="CI1088" s="202">
        <f t="shared" si="598"/>
        <v>1.9417475728155338E-2</v>
      </c>
      <c r="CJ1088" s="769">
        <f t="shared" si="598"/>
        <v>1.9417475728155338E-2</v>
      </c>
      <c r="CK1088" s="202">
        <f t="shared" si="598"/>
        <v>1.9417475728155338E-2</v>
      </c>
      <c r="CL1088" s="965"/>
      <c r="CM1088" s="965"/>
      <c r="CN1088" s="965"/>
      <c r="CO1088" s="965"/>
      <c r="CP1088" s="965"/>
      <c r="CQ1088" s="965"/>
      <c r="CR1088" s="965"/>
      <c r="CS1088" s="965"/>
      <c r="CT1088" s="965"/>
      <c r="CU1088" s="965"/>
      <c r="CV1088" s="221"/>
    </row>
    <row r="1089" spans="1:100" ht="19.399999999999999" hidden="1" customHeight="1">
      <c r="A1089" s="1319"/>
      <c r="B1089" s="1186" t="s">
        <v>1976</v>
      </c>
      <c r="C1089" s="1186"/>
      <c r="D1089" s="1186"/>
      <c r="E1089" s="1186"/>
      <c r="F1089" s="1186"/>
      <c r="G1089" s="1186"/>
      <c r="H1089" s="588"/>
      <c r="I1089" s="597"/>
      <c r="J1089" s="269"/>
      <c r="K1089" s="523"/>
      <c r="L1089" s="269"/>
      <c r="M1089" s="269"/>
      <c r="N1089" s="269"/>
      <c r="O1089" s="269"/>
      <c r="P1089" s="269"/>
      <c r="Q1089" s="269"/>
      <c r="R1089" s="269"/>
      <c r="S1089" s="269"/>
      <c r="T1089" s="269"/>
      <c r="U1089" s="281" t="s">
        <v>1974</v>
      </c>
      <c r="V1089" s="269"/>
      <c r="W1089" s="419"/>
      <c r="X1089" s="269"/>
      <c r="Y1089" s="269"/>
      <c r="Z1089" s="269"/>
      <c r="AA1089" s="269"/>
      <c r="AB1089" s="269"/>
      <c r="AC1089" s="669"/>
      <c r="AD1089" s="269"/>
      <c r="AE1089" s="269"/>
      <c r="AF1089" s="269"/>
      <c r="AG1089" s="269"/>
      <c r="AH1089" s="269"/>
      <c r="AI1089" s="269"/>
      <c r="AJ1089" s="269"/>
      <c r="AK1089" s="269"/>
      <c r="AL1089" s="269"/>
      <c r="AM1089" s="269"/>
      <c r="AN1089" s="269"/>
      <c r="AO1089" s="269"/>
      <c r="AP1089" s="269"/>
      <c r="AQ1089" s="269"/>
      <c r="AR1089" s="269"/>
      <c r="AS1089" s="269"/>
      <c r="AT1089" s="269"/>
      <c r="AU1089" s="269"/>
      <c r="AV1089" s="269"/>
      <c r="AW1089" s="269"/>
      <c r="AX1089" s="269"/>
      <c r="AY1089" s="269"/>
      <c r="AZ1089" s="269"/>
      <c r="BA1089" s="269"/>
      <c r="BB1089" s="269"/>
      <c r="BC1089" s="269"/>
      <c r="BD1089" s="269"/>
      <c r="BE1089" s="269"/>
      <c r="BF1089" s="269"/>
      <c r="BG1089" s="269"/>
      <c r="BH1089" s="269"/>
      <c r="BI1089" s="269"/>
      <c r="BJ1089" s="269"/>
      <c r="BK1089" s="269"/>
      <c r="BL1089" s="832">
        <f t="shared" ref="BL1089:CK1089" si="599">(((BL1084*2)+(BL1085*1)+(BL1086*0)))/(BL1084+BL1085+BL1086)</f>
        <v>1.8811881188118811</v>
      </c>
      <c r="BM1089" s="283">
        <f t="shared" si="599"/>
        <v>1.9603960396039604</v>
      </c>
      <c r="BN1089" s="283">
        <f t="shared" si="599"/>
        <v>1.9207920792079207</v>
      </c>
      <c r="BO1089" s="283">
        <f t="shared" si="599"/>
        <v>1.891089108910891</v>
      </c>
      <c r="BP1089" s="283">
        <f t="shared" si="599"/>
        <v>1.9405940594059405</v>
      </c>
      <c r="BQ1089" s="283">
        <f t="shared" si="599"/>
        <v>1.9405940594059405</v>
      </c>
      <c r="BR1089" s="832">
        <f t="shared" si="599"/>
        <v>1.8811881188118811</v>
      </c>
      <c r="BS1089" s="283">
        <f t="shared" si="599"/>
        <v>1.8118811881188119</v>
      </c>
      <c r="BT1089" s="283">
        <f t="shared" si="599"/>
        <v>1.9306930693069306</v>
      </c>
      <c r="BU1089" s="283">
        <f t="shared" si="599"/>
        <v>1.9504950495049505</v>
      </c>
      <c r="BV1089" s="283">
        <f t="shared" si="599"/>
        <v>1.9801980198019802</v>
      </c>
      <c r="BW1089" s="832">
        <f t="shared" si="599"/>
        <v>1.891089108910891</v>
      </c>
      <c r="BX1089" s="283">
        <f t="shared" si="599"/>
        <v>1.9108910891089108</v>
      </c>
      <c r="BY1089" s="832">
        <f t="shared" si="599"/>
        <v>1.8514851485148516</v>
      </c>
      <c r="BZ1089" s="832">
        <f t="shared" si="599"/>
        <v>1.9306930693069306</v>
      </c>
      <c r="CA1089" s="283">
        <f t="shared" si="599"/>
        <v>1.9009900990099009</v>
      </c>
      <c r="CB1089" s="283">
        <f t="shared" si="599"/>
        <v>1.9405940594059405</v>
      </c>
      <c r="CC1089" s="283">
        <f t="shared" si="599"/>
        <v>1.9603960396039604</v>
      </c>
      <c r="CD1089" s="770">
        <f t="shared" si="599"/>
        <v>1.8415841584158417</v>
      </c>
      <c r="CE1089" s="283">
        <f t="shared" si="599"/>
        <v>1.9603960396039604</v>
      </c>
      <c r="CF1089" s="283">
        <f t="shared" si="599"/>
        <v>1.9504950495049505</v>
      </c>
      <c r="CG1089" s="283">
        <f t="shared" si="599"/>
        <v>1.9603960396039604</v>
      </c>
      <c r="CH1089" s="283">
        <f t="shared" si="599"/>
        <v>1.9801980198019802</v>
      </c>
      <c r="CI1089" s="283">
        <f t="shared" si="599"/>
        <v>2</v>
      </c>
      <c r="CJ1089" s="770">
        <f t="shared" si="599"/>
        <v>1.9603960396039604</v>
      </c>
      <c r="CK1089" s="283">
        <f t="shared" si="599"/>
        <v>2</v>
      </c>
      <c r="CL1089" s="972">
        <f>COUNTIF(BL1090:CK1090,"Đ")</f>
        <v>26</v>
      </c>
      <c r="CM1089" s="960">
        <f>CL1089/(CL1089+CN1089+CP1089+CR1089)</f>
        <v>1</v>
      </c>
      <c r="CN1089" s="959">
        <f>COUNTIF(BL1090:CK1090,"CCG")</f>
        <v>0</v>
      </c>
      <c r="CO1089" s="960">
        <f>CN1089/(CL1089+CN1089+CP1089+CR1089)</f>
        <v>0</v>
      </c>
      <c r="CP1089" s="959">
        <f>COUNTIF(BL1090:CK1090,"CĐ")</f>
        <v>0</v>
      </c>
      <c r="CQ1089" s="960">
        <f>CP1089/(CL1089+CN1089+CP1089+CR1089)</f>
        <v>0</v>
      </c>
      <c r="CR1089" s="959">
        <f>COUNTIF(BL1090:CK1090,"KĐG")</f>
        <v>0</v>
      </c>
      <c r="CS1089" s="960">
        <f>CR1089/(CL1089+CN1089+CP1089+CR1089)</f>
        <v>0</v>
      </c>
      <c r="CT1089" s="958">
        <f>(((CL1089*2)+(CN1089*1)+(CP1089*0)))/(CL1089+CN1089+CP1089)</f>
        <v>2</v>
      </c>
      <c r="CU1089" s="958" t="str">
        <f>IF(CS1089&gt;=50%,"KĐG",IF(CT1089&gt;=1.6,"Đạt",IF(CT1089&gt;=1,"Cần cố gắng","Chưa đạt")))</f>
        <v>Đạt</v>
      </c>
      <c r="CV1089" s="221"/>
    </row>
    <row r="1090" spans="1:100" ht="19.399999999999999" hidden="1" customHeight="1">
      <c r="A1090" s="1319"/>
      <c r="B1090" s="1186"/>
      <c r="C1090" s="1186"/>
      <c r="D1090" s="1186"/>
      <c r="E1090" s="1186"/>
      <c r="F1090" s="1186"/>
      <c r="G1090" s="1186"/>
      <c r="H1090" s="588"/>
      <c r="I1090" s="597"/>
      <c r="J1090" s="269"/>
      <c r="K1090" s="523"/>
      <c r="L1090" s="269"/>
      <c r="M1090" s="269"/>
      <c r="N1090" s="269"/>
      <c r="O1090" s="269"/>
      <c r="P1090" s="269"/>
      <c r="Q1090" s="269"/>
      <c r="R1090" s="269"/>
      <c r="S1090" s="269"/>
      <c r="T1090" s="269"/>
      <c r="U1090" s="281" t="s">
        <v>1974</v>
      </c>
      <c r="V1090" s="269"/>
      <c r="W1090" s="419"/>
      <c r="X1090" s="269"/>
      <c r="Y1090" s="269"/>
      <c r="Z1090" s="269"/>
      <c r="AA1090" s="269"/>
      <c r="AB1090" s="269"/>
      <c r="AC1090" s="669"/>
      <c r="AD1090" s="269"/>
      <c r="AE1090" s="269"/>
      <c r="AF1090" s="269"/>
      <c r="AG1090" s="269"/>
      <c r="AH1090" s="269"/>
      <c r="AI1090" s="269"/>
      <c r="AJ1090" s="269"/>
      <c r="AK1090" s="269"/>
      <c r="AL1090" s="269"/>
      <c r="AM1090" s="269"/>
      <c r="AN1090" s="269"/>
      <c r="AO1090" s="269"/>
      <c r="AP1090" s="269"/>
      <c r="AQ1090" s="269"/>
      <c r="AR1090" s="269"/>
      <c r="AS1090" s="269"/>
      <c r="AT1090" s="269"/>
      <c r="AU1090" s="269"/>
      <c r="AV1090" s="269"/>
      <c r="AW1090" s="269"/>
      <c r="AX1090" s="269"/>
      <c r="AY1090" s="269"/>
      <c r="AZ1090" s="269"/>
      <c r="BA1090" s="269"/>
      <c r="BB1090" s="269"/>
      <c r="BC1090" s="269"/>
      <c r="BD1090" s="269"/>
      <c r="BE1090" s="269"/>
      <c r="BF1090" s="269"/>
      <c r="BG1090" s="269"/>
      <c r="BH1090" s="269"/>
      <c r="BI1090" s="269"/>
      <c r="BJ1090" s="269"/>
      <c r="BK1090" s="269"/>
      <c r="BL1090" s="832" t="str">
        <f t="shared" ref="BL1090:CK1090" si="600">IF(BL1088&gt;=50%,"KĐG",IF(BL1089&gt;=1.6,"Đ",IF(BL1089&gt;=1,"CCG","CĐ")))</f>
        <v>Đ</v>
      </c>
      <c r="BM1090" s="283" t="str">
        <f t="shared" si="600"/>
        <v>Đ</v>
      </c>
      <c r="BN1090" s="283" t="str">
        <f t="shared" si="600"/>
        <v>Đ</v>
      </c>
      <c r="BO1090" s="283" t="str">
        <f t="shared" si="600"/>
        <v>Đ</v>
      </c>
      <c r="BP1090" s="283" t="str">
        <f t="shared" si="600"/>
        <v>Đ</v>
      </c>
      <c r="BQ1090" s="283" t="str">
        <f t="shared" si="600"/>
        <v>Đ</v>
      </c>
      <c r="BR1090" s="832" t="str">
        <f t="shared" si="600"/>
        <v>Đ</v>
      </c>
      <c r="BS1090" s="283" t="str">
        <f t="shared" si="600"/>
        <v>Đ</v>
      </c>
      <c r="BT1090" s="283" t="str">
        <f t="shared" si="600"/>
        <v>Đ</v>
      </c>
      <c r="BU1090" s="283" t="str">
        <f t="shared" si="600"/>
        <v>Đ</v>
      </c>
      <c r="BV1090" s="283" t="str">
        <f t="shared" si="600"/>
        <v>Đ</v>
      </c>
      <c r="BW1090" s="832" t="str">
        <f t="shared" si="600"/>
        <v>Đ</v>
      </c>
      <c r="BX1090" s="283" t="str">
        <f t="shared" si="600"/>
        <v>Đ</v>
      </c>
      <c r="BY1090" s="832" t="str">
        <f t="shared" si="600"/>
        <v>Đ</v>
      </c>
      <c r="BZ1090" s="832" t="str">
        <f t="shared" si="600"/>
        <v>Đ</v>
      </c>
      <c r="CA1090" s="283" t="str">
        <f t="shared" si="600"/>
        <v>Đ</v>
      </c>
      <c r="CB1090" s="283" t="str">
        <f t="shared" si="600"/>
        <v>Đ</v>
      </c>
      <c r="CC1090" s="283" t="str">
        <f t="shared" si="600"/>
        <v>Đ</v>
      </c>
      <c r="CD1090" s="770" t="str">
        <f t="shared" si="600"/>
        <v>Đ</v>
      </c>
      <c r="CE1090" s="283" t="str">
        <f t="shared" si="600"/>
        <v>Đ</v>
      </c>
      <c r="CF1090" s="283" t="str">
        <f t="shared" si="600"/>
        <v>Đ</v>
      </c>
      <c r="CG1090" s="283" t="str">
        <f t="shared" si="600"/>
        <v>Đ</v>
      </c>
      <c r="CH1090" s="283" t="str">
        <f t="shared" si="600"/>
        <v>Đ</v>
      </c>
      <c r="CI1090" s="283" t="str">
        <f t="shared" si="600"/>
        <v>Đ</v>
      </c>
      <c r="CJ1090" s="770" t="str">
        <f t="shared" si="600"/>
        <v>Đ</v>
      </c>
      <c r="CK1090" s="283" t="str">
        <f t="shared" si="600"/>
        <v>Đ</v>
      </c>
      <c r="CL1090" s="972"/>
      <c r="CM1090" s="960"/>
      <c r="CN1090" s="959"/>
      <c r="CO1090" s="960"/>
      <c r="CP1090" s="959"/>
      <c r="CQ1090" s="960"/>
      <c r="CR1090" s="959"/>
      <c r="CS1090" s="960"/>
      <c r="CT1090" s="958"/>
      <c r="CU1090" s="958"/>
      <c r="CV1090" s="221"/>
    </row>
    <row r="1091" spans="1:100" ht="19.399999999999999" hidden="1" customHeight="1">
      <c r="A1091" s="1319" t="s">
        <v>1971</v>
      </c>
      <c r="B1091" s="1181" t="s">
        <v>7</v>
      </c>
      <c r="C1091" s="1181"/>
      <c r="D1091" s="1181"/>
      <c r="E1091" s="1181"/>
      <c r="F1091" s="1181"/>
      <c r="G1091" s="1181"/>
      <c r="H1091" s="589"/>
      <c r="I1091" s="598"/>
      <c r="J1091" s="266"/>
      <c r="K1091" s="522"/>
      <c r="L1091" s="266"/>
      <c r="M1091" s="266"/>
      <c r="N1091" s="266"/>
      <c r="O1091" s="266"/>
      <c r="P1091" s="266"/>
      <c r="Q1091" s="266"/>
      <c r="R1091" s="266"/>
      <c r="S1091" s="266"/>
      <c r="T1091" s="266"/>
      <c r="U1091" s="266"/>
      <c r="V1091" s="266"/>
      <c r="W1091" s="418"/>
      <c r="X1091" s="266"/>
      <c r="Y1091" s="266"/>
      <c r="Z1091" s="266"/>
      <c r="AA1091" s="266"/>
      <c r="AB1091" s="266"/>
      <c r="AC1091" s="668"/>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834">
        <f t="shared" ref="BL1091:CK1091" si="601">COUNTIFS($V$6:$V$1030,"x",BL$6:BL$1030,"2")</f>
        <v>72</v>
      </c>
      <c r="BM1091" s="284">
        <f t="shared" si="601"/>
        <v>75</v>
      </c>
      <c r="BN1091" s="284">
        <f t="shared" si="601"/>
        <v>76</v>
      </c>
      <c r="BO1091" s="284">
        <f t="shared" si="601"/>
        <v>74</v>
      </c>
      <c r="BP1091" s="284">
        <f t="shared" si="601"/>
        <v>73</v>
      </c>
      <c r="BQ1091" s="284">
        <f t="shared" si="601"/>
        <v>70</v>
      </c>
      <c r="BR1091" s="834">
        <f t="shared" si="601"/>
        <v>69</v>
      </c>
      <c r="BS1091" s="284">
        <f t="shared" si="601"/>
        <v>60</v>
      </c>
      <c r="BT1091" s="284">
        <f t="shared" si="601"/>
        <v>74</v>
      </c>
      <c r="BU1091" s="284">
        <f t="shared" si="601"/>
        <v>76</v>
      </c>
      <c r="BV1091" s="284">
        <f t="shared" si="601"/>
        <v>74</v>
      </c>
      <c r="BW1091" s="834">
        <f t="shared" si="601"/>
        <v>71</v>
      </c>
      <c r="BX1091" s="284">
        <f t="shared" si="601"/>
        <v>66</v>
      </c>
      <c r="BY1091" s="834">
        <f t="shared" si="601"/>
        <v>70</v>
      </c>
      <c r="BZ1091" s="834">
        <f t="shared" si="601"/>
        <v>70</v>
      </c>
      <c r="CA1091" s="284">
        <f t="shared" si="601"/>
        <v>73</v>
      </c>
      <c r="CB1091" s="284">
        <f t="shared" si="601"/>
        <v>75</v>
      </c>
      <c r="CC1091" s="284">
        <f t="shared" si="601"/>
        <v>72</v>
      </c>
      <c r="CD1091" s="768">
        <f t="shared" si="601"/>
        <v>67</v>
      </c>
      <c r="CE1091" s="284">
        <f t="shared" si="601"/>
        <v>77</v>
      </c>
      <c r="CF1091" s="284">
        <f t="shared" si="601"/>
        <v>72</v>
      </c>
      <c r="CG1091" s="284">
        <f t="shared" si="601"/>
        <v>74</v>
      </c>
      <c r="CH1091" s="284">
        <f t="shared" si="601"/>
        <v>74</v>
      </c>
      <c r="CI1091" s="284">
        <f t="shared" si="601"/>
        <v>73</v>
      </c>
      <c r="CJ1091" s="768">
        <f t="shared" si="601"/>
        <v>69</v>
      </c>
      <c r="CK1091" s="284">
        <f t="shared" si="601"/>
        <v>77</v>
      </c>
      <c r="CL1091" s="965"/>
      <c r="CM1091" s="965"/>
      <c r="CN1091" s="965"/>
      <c r="CO1091" s="965"/>
      <c r="CP1091" s="965"/>
      <c r="CQ1091" s="965"/>
      <c r="CR1091" s="965"/>
      <c r="CS1091" s="965"/>
      <c r="CT1091" s="965"/>
      <c r="CU1091" s="965"/>
      <c r="CV1091" s="221"/>
    </row>
    <row r="1092" spans="1:100" ht="19.399999999999999" hidden="1" customHeight="1">
      <c r="A1092" s="1319"/>
      <c r="B1092" s="1181" t="s">
        <v>4</v>
      </c>
      <c r="C1092" s="1181"/>
      <c r="D1092" s="1181"/>
      <c r="E1092" s="1181"/>
      <c r="F1092" s="1181"/>
      <c r="G1092" s="1181"/>
      <c r="H1092" s="589"/>
      <c r="I1092" s="598"/>
      <c r="J1092" s="266"/>
      <c r="K1092" s="522"/>
      <c r="L1092" s="266"/>
      <c r="M1092" s="266"/>
      <c r="N1092" s="266"/>
      <c r="O1092" s="266"/>
      <c r="P1092" s="266"/>
      <c r="Q1092" s="266"/>
      <c r="R1092" s="266"/>
      <c r="S1092" s="266"/>
      <c r="T1092" s="266"/>
      <c r="U1092" s="266"/>
      <c r="V1092" s="266"/>
      <c r="W1092" s="418"/>
      <c r="X1092" s="266"/>
      <c r="Y1092" s="266"/>
      <c r="Z1092" s="266"/>
      <c r="AA1092" s="266"/>
      <c r="AB1092" s="266"/>
      <c r="AC1092" s="668"/>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834">
        <f t="shared" ref="BL1092:CK1092" si="602">COUNTIFS($V$6:$V$1030,"x",BL$6:BL$1030,"1")</f>
        <v>5</v>
      </c>
      <c r="BM1092" s="284">
        <f t="shared" si="602"/>
        <v>2</v>
      </c>
      <c r="BN1092" s="284">
        <f t="shared" si="602"/>
        <v>1</v>
      </c>
      <c r="BO1092" s="284">
        <f t="shared" si="602"/>
        <v>3</v>
      </c>
      <c r="BP1092" s="284">
        <f t="shared" si="602"/>
        <v>4</v>
      </c>
      <c r="BQ1092" s="284">
        <f t="shared" si="602"/>
        <v>7</v>
      </c>
      <c r="BR1092" s="834">
        <f t="shared" si="602"/>
        <v>8</v>
      </c>
      <c r="BS1092" s="284">
        <f t="shared" si="602"/>
        <v>17</v>
      </c>
      <c r="BT1092" s="284">
        <f t="shared" si="602"/>
        <v>3</v>
      </c>
      <c r="BU1092" s="284">
        <f t="shared" si="602"/>
        <v>1</v>
      </c>
      <c r="BV1092" s="284">
        <f t="shared" si="602"/>
        <v>3</v>
      </c>
      <c r="BW1092" s="834">
        <f t="shared" si="602"/>
        <v>6</v>
      </c>
      <c r="BX1092" s="284">
        <f t="shared" si="602"/>
        <v>11</v>
      </c>
      <c r="BY1092" s="834">
        <f t="shared" si="602"/>
        <v>7</v>
      </c>
      <c r="BZ1092" s="834">
        <f t="shared" si="602"/>
        <v>7</v>
      </c>
      <c r="CA1092" s="284">
        <f t="shared" si="602"/>
        <v>4</v>
      </c>
      <c r="CB1092" s="284">
        <f t="shared" si="602"/>
        <v>2</v>
      </c>
      <c r="CC1092" s="284">
        <f t="shared" si="602"/>
        <v>5</v>
      </c>
      <c r="CD1092" s="768">
        <f t="shared" si="602"/>
        <v>10</v>
      </c>
      <c r="CE1092" s="284">
        <f t="shared" si="602"/>
        <v>0</v>
      </c>
      <c r="CF1092" s="284">
        <f t="shared" si="602"/>
        <v>5</v>
      </c>
      <c r="CG1092" s="284">
        <f t="shared" si="602"/>
        <v>3</v>
      </c>
      <c r="CH1092" s="284">
        <f t="shared" si="602"/>
        <v>3</v>
      </c>
      <c r="CI1092" s="284">
        <f t="shared" si="602"/>
        <v>4</v>
      </c>
      <c r="CJ1092" s="768">
        <f t="shared" si="602"/>
        <v>8</v>
      </c>
      <c r="CK1092" s="284">
        <f t="shared" si="602"/>
        <v>0</v>
      </c>
      <c r="CL1092" s="965"/>
      <c r="CM1092" s="965"/>
      <c r="CN1092" s="965"/>
      <c r="CO1092" s="965"/>
      <c r="CP1092" s="965"/>
      <c r="CQ1092" s="965"/>
      <c r="CR1092" s="965"/>
      <c r="CS1092" s="965"/>
      <c r="CT1092" s="965"/>
      <c r="CU1092" s="965"/>
      <c r="CV1092" s="221"/>
    </row>
    <row r="1093" spans="1:100" ht="19.399999999999999" hidden="1" customHeight="1">
      <c r="A1093" s="1319"/>
      <c r="B1093" s="1181" t="s">
        <v>3</v>
      </c>
      <c r="C1093" s="1181"/>
      <c r="D1093" s="1181"/>
      <c r="E1093" s="1181"/>
      <c r="F1093" s="1181"/>
      <c r="G1093" s="1181"/>
      <c r="H1093" s="589"/>
      <c r="I1093" s="598"/>
      <c r="J1093" s="266"/>
      <c r="K1093" s="522"/>
      <c r="L1093" s="266"/>
      <c r="M1093" s="266"/>
      <c r="N1093" s="266"/>
      <c r="O1093" s="266"/>
      <c r="P1093" s="266"/>
      <c r="Q1093" s="266"/>
      <c r="R1093" s="266"/>
      <c r="S1093" s="266"/>
      <c r="T1093" s="266"/>
      <c r="U1093" s="266"/>
      <c r="V1093" s="266"/>
      <c r="W1093" s="418"/>
      <c r="X1093" s="266"/>
      <c r="Y1093" s="266"/>
      <c r="Z1093" s="266"/>
      <c r="AA1093" s="266"/>
      <c r="AB1093" s="266"/>
      <c r="AC1093" s="668"/>
      <c r="AD1093" s="266"/>
      <c r="AE1093" s="266"/>
      <c r="AF1093" s="266"/>
      <c r="AG1093" s="266"/>
      <c r="AH1093" s="266"/>
      <c r="AI1093" s="266"/>
      <c r="AJ1093" s="266"/>
      <c r="AK1093" s="266"/>
      <c r="AL1093" s="266"/>
      <c r="AM1093" s="266"/>
      <c r="AN1093" s="266"/>
      <c r="AO1093" s="266"/>
      <c r="AP1093" s="266"/>
      <c r="AQ1093" s="266"/>
      <c r="AR1093" s="266"/>
      <c r="AS1093" s="266"/>
      <c r="AT1093" s="266"/>
      <c r="AU1093" s="266"/>
      <c r="AV1093" s="266"/>
      <c r="AW1093" s="266"/>
      <c r="AX1093" s="266"/>
      <c r="AY1093" s="266"/>
      <c r="AZ1093" s="266"/>
      <c r="BA1093" s="266"/>
      <c r="BB1093" s="266"/>
      <c r="BC1093" s="266"/>
      <c r="BD1093" s="266"/>
      <c r="BE1093" s="266"/>
      <c r="BF1093" s="266"/>
      <c r="BG1093" s="266"/>
      <c r="BH1093" s="266"/>
      <c r="BI1093" s="266"/>
      <c r="BJ1093" s="266"/>
      <c r="BK1093" s="266"/>
      <c r="BL1093" s="834">
        <f t="shared" ref="BL1093:CK1093" si="603">COUNTIFS($V$6:$V$1030,"x",BL$6:BL$1030,"0")</f>
        <v>0</v>
      </c>
      <c r="BM1093" s="284">
        <f t="shared" si="603"/>
        <v>0</v>
      </c>
      <c r="BN1093" s="284">
        <f t="shared" si="603"/>
        <v>0</v>
      </c>
      <c r="BO1093" s="284">
        <f t="shared" si="603"/>
        <v>0</v>
      </c>
      <c r="BP1093" s="284">
        <f t="shared" si="603"/>
        <v>0</v>
      </c>
      <c r="BQ1093" s="284">
        <f t="shared" si="603"/>
        <v>0</v>
      </c>
      <c r="BR1093" s="834">
        <f t="shared" si="603"/>
        <v>0</v>
      </c>
      <c r="BS1093" s="284">
        <f t="shared" si="603"/>
        <v>0</v>
      </c>
      <c r="BT1093" s="284">
        <f t="shared" si="603"/>
        <v>0</v>
      </c>
      <c r="BU1093" s="284">
        <f t="shared" si="603"/>
        <v>0</v>
      </c>
      <c r="BV1093" s="284">
        <f t="shared" si="603"/>
        <v>0</v>
      </c>
      <c r="BW1093" s="834">
        <f t="shared" si="603"/>
        <v>0</v>
      </c>
      <c r="BX1093" s="284">
        <f t="shared" si="603"/>
        <v>0</v>
      </c>
      <c r="BY1093" s="834">
        <f t="shared" si="603"/>
        <v>0</v>
      </c>
      <c r="BZ1093" s="834">
        <f t="shared" si="603"/>
        <v>0</v>
      </c>
      <c r="CA1093" s="284">
        <f t="shared" si="603"/>
        <v>0</v>
      </c>
      <c r="CB1093" s="284">
        <f t="shared" si="603"/>
        <v>0</v>
      </c>
      <c r="CC1093" s="284">
        <f t="shared" si="603"/>
        <v>0</v>
      </c>
      <c r="CD1093" s="768">
        <f t="shared" si="603"/>
        <v>0</v>
      </c>
      <c r="CE1093" s="284">
        <f t="shared" si="603"/>
        <v>0</v>
      </c>
      <c r="CF1093" s="284">
        <f t="shared" si="603"/>
        <v>0</v>
      </c>
      <c r="CG1093" s="284">
        <f t="shared" si="603"/>
        <v>0</v>
      </c>
      <c r="CH1093" s="284">
        <f t="shared" si="603"/>
        <v>0</v>
      </c>
      <c r="CI1093" s="284">
        <f t="shared" si="603"/>
        <v>0</v>
      </c>
      <c r="CJ1093" s="768">
        <f t="shared" si="603"/>
        <v>0</v>
      </c>
      <c r="CK1093" s="284">
        <f t="shared" si="603"/>
        <v>0</v>
      </c>
      <c r="CL1093" s="965"/>
      <c r="CM1093" s="965"/>
      <c r="CN1093" s="965"/>
      <c r="CO1093" s="965"/>
      <c r="CP1093" s="965"/>
      <c r="CQ1093" s="965"/>
      <c r="CR1093" s="965"/>
      <c r="CS1093" s="965"/>
      <c r="CT1093" s="965"/>
      <c r="CU1093" s="965"/>
      <c r="CV1093" s="221"/>
    </row>
    <row r="1094" spans="1:100" ht="19.399999999999999" hidden="1" customHeight="1">
      <c r="A1094" s="1319"/>
      <c r="B1094" s="1181" t="s">
        <v>2</v>
      </c>
      <c r="C1094" s="1181"/>
      <c r="D1094" s="1181"/>
      <c r="E1094" s="1181"/>
      <c r="F1094" s="1181"/>
      <c r="G1094" s="1181"/>
      <c r="H1094" s="589"/>
      <c r="I1094" s="598"/>
      <c r="J1094" s="266"/>
      <c r="K1094" s="522"/>
      <c r="L1094" s="266"/>
      <c r="M1094" s="266"/>
      <c r="N1094" s="266"/>
      <c r="O1094" s="266"/>
      <c r="P1094" s="266"/>
      <c r="Q1094" s="266"/>
      <c r="R1094" s="266"/>
      <c r="S1094" s="266"/>
      <c r="T1094" s="266"/>
      <c r="U1094" s="266"/>
      <c r="V1094" s="266"/>
      <c r="W1094" s="418"/>
      <c r="X1094" s="266"/>
      <c r="Y1094" s="266"/>
      <c r="Z1094" s="266"/>
      <c r="AA1094" s="266"/>
      <c r="AB1094" s="266"/>
      <c r="AC1094" s="668"/>
      <c r="AD1094" s="266"/>
      <c r="AE1094" s="266"/>
      <c r="AF1094" s="266"/>
      <c r="AG1094" s="266"/>
      <c r="AH1094" s="266"/>
      <c r="AI1094" s="266"/>
      <c r="AJ1094" s="266"/>
      <c r="AK1094" s="266"/>
      <c r="AL1094" s="266"/>
      <c r="AM1094" s="266"/>
      <c r="AN1094" s="266"/>
      <c r="AO1094" s="266"/>
      <c r="AP1094" s="266"/>
      <c r="AQ1094" s="266"/>
      <c r="AR1094" s="266"/>
      <c r="AS1094" s="266"/>
      <c r="AT1094" s="266"/>
      <c r="AU1094" s="266"/>
      <c r="AV1094" s="266"/>
      <c r="AW1094" s="266"/>
      <c r="AX1094" s="266"/>
      <c r="AY1094" s="266"/>
      <c r="AZ1094" s="266"/>
      <c r="BA1094" s="266"/>
      <c r="BB1094" s="266"/>
      <c r="BC1094" s="266"/>
      <c r="BD1094" s="266"/>
      <c r="BE1094" s="266"/>
      <c r="BF1094" s="266"/>
      <c r="BG1094" s="266"/>
      <c r="BH1094" s="266"/>
      <c r="BI1094" s="266"/>
      <c r="BJ1094" s="266"/>
      <c r="BK1094" s="266"/>
      <c r="BL1094" s="834">
        <f t="shared" ref="BL1094:CK1094" si="604">COUNTIFS($V$6:$V$1030,"x",BL$6:BL$1030,"kđg")</f>
        <v>2</v>
      </c>
      <c r="BM1094" s="284">
        <f t="shared" si="604"/>
        <v>2</v>
      </c>
      <c r="BN1094" s="284">
        <f t="shared" si="604"/>
        <v>2</v>
      </c>
      <c r="BO1094" s="284">
        <f t="shared" si="604"/>
        <v>2</v>
      </c>
      <c r="BP1094" s="284">
        <f t="shared" si="604"/>
        <v>2</v>
      </c>
      <c r="BQ1094" s="284">
        <f t="shared" si="604"/>
        <v>2</v>
      </c>
      <c r="BR1094" s="834">
        <f t="shared" si="604"/>
        <v>2</v>
      </c>
      <c r="BS1094" s="284">
        <f t="shared" si="604"/>
        <v>2</v>
      </c>
      <c r="BT1094" s="284">
        <f t="shared" si="604"/>
        <v>2</v>
      </c>
      <c r="BU1094" s="284">
        <f t="shared" si="604"/>
        <v>2</v>
      </c>
      <c r="BV1094" s="284">
        <f t="shared" si="604"/>
        <v>2</v>
      </c>
      <c r="BW1094" s="834">
        <f t="shared" si="604"/>
        <v>2</v>
      </c>
      <c r="BX1094" s="284">
        <f t="shared" si="604"/>
        <v>2</v>
      </c>
      <c r="BY1094" s="834">
        <f t="shared" si="604"/>
        <v>2</v>
      </c>
      <c r="BZ1094" s="834">
        <f t="shared" si="604"/>
        <v>2</v>
      </c>
      <c r="CA1094" s="284">
        <f t="shared" si="604"/>
        <v>2</v>
      </c>
      <c r="CB1094" s="284">
        <f t="shared" si="604"/>
        <v>2</v>
      </c>
      <c r="CC1094" s="284">
        <f t="shared" si="604"/>
        <v>2</v>
      </c>
      <c r="CD1094" s="768">
        <f t="shared" si="604"/>
        <v>2</v>
      </c>
      <c r="CE1094" s="284">
        <f t="shared" si="604"/>
        <v>2</v>
      </c>
      <c r="CF1094" s="284">
        <f t="shared" si="604"/>
        <v>2</v>
      </c>
      <c r="CG1094" s="284">
        <f t="shared" si="604"/>
        <v>2</v>
      </c>
      <c r="CH1094" s="284">
        <f t="shared" si="604"/>
        <v>2</v>
      </c>
      <c r="CI1094" s="284">
        <f t="shared" si="604"/>
        <v>2</v>
      </c>
      <c r="CJ1094" s="768">
        <f t="shared" si="604"/>
        <v>2</v>
      </c>
      <c r="CK1094" s="284">
        <f t="shared" si="604"/>
        <v>2</v>
      </c>
      <c r="CL1094" s="965"/>
      <c r="CM1094" s="965"/>
      <c r="CN1094" s="965"/>
      <c r="CO1094" s="965"/>
      <c r="CP1094" s="965"/>
      <c r="CQ1094" s="965"/>
      <c r="CR1094" s="965"/>
      <c r="CS1094" s="965"/>
      <c r="CT1094" s="965"/>
      <c r="CU1094" s="965"/>
      <c r="CV1094" s="221"/>
    </row>
    <row r="1095" spans="1:100" ht="19.399999999999999" hidden="1" customHeight="1">
      <c r="A1095" s="1319"/>
      <c r="B1095" s="1181" t="s">
        <v>1</v>
      </c>
      <c r="C1095" s="1181"/>
      <c r="D1095" s="1181"/>
      <c r="E1095" s="1181"/>
      <c r="F1095" s="1181"/>
      <c r="G1095" s="1181"/>
      <c r="H1095" s="589"/>
      <c r="I1095" s="598"/>
      <c r="J1095" s="266"/>
      <c r="K1095" s="522"/>
      <c r="L1095" s="266"/>
      <c r="M1095" s="266"/>
      <c r="N1095" s="266"/>
      <c r="O1095" s="266"/>
      <c r="P1095" s="266"/>
      <c r="Q1095" s="266"/>
      <c r="R1095" s="266"/>
      <c r="S1095" s="266"/>
      <c r="T1095" s="266"/>
      <c r="U1095" s="266"/>
      <c r="V1095" s="266"/>
      <c r="W1095" s="418"/>
      <c r="X1095" s="266"/>
      <c r="Y1095" s="266"/>
      <c r="Z1095" s="266"/>
      <c r="AA1095" s="266"/>
      <c r="AB1095" s="266"/>
      <c r="AC1095" s="668"/>
      <c r="AD1095" s="266"/>
      <c r="AE1095" s="266"/>
      <c r="AF1095" s="266"/>
      <c r="AG1095" s="266"/>
      <c r="AH1095" s="266"/>
      <c r="AI1095" s="266"/>
      <c r="AJ1095" s="266"/>
      <c r="AK1095" s="266"/>
      <c r="AL1095" s="266"/>
      <c r="AM1095" s="266"/>
      <c r="AN1095" s="266"/>
      <c r="AO1095" s="266"/>
      <c r="AP1095" s="266"/>
      <c r="AQ1095" s="266"/>
      <c r="AR1095" s="266"/>
      <c r="AS1095" s="266"/>
      <c r="AT1095" s="266"/>
      <c r="AU1095" s="266"/>
      <c r="AV1095" s="266"/>
      <c r="AW1095" s="266"/>
      <c r="AX1095" s="266"/>
      <c r="AY1095" s="266"/>
      <c r="AZ1095" s="266"/>
      <c r="BA1095" s="266"/>
      <c r="BB1095" s="266"/>
      <c r="BC1095" s="266"/>
      <c r="BD1095" s="266"/>
      <c r="BE1095" s="266"/>
      <c r="BF1095" s="266"/>
      <c r="BG1095" s="266"/>
      <c r="BH1095" s="266"/>
      <c r="BI1095" s="266"/>
      <c r="BJ1095" s="266"/>
      <c r="BK1095" s="266"/>
      <c r="BL1095" s="833">
        <f t="shared" ref="BL1095:CK1095" si="605">BL1094/(BL1091+BL1092+BL1093+BL1094)</f>
        <v>2.5316455696202531E-2</v>
      </c>
      <c r="BM1095" s="202">
        <f t="shared" si="605"/>
        <v>2.5316455696202531E-2</v>
      </c>
      <c r="BN1095" s="202">
        <f t="shared" si="605"/>
        <v>2.5316455696202531E-2</v>
      </c>
      <c r="BO1095" s="202">
        <f t="shared" si="605"/>
        <v>2.5316455696202531E-2</v>
      </c>
      <c r="BP1095" s="202">
        <f t="shared" si="605"/>
        <v>2.5316455696202531E-2</v>
      </c>
      <c r="BQ1095" s="202">
        <f t="shared" si="605"/>
        <v>2.5316455696202531E-2</v>
      </c>
      <c r="BR1095" s="833">
        <f t="shared" si="605"/>
        <v>2.5316455696202531E-2</v>
      </c>
      <c r="BS1095" s="202">
        <f t="shared" si="605"/>
        <v>2.5316455696202531E-2</v>
      </c>
      <c r="BT1095" s="202">
        <f t="shared" si="605"/>
        <v>2.5316455696202531E-2</v>
      </c>
      <c r="BU1095" s="202">
        <f t="shared" si="605"/>
        <v>2.5316455696202531E-2</v>
      </c>
      <c r="BV1095" s="202">
        <f t="shared" si="605"/>
        <v>2.5316455696202531E-2</v>
      </c>
      <c r="BW1095" s="833">
        <f t="shared" si="605"/>
        <v>2.5316455696202531E-2</v>
      </c>
      <c r="BX1095" s="202">
        <f t="shared" si="605"/>
        <v>2.5316455696202531E-2</v>
      </c>
      <c r="BY1095" s="833">
        <f t="shared" si="605"/>
        <v>2.5316455696202531E-2</v>
      </c>
      <c r="BZ1095" s="833">
        <f t="shared" si="605"/>
        <v>2.5316455696202531E-2</v>
      </c>
      <c r="CA1095" s="202">
        <f t="shared" si="605"/>
        <v>2.5316455696202531E-2</v>
      </c>
      <c r="CB1095" s="202">
        <f t="shared" si="605"/>
        <v>2.5316455696202531E-2</v>
      </c>
      <c r="CC1095" s="202">
        <f t="shared" si="605"/>
        <v>2.5316455696202531E-2</v>
      </c>
      <c r="CD1095" s="769">
        <f t="shared" si="605"/>
        <v>2.5316455696202531E-2</v>
      </c>
      <c r="CE1095" s="202">
        <f t="shared" si="605"/>
        <v>2.5316455696202531E-2</v>
      </c>
      <c r="CF1095" s="202">
        <f t="shared" si="605"/>
        <v>2.5316455696202531E-2</v>
      </c>
      <c r="CG1095" s="202">
        <f t="shared" si="605"/>
        <v>2.5316455696202531E-2</v>
      </c>
      <c r="CH1095" s="202">
        <f t="shared" si="605"/>
        <v>2.5316455696202531E-2</v>
      </c>
      <c r="CI1095" s="202">
        <f t="shared" si="605"/>
        <v>2.5316455696202531E-2</v>
      </c>
      <c r="CJ1095" s="769">
        <f t="shared" si="605"/>
        <v>2.5316455696202531E-2</v>
      </c>
      <c r="CK1095" s="202">
        <f t="shared" si="605"/>
        <v>2.5316455696202531E-2</v>
      </c>
      <c r="CL1095" s="965"/>
      <c r="CM1095" s="965"/>
      <c r="CN1095" s="965"/>
      <c r="CO1095" s="965"/>
      <c r="CP1095" s="965"/>
      <c r="CQ1095" s="965"/>
      <c r="CR1095" s="965"/>
      <c r="CS1095" s="965"/>
      <c r="CT1095" s="965"/>
      <c r="CU1095" s="965"/>
      <c r="CV1095" s="221"/>
    </row>
    <row r="1096" spans="1:100" ht="19.399999999999999" hidden="1" customHeight="1">
      <c r="A1096" s="1319"/>
      <c r="B1096" s="1187" t="s">
        <v>1977</v>
      </c>
      <c r="C1096" s="1187"/>
      <c r="D1096" s="1187"/>
      <c r="E1096" s="1187"/>
      <c r="F1096" s="1187"/>
      <c r="G1096" s="1187"/>
      <c r="H1096" s="279"/>
      <c r="I1096" s="598"/>
      <c r="J1096" s="269"/>
      <c r="K1096" s="523"/>
      <c r="L1096" s="269"/>
      <c r="M1096" s="269"/>
      <c r="N1096" s="269"/>
      <c r="O1096" s="269"/>
      <c r="P1096" s="269"/>
      <c r="Q1096" s="269"/>
      <c r="R1096" s="269"/>
      <c r="S1096" s="269"/>
      <c r="T1096" s="269"/>
      <c r="U1096" s="269"/>
      <c r="V1096" s="269"/>
      <c r="W1096" s="419"/>
      <c r="X1096" s="269"/>
      <c r="Y1096" s="269"/>
      <c r="Z1096" s="269"/>
      <c r="AA1096" s="269"/>
      <c r="AB1096" s="269"/>
      <c r="AC1096" s="669"/>
      <c r="AD1096" s="269"/>
      <c r="AE1096" s="269"/>
      <c r="AF1096" s="269"/>
      <c r="AG1096" s="269"/>
      <c r="AH1096" s="269"/>
      <c r="AI1096" s="269"/>
      <c r="AJ1096" s="269"/>
      <c r="AK1096" s="269"/>
      <c r="AL1096" s="269"/>
      <c r="AM1096" s="269"/>
      <c r="AN1096" s="269"/>
      <c r="AO1096" s="269"/>
      <c r="AP1096" s="269"/>
      <c r="AQ1096" s="269"/>
      <c r="AR1096" s="269"/>
      <c r="AS1096" s="269"/>
      <c r="AT1096" s="269"/>
      <c r="AU1096" s="269"/>
      <c r="AV1096" s="269"/>
      <c r="AW1096" s="269"/>
      <c r="AX1096" s="269"/>
      <c r="AY1096" s="269"/>
      <c r="AZ1096" s="269"/>
      <c r="BA1096" s="269"/>
      <c r="BB1096" s="269"/>
      <c r="BC1096" s="269"/>
      <c r="BD1096" s="269"/>
      <c r="BE1096" s="269"/>
      <c r="BF1096" s="269"/>
      <c r="BG1096" s="269"/>
      <c r="BH1096" s="269"/>
      <c r="BI1096" s="269"/>
      <c r="BJ1096" s="269"/>
      <c r="BK1096" s="269"/>
      <c r="BL1096" s="832">
        <f t="shared" ref="BL1096:CK1096" si="606">(((BL1091*2)+(BL1092*1)+(BL1093*0)))/(BL1091+BL1092+BL1093)</f>
        <v>1.9350649350649352</v>
      </c>
      <c r="BM1096" s="283">
        <f t="shared" si="606"/>
        <v>1.974025974025974</v>
      </c>
      <c r="BN1096" s="283">
        <f t="shared" si="606"/>
        <v>1.9870129870129871</v>
      </c>
      <c r="BO1096" s="283">
        <f t="shared" si="606"/>
        <v>1.9610389610389611</v>
      </c>
      <c r="BP1096" s="283">
        <f t="shared" si="606"/>
        <v>1.948051948051948</v>
      </c>
      <c r="BQ1096" s="283">
        <f t="shared" si="606"/>
        <v>1.9090909090909092</v>
      </c>
      <c r="BR1096" s="832">
        <f t="shared" si="606"/>
        <v>1.8961038961038961</v>
      </c>
      <c r="BS1096" s="283">
        <f t="shared" si="606"/>
        <v>1.7792207792207793</v>
      </c>
      <c r="BT1096" s="283">
        <f t="shared" si="606"/>
        <v>1.9610389610389611</v>
      </c>
      <c r="BU1096" s="283">
        <f t="shared" si="606"/>
        <v>1.9870129870129871</v>
      </c>
      <c r="BV1096" s="283">
        <f t="shared" si="606"/>
        <v>1.9610389610389611</v>
      </c>
      <c r="BW1096" s="832">
        <f t="shared" si="606"/>
        <v>1.9220779220779221</v>
      </c>
      <c r="BX1096" s="283">
        <f t="shared" si="606"/>
        <v>1.8571428571428572</v>
      </c>
      <c r="BY1096" s="832">
        <f t="shared" si="606"/>
        <v>1.9090909090909092</v>
      </c>
      <c r="BZ1096" s="832">
        <f t="shared" si="606"/>
        <v>1.9090909090909092</v>
      </c>
      <c r="CA1096" s="283">
        <f t="shared" si="606"/>
        <v>1.948051948051948</v>
      </c>
      <c r="CB1096" s="283">
        <f t="shared" si="606"/>
        <v>1.974025974025974</v>
      </c>
      <c r="CC1096" s="283">
        <f t="shared" si="606"/>
        <v>1.9350649350649352</v>
      </c>
      <c r="CD1096" s="770">
        <f t="shared" si="606"/>
        <v>1.8701298701298701</v>
      </c>
      <c r="CE1096" s="283">
        <f t="shared" si="606"/>
        <v>2</v>
      </c>
      <c r="CF1096" s="283">
        <f t="shared" si="606"/>
        <v>1.9350649350649352</v>
      </c>
      <c r="CG1096" s="283">
        <f t="shared" si="606"/>
        <v>1.9610389610389611</v>
      </c>
      <c r="CH1096" s="283">
        <f t="shared" si="606"/>
        <v>1.9610389610389611</v>
      </c>
      <c r="CI1096" s="283">
        <f t="shared" si="606"/>
        <v>1.948051948051948</v>
      </c>
      <c r="CJ1096" s="770">
        <f t="shared" si="606"/>
        <v>1.8961038961038961</v>
      </c>
      <c r="CK1096" s="283">
        <f t="shared" si="606"/>
        <v>2</v>
      </c>
      <c r="CL1096" s="972">
        <f>COUNTIF(BL1097:CK1097,"Đ")</f>
        <v>26</v>
      </c>
      <c r="CM1096" s="993">
        <f>CL1096/(CL1096+CN1096+CP1096+CR1096)</f>
        <v>1</v>
      </c>
      <c r="CN1096" s="959">
        <f>COUNTIF(BL1097:CK1097,"CCG")</f>
        <v>0</v>
      </c>
      <c r="CO1096" s="993">
        <f>CN1096/(CL1096+CN1096+CP1096+CR1096)</f>
        <v>0</v>
      </c>
      <c r="CP1096" s="959">
        <f>COUNTIF(BL1097:CK1097,"CĐ")</f>
        <v>0</v>
      </c>
      <c r="CQ1096" s="993">
        <f>CP1096/(CL1096+CN1096+CP1096+CR1096)</f>
        <v>0</v>
      </c>
      <c r="CR1096" s="959">
        <f>COUNTIF(BL1097:CK1097,"KĐG")</f>
        <v>0</v>
      </c>
      <c r="CS1096" s="993">
        <f>CR1096/(CL1096+CN1096+CP1096+CR1096)</f>
        <v>0</v>
      </c>
      <c r="CT1096" s="958">
        <f>(((CL1096*2)+(CN1096*1)+(CP1096*0)))/(CL1096+CN1096+CP1096)</f>
        <v>2</v>
      </c>
      <c r="CU1096" s="958" t="str">
        <f>IF(CS1096&gt;=50%,"KĐG",IF(CT1096&gt;=1.6,"Đạt",IF(CT1096&gt;=1,"Cần cố gắng","Chưa đạt")))</f>
        <v>Đạt</v>
      </c>
      <c r="CV1096" s="221"/>
    </row>
    <row r="1097" spans="1:100" ht="19.399999999999999" hidden="1" customHeight="1">
      <c r="A1097" s="1319"/>
      <c r="B1097" s="1187"/>
      <c r="C1097" s="1187"/>
      <c r="D1097" s="1187"/>
      <c r="E1097" s="1187"/>
      <c r="F1097" s="1187"/>
      <c r="G1097" s="1187"/>
      <c r="H1097" s="279"/>
      <c r="I1097" s="598"/>
      <c r="J1097" s="269"/>
      <c r="K1097" s="523"/>
      <c r="L1097" s="269"/>
      <c r="M1097" s="269"/>
      <c r="N1097" s="269"/>
      <c r="O1097" s="269"/>
      <c r="P1097" s="269"/>
      <c r="Q1097" s="269"/>
      <c r="R1097" s="269"/>
      <c r="S1097" s="269"/>
      <c r="T1097" s="269"/>
      <c r="U1097" s="269"/>
      <c r="V1097" s="269"/>
      <c r="W1097" s="419"/>
      <c r="X1097" s="269"/>
      <c r="Y1097" s="269"/>
      <c r="Z1097" s="269"/>
      <c r="AA1097" s="269"/>
      <c r="AB1097" s="269"/>
      <c r="AC1097" s="669"/>
      <c r="AD1097" s="269"/>
      <c r="AE1097" s="269"/>
      <c r="AF1097" s="269"/>
      <c r="AG1097" s="269"/>
      <c r="AH1097" s="269"/>
      <c r="AI1097" s="269"/>
      <c r="AJ1097" s="269"/>
      <c r="AK1097" s="269"/>
      <c r="AL1097" s="269"/>
      <c r="AM1097" s="269"/>
      <c r="AN1097" s="269"/>
      <c r="AO1097" s="269"/>
      <c r="AP1097" s="269"/>
      <c r="AQ1097" s="269"/>
      <c r="AR1097" s="269"/>
      <c r="AS1097" s="269"/>
      <c r="AT1097" s="269"/>
      <c r="AU1097" s="269"/>
      <c r="AV1097" s="269"/>
      <c r="AW1097" s="269"/>
      <c r="AX1097" s="269"/>
      <c r="AY1097" s="269"/>
      <c r="AZ1097" s="269"/>
      <c r="BA1097" s="269"/>
      <c r="BB1097" s="269"/>
      <c r="BC1097" s="269"/>
      <c r="BD1097" s="269"/>
      <c r="BE1097" s="269"/>
      <c r="BF1097" s="269"/>
      <c r="BG1097" s="269"/>
      <c r="BH1097" s="269"/>
      <c r="BI1097" s="269"/>
      <c r="BJ1097" s="269"/>
      <c r="BK1097" s="269"/>
      <c r="BL1097" s="832" t="str">
        <f t="shared" ref="BL1097:CK1097" si="607">IF(BL1095&gt;=50%,"KĐG",IF(BL1096&gt;=1.6,"Đ",IF(BL1096&gt;=1,"CCG","CĐ")))</f>
        <v>Đ</v>
      </c>
      <c r="BM1097" s="283" t="str">
        <f t="shared" si="607"/>
        <v>Đ</v>
      </c>
      <c r="BN1097" s="283" t="str">
        <f t="shared" si="607"/>
        <v>Đ</v>
      </c>
      <c r="BO1097" s="283" t="str">
        <f t="shared" si="607"/>
        <v>Đ</v>
      </c>
      <c r="BP1097" s="283" t="str">
        <f t="shared" si="607"/>
        <v>Đ</v>
      </c>
      <c r="BQ1097" s="283" t="str">
        <f t="shared" si="607"/>
        <v>Đ</v>
      </c>
      <c r="BR1097" s="832" t="str">
        <f t="shared" si="607"/>
        <v>Đ</v>
      </c>
      <c r="BS1097" s="283" t="str">
        <f t="shared" si="607"/>
        <v>Đ</v>
      </c>
      <c r="BT1097" s="283" t="str">
        <f t="shared" si="607"/>
        <v>Đ</v>
      </c>
      <c r="BU1097" s="283" t="str">
        <f t="shared" si="607"/>
        <v>Đ</v>
      </c>
      <c r="BV1097" s="283" t="str">
        <f t="shared" si="607"/>
        <v>Đ</v>
      </c>
      <c r="BW1097" s="832" t="str">
        <f t="shared" si="607"/>
        <v>Đ</v>
      </c>
      <c r="BX1097" s="283" t="str">
        <f t="shared" si="607"/>
        <v>Đ</v>
      </c>
      <c r="BY1097" s="832" t="str">
        <f t="shared" si="607"/>
        <v>Đ</v>
      </c>
      <c r="BZ1097" s="832" t="str">
        <f t="shared" si="607"/>
        <v>Đ</v>
      </c>
      <c r="CA1097" s="283" t="str">
        <f t="shared" si="607"/>
        <v>Đ</v>
      </c>
      <c r="CB1097" s="283" t="str">
        <f t="shared" si="607"/>
        <v>Đ</v>
      </c>
      <c r="CC1097" s="283" t="str">
        <f t="shared" si="607"/>
        <v>Đ</v>
      </c>
      <c r="CD1097" s="770" t="str">
        <f t="shared" si="607"/>
        <v>Đ</v>
      </c>
      <c r="CE1097" s="283" t="str">
        <f t="shared" si="607"/>
        <v>Đ</v>
      </c>
      <c r="CF1097" s="283" t="str">
        <f t="shared" si="607"/>
        <v>Đ</v>
      </c>
      <c r="CG1097" s="283" t="str">
        <f t="shared" si="607"/>
        <v>Đ</v>
      </c>
      <c r="CH1097" s="283" t="str">
        <f t="shared" si="607"/>
        <v>Đ</v>
      </c>
      <c r="CI1097" s="283" t="str">
        <f t="shared" si="607"/>
        <v>Đ</v>
      </c>
      <c r="CJ1097" s="770" t="str">
        <f t="shared" si="607"/>
        <v>Đ</v>
      </c>
      <c r="CK1097" s="283" t="str">
        <f t="shared" si="607"/>
        <v>Đ</v>
      </c>
      <c r="CL1097" s="972"/>
      <c r="CM1097" s="993"/>
      <c r="CN1097" s="959"/>
      <c r="CO1097" s="993"/>
      <c r="CP1097" s="959"/>
      <c r="CQ1097" s="993"/>
      <c r="CR1097" s="959"/>
      <c r="CS1097" s="993"/>
      <c r="CT1097" s="958"/>
      <c r="CU1097" s="958"/>
      <c r="CV1097" s="221"/>
    </row>
    <row r="1098" spans="1:100" ht="19.399999999999999" hidden="1" customHeight="1">
      <c r="A1098" s="1319" t="s">
        <v>1979</v>
      </c>
      <c r="B1098" s="1185" t="s">
        <v>7</v>
      </c>
      <c r="C1098" s="1185"/>
      <c r="D1098" s="1185"/>
      <c r="E1098" s="1185"/>
      <c r="F1098" s="1185"/>
      <c r="G1098" s="1185"/>
      <c r="H1098" s="587"/>
      <c r="I1098" s="597"/>
      <c r="J1098" s="266"/>
      <c r="K1098" s="522"/>
      <c r="L1098" s="266"/>
      <c r="M1098" s="266"/>
      <c r="N1098" s="266"/>
      <c r="O1098" s="266"/>
      <c r="P1098" s="266"/>
      <c r="Q1098" s="266"/>
      <c r="R1098" s="266"/>
      <c r="S1098" s="266"/>
      <c r="T1098" s="266"/>
      <c r="U1098" s="266"/>
      <c r="V1098" s="281" t="s">
        <v>1974</v>
      </c>
      <c r="W1098" s="420"/>
      <c r="X1098" s="266"/>
      <c r="Y1098" s="266"/>
      <c r="Z1098" s="266"/>
      <c r="AA1098" s="266"/>
      <c r="AB1098" s="266"/>
      <c r="AC1098" s="668"/>
      <c r="AD1098" s="266"/>
      <c r="AE1098" s="266"/>
      <c r="AF1098" s="266"/>
      <c r="AG1098" s="266"/>
      <c r="AH1098" s="266"/>
      <c r="AI1098" s="266"/>
      <c r="AJ1098" s="266"/>
      <c r="AK1098" s="266"/>
      <c r="AL1098" s="266"/>
      <c r="AM1098" s="266"/>
      <c r="AN1098" s="266"/>
      <c r="AO1098" s="266"/>
      <c r="AP1098" s="266"/>
      <c r="AQ1098" s="266"/>
      <c r="AR1098" s="266"/>
      <c r="AS1098" s="266"/>
      <c r="AT1098" s="266"/>
      <c r="AU1098" s="266"/>
      <c r="AV1098" s="266"/>
      <c r="AW1098" s="266"/>
      <c r="AX1098" s="266"/>
      <c r="AY1098" s="266"/>
      <c r="AZ1098" s="266"/>
      <c r="BA1098" s="266"/>
      <c r="BB1098" s="266"/>
      <c r="BC1098" s="266"/>
      <c r="BD1098" s="266"/>
      <c r="BE1098" s="266"/>
      <c r="BF1098" s="266"/>
      <c r="BG1098" s="266"/>
      <c r="BH1098" s="266"/>
      <c r="BI1098" s="266"/>
      <c r="BJ1098" s="266"/>
      <c r="BK1098" s="266"/>
      <c r="BL1098" s="834">
        <f t="shared" ref="BL1098:CK1098" si="608">COUNTIFS($U$6:$U$1030,"x",BL$6:BL$1030,"2")</f>
        <v>87</v>
      </c>
      <c r="BM1098" s="284">
        <f t="shared" si="608"/>
        <v>98</v>
      </c>
      <c r="BN1098" s="284">
        <f t="shared" si="608"/>
        <v>94</v>
      </c>
      <c r="BO1098" s="284">
        <f t="shared" si="608"/>
        <v>94</v>
      </c>
      <c r="BP1098" s="284">
        <f t="shared" si="608"/>
        <v>95</v>
      </c>
      <c r="BQ1098" s="284">
        <f t="shared" si="608"/>
        <v>97</v>
      </c>
      <c r="BR1098" s="834">
        <f t="shared" si="608"/>
        <v>83</v>
      </c>
      <c r="BS1098" s="284">
        <f t="shared" si="608"/>
        <v>86</v>
      </c>
      <c r="BT1098" s="284">
        <f t="shared" si="608"/>
        <v>93</v>
      </c>
      <c r="BU1098" s="284">
        <f t="shared" si="608"/>
        <v>95</v>
      </c>
      <c r="BV1098" s="284">
        <f t="shared" si="608"/>
        <v>95</v>
      </c>
      <c r="BW1098" s="834">
        <f t="shared" si="608"/>
        <v>91</v>
      </c>
      <c r="BX1098" s="284">
        <f t="shared" si="608"/>
        <v>91</v>
      </c>
      <c r="BY1098" s="834">
        <f t="shared" si="608"/>
        <v>90</v>
      </c>
      <c r="BZ1098" s="834">
        <f t="shared" si="608"/>
        <v>92</v>
      </c>
      <c r="CA1098" s="284">
        <f t="shared" si="608"/>
        <v>90</v>
      </c>
      <c r="CB1098" s="284">
        <f t="shared" si="608"/>
        <v>94</v>
      </c>
      <c r="CC1098" s="284">
        <f t="shared" si="608"/>
        <v>93</v>
      </c>
      <c r="CD1098" s="768">
        <f t="shared" si="608"/>
        <v>86</v>
      </c>
      <c r="CE1098" s="284">
        <f t="shared" si="608"/>
        <v>98</v>
      </c>
      <c r="CF1098" s="284">
        <f t="shared" si="608"/>
        <v>98</v>
      </c>
      <c r="CG1098" s="284">
        <f t="shared" si="608"/>
        <v>96</v>
      </c>
      <c r="CH1098" s="284">
        <f t="shared" si="608"/>
        <v>94</v>
      </c>
      <c r="CI1098" s="284">
        <f t="shared" si="608"/>
        <v>94</v>
      </c>
      <c r="CJ1098" s="768">
        <f t="shared" si="608"/>
        <v>89</v>
      </c>
      <c r="CK1098" s="284">
        <f t="shared" si="608"/>
        <v>99</v>
      </c>
      <c r="CL1098" s="965"/>
      <c r="CM1098" s="965"/>
      <c r="CN1098" s="965"/>
      <c r="CO1098" s="965"/>
      <c r="CP1098" s="965"/>
      <c r="CQ1098" s="965"/>
      <c r="CR1098" s="965"/>
      <c r="CS1098" s="965"/>
      <c r="CT1098" s="965"/>
      <c r="CU1098" s="965"/>
      <c r="CV1098" s="221"/>
    </row>
    <row r="1099" spans="1:100" ht="19.399999999999999" hidden="1" customHeight="1">
      <c r="A1099" s="1319"/>
      <c r="B1099" s="1185" t="s">
        <v>4</v>
      </c>
      <c r="C1099" s="1185"/>
      <c r="D1099" s="1185"/>
      <c r="E1099" s="1185"/>
      <c r="F1099" s="1185"/>
      <c r="G1099" s="1185"/>
      <c r="H1099" s="587"/>
      <c r="I1099" s="597"/>
      <c r="J1099" s="266"/>
      <c r="K1099" s="522"/>
      <c r="L1099" s="266"/>
      <c r="M1099" s="266"/>
      <c r="N1099" s="266"/>
      <c r="O1099" s="266"/>
      <c r="P1099" s="266"/>
      <c r="Q1099" s="266"/>
      <c r="R1099" s="266"/>
      <c r="S1099" s="266"/>
      <c r="T1099" s="266"/>
      <c r="U1099" s="266"/>
      <c r="V1099" s="281" t="s">
        <v>1974</v>
      </c>
      <c r="W1099" s="420"/>
      <c r="X1099" s="266"/>
      <c r="Y1099" s="266"/>
      <c r="Z1099" s="266"/>
      <c r="AA1099" s="266"/>
      <c r="AB1099" s="266"/>
      <c r="AC1099" s="668"/>
      <c r="AD1099" s="266"/>
      <c r="AE1099" s="266"/>
      <c r="AF1099" s="266"/>
      <c r="AG1099" s="266"/>
      <c r="AH1099" s="266"/>
      <c r="AI1099" s="266"/>
      <c r="AJ1099" s="266"/>
      <c r="AK1099" s="266"/>
      <c r="AL1099" s="266"/>
      <c r="AM1099" s="266"/>
      <c r="AN1099" s="266"/>
      <c r="AO1099" s="266"/>
      <c r="AP1099" s="266"/>
      <c r="AQ1099" s="266"/>
      <c r="AR1099" s="266"/>
      <c r="AS1099" s="266"/>
      <c r="AT1099" s="266"/>
      <c r="AU1099" s="266"/>
      <c r="AV1099" s="266"/>
      <c r="AW1099" s="266"/>
      <c r="AX1099" s="266"/>
      <c r="AY1099" s="266"/>
      <c r="AZ1099" s="266"/>
      <c r="BA1099" s="266"/>
      <c r="BB1099" s="266"/>
      <c r="BC1099" s="266"/>
      <c r="BD1099" s="266"/>
      <c r="BE1099" s="266"/>
      <c r="BF1099" s="266"/>
      <c r="BG1099" s="266"/>
      <c r="BH1099" s="266"/>
      <c r="BI1099" s="266"/>
      <c r="BJ1099" s="266"/>
      <c r="BK1099" s="266"/>
      <c r="BL1099" s="834">
        <f t="shared" ref="BL1099:CK1099" si="609">COUNTIFS($U$6:$U$1030,"x",BL$6:BL$1030,"1")</f>
        <v>10</v>
      </c>
      <c r="BM1099" s="284">
        <f t="shared" si="609"/>
        <v>1</v>
      </c>
      <c r="BN1099" s="284">
        <f t="shared" si="609"/>
        <v>5</v>
      </c>
      <c r="BO1099" s="284">
        <f t="shared" si="609"/>
        <v>5</v>
      </c>
      <c r="BP1099" s="284">
        <f t="shared" si="609"/>
        <v>4</v>
      </c>
      <c r="BQ1099" s="284">
        <f t="shared" si="609"/>
        <v>1</v>
      </c>
      <c r="BR1099" s="834">
        <f t="shared" si="609"/>
        <v>16</v>
      </c>
      <c r="BS1099" s="284">
        <f t="shared" si="609"/>
        <v>13</v>
      </c>
      <c r="BT1099" s="284">
        <f t="shared" si="609"/>
        <v>6</v>
      </c>
      <c r="BU1099" s="284">
        <f t="shared" si="609"/>
        <v>4</v>
      </c>
      <c r="BV1099" s="284">
        <f t="shared" si="609"/>
        <v>2</v>
      </c>
      <c r="BW1099" s="834">
        <f t="shared" si="609"/>
        <v>8</v>
      </c>
      <c r="BX1099" s="284">
        <f t="shared" si="609"/>
        <v>8</v>
      </c>
      <c r="BY1099" s="834">
        <f t="shared" si="609"/>
        <v>9</v>
      </c>
      <c r="BZ1099" s="834">
        <f t="shared" si="609"/>
        <v>7</v>
      </c>
      <c r="CA1099" s="284">
        <f t="shared" si="609"/>
        <v>9</v>
      </c>
      <c r="CB1099" s="284">
        <f t="shared" si="609"/>
        <v>5</v>
      </c>
      <c r="CC1099" s="284">
        <f t="shared" si="609"/>
        <v>6</v>
      </c>
      <c r="CD1099" s="768">
        <f t="shared" si="609"/>
        <v>13</v>
      </c>
      <c r="CE1099" s="284">
        <f t="shared" si="609"/>
        <v>1</v>
      </c>
      <c r="CF1099" s="284">
        <f t="shared" si="609"/>
        <v>1</v>
      </c>
      <c r="CG1099" s="284">
        <f t="shared" si="609"/>
        <v>3</v>
      </c>
      <c r="CH1099" s="284">
        <f t="shared" si="609"/>
        <v>5</v>
      </c>
      <c r="CI1099" s="284">
        <f t="shared" si="609"/>
        <v>5</v>
      </c>
      <c r="CJ1099" s="768">
        <f t="shared" si="609"/>
        <v>10</v>
      </c>
      <c r="CK1099" s="284">
        <f t="shared" si="609"/>
        <v>0</v>
      </c>
      <c r="CL1099" s="965"/>
      <c r="CM1099" s="965"/>
      <c r="CN1099" s="965"/>
      <c r="CO1099" s="965"/>
      <c r="CP1099" s="965"/>
      <c r="CQ1099" s="965"/>
      <c r="CR1099" s="965"/>
      <c r="CS1099" s="965"/>
      <c r="CT1099" s="965"/>
      <c r="CU1099" s="965"/>
      <c r="CV1099" s="221"/>
    </row>
    <row r="1100" spans="1:100" ht="19.399999999999999" hidden="1" customHeight="1">
      <c r="A1100" s="1319"/>
      <c r="B1100" s="1185" t="s">
        <v>3</v>
      </c>
      <c r="C1100" s="1185"/>
      <c r="D1100" s="1185"/>
      <c r="E1100" s="1185"/>
      <c r="F1100" s="1185"/>
      <c r="G1100" s="1185"/>
      <c r="H1100" s="587"/>
      <c r="I1100" s="597"/>
      <c r="J1100" s="266"/>
      <c r="K1100" s="522"/>
      <c r="L1100" s="266"/>
      <c r="M1100" s="266"/>
      <c r="N1100" s="266"/>
      <c r="O1100" s="266"/>
      <c r="P1100" s="266"/>
      <c r="Q1100" s="266"/>
      <c r="R1100" s="266"/>
      <c r="S1100" s="266"/>
      <c r="T1100" s="266"/>
      <c r="U1100" s="266"/>
      <c r="V1100" s="281" t="s">
        <v>1974</v>
      </c>
      <c r="W1100" s="420"/>
      <c r="X1100" s="266"/>
      <c r="Y1100" s="266"/>
      <c r="Z1100" s="266"/>
      <c r="AA1100" s="266"/>
      <c r="AB1100" s="266"/>
      <c r="AC1100" s="668"/>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66"/>
      <c r="BK1100" s="266"/>
      <c r="BL1100" s="834">
        <f t="shared" ref="BL1100:CK1100" si="610">COUNTIFS($U$6:$U$1030,"x",BL$6:BL$1030,"0")</f>
        <v>0</v>
      </c>
      <c r="BM1100" s="284">
        <f t="shared" si="610"/>
        <v>0</v>
      </c>
      <c r="BN1100" s="284">
        <f t="shared" si="610"/>
        <v>0</v>
      </c>
      <c r="BO1100" s="284">
        <f t="shared" si="610"/>
        <v>0</v>
      </c>
      <c r="BP1100" s="284">
        <f t="shared" si="610"/>
        <v>0</v>
      </c>
      <c r="BQ1100" s="284">
        <f t="shared" si="610"/>
        <v>0</v>
      </c>
      <c r="BR1100" s="834">
        <f t="shared" si="610"/>
        <v>0</v>
      </c>
      <c r="BS1100" s="284">
        <f t="shared" si="610"/>
        <v>0</v>
      </c>
      <c r="BT1100" s="284">
        <f t="shared" si="610"/>
        <v>0</v>
      </c>
      <c r="BU1100" s="284">
        <f t="shared" si="610"/>
        <v>0</v>
      </c>
      <c r="BV1100" s="284">
        <f t="shared" si="610"/>
        <v>0</v>
      </c>
      <c r="BW1100" s="834">
        <f t="shared" si="610"/>
        <v>0</v>
      </c>
      <c r="BX1100" s="284">
        <f t="shared" si="610"/>
        <v>0</v>
      </c>
      <c r="BY1100" s="834">
        <f t="shared" si="610"/>
        <v>0</v>
      </c>
      <c r="BZ1100" s="834">
        <f t="shared" si="610"/>
        <v>0</v>
      </c>
      <c r="CA1100" s="284">
        <f t="shared" si="610"/>
        <v>0</v>
      </c>
      <c r="CB1100" s="284">
        <f t="shared" si="610"/>
        <v>0</v>
      </c>
      <c r="CC1100" s="284">
        <f t="shared" si="610"/>
        <v>0</v>
      </c>
      <c r="CD1100" s="768">
        <f t="shared" si="610"/>
        <v>0</v>
      </c>
      <c r="CE1100" s="284">
        <f t="shared" si="610"/>
        <v>0</v>
      </c>
      <c r="CF1100" s="284">
        <f t="shared" si="610"/>
        <v>0</v>
      </c>
      <c r="CG1100" s="284">
        <f t="shared" si="610"/>
        <v>0</v>
      </c>
      <c r="CH1100" s="284">
        <f t="shared" si="610"/>
        <v>0</v>
      </c>
      <c r="CI1100" s="284">
        <f t="shared" si="610"/>
        <v>0</v>
      </c>
      <c r="CJ1100" s="768">
        <f t="shared" si="610"/>
        <v>0</v>
      </c>
      <c r="CK1100" s="284">
        <f t="shared" si="610"/>
        <v>0</v>
      </c>
      <c r="CL1100" s="965"/>
      <c r="CM1100" s="965"/>
      <c r="CN1100" s="965"/>
      <c r="CO1100" s="965"/>
      <c r="CP1100" s="965"/>
      <c r="CQ1100" s="965"/>
      <c r="CR1100" s="965"/>
      <c r="CS1100" s="965"/>
      <c r="CT1100" s="965"/>
      <c r="CU1100" s="965"/>
      <c r="CV1100" s="221"/>
    </row>
    <row r="1101" spans="1:100" ht="19.399999999999999" hidden="1" customHeight="1">
      <c r="A1101" s="1319"/>
      <c r="B1101" s="1185" t="s">
        <v>2</v>
      </c>
      <c r="C1101" s="1185"/>
      <c r="D1101" s="1185"/>
      <c r="E1101" s="1185"/>
      <c r="F1101" s="1185"/>
      <c r="G1101" s="1185"/>
      <c r="H1101" s="587"/>
      <c r="I1101" s="597"/>
      <c r="J1101" s="266"/>
      <c r="K1101" s="522"/>
      <c r="L1101" s="266"/>
      <c r="M1101" s="266"/>
      <c r="N1101" s="266"/>
      <c r="O1101" s="266"/>
      <c r="P1101" s="266"/>
      <c r="Q1101" s="266"/>
      <c r="R1101" s="266"/>
      <c r="S1101" s="266"/>
      <c r="T1101" s="266"/>
      <c r="U1101" s="266"/>
      <c r="V1101" s="281" t="s">
        <v>1974</v>
      </c>
      <c r="W1101" s="420"/>
      <c r="X1101" s="266"/>
      <c r="Y1101" s="266"/>
      <c r="Z1101" s="266"/>
      <c r="AA1101" s="266"/>
      <c r="AB1101" s="266"/>
      <c r="AC1101" s="668"/>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834">
        <f t="shared" ref="BL1101:CK1101" si="611">COUNTIFS($U$6:$U$1030,"x",BL$6:BL$1030,"kđg")</f>
        <v>4</v>
      </c>
      <c r="BM1101" s="284">
        <f t="shared" si="611"/>
        <v>2</v>
      </c>
      <c r="BN1101" s="284">
        <f t="shared" si="611"/>
        <v>2</v>
      </c>
      <c r="BO1101" s="284">
        <f t="shared" si="611"/>
        <v>2</v>
      </c>
      <c r="BP1101" s="284">
        <f t="shared" si="611"/>
        <v>2</v>
      </c>
      <c r="BQ1101" s="284">
        <f t="shared" si="611"/>
        <v>3</v>
      </c>
      <c r="BR1101" s="834">
        <f t="shared" si="611"/>
        <v>2</v>
      </c>
      <c r="BS1101" s="284">
        <f t="shared" si="611"/>
        <v>2</v>
      </c>
      <c r="BT1101" s="284">
        <f t="shared" si="611"/>
        <v>2</v>
      </c>
      <c r="BU1101" s="284">
        <f t="shared" si="611"/>
        <v>2</v>
      </c>
      <c r="BV1101" s="284">
        <f t="shared" si="611"/>
        <v>4</v>
      </c>
      <c r="BW1101" s="834">
        <f t="shared" si="611"/>
        <v>2</v>
      </c>
      <c r="BX1101" s="284">
        <f t="shared" si="611"/>
        <v>2</v>
      </c>
      <c r="BY1101" s="834">
        <f t="shared" si="611"/>
        <v>2</v>
      </c>
      <c r="BZ1101" s="834">
        <f t="shared" si="611"/>
        <v>2</v>
      </c>
      <c r="CA1101" s="284">
        <f t="shared" si="611"/>
        <v>2</v>
      </c>
      <c r="CB1101" s="284">
        <f t="shared" si="611"/>
        <v>2</v>
      </c>
      <c r="CC1101" s="284">
        <f t="shared" si="611"/>
        <v>2</v>
      </c>
      <c r="CD1101" s="768">
        <f t="shared" si="611"/>
        <v>2</v>
      </c>
      <c r="CE1101" s="284">
        <f t="shared" si="611"/>
        <v>2</v>
      </c>
      <c r="CF1101" s="284">
        <f t="shared" si="611"/>
        <v>2</v>
      </c>
      <c r="CG1101" s="284">
        <f t="shared" si="611"/>
        <v>2</v>
      </c>
      <c r="CH1101" s="284">
        <f t="shared" si="611"/>
        <v>2</v>
      </c>
      <c r="CI1101" s="284">
        <f t="shared" si="611"/>
        <v>2</v>
      </c>
      <c r="CJ1101" s="768">
        <f t="shared" si="611"/>
        <v>2</v>
      </c>
      <c r="CK1101" s="284">
        <f t="shared" si="611"/>
        <v>2</v>
      </c>
      <c r="CL1101" s="965"/>
      <c r="CM1101" s="965"/>
      <c r="CN1101" s="965"/>
      <c r="CO1101" s="965"/>
      <c r="CP1101" s="965"/>
      <c r="CQ1101" s="965"/>
      <c r="CR1101" s="965"/>
      <c r="CS1101" s="965"/>
      <c r="CT1101" s="965"/>
      <c r="CU1101" s="965"/>
      <c r="CV1101" s="221"/>
    </row>
    <row r="1102" spans="1:100" ht="19.399999999999999" hidden="1" customHeight="1">
      <c r="A1102" s="1319"/>
      <c r="B1102" s="1185" t="s">
        <v>1</v>
      </c>
      <c r="C1102" s="1185"/>
      <c r="D1102" s="1185"/>
      <c r="E1102" s="1185"/>
      <c r="F1102" s="1185"/>
      <c r="G1102" s="1185"/>
      <c r="H1102" s="587"/>
      <c r="I1102" s="597"/>
      <c r="J1102" s="266"/>
      <c r="K1102" s="522"/>
      <c r="L1102" s="266"/>
      <c r="M1102" s="266"/>
      <c r="N1102" s="266"/>
      <c r="O1102" s="266"/>
      <c r="P1102" s="266"/>
      <c r="Q1102" s="266"/>
      <c r="R1102" s="266"/>
      <c r="S1102" s="266"/>
      <c r="T1102" s="266"/>
      <c r="U1102" s="266"/>
      <c r="V1102" s="281" t="s">
        <v>1974</v>
      </c>
      <c r="W1102" s="420"/>
      <c r="X1102" s="266"/>
      <c r="Y1102" s="266"/>
      <c r="Z1102" s="266"/>
      <c r="AA1102" s="266"/>
      <c r="AB1102" s="266"/>
      <c r="AC1102" s="668"/>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833">
        <f t="shared" ref="BL1102:CK1102" si="612">BL1101/(BL1098+BL1099+BL1100+BL1101)</f>
        <v>3.9603960396039604E-2</v>
      </c>
      <c r="BM1102" s="202">
        <f t="shared" si="612"/>
        <v>1.9801980198019802E-2</v>
      </c>
      <c r="BN1102" s="202">
        <f t="shared" si="612"/>
        <v>1.9801980198019802E-2</v>
      </c>
      <c r="BO1102" s="202">
        <f t="shared" si="612"/>
        <v>1.9801980198019802E-2</v>
      </c>
      <c r="BP1102" s="202">
        <f t="shared" si="612"/>
        <v>1.9801980198019802E-2</v>
      </c>
      <c r="BQ1102" s="202">
        <f t="shared" si="612"/>
        <v>2.9702970297029702E-2</v>
      </c>
      <c r="BR1102" s="833">
        <f t="shared" si="612"/>
        <v>1.9801980198019802E-2</v>
      </c>
      <c r="BS1102" s="202">
        <f t="shared" si="612"/>
        <v>1.9801980198019802E-2</v>
      </c>
      <c r="BT1102" s="202">
        <f t="shared" si="612"/>
        <v>1.9801980198019802E-2</v>
      </c>
      <c r="BU1102" s="202">
        <f t="shared" si="612"/>
        <v>1.9801980198019802E-2</v>
      </c>
      <c r="BV1102" s="202">
        <f t="shared" si="612"/>
        <v>3.9603960396039604E-2</v>
      </c>
      <c r="BW1102" s="833">
        <f t="shared" si="612"/>
        <v>1.9801980198019802E-2</v>
      </c>
      <c r="BX1102" s="202">
        <f t="shared" si="612"/>
        <v>1.9801980198019802E-2</v>
      </c>
      <c r="BY1102" s="833">
        <f t="shared" si="612"/>
        <v>1.9801980198019802E-2</v>
      </c>
      <c r="BZ1102" s="833">
        <f t="shared" si="612"/>
        <v>1.9801980198019802E-2</v>
      </c>
      <c r="CA1102" s="202">
        <f t="shared" si="612"/>
        <v>1.9801980198019802E-2</v>
      </c>
      <c r="CB1102" s="202">
        <f t="shared" si="612"/>
        <v>1.9801980198019802E-2</v>
      </c>
      <c r="CC1102" s="202">
        <f t="shared" si="612"/>
        <v>1.9801980198019802E-2</v>
      </c>
      <c r="CD1102" s="769">
        <f t="shared" si="612"/>
        <v>1.9801980198019802E-2</v>
      </c>
      <c r="CE1102" s="202">
        <f t="shared" si="612"/>
        <v>1.9801980198019802E-2</v>
      </c>
      <c r="CF1102" s="202">
        <f t="shared" si="612"/>
        <v>1.9801980198019802E-2</v>
      </c>
      <c r="CG1102" s="202">
        <f t="shared" si="612"/>
        <v>1.9801980198019802E-2</v>
      </c>
      <c r="CH1102" s="202">
        <f t="shared" si="612"/>
        <v>1.9801980198019802E-2</v>
      </c>
      <c r="CI1102" s="202">
        <f t="shared" si="612"/>
        <v>1.9801980198019802E-2</v>
      </c>
      <c r="CJ1102" s="769">
        <f t="shared" si="612"/>
        <v>1.9801980198019802E-2</v>
      </c>
      <c r="CK1102" s="202">
        <f t="shared" si="612"/>
        <v>1.9801980198019802E-2</v>
      </c>
      <c r="CL1102" s="965"/>
      <c r="CM1102" s="965"/>
      <c r="CN1102" s="965"/>
      <c r="CO1102" s="965"/>
      <c r="CP1102" s="965"/>
      <c r="CQ1102" s="965"/>
      <c r="CR1102" s="965"/>
      <c r="CS1102" s="965"/>
      <c r="CT1102" s="965"/>
      <c r="CU1102" s="965"/>
      <c r="CV1102" s="221"/>
    </row>
    <row r="1103" spans="1:100" ht="30" hidden="1" customHeight="1">
      <c r="A1103" s="1319"/>
      <c r="B1103" s="1186" t="s">
        <v>1978</v>
      </c>
      <c r="C1103" s="1186"/>
      <c r="D1103" s="1186"/>
      <c r="E1103" s="1186"/>
      <c r="F1103" s="1186"/>
      <c r="G1103" s="1186"/>
      <c r="H1103" s="588"/>
      <c r="I1103" s="597"/>
      <c r="J1103" s="269"/>
      <c r="K1103" s="523"/>
      <c r="L1103" s="269"/>
      <c r="M1103" s="269"/>
      <c r="N1103" s="269"/>
      <c r="O1103" s="269"/>
      <c r="P1103" s="269"/>
      <c r="Q1103" s="269"/>
      <c r="R1103" s="269"/>
      <c r="S1103" s="269"/>
      <c r="T1103" s="269"/>
      <c r="U1103" s="269"/>
      <c r="V1103" s="281" t="s">
        <v>1974</v>
      </c>
      <c r="W1103" s="420"/>
      <c r="X1103" s="269"/>
      <c r="Y1103" s="269"/>
      <c r="Z1103" s="269"/>
      <c r="AA1103" s="269"/>
      <c r="AB1103" s="269"/>
      <c r="AC1103" s="669"/>
      <c r="AD1103" s="269"/>
      <c r="AE1103" s="269"/>
      <c r="AF1103" s="269"/>
      <c r="AG1103" s="269"/>
      <c r="AH1103" s="269"/>
      <c r="AI1103" s="269"/>
      <c r="AJ1103" s="269"/>
      <c r="AK1103" s="269"/>
      <c r="AL1103" s="269"/>
      <c r="AM1103" s="269"/>
      <c r="AN1103" s="269"/>
      <c r="AO1103" s="269"/>
      <c r="AP1103" s="269"/>
      <c r="AQ1103" s="269"/>
      <c r="AR1103" s="269"/>
      <c r="AS1103" s="269"/>
      <c r="AT1103" s="269"/>
      <c r="AU1103" s="269"/>
      <c r="AV1103" s="269"/>
      <c r="AW1103" s="269"/>
      <c r="AX1103" s="269"/>
      <c r="AY1103" s="269"/>
      <c r="AZ1103" s="269"/>
      <c r="BA1103" s="269"/>
      <c r="BB1103" s="269"/>
      <c r="BC1103" s="269"/>
      <c r="BD1103" s="269"/>
      <c r="BE1103" s="269"/>
      <c r="BF1103" s="269"/>
      <c r="BG1103" s="269"/>
      <c r="BH1103" s="269"/>
      <c r="BI1103" s="269"/>
      <c r="BJ1103" s="269"/>
      <c r="BK1103" s="269"/>
      <c r="BL1103" s="832">
        <f t="shared" ref="BL1103:CK1103" si="613">(((BL1098*2)+(BL1099*1)+(BL1100*0)))/(BL1098+BL1099+BL1100)</f>
        <v>1.8969072164948453</v>
      </c>
      <c r="BM1103" s="283">
        <f t="shared" si="613"/>
        <v>1.9898989898989898</v>
      </c>
      <c r="BN1103" s="283">
        <f t="shared" si="613"/>
        <v>1.9494949494949494</v>
      </c>
      <c r="BO1103" s="283">
        <f t="shared" si="613"/>
        <v>1.9494949494949494</v>
      </c>
      <c r="BP1103" s="283">
        <f t="shared" si="613"/>
        <v>1.9595959595959596</v>
      </c>
      <c r="BQ1103" s="283">
        <f t="shared" si="613"/>
        <v>1.989795918367347</v>
      </c>
      <c r="BR1103" s="832">
        <f t="shared" si="613"/>
        <v>1.8383838383838385</v>
      </c>
      <c r="BS1103" s="283">
        <f t="shared" si="613"/>
        <v>1.8686868686868687</v>
      </c>
      <c r="BT1103" s="283">
        <f t="shared" si="613"/>
        <v>1.9393939393939394</v>
      </c>
      <c r="BU1103" s="283">
        <f t="shared" si="613"/>
        <v>1.9595959595959596</v>
      </c>
      <c r="BV1103" s="283">
        <f t="shared" si="613"/>
        <v>1.9793814432989691</v>
      </c>
      <c r="BW1103" s="832">
        <f t="shared" si="613"/>
        <v>1.9191919191919191</v>
      </c>
      <c r="BX1103" s="283">
        <f t="shared" si="613"/>
        <v>1.9191919191919191</v>
      </c>
      <c r="BY1103" s="832">
        <f t="shared" si="613"/>
        <v>1.9090909090909092</v>
      </c>
      <c r="BZ1103" s="832">
        <f t="shared" si="613"/>
        <v>1.9292929292929293</v>
      </c>
      <c r="CA1103" s="283">
        <f t="shared" si="613"/>
        <v>1.9090909090909092</v>
      </c>
      <c r="CB1103" s="283">
        <f t="shared" si="613"/>
        <v>1.9494949494949494</v>
      </c>
      <c r="CC1103" s="283">
        <f t="shared" si="613"/>
        <v>1.9393939393939394</v>
      </c>
      <c r="CD1103" s="770">
        <f t="shared" si="613"/>
        <v>1.8686868686868687</v>
      </c>
      <c r="CE1103" s="283">
        <f t="shared" si="613"/>
        <v>1.9898989898989898</v>
      </c>
      <c r="CF1103" s="283">
        <f t="shared" si="613"/>
        <v>1.9898989898989898</v>
      </c>
      <c r="CG1103" s="283">
        <f t="shared" si="613"/>
        <v>1.9696969696969697</v>
      </c>
      <c r="CH1103" s="283">
        <f t="shared" si="613"/>
        <v>1.9494949494949494</v>
      </c>
      <c r="CI1103" s="283">
        <f t="shared" si="613"/>
        <v>1.9494949494949494</v>
      </c>
      <c r="CJ1103" s="770">
        <f t="shared" si="613"/>
        <v>1.898989898989899</v>
      </c>
      <c r="CK1103" s="283">
        <f t="shared" si="613"/>
        <v>2</v>
      </c>
      <c r="CL1103" s="972">
        <f>COUNTIF(BL1104:CK1104,"Đ")</f>
        <v>26</v>
      </c>
      <c r="CM1103" s="960">
        <f>CL1103/(CL1103+CN1103+CP1103+CR1103)</f>
        <v>1</v>
      </c>
      <c r="CN1103" s="959">
        <f>COUNTIF(BL1104:CK1104,"CCG")</f>
        <v>0</v>
      </c>
      <c r="CO1103" s="960">
        <f>CN1103/(CL1103+CN1103+CP1103+CR1103)</f>
        <v>0</v>
      </c>
      <c r="CP1103" s="959">
        <f>COUNTIF(BL1104:CK1104,"CĐ")</f>
        <v>0</v>
      </c>
      <c r="CQ1103" s="960">
        <f>CP1103/(CL1103+CN1103+CP1103+CR1103)</f>
        <v>0</v>
      </c>
      <c r="CR1103" s="959">
        <f>COUNTIF(BL1104:CK1104,"KĐG")</f>
        <v>0</v>
      </c>
      <c r="CS1103" s="960">
        <f>CR1103/(CL1103+CN1103+CP1103+CR1103)</f>
        <v>0</v>
      </c>
      <c r="CT1103" s="958">
        <f>(((CL1103*2)+(CN1103*1)+(CP1103*0)))/(CL1103+CN1103+CP1103)</f>
        <v>2</v>
      </c>
      <c r="CU1103" s="958" t="str">
        <f>IF(CS1103&gt;=50%,"KĐG",IF(CT1103&gt;=1.6,"Đạt",IF(CT1103&gt;=1,"Cần cố gắng","Chưa đạt")))</f>
        <v>Đạt</v>
      </c>
      <c r="CV1103" s="221"/>
    </row>
    <row r="1104" spans="1:100" ht="11.25" hidden="1" customHeight="1">
      <c r="A1104" s="1319"/>
      <c r="B1104" s="1186"/>
      <c r="C1104" s="1186"/>
      <c r="D1104" s="1186"/>
      <c r="E1104" s="1186"/>
      <c r="F1104" s="1186"/>
      <c r="G1104" s="1186"/>
      <c r="H1104" s="588"/>
      <c r="I1104" s="597"/>
      <c r="J1104" s="269"/>
      <c r="K1104" s="523"/>
      <c r="L1104" s="269"/>
      <c r="M1104" s="269"/>
      <c r="N1104" s="269"/>
      <c r="O1104" s="269"/>
      <c r="P1104" s="269"/>
      <c r="Q1104" s="269"/>
      <c r="R1104" s="269"/>
      <c r="S1104" s="269"/>
      <c r="T1104" s="269"/>
      <c r="U1104" s="269"/>
      <c r="V1104" s="281" t="s">
        <v>1974</v>
      </c>
      <c r="W1104" s="420"/>
      <c r="X1104" s="269"/>
      <c r="Y1104" s="269"/>
      <c r="Z1104" s="269"/>
      <c r="AA1104" s="269"/>
      <c r="AB1104" s="269"/>
      <c r="AC1104" s="669"/>
      <c r="AD1104" s="269"/>
      <c r="AE1104" s="269"/>
      <c r="AF1104" s="269"/>
      <c r="AG1104" s="269"/>
      <c r="AH1104" s="269"/>
      <c r="AI1104" s="269"/>
      <c r="AJ1104" s="269"/>
      <c r="AK1104" s="269"/>
      <c r="AL1104" s="269"/>
      <c r="AM1104" s="269"/>
      <c r="AN1104" s="269"/>
      <c r="AO1104" s="269"/>
      <c r="AP1104" s="269"/>
      <c r="AQ1104" s="269"/>
      <c r="AR1104" s="269"/>
      <c r="AS1104" s="269"/>
      <c r="AT1104" s="269"/>
      <c r="AU1104" s="269"/>
      <c r="AV1104" s="269"/>
      <c r="AW1104" s="269"/>
      <c r="AX1104" s="269"/>
      <c r="AY1104" s="269"/>
      <c r="AZ1104" s="269"/>
      <c r="BA1104" s="269"/>
      <c r="BB1104" s="269"/>
      <c r="BC1104" s="269"/>
      <c r="BD1104" s="269"/>
      <c r="BE1104" s="269"/>
      <c r="BF1104" s="269"/>
      <c r="BG1104" s="269"/>
      <c r="BH1104" s="269"/>
      <c r="BI1104" s="269"/>
      <c r="BJ1104" s="269"/>
      <c r="BK1104" s="269"/>
      <c r="BL1104" s="832" t="str">
        <f t="shared" ref="BL1104:CK1104" si="614">IF(BL1102&gt;=50%,"KĐG",IF(BL1103&gt;=1.6,"Đ",IF(BL1103&gt;=1,"CCG","CĐ")))</f>
        <v>Đ</v>
      </c>
      <c r="BM1104" s="283" t="str">
        <f t="shared" si="614"/>
        <v>Đ</v>
      </c>
      <c r="BN1104" s="283" t="str">
        <f t="shared" si="614"/>
        <v>Đ</v>
      </c>
      <c r="BO1104" s="283" t="str">
        <f t="shared" si="614"/>
        <v>Đ</v>
      </c>
      <c r="BP1104" s="283" t="str">
        <f t="shared" si="614"/>
        <v>Đ</v>
      </c>
      <c r="BQ1104" s="283" t="str">
        <f t="shared" si="614"/>
        <v>Đ</v>
      </c>
      <c r="BR1104" s="832" t="str">
        <f t="shared" si="614"/>
        <v>Đ</v>
      </c>
      <c r="BS1104" s="283" t="str">
        <f t="shared" si="614"/>
        <v>Đ</v>
      </c>
      <c r="BT1104" s="283" t="str">
        <f t="shared" si="614"/>
        <v>Đ</v>
      </c>
      <c r="BU1104" s="283" t="str">
        <f t="shared" si="614"/>
        <v>Đ</v>
      </c>
      <c r="BV1104" s="283" t="str">
        <f t="shared" si="614"/>
        <v>Đ</v>
      </c>
      <c r="BW1104" s="832" t="str">
        <f t="shared" si="614"/>
        <v>Đ</v>
      </c>
      <c r="BX1104" s="283" t="str">
        <f t="shared" si="614"/>
        <v>Đ</v>
      </c>
      <c r="BY1104" s="832" t="str">
        <f t="shared" si="614"/>
        <v>Đ</v>
      </c>
      <c r="BZ1104" s="832" t="str">
        <f t="shared" si="614"/>
        <v>Đ</v>
      </c>
      <c r="CA1104" s="283" t="str">
        <f t="shared" si="614"/>
        <v>Đ</v>
      </c>
      <c r="CB1104" s="283" t="str">
        <f t="shared" si="614"/>
        <v>Đ</v>
      </c>
      <c r="CC1104" s="283" t="str">
        <f t="shared" si="614"/>
        <v>Đ</v>
      </c>
      <c r="CD1104" s="770" t="str">
        <f t="shared" si="614"/>
        <v>Đ</v>
      </c>
      <c r="CE1104" s="283" t="str">
        <f t="shared" si="614"/>
        <v>Đ</v>
      </c>
      <c r="CF1104" s="283" t="str">
        <f t="shared" si="614"/>
        <v>Đ</v>
      </c>
      <c r="CG1104" s="283" t="str">
        <f t="shared" si="614"/>
        <v>Đ</v>
      </c>
      <c r="CH1104" s="283" t="str">
        <f t="shared" si="614"/>
        <v>Đ</v>
      </c>
      <c r="CI1104" s="283" t="str">
        <f t="shared" si="614"/>
        <v>Đ</v>
      </c>
      <c r="CJ1104" s="770" t="str">
        <f t="shared" si="614"/>
        <v>Đ</v>
      </c>
      <c r="CK1104" s="283" t="str">
        <f t="shared" si="614"/>
        <v>Đ</v>
      </c>
      <c r="CL1104" s="972"/>
      <c r="CM1104" s="960"/>
      <c r="CN1104" s="959"/>
      <c r="CO1104" s="960"/>
      <c r="CP1104" s="959"/>
      <c r="CQ1104" s="960"/>
      <c r="CR1104" s="959"/>
      <c r="CS1104" s="960"/>
      <c r="CT1104" s="958"/>
      <c r="CU1104" s="958"/>
      <c r="CV1104" s="221"/>
    </row>
    <row r="1105" spans="1:100" ht="19.399999999999999" hidden="1" customHeight="1">
      <c r="A1105" s="1319" t="s">
        <v>1981</v>
      </c>
      <c r="B1105" s="1181" t="s">
        <v>7</v>
      </c>
      <c r="C1105" s="1181"/>
      <c r="D1105" s="1181"/>
      <c r="E1105" s="1181"/>
      <c r="F1105" s="1181"/>
      <c r="G1105" s="1181"/>
      <c r="H1105" s="589"/>
      <c r="I1105" s="598"/>
      <c r="J1105" s="266"/>
      <c r="K1105" s="522"/>
      <c r="L1105" s="266"/>
      <c r="M1105" s="266"/>
      <c r="N1105" s="266"/>
      <c r="O1105" s="266"/>
      <c r="P1105" s="266"/>
      <c r="Q1105" s="266"/>
      <c r="R1105" s="266"/>
      <c r="S1105" s="266"/>
      <c r="T1105" s="266"/>
      <c r="U1105" s="266"/>
      <c r="V1105" s="266"/>
      <c r="W1105" s="418"/>
      <c r="X1105" s="387" t="s">
        <v>1974</v>
      </c>
      <c r="Y1105" s="266"/>
      <c r="Z1105" s="266"/>
      <c r="AA1105" s="266"/>
      <c r="AB1105" s="266"/>
      <c r="AC1105" s="668"/>
      <c r="AD1105" s="266"/>
      <c r="AE1105" s="266"/>
      <c r="AF1105" s="266"/>
      <c r="AG1105" s="266"/>
      <c r="AH1105" s="266"/>
      <c r="AI1105" s="266"/>
      <c r="AJ1105" s="266"/>
      <c r="AK1105" s="266"/>
      <c r="AL1105" s="266"/>
      <c r="AM1105" s="266"/>
      <c r="AN1105" s="266"/>
      <c r="AO1105" s="266"/>
      <c r="AP1105" s="266"/>
      <c r="AQ1105" s="266"/>
      <c r="AR1105" s="266"/>
      <c r="AS1105" s="266"/>
      <c r="AT1105" s="266"/>
      <c r="AU1105" s="266"/>
      <c r="AV1105" s="266"/>
      <c r="AW1105" s="266"/>
      <c r="AX1105" s="266"/>
      <c r="AY1105" s="266"/>
      <c r="AZ1105" s="266"/>
      <c r="BA1105" s="388"/>
      <c r="BB1105" s="388"/>
      <c r="BC1105" s="388"/>
      <c r="BD1105" s="388"/>
      <c r="BE1105" s="266"/>
      <c r="BF1105" s="266"/>
      <c r="BG1105" s="266"/>
      <c r="BH1105" s="266"/>
      <c r="BI1105" s="266"/>
      <c r="BJ1105" s="266"/>
      <c r="BK1105" s="266"/>
      <c r="BL1105" s="834">
        <f t="shared" ref="BL1105:CK1105" si="615">COUNTIFS($Y$6:$Y$1030,"x",BL$6:BL$1030,"2")</f>
        <v>77</v>
      </c>
      <c r="BM1105" s="284">
        <f t="shared" si="615"/>
        <v>86</v>
      </c>
      <c r="BN1105" s="284">
        <f t="shared" si="615"/>
        <v>82</v>
      </c>
      <c r="BO1105" s="284">
        <f t="shared" si="615"/>
        <v>81</v>
      </c>
      <c r="BP1105" s="284">
        <f t="shared" si="615"/>
        <v>82</v>
      </c>
      <c r="BQ1105" s="284">
        <f t="shared" si="615"/>
        <v>84</v>
      </c>
      <c r="BR1105" s="834">
        <f t="shared" si="615"/>
        <v>78</v>
      </c>
      <c r="BS1105" s="284">
        <f t="shared" si="615"/>
        <v>77</v>
      </c>
      <c r="BT1105" s="284">
        <f t="shared" si="615"/>
        <v>82</v>
      </c>
      <c r="BU1105" s="284">
        <f t="shared" si="615"/>
        <v>84</v>
      </c>
      <c r="BV1105" s="284">
        <f t="shared" si="615"/>
        <v>82</v>
      </c>
      <c r="BW1105" s="834">
        <f t="shared" si="615"/>
        <v>77</v>
      </c>
      <c r="BX1105" s="284">
        <f t="shared" si="615"/>
        <v>78</v>
      </c>
      <c r="BY1105" s="834">
        <f t="shared" si="615"/>
        <v>81</v>
      </c>
      <c r="BZ1105" s="834">
        <f t="shared" si="615"/>
        <v>80</v>
      </c>
      <c r="CA1105" s="284">
        <f t="shared" si="615"/>
        <v>85</v>
      </c>
      <c r="CB1105" s="284">
        <f t="shared" si="615"/>
        <v>77</v>
      </c>
      <c r="CC1105" s="284">
        <f t="shared" si="615"/>
        <v>84</v>
      </c>
      <c r="CD1105" s="768">
        <f t="shared" si="615"/>
        <v>75</v>
      </c>
      <c r="CE1105" s="284">
        <f t="shared" si="615"/>
        <v>87</v>
      </c>
      <c r="CF1105" s="284">
        <f t="shared" si="615"/>
        <v>82</v>
      </c>
      <c r="CG1105" s="284">
        <f t="shared" si="615"/>
        <v>84</v>
      </c>
      <c r="CH1105" s="284">
        <f t="shared" si="615"/>
        <v>85</v>
      </c>
      <c r="CI1105" s="284">
        <f t="shared" si="615"/>
        <v>84</v>
      </c>
      <c r="CJ1105" s="768">
        <f t="shared" si="615"/>
        <v>83</v>
      </c>
      <c r="CK1105" s="284">
        <f t="shared" si="615"/>
        <v>86</v>
      </c>
      <c r="CL1105" s="965"/>
      <c r="CM1105" s="965"/>
      <c r="CN1105" s="965"/>
      <c r="CO1105" s="965"/>
      <c r="CP1105" s="965"/>
      <c r="CQ1105" s="965"/>
      <c r="CR1105" s="965"/>
      <c r="CS1105" s="965"/>
      <c r="CT1105" s="965"/>
      <c r="CU1105" s="965"/>
      <c r="CV1105" s="221"/>
    </row>
    <row r="1106" spans="1:100" ht="19.399999999999999" hidden="1" customHeight="1">
      <c r="A1106" s="1319"/>
      <c r="B1106" s="1181" t="s">
        <v>4</v>
      </c>
      <c r="C1106" s="1181"/>
      <c r="D1106" s="1181"/>
      <c r="E1106" s="1181"/>
      <c r="F1106" s="1181"/>
      <c r="G1106" s="1181"/>
      <c r="H1106" s="589"/>
      <c r="I1106" s="598"/>
      <c r="J1106" s="266"/>
      <c r="K1106" s="522"/>
      <c r="L1106" s="266"/>
      <c r="M1106" s="266"/>
      <c r="N1106" s="266"/>
      <c r="O1106" s="266"/>
      <c r="P1106" s="266"/>
      <c r="Q1106" s="266"/>
      <c r="R1106" s="266"/>
      <c r="S1106" s="266"/>
      <c r="T1106" s="266"/>
      <c r="U1106" s="266"/>
      <c r="V1106" s="266"/>
      <c r="W1106" s="418"/>
      <c r="X1106" s="281" t="s">
        <v>1974</v>
      </c>
      <c r="Y1106" s="266"/>
      <c r="Z1106" s="266"/>
      <c r="AA1106" s="266"/>
      <c r="AB1106" s="266"/>
      <c r="AC1106" s="668"/>
      <c r="AD1106" s="266"/>
      <c r="AE1106" s="266"/>
      <c r="AF1106" s="266"/>
      <c r="AG1106" s="266"/>
      <c r="AH1106" s="266"/>
      <c r="AI1106" s="266"/>
      <c r="AJ1106" s="266"/>
      <c r="AK1106" s="266"/>
      <c r="AL1106" s="266"/>
      <c r="AM1106" s="266"/>
      <c r="AN1106" s="266"/>
      <c r="AO1106" s="266"/>
      <c r="AP1106" s="266"/>
      <c r="AQ1106" s="266"/>
      <c r="AR1106" s="266"/>
      <c r="AS1106" s="266"/>
      <c r="AT1106" s="266"/>
      <c r="AU1106" s="266"/>
      <c r="AV1106" s="266"/>
      <c r="AW1106" s="266"/>
      <c r="AX1106" s="266"/>
      <c r="AY1106" s="266"/>
      <c r="AZ1106" s="266"/>
      <c r="BA1106" s="266"/>
      <c r="BB1106" s="266"/>
      <c r="BC1106" s="266"/>
      <c r="BD1106" s="266"/>
      <c r="BE1106" s="266"/>
      <c r="BF1106" s="266"/>
      <c r="BG1106" s="266"/>
      <c r="BH1106" s="266"/>
      <c r="BI1106" s="266"/>
      <c r="BJ1106" s="266"/>
      <c r="BK1106" s="266"/>
      <c r="BL1106" s="834">
        <f t="shared" ref="BL1106:CK1106" si="616">COUNTIFS($Y$6:$Y$1030,"x",BL$6:BL$1030,"1")</f>
        <v>10</v>
      </c>
      <c r="BM1106" s="284">
        <f t="shared" si="616"/>
        <v>1</v>
      </c>
      <c r="BN1106" s="284">
        <f t="shared" si="616"/>
        <v>5</v>
      </c>
      <c r="BO1106" s="284">
        <f t="shared" si="616"/>
        <v>6</v>
      </c>
      <c r="BP1106" s="284">
        <f t="shared" si="616"/>
        <v>5</v>
      </c>
      <c r="BQ1106" s="284">
        <f t="shared" si="616"/>
        <v>3</v>
      </c>
      <c r="BR1106" s="834">
        <f t="shared" si="616"/>
        <v>9</v>
      </c>
      <c r="BS1106" s="284">
        <f t="shared" si="616"/>
        <v>10</v>
      </c>
      <c r="BT1106" s="284">
        <f t="shared" si="616"/>
        <v>5</v>
      </c>
      <c r="BU1106" s="284">
        <f t="shared" si="616"/>
        <v>3</v>
      </c>
      <c r="BV1106" s="284">
        <f t="shared" si="616"/>
        <v>5</v>
      </c>
      <c r="BW1106" s="834">
        <f t="shared" si="616"/>
        <v>10</v>
      </c>
      <c r="BX1106" s="284">
        <f t="shared" si="616"/>
        <v>9</v>
      </c>
      <c r="BY1106" s="834">
        <f t="shared" si="616"/>
        <v>6</v>
      </c>
      <c r="BZ1106" s="834">
        <f t="shared" si="616"/>
        <v>7</v>
      </c>
      <c r="CA1106" s="284">
        <f t="shared" si="616"/>
        <v>2</v>
      </c>
      <c r="CB1106" s="284">
        <f t="shared" si="616"/>
        <v>10</v>
      </c>
      <c r="CC1106" s="284">
        <f t="shared" si="616"/>
        <v>3</v>
      </c>
      <c r="CD1106" s="768">
        <f t="shared" si="616"/>
        <v>12</v>
      </c>
      <c r="CE1106" s="284">
        <f t="shared" si="616"/>
        <v>0</v>
      </c>
      <c r="CF1106" s="284">
        <f t="shared" si="616"/>
        <v>5</v>
      </c>
      <c r="CG1106" s="284">
        <f t="shared" si="616"/>
        <v>3</v>
      </c>
      <c r="CH1106" s="284">
        <f t="shared" si="616"/>
        <v>2</v>
      </c>
      <c r="CI1106" s="284">
        <f t="shared" si="616"/>
        <v>3</v>
      </c>
      <c r="CJ1106" s="768">
        <f t="shared" si="616"/>
        <v>4</v>
      </c>
      <c r="CK1106" s="284">
        <f t="shared" si="616"/>
        <v>1</v>
      </c>
      <c r="CL1106" s="965"/>
      <c r="CM1106" s="965"/>
      <c r="CN1106" s="965"/>
      <c r="CO1106" s="965"/>
      <c r="CP1106" s="965"/>
      <c r="CQ1106" s="965"/>
      <c r="CR1106" s="965"/>
      <c r="CS1106" s="965"/>
      <c r="CT1106" s="965"/>
      <c r="CU1106" s="965"/>
      <c r="CV1106" s="221"/>
    </row>
    <row r="1107" spans="1:100" ht="19.399999999999999" hidden="1" customHeight="1">
      <c r="A1107" s="1319"/>
      <c r="B1107" s="1181" t="s">
        <v>3</v>
      </c>
      <c r="C1107" s="1181"/>
      <c r="D1107" s="1181"/>
      <c r="E1107" s="1181"/>
      <c r="F1107" s="1181"/>
      <c r="G1107" s="1181"/>
      <c r="H1107" s="589"/>
      <c r="I1107" s="598"/>
      <c r="J1107" s="266"/>
      <c r="K1107" s="522"/>
      <c r="L1107" s="266"/>
      <c r="M1107" s="266"/>
      <c r="N1107" s="266"/>
      <c r="O1107" s="266"/>
      <c r="P1107" s="266"/>
      <c r="Q1107" s="266"/>
      <c r="R1107" s="266"/>
      <c r="S1107" s="266"/>
      <c r="T1107" s="266"/>
      <c r="U1107" s="266"/>
      <c r="V1107" s="266"/>
      <c r="W1107" s="418"/>
      <c r="X1107" s="281" t="s">
        <v>1974</v>
      </c>
      <c r="Y1107" s="266"/>
      <c r="Z1107" s="266"/>
      <c r="AA1107" s="266"/>
      <c r="AB1107" s="266"/>
      <c r="AC1107" s="668"/>
      <c r="AD1107" s="266"/>
      <c r="AE1107" s="266"/>
      <c r="AF1107" s="266"/>
      <c r="AG1107" s="266"/>
      <c r="AH1107" s="266"/>
      <c r="AI1107" s="266"/>
      <c r="AJ1107" s="266"/>
      <c r="AK1107" s="266"/>
      <c r="AL1107" s="266"/>
      <c r="AM1107" s="266"/>
      <c r="AN1107" s="266"/>
      <c r="AO1107" s="266"/>
      <c r="AP1107" s="266"/>
      <c r="AQ1107" s="266"/>
      <c r="AR1107" s="266"/>
      <c r="AS1107" s="266"/>
      <c r="AT1107" s="266"/>
      <c r="AU1107" s="266"/>
      <c r="AV1107" s="266"/>
      <c r="AW1107" s="266"/>
      <c r="AX1107" s="266"/>
      <c r="AY1107" s="266"/>
      <c r="AZ1107" s="266"/>
      <c r="BA1107" s="266"/>
      <c r="BB1107" s="266"/>
      <c r="BC1107" s="266"/>
      <c r="BD1107" s="266"/>
      <c r="BE1107" s="266"/>
      <c r="BF1107" s="266"/>
      <c r="BG1107" s="266"/>
      <c r="BH1107" s="266"/>
      <c r="BI1107" s="266"/>
      <c r="BJ1107" s="266"/>
      <c r="BK1107" s="266"/>
      <c r="BL1107" s="834">
        <f t="shared" ref="BL1107:CK1107" si="617">COUNTIFS($Y$6:$Y$1030,"x",BL$6:BL$1030,"0")</f>
        <v>0</v>
      </c>
      <c r="BM1107" s="284">
        <f t="shared" si="617"/>
        <v>0</v>
      </c>
      <c r="BN1107" s="284">
        <f t="shared" si="617"/>
        <v>0</v>
      </c>
      <c r="BO1107" s="284">
        <f t="shared" si="617"/>
        <v>0</v>
      </c>
      <c r="BP1107" s="284">
        <f t="shared" si="617"/>
        <v>0</v>
      </c>
      <c r="BQ1107" s="284">
        <f t="shared" si="617"/>
        <v>0</v>
      </c>
      <c r="BR1107" s="834">
        <f t="shared" si="617"/>
        <v>0</v>
      </c>
      <c r="BS1107" s="284">
        <f t="shared" si="617"/>
        <v>0</v>
      </c>
      <c r="BT1107" s="284">
        <f t="shared" si="617"/>
        <v>0</v>
      </c>
      <c r="BU1107" s="284">
        <f t="shared" si="617"/>
        <v>0</v>
      </c>
      <c r="BV1107" s="284">
        <f t="shared" si="617"/>
        <v>0</v>
      </c>
      <c r="BW1107" s="834">
        <f t="shared" si="617"/>
        <v>0</v>
      </c>
      <c r="BX1107" s="284">
        <f t="shared" si="617"/>
        <v>0</v>
      </c>
      <c r="BY1107" s="834">
        <f t="shared" si="617"/>
        <v>0</v>
      </c>
      <c r="BZ1107" s="834">
        <f t="shared" si="617"/>
        <v>0</v>
      </c>
      <c r="CA1107" s="284">
        <f t="shared" si="617"/>
        <v>0</v>
      </c>
      <c r="CB1107" s="284">
        <f t="shared" si="617"/>
        <v>0</v>
      </c>
      <c r="CC1107" s="284">
        <f t="shared" si="617"/>
        <v>0</v>
      </c>
      <c r="CD1107" s="768">
        <f t="shared" si="617"/>
        <v>0</v>
      </c>
      <c r="CE1107" s="284">
        <f t="shared" si="617"/>
        <v>0</v>
      </c>
      <c r="CF1107" s="284">
        <f t="shared" si="617"/>
        <v>0</v>
      </c>
      <c r="CG1107" s="284">
        <f t="shared" si="617"/>
        <v>0</v>
      </c>
      <c r="CH1107" s="284">
        <f t="shared" si="617"/>
        <v>0</v>
      </c>
      <c r="CI1107" s="284">
        <f t="shared" si="617"/>
        <v>0</v>
      </c>
      <c r="CJ1107" s="768">
        <f t="shared" si="617"/>
        <v>0</v>
      </c>
      <c r="CK1107" s="284">
        <f t="shared" si="617"/>
        <v>0</v>
      </c>
      <c r="CL1107" s="965"/>
      <c r="CM1107" s="965"/>
      <c r="CN1107" s="965"/>
      <c r="CO1107" s="965"/>
      <c r="CP1107" s="965"/>
      <c r="CQ1107" s="965"/>
      <c r="CR1107" s="965"/>
      <c r="CS1107" s="965"/>
      <c r="CT1107" s="965"/>
      <c r="CU1107" s="965"/>
      <c r="CV1107" s="221"/>
    </row>
    <row r="1108" spans="1:100" ht="19.399999999999999" hidden="1" customHeight="1">
      <c r="A1108" s="1319"/>
      <c r="B1108" s="1181" t="s">
        <v>2</v>
      </c>
      <c r="C1108" s="1181"/>
      <c r="D1108" s="1181"/>
      <c r="E1108" s="1181"/>
      <c r="F1108" s="1181"/>
      <c r="G1108" s="1181"/>
      <c r="H1108" s="589"/>
      <c r="I1108" s="598"/>
      <c r="J1108" s="266"/>
      <c r="K1108" s="522"/>
      <c r="L1108" s="266"/>
      <c r="M1108" s="266"/>
      <c r="N1108" s="266"/>
      <c r="O1108" s="266"/>
      <c r="P1108" s="266"/>
      <c r="Q1108" s="266"/>
      <c r="R1108" s="266"/>
      <c r="S1108" s="266"/>
      <c r="T1108" s="266"/>
      <c r="U1108" s="266"/>
      <c r="V1108" s="266"/>
      <c r="W1108" s="418"/>
      <c r="X1108" s="281" t="s">
        <v>1974</v>
      </c>
      <c r="Y1108" s="266"/>
      <c r="Z1108" s="266"/>
      <c r="AA1108" s="266"/>
      <c r="AB1108" s="266"/>
      <c r="AC1108" s="668"/>
      <c r="AD1108" s="266"/>
      <c r="AE1108" s="266"/>
      <c r="AF1108" s="266"/>
      <c r="AG1108" s="266"/>
      <c r="AH1108" s="266"/>
      <c r="AI1108" s="266"/>
      <c r="AJ1108" s="266"/>
      <c r="AK1108" s="266"/>
      <c r="AL1108" s="266"/>
      <c r="AM1108" s="266"/>
      <c r="AN1108" s="266"/>
      <c r="AO1108" s="266"/>
      <c r="AP1108" s="266"/>
      <c r="AQ1108" s="266"/>
      <c r="AR1108" s="266"/>
      <c r="AS1108" s="266"/>
      <c r="AT1108" s="266"/>
      <c r="AU1108" s="266"/>
      <c r="AV1108" s="266"/>
      <c r="AW1108" s="266"/>
      <c r="AX1108" s="266"/>
      <c r="AY1108" s="266"/>
      <c r="AZ1108" s="266"/>
      <c r="BA1108" s="266"/>
      <c r="BB1108" s="266"/>
      <c r="BC1108" s="266"/>
      <c r="BD1108" s="266"/>
      <c r="BE1108" s="266"/>
      <c r="BF1108" s="266"/>
      <c r="BG1108" s="266"/>
      <c r="BH1108" s="266"/>
      <c r="BI1108" s="266"/>
      <c r="BJ1108" s="266"/>
      <c r="BK1108" s="266"/>
      <c r="BL1108" s="834">
        <f t="shared" ref="BL1108:CK1108" si="618">COUNTIFS($Y$6:$Y$1030,"x",BL$6:BL$1030,"kđg")</f>
        <v>1</v>
      </c>
      <c r="BM1108" s="284">
        <f t="shared" si="618"/>
        <v>1</v>
      </c>
      <c r="BN1108" s="284">
        <f t="shared" si="618"/>
        <v>1</v>
      </c>
      <c r="BO1108" s="284">
        <f t="shared" si="618"/>
        <v>1</v>
      </c>
      <c r="BP1108" s="284">
        <f t="shared" si="618"/>
        <v>1</v>
      </c>
      <c r="BQ1108" s="284">
        <f t="shared" si="618"/>
        <v>1</v>
      </c>
      <c r="BR1108" s="834">
        <f t="shared" si="618"/>
        <v>1</v>
      </c>
      <c r="BS1108" s="284">
        <f t="shared" si="618"/>
        <v>1</v>
      </c>
      <c r="BT1108" s="284">
        <f t="shared" si="618"/>
        <v>1</v>
      </c>
      <c r="BU1108" s="284">
        <f t="shared" si="618"/>
        <v>1</v>
      </c>
      <c r="BV1108" s="284">
        <f t="shared" si="618"/>
        <v>1</v>
      </c>
      <c r="BW1108" s="834">
        <f t="shared" si="618"/>
        <v>1</v>
      </c>
      <c r="BX1108" s="284">
        <f t="shared" si="618"/>
        <v>1</v>
      </c>
      <c r="BY1108" s="834">
        <f t="shared" si="618"/>
        <v>1</v>
      </c>
      <c r="BZ1108" s="834">
        <f t="shared" si="618"/>
        <v>1</v>
      </c>
      <c r="CA1108" s="284">
        <f t="shared" si="618"/>
        <v>1</v>
      </c>
      <c r="CB1108" s="284">
        <f t="shared" si="618"/>
        <v>1</v>
      </c>
      <c r="CC1108" s="284">
        <f t="shared" si="618"/>
        <v>1</v>
      </c>
      <c r="CD1108" s="768">
        <f t="shared" si="618"/>
        <v>1</v>
      </c>
      <c r="CE1108" s="284">
        <f t="shared" si="618"/>
        <v>1</v>
      </c>
      <c r="CF1108" s="284">
        <f t="shared" si="618"/>
        <v>1</v>
      </c>
      <c r="CG1108" s="284">
        <f t="shared" si="618"/>
        <v>1</v>
      </c>
      <c r="CH1108" s="284">
        <f t="shared" si="618"/>
        <v>1</v>
      </c>
      <c r="CI1108" s="284">
        <f t="shared" si="618"/>
        <v>1</v>
      </c>
      <c r="CJ1108" s="768">
        <f t="shared" si="618"/>
        <v>1</v>
      </c>
      <c r="CK1108" s="284">
        <f t="shared" si="618"/>
        <v>1</v>
      </c>
      <c r="CL1108" s="965"/>
      <c r="CM1108" s="965"/>
      <c r="CN1108" s="965"/>
      <c r="CO1108" s="965"/>
      <c r="CP1108" s="965"/>
      <c r="CQ1108" s="965"/>
      <c r="CR1108" s="965"/>
      <c r="CS1108" s="965"/>
      <c r="CT1108" s="965"/>
      <c r="CU1108" s="965"/>
      <c r="CV1108" s="221"/>
    </row>
    <row r="1109" spans="1:100" ht="19.399999999999999" hidden="1" customHeight="1">
      <c r="A1109" s="1319"/>
      <c r="B1109" s="1181" t="s">
        <v>1</v>
      </c>
      <c r="C1109" s="1181"/>
      <c r="D1109" s="1181"/>
      <c r="E1109" s="1181"/>
      <c r="F1109" s="1181"/>
      <c r="G1109" s="1181"/>
      <c r="H1109" s="589"/>
      <c r="I1109" s="598"/>
      <c r="J1109" s="266"/>
      <c r="K1109" s="522"/>
      <c r="L1109" s="266"/>
      <c r="M1109" s="266"/>
      <c r="N1109" s="266"/>
      <c r="O1109" s="266"/>
      <c r="P1109" s="266"/>
      <c r="Q1109" s="266"/>
      <c r="R1109" s="266"/>
      <c r="S1109" s="266"/>
      <c r="T1109" s="266"/>
      <c r="U1109" s="266"/>
      <c r="V1109" s="266"/>
      <c r="W1109" s="418"/>
      <c r="X1109" s="281" t="s">
        <v>1974</v>
      </c>
      <c r="Y1109" s="266"/>
      <c r="Z1109" s="266"/>
      <c r="AA1109" s="266"/>
      <c r="AB1109" s="266"/>
      <c r="AC1109" s="668"/>
      <c r="AD1109" s="266"/>
      <c r="AE1109" s="266"/>
      <c r="AF1109" s="266"/>
      <c r="AG1109" s="266"/>
      <c r="AH1109" s="266"/>
      <c r="AI1109" s="266"/>
      <c r="AJ1109" s="266"/>
      <c r="AK1109" s="266"/>
      <c r="AL1109" s="266"/>
      <c r="AM1109" s="266"/>
      <c r="AN1109" s="266"/>
      <c r="AO1109" s="266"/>
      <c r="AP1109" s="266"/>
      <c r="AQ1109" s="266"/>
      <c r="AR1109" s="266"/>
      <c r="AS1109" s="266"/>
      <c r="AT1109" s="266"/>
      <c r="AU1109" s="266"/>
      <c r="AV1109" s="266"/>
      <c r="AW1109" s="266"/>
      <c r="AX1109" s="266"/>
      <c r="AY1109" s="266"/>
      <c r="AZ1109" s="266"/>
      <c r="BA1109" s="266"/>
      <c r="BB1109" s="266"/>
      <c r="BC1109" s="266"/>
      <c r="BD1109" s="266"/>
      <c r="BE1109" s="266"/>
      <c r="BF1109" s="266"/>
      <c r="BG1109" s="266"/>
      <c r="BH1109" s="266"/>
      <c r="BI1109" s="266"/>
      <c r="BJ1109" s="266"/>
      <c r="BK1109" s="266"/>
      <c r="BL1109" s="833">
        <f t="shared" ref="BL1109:CK1109" si="619">BL1108/(BL1105+BL1106+BL1107+BL1108)</f>
        <v>1.1363636363636364E-2</v>
      </c>
      <c r="BM1109" s="202">
        <f t="shared" si="619"/>
        <v>1.1363636363636364E-2</v>
      </c>
      <c r="BN1109" s="202">
        <f t="shared" si="619"/>
        <v>1.1363636363636364E-2</v>
      </c>
      <c r="BO1109" s="202">
        <f t="shared" si="619"/>
        <v>1.1363636363636364E-2</v>
      </c>
      <c r="BP1109" s="202">
        <f t="shared" si="619"/>
        <v>1.1363636363636364E-2</v>
      </c>
      <c r="BQ1109" s="202">
        <f t="shared" si="619"/>
        <v>1.1363636363636364E-2</v>
      </c>
      <c r="BR1109" s="833">
        <f t="shared" si="619"/>
        <v>1.1363636363636364E-2</v>
      </c>
      <c r="BS1109" s="202">
        <f t="shared" si="619"/>
        <v>1.1363636363636364E-2</v>
      </c>
      <c r="BT1109" s="202">
        <f t="shared" si="619"/>
        <v>1.1363636363636364E-2</v>
      </c>
      <c r="BU1109" s="202">
        <f t="shared" si="619"/>
        <v>1.1363636363636364E-2</v>
      </c>
      <c r="BV1109" s="202">
        <f t="shared" si="619"/>
        <v>1.1363636363636364E-2</v>
      </c>
      <c r="BW1109" s="833">
        <f t="shared" si="619"/>
        <v>1.1363636363636364E-2</v>
      </c>
      <c r="BX1109" s="202">
        <f t="shared" si="619"/>
        <v>1.1363636363636364E-2</v>
      </c>
      <c r="BY1109" s="833">
        <f t="shared" si="619"/>
        <v>1.1363636363636364E-2</v>
      </c>
      <c r="BZ1109" s="833">
        <f t="shared" si="619"/>
        <v>1.1363636363636364E-2</v>
      </c>
      <c r="CA1109" s="202">
        <f t="shared" si="619"/>
        <v>1.1363636363636364E-2</v>
      </c>
      <c r="CB1109" s="202">
        <f t="shared" si="619"/>
        <v>1.1363636363636364E-2</v>
      </c>
      <c r="CC1109" s="202">
        <f t="shared" si="619"/>
        <v>1.1363636363636364E-2</v>
      </c>
      <c r="CD1109" s="769">
        <f t="shared" si="619"/>
        <v>1.1363636363636364E-2</v>
      </c>
      <c r="CE1109" s="202">
        <f t="shared" si="619"/>
        <v>1.1363636363636364E-2</v>
      </c>
      <c r="CF1109" s="202">
        <f t="shared" si="619"/>
        <v>1.1363636363636364E-2</v>
      </c>
      <c r="CG1109" s="202">
        <f t="shared" si="619"/>
        <v>1.1363636363636364E-2</v>
      </c>
      <c r="CH1109" s="202">
        <f t="shared" si="619"/>
        <v>1.1363636363636364E-2</v>
      </c>
      <c r="CI1109" s="202">
        <f t="shared" si="619"/>
        <v>1.1363636363636364E-2</v>
      </c>
      <c r="CJ1109" s="769">
        <f t="shared" si="619"/>
        <v>1.1363636363636364E-2</v>
      </c>
      <c r="CK1109" s="202">
        <f t="shared" si="619"/>
        <v>1.1363636363636364E-2</v>
      </c>
      <c r="CL1109" s="965"/>
      <c r="CM1109" s="965"/>
      <c r="CN1109" s="965"/>
      <c r="CO1109" s="965"/>
      <c r="CP1109" s="965"/>
      <c r="CQ1109" s="965"/>
      <c r="CR1109" s="965"/>
      <c r="CS1109" s="965"/>
      <c r="CT1109" s="965"/>
      <c r="CU1109" s="965"/>
      <c r="CV1109" s="221"/>
    </row>
    <row r="1110" spans="1:100" ht="19.399999999999999" hidden="1" customHeight="1">
      <c r="A1110" s="1319"/>
      <c r="B1110" s="1187" t="s">
        <v>1980</v>
      </c>
      <c r="C1110" s="1187"/>
      <c r="D1110" s="1187"/>
      <c r="E1110" s="1187"/>
      <c r="F1110" s="1187"/>
      <c r="G1110" s="1187"/>
      <c r="H1110" s="279"/>
      <c r="I1110" s="598"/>
      <c r="J1110" s="269"/>
      <c r="K1110" s="523"/>
      <c r="L1110" s="269"/>
      <c r="M1110" s="269"/>
      <c r="N1110" s="269"/>
      <c r="O1110" s="269"/>
      <c r="P1110" s="269"/>
      <c r="Q1110" s="269"/>
      <c r="R1110" s="269"/>
      <c r="S1110" s="269"/>
      <c r="T1110" s="269"/>
      <c r="U1110" s="269"/>
      <c r="V1110" s="269"/>
      <c r="W1110" s="419"/>
      <c r="X1110" s="281" t="s">
        <v>1974</v>
      </c>
      <c r="Y1110" s="269"/>
      <c r="Z1110" s="269"/>
      <c r="AA1110" s="269"/>
      <c r="AB1110" s="269"/>
      <c r="AC1110" s="669"/>
      <c r="AD1110" s="269"/>
      <c r="AE1110" s="269"/>
      <c r="AF1110" s="269"/>
      <c r="AG1110" s="269"/>
      <c r="AH1110" s="269"/>
      <c r="AI1110" s="269"/>
      <c r="AJ1110" s="269"/>
      <c r="AK1110" s="269"/>
      <c r="AL1110" s="269"/>
      <c r="AM1110" s="269"/>
      <c r="AN1110" s="269"/>
      <c r="AO1110" s="269"/>
      <c r="AP1110" s="269"/>
      <c r="AQ1110" s="269"/>
      <c r="AR1110" s="269"/>
      <c r="AS1110" s="269"/>
      <c r="AT1110" s="269"/>
      <c r="AU1110" s="269"/>
      <c r="AV1110" s="269"/>
      <c r="AW1110" s="269"/>
      <c r="AX1110" s="269"/>
      <c r="AY1110" s="269"/>
      <c r="AZ1110" s="269"/>
      <c r="BA1110" s="269"/>
      <c r="BB1110" s="269"/>
      <c r="BC1110" s="269"/>
      <c r="BD1110" s="269"/>
      <c r="BE1110" s="269"/>
      <c r="BF1110" s="269"/>
      <c r="BG1110" s="269"/>
      <c r="BH1110" s="269"/>
      <c r="BI1110" s="269"/>
      <c r="BJ1110" s="269"/>
      <c r="BK1110" s="269"/>
      <c r="BL1110" s="832">
        <f t="shared" ref="BL1110:CK1110" si="620">(((BL1105*2)+(BL1106*1)+(BL1107*0)))/(BL1105+BL1106+BL1107)</f>
        <v>1.8850574712643677</v>
      </c>
      <c r="BM1110" s="283">
        <f t="shared" si="620"/>
        <v>1.9885057471264367</v>
      </c>
      <c r="BN1110" s="283">
        <f t="shared" si="620"/>
        <v>1.9425287356321839</v>
      </c>
      <c r="BO1110" s="283">
        <f t="shared" si="620"/>
        <v>1.9310344827586208</v>
      </c>
      <c r="BP1110" s="283">
        <f t="shared" si="620"/>
        <v>1.9425287356321839</v>
      </c>
      <c r="BQ1110" s="283">
        <f t="shared" si="620"/>
        <v>1.9655172413793103</v>
      </c>
      <c r="BR1110" s="832">
        <f t="shared" si="620"/>
        <v>1.896551724137931</v>
      </c>
      <c r="BS1110" s="283">
        <f t="shared" si="620"/>
        <v>1.8850574712643677</v>
      </c>
      <c r="BT1110" s="283">
        <f t="shared" si="620"/>
        <v>1.9425287356321839</v>
      </c>
      <c r="BU1110" s="283">
        <f t="shared" si="620"/>
        <v>1.9655172413793103</v>
      </c>
      <c r="BV1110" s="283">
        <f t="shared" si="620"/>
        <v>1.9425287356321839</v>
      </c>
      <c r="BW1110" s="832">
        <f t="shared" si="620"/>
        <v>1.8850574712643677</v>
      </c>
      <c r="BX1110" s="283">
        <f t="shared" si="620"/>
        <v>1.896551724137931</v>
      </c>
      <c r="BY1110" s="832">
        <f t="shared" si="620"/>
        <v>1.9310344827586208</v>
      </c>
      <c r="BZ1110" s="832">
        <f t="shared" si="620"/>
        <v>1.9195402298850575</v>
      </c>
      <c r="CA1110" s="283">
        <f t="shared" si="620"/>
        <v>1.9770114942528736</v>
      </c>
      <c r="CB1110" s="283">
        <f t="shared" si="620"/>
        <v>1.8850574712643677</v>
      </c>
      <c r="CC1110" s="283">
        <f t="shared" si="620"/>
        <v>1.9655172413793103</v>
      </c>
      <c r="CD1110" s="770">
        <f t="shared" si="620"/>
        <v>1.8620689655172413</v>
      </c>
      <c r="CE1110" s="283">
        <f t="shared" si="620"/>
        <v>2</v>
      </c>
      <c r="CF1110" s="283">
        <f t="shared" si="620"/>
        <v>1.9425287356321839</v>
      </c>
      <c r="CG1110" s="283">
        <f t="shared" si="620"/>
        <v>1.9655172413793103</v>
      </c>
      <c r="CH1110" s="283">
        <f t="shared" si="620"/>
        <v>1.9770114942528736</v>
      </c>
      <c r="CI1110" s="283">
        <f t="shared" si="620"/>
        <v>1.9655172413793103</v>
      </c>
      <c r="CJ1110" s="770">
        <f t="shared" si="620"/>
        <v>1.9540229885057472</v>
      </c>
      <c r="CK1110" s="283">
        <f t="shared" si="620"/>
        <v>1.9885057471264367</v>
      </c>
      <c r="CL1110" s="972">
        <f>COUNTIF(BL1111:CK1111,"Đ")</f>
        <v>26</v>
      </c>
      <c r="CM1110" s="993">
        <f>CL1110/(CL1110+CN1110+CP1110+CR1110)</f>
        <v>1</v>
      </c>
      <c r="CN1110" s="959">
        <f>COUNTIF(BL1111:CK1111,"CCG")</f>
        <v>0</v>
      </c>
      <c r="CO1110" s="993">
        <f>CN1110/(CL1110+CN1110+CP1110+CR1110)</f>
        <v>0</v>
      </c>
      <c r="CP1110" s="959">
        <f>COUNTIF(BL1111:CK1111,"CĐ")</f>
        <v>0</v>
      </c>
      <c r="CQ1110" s="993">
        <f>CP1110/(CL1110+CN1110+CP1110+CR1110)</f>
        <v>0</v>
      </c>
      <c r="CR1110" s="959">
        <f>COUNTIF(BL1111:CK1111,"KĐG")</f>
        <v>0</v>
      </c>
      <c r="CS1110" s="993">
        <f>CR1110/(CL1110+CN1110+CP1110+CR1110)</f>
        <v>0</v>
      </c>
      <c r="CT1110" s="958">
        <f>(((CL1110*2)+(CN1110*1)+(CP1110*0)))/(CL1110+CN1110+CP1110)</f>
        <v>2</v>
      </c>
      <c r="CU1110" s="958" t="str">
        <f>IF(CS1110&gt;=50%,"KĐG",IF(CT1110&gt;=1.6,"Đạt",IF(CT1110&gt;=1,"Cần cố gắng","Chưa đạt")))</f>
        <v>Đạt</v>
      </c>
      <c r="CV1110" s="221"/>
    </row>
    <row r="1111" spans="1:100" ht="19.399999999999999" hidden="1" customHeight="1">
      <c r="A1111" s="1319"/>
      <c r="B1111" s="1187"/>
      <c r="C1111" s="1187"/>
      <c r="D1111" s="1187"/>
      <c r="E1111" s="1187"/>
      <c r="F1111" s="1187"/>
      <c r="G1111" s="1187"/>
      <c r="H1111" s="279"/>
      <c r="I1111" s="598"/>
      <c r="J1111" s="269"/>
      <c r="K1111" s="523"/>
      <c r="L1111" s="269"/>
      <c r="M1111" s="269"/>
      <c r="N1111" s="269"/>
      <c r="O1111" s="269"/>
      <c r="P1111" s="269"/>
      <c r="Q1111" s="269"/>
      <c r="R1111" s="269"/>
      <c r="S1111" s="269"/>
      <c r="T1111" s="269"/>
      <c r="U1111" s="269"/>
      <c r="V1111" s="269"/>
      <c r="W1111" s="419"/>
      <c r="X1111" s="281" t="s">
        <v>1974</v>
      </c>
      <c r="Y1111" s="269"/>
      <c r="Z1111" s="269"/>
      <c r="AA1111" s="269"/>
      <c r="AB1111" s="269"/>
      <c r="AC1111" s="669"/>
      <c r="AD1111" s="269"/>
      <c r="AE1111" s="269"/>
      <c r="AF1111" s="269"/>
      <c r="AG1111" s="269"/>
      <c r="AH1111" s="269"/>
      <c r="AI1111" s="269"/>
      <c r="AJ1111" s="269"/>
      <c r="AK1111" s="269"/>
      <c r="AL1111" s="269"/>
      <c r="AM1111" s="269"/>
      <c r="AN1111" s="269"/>
      <c r="AO1111" s="269"/>
      <c r="AP1111" s="269"/>
      <c r="AQ1111" s="269"/>
      <c r="AR1111" s="269"/>
      <c r="AS1111" s="269"/>
      <c r="AT1111" s="269"/>
      <c r="AU1111" s="269"/>
      <c r="AV1111" s="269"/>
      <c r="AW1111" s="269"/>
      <c r="AX1111" s="269"/>
      <c r="AY1111" s="269"/>
      <c r="AZ1111" s="269"/>
      <c r="BA1111" s="269"/>
      <c r="BB1111" s="269"/>
      <c r="BC1111" s="269"/>
      <c r="BD1111" s="269"/>
      <c r="BE1111" s="269"/>
      <c r="BF1111" s="269"/>
      <c r="BG1111" s="269"/>
      <c r="BH1111" s="269"/>
      <c r="BI1111" s="269"/>
      <c r="BJ1111" s="269"/>
      <c r="BK1111" s="269"/>
      <c r="BL1111" s="832" t="str">
        <f t="shared" ref="BL1111:CK1111" si="621">IF(BL1109&gt;=50%,"KĐG",IF(BL1110&gt;=1.6,"Đ",IF(BL1110&gt;=1,"CCG","CĐ")))</f>
        <v>Đ</v>
      </c>
      <c r="BM1111" s="283" t="str">
        <f t="shared" si="621"/>
        <v>Đ</v>
      </c>
      <c r="BN1111" s="283" t="str">
        <f t="shared" si="621"/>
        <v>Đ</v>
      </c>
      <c r="BO1111" s="283" t="str">
        <f t="shared" si="621"/>
        <v>Đ</v>
      </c>
      <c r="BP1111" s="283" t="str">
        <f t="shared" si="621"/>
        <v>Đ</v>
      </c>
      <c r="BQ1111" s="283" t="str">
        <f t="shared" si="621"/>
        <v>Đ</v>
      </c>
      <c r="BR1111" s="832" t="str">
        <f t="shared" si="621"/>
        <v>Đ</v>
      </c>
      <c r="BS1111" s="283" t="str">
        <f t="shared" si="621"/>
        <v>Đ</v>
      </c>
      <c r="BT1111" s="283" t="str">
        <f t="shared" si="621"/>
        <v>Đ</v>
      </c>
      <c r="BU1111" s="283" t="str">
        <f t="shared" si="621"/>
        <v>Đ</v>
      </c>
      <c r="BV1111" s="283" t="str">
        <f t="shared" si="621"/>
        <v>Đ</v>
      </c>
      <c r="BW1111" s="832" t="str">
        <f t="shared" si="621"/>
        <v>Đ</v>
      </c>
      <c r="BX1111" s="283" t="str">
        <f t="shared" si="621"/>
        <v>Đ</v>
      </c>
      <c r="BY1111" s="832" t="str">
        <f t="shared" si="621"/>
        <v>Đ</v>
      </c>
      <c r="BZ1111" s="832" t="str">
        <f t="shared" si="621"/>
        <v>Đ</v>
      </c>
      <c r="CA1111" s="283" t="str">
        <f t="shared" si="621"/>
        <v>Đ</v>
      </c>
      <c r="CB1111" s="283" t="str">
        <f t="shared" si="621"/>
        <v>Đ</v>
      </c>
      <c r="CC1111" s="283" t="str">
        <f t="shared" si="621"/>
        <v>Đ</v>
      </c>
      <c r="CD1111" s="770" t="str">
        <f t="shared" si="621"/>
        <v>Đ</v>
      </c>
      <c r="CE1111" s="283" t="str">
        <f t="shared" si="621"/>
        <v>Đ</v>
      </c>
      <c r="CF1111" s="283" t="str">
        <f t="shared" si="621"/>
        <v>Đ</v>
      </c>
      <c r="CG1111" s="283" t="str">
        <f t="shared" si="621"/>
        <v>Đ</v>
      </c>
      <c r="CH1111" s="283" t="str">
        <f t="shared" si="621"/>
        <v>Đ</v>
      </c>
      <c r="CI1111" s="283" t="str">
        <f t="shared" si="621"/>
        <v>Đ</v>
      </c>
      <c r="CJ1111" s="770" t="str">
        <f t="shared" si="621"/>
        <v>Đ</v>
      </c>
      <c r="CK1111" s="283" t="str">
        <f t="shared" si="621"/>
        <v>Đ</v>
      </c>
      <c r="CL1111" s="972"/>
      <c r="CM1111" s="993"/>
      <c r="CN1111" s="959"/>
      <c r="CO1111" s="993"/>
      <c r="CP1111" s="959"/>
      <c r="CQ1111" s="993"/>
      <c r="CR1111" s="959"/>
      <c r="CS1111" s="993"/>
      <c r="CT1111" s="958"/>
      <c r="CU1111" s="958"/>
      <c r="CV1111" s="221"/>
    </row>
    <row r="1112" spans="1:100" ht="19.399999999999999" hidden="1" customHeight="1">
      <c r="A1112" s="1319" t="s">
        <v>1982</v>
      </c>
      <c r="B1112" s="1185" t="s">
        <v>7</v>
      </c>
      <c r="C1112" s="1185"/>
      <c r="D1112" s="1185"/>
      <c r="E1112" s="1185"/>
      <c r="F1112" s="1185"/>
      <c r="G1112" s="1185"/>
      <c r="H1112" s="587"/>
      <c r="I1112" s="597"/>
      <c r="J1112" s="266"/>
      <c r="K1112" s="522"/>
      <c r="L1112" s="266"/>
      <c r="M1112" s="266"/>
      <c r="N1112" s="266"/>
      <c r="O1112" s="266"/>
      <c r="P1112" s="266"/>
      <c r="Q1112" s="266"/>
      <c r="R1112" s="266"/>
      <c r="S1112" s="266"/>
      <c r="T1112" s="266"/>
      <c r="U1112" s="266"/>
      <c r="V1112" s="266"/>
      <c r="W1112" s="418"/>
      <c r="X1112" s="266"/>
      <c r="Y1112" s="281" t="s">
        <v>1974</v>
      </c>
      <c r="Z1112" s="266"/>
      <c r="AA1112" s="266"/>
      <c r="AB1112" s="266"/>
      <c r="AC1112" s="668"/>
      <c r="AD1112" s="266"/>
      <c r="AE1112" s="266"/>
      <c r="AF1112" s="266"/>
      <c r="AG1112" s="266"/>
      <c r="AH1112" s="266"/>
      <c r="AI1112" s="266"/>
      <c r="AJ1112" s="266"/>
      <c r="AK1112" s="266"/>
      <c r="AL1112" s="266"/>
      <c r="AM1112" s="266"/>
      <c r="AN1112" s="266"/>
      <c r="AO1112" s="266"/>
      <c r="AP1112" s="266"/>
      <c r="AQ1112" s="266"/>
      <c r="AR1112" s="266"/>
      <c r="AS1112" s="266"/>
      <c r="AT1112" s="266"/>
      <c r="AU1112" s="266"/>
      <c r="AV1112" s="266"/>
      <c r="AW1112" s="266"/>
      <c r="AX1112" s="266"/>
      <c r="AY1112" s="266"/>
      <c r="AZ1112" s="266"/>
      <c r="BA1112" s="266"/>
      <c r="BB1112" s="266"/>
      <c r="BC1112" s="266"/>
      <c r="BD1112" s="266"/>
      <c r="BE1112" s="266"/>
      <c r="BF1112" s="266"/>
      <c r="BG1112" s="266"/>
      <c r="BH1112" s="266"/>
      <c r="BI1112" s="266"/>
      <c r="BJ1112" s="266"/>
      <c r="BK1112" s="266"/>
      <c r="BL1112" s="834">
        <f t="shared" ref="BL1112:BU1113" si="622">COUNTIFS($Z$6:$Z$1030,"x",BL$6:BL$1030,"2")</f>
        <v>78</v>
      </c>
      <c r="BM1112" s="284">
        <f t="shared" si="622"/>
        <v>85</v>
      </c>
      <c r="BN1112" s="284">
        <f t="shared" si="622"/>
        <v>81</v>
      </c>
      <c r="BO1112" s="284">
        <f t="shared" si="622"/>
        <v>78</v>
      </c>
      <c r="BP1112" s="284">
        <f t="shared" si="622"/>
        <v>84</v>
      </c>
      <c r="BQ1112" s="284">
        <f t="shared" si="622"/>
        <v>80</v>
      </c>
      <c r="BR1112" s="834">
        <f t="shared" si="622"/>
        <v>76</v>
      </c>
      <c r="BS1112" s="284">
        <f t="shared" si="622"/>
        <v>76</v>
      </c>
      <c r="BT1112" s="284">
        <f t="shared" si="622"/>
        <v>85</v>
      </c>
      <c r="BU1112" s="284">
        <f t="shared" si="622"/>
        <v>84</v>
      </c>
      <c r="BV1112" s="284">
        <f t="shared" ref="BV1112:CE1113" si="623">COUNTIFS($Z$6:$Z$1030,"x",BV$6:BV$1030,"2")</f>
        <v>82</v>
      </c>
      <c r="BW1112" s="834">
        <f t="shared" si="623"/>
        <v>77</v>
      </c>
      <c r="BX1112" s="284">
        <f t="shared" si="623"/>
        <v>80</v>
      </c>
      <c r="BY1112" s="834">
        <f t="shared" si="623"/>
        <v>76</v>
      </c>
      <c r="BZ1112" s="834">
        <f t="shared" si="623"/>
        <v>81</v>
      </c>
      <c r="CA1112" s="284">
        <f t="shared" si="623"/>
        <v>84</v>
      </c>
      <c r="CB1112" s="284">
        <f t="shared" si="623"/>
        <v>86</v>
      </c>
      <c r="CC1112" s="284">
        <f t="shared" si="623"/>
        <v>75</v>
      </c>
      <c r="CD1112" s="768">
        <f t="shared" si="623"/>
        <v>76</v>
      </c>
      <c r="CE1112" s="284">
        <f t="shared" si="623"/>
        <v>83</v>
      </c>
      <c r="CF1112" s="284">
        <f t="shared" ref="CF1112:CK1113" si="624">COUNTIFS($Z$6:$Z$1030,"x",CF$6:CF$1030,"2")</f>
        <v>83</v>
      </c>
      <c r="CG1112" s="284">
        <f t="shared" si="624"/>
        <v>82</v>
      </c>
      <c r="CH1112" s="284">
        <f t="shared" si="624"/>
        <v>83</v>
      </c>
      <c r="CI1112" s="284">
        <f t="shared" si="624"/>
        <v>85</v>
      </c>
      <c r="CJ1112" s="768">
        <f t="shared" si="624"/>
        <v>78</v>
      </c>
      <c r="CK1112" s="284">
        <f t="shared" si="624"/>
        <v>84</v>
      </c>
      <c r="CL1112" s="965"/>
      <c r="CM1112" s="965"/>
      <c r="CN1112" s="965"/>
      <c r="CO1112" s="965"/>
      <c r="CP1112" s="965"/>
      <c r="CQ1112" s="965"/>
      <c r="CR1112" s="965"/>
      <c r="CS1112" s="965"/>
      <c r="CT1112" s="965"/>
      <c r="CU1112" s="965"/>
      <c r="CV1112" s="221"/>
    </row>
    <row r="1113" spans="1:100" ht="19.399999999999999" hidden="1" customHeight="1">
      <c r="A1113" s="1319"/>
      <c r="B1113" s="1185" t="s">
        <v>4</v>
      </c>
      <c r="C1113" s="1185"/>
      <c r="D1113" s="1185"/>
      <c r="E1113" s="1185"/>
      <c r="F1113" s="1185"/>
      <c r="G1113" s="1185"/>
      <c r="H1113" s="587"/>
      <c r="I1113" s="597"/>
      <c r="J1113" s="266"/>
      <c r="K1113" s="522"/>
      <c r="L1113" s="266"/>
      <c r="M1113" s="266"/>
      <c r="N1113" s="266"/>
      <c r="O1113" s="266"/>
      <c r="P1113" s="266"/>
      <c r="Q1113" s="266"/>
      <c r="R1113" s="266"/>
      <c r="S1113" s="266"/>
      <c r="T1113" s="266"/>
      <c r="U1113" s="266"/>
      <c r="V1113" s="266"/>
      <c r="W1113" s="418"/>
      <c r="X1113" s="266"/>
      <c r="Y1113" s="281" t="s">
        <v>1974</v>
      </c>
      <c r="Z1113" s="266"/>
      <c r="AA1113" s="266"/>
      <c r="AB1113" s="266"/>
      <c r="AC1113" s="668"/>
      <c r="AD1113" s="266"/>
      <c r="AE1113" s="266"/>
      <c r="AF1113" s="266"/>
      <c r="AG1113" s="266"/>
      <c r="AH1113" s="266"/>
      <c r="AI1113" s="266"/>
      <c r="AJ1113" s="266"/>
      <c r="AK1113" s="266"/>
      <c r="AL1113" s="266"/>
      <c r="AM1113" s="266"/>
      <c r="AN1113" s="266"/>
      <c r="AO1113" s="266"/>
      <c r="AP1113" s="266"/>
      <c r="AQ1113" s="266"/>
      <c r="AR1113" s="266"/>
      <c r="AS1113" s="266"/>
      <c r="AT1113" s="266"/>
      <c r="AU1113" s="266"/>
      <c r="AV1113" s="266"/>
      <c r="AW1113" s="266"/>
      <c r="AX1113" s="266"/>
      <c r="AY1113" s="266"/>
      <c r="AZ1113" s="266"/>
      <c r="BA1113" s="266"/>
      <c r="BB1113" s="266"/>
      <c r="BC1113" s="266"/>
      <c r="BD1113" s="266"/>
      <c r="BE1113" s="266"/>
      <c r="BF1113" s="266"/>
      <c r="BG1113" s="266"/>
      <c r="BH1113" s="266"/>
      <c r="BI1113" s="266"/>
      <c r="BJ1113" s="266"/>
      <c r="BK1113" s="266"/>
      <c r="BL1113" s="834">
        <f t="shared" si="622"/>
        <v>78</v>
      </c>
      <c r="BM1113" s="284">
        <f t="shared" si="622"/>
        <v>85</v>
      </c>
      <c r="BN1113" s="284">
        <f t="shared" si="622"/>
        <v>81</v>
      </c>
      <c r="BO1113" s="284">
        <f t="shared" si="622"/>
        <v>78</v>
      </c>
      <c r="BP1113" s="284">
        <f t="shared" si="622"/>
        <v>84</v>
      </c>
      <c r="BQ1113" s="284">
        <f t="shared" si="622"/>
        <v>80</v>
      </c>
      <c r="BR1113" s="834">
        <f t="shared" si="622"/>
        <v>76</v>
      </c>
      <c r="BS1113" s="284">
        <f t="shared" si="622"/>
        <v>76</v>
      </c>
      <c r="BT1113" s="284">
        <f t="shared" si="622"/>
        <v>85</v>
      </c>
      <c r="BU1113" s="284">
        <f t="shared" si="622"/>
        <v>84</v>
      </c>
      <c r="BV1113" s="284">
        <f t="shared" si="623"/>
        <v>82</v>
      </c>
      <c r="BW1113" s="834">
        <f t="shared" si="623"/>
        <v>77</v>
      </c>
      <c r="BX1113" s="284">
        <f t="shared" si="623"/>
        <v>80</v>
      </c>
      <c r="BY1113" s="834">
        <f t="shared" si="623"/>
        <v>76</v>
      </c>
      <c r="BZ1113" s="834">
        <f t="shared" si="623"/>
        <v>81</v>
      </c>
      <c r="CA1113" s="284">
        <f t="shared" si="623"/>
        <v>84</v>
      </c>
      <c r="CB1113" s="284">
        <f t="shared" si="623"/>
        <v>86</v>
      </c>
      <c r="CC1113" s="284">
        <f t="shared" si="623"/>
        <v>75</v>
      </c>
      <c r="CD1113" s="768">
        <f t="shared" si="623"/>
        <v>76</v>
      </c>
      <c r="CE1113" s="284">
        <f t="shared" si="623"/>
        <v>83</v>
      </c>
      <c r="CF1113" s="284">
        <f t="shared" si="624"/>
        <v>83</v>
      </c>
      <c r="CG1113" s="284">
        <f t="shared" si="624"/>
        <v>82</v>
      </c>
      <c r="CH1113" s="284">
        <f t="shared" si="624"/>
        <v>83</v>
      </c>
      <c r="CI1113" s="284">
        <f t="shared" si="624"/>
        <v>85</v>
      </c>
      <c r="CJ1113" s="768">
        <f t="shared" si="624"/>
        <v>78</v>
      </c>
      <c r="CK1113" s="284">
        <f t="shared" si="624"/>
        <v>84</v>
      </c>
      <c r="CL1113" s="965"/>
      <c r="CM1113" s="965"/>
      <c r="CN1113" s="965"/>
      <c r="CO1113" s="965"/>
      <c r="CP1113" s="965"/>
      <c r="CQ1113" s="965"/>
      <c r="CR1113" s="965"/>
      <c r="CS1113" s="965"/>
      <c r="CT1113" s="965"/>
      <c r="CU1113" s="965"/>
      <c r="CV1113" s="221"/>
    </row>
    <row r="1114" spans="1:100" ht="19.399999999999999" hidden="1" customHeight="1">
      <c r="A1114" s="1319"/>
      <c r="B1114" s="1185" t="s">
        <v>3</v>
      </c>
      <c r="C1114" s="1185"/>
      <c r="D1114" s="1185"/>
      <c r="E1114" s="1185"/>
      <c r="F1114" s="1185"/>
      <c r="G1114" s="1185"/>
      <c r="H1114" s="587"/>
      <c r="I1114" s="597"/>
      <c r="J1114" s="266"/>
      <c r="K1114" s="522"/>
      <c r="L1114" s="266"/>
      <c r="M1114" s="266"/>
      <c r="N1114" s="266"/>
      <c r="O1114" s="266"/>
      <c r="P1114" s="266"/>
      <c r="Q1114" s="266"/>
      <c r="R1114" s="266"/>
      <c r="S1114" s="266"/>
      <c r="T1114" s="266"/>
      <c r="U1114" s="266"/>
      <c r="V1114" s="266"/>
      <c r="W1114" s="418"/>
      <c r="X1114" s="266"/>
      <c r="Y1114" s="281" t="s">
        <v>1974</v>
      </c>
      <c r="Z1114" s="266"/>
      <c r="AA1114" s="266"/>
      <c r="AB1114" s="266"/>
      <c r="AC1114" s="668"/>
      <c r="AD1114" s="266"/>
      <c r="AE1114" s="266"/>
      <c r="AF1114" s="266"/>
      <c r="AG1114" s="266"/>
      <c r="AH1114" s="266"/>
      <c r="AI1114" s="266"/>
      <c r="AJ1114" s="266"/>
      <c r="AK1114" s="266"/>
      <c r="AL1114" s="266"/>
      <c r="AM1114" s="266"/>
      <c r="AN1114" s="266"/>
      <c r="AO1114" s="266"/>
      <c r="AP1114" s="266"/>
      <c r="AQ1114" s="266"/>
      <c r="AR1114" s="266"/>
      <c r="AS1114" s="266"/>
      <c r="AT1114" s="266"/>
      <c r="AU1114" s="266"/>
      <c r="AV1114" s="266"/>
      <c r="AW1114" s="266"/>
      <c r="AX1114" s="266"/>
      <c r="AY1114" s="266"/>
      <c r="AZ1114" s="266"/>
      <c r="BA1114" s="266"/>
      <c r="BB1114" s="266"/>
      <c r="BC1114" s="266"/>
      <c r="BD1114" s="266"/>
      <c r="BE1114" s="266"/>
      <c r="BF1114" s="266"/>
      <c r="BG1114" s="266"/>
      <c r="BH1114" s="266"/>
      <c r="BI1114" s="266"/>
      <c r="BJ1114" s="266"/>
      <c r="BK1114" s="266"/>
      <c r="BL1114" s="834">
        <f t="shared" ref="BL1114:CK1114" si="625">COUNTIFS($Z$6:$Z$1030,"x",BL$6:BL$1030,"0")</f>
        <v>0</v>
      </c>
      <c r="BM1114" s="284">
        <f t="shared" si="625"/>
        <v>0</v>
      </c>
      <c r="BN1114" s="284">
        <f t="shared" si="625"/>
        <v>0</v>
      </c>
      <c r="BO1114" s="284">
        <f t="shared" si="625"/>
        <v>0</v>
      </c>
      <c r="BP1114" s="284">
        <f t="shared" si="625"/>
        <v>0</v>
      </c>
      <c r="BQ1114" s="284">
        <f t="shared" si="625"/>
        <v>0</v>
      </c>
      <c r="BR1114" s="834">
        <f t="shared" si="625"/>
        <v>0</v>
      </c>
      <c r="BS1114" s="284">
        <f t="shared" si="625"/>
        <v>0</v>
      </c>
      <c r="BT1114" s="284">
        <f t="shared" si="625"/>
        <v>0</v>
      </c>
      <c r="BU1114" s="284">
        <f t="shared" si="625"/>
        <v>0</v>
      </c>
      <c r="BV1114" s="284">
        <f t="shared" si="625"/>
        <v>0</v>
      </c>
      <c r="BW1114" s="834">
        <f t="shared" si="625"/>
        <v>0</v>
      </c>
      <c r="BX1114" s="284">
        <f t="shared" si="625"/>
        <v>0</v>
      </c>
      <c r="BY1114" s="834">
        <f t="shared" si="625"/>
        <v>0</v>
      </c>
      <c r="BZ1114" s="834">
        <f t="shared" si="625"/>
        <v>0</v>
      </c>
      <c r="CA1114" s="284">
        <f t="shared" si="625"/>
        <v>0</v>
      </c>
      <c r="CB1114" s="284">
        <f t="shared" si="625"/>
        <v>0</v>
      </c>
      <c r="CC1114" s="284">
        <f t="shared" si="625"/>
        <v>0</v>
      </c>
      <c r="CD1114" s="768">
        <f t="shared" si="625"/>
        <v>0</v>
      </c>
      <c r="CE1114" s="284">
        <f t="shared" si="625"/>
        <v>0</v>
      </c>
      <c r="CF1114" s="284">
        <f t="shared" si="625"/>
        <v>0</v>
      </c>
      <c r="CG1114" s="284">
        <f t="shared" si="625"/>
        <v>0</v>
      </c>
      <c r="CH1114" s="284">
        <f t="shared" si="625"/>
        <v>0</v>
      </c>
      <c r="CI1114" s="284">
        <f t="shared" si="625"/>
        <v>0</v>
      </c>
      <c r="CJ1114" s="768">
        <f t="shared" si="625"/>
        <v>0</v>
      </c>
      <c r="CK1114" s="284">
        <f t="shared" si="625"/>
        <v>0</v>
      </c>
      <c r="CL1114" s="965"/>
      <c r="CM1114" s="965"/>
      <c r="CN1114" s="965"/>
      <c r="CO1114" s="965"/>
      <c r="CP1114" s="965"/>
      <c r="CQ1114" s="965"/>
      <c r="CR1114" s="965"/>
      <c r="CS1114" s="965"/>
      <c r="CT1114" s="965"/>
      <c r="CU1114" s="965"/>
      <c r="CV1114" s="221"/>
    </row>
    <row r="1115" spans="1:100" ht="19.399999999999999" hidden="1" customHeight="1">
      <c r="A1115" s="1319"/>
      <c r="B1115" s="1185" t="s">
        <v>2</v>
      </c>
      <c r="C1115" s="1185"/>
      <c r="D1115" s="1185"/>
      <c r="E1115" s="1185"/>
      <c r="F1115" s="1185"/>
      <c r="G1115" s="1185"/>
      <c r="H1115" s="587"/>
      <c r="I1115" s="597"/>
      <c r="J1115" s="266"/>
      <c r="K1115" s="522"/>
      <c r="L1115" s="266"/>
      <c r="M1115" s="266"/>
      <c r="N1115" s="266"/>
      <c r="O1115" s="266"/>
      <c r="P1115" s="266"/>
      <c r="Q1115" s="266"/>
      <c r="R1115" s="266"/>
      <c r="S1115" s="266"/>
      <c r="T1115" s="266"/>
      <c r="U1115" s="266"/>
      <c r="V1115" s="266"/>
      <c r="W1115" s="418"/>
      <c r="X1115" s="266"/>
      <c r="Y1115" s="281" t="s">
        <v>1974</v>
      </c>
      <c r="Z1115" s="266"/>
      <c r="AA1115" s="266"/>
      <c r="AB1115" s="266"/>
      <c r="AC1115" s="668"/>
      <c r="AD1115" s="266"/>
      <c r="AE1115" s="266"/>
      <c r="AF1115" s="266"/>
      <c r="AG1115" s="266"/>
      <c r="AH1115" s="266"/>
      <c r="AI1115" s="266"/>
      <c r="AJ1115" s="266"/>
      <c r="AK1115" s="266"/>
      <c r="AL1115" s="266"/>
      <c r="AM1115" s="266"/>
      <c r="AN1115" s="266"/>
      <c r="AO1115" s="266"/>
      <c r="AP1115" s="266"/>
      <c r="AQ1115" s="266"/>
      <c r="AR1115" s="266"/>
      <c r="AS1115" s="266"/>
      <c r="AT1115" s="266"/>
      <c r="AU1115" s="266"/>
      <c r="AV1115" s="266"/>
      <c r="AW1115" s="266"/>
      <c r="AX1115" s="266"/>
      <c r="AY1115" s="266"/>
      <c r="AZ1115" s="266"/>
      <c r="BA1115" s="266"/>
      <c r="BB1115" s="266"/>
      <c r="BC1115" s="266"/>
      <c r="BD1115" s="266"/>
      <c r="BE1115" s="266"/>
      <c r="BF1115" s="266"/>
      <c r="BG1115" s="266"/>
      <c r="BH1115" s="266"/>
      <c r="BI1115" s="266"/>
      <c r="BJ1115" s="266"/>
      <c r="BK1115" s="266"/>
      <c r="BL1115" s="834">
        <f t="shared" ref="BL1115:CK1115" si="626">COUNTIFS($Z$6:$Z$1030,"x",BL$6:BL$1030,"kđg")</f>
        <v>0</v>
      </c>
      <c r="BM1115" s="284">
        <f t="shared" si="626"/>
        <v>0</v>
      </c>
      <c r="BN1115" s="284">
        <f t="shared" si="626"/>
        <v>0</v>
      </c>
      <c r="BO1115" s="284">
        <f t="shared" si="626"/>
        <v>0</v>
      </c>
      <c r="BP1115" s="284">
        <f t="shared" si="626"/>
        <v>0</v>
      </c>
      <c r="BQ1115" s="284">
        <f t="shared" si="626"/>
        <v>0</v>
      </c>
      <c r="BR1115" s="834">
        <f t="shared" si="626"/>
        <v>0</v>
      </c>
      <c r="BS1115" s="284">
        <f t="shared" si="626"/>
        <v>0</v>
      </c>
      <c r="BT1115" s="284">
        <f t="shared" si="626"/>
        <v>0</v>
      </c>
      <c r="BU1115" s="284">
        <f t="shared" si="626"/>
        <v>0</v>
      </c>
      <c r="BV1115" s="284">
        <f t="shared" si="626"/>
        <v>0</v>
      </c>
      <c r="BW1115" s="834">
        <f t="shared" si="626"/>
        <v>0</v>
      </c>
      <c r="BX1115" s="284">
        <f t="shared" si="626"/>
        <v>0</v>
      </c>
      <c r="BY1115" s="834">
        <f t="shared" si="626"/>
        <v>0</v>
      </c>
      <c r="BZ1115" s="834">
        <f t="shared" si="626"/>
        <v>0</v>
      </c>
      <c r="CA1115" s="284">
        <f t="shared" si="626"/>
        <v>0</v>
      </c>
      <c r="CB1115" s="284">
        <f t="shared" si="626"/>
        <v>0</v>
      </c>
      <c r="CC1115" s="284">
        <f t="shared" si="626"/>
        <v>0</v>
      </c>
      <c r="CD1115" s="768">
        <f t="shared" si="626"/>
        <v>0</v>
      </c>
      <c r="CE1115" s="284">
        <f t="shared" si="626"/>
        <v>0</v>
      </c>
      <c r="CF1115" s="284">
        <f t="shared" si="626"/>
        <v>0</v>
      </c>
      <c r="CG1115" s="284">
        <f t="shared" si="626"/>
        <v>0</v>
      </c>
      <c r="CH1115" s="284">
        <f t="shared" si="626"/>
        <v>0</v>
      </c>
      <c r="CI1115" s="284">
        <f t="shared" si="626"/>
        <v>0</v>
      </c>
      <c r="CJ1115" s="768">
        <f t="shared" si="626"/>
        <v>0</v>
      </c>
      <c r="CK1115" s="284">
        <f t="shared" si="626"/>
        <v>0</v>
      </c>
      <c r="CL1115" s="965"/>
      <c r="CM1115" s="965"/>
      <c r="CN1115" s="965"/>
      <c r="CO1115" s="965"/>
      <c r="CP1115" s="965"/>
      <c r="CQ1115" s="965"/>
      <c r="CR1115" s="965"/>
      <c r="CS1115" s="965"/>
      <c r="CT1115" s="965"/>
      <c r="CU1115" s="965"/>
      <c r="CV1115" s="221"/>
    </row>
    <row r="1116" spans="1:100" ht="19.399999999999999" hidden="1" customHeight="1">
      <c r="A1116" s="1319"/>
      <c r="B1116" s="1185" t="s">
        <v>1</v>
      </c>
      <c r="C1116" s="1185"/>
      <c r="D1116" s="1185"/>
      <c r="E1116" s="1185"/>
      <c r="F1116" s="1185"/>
      <c r="G1116" s="1185"/>
      <c r="H1116" s="587"/>
      <c r="I1116" s="597"/>
      <c r="J1116" s="266"/>
      <c r="K1116" s="522"/>
      <c r="L1116" s="266"/>
      <c r="M1116" s="266"/>
      <c r="N1116" s="266"/>
      <c r="O1116" s="266"/>
      <c r="P1116" s="266"/>
      <c r="Q1116" s="266"/>
      <c r="R1116" s="266"/>
      <c r="S1116" s="266"/>
      <c r="T1116" s="266"/>
      <c r="U1116" s="266"/>
      <c r="V1116" s="266"/>
      <c r="W1116" s="418"/>
      <c r="X1116" s="266"/>
      <c r="Y1116" s="281" t="s">
        <v>1974</v>
      </c>
      <c r="Z1116" s="266"/>
      <c r="AA1116" s="266"/>
      <c r="AB1116" s="266"/>
      <c r="AC1116" s="668"/>
      <c r="AD1116" s="266"/>
      <c r="AE1116" s="266"/>
      <c r="AF1116" s="266"/>
      <c r="AG1116" s="266"/>
      <c r="AH1116" s="266"/>
      <c r="AI1116" s="266"/>
      <c r="AJ1116" s="266"/>
      <c r="AK1116" s="266"/>
      <c r="AL1116" s="266"/>
      <c r="AM1116" s="266"/>
      <c r="AN1116" s="266"/>
      <c r="AO1116" s="266"/>
      <c r="AP1116" s="266"/>
      <c r="AQ1116" s="266"/>
      <c r="AR1116" s="266"/>
      <c r="AS1116" s="266"/>
      <c r="AT1116" s="266"/>
      <c r="AU1116" s="266"/>
      <c r="AV1116" s="266"/>
      <c r="AW1116" s="266"/>
      <c r="AX1116" s="266"/>
      <c r="AY1116" s="266"/>
      <c r="AZ1116" s="266"/>
      <c r="BA1116" s="266"/>
      <c r="BB1116" s="266"/>
      <c r="BC1116" s="266"/>
      <c r="BD1116" s="266"/>
      <c r="BE1116" s="266"/>
      <c r="BF1116" s="266"/>
      <c r="BG1116" s="266"/>
      <c r="BH1116" s="266"/>
      <c r="BI1116" s="266"/>
      <c r="BJ1116" s="266"/>
      <c r="BK1116" s="266"/>
      <c r="BL1116" s="833">
        <f t="shared" ref="BL1116:CK1116" si="627">BL1115/(BL1112+BL1113+BL1114+BL1115)</f>
        <v>0</v>
      </c>
      <c r="BM1116" s="202">
        <f t="shared" si="627"/>
        <v>0</v>
      </c>
      <c r="BN1116" s="202">
        <f t="shared" si="627"/>
        <v>0</v>
      </c>
      <c r="BO1116" s="202">
        <f t="shared" si="627"/>
        <v>0</v>
      </c>
      <c r="BP1116" s="202">
        <f t="shared" si="627"/>
        <v>0</v>
      </c>
      <c r="BQ1116" s="202">
        <f t="shared" si="627"/>
        <v>0</v>
      </c>
      <c r="BR1116" s="833">
        <f t="shared" si="627"/>
        <v>0</v>
      </c>
      <c r="BS1116" s="202">
        <f t="shared" si="627"/>
        <v>0</v>
      </c>
      <c r="BT1116" s="202">
        <f t="shared" si="627"/>
        <v>0</v>
      </c>
      <c r="BU1116" s="202">
        <f t="shared" si="627"/>
        <v>0</v>
      </c>
      <c r="BV1116" s="202">
        <f t="shared" si="627"/>
        <v>0</v>
      </c>
      <c r="BW1116" s="833">
        <f t="shared" si="627"/>
        <v>0</v>
      </c>
      <c r="BX1116" s="202">
        <f t="shared" si="627"/>
        <v>0</v>
      </c>
      <c r="BY1116" s="833">
        <f t="shared" si="627"/>
        <v>0</v>
      </c>
      <c r="BZ1116" s="833">
        <f t="shared" si="627"/>
        <v>0</v>
      </c>
      <c r="CA1116" s="202">
        <f t="shared" si="627"/>
        <v>0</v>
      </c>
      <c r="CB1116" s="202">
        <f t="shared" si="627"/>
        <v>0</v>
      </c>
      <c r="CC1116" s="202">
        <f t="shared" si="627"/>
        <v>0</v>
      </c>
      <c r="CD1116" s="769">
        <f t="shared" si="627"/>
        <v>0</v>
      </c>
      <c r="CE1116" s="202">
        <f t="shared" si="627"/>
        <v>0</v>
      </c>
      <c r="CF1116" s="202">
        <f t="shared" si="627"/>
        <v>0</v>
      </c>
      <c r="CG1116" s="202">
        <f t="shared" si="627"/>
        <v>0</v>
      </c>
      <c r="CH1116" s="202">
        <f t="shared" si="627"/>
        <v>0</v>
      </c>
      <c r="CI1116" s="202">
        <f t="shared" si="627"/>
        <v>0</v>
      </c>
      <c r="CJ1116" s="769">
        <f t="shared" si="627"/>
        <v>0</v>
      </c>
      <c r="CK1116" s="202">
        <f t="shared" si="627"/>
        <v>0</v>
      </c>
      <c r="CL1116" s="965"/>
      <c r="CM1116" s="965"/>
      <c r="CN1116" s="965"/>
      <c r="CO1116" s="965"/>
      <c r="CP1116" s="965"/>
      <c r="CQ1116" s="965"/>
      <c r="CR1116" s="965"/>
      <c r="CS1116" s="965"/>
      <c r="CT1116" s="965"/>
      <c r="CU1116" s="965"/>
      <c r="CV1116" s="221"/>
    </row>
    <row r="1117" spans="1:100" ht="19.399999999999999" hidden="1" customHeight="1">
      <c r="A1117" s="1319"/>
      <c r="B1117" s="1186" t="s">
        <v>1983</v>
      </c>
      <c r="C1117" s="1186"/>
      <c r="D1117" s="1186"/>
      <c r="E1117" s="1186"/>
      <c r="F1117" s="1186"/>
      <c r="G1117" s="1186"/>
      <c r="H1117" s="588"/>
      <c r="I1117" s="597"/>
      <c r="J1117" s="269"/>
      <c r="K1117" s="523"/>
      <c r="L1117" s="269"/>
      <c r="M1117" s="269"/>
      <c r="N1117" s="269"/>
      <c r="O1117" s="269"/>
      <c r="P1117" s="269"/>
      <c r="Q1117" s="269"/>
      <c r="R1117" s="269"/>
      <c r="S1117" s="269"/>
      <c r="T1117" s="269"/>
      <c r="U1117" s="269"/>
      <c r="V1117" s="269"/>
      <c r="W1117" s="419"/>
      <c r="X1117" s="269"/>
      <c r="Y1117" s="281" t="s">
        <v>1974</v>
      </c>
      <c r="Z1117" s="269"/>
      <c r="AA1117" s="269"/>
      <c r="AB1117" s="269"/>
      <c r="AC1117" s="669"/>
      <c r="AD1117" s="269"/>
      <c r="AE1117" s="269"/>
      <c r="AF1117" s="269"/>
      <c r="AG1117" s="269"/>
      <c r="AH1117" s="269"/>
      <c r="AI1117" s="269"/>
      <c r="AJ1117" s="269"/>
      <c r="AK1117" s="269"/>
      <c r="AL1117" s="269"/>
      <c r="AM1117" s="269"/>
      <c r="AN1117" s="269"/>
      <c r="AO1117" s="269"/>
      <c r="AP1117" s="269"/>
      <c r="AQ1117" s="269"/>
      <c r="AR1117" s="269"/>
      <c r="AS1117" s="269"/>
      <c r="AT1117" s="269"/>
      <c r="AU1117" s="269"/>
      <c r="AV1117" s="269"/>
      <c r="AW1117" s="269"/>
      <c r="AX1117" s="269"/>
      <c r="AY1117" s="269"/>
      <c r="AZ1117" s="269"/>
      <c r="BA1117" s="269"/>
      <c r="BB1117" s="269"/>
      <c r="BC1117" s="269"/>
      <c r="BD1117" s="269"/>
      <c r="BE1117" s="269"/>
      <c r="BF1117" s="269"/>
      <c r="BG1117" s="269"/>
      <c r="BH1117" s="269"/>
      <c r="BI1117" s="269"/>
      <c r="BJ1117" s="269"/>
      <c r="BK1117" s="269"/>
      <c r="BL1117" s="832">
        <f t="shared" ref="BL1117:CK1117" si="628">(((BL1112*2)+(BL1113*1)+(BL1114*0)))/(BL1112+BL1113+BL1114)</f>
        <v>1.5</v>
      </c>
      <c r="BM1117" s="283">
        <f t="shared" si="628"/>
        <v>1.5</v>
      </c>
      <c r="BN1117" s="283">
        <f t="shared" si="628"/>
        <v>1.5</v>
      </c>
      <c r="BO1117" s="283">
        <f t="shared" si="628"/>
        <v>1.5</v>
      </c>
      <c r="BP1117" s="283">
        <f t="shared" si="628"/>
        <v>1.5</v>
      </c>
      <c r="BQ1117" s="283">
        <f t="shared" si="628"/>
        <v>1.5</v>
      </c>
      <c r="BR1117" s="832">
        <f t="shared" si="628"/>
        <v>1.5</v>
      </c>
      <c r="BS1117" s="283">
        <f t="shared" si="628"/>
        <v>1.5</v>
      </c>
      <c r="BT1117" s="283">
        <f t="shared" si="628"/>
        <v>1.5</v>
      </c>
      <c r="BU1117" s="283">
        <f t="shared" si="628"/>
        <v>1.5</v>
      </c>
      <c r="BV1117" s="283">
        <f t="shared" si="628"/>
        <v>1.5</v>
      </c>
      <c r="BW1117" s="832">
        <f t="shared" si="628"/>
        <v>1.5</v>
      </c>
      <c r="BX1117" s="283">
        <f t="shared" si="628"/>
        <v>1.5</v>
      </c>
      <c r="BY1117" s="832">
        <f t="shared" si="628"/>
        <v>1.5</v>
      </c>
      <c r="BZ1117" s="832">
        <f t="shared" si="628"/>
        <v>1.5</v>
      </c>
      <c r="CA1117" s="283">
        <f t="shared" si="628"/>
        <v>1.5</v>
      </c>
      <c r="CB1117" s="283">
        <f t="shared" si="628"/>
        <v>1.5</v>
      </c>
      <c r="CC1117" s="283">
        <f t="shared" si="628"/>
        <v>1.5</v>
      </c>
      <c r="CD1117" s="770">
        <f t="shared" si="628"/>
        <v>1.5</v>
      </c>
      <c r="CE1117" s="283">
        <f t="shared" si="628"/>
        <v>1.5</v>
      </c>
      <c r="CF1117" s="283">
        <f t="shared" si="628"/>
        <v>1.5</v>
      </c>
      <c r="CG1117" s="283">
        <f t="shared" si="628"/>
        <v>1.5</v>
      </c>
      <c r="CH1117" s="283">
        <f t="shared" si="628"/>
        <v>1.5</v>
      </c>
      <c r="CI1117" s="283">
        <f t="shared" si="628"/>
        <v>1.5</v>
      </c>
      <c r="CJ1117" s="770">
        <f t="shared" si="628"/>
        <v>1.5</v>
      </c>
      <c r="CK1117" s="283">
        <f t="shared" si="628"/>
        <v>1.5</v>
      </c>
      <c r="CL1117" s="972">
        <f>COUNTIF(BL1118:CK1118,"Đ")</f>
        <v>0</v>
      </c>
      <c r="CM1117" s="960">
        <f>CL1117/(CL1117+CN1117+CP1117+CR1117)</f>
        <v>0</v>
      </c>
      <c r="CN1117" s="959">
        <f>COUNTIF(BL1118:CK1118,"CCG")</f>
        <v>26</v>
      </c>
      <c r="CO1117" s="960">
        <f>CN1117/(CL1117+CN1117+CP1117+CR1117)</f>
        <v>1</v>
      </c>
      <c r="CP1117" s="959">
        <f>COUNTIF(BL1118:CK1118,"CĐ")</f>
        <v>0</v>
      </c>
      <c r="CQ1117" s="960">
        <f>CP1117/(CL1117+CN1117+CP1117+CR1117)</f>
        <v>0</v>
      </c>
      <c r="CR1117" s="959">
        <f>COUNTIF(BL1118:CK1118,"KĐG")</f>
        <v>0</v>
      </c>
      <c r="CS1117" s="960">
        <f>CR1117/(CL1117+CN1117+CP1117+CR1117)</f>
        <v>0</v>
      </c>
      <c r="CT1117" s="958">
        <f>(((CL1117*2)+(CN1117*1)+(CP1117*0)))/(CL1117+CN1117+CP1117)</f>
        <v>1</v>
      </c>
      <c r="CU1117" s="958" t="str">
        <f>IF(CS1117&gt;=50%,"KĐG",IF(CT1117&gt;=1.6,"Đạt",IF(CT1117&gt;=1,"Cần cố gắng","Chưa đạt")))</f>
        <v>Cần cố gắng</v>
      </c>
      <c r="CV1117" s="221"/>
    </row>
    <row r="1118" spans="1:100" ht="19.399999999999999" hidden="1" customHeight="1">
      <c r="A1118" s="1319"/>
      <c r="B1118" s="1186"/>
      <c r="C1118" s="1186"/>
      <c r="D1118" s="1186"/>
      <c r="E1118" s="1186"/>
      <c r="F1118" s="1186"/>
      <c r="G1118" s="1186"/>
      <c r="H1118" s="588"/>
      <c r="I1118" s="597"/>
      <c r="J1118" s="269"/>
      <c r="K1118" s="523"/>
      <c r="L1118" s="269"/>
      <c r="M1118" s="269"/>
      <c r="N1118" s="269"/>
      <c r="O1118" s="269"/>
      <c r="P1118" s="269"/>
      <c r="Q1118" s="269"/>
      <c r="R1118" s="269"/>
      <c r="S1118" s="269"/>
      <c r="T1118" s="269"/>
      <c r="U1118" s="269"/>
      <c r="V1118" s="269"/>
      <c r="W1118" s="419"/>
      <c r="X1118" s="269"/>
      <c r="Y1118" s="281" t="s">
        <v>1974</v>
      </c>
      <c r="Z1118" s="269"/>
      <c r="AA1118" s="269"/>
      <c r="AB1118" s="269"/>
      <c r="AC1118" s="669"/>
      <c r="AD1118" s="269"/>
      <c r="AE1118" s="269"/>
      <c r="AF1118" s="269"/>
      <c r="AG1118" s="269"/>
      <c r="AH1118" s="269"/>
      <c r="AI1118" s="269"/>
      <c r="AJ1118" s="269"/>
      <c r="AK1118" s="269"/>
      <c r="AL1118" s="269"/>
      <c r="AM1118" s="269"/>
      <c r="AN1118" s="269"/>
      <c r="AO1118" s="269"/>
      <c r="AP1118" s="269"/>
      <c r="AQ1118" s="269"/>
      <c r="AR1118" s="269"/>
      <c r="AS1118" s="269"/>
      <c r="AT1118" s="269"/>
      <c r="AU1118" s="269"/>
      <c r="AV1118" s="269"/>
      <c r="AW1118" s="269"/>
      <c r="AX1118" s="269"/>
      <c r="AY1118" s="269"/>
      <c r="AZ1118" s="269"/>
      <c r="BA1118" s="269"/>
      <c r="BB1118" s="269"/>
      <c r="BC1118" s="269"/>
      <c r="BD1118" s="269"/>
      <c r="BE1118" s="269"/>
      <c r="BF1118" s="269"/>
      <c r="BG1118" s="269"/>
      <c r="BH1118" s="269"/>
      <c r="BI1118" s="269"/>
      <c r="BJ1118" s="269"/>
      <c r="BK1118" s="269"/>
      <c r="BL1118" s="832" t="str">
        <f t="shared" ref="BL1118:CK1118" si="629">IF(BL1116&gt;=50%,"KĐG",IF(BL1117&gt;=1.6,"Đ",IF(BL1117&gt;=1,"CCG","CĐ")))</f>
        <v>CCG</v>
      </c>
      <c r="BM1118" s="283" t="str">
        <f t="shared" si="629"/>
        <v>CCG</v>
      </c>
      <c r="BN1118" s="283" t="str">
        <f t="shared" si="629"/>
        <v>CCG</v>
      </c>
      <c r="BO1118" s="283" t="str">
        <f t="shared" si="629"/>
        <v>CCG</v>
      </c>
      <c r="BP1118" s="283" t="str">
        <f t="shared" si="629"/>
        <v>CCG</v>
      </c>
      <c r="BQ1118" s="283" t="str">
        <f t="shared" si="629"/>
        <v>CCG</v>
      </c>
      <c r="BR1118" s="832" t="str">
        <f t="shared" si="629"/>
        <v>CCG</v>
      </c>
      <c r="BS1118" s="283" t="str">
        <f t="shared" si="629"/>
        <v>CCG</v>
      </c>
      <c r="BT1118" s="283" t="str">
        <f t="shared" si="629"/>
        <v>CCG</v>
      </c>
      <c r="BU1118" s="283" t="str">
        <f t="shared" si="629"/>
        <v>CCG</v>
      </c>
      <c r="BV1118" s="283" t="str">
        <f t="shared" si="629"/>
        <v>CCG</v>
      </c>
      <c r="BW1118" s="832" t="str">
        <f t="shared" si="629"/>
        <v>CCG</v>
      </c>
      <c r="BX1118" s="283" t="str">
        <f t="shared" si="629"/>
        <v>CCG</v>
      </c>
      <c r="BY1118" s="832" t="str">
        <f t="shared" si="629"/>
        <v>CCG</v>
      </c>
      <c r="BZ1118" s="832" t="str">
        <f t="shared" si="629"/>
        <v>CCG</v>
      </c>
      <c r="CA1118" s="283" t="str">
        <f t="shared" si="629"/>
        <v>CCG</v>
      </c>
      <c r="CB1118" s="283" t="str">
        <f t="shared" si="629"/>
        <v>CCG</v>
      </c>
      <c r="CC1118" s="283" t="str">
        <f t="shared" si="629"/>
        <v>CCG</v>
      </c>
      <c r="CD1118" s="770" t="str">
        <f t="shared" si="629"/>
        <v>CCG</v>
      </c>
      <c r="CE1118" s="283" t="str">
        <f t="shared" si="629"/>
        <v>CCG</v>
      </c>
      <c r="CF1118" s="283" t="str">
        <f t="shared" si="629"/>
        <v>CCG</v>
      </c>
      <c r="CG1118" s="283" t="str">
        <f t="shared" si="629"/>
        <v>CCG</v>
      </c>
      <c r="CH1118" s="283" t="str">
        <f t="shared" si="629"/>
        <v>CCG</v>
      </c>
      <c r="CI1118" s="283" t="str">
        <f t="shared" si="629"/>
        <v>CCG</v>
      </c>
      <c r="CJ1118" s="770" t="str">
        <f t="shared" si="629"/>
        <v>CCG</v>
      </c>
      <c r="CK1118" s="283" t="str">
        <f t="shared" si="629"/>
        <v>CCG</v>
      </c>
      <c r="CL1118" s="972"/>
      <c r="CM1118" s="960"/>
      <c r="CN1118" s="959"/>
      <c r="CO1118" s="960"/>
      <c r="CP1118" s="959"/>
      <c r="CQ1118" s="960"/>
      <c r="CR1118" s="959"/>
      <c r="CS1118" s="960"/>
      <c r="CT1118" s="958"/>
      <c r="CU1118" s="958"/>
      <c r="CV1118" s="221"/>
    </row>
    <row r="1119" spans="1:100" ht="19.399999999999999" hidden="1" customHeight="1">
      <c r="A1119" s="1319" t="s">
        <v>1985</v>
      </c>
      <c r="B1119" s="1181" t="s">
        <v>7</v>
      </c>
      <c r="C1119" s="1181"/>
      <c r="D1119" s="1181"/>
      <c r="E1119" s="1181"/>
      <c r="F1119" s="1181"/>
      <c r="G1119" s="1181"/>
      <c r="H1119" s="589"/>
      <c r="I1119" s="598"/>
      <c r="J1119" s="266"/>
      <c r="K1119" s="522"/>
      <c r="L1119" s="266"/>
      <c r="M1119" s="266"/>
      <c r="N1119" s="266"/>
      <c r="O1119" s="266"/>
      <c r="P1119" s="266"/>
      <c r="Q1119" s="266"/>
      <c r="R1119" s="266"/>
      <c r="S1119" s="266"/>
      <c r="T1119" s="266"/>
      <c r="U1119" s="266"/>
      <c r="V1119" s="266"/>
      <c r="W1119" s="418"/>
      <c r="X1119" s="266"/>
      <c r="Y1119" s="266"/>
      <c r="Z1119" s="281" t="s">
        <v>1974</v>
      </c>
      <c r="AA1119" s="266"/>
      <c r="AB1119" s="266"/>
      <c r="AC1119" s="668"/>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834">
        <f t="shared" ref="BL1119:CK1119" si="630">COUNTIFS($AA$6:$AA$1030,"x",BL$6:BL$1030,"2")</f>
        <v>67</v>
      </c>
      <c r="BM1119" s="284">
        <f t="shared" si="630"/>
        <v>78</v>
      </c>
      <c r="BN1119" s="284">
        <f t="shared" si="630"/>
        <v>73</v>
      </c>
      <c r="BO1119" s="284">
        <f t="shared" si="630"/>
        <v>73</v>
      </c>
      <c r="BP1119" s="284">
        <f t="shared" si="630"/>
        <v>73</v>
      </c>
      <c r="BQ1119" s="284">
        <f t="shared" si="630"/>
        <v>77</v>
      </c>
      <c r="BR1119" s="834">
        <f t="shared" si="630"/>
        <v>68</v>
      </c>
      <c r="BS1119" s="284">
        <f t="shared" si="630"/>
        <v>62</v>
      </c>
      <c r="BT1119" s="284">
        <f t="shared" si="630"/>
        <v>70</v>
      </c>
      <c r="BU1119" s="284">
        <f t="shared" si="630"/>
        <v>76</v>
      </c>
      <c r="BV1119" s="284">
        <f t="shared" si="630"/>
        <v>77</v>
      </c>
      <c r="BW1119" s="834">
        <f t="shared" si="630"/>
        <v>71</v>
      </c>
      <c r="BX1119" s="284">
        <f t="shared" si="630"/>
        <v>70</v>
      </c>
      <c r="BY1119" s="834">
        <f t="shared" si="630"/>
        <v>73</v>
      </c>
      <c r="BZ1119" s="834">
        <f t="shared" si="630"/>
        <v>73</v>
      </c>
      <c r="CA1119" s="284">
        <f t="shared" si="630"/>
        <v>76</v>
      </c>
      <c r="CB1119" s="284">
        <f t="shared" si="630"/>
        <v>73</v>
      </c>
      <c r="CC1119" s="284">
        <f t="shared" si="630"/>
        <v>71</v>
      </c>
      <c r="CD1119" s="768">
        <f t="shared" si="630"/>
        <v>70</v>
      </c>
      <c r="CE1119" s="284">
        <f t="shared" si="630"/>
        <v>75</v>
      </c>
      <c r="CF1119" s="284">
        <f t="shared" si="630"/>
        <v>76</v>
      </c>
      <c r="CG1119" s="284">
        <f t="shared" si="630"/>
        <v>74</v>
      </c>
      <c r="CH1119" s="284">
        <f t="shared" si="630"/>
        <v>77</v>
      </c>
      <c r="CI1119" s="284">
        <f t="shared" si="630"/>
        <v>77</v>
      </c>
      <c r="CJ1119" s="768">
        <f t="shared" si="630"/>
        <v>70</v>
      </c>
      <c r="CK1119" s="284">
        <f t="shared" si="630"/>
        <v>78</v>
      </c>
      <c r="CL1119" s="965"/>
      <c r="CM1119" s="965"/>
      <c r="CN1119" s="965"/>
      <c r="CO1119" s="965"/>
      <c r="CP1119" s="965"/>
      <c r="CQ1119" s="965"/>
      <c r="CR1119" s="965"/>
      <c r="CS1119" s="965"/>
      <c r="CT1119" s="965"/>
      <c r="CU1119" s="965"/>
      <c r="CV1119" s="221"/>
    </row>
    <row r="1120" spans="1:100" ht="19.399999999999999" hidden="1" customHeight="1">
      <c r="A1120" s="1319"/>
      <c r="B1120" s="1181" t="s">
        <v>4</v>
      </c>
      <c r="C1120" s="1181"/>
      <c r="D1120" s="1181"/>
      <c r="E1120" s="1181"/>
      <c r="F1120" s="1181"/>
      <c r="G1120" s="1181"/>
      <c r="H1120" s="589"/>
      <c r="I1120" s="598"/>
      <c r="J1120" s="266"/>
      <c r="K1120" s="522"/>
      <c r="L1120" s="266"/>
      <c r="M1120" s="266"/>
      <c r="N1120" s="266"/>
      <c r="O1120" s="266"/>
      <c r="P1120" s="266"/>
      <c r="Q1120" s="266"/>
      <c r="R1120" s="266"/>
      <c r="S1120" s="266"/>
      <c r="T1120" s="266"/>
      <c r="U1120" s="266"/>
      <c r="V1120" s="266"/>
      <c r="W1120" s="418"/>
      <c r="X1120" s="266"/>
      <c r="Y1120" s="266"/>
      <c r="Z1120" s="281" t="s">
        <v>1974</v>
      </c>
      <c r="AA1120" s="266"/>
      <c r="AB1120" s="266"/>
      <c r="AC1120" s="668"/>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834">
        <f t="shared" ref="BL1120:CK1120" si="631">COUNTIFS($AA$6:$AA$1030,"x",BL$6:BL$1030,"1")</f>
        <v>11</v>
      </c>
      <c r="BM1120" s="284">
        <f t="shared" si="631"/>
        <v>0</v>
      </c>
      <c r="BN1120" s="284">
        <f t="shared" si="631"/>
        <v>5</v>
      </c>
      <c r="BO1120" s="284">
        <f t="shared" si="631"/>
        <v>5</v>
      </c>
      <c r="BP1120" s="284">
        <f t="shared" si="631"/>
        <v>5</v>
      </c>
      <c r="BQ1120" s="284">
        <f t="shared" si="631"/>
        <v>1</v>
      </c>
      <c r="BR1120" s="834">
        <f t="shared" si="631"/>
        <v>10</v>
      </c>
      <c r="BS1120" s="284">
        <f t="shared" si="631"/>
        <v>16</v>
      </c>
      <c r="BT1120" s="284">
        <f t="shared" si="631"/>
        <v>8</v>
      </c>
      <c r="BU1120" s="284">
        <f t="shared" si="631"/>
        <v>2</v>
      </c>
      <c r="BV1120" s="284">
        <f t="shared" si="631"/>
        <v>1</v>
      </c>
      <c r="BW1120" s="834">
        <f t="shared" si="631"/>
        <v>6</v>
      </c>
      <c r="BX1120" s="284">
        <f t="shared" si="631"/>
        <v>8</v>
      </c>
      <c r="BY1120" s="834">
        <f t="shared" si="631"/>
        <v>5</v>
      </c>
      <c r="BZ1120" s="834">
        <f t="shared" si="631"/>
        <v>5</v>
      </c>
      <c r="CA1120" s="284">
        <f t="shared" si="631"/>
        <v>2</v>
      </c>
      <c r="CB1120" s="284">
        <f t="shared" si="631"/>
        <v>5</v>
      </c>
      <c r="CC1120" s="284">
        <f t="shared" si="631"/>
        <v>7</v>
      </c>
      <c r="CD1120" s="768">
        <f t="shared" si="631"/>
        <v>8</v>
      </c>
      <c r="CE1120" s="284">
        <f t="shared" si="631"/>
        <v>3</v>
      </c>
      <c r="CF1120" s="284">
        <f t="shared" si="631"/>
        <v>2</v>
      </c>
      <c r="CG1120" s="284">
        <f t="shared" si="631"/>
        <v>4</v>
      </c>
      <c r="CH1120" s="284">
        <f t="shared" si="631"/>
        <v>1</v>
      </c>
      <c r="CI1120" s="284">
        <f t="shared" si="631"/>
        <v>1</v>
      </c>
      <c r="CJ1120" s="768">
        <f t="shared" si="631"/>
        <v>8</v>
      </c>
      <c r="CK1120" s="284">
        <f t="shared" si="631"/>
        <v>0</v>
      </c>
      <c r="CL1120" s="965"/>
      <c r="CM1120" s="965"/>
      <c r="CN1120" s="965"/>
      <c r="CO1120" s="965"/>
      <c r="CP1120" s="965"/>
      <c r="CQ1120" s="965"/>
      <c r="CR1120" s="965"/>
      <c r="CS1120" s="965"/>
      <c r="CT1120" s="965"/>
      <c r="CU1120" s="965"/>
      <c r="CV1120" s="221"/>
    </row>
    <row r="1121" spans="1:100" ht="19.399999999999999" hidden="1" customHeight="1">
      <c r="A1121" s="1319"/>
      <c r="B1121" s="1181" t="s">
        <v>3</v>
      </c>
      <c r="C1121" s="1181"/>
      <c r="D1121" s="1181"/>
      <c r="E1121" s="1181"/>
      <c r="F1121" s="1181"/>
      <c r="G1121" s="1181"/>
      <c r="H1121" s="589"/>
      <c r="I1121" s="598"/>
      <c r="J1121" s="266"/>
      <c r="K1121" s="522"/>
      <c r="L1121" s="266"/>
      <c r="M1121" s="266"/>
      <c r="N1121" s="266"/>
      <c r="O1121" s="266"/>
      <c r="P1121" s="266"/>
      <c r="Q1121" s="266"/>
      <c r="R1121" s="266"/>
      <c r="S1121" s="266"/>
      <c r="T1121" s="266"/>
      <c r="U1121" s="266"/>
      <c r="V1121" s="266"/>
      <c r="W1121" s="418"/>
      <c r="X1121" s="266"/>
      <c r="Y1121" s="266"/>
      <c r="Z1121" s="281" t="s">
        <v>1974</v>
      </c>
      <c r="AA1121" s="266"/>
      <c r="AB1121" s="266"/>
      <c r="AC1121" s="668"/>
      <c r="AD1121" s="266"/>
      <c r="AE1121" s="266"/>
      <c r="AF1121" s="266"/>
      <c r="AG1121" s="266"/>
      <c r="AH1121" s="266"/>
      <c r="AI1121" s="266"/>
      <c r="AJ1121" s="266"/>
      <c r="AK1121" s="266"/>
      <c r="AL1121" s="266"/>
      <c r="AM1121" s="266"/>
      <c r="AN1121" s="266"/>
      <c r="AO1121" s="266"/>
      <c r="AP1121" s="266"/>
      <c r="AQ1121" s="266"/>
      <c r="AR1121" s="266"/>
      <c r="AS1121" s="266"/>
      <c r="AT1121" s="266"/>
      <c r="AU1121" s="266"/>
      <c r="AV1121" s="266"/>
      <c r="AW1121" s="266"/>
      <c r="AX1121" s="266"/>
      <c r="AY1121" s="266"/>
      <c r="AZ1121" s="266"/>
      <c r="BA1121" s="266"/>
      <c r="BB1121" s="266"/>
      <c r="BC1121" s="266"/>
      <c r="BD1121" s="266"/>
      <c r="BE1121" s="266"/>
      <c r="BF1121" s="266"/>
      <c r="BG1121" s="266"/>
      <c r="BH1121" s="266"/>
      <c r="BI1121" s="266"/>
      <c r="BJ1121" s="266"/>
      <c r="BK1121" s="266"/>
      <c r="BL1121" s="834">
        <f t="shared" ref="BL1121:CK1121" si="632">COUNTIFS($AA$6:$AA$1030,"x",BL$6:BL$1030,"0")</f>
        <v>0</v>
      </c>
      <c r="BM1121" s="284">
        <f t="shared" si="632"/>
        <v>0</v>
      </c>
      <c r="BN1121" s="284">
        <f t="shared" si="632"/>
        <v>0</v>
      </c>
      <c r="BO1121" s="284">
        <f t="shared" si="632"/>
        <v>0</v>
      </c>
      <c r="BP1121" s="284">
        <f t="shared" si="632"/>
        <v>0</v>
      </c>
      <c r="BQ1121" s="284">
        <f t="shared" si="632"/>
        <v>0</v>
      </c>
      <c r="BR1121" s="834">
        <f t="shared" si="632"/>
        <v>0</v>
      </c>
      <c r="BS1121" s="284">
        <f t="shared" si="632"/>
        <v>0</v>
      </c>
      <c r="BT1121" s="284">
        <f t="shared" si="632"/>
        <v>0</v>
      </c>
      <c r="BU1121" s="284">
        <f t="shared" si="632"/>
        <v>0</v>
      </c>
      <c r="BV1121" s="284">
        <f t="shared" si="632"/>
        <v>0</v>
      </c>
      <c r="BW1121" s="834">
        <f t="shared" si="632"/>
        <v>0</v>
      </c>
      <c r="BX1121" s="284">
        <f t="shared" si="632"/>
        <v>0</v>
      </c>
      <c r="BY1121" s="834">
        <f t="shared" si="632"/>
        <v>0</v>
      </c>
      <c r="BZ1121" s="834">
        <f t="shared" si="632"/>
        <v>0</v>
      </c>
      <c r="CA1121" s="284">
        <f t="shared" si="632"/>
        <v>0</v>
      </c>
      <c r="CB1121" s="284">
        <f t="shared" si="632"/>
        <v>0</v>
      </c>
      <c r="CC1121" s="284">
        <f t="shared" si="632"/>
        <v>0</v>
      </c>
      <c r="CD1121" s="768">
        <f t="shared" si="632"/>
        <v>0</v>
      </c>
      <c r="CE1121" s="284">
        <f t="shared" si="632"/>
        <v>0</v>
      </c>
      <c r="CF1121" s="284">
        <f t="shared" si="632"/>
        <v>0</v>
      </c>
      <c r="CG1121" s="284">
        <f t="shared" si="632"/>
        <v>0</v>
      </c>
      <c r="CH1121" s="284">
        <f t="shared" si="632"/>
        <v>0</v>
      </c>
      <c r="CI1121" s="284">
        <f t="shared" si="632"/>
        <v>0</v>
      </c>
      <c r="CJ1121" s="768">
        <f t="shared" si="632"/>
        <v>0</v>
      </c>
      <c r="CK1121" s="284">
        <f t="shared" si="632"/>
        <v>0</v>
      </c>
      <c r="CL1121" s="965"/>
      <c r="CM1121" s="965"/>
      <c r="CN1121" s="965"/>
      <c r="CO1121" s="965"/>
      <c r="CP1121" s="965"/>
      <c r="CQ1121" s="965"/>
      <c r="CR1121" s="965"/>
      <c r="CS1121" s="965"/>
      <c r="CT1121" s="965"/>
      <c r="CU1121" s="965"/>
      <c r="CV1121" s="221"/>
    </row>
    <row r="1122" spans="1:100" ht="19.399999999999999" hidden="1" customHeight="1">
      <c r="A1122" s="1319"/>
      <c r="B1122" s="1181" t="s">
        <v>2</v>
      </c>
      <c r="C1122" s="1181"/>
      <c r="D1122" s="1181"/>
      <c r="E1122" s="1181"/>
      <c r="F1122" s="1181"/>
      <c r="G1122" s="1181"/>
      <c r="H1122" s="589"/>
      <c r="I1122" s="598"/>
      <c r="J1122" s="266"/>
      <c r="K1122" s="522"/>
      <c r="L1122" s="266"/>
      <c r="M1122" s="266"/>
      <c r="N1122" s="266"/>
      <c r="O1122" s="266"/>
      <c r="P1122" s="266"/>
      <c r="Q1122" s="266"/>
      <c r="R1122" s="266"/>
      <c r="S1122" s="266"/>
      <c r="T1122" s="266"/>
      <c r="U1122" s="266"/>
      <c r="V1122" s="266"/>
      <c r="W1122" s="418"/>
      <c r="X1122" s="266"/>
      <c r="Y1122" s="266"/>
      <c r="Z1122" s="281" t="s">
        <v>1974</v>
      </c>
      <c r="AA1122" s="266"/>
      <c r="AB1122" s="266"/>
      <c r="AC1122" s="668"/>
      <c r="AD1122" s="266"/>
      <c r="AE1122" s="266"/>
      <c r="AF1122" s="266"/>
      <c r="AG1122" s="266"/>
      <c r="AH1122" s="266"/>
      <c r="AI1122" s="266"/>
      <c r="AJ1122" s="266"/>
      <c r="AK1122" s="266"/>
      <c r="AL1122" s="266"/>
      <c r="AM1122" s="266"/>
      <c r="AN1122" s="266"/>
      <c r="AO1122" s="266"/>
      <c r="AP1122" s="266"/>
      <c r="AQ1122" s="266"/>
      <c r="AR1122" s="266"/>
      <c r="AS1122" s="266"/>
      <c r="AT1122" s="266"/>
      <c r="AU1122" s="266"/>
      <c r="AV1122" s="266"/>
      <c r="AW1122" s="266"/>
      <c r="AX1122" s="266"/>
      <c r="AY1122" s="266"/>
      <c r="AZ1122" s="266"/>
      <c r="BA1122" s="266"/>
      <c r="BB1122" s="266"/>
      <c r="BC1122" s="266"/>
      <c r="BD1122" s="266"/>
      <c r="BE1122" s="266"/>
      <c r="BF1122" s="266"/>
      <c r="BG1122" s="266"/>
      <c r="BH1122" s="266"/>
      <c r="BI1122" s="266"/>
      <c r="BJ1122" s="266"/>
      <c r="BK1122" s="266"/>
      <c r="BL1122" s="834">
        <f t="shared" ref="BL1122:CK1122" si="633">COUNTIFS($AA$6:$AA$1030,"x",BL$6:BL$1030,"kđg")</f>
        <v>0</v>
      </c>
      <c r="BM1122" s="284">
        <f t="shared" si="633"/>
        <v>0</v>
      </c>
      <c r="BN1122" s="284">
        <f t="shared" si="633"/>
        <v>0</v>
      </c>
      <c r="BO1122" s="284">
        <f t="shared" si="633"/>
        <v>0</v>
      </c>
      <c r="BP1122" s="284">
        <f t="shared" si="633"/>
        <v>0</v>
      </c>
      <c r="BQ1122" s="284">
        <f t="shared" si="633"/>
        <v>0</v>
      </c>
      <c r="BR1122" s="834">
        <f t="shared" si="633"/>
        <v>0</v>
      </c>
      <c r="BS1122" s="284">
        <f t="shared" si="633"/>
        <v>0</v>
      </c>
      <c r="BT1122" s="284">
        <f t="shared" si="633"/>
        <v>0</v>
      </c>
      <c r="BU1122" s="284">
        <f t="shared" si="633"/>
        <v>0</v>
      </c>
      <c r="BV1122" s="284">
        <f t="shared" si="633"/>
        <v>0</v>
      </c>
      <c r="BW1122" s="834">
        <f t="shared" si="633"/>
        <v>0</v>
      </c>
      <c r="BX1122" s="284">
        <f t="shared" si="633"/>
        <v>0</v>
      </c>
      <c r="BY1122" s="834">
        <f t="shared" si="633"/>
        <v>0</v>
      </c>
      <c r="BZ1122" s="834">
        <f t="shared" si="633"/>
        <v>0</v>
      </c>
      <c r="CA1122" s="284">
        <f t="shared" si="633"/>
        <v>0</v>
      </c>
      <c r="CB1122" s="284">
        <f t="shared" si="633"/>
        <v>0</v>
      </c>
      <c r="CC1122" s="284">
        <f t="shared" si="633"/>
        <v>0</v>
      </c>
      <c r="CD1122" s="768">
        <f t="shared" si="633"/>
        <v>0</v>
      </c>
      <c r="CE1122" s="284">
        <f t="shared" si="633"/>
        <v>0</v>
      </c>
      <c r="CF1122" s="284">
        <f t="shared" si="633"/>
        <v>0</v>
      </c>
      <c r="CG1122" s="284">
        <f t="shared" si="633"/>
        <v>0</v>
      </c>
      <c r="CH1122" s="284">
        <f t="shared" si="633"/>
        <v>0</v>
      </c>
      <c r="CI1122" s="284">
        <f t="shared" si="633"/>
        <v>0</v>
      </c>
      <c r="CJ1122" s="768">
        <f t="shared" si="633"/>
        <v>0</v>
      </c>
      <c r="CK1122" s="284">
        <f t="shared" si="633"/>
        <v>0</v>
      </c>
      <c r="CL1122" s="965"/>
      <c r="CM1122" s="965"/>
      <c r="CN1122" s="965"/>
      <c r="CO1122" s="965"/>
      <c r="CP1122" s="965"/>
      <c r="CQ1122" s="965"/>
      <c r="CR1122" s="965"/>
      <c r="CS1122" s="965"/>
      <c r="CT1122" s="965"/>
      <c r="CU1122" s="965"/>
      <c r="CV1122" s="221"/>
    </row>
    <row r="1123" spans="1:100" ht="19.399999999999999" hidden="1" customHeight="1">
      <c r="A1123" s="1319"/>
      <c r="B1123" s="1181" t="s">
        <v>1</v>
      </c>
      <c r="C1123" s="1181"/>
      <c r="D1123" s="1181"/>
      <c r="E1123" s="1181"/>
      <c r="F1123" s="1181"/>
      <c r="G1123" s="1181"/>
      <c r="H1123" s="589"/>
      <c r="I1123" s="598"/>
      <c r="J1123" s="266"/>
      <c r="K1123" s="522"/>
      <c r="L1123" s="266"/>
      <c r="M1123" s="266"/>
      <c r="N1123" s="266"/>
      <c r="O1123" s="266"/>
      <c r="P1123" s="266"/>
      <c r="Q1123" s="266"/>
      <c r="R1123" s="266"/>
      <c r="S1123" s="266"/>
      <c r="T1123" s="266"/>
      <c r="U1123" s="266"/>
      <c r="V1123" s="266"/>
      <c r="W1123" s="418"/>
      <c r="X1123" s="266"/>
      <c r="Y1123" s="266"/>
      <c r="Z1123" s="281" t="s">
        <v>1974</v>
      </c>
      <c r="AA1123" s="266"/>
      <c r="AB1123" s="266"/>
      <c r="AC1123" s="668"/>
      <c r="AD1123" s="266"/>
      <c r="AE1123" s="266"/>
      <c r="AF1123" s="266"/>
      <c r="AG1123" s="266"/>
      <c r="AH1123" s="266"/>
      <c r="AI1123" s="266"/>
      <c r="AJ1123" s="266"/>
      <c r="AK1123" s="266"/>
      <c r="AL1123" s="266"/>
      <c r="AM1123" s="266"/>
      <c r="AN1123" s="266"/>
      <c r="AO1123" s="266"/>
      <c r="AP1123" s="266"/>
      <c r="AQ1123" s="266"/>
      <c r="AR1123" s="266"/>
      <c r="AS1123" s="266"/>
      <c r="AT1123" s="266"/>
      <c r="AU1123" s="266"/>
      <c r="AV1123" s="266"/>
      <c r="AW1123" s="266"/>
      <c r="AX1123" s="266"/>
      <c r="AY1123" s="266"/>
      <c r="AZ1123" s="266"/>
      <c r="BA1123" s="266"/>
      <c r="BB1123" s="266"/>
      <c r="BC1123" s="266"/>
      <c r="BD1123" s="266"/>
      <c r="BE1123" s="266"/>
      <c r="BF1123" s="266"/>
      <c r="BG1123" s="266"/>
      <c r="BH1123" s="266"/>
      <c r="BI1123" s="266"/>
      <c r="BJ1123" s="266"/>
      <c r="BK1123" s="266"/>
      <c r="BL1123" s="833">
        <f t="shared" ref="BL1123:CK1123" si="634">BL1122/(BL1119+BL1120+BL1121+BL1122)</f>
        <v>0</v>
      </c>
      <c r="BM1123" s="202">
        <f t="shared" si="634"/>
        <v>0</v>
      </c>
      <c r="BN1123" s="202">
        <f t="shared" si="634"/>
        <v>0</v>
      </c>
      <c r="BO1123" s="202">
        <f t="shared" si="634"/>
        <v>0</v>
      </c>
      <c r="BP1123" s="202">
        <f t="shared" si="634"/>
        <v>0</v>
      </c>
      <c r="BQ1123" s="202">
        <f t="shared" si="634"/>
        <v>0</v>
      </c>
      <c r="BR1123" s="833">
        <f t="shared" si="634"/>
        <v>0</v>
      </c>
      <c r="BS1123" s="202">
        <f t="shared" si="634"/>
        <v>0</v>
      </c>
      <c r="BT1123" s="202">
        <f t="shared" si="634"/>
        <v>0</v>
      </c>
      <c r="BU1123" s="202">
        <f t="shared" si="634"/>
        <v>0</v>
      </c>
      <c r="BV1123" s="202">
        <f t="shared" si="634"/>
        <v>0</v>
      </c>
      <c r="BW1123" s="833">
        <f t="shared" si="634"/>
        <v>0</v>
      </c>
      <c r="BX1123" s="202">
        <f t="shared" si="634"/>
        <v>0</v>
      </c>
      <c r="BY1123" s="833">
        <f t="shared" si="634"/>
        <v>0</v>
      </c>
      <c r="BZ1123" s="833">
        <f t="shared" si="634"/>
        <v>0</v>
      </c>
      <c r="CA1123" s="202">
        <f t="shared" si="634"/>
        <v>0</v>
      </c>
      <c r="CB1123" s="202">
        <f t="shared" si="634"/>
        <v>0</v>
      </c>
      <c r="CC1123" s="202">
        <f t="shared" si="634"/>
        <v>0</v>
      </c>
      <c r="CD1123" s="769">
        <f t="shared" si="634"/>
        <v>0</v>
      </c>
      <c r="CE1123" s="202">
        <f t="shared" si="634"/>
        <v>0</v>
      </c>
      <c r="CF1123" s="202">
        <f t="shared" si="634"/>
        <v>0</v>
      </c>
      <c r="CG1123" s="202">
        <f t="shared" si="634"/>
        <v>0</v>
      </c>
      <c r="CH1123" s="202">
        <f t="shared" si="634"/>
        <v>0</v>
      </c>
      <c r="CI1123" s="202">
        <f t="shared" si="634"/>
        <v>0</v>
      </c>
      <c r="CJ1123" s="769">
        <f t="shared" si="634"/>
        <v>0</v>
      </c>
      <c r="CK1123" s="202">
        <f t="shared" si="634"/>
        <v>0</v>
      </c>
      <c r="CL1123" s="965"/>
      <c r="CM1123" s="965"/>
      <c r="CN1123" s="965"/>
      <c r="CO1123" s="965"/>
      <c r="CP1123" s="965"/>
      <c r="CQ1123" s="965"/>
      <c r="CR1123" s="965"/>
      <c r="CS1123" s="965"/>
      <c r="CT1123" s="965"/>
      <c r="CU1123" s="965"/>
      <c r="CV1123" s="221"/>
    </row>
    <row r="1124" spans="1:100" ht="19.399999999999999" hidden="1" customHeight="1">
      <c r="A1124" s="1319"/>
      <c r="B1124" s="1187" t="s">
        <v>1984</v>
      </c>
      <c r="C1124" s="1187"/>
      <c r="D1124" s="1187"/>
      <c r="E1124" s="1187"/>
      <c r="F1124" s="1187"/>
      <c r="G1124" s="1187"/>
      <c r="H1124" s="279"/>
      <c r="I1124" s="598"/>
      <c r="J1124" s="269"/>
      <c r="K1124" s="523"/>
      <c r="L1124" s="269"/>
      <c r="M1124" s="269"/>
      <c r="N1124" s="269"/>
      <c r="O1124" s="269"/>
      <c r="P1124" s="269"/>
      <c r="Q1124" s="269"/>
      <c r="R1124" s="269"/>
      <c r="S1124" s="269"/>
      <c r="T1124" s="269"/>
      <c r="U1124" s="269"/>
      <c r="V1124" s="269"/>
      <c r="W1124" s="419"/>
      <c r="X1124" s="269"/>
      <c r="Y1124" s="269"/>
      <c r="Z1124" s="281" t="s">
        <v>1974</v>
      </c>
      <c r="AA1124" s="269"/>
      <c r="AB1124" s="269"/>
      <c r="AC1124" s="669"/>
      <c r="AD1124" s="269"/>
      <c r="AE1124" s="269"/>
      <c r="AF1124" s="269"/>
      <c r="AG1124" s="269"/>
      <c r="AH1124" s="269"/>
      <c r="AI1124" s="269"/>
      <c r="AJ1124" s="269"/>
      <c r="AK1124" s="269"/>
      <c r="AL1124" s="269"/>
      <c r="AM1124" s="269"/>
      <c r="AN1124" s="269"/>
      <c r="AO1124" s="269"/>
      <c r="AP1124" s="269"/>
      <c r="AQ1124" s="269"/>
      <c r="AR1124" s="269"/>
      <c r="AS1124" s="269"/>
      <c r="AT1124" s="269"/>
      <c r="AU1124" s="269"/>
      <c r="AV1124" s="269"/>
      <c r="AW1124" s="269"/>
      <c r="AX1124" s="269"/>
      <c r="AY1124" s="269"/>
      <c r="AZ1124" s="269"/>
      <c r="BA1124" s="269"/>
      <c r="BB1124" s="269"/>
      <c r="BC1124" s="269"/>
      <c r="BD1124" s="269"/>
      <c r="BE1124" s="269"/>
      <c r="BF1124" s="269"/>
      <c r="BG1124" s="269"/>
      <c r="BH1124" s="269"/>
      <c r="BI1124" s="269"/>
      <c r="BJ1124" s="269"/>
      <c r="BK1124" s="269"/>
      <c r="BL1124" s="832">
        <f t="shared" ref="BL1124:CK1124" si="635">(((BL1119*2)+(BL1120*1)+(BL1121*0)))/(BL1119+BL1120+BL1121)</f>
        <v>1.858974358974359</v>
      </c>
      <c r="BM1124" s="283">
        <f t="shared" si="635"/>
        <v>2</v>
      </c>
      <c r="BN1124" s="283">
        <f t="shared" si="635"/>
        <v>1.9358974358974359</v>
      </c>
      <c r="BO1124" s="283">
        <f t="shared" si="635"/>
        <v>1.9358974358974359</v>
      </c>
      <c r="BP1124" s="283">
        <f t="shared" si="635"/>
        <v>1.9358974358974359</v>
      </c>
      <c r="BQ1124" s="283">
        <f t="shared" si="635"/>
        <v>1.9871794871794872</v>
      </c>
      <c r="BR1124" s="832">
        <f t="shared" si="635"/>
        <v>1.8717948717948718</v>
      </c>
      <c r="BS1124" s="283">
        <f t="shared" si="635"/>
        <v>1.7948717948717949</v>
      </c>
      <c r="BT1124" s="283">
        <f t="shared" si="635"/>
        <v>1.8974358974358974</v>
      </c>
      <c r="BU1124" s="283">
        <f t="shared" si="635"/>
        <v>1.9743589743589745</v>
      </c>
      <c r="BV1124" s="283">
        <f t="shared" si="635"/>
        <v>1.9871794871794872</v>
      </c>
      <c r="BW1124" s="832">
        <f t="shared" si="635"/>
        <v>1.9220779220779221</v>
      </c>
      <c r="BX1124" s="283">
        <f t="shared" si="635"/>
        <v>1.8974358974358974</v>
      </c>
      <c r="BY1124" s="832">
        <f t="shared" si="635"/>
        <v>1.9358974358974359</v>
      </c>
      <c r="BZ1124" s="832">
        <f t="shared" si="635"/>
        <v>1.9358974358974359</v>
      </c>
      <c r="CA1124" s="283">
        <f t="shared" si="635"/>
        <v>1.9743589743589745</v>
      </c>
      <c r="CB1124" s="283">
        <f t="shared" si="635"/>
        <v>1.9358974358974359</v>
      </c>
      <c r="CC1124" s="283">
        <f t="shared" si="635"/>
        <v>1.9102564102564104</v>
      </c>
      <c r="CD1124" s="770">
        <f t="shared" si="635"/>
        <v>1.8974358974358974</v>
      </c>
      <c r="CE1124" s="283">
        <f t="shared" si="635"/>
        <v>1.9615384615384615</v>
      </c>
      <c r="CF1124" s="283">
        <f t="shared" si="635"/>
        <v>1.9743589743589745</v>
      </c>
      <c r="CG1124" s="283">
        <f t="shared" si="635"/>
        <v>1.9487179487179487</v>
      </c>
      <c r="CH1124" s="283">
        <f t="shared" si="635"/>
        <v>1.9871794871794872</v>
      </c>
      <c r="CI1124" s="283">
        <f t="shared" si="635"/>
        <v>1.9871794871794872</v>
      </c>
      <c r="CJ1124" s="770">
        <f t="shared" si="635"/>
        <v>1.8974358974358974</v>
      </c>
      <c r="CK1124" s="283">
        <f t="shared" si="635"/>
        <v>2</v>
      </c>
      <c r="CL1124" s="972">
        <f>COUNTIF(BL1125:CK1125,"Đ")</f>
        <v>26</v>
      </c>
      <c r="CM1124" s="960">
        <f>CL1124/(CL1124+CN1124+CP1124+CR1124)</f>
        <v>1</v>
      </c>
      <c r="CN1124" s="959">
        <f>COUNTIF(BL1125:CK1125,"CCG")</f>
        <v>0</v>
      </c>
      <c r="CO1124" s="960">
        <f>CN1124/(CL1124+CN1124+CP1124+CR1124)</f>
        <v>0</v>
      </c>
      <c r="CP1124" s="959">
        <f>COUNTIF(BL1125:CK1125,"CĐ")</f>
        <v>0</v>
      </c>
      <c r="CQ1124" s="960">
        <f>CP1124/(CL1124+CN1124+CP1124+CR1124)</f>
        <v>0</v>
      </c>
      <c r="CR1124" s="959">
        <f>COUNTIF(BL1125:CK1125,"KĐG")</f>
        <v>0</v>
      </c>
      <c r="CS1124" s="960">
        <f>CR1124/(CL1124+CN1124+CP1124+CR1124)</f>
        <v>0</v>
      </c>
      <c r="CT1124" s="958">
        <f>(((CL1124*2)+(CN1124*1)+(CP1124*0)))/(CL1124+CN1124+CP1124)</f>
        <v>2</v>
      </c>
      <c r="CU1124" s="958" t="str">
        <f>IF(CS1124&gt;=50%,"KĐG",IF(CT1124&gt;=1.6,"Đạt",IF(CT1124&gt;=1,"Cần cố gắng","Chưa đạt")))</f>
        <v>Đạt</v>
      </c>
      <c r="CV1124" s="221"/>
    </row>
    <row r="1125" spans="1:100" ht="19.399999999999999" hidden="1" customHeight="1">
      <c r="A1125" s="1319"/>
      <c r="B1125" s="1187"/>
      <c r="C1125" s="1187"/>
      <c r="D1125" s="1187"/>
      <c r="E1125" s="1187"/>
      <c r="F1125" s="1187"/>
      <c r="G1125" s="1187"/>
      <c r="H1125" s="279"/>
      <c r="I1125" s="598"/>
      <c r="J1125" s="269"/>
      <c r="K1125" s="523"/>
      <c r="L1125" s="269"/>
      <c r="M1125" s="269"/>
      <c r="N1125" s="269"/>
      <c r="O1125" s="269"/>
      <c r="P1125" s="269"/>
      <c r="Q1125" s="269"/>
      <c r="R1125" s="269"/>
      <c r="S1125" s="269"/>
      <c r="T1125" s="269"/>
      <c r="U1125" s="269"/>
      <c r="V1125" s="269"/>
      <c r="W1125" s="419"/>
      <c r="X1125" s="269"/>
      <c r="Y1125" s="269"/>
      <c r="Z1125" s="281" t="s">
        <v>1974</v>
      </c>
      <c r="AA1125" s="269"/>
      <c r="AB1125" s="269"/>
      <c r="AC1125" s="669"/>
      <c r="AD1125" s="269"/>
      <c r="AE1125" s="269"/>
      <c r="AF1125" s="269"/>
      <c r="AG1125" s="269"/>
      <c r="AH1125" s="269"/>
      <c r="AI1125" s="269"/>
      <c r="AJ1125" s="269"/>
      <c r="AK1125" s="269"/>
      <c r="AL1125" s="269"/>
      <c r="AM1125" s="269"/>
      <c r="AN1125" s="269"/>
      <c r="AO1125" s="269"/>
      <c r="AP1125" s="269"/>
      <c r="AQ1125" s="269"/>
      <c r="AR1125" s="269"/>
      <c r="AS1125" s="269"/>
      <c r="AT1125" s="269"/>
      <c r="AU1125" s="269"/>
      <c r="AV1125" s="269"/>
      <c r="AW1125" s="269"/>
      <c r="AX1125" s="269"/>
      <c r="AY1125" s="269"/>
      <c r="AZ1125" s="269"/>
      <c r="BA1125" s="269"/>
      <c r="BB1125" s="269"/>
      <c r="BC1125" s="269"/>
      <c r="BD1125" s="269"/>
      <c r="BE1125" s="269"/>
      <c r="BF1125" s="269"/>
      <c r="BG1125" s="269"/>
      <c r="BH1125" s="269"/>
      <c r="BI1125" s="269"/>
      <c r="BJ1125" s="269"/>
      <c r="BK1125" s="269"/>
      <c r="BL1125" s="832" t="str">
        <f t="shared" ref="BL1125:CK1125" si="636">IF(BL1123&gt;=50%,"KĐG",IF(BL1124&gt;=1.6,"Đ",IF(BL1124&gt;=1,"CCG","CĐ")))</f>
        <v>Đ</v>
      </c>
      <c r="BM1125" s="283" t="str">
        <f t="shared" si="636"/>
        <v>Đ</v>
      </c>
      <c r="BN1125" s="283" t="str">
        <f t="shared" si="636"/>
        <v>Đ</v>
      </c>
      <c r="BO1125" s="283" t="str">
        <f t="shared" si="636"/>
        <v>Đ</v>
      </c>
      <c r="BP1125" s="283" t="str">
        <f t="shared" si="636"/>
        <v>Đ</v>
      </c>
      <c r="BQ1125" s="283" t="str">
        <f t="shared" si="636"/>
        <v>Đ</v>
      </c>
      <c r="BR1125" s="832" t="str">
        <f t="shared" si="636"/>
        <v>Đ</v>
      </c>
      <c r="BS1125" s="283" t="str">
        <f t="shared" si="636"/>
        <v>Đ</v>
      </c>
      <c r="BT1125" s="283" t="str">
        <f t="shared" si="636"/>
        <v>Đ</v>
      </c>
      <c r="BU1125" s="283" t="str">
        <f t="shared" si="636"/>
        <v>Đ</v>
      </c>
      <c r="BV1125" s="283" t="str">
        <f t="shared" si="636"/>
        <v>Đ</v>
      </c>
      <c r="BW1125" s="832" t="str">
        <f t="shared" si="636"/>
        <v>Đ</v>
      </c>
      <c r="BX1125" s="283" t="str">
        <f t="shared" si="636"/>
        <v>Đ</v>
      </c>
      <c r="BY1125" s="832" t="str">
        <f t="shared" si="636"/>
        <v>Đ</v>
      </c>
      <c r="BZ1125" s="832" t="str">
        <f t="shared" si="636"/>
        <v>Đ</v>
      </c>
      <c r="CA1125" s="283" t="str">
        <f t="shared" si="636"/>
        <v>Đ</v>
      </c>
      <c r="CB1125" s="283" t="str">
        <f t="shared" si="636"/>
        <v>Đ</v>
      </c>
      <c r="CC1125" s="283" t="str">
        <f t="shared" si="636"/>
        <v>Đ</v>
      </c>
      <c r="CD1125" s="770" t="str">
        <f t="shared" si="636"/>
        <v>Đ</v>
      </c>
      <c r="CE1125" s="283" t="str">
        <f t="shared" si="636"/>
        <v>Đ</v>
      </c>
      <c r="CF1125" s="283" t="str">
        <f t="shared" si="636"/>
        <v>Đ</v>
      </c>
      <c r="CG1125" s="283" t="str">
        <f t="shared" si="636"/>
        <v>Đ</v>
      </c>
      <c r="CH1125" s="283" t="str">
        <f t="shared" si="636"/>
        <v>Đ</v>
      </c>
      <c r="CI1125" s="283" t="str">
        <f t="shared" si="636"/>
        <v>Đ</v>
      </c>
      <c r="CJ1125" s="770" t="str">
        <f t="shared" si="636"/>
        <v>Đ</v>
      </c>
      <c r="CK1125" s="283" t="str">
        <f t="shared" si="636"/>
        <v>Đ</v>
      </c>
      <c r="CL1125" s="972"/>
      <c r="CM1125" s="960"/>
      <c r="CN1125" s="959"/>
      <c r="CO1125" s="960"/>
      <c r="CP1125" s="959"/>
      <c r="CQ1125" s="960"/>
      <c r="CR1125" s="959"/>
      <c r="CS1125" s="960"/>
      <c r="CT1125" s="958"/>
      <c r="CU1125" s="958"/>
      <c r="CV1125" s="221"/>
    </row>
    <row r="1126" spans="1:100" ht="19.399999999999999" hidden="1" customHeight="1">
      <c r="A1126" s="1319" t="s">
        <v>1972</v>
      </c>
      <c r="B1126" s="1185" t="s">
        <v>7</v>
      </c>
      <c r="C1126" s="1185"/>
      <c r="D1126" s="1185"/>
      <c r="E1126" s="1185"/>
      <c r="F1126" s="1185"/>
      <c r="G1126" s="1185"/>
      <c r="H1126" s="587"/>
      <c r="I1126" s="597"/>
      <c r="J1126" s="266"/>
      <c r="K1126" s="522"/>
      <c r="L1126" s="266"/>
      <c r="M1126" s="266"/>
      <c r="N1126" s="266"/>
      <c r="O1126" s="266"/>
      <c r="P1126" s="266"/>
      <c r="Q1126" s="266"/>
      <c r="R1126" s="266"/>
      <c r="S1126" s="266"/>
      <c r="T1126" s="266"/>
      <c r="U1126" s="266"/>
      <c r="V1126" s="266"/>
      <c r="W1126" s="418"/>
      <c r="X1126" s="266"/>
      <c r="Y1126" s="266"/>
      <c r="Z1126" s="266"/>
      <c r="AA1126" s="281" t="s">
        <v>1974</v>
      </c>
      <c r="AB1126" s="266"/>
      <c r="AC1126" s="668"/>
      <c r="AD1126" s="266"/>
      <c r="AE1126" s="266"/>
      <c r="AF1126" s="266"/>
      <c r="AG1126" s="266"/>
      <c r="AH1126" s="266"/>
      <c r="AI1126" s="266"/>
      <c r="AJ1126" s="266"/>
      <c r="AK1126" s="266"/>
      <c r="AL1126" s="266"/>
      <c r="AM1126" s="266"/>
      <c r="AN1126" s="266"/>
      <c r="AO1126" s="266"/>
      <c r="AP1126" s="266"/>
      <c r="AQ1126" s="266"/>
      <c r="AR1126" s="266"/>
      <c r="AS1126" s="266"/>
      <c r="AT1126" s="266"/>
      <c r="AU1126" s="266"/>
      <c r="AV1126" s="266"/>
      <c r="AW1126" s="266"/>
      <c r="AX1126" s="266"/>
      <c r="AY1126" s="266"/>
      <c r="AZ1126" s="266"/>
      <c r="BA1126" s="266"/>
      <c r="BB1126" s="266"/>
      <c r="BC1126" s="266"/>
      <c r="BD1126" s="266"/>
      <c r="BE1126" s="266"/>
      <c r="BF1126" s="266"/>
      <c r="BG1126" s="266"/>
      <c r="BH1126" s="266"/>
      <c r="BI1126" s="266"/>
      <c r="BJ1126" s="266"/>
      <c r="BK1126" s="266"/>
      <c r="BL1126" s="834">
        <f t="shared" ref="BL1126:CK1126" si="637">COUNTIFS($AA$6:$AA$1030,"x",BL$6:BL$1030,"2")</f>
        <v>67</v>
      </c>
      <c r="BM1126" s="284">
        <f t="shared" si="637"/>
        <v>78</v>
      </c>
      <c r="BN1126" s="284">
        <f t="shared" si="637"/>
        <v>73</v>
      </c>
      <c r="BO1126" s="284">
        <f t="shared" si="637"/>
        <v>73</v>
      </c>
      <c r="BP1126" s="284">
        <f t="shared" si="637"/>
        <v>73</v>
      </c>
      <c r="BQ1126" s="284">
        <f t="shared" si="637"/>
        <v>77</v>
      </c>
      <c r="BR1126" s="834">
        <f t="shared" si="637"/>
        <v>68</v>
      </c>
      <c r="BS1126" s="284">
        <f t="shared" si="637"/>
        <v>62</v>
      </c>
      <c r="BT1126" s="284">
        <f t="shared" si="637"/>
        <v>70</v>
      </c>
      <c r="BU1126" s="284">
        <f t="shared" si="637"/>
        <v>76</v>
      </c>
      <c r="BV1126" s="284">
        <f t="shared" si="637"/>
        <v>77</v>
      </c>
      <c r="BW1126" s="834">
        <f t="shared" si="637"/>
        <v>71</v>
      </c>
      <c r="BX1126" s="284">
        <f t="shared" si="637"/>
        <v>70</v>
      </c>
      <c r="BY1126" s="834">
        <f t="shared" si="637"/>
        <v>73</v>
      </c>
      <c r="BZ1126" s="834">
        <f t="shared" si="637"/>
        <v>73</v>
      </c>
      <c r="CA1126" s="284">
        <f t="shared" si="637"/>
        <v>76</v>
      </c>
      <c r="CB1126" s="284">
        <f t="shared" si="637"/>
        <v>73</v>
      </c>
      <c r="CC1126" s="284">
        <f t="shared" si="637"/>
        <v>71</v>
      </c>
      <c r="CD1126" s="768">
        <f t="shared" si="637"/>
        <v>70</v>
      </c>
      <c r="CE1126" s="284">
        <f t="shared" si="637"/>
        <v>75</v>
      </c>
      <c r="CF1126" s="284">
        <f t="shared" si="637"/>
        <v>76</v>
      </c>
      <c r="CG1126" s="284">
        <f t="shared" si="637"/>
        <v>74</v>
      </c>
      <c r="CH1126" s="284">
        <f t="shared" si="637"/>
        <v>77</v>
      </c>
      <c r="CI1126" s="284">
        <f t="shared" si="637"/>
        <v>77</v>
      </c>
      <c r="CJ1126" s="768">
        <f t="shared" si="637"/>
        <v>70</v>
      </c>
      <c r="CK1126" s="284">
        <f t="shared" si="637"/>
        <v>78</v>
      </c>
      <c r="CL1126" s="965"/>
      <c r="CM1126" s="965"/>
      <c r="CN1126" s="965"/>
      <c r="CO1126" s="965"/>
      <c r="CP1126" s="965"/>
      <c r="CQ1126" s="965"/>
      <c r="CR1126" s="965"/>
      <c r="CS1126" s="965"/>
      <c r="CT1126" s="965"/>
      <c r="CU1126" s="965"/>
      <c r="CV1126" s="221"/>
    </row>
    <row r="1127" spans="1:100" ht="19.399999999999999" hidden="1" customHeight="1">
      <c r="A1127" s="1319"/>
      <c r="B1127" s="1185" t="s">
        <v>4</v>
      </c>
      <c r="C1127" s="1185"/>
      <c r="D1127" s="1185"/>
      <c r="E1127" s="1185"/>
      <c r="F1127" s="1185"/>
      <c r="G1127" s="1185"/>
      <c r="H1127" s="587"/>
      <c r="I1127" s="597"/>
      <c r="J1127" s="266"/>
      <c r="K1127" s="522"/>
      <c r="L1127" s="266"/>
      <c r="M1127" s="266"/>
      <c r="N1127" s="266"/>
      <c r="O1127" s="266"/>
      <c r="P1127" s="266"/>
      <c r="Q1127" s="266"/>
      <c r="R1127" s="266"/>
      <c r="S1127" s="266"/>
      <c r="T1127" s="266"/>
      <c r="U1127" s="266"/>
      <c r="V1127" s="266"/>
      <c r="W1127" s="418"/>
      <c r="X1127" s="266"/>
      <c r="Y1127" s="266"/>
      <c r="Z1127" s="266"/>
      <c r="AA1127" s="281" t="s">
        <v>1974</v>
      </c>
      <c r="AB1127" s="266"/>
      <c r="AC1127" s="668"/>
      <c r="AD1127" s="266"/>
      <c r="AE1127" s="266"/>
      <c r="AF1127" s="266"/>
      <c r="AG1127" s="266"/>
      <c r="AH1127" s="266"/>
      <c r="AI1127" s="266"/>
      <c r="AJ1127" s="266"/>
      <c r="AK1127" s="266"/>
      <c r="AL1127" s="266"/>
      <c r="AM1127" s="266"/>
      <c r="AN1127" s="266"/>
      <c r="AO1127" s="266"/>
      <c r="AP1127" s="266"/>
      <c r="AQ1127" s="266"/>
      <c r="AR1127" s="266"/>
      <c r="AS1127" s="266"/>
      <c r="AT1127" s="266"/>
      <c r="AU1127" s="266"/>
      <c r="AV1127" s="266"/>
      <c r="AW1127" s="266"/>
      <c r="AX1127" s="266"/>
      <c r="AY1127" s="266"/>
      <c r="AZ1127" s="266"/>
      <c r="BA1127" s="266"/>
      <c r="BB1127" s="266"/>
      <c r="BC1127" s="266"/>
      <c r="BD1127" s="266"/>
      <c r="BE1127" s="266"/>
      <c r="BF1127" s="266"/>
      <c r="BG1127" s="266"/>
      <c r="BH1127" s="266"/>
      <c r="BI1127" s="266"/>
      <c r="BJ1127" s="266"/>
      <c r="BK1127" s="266"/>
      <c r="BL1127" s="834">
        <f t="shared" ref="BL1127:CK1127" si="638">COUNTIFS($AA$6:$AA$1030,"x",BL$6:BL$1030,"1")</f>
        <v>11</v>
      </c>
      <c r="BM1127" s="284">
        <f t="shared" si="638"/>
        <v>0</v>
      </c>
      <c r="BN1127" s="284">
        <f t="shared" si="638"/>
        <v>5</v>
      </c>
      <c r="BO1127" s="284">
        <f t="shared" si="638"/>
        <v>5</v>
      </c>
      <c r="BP1127" s="284">
        <f t="shared" si="638"/>
        <v>5</v>
      </c>
      <c r="BQ1127" s="284">
        <f t="shared" si="638"/>
        <v>1</v>
      </c>
      <c r="BR1127" s="834">
        <f t="shared" si="638"/>
        <v>10</v>
      </c>
      <c r="BS1127" s="284">
        <f t="shared" si="638"/>
        <v>16</v>
      </c>
      <c r="BT1127" s="284">
        <f t="shared" si="638"/>
        <v>8</v>
      </c>
      <c r="BU1127" s="284">
        <f t="shared" si="638"/>
        <v>2</v>
      </c>
      <c r="BV1127" s="284">
        <f t="shared" si="638"/>
        <v>1</v>
      </c>
      <c r="BW1127" s="834">
        <f t="shared" si="638"/>
        <v>6</v>
      </c>
      <c r="BX1127" s="284">
        <f t="shared" si="638"/>
        <v>8</v>
      </c>
      <c r="BY1127" s="834">
        <f t="shared" si="638"/>
        <v>5</v>
      </c>
      <c r="BZ1127" s="834">
        <f t="shared" si="638"/>
        <v>5</v>
      </c>
      <c r="CA1127" s="284">
        <f t="shared" si="638"/>
        <v>2</v>
      </c>
      <c r="CB1127" s="284">
        <f t="shared" si="638"/>
        <v>5</v>
      </c>
      <c r="CC1127" s="284">
        <f t="shared" si="638"/>
        <v>7</v>
      </c>
      <c r="CD1127" s="768">
        <f t="shared" si="638"/>
        <v>8</v>
      </c>
      <c r="CE1127" s="284">
        <f t="shared" si="638"/>
        <v>3</v>
      </c>
      <c r="CF1127" s="284">
        <f t="shared" si="638"/>
        <v>2</v>
      </c>
      <c r="CG1127" s="284">
        <f t="shared" si="638"/>
        <v>4</v>
      </c>
      <c r="CH1127" s="284">
        <f t="shared" si="638"/>
        <v>1</v>
      </c>
      <c r="CI1127" s="284">
        <f t="shared" si="638"/>
        <v>1</v>
      </c>
      <c r="CJ1127" s="768">
        <f t="shared" si="638"/>
        <v>8</v>
      </c>
      <c r="CK1127" s="284">
        <f t="shared" si="638"/>
        <v>0</v>
      </c>
      <c r="CL1127" s="965"/>
      <c r="CM1127" s="965"/>
      <c r="CN1127" s="965"/>
      <c r="CO1127" s="965"/>
      <c r="CP1127" s="965"/>
      <c r="CQ1127" s="965"/>
      <c r="CR1127" s="965"/>
      <c r="CS1127" s="965"/>
      <c r="CT1127" s="965"/>
      <c r="CU1127" s="965"/>
      <c r="CV1127" s="221"/>
    </row>
    <row r="1128" spans="1:100" ht="19.399999999999999" hidden="1" customHeight="1">
      <c r="A1128" s="1319"/>
      <c r="B1128" s="1185" t="s">
        <v>3</v>
      </c>
      <c r="C1128" s="1185"/>
      <c r="D1128" s="1185"/>
      <c r="E1128" s="1185"/>
      <c r="F1128" s="1185"/>
      <c r="G1128" s="1185"/>
      <c r="H1128" s="587"/>
      <c r="I1128" s="597"/>
      <c r="J1128" s="266"/>
      <c r="K1128" s="522"/>
      <c r="L1128" s="266"/>
      <c r="M1128" s="266"/>
      <c r="N1128" s="266"/>
      <c r="O1128" s="266"/>
      <c r="P1128" s="266"/>
      <c r="Q1128" s="266"/>
      <c r="R1128" s="266"/>
      <c r="S1128" s="266"/>
      <c r="T1128" s="266"/>
      <c r="U1128" s="266"/>
      <c r="V1128" s="266"/>
      <c r="W1128" s="418"/>
      <c r="X1128" s="266"/>
      <c r="Y1128" s="266"/>
      <c r="Z1128" s="266"/>
      <c r="AA1128" s="281" t="s">
        <v>1974</v>
      </c>
      <c r="AB1128" s="266"/>
      <c r="AC1128" s="668"/>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834">
        <f t="shared" ref="BL1128:CK1128" si="639">COUNTIFS($AA$6:$AA$1030,"x",BL$6:BL$1030,"0")</f>
        <v>0</v>
      </c>
      <c r="BM1128" s="284">
        <f t="shared" si="639"/>
        <v>0</v>
      </c>
      <c r="BN1128" s="284">
        <f t="shared" si="639"/>
        <v>0</v>
      </c>
      <c r="BO1128" s="284">
        <f t="shared" si="639"/>
        <v>0</v>
      </c>
      <c r="BP1128" s="284">
        <f t="shared" si="639"/>
        <v>0</v>
      </c>
      <c r="BQ1128" s="284">
        <f t="shared" si="639"/>
        <v>0</v>
      </c>
      <c r="BR1128" s="834">
        <f t="shared" si="639"/>
        <v>0</v>
      </c>
      <c r="BS1128" s="284">
        <f t="shared" si="639"/>
        <v>0</v>
      </c>
      <c r="BT1128" s="284">
        <f t="shared" si="639"/>
        <v>0</v>
      </c>
      <c r="BU1128" s="284">
        <f t="shared" si="639"/>
        <v>0</v>
      </c>
      <c r="BV1128" s="284">
        <f t="shared" si="639"/>
        <v>0</v>
      </c>
      <c r="BW1128" s="834">
        <f t="shared" si="639"/>
        <v>0</v>
      </c>
      <c r="BX1128" s="284">
        <f t="shared" si="639"/>
        <v>0</v>
      </c>
      <c r="BY1128" s="834">
        <f t="shared" si="639"/>
        <v>0</v>
      </c>
      <c r="BZ1128" s="834">
        <f t="shared" si="639"/>
        <v>0</v>
      </c>
      <c r="CA1128" s="284">
        <f t="shared" si="639"/>
        <v>0</v>
      </c>
      <c r="CB1128" s="284">
        <f t="shared" si="639"/>
        <v>0</v>
      </c>
      <c r="CC1128" s="284">
        <f t="shared" si="639"/>
        <v>0</v>
      </c>
      <c r="CD1128" s="768">
        <f t="shared" si="639"/>
        <v>0</v>
      </c>
      <c r="CE1128" s="284">
        <f t="shared" si="639"/>
        <v>0</v>
      </c>
      <c r="CF1128" s="284">
        <f t="shared" si="639"/>
        <v>0</v>
      </c>
      <c r="CG1128" s="284">
        <f t="shared" si="639"/>
        <v>0</v>
      </c>
      <c r="CH1128" s="284">
        <f t="shared" si="639"/>
        <v>0</v>
      </c>
      <c r="CI1128" s="284">
        <f t="shared" si="639"/>
        <v>0</v>
      </c>
      <c r="CJ1128" s="768">
        <f t="shared" si="639"/>
        <v>0</v>
      </c>
      <c r="CK1128" s="284">
        <f t="shared" si="639"/>
        <v>0</v>
      </c>
      <c r="CL1128" s="965"/>
      <c r="CM1128" s="965"/>
      <c r="CN1128" s="965"/>
      <c r="CO1128" s="965"/>
      <c r="CP1128" s="965"/>
      <c r="CQ1128" s="965"/>
      <c r="CR1128" s="965"/>
      <c r="CS1128" s="965"/>
      <c r="CT1128" s="965"/>
      <c r="CU1128" s="965"/>
      <c r="CV1128" s="221"/>
    </row>
    <row r="1129" spans="1:100" ht="19.399999999999999" hidden="1" customHeight="1">
      <c r="A1129" s="1319"/>
      <c r="B1129" s="1185" t="s">
        <v>2</v>
      </c>
      <c r="C1129" s="1185"/>
      <c r="D1129" s="1185"/>
      <c r="E1129" s="1185"/>
      <c r="F1129" s="1185"/>
      <c r="G1129" s="1185"/>
      <c r="H1129" s="587"/>
      <c r="I1129" s="597"/>
      <c r="J1129" s="266"/>
      <c r="K1129" s="522"/>
      <c r="L1129" s="266"/>
      <c r="M1129" s="266"/>
      <c r="N1129" s="266"/>
      <c r="O1129" s="266"/>
      <c r="P1129" s="266"/>
      <c r="Q1129" s="266"/>
      <c r="R1129" s="266"/>
      <c r="S1129" s="266"/>
      <c r="T1129" s="266"/>
      <c r="U1129" s="266"/>
      <c r="V1129" s="266"/>
      <c r="W1129" s="418"/>
      <c r="X1129" s="266"/>
      <c r="Y1129" s="266"/>
      <c r="Z1129" s="266"/>
      <c r="AA1129" s="281" t="s">
        <v>1974</v>
      </c>
      <c r="AB1129" s="266"/>
      <c r="AC1129" s="668"/>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834">
        <f t="shared" ref="BL1129:CK1129" si="640">COUNTIFS($AA$6:$AA$1030,"x",BL$6:BL$1030,"kđg")</f>
        <v>0</v>
      </c>
      <c r="BM1129" s="284">
        <f t="shared" si="640"/>
        <v>0</v>
      </c>
      <c r="BN1129" s="284">
        <f t="shared" si="640"/>
        <v>0</v>
      </c>
      <c r="BO1129" s="284">
        <f t="shared" si="640"/>
        <v>0</v>
      </c>
      <c r="BP1129" s="284">
        <f t="shared" si="640"/>
        <v>0</v>
      </c>
      <c r="BQ1129" s="284">
        <f t="shared" si="640"/>
        <v>0</v>
      </c>
      <c r="BR1129" s="834">
        <f t="shared" si="640"/>
        <v>0</v>
      </c>
      <c r="BS1129" s="284">
        <f t="shared" si="640"/>
        <v>0</v>
      </c>
      <c r="BT1129" s="284">
        <f t="shared" si="640"/>
        <v>0</v>
      </c>
      <c r="BU1129" s="284">
        <f t="shared" si="640"/>
        <v>0</v>
      </c>
      <c r="BV1129" s="284">
        <f t="shared" si="640"/>
        <v>0</v>
      </c>
      <c r="BW1129" s="834">
        <f t="shared" si="640"/>
        <v>0</v>
      </c>
      <c r="BX1129" s="284">
        <f t="shared" si="640"/>
        <v>0</v>
      </c>
      <c r="BY1129" s="834">
        <f t="shared" si="640"/>
        <v>0</v>
      </c>
      <c r="BZ1129" s="834">
        <f t="shared" si="640"/>
        <v>0</v>
      </c>
      <c r="CA1129" s="284">
        <f t="shared" si="640"/>
        <v>0</v>
      </c>
      <c r="CB1129" s="284">
        <f t="shared" si="640"/>
        <v>0</v>
      </c>
      <c r="CC1129" s="284">
        <f t="shared" si="640"/>
        <v>0</v>
      </c>
      <c r="CD1129" s="768">
        <f t="shared" si="640"/>
        <v>0</v>
      </c>
      <c r="CE1129" s="284">
        <f t="shared" si="640"/>
        <v>0</v>
      </c>
      <c r="CF1129" s="284">
        <f t="shared" si="640"/>
        <v>0</v>
      </c>
      <c r="CG1129" s="284">
        <f t="shared" si="640"/>
        <v>0</v>
      </c>
      <c r="CH1129" s="284">
        <f t="shared" si="640"/>
        <v>0</v>
      </c>
      <c r="CI1129" s="284">
        <f t="shared" si="640"/>
        <v>0</v>
      </c>
      <c r="CJ1129" s="768">
        <f t="shared" si="640"/>
        <v>0</v>
      </c>
      <c r="CK1129" s="284">
        <f t="shared" si="640"/>
        <v>0</v>
      </c>
      <c r="CL1129" s="965"/>
      <c r="CM1129" s="965"/>
      <c r="CN1129" s="965"/>
      <c r="CO1129" s="965"/>
      <c r="CP1129" s="965"/>
      <c r="CQ1129" s="965"/>
      <c r="CR1129" s="965"/>
      <c r="CS1129" s="965"/>
      <c r="CT1129" s="965"/>
      <c r="CU1129" s="965"/>
      <c r="CV1129" s="221"/>
    </row>
    <row r="1130" spans="1:100" ht="19.399999999999999" hidden="1" customHeight="1">
      <c r="A1130" s="1319"/>
      <c r="B1130" s="1185" t="s">
        <v>1</v>
      </c>
      <c r="C1130" s="1185"/>
      <c r="D1130" s="1185"/>
      <c r="E1130" s="1185"/>
      <c r="F1130" s="1185"/>
      <c r="G1130" s="1185"/>
      <c r="H1130" s="587"/>
      <c r="I1130" s="597"/>
      <c r="J1130" s="266"/>
      <c r="K1130" s="522"/>
      <c r="L1130" s="266"/>
      <c r="M1130" s="266"/>
      <c r="N1130" s="266"/>
      <c r="O1130" s="266"/>
      <c r="P1130" s="266"/>
      <c r="Q1130" s="266"/>
      <c r="R1130" s="266"/>
      <c r="S1130" s="266"/>
      <c r="T1130" s="266"/>
      <c r="U1130" s="266"/>
      <c r="V1130" s="266"/>
      <c r="W1130" s="418"/>
      <c r="X1130" s="266"/>
      <c r="Y1130" s="266"/>
      <c r="Z1130" s="266"/>
      <c r="AA1130" s="281" t="s">
        <v>1974</v>
      </c>
      <c r="AB1130" s="266"/>
      <c r="AC1130" s="668"/>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833">
        <f t="shared" ref="BL1130:CK1130" si="641">BL1129/(BL1126+BL1127+BL1128+BL1129)</f>
        <v>0</v>
      </c>
      <c r="BM1130" s="202">
        <f t="shared" si="641"/>
        <v>0</v>
      </c>
      <c r="BN1130" s="202">
        <f t="shared" si="641"/>
        <v>0</v>
      </c>
      <c r="BO1130" s="202">
        <f t="shared" si="641"/>
        <v>0</v>
      </c>
      <c r="BP1130" s="202">
        <f t="shared" si="641"/>
        <v>0</v>
      </c>
      <c r="BQ1130" s="202">
        <f t="shared" si="641"/>
        <v>0</v>
      </c>
      <c r="BR1130" s="833">
        <f t="shared" si="641"/>
        <v>0</v>
      </c>
      <c r="BS1130" s="202">
        <f t="shared" si="641"/>
        <v>0</v>
      </c>
      <c r="BT1130" s="202">
        <f t="shared" si="641"/>
        <v>0</v>
      </c>
      <c r="BU1130" s="202">
        <f t="shared" si="641"/>
        <v>0</v>
      </c>
      <c r="BV1130" s="202">
        <f t="shared" si="641"/>
        <v>0</v>
      </c>
      <c r="BW1130" s="833">
        <f t="shared" si="641"/>
        <v>0</v>
      </c>
      <c r="BX1130" s="202">
        <f t="shared" si="641"/>
        <v>0</v>
      </c>
      <c r="BY1130" s="833">
        <f t="shared" si="641"/>
        <v>0</v>
      </c>
      <c r="BZ1130" s="833">
        <f t="shared" si="641"/>
        <v>0</v>
      </c>
      <c r="CA1130" s="202">
        <f t="shared" si="641"/>
        <v>0</v>
      </c>
      <c r="CB1130" s="202">
        <f t="shared" si="641"/>
        <v>0</v>
      </c>
      <c r="CC1130" s="202">
        <f t="shared" si="641"/>
        <v>0</v>
      </c>
      <c r="CD1130" s="769">
        <f t="shared" si="641"/>
        <v>0</v>
      </c>
      <c r="CE1130" s="202">
        <f t="shared" si="641"/>
        <v>0</v>
      </c>
      <c r="CF1130" s="202">
        <f t="shared" si="641"/>
        <v>0</v>
      </c>
      <c r="CG1130" s="202">
        <f t="shared" si="641"/>
        <v>0</v>
      </c>
      <c r="CH1130" s="202">
        <f t="shared" si="641"/>
        <v>0</v>
      </c>
      <c r="CI1130" s="202">
        <f t="shared" si="641"/>
        <v>0</v>
      </c>
      <c r="CJ1130" s="769">
        <f t="shared" si="641"/>
        <v>0</v>
      </c>
      <c r="CK1130" s="202">
        <f t="shared" si="641"/>
        <v>0</v>
      </c>
      <c r="CL1130" s="965"/>
      <c r="CM1130" s="965"/>
      <c r="CN1130" s="965"/>
      <c r="CO1130" s="965"/>
      <c r="CP1130" s="965"/>
      <c r="CQ1130" s="965"/>
      <c r="CR1130" s="965"/>
      <c r="CS1130" s="965"/>
      <c r="CT1130" s="965"/>
      <c r="CU1130" s="965"/>
      <c r="CV1130" s="221"/>
    </row>
    <row r="1131" spans="1:100" ht="19.399999999999999" hidden="1" customHeight="1">
      <c r="A1131" s="1319"/>
      <c r="B1131" s="1186" t="s">
        <v>400</v>
      </c>
      <c r="C1131" s="1186"/>
      <c r="D1131" s="1186"/>
      <c r="E1131" s="1186"/>
      <c r="F1131" s="1186"/>
      <c r="G1131" s="1186"/>
      <c r="H1131" s="588"/>
      <c r="I1131" s="597"/>
      <c r="J1131" s="269"/>
      <c r="K1131" s="523"/>
      <c r="L1131" s="269"/>
      <c r="M1131" s="269"/>
      <c r="N1131" s="269"/>
      <c r="O1131" s="269"/>
      <c r="P1131" s="269"/>
      <c r="Q1131" s="269"/>
      <c r="R1131" s="269"/>
      <c r="S1131" s="269"/>
      <c r="T1131" s="269"/>
      <c r="U1131" s="269"/>
      <c r="V1131" s="269"/>
      <c r="W1131" s="419"/>
      <c r="X1131" s="269"/>
      <c r="Y1131" s="269"/>
      <c r="Z1131" s="269"/>
      <c r="AA1131" s="281" t="s">
        <v>1974</v>
      </c>
      <c r="AB1131" s="269"/>
      <c r="AC1131" s="669"/>
      <c r="AD1131" s="269"/>
      <c r="AE1131" s="269"/>
      <c r="AF1131" s="269"/>
      <c r="AG1131" s="269"/>
      <c r="AH1131" s="269"/>
      <c r="AI1131" s="269"/>
      <c r="AJ1131" s="269"/>
      <c r="AK1131" s="269"/>
      <c r="AL1131" s="269"/>
      <c r="AM1131" s="269"/>
      <c r="AN1131" s="269"/>
      <c r="AO1131" s="269"/>
      <c r="AP1131" s="269"/>
      <c r="AQ1131" s="269"/>
      <c r="AR1131" s="269"/>
      <c r="AS1131" s="269"/>
      <c r="AT1131" s="269"/>
      <c r="AU1131" s="269"/>
      <c r="AV1131" s="269"/>
      <c r="AW1131" s="269"/>
      <c r="AX1131" s="269"/>
      <c r="AY1131" s="269"/>
      <c r="AZ1131" s="269"/>
      <c r="BA1131" s="269"/>
      <c r="BB1131" s="269"/>
      <c r="BC1131" s="269"/>
      <c r="BD1131" s="269"/>
      <c r="BE1131" s="269"/>
      <c r="BF1131" s="269"/>
      <c r="BG1131" s="269"/>
      <c r="BH1131" s="269"/>
      <c r="BI1131" s="269"/>
      <c r="BJ1131" s="269"/>
      <c r="BK1131" s="269"/>
      <c r="BL1131" s="832">
        <f t="shared" ref="BL1131:CK1131" si="642">(((BL1126*2)+(BL1127*1)+(BL1128*0)))/(BL1126+BL1127+BL1128)</f>
        <v>1.858974358974359</v>
      </c>
      <c r="BM1131" s="283">
        <f t="shared" si="642"/>
        <v>2</v>
      </c>
      <c r="BN1131" s="283">
        <f t="shared" si="642"/>
        <v>1.9358974358974359</v>
      </c>
      <c r="BO1131" s="283">
        <f t="shared" si="642"/>
        <v>1.9358974358974359</v>
      </c>
      <c r="BP1131" s="283">
        <f t="shared" si="642"/>
        <v>1.9358974358974359</v>
      </c>
      <c r="BQ1131" s="283">
        <f t="shared" si="642"/>
        <v>1.9871794871794872</v>
      </c>
      <c r="BR1131" s="832">
        <f t="shared" si="642"/>
        <v>1.8717948717948718</v>
      </c>
      <c r="BS1131" s="283">
        <f t="shared" si="642"/>
        <v>1.7948717948717949</v>
      </c>
      <c r="BT1131" s="283">
        <f t="shared" si="642"/>
        <v>1.8974358974358974</v>
      </c>
      <c r="BU1131" s="283">
        <f t="shared" si="642"/>
        <v>1.9743589743589745</v>
      </c>
      <c r="BV1131" s="283">
        <f t="shared" si="642"/>
        <v>1.9871794871794872</v>
      </c>
      <c r="BW1131" s="832">
        <f t="shared" si="642"/>
        <v>1.9220779220779221</v>
      </c>
      <c r="BX1131" s="283">
        <f t="shared" si="642"/>
        <v>1.8974358974358974</v>
      </c>
      <c r="BY1131" s="832">
        <f t="shared" si="642"/>
        <v>1.9358974358974359</v>
      </c>
      <c r="BZ1131" s="832">
        <f t="shared" si="642"/>
        <v>1.9358974358974359</v>
      </c>
      <c r="CA1131" s="283">
        <f t="shared" si="642"/>
        <v>1.9743589743589745</v>
      </c>
      <c r="CB1131" s="283">
        <f t="shared" si="642"/>
        <v>1.9358974358974359</v>
      </c>
      <c r="CC1131" s="283">
        <f t="shared" si="642"/>
        <v>1.9102564102564104</v>
      </c>
      <c r="CD1131" s="770">
        <f t="shared" si="642"/>
        <v>1.8974358974358974</v>
      </c>
      <c r="CE1131" s="283">
        <f t="shared" si="642"/>
        <v>1.9615384615384615</v>
      </c>
      <c r="CF1131" s="283">
        <f t="shared" si="642"/>
        <v>1.9743589743589745</v>
      </c>
      <c r="CG1131" s="283">
        <f t="shared" si="642"/>
        <v>1.9487179487179487</v>
      </c>
      <c r="CH1131" s="283">
        <f t="shared" si="642"/>
        <v>1.9871794871794872</v>
      </c>
      <c r="CI1131" s="283">
        <f t="shared" si="642"/>
        <v>1.9871794871794872</v>
      </c>
      <c r="CJ1131" s="770">
        <f t="shared" si="642"/>
        <v>1.8974358974358974</v>
      </c>
      <c r="CK1131" s="283">
        <f t="shared" si="642"/>
        <v>2</v>
      </c>
      <c r="CL1131" s="972">
        <f>COUNTIF(BL1132:CK1132,"Đ")</f>
        <v>26</v>
      </c>
      <c r="CM1131" s="960">
        <f>CL1131/(CL1131+CN1131+CP1131+CR1131)</f>
        <v>1</v>
      </c>
      <c r="CN1131" s="959">
        <f>COUNTIF(BL1132:CK1132,"CCG")</f>
        <v>0</v>
      </c>
      <c r="CO1131" s="960">
        <f>CN1131/(CL1131+CN1131+CP1131+CR1131)</f>
        <v>0</v>
      </c>
      <c r="CP1131" s="959">
        <f>COUNTIF(BL1132:CK1132,"CĐ")</f>
        <v>0</v>
      </c>
      <c r="CQ1131" s="960">
        <f>CP1131/(CL1131+CN1131+CP1131+CR1131)</f>
        <v>0</v>
      </c>
      <c r="CR1131" s="959">
        <f>COUNTIF(BL1132:CK1132,"KĐG")</f>
        <v>0</v>
      </c>
      <c r="CS1131" s="960">
        <f>CR1131/(CL1131+CN1131+CP1131+CR1131)</f>
        <v>0</v>
      </c>
      <c r="CT1131" s="958">
        <f>(((CL1131*2)+(CN1131*1)+(CP1131*0)))/(CL1131+CN1131+CP1131)</f>
        <v>2</v>
      </c>
      <c r="CU1131" s="958" t="str">
        <f>IF(CS1131&gt;=50%,"KĐG",IF(CT1131&gt;=1.6,"Đạt",IF(CT1131&gt;=1,"Cần cố gắng","Chưa đạt")))</f>
        <v>Đạt</v>
      </c>
      <c r="CV1131" s="221"/>
    </row>
    <row r="1132" spans="1:100" ht="19.399999999999999" hidden="1" customHeight="1">
      <c r="A1132" s="1319"/>
      <c r="B1132" s="1186"/>
      <c r="C1132" s="1186"/>
      <c r="D1132" s="1186"/>
      <c r="E1132" s="1186"/>
      <c r="F1132" s="1186"/>
      <c r="G1132" s="1186"/>
      <c r="H1132" s="588"/>
      <c r="I1132" s="597"/>
      <c r="J1132" s="269"/>
      <c r="K1132" s="523"/>
      <c r="L1132" s="269"/>
      <c r="M1132" s="269"/>
      <c r="N1132" s="269"/>
      <c r="O1132" s="269"/>
      <c r="P1132" s="269"/>
      <c r="Q1132" s="269"/>
      <c r="R1132" s="269"/>
      <c r="S1132" s="269"/>
      <c r="T1132" s="269"/>
      <c r="U1132" s="269"/>
      <c r="V1132" s="269"/>
      <c r="W1132" s="419"/>
      <c r="X1132" s="269"/>
      <c r="Y1132" s="269"/>
      <c r="Z1132" s="269"/>
      <c r="AA1132" s="281" t="s">
        <v>1974</v>
      </c>
      <c r="AB1132" s="269"/>
      <c r="AC1132" s="669"/>
      <c r="AD1132" s="269"/>
      <c r="AE1132" s="269"/>
      <c r="AF1132" s="269"/>
      <c r="AG1132" s="269"/>
      <c r="AH1132" s="269"/>
      <c r="AI1132" s="269"/>
      <c r="AJ1132" s="269"/>
      <c r="AK1132" s="269"/>
      <c r="AL1132" s="269"/>
      <c r="AM1132" s="269"/>
      <c r="AN1132" s="269"/>
      <c r="AO1132" s="269"/>
      <c r="AP1132" s="269"/>
      <c r="AQ1132" s="269"/>
      <c r="AR1132" s="269"/>
      <c r="AS1132" s="269"/>
      <c r="AT1132" s="269"/>
      <c r="AU1132" s="269"/>
      <c r="AV1132" s="269"/>
      <c r="AW1132" s="269"/>
      <c r="AX1132" s="269"/>
      <c r="AY1132" s="269"/>
      <c r="AZ1132" s="269"/>
      <c r="BA1132" s="269"/>
      <c r="BB1132" s="269"/>
      <c r="BC1132" s="269"/>
      <c r="BD1132" s="269"/>
      <c r="BE1132" s="269"/>
      <c r="BF1132" s="269"/>
      <c r="BG1132" s="269"/>
      <c r="BH1132" s="269"/>
      <c r="BI1132" s="269"/>
      <c r="BJ1132" s="269"/>
      <c r="BK1132" s="269"/>
      <c r="BL1132" s="832" t="str">
        <f t="shared" ref="BL1132:CK1132" si="643">IF(BL1130&gt;=50%,"KĐG",IF(BL1131&gt;=1.6,"Đ",IF(BL1131&gt;=1,"CCG","CĐ")))</f>
        <v>Đ</v>
      </c>
      <c r="BM1132" s="283" t="str">
        <f t="shared" si="643"/>
        <v>Đ</v>
      </c>
      <c r="BN1132" s="283" t="str">
        <f t="shared" si="643"/>
        <v>Đ</v>
      </c>
      <c r="BO1132" s="283" t="str">
        <f t="shared" si="643"/>
        <v>Đ</v>
      </c>
      <c r="BP1132" s="283" t="str">
        <f t="shared" si="643"/>
        <v>Đ</v>
      </c>
      <c r="BQ1132" s="283" t="str">
        <f t="shared" si="643"/>
        <v>Đ</v>
      </c>
      <c r="BR1132" s="832" t="str">
        <f t="shared" si="643"/>
        <v>Đ</v>
      </c>
      <c r="BS1132" s="283" t="str">
        <f t="shared" si="643"/>
        <v>Đ</v>
      </c>
      <c r="BT1132" s="283" t="str">
        <f t="shared" si="643"/>
        <v>Đ</v>
      </c>
      <c r="BU1132" s="283" t="str">
        <f t="shared" si="643"/>
        <v>Đ</v>
      </c>
      <c r="BV1132" s="283" t="str">
        <f t="shared" si="643"/>
        <v>Đ</v>
      </c>
      <c r="BW1132" s="832" t="str">
        <f t="shared" si="643"/>
        <v>Đ</v>
      </c>
      <c r="BX1132" s="283" t="str">
        <f t="shared" si="643"/>
        <v>Đ</v>
      </c>
      <c r="BY1132" s="832" t="str">
        <f t="shared" si="643"/>
        <v>Đ</v>
      </c>
      <c r="BZ1132" s="832" t="str">
        <f t="shared" si="643"/>
        <v>Đ</v>
      </c>
      <c r="CA1132" s="283" t="str">
        <f t="shared" si="643"/>
        <v>Đ</v>
      </c>
      <c r="CB1132" s="283" t="str">
        <f t="shared" si="643"/>
        <v>Đ</v>
      </c>
      <c r="CC1132" s="283" t="str">
        <f t="shared" si="643"/>
        <v>Đ</v>
      </c>
      <c r="CD1132" s="770" t="str">
        <f t="shared" si="643"/>
        <v>Đ</v>
      </c>
      <c r="CE1132" s="283" t="str">
        <f t="shared" si="643"/>
        <v>Đ</v>
      </c>
      <c r="CF1132" s="283" t="str">
        <f t="shared" si="643"/>
        <v>Đ</v>
      </c>
      <c r="CG1132" s="283" t="str">
        <f t="shared" si="643"/>
        <v>Đ</v>
      </c>
      <c r="CH1132" s="283" t="str">
        <f t="shared" si="643"/>
        <v>Đ</v>
      </c>
      <c r="CI1132" s="283" t="str">
        <f t="shared" si="643"/>
        <v>Đ</v>
      </c>
      <c r="CJ1132" s="770" t="str">
        <f t="shared" si="643"/>
        <v>Đ</v>
      </c>
      <c r="CK1132" s="283" t="str">
        <f t="shared" si="643"/>
        <v>Đ</v>
      </c>
      <c r="CL1132" s="972"/>
      <c r="CM1132" s="960"/>
      <c r="CN1132" s="959"/>
      <c r="CO1132" s="960"/>
      <c r="CP1132" s="959"/>
      <c r="CQ1132" s="960"/>
      <c r="CR1132" s="959"/>
      <c r="CS1132" s="960"/>
      <c r="CT1132" s="958"/>
      <c r="CU1132" s="958"/>
      <c r="CV1132" s="221"/>
    </row>
    <row r="1133" spans="1:100" ht="19.399999999999999" hidden="1" customHeight="1">
      <c r="A1133" s="835"/>
      <c r="B1133" s="459"/>
      <c r="C1133" s="460"/>
      <c r="D1133" s="459"/>
      <c r="E1133" s="460"/>
      <c r="F1133" s="459"/>
      <c r="G1133" s="459"/>
      <c r="H1133" s="459"/>
      <c r="I1133" s="599"/>
      <c r="J1133" s="461"/>
      <c r="K1133" s="524"/>
      <c r="L1133" s="279"/>
      <c r="M1133" s="279"/>
      <c r="N1133" s="462"/>
      <c r="O1133" s="279"/>
      <c r="P1133" s="279"/>
      <c r="Q1133" s="279"/>
      <c r="R1133" s="279"/>
      <c r="S1133" s="279"/>
      <c r="T1133" s="279"/>
      <c r="U1133" s="279"/>
      <c r="V1133" s="279"/>
      <c r="W1133" s="421"/>
      <c r="X1133" s="279"/>
      <c r="Y1133" s="279"/>
      <c r="Z1133" s="279"/>
      <c r="AA1133" s="279"/>
      <c r="AB1133" s="279"/>
      <c r="AC1133" s="670"/>
      <c r="AD1133" s="279"/>
      <c r="AE1133" s="279"/>
      <c r="AF1133" s="279"/>
      <c r="AG1133" s="279"/>
      <c r="AH1133" s="279"/>
      <c r="AI1133" s="279"/>
      <c r="AJ1133" s="279"/>
      <c r="AK1133" s="279"/>
      <c r="AL1133" s="279"/>
      <c r="AM1133" s="279"/>
      <c r="AN1133" s="279"/>
      <c r="AO1133" s="279"/>
      <c r="AP1133" s="279"/>
      <c r="AQ1133" s="279"/>
      <c r="AR1133" s="279"/>
      <c r="AS1133" s="279"/>
      <c r="AT1133" s="279"/>
      <c r="AU1133" s="279"/>
      <c r="AV1133" s="279"/>
      <c r="AW1133" s="279"/>
      <c r="AX1133" s="279"/>
      <c r="AY1133" s="279"/>
      <c r="AZ1133" s="279"/>
      <c r="BA1133" s="279"/>
      <c r="BB1133" s="279"/>
      <c r="BC1133" s="279"/>
      <c r="BD1133" s="279"/>
      <c r="BE1133" s="279"/>
      <c r="BF1133" s="279"/>
      <c r="BG1133" s="279"/>
      <c r="BH1133" s="279"/>
      <c r="BI1133" s="279"/>
      <c r="BJ1133" s="279"/>
      <c r="BK1133" s="279"/>
      <c r="BL1133" s="832"/>
      <c r="BM1133" s="283"/>
      <c r="BN1133" s="283"/>
      <c r="BO1133" s="283"/>
      <c r="BP1133" s="283"/>
      <c r="BQ1133" s="283"/>
      <c r="BR1133" s="832"/>
      <c r="BS1133" s="283"/>
      <c r="BT1133" s="283"/>
      <c r="BU1133" s="283"/>
      <c r="BV1133" s="283"/>
      <c r="BW1133" s="832"/>
      <c r="BX1133" s="283"/>
      <c r="BY1133" s="832"/>
      <c r="BZ1133" s="832"/>
      <c r="CA1133" s="283"/>
      <c r="CB1133" s="283"/>
      <c r="CC1133" s="283"/>
      <c r="CD1133" s="770"/>
      <c r="CE1133" s="283"/>
      <c r="CF1133" s="283"/>
      <c r="CG1133" s="283"/>
      <c r="CH1133" s="283"/>
      <c r="CI1133" s="283"/>
      <c r="CJ1133" s="770"/>
      <c r="CK1133" s="283"/>
      <c r="CL1133" s="240"/>
      <c r="CM1133" s="239"/>
      <c r="CN1133" s="222"/>
      <c r="CO1133" s="239"/>
      <c r="CP1133" s="222"/>
      <c r="CQ1133" s="239"/>
      <c r="CR1133" s="222"/>
      <c r="CS1133" s="239"/>
      <c r="CT1133" s="223"/>
      <c r="CU1133" s="223"/>
      <c r="CV1133" s="221"/>
    </row>
    <row r="1134" spans="1:100" ht="43" customHeight="1">
      <c r="A1134" s="1320" t="s">
        <v>12</v>
      </c>
      <c r="B1134" s="1181" t="s">
        <v>5</v>
      </c>
      <c r="C1134" s="1181"/>
      <c r="D1134" s="1181"/>
      <c r="E1134" s="1181"/>
      <c r="F1134" s="1181"/>
      <c r="G1134" s="1181"/>
      <c r="H1134" s="589"/>
      <c r="I1134" s="598"/>
      <c r="J1134" s="266"/>
      <c r="K1134" s="522"/>
      <c r="L1134" s="266"/>
      <c r="M1134" s="266"/>
      <c r="N1134" s="266"/>
      <c r="O1134" s="266"/>
      <c r="P1134" s="266"/>
      <c r="Q1134" s="266"/>
      <c r="R1134" s="266"/>
      <c r="S1134" s="266"/>
      <c r="T1134" s="266"/>
      <c r="U1134" s="266"/>
      <c r="V1134" s="266"/>
      <c r="W1134" s="418"/>
      <c r="X1134" s="266"/>
      <c r="Y1134" s="266"/>
      <c r="Z1134" s="266"/>
      <c r="AA1134" s="266"/>
      <c r="AB1134" s="266"/>
      <c r="AC1134" s="668"/>
      <c r="AD1134" s="266"/>
      <c r="AE1134" s="266"/>
      <c r="AF1134" s="266"/>
      <c r="AG1134" s="266"/>
      <c r="AH1134" s="266"/>
      <c r="AI1134" s="266"/>
      <c r="AJ1134" s="266"/>
      <c r="AK1134" s="266"/>
      <c r="AL1134" s="266"/>
      <c r="AM1134" s="266"/>
      <c r="AN1134" s="266"/>
      <c r="AO1134" s="266"/>
      <c r="AP1134" s="266"/>
      <c r="AQ1134" s="266"/>
      <c r="AR1134" s="266"/>
      <c r="AS1134" s="266"/>
      <c r="AT1134" s="266"/>
      <c r="AU1134" s="266"/>
      <c r="AV1134" s="266"/>
      <c r="AW1134" s="266"/>
      <c r="AX1134" s="266"/>
      <c r="AY1134" s="266"/>
      <c r="AZ1134" s="266"/>
      <c r="BA1134" s="266"/>
      <c r="BB1134" s="266"/>
      <c r="BC1134" s="266"/>
      <c r="BD1134" s="266"/>
      <c r="BE1134" s="266"/>
      <c r="BF1134" s="266"/>
      <c r="BG1134" s="266"/>
      <c r="BH1134" s="266"/>
      <c r="BI1134" s="266"/>
      <c r="BJ1134" s="266"/>
      <c r="BK1134" s="266"/>
      <c r="BL1134" s="834">
        <f t="shared" ref="BL1134:CK1134" si="644">COUNTIFS($N$6:$N$1030,"Thể chất",BL$6:BL$1030,"2")</f>
        <v>182</v>
      </c>
      <c r="BM1134" s="284">
        <f t="shared" si="644"/>
        <v>205</v>
      </c>
      <c r="BN1134" s="284">
        <f t="shared" si="644"/>
        <v>199</v>
      </c>
      <c r="BO1134" s="284">
        <f t="shared" si="644"/>
        <v>188</v>
      </c>
      <c r="BP1134" s="284">
        <f t="shared" si="644"/>
        <v>189</v>
      </c>
      <c r="BQ1134" s="284">
        <f t="shared" si="644"/>
        <v>197</v>
      </c>
      <c r="BR1134" s="834">
        <f t="shared" si="644"/>
        <v>186</v>
      </c>
      <c r="BS1134" s="284">
        <f t="shared" si="644"/>
        <v>153</v>
      </c>
      <c r="BT1134" s="284">
        <f t="shared" si="644"/>
        <v>188</v>
      </c>
      <c r="BU1134" s="284">
        <f t="shared" si="644"/>
        <v>201</v>
      </c>
      <c r="BV1134" s="284">
        <f t="shared" si="644"/>
        <v>198</v>
      </c>
      <c r="BW1134" s="834">
        <f t="shared" si="644"/>
        <v>190</v>
      </c>
      <c r="BX1134" s="284">
        <f t="shared" si="644"/>
        <v>169</v>
      </c>
      <c r="BY1134" s="834">
        <f t="shared" si="644"/>
        <v>188</v>
      </c>
      <c r="BZ1134" s="834">
        <f t="shared" si="644"/>
        <v>194</v>
      </c>
      <c r="CA1134" s="284">
        <f t="shared" si="644"/>
        <v>197</v>
      </c>
      <c r="CB1134" s="284">
        <f t="shared" si="644"/>
        <v>195</v>
      </c>
      <c r="CC1134" s="284">
        <f t="shared" si="644"/>
        <v>204</v>
      </c>
      <c r="CD1134" s="768">
        <f t="shared" si="644"/>
        <v>160</v>
      </c>
      <c r="CE1134" s="284">
        <f t="shared" si="644"/>
        <v>198</v>
      </c>
      <c r="CF1134" s="284">
        <f t="shared" si="644"/>
        <v>202</v>
      </c>
      <c r="CG1134" s="284">
        <f t="shared" si="644"/>
        <v>197</v>
      </c>
      <c r="CH1134" s="284">
        <f t="shared" si="644"/>
        <v>197</v>
      </c>
      <c r="CI1134" s="284">
        <f t="shared" si="644"/>
        <v>203</v>
      </c>
      <c r="CJ1134" s="768">
        <f t="shared" si="644"/>
        <v>172</v>
      </c>
      <c r="CK1134" s="284">
        <f t="shared" si="644"/>
        <v>208</v>
      </c>
      <c r="CL1134" s="965"/>
      <c r="CM1134" s="965"/>
      <c r="CN1134" s="965"/>
      <c r="CO1134" s="965"/>
      <c r="CP1134" s="965"/>
      <c r="CQ1134" s="965"/>
      <c r="CR1134" s="965"/>
      <c r="CS1134" s="965"/>
      <c r="CT1134" s="965"/>
      <c r="CU1134" s="965"/>
      <c r="CV1134" s="221"/>
    </row>
    <row r="1135" spans="1:100" ht="31.5" customHeight="1">
      <c r="A1135" s="1320"/>
      <c r="B1135" s="1181" t="s">
        <v>4</v>
      </c>
      <c r="C1135" s="1181"/>
      <c r="D1135" s="1181"/>
      <c r="E1135" s="1181"/>
      <c r="F1135" s="1181"/>
      <c r="G1135" s="1181"/>
      <c r="H1135" s="589"/>
      <c r="I1135" s="598"/>
      <c r="J1135" s="266"/>
      <c r="K1135" s="522"/>
      <c r="L1135" s="266"/>
      <c r="M1135" s="266"/>
      <c r="N1135" s="266"/>
      <c r="O1135" s="266"/>
      <c r="P1135" s="266"/>
      <c r="Q1135" s="266"/>
      <c r="R1135" s="266"/>
      <c r="S1135" s="266"/>
      <c r="T1135" s="266"/>
      <c r="U1135" s="266"/>
      <c r="V1135" s="266"/>
      <c r="W1135" s="418"/>
      <c r="X1135" s="266"/>
      <c r="Y1135" s="266"/>
      <c r="Z1135" s="266"/>
      <c r="AA1135" s="266"/>
      <c r="AB1135" s="266"/>
      <c r="AC1135" s="668"/>
      <c r="AD1135" s="266"/>
      <c r="AE1135" s="266"/>
      <c r="AF1135" s="266"/>
      <c r="AG1135" s="266"/>
      <c r="AH1135" s="266"/>
      <c r="AI1135" s="266"/>
      <c r="AJ1135" s="266"/>
      <c r="AK1135" s="266"/>
      <c r="AL1135" s="266"/>
      <c r="AM1135" s="266"/>
      <c r="AN1135" s="266"/>
      <c r="AO1135" s="266"/>
      <c r="AP1135" s="266"/>
      <c r="AQ1135" s="266"/>
      <c r="AR1135" s="266"/>
      <c r="AS1135" s="266"/>
      <c r="AT1135" s="266"/>
      <c r="AU1135" s="266"/>
      <c r="AV1135" s="266"/>
      <c r="AW1135" s="266"/>
      <c r="AX1135" s="266"/>
      <c r="AY1135" s="266"/>
      <c r="AZ1135" s="266"/>
      <c r="BA1135" s="266"/>
      <c r="BB1135" s="266"/>
      <c r="BC1135" s="266"/>
      <c r="BD1135" s="266"/>
      <c r="BE1135" s="266"/>
      <c r="BF1135" s="266"/>
      <c r="BG1135" s="266"/>
      <c r="BH1135" s="266"/>
      <c r="BI1135" s="266"/>
      <c r="BJ1135" s="266"/>
      <c r="BK1135" s="266"/>
      <c r="BL1135" s="834">
        <f t="shared" ref="BL1135:CK1135" si="645">COUNTIFS($N$6:$N$1030,"Thể chất",BL$6:BL$1030,"1")</f>
        <v>25</v>
      </c>
      <c r="BM1135" s="284">
        <f t="shared" si="645"/>
        <v>4</v>
      </c>
      <c r="BN1135" s="284">
        <f t="shared" si="645"/>
        <v>11</v>
      </c>
      <c r="BO1135" s="284">
        <f t="shared" si="645"/>
        <v>22</v>
      </c>
      <c r="BP1135" s="284">
        <f t="shared" si="645"/>
        <v>21</v>
      </c>
      <c r="BQ1135" s="284">
        <f t="shared" si="645"/>
        <v>13</v>
      </c>
      <c r="BR1135" s="834">
        <f t="shared" si="645"/>
        <v>24</v>
      </c>
      <c r="BS1135" s="284">
        <f t="shared" si="645"/>
        <v>57</v>
      </c>
      <c r="BT1135" s="284">
        <f t="shared" si="645"/>
        <v>22</v>
      </c>
      <c r="BU1135" s="284">
        <f t="shared" si="645"/>
        <v>9</v>
      </c>
      <c r="BV1135" s="284">
        <f t="shared" si="645"/>
        <v>10</v>
      </c>
      <c r="BW1135" s="834">
        <f t="shared" si="645"/>
        <v>18</v>
      </c>
      <c r="BX1135" s="284">
        <f t="shared" si="645"/>
        <v>41</v>
      </c>
      <c r="BY1135" s="834">
        <f t="shared" si="645"/>
        <v>22</v>
      </c>
      <c r="BZ1135" s="834">
        <f t="shared" si="645"/>
        <v>14</v>
      </c>
      <c r="CA1135" s="284">
        <f t="shared" si="645"/>
        <v>13</v>
      </c>
      <c r="CB1135" s="284">
        <f t="shared" si="645"/>
        <v>15</v>
      </c>
      <c r="CC1135" s="284">
        <f t="shared" si="645"/>
        <v>6</v>
      </c>
      <c r="CD1135" s="768">
        <f t="shared" si="645"/>
        <v>50</v>
      </c>
      <c r="CE1135" s="284">
        <f t="shared" si="645"/>
        <v>12</v>
      </c>
      <c r="CF1135" s="284">
        <f t="shared" si="645"/>
        <v>8</v>
      </c>
      <c r="CG1135" s="284">
        <f t="shared" si="645"/>
        <v>13</v>
      </c>
      <c r="CH1135" s="284">
        <f t="shared" si="645"/>
        <v>13</v>
      </c>
      <c r="CI1135" s="284">
        <f t="shared" si="645"/>
        <v>7</v>
      </c>
      <c r="CJ1135" s="768">
        <f t="shared" si="645"/>
        <v>38</v>
      </c>
      <c r="CK1135" s="284">
        <f t="shared" si="645"/>
        <v>2</v>
      </c>
      <c r="CL1135" s="965"/>
      <c r="CM1135" s="965"/>
      <c r="CN1135" s="965"/>
      <c r="CO1135" s="965"/>
      <c r="CP1135" s="965"/>
      <c r="CQ1135" s="965"/>
      <c r="CR1135" s="965"/>
      <c r="CS1135" s="965"/>
      <c r="CT1135" s="965"/>
      <c r="CU1135" s="965"/>
      <c r="CV1135" s="221"/>
    </row>
    <row r="1136" spans="1:100" ht="30.5" customHeight="1">
      <c r="A1136" s="1320"/>
      <c r="B1136" s="1181" t="s">
        <v>3</v>
      </c>
      <c r="C1136" s="1181"/>
      <c r="D1136" s="1181"/>
      <c r="E1136" s="1181"/>
      <c r="F1136" s="1181"/>
      <c r="G1136" s="1181"/>
      <c r="H1136" s="589"/>
      <c r="I1136" s="598"/>
      <c r="J1136" s="266"/>
      <c r="K1136" s="522"/>
      <c r="L1136" s="266"/>
      <c r="M1136" s="266"/>
      <c r="N1136" s="266"/>
      <c r="O1136" s="266"/>
      <c r="P1136" s="266"/>
      <c r="Q1136" s="266"/>
      <c r="R1136" s="266"/>
      <c r="S1136" s="266"/>
      <c r="T1136" s="266"/>
      <c r="U1136" s="266"/>
      <c r="V1136" s="266"/>
      <c r="W1136" s="418"/>
      <c r="X1136" s="266"/>
      <c r="Y1136" s="266"/>
      <c r="Z1136" s="266"/>
      <c r="AA1136" s="266"/>
      <c r="AB1136" s="266"/>
      <c r="AC1136" s="668"/>
      <c r="AD1136" s="266"/>
      <c r="AE1136" s="266"/>
      <c r="AF1136" s="266"/>
      <c r="AG1136" s="266"/>
      <c r="AH1136" s="266"/>
      <c r="AI1136" s="266"/>
      <c r="AJ1136" s="266"/>
      <c r="AK1136" s="266"/>
      <c r="AL1136" s="266"/>
      <c r="AM1136" s="266"/>
      <c r="AN1136" s="266"/>
      <c r="AO1136" s="266"/>
      <c r="AP1136" s="266"/>
      <c r="AQ1136" s="266"/>
      <c r="AR1136" s="266"/>
      <c r="AS1136" s="266"/>
      <c r="AT1136" s="266"/>
      <c r="AU1136" s="266"/>
      <c r="AV1136" s="266"/>
      <c r="AW1136" s="266"/>
      <c r="AX1136" s="266"/>
      <c r="AY1136" s="266"/>
      <c r="AZ1136" s="266"/>
      <c r="BA1136" s="266"/>
      <c r="BB1136" s="266"/>
      <c r="BC1136" s="266"/>
      <c r="BD1136" s="266"/>
      <c r="BE1136" s="266"/>
      <c r="BF1136" s="266"/>
      <c r="BG1136" s="266"/>
      <c r="BH1136" s="266"/>
      <c r="BI1136" s="266"/>
      <c r="BJ1136" s="266"/>
      <c r="BK1136" s="266"/>
      <c r="BL1136" s="834">
        <f t="shared" ref="BL1136:CK1136" si="646">COUNTIFS($N$6:$N$1030,"Thể chất",BL$6:BL$1030,"0")</f>
        <v>0</v>
      </c>
      <c r="BM1136" s="284">
        <f t="shared" si="646"/>
        <v>0</v>
      </c>
      <c r="BN1136" s="284">
        <f t="shared" si="646"/>
        <v>0</v>
      </c>
      <c r="BO1136" s="284">
        <f t="shared" si="646"/>
        <v>0</v>
      </c>
      <c r="BP1136" s="284">
        <f t="shared" si="646"/>
        <v>0</v>
      </c>
      <c r="BQ1136" s="284">
        <f t="shared" si="646"/>
        <v>0</v>
      </c>
      <c r="BR1136" s="834">
        <f t="shared" si="646"/>
        <v>0</v>
      </c>
      <c r="BS1136" s="284">
        <f t="shared" si="646"/>
        <v>0</v>
      </c>
      <c r="BT1136" s="284">
        <f t="shared" si="646"/>
        <v>0</v>
      </c>
      <c r="BU1136" s="284">
        <f t="shared" si="646"/>
        <v>0</v>
      </c>
      <c r="BV1136" s="284">
        <f t="shared" si="646"/>
        <v>0</v>
      </c>
      <c r="BW1136" s="834">
        <f t="shared" si="646"/>
        <v>0</v>
      </c>
      <c r="BX1136" s="284">
        <f t="shared" si="646"/>
        <v>0</v>
      </c>
      <c r="BY1136" s="834">
        <f t="shared" si="646"/>
        <v>0</v>
      </c>
      <c r="BZ1136" s="834">
        <f t="shared" si="646"/>
        <v>0</v>
      </c>
      <c r="CA1136" s="284">
        <f t="shared" si="646"/>
        <v>0</v>
      </c>
      <c r="CB1136" s="284">
        <f t="shared" si="646"/>
        <v>0</v>
      </c>
      <c r="CC1136" s="284">
        <f t="shared" si="646"/>
        <v>0</v>
      </c>
      <c r="CD1136" s="768">
        <f t="shared" si="646"/>
        <v>0</v>
      </c>
      <c r="CE1136" s="284">
        <f t="shared" si="646"/>
        <v>0</v>
      </c>
      <c r="CF1136" s="284">
        <f t="shared" si="646"/>
        <v>0</v>
      </c>
      <c r="CG1136" s="284">
        <f t="shared" si="646"/>
        <v>0</v>
      </c>
      <c r="CH1136" s="284">
        <f t="shared" si="646"/>
        <v>0</v>
      </c>
      <c r="CI1136" s="284">
        <f t="shared" si="646"/>
        <v>0</v>
      </c>
      <c r="CJ1136" s="768">
        <f t="shared" si="646"/>
        <v>0</v>
      </c>
      <c r="CK1136" s="284">
        <f t="shared" si="646"/>
        <v>0</v>
      </c>
      <c r="CL1136" s="965"/>
      <c r="CM1136" s="965"/>
      <c r="CN1136" s="965"/>
      <c r="CO1136" s="965"/>
      <c r="CP1136" s="965"/>
      <c r="CQ1136" s="965"/>
      <c r="CR1136" s="965"/>
      <c r="CS1136" s="965"/>
      <c r="CT1136" s="965"/>
      <c r="CU1136" s="965"/>
      <c r="CV1136" s="221"/>
    </row>
    <row r="1137" spans="1:100" ht="32.5" customHeight="1">
      <c r="A1137" s="1320"/>
      <c r="B1137" s="1181" t="s">
        <v>2</v>
      </c>
      <c r="C1137" s="1181"/>
      <c r="D1137" s="1181"/>
      <c r="E1137" s="1181"/>
      <c r="F1137" s="1181"/>
      <c r="G1137" s="1181"/>
      <c r="H1137" s="589"/>
      <c r="I1137" s="598"/>
      <c r="J1137" s="266"/>
      <c r="K1137" s="522"/>
      <c r="L1137" s="266"/>
      <c r="M1137" s="266"/>
      <c r="N1137" s="266"/>
      <c r="O1137" s="266"/>
      <c r="P1137" s="266"/>
      <c r="Q1137" s="266"/>
      <c r="R1137" s="266"/>
      <c r="S1137" s="266"/>
      <c r="T1137" s="266"/>
      <c r="U1137" s="266"/>
      <c r="V1137" s="266"/>
      <c r="W1137" s="418"/>
      <c r="X1137" s="266"/>
      <c r="Y1137" s="266"/>
      <c r="Z1137" s="266"/>
      <c r="AA1137" s="266"/>
      <c r="AB1137" s="266"/>
      <c r="AC1137" s="668"/>
      <c r="AD1137" s="266"/>
      <c r="AE1137" s="266"/>
      <c r="AF1137" s="266"/>
      <c r="AG1137" s="266"/>
      <c r="AH1137" s="266"/>
      <c r="AI1137" s="266"/>
      <c r="AJ1137" s="266"/>
      <c r="AK1137" s="266"/>
      <c r="AL1137" s="266"/>
      <c r="AM1137" s="266"/>
      <c r="AN1137" s="266"/>
      <c r="AO1137" s="266"/>
      <c r="AP1137" s="266"/>
      <c r="AQ1137" s="266"/>
      <c r="AR1137" s="266"/>
      <c r="AS1137" s="266"/>
      <c r="AT1137" s="266"/>
      <c r="AU1137" s="266"/>
      <c r="AV1137" s="266"/>
      <c r="AW1137" s="266"/>
      <c r="AX1137" s="266"/>
      <c r="AY1137" s="266"/>
      <c r="AZ1137" s="266"/>
      <c r="BA1137" s="266"/>
      <c r="BB1137" s="266"/>
      <c r="BC1137" s="266"/>
      <c r="BD1137" s="266"/>
      <c r="BE1137" s="266"/>
      <c r="BF1137" s="266"/>
      <c r="BG1137" s="266"/>
      <c r="BH1137" s="266"/>
      <c r="BI1137" s="266"/>
      <c r="BJ1137" s="266"/>
      <c r="BK1137" s="266"/>
      <c r="BL1137" s="834">
        <f t="shared" ref="BL1137:CK1137" si="647">COUNTIFS($N$6:$N$1030,"Thể chất",BL$6:BL$1030,"kđg")</f>
        <v>3</v>
      </c>
      <c r="BM1137" s="284">
        <f t="shared" si="647"/>
        <v>1</v>
      </c>
      <c r="BN1137" s="284">
        <f t="shared" si="647"/>
        <v>1</v>
      </c>
      <c r="BO1137" s="284">
        <f t="shared" si="647"/>
        <v>1</v>
      </c>
      <c r="BP1137" s="284">
        <f t="shared" si="647"/>
        <v>1</v>
      </c>
      <c r="BQ1137" s="284">
        <f t="shared" si="647"/>
        <v>1</v>
      </c>
      <c r="BR1137" s="834">
        <f t="shared" si="647"/>
        <v>1</v>
      </c>
      <c r="BS1137" s="284">
        <f t="shared" si="647"/>
        <v>1</v>
      </c>
      <c r="BT1137" s="284">
        <f t="shared" si="647"/>
        <v>1</v>
      </c>
      <c r="BU1137" s="284">
        <f t="shared" si="647"/>
        <v>1</v>
      </c>
      <c r="BV1137" s="284">
        <f t="shared" si="647"/>
        <v>3</v>
      </c>
      <c r="BW1137" s="834">
        <f t="shared" si="647"/>
        <v>1</v>
      </c>
      <c r="BX1137" s="284">
        <f t="shared" si="647"/>
        <v>1</v>
      </c>
      <c r="BY1137" s="834">
        <f t="shared" si="647"/>
        <v>1</v>
      </c>
      <c r="BZ1137" s="834">
        <f t="shared" si="647"/>
        <v>3</v>
      </c>
      <c r="CA1137" s="284">
        <f t="shared" si="647"/>
        <v>1</v>
      </c>
      <c r="CB1137" s="284">
        <f t="shared" si="647"/>
        <v>1</v>
      </c>
      <c r="CC1137" s="284">
        <f t="shared" si="647"/>
        <v>1</v>
      </c>
      <c r="CD1137" s="768">
        <f t="shared" si="647"/>
        <v>1</v>
      </c>
      <c r="CE1137" s="284">
        <f t="shared" si="647"/>
        <v>1</v>
      </c>
      <c r="CF1137" s="284">
        <f t="shared" si="647"/>
        <v>1</v>
      </c>
      <c r="CG1137" s="284">
        <f t="shared" si="647"/>
        <v>1</v>
      </c>
      <c r="CH1137" s="284">
        <f t="shared" si="647"/>
        <v>1</v>
      </c>
      <c r="CI1137" s="284">
        <f t="shared" si="647"/>
        <v>1</v>
      </c>
      <c r="CJ1137" s="768">
        <f t="shared" si="647"/>
        <v>1</v>
      </c>
      <c r="CK1137" s="284">
        <f t="shared" si="647"/>
        <v>1</v>
      </c>
      <c r="CL1137" s="965"/>
      <c r="CM1137" s="965"/>
      <c r="CN1137" s="965"/>
      <c r="CO1137" s="965"/>
      <c r="CP1137" s="965"/>
      <c r="CQ1137" s="965"/>
      <c r="CR1137" s="965"/>
      <c r="CS1137" s="965"/>
      <c r="CT1137" s="965"/>
      <c r="CU1137" s="965"/>
      <c r="CV1137" s="221"/>
    </row>
    <row r="1138" spans="1:100" ht="36.5" customHeight="1">
      <c r="A1138" s="1320"/>
      <c r="B1138" s="1181" t="s">
        <v>1</v>
      </c>
      <c r="C1138" s="1181"/>
      <c r="D1138" s="1181"/>
      <c r="E1138" s="1181"/>
      <c r="F1138" s="1181"/>
      <c r="G1138" s="1181"/>
      <c r="H1138" s="589"/>
      <c r="I1138" s="598"/>
      <c r="J1138" s="266"/>
      <c r="K1138" s="522"/>
      <c r="L1138" s="266"/>
      <c r="M1138" s="266"/>
      <c r="N1138" s="266"/>
      <c r="O1138" s="266"/>
      <c r="P1138" s="266"/>
      <c r="Q1138" s="266"/>
      <c r="R1138" s="266"/>
      <c r="S1138" s="266"/>
      <c r="T1138" s="266"/>
      <c r="U1138" s="266"/>
      <c r="V1138" s="266"/>
      <c r="W1138" s="418"/>
      <c r="X1138" s="266"/>
      <c r="Y1138" s="266"/>
      <c r="Z1138" s="266"/>
      <c r="AA1138" s="266"/>
      <c r="AB1138" s="266"/>
      <c r="AC1138" s="668"/>
      <c r="AD1138" s="266"/>
      <c r="AE1138" s="266"/>
      <c r="AF1138" s="266"/>
      <c r="AG1138" s="266"/>
      <c r="AH1138" s="266"/>
      <c r="AI1138" s="266"/>
      <c r="AJ1138" s="266"/>
      <c r="AK1138" s="266"/>
      <c r="AL1138" s="266"/>
      <c r="AM1138" s="266"/>
      <c r="AN1138" s="266"/>
      <c r="AO1138" s="266"/>
      <c r="AP1138" s="266"/>
      <c r="AQ1138" s="266"/>
      <c r="AR1138" s="266"/>
      <c r="AS1138" s="266"/>
      <c r="AT1138" s="266"/>
      <c r="AU1138" s="266"/>
      <c r="AV1138" s="266"/>
      <c r="AW1138" s="266"/>
      <c r="AX1138" s="266"/>
      <c r="AY1138" s="266"/>
      <c r="AZ1138" s="266"/>
      <c r="BA1138" s="266"/>
      <c r="BB1138" s="266"/>
      <c r="BC1138" s="266"/>
      <c r="BD1138" s="266"/>
      <c r="BE1138" s="266"/>
      <c r="BF1138" s="266"/>
      <c r="BG1138" s="266"/>
      <c r="BH1138" s="266"/>
      <c r="BI1138" s="266"/>
      <c r="BJ1138" s="266"/>
      <c r="BK1138" s="266"/>
      <c r="BL1138" s="833">
        <f t="shared" ref="BL1138:CK1138" si="648">BL1137/(BL1134+BL1135+BL1136+BL1137)</f>
        <v>1.4285714285714285E-2</v>
      </c>
      <c r="BM1138" s="202">
        <f t="shared" si="648"/>
        <v>4.7619047619047623E-3</v>
      </c>
      <c r="BN1138" s="202">
        <f t="shared" si="648"/>
        <v>4.7393364928909956E-3</v>
      </c>
      <c r="BO1138" s="202">
        <f t="shared" si="648"/>
        <v>4.7393364928909956E-3</v>
      </c>
      <c r="BP1138" s="202">
        <f t="shared" si="648"/>
        <v>4.7393364928909956E-3</v>
      </c>
      <c r="BQ1138" s="202">
        <f t="shared" si="648"/>
        <v>4.7393364928909956E-3</v>
      </c>
      <c r="BR1138" s="833">
        <f t="shared" si="648"/>
        <v>4.7393364928909956E-3</v>
      </c>
      <c r="BS1138" s="202">
        <f t="shared" si="648"/>
        <v>4.7393364928909956E-3</v>
      </c>
      <c r="BT1138" s="202">
        <f t="shared" si="648"/>
        <v>4.7393364928909956E-3</v>
      </c>
      <c r="BU1138" s="202">
        <f t="shared" si="648"/>
        <v>4.7393364928909956E-3</v>
      </c>
      <c r="BV1138" s="202">
        <f t="shared" si="648"/>
        <v>1.4218009478672985E-2</v>
      </c>
      <c r="BW1138" s="833">
        <f t="shared" si="648"/>
        <v>4.7846889952153108E-3</v>
      </c>
      <c r="BX1138" s="202">
        <f t="shared" si="648"/>
        <v>4.7393364928909956E-3</v>
      </c>
      <c r="BY1138" s="833">
        <f t="shared" si="648"/>
        <v>4.7393364928909956E-3</v>
      </c>
      <c r="BZ1138" s="833">
        <f t="shared" si="648"/>
        <v>1.4218009478672985E-2</v>
      </c>
      <c r="CA1138" s="202">
        <f t="shared" si="648"/>
        <v>4.7393364928909956E-3</v>
      </c>
      <c r="CB1138" s="202">
        <f t="shared" si="648"/>
        <v>4.7393364928909956E-3</v>
      </c>
      <c r="CC1138" s="202">
        <f t="shared" si="648"/>
        <v>4.7393364928909956E-3</v>
      </c>
      <c r="CD1138" s="769">
        <f t="shared" si="648"/>
        <v>4.7393364928909956E-3</v>
      </c>
      <c r="CE1138" s="202">
        <f t="shared" si="648"/>
        <v>4.7393364928909956E-3</v>
      </c>
      <c r="CF1138" s="202">
        <f t="shared" si="648"/>
        <v>4.7393364928909956E-3</v>
      </c>
      <c r="CG1138" s="202">
        <f t="shared" si="648"/>
        <v>4.7393364928909956E-3</v>
      </c>
      <c r="CH1138" s="202">
        <f t="shared" si="648"/>
        <v>4.7393364928909956E-3</v>
      </c>
      <c r="CI1138" s="202">
        <f t="shared" si="648"/>
        <v>4.7393364928909956E-3</v>
      </c>
      <c r="CJ1138" s="769">
        <f t="shared" si="648"/>
        <v>4.7393364928909956E-3</v>
      </c>
      <c r="CK1138" s="202">
        <f t="shared" si="648"/>
        <v>4.7393364928909956E-3</v>
      </c>
      <c r="CL1138" s="965"/>
      <c r="CM1138" s="965"/>
      <c r="CN1138" s="965"/>
      <c r="CO1138" s="965"/>
      <c r="CP1138" s="965"/>
      <c r="CQ1138" s="965"/>
      <c r="CR1138" s="965"/>
      <c r="CS1138" s="965"/>
      <c r="CT1138" s="965"/>
      <c r="CU1138" s="965"/>
      <c r="CV1138" s="221"/>
    </row>
    <row r="1139" spans="1:100" ht="29.5" customHeight="1">
      <c r="A1139" s="1320"/>
      <c r="B1139" s="1182" t="s">
        <v>0</v>
      </c>
      <c r="C1139" s="1182"/>
      <c r="D1139" s="1182"/>
      <c r="E1139" s="1182"/>
      <c r="F1139" s="1182"/>
      <c r="G1139" s="1182"/>
      <c r="H1139" s="590"/>
      <c r="I1139" s="598"/>
      <c r="J1139" s="266"/>
      <c r="K1139" s="522"/>
      <c r="L1139" s="266"/>
      <c r="M1139" s="266"/>
      <c r="N1139" s="266"/>
      <c r="O1139" s="266"/>
      <c r="P1139" s="266"/>
      <c r="Q1139" s="266"/>
      <c r="R1139" s="266"/>
      <c r="S1139" s="266"/>
      <c r="T1139" s="266"/>
      <c r="U1139" s="266"/>
      <c r="V1139" s="266"/>
      <c r="W1139" s="418"/>
      <c r="X1139" s="266"/>
      <c r="Y1139" s="266"/>
      <c r="Z1139" s="266"/>
      <c r="AA1139" s="266"/>
      <c r="AB1139" s="266"/>
      <c r="AC1139" s="668"/>
      <c r="AD1139" s="266"/>
      <c r="AE1139" s="266"/>
      <c r="AF1139" s="266"/>
      <c r="AG1139" s="266"/>
      <c r="AH1139" s="266"/>
      <c r="AI1139" s="266"/>
      <c r="AJ1139" s="266"/>
      <c r="AK1139" s="266"/>
      <c r="AL1139" s="266"/>
      <c r="AM1139" s="266"/>
      <c r="AN1139" s="266"/>
      <c r="AO1139" s="266"/>
      <c r="AP1139" s="266"/>
      <c r="AQ1139" s="266"/>
      <c r="AR1139" s="266"/>
      <c r="AS1139" s="266"/>
      <c r="AT1139" s="266"/>
      <c r="AU1139" s="266"/>
      <c r="AV1139" s="266"/>
      <c r="AW1139" s="266"/>
      <c r="AX1139" s="266"/>
      <c r="AY1139" s="266"/>
      <c r="AZ1139" s="266"/>
      <c r="BA1139" s="266"/>
      <c r="BB1139" s="266"/>
      <c r="BC1139" s="266"/>
      <c r="BD1139" s="266"/>
      <c r="BE1139" s="266"/>
      <c r="BF1139" s="266"/>
      <c r="BG1139" s="266"/>
      <c r="BH1139" s="266"/>
      <c r="BI1139" s="266"/>
      <c r="BJ1139" s="266"/>
      <c r="BK1139" s="266"/>
      <c r="BL1139" s="832">
        <f t="shared" ref="BL1139:CK1139" si="649">(((BL1134*2)+(BL1135*1)+(BL1136*0)))/(BL1134+BL1135+BL1136)</f>
        <v>1.8792270531400965</v>
      </c>
      <c r="BM1139" s="283">
        <f t="shared" si="649"/>
        <v>1.9808612440191387</v>
      </c>
      <c r="BN1139" s="283">
        <f t="shared" si="649"/>
        <v>1.9476190476190476</v>
      </c>
      <c r="BO1139" s="283">
        <f t="shared" si="649"/>
        <v>1.8952380952380952</v>
      </c>
      <c r="BP1139" s="283">
        <f t="shared" si="649"/>
        <v>1.9</v>
      </c>
      <c r="BQ1139" s="283">
        <f t="shared" si="649"/>
        <v>1.9380952380952381</v>
      </c>
      <c r="BR1139" s="832">
        <f t="shared" si="649"/>
        <v>1.8857142857142857</v>
      </c>
      <c r="BS1139" s="283">
        <f t="shared" si="649"/>
        <v>1.7285714285714286</v>
      </c>
      <c r="BT1139" s="283">
        <f t="shared" si="649"/>
        <v>1.8952380952380952</v>
      </c>
      <c r="BU1139" s="283">
        <f t="shared" si="649"/>
        <v>1.9571428571428571</v>
      </c>
      <c r="BV1139" s="283">
        <f t="shared" si="649"/>
        <v>1.9519230769230769</v>
      </c>
      <c r="BW1139" s="832">
        <f t="shared" si="649"/>
        <v>1.9134615384615385</v>
      </c>
      <c r="BX1139" s="283">
        <f t="shared" si="649"/>
        <v>1.8047619047619048</v>
      </c>
      <c r="BY1139" s="832">
        <f t="shared" si="649"/>
        <v>1.8952380952380952</v>
      </c>
      <c r="BZ1139" s="832">
        <f t="shared" si="649"/>
        <v>1.9326923076923077</v>
      </c>
      <c r="CA1139" s="283">
        <f t="shared" si="649"/>
        <v>1.9380952380952381</v>
      </c>
      <c r="CB1139" s="283">
        <f t="shared" si="649"/>
        <v>1.9285714285714286</v>
      </c>
      <c r="CC1139" s="283">
        <f t="shared" si="649"/>
        <v>1.9714285714285715</v>
      </c>
      <c r="CD1139" s="770">
        <f t="shared" si="649"/>
        <v>1.7619047619047619</v>
      </c>
      <c r="CE1139" s="283">
        <f t="shared" si="649"/>
        <v>1.9428571428571428</v>
      </c>
      <c r="CF1139" s="283">
        <f t="shared" si="649"/>
        <v>1.9619047619047618</v>
      </c>
      <c r="CG1139" s="283">
        <f t="shared" si="649"/>
        <v>1.9380952380952381</v>
      </c>
      <c r="CH1139" s="283">
        <f t="shared" si="649"/>
        <v>1.9380952380952381</v>
      </c>
      <c r="CI1139" s="283">
        <f t="shared" si="649"/>
        <v>1.9666666666666666</v>
      </c>
      <c r="CJ1139" s="770">
        <f t="shared" si="649"/>
        <v>1.819047619047619</v>
      </c>
      <c r="CK1139" s="283">
        <f t="shared" si="649"/>
        <v>1.9904761904761905</v>
      </c>
      <c r="CL1139" s="972">
        <f>COUNTIF(BL1140:CK1140,"Đ")</f>
        <v>26</v>
      </c>
      <c r="CM1139" s="960">
        <f>CL1139/(CL1139+CN1139+CP1139+CR1139)</f>
        <v>1</v>
      </c>
      <c r="CN1139" s="959">
        <f>COUNTIF(BL1140:CK1140,"CCG")</f>
        <v>0</v>
      </c>
      <c r="CO1139" s="960">
        <f>CN1139/(CL1139+CN1139+CP1139+CR1139)</f>
        <v>0</v>
      </c>
      <c r="CP1139" s="959">
        <f>COUNTIF(BL1140:CK1140,"CĐ")</f>
        <v>0</v>
      </c>
      <c r="CQ1139" s="960">
        <f>CP1139/(CL1139+CN1139+CP1139+CR1139)</f>
        <v>0</v>
      </c>
      <c r="CR1139" s="959">
        <f>COUNTIF(BL1140:CK1140,"KĐG")</f>
        <v>0</v>
      </c>
      <c r="CS1139" s="960">
        <f>CR1139/(CL1139+CN1139+CP1139+CR1139)</f>
        <v>0</v>
      </c>
      <c r="CT1139" s="958">
        <f>(((CL1139*2)+(CN1139*1)+(CP1139*0)))/(CL1139+CN1139+CP1139)</f>
        <v>2</v>
      </c>
      <c r="CU1139" s="958" t="str">
        <f>IF(CS1139&gt;=50%,"KĐG",IF(CT1139&gt;=1.6,"Đạt",IF(CT1139&gt;=1,"Cần cố gắng","Chưa đạt")))</f>
        <v>Đạt</v>
      </c>
      <c r="CV1139" s="221"/>
    </row>
    <row r="1140" spans="1:100" ht="19" hidden="1" customHeight="1">
      <c r="A1140" s="1320"/>
      <c r="B1140" s="1182"/>
      <c r="C1140" s="1182"/>
      <c r="D1140" s="1182"/>
      <c r="E1140" s="1182"/>
      <c r="F1140" s="1182"/>
      <c r="G1140" s="1182"/>
      <c r="H1140" s="590"/>
      <c r="I1140" s="598"/>
      <c r="J1140" s="266"/>
      <c r="K1140" s="522"/>
      <c r="L1140" s="266"/>
      <c r="M1140" s="266"/>
      <c r="N1140" s="266"/>
      <c r="O1140" s="266"/>
      <c r="P1140" s="266"/>
      <c r="Q1140" s="266"/>
      <c r="R1140" s="266"/>
      <c r="S1140" s="266"/>
      <c r="T1140" s="266"/>
      <c r="U1140" s="266"/>
      <c r="V1140" s="266"/>
      <c r="W1140" s="418"/>
      <c r="X1140" s="266"/>
      <c r="Y1140" s="266"/>
      <c r="Z1140" s="266"/>
      <c r="AA1140" s="266"/>
      <c r="AB1140" s="266"/>
      <c r="AC1140" s="668"/>
      <c r="AD1140" s="266"/>
      <c r="AE1140" s="266"/>
      <c r="AF1140" s="266"/>
      <c r="AG1140" s="266"/>
      <c r="AH1140" s="266"/>
      <c r="AI1140" s="266"/>
      <c r="AJ1140" s="266"/>
      <c r="AK1140" s="266"/>
      <c r="AL1140" s="266"/>
      <c r="AM1140" s="266"/>
      <c r="AN1140" s="266"/>
      <c r="AO1140" s="266"/>
      <c r="AP1140" s="266"/>
      <c r="AQ1140" s="266"/>
      <c r="AR1140" s="266"/>
      <c r="AS1140" s="266"/>
      <c r="AT1140" s="266"/>
      <c r="AU1140" s="266"/>
      <c r="AV1140" s="266"/>
      <c r="AW1140" s="266"/>
      <c r="AX1140" s="266"/>
      <c r="AY1140" s="266"/>
      <c r="AZ1140" s="266"/>
      <c r="BA1140" s="266"/>
      <c r="BB1140" s="266"/>
      <c r="BC1140" s="266"/>
      <c r="BD1140" s="266"/>
      <c r="BE1140" s="266"/>
      <c r="BF1140" s="266"/>
      <c r="BG1140" s="266"/>
      <c r="BH1140" s="266"/>
      <c r="BI1140" s="266"/>
      <c r="BJ1140" s="266"/>
      <c r="BK1140" s="266"/>
      <c r="BL1140" s="832" t="str">
        <f t="shared" ref="BL1140:CK1140" si="650">IF(BL1138&gt;=50%,"KĐG",IF(BL1139&gt;=1.6,"Đ",IF(BL1139&gt;=1,"CCG","CĐ")))</f>
        <v>Đ</v>
      </c>
      <c r="BM1140" s="283" t="str">
        <f t="shared" si="650"/>
        <v>Đ</v>
      </c>
      <c r="BN1140" s="283" t="str">
        <f t="shared" si="650"/>
        <v>Đ</v>
      </c>
      <c r="BO1140" s="283" t="str">
        <f t="shared" si="650"/>
        <v>Đ</v>
      </c>
      <c r="BP1140" s="283" t="str">
        <f t="shared" si="650"/>
        <v>Đ</v>
      </c>
      <c r="BQ1140" s="283" t="str">
        <f t="shared" si="650"/>
        <v>Đ</v>
      </c>
      <c r="BR1140" s="832" t="str">
        <f t="shared" si="650"/>
        <v>Đ</v>
      </c>
      <c r="BS1140" s="283" t="str">
        <f t="shared" si="650"/>
        <v>Đ</v>
      </c>
      <c r="BT1140" s="283" t="str">
        <f t="shared" si="650"/>
        <v>Đ</v>
      </c>
      <c r="BU1140" s="283" t="str">
        <f t="shared" si="650"/>
        <v>Đ</v>
      </c>
      <c r="BV1140" s="283" t="str">
        <f t="shared" si="650"/>
        <v>Đ</v>
      </c>
      <c r="BW1140" s="832" t="str">
        <f t="shared" si="650"/>
        <v>Đ</v>
      </c>
      <c r="BX1140" s="283" t="str">
        <f t="shared" si="650"/>
        <v>Đ</v>
      </c>
      <c r="BY1140" s="832" t="str">
        <f t="shared" si="650"/>
        <v>Đ</v>
      </c>
      <c r="BZ1140" s="832" t="str">
        <f t="shared" si="650"/>
        <v>Đ</v>
      </c>
      <c r="CA1140" s="283" t="str">
        <f t="shared" si="650"/>
        <v>Đ</v>
      </c>
      <c r="CB1140" s="283" t="str">
        <f t="shared" si="650"/>
        <v>Đ</v>
      </c>
      <c r="CC1140" s="283" t="str">
        <f t="shared" si="650"/>
        <v>Đ</v>
      </c>
      <c r="CD1140" s="770" t="str">
        <f t="shared" si="650"/>
        <v>Đ</v>
      </c>
      <c r="CE1140" s="283" t="str">
        <f t="shared" si="650"/>
        <v>Đ</v>
      </c>
      <c r="CF1140" s="283" t="str">
        <f t="shared" si="650"/>
        <v>Đ</v>
      </c>
      <c r="CG1140" s="283" t="str">
        <f t="shared" si="650"/>
        <v>Đ</v>
      </c>
      <c r="CH1140" s="283" t="str">
        <f t="shared" si="650"/>
        <v>Đ</v>
      </c>
      <c r="CI1140" s="283" t="str">
        <f t="shared" si="650"/>
        <v>Đ</v>
      </c>
      <c r="CJ1140" s="770" t="str">
        <f t="shared" si="650"/>
        <v>Đ</v>
      </c>
      <c r="CK1140" s="283" t="str">
        <f t="shared" si="650"/>
        <v>Đ</v>
      </c>
      <c r="CL1140" s="972"/>
      <c r="CM1140" s="960"/>
      <c r="CN1140" s="959"/>
      <c r="CO1140" s="960"/>
      <c r="CP1140" s="959"/>
      <c r="CQ1140" s="960"/>
      <c r="CR1140" s="959"/>
      <c r="CS1140" s="960"/>
      <c r="CT1140" s="958"/>
      <c r="CU1140" s="958"/>
      <c r="CV1140" s="221"/>
    </row>
    <row r="1141" spans="1:100" ht="34" customHeight="1">
      <c r="A1141" s="1320" t="s">
        <v>11</v>
      </c>
      <c r="B1141" s="1181" t="s">
        <v>5</v>
      </c>
      <c r="C1141" s="1181"/>
      <c r="D1141" s="1181"/>
      <c r="E1141" s="1181"/>
      <c r="F1141" s="1181"/>
      <c r="G1141" s="1181"/>
      <c r="H1141" s="589"/>
      <c r="I1141" s="598"/>
      <c r="J1141" s="266"/>
      <c r="K1141" s="522"/>
      <c r="L1141" s="266"/>
      <c r="M1141" s="266"/>
      <c r="N1141" s="266"/>
      <c r="O1141" s="266"/>
      <c r="P1141" s="266"/>
      <c r="Q1141" s="266"/>
      <c r="R1141" s="266"/>
      <c r="S1141" s="266"/>
      <c r="T1141" s="266"/>
      <c r="U1141" s="266"/>
      <c r="V1141" s="266"/>
      <c r="W1141" s="418"/>
      <c r="X1141" s="266"/>
      <c r="Y1141" s="266"/>
      <c r="Z1141" s="266"/>
      <c r="AA1141" s="266"/>
      <c r="AB1141" s="266"/>
      <c r="AC1141" s="668"/>
      <c r="AD1141" s="266"/>
      <c r="AE1141" s="266"/>
      <c r="AF1141" s="266"/>
      <c r="AG1141" s="266"/>
      <c r="AH1141" s="266"/>
      <c r="AI1141" s="266"/>
      <c r="AJ1141" s="266"/>
      <c r="AK1141" s="266"/>
      <c r="AL1141" s="266"/>
      <c r="AM1141" s="266"/>
      <c r="AN1141" s="266"/>
      <c r="AO1141" s="266"/>
      <c r="AP1141" s="266"/>
      <c r="AQ1141" s="266"/>
      <c r="AR1141" s="266"/>
      <c r="AS1141" s="266"/>
      <c r="AT1141" s="266"/>
      <c r="AU1141" s="266"/>
      <c r="AV1141" s="266"/>
      <c r="AW1141" s="266"/>
      <c r="AX1141" s="266"/>
      <c r="AY1141" s="266"/>
      <c r="AZ1141" s="266"/>
      <c r="BA1141" s="266"/>
      <c r="BB1141" s="266"/>
      <c r="BC1141" s="266"/>
      <c r="BD1141" s="266"/>
      <c r="BE1141" s="266"/>
      <c r="BF1141" s="266"/>
      <c r="BG1141" s="266"/>
      <c r="BH1141" s="266"/>
      <c r="BI1141" s="266"/>
      <c r="BJ1141" s="266"/>
      <c r="BK1141" s="266"/>
      <c r="BL1141" s="834">
        <f t="shared" ref="BL1141:CK1141" si="651">COUNTIFS($N$6:$N$1030,"Nhận thức",BL$6:BL$1030,"2")</f>
        <v>189</v>
      </c>
      <c r="BM1141" s="284">
        <f t="shared" si="651"/>
        <v>206</v>
      </c>
      <c r="BN1141" s="284">
        <f t="shared" si="651"/>
        <v>201</v>
      </c>
      <c r="BO1141" s="284">
        <f t="shared" si="651"/>
        <v>197</v>
      </c>
      <c r="BP1141" s="284">
        <f t="shared" si="651"/>
        <v>197</v>
      </c>
      <c r="BQ1141" s="284">
        <f t="shared" si="651"/>
        <v>207</v>
      </c>
      <c r="BR1141" s="834">
        <f t="shared" si="651"/>
        <v>187</v>
      </c>
      <c r="BS1141" s="284">
        <f t="shared" si="651"/>
        <v>180</v>
      </c>
      <c r="BT1141" s="284">
        <f t="shared" si="651"/>
        <v>200</v>
      </c>
      <c r="BU1141" s="284">
        <f t="shared" si="651"/>
        <v>204</v>
      </c>
      <c r="BV1141" s="284">
        <f t="shared" si="651"/>
        <v>197</v>
      </c>
      <c r="BW1141" s="834">
        <f t="shared" si="651"/>
        <v>188</v>
      </c>
      <c r="BX1141" s="284">
        <f t="shared" si="651"/>
        <v>193</v>
      </c>
      <c r="BY1141" s="834">
        <f t="shared" si="651"/>
        <v>190</v>
      </c>
      <c r="BZ1141" s="834">
        <f t="shared" si="651"/>
        <v>203</v>
      </c>
      <c r="CA1141" s="284">
        <f t="shared" si="651"/>
        <v>203</v>
      </c>
      <c r="CB1141" s="284">
        <f t="shared" si="651"/>
        <v>206</v>
      </c>
      <c r="CC1141" s="284">
        <f t="shared" si="651"/>
        <v>192</v>
      </c>
      <c r="CD1141" s="768">
        <f t="shared" si="651"/>
        <v>187</v>
      </c>
      <c r="CE1141" s="284">
        <f t="shared" si="651"/>
        <v>204</v>
      </c>
      <c r="CF1141" s="284">
        <f t="shared" si="651"/>
        <v>202</v>
      </c>
      <c r="CG1141" s="284">
        <f t="shared" si="651"/>
        <v>207</v>
      </c>
      <c r="CH1141" s="284">
        <f t="shared" si="651"/>
        <v>209</v>
      </c>
      <c r="CI1141" s="284">
        <f t="shared" si="651"/>
        <v>208</v>
      </c>
      <c r="CJ1141" s="768">
        <f t="shared" si="651"/>
        <v>203</v>
      </c>
      <c r="CK1141" s="284">
        <f t="shared" si="651"/>
        <v>214</v>
      </c>
      <c r="CL1141" s="965"/>
      <c r="CM1141" s="965"/>
      <c r="CN1141" s="965"/>
      <c r="CO1141" s="965"/>
      <c r="CP1141" s="965"/>
      <c r="CQ1141" s="965"/>
      <c r="CR1141" s="965"/>
      <c r="CS1141" s="965"/>
      <c r="CT1141" s="965"/>
      <c r="CU1141" s="965"/>
      <c r="CV1141" s="221"/>
    </row>
    <row r="1142" spans="1:100" ht="37.5" customHeight="1">
      <c r="A1142" s="1320"/>
      <c r="B1142" s="1181" t="s">
        <v>4</v>
      </c>
      <c r="C1142" s="1181"/>
      <c r="D1142" s="1181"/>
      <c r="E1142" s="1181"/>
      <c r="F1142" s="1181"/>
      <c r="G1142" s="1181"/>
      <c r="H1142" s="589"/>
      <c r="I1142" s="598"/>
      <c r="J1142" s="266"/>
      <c r="K1142" s="522"/>
      <c r="L1142" s="266"/>
      <c r="M1142" s="266"/>
      <c r="N1142" s="266"/>
      <c r="O1142" s="266"/>
      <c r="P1142" s="266"/>
      <c r="Q1142" s="266"/>
      <c r="R1142" s="266"/>
      <c r="S1142" s="266"/>
      <c r="T1142" s="266"/>
      <c r="U1142" s="266"/>
      <c r="V1142" s="266"/>
      <c r="W1142" s="418"/>
      <c r="X1142" s="266"/>
      <c r="Y1142" s="266"/>
      <c r="Z1142" s="266"/>
      <c r="AA1142" s="266"/>
      <c r="AB1142" s="266"/>
      <c r="AC1142" s="668"/>
      <c r="AD1142" s="266"/>
      <c r="AE1142" s="266"/>
      <c r="AF1142" s="266"/>
      <c r="AG1142" s="266"/>
      <c r="AH1142" s="266"/>
      <c r="AI1142" s="266"/>
      <c r="AJ1142" s="266"/>
      <c r="AK1142" s="266"/>
      <c r="AL1142" s="266"/>
      <c r="AM1142" s="266"/>
      <c r="AN1142" s="266"/>
      <c r="AO1142" s="266"/>
      <c r="AP1142" s="266"/>
      <c r="AQ1142" s="266"/>
      <c r="AR1142" s="266"/>
      <c r="AS1142" s="266"/>
      <c r="AT1142" s="266"/>
      <c r="AU1142" s="266"/>
      <c r="AV1142" s="266"/>
      <c r="AW1142" s="266"/>
      <c r="AX1142" s="266"/>
      <c r="AY1142" s="266"/>
      <c r="AZ1142" s="266"/>
      <c r="BA1142" s="266"/>
      <c r="BB1142" s="266"/>
      <c r="BC1142" s="266"/>
      <c r="BD1142" s="266"/>
      <c r="BE1142" s="266"/>
      <c r="BF1142" s="266"/>
      <c r="BG1142" s="266"/>
      <c r="BH1142" s="266"/>
      <c r="BI1142" s="266"/>
      <c r="BJ1142" s="266"/>
      <c r="BK1142" s="266"/>
      <c r="BL1142" s="834">
        <f t="shared" ref="BL1142:CK1142" si="652">COUNTIFS($N$6:$N$1030,"Nhận thức",BL$6:BL$1030,"1")</f>
        <v>25</v>
      </c>
      <c r="BM1142" s="284">
        <f t="shared" si="652"/>
        <v>8</v>
      </c>
      <c r="BN1142" s="284">
        <f t="shared" si="652"/>
        <v>13</v>
      </c>
      <c r="BO1142" s="284">
        <f t="shared" si="652"/>
        <v>17</v>
      </c>
      <c r="BP1142" s="284">
        <f t="shared" si="652"/>
        <v>17</v>
      </c>
      <c r="BQ1142" s="284">
        <f t="shared" si="652"/>
        <v>7</v>
      </c>
      <c r="BR1142" s="834">
        <f t="shared" si="652"/>
        <v>27</v>
      </c>
      <c r="BS1142" s="284">
        <f t="shared" si="652"/>
        <v>34</v>
      </c>
      <c r="BT1142" s="284">
        <f t="shared" si="652"/>
        <v>14</v>
      </c>
      <c r="BU1142" s="284">
        <f t="shared" si="652"/>
        <v>10</v>
      </c>
      <c r="BV1142" s="284">
        <f t="shared" si="652"/>
        <v>16</v>
      </c>
      <c r="BW1142" s="834">
        <f t="shared" si="652"/>
        <v>26</v>
      </c>
      <c r="BX1142" s="284">
        <f t="shared" si="652"/>
        <v>21</v>
      </c>
      <c r="BY1142" s="834">
        <f t="shared" si="652"/>
        <v>24</v>
      </c>
      <c r="BZ1142" s="834">
        <f t="shared" si="652"/>
        <v>9</v>
      </c>
      <c r="CA1142" s="284">
        <f t="shared" si="652"/>
        <v>11</v>
      </c>
      <c r="CB1142" s="284">
        <f t="shared" si="652"/>
        <v>8</v>
      </c>
      <c r="CC1142" s="284">
        <f t="shared" si="652"/>
        <v>22</v>
      </c>
      <c r="CD1142" s="768">
        <f t="shared" si="652"/>
        <v>27</v>
      </c>
      <c r="CE1142" s="284">
        <f t="shared" si="652"/>
        <v>10</v>
      </c>
      <c r="CF1142" s="284">
        <f t="shared" si="652"/>
        <v>12</v>
      </c>
      <c r="CG1142" s="284">
        <f t="shared" si="652"/>
        <v>7</v>
      </c>
      <c r="CH1142" s="284">
        <f t="shared" si="652"/>
        <v>5</v>
      </c>
      <c r="CI1142" s="284">
        <f t="shared" si="652"/>
        <v>6</v>
      </c>
      <c r="CJ1142" s="768">
        <f t="shared" si="652"/>
        <v>11</v>
      </c>
      <c r="CK1142" s="284">
        <f t="shared" si="652"/>
        <v>0</v>
      </c>
      <c r="CL1142" s="965"/>
      <c r="CM1142" s="965"/>
      <c r="CN1142" s="965"/>
      <c r="CO1142" s="965"/>
      <c r="CP1142" s="965"/>
      <c r="CQ1142" s="965"/>
      <c r="CR1142" s="965"/>
      <c r="CS1142" s="965"/>
      <c r="CT1142" s="965"/>
      <c r="CU1142" s="965"/>
      <c r="CV1142" s="221"/>
    </row>
    <row r="1143" spans="1:100" ht="30.5" customHeight="1">
      <c r="A1143" s="1320"/>
      <c r="B1143" s="1181" t="s">
        <v>3</v>
      </c>
      <c r="C1143" s="1181"/>
      <c r="D1143" s="1181"/>
      <c r="E1143" s="1181"/>
      <c r="F1143" s="1181"/>
      <c r="G1143" s="1181"/>
      <c r="H1143" s="589"/>
      <c r="I1143" s="598"/>
      <c r="J1143" s="266"/>
      <c r="K1143" s="522"/>
      <c r="L1143" s="266"/>
      <c r="M1143" s="266"/>
      <c r="N1143" s="266"/>
      <c r="O1143" s="266"/>
      <c r="P1143" s="266"/>
      <c r="Q1143" s="266"/>
      <c r="R1143" s="266"/>
      <c r="S1143" s="266"/>
      <c r="T1143" s="266"/>
      <c r="U1143" s="266"/>
      <c r="V1143" s="266"/>
      <c r="W1143" s="418"/>
      <c r="X1143" s="266"/>
      <c r="Y1143" s="266"/>
      <c r="Z1143" s="266"/>
      <c r="AA1143" s="266"/>
      <c r="AB1143" s="266"/>
      <c r="AC1143" s="668"/>
      <c r="AD1143" s="266"/>
      <c r="AE1143" s="266"/>
      <c r="AF1143" s="266"/>
      <c r="AG1143" s="266"/>
      <c r="AH1143" s="266"/>
      <c r="AI1143" s="266"/>
      <c r="AJ1143" s="266"/>
      <c r="AK1143" s="266"/>
      <c r="AL1143" s="266"/>
      <c r="AM1143" s="266"/>
      <c r="AN1143" s="266"/>
      <c r="AO1143" s="266"/>
      <c r="AP1143" s="266"/>
      <c r="AQ1143" s="266"/>
      <c r="AR1143" s="266"/>
      <c r="AS1143" s="266"/>
      <c r="AT1143" s="266"/>
      <c r="AU1143" s="266"/>
      <c r="AV1143" s="266"/>
      <c r="AW1143" s="266"/>
      <c r="AX1143" s="266"/>
      <c r="AY1143" s="266"/>
      <c r="AZ1143" s="266"/>
      <c r="BA1143" s="266"/>
      <c r="BB1143" s="266"/>
      <c r="BC1143" s="266"/>
      <c r="BD1143" s="266"/>
      <c r="BE1143" s="266"/>
      <c r="BF1143" s="266"/>
      <c r="BG1143" s="266"/>
      <c r="BH1143" s="266"/>
      <c r="BI1143" s="266"/>
      <c r="BJ1143" s="266"/>
      <c r="BK1143" s="266"/>
      <c r="BL1143" s="834">
        <f t="shared" ref="BL1143:CK1143" si="653">COUNTIFS($N$6:$N$1030,"Nhận thức",BL$6:BL$1030,"0")</f>
        <v>0</v>
      </c>
      <c r="BM1143" s="284">
        <f t="shared" si="653"/>
        <v>0</v>
      </c>
      <c r="BN1143" s="284">
        <f t="shared" si="653"/>
        <v>0</v>
      </c>
      <c r="BO1143" s="284">
        <f t="shared" si="653"/>
        <v>0</v>
      </c>
      <c r="BP1143" s="284">
        <f t="shared" si="653"/>
        <v>0</v>
      </c>
      <c r="BQ1143" s="284">
        <f t="shared" si="653"/>
        <v>0</v>
      </c>
      <c r="BR1143" s="834">
        <f t="shared" si="653"/>
        <v>0</v>
      </c>
      <c r="BS1143" s="284">
        <f t="shared" si="653"/>
        <v>0</v>
      </c>
      <c r="BT1143" s="284">
        <f t="shared" si="653"/>
        <v>0</v>
      </c>
      <c r="BU1143" s="284">
        <f t="shared" si="653"/>
        <v>0</v>
      </c>
      <c r="BV1143" s="284">
        <f t="shared" si="653"/>
        <v>0</v>
      </c>
      <c r="BW1143" s="834">
        <f t="shared" si="653"/>
        <v>0</v>
      </c>
      <c r="BX1143" s="284">
        <f t="shared" si="653"/>
        <v>0</v>
      </c>
      <c r="BY1143" s="834">
        <f t="shared" si="653"/>
        <v>0</v>
      </c>
      <c r="BZ1143" s="834">
        <f t="shared" si="653"/>
        <v>0</v>
      </c>
      <c r="CA1143" s="284">
        <f t="shared" si="653"/>
        <v>0</v>
      </c>
      <c r="CB1143" s="284">
        <f t="shared" si="653"/>
        <v>0</v>
      </c>
      <c r="CC1143" s="284">
        <f t="shared" si="653"/>
        <v>0</v>
      </c>
      <c r="CD1143" s="768">
        <f t="shared" si="653"/>
        <v>0</v>
      </c>
      <c r="CE1143" s="284">
        <f t="shared" si="653"/>
        <v>0</v>
      </c>
      <c r="CF1143" s="284">
        <f t="shared" si="653"/>
        <v>0</v>
      </c>
      <c r="CG1143" s="284">
        <f t="shared" si="653"/>
        <v>0</v>
      </c>
      <c r="CH1143" s="284">
        <f t="shared" si="653"/>
        <v>0</v>
      </c>
      <c r="CI1143" s="284">
        <f t="shared" si="653"/>
        <v>0</v>
      </c>
      <c r="CJ1143" s="768">
        <f t="shared" si="653"/>
        <v>0</v>
      </c>
      <c r="CK1143" s="284">
        <f t="shared" si="653"/>
        <v>0</v>
      </c>
      <c r="CL1143" s="965"/>
      <c r="CM1143" s="965"/>
      <c r="CN1143" s="965"/>
      <c r="CO1143" s="965"/>
      <c r="CP1143" s="965"/>
      <c r="CQ1143" s="965"/>
      <c r="CR1143" s="965"/>
      <c r="CS1143" s="965"/>
      <c r="CT1143" s="965"/>
      <c r="CU1143" s="965"/>
      <c r="CV1143" s="221"/>
    </row>
    <row r="1144" spans="1:100" ht="31" customHeight="1">
      <c r="A1144" s="1320"/>
      <c r="B1144" s="1181" t="s">
        <v>2</v>
      </c>
      <c r="C1144" s="1181"/>
      <c r="D1144" s="1181"/>
      <c r="E1144" s="1181"/>
      <c r="F1144" s="1181"/>
      <c r="G1144" s="1181"/>
      <c r="H1144" s="589"/>
      <c r="I1144" s="598"/>
      <c r="J1144" s="266"/>
      <c r="K1144" s="522"/>
      <c r="L1144" s="266"/>
      <c r="M1144" s="266"/>
      <c r="N1144" s="266"/>
      <c r="O1144" s="266"/>
      <c r="P1144" s="266"/>
      <c r="Q1144" s="266"/>
      <c r="R1144" s="266"/>
      <c r="S1144" s="266"/>
      <c r="T1144" s="266"/>
      <c r="U1144" s="266"/>
      <c r="V1144" s="266"/>
      <c r="W1144" s="418"/>
      <c r="X1144" s="266"/>
      <c r="Y1144" s="266"/>
      <c r="Z1144" s="266"/>
      <c r="AA1144" s="266"/>
      <c r="AB1144" s="266"/>
      <c r="AC1144" s="668"/>
      <c r="AD1144" s="266"/>
      <c r="AE1144" s="266"/>
      <c r="AF1144" s="266"/>
      <c r="AG1144" s="266"/>
      <c r="AH1144" s="266"/>
      <c r="AI1144" s="266"/>
      <c r="AJ1144" s="266"/>
      <c r="AK1144" s="266"/>
      <c r="AL1144" s="266"/>
      <c r="AM1144" s="266"/>
      <c r="AN1144" s="266"/>
      <c r="AO1144" s="266"/>
      <c r="AP1144" s="266"/>
      <c r="AQ1144" s="266"/>
      <c r="AR1144" s="266"/>
      <c r="AS1144" s="266"/>
      <c r="AT1144" s="266"/>
      <c r="AU1144" s="266"/>
      <c r="AV1144" s="266"/>
      <c r="AW1144" s="266"/>
      <c r="AX1144" s="266"/>
      <c r="AY1144" s="266"/>
      <c r="AZ1144" s="266"/>
      <c r="BA1144" s="266"/>
      <c r="BB1144" s="266"/>
      <c r="BC1144" s="266"/>
      <c r="BD1144" s="266"/>
      <c r="BE1144" s="266"/>
      <c r="BF1144" s="266"/>
      <c r="BG1144" s="266"/>
      <c r="BH1144" s="266"/>
      <c r="BI1144" s="266"/>
      <c r="BJ1144" s="266"/>
      <c r="BK1144" s="266"/>
      <c r="BL1144" s="834">
        <f t="shared" ref="BL1144:CK1144" si="654">COUNTIFS($N$6:$N$1030,"Nhận thức",BL$6:BL$1030,"kđg")</f>
        <v>2</v>
      </c>
      <c r="BM1144" s="284">
        <f t="shared" si="654"/>
        <v>2</v>
      </c>
      <c r="BN1144" s="284">
        <f t="shared" si="654"/>
        <v>2</v>
      </c>
      <c r="BO1144" s="284">
        <f t="shared" si="654"/>
        <v>2</v>
      </c>
      <c r="BP1144" s="284">
        <f t="shared" si="654"/>
        <v>2</v>
      </c>
      <c r="BQ1144" s="284">
        <f t="shared" si="654"/>
        <v>2</v>
      </c>
      <c r="BR1144" s="834">
        <f t="shared" si="654"/>
        <v>2</v>
      </c>
      <c r="BS1144" s="284">
        <f t="shared" si="654"/>
        <v>2</v>
      </c>
      <c r="BT1144" s="284">
        <f t="shared" si="654"/>
        <v>2</v>
      </c>
      <c r="BU1144" s="284">
        <f t="shared" si="654"/>
        <v>2</v>
      </c>
      <c r="BV1144" s="284">
        <f t="shared" si="654"/>
        <v>3</v>
      </c>
      <c r="BW1144" s="834">
        <f t="shared" si="654"/>
        <v>2</v>
      </c>
      <c r="BX1144" s="284">
        <f t="shared" si="654"/>
        <v>2</v>
      </c>
      <c r="BY1144" s="834">
        <f t="shared" si="654"/>
        <v>2</v>
      </c>
      <c r="BZ1144" s="834">
        <f t="shared" si="654"/>
        <v>4</v>
      </c>
      <c r="CA1144" s="284">
        <f t="shared" si="654"/>
        <v>2</v>
      </c>
      <c r="CB1144" s="284">
        <f t="shared" si="654"/>
        <v>2</v>
      </c>
      <c r="CC1144" s="284">
        <f t="shared" si="654"/>
        <v>2</v>
      </c>
      <c r="CD1144" s="768">
        <f t="shared" si="654"/>
        <v>2</v>
      </c>
      <c r="CE1144" s="284">
        <f t="shared" si="654"/>
        <v>2</v>
      </c>
      <c r="CF1144" s="284">
        <f t="shared" si="654"/>
        <v>2</v>
      </c>
      <c r="CG1144" s="284">
        <f t="shared" si="654"/>
        <v>2</v>
      </c>
      <c r="CH1144" s="284">
        <f t="shared" si="654"/>
        <v>2</v>
      </c>
      <c r="CI1144" s="284">
        <f t="shared" si="654"/>
        <v>2</v>
      </c>
      <c r="CJ1144" s="768">
        <f t="shared" si="654"/>
        <v>2</v>
      </c>
      <c r="CK1144" s="284">
        <f t="shared" si="654"/>
        <v>2</v>
      </c>
      <c r="CL1144" s="965"/>
      <c r="CM1144" s="965"/>
      <c r="CN1144" s="965"/>
      <c r="CO1144" s="965"/>
      <c r="CP1144" s="965"/>
      <c r="CQ1144" s="965"/>
      <c r="CR1144" s="965"/>
      <c r="CS1144" s="965"/>
      <c r="CT1144" s="965"/>
      <c r="CU1144" s="965"/>
      <c r="CV1144" s="221"/>
    </row>
    <row r="1145" spans="1:100" ht="31" customHeight="1">
      <c r="A1145" s="1320"/>
      <c r="B1145" s="1181" t="s">
        <v>1</v>
      </c>
      <c r="C1145" s="1181"/>
      <c r="D1145" s="1181"/>
      <c r="E1145" s="1181"/>
      <c r="F1145" s="1181"/>
      <c r="G1145" s="1181"/>
      <c r="H1145" s="589"/>
      <c r="I1145" s="598"/>
      <c r="J1145" s="266"/>
      <c r="K1145" s="522"/>
      <c r="L1145" s="266"/>
      <c r="M1145" s="266"/>
      <c r="N1145" s="266"/>
      <c r="O1145" s="266"/>
      <c r="P1145" s="266"/>
      <c r="Q1145" s="266"/>
      <c r="R1145" s="266"/>
      <c r="S1145" s="266"/>
      <c r="T1145" s="266"/>
      <c r="U1145" s="266"/>
      <c r="V1145" s="266"/>
      <c r="W1145" s="418"/>
      <c r="X1145" s="266"/>
      <c r="Y1145" s="266"/>
      <c r="Z1145" s="266"/>
      <c r="AA1145" s="266"/>
      <c r="AB1145" s="266"/>
      <c r="AC1145" s="668"/>
      <c r="AD1145" s="266"/>
      <c r="AE1145" s="266"/>
      <c r="AF1145" s="266"/>
      <c r="AG1145" s="266"/>
      <c r="AH1145" s="266"/>
      <c r="AI1145" s="266"/>
      <c r="AJ1145" s="266"/>
      <c r="AK1145" s="266"/>
      <c r="AL1145" s="266"/>
      <c r="AM1145" s="266"/>
      <c r="AN1145" s="266"/>
      <c r="AO1145" s="266"/>
      <c r="AP1145" s="266"/>
      <c r="AQ1145" s="266"/>
      <c r="AR1145" s="266"/>
      <c r="AS1145" s="266"/>
      <c r="AT1145" s="266"/>
      <c r="AU1145" s="266"/>
      <c r="AV1145" s="266"/>
      <c r="AW1145" s="266"/>
      <c r="AX1145" s="266"/>
      <c r="AY1145" s="266"/>
      <c r="AZ1145" s="266"/>
      <c r="BA1145" s="266"/>
      <c r="BB1145" s="266"/>
      <c r="BC1145" s="266"/>
      <c r="BD1145" s="266"/>
      <c r="BE1145" s="266"/>
      <c r="BF1145" s="266"/>
      <c r="BG1145" s="266"/>
      <c r="BH1145" s="266"/>
      <c r="BI1145" s="266"/>
      <c r="BJ1145" s="266"/>
      <c r="BK1145" s="266"/>
      <c r="BL1145" s="833">
        <f t="shared" ref="BL1145:CK1145" si="655">BL1144/(BL1141+BL1142+BL1143+BL1144)</f>
        <v>9.2592592592592587E-3</v>
      </c>
      <c r="BM1145" s="202">
        <f t="shared" si="655"/>
        <v>9.2592592592592587E-3</v>
      </c>
      <c r="BN1145" s="202">
        <f t="shared" si="655"/>
        <v>9.2592592592592587E-3</v>
      </c>
      <c r="BO1145" s="202">
        <f t="shared" si="655"/>
        <v>9.2592592592592587E-3</v>
      </c>
      <c r="BP1145" s="202">
        <f t="shared" si="655"/>
        <v>9.2592592592592587E-3</v>
      </c>
      <c r="BQ1145" s="202">
        <f t="shared" si="655"/>
        <v>9.2592592592592587E-3</v>
      </c>
      <c r="BR1145" s="833">
        <f t="shared" si="655"/>
        <v>9.2592592592592587E-3</v>
      </c>
      <c r="BS1145" s="202">
        <f t="shared" si="655"/>
        <v>9.2592592592592587E-3</v>
      </c>
      <c r="BT1145" s="202">
        <f t="shared" si="655"/>
        <v>9.2592592592592587E-3</v>
      </c>
      <c r="BU1145" s="202">
        <f t="shared" si="655"/>
        <v>9.2592592592592587E-3</v>
      </c>
      <c r="BV1145" s="202">
        <f t="shared" si="655"/>
        <v>1.3888888888888888E-2</v>
      </c>
      <c r="BW1145" s="833">
        <f t="shared" si="655"/>
        <v>9.2592592592592587E-3</v>
      </c>
      <c r="BX1145" s="202">
        <f t="shared" si="655"/>
        <v>9.2592592592592587E-3</v>
      </c>
      <c r="BY1145" s="833">
        <f t="shared" si="655"/>
        <v>9.2592592592592587E-3</v>
      </c>
      <c r="BZ1145" s="833">
        <f t="shared" si="655"/>
        <v>1.8518518518518517E-2</v>
      </c>
      <c r="CA1145" s="202">
        <f t="shared" si="655"/>
        <v>9.2592592592592587E-3</v>
      </c>
      <c r="CB1145" s="202">
        <f t="shared" si="655"/>
        <v>9.2592592592592587E-3</v>
      </c>
      <c r="CC1145" s="202">
        <f t="shared" si="655"/>
        <v>9.2592592592592587E-3</v>
      </c>
      <c r="CD1145" s="769">
        <f t="shared" si="655"/>
        <v>9.2592592592592587E-3</v>
      </c>
      <c r="CE1145" s="202">
        <f t="shared" si="655"/>
        <v>9.2592592592592587E-3</v>
      </c>
      <c r="CF1145" s="202">
        <f t="shared" si="655"/>
        <v>9.2592592592592587E-3</v>
      </c>
      <c r="CG1145" s="202">
        <f t="shared" si="655"/>
        <v>9.2592592592592587E-3</v>
      </c>
      <c r="CH1145" s="202">
        <f t="shared" si="655"/>
        <v>9.2592592592592587E-3</v>
      </c>
      <c r="CI1145" s="202">
        <f t="shared" si="655"/>
        <v>9.2592592592592587E-3</v>
      </c>
      <c r="CJ1145" s="769">
        <f t="shared" si="655"/>
        <v>9.2592592592592587E-3</v>
      </c>
      <c r="CK1145" s="202">
        <f t="shared" si="655"/>
        <v>9.2592592592592587E-3</v>
      </c>
      <c r="CL1145" s="965"/>
      <c r="CM1145" s="965"/>
      <c r="CN1145" s="965"/>
      <c r="CO1145" s="965"/>
      <c r="CP1145" s="965"/>
      <c r="CQ1145" s="965"/>
      <c r="CR1145" s="965"/>
      <c r="CS1145" s="965"/>
      <c r="CT1145" s="965"/>
      <c r="CU1145" s="965"/>
      <c r="CV1145" s="221"/>
    </row>
    <row r="1146" spans="1:100" ht="19.399999999999999" customHeight="1">
      <c r="A1146" s="1320"/>
      <c r="B1146" s="1182" t="s">
        <v>0</v>
      </c>
      <c r="C1146" s="1182"/>
      <c r="D1146" s="1182"/>
      <c r="E1146" s="1182"/>
      <c r="F1146" s="1182"/>
      <c r="G1146" s="1182"/>
      <c r="H1146" s="590"/>
      <c r="I1146" s="598"/>
      <c r="J1146" s="266"/>
      <c r="K1146" s="522"/>
      <c r="L1146" s="266"/>
      <c r="M1146" s="266"/>
      <c r="N1146" s="266"/>
      <c r="O1146" s="266"/>
      <c r="P1146" s="266"/>
      <c r="Q1146" s="266"/>
      <c r="R1146" s="266"/>
      <c r="S1146" s="266"/>
      <c r="T1146" s="266"/>
      <c r="U1146" s="266"/>
      <c r="V1146" s="266"/>
      <c r="W1146" s="418"/>
      <c r="X1146" s="266"/>
      <c r="Y1146" s="266"/>
      <c r="Z1146" s="266"/>
      <c r="AA1146" s="266"/>
      <c r="AB1146" s="266"/>
      <c r="AC1146" s="668"/>
      <c r="AD1146" s="266"/>
      <c r="AE1146" s="266"/>
      <c r="AF1146" s="266"/>
      <c r="AG1146" s="266"/>
      <c r="AH1146" s="266"/>
      <c r="AI1146" s="266"/>
      <c r="AJ1146" s="266"/>
      <c r="AK1146" s="266"/>
      <c r="AL1146" s="266"/>
      <c r="AM1146" s="266"/>
      <c r="AN1146" s="266"/>
      <c r="AO1146" s="266"/>
      <c r="AP1146" s="266"/>
      <c r="AQ1146" s="266"/>
      <c r="AR1146" s="266"/>
      <c r="AS1146" s="266"/>
      <c r="AT1146" s="266"/>
      <c r="AU1146" s="266"/>
      <c r="AV1146" s="266"/>
      <c r="AW1146" s="266"/>
      <c r="AX1146" s="266"/>
      <c r="AY1146" s="266"/>
      <c r="AZ1146" s="266"/>
      <c r="BA1146" s="266"/>
      <c r="BB1146" s="266"/>
      <c r="BC1146" s="266"/>
      <c r="BD1146" s="266"/>
      <c r="BE1146" s="266"/>
      <c r="BF1146" s="266"/>
      <c r="BG1146" s="266"/>
      <c r="BH1146" s="266"/>
      <c r="BI1146" s="266"/>
      <c r="BJ1146" s="266"/>
      <c r="BK1146" s="266"/>
      <c r="BL1146" s="832">
        <f t="shared" ref="BL1146:CK1146" si="656">(((BL1141*2)+(BL1142*1)+(BL1143*0)))/(BL1141+BL1142+BL1143)</f>
        <v>1.8831775700934579</v>
      </c>
      <c r="BM1146" s="283">
        <f t="shared" si="656"/>
        <v>1.9626168224299065</v>
      </c>
      <c r="BN1146" s="283">
        <f t="shared" si="656"/>
        <v>1.9392523364485981</v>
      </c>
      <c r="BO1146" s="283">
        <f t="shared" si="656"/>
        <v>1.9205607476635513</v>
      </c>
      <c r="BP1146" s="283">
        <f t="shared" si="656"/>
        <v>1.9205607476635513</v>
      </c>
      <c r="BQ1146" s="283">
        <f t="shared" si="656"/>
        <v>1.9672897196261683</v>
      </c>
      <c r="BR1146" s="832">
        <f t="shared" si="656"/>
        <v>1.8738317757009346</v>
      </c>
      <c r="BS1146" s="283">
        <f t="shared" si="656"/>
        <v>1.8411214953271029</v>
      </c>
      <c r="BT1146" s="283">
        <f t="shared" si="656"/>
        <v>1.9345794392523366</v>
      </c>
      <c r="BU1146" s="283">
        <f t="shared" si="656"/>
        <v>1.9532710280373833</v>
      </c>
      <c r="BV1146" s="283">
        <f t="shared" si="656"/>
        <v>1.9248826291079812</v>
      </c>
      <c r="BW1146" s="832">
        <f t="shared" si="656"/>
        <v>1.8785046728971964</v>
      </c>
      <c r="BX1146" s="283">
        <f t="shared" si="656"/>
        <v>1.9018691588785046</v>
      </c>
      <c r="BY1146" s="832">
        <f t="shared" si="656"/>
        <v>1.8878504672897196</v>
      </c>
      <c r="BZ1146" s="832">
        <f t="shared" si="656"/>
        <v>1.9575471698113207</v>
      </c>
      <c r="CA1146" s="283">
        <f t="shared" si="656"/>
        <v>1.9485981308411215</v>
      </c>
      <c r="CB1146" s="283">
        <f t="shared" si="656"/>
        <v>1.9626168224299065</v>
      </c>
      <c r="CC1146" s="283">
        <f t="shared" si="656"/>
        <v>1.8971962616822431</v>
      </c>
      <c r="CD1146" s="770">
        <f t="shared" si="656"/>
        <v>1.8738317757009346</v>
      </c>
      <c r="CE1146" s="283">
        <f t="shared" si="656"/>
        <v>1.9532710280373833</v>
      </c>
      <c r="CF1146" s="283">
        <f t="shared" si="656"/>
        <v>1.9439252336448598</v>
      </c>
      <c r="CG1146" s="283">
        <f t="shared" si="656"/>
        <v>1.9672897196261683</v>
      </c>
      <c r="CH1146" s="283">
        <f t="shared" si="656"/>
        <v>1.9766355140186915</v>
      </c>
      <c r="CI1146" s="283">
        <f t="shared" si="656"/>
        <v>1.97196261682243</v>
      </c>
      <c r="CJ1146" s="770">
        <f t="shared" si="656"/>
        <v>1.9485981308411215</v>
      </c>
      <c r="CK1146" s="283">
        <f t="shared" si="656"/>
        <v>2</v>
      </c>
      <c r="CL1146" s="972">
        <f>COUNTIF(BL1147:CK1147,"Đ")</f>
        <v>26</v>
      </c>
      <c r="CM1146" s="960">
        <f>CL1146/(CL1146+CN1146+CP1146+CR1146)</f>
        <v>1</v>
      </c>
      <c r="CN1146" s="959">
        <f>COUNTIF(BL1147:CK1147,"CCG")</f>
        <v>0</v>
      </c>
      <c r="CO1146" s="960">
        <f>CN1146/(CL1146+CN1146+CP1146+CR1146)</f>
        <v>0</v>
      </c>
      <c r="CP1146" s="959">
        <f>COUNTIF(BL1147:CK1147,"CĐ")</f>
        <v>0</v>
      </c>
      <c r="CQ1146" s="960">
        <f>CP1146/(CL1146+CN1146+CP1146+CR1146)</f>
        <v>0</v>
      </c>
      <c r="CR1146" s="959">
        <f>COUNTIF(BL1147:CK1147,"KĐG")</f>
        <v>0</v>
      </c>
      <c r="CS1146" s="960">
        <f>CR1146/(CL1146+CN1146+CP1146+CR1146)</f>
        <v>0</v>
      </c>
      <c r="CT1146" s="958">
        <f>(((CL1146*2)+(CN1146*1)+(CP1146*0)))/(CL1146+CN1146+CP1146)</f>
        <v>2</v>
      </c>
      <c r="CU1146" s="958" t="str">
        <f>IF(CS1146&gt;=50%,"KĐG",IF(CT1146&gt;=1.6,"Đạt",IF(CT1146&gt;=1,"Cần cố gắng","Chưa đạt")))</f>
        <v>Đạt</v>
      </c>
      <c r="CV1146" s="221"/>
    </row>
    <row r="1147" spans="1:100" ht="19.399999999999999" customHeight="1">
      <c r="A1147" s="1320"/>
      <c r="B1147" s="1182"/>
      <c r="C1147" s="1182"/>
      <c r="D1147" s="1182"/>
      <c r="E1147" s="1182"/>
      <c r="F1147" s="1182"/>
      <c r="G1147" s="1182"/>
      <c r="H1147" s="590"/>
      <c r="I1147" s="598"/>
      <c r="J1147" s="266"/>
      <c r="K1147" s="522"/>
      <c r="L1147" s="266"/>
      <c r="M1147" s="266"/>
      <c r="N1147" s="266"/>
      <c r="O1147" s="266"/>
      <c r="P1147" s="266"/>
      <c r="Q1147" s="266"/>
      <c r="R1147" s="266"/>
      <c r="S1147" s="266"/>
      <c r="T1147" s="266"/>
      <c r="U1147" s="266"/>
      <c r="V1147" s="266"/>
      <c r="W1147" s="418"/>
      <c r="X1147" s="266"/>
      <c r="Y1147" s="266"/>
      <c r="Z1147" s="266"/>
      <c r="AA1147" s="266"/>
      <c r="AB1147" s="266"/>
      <c r="AC1147" s="668"/>
      <c r="AD1147" s="266"/>
      <c r="AE1147" s="266"/>
      <c r="AF1147" s="266"/>
      <c r="AG1147" s="266"/>
      <c r="AH1147" s="266"/>
      <c r="AI1147" s="266"/>
      <c r="AJ1147" s="266"/>
      <c r="AK1147" s="266"/>
      <c r="AL1147" s="266"/>
      <c r="AM1147" s="266"/>
      <c r="AN1147" s="266"/>
      <c r="AO1147" s="266"/>
      <c r="AP1147" s="266"/>
      <c r="AQ1147" s="266"/>
      <c r="AR1147" s="266"/>
      <c r="AS1147" s="266"/>
      <c r="AT1147" s="266"/>
      <c r="AU1147" s="266"/>
      <c r="AV1147" s="266"/>
      <c r="AW1147" s="266"/>
      <c r="AX1147" s="266"/>
      <c r="AY1147" s="266"/>
      <c r="AZ1147" s="266"/>
      <c r="BA1147" s="266"/>
      <c r="BB1147" s="266"/>
      <c r="BC1147" s="266"/>
      <c r="BD1147" s="266"/>
      <c r="BE1147" s="266"/>
      <c r="BF1147" s="266"/>
      <c r="BG1147" s="266"/>
      <c r="BH1147" s="266"/>
      <c r="BI1147" s="266"/>
      <c r="BJ1147" s="266"/>
      <c r="BK1147" s="266"/>
      <c r="BL1147" s="832" t="str">
        <f t="shared" ref="BL1147:CK1147" si="657">IF(BL1145&gt;=50%,"KĐG",IF(BL1146&gt;=1.6,"Đ",IF(BL1146&gt;=1,"CCG","CĐ")))</f>
        <v>Đ</v>
      </c>
      <c r="BM1147" s="283" t="str">
        <f t="shared" si="657"/>
        <v>Đ</v>
      </c>
      <c r="BN1147" s="283" t="str">
        <f t="shared" si="657"/>
        <v>Đ</v>
      </c>
      <c r="BO1147" s="283" t="str">
        <f t="shared" si="657"/>
        <v>Đ</v>
      </c>
      <c r="BP1147" s="283" t="str">
        <f t="shared" si="657"/>
        <v>Đ</v>
      </c>
      <c r="BQ1147" s="283" t="str">
        <f t="shared" si="657"/>
        <v>Đ</v>
      </c>
      <c r="BR1147" s="832" t="str">
        <f t="shared" si="657"/>
        <v>Đ</v>
      </c>
      <c r="BS1147" s="283" t="str">
        <f t="shared" si="657"/>
        <v>Đ</v>
      </c>
      <c r="BT1147" s="283" t="str">
        <f t="shared" si="657"/>
        <v>Đ</v>
      </c>
      <c r="BU1147" s="283" t="str">
        <f t="shared" si="657"/>
        <v>Đ</v>
      </c>
      <c r="BV1147" s="283" t="str">
        <f t="shared" si="657"/>
        <v>Đ</v>
      </c>
      <c r="BW1147" s="832" t="str">
        <f t="shared" si="657"/>
        <v>Đ</v>
      </c>
      <c r="BX1147" s="283" t="str">
        <f t="shared" si="657"/>
        <v>Đ</v>
      </c>
      <c r="BY1147" s="832" t="str">
        <f t="shared" si="657"/>
        <v>Đ</v>
      </c>
      <c r="BZ1147" s="832" t="str">
        <f t="shared" si="657"/>
        <v>Đ</v>
      </c>
      <c r="CA1147" s="283" t="str">
        <f t="shared" si="657"/>
        <v>Đ</v>
      </c>
      <c r="CB1147" s="283" t="str">
        <f t="shared" si="657"/>
        <v>Đ</v>
      </c>
      <c r="CC1147" s="283" t="str">
        <f t="shared" si="657"/>
        <v>Đ</v>
      </c>
      <c r="CD1147" s="770" t="str">
        <f t="shared" si="657"/>
        <v>Đ</v>
      </c>
      <c r="CE1147" s="283" t="str">
        <f t="shared" si="657"/>
        <v>Đ</v>
      </c>
      <c r="CF1147" s="283" t="str">
        <f t="shared" si="657"/>
        <v>Đ</v>
      </c>
      <c r="CG1147" s="283" t="str">
        <f t="shared" si="657"/>
        <v>Đ</v>
      </c>
      <c r="CH1147" s="283" t="str">
        <f t="shared" si="657"/>
        <v>Đ</v>
      </c>
      <c r="CI1147" s="283" t="str">
        <f t="shared" si="657"/>
        <v>Đ</v>
      </c>
      <c r="CJ1147" s="770" t="str">
        <f t="shared" si="657"/>
        <v>Đ</v>
      </c>
      <c r="CK1147" s="283" t="str">
        <f t="shared" si="657"/>
        <v>Đ</v>
      </c>
      <c r="CL1147" s="972"/>
      <c r="CM1147" s="960"/>
      <c r="CN1147" s="959"/>
      <c r="CO1147" s="960"/>
      <c r="CP1147" s="959"/>
      <c r="CQ1147" s="960"/>
      <c r="CR1147" s="959"/>
      <c r="CS1147" s="960"/>
      <c r="CT1147" s="958"/>
      <c r="CU1147" s="958"/>
      <c r="CV1147" s="221"/>
    </row>
    <row r="1148" spans="1:100" ht="35" customHeight="1">
      <c r="A1148" s="1320" t="s">
        <v>10</v>
      </c>
      <c r="B1148" s="1181" t="s">
        <v>5</v>
      </c>
      <c r="C1148" s="1181"/>
      <c r="D1148" s="1181"/>
      <c r="E1148" s="1181"/>
      <c r="F1148" s="1181"/>
      <c r="G1148" s="1181"/>
      <c r="H1148" s="589"/>
      <c r="I1148" s="598"/>
      <c r="J1148" s="266"/>
      <c r="K1148" s="522"/>
      <c r="L1148" s="266"/>
      <c r="M1148" s="266"/>
      <c r="N1148" s="266"/>
      <c r="O1148" s="266"/>
      <c r="P1148" s="266"/>
      <c r="Q1148" s="266"/>
      <c r="R1148" s="266"/>
      <c r="S1148" s="266"/>
      <c r="T1148" s="266"/>
      <c r="U1148" s="266"/>
      <c r="V1148" s="266"/>
      <c r="W1148" s="418"/>
      <c r="X1148" s="266"/>
      <c r="Y1148" s="266"/>
      <c r="Z1148" s="266"/>
      <c r="AA1148" s="266"/>
      <c r="AB1148" s="266"/>
      <c r="AC1148" s="668"/>
      <c r="AD1148" s="266"/>
      <c r="AE1148" s="266"/>
      <c r="AF1148" s="266"/>
      <c r="AG1148" s="266"/>
      <c r="AH1148" s="266"/>
      <c r="AI1148" s="266"/>
      <c r="AJ1148" s="266"/>
      <c r="AK1148" s="266"/>
      <c r="AL1148" s="266"/>
      <c r="AM1148" s="266"/>
      <c r="AN1148" s="266"/>
      <c r="AO1148" s="266"/>
      <c r="AP1148" s="266"/>
      <c r="AQ1148" s="266"/>
      <c r="AR1148" s="266"/>
      <c r="AS1148" s="266"/>
      <c r="AT1148" s="266"/>
      <c r="AU1148" s="266"/>
      <c r="AV1148" s="266"/>
      <c r="AW1148" s="266"/>
      <c r="AX1148" s="266"/>
      <c r="AY1148" s="266"/>
      <c r="AZ1148" s="266"/>
      <c r="BA1148" s="266"/>
      <c r="BB1148" s="266"/>
      <c r="BC1148" s="266"/>
      <c r="BD1148" s="266"/>
      <c r="BE1148" s="266"/>
      <c r="BF1148" s="266"/>
      <c r="BG1148" s="266"/>
      <c r="BH1148" s="266"/>
      <c r="BI1148" s="266"/>
      <c r="BJ1148" s="266"/>
      <c r="BK1148" s="266"/>
      <c r="BL1148" s="834">
        <f t="shared" ref="BL1148:CK1148" si="658">COUNTIFS($N$6:$N$1030,"Ngôn ngữ",BL$6:BL$1030,"2")</f>
        <v>154</v>
      </c>
      <c r="BM1148" s="284">
        <f t="shared" si="658"/>
        <v>164</v>
      </c>
      <c r="BN1148" s="284">
        <f t="shared" si="658"/>
        <v>158</v>
      </c>
      <c r="BO1148" s="284">
        <f t="shared" si="658"/>
        <v>162</v>
      </c>
      <c r="BP1148" s="284">
        <f t="shared" si="658"/>
        <v>162</v>
      </c>
      <c r="BQ1148" s="284">
        <f t="shared" si="658"/>
        <v>162</v>
      </c>
      <c r="BR1148" s="834">
        <f t="shared" si="658"/>
        <v>147</v>
      </c>
      <c r="BS1148" s="284">
        <f t="shared" si="658"/>
        <v>163</v>
      </c>
      <c r="BT1148" s="284">
        <f t="shared" si="658"/>
        <v>164</v>
      </c>
      <c r="BU1148" s="284">
        <f t="shared" si="658"/>
        <v>163</v>
      </c>
      <c r="BV1148" s="284">
        <f t="shared" si="658"/>
        <v>166</v>
      </c>
      <c r="BW1148" s="834">
        <f t="shared" si="658"/>
        <v>151</v>
      </c>
      <c r="BX1148" s="284">
        <f t="shared" si="658"/>
        <v>157</v>
      </c>
      <c r="BY1148" s="834">
        <f t="shared" si="658"/>
        <v>159</v>
      </c>
      <c r="BZ1148" s="834">
        <f t="shared" si="658"/>
        <v>162</v>
      </c>
      <c r="CA1148" s="284">
        <f t="shared" si="658"/>
        <v>158</v>
      </c>
      <c r="CB1148" s="284">
        <f t="shared" si="658"/>
        <v>159</v>
      </c>
      <c r="CC1148" s="284">
        <f t="shared" si="658"/>
        <v>151</v>
      </c>
      <c r="CD1148" s="768">
        <f t="shared" si="658"/>
        <v>162</v>
      </c>
      <c r="CE1148" s="284">
        <f t="shared" si="658"/>
        <v>164</v>
      </c>
      <c r="CF1148" s="284">
        <f t="shared" si="658"/>
        <v>167</v>
      </c>
      <c r="CG1148" s="284">
        <f t="shared" si="658"/>
        <v>159</v>
      </c>
      <c r="CH1148" s="284">
        <f t="shared" si="658"/>
        <v>166</v>
      </c>
      <c r="CI1148" s="284">
        <f t="shared" si="658"/>
        <v>168</v>
      </c>
      <c r="CJ1148" s="768">
        <f t="shared" si="658"/>
        <v>168</v>
      </c>
      <c r="CK1148" s="284">
        <f t="shared" si="658"/>
        <v>169</v>
      </c>
      <c r="CL1148" s="965"/>
      <c r="CM1148" s="965"/>
      <c r="CN1148" s="965"/>
      <c r="CO1148" s="965"/>
      <c r="CP1148" s="965"/>
      <c r="CQ1148" s="965"/>
      <c r="CR1148" s="965"/>
      <c r="CS1148" s="965"/>
      <c r="CT1148" s="965"/>
      <c r="CU1148" s="965"/>
      <c r="CV1148" s="221"/>
    </row>
    <row r="1149" spans="1:100" ht="35.5" customHeight="1">
      <c r="A1149" s="1320"/>
      <c r="B1149" s="1181" t="s">
        <v>4</v>
      </c>
      <c r="C1149" s="1181"/>
      <c r="D1149" s="1181"/>
      <c r="E1149" s="1181"/>
      <c r="F1149" s="1181"/>
      <c r="G1149" s="1181"/>
      <c r="H1149" s="589"/>
      <c r="I1149" s="598"/>
      <c r="J1149" s="266"/>
      <c r="K1149" s="522"/>
      <c r="L1149" s="266"/>
      <c r="M1149" s="266"/>
      <c r="N1149" s="266"/>
      <c r="O1149" s="266"/>
      <c r="P1149" s="266"/>
      <c r="Q1149" s="266"/>
      <c r="R1149" s="266"/>
      <c r="S1149" s="266"/>
      <c r="T1149" s="266"/>
      <c r="U1149" s="266"/>
      <c r="V1149" s="266"/>
      <c r="W1149" s="418"/>
      <c r="X1149" s="266"/>
      <c r="Y1149" s="266"/>
      <c r="Z1149" s="266"/>
      <c r="AA1149" s="266"/>
      <c r="AB1149" s="266"/>
      <c r="AC1149" s="668"/>
      <c r="AD1149" s="266"/>
      <c r="AE1149" s="266"/>
      <c r="AF1149" s="266"/>
      <c r="AG1149" s="266"/>
      <c r="AH1149" s="266"/>
      <c r="AI1149" s="266"/>
      <c r="AJ1149" s="266"/>
      <c r="AK1149" s="266"/>
      <c r="AL1149" s="266"/>
      <c r="AM1149" s="266"/>
      <c r="AN1149" s="266"/>
      <c r="AO1149" s="266"/>
      <c r="AP1149" s="266"/>
      <c r="AQ1149" s="266"/>
      <c r="AR1149" s="266"/>
      <c r="AS1149" s="266"/>
      <c r="AT1149" s="266"/>
      <c r="AU1149" s="266"/>
      <c r="AV1149" s="266"/>
      <c r="AW1149" s="266"/>
      <c r="AX1149" s="266"/>
      <c r="AY1149" s="266"/>
      <c r="AZ1149" s="266"/>
      <c r="BA1149" s="266"/>
      <c r="BB1149" s="266"/>
      <c r="BC1149" s="266"/>
      <c r="BD1149" s="266"/>
      <c r="BE1149" s="266"/>
      <c r="BF1149" s="266"/>
      <c r="BG1149" s="266"/>
      <c r="BH1149" s="266"/>
      <c r="BI1149" s="266"/>
      <c r="BJ1149" s="266"/>
      <c r="BK1149" s="266"/>
      <c r="BL1149" s="834">
        <f t="shared" ref="BL1149:CK1149" si="659">COUNTIFS($N$6:$N$1030,"Ngôn ngữ",BL$6:BL$1030,"1")</f>
        <v>14</v>
      </c>
      <c r="BM1149" s="284">
        <f t="shared" si="659"/>
        <v>5</v>
      </c>
      <c r="BN1149" s="284">
        <f t="shared" si="659"/>
        <v>11</v>
      </c>
      <c r="BO1149" s="284">
        <f t="shared" si="659"/>
        <v>7</v>
      </c>
      <c r="BP1149" s="284">
        <f t="shared" si="659"/>
        <v>6</v>
      </c>
      <c r="BQ1149" s="284">
        <f t="shared" si="659"/>
        <v>7</v>
      </c>
      <c r="BR1149" s="834">
        <f t="shared" si="659"/>
        <v>22</v>
      </c>
      <c r="BS1149" s="284">
        <f t="shared" si="659"/>
        <v>6</v>
      </c>
      <c r="BT1149" s="284">
        <f t="shared" si="659"/>
        <v>5</v>
      </c>
      <c r="BU1149" s="284">
        <f t="shared" si="659"/>
        <v>6</v>
      </c>
      <c r="BV1149" s="284">
        <f t="shared" si="659"/>
        <v>3</v>
      </c>
      <c r="BW1149" s="834">
        <f t="shared" si="659"/>
        <v>18</v>
      </c>
      <c r="BX1149" s="284">
        <f t="shared" si="659"/>
        <v>12</v>
      </c>
      <c r="BY1149" s="834">
        <f t="shared" si="659"/>
        <v>10</v>
      </c>
      <c r="BZ1149" s="834">
        <f t="shared" si="659"/>
        <v>7</v>
      </c>
      <c r="CA1149" s="284">
        <f t="shared" si="659"/>
        <v>11</v>
      </c>
      <c r="CB1149" s="284">
        <f t="shared" si="659"/>
        <v>10</v>
      </c>
      <c r="CC1149" s="284">
        <f t="shared" si="659"/>
        <v>18</v>
      </c>
      <c r="CD1149" s="768">
        <f t="shared" si="659"/>
        <v>7</v>
      </c>
      <c r="CE1149" s="284">
        <f t="shared" si="659"/>
        <v>5</v>
      </c>
      <c r="CF1149" s="284">
        <f t="shared" si="659"/>
        <v>2</v>
      </c>
      <c r="CG1149" s="284">
        <f t="shared" si="659"/>
        <v>10</v>
      </c>
      <c r="CH1149" s="284">
        <f t="shared" si="659"/>
        <v>3</v>
      </c>
      <c r="CI1149" s="284">
        <f t="shared" si="659"/>
        <v>1</v>
      </c>
      <c r="CJ1149" s="768">
        <f t="shared" si="659"/>
        <v>1</v>
      </c>
      <c r="CK1149" s="284">
        <f t="shared" si="659"/>
        <v>0</v>
      </c>
      <c r="CL1149" s="965"/>
      <c r="CM1149" s="965"/>
      <c r="CN1149" s="965"/>
      <c r="CO1149" s="965"/>
      <c r="CP1149" s="965"/>
      <c r="CQ1149" s="965"/>
      <c r="CR1149" s="965"/>
      <c r="CS1149" s="965"/>
      <c r="CT1149" s="965"/>
      <c r="CU1149" s="965"/>
      <c r="CV1149" s="221"/>
    </row>
    <row r="1150" spans="1:100" ht="34" customHeight="1">
      <c r="A1150" s="1320"/>
      <c r="B1150" s="1181" t="s">
        <v>3</v>
      </c>
      <c r="C1150" s="1181"/>
      <c r="D1150" s="1181"/>
      <c r="E1150" s="1181"/>
      <c r="F1150" s="1181"/>
      <c r="G1150" s="1181"/>
      <c r="H1150" s="589"/>
      <c r="I1150" s="598"/>
      <c r="J1150" s="266"/>
      <c r="K1150" s="522"/>
      <c r="L1150" s="266"/>
      <c r="M1150" s="266"/>
      <c r="N1150" s="266"/>
      <c r="O1150" s="266"/>
      <c r="P1150" s="266"/>
      <c r="Q1150" s="266"/>
      <c r="R1150" s="266"/>
      <c r="S1150" s="266"/>
      <c r="T1150" s="266"/>
      <c r="U1150" s="266"/>
      <c r="V1150" s="266"/>
      <c r="W1150" s="418"/>
      <c r="X1150" s="266"/>
      <c r="Y1150" s="266"/>
      <c r="Z1150" s="266"/>
      <c r="AA1150" s="266"/>
      <c r="AB1150" s="266"/>
      <c r="AC1150" s="668"/>
      <c r="AD1150" s="266"/>
      <c r="AE1150" s="266"/>
      <c r="AF1150" s="266"/>
      <c r="AG1150" s="266"/>
      <c r="AH1150" s="266"/>
      <c r="AI1150" s="266"/>
      <c r="AJ1150" s="266"/>
      <c r="AK1150" s="266"/>
      <c r="AL1150" s="266"/>
      <c r="AM1150" s="266"/>
      <c r="AN1150" s="266"/>
      <c r="AO1150" s="266"/>
      <c r="AP1150" s="266"/>
      <c r="AQ1150" s="266"/>
      <c r="AR1150" s="266"/>
      <c r="AS1150" s="266"/>
      <c r="AT1150" s="266"/>
      <c r="AU1150" s="266"/>
      <c r="AV1150" s="266"/>
      <c r="AW1150" s="266"/>
      <c r="AX1150" s="266"/>
      <c r="AY1150" s="266"/>
      <c r="AZ1150" s="266"/>
      <c r="BA1150" s="266"/>
      <c r="BB1150" s="266"/>
      <c r="BC1150" s="266"/>
      <c r="BD1150" s="266"/>
      <c r="BE1150" s="266"/>
      <c r="BF1150" s="266"/>
      <c r="BG1150" s="266"/>
      <c r="BH1150" s="266"/>
      <c r="BI1150" s="266"/>
      <c r="BJ1150" s="266"/>
      <c r="BK1150" s="266"/>
      <c r="BL1150" s="834">
        <f t="shared" ref="BL1150:CK1150" si="660">COUNTIFS($N$6:$N$1030,"Ngôn ngữ",BL$6:BL$1030,"0")</f>
        <v>0</v>
      </c>
      <c r="BM1150" s="284">
        <f t="shared" si="660"/>
        <v>0</v>
      </c>
      <c r="BN1150" s="284">
        <f t="shared" si="660"/>
        <v>0</v>
      </c>
      <c r="BO1150" s="284">
        <f t="shared" si="660"/>
        <v>0</v>
      </c>
      <c r="BP1150" s="284">
        <f t="shared" si="660"/>
        <v>0</v>
      </c>
      <c r="BQ1150" s="284">
        <f t="shared" si="660"/>
        <v>0</v>
      </c>
      <c r="BR1150" s="834">
        <f t="shared" si="660"/>
        <v>0</v>
      </c>
      <c r="BS1150" s="284">
        <f t="shared" si="660"/>
        <v>0</v>
      </c>
      <c r="BT1150" s="284">
        <f t="shared" si="660"/>
        <v>0</v>
      </c>
      <c r="BU1150" s="284">
        <f t="shared" si="660"/>
        <v>0</v>
      </c>
      <c r="BV1150" s="284">
        <f t="shared" si="660"/>
        <v>0</v>
      </c>
      <c r="BW1150" s="834">
        <f t="shared" si="660"/>
        <v>0</v>
      </c>
      <c r="BX1150" s="284">
        <f t="shared" si="660"/>
        <v>0</v>
      </c>
      <c r="BY1150" s="834">
        <f t="shared" si="660"/>
        <v>0</v>
      </c>
      <c r="BZ1150" s="834">
        <f t="shared" si="660"/>
        <v>0</v>
      </c>
      <c r="CA1150" s="284">
        <f t="shared" si="660"/>
        <v>0</v>
      </c>
      <c r="CB1150" s="284">
        <f t="shared" si="660"/>
        <v>0</v>
      </c>
      <c r="CC1150" s="284">
        <f t="shared" si="660"/>
        <v>0</v>
      </c>
      <c r="CD1150" s="768">
        <f t="shared" si="660"/>
        <v>0</v>
      </c>
      <c r="CE1150" s="284">
        <f t="shared" si="660"/>
        <v>0</v>
      </c>
      <c r="CF1150" s="284">
        <f t="shared" si="660"/>
        <v>0</v>
      </c>
      <c r="CG1150" s="284">
        <f t="shared" si="660"/>
        <v>0</v>
      </c>
      <c r="CH1150" s="284">
        <f t="shared" si="660"/>
        <v>0</v>
      </c>
      <c r="CI1150" s="284">
        <f t="shared" si="660"/>
        <v>0</v>
      </c>
      <c r="CJ1150" s="768">
        <f t="shared" si="660"/>
        <v>0</v>
      </c>
      <c r="CK1150" s="284">
        <f t="shared" si="660"/>
        <v>0</v>
      </c>
      <c r="CL1150" s="965"/>
      <c r="CM1150" s="965"/>
      <c r="CN1150" s="965"/>
      <c r="CO1150" s="965"/>
      <c r="CP1150" s="965"/>
      <c r="CQ1150" s="965"/>
      <c r="CR1150" s="965"/>
      <c r="CS1150" s="965"/>
      <c r="CT1150" s="965"/>
      <c r="CU1150" s="965"/>
      <c r="CV1150" s="221"/>
    </row>
    <row r="1151" spans="1:100" ht="31.5" customHeight="1">
      <c r="A1151" s="1320"/>
      <c r="B1151" s="1181" t="s">
        <v>2</v>
      </c>
      <c r="C1151" s="1181"/>
      <c r="D1151" s="1181"/>
      <c r="E1151" s="1181"/>
      <c r="F1151" s="1181"/>
      <c r="G1151" s="1181"/>
      <c r="H1151" s="589"/>
      <c r="I1151" s="598"/>
      <c r="J1151" s="266"/>
      <c r="K1151" s="522"/>
      <c r="L1151" s="266"/>
      <c r="M1151" s="266"/>
      <c r="N1151" s="266"/>
      <c r="O1151" s="266"/>
      <c r="P1151" s="266"/>
      <c r="Q1151" s="266"/>
      <c r="R1151" s="266"/>
      <c r="S1151" s="266"/>
      <c r="T1151" s="266"/>
      <c r="U1151" s="266"/>
      <c r="V1151" s="266"/>
      <c r="W1151" s="418"/>
      <c r="X1151" s="266"/>
      <c r="Y1151" s="266"/>
      <c r="Z1151" s="266"/>
      <c r="AA1151" s="266"/>
      <c r="AB1151" s="266"/>
      <c r="AC1151" s="668"/>
      <c r="AD1151" s="266"/>
      <c r="AE1151" s="266"/>
      <c r="AF1151" s="266"/>
      <c r="AG1151" s="266"/>
      <c r="AH1151" s="266"/>
      <c r="AI1151" s="266"/>
      <c r="AJ1151" s="266"/>
      <c r="AK1151" s="266"/>
      <c r="AL1151" s="266"/>
      <c r="AM1151" s="266"/>
      <c r="AN1151" s="266"/>
      <c r="AO1151" s="266"/>
      <c r="AP1151" s="266"/>
      <c r="AQ1151" s="266"/>
      <c r="AR1151" s="266"/>
      <c r="AS1151" s="266"/>
      <c r="AT1151" s="266"/>
      <c r="AU1151" s="266"/>
      <c r="AV1151" s="266"/>
      <c r="AW1151" s="266"/>
      <c r="AX1151" s="266"/>
      <c r="AY1151" s="266"/>
      <c r="AZ1151" s="266"/>
      <c r="BA1151" s="266"/>
      <c r="BB1151" s="266"/>
      <c r="BC1151" s="266"/>
      <c r="BD1151" s="266"/>
      <c r="BE1151" s="266"/>
      <c r="BF1151" s="266"/>
      <c r="BG1151" s="266"/>
      <c r="BH1151" s="266"/>
      <c r="BI1151" s="266"/>
      <c r="BJ1151" s="266"/>
      <c r="BK1151" s="266"/>
      <c r="BL1151" s="834">
        <f t="shared" ref="BL1151:CK1151" si="661">COUNTIFS($N$6:$N$1030,"Ngôn ngữ",BL$6:BL$1030,"kđg")</f>
        <v>2</v>
      </c>
      <c r="BM1151" s="284">
        <f t="shared" si="661"/>
        <v>1</v>
      </c>
      <c r="BN1151" s="284">
        <f t="shared" si="661"/>
        <v>1</v>
      </c>
      <c r="BO1151" s="284">
        <f t="shared" si="661"/>
        <v>1</v>
      </c>
      <c r="BP1151" s="284">
        <f t="shared" si="661"/>
        <v>2</v>
      </c>
      <c r="BQ1151" s="284">
        <f t="shared" si="661"/>
        <v>1</v>
      </c>
      <c r="BR1151" s="834">
        <f t="shared" si="661"/>
        <v>1</v>
      </c>
      <c r="BS1151" s="284">
        <f t="shared" si="661"/>
        <v>1</v>
      </c>
      <c r="BT1151" s="284">
        <f t="shared" si="661"/>
        <v>1</v>
      </c>
      <c r="BU1151" s="284">
        <f t="shared" si="661"/>
        <v>1</v>
      </c>
      <c r="BV1151" s="284">
        <f t="shared" si="661"/>
        <v>1</v>
      </c>
      <c r="BW1151" s="834">
        <f t="shared" si="661"/>
        <v>1</v>
      </c>
      <c r="BX1151" s="284">
        <f t="shared" si="661"/>
        <v>1</v>
      </c>
      <c r="BY1151" s="834">
        <f t="shared" si="661"/>
        <v>1</v>
      </c>
      <c r="BZ1151" s="834">
        <f t="shared" si="661"/>
        <v>1</v>
      </c>
      <c r="CA1151" s="284">
        <f t="shared" si="661"/>
        <v>1</v>
      </c>
      <c r="CB1151" s="284">
        <f t="shared" si="661"/>
        <v>1</v>
      </c>
      <c r="CC1151" s="284">
        <f t="shared" si="661"/>
        <v>1</v>
      </c>
      <c r="CD1151" s="768">
        <f t="shared" si="661"/>
        <v>1</v>
      </c>
      <c r="CE1151" s="284">
        <f t="shared" si="661"/>
        <v>1</v>
      </c>
      <c r="CF1151" s="284">
        <f t="shared" si="661"/>
        <v>1</v>
      </c>
      <c r="CG1151" s="284">
        <f t="shared" si="661"/>
        <v>1</v>
      </c>
      <c r="CH1151" s="284">
        <f t="shared" si="661"/>
        <v>1</v>
      </c>
      <c r="CI1151" s="284">
        <f t="shared" si="661"/>
        <v>1</v>
      </c>
      <c r="CJ1151" s="768">
        <f t="shared" si="661"/>
        <v>1</v>
      </c>
      <c r="CK1151" s="284">
        <f t="shared" si="661"/>
        <v>1</v>
      </c>
      <c r="CL1151" s="965"/>
      <c r="CM1151" s="965"/>
      <c r="CN1151" s="965"/>
      <c r="CO1151" s="965"/>
      <c r="CP1151" s="965"/>
      <c r="CQ1151" s="965"/>
      <c r="CR1151" s="965"/>
      <c r="CS1151" s="965"/>
      <c r="CT1151" s="965"/>
      <c r="CU1151" s="965"/>
      <c r="CV1151" s="221"/>
    </row>
    <row r="1152" spans="1:100" s="95" customFormat="1" ht="32" customHeight="1">
      <c r="A1152" s="1320"/>
      <c r="B1152" s="1181" t="s">
        <v>1</v>
      </c>
      <c r="C1152" s="1181"/>
      <c r="D1152" s="1181"/>
      <c r="E1152" s="1181"/>
      <c r="F1152" s="1181"/>
      <c r="G1152" s="1181"/>
      <c r="H1152" s="589"/>
      <c r="I1152" s="598"/>
      <c r="J1152" s="266"/>
      <c r="K1152" s="522"/>
      <c r="L1152" s="266"/>
      <c r="M1152" s="266"/>
      <c r="N1152" s="266"/>
      <c r="O1152" s="266"/>
      <c r="P1152" s="266"/>
      <c r="Q1152" s="266"/>
      <c r="R1152" s="266"/>
      <c r="S1152" s="266"/>
      <c r="T1152" s="266"/>
      <c r="U1152" s="266"/>
      <c r="V1152" s="266"/>
      <c r="W1152" s="418"/>
      <c r="X1152" s="266"/>
      <c r="Y1152" s="266"/>
      <c r="Z1152" s="266"/>
      <c r="AA1152" s="266"/>
      <c r="AB1152" s="266"/>
      <c r="AC1152" s="668"/>
      <c r="AD1152" s="266"/>
      <c r="AE1152" s="266"/>
      <c r="AF1152" s="266"/>
      <c r="AG1152" s="266"/>
      <c r="AH1152" s="266"/>
      <c r="AI1152" s="266"/>
      <c r="AJ1152" s="266"/>
      <c r="AK1152" s="266"/>
      <c r="AL1152" s="266"/>
      <c r="AM1152" s="266"/>
      <c r="AN1152" s="266"/>
      <c r="AO1152" s="266"/>
      <c r="AP1152" s="266"/>
      <c r="AQ1152" s="266"/>
      <c r="AR1152" s="266"/>
      <c r="AS1152" s="266"/>
      <c r="AT1152" s="266"/>
      <c r="AU1152" s="266"/>
      <c r="AV1152" s="266"/>
      <c r="AW1152" s="266"/>
      <c r="AX1152" s="266"/>
      <c r="AY1152" s="266"/>
      <c r="AZ1152" s="266"/>
      <c r="BA1152" s="266"/>
      <c r="BB1152" s="266"/>
      <c r="BC1152" s="266"/>
      <c r="BD1152" s="266"/>
      <c r="BE1152" s="266"/>
      <c r="BF1152" s="266"/>
      <c r="BG1152" s="266"/>
      <c r="BH1152" s="266"/>
      <c r="BI1152" s="266"/>
      <c r="BJ1152" s="266"/>
      <c r="BK1152" s="266"/>
      <c r="BL1152" s="833">
        <f t="shared" ref="BL1152:CK1152" si="662">BL1151/(BL1148+BL1149+BL1150+BL1151)</f>
        <v>1.1764705882352941E-2</v>
      </c>
      <c r="BM1152" s="202">
        <f t="shared" si="662"/>
        <v>5.8823529411764705E-3</v>
      </c>
      <c r="BN1152" s="202">
        <f t="shared" si="662"/>
        <v>5.8823529411764705E-3</v>
      </c>
      <c r="BO1152" s="202">
        <f t="shared" si="662"/>
        <v>5.8823529411764705E-3</v>
      </c>
      <c r="BP1152" s="202">
        <f t="shared" si="662"/>
        <v>1.1764705882352941E-2</v>
      </c>
      <c r="BQ1152" s="202">
        <f t="shared" si="662"/>
        <v>5.8823529411764705E-3</v>
      </c>
      <c r="BR1152" s="833">
        <f t="shared" si="662"/>
        <v>5.8823529411764705E-3</v>
      </c>
      <c r="BS1152" s="202">
        <f t="shared" si="662"/>
        <v>5.8823529411764705E-3</v>
      </c>
      <c r="BT1152" s="202">
        <f t="shared" si="662"/>
        <v>5.8823529411764705E-3</v>
      </c>
      <c r="BU1152" s="202">
        <f t="shared" si="662"/>
        <v>5.8823529411764705E-3</v>
      </c>
      <c r="BV1152" s="202">
        <f t="shared" si="662"/>
        <v>5.8823529411764705E-3</v>
      </c>
      <c r="BW1152" s="833">
        <f t="shared" si="662"/>
        <v>5.8823529411764705E-3</v>
      </c>
      <c r="BX1152" s="202">
        <f t="shared" si="662"/>
        <v>5.8823529411764705E-3</v>
      </c>
      <c r="BY1152" s="833">
        <f t="shared" si="662"/>
        <v>5.8823529411764705E-3</v>
      </c>
      <c r="BZ1152" s="833">
        <f t="shared" si="662"/>
        <v>5.8823529411764705E-3</v>
      </c>
      <c r="CA1152" s="202">
        <f t="shared" si="662"/>
        <v>5.8823529411764705E-3</v>
      </c>
      <c r="CB1152" s="202">
        <f t="shared" si="662"/>
        <v>5.8823529411764705E-3</v>
      </c>
      <c r="CC1152" s="202">
        <f t="shared" si="662"/>
        <v>5.8823529411764705E-3</v>
      </c>
      <c r="CD1152" s="769">
        <f t="shared" si="662"/>
        <v>5.8823529411764705E-3</v>
      </c>
      <c r="CE1152" s="202">
        <f t="shared" si="662"/>
        <v>5.8823529411764705E-3</v>
      </c>
      <c r="CF1152" s="202">
        <f t="shared" si="662"/>
        <v>5.8823529411764705E-3</v>
      </c>
      <c r="CG1152" s="202">
        <f t="shared" si="662"/>
        <v>5.8823529411764705E-3</v>
      </c>
      <c r="CH1152" s="202">
        <f t="shared" si="662"/>
        <v>5.8823529411764705E-3</v>
      </c>
      <c r="CI1152" s="202">
        <f t="shared" si="662"/>
        <v>5.8823529411764705E-3</v>
      </c>
      <c r="CJ1152" s="769">
        <f t="shared" si="662"/>
        <v>5.8823529411764705E-3</v>
      </c>
      <c r="CK1152" s="202">
        <f t="shared" si="662"/>
        <v>5.8823529411764705E-3</v>
      </c>
      <c r="CL1152" s="965"/>
      <c r="CM1152" s="965"/>
      <c r="CN1152" s="965"/>
      <c r="CO1152" s="965"/>
      <c r="CP1152" s="965"/>
      <c r="CQ1152" s="965"/>
      <c r="CR1152" s="965"/>
      <c r="CS1152" s="965"/>
      <c r="CT1152" s="965"/>
      <c r="CU1152" s="965"/>
      <c r="CV1152" s="221"/>
    </row>
    <row r="1153" spans="1:100" ht="19.399999999999999" customHeight="1">
      <c r="A1153" s="1320"/>
      <c r="B1153" s="1182" t="s">
        <v>0</v>
      </c>
      <c r="C1153" s="1182"/>
      <c r="D1153" s="1182"/>
      <c r="E1153" s="1182"/>
      <c r="F1153" s="1182"/>
      <c r="G1153" s="1182"/>
      <c r="H1153" s="590"/>
      <c r="I1153" s="598"/>
      <c r="J1153" s="266"/>
      <c r="K1153" s="522"/>
      <c r="L1153" s="266"/>
      <c r="M1153" s="266"/>
      <c r="N1153" s="266"/>
      <c r="O1153" s="266"/>
      <c r="P1153" s="266"/>
      <c r="Q1153" s="266"/>
      <c r="R1153" s="266"/>
      <c r="S1153" s="266"/>
      <c r="T1153" s="266"/>
      <c r="U1153" s="266"/>
      <c r="V1153" s="266"/>
      <c r="W1153" s="418"/>
      <c r="X1153" s="266"/>
      <c r="Y1153" s="266"/>
      <c r="Z1153" s="266"/>
      <c r="AA1153" s="266"/>
      <c r="AB1153" s="266"/>
      <c r="AC1153" s="668"/>
      <c r="AD1153" s="266"/>
      <c r="AE1153" s="266"/>
      <c r="AF1153" s="266"/>
      <c r="AG1153" s="266"/>
      <c r="AH1153" s="266"/>
      <c r="AI1153" s="266"/>
      <c r="AJ1153" s="266"/>
      <c r="AK1153" s="266"/>
      <c r="AL1153" s="266"/>
      <c r="AM1153" s="266"/>
      <c r="AN1153" s="266"/>
      <c r="AO1153" s="266"/>
      <c r="AP1153" s="266"/>
      <c r="AQ1153" s="266"/>
      <c r="AR1153" s="266"/>
      <c r="AS1153" s="266"/>
      <c r="AT1153" s="266"/>
      <c r="AU1153" s="266"/>
      <c r="AV1153" s="266"/>
      <c r="AW1153" s="266"/>
      <c r="AX1153" s="266"/>
      <c r="AY1153" s="266"/>
      <c r="AZ1153" s="266"/>
      <c r="BA1153" s="266"/>
      <c r="BB1153" s="266"/>
      <c r="BC1153" s="266"/>
      <c r="BD1153" s="266"/>
      <c r="BE1153" s="266"/>
      <c r="BF1153" s="266"/>
      <c r="BG1153" s="266"/>
      <c r="BH1153" s="266"/>
      <c r="BI1153" s="266"/>
      <c r="BJ1153" s="266"/>
      <c r="BK1153" s="266"/>
      <c r="BL1153" s="832">
        <f t="shared" ref="BL1153:CK1153" si="663">(((BL1148*2)+(BL1149*1)+(BL1150*0)))/(BL1148+BL1149+BL1150)</f>
        <v>1.9166666666666667</v>
      </c>
      <c r="BM1153" s="283">
        <f t="shared" si="663"/>
        <v>1.970414201183432</v>
      </c>
      <c r="BN1153" s="283">
        <f t="shared" si="663"/>
        <v>1.9349112426035502</v>
      </c>
      <c r="BO1153" s="283">
        <f t="shared" si="663"/>
        <v>1.9585798816568047</v>
      </c>
      <c r="BP1153" s="283">
        <f t="shared" si="663"/>
        <v>1.9642857142857142</v>
      </c>
      <c r="BQ1153" s="283">
        <f t="shared" si="663"/>
        <v>1.9585798816568047</v>
      </c>
      <c r="BR1153" s="832">
        <f t="shared" si="663"/>
        <v>1.8698224852071006</v>
      </c>
      <c r="BS1153" s="283">
        <f t="shared" si="663"/>
        <v>1.9644970414201184</v>
      </c>
      <c r="BT1153" s="283">
        <f t="shared" si="663"/>
        <v>1.970414201183432</v>
      </c>
      <c r="BU1153" s="283">
        <f t="shared" si="663"/>
        <v>1.9644970414201184</v>
      </c>
      <c r="BV1153" s="283">
        <f t="shared" si="663"/>
        <v>1.9822485207100591</v>
      </c>
      <c r="BW1153" s="832">
        <f t="shared" si="663"/>
        <v>1.8934911242603549</v>
      </c>
      <c r="BX1153" s="283">
        <f t="shared" si="663"/>
        <v>1.9289940828402368</v>
      </c>
      <c r="BY1153" s="832">
        <f t="shared" si="663"/>
        <v>1.9408284023668638</v>
      </c>
      <c r="BZ1153" s="832">
        <f t="shared" si="663"/>
        <v>1.9585798816568047</v>
      </c>
      <c r="CA1153" s="283">
        <f t="shared" si="663"/>
        <v>1.9349112426035502</v>
      </c>
      <c r="CB1153" s="283">
        <f t="shared" si="663"/>
        <v>1.9408284023668638</v>
      </c>
      <c r="CC1153" s="283">
        <f t="shared" si="663"/>
        <v>1.8934911242603549</v>
      </c>
      <c r="CD1153" s="770">
        <f t="shared" si="663"/>
        <v>1.9585798816568047</v>
      </c>
      <c r="CE1153" s="283">
        <f t="shared" si="663"/>
        <v>1.970414201183432</v>
      </c>
      <c r="CF1153" s="283">
        <f t="shared" si="663"/>
        <v>1.9881656804733727</v>
      </c>
      <c r="CG1153" s="283">
        <f t="shared" si="663"/>
        <v>1.9408284023668638</v>
      </c>
      <c r="CH1153" s="283">
        <f t="shared" si="663"/>
        <v>1.9822485207100591</v>
      </c>
      <c r="CI1153" s="283">
        <f t="shared" si="663"/>
        <v>1.9940828402366864</v>
      </c>
      <c r="CJ1153" s="770">
        <f t="shared" si="663"/>
        <v>1.9940828402366864</v>
      </c>
      <c r="CK1153" s="283">
        <f t="shared" si="663"/>
        <v>2</v>
      </c>
      <c r="CL1153" s="972">
        <f>COUNTIF(BL1154:CK1154,"Đ")</f>
        <v>26</v>
      </c>
      <c r="CM1153" s="960">
        <f>CL1153/(CL1153+CN1153+CP1153+CR1153)</f>
        <v>1</v>
      </c>
      <c r="CN1153" s="959">
        <f>COUNTIF(BL1154:CK1154,"CCG")</f>
        <v>0</v>
      </c>
      <c r="CO1153" s="960">
        <f>CN1153/(CL1153+CN1153+CP1153+CR1153)</f>
        <v>0</v>
      </c>
      <c r="CP1153" s="959">
        <f>COUNTIF(BL1154:CK1154,"CĐ")</f>
        <v>0</v>
      </c>
      <c r="CQ1153" s="960">
        <f>CP1153/(CL1153+CN1153+CP1153+CR1153)</f>
        <v>0</v>
      </c>
      <c r="CR1153" s="959">
        <f>COUNTIF(BL1154:CK1154,"KĐG")</f>
        <v>0</v>
      </c>
      <c r="CS1153" s="960">
        <f>CR1153/(CL1153+CN1153+CP1153+CR1153)</f>
        <v>0</v>
      </c>
      <c r="CT1153" s="958">
        <f>(((CL1153*2)+(CN1153*1)+(CP1153*0)))/(CL1153+CN1153+CP1153)</f>
        <v>2</v>
      </c>
      <c r="CU1153" s="958" t="str">
        <f>IF(CS1153&gt;=50%,"KĐG",IF(CT1153&gt;=1.6,"Đạt",IF(CT1153&gt;=1,"Cần cố gắng","Chưa đạt")))</f>
        <v>Đạt</v>
      </c>
      <c r="CV1153" s="221"/>
    </row>
    <row r="1154" spans="1:100" ht="19.399999999999999" customHeight="1">
      <c r="A1154" s="1320"/>
      <c r="B1154" s="1182"/>
      <c r="C1154" s="1182"/>
      <c r="D1154" s="1182"/>
      <c r="E1154" s="1182"/>
      <c r="F1154" s="1182"/>
      <c r="G1154" s="1182"/>
      <c r="H1154" s="590"/>
      <c r="I1154" s="598"/>
      <c r="J1154" s="266"/>
      <c r="K1154" s="522"/>
      <c r="L1154" s="266"/>
      <c r="M1154" s="266"/>
      <c r="N1154" s="266"/>
      <c r="O1154" s="266"/>
      <c r="P1154" s="266"/>
      <c r="Q1154" s="266"/>
      <c r="R1154" s="266"/>
      <c r="S1154" s="266"/>
      <c r="T1154" s="266"/>
      <c r="U1154" s="266"/>
      <c r="V1154" s="266"/>
      <c r="W1154" s="418"/>
      <c r="X1154" s="266"/>
      <c r="Y1154" s="266"/>
      <c r="Z1154" s="266"/>
      <c r="AA1154" s="266"/>
      <c r="AB1154" s="266"/>
      <c r="AC1154" s="668"/>
      <c r="AD1154" s="266"/>
      <c r="AE1154" s="266"/>
      <c r="AF1154" s="266"/>
      <c r="AG1154" s="266"/>
      <c r="AH1154" s="266"/>
      <c r="AI1154" s="266"/>
      <c r="AJ1154" s="266"/>
      <c r="AK1154" s="266"/>
      <c r="AL1154" s="266"/>
      <c r="AM1154" s="266"/>
      <c r="AN1154" s="266"/>
      <c r="AO1154" s="266"/>
      <c r="AP1154" s="266"/>
      <c r="AQ1154" s="266"/>
      <c r="AR1154" s="266"/>
      <c r="AS1154" s="266"/>
      <c r="AT1154" s="266"/>
      <c r="AU1154" s="266"/>
      <c r="AV1154" s="266"/>
      <c r="AW1154" s="266"/>
      <c r="AX1154" s="266"/>
      <c r="AY1154" s="266"/>
      <c r="AZ1154" s="266"/>
      <c r="BA1154" s="266"/>
      <c r="BB1154" s="266"/>
      <c r="BC1154" s="266"/>
      <c r="BD1154" s="266"/>
      <c r="BE1154" s="266"/>
      <c r="BF1154" s="266"/>
      <c r="BG1154" s="266"/>
      <c r="BH1154" s="266"/>
      <c r="BI1154" s="266"/>
      <c r="BJ1154" s="266"/>
      <c r="BK1154" s="266"/>
      <c r="BL1154" s="832" t="str">
        <f t="shared" ref="BL1154:CK1154" si="664">IF(BL1152&gt;=50%,"KĐG",IF(BL1153&gt;=1.6,"Đ",IF(BL1153&gt;=1,"CCG","CĐ")))</f>
        <v>Đ</v>
      </c>
      <c r="BM1154" s="283" t="str">
        <f t="shared" si="664"/>
        <v>Đ</v>
      </c>
      <c r="BN1154" s="283" t="str">
        <f t="shared" si="664"/>
        <v>Đ</v>
      </c>
      <c r="BO1154" s="283" t="str">
        <f t="shared" si="664"/>
        <v>Đ</v>
      </c>
      <c r="BP1154" s="283" t="str">
        <f t="shared" si="664"/>
        <v>Đ</v>
      </c>
      <c r="BQ1154" s="283" t="str">
        <f t="shared" si="664"/>
        <v>Đ</v>
      </c>
      <c r="BR1154" s="832" t="str">
        <f t="shared" si="664"/>
        <v>Đ</v>
      </c>
      <c r="BS1154" s="283" t="str">
        <f t="shared" si="664"/>
        <v>Đ</v>
      </c>
      <c r="BT1154" s="283" t="str">
        <f t="shared" si="664"/>
        <v>Đ</v>
      </c>
      <c r="BU1154" s="283" t="str">
        <f t="shared" si="664"/>
        <v>Đ</v>
      </c>
      <c r="BV1154" s="283" t="str">
        <f t="shared" si="664"/>
        <v>Đ</v>
      </c>
      <c r="BW1154" s="832" t="str">
        <f t="shared" si="664"/>
        <v>Đ</v>
      </c>
      <c r="BX1154" s="283" t="str">
        <f t="shared" si="664"/>
        <v>Đ</v>
      </c>
      <c r="BY1154" s="832" t="str">
        <f t="shared" si="664"/>
        <v>Đ</v>
      </c>
      <c r="BZ1154" s="832" t="str">
        <f t="shared" si="664"/>
        <v>Đ</v>
      </c>
      <c r="CA1154" s="283" t="str">
        <f t="shared" si="664"/>
        <v>Đ</v>
      </c>
      <c r="CB1154" s="283" t="str">
        <f t="shared" si="664"/>
        <v>Đ</v>
      </c>
      <c r="CC1154" s="283" t="str">
        <f t="shared" si="664"/>
        <v>Đ</v>
      </c>
      <c r="CD1154" s="770" t="str">
        <f t="shared" si="664"/>
        <v>Đ</v>
      </c>
      <c r="CE1154" s="283" t="str">
        <f t="shared" si="664"/>
        <v>Đ</v>
      </c>
      <c r="CF1154" s="283" t="str">
        <f t="shared" si="664"/>
        <v>Đ</v>
      </c>
      <c r="CG1154" s="283" t="str">
        <f t="shared" si="664"/>
        <v>Đ</v>
      </c>
      <c r="CH1154" s="283" t="str">
        <f t="shared" si="664"/>
        <v>Đ</v>
      </c>
      <c r="CI1154" s="283" t="str">
        <f t="shared" si="664"/>
        <v>Đ</v>
      </c>
      <c r="CJ1154" s="770" t="str">
        <f t="shared" si="664"/>
        <v>Đ</v>
      </c>
      <c r="CK1154" s="283" t="str">
        <f t="shared" si="664"/>
        <v>Đ</v>
      </c>
      <c r="CL1154" s="972"/>
      <c r="CM1154" s="960"/>
      <c r="CN1154" s="959"/>
      <c r="CO1154" s="960"/>
      <c r="CP1154" s="959"/>
      <c r="CQ1154" s="960"/>
      <c r="CR1154" s="959"/>
      <c r="CS1154" s="960"/>
      <c r="CT1154" s="958"/>
      <c r="CU1154" s="958"/>
      <c r="CV1154" s="221"/>
    </row>
    <row r="1155" spans="1:100" ht="32.5" customHeight="1">
      <c r="A1155" s="1320" t="s">
        <v>1973</v>
      </c>
      <c r="B1155" s="1181" t="s">
        <v>5</v>
      </c>
      <c r="C1155" s="1181"/>
      <c r="D1155" s="1181"/>
      <c r="E1155" s="1181"/>
      <c r="F1155" s="1181"/>
      <c r="G1155" s="1181"/>
      <c r="H1155" s="589"/>
      <c r="I1155" s="598"/>
      <c r="J1155" s="266"/>
      <c r="K1155" s="522"/>
      <c r="L1155" s="266"/>
      <c r="M1155" s="266"/>
      <c r="N1155" s="266"/>
      <c r="O1155" s="266"/>
      <c r="P1155" s="266"/>
      <c r="Q1155" s="266"/>
      <c r="R1155" s="266"/>
      <c r="S1155" s="266"/>
      <c r="T1155" s="266"/>
      <c r="U1155" s="266"/>
      <c r="V1155" s="266"/>
      <c r="W1155" s="418"/>
      <c r="X1155" s="266"/>
      <c r="Y1155" s="266"/>
      <c r="Z1155" s="266"/>
      <c r="AA1155" s="266"/>
      <c r="AB1155" s="266"/>
      <c r="AC1155" s="668"/>
      <c r="AD1155" s="266"/>
      <c r="AE1155" s="266"/>
      <c r="AF1155" s="266"/>
      <c r="AG1155" s="266"/>
      <c r="AH1155" s="266"/>
      <c r="AI1155" s="266"/>
      <c r="AJ1155" s="266"/>
      <c r="AK1155" s="266"/>
      <c r="AL1155" s="266"/>
      <c r="AM1155" s="266"/>
      <c r="AN1155" s="266"/>
      <c r="AO1155" s="266"/>
      <c r="AP1155" s="266"/>
      <c r="AQ1155" s="266"/>
      <c r="AR1155" s="266"/>
      <c r="AS1155" s="266"/>
      <c r="AT1155" s="266"/>
      <c r="AU1155" s="266"/>
      <c r="AV1155" s="266"/>
      <c r="AW1155" s="266"/>
      <c r="AX1155" s="266"/>
      <c r="AY1155" s="266"/>
      <c r="AZ1155" s="266"/>
      <c r="BA1155" s="266"/>
      <c r="BB1155" s="266"/>
      <c r="BC1155" s="266"/>
      <c r="BD1155" s="266"/>
      <c r="BE1155" s="266"/>
      <c r="BF1155" s="266"/>
      <c r="BG1155" s="266"/>
      <c r="BH1155" s="266"/>
      <c r="BI1155" s="266"/>
      <c r="BJ1155" s="266"/>
      <c r="BK1155" s="266"/>
      <c r="BL1155" s="834">
        <f t="shared" ref="BL1155:CK1155" si="665">COUNTIFS($N$6:$N$1030,"TCKNXH",BL$6:BL$1030,"2")</f>
        <v>160</v>
      </c>
      <c r="BM1155" s="284">
        <f t="shared" si="665"/>
        <v>165</v>
      </c>
      <c r="BN1155" s="284">
        <f t="shared" si="665"/>
        <v>152</v>
      </c>
      <c r="BO1155" s="284">
        <f t="shared" si="665"/>
        <v>160</v>
      </c>
      <c r="BP1155" s="284">
        <f t="shared" si="665"/>
        <v>161</v>
      </c>
      <c r="BQ1155" s="284">
        <f t="shared" si="665"/>
        <v>156</v>
      </c>
      <c r="BR1155" s="834">
        <f t="shared" si="665"/>
        <v>153</v>
      </c>
      <c r="BS1155" s="284">
        <f t="shared" si="665"/>
        <v>139</v>
      </c>
      <c r="BT1155" s="284">
        <f t="shared" si="665"/>
        <v>161</v>
      </c>
      <c r="BU1155" s="284">
        <f t="shared" si="665"/>
        <v>165</v>
      </c>
      <c r="BV1155" s="284">
        <f t="shared" si="665"/>
        <v>159</v>
      </c>
      <c r="BW1155" s="834">
        <f t="shared" si="665"/>
        <v>158</v>
      </c>
      <c r="BX1155" s="284">
        <f t="shared" si="665"/>
        <v>161</v>
      </c>
      <c r="BY1155" s="834">
        <f t="shared" si="665"/>
        <v>149</v>
      </c>
      <c r="BZ1155" s="834">
        <f t="shared" si="665"/>
        <v>156</v>
      </c>
      <c r="CA1155" s="284">
        <f t="shared" si="665"/>
        <v>164</v>
      </c>
      <c r="CB1155" s="284">
        <f t="shared" si="665"/>
        <v>159</v>
      </c>
      <c r="CC1155" s="284">
        <f t="shared" si="665"/>
        <v>150</v>
      </c>
      <c r="CD1155" s="768">
        <f t="shared" si="665"/>
        <v>137</v>
      </c>
      <c r="CE1155" s="284">
        <f t="shared" si="665"/>
        <v>169</v>
      </c>
      <c r="CF1155" s="284">
        <f t="shared" si="665"/>
        <v>162</v>
      </c>
      <c r="CG1155" s="284">
        <f t="shared" si="665"/>
        <v>160</v>
      </c>
      <c r="CH1155" s="284">
        <f t="shared" si="665"/>
        <v>164</v>
      </c>
      <c r="CI1155" s="284">
        <f t="shared" si="665"/>
        <v>165</v>
      </c>
      <c r="CJ1155" s="768">
        <f t="shared" si="665"/>
        <v>157</v>
      </c>
      <c r="CK1155" s="284">
        <f t="shared" si="665"/>
        <v>168</v>
      </c>
      <c r="CL1155" s="965"/>
      <c r="CM1155" s="965"/>
      <c r="CN1155" s="965"/>
      <c r="CO1155" s="965"/>
      <c r="CP1155" s="965"/>
      <c r="CQ1155" s="965"/>
      <c r="CR1155" s="965"/>
      <c r="CS1155" s="965"/>
      <c r="CT1155" s="965"/>
      <c r="CU1155" s="965"/>
      <c r="CV1155" s="221"/>
    </row>
    <row r="1156" spans="1:100" ht="33.5" customHeight="1">
      <c r="A1156" s="1320"/>
      <c r="B1156" s="1181" t="s">
        <v>4</v>
      </c>
      <c r="C1156" s="1181"/>
      <c r="D1156" s="1181"/>
      <c r="E1156" s="1181"/>
      <c r="F1156" s="1181"/>
      <c r="G1156" s="1181"/>
      <c r="H1156" s="589"/>
      <c r="I1156" s="598"/>
      <c r="J1156" s="266"/>
      <c r="K1156" s="522"/>
      <c r="L1156" s="266"/>
      <c r="M1156" s="266"/>
      <c r="N1156" s="266"/>
      <c r="O1156" s="266"/>
      <c r="P1156" s="266"/>
      <c r="Q1156" s="266"/>
      <c r="R1156" s="266"/>
      <c r="S1156" s="266"/>
      <c r="T1156" s="266"/>
      <c r="U1156" s="266"/>
      <c r="V1156" s="266"/>
      <c r="W1156" s="418"/>
      <c r="X1156" s="266"/>
      <c r="Y1156" s="266"/>
      <c r="Z1156" s="266"/>
      <c r="AA1156" s="266"/>
      <c r="AB1156" s="266"/>
      <c r="AC1156" s="668"/>
      <c r="AD1156" s="266"/>
      <c r="AE1156" s="266"/>
      <c r="AF1156" s="266"/>
      <c r="AG1156" s="266"/>
      <c r="AH1156" s="266"/>
      <c r="AI1156" s="266"/>
      <c r="AJ1156" s="266"/>
      <c r="AK1156" s="266"/>
      <c r="AL1156" s="266"/>
      <c r="AM1156" s="266"/>
      <c r="AN1156" s="266"/>
      <c r="AO1156" s="266"/>
      <c r="AP1156" s="266"/>
      <c r="AQ1156" s="266"/>
      <c r="AR1156" s="266"/>
      <c r="AS1156" s="266"/>
      <c r="AT1156" s="266"/>
      <c r="AU1156" s="266"/>
      <c r="AV1156" s="266"/>
      <c r="AW1156" s="266"/>
      <c r="AX1156" s="266"/>
      <c r="AY1156" s="266"/>
      <c r="AZ1156" s="266"/>
      <c r="BA1156" s="266"/>
      <c r="BB1156" s="266"/>
      <c r="BC1156" s="266"/>
      <c r="BD1156" s="266"/>
      <c r="BE1156" s="266"/>
      <c r="BF1156" s="266"/>
      <c r="BG1156" s="266"/>
      <c r="BH1156" s="266"/>
      <c r="BI1156" s="266"/>
      <c r="BJ1156" s="266"/>
      <c r="BK1156" s="266"/>
      <c r="BL1156" s="834">
        <f t="shared" ref="BL1156:CK1156" si="666">COUNTIFS($N$6:$N$1030,"TCKNXH",BL$6:BL$1030,"1")</f>
        <v>10</v>
      </c>
      <c r="BM1156" s="284">
        <f t="shared" si="666"/>
        <v>5</v>
      </c>
      <c r="BN1156" s="284">
        <f t="shared" si="666"/>
        <v>18</v>
      </c>
      <c r="BO1156" s="284">
        <f t="shared" si="666"/>
        <v>10</v>
      </c>
      <c r="BP1156" s="284">
        <f t="shared" si="666"/>
        <v>9</v>
      </c>
      <c r="BQ1156" s="284">
        <f t="shared" si="666"/>
        <v>14</v>
      </c>
      <c r="BR1156" s="834">
        <f t="shared" si="666"/>
        <v>17</v>
      </c>
      <c r="BS1156" s="284">
        <f t="shared" si="666"/>
        <v>31</v>
      </c>
      <c r="BT1156" s="284">
        <f t="shared" si="666"/>
        <v>9</v>
      </c>
      <c r="BU1156" s="284">
        <f t="shared" si="666"/>
        <v>5</v>
      </c>
      <c r="BV1156" s="284">
        <f t="shared" si="666"/>
        <v>11</v>
      </c>
      <c r="BW1156" s="834">
        <f t="shared" si="666"/>
        <v>12</v>
      </c>
      <c r="BX1156" s="284">
        <f t="shared" si="666"/>
        <v>9</v>
      </c>
      <c r="BY1156" s="834">
        <f t="shared" si="666"/>
        <v>21</v>
      </c>
      <c r="BZ1156" s="834">
        <f t="shared" si="666"/>
        <v>14</v>
      </c>
      <c r="CA1156" s="284">
        <f t="shared" si="666"/>
        <v>6</v>
      </c>
      <c r="CB1156" s="284">
        <f t="shared" si="666"/>
        <v>11</v>
      </c>
      <c r="CC1156" s="284">
        <f t="shared" si="666"/>
        <v>20</v>
      </c>
      <c r="CD1156" s="768">
        <f t="shared" si="666"/>
        <v>33</v>
      </c>
      <c r="CE1156" s="284">
        <f t="shared" si="666"/>
        <v>1</v>
      </c>
      <c r="CF1156" s="284">
        <f t="shared" si="666"/>
        <v>8</v>
      </c>
      <c r="CG1156" s="284">
        <f t="shared" si="666"/>
        <v>10</v>
      </c>
      <c r="CH1156" s="284">
        <f t="shared" si="666"/>
        <v>6</v>
      </c>
      <c r="CI1156" s="284">
        <f t="shared" si="666"/>
        <v>5</v>
      </c>
      <c r="CJ1156" s="768">
        <f t="shared" si="666"/>
        <v>13</v>
      </c>
      <c r="CK1156" s="284">
        <f t="shared" si="666"/>
        <v>1</v>
      </c>
      <c r="CL1156" s="965"/>
      <c r="CM1156" s="965"/>
      <c r="CN1156" s="965"/>
      <c r="CO1156" s="965"/>
      <c r="CP1156" s="965"/>
      <c r="CQ1156" s="965"/>
      <c r="CR1156" s="965"/>
      <c r="CS1156" s="965"/>
      <c r="CT1156" s="965"/>
      <c r="CU1156" s="965"/>
      <c r="CV1156" s="221"/>
    </row>
    <row r="1157" spans="1:100" ht="33.5" customHeight="1">
      <c r="A1157" s="1320"/>
      <c r="B1157" s="1181" t="s">
        <v>3</v>
      </c>
      <c r="C1157" s="1181"/>
      <c r="D1157" s="1181"/>
      <c r="E1157" s="1181"/>
      <c r="F1157" s="1181"/>
      <c r="G1157" s="1181"/>
      <c r="H1157" s="589"/>
      <c r="I1157" s="598"/>
      <c r="J1157" s="266"/>
      <c r="K1157" s="522"/>
      <c r="L1157" s="266"/>
      <c r="M1157" s="266"/>
      <c r="N1157" s="266"/>
      <c r="O1157" s="266"/>
      <c r="P1157" s="266"/>
      <c r="Q1157" s="266"/>
      <c r="R1157" s="266"/>
      <c r="S1157" s="266"/>
      <c r="T1157" s="266"/>
      <c r="U1157" s="266"/>
      <c r="V1157" s="266"/>
      <c r="W1157" s="418"/>
      <c r="X1157" s="266"/>
      <c r="Y1157" s="266"/>
      <c r="Z1157" s="266"/>
      <c r="AA1157" s="266"/>
      <c r="AB1157" s="266"/>
      <c r="AC1157" s="668"/>
      <c r="AD1157" s="266"/>
      <c r="AE1157" s="266"/>
      <c r="AF1157" s="266"/>
      <c r="AG1157" s="266"/>
      <c r="AH1157" s="266"/>
      <c r="AI1157" s="266"/>
      <c r="AJ1157" s="266"/>
      <c r="AK1157" s="266"/>
      <c r="AL1157" s="266"/>
      <c r="AM1157" s="266"/>
      <c r="AN1157" s="266"/>
      <c r="AO1157" s="266"/>
      <c r="AP1157" s="266"/>
      <c r="AQ1157" s="266"/>
      <c r="AR1157" s="266"/>
      <c r="AS1157" s="266"/>
      <c r="AT1157" s="266"/>
      <c r="AU1157" s="266"/>
      <c r="AV1157" s="266"/>
      <c r="AW1157" s="266"/>
      <c r="AX1157" s="266"/>
      <c r="AY1157" s="266"/>
      <c r="AZ1157" s="266"/>
      <c r="BA1157" s="266"/>
      <c r="BB1157" s="266"/>
      <c r="BC1157" s="266"/>
      <c r="BD1157" s="266"/>
      <c r="BE1157" s="266"/>
      <c r="BF1157" s="266"/>
      <c r="BG1157" s="266"/>
      <c r="BH1157" s="266"/>
      <c r="BI1157" s="266"/>
      <c r="BJ1157" s="266"/>
      <c r="BK1157" s="266"/>
      <c r="BL1157" s="834">
        <f t="shared" ref="BL1157:CK1157" si="667">COUNTIFS($N$6:$N$1030,"TCKNXH",BL$6:BL$1030,"0")</f>
        <v>0</v>
      </c>
      <c r="BM1157" s="284">
        <f t="shared" si="667"/>
        <v>0</v>
      </c>
      <c r="BN1157" s="284">
        <f t="shared" si="667"/>
        <v>0</v>
      </c>
      <c r="BO1157" s="284">
        <f t="shared" si="667"/>
        <v>0</v>
      </c>
      <c r="BP1157" s="284">
        <f t="shared" si="667"/>
        <v>0</v>
      </c>
      <c r="BQ1157" s="284">
        <f t="shared" si="667"/>
        <v>0</v>
      </c>
      <c r="BR1157" s="834">
        <f t="shared" si="667"/>
        <v>0</v>
      </c>
      <c r="BS1157" s="284">
        <f t="shared" si="667"/>
        <v>0</v>
      </c>
      <c r="BT1157" s="284">
        <f t="shared" si="667"/>
        <v>0</v>
      </c>
      <c r="BU1157" s="284">
        <f t="shared" si="667"/>
        <v>0</v>
      </c>
      <c r="BV1157" s="284">
        <f t="shared" si="667"/>
        <v>0</v>
      </c>
      <c r="BW1157" s="834">
        <f t="shared" si="667"/>
        <v>0</v>
      </c>
      <c r="BX1157" s="284">
        <f t="shared" si="667"/>
        <v>0</v>
      </c>
      <c r="BY1157" s="834">
        <f t="shared" si="667"/>
        <v>0</v>
      </c>
      <c r="BZ1157" s="834">
        <f t="shared" si="667"/>
        <v>0</v>
      </c>
      <c r="CA1157" s="284">
        <f t="shared" si="667"/>
        <v>0</v>
      </c>
      <c r="CB1157" s="284">
        <f t="shared" si="667"/>
        <v>0</v>
      </c>
      <c r="CC1157" s="284">
        <f t="shared" si="667"/>
        <v>0</v>
      </c>
      <c r="CD1157" s="768">
        <f t="shared" si="667"/>
        <v>0</v>
      </c>
      <c r="CE1157" s="284">
        <f t="shared" si="667"/>
        <v>0</v>
      </c>
      <c r="CF1157" s="284">
        <f t="shared" si="667"/>
        <v>0</v>
      </c>
      <c r="CG1157" s="284">
        <f t="shared" si="667"/>
        <v>0</v>
      </c>
      <c r="CH1157" s="284">
        <f t="shared" si="667"/>
        <v>0</v>
      </c>
      <c r="CI1157" s="284">
        <f t="shared" si="667"/>
        <v>0</v>
      </c>
      <c r="CJ1157" s="768">
        <f t="shared" si="667"/>
        <v>0</v>
      </c>
      <c r="CK1157" s="284">
        <f t="shared" si="667"/>
        <v>0</v>
      </c>
      <c r="CL1157" s="965"/>
      <c r="CM1157" s="965"/>
      <c r="CN1157" s="965"/>
      <c r="CO1157" s="965"/>
      <c r="CP1157" s="965"/>
      <c r="CQ1157" s="965"/>
      <c r="CR1157" s="965"/>
      <c r="CS1157" s="965"/>
      <c r="CT1157" s="965"/>
      <c r="CU1157" s="965"/>
      <c r="CV1157" s="221"/>
    </row>
    <row r="1158" spans="1:100" ht="30" customHeight="1">
      <c r="A1158" s="1320"/>
      <c r="B1158" s="1181" t="s">
        <v>2</v>
      </c>
      <c r="C1158" s="1181"/>
      <c r="D1158" s="1181"/>
      <c r="E1158" s="1181"/>
      <c r="F1158" s="1181"/>
      <c r="G1158" s="1181"/>
      <c r="H1158" s="589"/>
      <c r="I1158" s="598"/>
      <c r="J1158" s="266"/>
      <c r="K1158" s="522"/>
      <c r="L1158" s="266"/>
      <c r="M1158" s="266"/>
      <c r="N1158" s="266"/>
      <c r="O1158" s="266"/>
      <c r="P1158" s="266"/>
      <c r="Q1158" s="266"/>
      <c r="R1158" s="266"/>
      <c r="S1158" s="266"/>
      <c r="T1158" s="266"/>
      <c r="U1158" s="266"/>
      <c r="V1158" s="266"/>
      <c r="W1158" s="418"/>
      <c r="X1158" s="266"/>
      <c r="Y1158" s="266"/>
      <c r="Z1158" s="266"/>
      <c r="AA1158" s="266"/>
      <c r="AB1158" s="266"/>
      <c r="AC1158" s="668"/>
      <c r="AD1158" s="266"/>
      <c r="AE1158" s="266"/>
      <c r="AF1158" s="266"/>
      <c r="AG1158" s="266"/>
      <c r="AH1158" s="266"/>
      <c r="AI1158" s="266"/>
      <c r="AJ1158" s="266"/>
      <c r="AK1158" s="266"/>
      <c r="AL1158" s="266"/>
      <c r="AM1158" s="266"/>
      <c r="AN1158" s="266"/>
      <c r="AO1158" s="266"/>
      <c r="AP1158" s="266"/>
      <c r="AQ1158" s="266"/>
      <c r="AR1158" s="266"/>
      <c r="AS1158" s="266"/>
      <c r="AT1158" s="266"/>
      <c r="AU1158" s="266"/>
      <c r="AV1158" s="266"/>
      <c r="AW1158" s="266"/>
      <c r="AX1158" s="266"/>
      <c r="AY1158" s="266"/>
      <c r="AZ1158" s="266"/>
      <c r="BA1158" s="266"/>
      <c r="BB1158" s="266"/>
      <c r="BC1158" s="266"/>
      <c r="BD1158" s="266"/>
      <c r="BE1158" s="266"/>
      <c r="BF1158" s="266"/>
      <c r="BG1158" s="266"/>
      <c r="BH1158" s="266"/>
      <c r="BI1158" s="266"/>
      <c r="BJ1158" s="266"/>
      <c r="BK1158" s="266"/>
      <c r="BL1158" s="834">
        <f t="shared" ref="BL1158:CK1158" si="668">COUNTIFS($N$6:$N$1030,"TCKNXH",BL$6:BL$1030,"kđg")</f>
        <v>4</v>
      </c>
      <c r="BM1158" s="284">
        <f t="shared" si="668"/>
        <v>4</v>
      </c>
      <c r="BN1158" s="284">
        <f t="shared" si="668"/>
        <v>4</v>
      </c>
      <c r="BO1158" s="284">
        <f t="shared" si="668"/>
        <v>4</v>
      </c>
      <c r="BP1158" s="284">
        <f t="shared" si="668"/>
        <v>4</v>
      </c>
      <c r="BQ1158" s="284">
        <f t="shared" si="668"/>
        <v>4</v>
      </c>
      <c r="BR1158" s="834">
        <f t="shared" si="668"/>
        <v>4</v>
      </c>
      <c r="BS1158" s="284">
        <f t="shared" si="668"/>
        <v>4</v>
      </c>
      <c r="BT1158" s="284">
        <f t="shared" si="668"/>
        <v>4</v>
      </c>
      <c r="BU1158" s="284">
        <f t="shared" si="668"/>
        <v>4</v>
      </c>
      <c r="BV1158" s="284">
        <f t="shared" si="668"/>
        <v>4</v>
      </c>
      <c r="BW1158" s="834">
        <f t="shared" si="668"/>
        <v>4</v>
      </c>
      <c r="BX1158" s="284">
        <f t="shared" si="668"/>
        <v>4</v>
      </c>
      <c r="BY1158" s="834">
        <f t="shared" si="668"/>
        <v>4</v>
      </c>
      <c r="BZ1158" s="834">
        <f t="shared" si="668"/>
        <v>4</v>
      </c>
      <c r="CA1158" s="284">
        <f t="shared" si="668"/>
        <v>4</v>
      </c>
      <c r="CB1158" s="284">
        <f t="shared" si="668"/>
        <v>4</v>
      </c>
      <c r="CC1158" s="284">
        <f t="shared" si="668"/>
        <v>4</v>
      </c>
      <c r="CD1158" s="768">
        <f t="shared" si="668"/>
        <v>4</v>
      </c>
      <c r="CE1158" s="284">
        <f t="shared" si="668"/>
        <v>4</v>
      </c>
      <c r="CF1158" s="284">
        <f t="shared" si="668"/>
        <v>4</v>
      </c>
      <c r="CG1158" s="284">
        <f t="shared" si="668"/>
        <v>4</v>
      </c>
      <c r="CH1158" s="284">
        <f t="shared" si="668"/>
        <v>4</v>
      </c>
      <c r="CI1158" s="284">
        <f t="shared" si="668"/>
        <v>4</v>
      </c>
      <c r="CJ1158" s="768">
        <f t="shared" si="668"/>
        <v>4</v>
      </c>
      <c r="CK1158" s="284">
        <f t="shared" si="668"/>
        <v>4</v>
      </c>
      <c r="CL1158" s="965"/>
      <c r="CM1158" s="965"/>
      <c r="CN1158" s="965"/>
      <c r="CO1158" s="965"/>
      <c r="CP1158" s="965"/>
      <c r="CQ1158" s="965"/>
      <c r="CR1158" s="965"/>
      <c r="CS1158" s="965"/>
      <c r="CT1158" s="965"/>
      <c r="CU1158" s="965"/>
      <c r="CV1158" s="221"/>
    </row>
    <row r="1159" spans="1:100" ht="28" customHeight="1">
      <c r="A1159" s="1320"/>
      <c r="B1159" s="1181" t="s">
        <v>1</v>
      </c>
      <c r="C1159" s="1181"/>
      <c r="D1159" s="1181"/>
      <c r="E1159" s="1181"/>
      <c r="F1159" s="1181"/>
      <c r="G1159" s="1181"/>
      <c r="H1159" s="589"/>
      <c r="I1159" s="598"/>
      <c r="J1159" s="266"/>
      <c r="K1159" s="522"/>
      <c r="L1159" s="266"/>
      <c r="M1159" s="266"/>
      <c r="N1159" s="266"/>
      <c r="O1159" s="266"/>
      <c r="P1159" s="266"/>
      <c r="Q1159" s="266"/>
      <c r="R1159" s="266"/>
      <c r="S1159" s="266"/>
      <c r="T1159" s="266"/>
      <c r="U1159" s="266"/>
      <c r="V1159" s="266"/>
      <c r="W1159" s="418"/>
      <c r="X1159" s="266"/>
      <c r="Y1159" s="266"/>
      <c r="Z1159" s="266"/>
      <c r="AA1159" s="266"/>
      <c r="AB1159" s="266"/>
      <c r="AC1159" s="668"/>
      <c r="AD1159" s="266"/>
      <c r="AE1159" s="266"/>
      <c r="AF1159" s="266"/>
      <c r="AG1159" s="266"/>
      <c r="AH1159" s="266"/>
      <c r="AI1159" s="266"/>
      <c r="AJ1159" s="266"/>
      <c r="AK1159" s="266"/>
      <c r="AL1159" s="266"/>
      <c r="AM1159" s="266"/>
      <c r="AN1159" s="266"/>
      <c r="AO1159" s="266"/>
      <c r="AP1159" s="266"/>
      <c r="AQ1159" s="266"/>
      <c r="AR1159" s="266"/>
      <c r="AS1159" s="266"/>
      <c r="AT1159" s="266"/>
      <c r="AU1159" s="266"/>
      <c r="AV1159" s="266"/>
      <c r="AW1159" s="266"/>
      <c r="AX1159" s="266"/>
      <c r="AY1159" s="266"/>
      <c r="AZ1159" s="266"/>
      <c r="BA1159" s="266"/>
      <c r="BB1159" s="266"/>
      <c r="BC1159" s="266"/>
      <c r="BD1159" s="266"/>
      <c r="BE1159" s="266"/>
      <c r="BF1159" s="266"/>
      <c r="BG1159" s="266"/>
      <c r="BH1159" s="266"/>
      <c r="BI1159" s="266"/>
      <c r="BJ1159" s="266"/>
      <c r="BK1159" s="266"/>
      <c r="BL1159" s="833">
        <f t="shared" ref="BL1159:CK1159" si="669">BL1158/(BL1155+BL1156+BL1157+BL1158)</f>
        <v>2.2988505747126436E-2</v>
      </c>
      <c r="BM1159" s="202">
        <f t="shared" si="669"/>
        <v>2.2988505747126436E-2</v>
      </c>
      <c r="BN1159" s="202">
        <f t="shared" si="669"/>
        <v>2.2988505747126436E-2</v>
      </c>
      <c r="BO1159" s="202">
        <f t="shared" si="669"/>
        <v>2.2988505747126436E-2</v>
      </c>
      <c r="BP1159" s="202">
        <f t="shared" si="669"/>
        <v>2.2988505747126436E-2</v>
      </c>
      <c r="BQ1159" s="202">
        <f t="shared" si="669"/>
        <v>2.2988505747126436E-2</v>
      </c>
      <c r="BR1159" s="833">
        <f t="shared" si="669"/>
        <v>2.2988505747126436E-2</v>
      </c>
      <c r="BS1159" s="202">
        <f t="shared" si="669"/>
        <v>2.2988505747126436E-2</v>
      </c>
      <c r="BT1159" s="202">
        <f t="shared" si="669"/>
        <v>2.2988505747126436E-2</v>
      </c>
      <c r="BU1159" s="202">
        <f t="shared" si="669"/>
        <v>2.2988505747126436E-2</v>
      </c>
      <c r="BV1159" s="202">
        <f t="shared" si="669"/>
        <v>2.2988505747126436E-2</v>
      </c>
      <c r="BW1159" s="833">
        <f t="shared" si="669"/>
        <v>2.2988505747126436E-2</v>
      </c>
      <c r="BX1159" s="202">
        <f t="shared" si="669"/>
        <v>2.2988505747126436E-2</v>
      </c>
      <c r="BY1159" s="833">
        <f t="shared" si="669"/>
        <v>2.2988505747126436E-2</v>
      </c>
      <c r="BZ1159" s="833">
        <f t="shared" si="669"/>
        <v>2.2988505747126436E-2</v>
      </c>
      <c r="CA1159" s="202">
        <f t="shared" si="669"/>
        <v>2.2988505747126436E-2</v>
      </c>
      <c r="CB1159" s="202">
        <f t="shared" si="669"/>
        <v>2.2988505747126436E-2</v>
      </c>
      <c r="CC1159" s="202">
        <f t="shared" si="669"/>
        <v>2.2988505747126436E-2</v>
      </c>
      <c r="CD1159" s="769">
        <f t="shared" si="669"/>
        <v>2.2988505747126436E-2</v>
      </c>
      <c r="CE1159" s="202">
        <f t="shared" si="669"/>
        <v>2.2988505747126436E-2</v>
      </c>
      <c r="CF1159" s="202">
        <f t="shared" si="669"/>
        <v>2.2988505747126436E-2</v>
      </c>
      <c r="CG1159" s="202">
        <f t="shared" si="669"/>
        <v>2.2988505747126436E-2</v>
      </c>
      <c r="CH1159" s="202">
        <f t="shared" si="669"/>
        <v>2.2988505747126436E-2</v>
      </c>
      <c r="CI1159" s="202">
        <f t="shared" si="669"/>
        <v>2.2988505747126436E-2</v>
      </c>
      <c r="CJ1159" s="769">
        <f t="shared" si="669"/>
        <v>2.2988505747126436E-2</v>
      </c>
      <c r="CK1159" s="202">
        <f t="shared" si="669"/>
        <v>2.3121387283236993E-2</v>
      </c>
      <c r="CL1159" s="965"/>
      <c r="CM1159" s="965"/>
      <c r="CN1159" s="965"/>
      <c r="CO1159" s="965"/>
      <c r="CP1159" s="965"/>
      <c r="CQ1159" s="965"/>
      <c r="CR1159" s="965"/>
      <c r="CS1159" s="965"/>
      <c r="CT1159" s="965"/>
      <c r="CU1159" s="965"/>
      <c r="CV1159" s="221"/>
    </row>
    <row r="1160" spans="1:100" ht="16.5" customHeight="1">
      <c r="A1160" s="1320"/>
      <c r="B1160" s="1182" t="s">
        <v>0</v>
      </c>
      <c r="C1160" s="1182"/>
      <c r="D1160" s="1182"/>
      <c r="E1160" s="1182"/>
      <c r="F1160" s="1182"/>
      <c r="G1160" s="1182"/>
      <c r="H1160" s="590"/>
      <c r="I1160" s="598"/>
      <c r="J1160" s="266"/>
      <c r="K1160" s="522"/>
      <c r="L1160" s="266"/>
      <c r="M1160" s="266"/>
      <c r="N1160" s="266"/>
      <c r="O1160" s="266"/>
      <c r="P1160" s="266"/>
      <c r="Q1160" s="266"/>
      <c r="R1160" s="266"/>
      <c r="S1160" s="266"/>
      <c r="T1160" s="266"/>
      <c r="U1160" s="266"/>
      <c r="V1160" s="266"/>
      <c r="W1160" s="418"/>
      <c r="X1160" s="266"/>
      <c r="Y1160" s="266"/>
      <c r="Z1160" s="266"/>
      <c r="AA1160" s="266"/>
      <c r="AB1160" s="266"/>
      <c r="AC1160" s="668"/>
      <c r="AD1160" s="266"/>
      <c r="AE1160" s="266"/>
      <c r="AF1160" s="266"/>
      <c r="AG1160" s="266"/>
      <c r="AH1160" s="266"/>
      <c r="AI1160" s="266"/>
      <c r="AJ1160" s="266"/>
      <c r="AK1160" s="266"/>
      <c r="AL1160" s="266"/>
      <c r="AM1160" s="266"/>
      <c r="AN1160" s="266"/>
      <c r="AO1160" s="266"/>
      <c r="AP1160" s="266"/>
      <c r="AQ1160" s="266"/>
      <c r="AR1160" s="266"/>
      <c r="AS1160" s="266"/>
      <c r="AT1160" s="266"/>
      <c r="AU1160" s="266"/>
      <c r="AV1160" s="266"/>
      <c r="AW1160" s="266"/>
      <c r="AX1160" s="266"/>
      <c r="AY1160" s="266"/>
      <c r="AZ1160" s="266"/>
      <c r="BA1160" s="266"/>
      <c r="BB1160" s="266"/>
      <c r="BC1160" s="266"/>
      <c r="BD1160" s="266"/>
      <c r="BE1160" s="266"/>
      <c r="BF1160" s="266"/>
      <c r="BG1160" s="266"/>
      <c r="BH1160" s="266"/>
      <c r="BI1160" s="266"/>
      <c r="BJ1160" s="266"/>
      <c r="BK1160" s="266"/>
      <c r="BL1160" s="832">
        <f t="shared" ref="BL1160:CK1160" si="670">(((BL1155*2)+(BL1156*1)+(BL1157*0)))/(BL1155+BL1156+BL1157)</f>
        <v>1.9411764705882353</v>
      </c>
      <c r="BM1160" s="283">
        <f t="shared" si="670"/>
        <v>1.9705882352941178</v>
      </c>
      <c r="BN1160" s="283">
        <f t="shared" si="670"/>
        <v>1.8941176470588235</v>
      </c>
      <c r="BO1160" s="283">
        <f t="shared" si="670"/>
        <v>1.9411764705882353</v>
      </c>
      <c r="BP1160" s="283">
        <f t="shared" si="670"/>
        <v>1.9470588235294117</v>
      </c>
      <c r="BQ1160" s="283">
        <f t="shared" si="670"/>
        <v>1.9176470588235295</v>
      </c>
      <c r="BR1160" s="832">
        <f t="shared" si="670"/>
        <v>1.9</v>
      </c>
      <c r="BS1160" s="283">
        <f t="shared" si="670"/>
        <v>1.8176470588235294</v>
      </c>
      <c r="BT1160" s="283">
        <f t="shared" si="670"/>
        <v>1.9470588235294117</v>
      </c>
      <c r="BU1160" s="283">
        <f t="shared" si="670"/>
        <v>1.9705882352941178</v>
      </c>
      <c r="BV1160" s="283">
        <f t="shared" si="670"/>
        <v>1.9352941176470588</v>
      </c>
      <c r="BW1160" s="832">
        <f t="shared" si="670"/>
        <v>1.9294117647058824</v>
      </c>
      <c r="BX1160" s="283">
        <f t="shared" si="670"/>
        <v>1.9470588235294117</v>
      </c>
      <c r="BY1160" s="832">
        <f t="shared" si="670"/>
        <v>1.8764705882352941</v>
      </c>
      <c r="BZ1160" s="832">
        <f t="shared" si="670"/>
        <v>1.9176470588235295</v>
      </c>
      <c r="CA1160" s="283">
        <f t="shared" si="670"/>
        <v>1.9647058823529411</v>
      </c>
      <c r="CB1160" s="283">
        <f t="shared" si="670"/>
        <v>1.9352941176470588</v>
      </c>
      <c r="CC1160" s="283">
        <f t="shared" si="670"/>
        <v>1.8823529411764706</v>
      </c>
      <c r="CD1160" s="770">
        <f t="shared" si="670"/>
        <v>1.8058823529411765</v>
      </c>
      <c r="CE1160" s="283">
        <f t="shared" si="670"/>
        <v>1.9941176470588236</v>
      </c>
      <c r="CF1160" s="283">
        <f t="shared" si="670"/>
        <v>1.9529411764705882</v>
      </c>
      <c r="CG1160" s="283">
        <f t="shared" si="670"/>
        <v>1.9411764705882353</v>
      </c>
      <c r="CH1160" s="283">
        <f t="shared" si="670"/>
        <v>1.9647058823529411</v>
      </c>
      <c r="CI1160" s="283">
        <f t="shared" si="670"/>
        <v>1.9705882352941178</v>
      </c>
      <c r="CJ1160" s="770">
        <f t="shared" si="670"/>
        <v>1.9235294117647059</v>
      </c>
      <c r="CK1160" s="283">
        <f t="shared" si="670"/>
        <v>1.9940828402366864</v>
      </c>
      <c r="CL1160" s="972">
        <f>COUNTIF(BL1161:CK1161,"Đ")</f>
        <v>26</v>
      </c>
      <c r="CM1160" s="960">
        <f>CL1160/(CL1160+CN1160+CP1160+CR1160)</f>
        <v>1</v>
      </c>
      <c r="CN1160" s="959">
        <f>COUNTIF(BL1161:CK1161,"CCG")</f>
        <v>0</v>
      </c>
      <c r="CO1160" s="960">
        <f>CN1160/(CL1160+CN1160+CP1160+CR1160)</f>
        <v>0</v>
      </c>
      <c r="CP1160" s="959">
        <f>COUNTIF(BL1161:CK1161,"CĐ")</f>
        <v>0</v>
      </c>
      <c r="CQ1160" s="960">
        <f>CP1160/(CL1160+CN1160+CP1160+CR1160)</f>
        <v>0</v>
      </c>
      <c r="CR1160" s="959">
        <f>COUNTIF(BL1161:CK1161,"KĐG")</f>
        <v>0</v>
      </c>
      <c r="CS1160" s="960">
        <f>CR1160/(CL1160+CN1160+CP1160+CR1160)</f>
        <v>0</v>
      </c>
      <c r="CT1160" s="958">
        <f>(((CL1160*2)+(CN1160*1)+(CP1160*0)))/(CL1160+CN1160+CP1160)</f>
        <v>2</v>
      </c>
      <c r="CU1160" s="958" t="str">
        <f>IF(CS1160&gt;=50%,"KĐG",IF(CT1160&gt;=1.6,"Đạt",IF(CT1160&gt;=1,"Cần cố gắng","Chưa đạt")))</f>
        <v>Đạt</v>
      </c>
      <c r="CV1160" s="221"/>
    </row>
    <row r="1161" spans="1:100" ht="19.399999999999999" customHeight="1">
      <c r="A1161" s="1320"/>
      <c r="B1161" s="1182"/>
      <c r="C1161" s="1182"/>
      <c r="D1161" s="1182"/>
      <c r="E1161" s="1182"/>
      <c r="F1161" s="1182"/>
      <c r="G1161" s="1182"/>
      <c r="H1161" s="590"/>
      <c r="I1161" s="598"/>
      <c r="J1161" s="266"/>
      <c r="K1161" s="522"/>
      <c r="L1161" s="266"/>
      <c r="M1161" s="266"/>
      <c r="N1161" s="266"/>
      <c r="O1161" s="266"/>
      <c r="P1161" s="266"/>
      <c r="Q1161" s="266"/>
      <c r="R1161" s="266"/>
      <c r="S1161" s="266"/>
      <c r="T1161" s="266"/>
      <c r="U1161" s="266"/>
      <c r="V1161" s="266"/>
      <c r="W1161" s="418"/>
      <c r="X1161" s="266"/>
      <c r="Y1161" s="266"/>
      <c r="Z1161" s="266"/>
      <c r="AA1161" s="266"/>
      <c r="AB1161" s="266"/>
      <c r="AC1161" s="668"/>
      <c r="AD1161" s="266"/>
      <c r="AE1161" s="266"/>
      <c r="AF1161" s="266"/>
      <c r="AG1161" s="266"/>
      <c r="AH1161" s="266"/>
      <c r="AI1161" s="266"/>
      <c r="AJ1161" s="266"/>
      <c r="AK1161" s="266"/>
      <c r="AL1161" s="266"/>
      <c r="AM1161" s="266"/>
      <c r="AN1161" s="266"/>
      <c r="AO1161" s="266"/>
      <c r="AP1161" s="266"/>
      <c r="AQ1161" s="266"/>
      <c r="AR1161" s="266"/>
      <c r="AS1161" s="266"/>
      <c r="AT1161" s="266"/>
      <c r="AU1161" s="266"/>
      <c r="AV1161" s="266"/>
      <c r="AW1161" s="266"/>
      <c r="AX1161" s="266"/>
      <c r="AY1161" s="266"/>
      <c r="AZ1161" s="266"/>
      <c r="BA1161" s="266"/>
      <c r="BB1161" s="266"/>
      <c r="BC1161" s="266"/>
      <c r="BD1161" s="266"/>
      <c r="BE1161" s="266"/>
      <c r="BF1161" s="266"/>
      <c r="BG1161" s="266"/>
      <c r="BH1161" s="266"/>
      <c r="BI1161" s="266"/>
      <c r="BJ1161" s="266"/>
      <c r="BK1161" s="266"/>
      <c r="BL1161" s="832" t="str">
        <f t="shared" ref="BL1161:CK1161" si="671">IF(BL1159&gt;=50%,"KĐG",IF(BL1160&gt;=1.6,"Đ",IF(BL1160&gt;=1,"CCG","CĐ")))</f>
        <v>Đ</v>
      </c>
      <c r="BM1161" s="283" t="str">
        <f t="shared" si="671"/>
        <v>Đ</v>
      </c>
      <c r="BN1161" s="283" t="str">
        <f t="shared" si="671"/>
        <v>Đ</v>
      </c>
      <c r="BO1161" s="283" t="str">
        <f t="shared" si="671"/>
        <v>Đ</v>
      </c>
      <c r="BP1161" s="283" t="str">
        <f t="shared" si="671"/>
        <v>Đ</v>
      </c>
      <c r="BQ1161" s="283" t="str">
        <f t="shared" si="671"/>
        <v>Đ</v>
      </c>
      <c r="BR1161" s="832" t="str">
        <f t="shared" si="671"/>
        <v>Đ</v>
      </c>
      <c r="BS1161" s="283" t="str">
        <f t="shared" si="671"/>
        <v>Đ</v>
      </c>
      <c r="BT1161" s="283" t="str">
        <f t="shared" si="671"/>
        <v>Đ</v>
      </c>
      <c r="BU1161" s="283" t="str">
        <f t="shared" si="671"/>
        <v>Đ</v>
      </c>
      <c r="BV1161" s="283" t="str">
        <f t="shared" si="671"/>
        <v>Đ</v>
      </c>
      <c r="BW1161" s="832" t="str">
        <f t="shared" si="671"/>
        <v>Đ</v>
      </c>
      <c r="BX1161" s="283" t="str">
        <f t="shared" si="671"/>
        <v>Đ</v>
      </c>
      <c r="BY1161" s="832" t="str">
        <f t="shared" si="671"/>
        <v>Đ</v>
      </c>
      <c r="BZ1161" s="832" t="str">
        <f t="shared" si="671"/>
        <v>Đ</v>
      </c>
      <c r="CA1161" s="283" t="str">
        <f t="shared" si="671"/>
        <v>Đ</v>
      </c>
      <c r="CB1161" s="283" t="str">
        <f t="shared" si="671"/>
        <v>Đ</v>
      </c>
      <c r="CC1161" s="283" t="str">
        <f t="shared" si="671"/>
        <v>Đ</v>
      </c>
      <c r="CD1161" s="770" t="str">
        <f t="shared" si="671"/>
        <v>Đ</v>
      </c>
      <c r="CE1161" s="283" t="str">
        <f t="shared" si="671"/>
        <v>Đ</v>
      </c>
      <c r="CF1161" s="283" t="str">
        <f t="shared" si="671"/>
        <v>Đ</v>
      </c>
      <c r="CG1161" s="283" t="str">
        <f t="shared" si="671"/>
        <v>Đ</v>
      </c>
      <c r="CH1161" s="283" t="str">
        <f t="shared" si="671"/>
        <v>Đ</v>
      </c>
      <c r="CI1161" s="283" t="str">
        <f t="shared" si="671"/>
        <v>Đ</v>
      </c>
      <c r="CJ1161" s="770" t="str">
        <f t="shared" si="671"/>
        <v>Đ</v>
      </c>
      <c r="CK1161" s="283" t="str">
        <f t="shared" si="671"/>
        <v>Đ</v>
      </c>
      <c r="CL1161" s="972"/>
      <c r="CM1161" s="960"/>
      <c r="CN1161" s="959"/>
      <c r="CO1161" s="960"/>
      <c r="CP1161" s="959"/>
      <c r="CQ1161" s="960"/>
      <c r="CR1161" s="959"/>
      <c r="CS1161" s="960"/>
      <c r="CT1161" s="958"/>
      <c r="CU1161" s="958"/>
      <c r="CV1161" s="221"/>
    </row>
    <row r="1162" spans="1:100" ht="26.5" customHeight="1">
      <c r="A1162" s="1320" t="s">
        <v>8</v>
      </c>
      <c r="B1162" s="1181" t="s">
        <v>5</v>
      </c>
      <c r="C1162" s="1181"/>
      <c r="D1162" s="1181"/>
      <c r="E1162" s="1181"/>
      <c r="F1162" s="1181"/>
      <c r="G1162" s="1181"/>
      <c r="H1162" s="589"/>
      <c r="I1162" s="598"/>
      <c r="J1162" s="266"/>
      <c r="K1162" s="522"/>
      <c r="L1162" s="266"/>
      <c r="M1162" s="266"/>
      <c r="N1162" s="266"/>
      <c r="O1162" s="266"/>
      <c r="P1162" s="266"/>
      <c r="Q1162" s="266"/>
      <c r="R1162" s="266"/>
      <c r="S1162" s="266"/>
      <c r="T1162" s="266"/>
      <c r="U1162" s="266"/>
      <c r="V1162" s="266"/>
      <c r="W1162" s="418"/>
      <c r="X1162" s="266"/>
      <c r="Y1162" s="266"/>
      <c r="Z1162" s="266"/>
      <c r="AA1162" s="266"/>
      <c r="AB1162" s="266"/>
      <c r="AC1162" s="668"/>
      <c r="AD1162" s="266"/>
      <c r="AE1162" s="266"/>
      <c r="AF1162" s="266"/>
      <c r="AG1162" s="266"/>
      <c r="AH1162" s="266"/>
      <c r="AI1162" s="266"/>
      <c r="AJ1162" s="266"/>
      <c r="AK1162" s="266"/>
      <c r="AL1162" s="266"/>
      <c r="AM1162" s="266"/>
      <c r="AN1162" s="266"/>
      <c r="AO1162" s="266"/>
      <c r="AP1162" s="266"/>
      <c r="AQ1162" s="266"/>
      <c r="AR1162" s="266"/>
      <c r="AS1162" s="266"/>
      <c r="AT1162" s="266"/>
      <c r="AU1162" s="266"/>
      <c r="AV1162" s="266"/>
      <c r="AW1162" s="266"/>
      <c r="AX1162" s="266"/>
      <c r="AY1162" s="266"/>
      <c r="AZ1162" s="266"/>
      <c r="BA1162" s="266"/>
      <c r="BB1162" s="266"/>
      <c r="BC1162" s="266"/>
      <c r="BD1162" s="266"/>
      <c r="BE1162" s="266"/>
      <c r="BF1162" s="266"/>
      <c r="BG1162" s="266"/>
      <c r="BH1162" s="266"/>
      <c r="BI1162" s="266"/>
      <c r="BJ1162" s="266"/>
      <c r="BK1162" s="266"/>
      <c r="BL1162" s="834">
        <f t="shared" ref="BL1162:CK1162" si="672">COUNTIFS($N$6:$N$1030,"Thẩm mỹ",BL$6:BL$1030,"2")</f>
        <v>136</v>
      </c>
      <c r="BM1162" s="284">
        <f t="shared" si="672"/>
        <v>146</v>
      </c>
      <c r="BN1162" s="284">
        <f t="shared" si="672"/>
        <v>143</v>
      </c>
      <c r="BO1162" s="284">
        <f t="shared" si="672"/>
        <v>137</v>
      </c>
      <c r="BP1162" s="284">
        <f t="shared" si="672"/>
        <v>141</v>
      </c>
      <c r="BQ1162" s="284">
        <f t="shared" si="672"/>
        <v>141</v>
      </c>
      <c r="BR1162" s="834">
        <f t="shared" si="672"/>
        <v>134</v>
      </c>
      <c r="BS1162" s="284">
        <f t="shared" si="672"/>
        <v>141</v>
      </c>
      <c r="BT1162" s="284">
        <f t="shared" si="672"/>
        <v>142</v>
      </c>
      <c r="BU1162" s="284">
        <f t="shared" si="672"/>
        <v>143</v>
      </c>
      <c r="BV1162" s="284">
        <f t="shared" si="672"/>
        <v>150</v>
      </c>
      <c r="BW1162" s="834">
        <f t="shared" si="672"/>
        <v>135</v>
      </c>
      <c r="BX1162" s="284">
        <f t="shared" si="672"/>
        <v>139</v>
      </c>
      <c r="BY1162" s="834">
        <f t="shared" si="672"/>
        <v>139</v>
      </c>
      <c r="BZ1162" s="834">
        <f t="shared" si="672"/>
        <v>134</v>
      </c>
      <c r="CA1162" s="284">
        <f t="shared" si="672"/>
        <v>145</v>
      </c>
      <c r="CB1162" s="284">
        <f t="shared" si="672"/>
        <v>145</v>
      </c>
      <c r="CC1162" s="284">
        <f t="shared" si="672"/>
        <v>142</v>
      </c>
      <c r="CD1162" s="768">
        <f t="shared" si="672"/>
        <v>139</v>
      </c>
      <c r="CE1162" s="284">
        <f t="shared" si="672"/>
        <v>147</v>
      </c>
      <c r="CF1162" s="284">
        <f t="shared" si="672"/>
        <v>146</v>
      </c>
      <c r="CG1162" s="284">
        <f t="shared" si="672"/>
        <v>145</v>
      </c>
      <c r="CH1162" s="284">
        <f t="shared" si="672"/>
        <v>148</v>
      </c>
      <c r="CI1162" s="284">
        <f t="shared" si="672"/>
        <v>147</v>
      </c>
      <c r="CJ1162" s="768">
        <f t="shared" si="672"/>
        <v>149</v>
      </c>
      <c r="CK1162" s="284">
        <f t="shared" si="672"/>
        <v>150</v>
      </c>
      <c r="CL1162" s="965"/>
      <c r="CM1162" s="965"/>
      <c r="CN1162" s="965"/>
      <c r="CO1162" s="965"/>
      <c r="CP1162" s="965"/>
      <c r="CQ1162" s="965"/>
      <c r="CR1162" s="965"/>
      <c r="CS1162" s="965"/>
      <c r="CT1162" s="965"/>
      <c r="CU1162" s="965"/>
      <c r="CV1162" s="221"/>
    </row>
    <row r="1163" spans="1:100" ht="35.5" customHeight="1">
      <c r="A1163" s="1320"/>
      <c r="B1163" s="1181" t="s">
        <v>4</v>
      </c>
      <c r="C1163" s="1181"/>
      <c r="D1163" s="1181"/>
      <c r="E1163" s="1181"/>
      <c r="F1163" s="1181"/>
      <c r="G1163" s="1181"/>
      <c r="H1163" s="589"/>
      <c r="I1163" s="598"/>
      <c r="J1163" s="266"/>
      <c r="K1163" s="522"/>
      <c r="L1163" s="266"/>
      <c r="M1163" s="266"/>
      <c r="N1163" s="266"/>
      <c r="O1163" s="266"/>
      <c r="P1163" s="266"/>
      <c r="Q1163" s="266"/>
      <c r="R1163" s="266"/>
      <c r="S1163" s="266"/>
      <c r="T1163" s="266"/>
      <c r="U1163" s="266"/>
      <c r="V1163" s="266"/>
      <c r="W1163" s="418"/>
      <c r="X1163" s="266"/>
      <c r="Y1163" s="266"/>
      <c r="Z1163" s="266"/>
      <c r="AA1163" s="266"/>
      <c r="AB1163" s="266"/>
      <c r="AC1163" s="668"/>
      <c r="AD1163" s="266"/>
      <c r="AE1163" s="266"/>
      <c r="AF1163" s="266"/>
      <c r="AG1163" s="266"/>
      <c r="AH1163" s="266"/>
      <c r="AI1163" s="266"/>
      <c r="AJ1163" s="266"/>
      <c r="AK1163" s="266"/>
      <c r="AL1163" s="266"/>
      <c r="AM1163" s="266"/>
      <c r="AN1163" s="266"/>
      <c r="AO1163" s="266"/>
      <c r="AP1163" s="266"/>
      <c r="AQ1163" s="266"/>
      <c r="AR1163" s="266"/>
      <c r="AS1163" s="266"/>
      <c r="AT1163" s="266"/>
      <c r="AU1163" s="266"/>
      <c r="AV1163" s="266"/>
      <c r="AW1163" s="266"/>
      <c r="AX1163" s="266"/>
      <c r="AY1163" s="266"/>
      <c r="AZ1163" s="266"/>
      <c r="BA1163" s="266"/>
      <c r="BB1163" s="266"/>
      <c r="BC1163" s="266"/>
      <c r="BD1163" s="266"/>
      <c r="BE1163" s="266"/>
      <c r="BF1163" s="266"/>
      <c r="BG1163" s="266"/>
      <c r="BH1163" s="266"/>
      <c r="BI1163" s="266"/>
      <c r="BJ1163" s="266"/>
      <c r="BK1163" s="266"/>
      <c r="BL1163" s="834">
        <f t="shared" ref="BL1163:CK1163" si="673">COUNTIFS($N$6:$N$1030,"Thẩm mỹ",BL$6:BL$1030,"1")</f>
        <v>15</v>
      </c>
      <c r="BM1163" s="284">
        <f t="shared" si="673"/>
        <v>5</v>
      </c>
      <c r="BN1163" s="284">
        <f t="shared" si="673"/>
        <v>8</v>
      </c>
      <c r="BO1163" s="284">
        <f t="shared" si="673"/>
        <v>14</v>
      </c>
      <c r="BP1163" s="284">
        <f t="shared" si="673"/>
        <v>9</v>
      </c>
      <c r="BQ1163" s="284">
        <f t="shared" si="673"/>
        <v>9</v>
      </c>
      <c r="BR1163" s="834">
        <f t="shared" si="673"/>
        <v>17</v>
      </c>
      <c r="BS1163" s="284">
        <f t="shared" si="673"/>
        <v>10</v>
      </c>
      <c r="BT1163" s="284">
        <f t="shared" si="673"/>
        <v>9</v>
      </c>
      <c r="BU1163" s="284">
        <f t="shared" si="673"/>
        <v>8</v>
      </c>
      <c r="BV1163" s="284">
        <f t="shared" si="673"/>
        <v>1</v>
      </c>
      <c r="BW1163" s="834">
        <f t="shared" si="673"/>
        <v>16</v>
      </c>
      <c r="BX1163" s="284">
        <f t="shared" si="673"/>
        <v>12</v>
      </c>
      <c r="BY1163" s="834">
        <f t="shared" si="673"/>
        <v>12</v>
      </c>
      <c r="BZ1163" s="834">
        <f t="shared" si="673"/>
        <v>17</v>
      </c>
      <c r="CA1163" s="284">
        <f t="shared" si="673"/>
        <v>6</v>
      </c>
      <c r="CB1163" s="284">
        <f t="shared" si="673"/>
        <v>6</v>
      </c>
      <c r="CC1163" s="284">
        <f t="shared" si="673"/>
        <v>9</v>
      </c>
      <c r="CD1163" s="768">
        <f t="shared" si="673"/>
        <v>12</v>
      </c>
      <c r="CE1163" s="284">
        <f t="shared" si="673"/>
        <v>4</v>
      </c>
      <c r="CF1163" s="284">
        <f t="shared" si="673"/>
        <v>5</v>
      </c>
      <c r="CG1163" s="284">
        <f t="shared" si="673"/>
        <v>6</v>
      </c>
      <c r="CH1163" s="284">
        <f t="shared" si="673"/>
        <v>3</v>
      </c>
      <c r="CI1163" s="284">
        <f t="shared" si="673"/>
        <v>4</v>
      </c>
      <c r="CJ1163" s="768">
        <f t="shared" si="673"/>
        <v>2</v>
      </c>
      <c r="CK1163" s="284">
        <f t="shared" si="673"/>
        <v>1</v>
      </c>
      <c r="CL1163" s="965"/>
      <c r="CM1163" s="965"/>
      <c r="CN1163" s="965"/>
      <c r="CO1163" s="965"/>
      <c r="CP1163" s="965"/>
      <c r="CQ1163" s="965"/>
      <c r="CR1163" s="965"/>
      <c r="CS1163" s="965"/>
      <c r="CT1163" s="965"/>
      <c r="CU1163" s="965"/>
      <c r="CV1163" s="221"/>
    </row>
    <row r="1164" spans="1:100" ht="35.5" customHeight="1">
      <c r="A1164" s="1320"/>
      <c r="B1164" s="1181" t="s">
        <v>3</v>
      </c>
      <c r="C1164" s="1181"/>
      <c r="D1164" s="1181"/>
      <c r="E1164" s="1181"/>
      <c r="F1164" s="1181"/>
      <c r="G1164" s="1181"/>
      <c r="H1164" s="589"/>
      <c r="I1164" s="598"/>
      <c r="J1164" s="266"/>
      <c r="K1164" s="522"/>
      <c r="L1164" s="266"/>
      <c r="M1164" s="266"/>
      <c r="N1164" s="266"/>
      <c r="O1164" s="266"/>
      <c r="P1164" s="266"/>
      <c r="Q1164" s="266"/>
      <c r="R1164" s="266"/>
      <c r="S1164" s="266"/>
      <c r="T1164" s="266"/>
      <c r="U1164" s="266"/>
      <c r="V1164" s="266"/>
      <c r="W1164" s="418"/>
      <c r="X1164" s="266"/>
      <c r="Y1164" s="266"/>
      <c r="Z1164" s="266"/>
      <c r="AA1164" s="266"/>
      <c r="AB1164" s="266"/>
      <c r="AC1164" s="668"/>
      <c r="AD1164" s="266"/>
      <c r="AE1164" s="266"/>
      <c r="AF1164" s="266"/>
      <c r="AG1164" s="266"/>
      <c r="AH1164" s="266"/>
      <c r="AI1164" s="266"/>
      <c r="AJ1164" s="266"/>
      <c r="AK1164" s="266"/>
      <c r="AL1164" s="266"/>
      <c r="AM1164" s="266"/>
      <c r="AN1164" s="266"/>
      <c r="AO1164" s="266"/>
      <c r="AP1164" s="266"/>
      <c r="AQ1164" s="266"/>
      <c r="AR1164" s="266"/>
      <c r="AS1164" s="266"/>
      <c r="AT1164" s="266"/>
      <c r="AU1164" s="266"/>
      <c r="AV1164" s="266"/>
      <c r="AW1164" s="266"/>
      <c r="AX1164" s="266"/>
      <c r="AY1164" s="266"/>
      <c r="AZ1164" s="266"/>
      <c r="BA1164" s="266"/>
      <c r="BB1164" s="266"/>
      <c r="BC1164" s="266"/>
      <c r="BD1164" s="266"/>
      <c r="BE1164" s="266"/>
      <c r="BF1164" s="266"/>
      <c r="BG1164" s="266"/>
      <c r="BH1164" s="266"/>
      <c r="BI1164" s="266"/>
      <c r="BJ1164" s="266"/>
      <c r="BK1164" s="266"/>
      <c r="BL1164" s="834">
        <f t="shared" ref="BL1164:CK1164" si="674">COUNTIFS($N$6:$N$1030,"Thẩm mỹ",BL$6:BL$1030,"0")</f>
        <v>0</v>
      </c>
      <c r="BM1164" s="284">
        <f t="shared" si="674"/>
        <v>0</v>
      </c>
      <c r="BN1164" s="284">
        <f t="shared" si="674"/>
        <v>0</v>
      </c>
      <c r="BO1164" s="284">
        <f t="shared" si="674"/>
        <v>0</v>
      </c>
      <c r="BP1164" s="284">
        <f t="shared" si="674"/>
        <v>0</v>
      </c>
      <c r="BQ1164" s="284">
        <f t="shared" si="674"/>
        <v>0</v>
      </c>
      <c r="BR1164" s="834">
        <f t="shared" si="674"/>
        <v>0</v>
      </c>
      <c r="BS1164" s="284">
        <f t="shared" si="674"/>
        <v>0</v>
      </c>
      <c r="BT1164" s="284">
        <f t="shared" si="674"/>
        <v>0</v>
      </c>
      <c r="BU1164" s="284">
        <f t="shared" si="674"/>
        <v>0</v>
      </c>
      <c r="BV1164" s="284">
        <f t="shared" si="674"/>
        <v>0</v>
      </c>
      <c r="BW1164" s="834">
        <f t="shared" si="674"/>
        <v>0</v>
      </c>
      <c r="BX1164" s="284">
        <f t="shared" si="674"/>
        <v>0</v>
      </c>
      <c r="BY1164" s="834">
        <f t="shared" si="674"/>
        <v>0</v>
      </c>
      <c r="BZ1164" s="834">
        <f t="shared" si="674"/>
        <v>0</v>
      </c>
      <c r="CA1164" s="284">
        <f t="shared" si="674"/>
        <v>0</v>
      </c>
      <c r="CB1164" s="284">
        <f t="shared" si="674"/>
        <v>0</v>
      </c>
      <c r="CC1164" s="284">
        <f t="shared" si="674"/>
        <v>0</v>
      </c>
      <c r="CD1164" s="768">
        <f t="shared" si="674"/>
        <v>0</v>
      </c>
      <c r="CE1164" s="284">
        <f t="shared" si="674"/>
        <v>0</v>
      </c>
      <c r="CF1164" s="284">
        <f t="shared" si="674"/>
        <v>0</v>
      </c>
      <c r="CG1164" s="284">
        <f t="shared" si="674"/>
        <v>0</v>
      </c>
      <c r="CH1164" s="284">
        <f t="shared" si="674"/>
        <v>0</v>
      </c>
      <c r="CI1164" s="284">
        <f t="shared" si="674"/>
        <v>0</v>
      </c>
      <c r="CJ1164" s="768">
        <f t="shared" si="674"/>
        <v>0</v>
      </c>
      <c r="CK1164" s="284">
        <f t="shared" si="674"/>
        <v>0</v>
      </c>
      <c r="CL1164" s="965"/>
      <c r="CM1164" s="965"/>
      <c r="CN1164" s="965"/>
      <c r="CO1164" s="965"/>
      <c r="CP1164" s="965"/>
      <c r="CQ1164" s="965"/>
      <c r="CR1164" s="965"/>
      <c r="CS1164" s="965"/>
      <c r="CT1164" s="965"/>
      <c r="CU1164" s="965"/>
      <c r="CV1164" s="221"/>
    </row>
    <row r="1165" spans="1:100" ht="29" customHeight="1">
      <c r="A1165" s="1320"/>
      <c r="B1165" s="1181" t="s">
        <v>2</v>
      </c>
      <c r="C1165" s="1181"/>
      <c r="D1165" s="1181"/>
      <c r="E1165" s="1181"/>
      <c r="F1165" s="1181"/>
      <c r="G1165" s="1181"/>
      <c r="H1165" s="589"/>
      <c r="I1165" s="598"/>
      <c r="J1165" s="266"/>
      <c r="K1165" s="522"/>
      <c r="L1165" s="266"/>
      <c r="M1165" s="266"/>
      <c r="N1165" s="266"/>
      <c r="O1165" s="266"/>
      <c r="P1165" s="266"/>
      <c r="Q1165" s="266"/>
      <c r="R1165" s="266"/>
      <c r="S1165" s="266"/>
      <c r="T1165" s="266"/>
      <c r="U1165" s="266"/>
      <c r="V1165" s="266"/>
      <c r="W1165" s="418"/>
      <c r="X1165" s="266"/>
      <c r="Y1165" s="266"/>
      <c r="Z1165" s="266"/>
      <c r="AA1165" s="266"/>
      <c r="AB1165" s="266"/>
      <c r="AC1165" s="668"/>
      <c r="AD1165" s="266"/>
      <c r="AE1165" s="266"/>
      <c r="AF1165" s="266"/>
      <c r="AG1165" s="266"/>
      <c r="AH1165" s="266"/>
      <c r="AI1165" s="266"/>
      <c r="AJ1165" s="266"/>
      <c r="AK1165" s="266"/>
      <c r="AL1165" s="266"/>
      <c r="AM1165" s="266"/>
      <c r="AN1165" s="266"/>
      <c r="AO1165" s="266"/>
      <c r="AP1165" s="266"/>
      <c r="AQ1165" s="266"/>
      <c r="AR1165" s="266"/>
      <c r="AS1165" s="266"/>
      <c r="AT1165" s="266"/>
      <c r="AU1165" s="266"/>
      <c r="AV1165" s="266"/>
      <c r="AW1165" s="266"/>
      <c r="AX1165" s="266"/>
      <c r="AY1165" s="266"/>
      <c r="AZ1165" s="266"/>
      <c r="BA1165" s="266"/>
      <c r="BB1165" s="266"/>
      <c r="BC1165" s="266"/>
      <c r="BD1165" s="266"/>
      <c r="BE1165" s="266"/>
      <c r="BF1165" s="266"/>
      <c r="BG1165" s="266"/>
      <c r="BH1165" s="266"/>
      <c r="BI1165" s="266"/>
      <c r="BJ1165" s="266"/>
      <c r="BK1165" s="266"/>
      <c r="BL1165" s="834">
        <f t="shared" ref="BL1165:CK1165" si="675">COUNTIFS($N$6:$N$1030,"Thẩm mỹ",BL$6:BL$1030,"kđg")</f>
        <v>0</v>
      </c>
      <c r="BM1165" s="284">
        <f t="shared" si="675"/>
        <v>0</v>
      </c>
      <c r="BN1165" s="284">
        <f t="shared" si="675"/>
        <v>0</v>
      </c>
      <c r="BO1165" s="284">
        <f t="shared" si="675"/>
        <v>0</v>
      </c>
      <c r="BP1165" s="284">
        <f t="shared" si="675"/>
        <v>1</v>
      </c>
      <c r="BQ1165" s="284">
        <f t="shared" si="675"/>
        <v>1</v>
      </c>
      <c r="BR1165" s="834">
        <f t="shared" si="675"/>
        <v>0</v>
      </c>
      <c r="BS1165" s="284">
        <f t="shared" si="675"/>
        <v>0</v>
      </c>
      <c r="BT1165" s="284">
        <f t="shared" si="675"/>
        <v>0</v>
      </c>
      <c r="BU1165" s="284">
        <f t="shared" si="675"/>
        <v>0</v>
      </c>
      <c r="BV1165" s="284">
        <f t="shared" si="675"/>
        <v>0</v>
      </c>
      <c r="BW1165" s="834">
        <f t="shared" si="675"/>
        <v>0</v>
      </c>
      <c r="BX1165" s="284">
        <f t="shared" si="675"/>
        <v>0</v>
      </c>
      <c r="BY1165" s="834">
        <f t="shared" si="675"/>
        <v>0</v>
      </c>
      <c r="BZ1165" s="834">
        <f t="shared" si="675"/>
        <v>0</v>
      </c>
      <c r="CA1165" s="284">
        <f t="shared" si="675"/>
        <v>0</v>
      </c>
      <c r="CB1165" s="284">
        <f t="shared" si="675"/>
        <v>0</v>
      </c>
      <c r="CC1165" s="284">
        <f t="shared" si="675"/>
        <v>0</v>
      </c>
      <c r="CD1165" s="768">
        <f t="shared" si="675"/>
        <v>0</v>
      </c>
      <c r="CE1165" s="284">
        <f t="shared" si="675"/>
        <v>0</v>
      </c>
      <c r="CF1165" s="284">
        <f t="shared" si="675"/>
        <v>0</v>
      </c>
      <c r="CG1165" s="284">
        <f t="shared" si="675"/>
        <v>0</v>
      </c>
      <c r="CH1165" s="284">
        <f t="shared" si="675"/>
        <v>0</v>
      </c>
      <c r="CI1165" s="284">
        <f t="shared" si="675"/>
        <v>0</v>
      </c>
      <c r="CJ1165" s="768">
        <f t="shared" si="675"/>
        <v>0</v>
      </c>
      <c r="CK1165" s="284">
        <f t="shared" si="675"/>
        <v>0</v>
      </c>
      <c r="CL1165" s="965"/>
      <c r="CM1165" s="965"/>
      <c r="CN1165" s="965"/>
      <c r="CO1165" s="965"/>
      <c r="CP1165" s="965"/>
      <c r="CQ1165" s="965"/>
      <c r="CR1165" s="965"/>
      <c r="CS1165" s="965"/>
      <c r="CT1165" s="965"/>
      <c r="CU1165" s="965"/>
      <c r="CV1165" s="221"/>
    </row>
    <row r="1166" spans="1:100" ht="29" customHeight="1">
      <c r="A1166" s="1320"/>
      <c r="B1166" s="1181" t="s">
        <v>1</v>
      </c>
      <c r="C1166" s="1181"/>
      <c r="D1166" s="1181"/>
      <c r="E1166" s="1181"/>
      <c r="F1166" s="1181"/>
      <c r="G1166" s="1181"/>
      <c r="H1166" s="589"/>
      <c r="I1166" s="598"/>
      <c r="J1166" s="266"/>
      <c r="K1166" s="522"/>
      <c r="L1166" s="266"/>
      <c r="M1166" s="266"/>
      <c r="N1166" s="266"/>
      <c r="O1166" s="266"/>
      <c r="P1166" s="266"/>
      <c r="Q1166" s="266"/>
      <c r="R1166" s="266"/>
      <c r="S1166" s="266"/>
      <c r="T1166" s="266"/>
      <c r="U1166" s="266"/>
      <c r="V1166" s="266"/>
      <c r="W1166" s="418"/>
      <c r="X1166" s="266"/>
      <c r="Y1166" s="266"/>
      <c r="Z1166" s="266"/>
      <c r="AA1166" s="266"/>
      <c r="AB1166" s="266"/>
      <c r="AC1166" s="668"/>
      <c r="AD1166" s="266"/>
      <c r="AE1166" s="266"/>
      <c r="AF1166" s="266"/>
      <c r="AG1166" s="266"/>
      <c r="AH1166" s="266"/>
      <c r="AI1166" s="266"/>
      <c r="AJ1166" s="266"/>
      <c r="AK1166" s="266"/>
      <c r="AL1166" s="266"/>
      <c r="AM1166" s="266"/>
      <c r="AN1166" s="266"/>
      <c r="AO1166" s="266"/>
      <c r="AP1166" s="266"/>
      <c r="AQ1166" s="266"/>
      <c r="AR1166" s="266"/>
      <c r="AS1166" s="266"/>
      <c r="AT1166" s="266"/>
      <c r="AU1166" s="266"/>
      <c r="AV1166" s="266"/>
      <c r="AW1166" s="266"/>
      <c r="AX1166" s="266"/>
      <c r="AY1166" s="266"/>
      <c r="AZ1166" s="266"/>
      <c r="BA1166" s="266"/>
      <c r="BB1166" s="266"/>
      <c r="BC1166" s="266"/>
      <c r="BD1166" s="266"/>
      <c r="BE1166" s="266"/>
      <c r="BF1166" s="266"/>
      <c r="BG1166" s="266"/>
      <c r="BH1166" s="266"/>
      <c r="BI1166" s="266"/>
      <c r="BJ1166" s="266"/>
      <c r="BK1166" s="266"/>
      <c r="BL1166" s="833">
        <f t="shared" ref="BL1166:CK1166" si="676">BL1165/(BL1162+BL1163+BL1164+BL1165)</f>
        <v>0</v>
      </c>
      <c r="BM1166" s="202">
        <f t="shared" si="676"/>
        <v>0</v>
      </c>
      <c r="BN1166" s="202">
        <f t="shared" si="676"/>
        <v>0</v>
      </c>
      <c r="BO1166" s="202">
        <f t="shared" si="676"/>
        <v>0</v>
      </c>
      <c r="BP1166" s="202">
        <f t="shared" si="676"/>
        <v>6.6225165562913907E-3</v>
      </c>
      <c r="BQ1166" s="202">
        <f t="shared" si="676"/>
        <v>6.6225165562913907E-3</v>
      </c>
      <c r="BR1166" s="833">
        <f t="shared" si="676"/>
        <v>0</v>
      </c>
      <c r="BS1166" s="202">
        <f t="shared" si="676"/>
        <v>0</v>
      </c>
      <c r="BT1166" s="202">
        <f t="shared" si="676"/>
        <v>0</v>
      </c>
      <c r="BU1166" s="202">
        <f t="shared" si="676"/>
        <v>0</v>
      </c>
      <c r="BV1166" s="202">
        <f t="shared" si="676"/>
        <v>0</v>
      </c>
      <c r="BW1166" s="833">
        <f t="shared" si="676"/>
        <v>0</v>
      </c>
      <c r="BX1166" s="202">
        <f t="shared" si="676"/>
        <v>0</v>
      </c>
      <c r="BY1166" s="833">
        <f t="shared" si="676"/>
        <v>0</v>
      </c>
      <c r="BZ1166" s="833">
        <f t="shared" si="676"/>
        <v>0</v>
      </c>
      <c r="CA1166" s="202">
        <f t="shared" si="676"/>
        <v>0</v>
      </c>
      <c r="CB1166" s="202">
        <f t="shared" si="676"/>
        <v>0</v>
      </c>
      <c r="CC1166" s="202">
        <f t="shared" si="676"/>
        <v>0</v>
      </c>
      <c r="CD1166" s="769">
        <f t="shared" si="676"/>
        <v>0</v>
      </c>
      <c r="CE1166" s="202">
        <f t="shared" si="676"/>
        <v>0</v>
      </c>
      <c r="CF1166" s="202">
        <f t="shared" si="676"/>
        <v>0</v>
      </c>
      <c r="CG1166" s="202">
        <f t="shared" si="676"/>
        <v>0</v>
      </c>
      <c r="CH1166" s="202">
        <f t="shared" si="676"/>
        <v>0</v>
      </c>
      <c r="CI1166" s="202">
        <f t="shared" si="676"/>
        <v>0</v>
      </c>
      <c r="CJ1166" s="769">
        <f t="shared" si="676"/>
        <v>0</v>
      </c>
      <c r="CK1166" s="202">
        <f t="shared" si="676"/>
        <v>0</v>
      </c>
      <c r="CL1166" s="965"/>
      <c r="CM1166" s="965"/>
      <c r="CN1166" s="965"/>
      <c r="CO1166" s="965"/>
      <c r="CP1166" s="965"/>
      <c r="CQ1166" s="965"/>
      <c r="CR1166" s="965"/>
      <c r="CS1166" s="965"/>
      <c r="CT1166" s="965"/>
      <c r="CU1166" s="965"/>
      <c r="CV1166" s="221"/>
    </row>
    <row r="1167" spans="1:100" ht="19.399999999999999" customHeight="1">
      <c r="A1167" s="1320"/>
      <c r="B1167" s="1182" t="s">
        <v>0</v>
      </c>
      <c r="C1167" s="1182"/>
      <c r="D1167" s="1182"/>
      <c r="E1167" s="1182"/>
      <c r="F1167" s="1182"/>
      <c r="G1167" s="1182"/>
      <c r="H1167" s="590"/>
      <c r="I1167" s="598"/>
      <c r="J1167" s="266"/>
      <c r="K1167" s="522"/>
      <c r="L1167" s="266"/>
      <c r="M1167" s="266"/>
      <c r="N1167" s="266"/>
      <c r="O1167" s="266"/>
      <c r="P1167" s="266"/>
      <c r="Q1167" s="266"/>
      <c r="R1167" s="266"/>
      <c r="S1167" s="266"/>
      <c r="T1167" s="266"/>
      <c r="U1167" s="266"/>
      <c r="V1167" s="266"/>
      <c r="W1167" s="418"/>
      <c r="X1167" s="266"/>
      <c r="Y1167" s="266"/>
      <c r="Z1167" s="266"/>
      <c r="AA1167" s="266"/>
      <c r="AB1167" s="266"/>
      <c r="AC1167" s="668"/>
      <c r="AD1167" s="266"/>
      <c r="AE1167" s="266"/>
      <c r="AF1167" s="266"/>
      <c r="AG1167" s="266"/>
      <c r="AH1167" s="266"/>
      <c r="AI1167" s="266"/>
      <c r="AJ1167" s="266"/>
      <c r="AK1167" s="266"/>
      <c r="AL1167" s="266"/>
      <c r="AM1167" s="266"/>
      <c r="AN1167" s="266"/>
      <c r="AO1167" s="266"/>
      <c r="AP1167" s="266"/>
      <c r="AQ1167" s="266"/>
      <c r="AR1167" s="266"/>
      <c r="AS1167" s="266"/>
      <c r="AT1167" s="266"/>
      <c r="AU1167" s="266"/>
      <c r="AV1167" s="266"/>
      <c r="AW1167" s="266"/>
      <c r="AX1167" s="266"/>
      <c r="AY1167" s="266"/>
      <c r="AZ1167" s="266"/>
      <c r="BA1167" s="266"/>
      <c r="BB1167" s="266"/>
      <c r="BC1167" s="266"/>
      <c r="BD1167" s="266"/>
      <c r="BE1167" s="266"/>
      <c r="BF1167" s="266"/>
      <c r="BG1167" s="266"/>
      <c r="BH1167" s="266"/>
      <c r="BI1167" s="266"/>
      <c r="BJ1167" s="266"/>
      <c r="BK1167" s="266"/>
      <c r="BL1167" s="832">
        <f t="shared" ref="BL1167:CK1167" si="677">(((BL1162*2)+(BL1163*1)+(BL1164*0)))/(BL1162+BL1163+BL1164)</f>
        <v>1.9006622516556291</v>
      </c>
      <c r="BM1167" s="283">
        <f t="shared" si="677"/>
        <v>1.9668874172185431</v>
      </c>
      <c r="BN1167" s="283">
        <f t="shared" si="677"/>
        <v>1.9470198675496688</v>
      </c>
      <c r="BO1167" s="283">
        <f t="shared" si="677"/>
        <v>1.9072847682119205</v>
      </c>
      <c r="BP1167" s="283">
        <f t="shared" si="677"/>
        <v>1.94</v>
      </c>
      <c r="BQ1167" s="283">
        <f t="shared" si="677"/>
        <v>1.94</v>
      </c>
      <c r="BR1167" s="832">
        <f t="shared" si="677"/>
        <v>1.8874172185430464</v>
      </c>
      <c r="BS1167" s="283">
        <f t="shared" si="677"/>
        <v>1.9337748344370862</v>
      </c>
      <c r="BT1167" s="283">
        <f t="shared" si="677"/>
        <v>1.9403973509933774</v>
      </c>
      <c r="BU1167" s="283">
        <f t="shared" si="677"/>
        <v>1.9470198675496688</v>
      </c>
      <c r="BV1167" s="283">
        <f t="shared" si="677"/>
        <v>1.9933774834437086</v>
      </c>
      <c r="BW1167" s="832">
        <f t="shared" si="677"/>
        <v>1.8940397350993377</v>
      </c>
      <c r="BX1167" s="283">
        <f t="shared" si="677"/>
        <v>1.9205298013245033</v>
      </c>
      <c r="BY1167" s="832">
        <f t="shared" si="677"/>
        <v>1.9205298013245033</v>
      </c>
      <c r="BZ1167" s="832">
        <f t="shared" si="677"/>
        <v>1.8874172185430464</v>
      </c>
      <c r="CA1167" s="283">
        <f t="shared" si="677"/>
        <v>1.9602649006622517</v>
      </c>
      <c r="CB1167" s="283">
        <f t="shared" si="677"/>
        <v>1.9602649006622517</v>
      </c>
      <c r="CC1167" s="283">
        <f t="shared" si="677"/>
        <v>1.9403973509933774</v>
      </c>
      <c r="CD1167" s="770">
        <f t="shared" si="677"/>
        <v>1.9205298013245033</v>
      </c>
      <c r="CE1167" s="283">
        <f t="shared" si="677"/>
        <v>1.9735099337748345</v>
      </c>
      <c r="CF1167" s="283">
        <f t="shared" si="677"/>
        <v>1.9668874172185431</v>
      </c>
      <c r="CG1167" s="283">
        <f t="shared" si="677"/>
        <v>1.9602649006622517</v>
      </c>
      <c r="CH1167" s="283">
        <f t="shared" si="677"/>
        <v>1.9801324503311257</v>
      </c>
      <c r="CI1167" s="283">
        <f t="shared" si="677"/>
        <v>1.9735099337748345</v>
      </c>
      <c r="CJ1167" s="770">
        <f t="shared" si="677"/>
        <v>1.9867549668874172</v>
      </c>
      <c r="CK1167" s="283">
        <f t="shared" si="677"/>
        <v>1.9933774834437086</v>
      </c>
      <c r="CL1167" s="972">
        <f>COUNTIF(BL1168:CK1168,"Đ")</f>
        <v>26</v>
      </c>
      <c r="CM1167" s="960">
        <f>CL1167/(CL1167+CN1167+CP1167+CR1167)</f>
        <v>1</v>
      </c>
      <c r="CN1167" s="959">
        <f>COUNTIF(BL1168:CK1168,"CCG")</f>
        <v>0</v>
      </c>
      <c r="CO1167" s="960">
        <f>CN1167/(CL1167+CN1167+CP1167+CR1167)</f>
        <v>0</v>
      </c>
      <c r="CP1167" s="959">
        <f>COUNTIF(BL1168:CK1168,"CĐ")</f>
        <v>0</v>
      </c>
      <c r="CQ1167" s="960">
        <f>CP1167/(CL1167+CN1167+CP1167+CR1167)</f>
        <v>0</v>
      </c>
      <c r="CR1167" s="959">
        <f>COUNTIF(BL1168:CK1168,"KĐG")</f>
        <v>0</v>
      </c>
      <c r="CS1167" s="960">
        <f>CR1167/(CL1167+CN1167+CP1167+CR1167)</f>
        <v>0</v>
      </c>
      <c r="CT1167" s="958">
        <f>(((CL1167*2)+(CN1167*1)+(CP1167*0)))/(CL1167+CN1167+CP1167)</f>
        <v>2</v>
      </c>
      <c r="CU1167" s="958" t="str">
        <f>IF(CS1167&gt;=50%,"KĐG",IF(CT1167&gt;=1.6,"Đạt",IF(CT1167&gt;=1,"Cần cố gắng","Chưa đạt")))</f>
        <v>Đạt</v>
      </c>
      <c r="CV1167" s="221"/>
    </row>
    <row r="1168" spans="1:100" ht="23" customHeight="1">
      <c r="A1168" s="1320"/>
      <c r="B1168" s="1182"/>
      <c r="C1168" s="1182"/>
      <c r="D1168" s="1182"/>
      <c r="E1168" s="1182"/>
      <c r="F1168" s="1182"/>
      <c r="G1168" s="1182"/>
      <c r="H1168" s="590"/>
      <c r="I1168" s="598"/>
      <c r="J1168" s="266"/>
      <c r="K1168" s="522"/>
      <c r="L1168" s="266"/>
      <c r="M1168" s="266"/>
      <c r="N1168" s="266"/>
      <c r="O1168" s="266"/>
      <c r="P1168" s="266"/>
      <c r="Q1168" s="266"/>
      <c r="R1168" s="266"/>
      <c r="S1168" s="266"/>
      <c r="T1168" s="266"/>
      <c r="U1168" s="266"/>
      <c r="V1168" s="266"/>
      <c r="W1168" s="418"/>
      <c r="X1168" s="266"/>
      <c r="Y1168" s="266"/>
      <c r="Z1168" s="266"/>
      <c r="AA1168" s="266"/>
      <c r="AB1168" s="266"/>
      <c r="AC1168" s="668"/>
      <c r="AD1168" s="266"/>
      <c r="AE1168" s="266"/>
      <c r="AF1168" s="266"/>
      <c r="AG1168" s="266"/>
      <c r="AH1168" s="266"/>
      <c r="AI1168" s="266"/>
      <c r="AJ1168" s="266"/>
      <c r="AK1168" s="266"/>
      <c r="AL1168" s="266"/>
      <c r="AM1168" s="266"/>
      <c r="AN1168" s="266"/>
      <c r="AO1168" s="266"/>
      <c r="AP1168" s="266"/>
      <c r="AQ1168" s="266"/>
      <c r="AR1168" s="266"/>
      <c r="AS1168" s="266"/>
      <c r="AT1168" s="266"/>
      <c r="AU1168" s="266"/>
      <c r="AV1168" s="266"/>
      <c r="AW1168" s="266"/>
      <c r="AX1168" s="266"/>
      <c r="AY1168" s="266"/>
      <c r="AZ1168" s="266"/>
      <c r="BA1168" s="266"/>
      <c r="BB1168" s="266"/>
      <c r="BC1168" s="266"/>
      <c r="BD1168" s="266"/>
      <c r="BE1168" s="266"/>
      <c r="BF1168" s="266"/>
      <c r="BG1168" s="266"/>
      <c r="BH1168" s="266"/>
      <c r="BI1168" s="266"/>
      <c r="BJ1168" s="266"/>
      <c r="BK1168" s="266"/>
      <c r="BL1168" s="832" t="str">
        <f t="shared" ref="BL1168:CK1168" si="678">IF(BL1166&gt;=50%,"KĐG",IF(BL1167&gt;=1.6,"Đ",IF(BL1167&gt;=1,"CCG","CĐ")))</f>
        <v>Đ</v>
      </c>
      <c r="BM1168" s="283" t="str">
        <f t="shared" si="678"/>
        <v>Đ</v>
      </c>
      <c r="BN1168" s="283" t="str">
        <f t="shared" si="678"/>
        <v>Đ</v>
      </c>
      <c r="BO1168" s="283" t="str">
        <f t="shared" si="678"/>
        <v>Đ</v>
      </c>
      <c r="BP1168" s="283" t="str">
        <f t="shared" si="678"/>
        <v>Đ</v>
      </c>
      <c r="BQ1168" s="283" t="str">
        <f t="shared" si="678"/>
        <v>Đ</v>
      </c>
      <c r="BR1168" s="832" t="str">
        <f t="shared" si="678"/>
        <v>Đ</v>
      </c>
      <c r="BS1168" s="283" t="str">
        <f t="shared" si="678"/>
        <v>Đ</v>
      </c>
      <c r="BT1168" s="283" t="str">
        <f t="shared" si="678"/>
        <v>Đ</v>
      </c>
      <c r="BU1168" s="283" t="str">
        <f t="shared" si="678"/>
        <v>Đ</v>
      </c>
      <c r="BV1168" s="283" t="str">
        <f t="shared" si="678"/>
        <v>Đ</v>
      </c>
      <c r="BW1168" s="832" t="str">
        <f t="shared" si="678"/>
        <v>Đ</v>
      </c>
      <c r="BX1168" s="283" t="str">
        <f t="shared" si="678"/>
        <v>Đ</v>
      </c>
      <c r="BY1168" s="832" t="str">
        <f t="shared" si="678"/>
        <v>Đ</v>
      </c>
      <c r="BZ1168" s="832" t="str">
        <f t="shared" si="678"/>
        <v>Đ</v>
      </c>
      <c r="CA1168" s="283" t="str">
        <f t="shared" si="678"/>
        <v>Đ</v>
      </c>
      <c r="CB1168" s="283" t="str">
        <f t="shared" si="678"/>
        <v>Đ</v>
      </c>
      <c r="CC1168" s="283" t="str">
        <f t="shared" si="678"/>
        <v>Đ</v>
      </c>
      <c r="CD1168" s="770" t="str">
        <f t="shared" si="678"/>
        <v>Đ</v>
      </c>
      <c r="CE1168" s="283" t="str">
        <f t="shared" si="678"/>
        <v>Đ</v>
      </c>
      <c r="CF1168" s="283" t="str">
        <f t="shared" si="678"/>
        <v>Đ</v>
      </c>
      <c r="CG1168" s="283" t="str">
        <f t="shared" si="678"/>
        <v>Đ</v>
      </c>
      <c r="CH1168" s="283" t="str">
        <f t="shared" si="678"/>
        <v>Đ</v>
      </c>
      <c r="CI1168" s="283" t="str">
        <f t="shared" si="678"/>
        <v>Đ</v>
      </c>
      <c r="CJ1168" s="770" t="str">
        <f t="shared" si="678"/>
        <v>Đ</v>
      </c>
      <c r="CK1168" s="283" t="str">
        <f t="shared" si="678"/>
        <v>Đ</v>
      </c>
      <c r="CL1168" s="972"/>
      <c r="CM1168" s="960"/>
      <c r="CN1168" s="959"/>
      <c r="CO1168" s="960"/>
      <c r="CP1168" s="959"/>
      <c r="CQ1168" s="960"/>
      <c r="CR1168" s="959"/>
      <c r="CS1168" s="960"/>
      <c r="CT1168" s="958"/>
      <c r="CU1168" s="958"/>
      <c r="CV1168" s="221"/>
    </row>
    <row r="1169" spans="1:100" ht="28" customHeight="1">
      <c r="A1169" s="1321" t="s">
        <v>6</v>
      </c>
      <c r="B1169" s="1181" t="s">
        <v>5</v>
      </c>
      <c r="C1169" s="1181"/>
      <c r="D1169" s="1181"/>
      <c r="E1169" s="1181"/>
      <c r="F1169" s="1181"/>
      <c r="G1169" s="1181"/>
      <c r="H1169" s="589"/>
      <c r="I1169" s="598"/>
      <c r="J1169" s="266"/>
      <c r="K1169" s="522"/>
      <c r="L1169" s="266"/>
      <c r="M1169" s="266"/>
      <c r="N1169" s="266"/>
      <c r="O1169" s="266"/>
      <c r="P1169" s="266"/>
      <c r="Q1169" s="266"/>
      <c r="R1169" s="266"/>
      <c r="S1169" s="266"/>
      <c r="T1169" s="266"/>
      <c r="U1169" s="266"/>
      <c r="V1169" s="266"/>
      <c r="W1169" s="418"/>
      <c r="X1169" s="266"/>
      <c r="Y1169" s="266"/>
      <c r="Z1169" s="266"/>
      <c r="AA1169" s="266"/>
      <c r="AB1169" s="266"/>
      <c r="AC1169" s="668"/>
      <c r="AD1169" s="266"/>
      <c r="AE1169" s="266"/>
      <c r="AF1169" s="266"/>
      <c r="AG1169" s="266"/>
      <c r="AH1169" s="266"/>
      <c r="AI1169" s="266"/>
      <c r="AJ1169" s="266"/>
      <c r="AK1169" s="266"/>
      <c r="AL1169" s="266"/>
      <c r="AM1169" s="266"/>
      <c r="AN1169" s="266"/>
      <c r="AO1169" s="266"/>
      <c r="AP1169" s="266"/>
      <c r="AQ1169" s="266"/>
      <c r="AR1169" s="266"/>
      <c r="AS1169" s="266"/>
      <c r="AT1169" s="266"/>
      <c r="AU1169" s="266"/>
      <c r="AV1169" s="266"/>
      <c r="AW1169" s="266"/>
      <c r="AX1169" s="266"/>
      <c r="AY1169" s="266"/>
      <c r="AZ1169" s="266"/>
      <c r="BA1169" s="266"/>
      <c r="BB1169" s="266"/>
      <c r="BC1169" s="266"/>
      <c r="BD1169" s="266"/>
      <c r="BE1169" s="266"/>
      <c r="BF1169" s="266"/>
      <c r="BG1169" s="266"/>
      <c r="BH1169" s="266"/>
      <c r="BI1169" s="266"/>
      <c r="BJ1169" s="266"/>
      <c r="BK1169" s="266"/>
      <c r="BL1169" s="834">
        <f t="shared" ref="BL1169:CK1169" si="679">BL1134+BL1141+BL1148+BL1155+BL1162</f>
        <v>821</v>
      </c>
      <c r="BM1169" s="284">
        <f t="shared" si="679"/>
        <v>886</v>
      </c>
      <c r="BN1169" s="284">
        <f t="shared" si="679"/>
        <v>853</v>
      </c>
      <c r="BO1169" s="284">
        <f t="shared" si="679"/>
        <v>844</v>
      </c>
      <c r="BP1169" s="284">
        <f t="shared" si="679"/>
        <v>850</v>
      </c>
      <c r="BQ1169" s="284">
        <f t="shared" si="679"/>
        <v>863</v>
      </c>
      <c r="BR1169" s="834">
        <f t="shared" si="679"/>
        <v>807</v>
      </c>
      <c r="BS1169" s="284">
        <f t="shared" si="679"/>
        <v>776</v>
      </c>
      <c r="BT1169" s="284">
        <f t="shared" si="679"/>
        <v>855</v>
      </c>
      <c r="BU1169" s="284">
        <f t="shared" si="679"/>
        <v>876</v>
      </c>
      <c r="BV1169" s="284">
        <f t="shared" si="679"/>
        <v>870</v>
      </c>
      <c r="BW1169" s="834">
        <f t="shared" si="679"/>
        <v>822</v>
      </c>
      <c r="BX1169" s="284">
        <f t="shared" si="679"/>
        <v>819</v>
      </c>
      <c r="BY1169" s="834">
        <f t="shared" si="679"/>
        <v>825</v>
      </c>
      <c r="BZ1169" s="834">
        <f t="shared" si="679"/>
        <v>849</v>
      </c>
      <c r="CA1169" s="284">
        <f t="shared" si="679"/>
        <v>867</v>
      </c>
      <c r="CB1169" s="284">
        <f t="shared" si="679"/>
        <v>864</v>
      </c>
      <c r="CC1169" s="284">
        <f t="shared" si="679"/>
        <v>839</v>
      </c>
      <c r="CD1169" s="768">
        <f t="shared" si="679"/>
        <v>785</v>
      </c>
      <c r="CE1169" s="284">
        <f t="shared" si="679"/>
        <v>882</v>
      </c>
      <c r="CF1169" s="284">
        <f t="shared" si="679"/>
        <v>879</v>
      </c>
      <c r="CG1169" s="284">
        <f t="shared" si="679"/>
        <v>868</v>
      </c>
      <c r="CH1169" s="284">
        <f t="shared" si="679"/>
        <v>884</v>
      </c>
      <c r="CI1169" s="284">
        <f t="shared" si="679"/>
        <v>891</v>
      </c>
      <c r="CJ1169" s="768">
        <f t="shared" si="679"/>
        <v>849</v>
      </c>
      <c r="CK1169" s="284">
        <f t="shared" si="679"/>
        <v>909</v>
      </c>
      <c r="CL1169" s="965"/>
      <c r="CM1169" s="965"/>
      <c r="CN1169" s="965"/>
      <c r="CO1169" s="965"/>
      <c r="CP1169" s="965"/>
      <c r="CQ1169" s="965"/>
      <c r="CR1169" s="965"/>
      <c r="CS1169" s="965"/>
      <c r="CT1169" s="965"/>
      <c r="CU1169" s="965"/>
      <c r="CV1169" s="221"/>
    </row>
    <row r="1170" spans="1:100" ht="37.5" customHeight="1">
      <c r="A1170" s="1321"/>
      <c r="B1170" s="1181" t="s">
        <v>4</v>
      </c>
      <c r="C1170" s="1181"/>
      <c r="D1170" s="1181"/>
      <c r="E1170" s="1181"/>
      <c r="F1170" s="1181"/>
      <c r="G1170" s="1181"/>
      <c r="H1170" s="589"/>
      <c r="I1170" s="598"/>
      <c r="J1170" s="266"/>
      <c r="K1170" s="522"/>
      <c r="L1170" s="266"/>
      <c r="M1170" s="266"/>
      <c r="N1170" s="266"/>
      <c r="O1170" s="266"/>
      <c r="P1170" s="266"/>
      <c r="Q1170" s="266"/>
      <c r="R1170" s="266"/>
      <c r="S1170" s="266"/>
      <c r="T1170" s="266"/>
      <c r="U1170" s="266"/>
      <c r="V1170" s="266"/>
      <c r="W1170" s="418"/>
      <c r="X1170" s="266"/>
      <c r="Y1170" s="266"/>
      <c r="Z1170" s="266"/>
      <c r="AA1170" s="266"/>
      <c r="AB1170" s="266"/>
      <c r="AC1170" s="668"/>
      <c r="AD1170" s="266"/>
      <c r="AE1170" s="266"/>
      <c r="AF1170" s="266"/>
      <c r="AG1170" s="266"/>
      <c r="AH1170" s="266"/>
      <c r="AI1170" s="266"/>
      <c r="AJ1170" s="266"/>
      <c r="AK1170" s="266"/>
      <c r="AL1170" s="266"/>
      <c r="AM1170" s="266"/>
      <c r="AN1170" s="266"/>
      <c r="AO1170" s="266"/>
      <c r="AP1170" s="266"/>
      <c r="AQ1170" s="266"/>
      <c r="AR1170" s="266"/>
      <c r="AS1170" s="266"/>
      <c r="AT1170" s="266"/>
      <c r="AU1170" s="266"/>
      <c r="AV1170" s="266"/>
      <c r="AW1170" s="266"/>
      <c r="AX1170" s="266"/>
      <c r="AY1170" s="266"/>
      <c r="AZ1170" s="266"/>
      <c r="BA1170" s="266"/>
      <c r="BB1170" s="266"/>
      <c r="BC1170" s="266"/>
      <c r="BD1170" s="266"/>
      <c r="BE1170" s="266"/>
      <c r="BF1170" s="266"/>
      <c r="BG1170" s="266"/>
      <c r="BH1170" s="266"/>
      <c r="BI1170" s="266"/>
      <c r="BJ1170" s="266"/>
      <c r="BK1170" s="266"/>
      <c r="BL1170" s="834">
        <f t="shared" ref="BL1170:CK1170" si="680">BL1135+BL1142+BL1149+BL1156+BL1163</f>
        <v>89</v>
      </c>
      <c r="BM1170" s="284">
        <f t="shared" si="680"/>
        <v>27</v>
      </c>
      <c r="BN1170" s="284">
        <f t="shared" si="680"/>
        <v>61</v>
      </c>
      <c r="BO1170" s="284">
        <f t="shared" si="680"/>
        <v>70</v>
      </c>
      <c r="BP1170" s="284">
        <f t="shared" si="680"/>
        <v>62</v>
      </c>
      <c r="BQ1170" s="284">
        <f t="shared" si="680"/>
        <v>50</v>
      </c>
      <c r="BR1170" s="834">
        <f t="shared" si="680"/>
        <v>107</v>
      </c>
      <c r="BS1170" s="284">
        <f t="shared" si="680"/>
        <v>138</v>
      </c>
      <c r="BT1170" s="284">
        <f t="shared" si="680"/>
        <v>59</v>
      </c>
      <c r="BU1170" s="284">
        <f t="shared" si="680"/>
        <v>38</v>
      </c>
      <c r="BV1170" s="284">
        <f t="shared" si="680"/>
        <v>41</v>
      </c>
      <c r="BW1170" s="834">
        <f t="shared" si="680"/>
        <v>90</v>
      </c>
      <c r="BX1170" s="284">
        <f t="shared" si="680"/>
        <v>95</v>
      </c>
      <c r="BY1170" s="834">
        <f t="shared" si="680"/>
        <v>89</v>
      </c>
      <c r="BZ1170" s="834">
        <f t="shared" si="680"/>
        <v>61</v>
      </c>
      <c r="CA1170" s="284">
        <f t="shared" si="680"/>
        <v>47</v>
      </c>
      <c r="CB1170" s="284">
        <f t="shared" si="680"/>
        <v>50</v>
      </c>
      <c r="CC1170" s="284">
        <f t="shared" si="680"/>
        <v>75</v>
      </c>
      <c r="CD1170" s="768">
        <f t="shared" si="680"/>
        <v>129</v>
      </c>
      <c r="CE1170" s="284">
        <f t="shared" si="680"/>
        <v>32</v>
      </c>
      <c r="CF1170" s="284">
        <f t="shared" si="680"/>
        <v>35</v>
      </c>
      <c r="CG1170" s="284">
        <f t="shared" si="680"/>
        <v>46</v>
      </c>
      <c r="CH1170" s="284">
        <f t="shared" si="680"/>
        <v>30</v>
      </c>
      <c r="CI1170" s="284">
        <f t="shared" si="680"/>
        <v>23</v>
      </c>
      <c r="CJ1170" s="768">
        <f t="shared" si="680"/>
        <v>65</v>
      </c>
      <c r="CK1170" s="284">
        <f t="shared" si="680"/>
        <v>4</v>
      </c>
      <c r="CL1170" s="965"/>
      <c r="CM1170" s="965"/>
      <c r="CN1170" s="965"/>
      <c r="CO1170" s="965"/>
      <c r="CP1170" s="965"/>
      <c r="CQ1170" s="965"/>
      <c r="CR1170" s="965"/>
      <c r="CS1170" s="965"/>
      <c r="CT1170" s="965"/>
      <c r="CU1170" s="965"/>
      <c r="CV1170" s="221"/>
    </row>
    <row r="1171" spans="1:100" ht="34" customHeight="1">
      <c r="A1171" s="1321"/>
      <c r="B1171" s="1181" t="s">
        <v>3</v>
      </c>
      <c r="C1171" s="1181"/>
      <c r="D1171" s="1181"/>
      <c r="E1171" s="1181"/>
      <c r="F1171" s="1181"/>
      <c r="G1171" s="1181"/>
      <c r="H1171" s="589"/>
      <c r="I1171" s="598"/>
      <c r="J1171" s="266"/>
      <c r="K1171" s="522"/>
      <c r="L1171" s="266"/>
      <c r="M1171" s="266"/>
      <c r="N1171" s="266"/>
      <c r="O1171" s="266"/>
      <c r="P1171" s="266"/>
      <c r="Q1171" s="266"/>
      <c r="R1171" s="266"/>
      <c r="S1171" s="266"/>
      <c r="T1171" s="266"/>
      <c r="U1171" s="266"/>
      <c r="V1171" s="266"/>
      <c r="W1171" s="418"/>
      <c r="X1171" s="266"/>
      <c r="Y1171" s="266"/>
      <c r="Z1171" s="266"/>
      <c r="AA1171" s="266"/>
      <c r="AB1171" s="266"/>
      <c r="AC1171" s="668"/>
      <c r="AD1171" s="266"/>
      <c r="AE1171" s="266"/>
      <c r="AF1171" s="266"/>
      <c r="AG1171" s="266"/>
      <c r="AH1171" s="266"/>
      <c r="AI1171" s="266"/>
      <c r="AJ1171" s="266"/>
      <c r="AK1171" s="266"/>
      <c r="AL1171" s="266"/>
      <c r="AM1171" s="266"/>
      <c r="AN1171" s="266"/>
      <c r="AO1171" s="266"/>
      <c r="AP1171" s="266"/>
      <c r="AQ1171" s="266"/>
      <c r="AR1171" s="266"/>
      <c r="AS1171" s="266"/>
      <c r="AT1171" s="266"/>
      <c r="AU1171" s="266"/>
      <c r="AV1171" s="266"/>
      <c r="AW1171" s="266"/>
      <c r="AX1171" s="266"/>
      <c r="AY1171" s="266"/>
      <c r="AZ1171" s="266"/>
      <c r="BA1171" s="266"/>
      <c r="BB1171" s="266"/>
      <c r="BC1171" s="266"/>
      <c r="BD1171" s="266"/>
      <c r="BE1171" s="266"/>
      <c r="BF1171" s="266"/>
      <c r="BG1171" s="266"/>
      <c r="BH1171" s="266"/>
      <c r="BI1171" s="266"/>
      <c r="BJ1171" s="266"/>
      <c r="BK1171" s="266"/>
      <c r="BL1171" s="834">
        <f t="shared" ref="BL1171:CK1171" si="681">BL1136+BL1143+BL1150+BL1157+BL1164</f>
        <v>0</v>
      </c>
      <c r="BM1171" s="284">
        <f t="shared" si="681"/>
        <v>0</v>
      </c>
      <c r="BN1171" s="284">
        <f t="shared" si="681"/>
        <v>0</v>
      </c>
      <c r="BO1171" s="284">
        <f t="shared" si="681"/>
        <v>0</v>
      </c>
      <c r="BP1171" s="284">
        <f t="shared" si="681"/>
        <v>0</v>
      </c>
      <c r="BQ1171" s="284">
        <f t="shared" si="681"/>
        <v>0</v>
      </c>
      <c r="BR1171" s="834">
        <f t="shared" si="681"/>
        <v>0</v>
      </c>
      <c r="BS1171" s="284">
        <f t="shared" si="681"/>
        <v>0</v>
      </c>
      <c r="BT1171" s="284">
        <f t="shared" si="681"/>
        <v>0</v>
      </c>
      <c r="BU1171" s="284">
        <f t="shared" si="681"/>
        <v>0</v>
      </c>
      <c r="BV1171" s="284">
        <f t="shared" si="681"/>
        <v>0</v>
      </c>
      <c r="BW1171" s="834">
        <f t="shared" si="681"/>
        <v>0</v>
      </c>
      <c r="BX1171" s="284">
        <f t="shared" si="681"/>
        <v>0</v>
      </c>
      <c r="BY1171" s="834">
        <f t="shared" si="681"/>
        <v>0</v>
      </c>
      <c r="BZ1171" s="834">
        <f t="shared" si="681"/>
        <v>0</v>
      </c>
      <c r="CA1171" s="284">
        <f t="shared" si="681"/>
        <v>0</v>
      </c>
      <c r="CB1171" s="284">
        <f t="shared" si="681"/>
        <v>0</v>
      </c>
      <c r="CC1171" s="284">
        <f t="shared" si="681"/>
        <v>0</v>
      </c>
      <c r="CD1171" s="768">
        <f t="shared" si="681"/>
        <v>0</v>
      </c>
      <c r="CE1171" s="284">
        <f t="shared" si="681"/>
        <v>0</v>
      </c>
      <c r="CF1171" s="284">
        <f t="shared" si="681"/>
        <v>0</v>
      </c>
      <c r="CG1171" s="284">
        <f t="shared" si="681"/>
        <v>0</v>
      </c>
      <c r="CH1171" s="284">
        <f t="shared" si="681"/>
        <v>0</v>
      </c>
      <c r="CI1171" s="284">
        <f t="shared" si="681"/>
        <v>0</v>
      </c>
      <c r="CJ1171" s="768">
        <f t="shared" si="681"/>
        <v>0</v>
      </c>
      <c r="CK1171" s="284">
        <f t="shared" si="681"/>
        <v>0</v>
      </c>
      <c r="CL1171" s="965"/>
      <c r="CM1171" s="965"/>
      <c r="CN1171" s="965"/>
      <c r="CO1171" s="965"/>
      <c r="CP1171" s="965"/>
      <c r="CQ1171" s="965"/>
      <c r="CR1171" s="965"/>
      <c r="CS1171" s="965"/>
      <c r="CT1171" s="965"/>
      <c r="CU1171" s="965"/>
      <c r="CV1171" s="221"/>
    </row>
    <row r="1172" spans="1:100" ht="35" customHeight="1">
      <c r="A1172" s="1321"/>
      <c r="B1172" s="1181" t="s">
        <v>2</v>
      </c>
      <c r="C1172" s="1181"/>
      <c r="D1172" s="1181"/>
      <c r="E1172" s="1181"/>
      <c r="F1172" s="1181"/>
      <c r="G1172" s="1181"/>
      <c r="H1172" s="589"/>
      <c r="I1172" s="598"/>
      <c r="J1172" s="266"/>
      <c r="K1172" s="522"/>
      <c r="L1172" s="266"/>
      <c r="M1172" s="266"/>
      <c r="N1172" s="266"/>
      <c r="O1172" s="266"/>
      <c r="P1172" s="266"/>
      <c r="Q1172" s="266"/>
      <c r="R1172" s="266"/>
      <c r="S1172" s="266"/>
      <c r="T1172" s="266"/>
      <c r="U1172" s="266"/>
      <c r="V1172" s="266"/>
      <c r="W1172" s="418"/>
      <c r="X1172" s="266"/>
      <c r="Y1172" s="266"/>
      <c r="Z1172" s="266"/>
      <c r="AA1172" s="266"/>
      <c r="AB1172" s="266"/>
      <c r="AC1172" s="668"/>
      <c r="AD1172" s="266"/>
      <c r="AE1172" s="266"/>
      <c r="AF1172" s="266"/>
      <c r="AG1172" s="266"/>
      <c r="AH1172" s="266"/>
      <c r="AI1172" s="266"/>
      <c r="AJ1172" s="266"/>
      <c r="AK1172" s="266"/>
      <c r="AL1172" s="266"/>
      <c r="AM1172" s="266"/>
      <c r="AN1172" s="266"/>
      <c r="AO1172" s="266"/>
      <c r="AP1172" s="266"/>
      <c r="AQ1172" s="266"/>
      <c r="AR1172" s="266"/>
      <c r="AS1172" s="266"/>
      <c r="AT1172" s="266"/>
      <c r="AU1172" s="266"/>
      <c r="AV1172" s="266"/>
      <c r="AW1172" s="266"/>
      <c r="AX1172" s="266"/>
      <c r="AY1172" s="266"/>
      <c r="AZ1172" s="266"/>
      <c r="BA1172" s="266"/>
      <c r="BB1172" s="266"/>
      <c r="BC1172" s="266"/>
      <c r="BD1172" s="266"/>
      <c r="BE1172" s="266"/>
      <c r="BF1172" s="266"/>
      <c r="BG1172" s="266"/>
      <c r="BH1172" s="266"/>
      <c r="BI1172" s="266"/>
      <c r="BJ1172" s="266"/>
      <c r="BK1172" s="266"/>
      <c r="BL1172" s="834">
        <f t="shared" ref="BL1172:CK1172" si="682">BL1137+BL1144+BL1151+BL1158+BL1165</f>
        <v>11</v>
      </c>
      <c r="BM1172" s="284">
        <f t="shared" si="682"/>
        <v>8</v>
      </c>
      <c r="BN1172" s="284">
        <f t="shared" si="682"/>
        <v>8</v>
      </c>
      <c r="BO1172" s="284">
        <f t="shared" si="682"/>
        <v>8</v>
      </c>
      <c r="BP1172" s="284">
        <f t="shared" si="682"/>
        <v>10</v>
      </c>
      <c r="BQ1172" s="284">
        <f t="shared" si="682"/>
        <v>9</v>
      </c>
      <c r="BR1172" s="834">
        <f t="shared" si="682"/>
        <v>8</v>
      </c>
      <c r="BS1172" s="284">
        <f t="shared" si="682"/>
        <v>8</v>
      </c>
      <c r="BT1172" s="284">
        <f t="shared" si="682"/>
        <v>8</v>
      </c>
      <c r="BU1172" s="284">
        <f t="shared" si="682"/>
        <v>8</v>
      </c>
      <c r="BV1172" s="284">
        <f t="shared" si="682"/>
        <v>11</v>
      </c>
      <c r="BW1172" s="834">
        <f t="shared" si="682"/>
        <v>8</v>
      </c>
      <c r="BX1172" s="284">
        <f t="shared" si="682"/>
        <v>8</v>
      </c>
      <c r="BY1172" s="834">
        <f t="shared" si="682"/>
        <v>8</v>
      </c>
      <c r="BZ1172" s="834">
        <f t="shared" si="682"/>
        <v>12</v>
      </c>
      <c r="CA1172" s="284">
        <f t="shared" si="682"/>
        <v>8</v>
      </c>
      <c r="CB1172" s="284">
        <f t="shared" si="682"/>
        <v>8</v>
      </c>
      <c r="CC1172" s="284">
        <f t="shared" si="682"/>
        <v>8</v>
      </c>
      <c r="CD1172" s="768">
        <f t="shared" si="682"/>
        <v>8</v>
      </c>
      <c r="CE1172" s="284">
        <f t="shared" si="682"/>
        <v>8</v>
      </c>
      <c r="CF1172" s="284">
        <f t="shared" si="682"/>
        <v>8</v>
      </c>
      <c r="CG1172" s="284">
        <f t="shared" si="682"/>
        <v>8</v>
      </c>
      <c r="CH1172" s="284">
        <f t="shared" si="682"/>
        <v>8</v>
      </c>
      <c r="CI1172" s="284">
        <f t="shared" si="682"/>
        <v>8</v>
      </c>
      <c r="CJ1172" s="768">
        <f t="shared" si="682"/>
        <v>8</v>
      </c>
      <c r="CK1172" s="284">
        <f t="shared" si="682"/>
        <v>8</v>
      </c>
      <c r="CL1172" s="965"/>
      <c r="CM1172" s="965"/>
      <c r="CN1172" s="965"/>
      <c r="CO1172" s="965"/>
      <c r="CP1172" s="965"/>
      <c r="CQ1172" s="965"/>
      <c r="CR1172" s="965"/>
      <c r="CS1172" s="965"/>
      <c r="CT1172" s="965"/>
      <c r="CU1172" s="965"/>
      <c r="CV1172" s="221"/>
    </row>
    <row r="1173" spans="1:100" ht="36.5" customHeight="1">
      <c r="A1173" s="1321"/>
      <c r="B1173" s="1181" t="s">
        <v>1</v>
      </c>
      <c r="C1173" s="1181"/>
      <c r="D1173" s="1181"/>
      <c r="E1173" s="1181"/>
      <c r="F1173" s="1181"/>
      <c r="G1173" s="1181"/>
      <c r="H1173" s="589"/>
      <c r="I1173" s="598"/>
      <c r="J1173" s="266"/>
      <c r="K1173" s="522"/>
      <c r="L1173" s="266"/>
      <c r="M1173" s="266"/>
      <c r="N1173" s="266"/>
      <c r="O1173" s="266"/>
      <c r="P1173" s="266"/>
      <c r="Q1173" s="266"/>
      <c r="R1173" s="266"/>
      <c r="S1173" s="266"/>
      <c r="T1173" s="266"/>
      <c r="U1173" s="266"/>
      <c r="V1173" s="266"/>
      <c r="W1173" s="418"/>
      <c r="X1173" s="266"/>
      <c r="Y1173" s="266"/>
      <c r="Z1173" s="266"/>
      <c r="AA1173" s="266"/>
      <c r="AB1173" s="266"/>
      <c r="AC1173" s="668"/>
      <c r="AD1173" s="266"/>
      <c r="AE1173" s="266"/>
      <c r="AF1173" s="266"/>
      <c r="AG1173" s="266"/>
      <c r="AH1173" s="266"/>
      <c r="AI1173" s="266"/>
      <c r="AJ1173" s="266"/>
      <c r="AK1173" s="266"/>
      <c r="AL1173" s="266"/>
      <c r="AM1173" s="266"/>
      <c r="AN1173" s="266"/>
      <c r="AO1173" s="266"/>
      <c r="AP1173" s="266"/>
      <c r="AQ1173" s="266"/>
      <c r="AR1173" s="266"/>
      <c r="AS1173" s="266"/>
      <c r="AT1173" s="266"/>
      <c r="AU1173" s="266"/>
      <c r="AV1173" s="266"/>
      <c r="AW1173" s="266"/>
      <c r="AX1173" s="266"/>
      <c r="AY1173" s="266"/>
      <c r="AZ1173" s="266"/>
      <c r="BA1173" s="266"/>
      <c r="BB1173" s="266"/>
      <c r="BC1173" s="266"/>
      <c r="BD1173" s="266"/>
      <c r="BE1173" s="266"/>
      <c r="BF1173" s="266"/>
      <c r="BG1173" s="266"/>
      <c r="BH1173" s="266"/>
      <c r="BI1173" s="266"/>
      <c r="BJ1173" s="266"/>
      <c r="BK1173" s="266"/>
      <c r="BL1173" s="833">
        <f t="shared" ref="BL1173:CK1173" si="683">BL1172/(BL1169+BL1170+BL1171+BL1172)</f>
        <v>1.1943539630836048E-2</v>
      </c>
      <c r="BM1173" s="202">
        <f t="shared" si="683"/>
        <v>8.6862106406080351E-3</v>
      </c>
      <c r="BN1173" s="202">
        <f t="shared" si="683"/>
        <v>8.6767895878524948E-3</v>
      </c>
      <c r="BO1173" s="202">
        <f t="shared" si="683"/>
        <v>8.6767895878524948E-3</v>
      </c>
      <c r="BP1173" s="202">
        <f t="shared" si="683"/>
        <v>1.0845986984815618E-2</v>
      </c>
      <c r="BQ1173" s="202">
        <f t="shared" si="683"/>
        <v>9.7613882863340565E-3</v>
      </c>
      <c r="BR1173" s="833">
        <f t="shared" si="683"/>
        <v>8.6767895878524948E-3</v>
      </c>
      <c r="BS1173" s="202">
        <f t="shared" si="683"/>
        <v>8.6767895878524948E-3</v>
      </c>
      <c r="BT1173" s="202">
        <f t="shared" si="683"/>
        <v>8.6767895878524948E-3</v>
      </c>
      <c r="BU1173" s="202">
        <f t="shared" si="683"/>
        <v>8.6767895878524948E-3</v>
      </c>
      <c r="BV1173" s="202">
        <f t="shared" si="683"/>
        <v>1.193058568329718E-2</v>
      </c>
      <c r="BW1173" s="833">
        <f t="shared" si="683"/>
        <v>8.6956521739130436E-3</v>
      </c>
      <c r="BX1173" s="202">
        <f t="shared" si="683"/>
        <v>8.6767895878524948E-3</v>
      </c>
      <c r="BY1173" s="833">
        <f t="shared" si="683"/>
        <v>8.6767895878524948E-3</v>
      </c>
      <c r="BZ1173" s="833">
        <f t="shared" si="683"/>
        <v>1.3015184381778741E-2</v>
      </c>
      <c r="CA1173" s="202">
        <f t="shared" si="683"/>
        <v>8.6767895878524948E-3</v>
      </c>
      <c r="CB1173" s="202">
        <f t="shared" si="683"/>
        <v>8.6767895878524948E-3</v>
      </c>
      <c r="CC1173" s="202">
        <f t="shared" si="683"/>
        <v>8.6767895878524948E-3</v>
      </c>
      <c r="CD1173" s="769">
        <f t="shared" si="683"/>
        <v>8.6767895878524948E-3</v>
      </c>
      <c r="CE1173" s="202">
        <f t="shared" si="683"/>
        <v>8.6767895878524948E-3</v>
      </c>
      <c r="CF1173" s="202">
        <f t="shared" si="683"/>
        <v>8.6767895878524948E-3</v>
      </c>
      <c r="CG1173" s="202">
        <f t="shared" si="683"/>
        <v>8.6767895878524948E-3</v>
      </c>
      <c r="CH1173" s="202">
        <f t="shared" si="683"/>
        <v>8.6767895878524948E-3</v>
      </c>
      <c r="CI1173" s="202">
        <f t="shared" si="683"/>
        <v>8.6767895878524948E-3</v>
      </c>
      <c r="CJ1173" s="769">
        <f t="shared" si="683"/>
        <v>8.6767895878524948E-3</v>
      </c>
      <c r="CK1173" s="202">
        <f t="shared" si="683"/>
        <v>8.6862106406080351E-3</v>
      </c>
      <c r="CL1173" s="965"/>
      <c r="CM1173" s="965"/>
      <c r="CN1173" s="965"/>
      <c r="CO1173" s="965"/>
      <c r="CP1173" s="965"/>
      <c r="CQ1173" s="965"/>
      <c r="CR1173" s="965"/>
      <c r="CS1173" s="965"/>
      <c r="CT1173" s="965"/>
      <c r="CU1173" s="965"/>
      <c r="CV1173" s="221"/>
    </row>
    <row r="1174" spans="1:100" ht="19.399999999999999" customHeight="1">
      <c r="A1174" s="1321"/>
      <c r="B1174" s="1182" t="s">
        <v>0</v>
      </c>
      <c r="C1174" s="1182"/>
      <c r="D1174" s="1182"/>
      <c r="E1174" s="1182"/>
      <c r="F1174" s="1182"/>
      <c r="G1174" s="1182"/>
      <c r="H1174" s="590"/>
      <c r="I1174" s="598"/>
      <c r="J1174" s="266"/>
      <c r="K1174" s="522"/>
      <c r="L1174" s="266"/>
      <c r="M1174" s="266"/>
      <c r="N1174" s="266"/>
      <c r="O1174" s="266"/>
      <c r="P1174" s="266"/>
      <c r="Q1174" s="266"/>
      <c r="R1174" s="266"/>
      <c r="S1174" s="266"/>
      <c r="T1174" s="266"/>
      <c r="U1174" s="266"/>
      <c r="V1174" s="266"/>
      <c r="W1174" s="418"/>
      <c r="X1174" s="266"/>
      <c r="Y1174" s="266"/>
      <c r="Z1174" s="266"/>
      <c r="AA1174" s="266"/>
      <c r="AB1174" s="266"/>
      <c r="AC1174" s="668"/>
      <c r="AD1174" s="266"/>
      <c r="AE1174" s="266"/>
      <c r="AF1174" s="266"/>
      <c r="AG1174" s="266"/>
      <c r="AH1174" s="266"/>
      <c r="AI1174" s="266"/>
      <c r="AJ1174" s="266"/>
      <c r="AK1174" s="266"/>
      <c r="AL1174" s="266"/>
      <c r="AM1174" s="266"/>
      <c r="AN1174" s="266"/>
      <c r="AO1174" s="266"/>
      <c r="AP1174" s="266"/>
      <c r="AQ1174" s="266"/>
      <c r="AR1174" s="266"/>
      <c r="AS1174" s="266"/>
      <c r="AT1174" s="266"/>
      <c r="AU1174" s="266"/>
      <c r="AV1174" s="266"/>
      <c r="AW1174" s="266"/>
      <c r="AX1174" s="266"/>
      <c r="AY1174" s="266"/>
      <c r="AZ1174" s="266"/>
      <c r="BA1174" s="266"/>
      <c r="BB1174" s="266"/>
      <c r="BC1174" s="266"/>
      <c r="BD1174" s="266"/>
      <c r="BE1174" s="266"/>
      <c r="BF1174" s="266"/>
      <c r="BG1174" s="266"/>
      <c r="BH1174" s="266"/>
      <c r="BI1174" s="266"/>
      <c r="BJ1174" s="266"/>
      <c r="BK1174" s="266"/>
      <c r="BL1174" s="832">
        <f t="shared" ref="BL1174:CK1174" si="684">(((BL1169*2)+(BL1170*1)+(BL1171*0)))/(BL1169+BL1170+BL1171)</f>
        <v>1.9021978021978021</v>
      </c>
      <c r="BM1174" s="283">
        <f t="shared" si="684"/>
        <v>1.9704271631982475</v>
      </c>
      <c r="BN1174" s="283">
        <f t="shared" si="684"/>
        <v>1.9332603938730852</v>
      </c>
      <c r="BO1174" s="283">
        <f t="shared" si="684"/>
        <v>1.9234135667396062</v>
      </c>
      <c r="BP1174" s="283">
        <f t="shared" si="684"/>
        <v>1.9320175438596492</v>
      </c>
      <c r="BQ1174" s="283">
        <f t="shared" si="684"/>
        <v>1.9452354874041622</v>
      </c>
      <c r="BR1174" s="832">
        <f t="shared" si="684"/>
        <v>1.8829321663019694</v>
      </c>
      <c r="BS1174" s="283">
        <f t="shared" si="684"/>
        <v>1.8490153172866521</v>
      </c>
      <c r="BT1174" s="283">
        <f t="shared" si="684"/>
        <v>1.9354485776805253</v>
      </c>
      <c r="BU1174" s="283">
        <f t="shared" si="684"/>
        <v>1.9584245076586433</v>
      </c>
      <c r="BV1174" s="283">
        <f t="shared" si="684"/>
        <v>1.9549945115257958</v>
      </c>
      <c r="BW1174" s="832">
        <f t="shared" si="684"/>
        <v>1.9013157894736843</v>
      </c>
      <c r="BX1174" s="283">
        <f t="shared" si="684"/>
        <v>1.8960612691466083</v>
      </c>
      <c r="BY1174" s="832">
        <f t="shared" si="684"/>
        <v>1.9026258205689277</v>
      </c>
      <c r="BZ1174" s="832">
        <f t="shared" si="684"/>
        <v>1.932967032967033</v>
      </c>
      <c r="CA1174" s="283">
        <f t="shared" si="684"/>
        <v>1.9485776805251642</v>
      </c>
      <c r="CB1174" s="283">
        <f t="shared" si="684"/>
        <v>1.9452954048140043</v>
      </c>
      <c r="CC1174" s="283">
        <f t="shared" si="684"/>
        <v>1.9179431072210065</v>
      </c>
      <c r="CD1174" s="770">
        <f t="shared" si="684"/>
        <v>1.8588621444201312</v>
      </c>
      <c r="CE1174" s="283">
        <f t="shared" si="684"/>
        <v>1.9649890590809629</v>
      </c>
      <c r="CF1174" s="283">
        <f t="shared" si="684"/>
        <v>1.961706783369803</v>
      </c>
      <c r="CG1174" s="283">
        <f t="shared" si="684"/>
        <v>1.9496717724288841</v>
      </c>
      <c r="CH1174" s="283">
        <f t="shared" si="684"/>
        <v>1.9671772428884027</v>
      </c>
      <c r="CI1174" s="283">
        <f t="shared" si="684"/>
        <v>1.9748358862144419</v>
      </c>
      <c r="CJ1174" s="770">
        <f t="shared" si="684"/>
        <v>1.9288840262582057</v>
      </c>
      <c r="CK1174" s="283">
        <f t="shared" si="684"/>
        <v>1.9956188389923331</v>
      </c>
      <c r="CL1174" s="972">
        <f>COUNTIF(BL1175:CK1175,"Đ")</f>
        <v>26</v>
      </c>
      <c r="CM1174" s="960">
        <f>CL1174/(CL1174+CN1174+CP1174+CR1174)</f>
        <v>1</v>
      </c>
      <c r="CN1174" s="959">
        <f>COUNTIF(BL1175:CK1175,"CCG")</f>
        <v>0</v>
      </c>
      <c r="CO1174" s="960">
        <f>CN1174/(CL1174+CN1174+CP1174+CR1174)</f>
        <v>0</v>
      </c>
      <c r="CP1174" s="959">
        <f>COUNTIF(BL1175:CK1175,"CĐ")</f>
        <v>0</v>
      </c>
      <c r="CQ1174" s="960">
        <f>CP1174/(CL1174+CN1174+CP1174+CR1174)</f>
        <v>0</v>
      </c>
      <c r="CR1174" s="959">
        <f>COUNTIF(BL1175:CK1175,"KĐG")</f>
        <v>0</v>
      </c>
      <c r="CS1174" s="960">
        <f>CR1174/(CL1174+CN1174+CP1174+CR1174)</f>
        <v>0</v>
      </c>
      <c r="CT1174" s="958">
        <f>(((CL1174*2)+(CN1174*1)+(CP1174*0)))/(CL1174+CN1174+CP1174)</f>
        <v>2</v>
      </c>
      <c r="CU1174" s="958" t="str">
        <f>IF(CS1174&gt;=50%,"KĐG",IF(CT1174&gt;=1.6,"Đạt",IF(CT1174&gt;=1,"Cần cố gắng","Chưa đạt")))</f>
        <v>Đạt</v>
      </c>
      <c r="CV1174" s="221"/>
    </row>
    <row r="1175" spans="1:100" ht="19.399999999999999" customHeight="1">
      <c r="A1175" s="1322"/>
      <c r="B1175" s="1183"/>
      <c r="C1175" s="1183"/>
      <c r="D1175" s="1183"/>
      <c r="E1175" s="1183"/>
      <c r="F1175" s="1183"/>
      <c r="G1175" s="1183"/>
      <c r="H1175" s="678"/>
      <c r="I1175" s="679"/>
      <c r="J1175" s="680"/>
      <c r="K1175" s="681"/>
      <c r="L1175" s="680"/>
      <c r="M1175" s="680"/>
      <c r="N1175" s="680"/>
      <c r="O1175" s="680"/>
      <c r="P1175" s="680"/>
      <c r="Q1175" s="680"/>
      <c r="R1175" s="680"/>
      <c r="S1175" s="680"/>
      <c r="T1175" s="680"/>
      <c r="U1175" s="680"/>
      <c r="V1175" s="680"/>
      <c r="W1175" s="682"/>
      <c r="X1175" s="680"/>
      <c r="Y1175" s="680"/>
      <c r="Z1175" s="680"/>
      <c r="AA1175" s="680"/>
      <c r="AB1175" s="266"/>
      <c r="AC1175" s="668"/>
      <c r="AD1175" s="266"/>
      <c r="AE1175" s="266"/>
      <c r="AF1175" s="266"/>
      <c r="AG1175" s="266"/>
      <c r="AH1175" s="266"/>
      <c r="AI1175" s="266"/>
      <c r="AJ1175" s="266"/>
      <c r="AK1175" s="266"/>
      <c r="AL1175" s="266"/>
      <c r="AM1175" s="266"/>
      <c r="AN1175" s="266"/>
      <c r="AO1175" s="266"/>
      <c r="AP1175" s="266"/>
      <c r="AQ1175" s="266"/>
      <c r="AR1175" s="266"/>
      <c r="AS1175" s="266"/>
      <c r="AT1175" s="266"/>
      <c r="AU1175" s="266"/>
      <c r="AV1175" s="266"/>
      <c r="AW1175" s="266"/>
      <c r="AX1175" s="266"/>
      <c r="AY1175" s="266"/>
      <c r="AZ1175" s="266"/>
      <c r="BA1175" s="266"/>
      <c r="BB1175" s="266"/>
      <c r="BC1175" s="266"/>
      <c r="BD1175" s="266"/>
      <c r="BE1175" s="266"/>
      <c r="BF1175" s="266"/>
      <c r="BG1175" s="266"/>
      <c r="BH1175" s="266"/>
      <c r="BI1175" s="266"/>
      <c r="BJ1175" s="266"/>
      <c r="BK1175" s="266"/>
      <c r="BL1175" s="832" t="str">
        <f t="shared" ref="BL1175:CK1175" si="685">IF(BL1173&gt;=50%,"KĐG",IF(BL1174&gt;=1.6,"Đ",IF(BL1174&gt;=1,"CCG","CĐ")))</f>
        <v>Đ</v>
      </c>
      <c r="BM1175" s="283" t="str">
        <f t="shared" si="685"/>
        <v>Đ</v>
      </c>
      <c r="BN1175" s="283" t="str">
        <f t="shared" si="685"/>
        <v>Đ</v>
      </c>
      <c r="BO1175" s="283" t="str">
        <f t="shared" si="685"/>
        <v>Đ</v>
      </c>
      <c r="BP1175" s="283" t="str">
        <f t="shared" si="685"/>
        <v>Đ</v>
      </c>
      <c r="BQ1175" s="283" t="str">
        <f t="shared" si="685"/>
        <v>Đ</v>
      </c>
      <c r="BR1175" s="832" t="str">
        <f t="shared" si="685"/>
        <v>Đ</v>
      </c>
      <c r="BS1175" s="283" t="str">
        <f t="shared" si="685"/>
        <v>Đ</v>
      </c>
      <c r="BT1175" s="283" t="str">
        <f t="shared" si="685"/>
        <v>Đ</v>
      </c>
      <c r="BU1175" s="283" t="str">
        <f t="shared" si="685"/>
        <v>Đ</v>
      </c>
      <c r="BV1175" s="283" t="str">
        <f t="shared" si="685"/>
        <v>Đ</v>
      </c>
      <c r="BW1175" s="832" t="str">
        <f t="shared" si="685"/>
        <v>Đ</v>
      </c>
      <c r="BX1175" s="283" t="str">
        <f t="shared" si="685"/>
        <v>Đ</v>
      </c>
      <c r="BY1175" s="832" t="str">
        <f t="shared" si="685"/>
        <v>Đ</v>
      </c>
      <c r="BZ1175" s="832" t="str">
        <f t="shared" si="685"/>
        <v>Đ</v>
      </c>
      <c r="CA1175" s="283" t="str">
        <f t="shared" si="685"/>
        <v>Đ</v>
      </c>
      <c r="CB1175" s="283" t="str">
        <f t="shared" si="685"/>
        <v>Đ</v>
      </c>
      <c r="CC1175" s="283" t="str">
        <f t="shared" si="685"/>
        <v>Đ</v>
      </c>
      <c r="CD1175" s="770" t="str">
        <f t="shared" si="685"/>
        <v>Đ</v>
      </c>
      <c r="CE1175" s="283" t="str">
        <f t="shared" si="685"/>
        <v>Đ</v>
      </c>
      <c r="CF1175" s="283" t="str">
        <f t="shared" si="685"/>
        <v>Đ</v>
      </c>
      <c r="CG1175" s="283" t="str">
        <f t="shared" si="685"/>
        <v>Đ</v>
      </c>
      <c r="CH1175" s="283" t="str">
        <f t="shared" si="685"/>
        <v>Đ</v>
      </c>
      <c r="CI1175" s="283" t="str">
        <f t="shared" si="685"/>
        <v>Đ</v>
      </c>
      <c r="CJ1175" s="770" t="str">
        <f t="shared" si="685"/>
        <v>Đ</v>
      </c>
      <c r="CK1175" s="283" t="str">
        <f t="shared" si="685"/>
        <v>Đ</v>
      </c>
      <c r="CL1175" s="972"/>
      <c r="CM1175" s="960"/>
      <c r="CN1175" s="959"/>
      <c r="CO1175" s="960"/>
      <c r="CP1175" s="959"/>
      <c r="CQ1175" s="960"/>
      <c r="CR1175" s="959"/>
      <c r="CS1175" s="960"/>
      <c r="CT1175" s="958"/>
      <c r="CU1175" s="958"/>
      <c r="CV1175" s="221"/>
    </row>
    <row r="1176" spans="1:100" s="741" customFormat="1" ht="30" customHeight="1">
      <c r="A1176" s="829"/>
      <c r="B1176" s="1323"/>
      <c r="C1176" s="1323"/>
      <c r="D1176" s="1323"/>
      <c r="E1176" s="1323"/>
      <c r="F1176" s="1323"/>
      <c r="G1176" s="1323"/>
      <c r="H1176" s="740"/>
      <c r="I1176" s="740"/>
      <c r="L1176" s="747"/>
      <c r="N1176" s="748"/>
      <c r="Q1176" s="1256" t="s">
        <v>3074</v>
      </c>
      <c r="R1176" s="1256"/>
      <c r="S1176" s="1256"/>
      <c r="T1176" s="1256"/>
      <c r="U1176" s="1256"/>
      <c r="V1176" s="1256"/>
      <c r="W1176" s="1256"/>
      <c r="X1176" s="1256"/>
      <c r="Y1176" s="1256"/>
      <c r="Z1176" s="1256"/>
      <c r="AA1176" s="1256"/>
      <c r="AB1176" s="1256"/>
      <c r="BL1176" s="829"/>
      <c r="BO1176" s="749"/>
      <c r="BR1176" s="829"/>
      <c r="BS1176" s="775"/>
      <c r="BU1176" s="750"/>
      <c r="BW1176" s="831"/>
      <c r="BY1176" s="830"/>
      <c r="BZ1176" s="829"/>
      <c r="CB1176" s="751"/>
      <c r="CD1176" s="772"/>
      <c r="CF1176" s="750"/>
      <c r="CI1176" s="750"/>
      <c r="CJ1176" s="772"/>
      <c r="CK1176" s="750"/>
      <c r="CM1176" s="825"/>
    </row>
    <row r="1177" spans="1:100" s="92" customFormat="1" ht="24" customHeight="1">
      <c r="A1177" s="1275" t="s">
        <v>3080</v>
      </c>
      <c r="B1177" s="1275"/>
      <c r="C1177" s="1275"/>
      <c r="D1177" s="1275"/>
      <c r="E1177" s="1275"/>
      <c r="F1177" s="1275"/>
      <c r="G1177" s="1275" t="s">
        <v>3080</v>
      </c>
      <c r="H1177" s="1275"/>
      <c r="I1177" s="1275"/>
      <c r="L1177" s="742"/>
      <c r="N1177" s="743"/>
      <c r="Q1177" s="1259" t="s">
        <v>2018</v>
      </c>
      <c r="R1177" s="1259"/>
      <c r="S1177" s="1259"/>
      <c r="T1177" s="1259"/>
      <c r="U1177" s="1259"/>
      <c r="V1177" s="1259"/>
      <c r="W1177" s="1259"/>
      <c r="X1177" s="1259"/>
      <c r="Y1177" s="1259"/>
      <c r="Z1177" s="1259"/>
      <c r="AA1177" s="1259"/>
      <c r="AB1177" s="1259"/>
      <c r="BL1177" s="826"/>
      <c r="BO1177" s="744"/>
      <c r="BR1177" s="826"/>
      <c r="BS1177" s="776"/>
      <c r="BU1177" s="745"/>
      <c r="BW1177" s="828"/>
      <c r="BY1177" s="827"/>
      <c r="BZ1177" s="826"/>
      <c r="CB1177" s="746"/>
      <c r="CD1177" s="773"/>
      <c r="CF1177" s="745"/>
      <c r="CI1177" s="745"/>
      <c r="CJ1177" s="773"/>
      <c r="CK1177" s="825" t="s">
        <v>3079</v>
      </c>
    </row>
    <row r="1178" spans="1:100" ht="30.75" customHeight="1">
      <c r="A1178" s="1274" t="s">
        <v>3078</v>
      </c>
      <c r="B1178" s="1274"/>
      <c r="C1178" s="1274"/>
      <c r="D1178" s="1274" t="s">
        <v>3078</v>
      </c>
      <c r="E1178" s="1274"/>
      <c r="F1178" s="1274"/>
      <c r="G1178" s="1274" t="s">
        <v>3078</v>
      </c>
      <c r="H1178" s="1274"/>
      <c r="I1178" s="1274"/>
    </row>
    <row r="1179" spans="1:100" ht="30.75" customHeight="1">
      <c r="A1179" s="1274" t="s">
        <v>3077</v>
      </c>
      <c r="B1179" s="1274"/>
      <c r="C1179" s="1274"/>
      <c r="D1179" s="1274" t="s">
        <v>3077</v>
      </c>
      <c r="E1179" s="1274"/>
      <c r="F1179" s="1274"/>
      <c r="G1179" s="1274" t="s">
        <v>3077</v>
      </c>
      <c r="H1179" s="1274"/>
      <c r="I1179" s="1274"/>
    </row>
  </sheetData>
  <sheetProtection selectLockedCells="1" selectUnlockedCells="1"/>
  <autoFilter ref="A5:QNO1030" xr:uid="{00000000-0009-0000-0000-000001000000}"/>
  <dataConsolidate/>
  <mergeCells count="1371">
    <mergeCell ref="B1176:G1176"/>
    <mergeCell ref="Q1176:AB1176"/>
    <mergeCell ref="Q1177:AB1177"/>
    <mergeCell ref="CN1174:CN1175"/>
    <mergeCell ref="CO1174:CO1175"/>
    <mergeCell ref="CP1174:CP1175"/>
    <mergeCell ref="CQ1174:CQ1175"/>
    <mergeCell ref="CR1174:CR1175"/>
    <mergeCell ref="A1162:A1168"/>
    <mergeCell ref="B1162:G1162"/>
    <mergeCell ref="CL1162:CU1166"/>
    <mergeCell ref="B1163:G1163"/>
    <mergeCell ref="B1164:G1164"/>
    <mergeCell ref="B1165:G1165"/>
    <mergeCell ref="CU1167:CU1168"/>
    <mergeCell ref="B1166:G1166"/>
    <mergeCell ref="B1167:G1168"/>
    <mergeCell ref="CL1167:CL1168"/>
    <mergeCell ref="CM1167:CM1168"/>
    <mergeCell ref="CN1167:CN1168"/>
    <mergeCell ref="CO1167:CO1168"/>
    <mergeCell ref="CM1174:CM1175"/>
    <mergeCell ref="CP1167:CP1168"/>
    <mergeCell ref="CQ1167:CQ1168"/>
    <mergeCell ref="CR1167:CR1168"/>
    <mergeCell ref="CS1167:CS1168"/>
    <mergeCell ref="CT1167:CT1168"/>
    <mergeCell ref="CS1174:CS1175"/>
    <mergeCell ref="A1169:A1175"/>
    <mergeCell ref="B1169:G1169"/>
    <mergeCell ref="CL1169:CU1173"/>
    <mergeCell ref="B1170:G1170"/>
    <mergeCell ref="B1171:G1171"/>
    <mergeCell ref="B1172:G1172"/>
    <mergeCell ref="B1173:G1173"/>
    <mergeCell ref="B1174:G1175"/>
    <mergeCell ref="CL1174:CL1175"/>
    <mergeCell ref="CT1174:CT1175"/>
    <mergeCell ref="CU1174:CU1175"/>
    <mergeCell ref="A1155:A1161"/>
    <mergeCell ref="B1155:G1155"/>
    <mergeCell ref="CL1155:CU1159"/>
    <mergeCell ref="B1156:G1156"/>
    <mergeCell ref="B1157:G1157"/>
    <mergeCell ref="B1158:G1158"/>
    <mergeCell ref="B1159:G1159"/>
    <mergeCell ref="B1160:G1161"/>
    <mergeCell ref="CL1160:CL1161"/>
    <mergeCell ref="CM1160:CM1161"/>
    <mergeCell ref="CN1160:CN1161"/>
    <mergeCell ref="CO1160:CO1161"/>
    <mergeCell ref="CP1160:CP1161"/>
    <mergeCell ref="CQ1160:CQ1161"/>
    <mergeCell ref="CR1160:CR1161"/>
    <mergeCell ref="CS1160:CS1161"/>
    <mergeCell ref="CT1160:CT1161"/>
    <mergeCell ref="CU1160:CU1161"/>
    <mergeCell ref="A1148:A1154"/>
    <mergeCell ref="B1148:G1148"/>
    <mergeCell ref="CL1148:CU1152"/>
    <mergeCell ref="B1149:G1149"/>
    <mergeCell ref="B1150:G1150"/>
    <mergeCell ref="B1151:G1151"/>
    <mergeCell ref="B1152:G1152"/>
    <mergeCell ref="B1153:G1154"/>
    <mergeCell ref="CL1153:CL1154"/>
    <mergeCell ref="CM1153:CM1154"/>
    <mergeCell ref="CN1153:CN1154"/>
    <mergeCell ref="CO1153:CO1154"/>
    <mergeCell ref="CP1153:CP1154"/>
    <mergeCell ref="CQ1153:CQ1154"/>
    <mergeCell ref="CR1153:CR1154"/>
    <mergeCell ref="CS1153:CS1154"/>
    <mergeCell ref="CT1153:CT1154"/>
    <mergeCell ref="CU1153:CU1154"/>
    <mergeCell ref="A1141:A1147"/>
    <mergeCell ref="B1141:G1141"/>
    <mergeCell ref="CL1141:CU1145"/>
    <mergeCell ref="B1142:G1142"/>
    <mergeCell ref="B1143:G1143"/>
    <mergeCell ref="B1144:G1144"/>
    <mergeCell ref="B1145:G1145"/>
    <mergeCell ref="B1146:G1147"/>
    <mergeCell ref="CL1146:CL1147"/>
    <mergeCell ref="CM1146:CM1147"/>
    <mergeCell ref="CN1146:CN1147"/>
    <mergeCell ref="CO1146:CO1147"/>
    <mergeCell ref="CP1146:CP1147"/>
    <mergeCell ref="CQ1146:CQ1147"/>
    <mergeCell ref="CR1146:CR1147"/>
    <mergeCell ref="CS1146:CS1147"/>
    <mergeCell ref="CT1146:CT1147"/>
    <mergeCell ref="CU1146:CU1147"/>
    <mergeCell ref="A1134:A1140"/>
    <mergeCell ref="B1134:G1134"/>
    <mergeCell ref="CL1134:CU1138"/>
    <mergeCell ref="B1135:G1135"/>
    <mergeCell ref="B1136:G1136"/>
    <mergeCell ref="B1137:G1137"/>
    <mergeCell ref="B1138:G1138"/>
    <mergeCell ref="B1139:G1140"/>
    <mergeCell ref="CL1139:CL1140"/>
    <mergeCell ref="CM1139:CM1140"/>
    <mergeCell ref="CN1139:CN1140"/>
    <mergeCell ref="CO1139:CO1140"/>
    <mergeCell ref="CP1139:CP1140"/>
    <mergeCell ref="CQ1139:CQ1140"/>
    <mergeCell ref="CR1139:CR1140"/>
    <mergeCell ref="CS1139:CS1140"/>
    <mergeCell ref="CT1139:CT1140"/>
    <mergeCell ref="CU1139:CU1140"/>
    <mergeCell ref="A1126:A1132"/>
    <mergeCell ref="B1126:G1126"/>
    <mergeCell ref="CL1126:CU1130"/>
    <mergeCell ref="B1127:G1127"/>
    <mergeCell ref="B1128:G1128"/>
    <mergeCell ref="B1129:G1129"/>
    <mergeCell ref="B1130:G1130"/>
    <mergeCell ref="B1131:G1132"/>
    <mergeCell ref="CL1131:CL1132"/>
    <mergeCell ref="CM1131:CM1132"/>
    <mergeCell ref="CN1131:CN1132"/>
    <mergeCell ref="CO1131:CO1132"/>
    <mergeCell ref="CP1131:CP1132"/>
    <mergeCell ref="CQ1131:CQ1132"/>
    <mergeCell ref="CR1131:CR1132"/>
    <mergeCell ref="CS1131:CS1132"/>
    <mergeCell ref="CT1131:CT1132"/>
    <mergeCell ref="CU1131:CU1132"/>
    <mergeCell ref="A1119:A1125"/>
    <mergeCell ref="B1119:G1119"/>
    <mergeCell ref="CL1119:CU1123"/>
    <mergeCell ref="B1120:G1120"/>
    <mergeCell ref="B1121:G1121"/>
    <mergeCell ref="B1122:G1122"/>
    <mergeCell ref="B1123:G1123"/>
    <mergeCell ref="B1124:G1125"/>
    <mergeCell ref="CL1124:CL1125"/>
    <mergeCell ref="CM1124:CM1125"/>
    <mergeCell ref="CN1124:CN1125"/>
    <mergeCell ref="CO1124:CO1125"/>
    <mergeCell ref="CP1124:CP1125"/>
    <mergeCell ref="CQ1124:CQ1125"/>
    <mergeCell ref="CR1124:CR1125"/>
    <mergeCell ref="CS1124:CS1125"/>
    <mergeCell ref="CT1124:CT1125"/>
    <mergeCell ref="CU1124:CU1125"/>
    <mergeCell ref="A1112:A1118"/>
    <mergeCell ref="B1112:G1112"/>
    <mergeCell ref="CL1112:CU1116"/>
    <mergeCell ref="B1113:G1113"/>
    <mergeCell ref="B1114:G1114"/>
    <mergeCell ref="B1115:G1115"/>
    <mergeCell ref="B1116:G1116"/>
    <mergeCell ref="B1117:G1118"/>
    <mergeCell ref="CL1117:CL1118"/>
    <mergeCell ref="CM1117:CM1118"/>
    <mergeCell ref="CN1117:CN1118"/>
    <mergeCell ref="CO1117:CO1118"/>
    <mergeCell ref="CP1117:CP1118"/>
    <mergeCell ref="CQ1117:CQ1118"/>
    <mergeCell ref="CR1117:CR1118"/>
    <mergeCell ref="CS1117:CS1118"/>
    <mergeCell ref="CT1117:CT1118"/>
    <mergeCell ref="CU1117:CU1118"/>
    <mergeCell ref="A1105:A1111"/>
    <mergeCell ref="B1105:G1105"/>
    <mergeCell ref="CL1105:CU1109"/>
    <mergeCell ref="B1106:G1106"/>
    <mergeCell ref="B1107:G1107"/>
    <mergeCell ref="B1108:G1108"/>
    <mergeCell ref="B1109:G1109"/>
    <mergeCell ref="B1110:G1111"/>
    <mergeCell ref="CL1110:CL1111"/>
    <mergeCell ref="CM1110:CM1111"/>
    <mergeCell ref="CN1110:CN1111"/>
    <mergeCell ref="CO1110:CO1111"/>
    <mergeCell ref="CP1110:CP1111"/>
    <mergeCell ref="CQ1110:CQ1111"/>
    <mergeCell ref="CR1110:CR1111"/>
    <mergeCell ref="CS1110:CS1111"/>
    <mergeCell ref="CT1110:CT1111"/>
    <mergeCell ref="CU1110:CU1111"/>
    <mergeCell ref="A1098:A1104"/>
    <mergeCell ref="B1098:G1098"/>
    <mergeCell ref="CL1098:CU1102"/>
    <mergeCell ref="B1099:G1099"/>
    <mergeCell ref="B1100:G1100"/>
    <mergeCell ref="B1101:G1101"/>
    <mergeCell ref="B1102:G1102"/>
    <mergeCell ref="B1103:G1104"/>
    <mergeCell ref="CL1103:CL1104"/>
    <mergeCell ref="CM1103:CM1104"/>
    <mergeCell ref="CN1103:CN1104"/>
    <mergeCell ref="CO1103:CO1104"/>
    <mergeCell ref="CP1103:CP1104"/>
    <mergeCell ref="CQ1103:CQ1104"/>
    <mergeCell ref="CR1103:CR1104"/>
    <mergeCell ref="CS1103:CS1104"/>
    <mergeCell ref="CT1103:CT1104"/>
    <mergeCell ref="CU1103:CU1104"/>
    <mergeCell ref="A1091:A1097"/>
    <mergeCell ref="B1091:G1091"/>
    <mergeCell ref="CL1091:CU1095"/>
    <mergeCell ref="B1092:G1092"/>
    <mergeCell ref="B1093:G1093"/>
    <mergeCell ref="B1094:G1094"/>
    <mergeCell ref="B1095:G1095"/>
    <mergeCell ref="B1096:G1097"/>
    <mergeCell ref="CL1096:CL1097"/>
    <mergeCell ref="CM1096:CM1097"/>
    <mergeCell ref="CN1096:CN1097"/>
    <mergeCell ref="CO1096:CO1097"/>
    <mergeCell ref="CP1096:CP1097"/>
    <mergeCell ref="CQ1096:CQ1097"/>
    <mergeCell ref="CR1096:CR1097"/>
    <mergeCell ref="CS1096:CS1097"/>
    <mergeCell ref="CT1096:CT1097"/>
    <mergeCell ref="CU1096:CU1097"/>
    <mergeCell ref="A1084:A1090"/>
    <mergeCell ref="B1084:G1084"/>
    <mergeCell ref="CL1084:CU1088"/>
    <mergeCell ref="B1085:G1085"/>
    <mergeCell ref="B1086:G1086"/>
    <mergeCell ref="B1087:G1087"/>
    <mergeCell ref="B1088:G1088"/>
    <mergeCell ref="B1089:G1090"/>
    <mergeCell ref="CL1089:CL1090"/>
    <mergeCell ref="CM1089:CM1090"/>
    <mergeCell ref="CN1089:CN1090"/>
    <mergeCell ref="CO1089:CO1090"/>
    <mergeCell ref="CP1089:CP1090"/>
    <mergeCell ref="CQ1089:CQ1090"/>
    <mergeCell ref="CR1089:CR1090"/>
    <mergeCell ref="CS1089:CS1090"/>
    <mergeCell ref="CT1089:CT1090"/>
    <mergeCell ref="CU1089:CU1090"/>
    <mergeCell ref="A1077:A1083"/>
    <mergeCell ref="B1077:G1077"/>
    <mergeCell ref="CL1077:CU1081"/>
    <mergeCell ref="B1078:G1078"/>
    <mergeCell ref="B1079:G1079"/>
    <mergeCell ref="B1080:G1080"/>
    <mergeCell ref="B1081:G1081"/>
    <mergeCell ref="B1082:G1083"/>
    <mergeCell ref="CL1082:CL1083"/>
    <mergeCell ref="CM1082:CM1083"/>
    <mergeCell ref="CN1082:CN1083"/>
    <mergeCell ref="CO1082:CO1083"/>
    <mergeCell ref="CP1082:CP1083"/>
    <mergeCell ref="CQ1082:CQ1083"/>
    <mergeCell ref="CR1082:CR1083"/>
    <mergeCell ref="CS1082:CS1083"/>
    <mergeCell ref="CT1082:CT1083"/>
    <mergeCell ref="CU1082:CU1083"/>
    <mergeCell ref="A1070:A1076"/>
    <mergeCell ref="B1070:G1070"/>
    <mergeCell ref="CL1070:CU1074"/>
    <mergeCell ref="B1071:G1071"/>
    <mergeCell ref="B1072:G1072"/>
    <mergeCell ref="B1073:G1073"/>
    <mergeCell ref="B1074:G1074"/>
    <mergeCell ref="B1075:G1076"/>
    <mergeCell ref="CL1075:CL1076"/>
    <mergeCell ref="CM1075:CM1076"/>
    <mergeCell ref="CN1075:CN1076"/>
    <mergeCell ref="CO1075:CO1076"/>
    <mergeCell ref="CP1075:CP1076"/>
    <mergeCell ref="CQ1075:CQ1076"/>
    <mergeCell ref="CR1075:CR1076"/>
    <mergeCell ref="CS1075:CS1076"/>
    <mergeCell ref="CT1075:CT1076"/>
    <mergeCell ref="CU1075:CU1076"/>
    <mergeCell ref="A1063:A1069"/>
    <mergeCell ref="B1063:G1063"/>
    <mergeCell ref="CL1063:CU1067"/>
    <mergeCell ref="B1064:G1064"/>
    <mergeCell ref="B1065:G1065"/>
    <mergeCell ref="B1066:G1066"/>
    <mergeCell ref="B1067:G1067"/>
    <mergeCell ref="B1068:G1069"/>
    <mergeCell ref="CL1068:CL1069"/>
    <mergeCell ref="CM1068:CM1069"/>
    <mergeCell ref="CN1068:CN1069"/>
    <mergeCell ref="CO1068:CO1069"/>
    <mergeCell ref="CP1068:CP1069"/>
    <mergeCell ref="CQ1068:CQ1069"/>
    <mergeCell ref="CR1068:CR1069"/>
    <mergeCell ref="CS1068:CS1069"/>
    <mergeCell ref="CT1068:CT1069"/>
    <mergeCell ref="CU1068:CU1069"/>
    <mergeCell ref="A1054:G1054"/>
    <mergeCell ref="B1055:G1055"/>
    <mergeCell ref="A1056:A1062"/>
    <mergeCell ref="B1056:G1056"/>
    <mergeCell ref="CL1056:CU1060"/>
    <mergeCell ref="B1057:G1057"/>
    <mergeCell ref="B1058:G1058"/>
    <mergeCell ref="B1059:G1059"/>
    <mergeCell ref="B1060:G1060"/>
    <mergeCell ref="B1061:G1062"/>
    <mergeCell ref="CL1061:CL1062"/>
    <mergeCell ref="CM1061:CM1062"/>
    <mergeCell ref="CN1061:CN1062"/>
    <mergeCell ref="CO1061:CO1062"/>
    <mergeCell ref="CP1061:CP1062"/>
    <mergeCell ref="CQ1061:CQ1062"/>
    <mergeCell ref="CR1061:CR1062"/>
    <mergeCell ref="CS1061:CS1062"/>
    <mergeCell ref="CT1061:CT1062"/>
    <mergeCell ref="CU1061:CU1062"/>
    <mergeCell ref="BL1032:CU1037"/>
    <mergeCell ref="CV1032:CV1037"/>
    <mergeCell ref="B1033:G1033"/>
    <mergeCell ref="B1034:G1034"/>
    <mergeCell ref="B1035:G1035"/>
    <mergeCell ref="B1036:G1036"/>
    <mergeCell ref="B1037:G1037"/>
    <mergeCell ref="B1038:G1038"/>
    <mergeCell ref="BL1038:CU1053"/>
    <mergeCell ref="CV1038:CV1053"/>
    <mergeCell ref="B1039:G1039"/>
    <mergeCell ref="B1040:G1040"/>
    <mergeCell ref="B1041:G1041"/>
    <mergeCell ref="B1042:G1042"/>
    <mergeCell ref="B1043:G1043"/>
    <mergeCell ref="B1044:G1044"/>
    <mergeCell ref="B1045:G1045"/>
    <mergeCell ref="B1046:G1046"/>
    <mergeCell ref="B1047:G1047"/>
    <mergeCell ref="B1048:G1048"/>
    <mergeCell ref="B1049:G1049"/>
    <mergeCell ref="B1050:G1050"/>
    <mergeCell ref="B1051:G1051"/>
    <mergeCell ref="B1052:G1052"/>
    <mergeCell ref="B1053:G1053"/>
    <mergeCell ref="A1020:A1024"/>
    <mergeCell ref="B1020:B1023"/>
    <mergeCell ref="D1020:D1024"/>
    <mergeCell ref="F1020:F1023"/>
    <mergeCell ref="C1022:C1024"/>
    <mergeCell ref="E1023:E1024"/>
    <mergeCell ref="C1025:C1026"/>
    <mergeCell ref="D1025:D1026"/>
    <mergeCell ref="E1025:E1026"/>
    <mergeCell ref="A1027:A1030"/>
    <mergeCell ref="B1027:B1030"/>
    <mergeCell ref="C1027:C1030"/>
    <mergeCell ref="D1027:D1030"/>
    <mergeCell ref="E1027:E1030"/>
    <mergeCell ref="F1027:F1030"/>
    <mergeCell ref="A1032:A1037"/>
    <mergeCell ref="B1032:G1032"/>
    <mergeCell ref="A1004:A1009"/>
    <mergeCell ref="B1004:B1009"/>
    <mergeCell ref="C1004:C1009"/>
    <mergeCell ref="D1004:D1009"/>
    <mergeCell ref="E1004:E1009"/>
    <mergeCell ref="F1004:F1009"/>
    <mergeCell ref="A1010:A1011"/>
    <mergeCell ref="B1010:B1011"/>
    <mergeCell ref="C1010:C1011"/>
    <mergeCell ref="D1010:D1011"/>
    <mergeCell ref="E1010:E1011"/>
    <mergeCell ref="F1010:F1011"/>
    <mergeCell ref="B1014:P1014"/>
    <mergeCell ref="A1016:A1017"/>
    <mergeCell ref="B1016:B1017"/>
    <mergeCell ref="C1016:C1017"/>
    <mergeCell ref="D1016:D1017"/>
    <mergeCell ref="E1016:E1017"/>
    <mergeCell ref="F1016:F1017"/>
    <mergeCell ref="A981:A986"/>
    <mergeCell ref="B981:B986"/>
    <mergeCell ref="C981:C986"/>
    <mergeCell ref="D981:D986"/>
    <mergeCell ref="E981:E986"/>
    <mergeCell ref="F981:F986"/>
    <mergeCell ref="A987:A994"/>
    <mergeCell ref="B987:B994"/>
    <mergeCell ref="C987:C994"/>
    <mergeCell ref="D987:D994"/>
    <mergeCell ref="E987:E994"/>
    <mergeCell ref="F987:F994"/>
    <mergeCell ref="A995:A1003"/>
    <mergeCell ref="B995:B1003"/>
    <mergeCell ref="C995:C1003"/>
    <mergeCell ref="D995:D1003"/>
    <mergeCell ref="E995:E1003"/>
    <mergeCell ref="F995:F1003"/>
    <mergeCell ref="A945:A947"/>
    <mergeCell ref="B945:B947"/>
    <mergeCell ref="C945:C947"/>
    <mergeCell ref="D945:D947"/>
    <mergeCell ref="E945:E947"/>
    <mergeCell ref="F945:F947"/>
    <mergeCell ref="A906:A944"/>
    <mergeCell ref="A948:A961"/>
    <mergeCell ref="B948:B961"/>
    <mergeCell ref="C948:C961"/>
    <mergeCell ref="D948:D961"/>
    <mergeCell ref="E948:E961"/>
    <mergeCell ref="F948:F961"/>
    <mergeCell ref="A962:A980"/>
    <mergeCell ref="B962:B980"/>
    <mergeCell ref="C962:C980"/>
    <mergeCell ref="D962:D980"/>
    <mergeCell ref="E962:E980"/>
    <mergeCell ref="F962:F970"/>
    <mergeCell ref="F971:F980"/>
    <mergeCell ref="B871:P871"/>
    <mergeCell ref="B872:P872"/>
    <mergeCell ref="B876:G876"/>
    <mergeCell ref="A877:A887"/>
    <mergeCell ref="B877:B887"/>
    <mergeCell ref="C877:C887"/>
    <mergeCell ref="D877:D887"/>
    <mergeCell ref="E877:E887"/>
    <mergeCell ref="A890:A905"/>
    <mergeCell ref="B890:B905"/>
    <mergeCell ref="C890:C905"/>
    <mergeCell ref="D890:D905"/>
    <mergeCell ref="E890:E905"/>
    <mergeCell ref="F890:F905"/>
    <mergeCell ref="B906:B944"/>
    <mergeCell ref="C906:C912"/>
    <mergeCell ref="D906:D912"/>
    <mergeCell ref="E906:E912"/>
    <mergeCell ref="F906:F912"/>
    <mergeCell ref="C913:C944"/>
    <mergeCell ref="D913:D944"/>
    <mergeCell ref="E913:E944"/>
    <mergeCell ref="F913:F924"/>
    <mergeCell ref="F925:F936"/>
    <mergeCell ref="F937:F941"/>
    <mergeCell ref="F942:F944"/>
    <mergeCell ref="A849:A851"/>
    <mergeCell ref="B849:B851"/>
    <mergeCell ref="C849:C851"/>
    <mergeCell ref="D849:D851"/>
    <mergeCell ref="E849:E851"/>
    <mergeCell ref="F849:F851"/>
    <mergeCell ref="B852:P852"/>
    <mergeCell ref="A853:A864"/>
    <mergeCell ref="B853:B864"/>
    <mergeCell ref="C853:C864"/>
    <mergeCell ref="D853:D864"/>
    <mergeCell ref="E853:E864"/>
    <mergeCell ref="F853:F864"/>
    <mergeCell ref="B865:B867"/>
    <mergeCell ref="A866:A867"/>
    <mergeCell ref="F866:F867"/>
    <mergeCell ref="A868:A870"/>
    <mergeCell ref="B868:B870"/>
    <mergeCell ref="C868:C870"/>
    <mergeCell ref="D868:D870"/>
    <mergeCell ref="E868:E870"/>
    <mergeCell ref="F868:F870"/>
    <mergeCell ref="A824:A834"/>
    <mergeCell ref="B824:B834"/>
    <mergeCell ref="C824:C834"/>
    <mergeCell ref="D824:D834"/>
    <mergeCell ref="E824:E834"/>
    <mergeCell ref="F824:F834"/>
    <mergeCell ref="A836:A845"/>
    <mergeCell ref="B836:B845"/>
    <mergeCell ref="C836:C845"/>
    <mergeCell ref="D836:D845"/>
    <mergeCell ref="E836:E845"/>
    <mergeCell ref="F836:F845"/>
    <mergeCell ref="A846:A848"/>
    <mergeCell ref="B846:B848"/>
    <mergeCell ref="C846:C848"/>
    <mergeCell ref="D846:D848"/>
    <mergeCell ref="E846:E848"/>
    <mergeCell ref="F846:F848"/>
    <mergeCell ref="A812:A815"/>
    <mergeCell ref="B812:B815"/>
    <mergeCell ref="C812:C815"/>
    <mergeCell ref="D812:D815"/>
    <mergeCell ref="E812:E815"/>
    <mergeCell ref="F812:F815"/>
    <mergeCell ref="A816:A819"/>
    <mergeCell ref="B816:B819"/>
    <mergeCell ref="C816:C819"/>
    <mergeCell ref="D816:D819"/>
    <mergeCell ref="E816:E819"/>
    <mergeCell ref="F816:F819"/>
    <mergeCell ref="A820:A823"/>
    <mergeCell ref="B820:B823"/>
    <mergeCell ref="C820:C823"/>
    <mergeCell ref="D820:D823"/>
    <mergeCell ref="E820:E823"/>
    <mergeCell ref="F820:F823"/>
    <mergeCell ref="A793:A799"/>
    <mergeCell ref="B793:B799"/>
    <mergeCell ref="C793:C799"/>
    <mergeCell ref="D793:D799"/>
    <mergeCell ref="E793:E799"/>
    <mergeCell ref="F793:F799"/>
    <mergeCell ref="A800:A805"/>
    <mergeCell ref="B800:B805"/>
    <mergeCell ref="C800:C805"/>
    <mergeCell ref="D800:D805"/>
    <mergeCell ref="E800:E805"/>
    <mergeCell ref="F800:F805"/>
    <mergeCell ref="A806:A811"/>
    <mergeCell ref="B806:B811"/>
    <mergeCell ref="C806:C811"/>
    <mergeCell ref="D806:D811"/>
    <mergeCell ref="E806:E811"/>
    <mergeCell ref="F806:F811"/>
    <mergeCell ref="A781:A782"/>
    <mergeCell ref="B781:B782"/>
    <mergeCell ref="C781:C782"/>
    <mergeCell ref="D781:D782"/>
    <mergeCell ref="E781:E782"/>
    <mergeCell ref="F781:F782"/>
    <mergeCell ref="A786:A788"/>
    <mergeCell ref="B786:B788"/>
    <mergeCell ref="C786:C788"/>
    <mergeCell ref="D786:D787"/>
    <mergeCell ref="E786:E788"/>
    <mergeCell ref="F786:F787"/>
    <mergeCell ref="A789:A790"/>
    <mergeCell ref="B789:P789"/>
    <mergeCell ref="B790:P790"/>
    <mergeCell ref="A791:A792"/>
    <mergeCell ref="B791:B792"/>
    <mergeCell ref="C791:C792"/>
    <mergeCell ref="D791:D792"/>
    <mergeCell ref="E791:E792"/>
    <mergeCell ref="F791:F792"/>
    <mergeCell ref="A762:A766"/>
    <mergeCell ref="B762:B766"/>
    <mergeCell ref="C762:C766"/>
    <mergeCell ref="D762:D766"/>
    <mergeCell ref="E762:E766"/>
    <mergeCell ref="F763:F765"/>
    <mergeCell ref="B767:P767"/>
    <mergeCell ref="A773:A774"/>
    <mergeCell ref="B773:B774"/>
    <mergeCell ref="C773:C774"/>
    <mergeCell ref="D773:D774"/>
    <mergeCell ref="E773:E774"/>
    <mergeCell ref="A776:A780"/>
    <mergeCell ref="B776:B780"/>
    <mergeCell ref="C776:C780"/>
    <mergeCell ref="D776:D780"/>
    <mergeCell ref="E776:E780"/>
    <mergeCell ref="F776:F780"/>
    <mergeCell ref="A743:A750"/>
    <mergeCell ref="B743:B750"/>
    <mergeCell ref="C743:C750"/>
    <mergeCell ref="D743:D750"/>
    <mergeCell ref="E743:E750"/>
    <mergeCell ref="F743:F750"/>
    <mergeCell ref="A751:A755"/>
    <mergeCell ref="B751:B755"/>
    <mergeCell ref="C751:C755"/>
    <mergeCell ref="D751:D755"/>
    <mergeCell ref="E751:E755"/>
    <mergeCell ref="F751:F755"/>
    <mergeCell ref="A756:A760"/>
    <mergeCell ref="B756:B760"/>
    <mergeCell ref="C756:C760"/>
    <mergeCell ref="D756:D760"/>
    <mergeCell ref="E756:E760"/>
    <mergeCell ref="F756:F760"/>
    <mergeCell ref="B722:P722"/>
    <mergeCell ref="A723:A733"/>
    <mergeCell ref="B723:B733"/>
    <mergeCell ref="C723:C733"/>
    <mergeCell ref="D723:D733"/>
    <mergeCell ref="E723:E733"/>
    <mergeCell ref="F723:F733"/>
    <mergeCell ref="A735:A736"/>
    <mergeCell ref="B735:B736"/>
    <mergeCell ref="C735:C736"/>
    <mergeCell ref="D735:D736"/>
    <mergeCell ref="E735:E736"/>
    <mergeCell ref="F735:F736"/>
    <mergeCell ref="A738:A742"/>
    <mergeCell ref="B738:B742"/>
    <mergeCell ref="C738:C742"/>
    <mergeCell ref="D738:D742"/>
    <mergeCell ref="E738:E742"/>
    <mergeCell ref="F738:F742"/>
    <mergeCell ref="A695:A705"/>
    <mergeCell ref="B695:B705"/>
    <mergeCell ref="C695:C705"/>
    <mergeCell ref="D695:D705"/>
    <mergeCell ref="E695:E705"/>
    <mergeCell ref="F695:F705"/>
    <mergeCell ref="A707:A710"/>
    <mergeCell ref="B707:B710"/>
    <mergeCell ref="C707:C710"/>
    <mergeCell ref="D707:D710"/>
    <mergeCell ref="E707:E710"/>
    <mergeCell ref="F707:F710"/>
    <mergeCell ref="A712:A721"/>
    <mergeCell ref="B712:B721"/>
    <mergeCell ref="C712:C721"/>
    <mergeCell ref="D712:D721"/>
    <mergeCell ref="E712:E721"/>
    <mergeCell ref="F712:F721"/>
    <mergeCell ref="A685:A687"/>
    <mergeCell ref="B685:P685"/>
    <mergeCell ref="B686:P686"/>
    <mergeCell ref="B687:P687"/>
    <mergeCell ref="A688:A689"/>
    <mergeCell ref="B688:B689"/>
    <mergeCell ref="C688:C689"/>
    <mergeCell ref="D688:D689"/>
    <mergeCell ref="E688:E689"/>
    <mergeCell ref="F688:F689"/>
    <mergeCell ref="B691:B692"/>
    <mergeCell ref="F691:F692"/>
    <mergeCell ref="A693:A694"/>
    <mergeCell ref="B693:B694"/>
    <mergeCell ref="C693:C694"/>
    <mergeCell ref="D693:D694"/>
    <mergeCell ref="E693:E694"/>
    <mergeCell ref="F693:F694"/>
    <mergeCell ref="B650:G650"/>
    <mergeCell ref="A651:A655"/>
    <mergeCell ref="B651:B655"/>
    <mergeCell ref="C651:C655"/>
    <mergeCell ref="D651:D655"/>
    <mergeCell ref="E651:E655"/>
    <mergeCell ref="F651:F655"/>
    <mergeCell ref="A656:A665"/>
    <mergeCell ref="B656:B665"/>
    <mergeCell ref="C657:C665"/>
    <mergeCell ref="D657:D665"/>
    <mergeCell ref="E657:E665"/>
    <mergeCell ref="F657:F665"/>
    <mergeCell ref="A670:A682"/>
    <mergeCell ref="B670:B682"/>
    <mergeCell ref="C670:C682"/>
    <mergeCell ref="D670:D682"/>
    <mergeCell ref="E670:E682"/>
    <mergeCell ref="A636:A641"/>
    <mergeCell ref="B636:B641"/>
    <mergeCell ref="C636:C641"/>
    <mergeCell ref="D636:D641"/>
    <mergeCell ref="E636:E641"/>
    <mergeCell ref="F636:F641"/>
    <mergeCell ref="A644:A645"/>
    <mergeCell ref="B644:B645"/>
    <mergeCell ref="C644:C645"/>
    <mergeCell ref="D644:D645"/>
    <mergeCell ref="E644:E645"/>
    <mergeCell ref="F644:F645"/>
    <mergeCell ref="A646:A647"/>
    <mergeCell ref="B646:B647"/>
    <mergeCell ref="C646:C647"/>
    <mergeCell ref="E646:E647"/>
    <mergeCell ref="A648:A649"/>
    <mergeCell ref="B648:B649"/>
    <mergeCell ref="C648:C649"/>
    <mergeCell ref="D648:D649"/>
    <mergeCell ref="E648:E649"/>
    <mergeCell ref="F648:F649"/>
    <mergeCell ref="A580:A581"/>
    <mergeCell ref="B580:B581"/>
    <mergeCell ref="A582:A614"/>
    <mergeCell ref="B582:B614"/>
    <mergeCell ref="C582:C614"/>
    <mergeCell ref="D582:D614"/>
    <mergeCell ref="E582:E614"/>
    <mergeCell ref="F582:F602"/>
    <mergeCell ref="F603:F614"/>
    <mergeCell ref="A615:A626"/>
    <mergeCell ref="B615:B626"/>
    <mergeCell ref="C615:C626"/>
    <mergeCell ref="D615:D626"/>
    <mergeCell ref="E615:E626"/>
    <mergeCell ref="F615:F626"/>
    <mergeCell ref="A627:A635"/>
    <mergeCell ref="B627:B635"/>
    <mergeCell ref="A509:A570"/>
    <mergeCell ref="B509:B570"/>
    <mergeCell ref="C509:C570"/>
    <mergeCell ref="D509:D570"/>
    <mergeCell ref="E509:E570"/>
    <mergeCell ref="F509:F529"/>
    <mergeCell ref="F530:F570"/>
    <mergeCell ref="A572:A573"/>
    <mergeCell ref="B572:B573"/>
    <mergeCell ref="C572:C573"/>
    <mergeCell ref="D572:D573"/>
    <mergeCell ref="E572:E573"/>
    <mergeCell ref="F572:F573"/>
    <mergeCell ref="B575:G575"/>
    <mergeCell ref="A576:A577"/>
    <mergeCell ref="B576:B577"/>
    <mergeCell ref="C576:C577"/>
    <mergeCell ref="D576:D577"/>
    <mergeCell ref="E576:E577"/>
    <mergeCell ref="F576:F577"/>
    <mergeCell ref="B473:G473"/>
    <mergeCell ref="A474:A477"/>
    <mergeCell ref="B474:B477"/>
    <mergeCell ref="C474:C477"/>
    <mergeCell ref="D474:D477"/>
    <mergeCell ref="E474:E477"/>
    <mergeCell ref="F474:F477"/>
    <mergeCell ref="B480:H480"/>
    <mergeCell ref="A502:A503"/>
    <mergeCell ref="B502:G502"/>
    <mergeCell ref="B503:G503"/>
    <mergeCell ref="A504:A505"/>
    <mergeCell ref="B504:B505"/>
    <mergeCell ref="C504:C505"/>
    <mergeCell ref="E504:E505"/>
    <mergeCell ref="A506:A507"/>
    <mergeCell ref="B506:B507"/>
    <mergeCell ref="C506:C507"/>
    <mergeCell ref="D506:D507"/>
    <mergeCell ref="E506:E507"/>
    <mergeCell ref="F506:F507"/>
    <mergeCell ref="A465:A466"/>
    <mergeCell ref="B465:B466"/>
    <mergeCell ref="C465:C466"/>
    <mergeCell ref="D465:D466"/>
    <mergeCell ref="E465:E466"/>
    <mergeCell ref="F465:F466"/>
    <mergeCell ref="B467:G467"/>
    <mergeCell ref="A468:A469"/>
    <mergeCell ref="B468:B469"/>
    <mergeCell ref="C468:C469"/>
    <mergeCell ref="E468:E469"/>
    <mergeCell ref="A470:A472"/>
    <mergeCell ref="B470:B472"/>
    <mergeCell ref="C470:C472"/>
    <mergeCell ref="D470:D472"/>
    <mergeCell ref="E470:E472"/>
    <mergeCell ref="F470:F472"/>
    <mergeCell ref="A441:A443"/>
    <mergeCell ref="B442:B443"/>
    <mergeCell ref="A444:A445"/>
    <mergeCell ref="B444:B445"/>
    <mergeCell ref="C444:C445"/>
    <mergeCell ref="D444:D445"/>
    <mergeCell ref="E444:E445"/>
    <mergeCell ref="F444:F445"/>
    <mergeCell ref="B447:G447"/>
    <mergeCell ref="A448:A457"/>
    <mergeCell ref="B448:B457"/>
    <mergeCell ref="C448:C457"/>
    <mergeCell ref="D448:D457"/>
    <mergeCell ref="E448:E457"/>
    <mergeCell ref="F448:F457"/>
    <mergeCell ref="B458:P458"/>
    <mergeCell ref="A459:A462"/>
    <mergeCell ref="B459:B462"/>
    <mergeCell ref="C459:C462"/>
    <mergeCell ref="D459:D462"/>
    <mergeCell ref="E459:E462"/>
    <mergeCell ref="F459:F462"/>
    <mergeCell ref="A425:A426"/>
    <mergeCell ref="B425:B426"/>
    <mergeCell ref="C425:C426"/>
    <mergeCell ref="D425:D426"/>
    <mergeCell ref="E425:E426"/>
    <mergeCell ref="F425:F426"/>
    <mergeCell ref="A430:A431"/>
    <mergeCell ref="B430:G430"/>
    <mergeCell ref="B431:G431"/>
    <mergeCell ref="A434:A435"/>
    <mergeCell ref="B434:B435"/>
    <mergeCell ref="C434:C435"/>
    <mergeCell ref="D434:D435"/>
    <mergeCell ref="E434:E435"/>
    <mergeCell ref="F434:F435"/>
    <mergeCell ref="A436:A440"/>
    <mergeCell ref="B436:B440"/>
    <mergeCell ref="C436:C440"/>
    <mergeCell ref="D436:D440"/>
    <mergeCell ref="E436:E440"/>
    <mergeCell ref="F436:F440"/>
    <mergeCell ref="A410:A413"/>
    <mergeCell ref="B410:B413"/>
    <mergeCell ref="C410:C413"/>
    <mergeCell ref="D410:D413"/>
    <mergeCell ref="E410:E413"/>
    <mergeCell ref="F410:F413"/>
    <mergeCell ref="B415:G415"/>
    <mergeCell ref="A416:A422"/>
    <mergeCell ref="B416:B422"/>
    <mergeCell ref="C416:C419"/>
    <mergeCell ref="D416:D418"/>
    <mergeCell ref="E416:E419"/>
    <mergeCell ref="F416:F418"/>
    <mergeCell ref="C420:C422"/>
    <mergeCell ref="D420:D422"/>
    <mergeCell ref="E420:E422"/>
    <mergeCell ref="F420:F422"/>
    <mergeCell ref="B398:G398"/>
    <mergeCell ref="A399:A403"/>
    <mergeCell ref="B399:B403"/>
    <mergeCell ref="C399:C401"/>
    <mergeCell ref="C402:C403"/>
    <mergeCell ref="E402:E403"/>
    <mergeCell ref="A404:A406"/>
    <mergeCell ref="B404:B406"/>
    <mergeCell ref="C404:C406"/>
    <mergeCell ref="D404:D406"/>
    <mergeCell ref="E404:E406"/>
    <mergeCell ref="F404:F406"/>
    <mergeCell ref="B407:G407"/>
    <mergeCell ref="A408:A409"/>
    <mergeCell ref="B408:B409"/>
    <mergeCell ref="C408:C409"/>
    <mergeCell ref="D408:D409"/>
    <mergeCell ref="E408:E409"/>
    <mergeCell ref="F408:F409"/>
    <mergeCell ref="B384:G384"/>
    <mergeCell ref="B386:G386"/>
    <mergeCell ref="A387:A390"/>
    <mergeCell ref="B387:B390"/>
    <mergeCell ref="C387:C390"/>
    <mergeCell ref="D387:D390"/>
    <mergeCell ref="E387:E390"/>
    <mergeCell ref="F387:F390"/>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63:A364"/>
    <mergeCell ref="B363:G363"/>
    <mergeCell ref="B364:G364"/>
    <mergeCell ref="A366:A370"/>
    <mergeCell ref="B366:B370"/>
    <mergeCell ref="C366:C370"/>
    <mergeCell ref="D366:D370"/>
    <mergeCell ref="E366:E370"/>
    <mergeCell ref="F366:F370"/>
    <mergeCell ref="A372:A376"/>
    <mergeCell ref="B372:B376"/>
    <mergeCell ref="C372:C376"/>
    <mergeCell ref="D372:D376"/>
    <mergeCell ref="E372:E376"/>
    <mergeCell ref="F372:F376"/>
    <mergeCell ref="A377:A381"/>
    <mergeCell ref="B377:B381"/>
    <mergeCell ref="C377:C381"/>
    <mergeCell ref="D377:D381"/>
    <mergeCell ref="E377:E381"/>
    <mergeCell ref="F377:F381"/>
    <mergeCell ref="B352:P352"/>
    <mergeCell ref="A353:A357"/>
    <mergeCell ref="B353:B357"/>
    <mergeCell ref="C354:C357"/>
    <mergeCell ref="D354:D357"/>
    <mergeCell ref="E354:E357"/>
    <mergeCell ref="F355:F356"/>
    <mergeCell ref="B358:P358"/>
    <mergeCell ref="A359:A360"/>
    <mergeCell ref="B359:B360"/>
    <mergeCell ref="C359:C360"/>
    <mergeCell ref="D359:D360"/>
    <mergeCell ref="E359:E360"/>
    <mergeCell ref="F359:F360"/>
    <mergeCell ref="A361:A362"/>
    <mergeCell ref="B361:B362"/>
    <mergeCell ref="C361:C362"/>
    <mergeCell ref="D361:D362"/>
    <mergeCell ref="E361:E362"/>
    <mergeCell ref="F361:F362"/>
    <mergeCell ref="B318:P318"/>
    <mergeCell ref="B320:P320"/>
    <mergeCell ref="A321:A335"/>
    <mergeCell ref="B321:B335"/>
    <mergeCell ref="C321:C335"/>
    <mergeCell ref="E321:E334"/>
    <mergeCell ref="D322:D323"/>
    <mergeCell ref="F322:F323"/>
    <mergeCell ref="D324:D332"/>
    <mergeCell ref="F324:F332"/>
    <mergeCell ref="B336:P336"/>
    <mergeCell ref="A337:A341"/>
    <mergeCell ref="B339:B341"/>
    <mergeCell ref="C339:C341"/>
    <mergeCell ref="D339:D341"/>
    <mergeCell ref="E339:E341"/>
    <mergeCell ref="A343:A350"/>
    <mergeCell ref="B343:B350"/>
    <mergeCell ref="C343:C350"/>
    <mergeCell ref="D343:D350"/>
    <mergeCell ref="E343:E350"/>
    <mergeCell ref="F343:F350"/>
    <mergeCell ref="A300:A303"/>
    <mergeCell ref="B300:B303"/>
    <mergeCell ref="C300:C303"/>
    <mergeCell ref="D300:D303"/>
    <mergeCell ref="E300:E303"/>
    <mergeCell ref="F300:F303"/>
    <mergeCell ref="A306:A307"/>
    <mergeCell ref="B306:B307"/>
    <mergeCell ref="C306:C307"/>
    <mergeCell ref="D306:D307"/>
    <mergeCell ref="E306:E307"/>
    <mergeCell ref="F306:F307"/>
    <mergeCell ref="A308:A309"/>
    <mergeCell ref="B308:P308"/>
    <mergeCell ref="B309:P309"/>
    <mergeCell ref="A310:A314"/>
    <mergeCell ref="B310:B314"/>
    <mergeCell ref="C310:C314"/>
    <mergeCell ref="D310:D314"/>
    <mergeCell ref="E310:E314"/>
    <mergeCell ref="F310:F314"/>
    <mergeCell ref="B283:P283"/>
    <mergeCell ref="A284:A289"/>
    <mergeCell ref="B284:B285"/>
    <mergeCell ref="C284:C289"/>
    <mergeCell ref="D284:D285"/>
    <mergeCell ref="E284:E289"/>
    <mergeCell ref="F284:F285"/>
    <mergeCell ref="B286:B289"/>
    <mergeCell ref="D286:D289"/>
    <mergeCell ref="F286:F289"/>
    <mergeCell ref="A290:A292"/>
    <mergeCell ref="B290:B292"/>
    <mergeCell ref="C290:C292"/>
    <mergeCell ref="D290:D292"/>
    <mergeCell ref="E290:E292"/>
    <mergeCell ref="F290:F292"/>
    <mergeCell ref="A294:A295"/>
    <mergeCell ref="B294:B295"/>
    <mergeCell ref="C294:C295"/>
    <mergeCell ref="D294:D295"/>
    <mergeCell ref="E294:E295"/>
    <mergeCell ref="F294:F295"/>
    <mergeCell ref="A269:A271"/>
    <mergeCell ref="B269:B271"/>
    <mergeCell ref="C269:C271"/>
    <mergeCell ref="D269:D271"/>
    <mergeCell ref="E269:E271"/>
    <mergeCell ref="F269:F271"/>
    <mergeCell ref="B273:P273"/>
    <mergeCell ref="A274:A280"/>
    <mergeCell ref="B274:B280"/>
    <mergeCell ref="C274:C280"/>
    <mergeCell ref="D274:D278"/>
    <mergeCell ref="E274:E280"/>
    <mergeCell ref="F274:F278"/>
    <mergeCell ref="D279:D280"/>
    <mergeCell ref="F279:F280"/>
    <mergeCell ref="A281:A282"/>
    <mergeCell ref="B281:B282"/>
    <mergeCell ref="C281:C282"/>
    <mergeCell ref="D281:D282"/>
    <mergeCell ref="E281:E282"/>
    <mergeCell ref="F281:F282"/>
    <mergeCell ref="A262:A263"/>
    <mergeCell ref="B262:B263"/>
    <mergeCell ref="C262:C263"/>
    <mergeCell ref="D262:D263"/>
    <mergeCell ref="E262:E263"/>
    <mergeCell ref="F262:F263"/>
    <mergeCell ref="A265:A266"/>
    <mergeCell ref="B265:B266"/>
    <mergeCell ref="C265:C266"/>
    <mergeCell ref="D265:D266"/>
    <mergeCell ref="E265:E266"/>
    <mergeCell ref="F265:F266"/>
    <mergeCell ref="A267:A268"/>
    <mergeCell ref="B267:B268"/>
    <mergeCell ref="C267:C268"/>
    <mergeCell ref="D267:D268"/>
    <mergeCell ref="E267:E268"/>
    <mergeCell ref="F267:F268"/>
    <mergeCell ref="A246:A257"/>
    <mergeCell ref="B246:B257"/>
    <mergeCell ref="C246:C257"/>
    <mergeCell ref="D246:D257"/>
    <mergeCell ref="E246:E257"/>
    <mergeCell ref="F246:F254"/>
    <mergeCell ref="F255:F257"/>
    <mergeCell ref="A258:A259"/>
    <mergeCell ref="B258:B259"/>
    <mergeCell ref="C258:C259"/>
    <mergeCell ref="D258:D259"/>
    <mergeCell ref="E258:E259"/>
    <mergeCell ref="F258:F259"/>
    <mergeCell ref="A260:A261"/>
    <mergeCell ref="B260:B261"/>
    <mergeCell ref="C260:C261"/>
    <mergeCell ref="D260:D261"/>
    <mergeCell ref="E260:E261"/>
    <mergeCell ref="F260:F261"/>
    <mergeCell ref="A233:A235"/>
    <mergeCell ref="B233:P233"/>
    <mergeCell ref="B234:P234"/>
    <mergeCell ref="B235:P235"/>
    <mergeCell ref="A236:A240"/>
    <mergeCell ref="B236:B240"/>
    <mergeCell ref="C236:C240"/>
    <mergeCell ref="D236:D240"/>
    <mergeCell ref="E236:E240"/>
    <mergeCell ref="F236:F238"/>
    <mergeCell ref="F239:F240"/>
    <mergeCell ref="A241:A243"/>
    <mergeCell ref="B241:B243"/>
    <mergeCell ref="C241:C243"/>
    <mergeCell ref="D241:D243"/>
    <mergeCell ref="E241:E243"/>
    <mergeCell ref="A244:A245"/>
    <mergeCell ref="B244:P244"/>
    <mergeCell ref="B245:P245"/>
    <mergeCell ref="A223:A224"/>
    <mergeCell ref="B223:B224"/>
    <mergeCell ref="C223:C224"/>
    <mergeCell ref="D223:D224"/>
    <mergeCell ref="E223:E224"/>
    <mergeCell ref="F223:F224"/>
    <mergeCell ref="A225:A230"/>
    <mergeCell ref="B225:B230"/>
    <mergeCell ref="C225:C230"/>
    <mergeCell ref="D225:D230"/>
    <mergeCell ref="E225:E230"/>
    <mergeCell ref="F225:F230"/>
    <mergeCell ref="A231:A232"/>
    <mergeCell ref="B231:B232"/>
    <mergeCell ref="C231:C232"/>
    <mergeCell ref="D231:D232"/>
    <mergeCell ref="E231:E232"/>
    <mergeCell ref="F231:F232"/>
    <mergeCell ref="A212:A215"/>
    <mergeCell ref="B212:B215"/>
    <mergeCell ref="C212:C215"/>
    <mergeCell ref="D212:D215"/>
    <mergeCell ref="E212:E215"/>
    <mergeCell ref="F212:F215"/>
    <mergeCell ref="A216:A219"/>
    <mergeCell ref="B216:B219"/>
    <mergeCell ref="C216:C219"/>
    <mergeCell ref="D216:D219"/>
    <mergeCell ref="E216:E219"/>
    <mergeCell ref="F216:F219"/>
    <mergeCell ref="A220:A222"/>
    <mergeCell ref="B220:B222"/>
    <mergeCell ref="C220:C222"/>
    <mergeCell ref="D220:D222"/>
    <mergeCell ref="E220:E222"/>
    <mergeCell ref="F220:F222"/>
    <mergeCell ref="A200:A201"/>
    <mergeCell ref="B200:B201"/>
    <mergeCell ref="C200:C201"/>
    <mergeCell ref="D200:D201"/>
    <mergeCell ref="E200:E201"/>
    <mergeCell ref="F200:F201"/>
    <mergeCell ref="B202:G202"/>
    <mergeCell ref="A203:A205"/>
    <mergeCell ref="B203:B205"/>
    <mergeCell ref="C203:C205"/>
    <mergeCell ref="D203:D205"/>
    <mergeCell ref="E203:E205"/>
    <mergeCell ref="F203:F205"/>
    <mergeCell ref="A206:A211"/>
    <mergeCell ref="B206:B211"/>
    <mergeCell ref="C206:C211"/>
    <mergeCell ref="D206:D211"/>
    <mergeCell ref="E206:E211"/>
    <mergeCell ref="F206:F211"/>
    <mergeCell ref="A187:A189"/>
    <mergeCell ref="B187:B189"/>
    <mergeCell ref="C187:C189"/>
    <mergeCell ref="D187:D189"/>
    <mergeCell ref="E187:E189"/>
    <mergeCell ref="F187:F189"/>
    <mergeCell ref="A190:A195"/>
    <mergeCell ref="B190:B195"/>
    <mergeCell ref="C190:C195"/>
    <mergeCell ref="D190:D192"/>
    <mergeCell ref="E190:E192"/>
    <mergeCell ref="F190:F192"/>
    <mergeCell ref="E194:E195"/>
    <mergeCell ref="A196:A199"/>
    <mergeCell ref="B196:B199"/>
    <mergeCell ref="C196:C199"/>
    <mergeCell ref="D196:D199"/>
    <mergeCell ref="E196:E199"/>
    <mergeCell ref="F196:F199"/>
    <mergeCell ref="A177:A178"/>
    <mergeCell ref="B177:B178"/>
    <mergeCell ref="C177:C178"/>
    <mergeCell ref="D177:D178"/>
    <mergeCell ref="E177:E178"/>
    <mergeCell ref="F177:F178"/>
    <mergeCell ref="A179:A181"/>
    <mergeCell ref="B179:B181"/>
    <mergeCell ref="C179:C181"/>
    <mergeCell ref="D179:D181"/>
    <mergeCell ref="E179:E181"/>
    <mergeCell ref="F179:F181"/>
    <mergeCell ref="B182:P182"/>
    <mergeCell ref="A183:A186"/>
    <mergeCell ref="B183:B186"/>
    <mergeCell ref="C183:C186"/>
    <mergeCell ref="E183:E184"/>
    <mergeCell ref="B160:M160"/>
    <mergeCell ref="A161:A164"/>
    <mergeCell ref="B161:B164"/>
    <mergeCell ref="C161:C164"/>
    <mergeCell ref="D161:D164"/>
    <mergeCell ref="E161:E164"/>
    <mergeCell ref="F161:F164"/>
    <mergeCell ref="A165:A168"/>
    <mergeCell ref="B165:B168"/>
    <mergeCell ref="C165:C168"/>
    <mergeCell ref="D165:D168"/>
    <mergeCell ref="E165:E168"/>
    <mergeCell ref="F165:F168"/>
    <mergeCell ref="A169:A172"/>
    <mergeCell ref="B169:B172"/>
    <mergeCell ref="C169:C172"/>
    <mergeCell ref="D169:D172"/>
    <mergeCell ref="E169:E172"/>
    <mergeCell ref="F169:F172"/>
    <mergeCell ref="A147:A151"/>
    <mergeCell ref="B147:B151"/>
    <mergeCell ref="C147:C151"/>
    <mergeCell ref="D147:D151"/>
    <mergeCell ref="E147:E151"/>
    <mergeCell ref="F147:F151"/>
    <mergeCell ref="A152:A156"/>
    <mergeCell ref="B152:B156"/>
    <mergeCell ref="C152:C156"/>
    <mergeCell ref="D152:D156"/>
    <mergeCell ref="E152:E156"/>
    <mergeCell ref="F152:F156"/>
    <mergeCell ref="A157:A159"/>
    <mergeCell ref="B157:B159"/>
    <mergeCell ref="C157:C159"/>
    <mergeCell ref="D157:D159"/>
    <mergeCell ref="E157:E159"/>
    <mergeCell ref="F157:F159"/>
    <mergeCell ref="A130:A138"/>
    <mergeCell ref="B130:B138"/>
    <mergeCell ref="C130:C138"/>
    <mergeCell ref="D130:D138"/>
    <mergeCell ref="E130:E138"/>
    <mergeCell ref="F130:F131"/>
    <mergeCell ref="F132:F133"/>
    <mergeCell ref="F135:F138"/>
    <mergeCell ref="A140:A141"/>
    <mergeCell ref="B140:B141"/>
    <mergeCell ref="C140:C141"/>
    <mergeCell ref="D140:D141"/>
    <mergeCell ref="E140:E141"/>
    <mergeCell ref="F140:F141"/>
    <mergeCell ref="A142:A145"/>
    <mergeCell ref="B142:B145"/>
    <mergeCell ref="C142:C145"/>
    <mergeCell ref="D142:D145"/>
    <mergeCell ref="E142:E145"/>
    <mergeCell ref="F142:F145"/>
    <mergeCell ref="A116:A117"/>
    <mergeCell ref="B116:B117"/>
    <mergeCell ref="C116:C117"/>
    <mergeCell ref="D116:D117"/>
    <mergeCell ref="E116:E117"/>
    <mergeCell ref="A118:A121"/>
    <mergeCell ref="B118:B121"/>
    <mergeCell ref="C118:C121"/>
    <mergeCell ref="D118:D121"/>
    <mergeCell ref="E118:E121"/>
    <mergeCell ref="F118:F121"/>
    <mergeCell ref="A122:A123"/>
    <mergeCell ref="B122:M122"/>
    <mergeCell ref="B123:M123"/>
    <mergeCell ref="A124:A128"/>
    <mergeCell ref="B124:B128"/>
    <mergeCell ref="C124:C128"/>
    <mergeCell ref="D124:D128"/>
    <mergeCell ref="E124:E128"/>
    <mergeCell ref="F126:F127"/>
    <mergeCell ref="A99:A106"/>
    <mergeCell ref="B99:B106"/>
    <mergeCell ref="C99:C106"/>
    <mergeCell ref="D99:D106"/>
    <mergeCell ref="E99:E106"/>
    <mergeCell ref="F99:F106"/>
    <mergeCell ref="A107:A110"/>
    <mergeCell ref="B107:B110"/>
    <mergeCell ref="C107:C110"/>
    <mergeCell ref="D107:D110"/>
    <mergeCell ref="E107:E110"/>
    <mergeCell ref="F107:F108"/>
    <mergeCell ref="A112:A114"/>
    <mergeCell ref="B112:B114"/>
    <mergeCell ref="C112:C114"/>
    <mergeCell ref="D112:D114"/>
    <mergeCell ref="E112:E114"/>
    <mergeCell ref="F112:F114"/>
    <mergeCell ref="B82:M82"/>
    <mergeCell ref="A83:A90"/>
    <mergeCell ref="B83:B90"/>
    <mergeCell ref="C83:C90"/>
    <mergeCell ref="D83:D90"/>
    <mergeCell ref="E83:E90"/>
    <mergeCell ref="F83:F90"/>
    <mergeCell ref="A91:A93"/>
    <mergeCell ref="B91:B93"/>
    <mergeCell ref="C91:C93"/>
    <mergeCell ref="D91:D93"/>
    <mergeCell ref="E91:E93"/>
    <mergeCell ref="F91:F93"/>
    <mergeCell ref="B94:M94"/>
    <mergeCell ref="A95:A98"/>
    <mergeCell ref="B95:B98"/>
    <mergeCell ref="C95:C98"/>
    <mergeCell ref="D95:D98"/>
    <mergeCell ref="E95:E98"/>
    <mergeCell ref="F95:F98"/>
    <mergeCell ref="A61:A62"/>
    <mergeCell ref="B61:B62"/>
    <mergeCell ref="C61:C62"/>
    <mergeCell ref="D61:D62"/>
    <mergeCell ref="A63:A64"/>
    <mergeCell ref="B63:B64"/>
    <mergeCell ref="C63:C64"/>
    <mergeCell ref="D63:D64"/>
    <mergeCell ref="E63:E64"/>
    <mergeCell ref="A65:A66"/>
    <mergeCell ref="B67:P67"/>
    <mergeCell ref="B75:P75"/>
    <mergeCell ref="B78:P78"/>
    <mergeCell ref="A79:A80"/>
    <mergeCell ref="B79:B80"/>
    <mergeCell ref="D79:D80"/>
    <mergeCell ref="E79:E80"/>
    <mergeCell ref="F79:F80"/>
    <mergeCell ref="B48:M48"/>
    <mergeCell ref="A53:A54"/>
    <mergeCell ref="B53:B54"/>
    <mergeCell ref="C53:C54"/>
    <mergeCell ref="D53:D54"/>
    <mergeCell ref="E53:E54"/>
    <mergeCell ref="F53:F54"/>
    <mergeCell ref="A55:A58"/>
    <mergeCell ref="B55:B58"/>
    <mergeCell ref="C55:C58"/>
    <mergeCell ref="D55:D58"/>
    <mergeCell ref="E55:E58"/>
    <mergeCell ref="F55:F58"/>
    <mergeCell ref="A59:A60"/>
    <mergeCell ref="B59:B60"/>
    <mergeCell ref="C59:C60"/>
    <mergeCell ref="D59:D60"/>
    <mergeCell ref="E59:E60"/>
    <mergeCell ref="F59:F60"/>
    <mergeCell ref="B8:M8"/>
    <mergeCell ref="A9:A18"/>
    <mergeCell ref="B9:B18"/>
    <mergeCell ref="C9:C18"/>
    <mergeCell ref="D9:D18"/>
    <mergeCell ref="E9:E18"/>
    <mergeCell ref="F9:F18"/>
    <mergeCell ref="A19:A20"/>
    <mergeCell ref="B19:M19"/>
    <mergeCell ref="B20:M20"/>
    <mergeCell ref="B32:P32"/>
    <mergeCell ref="A38:A39"/>
    <mergeCell ref="B38:B39"/>
    <mergeCell ref="C38:C39"/>
    <mergeCell ref="D38:D39"/>
    <mergeCell ref="E38:E39"/>
    <mergeCell ref="B42:P42"/>
    <mergeCell ref="CV2:CV5"/>
    <mergeCell ref="BL3:BL5"/>
    <mergeCell ref="BM3:BM5"/>
    <mergeCell ref="BN3:BN5"/>
    <mergeCell ref="BO3:BO5"/>
    <mergeCell ref="BP3:BP5"/>
    <mergeCell ref="BQ3:BQ5"/>
    <mergeCell ref="CT3:CU4"/>
    <mergeCell ref="CL4:CM4"/>
    <mergeCell ref="CN4:CO4"/>
    <mergeCell ref="CP4:CQ4"/>
    <mergeCell ref="CR4:CS4"/>
    <mergeCell ref="CB3:CB5"/>
    <mergeCell ref="CC3:CC5"/>
    <mergeCell ref="CD3:CD5"/>
    <mergeCell ref="CE3:CE5"/>
    <mergeCell ref="CF3:CF5"/>
    <mergeCell ref="CH3:CH5"/>
    <mergeCell ref="CI3:CI5"/>
    <mergeCell ref="CJ3:CJ5"/>
    <mergeCell ref="CK3:CK5"/>
    <mergeCell ref="CL3:CS3"/>
    <mergeCell ref="CG3:CG5"/>
    <mergeCell ref="BV3:BV5"/>
    <mergeCell ref="BW3:BW5"/>
    <mergeCell ref="BX3:BX5"/>
    <mergeCell ref="A1:CU1"/>
    <mergeCell ref="A2:A5"/>
    <mergeCell ref="B2:D5"/>
    <mergeCell ref="E2:E5"/>
    <mergeCell ref="F2:F5"/>
    <mergeCell ref="G2:G5"/>
    <mergeCell ref="I2:I5"/>
    <mergeCell ref="BR3:BR5"/>
    <mergeCell ref="BS3:BS5"/>
    <mergeCell ref="BT3:BT5"/>
    <mergeCell ref="BU3:BU5"/>
    <mergeCell ref="AN3:AN4"/>
    <mergeCell ref="AO3:AO4"/>
    <mergeCell ref="AP3:AP4"/>
    <mergeCell ref="AQ3:AQ4"/>
    <mergeCell ref="AR3:AR4"/>
    <mergeCell ref="AS3:AS4"/>
    <mergeCell ref="M2:M5"/>
    <mergeCell ref="N2:N5"/>
    <mergeCell ref="O2:O5"/>
    <mergeCell ref="P2:P5"/>
    <mergeCell ref="Q2:AB2"/>
    <mergeCell ref="AC2:AF2"/>
    <mergeCell ref="AB3:AB5"/>
    <mergeCell ref="AC3:AC4"/>
    <mergeCell ref="AD3:AD4"/>
    <mergeCell ref="AF3:AF4"/>
    <mergeCell ref="AG2:AJ2"/>
    <mergeCell ref="AK2:AN2"/>
    <mergeCell ref="AO2:AR2"/>
    <mergeCell ref="AS2:AU2"/>
    <mergeCell ref="AV2:AX2"/>
    <mergeCell ref="AG3:AG4"/>
    <mergeCell ref="BA2:BD2"/>
    <mergeCell ref="BE2:BG2"/>
    <mergeCell ref="BH2:BI2"/>
    <mergeCell ref="BJ2:BK2"/>
    <mergeCell ref="BL2:CU2"/>
    <mergeCell ref="AK3:AK4"/>
    <mergeCell ref="AL3:AL4"/>
    <mergeCell ref="A1178:C1178"/>
    <mergeCell ref="D1178:F1178"/>
    <mergeCell ref="G1178:I1178"/>
    <mergeCell ref="A1179:C1179"/>
    <mergeCell ref="D1179:F1179"/>
    <mergeCell ref="G1179:I1179"/>
    <mergeCell ref="J2:J5"/>
    <mergeCell ref="K2:K5"/>
    <mergeCell ref="L2:L5"/>
    <mergeCell ref="A1177:C1177"/>
    <mergeCell ref="D1177:F1177"/>
    <mergeCell ref="G1177:I1177"/>
    <mergeCell ref="H3:H5"/>
    <mergeCell ref="AH3:AH4"/>
    <mergeCell ref="AI3:AI4"/>
    <mergeCell ref="AJ3:AJ4"/>
    <mergeCell ref="AY2:AZ2"/>
    <mergeCell ref="BY3:BY5"/>
    <mergeCell ref="BZ3:BZ5"/>
    <mergeCell ref="CA3:CA5"/>
    <mergeCell ref="AM3:AM4"/>
    <mergeCell ref="A6:A8"/>
    <mergeCell ref="B6:M6"/>
    <mergeCell ref="B7:M7"/>
  </mergeCells>
  <dataValidations count="45">
    <dataValidation type="list" allowBlank="1" showInputMessage="1" showErrorMessage="1" sqref="BJ792:BK792" xr:uid="{1C8D1CF1-CC8E-4352-87A6-DCEDCF66C4B0}">
      <formula1>"ĐTT, TDS, HĐH,KH, HĐG, HĐNT, VS-AN, HĐC, TQDN, LH"</formula1>
    </dataValidation>
    <dataValidation type="list" allowBlank="1" showInputMessage="1" showErrorMessage="1" sqref="BJ886:BK886 BJ889:BK889" xr:uid="{436B75E2-3A9F-4A4E-9BB7-0D38C081A2D4}">
      <formula1>"ĐTT, TDS, HĐH, HĐG, KH, HĐNT, VS-AN, KH, HĐC, TQDN, LH"</formula1>
    </dataValidation>
    <dataValidation type="list" allowBlank="1" showInputMessage="1" showErrorMessage="1" sqref="BE572:BG573 BE598 BE579:BG581" xr:uid="{C38D9BD9-0943-45DA-AD5A-228C8079B7E4}">
      <formula1>"ĐTT, TDS, HĐH, HĐG,KH,  HĐNT, VS-AN, HĐC, TQDN, LH"</formula1>
    </dataValidation>
    <dataValidation type="list" allowBlank="1" showInputMessage="1" showErrorMessage="1" sqref="BE231:BG231" xr:uid="{805C50D6-C660-4BAD-9CBC-7AFF59BEA95A}">
      <formula1>"ĐTT, TDS, HĐH, KH,  HĐG, HĐNT, VS-AN, HĐC, TQDN, LH"</formula1>
    </dataValidation>
    <dataValidation type="list" allowBlank="1" showInputMessage="1" showErrorMessage="1" sqref="BA881:BD881" xr:uid="{47A179C5-DAA9-4DA8-95E5-5BC013E3C001}">
      <formula1>"ĐTT, TDS, HĐH, HĐG, HĐNT, KH,  VS-AN, HĐC, KH, TQDN, LH"</formula1>
    </dataValidation>
    <dataValidation type="list" allowBlank="1" showInputMessage="1" showErrorMessage="1" sqref="BA706:BD706" xr:uid="{62E2FB12-CE57-452A-A4C8-0A526167B399}">
      <formula1>"ĐTT, TDS, HĐH, HĐG, KH,  HĐNT, VS-AN, HĐC, KH, TQDN, LH"</formula1>
    </dataValidation>
    <dataValidation type="list" allowBlank="1" showInputMessage="1" showErrorMessage="1" sqref="AV882:AZ882" xr:uid="{B161CE4B-CF87-4283-BEDE-1DF9B58077E6}">
      <formula1>"ĐTT, TDS, HĐH, HĐG, HĐNT,KH,  VS-AN, HĐC, KH, TQDN, LH"</formula1>
    </dataValidation>
    <dataValidation type="list" allowBlank="1" showInputMessage="1" showErrorMessage="1" sqref="AR842 BA96:BD96 AO849:AQ849 AO843 BA187:BK187 BA89:BD89" xr:uid="{BBC84FCF-338B-4B8B-8584-F779FD888C68}">
      <formula1>"ĐTT, TDS, HĐH, HĐG, HĐNT,KH,  VS-AN, HĐC, TQDN, LH"</formula1>
    </dataValidation>
    <dataValidation type="list" allowBlank="1" showInputMessage="1" showErrorMessage="1" sqref="AO745:AR745" xr:uid="{9D8B707D-AABE-4DA5-AE2A-101CA0EA1DC6}">
      <formula1>"ĐTT, TDS, HĐH, HĐG, HĐNT , KH, VS-AN, HĐC, TQDN, LH"</formula1>
    </dataValidation>
    <dataValidation type="list" allowBlank="1" showInputMessage="1" showErrorMessage="1" sqref="AO880:AR880" xr:uid="{1211D462-84F1-41D1-A729-1690E59CADF2}">
      <formula1>"ĐTT, TDS, HĐH, HĐG, KH,HĐNT, VS-AN, HĐC, KH, TQDN, LH"</formula1>
    </dataValidation>
    <dataValidation type="list" allowBlank="1" showInputMessage="1" showErrorMessage="1" sqref="AO31:AR31" xr:uid="{1D31DAAF-853E-4A23-A8D2-C2CAD18F229C}">
      <formula1>"ĐTT, TDS, HĐH, HĐG, HĐNT, KH, VS-AN, HĐC, KH, TQDN, LH"</formula1>
    </dataValidation>
    <dataValidation type="list" allowBlank="1" showInputMessage="1" showErrorMessage="1" sqref="AK879:AN879" xr:uid="{17BE344F-D5F6-44E9-BE7D-DBF5C00AEF62}">
      <formula1>"ĐTT, TDS, HĐH, HĐG, KH,  HĐNT, VS-AN, KH, HĐC, TQDN, LH"</formula1>
    </dataValidation>
    <dataValidation type="list" allowBlank="1" showInputMessage="1" showErrorMessage="1" sqref="BJ216 BE791:BG791 BE653:BG653 BE110:BG110 AV88:AZ88 AO574:AP574 BJ91:BK93 AO85:AR85 AK869:BK869" xr:uid="{1B8B8BC7-E9DD-4105-A1FC-05F8545C0B28}">
      <formula1>"ĐTT, TDS, HĐH, HĐG, KH,  HĐNT, VS-AN, HĐC, TQDN, LH"</formula1>
    </dataValidation>
    <dataValidation type="list" allowBlank="1" showInputMessage="1" showErrorMessage="1" sqref="AN818 BJ787" xr:uid="{FDB24A86-A110-49A9-A7A8-BD291D2208CD}">
      <formula1>"ĐTT, TDS, HĐH, HĐG, HĐNT, KH,VS-AN, HĐC, TQDN, LH"</formula1>
    </dataValidation>
    <dataValidation type="list" allowBlank="1" showInputMessage="1" showErrorMessage="1" sqref="AK649:AN649 BH775 BI759 BH321 BE1028:BG1028 BE740:BG740 BE884:BG884 BE851:BG851 BE846 BE844:BG844 BE836:BG837 BE814" xr:uid="{13112FD8-85AC-487F-B964-9CAF0879EEA5}">
      <formula1>"ĐTT, TDS, HĐH, KH, HĐG, HĐNT, VS-AN, HĐC, TQDN, LH"</formula1>
    </dataValidation>
    <dataValidation type="list" allowBlank="1" showInputMessage="1" showErrorMessage="1" sqref="AN261 AK699:AN699 BJ811:BK811 BJ784:BK784 BJ693:BK693 BJ601:BK601 BJ578:BK578 BJ1030:BK1031" xr:uid="{AFD1DFA2-12EB-400D-85C3-090F35BAF42E}">
      <formula1>"ĐTT, TDS, HĐH, HĐG,KH, HĐNT, VS-AN, HĐC, TQDN, LH"</formula1>
    </dataValidation>
    <dataValidation type="list" allowBlank="1" showInputMessage="1" showErrorMessage="1" sqref="AK796:AN798 BK469 BH870 BH847:BI847 BH823:BI823 BH804:BI804 BI108:BI109 BI97 BH90:BI90 BE507:BG507 AK84:AN84" xr:uid="{30417E5D-D845-43FA-AD13-BDC481A73020}">
      <formula1>"ĐTT, TDS, HĐH, HĐG, KH, HĐNT, VS-AN, HĐC, TQDN, LH"</formula1>
    </dataValidation>
    <dataValidation type="list" allowBlank="1" showInputMessage="1" showErrorMessage="1" sqref="AG878:AJ878" xr:uid="{D9E6922E-B357-44F1-8218-452BED44AD4D}">
      <formula1>"ĐTT, TDS, HĐH, HĐG, HĐNT,  VS-AN, HĐC, KH, TQDN, LH"</formula1>
    </dataValidation>
    <dataValidation type="list" allowBlank="1" showInputMessage="1" showErrorMessage="1" sqref="AC806:AF806" xr:uid="{17FFF627-EBA3-4344-8586-EF4391D8388A}">
      <formula1>"ĐTT, TDS, HĐH, HĐG, HĐNT, KH,  VS-AN, KH,HĐC, TQDN, LH"</formula1>
    </dataValidation>
    <dataValidation type="list" allowBlank="1" showInputMessage="1" showErrorMessage="1" sqref="AV461:AZ461 AQ708 AR820 AP820 AG241:AJ242 AG445 AG86:AJ86 AG647:AJ647 AF444 BA508:BK508 AG452:AJ452 AS654:AU654 AO810:BK810" xr:uid="{023B5279-641E-4591-B382-4D99AFC14665}">
      <formula1>"ĐTT, TDS, HĐH, HĐG, HĐNT, KH,  VS-AN, HĐC, TQDN, LH"</formula1>
    </dataValidation>
    <dataValidation type="list" allowBlank="1" showInputMessage="1" showErrorMessage="1" sqref="AC817:AF818 AC820:AF823 AC815:AF815" xr:uid="{D45BF356-5E75-41BA-BEF5-CBBFCC8E1629}">
      <formula1>"ĐTT, TDS, HĐH, HĐG, HĐNT, VS-AN, HĐC, , KH,TQDN, LH"</formula1>
    </dataValidation>
    <dataValidation type="list" allowBlank="1" showInputMessage="1" showErrorMessage="1" sqref="J25:K25 G9:G18 I9:K18 H10:H18" xr:uid="{1A605AAA-B6F3-4230-83C3-205B49DE80A1}">
      <formula1>T</formula1>
    </dataValidation>
    <dataValidation type="list" allowBlank="1" showInputMessage="1" showErrorMessage="1" sqref="AC1013:AF1013 AR821:AR823 AQ820:AQ823 AP821:AP823 AO820:AO823 AJ219 AS820:AU823" xr:uid="{9DA2832B-F823-46BA-98EA-551272631676}">
      <formula1>"ĐTT, TDS, HĐH, HĐG, HĐNT, VS-AN,KH, HĐC, TQDN, LH"</formula1>
    </dataValidation>
    <dataValidation type="list" allowBlank="1" showInputMessage="1" showErrorMessage="1" sqref="AC816:AF816 BI1029 BK471 AJ817 AH817 AJ809 AH809 AI800 AG800 AG701 AG698 AC801:AF801" xr:uid="{4B5A70B5-2C43-40B0-8BD5-7C9BD8DB67C4}">
      <formula1>"ĐTT, TDS, HĐH, HĐG, HĐNT, VS-AN, KH,HĐC, TQDN, LH"</formula1>
    </dataValidation>
    <dataValidation type="list" allowBlank="1" showInputMessage="1" showErrorMessage="1" sqref="AG1026:AJ1029 BH885:BI885 AC83:AF83" xr:uid="{FA7F1A5E-A773-4C8D-970F-22F2B3A1BB5D}">
      <formula1>"ĐTT, TDS, HĐH, HĐG, HĐNT, VS-AN, HĐC, KH,TQDN, LH"</formula1>
    </dataValidation>
    <dataValidation type="list" allowBlank="1" showInputMessage="1" showErrorMessage="1" sqref="AG80:AJ80 AK124:AN125 BA310:BG313 Q19:T20 BH310:BI312 V95:AA95 BI95:BI96 AF311:AF313 CV124:CV128 BE124:BK128 AG124:AJ128 X308:X309 AC124:AF126 J310:J313 AS126:AT128 AV310:AZ311 BA95:BD95 AV313:AZ313 BJ310:BK313 AV125:BD127 BE95:BH97 S238:T239 AG239:AJ239 AC312:AE313 T95 X312:Y313 BB124:BC124 R310:U310 AC128:AF128 R95 CV78:CV80 V313:W313 W238 Q233:R235 V19:AB20 CV236:CV239 CV273 AS124:AT124 U238 Q575:CV575 CV318 CL358:CV358 CV310:CV313 L650 Q312:U313 AA97 R97 Q95:Q97 BJ95:BK97 AS78:AS79 V238:V239 X238:AA239 T97:Y97 Z308:Z312 Q78:AB78 Q336:Y338 Z336:Z337 Q160:BK160 AC236:AF239 AK236:AR239 AS236:AT238 AC78:AF80 AK128:AR128 AG78:AJ78 AO124:AR126 AK78:AR80 AC95:AR96 AS96:AU96 CL160:CV160 CL650:CV650 CL767:CV767 CL430:CV431 CL42:CV42 CL852:CV852 CL94:CV94 CL407:CV407 CL386:CV386 CL6:CV8 CV1014 AZ236:BK239 AY236:AY238 AG310:AU313 AU124:AU128 AG19:BK20 AC97:BD97 N48:CV48 Q32:CV32 Q318:CK318 Q358:BK358 Q407:BK407 Q273:BK273 AA467:CV467 AV78:AX78 AV95:AZ96 Q67:CV67 AB6:BK8 Q42:BK42 O82:CV82 N94:BK94 W723:W728 Q182:CV182 AB202:CV202 Q244:CV245 Q320:CV320 Q386:BK386 Q384:CV384 Q415:CV415 Q430:BK431 Q685:CV687 Q722:CV722 Q767:BK767 N650:BK650 Q852:BK852 Q871:CV872 L876:CV876 Q1014:BK1014 Q75:CV75 Q398:CV398 Q447:CV447 Q458:CV458 Q308:U309 AB233:CV235 S233:AA236 AA473:CV473 Q283:CV283 AT78:AU80 AY78:BK80 AU236:AV239 AX236:AX239 AW236 AW238:AW239 AB308:CV309 AA308:AA313 Y308:Y310 V308:W310 CV19:CV20 AB122:CV123 AA336:BK338 Q789:CV790 Q352:BK353 BL336:CQ336 Q363:CV364 Q502:CV503 BL352:CS352 CU336 CV336:CV338 CS336 CV352:CV353 CU352" xr:uid="{438CC616-6EBC-41E3-AC40-D69757065082}">
      <formula1>"#"</formula1>
    </dataValidation>
    <dataValidation type="list" allowBlank="1" showInputMessage="1" showErrorMessage="1" sqref="CV115 AS1015:AS1031 AT900:AT917 AT889:AT898 AU881:AU882 AT881:AT886 AS881:AS882 AS884:AS886 AT610:AT611 AS125:AT125 AC739:AF763 AC310:AE311 AL612 BE688:BI714 BA183:BK186 AV21:BK31 AU946:BD1013 AF310 AT1028:AT1031 AD437:AF437 AY239 AG723:AK766 AK1015:AN1029 BK468 AC21:AN31 BA1023:BD1023 BA504:BD507 BA1015:BD1018 AU884:AU886 AS239:AT239 AT1015:AT1026 AS597:AU597 BI1026:BI1028 BH1026:BH1031 BJ1026:BK1029 BJ785:BJ786 BK785:BK788 BK781:BK783 BJ768:BJ783 BI768:BI788 BK768:BK779 BJ688:BK692 BJ723:BK740 BJ612:BK613 BJ602:BK602 BI321:BK335 CV579 BJ880:BK885 BJ649:BK649 BE1015:BK1023 BJ947:BK954 BJ742:BK766 BH504:BK507 BJ576:BK577 BJ788 BJ694:BK714 BJ203:BJ215 BH811:BI822 BH768:BH774 BI723:BI758 BH723:BH766 BE1026:BG1027 BE1029:BG1031 BE845 BE811:BE813 BE847:BE850 BH776:BH788 BE723:BG739 BE651:BG652 BI1030:BI1031 AO640:BI649 AV1026:BD1031 BE741:BG766 BI760:BI766 BH322:BH333 BE576:BG578 BE574:BG574 BE232:BG232 BE504:BG506 AC576:BD581 AV594:AV596 BA762:BD766 AV312:AZ312 BI870:BK870 BA883:BD944 AV723:AZ766 AV459:AZ460 AV194:AZ201 AV183:AZ192 AG83:AJ84 BD124 AV124:BA124 AV128:BD128 AN815:AN851 AV809:AZ809 AY945:AZ945 AV1023 BE946:BI954 AV1015:AV1018 AW880:AZ881 AV614 AV880 AO1015:AR1017 AR843:AR851 AO844:AO848 AO723:AR744 AM723:AN766 BA707:BD714 AQ709:AQ721 AP711:AP721 AP688:AP709 AO688:AO721 AQ688:AQ707 AM815:AM817 AL723:AL741 AK688:AN698 AG240:AJ240 AJ810:AJ816 AH810:AH816 AJ688:AJ712 AH689:AI712 AG699:AG700 AG689:AG697 AG702:AG721 AI203:AJ213 AG873 AO850:AQ851 AC873:AF875 AG640:AJ646 AC240:AF243 AJ216:AJ217 AC723:AF737 AC765:AF766 AC701:AF721 AH713:AJ721 AC609:AF609 AG648:AJ649 AG446 AC582:AF583 AC1015:AF1031 AO1019:AR1031 AC819:AF819 AC127:AF127 AK607:AN609 AC688:AF699 AC802:AF805 AL603:AN603 AG875 AO448:AO452 AO746:AR766 AC807:AF814 AF445:AF446 AG243:AJ243 AK126:AN127 BH805:BI809 AK700:AN721 CV304 AL743:AL766 BA688:BD705 AG603:AJ604 BH851:BI851 AI582:AJ583 BB593:BD593 BA594:BD596 BE880:BG883 BA614:BD614 AN262:AN272 AG1015:AJ1025 BE599:BG600 BA613:BC613 BA880:BD880 BH880:BI884 AG1030:AJ1031 BH313:BI313 BH335 CV254:CV259 AQ449 CV643 BF598 CV725:CV729 CV200 AG877:AJ877 CV819 AG879:AJ944 AS889:AS944 BJ890:BK944 AC878:AF944 BH887:BI944 BF845:BG850 AW884:AZ944 AV883:AV944 AO881:AR944 AK880:AN944 AT919:AT944 CV960 AC359:BK362 AY817:AZ851 CV1024:CW1025 AK584:AN587 CV149 AS811:AU818 AG79:AJ79 AM819:AM851 AJ818:AJ851 AG801:AG851 AH818:AH851 AI801:AI851 AK815:AL851 AR824:AR841 AO824:AO842 AP824:AQ848 BJ812:BK851 BH824:BI846 BE815:BE835 BF811:BG835 AV651:BD672 AC824:AF851 AV462:AZ466 BK472 AV85:AZ87 BA509:BK512 AM658:AR672 AV589:BK592 AK640:AN648 BE654:BG655 BH651:BK655 AC651:AR657 BE656:BK672 AY593 AC658:AL684 BJ579:BK581 BH576:BI581 AV79:AX80 AC86:AF86 AC85:AN85 AC84:AF84 AK86:AR86 BE83:BK89 BA85:BD88 BI99:BI107 BE104:BG109 AO127:AR127 AC438:AE446 AF438:AF443 AG436:AG444 BK470 BA459:BK466 AE255:AF256 AC853:AJ870 BH104:BH121 BJ98:BK121 BE111:BG121 BI110:BI121 AE258:AF272 AC255:AD272 AS95:AU95 AG236:AJ238 AK808:AK810 AK799:AK806 AL799:AL810 AM799:AN806 AM808:AN810 AQ452:AR452 AO811:AR819 AS80 AV811:AX851 BA792:BG809 AY811:AZ815 AV1024:BK1025 AC459:AU466 AS85:AU86 AS655:AU672 AS824:AU851 AU889:AU944 AO587:AU593 AS740:AU749 AS738:AU738 AS723:AU736 AS651:AU653 AO605:AU606 AS752:AU766 AO21:AU30 AC183:AU201 AU1015:AU1031 AC387:BK397 AK877:BK878 AC365:BK383 AC43:BK47 AC319:BK319 AC81:BK81 AC385:BK385 AC33:BK41 AC76:BK77 AC9:BK18 AC408:BK414 AC284:BK307 AC49:BK66 AW1015:AZ1023 AR688:AZ714 AC321:BG335 AK870:BG870 AR715:BK721 AC68:BK74 AM673:BK684 BA188:BK201 AH873:BK875 AC339:BK351 AC504:AZ512 AC513:BG514 AC515:BD517 AO518:BD524 AQ525:BD574 AG634:BK638 AC622:BK633 AC399:BK406 AK83:BD83 AO84:BD84 AC98:BI98 AC99:BH103 BJ793:BK809 AH436:BK446 AC468:BJ472 AC314:BK317 AC453:BK457 BA811:BD851 AC354:BK357 AC104:BD121 AK240:BK243 AC161:BK181 AW237 AV91:BI93 AC768:AW788 AY768:BG788 AX768:AX781 AX783:AX788 AJ220:AJ232 AC615:BK620 AZ621:BK621 AC621:AX621 BH203:BI232 BJ217:BJ232 BE203:BG230 AC203:AH232 AI215:AI232 AK203:BD232 BK203:BK232 BE886:BG944 AS88:AU93 AC87:AR93 BA90:BG90 AV89:AZ90 BJ90:BK90 AO432:BK435 AM432:AM435 AF432:AJ435 AN432:AN434 AK432:AL434 AC432:AC437 AD432:AE436 AG639:BI639 AC634:AF649 BJ639:BK646 BE515:BG571 BH513:BK574 AC518:AN574 AO525:AP573 AC416:BK429 AO246:BK272 AG246:AM272 AN246:AN260 AC246:AF253 BA791:BD791 BJ791:BK791 AK853:BK868 AG946:AR1013 AC946:AF1012 BE955:BK1013 AS947:AT1013 AC274:BK282 BH791:BI803 AJ791:AJ808 AH791:AH808 AI791:AI799 AG791:AG799 AC791:AF800 AK791:AN795 AO791:AU809 AV791:AZ807 BA723:BD760 BE838:BG843 AC474:BD501 BH474:BK501 BE474:BG499 BE501:BG501 AC129:BK159" xr:uid="{8F6A86D5-EECB-4B66-AFFC-C3AFC8E3EE97}">
      <formula1>"ĐTT, TDS, HĐH, HĐG, HĐNT, VS-AN, HĐC, TQDN, LH"</formula1>
    </dataValidation>
    <dataValidation type="list" allowBlank="1" showInputMessage="1" showErrorMessage="1" sqref="L21:L31 L365:L383 L43:L47 L768:L788 L76:L77 L79:L81 L183:L201 L337:L351 L49:L66 L723:L766 L161:L181 L651:L684 L321:L335 L873:L875 L68:L74 L385 L408:L414 L459:L466 L33:L41 L319 L359:L362 L432:L446 L387:L397 L9:L18 L399:L406 L284:L307 L416:L429 L468:L472 L310:L317 L448:L457 L236:L243 L353:L357 L95:L121 L688:L721 L203:L232 L274:L282 L504:L574 L83:L93 L853:L870 L576:L649 L246:L272 L877:L1013 L1015:L1037 L474:L501 L791:L851 L124:L159" xr:uid="{6D93E5B3-4F2C-43FE-91F9-3A14F4C62B60}">
      <formula1>"Trường, Khối, Lớp"</formula1>
    </dataValidation>
    <dataValidation type="list" allowBlank="1" showInputMessage="1" showErrorMessage="1" sqref="M1032:M1037" xr:uid="{8C0138B4-44E7-47A3-A42C-8418CE4C871D}">
      <formula1>"Lớp học, Phòng chức năng, Sân chơi khu 1, Sân chơi khu 2, Sân chơi khu 3, Sân chơi khu 4, Sân chơi khu 5, Ngoài nhà trường"</formula1>
    </dataValidation>
    <dataValidation type="list" allowBlank="1" showInputMessage="1" showErrorMessage="1" sqref="C913 C124:C131 E124:E131 E196 C63:C66 C225:C227 E432:E441 E225:E227 C95 E95 C906:C909 E906:E909 C783:C787 E783:E787 C402 E310:E313 C310:C313 E262 E260 C260 E246 C246 C241:C242 E203 C203 C666:C670 E666:E670 E846:E847 C849 C846:C847 E836:E844 C835:C844 E820:E822 C820:C822 C816:C818 E816:E818 E812 E806:E810 C812 C806:C810 E800:E804 C800:C804 C711:C721 C651 E651 C212 E212 E1018:E1027 C506 E444 E506 C446 E420 C410 E414 E410 C321 E359 C359 E258 C262 E272 E269:E270 E241:E242 C258 C196 E319 E169 E913 C165 E165 C161 E161 C118 E118 C200:C201 C272 E849 C657 E206:E210 C508:C510 C173:C177 E200:E201 E657 E300:E302 E290 C296 C290 E284:E288 C284:C288 C179:C180 C68:C74 E68:E74 C33:C38 E33:E38 C761:C764 C354 E387 C387 E711:E721 E139:E147 E173:E177 C139:C147 E157 C625 E578:E582 C231 C206:C210 C169 E761:E764 C995:C1001 E706:E709 C706:C709 C157 E688:E704 C688:C704 C781 E408 C408 E111:E116 C111:C116 E183 C183 E446 C187:C192 E9 C9 C646 E274 E781 C683:C684 E873:E875 C648 E648 E723 C723 C873:C875 E576 C576 E508:E509 C574 E315:E317 C385 E231 E385 E394:E397 C394:C397 C305:C306 C365:C383 E365:E383 C300:C302 E423:E429 E179:E180 C414 C274 E995:E1001 E40:E41 C21:C31 E43:E47 C43:C47 E21:E31 C40:C41 E49:E53 C49:C53 E193:E194 E321 C319 C315:C317 C404 C361 E361 E296 C269:C270 E342:E343 E354 C504 E504 E646 E683:E684 E1013 C768:C775 C877:C904 E877:E904 C1012:C1013 C342:C343 E305:E306 C339 E339 C824:C833 E824:E833 C55 E61:E66 E55 C59 E59 C61 E185:E190 E404 E399:E402 C399 C420 C423:C429 C416 E416 C444 C571:C572 E571:E572 E574 C1015:C1016 E1015:E1016 C1018:C1022 C1025:C1027 C578:C582 E615 C615 E625 C623 E623 C981:C993 E981:E993 E448:E457 C448:C457 E459:E465 C627:C644 C853:C868 E853:E868 C236:C238 E236:E238 C216:C223 E216:E223 C432:C441 E768:E775 E627:E644 C459:C465 C468 C791:C792 E791:E792 E948:E962 C948:C962 C481:C501 E481:E501" xr:uid="{A512EAE8-09C7-4A4B-A6CC-422A618C3091}">
      <formula1>"KQMĐ, NDCT, TLHD, BC, ĐP,NDCT- LUẬT 108/2016"</formula1>
    </dataValidation>
    <dataValidation type="list" allowBlank="1" showInputMessage="1" showErrorMessage="1" sqref="O651:O684 O768:O788 O76:O77 O359:O362 O183:O201 O49:O66 O387:O397 O33:O41 O68:O74 O319 O873:O875 O385 O365:O383 O723:O766 O432:O446 O21:O31 O43:O47 O408:O414 O161:O181 O853:O870 O339:O351 O79:O81 O9:O18 O399:O406 O284:O307 O416:O429 O468:O472 O310:O317 O448:O457 O459:O466 O321:O335 O354:O357 O95:O121 O688:O721 O236:O243 O203:O232 O274:O282 O504:O574 O83:O93 O1015:O1031 O576:O649 O246:O272 O877:O1013 O474:O501 O791:O851 O124:O159" xr:uid="{1A5451C8-8BF0-4BF6-9A2E-04CAB01E7924}">
      <formula1>"#, 3T, 4T, 5T, 3+4T, 4+5T, 3+4+5T"</formula1>
    </dataValidation>
    <dataValidation type="list" allowBlank="1" showInputMessage="1" showErrorMessage="1" sqref="N387:N397 N723:N766 N76:N77 N651:N684 N337:N351 N49:N66 N161:N181 N183:N201 N33:N41 N68:N74 N873:N875 N385 N365:N383 N1015:N1031 N768:N788 N319 N853:N870 N21:N31 N43:N47 N79:N81 N408:N414 N359:N362 N9:N18 N399:N406 N284:N307 N416:N429 N468:N472 N310:N317 N448:N457 N459:N466 N321:N335 N432:N446 N353:N357 N95:N121 N688:N721 N236:N243 N203:N232 N274:N282 N504:N574 N83:N93 N576:N649 N246:N272 N877:N1013 N474:N501 N791:N851 N124:N159" xr:uid="{323BA017-07DF-4F0C-8149-60BA19B03EE3}">
      <formula1>"Thể chất, Nhận thức, Ngôn ngữ, TCKNXH, Thẩm mỹ"</formula1>
    </dataValidation>
    <dataValidation type="list" allowBlank="1" showInputMessage="1" showErrorMessage="1" sqref="Y365:AA368 S97 X310:X311 V240:AA243 P688:AA721 S95 V311:W312 Q310:Q311 P310:P313 P240:T243 R647 P647:P648 R157:R158 U95 P159:S159 P614 Z313 U241:U243 Z97 P582:P583 Z369:AA369 Y370:AA383 Q238:R239 P593:P596 R311:U311 Y311 AA468:AA472 P468:P472 AA459:AA466 P459:P466 P236:P239 P448:AA457 P314:AA317 P416:AA429 P284:AA307 P399:AA406 P9:AA18 P387:AA397 P321:AA335 P49:AA66 P365:X383 R96:AA96 P651:AA684 P768:AA788 P359:AA362 P76:AA77 P68:AA74 P33:AA41 P319:AA319 Q582:AA614 P21:AA31 P161:AA181 P79:AA81 P339:AA351 P576:AA581 P43:AA47 P183:AA201 P649:AA649 P385:AA385 P873:AA875 P408:AA414 Q237:AA237 P853:AA870 P354:AA357 Q98:AA121 P95:P121 Z338 Q236:R236 P432:AA446 P723:V766 X723:AA766 W729:W766 P203:AA232 P274:AA282 P504:AA574 P83:AA93 P1015:AA1031 P615:AA646 P246:AA272 P877:AA1013 Q459:Z501 P474:P501 AA474:AA501 P791:AA851 T124:AA159 P124:P158 Q124:S155" xr:uid="{EDD81A2B-542D-4761-BF2A-5F76317E19F3}">
      <formula1>"x"</formula1>
    </dataValidation>
    <dataValidation type="list" allowBlank="1" showInputMessage="1" showErrorMessage="1" sqref="AV881 BE885:BG885 BA882:BD882 AS880:AU880 AS31:AU31" xr:uid="{1E16D22E-8046-42E6-BCB8-37A2902DF626}">
      <formula1>"ĐTT, TDS, HĐH, HĐG, HĐNT, VS-AN, HĐC, KH, TQDN, LH"</formula1>
    </dataValidation>
    <dataValidation type="list" allowBlank="1" showInputMessage="1" showErrorMessage="1" sqref="CV886 BH886:BI886 AV1019:AV1022 BH334 AJ218 AK811:AN814 BA1019:BD1022 CV879 AO879:BK879" xr:uid="{365E5ACD-A107-4975-88E6-562DA7CBDABE}">
      <formula1>"ĐTT, TDS, HĐH, HĐG, HĐNT, VS-AN, KH, HĐC, TQDN, LH"</formula1>
    </dataValidation>
    <dataValidation type="list" allowBlank="1" showInputMessage="1" showErrorMessage="1" sqref="AM807:AN807 AC764:AF764 AS946:AT946 AT918 AT899 AU883 AS883 AE257:AF257 AC254:AF254 AT1027 BA761:BD761 AV808:AZ808 AO1018:AR1018 AJ215 AG874 AG688:AI688 AI214:AJ214 AK807 AY816:AZ816 AS87:AU87 AS819:AU819 AS750:AU751 AS739:AU739 AS737:AU737 AS887:AU888" xr:uid="{DC6CF01F-E432-4D0F-ABF1-53176FCC360A}">
      <formula1>"ĐTT, TDS, HĐH, HĐG, HĐNT, KH, VS-AN, HĐC, TQDN, LH"</formula1>
    </dataValidation>
    <dataValidation type="list" allowBlank="1" showInputMessage="1" showErrorMessage="1" sqref="AK1030:AN1031 BJ887:BK888" xr:uid="{D61112C8-13FD-4E53-A6E7-56AEF1EDE7FA}">
      <formula1>"ĐTT, TDS, HĐH, HĐG, HĐNT, VS-AN,KH,  HĐC, TQDN, LH"</formula1>
    </dataValidation>
    <dataValidation type="list" allowBlank="1" showInputMessage="1" showErrorMessage="1" sqref="AC700:AF700 AC877:AF877 AW883:AZ883 AC738:AF738" xr:uid="{310702B7-45A1-4FC4-A054-0EA9F40799C3}">
      <formula1>"ĐTT, TDS, HĐH, HĐG, HĐNT, VS-AN, HĐC,KH, TQDN, LH"</formula1>
    </dataValidation>
    <dataValidation type="list" allowBlank="1" showInputMessage="1" showErrorMessage="1" sqref="BH848:BH850 AL742 AK435:AL435 AN435" xr:uid="{63464D6E-E1B6-4A6F-8E63-760F9B1E158A}">
      <formula1>"ĐTT, TDS, HĐH, HĐG, KH,HĐNT, VS-AN, HĐC, TQDN, LH"</formula1>
    </dataValidation>
    <dataValidation type="list" allowBlank="1" showInputMessage="1" showErrorMessage="1" sqref="BI848:BI850 BK780 BJ741:BK741 AV193:AZ193 AP710" xr:uid="{E7692E32-7124-466B-B9B2-E2AF0DA2430F}">
      <formula1>"ĐTT, TDS, HĐH, HĐG, HĐNT,KH, VS-AN, HĐC, TQDN, LH"</formula1>
    </dataValidation>
    <dataValidation type="list" allowBlank="1" showInputMessage="1" showErrorMessage="1" sqref="BL365:CK383 BL459:CK466 BL723:CK788 BL986:CK989 BL80:CK81 BL284:CK307 BL155:CK156 BL13:CK18 BL310:CK317 BL319:CK319 BL337:CK351 BL163:CK164 BL83:CK84 BL433:CK446 BL791:CK804 BL388:CK388 BL9:CK9 BL274:CK282 BL321:CK335 BL28:CK29 BL161:CK161 BL175:CK181 BL183:CK183 BL246:CK255 BL49:CK66 BL397:CK397 BL124:CK126 BL576:CK673 BL391:CK393 BL399:CK414 BL35:CK47 BL11:CK11 BL982:CK984 BL991:CK993 BL481:CK501 BL77:CK77 CK173 BL33:CK33 BL21:CK26 BL1015:CK1031 BL86:CK121 BL148:CK148 BL468:CK472 BL474:CK479 BL128:CK146 BL995:CK1011 BL171:CJ173 BL257:CK272 BL504:CK574 BL675:CK684 BL688:CK721 BL806:CK870 BL873:CK875 BL877:CK980" xr:uid="{E87FA19B-9A38-46D1-9D7A-D1837DA6658D}">
      <formula1>"2,1,0,kđg"</formula1>
    </dataValidation>
    <dataValidation type="list" allowBlank="1" showInputMessage="1" showErrorMessage="1" sqref="BJ945:BK946" xr:uid="{971C9483-15D5-4B1D-97E6-F649617F267D}">
      <formula1>"ĐTT, TDS, HĐH, HĐG, HĐNT, VS-AN, , KH,HĐC, TQDN, LH"</formula1>
    </dataValidation>
    <dataValidation type="list" allowBlank="1" showInputMessage="1" showErrorMessage="1" sqref="M311:M317 M33:M41 M43:M47 M49:M66 M68:M74 M76:M77 M79:M81 M161:M181 M183:M201 M319 M321:M335 M353:M357 M359:M362 M853:M870 M385 M408:M414 M337:M351 M723:M766 M768:M788 M873:M875 M365:M383 M387:M397 M9:M18 M399:M406 M284:M307 M416:M429 M468:M472 M21:M31 M448:M457 M459:M466 M236:M243 M95:M121 M688:M721 M1015:M1031 M203:M232 M274:M282 M504:M574 M83:M93 M432:M446 M576:M684 M246:M272 M877:M1013 M474:M501 M791:M851 M124:M159" xr:uid="{EC02555D-A4B1-4B63-A2E8-B398C099EB7A}">
      <formula1>"Lớp học, Thiên văn, Phòng chức năng, Sân trường,Lấm lem, Khám phá, Vận động, Chơi tự chọn, Sáng tạo, Quan sát có MĐ,Giao thông, TCVĐ, Gieo trồng, Ngoài nhà trường"</formula1>
    </dataValidation>
    <dataValidation type="list" allowBlank="1" showInputMessage="1" showErrorMessage="1" sqref="M310" xr:uid="{EEE84DD6-5CDD-400D-AEEC-1C444D162E3A}">
      <formula1>"Lớp học, Phòng chức năng, Sân trường,Lấm lem, Khám phá, Vận động, Chơi tự chọn, Sáng tạo, Quan sát có MĐ,Giao thông, TCVĐ, Gieo trồng, Ngoài nhà trườngThiên Văn,"</formula1>
    </dataValidation>
    <dataValidation type="list" allowBlank="1" showInputMessage="1" showErrorMessage="1" sqref="AX782 BE500:BG500" xr:uid="{B5A3E4F4-CEF0-46A6-80F6-5CF7B520D396}">
      <formula1>"ĐTT, TDS, HĐH, HĐG, HĐNT, VS-AN, HĐC, TQDN, LH, KH"</formula1>
    </dataValidation>
  </dataValidations>
  <hyperlinks>
    <hyperlink ref="K113" r:id="rId1" xr:uid="{0A796745-84A0-4A0E-A096-4E7B655E0E15}"/>
    <hyperlink ref="K49" r:id="rId2" xr:uid="{FC786081-43E1-4BF0-A3AE-CB95A3AD4B8A}"/>
    <hyperlink ref="K52" r:id="rId3" xr:uid="{FF6612C6-9681-4F20-9531-F6E73061D6FD}"/>
    <hyperlink ref="K43" r:id="rId4" xr:uid="{DADB8FA4-FE12-4101-8DD5-5F8E10C6B3B9}"/>
    <hyperlink ref="K25" r:id="rId5" xr:uid="{A1FD77E6-4AC0-46FE-B604-969A1C092ED8}"/>
    <hyperlink ref="K116" r:id="rId6" xr:uid="{C0786737-B4BD-458D-A169-FC9168FFCA2A}"/>
    <hyperlink ref="K68" r:id="rId7" xr:uid="{9A418878-5B55-4C68-9943-296CA440A6C4}"/>
    <hyperlink ref="K37" r:id="rId8" xr:uid="{9895A1CA-C039-4301-883D-36B2063C6DD2}"/>
    <hyperlink ref="K27" r:id="rId9" xr:uid="{C2DF1032-3106-444E-A23B-C151B3709670}"/>
    <hyperlink ref="K10" r:id="rId10" xr:uid="{3F0B71AE-07B8-4959-8062-DDD29C5BA5C4}"/>
    <hyperlink ref="K71" r:id="rId11" xr:uid="{30CD9E4E-14B7-498C-86C4-4B1E5B71291D}"/>
    <hyperlink ref="K117" r:id="rId12" xr:uid="{8BA4D238-2DB1-481F-990C-C6E553C1E9A7}"/>
    <hyperlink ref="K175" r:id="rId13" xr:uid="{D03912F1-C9B5-45F5-BDBA-A5FC737B3578}"/>
    <hyperlink ref="K181" r:id="rId14" xr:uid="{30A453A0-A8FF-4758-9382-2FC1F293137E}"/>
    <hyperlink ref="K170" r:id="rId15" xr:uid="{FED4224F-DFD1-4169-95C0-CC3B4E072840}"/>
    <hyperlink ref="K192" r:id="rId16" xr:uid="{0DCCC54B-7F16-4C32-AEFD-C797FF701C62}"/>
    <hyperlink ref="K385" r:id="rId17" xr:uid="{35A3FAB0-F28A-4C3B-8082-4A1EADADE06A}"/>
    <hyperlink ref="K382" r:id="rId18" xr:uid="{3F0168E8-F486-40D7-957C-07272FECDCA9}"/>
    <hyperlink ref="K423" r:id="rId19" xr:uid="{45BEE6E3-2EED-4921-A773-3F0030C3A629}"/>
    <hyperlink ref="K426" r:id="rId20" xr:uid="{0B293B23-08C0-4381-B876-F77216B0A9A4}"/>
    <hyperlink ref="K409" r:id="rId21" xr:uid="{0840F75E-EFF3-48A0-93FD-9A6FA26F76DF}"/>
    <hyperlink ref="K334" r:id="rId22" xr:uid="{B4EA34C6-C2DA-4E81-8A4E-B72E9EA60092}"/>
    <hyperlink ref="K350" r:id="rId23" xr:uid="{244C06C0-851E-4644-8D3E-AA85F6F32FF6}"/>
    <hyperlink ref="K408" r:id="rId24" xr:uid="{26F4810F-1954-4EFA-BE4F-E935C241D241}"/>
    <hyperlink ref="K387" r:id="rId25" xr:uid="{DD607EB3-E14B-4578-B336-77462DB1F41E}"/>
    <hyperlink ref="K379" r:id="rId26" xr:uid="{94AC5E12-2CB9-4973-BC25-4C44185F651E}"/>
    <hyperlink ref="K399" r:id="rId27" xr:uid="{77C7FA3B-6D2D-4FAD-9009-15D203689577}"/>
    <hyperlink ref="K434" r:id="rId28" xr:uid="{43A536E6-F20A-4F8C-AB93-A699EA98C7A9}"/>
    <hyperlink ref="K317" r:id="rId29" xr:uid="{1A088C47-A4AC-40CD-806E-09AEBA3ADA1A}"/>
    <hyperlink ref="K274" r:id="rId30" xr:uid="{DA83911F-DDD2-48A0-B0BB-3902A0973FEE}"/>
    <hyperlink ref="K300" r:id="rId31" xr:uid="{E43C7D56-8123-470B-94C6-FCF7C266AFA5}"/>
    <hyperlink ref="K448" r:id="rId32" xr:uid="{F682D5C1-C01F-439F-B5F3-9EA9E4747B58}"/>
    <hyperlink ref="K427" r:id="rId33" xr:uid="{B6EC20BB-7219-46CE-B5C7-DEEFB9F74125}"/>
    <hyperlink ref="K314" r:id="rId34" xr:uid="{85AD856F-3FFD-4DE4-9015-AD33D736B93C}"/>
    <hyperlink ref="K271" r:id="rId35" xr:uid="{DE0C3207-0AA9-44AF-9D04-C5E43600CB00}"/>
    <hyperlink ref="K354" r:id="rId36" xr:uid="{854E31D1-8564-4796-B76B-48FDAD82C2AA}"/>
    <hyperlink ref="K400" r:id="rId37" xr:uid="{9C63A34F-FD0C-4942-BEE6-956723A33014}"/>
    <hyperlink ref="K418" r:id="rId38" xr:uid="{12BC9746-C3F0-4C50-9128-C648C1481848}"/>
    <hyperlink ref="K368" r:id="rId39" xr:uid="{134C2133-CAF0-46F7-9BAF-137C2AF261DD}"/>
    <hyperlink ref="K374" r:id="rId40" xr:uid="{B60293A9-3FC0-4A37-998F-31CD48FA3142}"/>
    <hyperlink ref="K425" r:id="rId41" xr:uid="{37E4BE76-97ED-42AD-A7CD-B0B75A5F1CC3}"/>
    <hyperlink ref="K526" r:id="rId42" xr:uid="{AC901EDC-B2A6-4FF5-892A-E06F39F0D08E}"/>
    <hyperlink ref="K678" r:id="rId43" xr:uid="{CB701DB4-4B9E-48CD-8895-C56DAAD34E17}"/>
    <hyperlink ref="K512" r:id="rId44" xr:uid="{D82E3386-55F9-48A6-9BCD-06EE6E173B55}"/>
    <hyperlink ref="K681" r:id="rId45" xr:uid="{16348B9D-966E-468C-A23C-09BEE96B3BD7}"/>
    <hyperlink ref="K587" r:id="rId46" xr:uid="{F2669CD7-3619-41A7-B7C1-DDF92A610E68}"/>
    <hyperlink ref="K680" r:id="rId47" xr:uid="{342AC3C7-C6E2-4788-885C-8908985449F4}"/>
    <hyperlink ref="K584" r:id="rId48" xr:uid="{16A1F7C9-726E-4F0A-86A5-D53B3B892936}"/>
    <hyperlink ref="K674" r:id="rId49" xr:uid="{C586D423-2081-4794-AD19-A060E6554590}"/>
    <hyperlink ref="K672" r:id="rId50" xr:uid="{BEDE276C-5083-4579-90D3-F352A90B864A}"/>
    <hyperlink ref="K540" r:id="rId51" xr:uid="{F5D49DAC-5591-4268-BB2C-1D2E898BDD68}"/>
    <hyperlink ref="K582" r:id="rId52" xr:uid="{D6AC01C9-B10F-441B-B807-1135C5CADE48}"/>
    <hyperlink ref="K711" r:id="rId53" xr:uid="{96F33989-00DF-4606-89A5-3CDC17303B19}"/>
    <hyperlink ref="K726" r:id="rId54" xr:uid="{4B043D61-6F18-4287-A04C-6A77ABD2A096}"/>
    <hyperlink ref="K690" r:id="rId55" xr:uid="{E96D982D-191F-4C66-9E57-929F50152429}"/>
    <hyperlink ref="K730" r:id="rId56" xr:uid="{9F4F45D9-4281-489D-8A2E-655449501900}"/>
    <hyperlink ref="K733" r:id="rId57" xr:uid="{F946CA57-09CE-47F3-9230-56C3FA68918E}"/>
    <hyperlink ref="K734" r:id="rId58" xr:uid="{1F4813CF-EFD8-489C-B89D-9CEF1E989C0F}"/>
    <hyperlink ref="K688" r:id="rId59" xr:uid="{D0B71900-CB42-42B5-8CC4-B5559F7584F5}"/>
    <hyperlink ref="K724" r:id="rId60" xr:uid="{69A4C29C-C86E-4756-87F5-4BB2E32B967D}"/>
    <hyperlink ref="K216" r:id="rId61" xr:uid="{407A1323-880D-4F21-80F7-B0319F1CD414}"/>
    <hyperlink ref="K169" r:id="rId62" xr:uid="{1A9DABF7-1D20-4263-8137-F219101FEEF6}"/>
    <hyperlink ref="K894" r:id="rId63" xr:uid="{F94EA785-A3FC-4B14-9C98-C46811860DCB}"/>
    <hyperlink ref="K886" r:id="rId64" xr:uid="{61665079-9929-477D-BC30-2E2A83097144}"/>
    <hyperlink ref="K881" r:id="rId65" xr:uid="{2D8F8945-35D2-4A68-87EF-87BCC13DE66B}"/>
    <hyperlink ref="K971" r:id="rId66" xr:uid="{D5B794D6-680D-46C3-91AC-3ED4A3B38B44}"/>
    <hyperlink ref="K995" r:id="rId67" xr:uid="{4BA15EB2-AB71-438C-8A08-EBE735BE7D55}"/>
    <hyperlink ref="K992" r:id="rId68" xr:uid="{12C7AC05-82E8-464B-90E3-83EBD143F73B}"/>
    <hyperlink ref="K984" r:id="rId69" xr:uid="{657143BA-F4DC-4DA4-A89E-1FF9DA4A4488}"/>
    <hyperlink ref="K909" r:id="rId70" xr:uid="{968C6E30-D274-4D59-95BA-A846B6432CA4}"/>
    <hyperlink ref="K759" r:id="rId71" xr:uid="{75A3A016-CAF1-4E67-BE1F-3057970CCB25}"/>
    <hyperlink ref="K835" r:id="rId72" xr:uid="{8594043C-A9F8-4559-93FE-FA21AFE7769C}"/>
    <hyperlink ref="K731" r:id="rId73" xr:uid="{C678356B-5D85-463D-AEFD-744211152AC6}"/>
    <hyperlink ref="K736" r:id="rId74" xr:uid="{F9CE1DA3-0A2F-4FA9-962C-4448D0D75D47}"/>
    <hyperlink ref="K824" r:id="rId75" xr:uid="{E847A2F7-BCF8-4F4C-B19D-FD2F7719EA64}"/>
    <hyperlink ref="K682" r:id="rId76" xr:uid="{9C6FA30B-13BA-487B-B5BB-1C20A9663B29}"/>
    <hyperlink ref="K673" r:id="rId77" xr:uid="{8224D331-19AD-4D2B-9916-52E4E6F484F8}"/>
    <hyperlink ref="K677" r:id="rId78" xr:uid="{CD98F89A-E5AC-46F5-87F3-2982EFFD9EB1}"/>
    <hyperlink ref="K592" r:id="rId79" xr:uid="{5DC42835-5F22-4F2E-B40C-82D9DD800DBD}"/>
    <hyperlink ref="K679" r:id="rId80" xr:uid="{61E7C71B-F989-4F20-B4CD-8CB6885C58B8}"/>
    <hyperlink ref="K670" r:id="rId81" xr:uid="{5D24A310-1F2F-4B75-866B-BF5BC3B0C5CD}"/>
    <hyperlink ref="K676" r:id="rId82" xr:uid="{C1BCEE60-7E29-4048-BF58-3C9CDB1D0F4B}"/>
    <hyperlink ref="K521" r:id="rId83" xr:uid="{AE1F9290-88A6-4467-9DA6-2994A5BC1292}"/>
    <hyperlink ref="K536" r:id="rId84" xr:uid="{5614AFBF-5C04-446F-A642-0353A043B1DF}"/>
    <hyperlink ref="K509" r:id="rId85" xr:uid="{2C4AAA9F-F7AB-4EB5-A591-2A9272908640}"/>
    <hyperlink ref="K162" r:id="rId86" xr:uid="{49CF05A1-1313-4DFF-B03D-4CED931BED68}"/>
    <hyperlink ref="K132" r:id="rId87" xr:uid="{945C7CC6-F767-4FE7-9646-6BFC76EF9D35}"/>
    <hyperlink ref="K218" r:id="rId88" xr:uid="{D2C4033B-19CA-4B09-A059-FF51CD368A87}"/>
    <hyperlink ref="K191" r:id="rId89" xr:uid="{5A61CC35-7ACF-49C9-A70F-ABE5DA95ED08}"/>
    <hyperlink ref="K128" r:id="rId90" xr:uid="{CF2F6493-0C04-4EDE-8E51-40F94BCB68F2}"/>
    <hyperlink ref="K125" r:id="rId91" xr:uid="{B97C246E-2933-4305-9C5E-2A1EF7468E55}"/>
    <hyperlink ref="K124" r:id="rId92" xr:uid="{E0EF9E8F-1796-47EF-AF2A-5F6CFEF2134B}"/>
    <hyperlink ref="K133" r:id="rId93" xr:uid="{38282477-4646-4068-B825-52C6AC48F3F8}"/>
    <hyperlink ref="K892" r:id="rId94" xr:uid="{5133D402-1DF8-4173-9D3A-D5A615E2B34B}"/>
    <hyperlink ref="K903" r:id="rId95" xr:uid="{54B3DACF-FF90-478F-A3F1-B814CB39DD2F}"/>
    <hyperlink ref="K899" r:id="rId96" xr:uid="{0B254A3D-4584-4E07-8592-1DE3FCFCAA30}"/>
    <hyperlink ref="K907" r:id="rId97" xr:uid="{3B23BAD2-1434-42C2-9700-971FB838E659}"/>
    <hyperlink ref="K989" r:id="rId98" xr:uid="{3796360D-FA96-4FE6-A5EF-43A141F84D5D}"/>
    <hyperlink ref="K910" r:id="rId99" xr:uid="{3C9EE7C1-D238-4841-8354-620967BC3CA7}"/>
    <hyperlink ref="K893" r:id="rId100" xr:uid="{D68F3DE0-35C4-4339-891E-FE229CAFAAB8}"/>
    <hyperlink ref="K896" r:id="rId101" xr:uid="{03F2B751-9E2B-457F-87B0-281550D215C6}"/>
    <hyperlink ref="K923" r:id="rId102" xr:uid="{58B30ACC-FDD7-43C2-950E-A27C3DDE879B}"/>
    <hyperlink ref="K954" r:id="rId103" xr:uid="{234DE421-4356-4C5A-9FEE-F49A48E6CE84}"/>
    <hyperlink ref="K963" r:id="rId104" xr:uid="{D62CCCEC-587E-4803-8060-4B91742DAF6C}"/>
    <hyperlink ref="K962" r:id="rId105" xr:uid="{0BF6EF93-9179-452C-9A85-58A34712C86D}"/>
    <hyperlink ref="K189" r:id="rId106" xr:uid="{AA6FE5C4-C7F8-472B-A4C4-13469AA1C66D}"/>
    <hyperlink ref="K156" r:id="rId107" xr:uid="{F73F027C-1951-4813-865B-85CDFB616A98}"/>
    <hyperlink ref="K796" r:id="rId108" xr:uid="{5B0AACAB-6453-4D79-BACA-8F0551641AC9}"/>
    <hyperlink ref="K157" r:id="rId109" xr:uid="{EF0FEE63-E6A6-44D2-9217-EABF2A2C4E9F}"/>
    <hyperlink ref="K154" r:id="rId110" xr:uid="{098C66C3-3AD0-4D4A-BFA5-17535676ADAC}"/>
    <hyperlink ref="K9" r:id="rId111" xr:uid="{FF722FE0-67ED-4621-B332-BC9295966021}"/>
    <hyperlink ref="K514" r:id="rId112" xr:uid="{6A6C9056-4DF8-40CA-8EA2-9AC810224873}"/>
    <hyperlink ref="K513" r:id="rId113" xr:uid="{28422735-9EB3-4F42-AF53-4E0B61F86142}"/>
    <hyperlink ref="K522" r:id="rId114" xr:uid="{E9E52EF9-990E-45DB-8848-BD2C1B08BE96}"/>
    <hyperlink ref="K523" r:id="rId115" xr:uid="{159ABD42-32F0-4374-A4DE-4018C4F09E99}"/>
    <hyperlink ref="K524" r:id="rId116" xr:uid="{0F52EFCF-5DF9-4DA6-9460-4A541B9BBED5}"/>
    <hyperlink ref="K525" r:id="rId117" xr:uid="{C73B62A9-D61B-456F-B8C5-2BBF130F6D5A}"/>
    <hyperlink ref="K585" r:id="rId118" xr:uid="{E1C03FFF-5EE8-4D0E-9B57-AD1526578347}"/>
    <hyperlink ref="K586" r:id="rId119" xr:uid="{62FFE6C2-CC10-4F15-B5E1-1961513246F3}"/>
    <hyperlink ref="K548" r:id="rId120" xr:uid="{2632BE97-110E-443B-BDBC-6D41B987B2B5}"/>
    <hyperlink ref="K545" r:id="rId121" xr:uid="{34D5D911-EC28-4949-8539-BE61A13AB4A4}"/>
    <hyperlink ref="K547" r:id="rId122" xr:uid="{E4A7088F-450C-4F0B-8B5C-3007C4E488E8}"/>
    <hyperlink ref="K549" r:id="rId123" xr:uid="{BC72C4D8-BA0A-4748-83AE-E545ED26425F}"/>
    <hyperlink ref="K550" r:id="rId124" xr:uid="{0591DB51-CC08-4253-AB77-C75F97A08298}"/>
    <hyperlink ref="K551" r:id="rId125" xr:uid="{5BC1B669-950C-4847-B726-218745F1E8B3}"/>
    <hyperlink ref="K552" r:id="rId126" xr:uid="{1488668E-3452-4064-B803-F0AD3D448920}"/>
    <hyperlink ref="K553" r:id="rId127" xr:uid="{99020C5C-D518-413A-80E3-7AF1F2F660A2}"/>
    <hyperlink ref="K560" r:id="rId128" xr:uid="{6CD367D9-BBB7-463F-BD08-B8E584FC7209}"/>
    <hyperlink ref="K558" r:id="rId129" xr:uid="{0D7E6D26-DB77-483C-A63D-4A493D5ABE7E}"/>
    <hyperlink ref="K557" r:id="rId130" xr:uid="{52341EE9-E02D-48B1-8E90-86BD36CFFF49}"/>
    <hyperlink ref="K556" r:id="rId131" xr:uid="{C8F8F109-D7DF-4238-B4C6-C2F005A0B734}"/>
    <hyperlink ref="K555" r:id="rId132" xr:uid="{79B79DEF-88DC-4D8E-89BD-68DB1278D279}"/>
    <hyperlink ref="K554" r:id="rId133" xr:uid="{B5C3F05A-3830-4460-ACE6-B1B72F049E7E}"/>
    <hyperlink ref="K559" r:id="rId134" xr:uid="{7996E1C0-3D73-4A29-9442-35ED012A1FD4}"/>
    <hyperlink ref="K561" r:id="rId135" xr:uid="{B0C4F505-79CB-4322-B3C5-E48CE5157AE5}"/>
    <hyperlink ref="K569" r:id="rId136" xr:uid="{A8B945F9-B368-4EA8-B182-266AB6322502}"/>
    <hyperlink ref="K570" r:id="rId137" xr:uid="{5EAF0B53-43F2-4C44-B89E-465CDD2F4604}"/>
    <hyperlink ref="K568" r:id="rId138" xr:uid="{676B7E8C-1515-4E1D-BF9D-75D5082044F2}"/>
    <hyperlink ref="K567" r:id="rId139" xr:uid="{DA07CB2D-7D7B-41E8-A736-A6EF2ABB7031}"/>
    <hyperlink ref="K566" r:id="rId140" xr:uid="{B93AD3DD-CBB0-4985-8FBF-3CBCB09598EB}"/>
    <hyperlink ref="K565" r:id="rId141" xr:uid="{FA3E6511-7E33-4D4E-9552-97195DF51AAA}"/>
    <hyperlink ref="K564" r:id="rId142" xr:uid="{325D97AB-D701-4ECC-B1AA-D946BAEFCA1C}"/>
    <hyperlink ref="K563" r:id="rId143" xr:uid="{FA8516AE-30CE-4B62-BD42-4FD8FB281B19}"/>
    <hyperlink ref="K562" r:id="rId144" xr:uid="{77231D13-AE3F-4426-AA92-8E765099BD7B}"/>
  </hyperlinks>
  <pageMargins left="0.28000000000000003" right="0.24" top="0.28000000000000003" bottom="0.28000000000000003" header="0.5" footer="0.2"/>
  <pageSetup paperSize="9" scale="85" orientation="landscape" verticalDpi="300" r:id="rId14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5C6D-544D-4D6B-8674-08952C770834}">
  <dimension ref="A1:AH53"/>
  <sheetViews>
    <sheetView topLeftCell="A38" workbookViewId="0">
      <selection activeCell="D51" sqref="D51"/>
    </sheetView>
  </sheetViews>
  <sheetFormatPr defaultRowHeight="15.5"/>
  <cols>
    <col min="1" max="1" width="8.08984375" style="853" customWidth="1"/>
    <col min="2" max="2" width="5.453125" style="853" customWidth="1"/>
    <col min="3" max="3" width="52.453125" style="853" customWidth="1"/>
    <col min="4" max="4" width="40.90625" style="853" customWidth="1"/>
    <col min="5" max="256" width="8.7265625" style="853"/>
    <col min="257" max="257" width="8.08984375" style="853" customWidth="1"/>
    <col min="258" max="258" width="5.453125" style="853" customWidth="1"/>
    <col min="259" max="259" width="53.08984375" style="853" customWidth="1"/>
    <col min="260" max="260" width="40.90625" style="853" customWidth="1"/>
    <col min="261" max="512" width="8.7265625" style="853"/>
    <col min="513" max="513" width="8.08984375" style="853" customWidth="1"/>
    <col min="514" max="514" width="5.453125" style="853" customWidth="1"/>
    <col min="515" max="515" width="53.08984375" style="853" customWidth="1"/>
    <col min="516" max="516" width="40.90625" style="853" customWidth="1"/>
    <col min="517" max="768" width="8.7265625" style="853"/>
    <col min="769" max="769" width="8.08984375" style="853" customWidth="1"/>
    <col min="770" max="770" width="5.453125" style="853" customWidth="1"/>
    <col min="771" max="771" width="53.08984375" style="853" customWidth="1"/>
    <col min="772" max="772" width="40.90625" style="853" customWidth="1"/>
    <col min="773" max="1024" width="8.7265625" style="853"/>
    <col min="1025" max="1025" width="8.08984375" style="853" customWidth="1"/>
    <col min="1026" max="1026" width="5.453125" style="853" customWidth="1"/>
    <col min="1027" max="1027" width="53.08984375" style="853" customWidth="1"/>
    <col min="1028" max="1028" width="40.90625" style="853" customWidth="1"/>
    <col min="1029" max="1280" width="8.7265625" style="853"/>
    <col min="1281" max="1281" width="8.08984375" style="853" customWidth="1"/>
    <col min="1282" max="1282" width="5.453125" style="853" customWidth="1"/>
    <col min="1283" max="1283" width="53.08984375" style="853" customWidth="1"/>
    <col min="1284" max="1284" width="40.90625" style="853" customWidth="1"/>
    <col min="1285" max="1536" width="8.7265625" style="853"/>
    <col min="1537" max="1537" width="8.08984375" style="853" customWidth="1"/>
    <col min="1538" max="1538" width="5.453125" style="853" customWidth="1"/>
    <col min="1539" max="1539" width="53.08984375" style="853" customWidth="1"/>
    <col min="1540" max="1540" width="40.90625" style="853" customWidth="1"/>
    <col min="1541" max="1792" width="8.7265625" style="853"/>
    <col min="1793" max="1793" width="8.08984375" style="853" customWidth="1"/>
    <col min="1794" max="1794" width="5.453125" style="853" customWidth="1"/>
    <col min="1795" max="1795" width="53.08984375" style="853" customWidth="1"/>
    <col min="1796" max="1796" width="40.90625" style="853" customWidth="1"/>
    <col min="1797" max="2048" width="8.7265625" style="853"/>
    <col min="2049" max="2049" width="8.08984375" style="853" customWidth="1"/>
    <col min="2050" max="2050" width="5.453125" style="853" customWidth="1"/>
    <col min="2051" max="2051" width="53.08984375" style="853" customWidth="1"/>
    <col min="2052" max="2052" width="40.90625" style="853" customWidth="1"/>
    <col min="2053" max="2304" width="8.7265625" style="853"/>
    <col min="2305" max="2305" width="8.08984375" style="853" customWidth="1"/>
    <col min="2306" max="2306" width="5.453125" style="853" customWidth="1"/>
    <col min="2307" max="2307" width="53.08984375" style="853" customWidth="1"/>
    <col min="2308" max="2308" width="40.90625" style="853" customWidth="1"/>
    <col min="2309" max="2560" width="8.7265625" style="853"/>
    <col min="2561" max="2561" width="8.08984375" style="853" customWidth="1"/>
    <col min="2562" max="2562" width="5.453125" style="853" customWidth="1"/>
    <col min="2563" max="2563" width="53.08984375" style="853" customWidth="1"/>
    <col min="2564" max="2564" width="40.90625" style="853" customWidth="1"/>
    <col min="2565" max="2816" width="8.7265625" style="853"/>
    <col min="2817" max="2817" width="8.08984375" style="853" customWidth="1"/>
    <col min="2818" max="2818" width="5.453125" style="853" customWidth="1"/>
    <col min="2819" max="2819" width="53.08984375" style="853" customWidth="1"/>
    <col min="2820" max="2820" width="40.90625" style="853" customWidth="1"/>
    <col min="2821" max="3072" width="8.7265625" style="853"/>
    <col min="3073" max="3073" width="8.08984375" style="853" customWidth="1"/>
    <col min="3074" max="3074" width="5.453125" style="853" customWidth="1"/>
    <col min="3075" max="3075" width="53.08984375" style="853" customWidth="1"/>
    <col min="3076" max="3076" width="40.90625" style="853" customWidth="1"/>
    <col min="3077" max="3328" width="8.7265625" style="853"/>
    <col min="3329" max="3329" width="8.08984375" style="853" customWidth="1"/>
    <col min="3330" max="3330" width="5.453125" style="853" customWidth="1"/>
    <col min="3331" max="3331" width="53.08984375" style="853" customWidth="1"/>
    <col min="3332" max="3332" width="40.90625" style="853" customWidth="1"/>
    <col min="3333" max="3584" width="8.7265625" style="853"/>
    <col min="3585" max="3585" width="8.08984375" style="853" customWidth="1"/>
    <col min="3586" max="3586" width="5.453125" style="853" customWidth="1"/>
    <col min="3587" max="3587" width="53.08984375" style="853" customWidth="1"/>
    <col min="3588" max="3588" width="40.90625" style="853" customWidth="1"/>
    <col min="3589" max="3840" width="8.7265625" style="853"/>
    <col min="3841" max="3841" width="8.08984375" style="853" customWidth="1"/>
    <col min="3842" max="3842" width="5.453125" style="853" customWidth="1"/>
    <col min="3843" max="3843" width="53.08984375" style="853" customWidth="1"/>
    <col min="3844" max="3844" width="40.90625" style="853" customWidth="1"/>
    <col min="3845" max="4096" width="8.7265625" style="853"/>
    <col min="4097" max="4097" width="8.08984375" style="853" customWidth="1"/>
    <col min="4098" max="4098" width="5.453125" style="853" customWidth="1"/>
    <col min="4099" max="4099" width="53.08984375" style="853" customWidth="1"/>
    <col min="4100" max="4100" width="40.90625" style="853" customWidth="1"/>
    <col min="4101" max="4352" width="8.7265625" style="853"/>
    <col min="4353" max="4353" width="8.08984375" style="853" customWidth="1"/>
    <col min="4354" max="4354" width="5.453125" style="853" customWidth="1"/>
    <col min="4355" max="4355" width="53.08984375" style="853" customWidth="1"/>
    <col min="4356" max="4356" width="40.90625" style="853" customWidth="1"/>
    <col min="4357" max="4608" width="8.7265625" style="853"/>
    <col min="4609" max="4609" width="8.08984375" style="853" customWidth="1"/>
    <col min="4610" max="4610" width="5.453125" style="853" customWidth="1"/>
    <col min="4611" max="4611" width="53.08984375" style="853" customWidth="1"/>
    <col min="4612" max="4612" width="40.90625" style="853" customWidth="1"/>
    <col min="4613" max="4864" width="8.7265625" style="853"/>
    <col min="4865" max="4865" width="8.08984375" style="853" customWidth="1"/>
    <col min="4866" max="4866" width="5.453125" style="853" customWidth="1"/>
    <col min="4867" max="4867" width="53.08984375" style="853" customWidth="1"/>
    <col min="4868" max="4868" width="40.90625" style="853" customWidth="1"/>
    <col min="4869" max="5120" width="8.7265625" style="853"/>
    <col min="5121" max="5121" width="8.08984375" style="853" customWidth="1"/>
    <col min="5122" max="5122" width="5.453125" style="853" customWidth="1"/>
    <col min="5123" max="5123" width="53.08984375" style="853" customWidth="1"/>
    <col min="5124" max="5124" width="40.90625" style="853" customWidth="1"/>
    <col min="5125" max="5376" width="8.7265625" style="853"/>
    <col min="5377" max="5377" width="8.08984375" style="853" customWidth="1"/>
    <col min="5378" max="5378" width="5.453125" style="853" customWidth="1"/>
    <col min="5379" max="5379" width="53.08984375" style="853" customWidth="1"/>
    <col min="5380" max="5380" width="40.90625" style="853" customWidth="1"/>
    <col min="5381" max="5632" width="8.7265625" style="853"/>
    <col min="5633" max="5633" width="8.08984375" style="853" customWidth="1"/>
    <col min="5634" max="5634" width="5.453125" style="853" customWidth="1"/>
    <col min="5635" max="5635" width="53.08984375" style="853" customWidth="1"/>
    <col min="5636" max="5636" width="40.90625" style="853" customWidth="1"/>
    <col min="5637" max="5888" width="8.7265625" style="853"/>
    <col min="5889" max="5889" width="8.08984375" style="853" customWidth="1"/>
    <col min="5890" max="5890" width="5.453125" style="853" customWidth="1"/>
    <col min="5891" max="5891" width="53.08984375" style="853" customWidth="1"/>
    <col min="5892" max="5892" width="40.90625" style="853" customWidth="1"/>
    <col min="5893" max="6144" width="8.7265625" style="853"/>
    <col min="6145" max="6145" width="8.08984375" style="853" customWidth="1"/>
    <col min="6146" max="6146" width="5.453125" style="853" customWidth="1"/>
    <col min="6147" max="6147" width="53.08984375" style="853" customWidth="1"/>
    <col min="6148" max="6148" width="40.90625" style="853" customWidth="1"/>
    <col min="6149" max="6400" width="8.7265625" style="853"/>
    <col min="6401" max="6401" width="8.08984375" style="853" customWidth="1"/>
    <col min="6402" max="6402" width="5.453125" style="853" customWidth="1"/>
    <col min="6403" max="6403" width="53.08984375" style="853" customWidth="1"/>
    <col min="6404" max="6404" width="40.90625" style="853" customWidth="1"/>
    <col min="6405" max="6656" width="8.7265625" style="853"/>
    <col min="6657" max="6657" width="8.08984375" style="853" customWidth="1"/>
    <col min="6658" max="6658" width="5.453125" style="853" customWidth="1"/>
    <col min="6659" max="6659" width="53.08984375" style="853" customWidth="1"/>
    <col min="6660" max="6660" width="40.90625" style="853" customWidth="1"/>
    <col min="6661" max="6912" width="8.7265625" style="853"/>
    <col min="6913" max="6913" width="8.08984375" style="853" customWidth="1"/>
    <col min="6914" max="6914" width="5.453125" style="853" customWidth="1"/>
    <col min="6915" max="6915" width="53.08984375" style="853" customWidth="1"/>
    <col min="6916" max="6916" width="40.90625" style="853" customWidth="1"/>
    <col min="6917" max="7168" width="8.7265625" style="853"/>
    <col min="7169" max="7169" width="8.08984375" style="853" customWidth="1"/>
    <col min="7170" max="7170" width="5.453125" style="853" customWidth="1"/>
    <col min="7171" max="7171" width="53.08984375" style="853" customWidth="1"/>
    <col min="7172" max="7172" width="40.90625" style="853" customWidth="1"/>
    <col min="7173" max="7424" width="8.7265625" style="853"/>
    <col min="7425" max="7425" width="8.08984375" style="853" customWidth="1"/>
    <col min="7426" max="7426" width="5.453125" style="853" customWidth="1"/>
    <col min="7427" max="7427" width="53.08984375" style="853" customWidth="1"/>
    <col min="7428" max="7428" width="40.90625" style="853" customWidth="1"/>
    <col min="7429" max="7680" width="8.7265625" style="853"/>
    <col min="7681" max="7681" width="8.08984375" style="853" customWidth="1"/>
    <col min="7682" max="7682" width="5.453125" style="853" customWidth="1"/>
    <col min="7683" max="7683" width="53.08984375" style="853" customWidth="1"/>
    <col min="7684" max="7684" width="40.90625" style="853" customWidth="1"/>
    <col min="7685" max="7936" width="8.7265625" style="853"/>
    <col min="7937" max="7937" width="8.08984375" style="853" customWidth="1"/>
    <col min="7938" max="7938" width="5.453125" style="853" customWidth="1"/>
    <col min="7939" max="7939" width="53.08984375" style="853" customWidth="1"/>
    <col min="7940" max="7940" width="40.90625" style="853" customWidth="1"/>
    <col min="7941" max="8192" width="8.7265625" style="853"/>
    <col min="8193" max="8193" width="8.08984375" style="853" customWidth="1"/>
    <col min="8194" max="8194" width="5.453125" style="853" customWidth="1"/>
    <col min="8195" max="8195" width="53.08984375" style="853" customWidth="1"/>
    <col min="8196" max="8196" width="40.90625" style="853" customWidth="1"/>
    <col min="8197" max="8448" width="8.7265625" style="853"/>
    <col min="8449" max="8449" width="8.08984375" style="853" customWidth="1"/>
    <col min="8450" max="8450" width="5.453125" style="853" customWidth="1"/>
    <col min="8451" max="8451" width="53.08984375" style="853" customWidth="1"/>
    <col min="8452" max="8452" width="40.90625" style="853" customWidth="1"/>
    <col min="8453" max="8704" width="8.7265625" style="853"/>
    <col min="8705" max="8705" width="8.08984375" style="853" customWidth="1"/>
    <col min="8706" max="8706" width="5.453125" style="853" customWidth="1"/>
    <col min="8707" max="8707" width="53.08984375" style="853" customWidth="1"/>
    <col min="8708" max="8708" width="40.90625" style="853" customWidth="1"/>
    <col min="8709" max="8960" width="8.7265625" style="853"/>
    <col min="8961" max="8961" width="8.08984375" style="853" customWidth="1"/>
    <col min="8962" max="8962" width="5.453125" style="853" customWidth="1"/>
    <col min="8963" max="8963" width="53.08984375" style="853" customWidth="1"/>
    <col min="8964" max="8964" width="40.90625" style="853" customWidth="1"/>
    <col min="8965" max="9216" width="8.7265625" style="853"/>
    <col min="9217" max="9217" width="8.08984375" style="853" customWidth="1"/>
    <col min="9218" max="9218" width="5.453125" style="853" customWidth="1"/>
    <col min="9219" max="9219" width="53.08984375" style="853" customWidth="1"/>
    <col min="9220" max="9220" width="40.90625" style="853" customWidth="1"/>
    <col min="9221" max="9472" width="8.7265625" style="853"/>
    <col min="9473" max="9473" width="8.08984375" style="853" customWidth="1"/>
    <col min="9474" max="9474" width="5.453125" style="853" customWidth="1"/>
    <col min="9475" max="9475" width="53.08984375" style="853" customWidth="1"/>
    <col min="9476" max="9476" width="40.90625" style="853" customWidth="1"/>
    <col min="9477" max="9728" width="8.7265625" style="853"/>
    <col min="9729" max="9729" width="8.08984375" style="853" customWidth="1"/>
    <col min="9730" max="9730" width="5.453125" style="853" customWidth="1"/>
    <col min="9731" max="9731" width="53.08984375" style="853" customWidth="1"/>
    <col min="9732" max="9732" width="40.90625" style="853" customWidth="1"/>
    <col min="9733" max="9984" width="8.7265625" style="853"/>
    <col min="9985" max="9985" width="8.08984375" style="853" customWidth="1"/>
    <col min="9986" max="9986" width="5.453125" style="853" customWidth="1"/>
    <col min="9987" max="9987" width="53.08984375" style="853" customWidth="1"/>
    <col min="9988" max="9988" width="40.90625" style="853" customWidth="1"/>
    <col min="9989" max="10240" width="8.7265625" style="853"/>
    <col min="10241" max="10241" width="8.08984375" style="853" customWidth="1"/>
    <col min="10242" max="10242" width="5.453125" style="853" customWidth="1"/>
    <col min="10243" max="10243" width="53.08984375" style="853" customWidth="1"/>
    <col min="10244" max="10244" width="40.90625" style="853" customWidth="1"/>
    <col min="10245" max="10496" width="8.7265625" style="853"/>
    <col min="10497" max="10497" width="8.08984375" style="853" customWidth="1"/>
    <col min="10498" max="10498" width="5.453125" style="853" customWidth="1"/>
    <col min="10499" max="10499" width="53.08984375" style="853" customWidth="1"/>
    <col min="10500" max="10500" width="40.90625" style="853" customWidth="1"/>
    <col min="10501" max="10752" width="8.7265625" style="853"/>
    <col min="10753" max="10753" width="8.08984375" style="853" customWidth="1"/>
    <col min="10754" max="10754" width="5.453125" style="853" customWidth="1"/>
    <col min="10755" max="10755" width="53.08984375" style="853" customWidth="1"/>
    <col min="10756" max="10756" width="40.90625" style="853" customWidth="1"/>
    <col min="10757" max="11008" width="8.7265625" style="853"/>
    <col min="11009" max="11009" width="8.08984375" style="853" customWidth="1"/>
    <col min="11010" max="11010" width="5.453125" style="853" customWidth="1"/>
    <col min="11011" max="11011" width="53.08984375" style="853" customWidth="1"/>
    <col min="11012" max="11012" width="40.90625" style="853" customWidth="1"/>
    <col min="11013" max="11264" width="8.7265625" style="853"/>
    <col min="11265" max="11265" width="8.08984375" style="853" customWidth="1"/>
    <col min="11266" max="11266" width="5.453125" style="853" customWidth="1"/>
    <col min="11267" max="11267" width="53.08984375" style="853" customWidth="1"/>
    <col min="11268" max="11268" width="40.90625" style="853" customWidth="1"/>
    <col min="11269" max="11520" width="8.7265625" style="853"/>
    <col min="11521" max="11521" width="8.08984375" style="853" customWidth="1"/>
    <col min="11522" max="11522" width="5.453125" style="853" customWidth="1"/>
    <col min="11523" max="11523" width="53.08984375" style="853" customWidth="1"/>
    <col min="11524" max="11524" width="40.90625" style="853" customWidth="1"/>
    <col min="11525" max="11776" width="8.7265625" style="853"/>
    <col min="11777" max="11777" width="8.08984375" style="853" customWidth="1"/>
    <col min="11778" max="11778" width="5.453125" style="853" customWidth="1"/>
    <col min="11779" max="11779" width="53.08984375" style="853" customWidth="1"/>
    <col min="11780" max="11780" width="40.90625" style="853" customWidth="1"/>
    <col min="11781" max="12032" width="8.7265625" style="853"/>
    <col min="12033" max="12033" width="8.08984375" style="853" customWidth="1"/>
    <col min="12034" max="12034" width="5.453125" style="853" customWidth="1"/>
    <col min="12035" max="12035" width="53.08984375" style="853" customWidth="1"/>
    <col min="12036" max="12036" width="40.90625" style="853" customWidth="1"/>
    <col min="12037" max="12288" width="8.7265625" style="853"/>
    <col min="12289" max="12289" width="8.08984375" style="853" customWidth="1"/>
    <col min="12290" max="12290" width="5.453125" style="853" customWidth="1"/>
    <col min="12291" max="12291" width="53.08984375" style="853" customWidth="1"/>
    <col min="12292" max="12292" width="40.90625" style="853" customWidth="1"/>
    <col min="12293" max="12544" width="8.7265625" style="853"/>
    <col min="12545" max="12545" width="8.08984375" style="853" customWidth="1"/>
    <col min="12546" max="12546" width="5.453125" style="853" customWidth="1"/>
    <col min="12547" max="12547" width="53.08984375" style="853" customWidth="1"/>
    <col min="12548" max="12548" width="40.90625" style="853" customWidth="1"/>
    <col min="12549" max="12800" width="8.7265625" style="853"/>
    <col min="12801" max="12801" width="8.08984375" style="853" customWidth="1"/>
    <col min="12802" max="12802" width="5.453125" style="853" customWidth="1"/>
    <col min="12803" max="12803" width="53.08984375" style="853" customWidth="1"/>
    <col min="12804" max="12804" width="40.90625" style="853" customWidth="1"/>
    <col min="12805" max="13056" width="8.7265625" style="853"/>
    <col min="13057" max="13057" width="8.08984375" style="853" customWidth="1"/>
    <col min="13058" max="13058" width="5.453125" style="853" customWidth="1"/>
    <col min="13059" max="13059" width="53.08984375" style="853" customWidth="1"/>
    <col min="13060" max="13060" width="40.90625" style="853" customWidth="1"/>
    <col min="13061" max="13312" width="8.7265625" style="853"/>
    <col min="13313" max="13313" width="8.08984375" style="853" customWidth="1"/>
    <col min="13314" max="13314" width="5.453125" style="853" customWidth="1"/>
    <col min="13315" max="13315" width="53.08984375" style="853" customWidth="1"/>
    <col min="13316" max="13316" width="40.90625" style="853" customWidth="1"/>
    <col min="13317" max="13568" width="8.7265625" style="853"/>
    <col min="13569" max="13569" width="8.08984375" style="853" customWidth="1"/>
    <col min="13570" max="13570" width="5.453125" style="853" customWidth="1"/>
    <col min="13571" max="13571" width="53.08984375" style="853" customWidth="1"/>
    <col min="13572" max="13572" width="40.90625" style="853" customWidth="1"/>
    <col min="13573" max="13824" width="8.7265625" style="853"/>
    <col min="13825" max="13825" width="8.08984375" style="853" customWidth="1"/>
    <col min="13826" max="13826" width="5.453125" style="853" customWidth="1"/>
    <col min="13827" max="13827" width="53.08984375" style="853" customWidth="1"/>
    <col min="13828" max="13828" width="40.90625" style="853" customWidth="1"/>
    <col min="13829" max="14080" width="8.7265625" style="853"/>
    <col min="14081" max="14081" width="8.08984375" style="853" customWidth="1"/>
    <col min="14082" max="14082" width="5.453125" style="853" customWidth="1"/>
    <col min="14083" max="14083" width="53.08984375" style="853" customWidth="1"/>
    <col min="14084" max="14084" width="40.90625" style="853" customWidth="1"/>
    <col min="14085" max="14336" width="8.7265625" style="853"/>
    <col min="14337" max="14337" width="8.08984375" style="853" customWidth="1"/>
    <col min="14338" max="14338" width="5.453125" style="853" customWidth="1"/>
    <col min="14339" max="14339" width="53.08984375" style="853" customWidth="1"/>
    <col min="14340" max="14340" width="40.90625" style="853" customWidth="1"/>
    <col min="14341" max="14592" width="8.7265625" style="853"/>
    <col min="14593" max="14593" width="8.08984375" style="853" customWidth="1"/>
    <col min="14594" max="14594" width="5.453125" style="853" customWidth="1"/>
    <col min="14595" max="14595" width="53.08984375" style="853" customWidth="1"/>
    <col min="14596" max="14596" width="40.90625" style="853" customWidth="1"/>
    <col min="14597" max="14848" width="8.7265625" style="853"/>
    <col min="14849" max="14849" width="8.08984375" style="853" customWidth="1"/>
    <col min="14850" max="14850" width="5.453125" style="853" customWidth="1"/>
    <col min="14851" max="14851" width="53.08984375" style="853" customWidth="1"/>
    <col min="14852" max="14852" width="40.90625" style="853" customWidth="1"/>
    <col min="14853" max="15104" width="8.7265625" style="853"/>
    <col min="15105" max="15105" width="8.08984375" style="853" customWidth="1"/>
    <col min="15106" max="15106" width="5.453125" style="853" customWidth="1"/>
    <col min="15107" max="15107" width="53.08984375" style="853" customWidth="1"/>
    <col min="15108" max="15108" width="40.90625" style="853" customWidth="1"/>
    <col min="15109" max="15360" width="8.7265625" style="853"/>
    <col min="15361" max="15361" width="8.08984375" style="853" customWidth="1"/>
    <col min="15362" max="15362" width="5.453125" style="853" customWidth="1"/>
    <col min="15363" max="15363" width="53.08984375" style="853" customWidth="1"/>
    <col min="15364" max="15364" width="40.90625" style="853" customWidth="1"/>
    <col min="15365" max="15616" width="8.7265625" style="853"/>
    <col min="15617" max="15617" width="8.08984375" style="853" customWidth="1"/>
    <col min="15618" max="15618" width="5.453125" style="853" customWidth="1"/>
    <col min="15619" max="15619" width="53.08984375" style="853" customWidth="1"/>
    <col min="15620" max="15620" width="40.90625" style="853" customWidth="1"/>
    <col min="15621" max="15872" width="8.7265625" style="853"/>
    <col min="15873" max="15873" width="8.08984375" style="853" customWidth="1"/>
    <col min="15874" max="15874" width="5.453125" style="853" customWidth="1"/>
    <col min="15875" max="15875" width="53.08984375" style="853" customWidth="1"/>
    <col min="15876" max="15876" width="40.90625" style="853" customWidth="1"/>
    <col min="15877" max="16128" width="8.7265625" style="853"/>
    <col min="16129" max="16129" width="8.08984375" style="853" customWidth="1"/>
    <col min="16130" max="16130" width="5.453125" style="853" customWidth="1"/>
    <col min="16131" max="16131" width="53.08984375" style="853" customWidth="1"/>
    <col min="16132" max="16132" width="40.90625" style="853" customWidth="1"/>
    <col min="16133" max="16384" width="8.7265625" style="853"/>
  </cols>
  <sheetData>
    <row r="1" spans="1:34">
      <c r="A1" s="851" t="s">
        <v>3082</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row>
    <row r="2" spans="1:34">
      <c r="A2" s="854" t="s">
        <v>3083</v>
      </c>
      <c r="B2" s="852"/>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c r="AG2" s="852"/>
      <c r="AH2" s="852"/>
    </row>
    <row r="3" spans="1:34" ht="30.75" customHeight="1">
      <c r="A3" s="1332" t="s">
        <v>3084</v>
      </c>
      <c r="B3" s="1332"/>
      <c r="C3" s="1332"/>
      <c r="D3" s="1332"/>
      <c r="E3" s="852"/>
      <c r="F3" s="852"/>
      <c r="G3" s="852"/>
      <c r="H3" s="852"/>
      <c r="I3" s="852"/>
      <c r="J3" s="852"/>
      <c r="K3" s="852"/>
      <c r="L3" s="852"/>
      <c r="M3" s="852"/>
      <c r="N3" s="852"/>
      <c r="O3" s="852"/>
      <c r="P3" s="852"/>
      <c r="Q3" s="852"/>
      <c r="R3" s="852"/>
      <c r="S3" s="852"/>
      <c r="T3" s="852"/>
      <c r="U3" s="852"/>
      <c r="V3" s="852"/>
      <c r="W3" s="852"/>
      <c r="X3" s="852"/>
      <c r="Y3" s="852"/>
      <c r="Z3" s="852"/>
      <c r="AA3" s="852"/>
      <c r="AB3" s="852"/>
      <c r="AC3" s="852"/>
      <c r="AD3" s="852"/>
      <c r="AE3" s="852"/>
      <c r="AF3" s="852"/>
      <c r="AG3" s="852"/>
      <c r="AH3" s="852"/>
    </row>
    <row r="4" spans="1:34" ht="24.75" customHeight="1">
      <c r="A4" s="1333" t="s">
        <v>3085</v>
      </c>
      <c r="B4" s="1333"/>
      <c r="C4" s="1333"/>
      <c r="D4" s="1333"/>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row>
    <row r="5" spans="1:34" ht="17.25" customHeight="1">
      <c r="A5" s="1324" t="s">
        <v>3086</v>
      </c>
      <c r="B5" s="1324" t="s">
        <v>394</v>
      </c>
      <c r="C5" s="1335" t="s">
        <v>3087</v>
      </c>
      <c r="D5" s="855" t="s">
        <v>3088</v>
      </c>
      <c r="E5" s="852"/>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852"/>
    </row>
    <row r="6" spans="1:34" ht="17.25" customHeight="1">
      <c r="A6" s="1334"/>
      <c r="B6" s="1334"/>
      <c r="C6" s="1336"/>
      <c r="D6" s="855" t="s">
        <v>3089</v>
      </c>
      <c r="E6" s="852"/>
      <c r="F6" s="852"/>
      <c r="G6" s="852"/>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row>
    <row r="7" spans="1:34" ht="17.25" customHeight="1">
      <c r="A7" s="1334"/>
      <c r="B7" s="1334"/>
      <c r="C7" s="1336"/>
      <c r="D7" s="1337" t="s">
        <v>3090</v>
      </c>
      <c r="E7" s="852"/>
      <c r="F7" s="852"/>
      <c r="G7" s="852"/>
      <c r="H7" s="852"/>
      <c r="I7" s="852"/>
      <c r="J7" s="852"/>
      <c r="K7" s="852"/>
      <c r="L7" s="852"/>
      <c r="M7" s="852"/>
      <c r="N7" s="852"/>
      <c r="O7" s="852"/>
      <c r="P7" s="852"/>
      <c r="Q7" s="852"/>
      <c r="R7" s="852"/>
      <c r="S7" s="852"/>
      <c r="T7" s="852"/>
      <c r="U7" s="852"/>
      <c r="V7" s="852"/>
      <c r="W7" s="852"/>
      <c r="X7" s="852"/>
      <c r="Y7" s="852"/>
      <c r="Z7" s="852"/>
      <c r="AA7" s="852"/>
      <c r="AB7" s="852"/>
      <c r="AC7" s="852"/>
      <c r="AD7" s="852"/>
      <c r="AE7" s="852"/>
      <c r="AF7" s="852"/>
      <c r="AG7" s="852"/>
      <c r="AH7" s="852"/>
    </row>
    <row r="8" spans="1:34" ht="17.25" customHeight="1">
      <c r="A8" s="1334"/>
      <c r="B8" s="1334"/>
      <c r="C8" s="1336"/>
      <c r="D8" s="1338"/>
      <c r="E8" s="852"/>
      <c r="F8" s="852"/>
      <c r="G8" s="852"/>
      <c r="H8" s="852"/>
      <c r="I8" s="852"/>
      <c r="J8" s="852"/>
      <c r="K8" s="852"/>
      <c r="L8" s="852"/>
      <c r="M8" s="852"/>
      <c r="N8" s="852"/>
      <c r="O8" s="852"/>
      <c r="P8" s="852"/>
      <c r="Q8" s="852"/>
      <c r="R8" s="852"/>
      <c r="S8" s="852"/>
      <c r="T8" s="852"/>
      <c r="U8" s="852"/>
      <c r="V8" s="852"/>
      <c r="W8" s="852"/>
      <c r="X8" s="852"/>
      <c r="Y8" s="852"/>
      <c r="Z8" s="852"/>
      <c r="AA8" s="852"/>
      <c r="AB8" s="852"/>
      <c r="AC8" s="852"/>
      <c r="AD8" s="852"/>
      <c r="AE8" s="852"/>
      <c r="AF8" s="852"/>
      <c r="AG8" s="852"/>
      <c r="AH8" s="852"/>
    </row>
    <row r="9" spans="1:34" ht="17.25" customHeight="1">
      <c r="A9" s="1328" t="s">
        <v>3091</v>
      </c>
      <c r="B9" s="1331" t="s">
        <v>3092</v>
      </c>
      <c r="C9" s="856" t="s">
        <v>5</v>
      </c>
      <c r="D9" s="284">
        <v>205</v>
      </c>
      <c r="E9" s="852"/>
      <c r="F9" s="852"/>
      <c r="G9" s="852"/>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row>
    <row r="10" spans="1:34" ht="17.25" customHeight="1">
      <c r="A10" s="1329"/>
      <c r="B10" s="1331"/>
      <c r="C10" s="856" t="s">
        <v>4</v>
      </c>
      <c r="D10" s="284">
        <v>4</v>
      </c>
      <c r="E10" s="852"/>
      <c r="F10" s="852"/>
      <c r="G10" s="852"/>
      <c r="H10" s="852"/>
      <c r="I10" s="852"/>
      <c r="J10" s="852"/>
      <c r="K10" s="852"/>
      <c r="L10" s="852"/>
      <c r="M10" s="852"/>
      <c r="N10" s="852"/>
      <c r="O10" s="852"/>
      <c r="P10" s="852"/>
      <c r="Q10" s="852"/>
      <c r="R10" s="852"/>
      <c r="S10" s="852"/>
      <c r="T10" s="852"/>
      <c r="U10" s="852"/>
      <c r="V10" s="852"/>
      <c r="W10" s="852"/>
      <c r="X10" s="852"/>
      <c r="Y10" s="852"/>
      <c r="Z10" s="852"/>
      <c r="AA10" s="852"/>
      <c r="AB10" s="852"/>
      <c r="AC10" s="852"/>
      <c r="AD10" s="852"/>
      <c r="AE10" s="852"/>
      <c r="AF10" s="852"/>
      <c r="AG10" s="852"/>
      <c r="AH10" s="852"/>
    </row>
    <row r="11" spans="1:34" ht="17.25" customHeight="1">
      <c r="A11" s="1329"/>
      <c r="B11" s="1331"/>
      <c r="C11" s="856" t="s">
        <v>3</v>
      </c>
      <c r="D11" s="284">
        <v>0</v>
      </c>
      <c r="E11" s="852"/>
      <c r="F11" s="852"/>
      <c r="G11" s="852"/>
      <c r="H11" s="852"/>
      <c r="I11" s="852"/>
      <c r="J11" s="852"/>
      <c r="K11" s="852"/>
      <c r="L11" s="852"/>
      <c r="M11" s="852"/>
      <c r="N11" s="852"/>
      <c r="O11" s="852"/>
      <c r="P11" s="852"/>
      <c r="Q11" s="852"/>
      <c r="R11" s="852"/>
      <c r="S11" s="852"/>
      <c r="T11" s="852"/>
      <c r="U11" s="852"/>
      <c r="V11" s="852"/>
      <c r="W11" s="852"/>
      <c r="X11" s="852"/>
      <c r="Y11" s="852"/>
      <c r="Z11" s="852"/>
      <c r="AA11" s="852"/>
      <c r="AB11" s="852"/>
      <c r="AC11" s="852"/>
      <c r="AD11" s="852"/>
      <c r="AE11" s="852"/>
      <c r="AF11" s="852"/>
      <c r="AG11" s="852"/>
      <c r="AH11" s="852"/>
    </row>
    <row r="12" spans="1:34" ht="17.25" customHeight="1">
      <c r="A12" s="1329"/>
      <c r="B12" s="1331"/>
      <c r="C12" s="857" t="s">
        <v>3093</v>
      </c>
      <c r="D12" s="284">
        <v>1</v>
      </c>
      <c r="E12" s="852"/>
      <c r="F12" s="852"/>
      <c r="G12" s="852"/>
      <c r="H12" s="852"/>
      <c r="I12" s="852"/>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c r="AG12" s="852"/>
      <c r="AH12" s="852"/>
    </row>
    <row r="13" spans="1:34" ht="17.25" customHeight="1">
      <c r="A13" s="1329"/>
      <c r="B13" s="1331"/>
      <c r="C13" s="857" t="s">
        <v>3094</v>
      </c>
      <c r="D13" s="202">
        <v>4.7619047619047623E-3</v>
      </c>
      <c r="E13" s="852"/>
      <c r="F13" s="852"/>
      <c r="G13" s="852"/>
      <c r="H13" s="852"/>
      <c r="I13" s="852"/>
      <c r="J13" s="852"/>
      <c r="K13" s="852"/>
      <c r="L13" s="852"/>
      <c r="M13" s="852"/>
      <c r="N13" s="852"/>
      <c r="O13" s="852"/>
      <c r="P13" s="852"/>
      <c r="Q13" s="852"/>
      <c r="R13" s="852"/>
      <c r="S13" s="852"/>
      <c r="T13" s="852"/>
      <c r="U13" s="852"/>
      <c r="V13" s="852"/>
      <c r="W13" s="852"/>
      <c r="X13" s="852"/>
      <c r="Y13" s="852"/>
      <c r="Z13" s="852"/>
      <c r="AA13" s="852"/>
      <c r="AB13" s="852"/>
      <c r="AC13" s="852"/>
      <c r="AD13" s="852"/>
      <c r="AE13" s="852"/>
      <c r="AF13" s="852"/>
      <c r="AG13" s="852"/>
      <c r="AH13" s="852"/>
    </row>
    <row r="14" spans="1:34" ht="17.25" customHeight="1">
      <c r="A14" s="1329"/>
      <c r="B14" s="1331"/>
      <c r="C14" s="1324" t="s">
        <v>3095</v>
      </c>
      <c r="D14" s="283">
        <v>1.9808612440191387</v>
      </c>
      <c r="E14" s="852"/>
      <c r="F14" s="852"/>
      <c r="G14" s="852"/>
      <c r="H14" s="852"/>
      <c r="I14" s="852"/>
      <c r="J14" s="852"/>
      <c r="K14" s="852"/>
      <c r="L14" s="852"/>
      <c r="M14" s="852"/>
      <c r="N14" s="852"/>
      <c r="O14" s="852"/>
      <c r="P14" s="852"/>
      <c r="Q14" s="852"/>
      <c r="R14" s="852"/>
      <c r="S14" s="852"/>
      <c r="T14" s="852"/>
      <c r="U14" s="852"/>
      <c r="V14" s="852"/>
      <c r="W14" s="852"/>
      <c r="X14" s="852"/>
      <c r="Y14" s="852"/>
      <c r="Z14" s="852"/>
      <c r="AA14" s="852"/>
      <c r="AB14" s="852"/>
      <c r="AC14" s="852"/>
      <c r="AD14" s="852"/>
      <c r="AE14" s="852"/>
      <c r="AF14" s="852"/>
      <c r="AG14" s="852"/>
      <c r="AH14" s="852"/>
    </row>
    <row r="15" spans="1:34" ht="17.25" customHeight="1">
      <c r="A15" s="1329"/>
      <c r="B15" s="1331"/>
      <c r="C15" s="1325"/>
      <c r="D15" s="283" t="s">
        <v>3096</v>
      </c>
      <c r="E15" s="852"/>
      <c r="F15" s="852"/>
      <c r="G15" s="852"/>
      <c r="H15" s="852"/>
      <c r="I15" s="852"/>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c r="AG15" s="852"/>
      <c r="AH15" s="852"/>
    </row>
    <row r="16" spans="1:34" ht="17.25" customHeight="1">
      <c r="A16" s="1329"/>
      <c r="B16" s="1326" t="s">
        <v>3097</v>
      </c>
      <c r="C16" s="856" t="s">
        <v>5</v>
      </c>
      <c r="D16" s="284">
        <v>206</v>
      </c>
      <c r="E16" s="852"/>
      <c r="F16" s="852"/>
      <c r="G16" s="852"/>
      <c r="H16" s="852"/>
      <c r="I16" s="852"/>
      <c r="J16" s="852"/>
      <c r="K16" s="852"/>
      <c r="L16" s="852"/>
      <c r="M16" s="852"/>
      <c r="N16" s="852"/>
      <c r="O16" s="852"/>
      <c r="P16" s="852"/>
      <c r="Q16" s="852"/>
      <c r="R16" s="852"/>
      <c r="S16" s="852"/>
      <c r="T16" s="852"/>
      <c r="U16" s="852"/>
      <c r="V16" s="852"/>
      <c r="W16" s="852"/>
      <c r="X16" s="852"/>
      <c r="Y16" s="852"/>
      <c r="Z16" s="852"/>
      <c r="AA16" s="852"/>
      <c r="AB16" s="852"/>
      <c r="AC16" s="852"/>
      <c r="AD16" s="852"/>
      <c r="AE16" s="852"/>
      <c r="AF16" s="852"/>
      <c r="AG16" s="852"/>
      <c r="AH16" s="852"/>
    </row>
    <row r="17" spans="1:34" ht="17.25" customHeight="1">
      <c r="A17" s="1329"/>
      <c r="B17" s="1326"/>
      <c r="C17" s="856" t="s">
        <v>4</v>
      </c>
      <c r="D17" s="284">
        <v>8</v>
      </c>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c r="AG17" s="852"/>
      <c r="AH17" s="852"/>
    </row>
    <row r="18" spans="1:34" ht="17.25" customHeight="1">
      <c r="A18" s="1329"/>
      <c r="B18" s="1326"/>
      <c r="C18" s="856" t="s">
        <v>3</v>
      </c>
      <c r="D18" s="284">
        <v>0</v>
      </c>
      <c r="E18" s="852"/>
      <c r="F18" s="852"/>
      <c r="G18" s="852"/>
      <c r="H18" s="852"/>
      <c r="I18" s="852"/>
      <c r="J18" s="852"/>
      <c r="K18" s="852"/>
      <c r="L18" s="852"/>
      <c r="M18" s="852"/>
      <c r="N18" s="852"/>
      <c r="O18" s="852"/>
      <c r="P18" s="852"/>
      <c r="Q18" s="852"/>
      <c r="R18" s="852"/>
      <c r="S18" s="852"/>
      <c r="T18" s="852"/>
      <c r="U18" s="852"/>
      <c r="V18" s="852"/>
      <c r="W18" s="852"/>
      <c r="X18" s="852"/>
      <c r="Y18" s="852"/>
      <c r="Z18" s="852"/>
      <c r="AA18" s="852"/>
      <c r="AB18" s="852"/>
      <c r="AC18" s="852"/>
      <c r="AD18" s="852"/>
      <c r="AE18" s="852"/>
      <c r="AF18" s="852"/>
      <c r="AG18" s="852"/>
      <c r="AH18" s="852"/>
    </row>
    <row r="19" spans="1:34" ht="17.25" customHeight="1">
      <c r="A19" s="1329"/>
      <c r="B19" s="1326"/>
      <c r="C19" s="857" t="s">
        <v>3093</v>
      </c>
      <c r="D19" s="284">
        <v>2</v>
      </c>
      <c r="E19" s="852"/>
      <c r="F19" s="852"/>
      <c r="G19" s="852"/>
      <c r="H19" s="852"/>
      <c r="I19" s="852"/>
      <c r="J19" s="852"/>
      <c r="K19" s="852"/>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row>
    <row r="20" spans="1:34" ht="17.25" customHeight="1">
      <c r="A20" s="1329"/>
      <c r="B20" s="1326"/>
      <c r="C20" s="857" t="s">
        <v>3094</v>
      </c>
      <c r="D20" s="202">
        <v>9.2592592592592587E-3</v>
      </c>
      <c r="E20" s="852"/>
      <c r="F20" s="852"/>
      <c r="G20" s="852"/>
      <c r="H20" s="852"/>
      <c r="I20" s="852"/>
      <c r="J20" s="852"/>
      <c r="K20" s="852"/>
      <c r="L20" s="852"/>
      <c r="M20" s="852"/>
      <c r="N20" s="852"/>
      <c r="O20" s="852"/>
      <c r="P20" s="852"/>
      <c r="Q20" s="852"/>
      <c r="R20" s="852"/>
      <c r="S20" s="852"/>
      <c r="T20" s="852"/>
      <c r="U20" s="852"/>
      <c r="V20" s="852"/>
      <c r="W20" s="852"/>
      <c r="X20" s="852"/>
      <c r="Y20" s="852"/>
      <c r="Z20" s="852"/>
      <c r="AA20" s="852"/>
      <c r="AB20" s="852"/>
      <c r="AC20" s="852"/>
      <c r="AD20" s="852"/>
      <c r="AE20" s="852"/>
      <c r="AF20" s="852"/>
      <c r="AG20" s="852"/>
      <c r="AH20" s="852"/>
    </row>
    <row r="21" spans="1:34" ht="17.25" customHeight="1">
      <c r="A21" s="1329"/>
      <c r="B21" s="1326"/>
      <c r="C21" s="1324" t="s">
        <v>3098</v>
      </c>
      <c r="D21" s="283">
        <v>1.9626168224299065</v>
      </c>
      <c r="E21" s="852"/>
      <c r="F21" s="852"/>
      <c r="G21" s="852"/>
      <c r="H21" s="852"/>
      <c r="I21" s="852"/>
      <c r="J21" s="852"/>
      <c r="K21" s="852"/>
      <c r="L21" s="852"/>
      <c r="M21" s="852"/>
      <c r="N21" s="852"/>
      <c r="O21" s="852"/>
      <c r="P21" s="852"/>
      <c r="Q21" s="852"/>
      <c r="R21" s="852"/>
      <c r="S21" s="852"/>
      <c r="T21" s="852"/>
      <c r="U21" s="852"/>
      <c r="V21" s="852"/>
      <c r="W21" s="852"/>
      <c r="X21" s="852"/>
      <c r="Y21" s="852"/>
      <c r="Z21" s="852"/>
      <c r="AA21" s="852"/>
      <c r="AB21" s="852"/>
      <c r="AC21" s="852"/>
      <c r="AD21" s="852"/>
      <c r="AE21" s="852"/>
      <c r="AF21" s="852"/>
      <c r="AG21" s="852"/>
      <c r="AH21" s="852"/>
    </row>
    <row r="22" spans="1:34" ht="17.25" customHeight="1">
      <c r="A22" s="1329"/>
      <c r="B22" s="1326"/>
      <c r="C22" s="1325"/>
      <c r="D22" s="283" t="s">
        <v>3096</v>
      </c>
      <c r="E22" s="852"/>
      <c r="F22" s="852"/>
      <c r="G22" s="852"/>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row>
    <row r="23" spans="1:34" ht="17.25" customHeight="1">
      <c r="A23" s="1329"/>
      <c r="B23" s="1326" t="s">
        <v>10</v>
      </c>
      <c r="C23" s="856" t="s">
        <v>5</v>
      </c>
      <c r="D23" s="284">
        <v>164</v>
      </c>
      <c r="E23" s="852"/>
      <c r="F23" s="852"/>
      <c r="G23" s="852"/>
      <c r="H23" s="852"/>
      <c r="I23" s="852"/>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c r="AG23" s="852"/>
      <c r="AH23" s="852"/>
    </row>
    <row r="24" spans="1:34" ht="17.25" customHeight="1">
      <c r="A24" s="1329"/>
      <c r="B24" s="1326"/>
      <c r="C24" s="856" t="s">
        <v>4</v>
      </c>
      <c r="D24" s="284">
        <v>5</v>
      </c>
      <c r="E24" s="852"/>
      <c r="F24" s="852"/>
      <c r="G24" s="852"/>
      <c r="H24" s="852"/>
      <c r="I24" s="852"/>
      <c r="J24" s="852"/>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2"/>
    </row>
    <row r="25" spans="1:34" ht="17.25" customHeight="1">
      <c r="A25" s="1329"/>
      <c r="B25" s="1326"/>
      <c r="C25" s="856" t="s">
        <v>3</v>
      </c>
      <c r="D25" s="284">
        <v>0</v>
      </c>
      <c r="E25" s="852"/>
      <c r="F25" s="852"/>
      <c r="G25" s="852"/>
      <c r="H25" s="852"/>
      <c r="I25" s="852"/>
      <c r="J25" s="852"/>
      <c r="K25" s="852"/>
      <c r="L25" s="852"/>
      <c r="M25" s="852"/>
      <c r="N25" s="852"/>
      <c r="O25" s="852"/>
      <c r="P25" s="852"/>
      <c r="Q25" s="852"/>
      <c r="R25" s="852"/>
      <c r="S25" s="852"/>
      <c r="T25" s="852"/>
      <c r="U25" s="852"/>
      <c r="V25" s="852"/>
      <c r="W25" s="852"/>
      <c r="X25" s="852"/>
      <c r="Y25" s="852"/>
      <c r="Z25" s="852"/>
      <c r="AA25" s="852"/>
      <c r="AB25" s="852"/>
      <c r="AC25" s="852"/>
      <c r="AD25" s="852"/>
      <c r="AE25" s="852"/>
      <c r="AF25" s="852"/>
      <c r="AG25" s="852"/>
      <c r="AH25" s="852"/>
    </row>
    <row r="26" spans="1:34" ht="17.25" customHeight="1">
      <c r="A26" s="1329"/>
      <c r="B26" s="1326"/>
      <c r="C26" s="857" t="s">
        <v>3093</v>
      </c>
      <c r="D26" s="284">
        <v>1</v>
      </c>
      <c r="E26" s="852"/>
      <c r="F26" s="852"/>
      <c r="G26" s="852"/>
      <c r="H26" s="852"/>
      <c r="I26" s="852"/>
      <c r="J26" s="852"/>
      <c r="K26" s="852"/>
      <c r="L26" s="852"/>
      <c r="M26" s="852"/>
      <c r="N26" s="852"/>
      <c r="O26" s="852"/>
      <c r="P26" s="852"/>
      <c r="Q26" s="852"/>
      <c r="R26" s="852"/>
      <c r="S26" s="852"/>
      <c r="T26" s="852"/>
      <c r="U26" s="852"/>
      <c r="V26" s="852"/>
      <c r="W26" s="852"/>
      <c r="X26" s="852"/>
      <c r="Y26" s="852"/>
      <c r="Z26" s="852"/>
      <c r="AA26" s="852"/>
      <c r="AB26" s="852"/>
      <c r="AC26" s="852"/>
      <c r="AD26" s="852"/>
      <c r="AE26" s="852"/>
      <c r="AF26" s="852"/>
      <c r="AG26" s="852"/>
      <c r="AH26" s="852"/>
    </row>
    <row r="27" spans="1:34" ht="17.25" customHeight="1">
      <c r="A27" s="1329"/>
      <c r="B27" s="1326"/>
      <c r="C27" s="857" t="s">
        <v>3094</v>
      </c>
      <c r="D27" s="202">
        <v>5.8823529411764705E-3</v>
      </c>
      <c r="E27" s="852"/>
      <c r="F27" s="852"/>
      <c r="G27" s="852"/>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row>
    <row r="28" spans="1:34" ht="17.25" customHeight="1">
      <c r="A28" s="1329"/>
      <c r="B28" s="1326"/>
      <c r="C28" s="1324" t="s">
        <v>3099</v>
      </c>
      <c r="D28" s="283">
        <v>1.970414201183432</v>
      </c>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row>
    <row r="29" spans="1:34" ht="17.25" customHeight="1">
      <c r="A29" s="1329"/>
      <c r="B29" s="1326"/>
      <c r="C29" s="1325"/>
      <c r="D29" s="283" t="s">
        <v>3096</v>
      </c>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row>
    <row r="30" spans="1:34" ht="17.25" customHeight="1">
      <c r="A30" s="1329"/>
      <c r="B30" s="1326" t="s">
        <v>9</v>
      </c>
      <c r="C30" s="856" t="s">
        <v>5</v>
      </c>
      <c r="D30" s="284">
        <v>165</v>
      </c>
      <c r="E30" s="852"/>
      <c r="F30" s="852"/>
      <c r="G30" s="852"/>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c r="AG30" s="852"/>
      <c r="AH30" s="852"/>
    </row>
    <row r="31" spans="1:34" ht="17.25" customHeight="1">
      <c r="A31" s="1329"/>
      <c r="B31" s="1326"/>
      <c r="C31" s="856" t="s">
        <v>4</v>
      </c>
      <c r="D31" s="284">
        <v>5</v>
      </c>
      <c r="E31" s="852"/>
      <c r="F31" s="852"/>
      <c r="G31" s="852"/>
      <c r="H31" s="852"/>
      <c r="I31" s="852"/>
      <c r="J31" s="852"/>
      <c r="K31" s="852"/>
      <c r="L31" s="852"/>
      <c r="M31" s="852"/>
      <c r="N31" s="852"/>
      <c r="O31" s="852"/>
      <c r="P31" s="852"/>
      <c r="Q31" s="852"/>
      <c r="R31" s="852"/>
      <c r="S31" s="852"/>
      <c r="T31" s="852"/>
      <c r="U31" s="852"/>
      <c r="V31" s="852"/>
      <c r="W31" s="852"/>
      <c r="X31" s="852"/>
      <c r="Y31" s="852"/>
      <c r="Z31" s="852"/>
      <c r="AA31" s="852"/>
      <c r="AB31" s="852"/>
      <c r="AC31" s="852"/>
      <c r="AD31" s="852"/>
      <c r="AE31" s="852"/>
      <c r="AF31" s="852"/>
      <c r="AG31" s="852"/>
      <c r="AH31" s="852"/>
    </row>
    <row r="32" spans="1:34" ht="17.25" customHeight="1">
      <c r="A32" s="1329"/>
      <c r="B32" s="1326"/>
      <c r="C32" s="856" t="s">
        <v>3</v>
      </c>
      <c r="D32" s="284">
        <v>0</v>
      </c>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c r="AG32" s="852"/>
      <c r="AH32" s="852"/>
    </row>
    <row r="33" spans="1:34" ht="17.25" customHeight="1">
      <c r="A33" s="1329"/>
      <c r="B33" s="1326"/>
      <c r="C33" s="857" t="s">
        <v>3093</v>
      </c>
      <c r="D33" s="284">
        <v>4</v>
      </c>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c r="AG33" s="852"/>
      <c r="AH33" s="852"/>
    </row>
    <row r="34" spans="1:34" ht="17.25" customHeight="1">
      <c r="A34" s="1329"/>
      <c r="B34" s="1326"/>
      <c r="C34" s="857" t="s">
        <v>3094</v>
      </c>
      <c r="D34" s="202">
        <v>2.2988505747126436E-2</v>
      </c>
      <c r="E34" s="852"/>
      <c r="F34" s="852"/>
      <c r="G34" s="852"/>
      <c r="H34" s="852"/>
      <c r="I34" s="852"/>
      <c r="J34" s="852"/>
      <c r="K34" s="852"/>
      <c r="L34" s="852"/>
      <c r="M34" s="852"/>
      <c r="N34" s="852"/>
      <c r="O34" s="852"/>
      <c r="P34" s="852"/>
      <c r="Q34" s="852"/>
      <c r="R34" s="852"/>
      <c r="S34" s="852"/>
      <c r="T34" s="852"/>
      <c r="U34" s="852"/>
      <c r="V34" s="852"/>
      <c r="W34" s="852"/>
      <c r="X34" s="852"/>
      <c r="Y34" s="852"/>
      <c r="Z34" s="852"/>
      <c r="AA34" s="852"/>
      <c r="AB34" s="852"/>
      <c r="AC34" s="852"/>
      <c r="AD34" s="852"/>
      <c r="AE34" s="852"/>
      <c r="AF34" s="852"/>
      <c r="AG34" s="852"/>
      <c r="AH34" s="852"/>
    </row>
    <row r="35" spans="1:34" ht="17.25" customHeight="1">
      <c r="A35" s="1329"/>
      <c r="B35" s="1326"/>
      <c r="C35" s="1324" t="s">
        <v>3100</v>
      </c>
      <c r="D35" s="283">
        <v>1.9705882352941178</v>
      </c>
      <c r="E35" s="852"/>
      <c r="F35" s="852"/>
      <c r="G35" s="852"/>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row>
    <row r="36" spans="1:34" ht="17.25" customHeight="1">
      <c r="A36" s="1329"/>
      <c r="B36" s="1326"/>
      <c r="C36" s="1325"/>
      <c r="D36" s="283" t="s">
        <v>3096</v>
      </c>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row>
    <row r="37" spans="1:34" ht="17.25" customHeight="1">
      <c r="A37" s="1329"/>
      <c r="B37" s="1326" t="s">
        <v>8</v>
      </c>
      <c r="C37" s="856" t="s">
        <v>5</v>
      </c>
      <c r="D37" s="284">
        <v>146</v>
      </c>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row>
    <row r="38" spans="1:34" ht="17.25" customHeight="1">
      <c r="A38" s="1329"/>
      <c r="B38" s="1326"/>
      <c r="C38" s="856" t="s">
        <v>4</v>
      </c>
      <c r="D38" s="284">
        <v>5</v>
      </c>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row>
    <row r="39" spans="1:34" ht="17.25" customHeight="1">
      <c r="A39" s="1329"/>
      <c r="B39" s="1326"/>
      <c r="C39" s="856" t="s">
        <v>3</v>
      </c>
      <c r="D39" s="284">
        <v>0</v>
      </c>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row>
    <row r="40" spans="1:34" ht="17.25" customHeight="1">
      <c r="A40" s="1329"/>
      <c r="B40" s="1326"/>
      <c r="C40" s="857" t="s">
        <v>3093</v>
      </c>
      <c r="D40" s="284">
        <v>0</v>
      </c>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row>
    <row r="41" spans="1:34" ht="17.25" customHeight="1">
      <c r="A41" s="1329"/>
      <c r="B41" s="1326"/>
      <c r="C41" s="857" t="s">
        <v>3094</v>
      </c>
      <c r="D41" s="202">
        <v>0</v>
      </c>
      <c r="E41" s="852"/>
      <c r="F41" s="852"/>
      <c r="G41" s="852"/>
      <c r="H41" s="852"/>
      <c r="I41" s="852"/>
      <c r="J41" s="852"/>
      <c r="K41" s="852"/>
      <c r="L41" s="852"/>
      <c r="M41" s="852"/>
      <c r="N41" s="852"/>
      <c r="O41" s="852"/>
      <c r="P41" s="852"/>
      <c r="Q41" s="852"/>
      <c r="R41" s="852"/>
      <c r="S41" s="852"/>
      <c r="T41" s="852"/>
      <c r="U41" s="852"/>
      <c r="V41" s="852"/>
      <c r="W41" s="852"/>
      <c r="X41" s="852"/>
      <c r="Y41" s="852"/>
      <c r="Z41" s="852"/>
      <c r="AA41" s="852"/>
      <c r="AB41" s="852"/>
      <c r="AC41" s="852"/>
      <c r="AD41" s="852"/>
      <c r="AE41" s="852"/>
      <c r="AF41" s="852"/>
      <c r="AG41" s="852"/>
      <c r="AH41" s="852"/>
    </row>
    <row r="42" spans="1:34" ht="17.25" customHeight="1">
      <c r="A42" s="1329"/>
      <c r="B42" s="1326"/>
      <c r="C42" s="1324" t="s">
        <v>3101</v>
      </c>
      <c r="D42" s="283">
        <v>1.9668874172185431</v>
      </c>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c r="AE42" s="852"/>
      <c r="AF42" s="852"/>
      <c r="AG42" s="852"/>
      <c r="AH42" s="852"/>
    </row>
    <row r="43" spans="1:34" ht="17.25" customHeight="1">
      <c r="A43" s="1329"/>
      <c r="B43" s="1326"/>
      <c r="C43" s="1325"/>
      <c r="D43" s="283" t="s">
        <v>3096</v>
      </c>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c r="AE43" s="852"/>
      <c r="AF43" s="852"/>
      <c r="AG43" s="852"/>
      <c r="AH43" s="852"/>
    </row>
    <row r="44" spans="1:34" ht="17.25" customHeight="1">
      <c r="A44" s="1329"/>
      <c r="B44" s="1326" t="s">
        <v>6</v>
      </c>
      <c r="C44" s="858" t="s">
        <v>5</v>
      </c>
      <c r="D44" s="284">
        <v>886</v>
      </c>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c r="AE44" s="852"/>
      <c r="AF44" s="852"/>
      <c r="AG44" s="852"/>
      <c r="AH44" s="852"/>
    </row>
    <row r="45" spans="1:34" ht="17.25" customHeight="1">
      <c r="A45" s="1329"/>
      <c r="B45" s="1326"/>
      <c r="C45" s="858" t="s">
        <v>4</v>
      </c>
      <c r="D45" s="284">
        <v>27</v>
      </c>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c r="AE45" s="852"/>
      <c r="AF45" s="852"/>
      <c r="AG45" s="852"/>
      <c r="AH45" s="852"/>
    </row>
    <row r="46" spans="1:34" ht="17.25" customHeight="1">
      <c r="A46" s="1329"/>
      <c r="B46" s="1326"/>
      <c r="C46" s="858" t="s">
        <v>3</v>
      </c>
      <c r="D46" s="284">
        <v>0</v>
      </c>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c r="AE46" s="852"/>
      <c r="AF46" s="852"/>
      <c r="AG46" s="852"/>
      <c r="AH46" s="852"/>
    </row>
    <row r="47" spans="1:34" ht="17.25" customHeight="1">
      <c r="A47" s="1329"/>
      <c r="B47" s="1326"/>
      <c r="C47" s="859" t="s">
        <v>3093</v>
      </c>
      <c r="D47" s="284">
        <v>8</v>
      </c>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c r="AE47" s="852"/>
      <c r="AF47" s="852"/>
      <c r="AG47" s="852"/>
      <c r="AH47" s="852"/>
    </row>
    <row r="48" spans="1:34" ht="17.25" customHeight="1">
      <c r="A48" s="1329"/>
      <c r="B48" s="1326"/>
      <c r="C48" s="859" t="s">
        <v>3094</v>
      </c>
      <c r="D48" s="202">
        <v>8.6862106406080351E-3</v>
      </c>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c r="AE48" s="852"/>
      <c r="AF48" s="852"/>
      <c r="AG48" s="852"/>
      <c r="AH48" s="852"/>
    </row>
    <row r="49" spans="1:34" ht="17.25" customHeight="1">
      <c r="A49" s="1329"/>
      <c r="B49" s="1326"/>
      <c r="C49" s="1327" t="s">
        <v>0</v>
      </c>
      <c r="D49" s="283">
        <v>1.9704271631982475</v>
      </c>
      <c r="E49" s="852"/>
      <c r="F49" s="852"/>
      <c r="G49" s="852"/>
      <c r="H49" s="852"/>
      <c r="I49" s="852"/>
      <c r="J49" s="852"/>
      <c r="K49" s="852"/>
      <c r="L49" s="852"/>
      <c r="M49" s="852"/>
      <c r="N49" s="852"/>
      <c r="O49" s="852"/>
      <c r="P49" s="852"/>
      <c r="Q49" s="852"/>
      <c r="R49" s="852"/>
      <c r="S49" s="852"/>
      <c r="T49" s="852"/>
      <c r="U49" s="852"/>
      <c r="V49" s="852"/>
      <c r="W49" s="852"/>
      <c r="X49" s="852"/>
      <c r="Y49" s="852"/>
      <c r="Z49" s="852"/>
      <c r="AA49" s="852"/>
      <c r="AB49" s="852"/>
      <c r="AC49" s="852"/>
      <c r="AD49" s="852"/>
      <c r="AE49" s="852"/>
      <c r="AF49" s="852"/>
      <c r="AG49" s="852"/>
      <c r="AH49" s="852"/>
    </row>
    <row r="50" spans="1:34" ht="17.25" customHeight="1">
      <c r="A50" s="1330"/>
      <c r="B50" s="1326"/>
      <c r="C50" s="1325"/>
      <c r="D50" s="283" t="s">
        <v>3096</v>
      </c>
      <c r="E50" s="852"/>
      <c r="F50" s="852"/>
      <c r="G50" s="852"/>
      <c r="H50" s="852"/>
      <c r="I50" s="852"/>
      <c r="J50" s="852"/>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row>
    <row r="51" spans="1:34" ht="29.25" customHeight="1">
      <c r="A51" s="1275" t="s">
        <v>3080</v>
      </c>
      <c r="B51" s="1275"/>
      <c r="C51" s="1275"/>
      <c r="D51" s="825" t="s">
        <v>3079</v>
      </c>
      <c r="E51" s="852"/>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row>
    <row r="52" spans="1:34" ht="24" customHeight="1">
      <c r="A52" s="1274" t="s">
        <v>3078</v>
      </c>
      <c r="B52" s="1274"/>
      <c r="C52" s="1274"/>
      <c r="E52" s="852"/>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row>
    <row r="53" spans="1:34" ht="26.25" customHeight="1">
      <c r="A53" s="1274" t="s">
        <v>3077</v>
      </c>
      <c r="B53" s="1274"/>
      <c r="C53" s="1274"/>
      <c r="D53" s="860"/>
    </row>
  </sheetData>
  <mergeCells count="22">
    <mergeCell ref="A3:D3"/>
    <mergeCell ref="A4:D4"/>
    <mergeCell ref="A5:A8"/>
    <mergeCell ref="B5:B8"/>
    <mergeCell ref="C5:C8"/>
    <mergeCell ref="D7:D8"/>
    <mergeCell ref="A53:C53"/>
    <mergeCell ref="A9:A50"/>
    <mergeCell ref="B9:B15"/>
    <mergeCell ref="C14:C15"/>
    <mergeCell ref="B16:B22"/>
    <mergeCell ref="C21:C22"/>
    <mergeCell ref="B23:B29"/>
    <mergeCell ref="C28:C29"/>
    <mergeCell ref="B30:B36"/>
    <mergeCell ref="C35:C36"/>
    <mergeCell ref="B37:B43"/>
    <mergeCell ref="C42:C43"/>
    <mergeCell ref="B44:B50"/>
    <mergeCell ref="C49:C50"/>
    <mergeCell ref="A51:C51"/>
    <mergeCell ref="A52:C52"/>
  </mergeCells>
  <pageMargins left="0.4" right="0.2" top="0.16" bottom="0.24"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25</vt:i4>
      </vt:variant>
    </vt:vector>
  </HeadingPairs>
  <TitlesOfParts>
    <vt:vector size="31" baseType="lpstr">
      <vt:lpstr>KHGD KHỐI 5-PHT</vt:lpstr>
      <vt:lpstr>Dự kiến thời gian</vt:lpstr>
      <vt:lpstr>KHGD KHỐI 5 </vt:lpstr>
      <vt:lpstr>BẢNG CHI TIẾT CÁC HĐ</vt:lpstr>
      <vt:lpstr>ĐÁNH GIÁ CUỐI NĂM</vt:lpstr>
      <vt:lpstr>IN từng trẻ</vt:lpstr>
      <vt:lpstr>'ĐÁNH GIÁ CUỐI NĂM'!dieu_14</vt:lpstr>
      <vt:lpstr>'KHGD KHỐI 5 '!dieu_14</vt:lpstr>
      <vt:lpstr>'ĐÁNH GIÁ CUỐI NĂM'!dieu_15</vt:lpstr>
      <vt:lpstr>'KHGD KHỐI 5 '!dieu_15</vt:lpstr>
      <vt:lpstr>'ĐÁNH GIÁ CUỐI NĂM'!dieu_16</vt:lpstr>
      <vt:lpstr>'KHGD KHỐI 5 '!dieu_16</vt:lpstr>
      <vt:lpstr>'ĐÁNH GIÁ CUỐI NĂM'!dieu_17</vt:lpstr>
      <vt:lpstr>'KHGD KHỐI 5 '!dieu_17</vt:lpstr>
      <vt:lpstr>'ĐÁNH GIÁ CUỐI NĂM'!dieu_18</vt:lpstr>
      <vt:lpstr>'KHGD KHỐI 5 '!dieu_18</vt:lpstr>
      <vt:lpstr>'ĐÁNH GIÁ CUỐI NĂM'!dieu_22</vt:lpstr>
      <vt:lpstr>'KHGD KHỐI 5 '!dieu_22</vt:lpstr>
      <vt:lpstr>'ĐÁNH GIÁ CUỐI NĂM'!dieu_26</vt:lpstr>
      <vt:lpstr>'KHGD KHỐI 5 '!dieu_26</vt:lpstr>
      <vt:lpstr>'ĐÁNH GIÁ CUỐI NĂM'!dieu_27</vt:lpstr>
      <vt:lpstr>'KHGD KHỐI 5 '!dieu_27</vt:lpstr>
      <vt:lpstr>'ĐÁNH GIÁ CUỐI NĂM'!dieu_28</vt:lpstr>
      <vt:lpstr>'KHGD KHỐI 5 '!dieu_28</vt:lpstr>
      <vt:lpstr>'ĐÁNH GIÁ CUỐI NĂM'!dieu_34</vt:lpstr>
      <vt:lpstr>'KHGD KHỐI 5 '!dieu_34</vt:lpstr>
      <vt:lpstr>'BẢNG CHI TIẾT CÁC HĐ'!Print_Titles</vt:lpstr>
      <vt:lpstr>'ĐÁNH GIÁ CUỐI NĂM'!Print_Titles</vt:lpstr>
      <vt:lpstr>'Dự kiến thời gian'!Print_Titles</vt:lpstr>
      <vt:lpstr>'KHGD KHỐI 5 '!Print_Titles</vt:lpstr>
      <vt:lpstr>'KHGD KHỐI 5-PHT'!Print_Titles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MayTinhDucDung</dc:creator>
  <cp:lastModifiedBy>VS</cp:lastModifiedBy>
  <cp:lastPrinted>2025-05-07T00:17:36Z</cp:lastPrinted>
  <dcterms:created xsi:type="dcterms:W3CDTF">2019-10-13T11:49:42Z</dcterms:created>
  <dcterms:modified xsi:type="dcterms:W3CDTF">2025-05-07T01:08:20Z</dcterms:modified>
</cp:coreProperties>
</file>